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Инструкция" state="visible" r:id="rId4"/>
    <sheet sheetId="2" name="Номенклатура" state="visible" r:id="rId5"/>
    <sheet sheetId="3" name="Движения" state="visible" r:id="rId6"/>
    <sheet sheetId="4" name="Остатки" state="visible" r:id="rId7"/>
    <sheet sheetId="5" name="Инвентаризация" state="visible" r:id="rId8"/>
  </sheets>
  <calcPr calcId="171027" fullCalcOnLoad="1"/>
</workbook>
</file>

<file path=xl/sharedStrings.xml><?xml version="1.0" encoding="utf-8"?>
<sst xmlns="http://schemas.openxmlformats.org/spreadsheetml/2006/main" count="165" uniqueCount="146">
  <si>
    <t>StockVision: таблица учёта остатков для кофейни</t>
  </si>
  <si>
    <t>Бесплатный Excel-шаблон для одной небольшой кофейни, версия 1.0. Без макросов, внешних подключений и регистрации. Работает сам по себе и не связан с сервисом StockVision.</t>
  </si>
  <si>
    <t>1. Как устроена таблица</t>
  </si>
  <si>
    <t>•  Жёлтые ячейки заполняете вы. Голубые считаются автоматически и защищены от случайной правки.</t>
  </si>
  <si>
    <t>•  Всё считается в БАЗОВЫХ единицах: молоко и сиропы в мл, кофейное зерно в г, стаканы и крышки в шт. Литры и килограммы переведите до ввода: 12 л = 12 000 мл, 1 кг = 1 000 г.</t>
  </si>
  <si>
    <t>•  Все листы защищены без пароля. Фильтры и ширину столбцов менять можно. Чтобы изменить формулы, выберите «Рецензирование → Снять защиту листа». Защита нужна от случайных правок, а не от злого умысла.</t>
  </si>
  <si>
    <t>2. С чего начать: по порядку</t>
  </si>
  <si>
    <t>•  1) Лист «Номенклатура»: укажите дату начала учёта (ячейка C2). Это день, на начало которого вы руками посчитали склад.</t>
  </si>
  <si>
    <t>•  2) Заведите товары: уникальный код (буквы и цифры, например MILK-1000), наименование, категорию, базовую единицу, сколько базовых единиц в упаковке, начальный остаток и минимальный остаток.</t>
  </si>
  <si>
    <t>•  3) Лист «Движения»: каждую поставку, расход и списание вносите отдельной строкой: дата, код (выбирается из списка), тип, количество в базовых единицах, комментарий.</t>
  </si>
  <si>
    <t>•  4) Лист «Остатки»: ничего вводить не нужно. Смотрите текущий остаток и статус «Пополнить».</t>
  </si>
  <si>
    <t>•  5) Лист «Инвентаризация»: пересчитайте склад руками и внесите дату, код и факт.</t>
  </si>
  <si>
    <t>•  6) Если есть расхождение, разберитесь в причине и внесите корректировку на листе «Движения» (см. раздел 6).</t>
  </si>
  <si>
    <t>3. Что означает каждый столбец</t>
  </si>
  <si>
    <t>Лист / столбец</t>
  </si>
  <si>
    <t>Что означает</t>
  </si>
  <si>
    <t>Кто заполняет</t>
  </si>
  <si>
    <t>Номенклатура: Код товара</t>
  </si>
  <si>
    <t>Уникальный текстовый код: только латинские буквы A-Z в ВЕРХНЕМ регистре, цифры, - и _; начинается с буквы, до 30 символов, например MILK-001. Числовые коды (001, 1), строчные буквы, пробелы и символы * ? ~ не допускаются: Excel не различает регистр и считает 001 и 1 одним числом. Недопустимый или повторяющийся код подсвечивается красным, строки с ним в расчёт не попадают.</t>
  </si>
  <si>
    <t>Вы</t>
  </si>
  <si>
    <t>Номенклатура: Наименование, Категория, Примечание</t>
  </si>
  <si>
    <t>Подписи для вас. Категорию можно выбрать из списка или указать свою.</t>
  </si>
  <si>
    <t>Номенклатура: Базовая единица</t>
  </si>
  <si>
    <t>Единица учёта: мл, г или шт. Все количества в таблице вводятся только в ней.</t>
  </si>
  <si>
    <t>Номенклатура: В упаковке</t>
  </si>
  <si>
    <t>Сколько базовых единиц в одной упаковке (пачка молока 1 л = 1000). Нужно вам для пересчёта и для столбца «Остаток в упаковках».</t>
  </si>
  <si>
    <t>Номенклатура: Начальный остаток / Минимальный остаток</t>
  </si>
  <si>
    <t>Сколько было на дату начала учёта и ниже какого уровня пора пополнять. Оба в базовых единицах. Минимум можно не задавать.</t>
  </si>
  <si>
    <t>Номенклатура: Проверка</t>
  </si>
  <si>
    <t>ОК или причина, почему строка заполнена неверно (например, код повторяется).</t>
  </si>
  <si>
    <t>Считается</t>
  </si>
  <si>
    <t>Движения: Дата, Код, Тип, Количество, Комментарий</t>
  </si>
  <si>
    <t>Что произошло, с каким товаром, сколько. Тип выбирается из списка.</t>
  </si>
  <si>
    <t>Движения: Ед., Изменение остатка, Товар, Проверка строки</t>
  </si>
  <si>
    <t>Единица и название по коду, итоговое изменение со знаком и проверка строки. Некорректная строка в расчёт НЕ попадает.</t>
  </si>
  <si>
    <t>Остатки: все столбцы</t>
  </si>
  <si>
    <t>Начальный остаток, приход, расход, списания, корректировки, текущий остаток, минимум, статус и остаток в упаковках.</t>
  </si>
  <si>
    <t>Инвентаризация: Дата, Код, Факт, Комментарий</t>
  </si>
  <si>
    <t>Когда и что вы пересчитали и сколько насчитали.</t>
  </si>
  <si>
    <t>Инвентаризация: остальные столбцы</t>
  </si>
  <si>
    <t>Расчётный остаток, расхождение, доля расхождения от расхода и списаний, результат, внесённые корректировки и подсказка, что делать.</t>
  </si>
  <si>
    <t>4. Типы операций и знаки</t>
  </si>
  <si>
    <t>•  Приход: поставка, остаток увеличивается. Расход: использовано на напитки, остаток уменьшается. Списание: потери (пролили, истёк срок, брак), остаток уменьшается. Для этих трёх типов вводите ПОЛОЖИТЕЛЬНОЕ число: знак определяет тип операции, а не вы.</t>
  </si>
  <si>
    <t>•  Корректировка остатка: исправление учёта по итогам инвентаризации. Только здесь допустим минус: положительное число добавляет к остатку, отрицательное убавляет. В комментарии ОБЯЗАТЕЛЬНО напишите причину и дату инвентаризации. Без комментария корректировка учитывается, но подсвечивается жёлтым.</t>
  </si>
  <si>
    <t>•  Упаковки пересчитывайте в базовые единицы САМИ до ввода: количество = число упаковок × «В упаковке». Пример: пришло 2 пачки молока по 1 л, вводим 2 000 мл. Таблица принимает только базовые единицы, смешивать их с упаковками нельзя.</t>
  </si>
  <si>
    <t>•  Операции с датой раньше даты начала учёта в расчёт не попадают, строка подсвечивается красным с пояснением.</t>
  </si>
  <si>
    <t>5. Как проводить инвентаризацию</t>
  </si>
  <si>
    <t>•  Пересчитайте товар руками и внесите на листе «Инвентаризация»: дату, код и фактическое количество в базовых единицах.</t>
  </si>
  <si>
    <t>•  Правило версии 1.0: пересчёт считается на КОНЕЦ указанного дня. Расчётный остаток = начальный остаток + все учтённые операции с даты начала учёта до конца этого дня, кроме корректировок, внесённых на ту же дату. Приход или расход ПОСЛЕ даты пересчёта на результат не влияет (например, приход 12 октября не меняет инвентаризацию за 10 октября).</t>
  </si>
  <si>
    <t>•  Расхождение = Фактический остаток − Расчётный остаток. Отрицательное: недостача, положительное: излишек. Если считали утром до начала смены, ставьте дату предыдущего дня.</t>
  </si>
  <si>
    <t>•  Доля расхождения (столбец «Доля расхождения от расхода и списаний за период, %»): |расхождение| ÷ (расход + списания за период). Это доля именно от расхода и списаний, а не процент от остатка. Период начинается на следующий день после предыдущей инвентаризации этого товара (для первой инвентаризации с даты начала учёта) и заканчивается датой пересчёта. Если за период расхода и списаний не было, база равна нулю и в ячейке будет «нет базы».</t>
  </si>
  <si>
    <t>•  Инвентаризация сама ничего не меняет в «Движениях» и в «Остатках»: учёт исправляется отдельной корректировкой.</t>
  </si>
  <si>
    <t>6. Как исправить расхождение</t>
  </si>
  <si>
    <t>•  1) Сначала поищите причину: забытая поставка, ошибка единиц, непроведённое списание. Исправляйте ошибки ввода прямо в строках «Движений».</t>
  </si>
  <si>
    <t>•  2) Если причина не найдена, внесите в «Движения» строку: дата = дата инвентаризации, тип «Корректировка остатка», количество = число из столбца «Осталось скорректировать» (при недостаче оно с минусом), в комментарии причина.</t>
  </si>
  <si>
    <t>•  3) В строке инвентаризации статус сменится на «Корректировка внесена». Остаток на листе «Остатки» станет равным факту.</t>
  </si>
  <si>
    <t>•  Одну корректировку нельзя внести дважды: если внесено больше нужного, строка покажет «Проверьте корректировки», а «Осталось скорректировать» станет ненулевым. Исправьте или удалите лишнюю строку. Корректировка с другой датой не засчитывается этой инвентаризации, поэтому ставьте дату инвентаризации.</t>
  </si>
  <si>
    <t>7. Ограничения версии 1.0</t>
  </si>
  <si>
    <t>•  Одна кофейня, один склад. Нет мультисклада, перемещений между точками, цен и себестоимости, рецептур, интеграции с кассой и с StockVision. Расход вносится вручную.</t>
  </si>
  <si>
    <t>•  Объём: до 200 товаров, до 5000 строк журнала движений и до 1000 строк инвентаризации. Формулы заготовлены на эти диапазоны. Когда журнал заполнится, начните новый файл: дата начала = день закрытия, начальные остатки = текущие остатки.</t>
  </si>
  <si>
    <t>•  Сортировка на защищённых листах отключена, фильтры работают. Столбец «день» на листе «Инвентаризация» скрыт: он служебный.</t>
  </si>
  <si>
    <t>•  Шаблон рассчитан на Microsoft Excel 2010 и новее. В Google Sheets и LibreOffice файл открывается, но проверки ввода и защита могут работать иначе.</t>
  </si>
  <si>
    <t>8. Условный пример: молоко</t>
  </si>
  <si>
    <t>ПРИМЕР ДЛЯ ПОНИМАНИЯ. Цифры условные, строки ниже не являются вашими данными и в расчётах не участвуют. Молоко ведётся в мл, пачка = 1 000 мл.</t>
  </si>
  <si>
    <t>Шаг</t>
  </si>
  <si>
    <t>Что делаем</t>
  </si>
  <si>
    <t>Количество, мл</t>
  </si>
  <si>
    <t>Остаток после, мл</t>
  </si>
  <si>
    <t>Начало учёта</t>
  </si>
  <si>
    <t>На складе 12 литров молока = 12 × 1 000 мл. Вносим в «Номенклатуру» как начальный остаток.</t>
  </si>
  <si>
    <t>12 000</t>
  </si>
  <si>
    <t>Приход</t>
  </si>
  <si>
    <t>Приняли 2 пачки по 1 000 мл: 2 × 1 000 = 2 000.</t>
  </si>
  <si>
    <t>+2 000</t>
  </si>
  <si>
    <t>14 000</t>
  </si>
  <si>
    <t>Расход за смену</t>
  </si>
  <si>
    <t>Ушло на напитки 3 500 мл.</t>
  </si>
  <si>
    <t>−3 500</t>
  </si>
  <si>
    <t>10 500</t>
  </si>
  <si>
    <t>Списание</t>
  </si>
  <si>
    <t>Пролили 500 мл.</t>
  </si>
  <si>
    <t>−500</t>
  </si>
  <si>
    <t>10 000</t>
  </si>
  <si>
    <t>Инвентаризация</t>
  </si>
  <si>
    <t>Пересчитали, на складе 9 700 мл. Расхождение = 9 700 − 10 000 = −300 (недостача). База = 3 500 + 500 = 4 000 мл, доля расхождения 300 ÷ 4 000 = 7,5% от расхода и списаний.</t>
  </si>
  <si>
    <t>−300</t>
  </si>
  <si>
    <t>10 000 по учёту, 9 700 по факту</t>
  </si>
  <si>
    <t>Корректировка</t>
  </si>
  <si>
    <t>Если причину не нашли, вносим «Корректировка остатка» −300 с датой инвентаризации и пояснением. Остаток по учёту становится 9 700.</t>
  </si>
  <si>
    <t>9 700</t>
  </si>
  <si>
    <t>Шаблон не заменяет бухгалтерский и налоговый учёт. Версия 1.0.</t>
  </si>
  <si>
    <t>Номенклатура: справочник товаров</t>
  </si>
  <si>
    <t>Дата начала учёта:</t>
  </si>
  <si>
    <t>← день, на НАЧАЛО которого вы посчитали склад. Начальные остатки ниже относятся к этой дате; операции раньше неё не учитываются.</t>
  </si>
  <si>
    <t>Жёлтые ячейки заполняете вы, голубые считаются сами. Все количества — в базовых единицах: мл, г или шт.</t>
  </si>
  <si>
    <t xml:space="preserve">Код товара
(уникальный)</t>
  </si>
  <si>
    <t>Наименование</t>
  </si>
  <si>
    <t>Категория</t>
  </si>
  <si>
    <t>Базовая единица</t>
  </si>
  <si>
    <t xml:space="preserve">В упаковке
(базовых ед.)</t>
  </si>
  <si>
    <t xml:space="preserve">Начальный остаток
(базовых ед.)</t>
  </si>
  <si>
    <t xml:space="preserve">Минимальный остаток
(базовых ед.)</t>
  </si>
  <si>
    <t>Примечание</t>
  </si>
  <si>
    <t>Проверка</t>
  </si>
  <si>
    <t>Движения: журнал операций</t>
  </si>
  <si>
    <t>Одна строка = одна операция. Количество вводите ТОЛЬКО в базовых единицах (мл, г, шт), положительным числом; знак задаёт тип операции. Исключение — «Корректировка остатка»: там можно вводить минус.</t>
  </si>
  <si>
    <t>Дата операции</t>
  </si>
  <si>
    <t>Код товара</t>
  </si>
  <si>
    <t>Тип операции</t>
  </si>
  <si>
    <t xml:space="preserve">Количество
(базовых ед.)</t>
  </si>
  <si>
    <t>Ед.</t>
  </si>
  <si>
    <t xml:space="preserve">Изменение остатка
(со знаком)</t>
  </si>
  <si>
    <t>Комментарий</t>
  </si>
  <si>
    <t>Товар</t>
  </si>
  <si>
    <t>Проверка строки</t>
  </si>
  <si>
    <t>Остатки: текущая сводка (считается автоматически)</t>
  </si>
  <si>
    <t>Требуют пополнения:</t>
  </si>
  <si>
    <t>Проблем с данными (остаток &lt; 0 и т.п.):</t>
  </si>
  <si>
    <t>Ошибок в журнале движений:</t>
  </si>
  <si>
    <t>Текущий остаток = начальный + приход − расход − списания + корректировки. Здесь ничего вводить не нужно.</t>
  </si>
  <si>
    <t>Ошибок в инвентаризации:</t>
  </si>
  <si>
    <t>Значения &gt; 0 в счётчиках ошибок означают, что часть операций не учтена: смотрите столбец «Проверка строки» на листах «Движения» и «Инвентаризация».</t>
  </si>
  <si>
    <t>Код</t>
  </si>
  <si>
    <t>Начальный остаток</t>
  </si>
  <si>
    <t>Расход</t>
  </si>
  <si>
    <t>Списания</t>
  </si>
  <si>
    <t>Корректировки (±)</t>
  </si>
  <si>
    <t>Текущий расчётный остаток</t>
  </si>
  <si>
    <t>Минимальный остаток</t>
  </si>
  <si>
    <t>Статус</t>
  </si>
  <si>
    <t>Остаток в упаковках</t>
  </si>
  <si>
    <t>Инвентаризация: сверка факта с учётом</t>
  </si>
  <si>
    <t>Пересчёт считается на КОНЕЦ указанного дня. Расхождение = факт − расчётный остаток. Лист ничего не меняет в журнале: исправляйте учёт отдельной корректировкой на листе «Движения».</t>
  </si>
  <si>
    <t>* Без корректировок, внесённых на дату пересчёта; операции после этой даты не учитываются.   ** Доля расхождения = |расхождение| ÷ (расход + списания за период: с предыдущей инвентаризации товара или с даты начала учёта до даты пересчёта). Это доля от расхода, а не процент от остатка; без базы — «нет базы».</t>
  </si>
  <si>
    <t>Дата пересчёта</t>
  </si>
  <si>
    <t xml:space="preserve">Фактическое количество
(базовых ед.)</t>
  </si>
  <si>
    <t>Расчётный остаток на конец дня*</t>
  </si>
  <si>
    <t xml:space="preserve">Расхождение
(факт − расчёт)</t>
  </si>
  <si>
    <t>Доля расхождения от расхода и списаний за период, %**</t>
  </si>
  <si>
    <t>Результат</t>
  </si>
  <si>
    <t>Корректировок уже внесено на эту дату</t>
  </si>
  <si>
    <t>Осталось скорректировать</t>
  </si>
  <si>
    <t>Что делать</t>
  </si>
  <si>
    <t>Период с</t>
  </si>
  <si>
    <t>База: расход + списания за период</t>
  </si>
  <si>
    <t>день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</si>
</sst>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
  </numFmts>
  <fonts count="11" x14ac:knownFonts="1">
    <font>
      <color theme="1"/>
      <family val="2"/>
      <scheme val="minor"/>
      <sz val="11"/>
      <name val="Calibri"/>
    </font>
    <font>
      <b/>
      <color rgb="FF214178"/>
      <sz val="18"/>
    </font>
    <font>
      <i/>
      <color rgb="FF7A4B00"/>
    </font>
    <font>
      <b/>
      <color rgb="FFFFFFFF"/>
      <sz val="13"/>
    </font>
    <font>
      <color rgb="FF1B263C"/>
    </font>
    <font>
      <b/>
      <color rgb="FFFFFFFF"/>
    </font>
    <font>
      <b/>
      <color rgb="FF214178"/>
      <sz val="16"/>
    </font>
    <font>
      <b/>
    </font>
    <font>
      <color rgb="FF6B7488"/>
      <sz val="10"/>
    </font>
    <font>
      <i/>
      <color rgb="FF6B7488"/>
      <sz val="10"/>
    </font>
    <font>
      <b/>
      <sz val="12"/>
    </font>
  </fonts>
  <fills count="6">
    <fill>
      <patternFill patternType="none"/>
    </fill>
    <fill>
      <patternFill patternType="gray125"/>
    </fill>
    <fill>
      <patternFill patternType="solid">
        <fgColor rgb="FFFFF4DE"/>
      </patternFill>
    </fill>
    <fill>
      <patternFill patternType="solid">
        <fgColor rgb="FF2E5BA8"/>
      </patternFill>
    </fill>
    <fill>
      <patternFill patternType="solid">
        <fgColor rgb="FFFFFFFF"/>
      </patternFill>
    </fill>
    <fill>
      <patternFill patternType="solid">
        <fgColor rgb="FFEAF0FA"/>
      </patternFill>
    </fill>
  </fills>
  <borders count="2">
    <border>
      <left/>
      <right/>
      <top/>
      <bottom/>
      <diagonal/>
    </border>
    <border>
      <left style="thin">
        <color rgb="FFD5DAE5"/>
      </left>
      <right style="thin">
        <color rgb="FFD5DAE5"/>
      </right>
      <top style="thin">
        <color rgb="FFD5DAE5"/>
      </top>
      <bottom style="thin">
        <color rgb="FFD5DAE5"/>
      </bottom>
      <diagonal/>
    </border>
  </borders>
  <cellStyleXfs count="1">
    <xf numFmtId="0" fontId="0" fillId="0" borderId="0"/>
  </cellStyleXfs>
  <cellXfs count="23">
    <xf numFmtId="0" fontId="0" fillId="0" borderId="0" xfId="0"/>
    <xf numFmtId="0" fontId="1" fillId="0" borderId="0" xfId="0" applyFont="1" applyAlignment="1">
      <alignment vertical="top" wrapText="1"/>
    </xf>
    <xf numFmtId="0" fontId="2" fillId="2" borderId="0" xfId="0" applyFont="1" applyFill="1" applyAlignment="1">
      <alignment vertical="top" wrapText="1"/>
    </xf>
    <xf numFmtId="0" fontId="3" fillId="3" borderId="0" xfId="0" applyFont="1" applyFill="1" applyAlignment="1">
      <alignment vertical="center" indent="1"/>
    </xf>
    <xf numFmtId="0" fontId="4" fillId="0" borderId="0" xfId="0" applyFont="1" applyAlignment="1">
      <alignment vertical="top" wrapText="1"/>
    </xf>
    <xf numFmtId="0" fontId="5" fillId="3" borderId="1" xfId="0" applyFont="1" applyFill="1" applyBorder="1" applyAlignment="1">
      <alignment vertical="top" wrapText="1"/>
    </xf>
    <xf numFmtId="0" fontId="4" fillId="4" borderId="1" xfId="0" applyFont="1" applyFill="1" applyBorder="1" applyAlignment="1">
      <alignment vertical="top" wrapText="1"/>
    </xf>
    <xf numFmtId="0" fontId="6" fillId="0" borderId="0" xfId="0" applyFont="1"/>
    <xf numFmtId="0" fontId="7" fillId="0" borderId="0" xfId="0" applyFont="1" applyAlignment="1">
      <alignment horizontal="right"/>
    </xf>
    <xf numFmtId="164" fontId="7" fillId="2" borderId="1" xfId="0" applyNumberFormat="1" applyFont="1" applyFill="1" applyBorder="1" applyProtection="1">
      <protection locked="0"/>
    </xf>
    <xf numFmtId="0" fontId="8" fillId="0" borderId="0" xfId="0" applyFont="1"/>
    <xf numFmtId="0" fontId="9" fillId="0" borderId="0" xfId="0" applyFont="1"/>
    <xf numFmtId="0" fontId="5" fillId="3" borderId="1" xfId="0" applyFont="1" applyFill="1" applyBorder="1" applyAlignment="1">
      <alignment horizontal="center" vertical="center" wrapText="1"/>
    </xf>
    <xf numFmtId="0" fontId="0" fillId="2" borderId="1" xfId="0" applyFill="1" applyBorder="1" applyProtection="1">
      <protection locked="0"/>
    </xf>
    <xf numFmtId="0" fontId="0" fillId="2" borderId="1" xfId="0" applyFill="1" applyBorder="1" applyAlignment="1" applyProtection="1">
      <alignment horizontal="right" vertical="top"/>
      <protection locked="0"/>
    </xf>
    <xf numFmtId="0" fontId="4" fillId="5" borderId="1" xfId="0" applyFont="1" applyFill="1" applyBorder="1" applyProtection="1"/>
    <xf numFmtId="164" fontId="0" fillId="2" borderId="1" xfId="0" applyNumberFormat="1" applyFill="1" applyBorder="1" applyAlignment="1" applyProtection="1">
      <alignment horizontal="center" vertical="top"/>
      <protection locked="0"/>
    </xf>
    <xf numFmtId="0" fontId="4" fillId="5" borderId="1" xfId="0" applyFont="1" applyFill="1" applyBorder="1" applyAlignment="1" applyProtection="1">
      <alignment horizontal="center" vertical="top"/>
    </xf>
    <xf numFmtId="0" fontId="4" fillId="5" borderId="1" xfId="0" applyFont="1" applyFill="1" applyBorder="1" applyAlignment="1" applyProtection="1">
      <alignment horizontal="right" vertical="top"/>
    </xf>
    <xf numFmtId="0" fontId="7" fillId="0" borderId="0" xfId="0" applyFont="1"/>
    <xf numFmtId="0" fontId="10" fillId="5" borderId="1" xfId="0" applyFont="1" applyFill="1" applyBorder="1"/>
    <xf numFmtId="165" fontId="4" fillId="5" borderId="1" xfId="0" applyNumberFormat="1" applyFont="1" applyFill="1" applyBorder="1" applyAlignment="1" applyProtection="1">
      <alignment horizontal="right" vertical="top"/>
    </xf>
    <xf numFmtId="164" fontId="4" fillId="5" borderId="1" xfId="0" applyNumberFormat="1" applyFont="1" applyFill="1" applyBorder="1" applyAlignment="1" applyProtection="1">
      <alignment horizontal="center" vertical="top"/>
    </xf>
  </cellXfs>
  <cellStyles count="1">
    <cellStyle name="Normal" xfId="0" builtinId="0"/>
  </cellStyles>
  <dxfs count="17">
    <dxf>
      <font>
        <b/>
        <color rgb="FF9C1C0F"/>
      </font>
      <fill>
        <patternFill patternType="solid">
          <bgColor rgb="FFF8D0CC"/>
        </patternFill>
      </fill>
    </dxf>
    <dxf>
      <font>
        <b/>
        <color rgb="FF1E6B2B"/>
      </font>
      <fill>
        <patternFill patternType="solid">
          <bgColor rgb="FFD6EFD8"/>
        </patternFill>
      </fill>
    </dxf>
    <dxf>
      <font>
        <b/>
        <color rgb="FF9C1C0F"/>
      </font>
      <fill>
        <patternFill patternType="solid">
          <bgColor rgb="FFF8D0CC"/>
        </patternFill>
      </fill>
    </dxf>
    <dxf>
      <font>
        <b/>
        <color rgb="FF7A4B00"/>
      </font>
      <fill>
        <patternFill patternType="solid">
          <bgColor rgb="FFFFE3A8"/>
        </patternFill>
      </fill>
    </dxf>
    <dxf>
      <font>
        <b/>
        <color rgb="FF1E6B2B"/>
      </font>
      <fill>
        <patternFill patternType="solid">
          <bgColor rgb="FFD6EFD8"/>
        </patternFill>
      </fill>
    </dxf>
    <dxf>
      <font>
        <b/>
        <color rgb="FF9C1C0F"/>
      </font>
      <fill>
        <patternFill patternType="solid">
          <bgColor rgb="FFEAF0FA"/>
        </patternFill>
      </fill>
    </dxf>
    <dxf>
      <font>
        <b/>
        <color rgb="FF9C1C0F"/>
      </font>
      <fill>
        <patternFill patternType="solid">
          <bgColor rgb="FFF8D0CC"/>
        </patternFill>
      </fill>
    </dxf>
    <dxf>
      <font>
        <b/>
        <color rgb="FF9C1C0F"/>
      </font>
      <fill>
        <patternFill patternType="solid">
          <bgColor rgb="FFF8D0CC"/>
        </patternFill>
      </fill>
    </dxf>
    <dxf>
      <font>
        <b/>
        <color rgb="FF7A4B00"/>
      </font>
      <fill>
        <patternFill patternType="solid">
          <bgColor rgb="FFFFE3A8"/>
        </patternFill>
      </fill>
    </dxf>
    <dxf>
      <font>
        <b/>
        <color rgb="FF1E6B2B"/>
      </font>
      <fill>
        <patternFill patternType="solid">
          <bgColor rgb="FFD6EFD8"/>
        </patternFill>
      </fill>
    </dxf>
    <dxf>
      <font>
        <b/>
        <color rgb="FF9C1C0F"/>
      </font>
      <fill>
        <patternFill patternType="solid">
          <bgColor rgb="FFF8D0CC"/>
        </patternFill>
      </fill>
    </dxf>
    <dxf>
      <font>
        <b/>
        <color rgb="FF1E6B2B"/>
      </font>
      <fill>
        <patternFill patternType="solid">
          <bgColor rgb="FFD6EFD8"/>
        </patternFill>
      </fill>
    </dxf>
    <dxf>
      <font>
        <b/>
        <color rgb="FF9C1C0F"/>
      </font>
      <fill>
        <patternFill patternType="solid">
          <bgColor rgb="FFF8D0CC"/>
        </patternFill>
      </fill>
    </dxf>
    <dxf>
      <font>
        <b/>
        <color rgb="FF214178"/>
      </font>
      <fill>
        <patternFill patternType="solid">
          <bgColor rgb="FFD3E8FF"/>
        </patternFill>
      </fill>
    </dxf>
    <dxf>
      <font>
        <b/>
        <color rgb="FF1E6B2B"/>
      </font>
      <fill>
        <patternFill patternType="solid">
          <bgColor rgb="FFD6EFD8"/>
        </patternFill>
      </fill>
    </dxf>
    <dxf>
      <font>
        <b/>
        <color rgb="FF9C1C0F"/>
      </font>
      <fill>
        <patternFill patternType="solid">
          <bgColor rgb="FFF8D0CC"/>
        </patternFill>
      </fill>
    </dxf>
    <dxf>
      <font>
        <b/>
        <color rgb="FF7A4B00"/>
      </font>
      <fill>
        <patternFill patternType="solid">
          <bgColor rgb="FFFFE3A8"/>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629"/>
    <pageSetUpPr fitToPage="1"/>
  </sheetPr>
  <dimension ref="A1:D57"/>
  <sheetViews>
    <sheetView workbookViewId="0" showGridLines="0"/>
  </sheetViews>
  <sheetFormatPr defaultRowHeight="15" outlineLevelRow="0" outlineLevelCol="0" x14ac:dyDescent="55"/>
  <cols>
    <col min="1" max="1" width="34" customWidth="1"/>
    <col min="2" max="2" width="78" customWidth="1"/>
    <col min="3" max="3" width="22" customWidth="1"/>
    <col min="4" max="4" width="24" customWidth="1"/>
  </cols>
  <sheetData>
    <row r="1" ht="30" customHeight="1" spans="1:4" x14ac:dyDescent="0.25">
      <c r="A1" s="1" t="s">
        <v>0</v>
      </c>
      <c r="B1" s="1"/>
      <c r="C1" s="1"/>
      <c r="D1" s="1"/>
    </row>
    <row r="2" ht="35" customHeight="1" spans="1:4" x14ac:dyDescent="0.25">
      <c r="A2" s="2" t="s">
        <v>1</v>
      </c>
      <c r="B2" s="2"/>
      <c r="C2" s="2"/>
      <c r="D2" s="2"/>
    </row>
    <row r="3" ht="22" customHeight="1" spans="1:4" x14ac:dyDescent="0.25">
      <c r="A3" s="3" t="s">
        <v>2</v>
      </c>
      <c r="B3" s="3"/>
      <c r="C3" s="3"/>
      <c r="D3" s="3"/>
    </row>
    <row r="4" ht="18" customHeight="1" spans="1:4" x14ac:dyDescent="0.25">
      <c r="A4" s="4" t="s">
        <v>3</v>
      </c>
      <c r="B4" s="4"/>
      <c r="C4" s="4"/>
      <c r="D4" s="4"/>
    </row>
    <row r="5" ht="33" customHeight="1" spans="1:4" x14ac:dyDescent="0.25">
      <c r="A5" s="4" t="s">
        <v>4</v>
      </c>
      <c r="B5" s="4"/>
      <c r="C5" s="4"/>
      <c r="D5" s="4"/>
    </row>
    <row r="6" ht="33" customHeight="1" spans="1:4" x14ac:dyDescent="0.25">
      <c r="A6" s="4" t="s">
        <v>5</v>
      </c>
      <c r="B6" s="4"/>
      <c r="C6" s="4"/>
      <c r="D6" s="4"/>
    </row>
    <row r="7" ht="22" customHeight="1" spans="1:4" x14ac:dyDescent="0.25">
      <c r="A7" s="3" t="s">
        <v>6</v>
      </c>
      <c r="B7" s="3"/>
      <c r="C7" s="3"/>
      <c r="D7" s="3"/>
    </row>
    <row r="8" ht="18" customHeight="1" spans="1:4" x14ac:dyDescent="0.25">
      <c r="A8" s="4" t="s">
        <v>7</v>
      </c>
      <c r="B8" s="4"/>
      <c r="C8" s="4"/>
      <c r="D8" s="4"/>
    </row>
    <row r="9" ht="33" customHeight="1" spans="1:4" x14ac:dyDescent="0.25">
      <c r="A9" s="4" t="s">
        <v>8</v>
      </c>
      <c r="B9" s="4"/>
      <c r="C9" s="4"/>
      <c r="D9" s="4"/>
    </row>
    <row r="10" ht="33" customHeight="1" spans="1:4" x14ac:dyDescent="0.25">
      <c r="A10" s="4" t="s">
        <v>9</v>
      </c>
      <c r="B10" s="4"/>
      <c r="C10" s="4"/>
      <c r="D10" s="4"/>
    </row>
    <row r="11" ht="18" customHeight="1" spans="1:4" x14ac:dyDescent="0.25">
      <c r="A11" s="4" t="s">
        <v>10</v>
      </c>
      <c r="B11" s="4"/>
      <c r="C11" s="4"/>
      <c r="D11" s="4"/>
    </row>
    <row r="12" ht="18" customHeight="1" spans="1:4" x14ac:dyDescent="0.25">
      <c r="A12" s="4" t="s">
        <v>11</v>
      </c>
      <c r="B12" s="4"/>
      <c r="C12" s="4"/>
      <c r="D12" s="4"/>
    </row>
    <row r="13" ht="18" customHeight="1" spans="1:4" x14ac:dyDescent="0.25">
      <c r="A13" s="4" t="s">
        <v>12</v>
      </c>
      <c r="B13" s="4"/>
      <c r="C13" s="4"/>
      <c r="D13" s="4"/>
    </row>
    <row r="14" ht="22" customHeight="1" spans="1:4" x14ac:dyDescent="0.25">
      <c r="A14" s="3" t="s">
        <v>13</v>
      </c>
      <c r="B14" s="3"/>
      <c r="C14" s="3"/>
      <c r="D14" s="3"/>
    </row>
    <row r="15" ht="18" customHeight="1" spans="1:3" x14ac:dyDescent="0.25">
      <c r="A15" s="5" t="s">
        <v>14</v>
      </c>
      <c r="B15" s="5" t="s">
        <v>15</v>
      </c>
      <c r="C15" s="5" t="s">
        <v>16</v>
      </c>
    </row>
    <row r="16" ht="78" customHeight="1" spans="1:3" x14ac:dyDescent="0.25">
      <c r="A16" s="6" t="s">
        <v>17</v>
      </c>
      <c r="B16" s="6" t="s">
        <v>18</v>
      </c>
      <c r="C16" s="6" t="s">
        <v>19</v>
      </c>
    </row>
    <row r="17" ht="33" customHeight="1" spans="1:3" x14ac:dyDescent="0.25">
      <c r="A17" s="6" t="s">
        <v>20</v>
      </c>
      <c r="B17" s="6" t="s">
        <v>21</v>
      </c>
      <c r="C17" s="6" t="s">
        <v>19</v>
      </c>
    </row>
    <row r="18" ht="33" customHeight="1" spans="1:3" x14ac:dyDescent="0.25">
      <c r="A18" s="6" t="s">
        <v>22</v>
      </c>
      <c r="B18" s="6" t="s">
        <v>23</v>
      </c>
      <c r="C18" s="6" t="s">
        <v>19</v>
      </c>
    </row>
    <row r="19" ht="33" customHeight="1" spans="1:3" x14ac:dyDescent="0.25">
      <c r="A19" s="6" t="s">
        <v>24</v>
      </c>
      <c r="B19" s="6" t="s">
        <v>25</v>
      </c>
      <c r="C19" s="6" t="s">
        <v>19</v>
      </c>
    </row>
    <row r="20" ht="33" customHeight="1" spans="1:3" x14ac:dyDescent="0.25">
      <c r="A20" s="6" t="s">
        <v>26</v>
      </c>
      <c r="B20" s="6" t="s">
        <v>27</v>
      </c>
      <c r="C20" s="6" t="s">
        <v>19</v>
      </c>
    </row>
    <row r="21" ht="33" customHeight="1" spans="1:3" x14ac:dyDescent="0.25">
      <c r="A21" s="6" t="s">
        <v>28</v>
      </c>
      <c r="B21" s="6" t="s">
        <v>29</v>
      </c>
      <c r="C21" s="6" t="s">
        <v>30</v>
      </c>
    </row>
    <row r="22" ht="33" customHeight="1" spans="1:3" x14ac:dyDescent="0.25">
      <c r="A22" s="6" t="s">
        <v>31</v>
      </c>
      <c r="B22" s="6" t="s">
        <v>32</v>
      </c>
      <c r="C22" s="6" t="s">
        <v>19</v>
      </c>
    </row>
    <row r="23" ht="33" customHeight="1" spans="1:3" x14ac:dyDescent="0.25">
      <c r="A23" s="6" t="s">
        <v>33</v>
      </c>
      <c r="B23" s="6" t="s">
        <v>34</v>
      </c>
      <c r="C23" s="6" t="s">
        <v>30</v>
      </c>
    </row>
    <row r="24" ht="33" customHeight="1" spans="1:3" x14ac:dyDescent="0.25">
      <c r="A24" s="6" t="s">
        <v>35</v>
      </c>
      <c r="B24" s="6" t="s">
        <v>36</v>
      </c>
      <c r="C24" s="6" t="s">
        <v>30</v>
      </c>
    </row>
    <row r="25" ht="33" customHeight="1" spans="1:3" x14ac:dyDescent="0.25">
      <c r="A25" s="6" t="s">
        <v>37</v>
      </c>
      <c r="B25" s="6" t="s">
        <v>38</v>
      </c>
      <c r="C25" s="6" t="s">
        <v>19</v>
      </c>
    </row>
    <row r="26" ht="33" customHeight="1" spans="1:3" x14ac:dyDescent="0.25">
      <c r="A26" s="6" t="s">
        <v>39</v>
      </c>
      <c r="B26" s="6" t="s">
        <v>40</v>
      </c>
      <c r="C26" s="6" t="s">
        <v>30</v>
      </c>
    </row>
    <row r="27" ht="22" customHeight="1" spans="1:4" x14ac:dyDescent="0.25">
      <c r="A27" s="3" t="s">
        <v>41</v>
      </c>
      <c r="B27" s="3"/>
      <c r="C27" s="3"/>
      <c r="D27" s="3"/>
    </row>
    <row r="28" ht="33" customHeight="1" spans="1:4" x14ac:dyDescent="0.25">
      <c r="A28" s="4" t="s">
        <v>42</v>
      </c>
      <c r="B28" s="4"/>
      <c r="C28" s="4"/>
      <c r="D28" s="4"/>
    </row>
    <row r="29" ht="33" customHeight="1" spans="1:4" x14ac:dyDescent="0.25">
      <c r="A29" s="4" t="s">
        <v>43</v>
      </c>
      <c r="B29" s="4"/>
      <c r="C29" s="4"/>
      <c r="D29" s="4"/>
    </row>
    <row r="30" ht="33" customHeight="1" spans="1:4" x14ac:dyDescent="0.25">
      <c r="A30" s="4" t="s">
        <v>44</v>
      </c>
      <c r="B30" s="4"/>
      <c r="C30" s="4"/>
      <c r="D30" s="4"/>
    </row>
    <row r="31" ht="18" customHeight="1" spans="1:4" x14ac:dyDescent="0.25">
      <c r="A31" s="4" t="s">
        <v>45</v>
      </c>
      <c r="B31" s="4"/>
      <c r="C31" s="4"/>
      <c r="D31" s="4"/>
    </row>
    <row r="32" ht="22" customHeight="1" spans="1:4" x14ac:dyDescent="0.25">
      <c r="A32" s="3" t="s">
        <v>46</v>
      </c>
      <c r="B32" s="3"/>
      <c r="C32" s="3"/>
      <c r="D32" s="3"/>
    </row>
    <row r="33" ht="18" customHeight="1" spans="1:4" x14ac:dyDescent="0.25">
      <c r="A33" s="4" t="s">
        <v>47</v>
      </c>
      <c r="B33" s="4"/>
      <c r="C33" s="4"/>
      <c r="D33" s="4"/>
    </row>
    <row r="34" ht="48" customHeight="1" spans="1:4" x14ac:dyDescent="0.25">
      <c r="A34" s="4" t="s">
        <v>48</v>
      </c>
      <c r="B34" s="4"/>
      <c r="C34" s="4"/>
      <c r="D34" s="4"/>
    </row>
    <row r="35" ht="33" customHeight="1" spans="1:4" x14ac:dyDescent="0.25">
      <c r="A35" s="4" t="s">
        <v>49</v>
      </c>
      <c r="B35" s="4"/>
      <c r="C35" s="4"/>
      <c r="D35" s="4"/>
    </row>
    <row r="36" ht="48" customHeight="1" spans="1:4" x14ac:dyDescent="0.25">
      <c r="A36" s="4" t="s">
        <v>50</v>
      </c>
      <c r="B36" s="4"/>
      <c r="C36" s="4"/>
      <c r="D36" s="4"/>
    </row>
    <row r="37" ht="18" customHeight="1" spans="1:4" x14ac:dyDescent="0.25">
      <c r="A37" s="4" t="s">
        <v>51</v>
      </c>
      <c r="B37" s="4"/>
      <c r="C37" s="4"/>
      <c r="D37" s="4"/>
    </row>
    <row r="38" ht="22" customHeight="1" spans="1:4" x14ac:dyDescent="0.25">
      <c r="A38" s="3" t="s">
        <v>52</v>
      </c>
      <c r="B38" s="3"/>
      <c r="C38" s="3"/>
      <c r="D38" s="3"/>
    </row>
    <row r="39" ht="18" customHeight="1" spans="1:4" x14ac:dyDescent="0.25">
      <c r="A39" s="4" t="s">
        <v>53</v>
      </c>
      <c r="B39" s="4"/>
      <c r="C39" s="4"/>
      <c r="D39" s="4"/>
    </row>
    <row r="40" ht="33" customHeight="1" spans="1:4" x14ac:dyDescent="0.25">
      <c r="A40" s="4" t="s">
        <v>54</v>
      </c>
      <c r="B40" s="4"/>
      <c r="C40" s="4"/>
      <c r="D40" s="4"/>
    </row>
    <row r="41" ht="18" customHeight="1" spans="1:4" x14ac:dyDescent="0.25">
      <c r="A41" s="4" t="s">
        <v>55</v>
      </c>
      <c r="B41" s="4"/>
      <c r="C41" s="4"/>
      <c r="D41" s="4"/>
    </row>
    <row r="42" ht="33" customHeight="1" spans="1:4" x14ac:dyDescent="0.25">
      <c r="A42" s="4" t="s">
        <v>56</v>
      </c>
      <c r="B42" s="4"/>
      <c r="C42" s="4"/>
      <c r="D42" s="4"/>
    </row>
    <row r="43" ht="22" customHeight="1" spans="1:4" x14ac:dyDescent="0.25">
      <c r="A43" s="3" t="s">
        <v>57</v>
      </c>
      <c r="B43" s="3"/>
      <c r="C43" s="3"/>
      <c r="D43" s="3"/>
    </row>
    <row r="44" ht="33" customHeight="1" spans="1:4" x14ac:dyDescent="0.25">
      <c r="A44" s="4" t="s">
        <v>58</v>
      </c>
      <c r="B44" s="4"/>
      <c r="C44" s="4"/>
      <c r="D44" s="4"/>
    </row>
    <row r="45" ht="33" customHeight="1" spans="1:4" x14ac:dyDescent="0.25">
      <c r="A45" s="4" t="s">
        <v>59</v>
      </c>
      <c r="B45" s="4"/>
      <c r="C45" s="4"/>
      <c r="D45" s="4"/>
    </row>
    <row r="46" ht="18" customHeight="1" spans="1:4" x14ac:dyDescent="0.25">
      <c r="A46" s="4" t="s">
        <v>60</v>
      </c>
      <c r="B46" s="4"/>
      <c r="C46" s="4"/>
      <c r="D46" s="4"/>
    </row>
    <row r="47" ht="18" customHeight="1" spans="1:4" x14ac:dyDescent="0.25">
      <c r="A47" s="4" t="s">
        <v>61</v>
      </c>
      <c r="B47" s="4"/>
      <c r="C47" s="4"/>
      <c r="D47" s="4"/>
    </row>
    <row r="48" ht="22" customHeight="1" spans="1:4" x14ac:dyDescent="0.25">
      <c r="A48" s="3" t="s">
        <v>62</v>
      </c>
      <c r="B48" s="3"/>
      <c r="C48" s="3"/>
      <c r="D48" s="3"/>
    </row>
    <row r="49" ht="20" customHeight="1" spans="1:4" x14ac:dyDescent="0.25">
      <c r="A49" s="2" t="s">
        <v>63</v>
      </c>
      <c r="B49" s="2"/>
      <c r="C49" s="2"/>
      <c r="D49" s="2"/>
    </row>
    <row r="50" ht="18" customHeight="1" spans="1:4" x14ac:dyDescent="0.25">
      <c r="A50" s="5" t="s">
        <v>64</v>
      </c>
      <c r="B50" s="5" t="s">
        <v>65</v>
      </c>
      <c r="C50" s="5" t="s">
        <v>66</v>
      </c>
      <c r="D50" s="5" t="s">
        <v>67</v>
      </c>
    </row>
    <row r="51" ht="33" customHeight="1" spans="1:4" x14ac:dyDescent="0.25">
      <c r="A51" s="6" t="s">
        <v>68</v>
      </c>
      <c r="B51" s="6" t="s">
        <v>69</v>
      </c>
      <c r="C51" s="6" t="s">
        <v>70</v>
      </c>
      <c r="D51" s="6" t="s">
        <v>70</v>
      </c>
    </row>
    <row r="52" ht="18" customHeight="1" spans="1:4" x14ac:dyDescent="0.25">
      <c r="A52" s="6" t="s">
        <v>71</v>
      </c>
      <c r="B52" s="6" t="s">
        <v>72</v>
      </c>
      <c r="C52" s="6" t="s">
        <v>73</v>
      </c>
      <c r="D52" s="6" t="s">
        <v>74</v>
      </c>
    </row>
    <row r="53" ht="18" customHeight="1" spans="1:4" x14ac:dyDescent="0.25">
      <c r="A53" s="6" t="s">
        <v>75</v>
      </c>
      <c r="B53" s="6" t="s">
        <v>76</v>
      </c>
      <c r="C53" s="6" t="s">
        <v>77</v>
      </c>
      <c r="D53" s="6" t="s">
        <v>78</v>
      </c>
    </row>
    <row r="54" ht="18" customHeight="1" spans="1:4" x14ac:dyDescent="0.25">
      <c r="A54" s="6" t="s">
        <v>79</v>
      </c>
      <c r="B54" s="6" t="s">
        <v>80</v>
      </c>
      <c r="C54" s="6" t="s">
        <v>81</v>
      </c>
      <c r="D54" s="6" t="s">
        <v>82</v>
      </c>
    </row>
    <row r="55" ht="48" customHeight="1" spans="1:4" x14ac:dyDescent="0.25">
      <c r="A55" s="6" t="s">
        <v>83</v>
      </c>
      <c r="B55" s="6" t="s">
        <v>84</v>
      </c>
      <c r="C55" s="6" t="s">
        <v>85</v>
      </c>
      <c r="D55" s="6" t="s">
        <v>86</v>
      </c>
    </row>
    <row r="56" ht="33" customHeight="1" spans="1:4" x14ac:dyDescent="0.25">
      <c r="A56" s="6" t="s">
        <v>87</v>
      </c>
      <c r="B56" s="6" t="s">
        <v>88</v>
      </c>
      <c r="C56" s="6" t="s">
        <v>85</v>
      </c>
      <c r="D56" s="6" t="s">
        <v>89</v>
      </c>
    </row>
    <row r="57" ht="20" customHeight="1" spans="1:4" x14ac:dyDescent="0.25">
      <c r="A57" s="2" t="s">
        <v>90</v>
      </c>
      <c r="B57" s="2"/>
      <c r="C57" s="2"/>
      <c r="D57" s="2"/>
    </row>
  </sheetData>
  <sheetProtection sheet="1" formatColumns="0" formatRows="0" autoFilter="0"/>
  <mergeCells count="38">
    <mergeCell ref="A1:D1"/>
    <mergeCell ref="A2:D2"/>
    <mergeCell ref="A3:D3"/>
    <mergeCell ref="A4:D4"/>
    <mergeCell ref="A5:D5"/>
    <mergeCell ref="A6:D6"/>
    <mergeCell ref="A7:D7"/>
    <mergeCell ref="A8:D8"/>
    <mergeCell ref="A9:D9"/>
    <mergeCell ref="A10:D10"/>
    <mergeCell ref="A11:D11"/>
    <mergeCell ref="A12:D12"/>
    <mergeCell ref="A13:D13"/>
    <mergeCell ref="A14:D14"/>
    <mergeCell ref="A27:D27"/>
    <mergeCell ref="A28:D28"/>
    <mergeCell ref="A29:D29"/>
    <mergeCell ref="A30:D30"/>
    <mergeCell ref="A31:D31"/>
    <mergeCell ref="A32:D32"/>
    <mergeCell ref="A33:D33"/>
    <mergeCell ref="A34:D34"/>
    <mergeCell ref="A35:D35"/>
    <mergeCell ref="A36:D36"/>
    <mergeCell ref="A37:D37"/>
    <mergeCell ref="A38:D38"/>
    <mergeCell ref="A39:D39"/>
    <mergeCell ref="A40:D40"/>
    <mergeCell ref="A41:D41"/>
    <mergeCell ref="A42:D42"/>
    <mergeCell ref="A43:D43"/>
    <mergeCell ref="A44:D44"/>
    <mergeCell ref="A45:D45"/>
    <mergeCell ref="A46:D46"/>
    <mergeCell ref="A47:D47"/>
    <mergeCell ref="A48:D48"/>
    <mergeCell ref="A49:D49"/>
    <mergeCell ref="A57:D57"/>
  </mergeCells>
  <pageSetup paperSize="9" orientation="landscape"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E5BA8"/>
    <pageSetUpPr fitToPage="1"/>
  </sheetPr>
  <dimension ref="A1:I205"/>
  <sheetViews>
    <sheetView workbookViewId="0">
      <pane xSplit="2" ySplit="5" topLeftCell="C6" activePane="bottomRight" state="frozen"/>
      <selection pane="bottomRight"/>
    </sheetView>
  </sheetViews>
  <sheetFormatPr defaultRowHeight="15" outlineLevelRow="0" outlineLevelCol="0" x14ac:dyDescent="55"/>
  <cols>
    <col min="1" max="1" width="18" customWidth="1"/>
    <col min="2" max="2" width="34" customWidth="1"/>
    <col min="3" max="3" width="18" customWidth="1"/>
    <col min="4" max="4" width="12" customWidth="1"/>
    <col min="5" max="5" width="16" customWidth="1"/>
    <col min="6" max="7" width="18" customWidth="1"/>
    <col min="8" max="8" width="30" customWidth="1"/>
    <col min="9" max="9" width="34" customWidth="1"/>
  </cols>
  <sheetData>
    <row r="1" ht="26" customHeight="1" spans="1:1" x14ac:dyDescent="0.25">
      <c r="A1" s="7" t="s">
        <v>91</v>
      </c>
    </row>
    <row r="2" spans="1:4" x14ac:dyDescent="0.25">
      <c r="A2" s="8" t="s">
        <v>92</v>
      </c>
      <c r="B2" s="8"/>
      <c r="C2" s="9"/>
      <c r="D2" s="10" t="s">
        <v>93</v>
      </c>
    </row>
    <row r="3" spans="1:1" x14ac:dyDescent="0.25">
      <c r="A3" s="11" t="s">
        <v>94</v>
      </c>
    </row>
    <row r="5" ht="48" customHeight="1" spans="1:9" x14ac:dyDescent="0.25">
      <c r="A5" s="12" t="s">
        <v>95</v>
      </c>
      <c r="B5" s="12" t="s">
        <v>96</v>
      </c>
      <c r="C5" s="12" t="s">
        <v>97</v>
      </c>
      <c r="D5" s="12" t="s">
        <v>98</v>
      </c>
      <c r="E5" s="12" t="s">
        <v>99</v>
      </c>
      <c r="F5" s="12" t="s">
        <v>100</v>
      </c>
      <c r="G5" s="12" t="s">
        <v>101</v>
      </c>
      <c r="H5" s="12" t="s">
        <v>102</v>
      </c>
      <c r="I5" s="12" t="s">
        <v>103</v>
      </c>
    </row>
    <row r="6" spans="1:9" x14ac:dyDescent="0.25">
      <c r="A6" s="13"/>
      <c r="B6" s="13"/>
      <c r="C6" s="13"/>
      <c r="D6" s="13"/>
      <c r="E6" s="14"/>
      <c r="F6" s="14"/>
      <c r="G6" s="14"/>
      <c r="H6" s="13"/>
      <c r="I6" s="15" t="str">
        <f>IF(COUNTA(A6:H6)=0,"",IF(A6="","Укажите код",IF(NOT(AND(ISTEXT(A6),LEN(A6)&gt;0,LEN(A6)&lt;=30,ISNUMBER(FIND(LEFT(A6,1),"ABCDEFGHIJKLMNOPQRSTUVWXYZ")),SUMPRODUCT((MID(A6,{1,2,3,4,5,6,7,8,9,10,11,12,13,14,15,16,17,18,19,20,21,22,23,24,25,26,27,28,29,30},1)&lt;&gt;"")*ISERROR(FIND(MID(A6,{1,2,3,4,5,6,7,8,9,10,11,12,13,14,15,16,17,18,19,20,21,22,23,24,25,26,27,28,29,30},1),"ABCDEFGHIJKLMNOPQRSTUVWXYZ0123456789-_")))=0,ISERROR(VALUE(A6)))),"Недопустимый код: только латинские буквы A-Z в верхнем регистре, цифры, - и _; начало с буквы, до 30 символов (например MILK-001)",IF(SUMPRODUCT(--EXACT($A$6:$A$205,A6))&gt;1,"Код повторяется",IF(B6="","Укажите наименование",IF(D6="","Укажите единицу",IF(NOT(ISNUMBER(E6)),"Укажите количество в упаковке",IF(E6&lt;=0,"Упаковка должна быть больше 0",IF(NOT(ISNUMBER(F6)),"Укажите начальный остаток (0, если нет)",IF(F6&lt;0,"Начальный остаток не может быть меньше 0",IF(AND(G6&lt;&gt;"",NOT(ISNUMBER(G6))),"Минимум должен быть числом","ОК")))))))))))</f>
        <v/>
      </c>
    </row>
    <row r="7" spans="1:9" x14ac:dyDescent="0.25">
      <c r="A7" s="13"/>
      <c r="B7" s="13"/>
      <c r="C7" s="13"/>
      <c r="D7" s="13"/>
      <c r="E7" s="14"/>
      <c r="F7" s="14"/>
      <c r="G7" s="14"/>
      <c r="H7" s="13"/>
      <c r="I7" s="15" t="str">
        <f>IF(COUNTA(A7:H7)=0,"",IF(A7="","Укажите код",IF(NOT(AND(ISTEXT(A7),LEN(A7)&gt;0,LEN(A7)&lt;=30,ISNUMBER(FIND(LEFT(A7,1),"ABCDEFGHIJKLMNOPQRSTUVWXYZ")),SUMPRODUCT((MID(A7,{1,2,3,4,5,6,7,8,9,10,11,12,13,14,15,16,17,18,19,20,21,22,23,24,25,26,27,28,29,30},1)&lt;&gt;"")*ISERROR(FIND(MID(A7,{1,2,3,4,5,6,7,8,9,10,11,12,13,14,15,16,17,18,19,20,21,22,23,24,25,26,27,28,29,30},1),"ABCDEFGHIJKLMNOPQRSTUVWXYZ0123456789-_")))=0,ISERROR(VALUE(A7)))),"Недопустимый код: только латинские буквы A-Z в верхнем регистре, цифры, - и _; начало с буквы, до 30 символов (например MILK-001)",IF(SUMPRODUCT(--EXACT($A$6:$A$205,A7))&gt;1,"Код повторяется",IF(B7="","Укажите наименование",IF(D7="","Укажите единицу",IF(NOT(ISNUMBER(E7)),"Укажите количество в упаковке",IF(E7&lt;=0,"Упаковка должна быть больше 0",IF(NOT(ISNUMBER(F7)),"Укажите начальный остаток (0, если нет)",IF(F7&lt;0,"Начальный остаток не может быть меньше 0",IF(AND(G7&lt;&gt;"",NOT(ISNUMBER(G7))),"Минимум должен быть числом","ОК")))))))))))</f>
        <v/>
      </c>
    </row>
    <row r="8" spans="1:9" x14ac:dyDescent="0.25">
      <c r="A8" s="13"/>
      <c r="B8" s="13"/>
      <c r="C8" s="13"/>
      <c r="D8" s="13"/>
      <c r="E8" s="14"/>
      <c r="F8" s="14"/>
      <c r="G8" s="14"/>
      <c r="H8" s="13"/>
      <c r="I8" s="15" t="str">
        <f>IF(COUNTA(A8:H8)=0,"",IF(A8="","Укажите код",IF(NOT(AND(ISTEXT(A8),LEN(A8)&gt;0,LEN(A8)&lt;=30,ISNUMBER(FIND(LEFT(A8,1),"ABCDEFGHIJKLMNOPQRSTUVWXYZ")),SUMPRODUCT((MID(A8,{1,2,3,4,5,6,7,8,9,10,11,12,13,14,15,16,17,18,19,20,21,22,23,24,25,26,27,28,29,30},1)&lt;&gt;"")*ISERROR(FIND(MID(A8,{1,2,3,4,5,6,7,8,9,10,11,12,13,14,15,16,17,18,19,20,21,22,23,24,25,26,27,28,29,30},1),"ABCDEFGHIJKLMNOPQRSTUVWXYZ0123456789-_")))=0,ISERROR(VALUE(A8)))),"Недопустимый код: только латинские буквы A-Z в верхнем регистре, цифры, - и _; начало с буквы, до 30 символов (например MILK-001)",IF(SUMPRODUCT(--EXACT($A$6:$A$205,A8))&gt;1,"Код повторяется",IF(B8="","Укажите наименование",IF(D8="","Укажите единицу",IF(NOT(ISNUMBER(E8)),"Укажите количество в упаковке",IF(E8&lt;=0,"Упаковка должна быть больше 0",IF(NOT(ISNUMBER(F8)),"Укажите начальный остаток (0, если нет)",IF(F8&lt;0,"Начальный остаток не может быть меньше 0",IF(AND(G8&lt;&gt;"",NOT(ISNUMBER(G8))),"Минимум должен быть числом","ОК")))))))))))</f>
        <v/>
      </c>
    </row>
    <row r="9" spans="1:9" x14ac:dyDescent="0.25">
      <c r="A9" s="13"/>
      <c r="B9" s="13"/>
      <c r="C9" s="13"/>
      <c r="D9" s="13"/>
      <c r="E9" s="14"/>
      <c r="F9" s="14"/>
      <c r="G9" s="14"/>
      <c r="H9" s="13"/>
      <c r="I9" s="15" t="str">
        <f>IF(COUNTA(A9:H9)=0,"",IF(A9="","Укажите код",IF(NOT(AND(ISTEXT(A9),LEN(A9)&gt;0,LEN(A9)&lt;=30,ISNUMBER(FIND(LEFT(A9,1),"ABCDEFGHIJKLMNOPQRSTUVWXYZ")),SUMPRODUCT((MID(A9,{1,2,3,4,5,6,7,8,9,10,11,12,13,14,15,16,17,18,19,20,21,22,23,24,25,26,27,28,29,30},1)&lt;&gt;"")*ISERROR(FIND(MID(A9,{1,2,3,4,5,6,7,8,9,10,11,12,13,14,15,16,17,18,19,20,21,22,23,24,25,26,27,28,29,30},1),"ABCDEFGHIJKLMNOPQRSTUVWXYZ0123456789-_")))=0,ISERROR(VALUE(A9)))),"Недопустимый код: только латинские буквы A-Z в верхнем регистре, цифры, - и _; начало с буквы, до 30 символов (например MILK-001)",IF(SUMPRODUCT(--EXACT($A$6:$A$205,A9))&gt;1,"Код повторяется",IF(B9="","Укажите наименование",IF(D9="","Укажите единицу",IF(NOT(ISNUMBER(E9)),"Укажите количество в упаковке",IF(E9&lt;=0,"Упаковка должна быть больше 0",IF(NOT(ISNUMBER(F9)),"Укажите начальный остаток (0, если нет)",IF(F9&lt;0,"Начальный остаток не может быть меньше 0",IF(AND(G9&lt;&gt;"",NOT(ISNUMBER(G9))),"Минимум должен быть числом","ОК")))))))))))</f>
        <v/>
      </c>
    </row>
    <row r="10" spans="1:9" x14ac:dyDescent="0.25">
      <c r="A10" s="13"/>
      <c r="B10" s="13"/>
      <c r="C10" s="13"/>
      <c r="D10" s="13"/>
      <c r="E10" s="14"/>
      <c r="F10" s="14"/>
      <c r="G10" s="14"/>
      <c r="H10" s="13"/>
      <c r="I10" s="15" t="str">
        <f>IF(COUNTA(A10:H10)=0,"",IF(A10="","Укажите код",IF(NOT(AND(ISTEXT(A10),LEN(A10)&gt;0,LEN(A10)&lt;=30,ISNUMBER(FIND(LEFT(A10,1),"ABCDEFGHIJKLMNOPQRSTUVWXYZ")),SUMPRODUCT((MID(A10,{1,2,3,4,5,6,7,8,9,10,11,12,13,14,15,16,17,18,19,20,21,22,23,24,25,26,27,28,29,30},1)&lt;&gt;"")*ISERROR(FIND(MID(A10,{1,2,3,4,5,6,7,8,9,10,11,12,13,14,15,16,17,18,19,20,21,22,23,24,25,26,27,28,29,30},1),"ABCDEFGHIJKLMNOPQRSTUVWXYZ0123456789-_")))=0,ISERROR(VALUE(A10)))),"Недопустимый код: только латинские буквы A-Z в верхнем регистре, цифры, - и _; начало с буквы, до 30 символов (например MILK-001)",IF(SUMPRODUCT(--EXACT($A$6:$A$205,A10))&gt;1,"Код повторяется",IF(B10="","Укажите наименование",IF(D10="","Укажите единицу",IF(NOT(ISNUMBER(E10)),"Укажите количество в упаковке",IF(E10&lt;=0,"Упаковка должна быть больше 0",IF(NOT(ISNUMBER(F10)),"Укажите начальный остаток (0, если нет)",IF(F10&lt;0,"Начальный остаток не может быть меньше 0",IF(AND(G10&lt;&gt;"",NOT(ISNUMBER(G10))),"Минимум должен быть числом","ОК")))))))))))</f>
        <v/>
      </c>
    </row>
    <row r="11" spans="1:9" x14ac:dyDescent="0.25">
      <c r="A11" s="13"/>
      <c r="B11" s="13"/>
      <c r="C11" s="13"/>
      <c r="D11" s="13"/>
      <c r="E11" s="14"/>
      <c r="F11" s="14"/>
      <c r="G11" s="14"/>
      <c r="H11" s="13"/>
      <c r="I11" s="15" t="str">
        <f>IF(COUNTA(A11:H11)=0,"",IF(A11="","Укажите код",IF(NOT(AND(ISTEXT(A11),LEN(A11)&gt;0,LEN(A11)&lt;=30,ISNUMBER(FIND(LEFT(A11,1),"ABCDEFGHIJKLMNOPQRSTUVWXYZ")),SUMPRODUCT((MID(A11,{1,2,3,4,5,6,7,8,9,10,11,12,13,14,15,16,17,18,19,20,21,22,23,24,25,26,27,28,29,30},1)&lt;&gt;"")*ISERROR(FIND(MID(A11,{1,2,3,4,5,6,7,8,9,10,11,12,13,14,15,16,17,18,19,20,21,22,23,24,25,26,27,28,29,30},1),"ABCDEFGHIJKLMNOPQRSTUVWXYZ0123456789-_")))=0,ISERROR(VALUE(A11)))),"Недопустимый код: только латинские буквы A-Z в верхнем регистре, цифры, - и _; начало с буквы, до 30 символов (например MILK-001)",IF(SUMPRODUCT(--EXACT($A$6:$A$205,A11))&gt;1,"Код повторяется",IF(B11="","Укажите наименование",IF(D11="","Укажите единицу",IF(NOT(ISNUMBER(E11)),"Укажите количество в упаковке",IF(E11&lt;=0,"Упаковка должна быть больше 0",IF(NOT(ISNUMBER(F11)),"Укажите начальный остаток (0, если нет)",IF(F11&lt;0,"Начальный остаток не может быть меньше 0",IF(AND(G11&lt;&gt;"",NOT(ISNUMBER(G11))),"Минимум должен быть числом","ОК")))))))))))</f>
        <v/>
      </c>
    </row>
    <row r="12" spans="1:9" x14ac:dyDescent="0.25">
      <c r="A12" s="13"/>
      <c r="B12" s="13"/>
      <c r="C12" s="13"/>
      <c r="D12" s="13"/>
      <c r="E12" s="14"/>
      <c r="F12" s="14"/>
      <c r="G12" s="14"/>
      <c r="H12" s="13"/>
      <c r="I12" s="15" t="str">
        <f>IF(COUNTA(A12:H12)=0,"",IF(A12="","Укажите код",IF(NOT(AND(ISTEXT(A12),LEN(A12)&gt;0,LEN(A12)&lt;=30,ISNUMBER(FIND(LEFT(A12,1),"ABCDEFGHIJKLMNOPQRSTUVWXYZ")),SUMPRODUCT((MID(A12,{1,2,3,4,5,6,7,8,9,10,11,12,13,14,15,16,17,18,19,20,21,22,23,24,25,26,27,28,29,30},1)&lt;&gt;"")*ISERROR(FIND(MID(A12,{1,2,3,4,5,6,7,8,9,10,11,12,13,14,15,16,17,18,19,20,21,22,23,24,25,26,27,28,29,30},1),"ABCDEFGHIJKLMNOPQRSTUVWXYZ0123456789-_")))=0,ISERROR(VALUE(A12)))),"Недопустимый код: только латинские буквы A-Z в верхнем регистре, цифры, - и _; начало с буквы, до 30 символов (например MILK-001)",IF(SUMPRODUCT(--EXACT($A$6:$A$205,A12))&gt;1,"Код повторяется",IF(B12="","Укажите наименование",IF(D12="","Укажите единицу",IF(NOT(ISNUMBER(E12)),"Укажите количество в упаковке",IF(E12&lt;=0,"Упаковка должна быть больше 0",IF(NOT(ISNUMBER(F12)),"Укажите начальный остаток (0, если нет)",IF(F12&lt;0,"Начальный остаток не может быть меньше 0",IF(AND(G12&lt;&gt;"",NOT(ISNUMBER(G12))),"Минимум должен быть числом","ОК")))))))))))</f>
        <v/>
      </c>
    </row>
    <row r="13" spans="1:9" x14ac:dyDescent="0.25">
      <c r="A13" s="13"/>
      <c r="B13" s="13"/>
      <c r="C13" s="13"/>
      <c r="D13" s="13"/>
      <c r="E13" s="14"/>
      <c r="F13" s="14"/>
      <c r="G13" s="14"/>
      <c r="H13" s="13"/>
      <c r="I13" s="15" t="str">
        <f>IF(COUNTA(A13:H13)=0,"",IF(A13="","Укажите код",IF(NOT(AND(ISTEXT(A13),LEN(A13)&gt;0,LEN(A13)&lt;=30,ISNUMBER(FIND(LEFT(A13,1),"ABCDEFGHIJKLMNOPQRSTUVWXYZ")),SUMPRODUCT((MID(A13,{1,2,3,4,5,6,7,8,9,10,11,12,13,14,15,16,17,18,19,20,21,22,23,24,25,26,27,28,29,30},1)&lt;&gt;"")*ISERROR(FIND(MID(A13,{1,2,3,4,5,6,7,8,9,10,11,12,13,14,15,16,17,18,19,20,21,22,23,24,25,26,27,28,29,30},1),"ABCDEFGHIJKLMNOPQRSTUVWXYZ0123456789-_")))=0,ISERROR(VALUE(A13)))),"Недопустимый код: только латинские буквы A-Z в верхнем регистре, цифры, - и _; начало с буквы, до 30 символов (например MILK-001)",IF(SUMPRODUCT(--EXACT($A$6:$A$205,A13))&gt;1,"Код повторяется",IF(B13="","Укажите наименование",IF(D13="","Укажите единицу",IF(NOT(ISNUMBER(E13)),"Укажите количество в упаковке",IF(E13&lt;=0,"Упаковка должна быть больше 0",IF(NOT(ISNUMBER(F13)),"Укажите начальный остаток (0, если нет)",IF(F13&lt;0,"Начальный остаток не может быть меньше 0",IF(AND(G13&lt;&gt;"",NOT(ISNUMBER(G13))),"Минимум должен быть числом","ОК")))))))))))</f>
        <v/>
      </c>
    </row>
    <row r="14" spans="1:9" x14ac:dyDescent="0.25">
      <c r="A14" s="13"/>
      <c r="B14" s="13"/>
      <c r="C14" s="13"/>
      <c r="D14" s="13"/>
      <c r="E14" s="14"/>
      <c r="F14" s="14"/>
      <c r="G14" s="14"/>
      <c r="H14" s="13"/>
      <c r="I14" s="15" t="str">
        <f>IF(COUNTA(A14:H14)=0,"",IF(A14="","Укажите код",IF(NOT(AND(ISTEXT(A14),LEN(A14)&gt;0,LEN(A14)&lt;=30,ISNUMBER(FIND(LEFT(A14,1),"ABCDEFGHIJKLMNOPQRSTUVWXYZ")),SUMPRODUCT((MID(A14,{1,2,3,4,5,6,7,8,9,10,11,12,13,14,15,16,17,18,19,20,21,22,23,24,25,26,27,28,29,30},1)&lt;&gt;"")*ISERROR(FIND(MID(A14,{1,2,3,4,5,6,7,8,9,10,11,12,13,14,15,16,17,18,19,20,21,22,23,24,25,26,27,28,29,30},1),"ABCDEFGHIJKLMNOPQRSTUVWXYZ0123456789-_")))=0,ISERROR(VALUE(A14)))),"Недопустимый код: только латинские буквы A-Z в верхнем регистре, цифры, - и _; начало с буквы, до 30 символов (например MILK-001)",IF(SUMPRODUCT(--EXACT($A$6:$A$205,A14))&gt;1,"Код повторяется",IF(B14="","Укажите наименование",IF(D14="","Укажите единицу",IF(NOT(ISNUMBER(E14)),"Укажите количество в упаковке",IF(E14&lt;=0,"Упаковка должна быть больше 0",IF(NOT(ISNUMBER(F14)),"Укажите начальный остаток (0, если нет)",IF(F14&lt;0,"Начальный остаток не может быть меньше 0",IF(AND(G14&lt;&gt;"",NOT(ISNUMBER(G14))),"Минимум должен быть числом","ОК")))))))))))</f>
        <v/>
      </c>
    </row>
    <row r="15" spans="1:9" x14ac:dyDescent="0.25">
      <c r="A15" s="13"/>
      <c r="B15" s="13"/>
      <c r="C15" s="13"/>
      <c r="D15" s="13"/>
      <c r="E15" s="14"/>
      <c r="F15" s="14"/>
      <c r="G15" s="14"/>
      <c r="H15" s="13"/>
      <c r="I15" s="15" t="str">
        <f>IF(COUNTA(A15:H15)=0,"",IF(A15="","Укажите код",IF(NOT(AND(ISTEXT(A15),LEN(A15)&gt;0,LEN(A15)&lt;=30,ISNUMBER(FIND(LEFT(A15,1),"ABCDEFGHIJKLMNOPQRSTUVWXYZ")),SUMPRODUCT((MID(A15,{1,2,3,4,5,6,7,8,9,10,11,12,13,14,15,16,17,18,19,20,21,22,23,24,25,26,27,28,29,30},1)&lt;&gt;"")*ISERROR(FIND(MID(A15,{1,2,3,4,5,6,7,8,9,10,11,12,13,14,15,16,17,18,19,20,21,22,23,24,25,26,27,28,29,30},1),"ABCDEFGHIJKLMNOPQRSTUVWXYZ0123456789-_")))=0,ISERROR(VALUE(A15)))),"Недопустимый код: только латинские буквы A-Z в верхнем регистре, цифры, - и _; начало с буквы, до 30 символов (например MILK-001)",IF(SUMPRODUCT(--EXACT($A$6:$A$205,A15))&gt;1,"Код повторяется",IF(B15="","Укажите наименование",IF(D15="","Укажите единицу",IF(NOT(ISNUMBER(E15)),"Укажите количество в упаковке",IF(E15&lt;=0,"Упаковка должна быть больше 0",IF(NOT(ISNUMBER(F15)),"Укажите начальный остаток (0, если нет)",IF(F15&lt;0,"Начальный остаток не может быть меньше 0",IF(AND(G15&lt;&gt;"",NOT(ISNUMBER(G15))),"Минимум должен быть числом","ОК")))))))))))</f>
        <v/>
      </c>
    </row>
    <row r="16" spans="1:9" x14ac:dyDescent="0.25">
      <c r="A16" s="13"/>
      <c r="B16" s="13"/>
      <c r="C16" s="13"/>
      <c r="D16" s="13"/>
      <c r="E16" s="14"/>
      <c r="F16" s="14"/>
      <c r="G16" s="14"/>
      <c r="H16" s="13"/>
      <c r="I16" s="15" t="str">
        <f>IF(COUNTA(A16:H16)=0,"",IF(A16="","Укажите код",IF(NOT(AND(ISTEXT(A16),LEN(A16)&gt;0,LEN(A16)&lt;=30,ISNUMBER(FIND(LEFT(A16,1),"ABCDEFGHIJKLMNOPQRSTUVWXYZ")),SUMPRODUCT((MID(A16,{1,2,3,4,5,6,7,8,9,10,11,12,13,14,15,16,17,18,19,20,21,22,23,24,25,26,27,28,29,30},1)&lt;&gt;"")*ISERROR(FIND(MID(A16,{1,2,3,4,5,6,7,8,9,10,11,12,13,14,15,16,17,18,19,20,21,22,23,24,25,26,27,28,29,30},1),"ABCDEFGHIJKLMNOPQRSTUVWXYZ0123456789-_")))=0,ISERROR(VALUE(A16)))),"Недопустимый код: только латинские буквы A-Z в верхнем регистре, цифры, - и _; начало с буквы, до 30 символов (например MILK-001)",IF(SUMPRODUCT(--EXACT($A$6:$A$205,A16))&gt;1,"Код повторяется",IF(B16="","Укажите наименование",IF(D16="","Укажите единицу",IF(NOT(ISNUMBER(E16)),"Укажите количество в упаковке",IF(E16&lt;=0,"Упаковка должна быть больше 0",IF(NOT(ISNUMBER(F16)),"Укажите начальный остаток (0, если нет)",IF(F16&lt;0,"Начальный остаток не может быть меньше 0",IF(AND(G16&lt;&gt;"",NOT(ISNUMBER(G16))),"Минимум должен быть числом","ОК")))))))))))</f>
        <v/>
      </c>
    </row>
    <row r="17" spans="1:9" x14ac:dyDescent="0.25">
      <c r="A17" s="13"/>
      <c r="B17" s="13"/>
      <c r="C17" s="13"/>
      <c r="D17" s="13"/>
      <c r="E17" s="14"/>
      <c r="F17" s="14"/>
      <c r="G17" s="14"/>
      <c r="H17" s="13"/>
      <c r="I17" s="15" t="str">
        <f>IF(COUNTA(A17:H17)=0,"",IF(A17="","Укажите код",IF(NOT(AND(ISTEXT(A17),LEN(A17)&gt;0,LEN(A17)&lt;=30,ISNUMBER(FIND(LEFT(A17,1),"ABCDEFGHIJKLMNOPQRSTUVWXYZ")),SUMPRODUCT((MID(A17,{1,2,3,4,5,6,7,8,9,10,11,12,13,14,15,16,17,18,19,20,21,22,23,24,25,26,27,28,29,30},1)&lt;&gt;"")*ISERROR(FIND(MID(A17,{1,2,3,4,5,6,7,8,9,10,11,12,13,14,15,16,17,18,19,20,21,22,23,24,25,26,27,28,29,30},1),"ABCDEFGHIJKLMNOPQRSTUVWXYZ0123456789-_")))=0,ISERROR(VALUE(A17)))),"Недопустимый код: только латинские буквы A-Z в верхнем регистре, цифры, - и _; начало с буквы, до 30 символов (например MILK-001)",IF(SUMPRODUCT(--EXACT($A$6:$A$205,A17))&gt;1,"Код повторяется",IF(B17="","Укажите наименование",IF(D17="","Укажите единицу",IF(NOT(ISNUMBER(E17)),"Укажите количество в упаковке",IF(E17&lt;=0,"Упаковка должна быть больше 0",IF(NOT(ISNUMBER(F17)),"Укажите начальный остаток (0, если нет)",IF(F17&lt;0,"Начальный остаток не может быть меньше 0",IF(AND(G17&lt;&gt;"",NOT(ISNUMBER(G17))),"Минимум должен быть числом","ОК")))))))))))</f>
        <v/>
      </c>
    </row>
    <row r="18" spans="1:9" x14ac:dyDescent="0.25">
      <c r="A18" s="13"/>
      <c r="B18" s="13"/>
      <c r="C18" s="13"/>
      <c r="D18" s="13"/>
      <c r="E18" s="14"/>
      <c r="F18" s="14"/>
      <c r="G18" s="14"/>
      <c r="H18" s="13"/>
      <c r="I18" s="15" t="str">
        <f>IF(COUNTA(A18:H18)=0,"",IF(A18="","Укажите код",IF(NOT(AND(ISTEXT(A18),LEN(A18)&gt;0,LEN(A18)&lt;=30,ISNUMBER(FIND(LEFT(A18,1),"ABCDEFGHIJKLMNOPQRSTUVWXYZ")),SUMPRODUCT((MID(A18,{1,2,3,4,5,6,7,8,9,10,11,12,13,14,15,16,17,18,19,20,21,22,23,24,25,26,27,28,29,30},1)&lt;&gt;"")*ISERROR(FIND(MID(A18,{1,2,3,4,5,6,7,8,9,10,11,12,13,14,15,16,17,18,19,20,21,22,23,24,25,26,27,28,29,30},1),"ABCDEFGHIJKLMNOPQRSTUVWXYZ0123456789-_")))=0,ISERROR(VALUE(A18)))),"Недопустимый код: только латинские буквы A-Z в верхнем регистре, цифры, - и _; начало с буквы, до 30 символов (например MILK-001)",IF(SUMPRODUCT(--EXACT($A$6:$A$205,A18))&gt;1,"Код повторяется",IF(B18="","Укажите наименование",IF(D18="","Укажите единицу",IF(NOT(ISNUMBER(E18)),"Укажите количество в упаковке",IF(E18&lt;=0,"Упаковка должна быть больше 0",IF(NOT(ISNUMBER(F18)),"Укажите начальный остаток (0, если нет)",IF(F18&lt;0,"Начальный остаток не может быть меньше 0",IF(AND(G18&lt;&gt;"",NOT(ISNUMBER(G18))),"Минимум должен быть числом","ОК")))))))))))</f>
        <v/>
      </c>
    </row>
    <row r="19" spans="1:9" x14ac:dyDescent="0.25">
      <c r="A19" s="13"/>
      <c r="B19" s="13"/>
      <c r="C19" s="13"/>
      <c r="D19" s="13"/>
      <c r="E19" s="14"/>
      <c r="F19" s="14"/>
      <c r="G19" s="14"/>
      <c r="H19" s="13"/>
      <c r="I19" s="15" t="str">
        <f>IF(COUNTA(A19:H19)=0,"",IF(A19="","Укажите код",IF(NOT(AND(ISTEXT(A19),LEN(A19)&gt;0,LEN(A19)&lt;=30,ISNUMBER(FIND(LEFT(A19,1),"ABCDEFGHIJKLMNOPQRSTUVWXYZ")),SUMPRODUCT((MID(A19,{1,2,3,4,5,6,7,8,9,10,11,12,13,14,15,16,17,18,19,20,21,22,23,24,25,26,27,28,29,30},1)&lt;&gt;"")*ISERROR(FIND(MID(A19,{1,2,3,4,5,6,7,8,9,10,11,12,13,14,15,16,17,18,19,20,21,22,23,24,25,26,27,28,29,30},1),"ABCDEFGHIJKLMNOPQRSTUVWXYZ0123456789-_")))=0,ISERROR(VALUE(A19)))),"Недопустимый код: только латинские буквы A-Z в верхнем регистре, цифры, - и _; начало с буквы, до 30 символов (например MILK-001)",IF(SUMPRODUCT(--EXACT($A$6:$A$205,A19))&gt;1,"Код повторяется",IF(B19="","Укажите наименование",IF(D19="","Укажите единицу",IF(NOT(ISNUMBER(E19)),"Укажите количество в упаковке",IF(E19&lt;=0,"Упаковка должна быть больше 0",IF(NOT(ISNUMBER(F19)),"Укажите начальный остаток (0, если нет)",IF(F19&lt;0,"Начальный остаток не может быть меньше 0",IF(AND(G19&lt;&gt;"",NOT(ISNUMBER(G19))),"Минимум должен быть числом","ОК")))))))))))</f>
        <v/>
      </c>
    </row>
    <row r="20" spans="1:9" x14ac:dyDescent="0.25">
      <c r="A20" s="13"/>
      <c r="B20" s="13"/>
      <c r="C20" s="13"/>
      <c r="D20" s="13"/>
      <c r="E20" s="14"/>
      <c r="F20" s="14"/>
      <c r="G20" s="14"/>
      <c r="H20" s="13"/>
      <c r="I20" s="15" t="str">
        <f>IF(COUNTA(A20:H20)=0,"",IF(A20="","Укажите код",IF(NOT(AND(ISTEXT(A20),LEN(A20)&gt;0,LEN(A20)&lt;=30,ISNUMBER(FIND(LEFT(A20,1),"ABCDEFGHIJKLMNOPQRSTUVWXYZ")),SUMPRODUCT((MID(A20,{1,2,3,4,5,6,7,8,9,10,11,12,13,14,15,16,17,18,19,20,21,22,23,24,25,26,27,28,29,30},1)&lt;&gt;"")*ISERROR(FIND(MID(A20,{1,2,3,4,5,6,7,8,9,10,11,12,13,14,15,16,17,18,19,20,21,22,23,24,25,26,27,28,29,30},1),"ABCDEFGHIJKLMNOPQRSTUVWXYZ0123456789-_")))=0,ISERROR(VALUE(A20)))),"Недопустимый код: только латинские буквы A-Z в верхнем регистре, цифры, - и _; начало с буквы, до 30 символов (например MILK-001)",IF(SUMPRODUCT(--EXACT($A$6:$A$205,A20))&gt;1,"Код повторяется",IF(B20="","Укажите наименование",IF(D20="","Укажите единицу",IF(NOT(ISNUMBER(E20)),"Укажите количество в упаковке",IF(E20&lt;=0,"Упаковка должна быть больше 0",IF(NOT(ISNUMBER(F20)),"Укажите начальный остаток (0, если нет)",IF(F20&lt;0,"Начальный остаток не может быть меньше 0",IF(AND(G20&lt;&gt;"",NOT(ISNUMBER(G20))),"Минимум должен быть числом","ОК")))))))))))</f>
        <v/>
      </c>
    </row>
    <row r="21" spans="1:9" x14ac:dyDescent="0.25">
      <c r="A21" s="13"/>
      <c r="B21" s="13"/>
      <c r="C21" s="13"/>
      <c r="D21" s="13"/>
      <c r="E21" s="14"/>
      <c r="F21" s="14"/>
      <c r="G21" s="14"/>
      <c r="H21" s="13"/>
      <c r="I21" s="15" t="str">
        <f>IF(COUNTA(A21:H21)=0,"",IF(A21="","Укажите код",IF(NOT(AND(ISTEXT(A21),LEN(A21)&gt;0,LEN(A21)&lt;=30,ISNUMBER(FIND(LEFT(A21,1),"ABCDEFGHIJKLMNOPQRSTUVWXYZ")),SUMPRODUCT((MID(A21,{1,2,3,4,5,6,7,8,9,10,11,12,13,14,15,16,17,18,19,20,21,22,23,24,25,26,27,28,29,30},1)&lt;&gt;"")*ISERROR(FIND(MID(A21,{1,2,3,4,5,6,7,8,9,10,11,12,13,14,15,16,17,18,19,20,21,22,23,24,25,26,27,28,29,30},1),"ABCDEFGHIJKLMNOPQRSTUVWXYZ0123456789-_")))=0,ISERROR(VALUE(A21)))),"Недопустимый код: только латинские буквы A-Z в верхнем регистре, цифры, - и _; начало с буквы, до 30 символов (например MILK-001)",IF(SUMPRODUCT(--EXACT($A$6:$A$205,A21))&gt;1,"Код повторяется",IF(B21="","Укажите наименование",IF(D21="","Укажите единицу",IF(NOT(ISNUMBER(E21)),"Укажите количество в упаковке",IF(E21&lt;=0,"Упаковка должна быть больше 0",IF(NOT(ISNUMBER(F21)),"Укажите начальный остаток (0, если нет)",IF(F21&lt;0,"Начальный остаток не может быть меньше 0",IF(AND(G21&lt;&gt;"",NOT(ISNUMBER(G21))),"Минимум должен быть числом","ОК")))))))))))</f>
        <v/>
      </c>
    </row>
    <row r="22" spans="1:9" x14ac:dyDescent="0.25">
      <c r="A22" s="13"/>
      <c r="B22" s="13"/>
      <c r="C22" s="13"/>
      <c r="D22" s="13"/>
      <c r="E22" s="14"/>
      <c r="F22" s="14"/>
      <c r="G22" s="14"/>
      <c r="H22" s="13"/>
      <c r="I22" s="15" t="str">
        <f>IF(COUNTA(A22:H22)=0,"",IF(A22="","Укажите код",IF(NOT(AND(ISTEXT(A22),LEN(A22)&gt;0,LEN(A22)&lt;=30,ISNUMBER(FIND(LEFT(A22,1),"ABCDEFGHIJKLMNOPQRSTUVWXYZ")),SUMPRODUCT((MID(A22,{1,2,3,4,5,6,7,8,9,10,11,12,13,14,15,16,17,18,19,20,21,22,23,24,25,26,27,28,29,30},1)&lt;&gt;"")*ISERROR(FIND(MID(A22,{1,2,3,4,5,6,7,8,9,10,11,12,13,14,15,16,17,18,19,20,21,22,23,24,25,26,27,28,29,30},1),"ABCDEFGHIJKLMNOPQRSTUVWXYZ0123456789-_")))=0,ISERROR(VALUE(A22)))),"Недопустимый код: только латинские буквы A-Z в верхнем регистре, цифры, - и _; начало с буквы, до 30 символов (например MILK-001)",IF(SUMPRODUCT(--EXACT($A$6:$A$205,A22))&gt;1,"Код повторяется",IF(B22="","Укажите наименование",IF(D22="","Укажите единицу",IF(NOT(ISNUMBER(E22)),"Укажите количество в упаковке",IF(E22&lt;=0,"Упаковка должна быть больше 0",IF(NOT(ISNUMBER(F22)),"Укажите начальный остаток (0, если нет)",IF(F22&lt;0,"Начальный остаток не может быть меньше 0",IF(AND(G22&lt;&gt;"",NOT(ISNUMBER(G22))),"Минимум должен быть числом","ОК")))))))))))</f>
        <v/>
      </c>
    </row>
    <row r="23" spans="1:9" x14ac:dyDescent="0.25">
      <c r="A23" s="13"/>
      <c r="B23" s="13"/>
      <c r="C23" s="13"/>
      <c r="D23" s="13"/>
      <c r="E23" s="14"/>
      <c r="F23" s="14"/>
      <c r="G23" s="14"/>
      <c r="H23" s="13"/>
      <c r="I23" s="15" t="str">
        <f>IF(COUNTA(A23:H23)=0,"",IF(A23="","Укажите код",IF(NOT(AND(ISTEXT(A23),LEN(A23)&gt;0,LEN(A23)&lt;=30,ISNUMBER(FIND(LEFT(A23,1),"ABCDEFGHIJKLMNOPQRSTUVWXYZ")),SUMPRODUCT((MID(A23,{1,2,3,4,5,6,7,8,9,10,11,12,13,14,15,16,17,18,19,20,21,22,23,24,25,26,27,28,29,30},1)&lt;&gt;"")*ISERROR(FIND(MID(A23,{1,2,3,4,5,6,7,8,9,10,11,12,13,14,15,16,17,18,19,20,21,22,23,24,25,26,27,28,29,30},1),"ABCDEFGHIJKLMNOPQRSTUVWXYZ0123456789-_")))=0,ISERROR(VALUE(A23)))),"Недопустимый код: только латинские буквы A-Z в верхнем регистре, цифры, - и _; начало с буквы, до 30 символов (например MILK-001)",IF(SUMPRODUCT(--EXACT($A$6:$A$205,A23))&gt;1,"Код повторяется",IF(B23="","Укажите наименование",IF(D23="","Укажите единицу",IF(NOT(ISNUMBER(E23)),"Укажите количество в упаковке",IF(E23&lt;=0,"Упаковка должна быть больше 0",IF(NOT(ISNUMBER(F23)),"Укажите начальный остаток (0, если нет)",IF(F23&lt;0,"Начальный остаток не может быть меньше 0",IF(AND(G23&lt;&gt;"",NOT(ISNUMBER(G23))),"Минимум должен быть числом","ОК")))))))))))</f>
        <v/>
      </c>
    </row>
    <row r="24" spans="1:9" x14ac:dyDescent="0.25">
      <c r="A24" s="13"/>
      <c r="B24" s="13"/>
      <c r="C24" s="13"/>
      <c r="D24" s="13"/>
      <c r="E24" s="14"/>
      <c r="F24" s="14"/>
      <c r="G24" s="14"/>
      <c r="H24" s="13"/>
      <c r="I24" s="15" t="str">
        <f>IF(COUNTA(A24:H24)=0,"",IF(A24="","Укажите код",IF(NOT(AND(ISTEXT(A24),LEN(A24)&gt;0,LEN(A24)&lt;=30,ISNUMBER(FIND(LEFT(A24,1),"ABCDEFGHIJKLMNOPQRSTUVWXYZ")),SUMPRODUCT((MID(A24,{1,2,3,4,5,6,7,8,9,10,11,12,13,14,15,16,17,18,19,20,21,22,23,24,25,26,27,28,29,30},1)&lt;&gt;"")*ISERROR(FIND(MID(A24,{1,2,3,4,5,6,7,8,9,10,11,12,13,14,15,16,17,18,19,20,21,22,23,24,25,26,27,28,29,30},1),"ABCDEFGHIJKLMNOPQRSTUVWXYZ0123456789-_")))=0,ISERROR(VALUE(A24)))),"Недопустимый код: только латинские буквы A-Z в верхнем регистре, цифры, - и _; начало с буквы, до 30 символов (например MILK-001)",IF(SUMPRODUCT(--EXACT($A$6:$A$205,A24))&gt;1,"Код повторяется",IF(B24="","Укажите наименование",IF(D24="","Укажите единицу",IF(NOT(ISNUMBER(E24)),"Укажите количество в упаковке",IF(E24&lt;=0,"Упаковка должна быть больше 0",IF(NOT(ISNUMBER(F24)),"Укажите начальный остаток (0, если нет)",IF(F24&lt;0,"Начальный остаток не может быть меньше 0",IF(AND(G24&lt;&gt;"",NOT(ISNUMBER(G24))),"Минимум должен быть числом","ОК")))))))))))</f>
        <v/>
      </c>
    </row>
    <row r="25" spans="1:9" x14ac:dyDescent="0.25">
      <c r="A25" s="13"/>
      <c r="B25" s="13"/>
      <c r="C25" s="13"/>
      <c r="D25" s="13"/>
      <c r="E25" s="14"/>
      <c r="F25" s="14"/>
      <c r="G25" s="14"/>
      <c r="H25" s="13"/>
      <c r="I25" s="15" t="str">
        <f>IF(COUNTA(A25:H25)=0,"",IF(A25="","Укажите код",IF(NOT(AND(ISTEXT(A25),LEN(A25)&gt;0,LEN(A25)&lt;=30,ISNUMBER(FIND(LEFT(A25,1),"ABCDEFGHIJKLMNOPQRSTUVWXYZ")),SUMPRODUCT((MID(A25,{1,2,3,4,5,6,7,8,9,10,11,12,13,14,15,16,17,18,19,20,21,22,23,24,25,26,27,28,29,30},1)&lt;&gt;"")*ISERROR(FIND(MID(A25,{1,2,3,4,5,6,7,8,9,10,11,12,13,14,15,16,17,18,19,20,21,22,23,24,25,26,27,28,29,30},1),"ABCDEFGHIJKLMNOPQRSTUVWXYZ0123456789-_")))=0,ISERROR(VALUE(A25)))),"Недопустимый код: только латинские буквы A-Z в верхнем регистре, цифры, - и _; начало с буквы, до 30 символов (например MILK-001)",IF(SUMPRODUCT(--EXACT($A$6:$A$205,A25))&gt;1,"Код повторяется",IF(B25="","Укажите наименование",IF(D25="","Укажите единицу",IF(NOT(ISNUMBER(E25)),"Укажите количество в упаковке",IF(E25&lt;=0,"Упаковка должна быть больше 0",IF(NOT(ISNUMBER(F25)),"Укажите начальный остаток (0, если нет)",IF(F25&lt;0,"Начальный остаток не может быть меньше 0",IF(AND(G25&lt;&gt;"",NOT(ISNUMBER(G25))),"Минимум должен быть числом","ОК")))))))))))</f>
        <v/>
      </c>
    </row>
    <row r="26" spans="1:9" x14ac:dyDescent="0.25">
      <c r="A26" s="13"/>
      <c r="B26" s="13"/>
      <c r="C26" s="13"/>
      <c r="D26" s="13"/>
      <c r="E26" s="14"/>
      <c r="F26" s="14"/>
      <c r="G26" s="14"/>
      <c r="H26" s="13"/>
      <c r="I26" s="15" t="str">
        <f>IF(COUNTA(A26:H26)=0,"",IF(A26="","Укажите код",IF(NOT(AND(ISTEXT(A26),LEN(A26)&gt;0,LEN(A26)&lt;=30,ISNUMBER(FIND(LEFT(A26,1),"ABCDEFGHIJKLMNOPQRSTUVWXYZ")),SUMPRODUCT((MID(A26,{1,2,3,4,5,6,7,8,9,10,11,12,13,14,15,16,17,18,19,20,21,22,23,24,25,26,27,28,29,30},1)&lt;&gt;"")*ISERROR(FIND(MID(A26,{1,2,3,4,5,6,7,8,9,10,11,12,13,14,15,16,17,18,19,20,21,22,23,24,25,26,27,28,29,30},1),"ABCDEFGHIJKLMNOPQRSTUVWXYZ0123456789-_")))=0,ISERROR(VALUE(A26)))),"Недопустимый код: только латинские буквы A-Z в верхнем регистре, цифры, - и _; начало с буквы, до 30 символов (например MILK-001)",IF(SUMPRODUCT(--EXACT($A$6:$A$205,A26))&gt;1,"Код повторяется",IF(B26="","Укажите наименование",IF(D26="","Укажите единицу",IF(NOT(ISNUMBER(E26)),"Укажите количество в упаковке",IF(E26&lt;=0,"Упаковка должна быть больше 0",IF(NOT(ISNUMBER(F26)),"Укажите начальный остаток (0, если нет)",IF(F26&lt;0,"Начальный остаток не может быть меньше 0",IF(AND(G26&lt;&gt;"",NOT(ISNUMBER(G26))),"Минимум должен быть числом","ОК")))))))))))</f>
        <v/>
      </c>
    </row>
    <row r="27" spans="1:9" x14ac:dyDescent="0.25">
      <c r="A27" s="13"/>
      <c r="B27" s="13"/>
      <c r="C27" s="13"/>
      <c r="D27" s="13"/>
      <c r="E27" s="14"/>
      <c r="F27" s="14"/>
      <c r="G27" s="14"/>
      <c r="H27" s="13"/>
      <c r="I27" s="15" t="str">
        <f>IF(COUNTA(A27:H27)=0,"",IF(A27="","Укажите код",IF(NOT(AND(ISTEXT(A27),LEN(A27)&gt;0,LEN(A27)&lt;=30,ISNUMBER(FIND(LEFT(A27,1),"ABCDEFGHIJKLMNOPQRSTUVWXYZ")),SUMPRODUCT((MID(A27,{1,2,3,4,5,6,7,8,9,10,11,12,13,14,15,16,17,18,19,20,21,22,23,24,25,26,27,28,29,30},1)&lt;&gt;"")*ISERROR(FIND(MID(A27,{1,2,3,4,5,6,7,8,9,10,11,12,13,14,15,16,17,18,19,20,21,22,23,24,25,26,27,28,29,30},1),"ABCDEFGHIJKLMNOPQRSTUVWXYZ0123456789-_")))=0,ISERROR(VALUE(A27)))),"Недопустимый код: только латинские буквы A-Z в верхнем регистре, цифры, - и _; начало с буквы, до 30 символов (например MILK-001)",IF(SUMPRODUCT(--EXACT($A$6:$A$205,A27))&gt;1,"Код повторяется",IF(B27="","Укажите наименование",IF(D27="","Укажите единицу",IF(NOT(ISNUMBER(E27)),"Укажите количество в упаковке",IF(E27&lt;=0,"Упаковка должна быть больше 0",IF(NOT(ISNUMBER(F27)),"Укажите начальный остаток (0, если нет)",IF(F27&lt;0,"Начальный остаток не может быть меньше 0",IF(AND(G27&lt;&gt;"",NOT(ISNUMBER(G27))),"Минимум должен быть числом","ОК")))))))))))</f>
        <v/>
      </c>
    </row>
    <row r="28" spans="1:9" x14ac:dyDescent="0.25">
      <c r="A28" s="13"/>
      <c r="B28" s="13"/>
      <c r="C28" s="13"/>
      <c r="D28" s="13"/>
      <c r="E28" s="14"/>
      <c r="F28" s="14"/>
      <c r="G28" s="14"/>
      <c r="H28" s="13"/>
      <c r="I28" s="15" t="str">
        <f>IF(COUNTA(A28:H28)=0,"",IF(A28="","Укажите код",IF(NOT(AND(ISTEXT(A28),LEN(A28)&gt;0,LEN(A28)&lt;=30,ISNUMBER(FIND(LEFT(A28,1),"ABCDEFGHIJKLMNOPQRSTUVWXYZ")),SUMPRODUCT((MID(A28,{1,2,3,4,5,6,7,8,9,10,11,12,13,14,15,16,17,18,19,20,21,22,23,24,25,26,27,28,29,30},1)&lt;&gt;"")*ISERROR(FIND(MID(A28,{1,2,3,4,5,6,7,8,9,10,11,12,13,14,15,16,17,18,19,20,21,22,23,24,25,26,27,28,29,30},1),"ABCDEFGHIJKLMNOPQRSTUVWXYZ0123456789-_")))=0,ISERROR(VALUE(A28)))),"Недопустимый код: только латинские буквы A-Z в верхнем регистре, цифры, - и _; начало с буквы, до 30 символов (например MILK-001)",IF(SUMPRODUCT(--EXACT($A$6:$A$205,A28))&gt;1,"Код повторяется",IF(B28="","Укажите наименование",IF(D28="","Укажите единицу",IF(NOT(ISNUMBER(E28)),"Укажите количество в упаковке",IF(E28&lt;=0,"Упаковка должна быть больше 0",IF(NOT(ISNUMBER(F28)),"Укажите начальный остаток (0, если нет)",IF(F28&lt;0,"Начальный остаток не может быть меньше 0",IF(AND(G28&lt;&gt;"",NOT(ISNUMBER(G28))),"Минимум должен быть числом","ОК")))))))))))</f>
        <v/>
      </c>
    </row>
    <row r="29" spans="1:9" x14ac:dyDescent="0.25">
      <c r="A29" s="13"/>
      <c r="B29" s="13"/>
      <c r="C29" s="13"/>
      <c r="D29" s="13"/>
      <c r="E29" s="14"/>
      <c r="F29" s="14"/>
      <c r="G29" s="14"/>
      <c r="H29" s="13"/>
      <c r="I29" s="15" t="str">
        <f>IF(COUNTA(A29:H29)=0,"",IF(A29="","Укажите код",IF(NOT(AND(ISTEXT(A29),LEN(A29)&gt;0,LEN(A29)&lt;=30,ISNUMBER(FIND(LEFT(A29,1),"ABCDEFGHIJKLMNOPQRSTUVWXYZ")),SUMPRODUCT((MID(A29,{1,2,3,4,5,6,7,8,9,10,11,12,13,14,15,16,17,18,19,20,21,22,23,24,25,26,27,28,29,30},1)&lt;&gt;"")*ISERROR(FIND(MID(A29,{1,2,3,4,5,6,7,8,9,10,11,12,13,14,15,16,17,18,19,20,21,22,23,24,25,26,27,28,29,30},1),"ABCDEFGHIJKLMNOPQRSTUVWXYZ0123456789-_")))=0,ISERROR(VALUE(A29)))),"Недопустимый код: только латинские буквы A-Z в верхнем регистре, цифры, - и _; начало с буквы, до 30 символов (например MILK-001)",IF(SUMPRODUCT(--EXACT($A$6:$A$205,A29))&gt;1,"Код повторяется",IF(B29="","Укажите наименование",IF(D29="","Укажите единицу",IF(NOT(ISNUMBER(E29)),"Укажите количество в упаковке",IF(E29&lt;=0,"Упаковка должна быть больше 0",IF(NOT(ISNUMBER(F29)),"Укажите начальный остаток (0, если нет)",IF(F29&lt;0,"Начальный остаток не может быть меньше 0",IF(AND(G29&lt;&gt;"",NOT(ISNUMBER(G29))),"Минимум должен быть числом","ОК")))))))))))</f>
        <v/>
      </c>
    </row>
    <row r="30" spans="1:9" x14ac:dyDescent="0.25">
      <c r="A30" s="13"/>
      <c r="B30" s="13"/>
      <c r="C30" s="13"/>
      <c r="D30" s="13"/>
      <c r="E30" s="14"/>
      <c r="F30" s="14"/>
      <c r="G30" s="14"/>
      <c r="H30" s="13"/>
      <c r="I30" s="15" t="str">
        <f>IF(COUNTA(A30:H30)=0,"",IF(A30="","Укажите код",IF(NOT(AND(ISTEXT(A30),LEN(A30)&gt;0,LEN(A30)&lt;=30,ISNUMBER(FIND(LEFT(A30,1),"ABCDEFGHIJKLMNOPQRSTUVWXYZ")),SUMPRODUCT((MID(A30,{1,2,3,4,5,6,7,8,9,10,11,12,13,14,15,16,17,18,19,20,21,22,23,24,25,26,27,28,29,30},1)&lt;&gt;"")*ISERROR(FIND(MID(A30,{1,2,3,4,5,6,7,8,9,10,11,12,13,14,15,16,17,18,19,20,21,22,23,24,25,26,27,28,29,30},1),"ABCDEFGHIJKLMNOPQRSTUVWXYZ0123456789-_")))=0,ISERROR(VALUE(A30)))),"Недопустимый код: только латинские буквы A-Z в верхнем регистре, цифры, - и _; начало с буквы, до 30 символов (например MILK-001)",IF(SUMPRODUCT(--EXACT($A$6:$A$205,A30))&gt;1,"Код повторяется",IF(B30="","Укажите наименование",IF(D30="","Укажите единицу",IF(NOT(ISNUMBER(E30)),"Укажите количество в упаковке",IF(E30&lt;=0,"Упаковка должна быть больше 0",IF(NOT(ISNUMBER(F30)),"Укажите начальный остаток (0, если нет)",IF(F30&lt;0,"Начальный остаток не может быть меньше 0",IF(AND(G30&lt;&gt;"",NOT(ISNUMBER(G30))),"Минимум должен быть числом","ОК")))))))))))</f>
        <v/>
      </c>
    </row>
    <row r="31" spans="1:9" x14ac:dyDescent="0.25">
      <c r="A31" s="13"/>
      <c r="B31" s="13"/>
      <c r="C31" s="13"/>
      <c r="D31" s="13"/>
      <c r="E31" s="14"/>
      <c r="F31" s="14"/>
      <c r="G31" s="14"/>
      <c r="H31" s="13"/>
      <c r="I31" s="15" t="str">
        <f>IF(COUNTA(A31:H31)=0,"",IF(A31="","Укажите код",IF(NOT(AND(ISTEXT(A31),LEN(A31)&gt;0,LEN(A31)&lt;=30,ISNUMBER(FIND(LEFT(A31,1),"ABCDEFGHIJKLMNOPQRSTUVWXYZ")),SUMPRODUCT((MID(A31,{1,2,3,4,5,6,7,8,9,10,11,12,13,14,15,16,17,18,19,20,21,22,23,24,25,26,27,28,29,30},1)&lt;&gt;"")*ISERROR(FIND(MID(A31,{1,2,3,4,5,6,7,8,9,10,11,12,13,14,15,16,17,18,19,20,21,22,23,24,25,26,27,28,29,30},1),"ABCDEFGHIJKLMNOPQRSTUVWXYZ0123456789-_")))=0,ISERROR(VALUE(A31)))),"Недопустимый код: только латинские буквы A-Z в верхнем регистре, цифры, - и _; начало с буквы, до 30 символов (например MILK-001)",IF(SUMPRODUCT(--EXACT($A$6:$A$205,A31))&gt;1,"Код повторяется",IF(B31="","Укажите наименование",IF(D31="","Укажите единицу",IF(NOT(ISNUMBER(E31)),"Укажите количество в упаковке",IF(E31&lt;=0,"Упаковка должна быть больше 0",IF(NOT(ISNUMBER(F31)),"Укажите начальный остаток (0, если нет)",IF(F31&lt;0,"Начальный остаток не может быть меньше 0",IF(AND(G31&lt;&gt;"",NOT(ISNUMBER(G31))),"Минимум должен быть числом","ОК")))))))))))</f>
        <v/>
      </c>
    </row>
    <row r="32" spans="1:9" x14ac:dyDescent="0.25">
      <c r="A32" s="13"/>
      <c r="B32" s="13"/>
      <c r="C32" s="13"/>
      <c r="D32" s="13"/>
      <c r="E32" s="14"/>
      <c r="F32" s="14"/>
      <c r="G32" s="14"/>
      <c r="H32" s="13"/>
      <c r="I32" s="15" t="str">
        <f>IF(COUNTA(A32:H32)=0,"",IF(A32="","Укажите код",IF(NOT(AND(ISTEXT(A32),LEN(A32)&gt;0,LEN(A32)&lt;=30,ISNUMBER(FIND(LEFT(A32,1),"ABCDEFGHIJKLMNOPQRSTUVWXYZ")),SUMPRODUCT((MID(A32,{1,2,3,4,5,6,7,8,9,10,11,12,13,14,15,16,17,18,19,20,21,22,23,24,25,26,27,28,29,30},1)&lt;&gt;"")*ISERROR(FIND(MID(A32,{1,2,3,4,5,6,7,8,9,10,11,12,13,14,15,16,17,18,19,20,21,22,23,24,25,26,27,28,29,30},1),"ABCDEFGHIJKLMNOPQRSTUVWXYZ0123456789-_")))=0,ISERROR(VALUE(A32)))),"Недопустимый код: только латинские буквы A-Z в верхнем регистре, цифры, - и _; начало с буквы, до 30 символов (например MILK-001)",IF(SUMPRODUCT(--EXACT($A$6:$A$205,A32))&gt;1,"Код повторяется",IF(B32="","Укажите наименование",IF(D32="","Укажите единицу",IF(NOT(ISNUMBER(E32)),"Укажите количество в упаковке",IF(E32&lt;=0,"Упаковка должна быть больше 0",IF(NOT(ISNUMBER(F32)),"Укажите начальный остаток (0, если нет)",IF(F32&lt;0,"Начальный остаток не может быть меньше 0",IF(AND(G32&lt;&gt;"",NOT(ISNUMBER(G32))),"Минимум должен быть числом","ОК")))))))))))</f>
        <v/>
      </c>
    </row>
    <row r="33" spans="1:9" x14ac:dyDescent="0.25">
      <c r="A33" s="13"/>
      <c r="B33" s="13"/>
      <c r="C33" s="13"/>
      <c r="D33" s="13"/>
      <c r="E33" s="14"/>
      <c r="F33" s="14"/>
      <c r="G33" s="14"/>
      <c r="H33" s="13"/>
      <c r="I33" s="15" t="str">
        <f>IF(COUNTA(A33:H33)=0,"",IF(A33="","Укажите код",IF(NOT(AND(ISTEXT(A33),LEN(A33)&gt;0,LEN(A33)&lt;=30,ISNUMBER(FIND(LEFT(A33,1),"ABCDEFGHIJKLMNOPQRSTUVWXYZ")),SUMPRODUCT((MID(A33,{1,2,3,4,5,6,7,8,9,10,11,12,13,14,15,16,17,18,19,20,21,22,23,24,25,26,27,28,29,30},1)&lt;&gt;"")*ISERROR(FIND(MID(A33,{1,2,3,4,5,6,7,8,9,10,11,12,13,14,15,16,17,18,19,20,21,22,23,24,25,26,27,28,29,30},1),"ABCDEFGHIJKLMNOPQRSTUVWXYZ0123456789-_")))=0,ISERROR(VALUE(A33)))),"Недопустимый код: только латинские буквы A-Z в верхнем регистре, цифры, - и _; начало с буквы, до 30 символов (например MILK-001)",IF(SUMPRODUCT(--EXACT($A$6:$A$205,A33))&gt;1,"Код повторяется",IF(B33="","Укажите наименование",IF(D33="","Укажите единицу",IF(NOT(ISNUMBER(E33)),"Укажите количество в упаковке",IF(E33&lt;=0,"Упаковка должна быть больше 0",IF(NOT(ISNUMBER(F33)),"Укажите начальный остаток (0, если нет)",IF(F33&lt;0,"Начальный остаток не может быть меньше 0",IF(AND(G33&lt;&gt;"",NOT(ISNUMBER(G33))),"Минимум должен быть числом","ОК")))))))))))</f>
        <v/>
      </c>
    </row>
    <row r="34" spans="1:9" x14ac:dyDescent="0.25">
      <c r="A34" s="13"/>
      <c r="B34" s="13"/>
      <c r="C34" s="13"/>
      <c r="D34" s="13"/>
      <c r="E34" s="14"/>
      <c r="F34" s="14"/>
      <c r="G34" s="14"/>
      <c r="H34" s="13"/>
      <c r="I34" s="15" t="str">
        <f>IF(COUNTA(A34:H34)=0,"",IF(A34="","Укажите код",IF(NOT(AND(ISTEXT(A34),LEN(A34)&gt;0,LEN(A34)&lt;=30,ISNUMBER(FIND(LEFT(A34,1),"ABCDEFGHIJKLMNOPQRSTUVWXYZ")),SUMPRODUCT((MID(A34,{1,2,3,4,5,6,7,8,9,10,11,12,13,14,15,16,17,18,19,20,21,22,23,24,25,26,27,28,29,30},1)&lt;&gt;"")*ISERROR(FIND(MID(A34,{1,2,3,4,5,6,7,8,9,10,11,12,13,14,15,16,17,18,19,20,21,22,23,24,25,26,27,28,29,30},1),"ABCDEFGHIJKLMNOPQRSTUVWXYZ0123456789-_")))=0,ISERROR(VALUE(A34)))),"Недопустимый код: только латинские буквы A-Z в верхнем регистре, цифры, - и _; начало с буквы, до 30 символов (например MILK-001)",IF(SUMPRODUCT(--EXACT($A$6:$A$205,A34))&gt;1,"Код повторяется",IF(B34="","Укажите наименование",IF(D34="","Укажите единицу",IF(NOT(ISNUMBER(E34)),"Укажите количество в упаковке",IF(E34&lt;=0,"Упаковка должна быть больше 0",IF(NOT(ISNUMBER(F34)),"Укажите начальный остаток (0, если нет)",IF(F34&lt;0,"Начальный остаток не может быть меньше 0",IF(AND(G34&lt;&gt;"",NOT(ISNUMBER(G34))),"Минимум должен быть числом","ОК")))))))))))</f>
        <v/>
      </c>
    </row>
    <row r="35" spans="1:9" x14ac:dyDescent="0.25">
      <c r="A35" s="13"/>
      <c r="B35" s="13"/>
      <c r="C35" s="13"/>
      <c r="D35" s="13"/>
      <c r="E35" s="14"/>
      <c r="F35" s="14"/>
      <c r="G35" s="14"/>
      <c r="H35" s="13"/>
      <c r="I35" s="15" t="str">
        <f>IF(COUNTA(A35:H35)=0,"",IF(A35="","Укажите код",IF(NOT(AND(ISTEXT(A35),LEN(A35)&gt;0,LEN(A35)&lt;=30,ISNUMBER(FIND(LEFT(A35,1),"ABCDEFGHIJKLMNOPQRSTUVWXYZ")),SUMPRODUCT((MID(A35,{1,2,3,4,5,6,7,8,9,10,11,12,13,14,15,16,17,18,19,20,21,22,23,24,25,26,27,28,29,30},1)&lt;&gt;"")*ISERROR(FIND(MID(A35,{1,2,3,4,5,6,7,8,9,10,11,12,13,14,15,16,17,18,19,20,21,22,23,24,25,26,27,28,29,30},1),"ABCDEFGHIJKLMNOPQRSTUVWXYZ0123456789-_")))=0,ISERROR(VALUE(A35)))),"Недопустимый код: только латинские буквы A-Z в верхнем регистре, цифры, - и _; начало с буквы, до 30 символов (например MILK-001)",IF(SUMPRODUCT(--EXACT($A$6:$A$205,A35))&gt;1,"Код повторяется",IF(B35="","Укажите наименование",IF(D35="","Укажите единицу",IF(NOT(ISNUMBER(E35)),"Укажите количество в упаковке",IF(E35&lt;=0,"Упаковка должна быть больше 0",IF(NOT(ISNUMBER(F35)),"Укажите начальный остаток (0, если нет)",IF(F35&lt;0,"Начальный остаток не может быть меньше 0",IF(AND(G35&lt;&gt;"",NOT(ISNUMBER(G35))),"Минимум должен быть числом","ОК")))))))))))</f>
        <v/>
      </c>
    </row>
    <row r="36" spans="1:9" x14ac:dyDescent="0.25">
      <c r="A36" s="13"/>
      <c r="B36" s="13"/>
      <c r="C36" s="13"/>
      <c r="D36" s="13"/>
      <c r="E36" s="14"/>
      <c r="F36" s="14"/>
      <c r="G36" s="14"/>
      <c r="H36" s="13"/>
      <c r="I36" s="15" t="str">
        <f>IF(COUNTA(A36:H36)=0,"",IF(A36="","Укажите код",IF(NOT(AND(ISTEXT(A36),LEN(A36)&gt;0,LEN(A36)&lt;=30,ISNUMBER(FIND(LEFT(A36,1),"ABCDEFGHIJKLMNOPQRSTUVWXYZ")),SUMPRODUCT((MID(A36,{1,2,3,4,5,6,7,8,9,10,11,12,13,14,15,16,17,18,19,20,21,22,23,24,25,26,27,28,29,30},1)&lt;&gt;"")*ISERROR(FIND(MID(A36,{1,2,3,4,5,6,7,8,9,10,11,12,13,14,15,16,17,18,19,20,21,22,23,24,25,26,27,28,29,30},1),"ABCDEFGHIJKLMNOPQRSTUVWXYZ0123456789-_")))=0,ISERROR(VALUE(A36)))),"Недопустимый код: только латинские буквы A-Z в верхнем регистре, цифры, - и _; начало с буквы, до 30 символов (например MILK-001)",IF(SUMPRODUCT(--EXACT($A$6:$A$205,A36))&gt;1,"Код повторяется",IF(B36="","Укажите наименование",IF(D36="","Укажите единицу",IF(NOT(ISNUMBER(E36)),"Укажите количество в упаковке",IF(E36&lt;=0,"Упаковка должна быть больше 0",IF(NOT(ISNUMBER(F36)),"Укажите начальный остаток (0, если нет)",IF(F36&lt;0,"Начальный остаток не может быть меньше 0",IF(AND(G36&lt;&gt;"",NOT(ISNUMBER(G36))),"Минимум должен быть числом","ОК")))))))))))</f>
        <v/>
      </c>
    </row>
    <row r="37" spans="1:9" x14ac:dyDescent="0.25">
      <c r="A37" s="13"/>
      <c r="B37" s="13"/>
      <c r="C37" s="13"/>
      <c r="D37" s="13"/>
      <c r="E37" s="14"/>
      <c r="F37" s="14"/>
      <c r="G37" s="14"/>
      <c r="H37" s="13"/>
      <c r="I37" s="15" t="str">
        <f>IF(COUNTA(A37:H37)=0,"",IF(A37="","Укажите код",IF(NOT(AND(ISTEXT(A37),LEN(A37)&gt;0,LEN(A37)&lt;=30,ISNUMBER(FIND(LEFT(A37,1),"ABCDEFGHIJKLMNOPQRSTUVWXYZ")),SUMPRODUCT((MID(A37,{1,2,3,4,5,6,7,8,9,10,11,12,13,14,15,16,17,18,19,20,21,22,23,24,25,26,27,28,29,30},1)&lt;&gt;"")*ISERROR(FIND(MID(A37,{1,2,3,4,5,6,7,8,9,10,11,12,13,14,15,16,17,18,19,20,21,22,23,24,25,26,27,28,29,30},1),"ABCDEFGHIJKLMNOPQRSTUVWXYZ0123456789-_")))=0,ISERROR(VALUE(A37)))),"Недопустимый код: только латинские буквы A-Z в верхнем регистре, цифры, - и _; начало с буквы, до 30 символов (например MILK-001)",IF(SUMPRODUCT(--EXACT($A$6:$A$205,A37))&gt;1,"Код повторяется",IF(B37="","Укажите наименование",IF(D37="","Укажите единицу",IF(NOT(ISNUMBER(E37)),"Укажите количество в упаковке",IF(E37&lt;=0,"Упаковка должна быть больше 0",IF(NOT(ISNUMBER(F37)),"Укажите начальный остаток (0, если нет)",IF(F37&lt;0,"Начальный остаток не может быть меньше 0",IF(AND(G37&lt;&gt;"",NOT(ISNUMBER(G37))),"Минимум должен быть числом","ОК")))))))))))</f>
        <v/>
      </c>
    </row>
    <row r="38" spans="1:9" x14ac:dyDescent="0.25">
      <c r="A38" s="13"/>
      <c r="B38" s="13"/>
      <c r="C38" s="13"/>
      <c r="D38" s="13"/>
      <c r="E38" s="14"/>
      <c r="F38" s="14"/>
      <c r="G38" s="14"/>
      <c r="H38" s="13"/>
      <c r="I38" s="15" t="str">
        <f>IF(COUNTA(A38:H38)=0,"",IF(A38="","Укажите код",IF(NOT(AND(ISTEXT(A38),LEN(A38)&gt;0,LEN(A38)&lt;=30,ISNUMBER(FIND(LEFT(A38,1),"ABCDEFGHIJKLMNOPQRSTUVWXYZ")),SUMPRODUCT((MID(A38,{1,2,3,4,5,6,7,8,9,10,11,12,13,14,15,16,17,18,19,20,21,22,23,24,25,26,27,28,29,30},1)&lt;&gt;"")*ISERROR(FIND(MID(A38,{1,2,3,4,5,6,7,8,9,10,11,12,13,14,15,16,17,18,19,20,21,22,23,24,25,26,27,28,29,30},1),"ABCDEFGHIJKLMNOPQRSTUVWXYZ0123456789-_")))=0,ISERROR(VALUE(A38)))),"Недопустимый код: только латинские буквы A-Z в верхнем регистре, цифры, - и _; начало с буквы, до 30 символов (например MILK-001)",IF(SUMPRODUCT(--EXACT($A$6:$A$205,A38))&gt;1,"Код повторяется",IF(B38="","Укажите наименование",IF(D38="","Укажите единицу",IF(NOT(ISNUMBER(E38)),"Укажите количество в упаковке",IF(E38&lt;=0,"Упаковка должна быть больше 0",IF(NOT(ISNUMBER(F38)),"Укажите начальный остаток (0, если нет)",IF(F38&lt;0,"Начальный остаток не может быть меньше 0",IF(AND(G38&lt;&gt;"",NOT(ISNUMBER(G38))),"Минимум должен быть числом","ОК")))))))))))</f>
        <v/>
      </c>
    </row>
    <row r="39" spans="1:9" x14ac:dyDescent="0.25">
      <c r="A39" s="13"/>
      <c r="B39" s="13"/>
      <c r="C39" s="13"/>
      <c r="D39" s="13"/>
      <c r="E39" s="14"/>
      <c r="F39" s="14"/>
      <c r="G39" s="14"/>
      <c r="H39" s="13"/>
      <c r="I39" s="15" t="str">
        <f>IF(COUNTA(A39:H39)=0,"",IF(A39="","Укажите код",IF(NOT(AND(ISTEXT(A39),LEN(A39)&gt;0,LEN(A39)&lt;=30,ISNUMBER(FIND(LEFT(A39,1),"ABCDEFGHIJKLMNOPQRSTUVWXYZ")),SUMPRODUCT((MID(A39,{1,2,3,4,5,6,7,8,9,10,11,12,13,14,15,16,17,18,19,20,21,22,23,24,25,26,27,28,29,30},1)&lt;&gt;"")*ISERROR(FIND(MID(A39,{1,2,3,4,5,6,7,8,9,10,11,12,13,14,15,16,17,18,19,20,21,22,23,24,25,26,27,28,29,30},1),"ABCDEFGHIJKLMNOPQRSTUVWXYZ0123456789-_")))=0,ISERROR(VALUE(A39)))),"Недопустимый код: только латинские буквы A-Z в верхнем регистре, цифры, - и _; начало с буквы, до 30 символов (например MILK-001)",IF(SUMPRODUCT(--EXACT($A$6:$A$205,A39))&gt;1,"Код повторяется",IF(B39="","Укажите наименование",IF(D39="","Укажите единицу",IF(NOT(ISNUMBER(E39)),"Укажите количество в упаковке",IF(E39&lt;=0,"Упаковка должна быть больше 0",IF(NOT(ISNUMBER(F39)),"Укажите начальный остаток (0, если нет)",IF(F39&lt;0,"Начальный остаток не может быть меньше 0",IF(AND(G39&lt;&gt;"",NOT(ISNUMBER(G39))),"Минимум должен быть числом","ОК")))))))))))</f>
        <v/>
      </c>
    </row>
    <row r="40" spans="1:9" x14ac:dyDescent="0.25">
      <c r="A40" s="13"/>
      <c r="B40" s="13"/>
      <c r="C40" s="13"/>
      <c r="D40" s="13"/>
      <c r="E40" s="14"/>
      <c r="F40" s="14"/>
      <c r="G40" s="14"/>
      <c r="H40" s="13"/>
      <c r="I40" s="15" t="str">
        <f>IF(COUNTA(A40:H40)=0,"",IF(A40="","Укажите код",IF(NOT(AND(ISTEXT(A40),LEN(A40)&gt;0,LEN(A40)&lt;=30,ISNUMBER(FIND(LEFT(A40,1),"ABCDEFGHIJKLMNOPQRSTUVWXYZ")),SUMPRODUCT((MID(A40,{1,2,3,4,5,6,7,8,9,10,11,12,13,14,15,16,17,18,19,20,21,22,23,24,25,26,27,28,29,30},1)&lt;&gt;"")*ISERROR(FIND(MID(A40,{1,2,3,4,5,6,7,8,9,10,11,12,13,14,15,16,17,18,19,20,21,22,23,24,25,26,27,28,29,30},1),"ABCDEFGHIJKLMNOPQRSTUVWXYZ0123456789-_")))=0,ISERROR(VALUE(A40)))),"Недопустимый код: только латинские буквы A-Z в верхнем регистре, цифры, - и _; начало с буквы, до 30 символов (например MILK-001)",IF(SUMPRODUCT(--EXACT($A$6:$A$205,A40))&gt;1,"Код повторяется",IF(B40="","Укажите наименование",IF(D40="","Укажите единицу",IF(NOT(ISNUMBER(E40)),"Укажите количество в упаковке",IF(E40&lt;=0,"Упаковка должна быть больше 0",IF(NOT(ISNUMBER(F40)),"Укажите начальный остаток (0, если нет)",IF(F40&lt;0,"Начальный остаток не может быть меньше 0",IF(AND(G40&lt;&gt;"",NOT(ISNUMBER(G40))),"Минимум должен быть числом","ОК")))))))))))</f>
        <v/>
      </c>
    </row>
    <row r="41" spans="1:9" x14ac:dyDescent="0.25">
      <c r="A41" s="13"/>
      <c r="B41" s="13"/>
      <c r="C41" s="13"/>
      <c r="D41" s="13"/>
      <c r="E41" s="14"/>
      <c r="F41" s="14"/>
      <c r="G41" s="14"/>
      <c r="H41" s="13"/>
      <c r="I41" s="15" t="str">
        <f>IF(COUNTA(A41:H41)=0,"",IF(A41="","Укажите код",IF(NOT(AND(ISTEXT(A41),LEN(A41)&gt;0,LEN(A41)&lt;=30,ISNUMBER(FIND(LEFT(A41,1),"ABCDEFGHIJKLMNOPQRSTUVWXYZ")),SUMPRODUCT((MID(A41,{1,2,3,4,5,6,7,8,9,10,11,12,13,14,15,16,17,18,19,20,21,22,23,24,25,26,27,28,29,30},1)&lt;&gt;"")*ISERROR(FIND(MID(A41,{1,2,3,4,5,6,7,8,9,10,11,12,13,14,15,16,17,18,19,20,21,22,23,24,25,26,27,28,29,30},1),"ABCDEFGHIJKLMNOPQRSTUVWXYZ0123456789-_")))=0,ISERROR(VALUE(A41)))),"Недопустимый код: только латинские буквы A-Z в верхнем регистре, цифры, - и _; начало с буквы, до 30 символов (например MILK-001)",IF(SUMPRODUCT(--EXACT($A$6:$A$205,A41))&gt;1,"Код повторяется",IF(B41="","Укажите наименование",IF(D41="","Укажите единицу",IF(NOT(ISNUMBER(E41)),"Укажите количество в упаковке",IF(E41&lt;=0,"Упаковка должна быть больше 0",IF(NOT(ISNUMBER(F41)),"Укажите начальный остаток (0, если нет)",IF(F41&lt;0,"Начальный остаток не может быть меньше 0",IF(AND(G41&lt;&gt;"",NOT(ISNUMBER(G41))),"Минимум должен быть числом","ОК")))))))))))</f>
        <v/>
      </c>
    </row>
    <row r="42" spans="1:9" x14ac:dyDescent="0.25">
      <c r="A42" s="13"/>
      <c r="B42" s="13"/>
      <c r="C42" s="13"/>
      <c r="D42" s="13"/>
      <c r="E42" s="14"/>
      <c r="F42" s="14"/>
      <c r="G42" s="14"/>
      <c r="H42" s="13"/>
      <c r="I42" s="15" t="str">
        <f>IF(COUNTA(A42:H42)=0,"",IF(A42="","Укажите код",IF(NOT(AND(ISTEXT(A42),LEN(A42)&gt;0,LEN(A42)&lt;=30,ISNUMBER(FIND(LEFT(A42,1),"ABCDEFGHIJKLMNOPQRSTUVWXYZ")),SUMPRODUCT((MID(A42,{1,2,3,4,5,6,7,8,9,10,11,12,13,14,15,16,17,18,19,20,21,22,23,24,25,26,27,28,29,30},1)&lt;&gt;"")*ISERROR(FIND(MID(A42,{1,2,3,4,5,6,7,8,9,10,11,12,13,14,15,16,17,18,19,20,21,22,23,24,25,26,27,28,29,30},1),"ABCDEFGHIJKLMNOPQRSTUVWXYZ0123456789-_")))=0,ISERROR(VALUE(A42)))),"Недопустимый код: только латинские буквы A-Z в верхнем регистре, цифры, - и _; начало с буквы, до 30 символов (например MILK-001)",IF(SUMPRODUCT(--EXACT($A$6:$A$205,A42))&gt;1,"Код повторяется",IF(B42="","Укажите наименование",IF(D42="","Укажите единицу",IF(NOT(ISNUMBER(E42)),"Укажите количество в упаковке",IF(E42&lt;=0,"Упаковка должна быть больше 0",IF(NOT(ISNUMBER(F42)),"Укажите начальный остаток (0, если нет)",IF(F42&lt;0,"Начальный остаток не может быть меньше 0",IF(AND(G42&lt;&gt;"",NOT(ISNUMBER(G42))),"Минимум должен быть числом","ОК")))))))))))</f>
        <v/>
      </c>
    </row>
    <row r="43" spans="1:9" x14ac:dyDescent="0.25">
      <c r="A43" s="13"/>
      <c r="B43" s="13"/>
      <c r="C43" s="13"/>
      <c r="D43" s="13"/>
      <c r="E43" s="14"/>
      <c r="F43" s="14"/>
      <c r="G43" s="14"/>
      <c r="H43" s="13"/>
      <c r="I43" s="15" t="str">
        <f>IF(COUNTA(A43:H43)=0,"",IF(A43="","Укажите код",IF(NOT(AND(ISTEXT(A43),LEN(A43)&gt;0,LEN(A43)&lt;=30,ISNUMBER(FIND(LEFT(A43,1),"ABCDEFGHIJKLMNOPQRSTUVWXYZ")),SUMPRODUCT((MID(A43,{1,2,3,4,5,6,7,8,9,10,11,12,13,14,15,16,17,18,19,20,21,22,23,24,25,26,27,28,29,30},1)&lt;&gt;"")*ISERROR(FIND(MID(A43,{1,2,3,4,5,6,7,8,9,10,11,12,13,14,15,16,17,18,19,20,21,22,23,24,25,26,27,28,29,30},1),"ABCDEFGHIJKLMNOPQRSTUVWXYZ0123456789-_")))=0,ISERROR(VALUE(A43)))),"Недопустимый код: только латинские буквы A-Z в верхнем регистре, цифры, - и _; начало с буквы, до 30 символов (например MILK-001)",IF(SUMPRODUCT(--EXACT($A$6:$A$205,A43))&gt;1,"Код повторяется",IF(B43="","Укажите наименование",IF(D43="","Укажите единицу",IF(NOT(ISNUMBER(E43)),"Укажите количество в упаковке",IF(E43&lt;=0,"Упаковка должна быть больше 0",IF(NOT(ISNUMBER(F43)),"Укажите начальный остаток (0, если нет)",IF(F43&lt;0,"Начальный остаток не может быть меньше 0",IF(AND(G43&lt;&gt;"",NOT(ISNUMBER(G43))),"Минимум должен быть числом","ОК")))))))))))</f>
        <v/>
      </c>
    </row>
    <row r="44" spans="1:9" x14ac:dyDescent="0.25">
      <c r="A44" s="13"/>
      <c r="B44" s="13"/>
      <c r="C44" s="13"/>
      <c r="D44" s="13"/>
      <c r="E44" s="14"/>
      <c r="F44" s="14"/>
      <c r="G44" s="14"/>
      <c r="H44" s="13"/>
      <c r="I44" s="15" t="str">
        <f>IF(COUNTA(A44:H44)=0,"",IF(A44="","Укажите код",IF(NOT(AND(ISTEXT(A44),LEN(A44)&gt;0,LEN(A44)&lt;=30,ISNUMBER(FIND(LEFT(A44,1),"ABCDEFGHIJKLMNOPQRSTUVWXYZ")),SUMPRODUCT((MID(A44,{1,2,3,4,5,6,7,8,9,10,11,12,13,14,15,16,17,18,19,20,21,22,23,24,25,26,27,28,29,30},1)&lt;&gt;"")*ISERROR(FIND(MID(A44,{1,2,3,4,5,6,7,8,9,10,11,12,13,14,15,16,17,18,19,20,21,22,23,24,25,26,27,28,29,30},1),"ABCDEFGHIJKLMNOPQRSTUVWXYZ0123456789-_")))=0,ISERROR(VALUE(A44)))),"Недопустимый код: только латинские буквы A-Z в верхнем регистре, цифры, - и _; начало с буквы, до 30 символов (например MILK-001)",IF(SUMPRODUCT(--EXACT($A$6:$A$205,A44))&gt;1,"Код повторяется",IF(B44="","Укажите наименование",IF(D44="","Укажите единицу",IF(NOT(ISNUMBER(E44)),"Укажите количество в упаковке",IF(E44&lt;=0,"Упаковка должна быть больше 0",IF(NOT(ISNUMBER(F44)),"Укажите начальный остаток (0, если нет)",IF(F44&lt;0,"Начальный остаток не может быть меньше 0",IF(AND(G44&lt;&gt;"",NOT(ISNUMBER(G44))),"Минимум должен быть числом","ОК")))))))))))</f>
        <v/>
      </c>
    </row>
    <row r="45" spans="1:9" x14ac:dyDescent="0.25">
      <c r="A45" s="13"/>
      <c r="B45" s="13"/>
      <c r="C45" s="13"/>
      <c r="D45" s="13"/>
      <c r="E45" s="14"/>
      <c r="F45" s="14"/>
      <c r="G45" s="14"/>
      <c r="H45" s="13"/>
      <c r="I45" s="15" t="str">
        <f>IF(COUNTA(A45:H45)=0,"",IF(A45="","Укажите код",IF(NOT(AND(ISTEXT(A45),LEN(A45)&gt;0,LEN(A45)&lt;=30,ISNUMBER(FIND(LEFT(A45,1),"ABCDEFGHIJKLMNOPQRSTUVWXYZ")),SUMPRODUCT((MID(A45,{1,2,3,4,5,6,7,8,9,10,11,12,13,14,15,16,17,18,19,20,21,22,23,24,25,26,27,28,29,30},1)&lt;&gt;"")*ISERROR(FIND(MID(A45,{1,2,3,4,5,6,7,8,9,10,11,12,13,14,15,16,17,18,19,20,21,22,23,24,25,26,27,28,29,30},1),"ABCDEFGHIJKLMNOPQRSTUVWXYZ0123456789-_")))=0,ISERROR(VALUE(A45)))),"Недопустимый код: только латинские буквы A-Z в верхнем регистре, цифры, - и _; начало с буквы, до 30 символов (например MILK-001)",IF(SUMPRODUCT(--EXACT($A$6:$A$205,A45))&gt;1,"Код повторяется",IF(B45="","Укажите наименование",IF(D45="","Укажите единицу",IF(NOT(ISNUMBER(E45)),"Укажите количество в упаковке",IF(E45&lt;=0,"Упаковка должна быть больше 0",IF(NOT(ISNUMBER(F45)),"Укажите начальный остаток (0, если нет)",IF(F45&lt;0,"Начальный остаток не может быть меньше 0",IF(AND(G45&lt;&gt;"",NOT(ISNUMBER(G45))),"Минимум должен быть числом","ОК")))))))))))</f>
        <v/>
      </c>
    </row>
    <row r="46" spans="1:9" x14ac:dyDescent="0.25">
      <c r="A46" s="13"/>
      <c r="B46" s="13"/>
      <c r="C46" s="13"/>
      <c r="D46" s="13"/>
      <c r="E46" s="14"/>
      <c r="F46" s="14"/>
      <c r="G46" s="14"/>
      <c r="H46" s="13"/>
      <c r="I46" s="15" t="str">
        <f>IF(COUNTA(A46:H46)=0,"",IF(A46="","Укажите код",IF(NOT(AND(ISTEXT(A46),LEN(A46)&gt;0,LEN(A46)&lt;=30,ISNUMBER(FIND(LEFT(A46,1),"ABCDEFGHIJKLMNOPQRSTUVWXYZ")),SUMPRODUCT((MID(A46,{1,2,3,4,5,6,7,8,9,10,11,12,13,14,15,16,17,18,19,20,21,22,23,24,25,26,27,28,29,30},1)&lt;&gt;"")*ISERROR(FIND(MID(A46,{1,2,3,4,5,6,7,8,9,10,11,12,13,14,15,16,17,18,19,20,21,22,23,24,25,26,27,28,29,30},1),"ABCDEFGHIJKLMNOPQRSTUVWXYZ0123456789-_")))=0,ISERROR(VALUE(A46)))),"Недопустимый код: только латинские буквы A-Z в верхнем регистре, цифры, - и _; начало с буквы, до 30 символов (например MILK-001)",IF(SUMPRODUCT(--EXACT($A$6:$A$205,A46))&gt;1,"Код повторяется",IF(B46="","Укажите наименование",IF(D46="","Укажите единицу",IF(NOT(ISNUMBER(E46)),"Укажите количество в упаковке",IF(E46&lt;=0,"Упаковка должна быть больше 0",IF(NOT(ISNUMBER(F46)),"Укажите начальный остаток (0, если нет)",IF(F46&lt;0,"Начальный остаток не может быть меньше 0",IF(AND(G46&lt;&gt;"",NOT(ISNUMBER(G46))),"Минимум должен быть числом","ОК")))))))))))</f>
        <v/>
      </c>
    </row>
    <row r="47" spans="1:9" x14ac:dyDescent="0.25">
      <c r="A47" s="13"/>
      <c r="B47" s="13"/>
      <c r="C47" s="13"/>
      <c r="D47" s="13"/>
      <c r="E47" s="14"/>
      <c r="F47" s="14"/>
      <c r="G47" s="14"/>
      <c r="H47" s="13"/>
      <c r="I47" s="15" t="str">
        <f>IF(COUNTA(A47:H47)=0,"",IF(A47="","Укажите код",IF(NOT(AND(ISTEXT(A47),LEN(A47)&gt;0,LEN(A47)&lt;=30,ISNUMBER(FIND(LEFT(A47,1),"ABCDEFGHIJKLMNOPQRSTUVWXYZ")),SUMPRODUCT((MID(A47,{1,2,3,4,5,6,7,8,9,10,11,12,13,14,15,16,17,18,19,20,21,22,23,24,25,26,27,28,29,30},1)&lt;&gt;"")*ISERROR(FIND(MID(A47,{1,2,3,4,5,6,7,8,9,10,11,12,13,14,15,16,17,18,19,20,21,22,23,24,25,26,27,28,29,30},1),"ABCDEFGHIJKLMNOPQRSTUVWXYZ0123456789-_")))=0,ISERROR(VALUE(A47)))),"Недопустимый код: только латинские буквы A-Z в верхнем регистре, цифры, - и _; начало с буквы, до 30 символов (например MILK-001)",IF(SUMPRODUCT(--EXACT($A$6:$A$205,A47))&gt;1,"Код повторяется",IF(B47="","Укажите наименование",IF(D47="","Укажите единицу",IF(NOT(ISNUMBER(E47)),"Укажите количество в упаковке",IF(E47&lt;=0,"Упаковка должна быть больше 0",IF(NOT(ISNUMBER(F47)),"Укажите начальный остаток (0, если нет)",IF(F47&lt;0,"Начальный остаток не может быть меньше 0",IF(AND(G47&lt;&gt;"",NOT(ISNUMBER(G47))),"Минимум должен быть числом","ОК")))))))))))</f>
        <v/>
      </c>
    </row>
    <row r="48" spans="1:9" x14ac:dyDescent="0.25">
      <c r="A48" s="13"/>
      <c r="B48" s="13"/>
      <c r="C48" s="13"/>
      <c r="D48" s="13"/>
      <c r="E48" s="14"/>
      <c r="F48" s="14"/>
      <c r="G48" s="14"/>
      <c r="H48" s="13"/>
      <c r="I48" s="15" t="str">
        <f>IF(COUNTA(A48:H48)=0,"",IF(A48="","Укажите код",IF(NOT(AND(ISTEXT(A48),LEN(A48)&gt;0,LEN(A48)&lt;=30,ISNUMBER(FIND(LEFT(A48,1),"ABCDEFGHIJKLMNOPQRSTUVWXYZ")),SUMPRODUCT((MID(A48,{1,2,3,4,5,6,7,8,9,10,11,12,13,14,15,16,17,18,19,20,21,22,23,24,25,26,27,28,29,30},1)&lt;&gt;"")*ISERROR(FIND(MID(A48,{1,2,3,4,5,6,7,8,9,10,11,12,13,14,15,16,17,18,19,20,21,22,23,24,25,26,27,28,29,30},1),"ABCDEFGHIJKLMNOPQRSTUVWXYZ0123456789-_")))=0,ISERROR(VALUE(A48)))),"Недопустимый код: только латинские буквы A-Z в верхнем регистре, цифры, - и _; начало с буквы, до 30 символов (например MILK-001)",IF(SUMPRODUCT(--EXACT($A$6:$A$205,A48))&gt;1,"Код повторяется",IF(B48="","Укажите наименование",IF(D48="","Укажите единицу",IF(NOT(ISNUMBER(E48)),"Укажите количество в упаковке",IF(E48&lt;=0,"Упаковка должна быть больше 0",IF(NOT(ISNUMBER(F48)),"Укажите начальный остаток (0, если нет)",IF(F48&lt;0,"Начальный остаток не может быть меньше 0",IF(AND(G48&lt;&gt;"",NOT(ISNUMBER(G48))),"Минимум должен быть числом","ОК")))))))))))</f>
        <v/>
      </c>
    </row>
    <row r="49" spans="1:9" x14ac:dyDescent="0.25">
      <c r="A49" s="13"/>
      <c r="B49" s="13"/>
      <c r="C49" s="13"/>
      <c r="D49" s="13"/>
      <c r="E49" s="14"/>
      <c r="F49" s="14"/>
      <c r="G49" s="14"/>
      <c r="H49" s="13"/>
      <c r="I49" s="15" t="str">
        <f>IF(COUNTA(A49:H49)=0,"",IF(A49="","Укажите код",IF(NOT(AND(ISTEXT(A49),LEN(A49)&gt;0,LEN(A49)&lt;=30,ISNUMBER(FIND(LEFT(A49,1),"ABCDEFGHIJKLMNOPQRSTUVWXYZ")),SUMPRODUCT((MID(A49,{1,2,3,4,5,6,7,8,9,10,11,12,13,14,15,16,17,18,19,20,21,22,23,24,25,26,27,28,29,30},1)&lt;&gt;"")*ISERROR(FIND(MID(A49,{1,2,3,4,5,6,7,8,9,10,11,12,13,14,15,16,17,18,19,20,21,22,23,24,25,26,27,28,29,30},1),"ABCDEFGHIJKLMNOPQRSTUVWXYZ0123456789-_")))=0,ISERROR(VALUE(A49)))),"Недопустимый код: только латинские буквы A-Z в верхнем регистре, цифры, - и _; начало с буквы, до 30 символов (например MILK-001)",IF(SUMPRODUCT(--EXACT($A$6:$A$205,A49))&gt;1,"Код повторяется",IF(B49="","Укажите наименование",IF(D49="","Укажите единицу",IF(NOT(ISNUMBER(E49)),"Укажите количество в упаковке",IF(E49&lt;=0,"Упаковка должна быть больше 0",IF(NOT(ISNUMBER(F49)),"Укажите начальный остаток (0, если нет)",IF(F49&lt;0,"Начальный остаток не может быть меньше 0",IF(AND(G49&lt;&gt;"",NOT(ISNUMBER(G49))),"Минимум должен быть числом","ОК")))))))))))</f>
        <v/>
      </c>
    </row>
    <row r="50" spans="1:9" x14ac:dyDescent="0.25">
      <c r="A50" s="13"/>
      <c r="B50" s="13"/>
      <c r="C50" s="13"/>
      <c r="D50" s="13"/>
      <c r="E50" s="14"/>
      <c r="F50" s="14"/>
      <c r="G50" s="14"/>
      <c r="H50" s="13"/>
      <c r="I50" s="15" t="str">
        <f>IF(COUNTA(A50:H50)=0,"",IF(A50="","Укажите код",IF(NOT(AND(ISTEXT(A50),LEN(A50)&gt;0,LEN(A50)&lt;=30,ISNUMBER(FIND(LEFT(A50,1),"ABCDEFGHIJKLMNOPQRSTUVWXYZ")),SUMPRODUCT((MID(A50,{1,2,3,4,5,6,7,8,9,10,11,12,13,14,15,16,17,18,19,20,21,22,23,24,25,26,27,28,29,30},1)&lt;&gt;"")*ISERROR(FIND(MID(A50,{1,2,3,4,5,6,7,8,9,10,11,12,13,14,15,16,17,18,19,20,21,22,23,24,25,26,27,28,29,30},1),"ABCDEFGHIJKLMNOPQRSTUVWXYZ0123456789-_")))=0,ISERROR(VALUE(A50)))),"Недопустимый код: только латинские буквы A-Z в верхнем регистре, цифры, - и _; начало с буквы, до 30 символов (например MILK-001)",IF(SUMPRODUCT(--EXACT($A$6:$A$205,A50))&gt;1,"Код повторяется",IF(B50="","Укажите наименование",IF(D50="","Укажите единицу",IF(NOT(ISNUMBER(E50)),"Укажите количество в упаковке",IF(E50&lt;=0,"Упаковка должна быть больше 0",IF(NOT(ISNUMBER(F50)),"Укажите начальный остаток (0, если нет)",IF(F50&lt;0,"Начальный остаток не может быть меньше 0",IF(AND(G50&lt;&gt;"",NOT(ISNUMBER(G50))),"Минимум должен быть числом","ОК")))))))))))</f>
        <v/>
      </c>
    </row>
    <row r="51" spans="1:9" x14ac:dyDescent="0.25">
      <c r="A51" s="13"/>
      <c r="B51" s="13"/>
      <c r="C51" s="13"/>
      <c r="D51" s="13"/>
      <c r="E51" s="14"/>
      <c r="F51" s="14"/>
      <c r="G51" s="14"/>
      <c r="H51" s="13"/>
      <c r="I51" s="15" t="str">
        <f>IF(COUNTA(A51:H51)=0,"",IF(A51="","Укажите код",IF(NOT(AND(ISTEXT(A51),LEN(A51)&gt;0,LEN(A51)&lt;=30,ISNUMBER(FIND(LEFT(A51,1),"ABCDEFGHIJKLMNOPQRSTUVWXYZ")),SUMPRODUCT((MID(A51,{1,2,3,4,5,6,7,8,9,10,11,12,13,14,15,16,17,18,19,20,21,22,23,24,25,26,27,28,29,30},1)&lt;&gt;"")*ISERROR(FIND(MID(A51,{1,2,3,4,5,6,7,8,9,10,11,12,13,14,15,16,17,18,19,20,21,22,23,24,25,26,27,28,29,30},1),"ABCDEFGHIJKLMNOPQRSTUVWXYZ0123456789-_")))=0,ISERROR(VALUE(A51)))),"Недопустимый код: только латинские буквы A-Z в верхнем регистре, цифры, - и _; начало с буквы, до 30 символов (например MILK-001)",IF(SUMPRODUCT(--EXACT($A$6:$A$205,A51))&gt;1,"Код повторяется",IF(B51="","Укажите наименование",IF(D51="","Укажите единицу",IF(NOT(ISNUMBER(E51)),"Укажите количество в упаковке",IF(E51&lt;=0,"Упаковка должна быть больше 0",IF(NOT(ISNUMBER(F51)),"Укажите начальный остаток (0, если нет)",IF(F51&lt;0,"Начальный остаток не может быть меньше 0",IF(AND(G51&lt;&gt;"",NOT(ISNUMBER(G51))),"Минимум должен быть числом","ОК")))))))))))</f>
        <v/>
      </c>
    </row>
    <row r="52" spans="1:9" x14ac:dyDescent="0.25">
      <c r="A52" s="13"/>
      <c r="B52" s="13"/>
      <c r="C52" s="13"/>
      <c r="D52" s="13"/>
      <c r="E52" s="14"/>
      <c r="F52" s="14"/>
      <c r="G52" s="14"/>
      <c r="H52" s="13"/>
      <c r="I52" s="15" t="str">
        <f>IF(COUNTA(A52:H52)=0,"",IF(A52="","Укажите код",IF(NOT(AND(ISTEXT(A52),LEN(A52)&gt;0,LEN(A52)&lt;=30,ISNUMBER(FIND(LEFT(A52,1),"ABCDEFGHIJKLMNOPQRSTUVWXYZ")),SUMPRODUCT((MID(A52,{1,2,3,4,5,6,7,8,9,10,11,12,13,14,15,16,17,18,19,20,21,22,23,24,25,26,27,28,29,30},1)&lt;&gt;"")*ISERROR(FIND(MID(A52,{1,2,3,4,5,6,7,8,9,10,11,12,13,14,15,16,17,18,19,20,21,22,23,24,25,26,27,28,29,30},1),"ABCDEFGHIJKLMNOPQRSTUVWXYZ0123456789-_")))=0,ISERROR(VALUE(A52)))),"Недопустимый код: только латинские буквы A-Z в верхнем регистре, цифры, - и _; начало с буквы, до 30 символов (например MILK-001)",IF(SUMPRODUCT(--EXACT($A$6:$A$205,A52))&gt;1,"Код повторяется",IF(B52="","Укажите наименование",IF(D52="","Укажите единицу",IF(NOT(ISNUMBER(E52)),"Укажите количество в упаковке",IF(E52&lt;=0,"Упаковка должна быть больше 0",IF(NOT(ISNUMBER(F52)),"Укажите начальный остаток (0, если нет)",IF(F52&lt;0,"Начальный остаток не может быть меньше 0",IF(AND(G52&lt;&gt;"",NOT(ISNUMBER(G52))),"Минимум должен быть числом","ОК")))))))))))</f>
        <v/>
      </c>
    </row>
    <row r="53" spans="1:9" x14ac:dyDescent="0.25">
      <c r="A53" s="13"/>
      <c r="B53" s="13"/>
      <c r="C53" s="13"/>
      <c r="D53" s="13"/>
      <c r="E53" s="14"/>
      <c r="F53" s="14"/>
      <c r="G53" s="14"/>
      <c r="H53" s="13"/>
      <c r="I53" s="15" t="str">
        <f>IF(COUNTA(A53:H53)=0,"",IF(A53="","Укажите код",IF(NOT(AND(ISTEXT(A53),LEN(A53)&gt;0,LEN(A53)&lt;=30,ISNUMBER(FIND(LEFT(A53,1),"ABCDEFGHIJKLMNOPQRSTUVWXYZ")),SUMPRODUCT((MID(A53,{1,2,3,4,5,6,7,8,9,10,11,12,13,14,15,16,17,18,19,20,21,22,23,24,25,26,27,28,29,30},1)&lt;&gt;"")*ISERROR(FIND(MID(A53,{1,2,3,4,5,6,7,8,9,10,11,12,13,14,15,16,17,18,19,20,21,22,23,24,25,26,27,28,29,30},1),"ABCDEFGHIJKLMNOPQRSTUVWXYZ0123456789-_")))=0,ISERROR(VALUE(A53)))),"Недопустимый код: только латинские буквы A-Z в верхнем регистре, цифры, - и _; начало с буквы, до 30 символов (например MILK-001)",IF(SUMPRODUCT(--EXACT($A$6:$A$205,A53))&gt;1,"Код повторяется",IF(B53="","Укажите наименование",IF(D53="","Укажите единицу",IF(NOT(ISNUMBER(E53)),"Укажите количество в упаковке",IF(E53&lt;=0,"Упаковка должна быть больше 0",IF(NOT(ISNUMBER(F53)),"Укажите начальный остаток (0, если нет)",IF(F53&lt;0,"Начальный остаток не может быть меньше 0",IF(AND(G53&lt;&gt;"",NOT(ISNUMBER(G53))),"Минимум должен быть числом","ОК")))))))))))</f>
        <v/>
      </c>
    </row>
    <row r="54" spans="1:9" x14ac:dyDescent="0.25">
      <c r="A54" s="13"/>
      <c r="B54" s="13"/>
      <c r="C54" s="13"/>
      <c r="D54" s="13"/>
      <c r="E54" s="14"/>
      <c r="F54" s="14"/>
      <c r="G54" s="14"/>
      <c r="H54" s="13"/>
      <c r="I54" s="15" t="str">
        <f>IF(COUNTA(A54:H54)=0,"",IF(A54="","Укажите код",IF(NOT(AND(ISTEXT(A54),LEN(A54)&gt;0,LEN(A54)&lt;=30,ISNUMBER(FIND(LEFT(A54,1),"ABCDEFGHIJKLMNOPQRSTUVWXYZ")),SUMPRODUCT((MID(A54,{1,2,3,4,5,6,7,8,9,10,11,12,13,14,15,16,17,18,19,20,21,22,23,24,25,26,27,28,29,30},1)&lt;&gt;"")*ISERROR(FIND(MID(A54,{1,2,3,4,5,6,7,8,9,10,11,12,13,14,15,16,17,18,19,20,21,22,23,24,25,26,27,28,29,30},1),"ABCDEFGHIJKLMNOPQRSTUVWXYZ0123456789-_")))=0,ISERROR(VALUE(A54)))),"Недопустимый код: только латинские буквы A-Z в верхнем регистре, цифры, - и _; начало с буквы, до 30 символов (например MILK-001)",IF(SUMPRODUCT(--EXACT($A$6:$A$205,A54))&gt;1,"Код повторяется",IF(B54="","Укажите наименование",IF(D54="","Укажите единицу",IF(NOT(ISNUMBER(E54)),"Укажите количество в упаковке",IF(E54&lt;=0,"Упаковка должна быть больше 0",IF(NOT(ISNUMBER(F54)),"Укажите начальный остаток (0, если нет)",IF(F54&lt;0,"Начальный остаток не может быть меньше 0",IF(AND(G54&lt;&gt;"",NOT(ISNUMBER(G54))),"Минимум должен быть числом","ОК")))))))))))</f>
        <v/>
      </c>
    </row>
    <row r="55" spans="1:9" x14ac:dyDescent="0.25">
      <c r="A55" s="13"/>
      <c r="B55" s="13"/>
      <c r="C55" s="13"/>
      <c r="D55" s="13"/>
      <c r="E55" s="14"/>
      <c r="F55" s="14"/>
      <c r="G55" s="14"/>
      <c r="H55" s="13"/>
      <c r="I55" s="15" t="str">
        <f>IF(COUNTA(A55:H55)=0,"",IF(A55="","Укажите код",IF(NOT(AND(ISTEXT(A55),LEN(A55)&gt;0,LEN(A55)&lt;=30,ISNUMBER(FIND(LEFT(A55,1),"ABCDEFGHIJKLMNOPQRSTUVWXYZ")),SUMPRODUCT((MID(A55,{1,2,3,4,5,6,7,8,9,10,11,12,13,14,15,16,17,18,19,20,21,22,23,24,25,26,27,28,29,30},1)&lt;&gt;"")*ISERROR(FIND(MID(A55,{1,2,3,4,5,6,7,8,9,10,11,12,13,14,15,16,17,18,19,20,21,22,23,24,25,26,27,28,29,30},1),"ABCDEFGHIJKLMNOPQRSTUVWXYZ0123456789-_")))=0,ISERROR(VALUE(A55)))),"Недопустимый код: только латинские буквы A-Z в верхнем регистре, цифры, - и _; начало с буквы, до 30 символов (например MILK-001)",IF(SUMPRODUCT(--EXACT($A$6:$A$205,A55))&gt;1,"Код повторяется",IF(B55="","Укажите наименование",IF(D55="","Укажите единицу",IF(NOT(ISNUMBER(E55)),"Укажите количество в упаковке",IF(E55&lt;=0,"Упаковка должна быть больше 0",IF(NOT(ISNUMBER(F55)),"Укажите начальный остаток (0, если нет)",IF(F55&lt;0,"Начальный остаток не может быть меньше 0",IF(AND(G55&lt;&gt;"",NOT(ISNUMBER(G55))),"Минимум должен быть числом","ОК")))))))))))</f>
        <v/>
      </c>
    </row>
    <row r="56" spans="1:9" x14ac:dyDescent="0.25">
      <c r="A56" s="13"/>
      <c r="B56" s="13"/>
      <c r="C56" s="13"/>
      <c r="D56" s="13"/>
      <c r="E56" s="14"/>
      <c r="F56" s="14"/>
      <c r="G56" s="14"/>
      <c r="H56" s="13"/>
      <c r="I56" s="15" t="str">
        <f>IF(COUNTA(A56:H56)=0,"",IF(A56="","Укажите код",IF(NOT(AND(ISTEXT(A56),LEN(A56)&gt;0,LEN(A56)&lt;=30,ISNUMBER(FIND(LEFT(A56,1),"ABCDEFGHIJKLMNOPQRSTUVWXYZ")),SUMPRODUCT((MID(A56,{1,2,3,4,5,6,7,8,9,10,11,12,13,14,15,16,17,18,19,20,21,22,23,24,25,26,27,28,29,30},1)&lt;&gt;"")*ISERROR(FIND(MID(A56,{1,2,3,4,5,6,7,8,9,10,11,12,13,14,15,16,17,18,19,20,21,22,23,24,25,26,27,28,29,30},1),"ABCDEFGHIJKLMNOPQRSTUVWXYZ0123456789-_")))=0,ISERROR(VALUE(A56)))),"Недопустимый код: только латинские буквы A-Z в верхнем регистре, цифры, - и _; начало с буквы, до 30 символов (например MILK-001)",IF(SUMPRODUCT(--EXACT($A$6:$A$205,A56))&gt;1,"Код повторяется",IF(B56="","Укажите наименование",IF(D56="","Укажите единицу",IF(NOT(ISNUMBER(E56)),"Укажите количество в упаковке",IF(E56&lt;=0,"Упаковка должна быть больше 0",IF(NOT(ISNUMBER(F56)),"Укажите начальный остаток (0, если нет)",IF(F56&lt;0,"Начальный остаток не может быть меньше 0",IF(AND(G56&lt;&gt;"",NOT(ISNUMBER(G56))),"Минимум должен быть числом","ОК")))))))))))</f>
        <v/>
      </c>
    </row>
    <row r="57" spans="1:9" x14ac:dyDescent="0.25">
      <c r="A57" s="13"/>
      <c r="B57" s="13"/>
      <c r="C57" s="13"/>
      <c r="D57" s="13"/>
      <c r="E57" s="14"/>
      <c r="F57" s="14"/>
      <c r="G57" s="14"/>
      <c r="H57" s="13"/>
      <c r="I57" s="15" t="str">
        <f>IF(COUNTA(A57:H57)=0,"",IF(A57="","Укажите код",IF(NOT(AND(ISTEXT(A57),LEN(A57)&gt;0,LEN(A57)&lt;=30,ISNUMBER(FIND(LEFT(A57,1),"ABCDEFGHIJKLMNOPQRSTUVWXYZ")),SUMPRODUCT((MID(A57,{1,2,3,4,5,6,7,8,9,10,11,12,13,14,15,16,17,18,19,20,21,22,23,24,25,26,27,28,29,30},1)&lt;&gt;"")*ISERROR(FIND(MID(A57,{1,2,3,4,5,6,7,8,9,10,11,12,13,14,15,16,17,18,19,20,21,22,23,24,25,26,27,28,29,30},1),"ABCDEFGHIJKLMNOPQRSTUVWXYZ0123456789-_")))=0,ISERROR(VALUE(A57)))),"Недопустимый код: только латинские буквы A-Z в верхнем регистре, цифры, - и _; начало с буквы, до 30 символов (например MILK-001)",IF(SUMPRODUCT(--EXACT($A$6:$A$205,A57))&gt;1,"Код повторяется",IF(B57="","Укажите наименование",IF(D57="","Укажите единицу",IF(NOT(ISNUMBER(E57)),"Укажите количество в упаковке",IF(E57&lt;=0,"Упаковка должна быть больше 0",IF(NOT(ISNUMBER(F57)),"Укажите начальный остаток (0, если нет)",IF(F57&lt;0,"Начальный остаток не может быть меньше 0",IF(AND(G57&lt;&gt;"",NOT(ISNUMBER(G57))),"Минимум должен быть числом","ОК")))))))))))</f>
        <v/>
      </c>
    </row>
    <row r="58" spans="1:9" x14ac:dyDescent="0.25">
      <c r="A58" s="13"/>
      <c r="B58" s="13"/>
      <c r="C58" s="13"/>
      <c r="D58" s="13"/>
      <c r="E58" s="14"/>
      <c r="F58" s="14"/>
      <c r="G58" s="14"/>
      <c r="H58" s="13"/>
      <c r="I58" s="15" t="str">
        <f>IF(COUNTA(A58:H58)=0,"",IF(A58="","Укажите код",IF(NOT(AND(ISTEXT(A58),LEN(A58)&gt;0,LEN(A58)&lt;=30,ISNUMBER(FIND(LEFT(A58,1),"ABCDEFGHIJKLMNOPQRSTUVWXYZ")),SUMPRODUCT((MID(A58,{1,2,3,4,5,6,7,8,9,10,11,12,13,14,15,16,17,18,19,20,21,22,23,24,25,26,27,28,29,30},1)&lt;&gt;"")*ISERROR(FIND(MID(A58,{1,2,3,4,5,6,7,8,9,10,11,12,13,14,15,16,17,18,19,20,21,22,23,24,25,26,27,28,29,30},1),"ABCDEFGHIJKLMNOPQRSTUVWXYZ0123456789-_")))=0,ISERROR(VALUE(A58)))),"Недопустимый код: только латинские буквы A-Z в верхнем регистре, цифры, - и _; начало с буквы, до 30 символов (например MILK-001)",IF(SUMPRODUCT(--EXACT($A$6:$A$205,A58))&gt;1,"Код повторяется",IF(B58="","Укажите наименование",IF(D58="","Укажите единицу",IF(NOT(ISNUMBER(E58)),"Укажите количество в упаковке",IF(E58&lt;=0,"Упаковка должна быть больше 0",IF(NOT(ISNUMBER(F58)),"Укажите начальный остаток (0, если нет)",IF(F58&lt;0,"Начальный остаток не может быть меньше 0",IF(AND(G58&lt;&gt;"",NOT(ISNUMBER(G58))),"Минимум должен быть числом","ОК")))))))))))</f>
        <v/>
      </c>
    </row>
    <row r="59" spans="1:9" x14ac:dyDescent="0.25">
      <c r="A59" s="13"/>
      <c r="B59" s="13"/>
      <c r="C59" s="13"/>
      <c r="D59" s="13"/>
      <c r="E59" s="14"/>
      <c r="F59" s="14"/>
      <c r="G59" s="14"/>
      <c r="H59" s="13"/>
      <c r="I59" s="15" t="str">
        <f>IF(COUNTA(A59:H59)=0,"",IF(A59="","Укажите код",IF(NOT(AND(ISTEXT(A59),LEN(A59)&gt;0,LEN(A59)&lt;=30,ISNUMBER(FIND(LEFT(A59,1),"ABCDEFGHIJKLMNOPQRSTUVWXYZ")),SUMPRODUCT((MID(A59,{1,2,3,4,5,6,7,8,9,10,11,12,13,14,15,16,17,18,19,20,21,22,23,24,25,26,27,28,29,30},1)&lt;&gt;"")*ISERROR(FIND(MID(A59,{1,2,3,4,5,6,7,8,9,10,11,12,13,14,15,16,17,18,19,20,21,22,23,24,25,26,27,28,29,30},1),"ABCDEFGHIJKLMNOPQRSTUVWXYZ0123456789-_")))=0,ISERROR(VALUE(A59)))),"Недопустимый код: только латинские буквы A-Z в верхнем регистре, цифры, - и _; начало с буквы, до 30 символов (например MILK-001)",IF(SUMPRODUCT(--EXACT($A$6:$A$205,A59))&gt;1,"Код повторяется",IF(B59="","Укажите наименование",IF(D59="","Укажите единицу",IF(NOT(ISNUMBER(E59)),"Укажите количество в упаковке",IF(E59&lt;=0,"Упаковка должна быть больше 0",IF(NOT(ISNUMBER(F59)),"Укажите начальный остаток (0, если нет)",IF(F59&lt;0,"Начальный остаток не может быть меньше 0",IF(AND(G59&lt;&gt;"",NOT(ISNUMBER(G59))),"Минимум должен быть числом","ОК")))))))))))</f>
        <v/>
      </c>
    </row>
    <row r="60" spans="1:9" x14ac:dyDescent="0.25">
      <c r="A60" s="13"/>
      <c r="B60" s="13"/>
      <c r="C60" s="13"/>
      <c r="D60" s="13"/>
      <c r="E60" s="14"/>
      <c r="F60" s="14"/>
      <c r="G60" s="14"/>
      <c r="H60" s="13"/>
      <c r="I60" s="15" t="str">
        <f>IF(COUNTA(A60:H60)=0,"",IF(A60="","Укажите код",IF(NOT(AND(ISTEXT(A60),LEN(A60)&gt;0,LEN(A60)&lt;=30,ISNUMBER(FIND(LEFT(A60,1),"ABCDEFGHIJKLMNOPQRSTUVWXYZ")),SUMPRODUCT((MID(A60,{1,2,3,4,5,6,7,8,9,10,11,12,13,14,15,16,17,18,19,20,21,22,23,24,25,26,27,28,29,30},1)&lt;&gt;"")*ISERROR(FIND(MID(A60,{1,2,3,4,5,6,7,8,9,10,11,12,13,14,15,16,17,18,19,20,21,22,23,24,25,26,27,28,29,30},1),"ABCDEFGHIJKLMNOPQRSTUVWXYZ0123456789-_")))=0,ISERROR(VALUE(A60)))),"Недопустимый код: только латинские буквы A-Z в верхнем регистре, цифры, - и _; начало с буквы, до 30 символов (например MILK-001)",IF(SUMPRODUCT(--EXACT($A$6:$A$205,A60))&gt;1,"Код повторяется",IF(B60="","Укажите наименование",IF(D60="","Укажите единицу",IF(NOT(ISNUMBER(E60)),"Укажите количество в упаковке",IF(E60&lt;=0,"Упаковка должна быть больше 0",IF(NOT(ISNUMBER(F60)),"Укажите начальный остаток (0, если нет)",IF(F60&lt;0,"Начальный остаток не может быть меньше 0",IF(AND(G60&lt;&gt;"",NOT(ISNUMBER(G60))),"Минимум должен быть числом","ОК")))))))))))</f>
        <v/>
      </c>
    </row>
    <row r="61" spans="1:9" x14ac:dyDescent="0.25">
      <c r="A61" s="13"/>
      <c r="B61" s="13"/>
      <c r="C61" s="13"/>
      <c r="D61" s="13"/>
      <c r="E61" s="14"/>
      <c r="F61" s="14"/>
      <c r="G61" s="14"/>
      <c r="H61" s="13"/>
      <c r="I61" s="15" t="str">
        <f>IF(COUNTA(A61:H61)=0,"",IF(A61="","Укажите код",IF(NOT(AND(ISTEXT(A61),LEN(A61)&gt;0,LEN(A61)&lt;=30,ISNUMBER(FIND(LEFT(A61,1),"ABCDEFGHIJKLMNOPQRSTUVWXYZ")),SUMPRODUCT((MID(A61,{1,2,3,4,5,6,7,8,9,10,11,12,13,14,15,16,17,18,19,20,21,22,23,24,25,26,27,28,29,30},1)&lt;&gt;"")*ISERROR(FIND(MID(A61,{1,2,3,4,5,6,7,8,9,10,11,12,13,14,15,16,17,18,19,20,21,22,23,24,25,26,27,28,29,30},1),"ABCDEFGHIJKLMNOPQRSTUVWXYZ0123456789-_")))=0,ISERROR(VALUE(A61)))),"Недопустимый код: только латинские буквы A-Z в верхнем регистре, цифры, - и _; начало с буквы, до 30 символов (например MILK-001)",IF(SUMPRODUCT(--EXACT($A$6:$A$205,A61))&gt;1,"Код повторяется",IF(B61="","Укажите наименование",IF(D61="","Укажите единицу",IF(NOT(ISNUMBER(E61)),"Укажите количество в упаковке",IF(E61&lt;=0,"Упаковка должна быть больше 0",IF(NOT(ISNUMBER(F61)),"Укажите начальный остаток (0, если нет)",IF(F61&lt;0,"Начальный остаток не может быть меньше 0",IF(AND(G61&lt;&gt;"",NOT(ISNUMBER(G61))),"Минимум должен быть числом","ОК")))))))))))</f>
        <v/>
      </c>
    </row>
    <row r="62" spans="1:9" x14ac:dyDescent="0.25">
      <c r="A62" s="13"/>
      <c r="B62" s="13"/>
      <c r="C62" s="13"/>
      <c r="D62" s="13"/>
      <c r="E62" s="14"/>
      <c r="F62" s="14"/>
      <c r="G62" s="14"/>
      <c r="H62" s="13"/>
      <c r="I62" s="15" t="str">
        <f>IF(COUNTA(A62:H62)=0,"",IF(A62="","Укажите код",IF(NOT(AND(ISTEXT(A62),LEN(A62)&gt;0,LEN(A62)&lt;=30,ISNUMBER(FIND(LEFT(A62,1),"ABCDEFGHIJKLMNOPQRSTUVWXYZ")),SUMPRODUCT((MID(A62,{1,2,3,4,5,6,7,8,9,10,11,12,13,14,15,16,17,18,19,20,21,22,23,24,25,26,27,28,29,30},1)&lt;&gt;"")*ISERROR(FIND(MID(A62,{1,2,3,4,5,6,7,8,9,10,11,12,13,14,15,16,17,18,19,20,21,22,23,24,25,26,27,28,29,30},1),"ABCDEFGHIJKLMNOPQRSTUVWXYZ0123456789-_")))=0,ISERROR(VALUE(A62)))),"Недопустимый код: только латинские буквы A-Z в верхнем регистре, цифры, - и _; начало с буквы, до 30 символов (например MILK-001)",IF(SUMPRODUCT(--EXACT($A$6:$A$205,A62))&gt;1,"Код повторяется",IF(B62="","Укажите наименование",IF(D62="","Укажите единицу",IF(NOT(ISNUMBER(E62)),"Укажите количество в упаковке",IF(E62&lt;=0,"Упаковка должна быть больше 0",IF(NOT(ISNUMBER(F62)),"Укажите начальный остаток (0, если нет)",IF(F62&lt;0,"Начальный остаток не может быть меньше 0",IF(AND(G62&lt;&gt;"",NOT(ISNUMBER(G62))),"Минимум должен быть числом","ОК")))))))))))</f>
        <v/>
      </c>
    </row>
    <row r="63" spans="1:9" x14ac:dyDescent="0.25">
      <c r="A63" s="13"/>
      <c r="B63" s="13"/>
      <c r="C63" s="13"/>
      <c r="D63" s="13"/>
      <c r="E63" s="14"/>
      <c r="F63" s="14"/>
      <c r="G63" s="14"/>
      <c r="H63" s="13"/>
      <c r="I63" s="15" t="str">
        <f>IF(COUNTA(A63:H63)=0,"",IF(A63="","Укажите код",IF(NOT(AND(ISTEXT(A63),LEN(A63)&gt;0,LEN(A63)&lt;=30,ISNUMBER(FIND(LEFT(A63,1),"ABCDEFGHIJKLMNOPQRSTUVWXYZ")),SUMPRODUCT((MID(A63,{1,2,3,4,5,6,7,8,9,10,11,12,13,14,15,16,17,18,19,20,21,22,23,24,25,26,27,28,29,30},1)&lt;&gt;"")*ISERROR(FIND(MID(A63,{1,2,3,4,5,6,7,8,9,10,11,12,13,14,15,16,17,18,19,20,21,22,23,24,25,26,27,28,29,30},1),"ABCDEFGHIJKLMNOPQRSTUVWXYZ0123456789-_")))=0,ISERROR(VALUE(A63)))),"Недопустимый код: только латинские буквы A-Z в верхнем регистре, цифры, - и _; начало с буквы, до 30 символов (например MILK-001)",IF(SUMPRODUCT(--EXACT($A$6:$A$205,A63))&gt;1,"Код повторяется",IF(B63="","Укажите наименование",IF(D63="","Укажите единицу",IF(NOT(ISNUMBER(E63)),"Укажите количество в упаковке",IF(E63&lt;=0,"Упаковка должна быть больше 0",IF(NOT(ISNUMBER(F63)),"Укажите начальный остаток (0, если нет)",IF(F63&lt;0,"Начальный остаток не может быть меньше 0",IF(AND(G63&lt;&gt;"",NOT(ISNUMBER(G63))),"Минимум должен быть числом","ОК")))))))))))</f>
        <v/>
      </c>
    </row>
    <row r="64" spans="1:9" x14ac:dyDescent="0.25">
      <c r="A64" s="13"/>
      <c r="B64" s="13"/>
      <c r="C64" s="13"/>
      <c r="D64" s="13"/>
      <c r="E64" s="14"/>
      <c r="F64" s="14"/>
      <c r="G64" s="14"/>
      <c r="H64" s="13"/>
      <c r="I64" s="15" t="str">
        <f>IF(COUNTA(A64:H64)=0,"",IF(A64="","Укажите код",IF(NOT(AND(ISTEXT(A64),LEN(A64)&gt;0,LEN(A64)&lt;=30,ISNUMBER(FIND(LEFT(A64,1),"ABCDEFGHIJKLMNOPQRSTUVWXYZ")),SUMPRODUCT((MID(A64,{1,2,3,4,5,6,7,8,9,10,11,12,13,14,15,16,17,18,19,20,21,22,23,24,25,26,27,28,29,30},1)&lt;&gt;"")*ISERROR(FIND(MID(A64,{1,2,3,4,5,6,7,8,9,10,11,12,13,14,15,16,17,18,19,20,21,22,23,24,25,26,27,28,29,30},1),"ABCDEFGHIJKLMNOPQRSTUVWXYZ0123456789-_")))=0,ISERROR(VALUE(A64)))),"Недопустимый код: только латинские буквы A-Z в верхнем регистре, цифры, - и _; начало с буквы, до 30 символов (например MILK-001)",IF(SUMPRODUCT(--EXACT($A$6:$A$205,A64))&gt;1,"Код повторяется",IF(B64="","Укажите наименование",IF(D64="","Укажите единицу",IF(NOT(ISNUMBER(E64)),"Укажите количество в упаковке",IF(E64&lt;=0,"Упаковка должна быть больше 0",IF(NOT(ISNUMBER(F64)),"Укажите начальный остаток (0, если нет)",IF(F64&lt;0,"Начальный остаток не может быть меньше 0",IF(AND(G64&lt;&gt;"",NOT(ISNUMBER(G64))),"Минимум должен быть числом","ОК")))))))))))</f>
        <v/>
      </c>
    </row>
    <row r="65" spans="1:9" x14ac:dyDescent="0.25">
      <c r="A65" s="13"/>
      <c r="B65" s="13"/>
      <c r="C65" s="13"/>
      <c r="D65" s="13"/>
      <c r="E65" s="14"/>
      <c r="F65" s="14"/>
      <c r="G65" s="14"/>
      <c r="H65" s="13"/>
      <c r="I65" s="15" t="str">
        <f>IF(COUNTA(A65:H65)=0,"",IF(A65="","Укажите код",IF(NOT(AND(ISTEXT(A65),LEN(A65)&gt;0,LEN(A65)&lt;=30,ISNUMBER(FIND(LEFT(A65,1),"ABCDEFGHIJKLMNOPQRSTUVWXYZ")),SUMPRODUCT((MID(A65,{1,2,3,4,5,6,7,8,9,10,11,12,13,14,15,16,17,18,19,20,21,22,23,24,25,26,27,28,29,30},1)&lt;&gt;"")*ISERROR(FIND(MID(A65,{1,2,3,4,5,6,7,8,9,10,11,12,13,14,15,16,17,18,19,20,21,22,23,24,25,26,27,28,29,30},1),"ABCDEFGHIJKLMNOPQRSTUVWXYZ0123456789-_")))=0,ISERROR(VALUE(A65)))),"Недопустимый код: только латинские буквы A-Z в верхнем регистре, цифры, - и _; начало с буквы, до 30 символов (например MILK-001)",IF(SUMPRODUCT(--EXACT($A$6:$A$205,A65))&gt;1,"Код повторяется",IF(B65="","Укажите наименование",IF(D65="","Укажите единицу",IF(NOT(ISNUMBER(E65)),"Укажите количество в упаковке",IF(E65&lt;=0,"Упаковка должна быть больше 0",IF(NOT(ISNUMBER(F65)),"Укажите начальный остаток (0, если нет)",IF(F65&lt;0,"Начальный остаток не может быть меньше 0",IF(AND(G65&lt;&gt;"",NOT(ISNUMBER(G65))),"Минимум должен быть числом","ОК")))))))))))</f>
        <v/>
      </c>
    </row>
    <row r="66" spans="1:9" x14ac:dyDescent="0.25">
      <c r="A66" s="13"/>
      <c r="B66" s="13"/>
      <c r="C66" s="13"/>
      <c r="D66" s="13"/>
      <c r="E66" s="14"/>
      <c r="F66" s="14"/>
      <c r="G66" s="14"/>
      <c r="H66" s="13"/>
      <c r="I66" s="15" t="str">
        <f>IF(COUNTA(A66:H66)=0,"",IF(A66="","Укажите код",IF(NOT(AND(ISTEXT(A66),LEN(A66)&gt;0,LEN(A66)&lt;=30,ISNUMBER(FIND(LEFT(A66,1),"ABCDEFGHIJKLMNOPQRSTUVWXYZ")),SUMPRODUCT((MID(A66,{1,2,3,4,5,6,7,8,9,10,11,12,13,14,15,16,17,18,19,20,21,22,23,24,25,26,27,28,29,30},1)&lt;&gt;"")*ISERROR(FIND(MID(A66,{1,2,3,4,5,6,7,8,9,10,11,12,13,14,15,16,17,18,19,20,21,22,23,24,25,26,27,28,29,30},1),"ABCDEFGHIJKLMNOPQRSTUVWXYZ0123456789-_")))=0,ISERROR(VALUE(A66)))),"Недопустимый код: только латинские буквы A-Z в верхнем регистре, цифры, - и _; начало с буквы, до 30 символов (например MILK-001)",IF(SUMPRODUCT(--EXACT($A$6:$A$205,A66))&gt;1,"Код повторяется",IF(B66="","Укажите наименование",IF(D66="","Укажите единицу",IF(NOT(ISNUMBER(E66)),"Укажите количество в упаковке",IF(E66&lt;=0,"Упаковка должна быть больше 0",IF(NOT(ISNUMBER(F66)),"Укажите начальный остаток (0, если нет)",IF(F66&lt;0,"Начальный остаток не может быть меньше 0",IF(AND(G66&lt;&gt;"",NOT(ISNUMBER(G66))),"Минимум должен быть числом","ОК")))))))))))</f>
        <v/>
      </c>
    </row>
    <row r="67" spans="1:9" x14ac:dyDescent="0.25">
      <c r="A67" s="13"/>
      <c r="B67" s="13"/>
      <c r="C67" s="13"/>
      <c r="D67" s="13"/>
      <c r="E67" s="14"/>
      <c r="F67" s="14"/>
      <c r="G67" s="14"/>
      <c r="H67" s="13"/>
      <c r="I67" s="15" t="str">
        <f>IF(COUNTA(A67:H67)=0,"",IF(A67="","Укажите код",IF(NOT(AND(ISTEXT(A67),LEN(A67)&gt;0,LEN(A67)&lt;=30,ISNUMBER(FIND(LEFT(A67,1),"ABCDEFGHIJKLMNOPQRSTUVWXYZ")),SUMPRODUCT((MID(A67,{1,2,3,4,5,6,7,8,9,10,11,12,13,14,15,16,17,18,19,20,21,22,23,24,25,26,27,28,29,30},1)&lt;&gt;"")*ISERROR(FIND(MID(A67,{1,2,3,4,5,6,7,8,9,10,11,12,13,14,15,16,17,18,19,20,21,22,23,24,25,26,27,28,29,30},1),"ABCDEFGHIJKLMNOPQRSTUVWXYZ0123456789-_")))=0,ISERROR(VALUE(A67)))),"Недопустимый код: только латинские буквы A-Z в верхнем регистре, цифры, - и _; начало с буквы, до 30 символов (например MILK-001)",IF(SUMPRODUCT(--EXACT($A$6:$A$205,A67))&gt;1,"Код повторяется",IF(B67="","Укажите наименование",IF(D67="","Укажите единицу",IF(NOT(ISNUMBER(E67)),"Укажите количество в упаковке",IF(E67&lt;=0,"Упаковка должна быть больше 0",IF(NOT(ISNUMBER(F67)),"Укажите начальный остаток (0, если нет)",IF(F67&lt;0,"Начальный остаток не может быть меньше 0",IF(AND(G67&lt;&gt;"",NOT(ISNUMBER(G67))),"Минимум должен быть числом","ОК")))))))))))</f>
        <v/>
      </c>
    </row>
    <row r="68" spans="1:9" x14ac:dyDescent="0.25">
      <c r="A68" s="13"/>
      <c r="B68" s="13"/>
      <c r="C68" s="13"/>
      <c r="D68" s="13"/>
      <c r="E68" s="14"/>
      <c r="F68" s="14"/>
      <c r="G68" s="14"/>
      <c r="H68" s="13"/>
      <c r="I68" s="15" t="str">
        <f>IF(COUNTA(A68:H68)=0,"",IF(A68="","Укажите код",IF(NOT(AND(ISTEXT(A68),LEN(A68)&gt;0,LEN(A68)&lt;=30,ISNUMBER(FIND(LEFT(A68,1),"ABCDEFGHIJKLMNOPQRSTUVWXYZ")),SUMPRODUCT((MID(A68,{1,2,3,4,5,6,7,8,9,10,11,12,13,14,15,16,17,18,19,20,21,22,23,24,25,26,27,28,29,30},1)&lt;&gt;"")*ISERROR(FIND(MID(A68,{1,2,3,4,5,6,7,8,9,10,11,12,13,14,15,16,17,18,19,20,21,22,23,24,25,26,27,28,29,30},1),"ABCDEFGHIJKLMNOPQRSTUVWXYZ0123456789-_")))=0,ISERROR(VALUE(A68)))),"Недопустимый код: только латинские буквы A-Z в верхнем регистре, цифры, - и _; начало с буквы, до 30 символов (например MILK-001)",IF(SUMPRODUCT(--EXACT($A$6:$A$205,A68))&gt;1,"Код повторяется",IF(B68="","Укажите наименование",IF(D68="","Укажите единицу",IF(NOT(ISNUMBER(E68)),"Укажите количество в упаковке",IF(E68&lt;=0,"Упаковка должна быть больше 0",IF(NOT(ISNUMBER(F68)),"Укажите начальный остаток (0, если нет)",IF(F68&lt;0,"Начальный остаток не может быть меньше 0",IF(AND(G68&lt;&gt;"",NOT(ISNUMBER(G68))),"Минимум должен быть числом","ОК")))))))))))</f>
        <v/>
      </c>
    </row>
    <row r="69" spans="1:9" x14ac:dyDescent="0.25">
      <c r="A69" s="13"/>
      <c r="B69" s="13"/>
      <c r="C69" s="13"/>
      <c r="D69" s="13"/>
      <c r="E69" s="14"/>
      <c r="F69" s="14"/>
      <c r="G69" s="14"/>
      <c r="H69" s="13"/>
      <c r="I69" s="15" t="str">
        <f>IF(COUNTA(A69:H69)=0,"",IF(A69="","Укажите код",IF(NOT(AND(ISTEXT(A69),LEN(A69)&gt;0,LEN(A69)&lt;=30,ISNUMBER(FIND(LEFT(A69,1),"ABCDEFGHIJKLMNOPQRSTUVWXYZ")),SUMPRODUCT((MID(A69,{1,2,3,4,5,6,7,8,9,10,11,12,13,14,15,16,17,18,19,20,21,22,23,24,25,26,27,28,29,30},1)&lt;&gt;"")*ISERROR(FIND(MID(A69,{1,2,3,4,5,6,7,8,9,10,11,12,13,14,15,16,17,18,19,20,21,22,23,24,25,26,27,28,29,30},1),"ABCDEFGHIJKLMNOPQRSTUVWXYZ0123456789-_")))=0,ISERROR(VALUE(A69)))),"Недопустимый код: только латинские буквы A-Z в верхнем регистре, цифры, - и _; начало с буквы, до 30 символов (например MILK-001)",IF(SUMPRODUCT(--EXACT($A$6:$A$205,A69))&gt;1,"Код повторяется",IF(B69="","Укажите наименование",IF(D69="","Укажите единицу",IF(NOT(ISNUMBER(E69)),"Укажите количество в упаковке",IF(E69&lt;=0,"Упаковка должна быть больше 0",IF(NOT(ISNUMBER(F69)),"Укажите начальный остаток (0, если нет)",IF(F69&lt;0,"Начальный остаток не может быть меньше 0",IF(AND(G69&lt;&gt;"",NOT(ISNUMBER(G69))),"Минимум должен быть числом","ОК")))))))))))</f>
        <v/>
      </c>
    </row>
    <row r="70" spans="1:9" x14ac:dyDescent="0.25">
      <c r="A70" s="13"/>
      <c r="B70" s="13"/>
      <c r="C70" s="13"/>
      <c r="D70" s="13"/>
      <c r="E70" s="14"/>
      <c r="F70" s="14"/>
      <c r="G70" s="14"/>
      <c r="H70" s="13"/>
      <c r="I70" s="15" t="str">
        <f>IF(COUNTA(A70:H70)=0,"",IF(A70="","Укажите код",IF(NOT(AND(ISTEXT(A70),LEN(A70)&gt;0,LEN(A70)&lt;=30,ISNUMBER(FIND(LEFT(A70,1),"ABCDEFGHIJKLMNOPQRSTUVWXYZ")),SUMPRODUCT((MID(A70,{1,2,3,4,5,6,7,8,9,10,11,12,13,14,15,16,17,18,19,20,21,22,23,24,25,26,27,28,29,30},1)&lt;&gt;"")*ISERROR(FIND(MID(A70,{1,2,3,4,5,6,7,8,9,10,11,12,13,14,15,16,17,18,19,20,21,22,23,24,25,26,27,28,29,30},1),"ABCDEFGHIJKLMNOPQRSTUVWXYZ0123456789-_")))=0,ISERROR(VALUE(A70)))),"Недопустимый код: только латинские буквы A-Z в верхнем регистре, цифры, - и _; начало с буквы, до 30 символов (например MILK-001)",IF(SUMPRODUCT(--EXACT($A$6:$A$205,A70))&gt;1,"Код повторяется",IF(B70="","Укажите наименование",IF(D70="","Укажите единицу",IF(NOT(ISNUMBER(E70)),"Укажите количество в упаковке",IF(E70&lt;=0,"Упаковка должна быть больше 0",IF(NOT(ISNUMBER(F70)),"Укажите начальный остаток (0, если нет)",IF(F70&lt;0,"Начальный остаток не может быть меньше 0",IF(AND(G70&lt;&gt;"",NOT(ISNUMBER(G70))),"Минимум должен быть числом","ОК")))))))))))</f>
        <v/>
      </c>
    </row>
    <row r="71" spans="1:9" x14ac:dyDescent="0.25">
      <c r="A71" s="13"/>
      <c r="B71" s="13"/>
      <c r="C71" s="13"/>
      <c r="D71" s="13"/>
      <c r="E71" s="14"/>
      <c r="F71" s="14"/>
      <c r="G71" s="14"/>
      <c r="H71" s="13"/>
      <c r="I71" s="15" t="str">
        <f>IF(COUNTA(A71:H71)=0,"",IF(A71="","Укажите код",IF(NOT(AND(ISTEXT(A71),LEN(A71)&gt;0,LEN(A71)&lt;=30,ISNUMBER(FIND(LEFT(A71,1),"ABCDEFGHIJKLMNOPQRSTUVWXYZ")),SUMPRODUCT((MID(A71,{1,2,3,4,5,6,7,8,9,10,11,12,13,14,15,16,17,18,19,20,21,22,23,24,25,26,27,28,29,30},1)&lt;&gt;"")*ISERROR(FIND(MID(A71,{1,2,3,4,5,6,7,8,9,10,11,12,13,14,15,16,17,18,19,20,21,22,23,24,25,26,27,28,29,30},1),"ABCDEFGHIJKLMNOPQRSTUVWXYZ0123456789-_")))=0,ISERROR(VALUE(A71)))),"Недопустимый код: только латинские буквы A-Z в верхнем регистре, цифры, - и _; начало с буквы, до 30 символов (например MILK-001)",IF(SUMPRODUCT(--EXACT($A$6:$A$205,A71))&gt;1,"Код повторяется",IF(B71="","Укажите наименование",IF(D71="","Укажите единицу",IF(NOT(ISNUMBER(E71)),"Укажите количество в упаковке",IF(E71&lt;=0,"Упаковка должна быть больше 0",IF(NOT(ISNUMBER(F71)),"Укажите начальный остаток (0, если нет)",IF(F71&lt;0,"Начальный остаток не может быть меньше 0",IF(AND(G71&lt;&gt;"",NOT(ISNUMBER(G71))),"Минимум должен быть числом","ОК")))))))))))</f>
        <v/>
      </c>
    </row>
    <row r="72" spans="1:9" x14ac:dyDescent="0.25">
      <c r="A72" s="13"/>
      <c r="B72" s="13"/>
      <c r="C72" s="13"/>
      <c r="D72" s="13"/>
      <c r="E72" s="14"/>
      <c r="F72" s="14"/>
      <c r="G72" s="14"/>
      <c r="H72" s="13"/>
      <c r="I72" s="15" t="str">
        <f>IF(COUNTA(A72:H72)=0,"",IF(A72="","Укажите код",IF(NOT(AND(ISTEXT(A72),LEN(A72)&gt;0,LEN(A72)&lt;=30,ISNUMBER(FIND(LEFT(A72,1),"ABCDEFGHIJKLMNOPQRSTUVWXYZ")),SUMPRODUCT((MID(A72,{1,2,3,4,5,6,7,8,9,10,11,12,13,14,15,16,17,18,19,20,21,22,23,24,25,26,27,28,29,30},1)&lt;&gt;"")*ISERROR(FIND(MID(A72,{1,2,3,4,5,6,7,8,9,10,11,12,13,14,15,16,17,18,19,20,21,22,23,24,25,26,27,28,29,30},1),"ABCDEFGHIJKLMNOPQRSTUVWXYZ0123456789-_")))=0,ISERROR(VALUE(A72)))),"Недопустимый код: только латинские буквы A-Z в верхнем регистре, цифры, - и _; начало с буквы, до 30 символов (например MILK-001)",IF(SUMPRODUCT(--EXACT($A$6:$A$205,A72))&gt;1,"Код повторяется",IF(B72="","Укажите наименование",IF(D72="","Укажите единицу",IF(NOT(ISNUMBER(E72)),"Укажите количество в упаковке",IF(E72&lt;=0,"Упаковка должна быть больше 0",IF(NOT(ISNUMBER(F72)),"Укажите начальный остаток (0, если нет)",IF(F72&lt;0,"Начальный остаток не может быть меньше 0",IF(AND(G72&lt;&gt;"",NOT(ISNUMBER(G72))),"Минимум должен быть числом","ОК")))))))))))</f>
        <v/>
      </c>
    </row>
    <row r="73" spans="1:9" x14ac:dyDescent="0.25">
      <c r="A73" s="13"/>
      <c r="B73" s="13"/>
      <c r="C73" s="13"/>
      <c r="D73" s="13"/>
      <c r="E73" s="14"/>
      <c r="F73" s="14"/>
      <c r="G73" s="14"/>
      <c r="H73" s="13"/>
      <c r="I73" s="15" t="str">
        <f>IF(COUNTA(A73:H73)=0,"",IF(A73="","Укажите код",IF(NOT(AND(ISTEXT(A73),LEN(A73)&gt;0,LEN(A73)&lt;=30,ISNUMBER(FIND(LEFT(A73,1),"ABCDEFGHIJKLMNOPQRSTUVWXYZ")),SUMPRODUCT((MID(A73,{1,2,3,4,5,6,7,8,9,10,11,12,13,14,15,16,17,18,19,20,21,22,23,24,25,26,27,28,29,30},1)&lt;&gt;"")*ISERROR(FIND(MID(A73,{1,2,3,4,5,6,7,8,9,10,11,12,13,14,15,16,17,18,19,20,21,22,23,24,25,26,27,28,29,30},1),"ABCDEFGHIJKLMNOPQRSTUVWXYZ0123456789-_")))=0,ISERROR(VALUE(A73)))),"Недопустимый код: только латинские буквы A-Z в верхнем регистре, цифры, - и _; начало с буквы, до 30 символов (например MILK-001)",IF(SUMPRODUCT(--EXACT($A$6:$A$205,A73))&gt;1,"Код повторяется",IF(B73="","Укажите наименование",IF(D73="","Укажите единицу",IF(NOT(ISNUMBER(E73)),"Укажите количество в упаковке",IF(E73&lt;=0,"Упаковка должна быть больше 0",IF(NOT(ISNUMBER(F73)),"Укажите начальный остаток (0, если нет)",IF(F73&lt;0,"Начальный остаток не может быть меньше 0",IF(AND(G73&lt;&gt;"",NOT(ISNUMBER(G73))),"Минимум должен быть числом","ОК")))))))))))</f>
        <v/>
      </c>
    </row>
    <row r="74" spans="1:9" x14ac:dyDescent="0.25">
      <c r="A74" s="13"/>
      <c r="B74" s="13"/>
      <c r="C74" s="13"/>
      <c r="D74" s="13"/>
      <c r="E74" s="14"/>
      <c r="F74" s="14"/>
      <c r="G74" s="14"/>
      <c r="H74" s="13"/>
      <c r="I74" s="15" t="str">
        <f>IF(COUNTA(A74:H74)=0,"",IF(A74="","Укажите код",IF(NOT(AND(ISTEXT(A74),LEN(A74)&gt;0,LEN(A74)&lt;=30,ISNUMBER(FIND(LEFT(A74,1),"ABCDEFGHIJKLMNOPQRSTUVWXYZ")),SUMPRODUCT((MID(A74,{1,2,3,4,5,6,7,8,9,10,11,12,13,14,15,16,17,18,19,20,21,22,23,24,25,26,27,28,29,30},1)&lt;&gt;"")*ISERROR(FIND(MID(A74,{1,2,3,4,5,6,7,8,9,10,11,12,13,14,15,16,17,18,19,20,21,22,23,24,25,26,27,28,29,30},1),"ABCDEFGHIJKLMNOPQRSTUVWXYZ0123456789-_")))=0,ISERROR(VALUE(A74)))),"Недопустимый код: только латинские буквы A-Z в верхнем регистре, цифры, - и _; начало с буквы, до 30 символов (например MILK-001)",IF(SUMPRODUCT(--EXACT($A$6:$A$205,A74))&gt;1,"Код повторяется",IF(B74="","Укажите наименование",IF(D74="","Укажите единицу",IF(NOT(ISNUMBER(E74)),"Укажите количество в упаковке",IF(E74&lt;=0,"Упаковка должна быть больше 0",IF(NOT(ISNUMBER(F74)),"Укажите начальный остаток (0, если нет)",IF(F74&lt;0,"Начальный остаток не может быть меньше 0",IF(AND(G74&lt;&gt;"",NOT(ISNUMBER(G74))),"Минимум должен быть числом","ОК")))))))))))</f>
        <v/>
      </c>
    </row>
    <row r="75" spans="1:9" x14ac:dyDescent="0.25">
      <c r="A75" s="13"/>
      <c r="B75" s="13"/>
      <c r="C75" s="13"/>
      <c r="D75" s="13"/>
      <c r="E75" s="14"/>
      <c r="F75" s="14"/>
      <c r="G75" s="14"/>
      <c r="H75" s="13"/>
      <c r="I75" s="15" t="str">
        <f>IF(COUNTA(A75:H75)=0,"",IF(A75="","Укажите код",IF(NOT(AND(ISTEXT(A75),LEN(A75)&gt;0,LEN(A75)&lt;=30,ISNUMBER(FIND(LEFT(A75,1),"ABCDEFGHIJKLMNOPQRSTUVWXYZ")),SUMPRODUCT((MID(A75,{1,2,3,4,5,6,7,8,9,10,11,12,13,14,15,16,17,18,19,20,21,22,23,24,25,26,27,28,29,30},1)&lt;&gt;"")*ISERROR(FIND(MID(A75,{1,2,3,4,5,6,7,8,9,10,11,12,13,14,15,16,17,18,19,20,21,22,23,24,25,26,27,28,29,30},1),"ABCDEFGHIJKLMNOPQRSTUVWXYZ0123456789-_")))=0,ISERROR(VALUE(A75)))),"Недопустимый код: только латинские буквы A-Z в верхнем регистре, цифры, - и _; начало с буквы, до 30 символов (например MILK-001)",IF(SUMPRODUCT(--EXACT($A$6:$A$205,A75))&gt;1,"Код повторяется",IF(B75="","Укажите наименование",IF(D75="","Укажите единицу",IF(NOT(ISNUMBER(E75)),"Укажите количество в упаковке",IF(E75&lt;=0,"Упаковка должна быть больше 0",IF(NOT(ISNUMBER(F75)),"Укажите начальный остаток (0, если нет)",IF(F75&lt;0,"Начальный остаток не может быть меньше 0",IF(AND(G75&lt;&gt;"",NOT(ISNUMBER(G75))),"Минимум должен быть числом","ОК")))))))))))</f>
        <v/>
      </c>
    </row>
    <row r="76" spans="1:9" x14ac:dyDescent="0.25">
      <c r="A76" s="13"/>
      <c r="B76" s="13"/>
      <c r="C76" s="13"/>
      <c r="D76" s="13"/>
      <c r="E76" s="14"/>
      <c r="F76" s="14"/>
      <c r="G76" s="14"/>
      <c r="H76" s="13"/>
      <c r="I76" s="15" t="str">
        <f>IF(COUNTA(A76:H76)=0,"",IF(A76="","Укажите код",IF(NOT(AND(ISTEXT(A76),LEN(A76)&gt;0,LEN(A76)&lt;=30,ISNUMBER(FIND(LEFT(A76,1),"ABCDEFGHIJKLMNOPQRSTUVWXYZ")),SUMPRODUCT((MID(A76,{1,2,3,4,5,6,7,8,9,10,11,12,13,14,15,16,17,18,19,20,21,22,23,24,25,26,27,28,29,30},1)&lt;&gt;"")*ISERROR(FIND(MID(A76,{1,2,3,4,5,6,7,8,9,10,11,12,13,14,15,16,17,18,19,20,21,22,23,24,25,26,27,28,29,30},1),"ABCDEFGHIJKLMNOPQRSTUVWXYZ0123456789-_")))=0,ISERROR(VALUE(A76)))),"Недопустимый код: только латинские буквы A-Z в верхнем регистре, цифры, - и _; начало с буквы, до 30 символов (например MILK-001)",IF(SUMPRODUCT(--EXACT($A$6:$A$205,A76))&gt;1,"Код повторяется",IF(B76="","Укажите наименование",IF(D76="","Укажите единицу",IF(NOT(ISNUMBER(E76)),"Укажите количество в упаковке",IF(E76&lt;=0,"Упаковка должна быть больше 0",IF(NOT(ISNUMBER(F76)),"Укажите начальный остаток (0, если нет)",IF(F76&lt;0,"Начальный остаток не может быть меньше 0",IF(AND(G76&lt;&gt;"",NOT(ISNUMBER(G76))),"Минимум должен быть числом","ОК")))))))))))</f>
        <v/>
      </c>
    </row>
    <row r="77" spans="1:9" x14ac:dyDescent="0.25">
      <c r="A77" s="13"/>
      <c r="B77" s="13"/>
      <c r="C77" s="13"/>
      <c r="D77" s="13"/>
      <c r="E77" s="14"/>
      <c r="F77" s="14"/>
      <c r="G77" s="14"/>
      <c r="H77" s="13"/>
      <c r="I77" s="15" t="str">
        <f>IF(COUNTA(A77:H77)=0,"",IF(A77="","Укажите код",IF(NOT(AND(ISTEXT(A77),LEN(A77)&gt;0,LEN(A77)&lt;=30,ISNUMBER(FIND(LEFT(A77,1),"ABCDEFGHIJKLMNOPQRSTUVWXYZ")),SUMPRODUCT((MID(A77,{1,2,3,4,5,6,7,8,9,10,11,12,13,14,15,16,17,18,19,20,21,22,23,24,25,26,27,28,29,30},1)&lt;&gt;"")*ISERROR(FIND(MID(A77,{1,2,3,4,5,6,7,8,9,10,11,12,13,14,15,16,17,18,19,20,21,22,23,24,25,26,27,28,29,30},1),"ABCDEFGHIJKLMNOPQRSTUVWXYZ0123456789-_")))=0,ISERROR(VALUE(A77)))),"Недопустимый код: только латинские буквы A-Z в верхнем регистре, цифры, - и _; начало с буквы, до 30 символов (например MILK-001)",IF(SUMPRODUCT(--EXACT($A$6:$A$205,A77))&gt;1,"Код повторяется",IF(B77="","Укажите наименование",IF(D77="","Укажите единицу",IF(NOT(ISNUMBER(E77)),"Укажите количество в упаковке",IF(E77&lt;=0,"Упаковка должна быть больше 0",IF(NOT(ISNUMBER(F77)),"Укажите начальный остаток (0, если нет)",IF(F77&lt;0,"Начальный остаток не может быть меньше 0",IF(AND(G77&lt;&gt;"",NOT(ISNUMBER(G77))),"Минимум должен быть числом","ОК")))))))))))</f>
        <v/>
      </c>
    </row>
    <row r="78" spans="1:9" x14ac:dyDescent="0.25">
      <c r="A78" s="13"/>
      <c r="B78" s="13"/>
      <c r="C78" s="13"/>
      <c r="D78" s="13"/>
      <c r="E78" s="14"/>
      <c r="F78" s="14"/>
      <c r="G78" s="14"/>
      <c r="H78" s="13"/>
      <c r="I78" s="15" t="str">
        <f>IF(COUNTA(A78:H78)=0,"",IF(A78="","Укажите код",IF(NOT(AND(ISTEXT(A78),LEN(A78)&gt;0,LEN(A78)&lt;=30,ISNUMBER(FIND(LEFT(A78,1),"ABCDEFGHIJKLMNOPQRSTUVWXYZ")),SUMPRODUCT((MID(A78,{1,2,3,4,5,6,7,8,9,10,11,12,13,14,15,16,17,18,19,20,21,22,23,24,25,26,27,28,29,30},1)&lt;&gt;"")*ISERROR(FIND(MID(A78,{1,2,3,4,5,6,7,8,9,10,11,12,13,14,15,16,17,18,19,20,21,22,23,24,25,26,27,28,29,30},1),"ABCDEFGHIJKLMNOPQRSTUVWXYZ0123456789-_")))=0,ISERROR(VALUE(A78)))),"Недопустимый код: только латинские буквы A-Z в верхнем регистре, цифры, - и _; начало с буквы, до 30 символов (например MILK-001)",IF(SUMPRODUCT(--EXACT($A$6:$A$205,A78))&gt;1,"Код повторяется",IF(B78="","Укажите наименование",IF(D78="","Укажите единицу",IF(NOT(ISNUMBER(E78)),"Укажите количество в упаковке",IF(E78&lt;=0,"Упаковка должна быть больше 0",IF(NOT(ISNUMBER(F78)),"Укажите начальный остаток (0, если нет)",IF(F78&lt;0,"Начальный остаток не может быть меньше 0",IF(AND(G78&lt;&gt;"",NOT(ISNUMBER(G78))),"Минимум должен быть числом","ОК")))))))))))</f>
        <v/>
      </c>
    </row>
    <row r="79" spans="1:9" x14ac:dyDescent="0.25">
      <c r="A79" s="13"/>
      <c r="B79" s="13"/>
      <c r="C79" s="13"/>
      <c r="D79" s="13"/>
      <c r="E79" s="14"/>
      <c r="F79" s="14"/>
      <c r="G79" s="14"/>
      <c r="H79" s="13"/>
      <c r="I79" s="15" t="str">
        <f>IF(COUNTA(A79:H79)=0,"",IF(A79="","Укажите код",IF(NOT(AND(ISTEXT(A79),LEN(A79)&gt;0,LEN(A79)&lt;=30,ISNUMBER(FIND(LEFT(A79,1),"ABCDEFGHIJKLMNOPQRSTUVWXYZ")),SUMPRODUCT((MID(A79,{1,2,3,4,5,6,7,8,9,10,11,12,13,14,15,16,17,18,19,20,21,22,23,24,25,26,27,28,29,30},1)&lt;&gt;"")*ISERROR(FIND(MID(A79,{1,2,3,4,5,6,7,8,9,10,11,12,13,14,15,16,17,18,19,20,21,22,23,24,25,26,27,28,29,30},1),"ABCDEFGHIJKLMNOPQRSTUVWXYZ0123456789-_")))=0,ISERROR(VALUE(A79)))),"Недопустимый код: только латинские буквы A-Z в верхнем регистре, цифры, - и _; начало с буквы, до 30 символов (например MILK-001)",IF(SUMPRODUCT(--EXACT($A$6:$A$205,A79))&gt;1,"Код повторяется",IF(B79="","Укажите наименование",IF(D79="","Укажите единицу",IF(NOT(ISNUMBER(E79)),"Укажите количество в упаковке",IF(E79&lt;=0,"Упаковка должна быть больше 0",IF(NOT(ISNUMBER(F79)),"Укажите начальный остаток (0, если нет)",IF(F79&lt;0,"Начальный остаток не может быть меньше 0",IF(AND(G79&lt;&gt;"",NOT(ISNUMBER(G79))),"Минимум должен быть числом","ОК")))))))))))</f>
        <v/>
      </c>
    </row>
    <row r="80" spans="1:9" x14ac:dyDescent="0.25">
      <c r="A80" s="13"/>
      <c r="B80" s="13"/>
      <c r="C80" s="13"/>
      <c r="D80" s="13"/>
      <c r="E80" s="14"/>
      <c r="F80" s="14"/>
      <c r="G80" s="14"/>
      <c r="H80" s="13"/>
      <c r="I80" s="15" t="str">
        <f>IF(COUNTA(A80:H80)=0,"",IF(A80="","Укажите код",IF(NOT(AND(ISTEXT(A80),LEN(A80)&gt;0,LEN(A80)&lt;=30,ISNUMBER(FIND(LEFT(A80,1),"ABCDEFGHIJKLMNOPQRSTUVWXYZ")),SUMPRODUCT((MID(A80,{1,2,3,4,5,6,7,8,9,10,11,12,13,14,15,16,17,18,19,20,21,22,23,24,25,26,27,28,29,30},1)&lt;&gt;"")*ISERROR(FIND(MID(A80,{1,2,3,4,5,6,7,8,9,10,11,12,13,14,15,16,17,18,19,20,21,22,23,24,25,26,27,28,29,30},1),"ABCDEFGHIJKLMNOPQRSTUVWXYZ0123456789-_")))=0,ISERROR(VALUE(A80)))),"Недопустимый код: только латинские буквы A-Z в верхнем регистре, цифры, - и _; начало с буквы, до 30 символов (например MILK-001)",IF(SUMPRODUCT(--EXACT($A$6:$A$205,A80))&gt;1,"Код повторяется",IF(B80="","Укажите наименование",IF(D80="","Укажите единицу",IF(NOT(ISNUMBER(E80)),"Укажите количество в упаковке",IF(E80&lt;=0,"Упаковка должна быть больше 0",IF(NOT(ISNUMBER(F80)),"Укажите начальный остаток (0, если нет)",IF(F80&lt;0,"Начальный остаток не может быть меньше 0",IF(AND(G80&lt;&gt;"",NOT(ISNUMBER(G80))),"Минимум должен быть числом","ОК")))))))))))</f>
        <v/>
      </c>
    </row>
    <row r="81" spans="1:9" x14ac:dyDescent="0.25">
      <c r="A81" s="13"/>
      <c r="B81" s="13"/>
      <c r="C81" s="13"/>
      <c r="D81" s="13"/>
      <c r="E81" s="14"/>
      <c r="F81" s="14"/>
      <c r="G81" s="14"/>
      <c r="H81" s="13"/>
      <c r="I81" s="15" t="str">
        <f>IF(COUNTA(A81:H81)=0,"",IF(A81="","Укажите код",IF(NOT(AND(ISTEXT(A81),LEN(A81)&gt;0,LEN(A81)&lt;=30,ISNUMBER(FIND(LEFT(A81,1),"ABCDEFGHIJKLMNOPQRSTUVWXYZ")),SUMPRODUCT((MID(A81,{1,2,3,4,5,6,7,8,9,10,11,12,13,14,15,16,17,18,19,20,21,22,23,24,25,26,27,28,29,30},1)&lt;&gt;"")*ISERROR(FIND(MID(A81,{1,2,3,4,5,6,7,8,9,10,11,12,13,14,15,16,17,18,19,20,21,22,23,24,25,26,27,28,29,30},1),"ABCDEFGHIJKLMNOPQRSTUVWXYZ0123456789-_")))=0,ISERROR(VALUE(A81)))),"Недопустимый код: только латинские буквы A-Z в верхнем регистре, цифры, - и _; начало с буквы, до 30 символов (например MILK-001)",IF(SUMPRODUCT(--EXACT($A$6:$A$205,A81))&gt;1,"Код повторяется",IF(B81="","Укажите наименование",IF(D81="","Укажите единицу",IF(NOT(ISNUMBER(E81)),"Укажите количество в упаковке",IF(E81&lt;=0,"Упаковка должна быть больше 0",IF(NOT(ISNUMBER(F81)),"Укажите начальный остаток (0, если нет)",IF(F81&lt;0,"Начальный остаток не может быть меньше 0",IF(AND(G81&lt;&gt;"",NOT(ISNUMBER(G81))),"Минимум должен быть числом","ОК")))))))))))</f>
        <v/>
      </c>
    </row>
    <row r="82" spans="1:9" x14ac:dyDescent="0.25">
      <c r="A82" s="13"/>
      <c r="B82" s="13"/>
      <c r="C82" s="13"/>
      <c r="D82" s="13"/>
      <c r="E82" s="14"/>
      <c r="F82" s="14"/>
      <c r="G82" s="14"/>
      <c r="H82" s="13"/>
      <c r="I82" s="15" t="str">
        <f>IF(COUNTA(A82:H82)=0,"",IF(A82="","Укажите код",IF(NOT(AND(ISTEXT(A82),LEN(A82)&gt;0,LEN(A82)&lt;=30,ISNUMBER(FIND(LEFT(A82,1),"ABCDEFGHIJKLMNOPQRSTUVWXYZ")),SUMPRODUCT((MID(A82,{1,2,3,4,5,6,7,8,9,10,11,12,13,14,15,16,17,18,19,20,21,22,23,24,25,26,27,28,29,30},1)&lt;&gt;"")*ISERROR(FIND(MID(A82,{1,2,3,4,5,6,7,8,9,10,11,12,13,14,15,16,17,18,19,20,21,22,23,24,25,26,27,28,29,30},1),"ABCDEFGHIJKLMNOPQRSTUVWXYZ0123456789-_")))=0,ISERROR(VALUE(A82)))),"Недопустимый код: только латинские буквы A-Z в верхнем регистре, цифры, - и _; начало с буквы, до 30 символов (например MILK-001)",IF(SUMPRODUCT(--EXACT($A$6:$A$205,A82))&gt;1,"Код повторяется",IF(B82="","Укажите наименование",IF(D82="","Укажите единицу",IF(NOT(ISNUMBER(E82)),"Укажите количество в упаковке",IF(E82&lt;=0,"Упаковка должна быть больше 0",IF(NOT(ISNUMBER(F82)),"Укажите начальный остаток (0, если нет)",IF(F82&lt;0,"Начальный остаток не может быть меньше 0",IF(AND(G82&lt;&gt;"",NOT(ISNUMBER(G82))),"Минимум должен быть числом","ОК")))))))))))</f>
        <v/>
      </c>
    </row>
    <row r="83" spans="1:9" x14ac:dyDescent="0.25">
      <c r="A83" s="13"/>
      <c r="B83" s="13"/>
      <c r="C83" s="13"/>
      <c r="D83" s="13"/>
      <c r="E83" s="14"/>
      <c r="F83" s="14"/>
      <c r="G83" s="14"/>
      <c r="H83" s="13"/>
      <c r="I83" s="15" t="str">
        <f>IF(COUNTA(A83:H83)=0,"",IF(A83="","Укажите код",IF(NOT(AND(ISTEXT(A83),LEN(A83)&gt;0,LEN(A83)&lt;=30,ISNUMBER(FIND(LEFT(A83,1),"ABCDEFGHIJKLMNOPQRSTUVWXYZ")),SUMPRODUCT((MID(A83,{1,2,3,4,5,6,7,8,9,10,11,12,13,14,15,16,17,18,19,20,21,22,23,24,25,26,27,28,29,30},1)&lt;&gt;"")*ISERROR(FIND(MID(A83,{1,2,3,4,5,6,7,8,9,10,11,12,13,14,15,16,17,18,19,20,21,22,23,24,25,26,27,28,29,30},1),"ABCDEFGHIJKLMNOPQRSTUVWXYZ0123456789-_")))=0,ISERROR(VALUE(A83)))),"Недопустимый код: только латинские буквы A-Z в верхнем регистре, цифры, - и _; начало с буквы, до 30 символов (например MILK-001)",IF(SUMPRODUCT(--EXACT($A$6:$A$205,A83))&gt;1,"Код повторяется",IF(B83="","Укажите наименование",IF(D83="","Укажите единицу",IF(NOT(ISNUMBER(E83)),"Укажите количество в упаковке",IF(E83&lt;=0,"Упаковка должна быть больше 0",IF(NOT(ISNUMBER(F83)),"Укажите начальный остаток (0, если нет)",IF(F83&lt;0,"Начальный остаток не может быть меньше 0",IF(AND(G83&lt;&gt;"",NOT(ISNUMBER(G83))),"Минимум должен быть числом","ОК")))))))))))</f>
        <v/>
      </c>
    </row>
    <row r="84" spans="1:9" x14ac:dyDescent="0.25">
      <c r="A84" s="13"/>
      <c r="B84" s="13"/>
      <c r="C84" s="13"/>
      <c r="D84" s="13"/>
      <c r="E84" s="14"/>
      <c r="F84" s="14"/>
      <c r="G84" s="14"/>
      <c r="H84" s="13"/>
      <c r="I84" s="15" t="str">
        <f>IF(COUNTA(A84:H84)=0,"",IF(A84="","Укажите код",IF(NOT(AND(ISTEXT(A84),LEN(A84)&gt;0,LEN(A84)&lt;=30,ISNUMBER(FIND(LEFT(A84,1),"ABCDEFGHIJKLMNOPQRSTUVWXYZ")),SUMPRODUCT((MID(A84,{1,2,3,4,5,6,7,8,9,10,11,12,13,14,15,16,17,18,19,20,21,22,23,24,25,26,27,28,29,30},1)&lt;&gt;"")*ISERROR(FIND(MID(A84,{1,2,3,4,5,6,7,8,9,10,11,12,13,14,15,16,17,18,19,20,21,22,23,24,25,26,27,28,29,30},1),"ABCDEFGHIJKLMNOPQRSTUVWXYZ0123456789-_")))=0,ISERROR(VALUE(A84)))),"Недопустимый код: только латинские буквы A-Z в верхнем регистре, цифры, - и _; начало с буквы, до 30 символов (например MILK-001)",IF(SUMPRODUCT(--EXACT($A$6:$A$205,A84))&gt;1,"Код повторяется",IF(B84="","Укажите наименование",IF(D84="","Укажите единицу",IF(NOT(ISNUMBER(E84)),"Укажите количество в упаковке",IF(E84&lt;=0,"Упаковка должна быть больше 0",IF(NOT(ISNUMBER(F84)),"Укажите начальный остаток (0, если нет)",IF(F84&lt;0,"Начальный остаток не может быть меньше 0",IF(AND(G84&lt;&gt;"",NOT(ISNUMBER(G84))),"Минимум должен быть числом","ОК")))))))))))</f>
        <v/>
      </c>
    </row>
    <row r="85" spans="1:9" x14ac:dyDescent="0.25">
      <c r="A85" s="13"/>
      <c r="B85" s="13"/>
      <c r="C85" s="13"/>
      <c r="D85" s="13"/>
      <c r="E85" s="14"/>
      <c r="F85" s="14"/>
      <c r="G85" s="14"/>
      <c r="H85" s="13"/>
      <c r="I85" s="15" t="str">
        <f>IF(COUNTA(A85:H85)=0,"",IF(A85="","Укажите код",IF(NOT(AND(ISTEXT(A85),LEN(A85)&gt;0,LEN(A85)&lt;=30,ISNUMBER(FIND(LEFT(A85,1),"ABCDEFGHIJKLMNOPQRSTUVWXYZ")),SUMPRODUCT((MID(A85,{1,2,3,4,5,6,7,8,9,10,11,12,13,14,15,16,17,18,19,20,21,22,23,24,25,26,27,28,29,30},1)&lt;&gt;"")*ISERROR(FIND(MID(A85,{1,2,3,4,5,6,7,8,9,10,11,12,13,14,15,16,17,18,19,20,21,22,23,24,25,26,27,28,29,30},1),"ABCDEFGHIJKLMNOPQRSTUVWXYZ0123456789-_")))=0,ISERROR(VALUE(A85)))),"Недопустимый код: только латинские буквы A-Z в верхнем регистре, цифры, - и _; начало с буквы, до 30 символов (например MILK-001)",IF(SUMPRODUCT(--EXACT($A$6:$A$205,A85))&gt;1,"Код повторяется",IF(B85="","Укажите наименование",IF(D85="","Укажите единицу",IF(NOT(ISNUMBER(E85)),"Укажите количество в упаковке",IF(E85&lt;=0,"Упаковка должна быть больше 0",IF(NOT(ISNUMBER(F85)),"Укажите начальный остаток (0, если нет)",IF(F85&lt;0,"Начальный остаток не может быть меньше 0",IF(AND(G85&lt;&gt;"",NOT(ISNUMBER(G85))),"Минимум должен быть числом","ОК")))))))))))</f>
        <v/>
      </c>
    </row>
    <row r="86" spans="1:9" x14ac:dyDescent="0.25">
      <c r="A86" s="13"/>
      <c r="B86" s="13"/>
      <c r="C86" s="13"/>
      <c r="D86" s="13"/>
      <c r="E86" s="14"/>
      <c r="F86" s="14"/>
      <c r="G86" s="14"/>
      <c r="H86" s="13"/>
      <c r="I86" s="15" t="str">
        <f>IF(COUNTA(A86:H86)=0,"",IF(A86="","Укажите код",IF(NOT(AND(ISTEXT(A86),LEN(A86)&gt;0,LEN(A86)&lt;=30,ISNUMBER(FIND(LEFT(A86,1),"ABCDEFGHIJKLMNOPQRSTUVWXYZ")),SUMPRODUCT((MID(A86,{1,2,3,4,5,6,7,8,9,10,11,12,13,14,15,16,17,18,19,20,21,22,23,24,25,26,27,28,29,30},1)&lt;&gt;"")*ISERROR(FIND(MID(A86,{1,2,3,4,5,6,7,8,9,10,11,12,13,14,15,16,17,18,19,20,21,22,23,24,25,26,27,28,29,30},1),"ABCDEFGHIJKLMNOPQRSTUVWXYZ0123456789-_")))=0,ISERROR(VALUE(A86)))),"Недопустимый код: только латинские буквы A-Z в верхнем регистре, цифры, - и _; начало с буквы, до 30 символов (например MILK-001)",IF(SUMPRODUCT(--EXACT($A$6:$A$205,A86))&gt;1,"Код повторяется",IF(B86="","Укажите наименование",IF(D86="","Укажите единицу",IF(NOT(ISNUMBER(E86)),"Укажите количество в упаковке",IF(E86&lt;=0,"Упаковка должна быть больше 0",IF(NOT(ISNUMBER(F86)),"Укажите начальный остаток (0, если нет)",IF(F86&lt;0,"Начальный остаток не может быть меньше 0",IF(AND(G86&lt;&gt;"",NOT(ISNUMBER(G86))),"Минимум должен быть числом","ОК")))))))))))</f>
        <v/>
      </c>
    </row>
    <row r="87" spans="1:9" x14ac:dyDescent="0.25">
      <c r="A87" s="13"/>
      <c r="B87" s="13"/>
      <c r="C87" s="13"/>
      <c r="D87" s="13"/>
      <c r="E87" s="14"/>
      <c r="F87" s="14"/>
      <c r="G87" s="14"/>
      <c r="H87" s="13"/>
      <c r="I87" s="15" t="str">
        <f>IF(COUNTA(A87:H87)=0,"",IF(A87="","Укажите код",IF(NOT(AND(ISTEXT(A87),LEN(A87)&gt;0,LEN(A87)&lt;=30,ISNUMBER(FIND(LEFT(A87,1),"ABCDEFGHIJKLMNOPQRSTUVWXYZ")),SUMPRODUCT((MID(A87,{1,2,3,4,5,6,7,8,9,10,11,12,13,14,15,16,17,18,19,20,21,22,23,24,25,26,27,28,29,30},1)&lt;&gt;"")*ISERROR(FIND(MID(A87,{1,2,3,4,5,6,7,8,9,10,11,12,13,14,15,16,17,18,19,20,21,22,23,24,25,26,27,28,29,30},1),"ABCDEFGHIJKLMNOPQRSTUVWXYZ0123456789-_")))=0,ISERROR(VALUE(A87)))),"Недопустимый код: только латинские буквы A-Z в верхнем регистре, цифры, - и _; начало с буквы, до 30 символов (например MILK-001)",IF(SUMPRODUCT(--EXACT($A$6:$A$205,A87))&gt;1,"Код повторяется",IF(B87="","Укажите наименование",IF(D87="","Укажите единицу",IF(NOT(ISNUMBER(E87)),"Укажите количество в упаковке",IF(E87&lt;=0,"Упаковка должна быть больше 0",IF(NOT(ISNUMBER(F87)),"Укажите начальный остаток (0, если нет)",IF(F87&lt;0,"Начальный остаток не может быть меньше 0",IF(AND(G87&lt;&gt;"",NOT(ISNUMBER(G87))),"Минимум должен быть числом","ОК")))))))))))</f>
        <v/>
      </c>
    </row>
    <row r="88" spans="1:9" x14ac:dyDescent="0.25">
      <c r="A88" s="13"/>
      <c r="B88" s="13"/>
      <c r="C88" s="13"/>
      <c r="D88" s="13"/>
      <c r="E88" s="14"/>
      <c r="F88" s="14"/>
      <c r="G88" s="14"/>
      <c r="H88" s="13"/>
      <c r="I88" s="15" t="str">
        <f>IF(COUNTA(A88:H88)=0,"",IF(A88="","Укажите код",IF(NOT(AND(ISTEXT(A88),LEN(A88)&gt;0,LEN(A88)&lt;=30,ISNUMBER(FIND(LEFT(A88,1),"ABCDEFGHIJKLMNOPQRSTUVWXYZ")),SUMPRODUCT((MID(A88,{1,2,3,4,5,6,7,8,9,10,11,12,13,14,15,16,17,18,19,20,21,22,23,24,25,26,27,28,29,30},1)&lt;&gt;"")*ISERROR(FIND(MID(A88,{1,2,3,4,5,6,7,8,9,10,11,12,13,14,15,16,17,18,19,20,21,22,23,24,25,26,27,28,29,30},1),"ABCDEFGHIJKLMNOPQRSTUVWXYZ0123456789-_")))=0,ISERROR(VALUE(A88)))),"Недопустимый код: только латинские буквы A-Z в верхнем регистре, цифры, - и _; начало с буквы, до 30 символов (например MILK-001)",IF(SUMPRODUCT(--EXACT($A$6:$A$205,A88))&gt;1,"Код повторяется",IF(B88="","Укажите наименование",IF(D88="","Укажите единицу",IF(NOT(ISNUMBER(E88)),"Укажите количество в упаковке",IF(E88&lt;=0,"Упаковка должна быть больше 0",IF(NOT(ISNUMBER(F88)),"Укажите начальный остаток (0, если нет)",IF(F88&lt;0,"Начальный остаток не может быть меньше 0",IF(AND(G88&lt;&gt;"",NOT(ISNUMBER(G88))),"Минимум должен быть числом","ОК")))))))))))</f>
        <v/>
      </c>
    </row>
    <row r="89" spans="1:9" x14ac:dyDescent="0.25">
      <c r="A89" s="13"/>
      <c r="B89" s="13"/>
      <c r="C89" s="13"/>
      <c r="D89" s="13"/>
      <c r="E89" s="14"/>
      <c r="F89" s="14"/>
      <c r="G89" s="14"/>
      <c r="H89" s="13"/>
      <c r="I89" s="15" t="str">
        <f>IF(COUNTA(A89:H89)=0,"",IF(A89="","Укажите код",IF(NOT(AND(ISTEXT(A89),LEN(A89)&gt;0,LEN(A89)&lt;=30,ISNUMBER(FIND(LEFT(A89,1),"ABCDEFGHIJKLMNOPQRSTUVWXYZ")),SUMPRODUCT((MID(A89,{1,2,3,4,5,6,7,8,9,10,11,12,13,14,15,16,17,18,19,20,21,22,23,24,25,26,27,28,29,30},1)&lt;&gt;"")*ISERROR(FIND(MID(A89,{1,2,3,4,5,6,7,8,9,10,11,12,13,14,15,16,17,18,19,20,21,22,23,24,25,26,27,28,29,30},1),"ABCDEFGHIJKLMNOPQRSTUVWXYZ0123456789-_")))=0,ISERROR(VALUE(A89)))),"Недопустимый код: только латинские буквы A-Z в верхнем регистре, цифры, - и _; начало с буквы, до 30 символов (например MILK-001)",IF(SUMPRODUCT(--EXACT($A$6:$A$205,A89))&gt;1,"Код повторяется",IF(B89="","Укажите наименование",IF(D89="","Укажите единицу",IF(NOT(ISNUMBER(E89)),"Укажите количество в упаковке",IF(E89&lt;=0,"Упаковка должна быть больше 0",IF(NOT(ISNUMBER(F89)),"Укажите начальный остаток (0, если нет)",IF(F89&lt;0,"Начальный остаток не может быть меньше 0",IF(AND(G89&lt;&gt;"",NOT(ISNUMBER(G89))),"Минимум должен быть числом","ОК")))))))))))</f>
        <v/>
      </c>
    </row>
    <row r="90" spans="1:9" x14ac:dyDescent="0.25">
      <c r="A90" s="13"/>
      <c r="B90" s="13"/>
      <c r="C90" s="13"/>
      <c r="D90" s="13"/>
      <c r="E90" s="14"/>
      <c r="F90" s="14"/>
      <c r="G90" s="14"/>
      <c r="H90" s="13"/>
      <c r="I90" s="15" t="str">
        <f>IF(COUNTA(A90:H90)=0,"",IF(A90="","Укажите код",IF(NOT(AND(ISTEXT(A90),LEN(A90)&gt;0,LEN(A90)&lt;=30,ISNUMBER(FIND(LEFT(A90,1),"ABCDEFGHIJKLMNOPQRSTUVWXYZ")),SUMPRODUCT((MID(A90,{1,2,3,4,5,6,7,8,9,10,11,12,13,14,15,16,17,18,19,20,21,22,23,24,25,26,27,28,29,30},1)&lt;&gt;"")*ISERROR(FIND(MID(A90,{1,2,3,4,5,6,7,8,9,10,11,12,13,14,15,16,17,18,19,20,21,22,23,24,25,26,27,28,29,30},1),"ABCDEFGHIJKLMNOPQRSTUVWXYZ0123456789-_")))=0,ISERROR(VALUE(A90)))),"Недопустимый код: только латинские буквы A-Z в верхнем регистре, цифры, - и _; начало с буквы, до 30 символов (например MILK-001)",IF(SUMPRODUCT(--EXACT($A$6:$A$205,A90))&gt;1,"Код повторяется",IF(B90="","Укажите наименование",IF(D90="","Укажите единицу",IF(NOT(ISNUMBER(E90)),"Укажите количество в упаковке",IF(E90&lt;=0,"Упаковка должна быть больше 0",IF(NOT(ISNUMBER(F90)),"Укажите начальный остаток (0, если нет)",IF(F90&lt;0,"Начальный остаток не может быть меньше 0",IF(AND(G90&lt;&gt;"",NOT(ISNUMBER(G90))),"Минимум должен быть числом","ОК")))))))))))</f>
        <v/>
      </c>
    </row>
    <row r="91" spans="1:9" x14ac:dyDescent="0.25">
      <c r="A91" s="13"/>
      <c r="B91" s="13"/>
      <c r="C91" s="13"/>
      <c r="D91" s="13"/>
      <c r="E91" s="14"/>
      <c r="F91" s="14"/>
      <c r="G91" s="14"/>
      <c r="H91" s="13"/>
      <c r="I91" s="15" t="str">
        <f>IF(COUNTA(A91:H91)=0,"",IF(A91="","Укажите код",IF(NOT(AND(ISTEXT(A91),LEN(A91)&gt;0,LEN(A91)&lt;=30,ISNUMBER(FIND(LEFT(A91,1),"ABCDEFGHIJKLMNOPQRSTUVWXYZ")),SUMPRODUCT((MID(A91,{1,2,3,4,5,6,7,8,9,10,11,12,13,14,15,16,17,18,19,20,21,22,23,24,25,26,27,28,29,30},1)&lt;&gt;"")*ISERROR(FIND(MID(A91,{1,2,3,4,5,6,7,8,9,10,11,12,13,14,15,16,17,18,19,20,21,22,23,24,25,26,27,28,29,30},1),"ABCDEFGHIJKLMNOPQRSTUVWXYZ0123456789-_")))=0,ISERROR(VALUE(A91)))),"Недопустимый код: только латинские буквы A-Z в верхнем регистре, цифры, - и _; начало с буквы, до 30 символов (например MILK-001)",IF(SUMPRODUCT(--EXACT($A$6:$A$205,A91))&gt;1,"Код повторяется",IF(B91="","Укажите наименование",IF(D91="","Укажите единицу",IF(NOT(ISNUMBER(E91)),"Укажите количество в упаковке",IF(E91&lt;=0,"Упаковка должна быть больше 0",IF(NOT(ISNUMBER(F91)),"Укажите начальный остаток (0, если нет)",IF(F91&lt;0,"Начальный остаток не может быть меньше 0",IF(AND(G91&lt;&gt;"",NOT(ISNUMBER(G91))),"Минимум должен быть числом","ОК")))))))))))</f>
        <v/>
      </c>
    </row>
    <row r="92" spans="1:9" x14ac:dyDescent="0.25">
      <c r="A92" s="13"/>
      <c r="B92" s="13"/>
      <c r="C92" s="13"/>
      <c r="D92" s="13"/>
      <c r="E92" s="14"/>
      <c r="F92" s="14"/>
      <c r="G92" s="14"/>
      <c r="H92" s="13"/>
      <c r="I92" s="15" t="str">
        <f>IF(COUNTA(A92:H92)=0,"",IF(A92="","Укажите код",IF(NOT(AND(ISTEXT(A92),LEN(A92)&gt;0,LEN(A92)&lt;=30,ISNUMBER(FIND(LEFT(A92,1),"ABCDEFGHIJKLMNOPQRSTUVWXYZ")),SUMPRODUCT((MID(A92,{1,2,3,4,5,6,7,8,9,10,11,12,13,14,15,16,17,18,19,20,21,22,23,24,25,26,27,28,29,30},1)&lt;&gt;"")*ISERROR(FIND(MID(A92,{1,2,3,4,5,6,7,8,9,10,11,12,13,14,15,16,17,18,19,20,21,22,23,24,25,26,27,28,29,30},1),"ABCDEFGHIJKLMNOPQRSTUVWXYZ0123456789-_")))=0,ISERROR(VALUE(A92)))),"Недопустимый код: только латинские буквы A-Z в верхнем регистре, цифры, - и _; начало с буквы, до 30 символов (например MILK-001)",IF(SUMPRODUCT(--EXACT($A$6:$A$205,A92))&gt;1,"Код повторяется",IF(B92="","Укажите наименование",IF(D92="","Укажите единицу",IF(NOT(ISNUMBER(E92)),"Укажите количество в упаковке",IF(E92&lt;=0,"Упаковка должна быть больше 0",IF(NOT(ISNUMBER(F92)),"Укажите начальный остаток (0, если нет)",IF(F92&lt;0,"Начальный остаток не может быть меньше 0",IF(AND(G92&lt;&gt;"",NOT(ISNUMBER(G92))),"Минимум должен быть числом","ОК")))))))))))</f>
        <v/>
      </c>
    </row>
    <row r="93" spans="1:9" x14ac:dyDescent="0.25">
      <c r="A93" s="13"/>
      <c r="B93" s="13"/>
      <c r="C93" s="13"/>
      <c r="D93" s="13"/>
      <c r="E93" s="14"/>
      <c r="F93" s="14"/>
      <c r="G93" s="14"/>
      <c r="H93" s="13"/>
      <c r="I93" s="15" t="str">
        <f>IF(COUNTA(A93:H93)=0,"",IF(A93="","Укажите код",IF(NOT(AND(ISTEXT(A93),LEN(A93)&gt;0,LEN(A93)&lt;=30,ISNUMBER(FIND(LEFT(A93,1),"ABCDEFGHIJKLMNOPQRSTUVWXYZ")),SUMPRODUCT((MID(A93,{1,2,3,4,5,6,7,8,9,10,11,12,13,14,15,16,17,18,19,20,21,22,23,24,25,26,27,28,29,30},1)&lt;&gt;"")*ISERROR(FIND(MID(A93,{1,2,3,4,5,6,7,8,9,10,11,12,13,14,15,16,17,18,19,20,21,22,23,24,25,26,27,28,29,30},1),"ABCDEFGHIJKLMNOPQRSTUVWXYZ0123456789-_")))=0,ISERROR(VALUE(A93)))),"Недопустимый код: только латинские буквы A-Z в верхнем регистре, цифры, - и _; начало с буквы, до 30 символов (например MILK-001)",IF(SUMPRODUCT(--EXACT($A$6:$A$205,A93))&gt;1,"Код повторяется",IF(B93="","Укажите наименование",IF(D93="","Укажите единицу",IF(NOT(ISNUMBER(E93)),"Укажите количество в упаковке",IF(E93&lt;=0,"Упаковка должна быть больше 0",IF(NOT(ISNUMBER(F93)),"Укажите начальный остаток (0, если нет)",IF(F93&lt;0,"Начальный остаток не может быть меньше 0",IF(AND(G93&lt;&gt;"",NOT(ISNUMBER(G93))),"Минимум должен быть числом","ОК")))))))))))</f>
        <v/>
      </c>
    </row>
    <row r="94" spans="1:9" x14ac:dyDescent="0.25">
      <c r="A94" s="13"/>
      <c r="B94" s="13"/>
      <c r="C94" s="13"/>
      <c r="D94" s="13"/>
      <c r="E94" s="14"/>
      <c r="F94" s="14"/>
      <c r="G94" s="14"/>
      <c r="H94" s="13"/>
      <c r="I94" s="15" t="str">
        <f>IF(COUNTA(A94:H94)=0,"",IF(A94="","Укажите код",IF(NOT(AND(ISTEXT(A94),LEN(A94)&gt;0,LEN(A94)&lt;=30,ISNUMBER(FIND(LEFT(A94,1),"ABCDEFGHIJKLMNOPQRSTUVWXYZ")),SUMPRODUCT((MID(A94,{1,2,3,4,5,6,7,8,9,10,11,12,13,14,15,16,17,18,19,20,21,22,23,24,25,26,27,28,29,30},1)&lt;&gt;"")*ISERROR(FIND(MID(A94,{1,2,3,4,5,6,7,8,9,10,11,12,13,14,15,16,17,18,19,20,21,22,23,24,25,26,27,28,29,30},1),"ABCDEFGHIJKLMNOPQRSTUVWXYZ0123456789-_")))=0,ISERROR(VALUE(A94)))),"Недопустимый код: только латинские буквы A-Z в верхнем регистре, цифры, - и _; начало с буквы, до 30 символов (например MILK-001)",IF(SUMPRODUCT(--EXACT($A$6:$A$205,A94))&gt;1,"Код повторяется",IF(B94="","Укажите наименование",IF(D94="","Укажите единицу",IF(NOT(ISNUMBER(E94)),"Укажите количество в упаковке",IF(E94&lt;=0,"Упаковка должна быть больше 0",IF(NOT(ISNUMBER(F94)),"Укажите начальный остаток (0, если нет)",IF(F94&lt;0,"Начальный остаток не может быть меньше 0",IF(AND(G94&lt;&gt;"",NOT(ISNUMBER(G94))),"Минимум должен быть числом","ОК")))))))))))</f>
        <v/>
      </c>
    </row>
    <row r="95" spans="1:9" x14ac:dyDescent="0.25">
      <c r="A95" s="13"/>
      <c r="B95" s="13"/>
      <c r="C95" s="13"/>
      <c r="D95" s="13"/>
      <c r="E95" s="14"/>
      <c r="F95" s="14"/>
      <c r="G95" s="14"/>
      <c r="H95" s="13"/>
      <c r="I95" s="15" t="str">
        <f>IF(COUNTA(A95:H95)=0,"",IF(A95="","Укажите код",IF(NOT(AND(ISTEXT(A95),LEN(A95)&gt;0,LEN(A95)&lt;=30,ISNUMBER(FIND(LEFT(A95,1),"ABCDEFGHIJKLMNOPQRSTUVWXYZ")),SUMPRODUCT((MID(A95,{1,2,3,4,5,6,7,8,9,10,11,12,13,14,15,16,17,18,19,20,21,22,23,24,25,26,27,28,29,30},1)&lt;&gt;"")*ISERROR(FIND(MID(A95,{1,2,3,4,5,6,7,8,9,10,11,12,13,14,15,16,17,18,19,20,21,22,23,24,25,26,27,28,29,30},1),"ABCDEFGHIJKLMNOPQRSTUVWXYZ0123456789-_")))=0,ISERROR(VALUE(A95)))),"Недопустимый код: только латинские буквы A-Z в верхнем регистре, цифры, - и _; начало с буквы, до 30 символов (например MILK-001)",IF(SUMPRODUCT(--EXACT($A$6:$A$205,A95))&gt;1,"Код повторяется",IF(B95="","Укажите наименование",IF(D95="","Укажите единицу",IF(NOT(ISNUMBER(E95)),"Укажите количество в упаковке",IF(E95&lt;=0,"Упаковка должна быть больше 0",IF(NOT(ISNUMBER(F95)),"Укажите начальный остаток (0, если нет)",IF(F95&lt;0,"Начальный остаток не может быть меньше 0",IF(AND(G95&lt;&gt;"",NOT(ISNUMBER(G95))),"Минимум должен быть числом","ОК")))))))))))</f>
        <v/>
      </c>
    </row>
    <row r="96" spans="1:9" x14ac:dyDescent="0.25">
      <c r="A96" s="13"/>
      <c r="B96" s="13"/>
      <c r="C96" s="13"/>
      <c r="D96" s="13"/>
      <c r="E96" s="14"/>
      <c r="F96" s="14"/>
      <c r="G96" s="14"/>
      <c r="H96" s="13"/>
      <c r="I96" s="15" t="str">
        <f>IF(COUNTA(A96:H96)=0,"",IF(A96="","Укажите код",IF(NOT(AND(ISTEXT(A96),LEN(A96)&gt;0,LEN(A96)&lt;=30,ISNUMBER(FIND(LEFT(A96,1),"ABCDEFGHIJKLMNOPQRSTUVWXYZ")),SUMPRODUCT((MID(A96,{1,2,3,4,5,6,7,8,9,10,11,12,13,14,15,16,17,18,19,20,21,22,23,24,25,26,27,28,29,30},1)&lt;&gt;"")*ISERROR(FIND(MID(A96,{1,2,3,4,5,6,7,8,9,10,11,12,13,14,15,16,17,18,19,20,21,22,23,24,25,26,27,28,29,30},1),"ABCDEFGHIJKLMNOPQRSTUVWXYZ0123456789-_")))=0,ISERROR(VALUE(A96)))),"Недопустимый код: только латинские буквы A-Z в верхнем регистре, цифры, - и _; начало с буквы, до 30 символов (например MILK-001)",IF(SUMPRODUCT(--EXACT($A$6:$A$205,A96))&gt;1,"Код повторяется",IF(B96="","Укажите наименование",IF(D96="","Укажите единицу",IF(NOT(ISNUMBER(E96)),"Укажите количество в упаковке",IF(E96&lt;=0,"Упаковка должна быть больше 0",IF(NOT(ISNUMBER(F96)),"Укажите начальный остаток (0, если нет)",IF(F96&lt;0,"Начальный остаток не может быть меньше 0",IF(AND(G96&lt;&gt;"",NOT(ISNUMBER(G96))),"Минимум должен быть числом","ОК")))))))))))</f>
        <v/>
      </c>
    </row>
    <row r="97" spans="1:9" x14ac:dyDescent="0.25">
      <c r="A97" s="13"/>
      <c r="B97" s="13"/>
      <c r="C97" s="13"/>
      <c r="D97" s="13"/>
      <c r="E97" s="14"/>
      <c r="F97" s="14"/>
      <c r="G97" s="14"/>
      <c r="H97" s="13"/>
      <c r="I97" s="15" t="str">
        <f>IF(COUNTA(A97:H97)=0,"",IF(A97="","Укажите код",IF(NOT(AND(ISTEXT(A97),LEN(A97)&gt;0,LEN(A97)&lt;=30,ISNUMBER(FIND(LEFT(A97,1),"ABCDEFGHIJKLMNOPQRSTUVWXYZ")),SUMPRODUCT((MID(A97,{1,2,3,4,5,6,7,8,9,10,11,12,13,14,15,16,17,18,19,20,21,22,23,24,25,26,27,28,29,30},1)&lt;&gt;"")*ISERROR(FIND(MID(A97,{1,2,3,4,5,6,7,8,9,10,11,12,13,14,15,16,17,18,19,20,21,22,23,24,25,26,27,28,29,30},1),"ABCDEFGHIJKLMNOPQRSTUVWXYZ0123456789-_")))=0,ISERROR(VALUE(A97)))),"Недопустимый код: только латинские буквы A-Z в верхнем регистре, цифры, - и _; начало с буквы, до 30 символов (например MILK-001)",IF(SUMPRODUCT(--EXACT($A$6:$A$205,A97))&gt;1,"Код повторяется",IF(B97="","Укажите наименование",IF(D97="","Укажите единицу",IF(NOT(ISNUMBER(E97)),"Укажите количество в упаковке",IF(E97&lt;=0,"Упаковка должна быть больше 0",IF(NOT(ISNUMBER(F97)),"Укажите начальный остаток (0, если нет)",IF(F97&lt;0,"Начальный остаток не может быть меньше 0",IF(AND(G97&lt;&gt;"",NOT(ISNUMBER(G97))),"Минимум должен быть числом","ОК")))))))))))</f>
        <v/>
      </c>
    </row>
    <row r="98" spans="1:9" x14ac:dyDescent="0.25">
      <c r="A98" s="13"/>
      <c r="B98" s="13"/>
      <c r="C98" s="13"/>
      <c r="D98" s="13"/>
      <c r="E98" s="14"/>
      <c r="F98" s="14"/>
      <c r="G98" s="14"/>
      <c r="H98" s="13"/>
      <c r="I98" s="15" t="str">
        <f>IF(COUNTA(A98:H98)=0,"",IF(A98="","Укажите код",IF(NOT(AND(ISTEXT(A98),LEN(A98)&gt;0,LEN(A98)&lt;=30,ISNUMBER(FIND(LEFT(A98,1),"ABCDEFGHIJKLMNOPQRSTUVWXYZ")),SUMPRODUCT((MID(A98,{1,2,3,4,5,6,7,8,9,10,11,12,13,14,15,16,17,18,19,20,21,22,23,24,25,26,27,28,29,30},1)&lt;&gt;"")*ISERROR(FIND(MID(A98,{1,2,3,4,5,6,7,8,9,10,11,12,13,14,15,16,17,18,19,20,21,22,23,24,25,26,27,28,29,30},1),"ABCDEFGHIJKLMNOPQRSTUVWXYZ0123456789-_")))=0,ISERROR(VALUE(A98)))),"Недопустимый код: только латинские буквы A-Z в верхнем регистре, цифры, - и _; начало с буквы, до 30 символов (например MILK-001)",IF(SUMPRODUCT(--EXACT($A$6:$A$205,A98))&gt;1,"Код повторяется",IF(B98="","Укажите наименование",IF(D98="","Укажите единицу",IF(NOT(ISNUMBER(E98)),"Укажите количество в упаковке",IF(E98&lt;=0,"Упаковка должна быть больше 0",IF(NOT(ISNUMBER(F98)),"Укажите начальный остаток (0, если нет)",IF(F98&lt;0,"Начальный остаток не может быть меньше 0",IF(AND(G98&lt;&gt;"",NOT(ISNUMBER(G98))),"Минимум должен быть числом","ОК")))))))))))</f>
        <v/>
      </c>
    </row>
    <row r="99" spans="1:9" x14ac:dyDescent="0.25">
      <c r="A99" s="13"/>
      <c r="B99" s="13"/>
      <c r="C99" s="13"/>
      <c r="D99" s="13"/>
      <c r="E99" s="14"/>
      <c r="F99" s="14"/>
      <c r="G99" s="14"/>
      <c r="H99" s="13"/>
      <c r="I99" s="15" t="str">
        <f>IF(COUNTA(A99:H99)=0,"",IF(A99="","Укажите код",IF(NOT(AND(ISTEXT(A99),LEN(A99)&gt;0,LEN(A99)&lt;=30,ISNUMBER(FIND(LEFT(A99,1),"ABCDEFGHIJKLMNOPQRSTUVWXYZ")),SUMPRODUCT((MID(A99,{1,2,3,4,5,6,7,8,9,10,11,12,13,14,15,16,17,18,19,20,21,22,23,24,25,26,27,28,29,30},1)&lt;&gt;"")*ISERROR(FIND(MID(A99,{1,2,3,4,5,6,7,8,9,10,11,12,13,14,15,16,17,18,19,20,21,22,23,24,25,26,27,28,29,30},1),"ABCDEFGHIJKLMNOPQRSTUVWXYZ0123456789-_")))=0,ISERROR(VALUE(A99)))),"Недопустимый код: только латинские буквы A-Z в верхнем регистре, цифры, - и _; начало с буквы, до 30 символов (например MILK-001)",IF(SUMPRODUCT(--EXACT($A$6:$A$205,A99))&gt;1,"Код повторяется",IF(B99="","Укажите наименование",IF(D99="","Укажите единицу",IF(NOT(ISNUMBER(E99)),"Укажите количество в упаковке",IF(E99&lt;=0,"Упаковка должна быть больше 0",IF(NOT(ISNUMBER(F99)),"Укажите начальный остаток (0, если нет)",IF(F99&lt;0,"Начальный остаток не может быть меньше 0",IF(AND(G99&lt;&gt;"",NOT(ISNUMBER(G99))),"Минимум должен быть числом","ОК")))))))))))</f>
        <v/>
      </c>
    </row>
    <row r="100" spans="1:9" x14ac:dyDescent="0.25">
      <c r="A100" s="13"/>
      <c r="B100" s="13"/>
      <c r="C100" s="13"/>
      <c r="D100" s="13"/>
      <c r="E100" s="14"/>
      <c r="F100" s="14"/>
      <c r="G100" s="14"/>
      <c r="H100" s="13"/>
      <c r="I100" s="15" t="str">
        <f>IF(COUNTA(A100:H100)=0,"",IF(A100="","Укажите код",IF(NOT(AND(ISTEXT(A100),LEN(A100)&gt;0,LEN(A100)&lt;=30,ISNUMBER(FIND(LEFT(A100,1),"ABCDEFGHIJKLMNOPQRSTUVWXYZ")),SUMPRODUCT((MID(A100,{1,2,3,4,5,6,7,8,9,10,11,12,13,14,15,16,17,18,19,20,21,22,23,24,25,26,27,28,29,30},1)&lt;&gt;"")*ISERROR(FIND(MID(A100,{1,2,3,4,5,6,7,8,9,10,11,12,13,14,15,16,17,18,19,20,21,22,23,24,25,26,27,28,29,30},1),"ABCDEFGHIJKLMNOPQRSTUVWXYZ0123456789-_")))=0,ISERROR(VALUE(A100)))),"Недопустимый код: только латинские буквы A-Z в верхнем регистре, цифры, - и _; начало с буквы, до 30 символов (например MILK-001)",IF(SUMPRODUCT(--EXACT($A$6:$A$205,A100))&gt;1,"Код повторяется",IF(B100="","Укажите наименование",IF(D100="","Укажите единицу",IF(NOT(ISNUMBER(E100)),"Укажите количество в упаковке",IF(E100&lt;=0,"Упаковка должна быть больше 0",IF(NOT(ISNUMBER(F100)),"Укажите начальный остаток (0, если нет)",IF(F100&lt;0,"Начальный остаток не может быть меньше 0",IF(AND(G100&lt;&gt;"",NOT(ISNUMBER(G100))),"Минимум должен быть числом","ОК")))))))))))</f>
        <v/>
      </c>
    </row>
    <row r="101" spans="1:9" x14ac:dyDescent="0.25">
      <c r="A101" s="13"/>
      <c r="B101" s="13"/>
      <c r="C101" s="13"/>
      <c r="D101" s="13"/>
      <c r="E101" s="14"/>
      <c r="F101" s="14"/>
      <c r="G101" s="14"/>
      <c r="H101" s="13"/>
      <c r="I101" s="15" t="str">
        <f>IF(COUNTA(A101:H101)=0,"",IF(A101="","Укажите код",IF(NOT(AND(ISTEXT(A101),LEN(A101)&gt;0,LEN(A101)&lt;=30,ISNUMBER(FIND(LEFT(A101,1),"ABCDEFGHIJKLMNOPQRSTUVWXYZ")),SUMPRODUCT((MID(A101,{1,2,3,4,5,6,7,8,9,10,11,12,13,14,15,16,17,18,19,20,21,22,23,24,25,26,27,28,29,30},1)&lt;&gt;"")*ISERROR(FIND(MID(A101,{1,2,3,4,5,6,7,8,9,10,11,12,13,14,15,16,17,18,19,20,21,22,23,24,25,26,27,28,29,30},1),"ABCDEFGHIJKLMNOPQRSTUVWXYZ0123456789-_")))=0,ISERROR(VALUE(A101)))),"Недопустимый код: только латинские буквы A-Z в верхнем регистре, цифры, - и _; начало с буквы, до 30 символов (например MILK-001)",IF(SUMPRODUCT(--EXACT($A$6:$A$205,A101))&gt;1,"Код повторяется",IF(B101="","Укажите наименование",IF(D101="","Укажите единицу",IF(NOT(ISNUMBER(E101)),"Укажите количество в упаковке",IF(E101&lt;=0,"Упаковка должна быть больше 0",IF(NOT(ISNUMBER(F101)),"Укажите начальный остаток (0, если нет)",IF(F101&lt;0,"Начальный остаток не может быть меньше 0",IF(AND(G101&lt;&gt;"",NOT(ISNUMBER(G101))),"Минимум должен быть числом","ОК")))))))))))</f>
        <v/>
      </c>
    </row>
    <row r="102" spans="1:9" x14ac:dyDescent="0.25">
      <c r="A102" s="13"/>
      <c r="B102" s="13"/>
      <c r="C102" s="13"/>
      <c r="D102" s="13"/>
      <c r="E102" s="14"/>
      <c r="F102" s="14"/>
      <c r="G102" s="14"/>
      <c r="H102" s="13"/>
      <c r="I102" s="15" t="str">
        <f>IF(COUNTA(A102:H102)=0,"",IF(A102="","Укажите код",IF(NOT(AND(ISTEXT(A102),LEN(A102)&gt;0,LEN(A102)&lt;=30,ISNUMBER(FIND(LEFT(A102,1),"ABCDEFGHIJKLMNOPQRSTUVWXYZ")),SUMPRODUCT((MID(A102,{1,2,3,4,5,6,7,8,9,10,11,12,13,14,15,16,17,18,19,20,21,22,23,24,25,26,27,28,29,30},1)&lt;&gt;"")*ISERROR(FIND(MID(A102,{1,2,3,4,5,6,7,8,9,10,11,12,13,14,15,16,17,18,19,20,21,22,23,24,25,26,27,28,29,30},1),"ABCDEFGHIJKLMNOPQRSTUVWXYZ0123456789-_")))=0,ISERROR(VALUE(A102)))),"Недопустимый код: только латинские буквы A-Z в верхнем регистре, цифры, - и _; начало с буквы, до 30 символов (например MILK-001)",IF(SUMPRODUCT(--EXACT($A$6:$A$205,A102))&gt;1,"Код повторяется",IF(B102="","Укажите наименование",IF(D102="","Укажите единицу",IF(NOT(ISNUMBER(E102)),"Укажите количество в упаковке",IF(E102&lt;=0,"Упаковка должна быть больше 0",IF(NOT(ISNUMBER(F102)),"Укажите начальный остаток (0, если нет)",IF(F102&lt;0,"Начальный остаток не может быть меньше 0",IF(AND(G102&lt;&gt;"",NOT(ISNUMBER(G102))),"Минимум должен быть числом","ОК")))))))))))</f>
        <v/>
      </c>
    </row>
    <row r="103" spans="1:9" x14ac:dyDescent="0.25">
      <c r="A103" s="13"/>
      <c r="B103" s="13"/>
      <c r="C103" s="13"/>
      <c r="D103" s="13"/>
      <c r="E103" s="14"/>
      <c r="F103" s="14"/>
      <c r="G103" s="14"/>
      <c r="H103" s="13"/>
      <c r="I103" s="15" t="str">
        <f>IF(COUNTA(A103:H103)=0,"",IF(A103="","Укажите код",IF(NOT(AND(ISTEXT(A103),LEN(A103)&gt;0,LEN(A103)&lt;=30,ISNUMBER(FIND(LEFT(A103,1),"ABCDEFGHIJKLMNOPQRSTUVWXYZ")),SUMPRODUCT((MID(A103,{1,2,3,4,5,6,7,8,9,10,11,12,13,14,15,16,17,18,19,20,21,22,23,24,25,26,27,28,29,30},1)&lt;&gt;"")*ISERROR(FIND(MID(A103,{1,2,3,4,5,6,7,8,9,10,11,12,13,14,15,16,17,18,19,20,21,22,23,24,25,26,27,28,29,30},1),"ABCDEFGHIJKLMNOPQRSTUVWXYZ0123456789-_")))=0,ISERROR(VALUE(A103)))),"Недопустимый код: только латинские буквы A-Z в верхнем регистре, цифры, - и _; начало с буквы, до 30 символов (например MILK-001)",IF(SUMPRODUCT(--EXACT($A$6:$A$205,A103))&gt;1,"Код повторяется",IF(B103="","Укажите наименование",IF(D103="","Укажите единицу",IF(NOT(ISNUMBER(E103)),"Укажите количество в упаковке",IF(E103&lt;=0,"Упаковка должна быть больше 0",IF(NOT(ISNUMBER(F103)),"Укажите начальный остаток (0, если нет)",IF(F103&lt;0,"Начальный остаток не может быть меньше 0",IF(AND(G103&lt;&gt;"",NOT(ISNUMBER(G103))),"Минимум должен быть числом","ОК")))))))))))</f>
        <v/>
      </c>
    </row>
    <row r="104" spans="1:9" x14ac:dyDescent="0.25">
      <c r="A104" s="13"/>
      <c r="B104" s="13"/>
      <c r="C104" s="13"/>
      <c r="D104" s="13"/>
      <c r="E104" s="14"/>
      <c r="F104" s="14"/>
      <c r="G104" s="14"/>
      <c r="H104" s="13"/>
      <c r="I104" s="15" t="str">
        <f>IF(COUNTA(A104:H104)=0,"",IF(A104="","Укажите код",IF(NOT(AND(ISTEXT(A104),LEN(A104)&gt;0,LEN(A104)&lt;=30,ISNUMBER(FIND(LEFT(A104,1),"ABCDEFGHIJKLMNOPQRSTUVWXYZ")),SUMPRODUCT((MID(A104,{1,2,3,4,5,6,7,8,9,10,11,12,13,14,15,16,17,18,19,20,21,22,23,24,25,26,27,28,29,30},1)&lt;&gt;"")*ISERROR(FIND(MID(A104,{1,2,3,4,5,6,7,8,9,10,11,12,13,14,15,16,17,18,19,20,21,22,23,24,25,26,27,28,29,30},1),"ABCDEFGHIJKLMNOPQRSTUVWXYZ0123456789-_")))=0,ISERROR(VALUE(A104)))),"Недопустимый код: только латинские буквы A-Z в верхнем регистре, цифры, - и _; начало с буквы, до 30 символов (например MILK-001)",IF(SUMPRODUCT(--EXACT($A$6:$A$205,A104))&gt;1,"Код повторяется",IF(B104="","Укажите наименование",IF(D104="","Укажите единицу",IF(NOT(ISNUMBER(E104)),"Укажите количество в упаковке",IF(E104&lt;=0,"Упаковка должна быть больше 0",IF(NOT(ISNUMBER(F104)),"Укажите начальный остаток (0, если нет)",IF(F104&lt;0,"Начальный остаток не может быть меньше 0",IF(AND(G104&lt;&gt;"",NOT(ISNUMBER(G104))),"Минимум должен быть числом","ОК")))))))))))</f>
        <v/>
      </c>
    </row>
    <row r="105" spans="1:9" x14ac:dyDescent="0.25">
      <c r="A105" s="13"/>
      <c r="B105" s="13"/>
      <c r="C105" s="13"/>
      <c r="D105" s="13"/>
      <c r="E105" s="14"/>
      <c r="F105" s="14"/>
      <c r="G105" s="14"/>
      <c r="H105" s="13"/>
      <c r="I105" s="15" t="str">
        <f>IF(COUNTA(A105:H105)=0,"",IF(A105="","Укажите код",IF(NOT(AND(ISTEXT(A105),LEN(A105)&gt;0,LEN(A105)&lt;=30,ISNUMBER(FIND(LEFT(A105,1),"ABCDEFGHIJKLMNOPQRSTUVWXYZ")),SUMPRODUCT((MID(A105,{1,2,3,4,5,6,7,8,9,10,11,12,13,14,15,16,17,18,19,20,21,22,23,24,25,26,27,28,29,30},1)&lt;&gt;"")*ISERROR(FIND(MID(A105,{1,2,3,4,5,6,7,8,9,10,11,12,13,14,15,16,17,18,19,20,21,22,23,24,25,26,27,28,29,30},1),"ABCDEFGHIJKLMNOPQRSTUVWXYZ0123456789-_")))=0,ISERROR(VALUE(A105)))),"Недопустимый код: только латинские буквы A-Z в верхнем регистре, цифры, - и _; начало с буквы, до 30 символов (например MILK-001)",IF(SUMPRODUCT(--EXACT($A$6:$A$205,A105))&gt;1,"Код повторяется",IF(B105="","Укажите наименование",IF(D105="","Укажите единицу",IF(NOT(ISNUMBER(E105)),"Укажите количество в упаковке",IF(E105&lt;=0,"Упаковка должна быть больше 0",IF(NOT(ISNUMBER(F105)),"Укажите начальный остаток (0, если нет)",IF(F105&lt;0,"Начальный остаток не может быть меньше 0",IF(AND(G105&lt;&gt;"",NOT(ISNUMBER(G105))),"Минимум должен быть числом","ОК")))))))))))</f>
        <v/>
      </c>
    </row>
    <row r="106" spans="1:9" x14ac:dyDescent="0.25">
      <c r="A106" s="13"/>
      <c r="B106" s="13"/>
      <c r="C106" s="13"/>
      <c r="D106" s="13"/>
      <c r="E106" s="14"/>
      <c r="F106" s="14"/>
      <c r="G106" s="14"/>
      <c r="H106" s="13"/>
      <c r="I106" s="15" t="str">
        <f>IF(COUNTA(A106:H106)=0,"",IF(A106="","Укажите код",IF(NOT(AND(ISTEXT(A106),LEN(A106)&gt;0,LEN(A106)&lt;=30,ISNUMBER(FIND(LEFT(A106,1),"ABCDEFGHIJKLMNOPQRSTUVWXYZ")),SUMPRODUCT((MID(A106,{1,2,3,4,5,6,7,8,9,10,11,12,13,14,15,16,17,18,19,20,21,22,23,24,25,26,27,28,29,30},1)&lt;&gt;"")*ISERROR(FIND(MID(A106,{1,2,3,4,5,6,7,8,9,10,11,12,13,14,15,16,17,18,19,20,21,22,23,24,25,26,27,28,29,30},1),"ABCDEFGHIJKLMNOPQRSTUVWXYZ0123456789-_")))=0,ISERROR(VALUE(A106)))),"Недопустимый код: только латинские буквы A-Z в верхнем регистре, цифры, - и _; начало с буквы, до 30 символов (например MILK-001)",IF(SUMPRODUCT(--EXACT($A$6:$A$205,A106))&gt;1,"Код повторяется",IF(B106="","Укажите наименование",IF(D106="","Укажите единицу",IF(NOT(ISNUMBER(E106)),"Укажите количество в упаковке",IF(E106&lt;=0,"Упаковка должна быть больше 0",IF(NOT(ISNUMBER(F106)),"Укажите начальный остаток (0, если нет)",IF(F106&lt;0,"Начальный остаток не может быть меньше 0",IF(AND(G106&lt;&gt;"",NOT(ISNUMBER(G106))),"Минимум должен быть числом","ОК")))))))))))</f>
        <v/>
      </c>
    </row>
    <row r="107" spans="1:9" x14ac:dyDescent="0.25">
      <c r="A107" s="13"/>
      <c r="B107" s="13"/>
      <c r="C107" s="13"/>
      <c r="D107" s="13"/>
      <c r="E107" s="14"/>
      <c r="F107" s="14"/>
      <c r="G107" s="14"/>
      <c r="H107" s="13"/>
      <c r="I107" s="15" t="str">
        <f>IF(COUNTA(A107:H107)=0,"",IF(A107="","Укажите код",IF(NOT(AND(ISTEXT(A107),LEN(A107)&gt;0,LEN(A107)&lt;=30,ISNUMBER(FIND(LEFT(A107,1),"ABCDEFGHIJKLMNOPQRSTUVWXYZ")),SUMPRODUCT((MID(A107,{1,2,3,4,5,6,7,8,9,10,11,12,13,14,15,16,17,18,19,20,21,22,23,24,25,26,27,28,29,30},1)&lt;&gt;"")*ISERROR(FIND(MID(A107,{1,2,3,4,5,6,7,8,9,10,11,12,13,14,15,16,17,18,19,20,21,22,23,24,25,26,27,28,29,30},1),"ABCDEFGHIJKLMNOPQRSTUVWXYZ0123456789-_")))=0,ISERROR(VALUE(A107)))),"Недопустимый код: только латинские буквы A-Z в верхнем регистре, цифры, - и _; начало с буквы, до 30 символов (например MILK-001)",IF(SUMPRODUCT(--EXACT($A$6:$A$205,A107))&gt;1,"Код повторяется",IF(B107="","Укажите наименование",IF(D107="","Укажите единицу",IF(NOT(ISNUMBER(E107)),"Укажите количество в упаковке",IF(E107&lt;=0,"Упаковка должна быть больше 0",IF(NOT(ISNUMBER(F107)),"Укажите начальный остаток (0, если нет)",IF(F107&lt;0,"Начальный остаток не может быть меньше 0",IF(AND(G107&lt;&gt;"",NOT(ISNUMBER(G107))),"Минимум должен быть числом","ОК")))))))))))</f>
        <v/>
      </c>
    </row>
    <row r="108" spans="1:9" x14ac:dyDescent="0.25">
      <c r="A108" s="13"/>
      <c r="B108" s="13"/>
      <c r="C108" s="13"/>
      <c r="D108" s="13"/>
      <c r="E108" s="14"/>
      <c r="F108" s="14"/>
      <c r="G108" s="14"/>
      <c r="H108" s="13"/>
      <c r="I108" s="15" t="str">
        <f>IF(COUNTA(A108:H108)=0,"",IF(A108="","Укажите код",IF(NOT(AND(ISTEXT(A108),LEN(A108)&gt;0,LEN(A108)&lt;=30,ISNUMBER(FIND(LEFT(A108,1),"ABCDEFGHIJKLMNOPQRSTUVWXYZ")),SUMPRODUCT((MID(A108,{1,2,3,4,5,6,7,8,9,10,11,12,13,14,15,16,17,18,19,20,21,22,23,24,25,26,27,28,29,30},1)&lt;&gt;"")*ISERROR(FIND(MID(A108,{1,2,3,4,5,6,7,8,9,10,11,12,13,14,15,16,17,18,19,20,21,22,23,24,25,26,27,28,29,30},1),"ABCDEFGHIJKLMNOPQRSTUVWXYZ0123456789-_")))=0,ISERROR(VALUE(A108)))),"Недопустимый код: только латинские буквы A-Z в верхнем регистре, цифры, - и _; начало с буквы, до 30 символов (например MILK-001)",IF(SUMPRODUCT(--EXACT($A$6:$A$205,A108))&gt;1,"Код повторяется",IF(B108="","Укажите наименование",IF(D108="","Укажите единицу",IF(NOT(ISNUMBER(E108)),"Укажите количество в упаковке",IF(E108&lt;=0,"Упаковка должна быть больше 0",IF(NOT(ISNUMBER(F108)),"Укажите начальный остаток (0, если нет)",IF(F108&lt;0,"Начальный остаток не может быть меньше 0",IF(AND(G108&lt;&gt;"",NOT(ISNUMBER(G108))),"Минимум должен быть числом","ОК")))))))))))</f>
        <v/>
      </c>
    </row>
    <row r="109" spans="1:9" x14ac:dyDescent="0.25">
      <c r="A109" s="13"/>
      <c r="B109" s="13"/>
      <c r="C109" s="13"/>
      <c r="D109" s="13"/>
      <c r="E109" s="14"/>
      <c r="F109" s="14"/>
      <c r="G109" s="14"/>
      <c r="H109" s="13"/>
      <c r="I109" s="15" t="str">
        <f>IF(COUNTA(A109:H109)=0,"",IF(A109="","Укажите код",IF(NOT(AND(ISTEXT(A109),LEN(A109)&gt;0,LEN(A109)&lt;=30,ISNUMBER(FIND(LEFT(A109,1),"ABCDEFGHIJKLMNOPQRSTUVWXYZ")),SUMPRODUCT((MID(A109,{1,2,3,4,5,6,7,8,9,10,11,12,13,14,15,16,17,18,19,20,21,22,23,24,25,26,27,28,29,30},1)&lt;&gt;"")*ISERROR(FIND(MID(A109,{1,2,3,4,5,6,7,8,9,10,11,12,13,14,15,16,17,18,19,20,21,22,23,24,25,26,27,28,29,30},1),"ABCDEFGHIJKLMNOPQRSTUVWXYZ0123456789-_")))=0,ISERROR(VALUE(A109)))),"Недопустимый код: только латинские буквы A-Z в верхнем регистре, цифры, - и _; начало с буквы, до 30 символов (например MILK-001)",IF(SUMPRODUCT(--EXACT($A$6:$A$205,A109))&gt;1,"Код повторяется",IF(B109="","Укажите наименование",IF(D109="","Укажите единицу",IF(NOT(ISNUMBER(E109)),"Укажите количество в упаковке",IF(E109&lt;=0,"Упаковка должна быть больше 0",IF(NOT(ISNUMBER(F109)),"Укажите начальный остаток (0, если нет)",IF(F109&lt;0,"Начальный остаток не может быть меньше 0",IF(AND(G109&lt;&gt;"",NOT(ISNUMBER(G109))),"Минимум должен быть числом","ОК")))))))))))</f>
        <v/>
      </c>
    </row>
    <row r="110" spans="1:9" x14ac:dyDescent="0.25">
      <c r="A110" s="13"/>
      <c r="B110" s="13"/>
      <c r="C110" s="13"/>
      <c r="D110" s="13"/>
      <c r="E110" s="14"/>
      <c r="F110" s="14"/>
      <c r="G110" s="14"/>
      <c r="H110" s="13"/>
      <c r="I110" s="15" t="str">
        <f>IF(COUNTA(A110:H110)=0,"",IF(A110="","Укажите код",IF(NOT(AND(ISTEXT(A110),LEN(A110)&gt;0,LEN(A110)&lt;=30,ISNUMBER(FIND(LEFT(A110,1),"ABCDEFGHIJKLMNOPQRSTUVWXYZ")),SUMPRODUCT((MID(A110,{1,2,3,4,5,6,7,8,9,10,11,12,13,14,15,16,17,18,19,20,21,22,23,24,25,26,27,28,29,30},1)&lt;&gt;"")*ISERROR(FIND(MID(A110,{1,2,3,4,5,6,7,8,9,10,11,12,13,14,15,16,17,18,19,20,21,22,23,24,25,26,27,28,29,30},1),"ABCDEFGHIJKLMNOPQRSTUVWXYZ0123456789-_")))=0,ISERROR(VALUE(A110)))),"Недопустимый код: только латинские буквы A-Z в верхнем регистре, цифры, - и _; начало с буквы, до 30 символов (например MILK-001)",IF(SUMPRODUCT(--EXACT($A$6:$A$205,A110))&gt;1,"Код повторяется",IF(B110="","Укажите наименование",IF(D110="","Укажите единицу",IF(NOT(ISNUMBER(E110)),"Укажите количество в упаковке",IF(E110&lt;=0,"Упаковка должна быть больше 0",IF(NOT(ISNUMBER(F110)),"Укажите начальный остаток (0, если нет)",IF(F110&lt;0,"Начальный остаток не может быть меньше 0",IF(AND(G110&lt;&gt;"",NOT(ISNUMBER(G110))),"Минимум должен быть числом","ОК")))))))))))</f>
        <v/>
      </c>
    </row>
    <row r="111" spans="1:9" x14ac:dyDescent="0.25">
      <c r="A111" s="13"/>
      <c r="B111" s="13"/>
      <c r="C111" s="13"/>
      <c r="D111" s="13"/>
      <c r="E111" s="14"/>
      <c r="F111" s="14"/>
      <c r="G111" s="14"/>
      <c r="H111" s="13"/>
      <c r="I111" s="15" t="str">
        <f>IF(COUNTA(A111:H111)=0,"",IF(A111="","Укажите код",IF(NOT(AND(ISTEXT(A111),LEN(A111)&gt;0,LEN(A111)&lt;=30,ISNUMBER(FIND(LEFT(A111,1),"ABCDEFGHIJKLMNOPQRSTUVWXYZ")),SUMPRODUCT((MID(A111,{1,2,3,4,5,6,7,8,9,10,11,12,13,14,15,16,17,18,19,20,21,22,23,24,25,26,27,28,29,30},1)&lt;&gt;"")*ISERROR(FIND(MID(A111,{1,2,3,4,5,6,7,8,9,10,11,12,13,14,15,16,17,18,19,20,21,22,23,24,25,26,27,28,29,30},1),"ABCDEFGHIJKLMNOPQRSTUVWXYZ0123456789-_")))=0,ISERROR(VALUE(A111)))),"Недопустимый код: только латинские буквы A-Z в верхнем регистре, цифры, - и _; начало с буквы, до 30 символов (например MILK-001)",IF(SUMPRODUCT(--EXACT($A$6:$A$205,A111))&gt;1,"Код повторяется",IF(B111="","Укажите наименование",IF(D111="","Укажите единицу",IF(NOT(ISNUMBER(E111)),"Укажите количество в упаковке",IF(E111&lt;=0,"Упаковка должна быть больше 0",IF(NOT(ISNUMBER(F111)),"Укажите начальный остаток (0, если нет)",IF(F111&lt;0,"Начальный остаток не может быть меньше 0",IF(AND(G111&lt;&gt;"",NOT(ISNUMBER(G111))),"Минимум должен быть числом","ОК")))))))))))</f>
        <v/>
      </c>
    </row>
    <row r="112" spans="1:9" x14ac:dyDescent="0.25">
      <c r="A112" s="13"/>
      <c r="B112" s="13"/>
      <c r="C112" s="13"/>
      <c r="D112" s="13"/>
      <c r="E112" s="14"/>
      <c r="F112" s="14"/>
      <c r="G112" s="14"/>
      <c r="H112" s="13"/>
      <c r="I112" s="15" t="str">
        <f>IF(COUNTA(A112:H112)=0,"",IF(A112="","Укажите код",IF(NOT(AND(ISTEXT(A112),LEN(A112)&gt;0,LEN(A112)&lt;=30,ISNUMBER(FIND(LEFT(A112,1),"ABCDEFGHIJKLMNOPQRSTUVWXYZ")),SUMPRODUCT((MID(A112,{1,2,3,4,5,6,7,8,9,10,11,12,13,14,15,16,17,18,19,20,21,22,23,24,25,26,27,28,29,30},1)&lt;&gt;"")*ISERROR(FIND(MID(A112,{1,2,3,4,5,6,7,8,9,10,11,12,13,14,15,16,17,18,19,20,21,22,23,24,25,26,27,28,29,30},1),"ABCDEFGHIJKLMNOPQRSTUVWXYZ0123456789-_")))=0,ISERROR(VALUE(A112)))),"Недопустимый код: только латинские буквы A-Z в верхнем регистре, цифры, - и _; начало с буквы, до 30 символов (например MILK-001)",IF(SUMPRODUCT(--EXACT($A$6:$A$205,A112))&gt;1,"Код повторяется",IF(B112="","Укажите наименование",IF(D112="","Укажите единицу",IF(NOT(ISNUMBER(E112)),"Укажите количество в упаковке",IF(E112&lt;=0,"Упаковка должна быть больше 0",IF(NOT(ISNUMBER(F112)),"Укажите начальный остаток (0, если нет)",IF(F112&lt;0,"Начальный остаток не может быть меньше 0",IF(AND(G112&lt;&gt;"",NOT(ISNUMBER(G112))),"Минимум должен быть числом","ОК")))))))))))</f>
        <v/>
      </c>
    </row>
    <row r="113" spans="1:9" x14ac:dyDescent="0.25">
      <c r="A113" s="13"/>
      <c r="B113" s="13"/>
      <c r="C113" s="13"/>
      <c r="D113" s="13"/>
      <c r="E113" s="14"/>
      <c r="F113" s="14"/>
      <c r="G113" s="14"/>
      <c r="H113" s="13"/>
      <c r="I113" s="15" t="str">
        <f>IF(COUNTA(A113:H113)=0,"",IF(A113="","Укажите код",IF(NOT(AND(ISTEXT(A113),LEN(A113)&gt;0,LEN(A113)&lt;=30,ISNUMBER(FIND(LEFT(A113,1),"ABCDEFGHIJKLMNOPQRSTUVWXYZ")),SUMPRODUCT((MID(A113,{1,2,3,4,5,6,7,8,9,10,11,12,13,14,15,16,17,18,19,20,21,22,23,24,25,26,27,28,29,30},1)&lt;&gt;"")*ISERROR(FIND(MID(A113,{1,2,3,4,5,6,7,8,9,10,11,12,13,14,15,16,17,18,19,20,21,22,23,24,25,26,27,28,29,30},1),"ABCDEFGHIJKLMNOPQRSTUVWXYZ0123456789-_")))=0,ISERROR(VALUE(A113)))),"Недопустимый код: только латинские буквы A-Z в верхнем регистре, цифры, - и _; начало с буквы, до 30 символов (например MILK-001)",IF(SUMPRODUCT(--EXACT($A$6:$A$205,A113))&gt;1,"Код повторяется",IF(B113="","Укажите наименование",IF(D113="","Укажите единицу",IF(NOT(ISNUMBER(E113)),"Укажите количество в упаковке",IF(E113&lt;=0,"Упаковка должна быть больше 0",IF(NOT(ISNUMBER(F113)),"Укажите начальный остаток (0, если нет)",IF(F113&lt;0,"Начальный остаток не может быть меньше 0",IF(AND(G113&lt;&gt;"",NOT(ISNUMBER(G113))),"Минимум должен быть числом","ОК")))))))))))</f>
        <v/>
      </c>
    </row>
    <row r="114" spans="1:9" x14ac:dyDescent="0.25">
      <c r="A114" s="13"/>
      <c r="B114" s="13"/>
      <c r="C114" s="13"/>
      <c r="D114" s="13"/>
      <c r="E114" s="14"/>
      <c r="F114" s="14"/>
      <c r="G114" s="14"/>
      <c r="H114" s="13"/>
      <c r="I114" s="15" t="str">
        <f>IF(COUNTA(A114:H114)=0,"",IF(A114="","Укажите код",IF(NOT(AND(ISTEXT(A114),LEN(A114)&gt;0,LEN(A114)&lt;=30,ISNUMBER(FIND(LEFT(A114,1),"ABCDEFGHIJKLMNOPQRSTUVWXYZ")),SUMPRODUCT((MID(A114,{1,2,3,4,5,6,7,8,9,10,11,12,13,14,15,16,17,18,19,20,21,22,23,24,25,26,27,28,29,30},1)&lt;&gt;"")*ISERROR(FIND(MID(A114,{1,2,3,4,5,6,7,8,9,10,11,12,13,14,15,16,17,18,19,20,21,22,23,24,25,26,27,28,29,30},1),"ABCDEFGHIJKLMNOPQRSTUVWXYZ0123456789-_")))=0,ISERROR(VALUE(A114)))),"Недопустимый код: только латинские буквы A-Z в верхнем регистре, цифры, - и _; начало с буквы, до 30 символов (например MILK-001)",IF(SUMPRODUCT(--EXACT($A$6:$A$205,A114))&gt;1,"Код повторяется",IF(B114="","Укажите наименование",IF(D114="","Укажите единицу",IF(NOT(ISNUMBER(E114)),"Укажите количество в упаковке",IF(E114&lt;=0,"Упаковка должна быть больше 0",IF(NOT(ISNUMBER(F114)),"Укажите начальный остаток (0, если нет)",IF(F114&lt;0,"Начальный остаток не может быть меньше 0",IF(AND(G114&lt;&gt;"",NOT(ISNUMBER(G114))),"Минимум должен быть числом","ОК")))))))))))</f>
        <v/>
      </c>
    </row>
    <row r="115" spans="1:9" x14ac:dyDescent="0.25">
      <c r="A115" s="13"/>
      <c r="B115" s="13"/>
      <c r="C115" s="13"/>
      <c r="D115" s="13"/>
      <c r="E115" s="14"/>
      <c r="F115" s="14"/>
      <c r="G115" s="14"/>
      <c r="H115" s="13"/>
      <c r="I115" s="15" t="str">
        <f>IF(COUNTA(A115:H115)=0,"",IF(A115="","Укажите код",IF(NOT(AND(ISTEXT(A115),LEN(A115)&gt;0,LEN(A115)&lt;=30,ISNUMBER(FIND(LEFT(A115,1),"ABCDEFGHIJKLMNOPQRSTUVWXYZ")),SUMPRODUCT((MID(A115,{1,2,3,4,5,6,7,8,9,10,11,12,13,14,15,16,17,18,19,20,21,22,23,24,25,26,27,28,29,30},1)&lt;&gt;"")*ISERROR(FIND(MID(A115,{1,2,3,4,5,6,7,8,9,10,11,12,13,14,15,16,17,18,19,20,21,22,23,24,25,26,27,28,29,30},1),"ABCDEFGHIJKLMNOPQRSTUVWXYZ0123456789-_")))=0,ISERROR(VALUE(A115)))),"Недопустимый код: только латинские буквы A-Z в верхнем регистре, цифры, - и _; начало с буквы, до 30 символов (например MILK-001)",IF(SUMPRODUCT(--EXACT($A$6:$A$205,A115))&gt;1,"Код повторяется",IF(B115="","Укажите наименование",IF(D115="","Укажите единицу",IF(NOT(ISNUMBER(E115)),"Укажите количество в упаковке",IF(E115&lt;=0,"Упаковка должна быть больше 0",IF(NOT(ISNUMBER(F115)),"Укажите начальный остаток (0, если нет)",IF(F115&lt;0,"Начальный остаток не может быть меньше 0",IF(AND(G115&lt;&gt;"",NOT(ISNUMBER(G115))),"Минимум должен быть числом","ОК")))))))))))</f>
        <v/>
      </c>
    </row>
    <row r="116" spans="1:9" x14ac:dyDescent="0.25">
      <c r="A116" s="13"/>
      <c r="B116" s="13"/>
      <c r="C116" s="13"/>
      <c r="D116" s="13"/>
      <c r="E116" s="14"/>
      <c r="F116" s="14"/>
      <c r="G116" s="14"/>
      <c r="H116" s="13"/>
      <c r="I116" s="15" t="str">
        <f>IF(COUNTA(A116:H116)=0,"",IF(A116="","Укажите код",IF(NOT(AND(ISTEXT(A116),LEN(A116)&gt;0,LEN(A116)&lt;=30,ISNUMBER(FIND(LEFT(A116,1),"ABCDEFGHIJKLMNOPQRSTUVWXYZ")),SUMPRODUCT((MID(A116,{1,2,3,4,5,6,7,8,9,10,11,12,13,14,15,16,17,18,19,20,21,22,23,24,25,26,27,28,29,30},1)&lt;&gt;"")*ISERROR(FIND(MID(A116,{1,2,3,4,5,6,7,8,9,10,11,12,13,14,15,16,17,18,19,20,21,22,23,24,25,26,27,28,29,30},1),"ABCDEFGHIJKLMNOPQRSTUVWXYZ0123456789-_")))=0,ISERROR(VALUE(A116)))),"Недопустимый код: только латинские буквы A-Z в верхнем регистре, цифры, - и _; начало с буквы, до 30 символов (например MILK-001)",IF(SUMPRODUCT(--EXACT($A$6:$A$205,A116))&gt;1,"Код повторяется",IF(B116="","Укажите наименование",IF(D116="","Укажите единицу",IF(NOT(ISNUMBER(E116)),"Укажите количество в упаковке",IF(E116&lt;=0,"Упаковка должна быть больше 0",IF(NOT(ISNUMBER(F116)),"Укажите начальный остаток (0, если нет)",IF(F116&lt;0,"Начальный остаток не может быть меньше 0",IF(AND(G116&lt;&gt;"",NOT(ISNUMBER(G116))),"Минимум должен быть числом","ОК")))))))))))</f>
        <v/>
      </c>
    </row>
    <row r="117" spans="1:9" x14ac:dyDescent="0.25">
      <c r="A117" s="13"/>
      <c r="B117" s="13"/>
      <c r="C117" s="13"/>
      <c r="D117" s="13"/>
      <c r="E117" s="14"/>
      <c r="F117" s="14"/>
      <c r="G117" s="14"/>
      <c r="H117" s="13"/>
      <c r="I117" s="15" t="str">
        <f>IF(COUNTA(A117:H117)=0,"",IF(A117="","Укажите код",IF(NOT(AND(ISTEXT(A117),LEN(A117)&gt;0,LEN(A117)&lt;=30,ISNUMBER(FIND(LEFT(A117,1),"ABCDEFGHIJKLMNOPQRSTUVWXYZ")),SUMPRODUCT((MID(A117,{1,2,3,4,5,6,7,8,9,10,11,12,13,14,15,16,17,18,19,20,21,22,23,24,25,26,27,28,29,30},1)&lt;&gt;"")*ISERROR(FIND(MID(A117,{1,2,3,4,5,6,7,8,9,10,11,12,13,14,15,16,17,18,19,20,21,22,23,24,25,26,27,28,29,30},1),"ABCDEFGHIJKLMNOPQRSTUVWXYZ0123456789-_")))=0,ISERROR(VALUE(A117)))),"Недопустимый код: только латинские буквы A-Z в верхнем регистре, цифры, - и _; начало с буквы, до 30 символов (например MILK-001)",IF(SUMPRODUCT(--EXACT($A$6:$A$205,A117))&gt;1,"Код повторяется",IF(B117="","Укажите наименование",IF(D117="","Укажите единицу",IF(NOT(ISNUMBER(E117)),"Укажите количество в упаковке",IF(E117&lt;=0,"Упаковка должна быть больше 0",IF(NOT(ISNUMBER(F117)),"Укажите начальный остаток (0, если нет)",IF(F117&lt;0,"Начальный остаток не может быть меньше 0",IF(AND(G117&lt;&gt;"",NOT(ISNUMBER(G117))),"Минимум должен быть числом","ОК")))))))))))</f>
        <v/>
      </c>
    </row>
    <row r="118" spans="1:9" x14ac:dyDescent="0.25">
      <c r="A118" s="13"/>
      <c r="B118" s="13"/>
      <c r="C118" s="13"/>
      <c r="D118" s="13"/>
      <c r="E118" s="14"/>
      <c r="F118" s="14"/>
      <c r="G118" s="14"/>
      <c r="H118" s="13"/>
      <c r="I118" s="15" t="str">
        <f>IF(COUNTA(A118:H118)=0,"",IF(A118="","Укажите код",IF(NOT(AND(ISTEXT(A118),LEN(A118)&gt;0,LEN(A118)&lt;=30,ISNUMBER(FIND(LEFT(A118,1),"ABCDEFGHIJKLMNOPQRSTUVWXYZ")),SUMPRODUCT((MID(A118,{1,2,3,4,5,6,7,8,9,10,11,12,13,14,15,16,17,18,19,20,21,22,23,24,25,26,27,28,29,30},1)&lt;&gt;"")*ISERROR(FIND(MID(A118,{1,2,3,4,5,6,7,8,9,10,11,12,13,14,15,16,17,18,19,20,21,22,23,24,25,26,27,28,29,30},1),"ABCDEFGHIJKLMNOPQRSTUVWXYZ0123456789-_")))=0,ISERROR(VALUE(A118)))),"Недопустимый код: только латинские буквы A-Z в верхнем регистре, цифры, - и _; начало с буквы, до 30 символов (например MILK-001)",IF(SUMPRODUCT(--EXACT($A$6:$A$205,A118))&gt;1,"Код повторяется",IF(B118="","Укажите наименование",IF(D118="","Укажите единицу",IF(NOT(ISNUMBER(E118)),"Укажите количество в упаковке",IF(E118&lt;=0,"Упаковка должна быть больше 0",IF(NOT(ISNUMBER(F118)),"Укажите начальный остаток (0, если нет)",IF(F118&lt;0,"Начальный остаток не может быть меньше 0",IF(AND(G118&lt;&gt;"",NOT(ISNUMBER(G118))),"Минимум должен быть числом","ОК")))))))))))</f>
        <v/>
      </c>
    </row>
    <row r="119" spans="1:9" x14ac:dyDescent="0.25">
      <c r="A119" s="13"/>
      <c r="B119" s="13"/>
      <c r="C119" s="13"/>
      <c r="D119" s="13"/>
      <c r="E119" s="14"/>
      <c r="F119" s="14"/>
      <c r="G119" s="14"/>
      <c r="H119" s="13"/>
      <c r="I119" s="15" t="str">
        <f>IF(COUNTA(A119:H119)=0,"",IF(A119="","Укажите код",IF(NOT(AND(ISTEXT(A119),LEN(A119)&gt;0,LEN(A119)&lt;=30,ISNUMBER(FIND(LEFT(A119,1),"ABCDEFGHIJKLMNOPQRSTUVWXYZ")),SUMPRODUCT((MID(A119,{1,2,3,4,5,6,7,8,9,10,11,12,13,14,15,16,17,18,19,20,21,22,23,24,25,26,27,28,29,30},1)&lt;&gt;"")*ISERROR(FIND(MID(A119,{1,2,3,4,5,6,7,8,9,10,11,12,13,14,15,16,17,18,19,20,21,22,23,24,25,26,27,28,29,30},1),"ABCDEFGHIJKLMNOPQRSTUVWXYZ0123456789-_")))=0,ISERROR(VALUE(A119)))),"Недопустимый код: только латинские буквы A-Z в верхнем регистре, цифры, - и _; начало с буквы, до 30 символов (например MILK-001)",IF(SUMPRODUCT(--EXACT($A$6:$A$205,A119))&gt;1,"Код повторяется",IF(B119="","Укажите наименование",IF(D119="","Укажите единицу",IF(NOT(ISNUMBER(E119)),"Укажите количество в упаковке",IF(E119&lt;=0,"Упаковка должна быть больше 0",IF(NOT(ISNUMBER(F119)),"Укажите начальный остаток (0, если нет)",IF(F119&lt;0,"Начальный остаток не может быть меньше 0",IF(AND(G119&lt;&gt;"",NOT(ISNUMBER(G119))),"Минимум должен быть числом","ОК")))))))))))</f>
        <v/>
      </c>
    </row>
    <row r="120" spans="1:9" x14ac:dyDescent="0.25">
      <c r="A120" s="13"/>
      <c r="B120" s="13"/>
      <c r="C120" s="13"/>
      <c r="D120" s="13"/>
      <c r="E120" s="14"/>
      <c r="F120" s="14"/>
      <c r="G120" s="14"/>
      <c r="H120" s="13"/>
      <c r="I120" s="15" t="str">
        <f>IF(COUNTA(A120:H120)=0,"",IF(A120="","Укажите код",IF(NOT(AND(ISTEXT(A120),LEN(A120)&gt;0,LEN(A120)&lt;=30,ISNUMBER(FIND(LEFT(A120,1),"ABCDEFGHIJKLMNOPQRSTUVWXYZ")),SUMPRODUCT((MID(A120,{1,2,3,4,5,6,7,8,9,10,11,12,13,14,15,16,17,18,19,20,21,22,23,24,25,26,27,28,29,30},1)&lt;&gt;"")*ISERROR(FIND(MID(A120,{1,2,3,4,5,6,7,8,9,10,11,12,13,14,15,16,17,18,19,20,21,22,23,24,25,26,27,28,29,30},1),"ABCDEFGHIJKLMNOPQRSTUVWXYZ0123456789-_")))=0,ISERROR(VALUE(A120)))),"Недопустимый код: только латинские буквы A-Z в верхнем регистре, цифры, - и _; начало с буквы, до 30 символов (например MILK-001)",IF(SUMPRODUCT(--EXACT($A$6:$A$205,A120))&gt;1,"Код повторяется",IF(B120="","Укажите наименование",IF(D120="","Укажите единицу",IF(NOT(ISNUMBER(E120)),"Укажите количество в упаковке",IF(E120&lt;=0,"Упаковка должна быть больше 0",IF(NOT(ISNUMBER(F120)),"Укажите начальный остаток (0, если нет)",IF(F120&lt;0,"Начальный остаток не может быть меньше 0",IF(AND(G120&lt;&gt;"",NOT(ISNUMBER(G120))),"Минимум должен быть числом","ОК")))))))))))</f>
        <v/>
      </c>
    </row>
    <row r="121" spans="1:9" x14ac:dyDescent="0.25">
      <c r="A121" s="13"/>
      <c r="B121" s="13"/>
      <c r="C121" s="13"/>
      <c r="D121" s="13"/>
      <c r="E121" s="14"/>
      <c r="F121" s="14"/>
      <c r="G121" s="14"/>
      <c r="H121" s="13"/>
      <c r="I121" s="15" t="str">
        <f>IF(COUNTA(A121:H121)=0,"",IF(A121="","Укажите код",IF(NOT(AND(ISTEXT(A121),LEN(A121)&gt;0,LEN(A121)&lt;=30,ISNUMBER(FIND(LEFT(A121,1),"ABCDEFGHIJKLMNOPQRSTUVWXYZ")),SUMPRODUCT((MID(A121,{1,2,3,4,5,6,7,8,9,10,11,12,13,14,15,16,17,18,19,20,21,22,23,24,25,26,27,28,29,30},1)&lt;&gt;"")*ISERROR(FIND(MID(A121,{1,2,3,4,5,6,7,8,9,10,11,12,13,14,15,16,17,18,19,20,21,22,23,24,25,26,27,28,29,30},1),"ABCDEFGHIJKLMNOPQRSTUVWXYZ0123456789-_")))=0,ISERROR(VALUE(A121)))),"Недопустимый код: только латинские буквы A-Z в верхнем регистре, цифры, - и _; начало с буквы, до 30 символов (например MILK-001)",IF(SUMPRODUCT(--EXACT($A$6:$A$205,A121))&gt;1,"Код повторяется",IF(B121="","Укажите наименование",IF(D121="","Укажите единицу",IF(NOT(ISNUMBER(E121)),"Укажите количество в упаковке",IF(E121&lt;=0,"Упаковка должна быть больше 0",IF(NOT(ISNUMBER(F121)),"Укажите начальный остаток (0, если нет)",IF(F121&lt;0,"Начальный остаток не может быть меньше 0",IF(AND(G121&lt;&gt;"",NOT(ISNUMBER(G121))),"Минимум должен быть числом","ОК")))))))))))</f>
        <v/>
      </c>
    </row>
    <row r="122" spans="1:9" x14ac:dyDescent="0.25">
      <c r="A122" s="13"/>
      <c r="B122" s="13"/>
      <c r="C122" s="13"/>
      <c r="D122" s="13"/>
      <c r="E122" s="14"/>
      <c r="F122" s="14"/>
      <c r="G122" s="14"/>
      <c r="H122" s="13"/>
      <c r="I122" s="15" t="str">
        <f>IF(COUNTA(A122:H122)=0,"",IF(A122="","Укажите код",IF(NOT(AND(ISTEXT(A122),LEN(A122)&gt;0,LEN(A122)&lt;=30,ISNUMBER(FIND(LEFT(A122,1),"ABCDEFGHIJKLMNOPQRSTUVWXYZ")),SUMPRODUCT((MID(A122,{1,2,3,4,5,6,7,8,9,10,11,12,13,14,15,16,17,18,19,20,21,22,23,24,25,26,27,28,29,30},1)&lt;&gt;"")*ISERROR(FIND(MID(A122,{1,2,3,4,5,6,7,8,9,10,11,12,13,14,15,16,17,18,19,20,21,22,23,24,25,26,27,28,29,30},1),"ABCDEFGHIJKLMNOPQRSTUVWXYZ0123456789-_")))=0,ISERROR(VALUE(A122)))),"Недопустимый код: только латинские буквы A-Z в верхнем регистре, цифры, - и _; начало с буквы, до 30 символов (например MILK-001)",IF(SUMPRODUCT(--EXACT($A$6:$A$205,A122))&gt;1,"Код повторяется",IF(B122="","Укажите наименование",IF(D122="","Укажите единицу",IF(NOT(ISNUMBER(E122)),"Укажите количество в упаковке",IF(E122&lt;=0,"Упаковка должна быть больше 0",IF(NOT(ISNUMBER(F122)),"Укажите начальный остаток (0, если нет)",IF(F122&lt;0,"Начальный остаток не может быть меньше 0",IF(AND(G122&lt;&gt;"",NOT(ISNUMBER(G122))),"Минимум должен быть числом","ОК")))))))))))</f>
        <v/>
      </c>
    </row>
    <row r="123" spans="1:9" x14ac:dyDescent="0.25">
      <c r="A123" s="13"/>
      <c r="B123" s="13"/>
      <c r="C123" s="13"/>
      <c r="D123" s="13"/>
      <c r="E123" s="14"/>
      <c r="F123" s="14"/>
      <c r="G123" s="14"/>
      <c r="H123" s="13"/>
      <c r="I123" s="15" t="str">
        <f>IF(COUNTA(A123:H123)=0,"",IF(A123="","Укажите код",IF(NOT(AND(ISTEXT(A123),LEN(A123)&gt;0,LEN(A123)&lt;=30,ISNUMBER(FIND(LEFT(A123,1),"ABCDEFGHIJKLMNOPQRSTUVWXYZ")),SUMPRODUCT((MID(A123,{1,2,3,4,5,6,7,8,9,10,11,12,13,14,15,16,17,18,19,20,21,22,23,24,25,26,27,28,29,30},1)&lt;&gt;"")*ISERROR(FIND(MID(A123,{1,2,3,4,5,6,7,8,9,10,11,12,13,14,15,16,17,18,19,20,21,22,23,24,25,26,27,28,29,30},1),"ABCDEFGHIJKLMNOPQRSTUVWXYZ0123456789-_")))=0,ISERROR(VALUE(A123)))),"Недопустимый код: только латинские буквы A-Z в верхнем регистре, цифры, - и _; начало с буквы, до 30 символов (например MILK-001)",IF(SUMPRODUCT(--EXACT($A$6:$A$205,A123))&gt;1,"Код повторяется",IF(B123="","Укажите наименование",IF(D123="","Укажите единицу",IF(NOT(ISNUMBER(E123)),"Укажите количество в упаковке",IF(E123&lt;=0,"Упаковка должна быть больше 0",IF(NOT(ISNUMBER(F123)),"Укажите начальный остаток (0, если нет)",IF(F123&lt;0,"Начальный остаток не может быть меньше 0",IF(AND(G123&lt;&gt;"",NOT(ISNUMBER(G123))),"Минимум должен быть числом","ОК")))))))))))</f>
        <v/>
      </c>
    </row>
    <row r="124" spans="1:9" x14ac:dyDescent="0.25">
      <c r="A124" s="13"/>
      <c r="B124" s="13"/>
      <c r="C124" s="13"/>
      <c r="D124" s="13"/>
      <c r="E124" s="14"/>
      <c r="F124" s="14"/>
      <c r="G124" s="14"/>
      <c r="H124" s="13"/>
      <c r="I124" s="15" t="str">
        <f>IF(COUNTA(A124:H124)=0,"",IF(A124="","Укажите код",IF(NOT(AND(ISTEXT(A124),LEN(A124)&gt;0,LEN(A124)&lt;=30,ISNUMBER(FIND(LEFT(A124,1),"ABCDEFGHIJKLMNOPQRSTUVWXYZ")),SUMPRODUCT((MID(A124,{1,2,3,4,5,6,7,8,9,10,11,12,13,14,15,16,17,18,19,20,21,22,23,24,25,26,27,28,29,30},1)&lt;&gt;"")*ISERROR(FIND(MID(A124,{1,2,3,4,5,6,7,8,9,10,11,12,13,14,15,16,17,18,19,20,21,22,23,24,25,26,27,28,29,30},1),"ABCDEFGHIJKLMNOPQRSTUVWXYZ0123456789-_")))=0,ISERROR(VALUE(A124)))),"Недопустимый код: только латинские буквы A-Z в верхнем регистре, цифры, - и _; начало с буквы, до 30 символов (например MILK-001)",IF(SUMPRODUCT(--EXACT($A$6:$A$205,A124))&gt;1,"Код повторяется",IF(B124="","Укажите наименование",IF(D124="","Укажите единицу",IF(NOT(ISNUMBER(E124)),"Укажите количество в упаковке",IF(E124&lt;=0,"Упаковка должна быть больше 0",IF(NOT(ISNUMBER(F124)),"Укажите начальный остаток (0, если нет)",IF(F124&lt;0,"Начальный остаток не может быть меньше 0",IF(AND(G124&lt;&gt;"",NOT(ISNUMBER(G124))),"Минимум должен быть числом","ОК")))))))))))</f>
        <v/>
      </c>
    </row>
    <row r="125" spans="1:9" x14ac:dyDescent="0.25">
      <c r="A125" s="13"/>
      <c r="B125" s="13"/>
      <c r="C125" s="13"/>
      <c r="D125" s="13"/>
      <c r="E125" s="14"/>
      <c r="F125" s="14"/>
      <c r="G125" s="14"/>
      <c r="H125" s="13"/>
      <c r="I125" s="15" t="str">
        <f>IF(COUNTA(A125:H125)=0,"",IF(A125="","Укажите код",IF(NOT(AND(ISTEXT(A125),LEN(A125)&gt;0,LEN(A125)&lt;=30,ISNUMBER(FIND(LEFT(A125,1),"ABCDEFGHIJKLMNOPQRSTUVWXYZ")),SUMPRODUCT((MID(A125,{1,2,3,4,5,6,7,8,9,10,11,12,13,14,15,16,17,18,19,20,21,22,23,24,25,26,27,28,29,30},1)&lt;&gt;"")*ISERROR(FIND(MID(A125,{1,2,3,4,5,6,7,8,9,10,11,12,13,14,15,16,17,18,19,20,21,22,23,24,25,26,27,28,29,30},1),"ABCDEFGHIJKLMNOPQRSTUVWXYZ0123456789-_")))=0,ISERROR(VALUE(A125)))),"Недопустимый код: только латинские буквы A-Z в верхнем регистре, цифры, - и _; начало с буквы, до 30 символов (например MILK-001)",IF(SUMPRODUCT(--EXACT($A$6:$A$205,A125))&gt;1,"Код повторяется",IF(B125="","Укажите наименование",IF(D125="","Укажите единицу",IF(NOT(ISNUMBER(E125)),"Укажите количество в упаковке",IF(E125&lt;=0,"Упаковка должна быть больше 0",IF(NOT(ISNUMBER(F125)),"Укажите начальный остаток (0, если нет)",IF(F125&lt;0,"Начальный остаток не может быть меньше 0",IF(AND(G125&lt;&gt;"",NOT(ISNUMBER(G125))),"Минимум должен быть числом","ОК")))))))))))</f>
        <v/>
      </c>
    </row>
    <row r="126" spans="1:9" x14ac:dyDescent="0.25">
      <c r="A126" s="13"/>
      <c r="B126" s="13"/>
      <c r="C126" s="13"/>
      <c r="D126" s="13"/>
      <c r="E126" s="14"/>
      <c r="F126" s="14"/>
      <c r="G126" s="14"/>
      <c r="H126" s="13"/>
      <c r="I126" s="15" t="str">
        <f>IF(COUNTA(A126:H126)=0,"",IF(A126="","Укажите код",IF(NOT(AND(ISTEXT(A126),LEN(A126)&gt;0,LEN(A126)&lt;=30,ISNUMBER(FIND(LEFT(A126,1),"ABCDEFGHIJKLMNOPQRSTUVWXYZ")),SUMPRODUCT((MID(A126,{1,2,3,4,5,6,7,8,9,10,11,12,13,14,15,16,17,18,19,20,21,22,23,24,25,26,27,28,29,30},1)&lt;&gt;"")*ISERROR(FIND(MID(A126,{1,2,3,4,5,6,7,8,9,10,11,12,13,14,15,16,17,18,19,20,21,22,23,24,25,26,27,28,29,30},1),"ABCDEFGHIJKLMNOPQRSTUVWXYZ0123456789-_")))=0,ISERROR(VALUE(A126)))),"Недопустимый код: только латинские буквы A-Z в верхнем регистре, цифры, - и _; начало с буквы, до 30 символов (например MILK-001)",IF(SUMPRODUCT(--EXACT($A$6:$A$205,A126))&gt;1,"Код повторяется",IF(B126="","Укажите наименование",IF(D126="","Укажите единицу",IF(NOT(ISNUMBER(E126)),"Укажите количество в упаковке",IF(E126&lt;=0,"Упаковка должна быть больше 0",IF(NOT(ISNUMBER(F126)),"Укажите начальный остаток (0, если нет)",IF(F126&lt;0,"Начальный остаток не может быть меньше 0",IF(AND(G126&lt;&gt;"",NOT(ISNUMBER(G126))),"Минимум должен быть числом","ОК")))))))))))</f>
        <v/>
      </c>
    </row>
    <row r="127" spans="1:9" x14ac:dyDescent="0.25">
      <c r="A127" s="13"/>
      <c r="B127" s="13"/>
      <c r="C127" s="13"/>
      <c r="D127" s="13"/>
      <c r="E127" s="14"/>
      <c r="F127" s="14"/>
      <c r="G127" s="14"/>
      <c r="H127" s="13"/>
      <c r="I127" s="15" t="str">
        <f>IF(COUNTA(A127:H127)=0,"",IF(A127="","Укажите код",IF(NOT(AND(ISTEXT(A127),LEN(A127)&gt;0,LEN(A127)&lt;=30,ISNUMBER(FIND(LEFT(A127,1),"ABCDEFGHIJKLMNOPQRSTUVWXYZ")),SUMPRODUCT((MID(A127,{1,2,3,4,5,6,7,8,9,10,11,12,13,14,15,16,17,18,19,20,21,22,23,24,25,26,27,28,29,30},1)&lt;&gt;"")*ISERROR(FIND(MID(A127,{1,2,3,4,5,6,7,8,9,10,11,12,13,14,15,16,17,18,19,20,21,22,23,24,25,26,27,28,29,30},1),"ABCDEFGHIJKLMNOPQRSTUVWXYZ0123456789-_")))=0,ISERROR(VALUE(A127)))),"Недопустимый код: только латинские буквы A-Z в верхнем регистре, цифры, - и _; начало с буквы, до 30 символов (например MILK-001)",IF(SUMPRODUCT(--EXACT($A$6:$A$205,A127))&gt;1,"Код повторяется",IF(B127="","Укажите наименование",IF(D127="","Укажите единицу",IF(NOT(ISNUMBER(E127)),"Укажите количество в упаковке",IF(E127&lt;=0,"Упаковка должна быть больше 0",IF(NOT(ISNUMBER(F127)),"Укажите начальный остаток (0, если нет)",IF(F127&lt;0,"Начальный остаток не может быть меньше 0",IF(AND(G127&lt;&gt;"",NOT(ISNUMBER(G127))),"Минимум должен быть числом","ОК")))))))))))</f>
        <v/>
      </c>
    </row>
    <row r="128" spans="1:9" x14ac:dyDescent="0.25">
      <c r="A128" s="13"/>
      <c r="B128" s="13"/>
      <c r="C128" s="13"/>
      <c r="D128" s="13"/>
      <c r="E128" s="14"/>
      <c r="F128" s="14"/>
      <c r="G128" s="14"/>
      <c r="H128" s="13"/>
      <c r="I128" s="15" t="str">
        <f>IF(COUNTA(A128:H128)=0,"",IF(A128="","Укажите код",IF(NOT(AND(ISTEXT(A128),LEN(A128)&gt;0,LEN(A128)&lt;=30,ISNUMBER(FIND(LEFT(A128,1),"ABCDEFGHIJKLMNOPQRSTUVWXYZ")),SUMPRODUCT((MID(A128,{1,2,3,4,5,6,7,8,9,10,11,12,13,14,15,16,17,18,19,20,21,22,23,24,25,26,27,28,29,30},1)&lt;&gt;"")*ISERROR(FIND(MID(A128,{1,2,3,4,5,6,7,8,9,10,11,12,13,14,15,16,17,18,19,20,21,22,23,24,25,26,27,28,29,30},1),"ABCDEFGHIJKLMNOPQRSTUVWXYZ0123456789-_")))=0,ISERROR(VALUE(A128)))),"Недопустимый код: только латинские буквы A-Z в верхнем регистре, цифры, - и _; начало с буквы, до 30 символов (например MILK-001)",IF(SUMPRODUCT(--EXACT($A$6:$A$205,A128))&gt;1,"Код повторяется",IF(B128="","Укажите наименование",IF(D128="","Укажите единицу",IF(NOT(ISNUMBER(E128)),"Укажите количество в упаковке",IF(E128&lt;=0,"Упаковка должна быть больше 0",IF(NOT(ISNUMBER(F128)),"Укажите начальный остаток (0, если нет)",IF(F128&lt;0,"Начальный остаток не может быть меньше 0",IF(AND(G128&lt;&gt;"",NOT(ISNUMBER(G128))),"Минимум должен быть числом","ОК")))))))))))</f>
        <v/>
      </c>
    </row>
    <row r="129" spans="1:9" x14ac:dyDescent="0.25">
      <c r="A129" s="13"/>
      <c r="B129" s="13"/>
      <c r="C129" s="13"/>
      <c r="D129" s="13"/>
      <c r="E129" s="14"/>
      <c r="F129" s="14"/>
      <c r="G129" s="14"/>
      <c r="H129" s="13"/>
      <c r="I129" s="15" t="str">
        <f>IF(COUNTA(A129:H129)=0,"",IF(A129="","Укажите код",IF(NOT(AND(ISTEXT(A129),LEN(A129)&gt;0,LEN(A129)&lt;=30,ISNUMBER(FIND(LEFT(A129,1),"ABCDEFGHIJKLMNOPQRSTUVWXYZ")),SUMPRODUCT((MID(A129,{1,2,3,4,5,6,7,8,9,10,11,12,13,14,15,16,17,18,19,20,21,22,23,24,25,26,27,28,29,30},1)&lt;&gt;"")*ISERROR(FIND(MID(A129,{1,2,3,4,5,6,7,8,9,10,11,12,13,14,15,16,17,18,19,20,21,22,23,24,25,26,27,28,29,30},1),"ABCDEFGHIJKLMNOPQRSTUVWXYZ0123456789-_")))=0,ISERROR(VALUE(A129)))),"Недопустимый код: только латинские буквы A-Z в верхнем регистре, цифры, - и _; начало с буквы, до 30 символов (например MILK-001)",IF(SUMPRODUCT(--EXACT($A$6:$A$205,A129))&gt;1,"Код повторяется",IF(B129="","Укажите наименование",IF(D129="","Укажите единицу",IF(NOT(ISNUMBER(E129)),"Укажите количество в упаковке",IF(E129&lt;=0,"Упаковка должна быть больше 0",IF(NOT(ISNUMBER(F129)),"Укажите начальный остаток (0, если нет)",IF(F129&lt;0,"Начальный остаток не может быть меньше 0",IF(AND(G129&lt;&gt;"",NOT(ISNUMBER(G129))),"Минимум должен быть числом","ОК")))))))))))</f>
        <v/>
      </c>
    </row>
    <row r="130" spans="1:9" x14ac:dyDescent="0.25">
      <c r="A130" s="13"/>
      <c r="B130" s="13"/>
      <c r="C130" s="13"/>
      <c r="D130" s="13"/>
      <c r="E130" s="14"/>
      <c r="F130" s="14"/>
      <c r="G130" s="14"/>
      <c r="H130" s="13"/>
      <c r="I130" s="15" t="str">
        <f>IF(COUNTA(A130:H130)=0,"",IF(A130="","Укажите код",IF(NOT(AND(ISTEXT(A130),LEN(A130)&gt;0,LEN(A130)&lt;=30,ISNUMBER(FIND(LEFT(A130,1),"ABCDEFGHIJKLMNOPQRSTUVWXYZ")),SUMPRODUCT((MID(A130,{1,2,3,4,5,6,7,8,9,10,11,12,13,14,15,16,17,18,19,20,21,22,23,24,25,26,27,28,29,30},1)&lt;&gt;"")*ISERROR(FIND(MID(A130,{1,2,3,4,5,6,7,8,9,10,11,12,13,14,15,16,17,18,19,20,21,22,23,24,25,26,27,28,29,30},1),"ABCDEFGHIJKLMNOPQRSTUVWXYZ0123456789-_")))=0,ISERROR(VALUE(A130)))),"Недопустимый код: только латинские буквы A-Z в верхнем регистре, цифры, - и _; начало с буквы, до 30 символов (например MILK-001)",IF(SUMPRODUCT(--EXACT($A$6:$A$205,A130))&gt;1,"Код повторяется",IF(B130="","Укажите наименование",IF(D130="","Укажите единицу",IF(NOT(ISNUMBER(E130)),"Укажите количество в упаковке",IF(E130&lt;=0,"Упаковка должна быть больше 0",IF(NOT(ISNUMBER(F130)),"Укажите начальный остаток (0, если нет)",IF(F130&lt;0,"Начальный остаток не может быть меньше 0",IF(AND(G130&lt;&gt;"",NOT(ISNUMBER(G130))),"Минимум должен быть числом","ОК")))))))))))</f>
        <v/>
      </c>
    </row>
    <row r="131" spans="1:9" x14ac:dyDescent="0.25">
      <c r="A131" s="13"/>
      <c r="B131" s="13"/>
      <c r="C131" s="13"/>
      <c r="D131" s="13"/>
      <c r="E131" s="14"/>
      <c r="F131" s="14"/>
      <c r="G131" s="14"/>
      <c r="H131" s="13"/>
      <c r="I131" s="15" t="str">
        <f>IF(COUNTA(A131:H131)=0,"",IF(A131="","Укажите код",IF(NOT(AND(ISTEXT(A131),LEN(A131)&gt;0,LEN(A131)&lt;=30,ISNUMBER(FIND(LEFT(A131,1),"ABCDEFGHIJKLMNOPQRSTUVWXYZ")),SUMPRODUCT((MID(A131,{1,2,3,4,5,6,7,8,9,10,11,12,13,14,15,16,17,18,19,20,21,22,23,24,25,26,27,28,29,30},1)&lt;&gt;"")*ISERROR(FIND(MID(A131,{1,2,3,4,5,6,7,8,9,10,11,12,13,14,15,16,17,18,19,20,21,22,23,24,25,26,27,28,29,30},1),"ABCDEFGHIJKLMNOPQRSTUVWXYZ0123456789-_")))=0,ISERROR(VALUE(A131)))),"Недопустимый код: только латинские буквы A-Z в верхнем регистре, цифры, - и _; начало с буквы, до 30 символов (например MILK-001)",IF(SUMPRODUCT(--EXACT($A$6:$A$205,A131))&gt;1,"Код повторяется",IF(B131="","Укажите наименование",IF(D131="","Укажите единицу",IF(NOT(ISNUMBER(E131)),"Укажите количество в упаковке",IF(E131&lt;=0,"Упаковка должна быть больше 0",IF(NOT(ISNUMBER(F131)),"Укажите начальный остаток (0, если нет)",IF(F131&lt;0,"Начальный остаток не может быть меньше 0",IF(AND(G131&lt;&gt;"",NOT(ISNUMBER(G131))),"Минимум должен быть числом","ОК")))))))))))</f>
        <v/>
      </c>
    </row>
    <row r="132" spans="1:9" x14ac:dyDescent="0.25">
      <c r="A132" s="13"/>
      <c r="B132" s="13"/>
      <c r="C132" s="13"/>
      <c r="D132" s="13"/>
      <c r="E132" s="14"/>
      <c r="F132" s="14"/>
      <c r="G132" s="14"/>
      <c r="H132" s="13"/>
      <c r="I132" s="15" t="str">
        <f>IF(COUNTA(A132:H132)=0,"",IF(A132="","Укажите код",IF(NOT(AND(ISTEXT(A132),LEN(A132)&gt;0,LEN(A132)&lt;=30,ISNUMBER(FIND(LEFT(A132,1),"ABCDEFGHIJKLMNOPQRSTUVWXYZ")),SUMPRODUCT((MID(A132,{1,2,3,4,5,6,7,8,9,10,11,12,13,14,15,16,17,18,19,20,21,22,23,24,25,26,27,28,29,30},1)&lt;&gt;"")*ISERROR(FIND(MID(A132,{1,2,3,4,5,6,7,8,9,10,11,12,13,14,15,16,17,18,19,20,21,22,23,24,25,26,27,28,29,30},1),"ABCDEFGHIJKLMNOPQRSTUVWXYZ0123456789-_")))=0,ISERROR(VALUE(A132)))),"Недопустимый код: только латинские буквы A-Z в верхнем регистре, цифры, - и _; начало с буквы, до 30 символов (например MILK-001)",IF(SUMPRODUCT(--EXACT($A$6:$A$205,A132))&gt;1,"Код повторяется",IF(B132="","Укажите наименование",IF(D132="","Укажите единицу",IF(NOT(ISNUMBER(E132)),"Укажите количество в упаковке",IF(E132&lt;=0,"Упаковка должна быть больше 0",IF(NOT(ISNUMBER(F132)),"Укажите начальный остаток (0, если нет)",IF(F132&lt;0,"Начальный остаток не может быть меньше 0",IF(AND(G132&lt;&gt;"",NOT(ISNUMBER(G132))),"Минимум должен быть числом","ОК")))))))))))</f>
        <v/>
      </c>
    </row>
    <row r="133" spans="1:9" x14ac:dyDescent="0.25">
      <c r="A133" s="13"/>
      <c r="B133" s="13"/>
      <c r="C133" s="13"/>
      <c r="D133" s="13"/>
      <c r="E133" s="14"/>
      <c r="F133" s="14"/>
      <c r="G133" s="14"/>
      <c r="H133" s="13"/>
      <c r="I133" s="15" t="str">
        <f>IF(COUNTA(A133:H133)=0,"",IF(A133="","Укажите код",IF(NOT(AND(ISTEXT(A133),LEN(A133)&gt;0,LEN(A133)&lt;=30,ISNUMBER(FIND(LEFT(A133,1),"ABCDEFGHIJKLMNOPQRSTUVWXYZ")),SUMPRODUCT((MID(A133,{1,2,3,4,5,6,7,8,9,10,11,12,13,14,15,16,17,18,19,20,21,22,23,24,25,26,27,28,29,30},1)&lt;&gt;"")*ISERROR(FIND(MID(A133,{1,2,3,4,5,6,7,8,9,10,11,12,13,14,15,16,17,18,19,20,21,22,23,24,25,26,27,28,29,30},1),"ABCDEFGHIJKLMNOPQRSTUVWXYZ0123456789-_")))=0,ISERROR(VALUE(A133)))),"Недопустимый код: только латинские буквы A-Z в верхнем регистре, цифры, - и _; начало с буквы, до 30 символов (например MILK-001)",IF(SUMPRODUCT(--EXACT($A$6:$A$205,A133))&gt;1,"Код повторяется",IF(B133="","Укажите наименование",IF(D133="","Укажите единицу",IF(NOT(ISNUMBER(E133)),"Укажите количество в упаковке",IF(E133&lt;=0,"Упаковка должна быть больше 0",IF(NOT(ISNUMBER(F133)),"Укажите начальный остаток (0, если нет)",IF(F133&lt;0,"Начальный остаток не может быть меньше 0",IF(AND(G133&lt;&gt;"",NOT(ISNUMBER(G133))),"Минимум должен быть числом","ОК")))))))))))</f>
        <v/>
      </c>
    </row>
    <row r="134" spans="1:9" x14ac:dyDescent="0.25">
      <c r="A134" s="13"/>
      <c r="B134" s="13"/>
      <c r="C134" s="13"/>
      <c r="D134" s="13"/>
      <c r="E134" s="14"/>
      <c r="F134" s="14"/>
      <c r="G134" s="14"/>
      <c r="H134" s="13"/>
      <c r="I134" s="15" t="str">
        <f>IF(COUNTA(A134:H134)=0,"",IF(A134="","Укажите код",IF(NOT(AND(ISTEXT(A134),LEN(A134)&gt;0,LEN(A134)&lt;=30,ISNUMBER(FIND(LEFT(A134,1),"ABCDEFGHIJKLMNOPQRSTUVWXYZ")),SUMPRODUCT((MID(A134,{1,2,3,4,5,6,7,8,9,10,11,12,13,14,15,16,17,18,19,20,21,22,23,24,25,26,27,28,29,30},1)&lt;&gt;"")*ISERROR(FIND(MID(A134,{1,2,3,4,5,6,7,8,9,10,11,12,13,14,15,16,17,18,19,20,21,22,23,24,25,26,27,28,29,30},1),"ABCDEFGHIJKLMNOPQRSTUVWXYZ0123456789-_")))=0,ISERROR(VALUE(A134)))),"Недопустимый код: только латинские буквы A-Z в верхнем регистре, цифры, - и _; начало с буквы, до 30 символов (например MILK-001)",IF(SUMPRODUCT(--EXACT($A$6:$A$205,A134))&gt;1,"Код повторяется",IF(B134="","Укажите наименование",IF(D134="","Укажите единицу",IF(NOT(ISNUMBER(E134)),"Укажите количество в упаковке",IF(E134&lt;=0,"Упаковка должна быть больше 0",IF(NOT(ISNUMBER(F134)),"Укажите начальный остаток (0, если нет)",IF(F134&lt;0,"Начальный остаток не может быть меньше 0",IF(AND(G134&lt;&gt;"",NOT(ISNUMBER(G134))),"Минимум должен быть числом","ОК")))))))))))</f>
        <v/>
      </c>
    </row>
    <row r="135" spans="1:9" x14ac:dyDescent="0.25">
      <c r="A135" s="13"/>
      <c r="B135" s="13"/>
      <c r="C135" s="13"/>
      <c r="D135" s="13"/>
      <c r="E135" s="14"/>
      <c r="F135" s="14"/>
      <c r="G135" s="14"/>
      <c r="H135" s="13"/>
      <c r="I135" s="15" t="str">
        <f>IF(COUNTA(A135:H135)=0,"",IF(A135="","Укажите код",IF(NOT(AND(ISTEXT(A135),LEN(A135)&gt;0,LEN(A135)&lt;=30,ISNUMBER(FIND(LEFT(A135,1),"ABCDEFGHIJKLMNOPQRSTUVWXYZ")),SUMPRODUCT((MID(A135,{1,2,3,4,5,6,7,8,9,10,11,12,13,14,15,16,17,18,19,20,21,22,23,24,25,26,27,28,29,30},1)&lt;&gt;"")*ISERROR(FIND(MID(A135,{1,2,3,4,5,6,7,8,9,10,11,12,13,14,15,16,17,18,19,20,21,22,23,24,25,26,27,28,29,30},1),"ABCDEFGHIJKLMNOPQRSTUVWXYZ0123456789-_")))=0,ISERROR(VALUE(A135)))),"Недопустимый код: только латинские буквы A-Z в верхнем регистре, цифры, - и _; начало с буквы, до 30 символов (например MILK-001)",IF(SUMPRODUCT(--EXACT($A$6:$A$205,A135))&gt;1,"Код повторяется",IF(B135="","Укажите наименование",IF(D135="","Укажите единицу",IF(NOT(ISNUMBER(E135)),"Укажите количество в упаковке",IF(E135&lt;=0,"Упаковка должна быть больше 0",IF(NOT(ISNUMBER(F135)),"Укажите начальный остаток (0, если нет)",IF(F135&lt;0,"Начальный остаток не может быть меньше 0",IF(AND(G135&lt;&gt;"",NOT(ISNUMBER(G135))),"Минимум должен быть числом","ОК")))))))))))</f>
        <v/>
      </c>
    </row>
    <row r="136" spans="1:9" x14ac:dyDescent="0.25">
      <c r="A136" s="13"/>
      <c r="B136" s="13"/>
      <c r="C136" s="13"/>
      <c r="D136" s="13"/>
      <c r="E136" s="14"/>
      <c r="F136" s="14"/>
      <c r="G136" s="14"/>
      <c r="H136" s="13"/>
      <c r="I136" s="15" t="str">
        <f>IF(COUNTA(A136:H136)=0,"",IF(A136="","Укажите код",IF(NOT(AND(ISTEXT(A136),LEN(A136)&gt;0,LEN(A136)&lt;=30,ISNUMBER(FIND(LEFT(A136,1),"ABCDEFGHIJKLMNOPQRSTUVWXYZ")),SUMPRODUCT((MID(A136,{1,2,3,4,5,6,7,8,9,10,11,12,13,14,15,16,17,18,19,20,21,22,23,24,25,26,27,28,29,30},1)&lt;&gt;"")*ISERROR(FIND(MID(A136,{1,2,3,4,5,6,7,8,9,10,11,12,13,14,15,16,17,18,19,20,21,22,23,24,25,26,27,28,29,30},1),"ABCDEFGHIJKLMNOPQRSTUVWXYZ0123456789-_")))=0,ISERROR(VALUE(A136)))),"Недопустимый код: только латинские буквы A-Z в верхнем регистре, цифры, - и _; начало с буквы, до 30 символов (например MILK-001)",IF(SUMPRODUCT(--EXACT($A$6:$A$205,A136))&gt;1,"Код повторяется",IF(B136="","Укажите наименование",IF(D136="","Укажите единицу",IF(NOT(ISNUMBER(E136)),"Укажите количество в упаковке",IF(E136&lt;=0,"Упаковка должна быть больше 0",IF(NOT(ISNUMBER(F136)),"Укажите начальный остаток (0, если нет)",IF(F136&lt;0,"Начальный остаток не может быть меньше 0",IF(AND(G136&lt;&gt;"",NOT(ISNUMBER(G136))),"Минимум должен быть числом","ОК")))))))))))</f>
        <v/>
      </c>
    </row>
    <row r="137" spans="1:9" x14ac:dyDescent="0.25">
      <c r="A137" s="13"/>
      <c r="B137" s="13"/>
      <c r="C137" s="13"/>
      <c r="D137" s="13"/>
      <c r="E137" s="14"/>
      <c r="F137" s="14"/>
      <c r="G137" s="14"/>
      <c r="H137" s="13"/>
      <c r="I137" s="15" t="str">
        <f>IF(COUNTA(A137:H137)=0,"",IF(A137="","Укажите код",IF(NOT(AND(ISTEXT(A137),LEN(A137)&gt;0,LEN(A137)&lt;=30,ISNUMBER(FIND(LEFT(A137,1),"ABCDEFGHIJKLMNOPQRSTUVWXYZ")),SUMPRODUCT((MID(A137,{1,2,3,4,5,6,7,8,9,10,11,12,13,14,15,16,17,18,19,20,21,22,23,24,25,26,27,28,29,30},1)&lt;&gt;"")*ISERROR(FIND(MID(A137,{1,2,3,4,5,6,7,8,9,10,11,12,13,14,15,16,17,18,19,20,21,22,23,24,25,26,27,28,29,30},1),"ABCDEFGHIJKLMNOPQRSTUVWXYZ0123456789-_")))=0,ISERROR(VALUE(A137)))),"Недопустимый код: только латинские буквы A-Z в верхнем регистре, цифры, - и _; начало с буквы, до 30 символов (например MILK-001)",IF(SUMPRODUCT(--EXACT($A$6:$A$205,A137))&gt;1,"Код повторяется",IF(B137="","Укажите наименование",IF(D137="","Укажите единицу",IF(NOT(ISNUMBER(E137)),"Укажите количество в упаковке",IF(E137&lt;=0,"Упаковка должна быть больше 0",IF(NOT(ISNUMBER(F137)),"Укажите начальный остаток (0, если нет)",IF(F137&lt;0,"Начальный остаток не может быть меньше 0",IF(AND(G137&lt;&gt;"",NOT(ISNUMBER(G137))),"Минимум должен быть числом","ОК")))))))))))</f>
        <v/>
      </c>
    </row>
    <row r="138" spans="1:9" x14ac:dyDescent="0.25">
      <c r="A138" s="13"/>
      <c r="B138" s="13"/>
      <c r="C138" s="13"/>
      <c r="D138" s="13"/>
      <c r="E138" s="14"/>
      <c r="F138" s="14"/>
      <c r="G138" s="14"/>
      <c r="H138" s="13"/>
      <c r="I138" s="15" t="str">
        <f>IF(COUNTA(A138:H138)=0,"",IF(A138="","Укажите код",IF(NOT(AND(ISTEXT(A138),LEN(A138)&gt;0,LEN(A138)&lt;=30,ISNUMBER(FIND(LEFT(A138,1),"ABCDEFGHIJKLMNOPQRSTUVWXYZ")),SUMPRODUCT((MID(A138,{1,2,3,4,5,6,7,8,9,10,11,12,13,14,15,16,17,18,19,20,21,22,23,24,25,26,27,28,29,30},1)&lt;&gt;"")*ISERROR(FIND(MID(A138,{1,2,3,4,5,6,7,8,9,10,11,12,13,14,15,16,17,18,19,20,21,22,23,24,25,26,27,28,29,30},1),"ABCDEFGHIJKLMNOPQRSTUVWXYZ0123456789-_")))=0,ISERROR(VALUE(A138)))),"Недопустимый код: только латинские буквы A-Z в верхнем регистре, цифры, - и _; начало с буквы, до 30 символов (например MILK-001)",IF(SUMPRODUCT(--EXACT($A$6:$A$205,A138))&gt;1,"Код повторяется",IF(B138="","Укажите наименование",IF(D138="","Укажите единицу",IF(NOT(ISNUMBER(E138)),"Укажите количество в упаковке",IF(E138&lt;=0,"Упаковка должна быть больше 0",IF(NOT(ISNUMBER(F138)),"Укажите начальный остаток (0, если нет)",IF(F138&lt;0,"Начальный остаток не может быть меньше 0",IF(AND(G138&lt;&gt;"",NOT(ISNUMBER(G138))),"Минимум должен быть числом","ОК")))))))))))</f>
        <v/>
      </c>
    </row>
    <row r="139" spans="1:9" x14ac:dyDescent="0.25">
      <c r="A139" s="13"/>
      <c r="B139" s="13"/>
      <c r="C139" s="13"/>
      <c r="D139" s="13"/>
      <c r="E139" s="14"/>
      <c r="F139" s="14"/>
      <c r="G139" s="14"/>
      <c r="H139" s="13"/>
      <c r="I139" s="15" t="str">
        <f>IF(COUNTA(A139:H139)=0,"",IF(A139="","Укажите код",IF(NOT(AND(ISTEXT(A139),LEN(A139)&gt;0,LEN(A139)&lt;=30,ISNUMBER(FIND(LEFT(A139,1),"ABCDEFGHIJKLMNOPQRSTUVWXYZ")),SUMPRODUCT((MID(A139,{1,2,3,4,5,6,7,8,9,10,11,12,13,14,15,16,17,18,19,20,21,22,23,24,25,26,27,28,29,30},1)&lt;&gt;"")*ISERROR(FIND(MID(A139,{1,2,3,4,5,6,7,8,9,10,11,12,13,14,15,16,17,18,19,20,21,22,23,24,25,26,27,28,29,30},1),"ABCDEFGHIJKLMNOPQRSTUVWXYZ0123456789-_")))=0,ISERROR(VALUE(A139)))),"Недопустимый код: только латинские буквы A-Z в верхнем регистре, цифры, - и _; начало с буквы, до 30 символов (например MILK-001)",IF(SUMPRODUCT(--EXACT($A$6:$A$205,A139))&gt;1,"Код повторяется",IF(B139="","Укажите наименование",IF(D139="","Укажите единицу",IF(NOT(ISNUMBER(E139)),"Укажите количество в упаковке",IF(E139&lt;=0,"Упаковка должна быть больше 0",IF(NOT(ISNUMBER(F139)),"Укажите начальный остаток (0, если нет)",IF(F139&lt;0,"Начальный остаток не может быть меньше 0",IF(AND(G139&lt;&gt;"",NOT(ISNUMBER(G139))),"Минимум должен быть числом","ОК")))))))))))</f>
        <v/>
      </c>
    </row>
    <row r="140" spans="1:9" x14ac:dyDescent="0.25">
      <c r="A140" s="13"/>
      <c r="B140" s="13"/>
      <c r="C140" s="13"/>
      <c r="D140" s="13"/>
      <c r="E140" s="14"/>
      <c r="F140" s="14"/>
      <c r="G140" s="14"/>
      <c r="H140" s="13"/>
      <c r="I140" s="15" t="str">
        <f>IF(COUNTA(A140:H140)=0,"",IF(A140="","Укажите код",IF(NOT(AND(ISTEXT(A140),LEN(A140)&gt;0,LEN(A140)&lt;=30,ISNUMBER(FIND(LEFT(A140,1),"ABCDEFGHIJKLMNOPQRSTUVWXYZ")),SUMPRODUCT((MID(A140,{1,2,3,4,5,6,7,8,9,10,11,12,13,14,15,16,17,18,19,20,21,22,23,24,25,26,27,28,29,30},1)&lt;&gt;"")*ISERROR(FIND(MID(A140,{1,2,3,4,5,6,7,8,9,10,11,12,13,14,15,16,17,18,19,20,21,22,23,24,25,26,27,28,29,30},1),"ABCDEFGHIJKLMNOPQRSTUVWXYZ0123456789-_")))=0,ISERROR(VALUE(A140)))),"Недопустимый код: только латинские буквы A-Z в верхнем регистре, цифры, - и _; начало с буквы, до 30 символов (например MILK-001)",IF(SUMPRODUCT(--EXACT($A$6:$A$205,A140))&gt;1,"Код повторяется",IF(B140="","Укажите наименование",IF(D140="","Укажите единицу",IF(NOT(ISNUMBER(E140)),"Укажите количество в упаковке",IF(E140&lt;=0,"Упаковка должна быть больше 0",IF(NOT(ISNUMBER(F140)),"Укажите начальный остаток (0, если нет)",IF(F140&lt;0,"Начальный остаток не может быть меньше 0",IF(AND(G140&lt;&gt;"",NOT(ISNUMBER(G140))),"Минимум должен быть числом","ОК")))))))))))</f>
        <v/>
      </c>
    </row>
    <row r="141" spans="1:9" x14ac:dyDescent="0.25">
      <c r="A141" s="13"/>
      <c r="B141" s="13"/>
      <c r="C141" s="13"/>
      <c r="D141" s="13"/>
      <c r="E141" s="14"/>
      <c r="F141" s="14"/>
      <c r="G141" s="14"/>
      <c r="H141" s="13"/>
      <c r="I141" s="15" t="str">
        <f>IF(COUNTA(A141:H141)=0,"",IF(A141="","Укажите код",IF(NOT(AND(ISTEXT(A141),LEN(A141)&gt;0,LEN(A141)&lt;=30,ISNUMBER(FIND(LEFT(A141,1),"ABCDEFGHIJKLMNOPQRSTUVWXYZ")),SUMPRODUCT((MID(A141,{1,2,3,4,5,6,7,8,9,10,11,12,13,14,15,16,17,18,19,20,21,22,23,24,25,26,27,28,29,30},1)&lt;&gt;"")*ISERROR(FIND(MID(A141,{1,2,3,4,5,6,7,8,9,10,11,12,13,14,15,16,17,18,19,20,21,22,23,24,25,26,27,28,29,30},1),"ABCDEFGHIJKLMNOPQRSTUVWXYZ0123456789-_")))=0,ISERROR(VALUE(A141)))),"Недопустимый код: только латинские буквы A-Z в верхнем регистре, цифры, - и _; начало с буквы, до 30 символов (например MILK-001)",IF(SUMPRODUCT(--EXACT($A$6:$A$205,A141))&gt;1,"Код повторяется",IF(B141="","Укажите наименование",IF(D141="","Укажите единицу",IF(NOT(ISNUMBER(E141)),"Укажите количество в упаковке",IF(E141&lt;=0,"Упаковка должна быть больше 0",IF(NOT(ISNUMBER(F141)),"Укажите начальный остаток (0, если нет)",IF(F141&lt;0,"Начальный остаток не может быть меньше 0",IF(AND(G141&lt;&gt;"",NOT(ISNUMBER(G141))),"Минимум должен быть числом","ОК")))))))))))</f>
        <v/>
      </c>
    </row>
    <row r="142" spans="1:9" x14ac:dyDescent="0.25">
      <c r="A142" s="13"/>
      <c r="B142" s="13"/>
      <c r="C142" s="13"/>
      <c r="D142" s="13"/>
      <c r="E142" s="14"/>
      <c r="F142" s="14"/>
      <c r="G142" s="14"/>
      <c r="H142" s="13"/>
      <c r="I142" s="15" t="str">
        <f>IF(COUNTA(A142:H142)=0,"",IF(A142="","Укажите код",IF(NOT(AND(ISTEXT(A142),LEN(A142)&gt;0,LEN(A142)&lt;=30,ISNUMBER(FIND(LEFT(A142,1),"ABCDEFGHIJKLMNOPQRSTUVWXYZ")),SUMPRODUCT((MID(A142,{1,2,3,4,5,6,7,8,9,10,11,12,13,14,15,16,17,18,19,20,21,22,23,24,25,26,27,28,29,30},1)&lt;&gt;"")*ISERROR(FIND(MID(A142,{1,2,3,4,5,6,7,8,9,10,11,12,13,14,15,16,17,18,19,20,21,22,23,24,25,26,27,28,29,30},1),"ABCDEFGHIJKLMNOPQRSTUVWXYZ0123456789-_")))=0,ISERROR(VALUE(A142)))),"Недопустимый код: только латинские буквы A-Z в верхнем регистре, цифры, - и _; начало с буквы, до 30 символов (например MILK-001)",IF(SUMPRODUCT(--EXACT($A$6:$A$205,A142))&gt;1,"Код повторяется",IF(B142="","Укажите наименование",IF(D142="","Укажите единицу",IF(NOT(ISNUMBER(E142)),"Укажите количество в упаковке",IF(E142&lt;=0,"Упаковка должна быть больше 0",IF(NOT(ISNUMBER(F142)),"Укажите начальный остаток (0, если нет)",IF(F142&lt;0,"Начальный остаток не может быть меньше 0",IF(AND(G142&lt;&gt;"",NOT(ISNUMBER(G142))),"Минимум должен быть числом","ОК")))))))))))</f>
        <v/>
      </c>
    </row>
    <row r="143" spans="1:9" x14ac:dyDescent="0.25">
      <c r="A143" s="13"/>
      <c r="B143" s="13"/>
      <c r="C143" s="13"/>
      <c r="D143" s="13"/>
      <c r="E143" s="14"/>
      <c r="F143" s="14"/>
      <c r="G143" s="14"/>
      <c r="H143" s="13"/>
      <c r="I143" s="15" t="str">
        <f>IF(COUNTA(A143:H143)=0,"",IF(A143="","Укажите код",IF(NOT(AND(ISTEXT(A143),LEN(A143)&gt;0,LEN(A143)&lt;=30,ISNUMBER(FIND(LEFT(A143,1),"ABCDEFGHIJKLMNOPQRSTUVWXYZ")),SUMPRODUCT((MID(A143,{1,2,3,4,5,6,7,8,9,10,11,12,13,14,15,16,17,18,19,20,21,22,23,24,25,26,27,28,29,30},1)&lt;&gt;"")*ISERROR(FIND(MID(A143,{1,2,3,4,5,6,7,8,9,10,11,12,13,14,15,16,17,18,19,20,21,22,23,24,25,26,27,28,29,30},1),"ABCDEFGHIJKLMNOPQRSTUVWXYZ0123456789-_")))=0,ISERROR(VALUE(A143)))),"Недопустимый код: только латинские буквы A-Z в верхнем регистре, цифры, - и _; начало с буквы, до 30 символов (например MILK-001)",IF(SUMPRODUCT(--EXACT($A$6:$A$205,A143))&gt;1,"Код повторяется",IF(B143="","Укажите наименование",IF(D143="","Укажите единицу",IF(NOT(ISNUMBER(E143)),"Укажите количество в упаковке",IF(E143&lt;=0,"Упаковка должна быть больше 0",IF(NOT(ISNUMBER(F143)),"Укажите начальный остаток (0, если нет)",IF(F143&lt;0,"Начальный остаток не может быть меньше 0",IF(AND(G143&lt;&gt;"",NOT(ISNUMBER(G143))),"Минимум должен быть числом","ОК")))))))))))</f>
        <v/>
      </c>
    </row>
    <row r="144" spans="1:9" x14ac:dyDescent="0.25">
      <c r="A144" s="13"/>
      <c r="B144" s="13"/>
      <c r="C144" s="13"/>
      <c r="D144" s="13"/>
      <c r="E144" s="14"/>
      <c r="F144" s="14"/>
      <c r="G144" s="14"/>
      <c r="H144" s="13"/>
      <c r="I144" s="15" t="str">
        <f>IF(COUNTA(A144:H144)=0,"",IF(A144="","Укажите код",IF(NOT(AND(ISTEXT(A144),LEN(A144)&gt;0,LEN(A144)&lt;=30,ISNUMBER(FIND(LEFT(A144,1),"ABCDEFGHIJKLMNOPQRSTUVWXYZ")),SUMPRODUCT((MID(A144,{1,2,3,4,5,6,7,8,9,10,11,12,13,14,15,16,17,18,19,20,21,22,23,24,25,26,27,28,29,30},1)&lt;&gt;"")*ISERROR(FIND(MID(A144,{1,2,3,4,5,6,7,8,9,10,11,12,13,14,15,16,17,18,19,20,21,22,23,24,25,26,27,28,29,30},1),"ABCDEFGHIJKLMNOPQRSTUVWXYZ0123456789-_")))=0,ISERROR(VALUE(A144)))),"Недопустимый код: только латинские буквы A-Z в верхнем регистре, цифры, - и _; начало с буквы, до 30 символов (например MILK-001)",IF(SUMPRODUCT(--EXACT($A$6:$A$205,A144))&gt;1,"Код повторяется",IF(B144="","Укажите наименование",IF(D144="","Укажите единицу",IF(NOT(ISNUMBER(E144)),"Укажите количество в упаковке",IF(E144&lt;=0,"Упаковка должна быть больше 0",IF(NOT(ISNUMBER(F144)),"Укажите начальный остаток (0, если нет)",IF(F144&lt;0,"Начальный остаток не может быть меньше 0",IF(AND(G144&lt;&gt;"",NOT(ISNUMBER(G144))),"Минимум должен быть числом","ОК")))))))))))</f>
        <v/>
      </c>
    </row>
    <row r="145" spans="1:9" x14ac:dyDescent="0.25">
      <c r="A145" s="13"/>
      <c r="B145" s="13"/>
      <c r="C145" s="13"/>
      <c r="D145" s="13"/>
      <c r="E145" s="14"/>
      <c r="F145" s="14"/>
      <c r="G145" s="14"/>
      <c r="H145" s="13"/>
      <c r="I145" s="15" t="str">
        <f>IF(COUNTA(A145:H145)=0,"",IF(A145="","Укажите код",IF(NOT(AND(ISTEXT(A145),LEN(A145)&gt;0,LEN(A145)&lt;=30,ISNUMBER(FIND(LEFT(A145,1),"ABCDEFGHIJKLMNOPQRSTUVWXYZ")),SUMPRODUCT((MID(A145,{1,2,3,4,5,6,7,8,9,10,11,12,13,14,15,16,17,18,19,20,21,22,23,24,25,26,27,28,29,30},1)&lt;&gt;"")*ISERROR(FIND(MID(A145,{1,2,3,4,5,6,7,8,9,10,11,12,13,14,15,16,17,18,19,20,21,22,23,24,25,26,27,28,29,30},1),"ABCDEFGHIJKLMNOPQRSTUVWXYZ0123456789-_")))=0,ISERROR(VALUE(A145)))),"Недопустимый код: только латинские буквы A-Z в верхнем регистре, цифры, - и _; начало с буквы, до 30 символов (например MILK-001)",IF(SUMPRODUCT(--EXACT($A$6:$A$205,A145))&gt;1,"Код повторяется",IF(B145="","Укажите наименование",IF(D145="","Укажите единицу",IF(NOT(ISNUMBER(E145)),"Укажите количество в упаковке",IF(E145&lt;=0,"Упаковка должна быть больше 0",IF(NOT(ISNUMBER(F145)),"Укажите начальный остаток (0, если нет)",IF(F145&lt;0,"Начальный остаток не может быть меньше 0",IF(AND(G145&lt;&gt;"",NOT(ISNUMBER(G145))),"Минимум должен быть числом","ОК")))))))))))</f>
        <v/>
      </c>
    </row>
    <row r="146" spans="1:9" x14ac:dyDescent="0.25">
      <c r="A146" s="13"/>
      <c r="B146" s="13"/>
      <c r="C146" s="13"/>
      <c r="D146" s="13"/>
      <c r="E146" s="14"/>
      <c r="F146" s="14"/>
      <c r="G146" s="14"/>
      <c r="H146" s="13"/>
      <c r="I146" s="15" t="str">
        <f>IF(COUNTA(A146:H146)=0,"",IF(A146="","Укажите код",IF(NOT(AND(ISTEXT(A146),LEN(A146)&gt;0,LEN(A146)&lt;=30,ISNUMBER(FIND(LEFT(A146,1),"ABCDEFGHIJKLMNOPQRSTUVWXYZ")),SUMPRODUCT((MID(A146,{1,2,3,4,5,6,7,8,9,10,11,12,13,14,15,16,17,18,19,20,21,22,23,24,25,26,27,28,29,30},1)&lt;&gt;"")*ISERROR(FIND(MID(A146,{1,2,3,4,5,6,7,8,9,10,11,12,13,14,15,16,17,18,19,20,21,22,23,24,25,26,27,28,29,30},1),"ABCDEFGHIJKLMNOPQRSTUVWXYZ0123456789-_")))=0,ISERROR(VALUE(A146)))),"Недопустимый код: только латинские буквы A-Z в верхнем регистре, цифры, - и _; начало с буквы, до 30 символов (например MILK-001)",IF(SUMPRODUCT(--EXACT($A$6:$A$205,A146))&gt;1,"Код повторяется",IF(B146="","Укажите наименование",IF(D146="","Укажите единицу",IF(NOT(ISNUMBER(E146)),"Укажите количество в упаковке",IF(E146&lt;=0,"Упаковка должна быть больше 0",IF(NOT(ISNUMBER(F146)),"Укажите начальный остаток (0, если нет)",IF(F146&lt;0,"Начальный остаток не может быть меньше 0",IF(AND(G146&lt;&gt;"",NOT(ISNUMBER(G146))),"Минимум должен быть числом","ОК")))))))))))</f>
        <v/>
      </c>
    </row>
    <row r="147" spans="1:9" x14ac:dyDescent="0.25">
      <c r="A147" s="13"/>
      <c r="B147" s="13"/>
      <c r="C147" s="13"/>
      <c r="D147" s="13"/>
      <c r="E147" s="14"/>
      <c r="F147" s="14"/>
      <c r="G147" s="14"/>
      <c r="H147" s="13"/>
      <c r="I147" s="15" t="str">
        <f>IF(COUNTA(A147:H147)=0,"",IF(A147="","Укажите код",IF(NOT(AND(ISTEXT(A147),LEN(A147)&gt;0,LEN(A147)&lt;=30,ISNUMBER(FIND(LEFT(A147,1),"ABCDEFGHIJKLMNOPQRSTUVWXYZ")),SUMPRODUCT((MID(A147,{1,2,3,4,5,6,7,8,9,10,11,12,13,14,15,16,17,18,19,20,21,22,23,24,25,26,27,28,29,30},1)&lt;&gt;"")*ISERROR(FIND(MID(A147,{1,2,3,4,5,6,7,8,9,10,11,12,13,14,15,16,17,18,19,20,21,22,23,24,25,26,27,28,29,30},1),"ABCDEFGHIJKLMNOPQRSTUVWXYZ0123456789-_")))=0,ISERROR(VALUE(A147)))),"Недопустимый код: только латинские буквы A-Z в верхнем регистре, цифры, - и _; начало с буквы, до 30 символов (например MILK-001)",IF(SUMPRODUCT(--EXACT($A$6:$A$205,A147))&gt;1,"Код повторяется",IF(B147="","Укажите наименование",IF(D147="","Укажите единицу",IF(NOT(ISNUMBER(E147)),"Укажите количество в упаковке",IF(E147&lt;=0,"Упаковка должна быть больше 0",IF(NOT(ISNUMBER(F147)),"Укажите начальный остаток (0, если нет)",IF(F147&lt;0,"Начальный остаток не может быть меньше 0",IF(AND(G147&lt;&gt;"",NOT(ISNUMBER(G147))),"Минимум должен быть числом","ОК")))))))))))</f>
        <v/>
      </c>
    </row>
    <row r="148" spans="1:9" x14ac:dyDescent="0.25">
      <c r="A148" s="13"/>
      <c r="B148" s="13"/>
      <c r="C148" s="13"/>
      <c r="D148" s="13"/>
      <c r="E148" s="14"/>
      <c r="F148" s="14"/>
      <c r="G148" s="14"/>
      <c r="H148" s="13"/>
      <c r="I148" s="15" t="str">
        <f>IF(COUNTA(A148:H148)=0,"",IF(A148="","Укажите код",IF(NOT(AND(ISTEXT(A148),LEN(A148)&gt;0,LEN(A148)&lt;=30,ISNUMBER(FIND(LEFT(A148,1),"ABCDEFGHIJKLMNOPQRSTUVWXYZ")),SUMPRODUCT((MID(A148,{1,2,3,4,5,6,7,8,9,10,11,12,13,14,15,16,17,18,19,20,21,22,23,24,25,26,27,28,29,30},1)&lt;&gt;"")*ISERROR(FIND(MID(A148,{1,2,3,4,5,6,7,8,9,10,11,12,13,14,15,16,17,18,19,20,21,22,23,24,25,26,27,28,29,30},1),"ABCDEFGHIJKLMNOPQRSTUVWXYZ0123456789-_")))=0,ISERROR(VALUE(A148)))),"Недопустимый код: только латинские буквы A-Z в верхнем регистре, цифры, - и _; начало с буквы, до 30 символов (например MILK-001)",IF(SUMPRODUCT(--EXACT($A$6:$A$205,A148))&gt;1,"Код повторяется",IF(B148="","Укажите наименование",IF(D148="","Укажите единицу",IF(NOT(ISNUMBER(E148)),"Укажите количество в упаковке",IF(E148&lt;=0,"Упаковка должна быть больше 0",IF(NOT(ISNUMBER(F148)),"Укажите начальный остаток (0, если нет)",IF(F148&lt;0,"Начальный остаток не может быть меньше 0",IF(AND(G148&lt;&gt;"",NOT(ISNUMBER(G148))),"Минимум должен быть числом","ОК")))))))))))</f>
        <v/>
      </c>
    </row>
    <row r="149" spans="1:9" x14ac:dyDescent="0.25">
      <c r="A149" s="13"/>
      <c r="B149" s="13"/>
      <c r="C149" s="13"/>
      <c r="D149" s="13"/>
      <c r="E149" s="14"/>
      <c r="F149" s="14"/>
      <c r="G149" s="14"/>
      <c r="H149" s="13"/>
      <c r="I149" s="15" t="str">
        <f>IF(COUNTA(A149:H149)=0,"",IF(A149="","Укажите код",IF(NOT(AND(ISTEXT(A149),LEN(A149)&gt;0,LEN(A149)&lt;=30,ISNUMBER(FIND(LEFT(A149,1),"ABCDEFGHIJKLMNOPQRSTUVWXYZ")),SUMPRODUCT((MID(A149,{1,2,3,4,5,6,7,8,9,10,11,12,13,14,15,16,17,18,19,20,21,22,23,24,25,26,27,28,29,30},1)&lt;&gt;"")*ISERROR(FIND(MID(A149,{1,2,3,4,5,6,7,8,9,10,11,12,13,14,15,16,17,18,19,20,21,22,23,24,25,26,27,28,29,30},1),"ABCDEFGHIJKLMNOPQRSTUVWXYZ0123456789-_")))=0,ISERROR(VALUE(A149)))),"Недопустимый код: только латинские буквы A-Z в верхнем регистре, цифры, - и _; начало с буквы, до 30 символов (например MILK-001)",IF(SUMPRODUCT(--EXACT($A$6:$A$205,A149))&gt;1,"Код повторяется",IF(B149="","Укажите наименование",IF(D149="","Укажите единицу",IF(NOT(ISNUMBER(E149)),"Укажите количество в упаковке",IF(E149&lt;=0,"Упаковка должна быть больше 0",IF(NOT(ISNUMBER(F149)),"Укажите начальный остаток (0, если нет)",IF(F149&lt;0,"Начальный остаток не может быть меньше 0",IF(AND(G149&lt;&gt;"",NOT(ISNUMBER(G149))),"Минимум должен быть числом","ОК")))))))))))</f>
        <v/>
      </c>
    </row>
    <row r="150" spans="1:9" x14ac:dyDescent="0.25">
      <c r="A150" s="13"/>
      <c r="B150" s="13"/>
      <c r="C150" s="13"/>
      <c r="D150" s="13"/>
      <c r="E150" s="14"/>
      <c r="F150" s="14"/>
      <c r="G150" s="14"/>
      <c r="H150" s="13"/>
      <c r="I150" s="15" t="str">
        <f>IF(COUNTA(A150:H150)=0,"",IF(A150="","Укажите код",IF(NOT(AND(ISTEXT(A150),LEN(A150)&gt;0,LEN(A150)&lt;=30,ISNUMBER(FIND(LEFT(A150,1),"ABCDEFGHIJKLMNOPQRSTUVWXYZ")),SUMPRODUCT((MID(A150,{1,2,3,4,5,6,7,8,9,10,11,12,13,14,15,16,17,18,19,20,21,22,23,24,25,26,27,28,29,30},1)&lt;&gt;"")*ISERROR(FIND(MID(A150,{1,2,3,4,5,6,7,8,9,10,11,12,13,14,15,16,17,18,19,20,21,22,23,24,25,26,27,28,29,30},1),"ABCDEFGHIJKLMNOPQRSTUVWXYZ0123456789-_")))=0,ISERROR(VALUE(A150)))),"Недопустимый код: только латинские буквы A-Z в верхнем регистре, цифры, - и _; начало с буквы, до 30 символов (например MILK-001)",IF(SUMPRODUCT(--EXACT($A$6:$A$205,A150))&gt;1,"Код повторяется",IF(B150="","Укажите наименование",IF(D150="","Укажите единицу",IF(NOT(ISNUMBER(E150)),"Укажите количество в упаковке",IF(E150&lt;=0,"Упаковка должна быть больше 0",IF(NOT(ISNUMBER(F150)),"Укажите начальный остаток (0, если нет)",IF(F150&lt;0,"Начальный остаток не может быть меньше 0",IF(AND(G150&lt;&gt;"",NOT(ISNUMBER(G150))),"Минимум должен быть числом","ОК")))))))))))</f>
        <v/>
      </c>
    </row>
    <row r="151" spans="1:9" x14ac:dyDescent="0.25">
      <c r="A151" s="13"/>
      <c r="B151" s="13"/>
      <c r="C151" s="13"/>
      <c r="D151" s="13"/>
      <c r="E151" s="14"/>
      <c r="F151" s="14"/>
      <c r="G151" s="14"/>
      <c r="H151" s="13"/>
      <c r="I151" s="15" t="str">
        <f>IF(COUNTA(A151:H151)=0,"",IF(A151="","Укажите код",IF(NOT(AND(ISTEXT(A151),LEN(A151)&gt;0,LEN(A151)&lt;=30,ISNUMBER(FIND(LEFT(A151,1),"ABCDEFGHIJKLMNOPQRSTUVWXYZ")),SUMPRODUCT((MID(A151,{1,2,3,4,5,6,7,8,9,10,11,12,13,14,15,16,17,18,19,20,21,22,23,24,25,26,27,28,29,30},1)&lt;&gt;"")*ISERROR(FIND(MID(A151,{1,2,3,4,5,6,7,8,9,10,11,12,13,14,15,16,17,18,19,20,21,22,23,24,25,26,27,28,29,30},1),"ABCDEFGHIJKLMNOPQRSTUVWXYZ0123456789-_")))=0,ISERROR(VALUE(A151)))),"Недопустимый код: только латинские буквы A-Z в верхнем регистре, цифры, - и _; начало с буквы, до 30 символов (например MILK-001)",IF(SUMPRODUCT(--EXACT($A$6:$A$205,A151))&gt;1,"Код повторяется",IF(B151="","Укажите наименование",IF(D151="","Укажите единицу",IF(NOT(ISNUMBER(E151)),"Укажите количество в упаковке",IF(E151&lt;=0,"Упаковка должна быть больше 0",IF(NOT(ISNUMBER(F151)),"Укажите начальный остаток (0, если нет)",IF(F151&lt;0,"Начальный остаток не может быть меньше 0",IF(AND(G151&lt;&gt;"",NOT(ISNUMBER(G151))),"Минимум должен быть числом","ОК")))))))))))</f>
        <v/>
      </c>
    </row>
    <row r="152" spans="1:9" x14ac:dyDescent="0.25">
      <c r="A152" s="13"/>
      <c r="B152" s="13"/>
      <c r="C152" s="13"/>
      <c r="D152" s="13"/>
      <c r="E152" s="14"/>
      <c r="F152" s="14"/>
      <c r="G152" s="14"/>
      <c r="H152" s="13"/>
      <c r="I152" s="15" t="str">
        <f>IF(COUNTA(A152:H152)=0,"",IF(A152="","Укажите код",IF(NOT(AND(ISTEXT(A152),LEN(A152)&gt;0,LEN(A152)&lt;=30,ISNUMBER(FIND(LEFT(A152,1),"ABCDEFGHIJKLMNOPQRSTUVWXYZ")),SUMPRODUCT((MID(A152,{1,2,3,4,5,6,7,8,9,10,11,12,13,14,15,16,17,18,19,20,21,22,23,24,25,26,27,28,29,30},1)&lt;&gt;"")*ISERROR(FIND(MID(A152,{1,2,3,4,5,6,7,8,9,10,11,12,13,14,15,16,17,18,19,20,21,22,23,24,25,26,27,28,29,30},1),"ABCDEFGHIJKLMNOPQRSTUVWXYZ0123456789-_")))=0,ISERROR(VALUE(A152)))),"Недопустимый код: только латинские буквы A-Z в верхнем регистре, цифры, - и _; начало с буквы, до 30 символов (например MILK-001)",IF(SUMPRODUCT(--EXACT($A$6:$A$205,A152))&gt;1,"Код повторяется",IF(B152="","Укажите наименование",IF(D152="","Укажите единицу",IF(NOT(ISNUMBER(E152)),"Укажите количество в упаковке",IF(E152&lt;=0,"Упаковка должна быть больше 0",IF(NOT(ISNUMBER(F152)),"Укажите начальный остаток (0, если нет)",IF(F152&lt;0,"Начальный остаток не может быть меньше 0",IF(AND(G152&lt;&gt;"",NOT(ISNUMBER(G152))),"Минимум должен быть числом","ОК")))))))))))</f>
        <v/>
      </c>
    </row>
    <row r="153" spans="1:9" x14ac:dyDescent="0.25">
      <c r="A153" s="13"/>
      <c r="B153" s="13"/>
      <c r="C153" s="13"/>
      <c r="D153" s="13"/>
      <c r="E153" s="14"/>
      <c r="F153" s="14"/>
      <c r="G153" s="14"/>
      <c r="H153" s="13"/>
      <c r="I153" s="15" t="str">
        <f>IF(COUNTA(A153:H153)=0,"",IF(A153="","Укажите код",IF(NOT(AND(ISTEXT(A153),LEN(A153)&gt;0,LEN(A153)&lt;=30,ISNUMBER(FIND(LEFT(A153,1),"ABCDEFGHIJKLMNOPQRSTUVWXYZ")),SUMPRODUCT((MID(A153,{1,2,3,4,5,6,7,8,9,10,11,12,13,14,15,16,17,18,19,20,21,22,23,24,25,26,27,28,29,30},1)&lt;&gt;"")*ISERROR(FIND(MID(A153,{1,2,3,4,5,6,7,8,9,10,11,12,13,14,15,16,17,18,19,20,21,22,23,24,25,26,27,28,29,30},1),"ABCDEFGHIJKLMNOPQRSTUVWXYZ0123456789-_")))=0,ISERROR(VALUE(A153)))),"Недопустимый код: только латинские буквы A-Z в верхнем регистре, цифры, - и _; начало с буквы, до 30 символов (например MILK-001)",IF(SUMPRODUCT(--EXACT($A$6:$A$205,A153))&gt;1,"Код повторяется",IF(B153="","Укажите наименование",IF(D153="","Укажите единицу",IF(NOT(ISNUMBER(E153)),"Укажите количество в упаковке",IF(E153&lt;=0,"Упаковка должна быть больше 0",IF(NOT(ISNUMBER(F153)),"Укажите начальный остаток (0, если нет)",IF(F153&lt;0,"Начальный остаток не может быть меньше 0",IF(AND(G153&lt;&gt;"",NOT(ISNUMBER(G153))),"Минимум должен быть числом","ОК")))))))))))</f>
        <v/>
      </c>
    </row>
    <row r="154" spans="1:9" x14ac:dyDescent="0.25">
      <c r="A154" s="13"/>
      <c r="B154" s="13"/>
      <c r="C154" s="13"/>
      <c r="D154" s="13"/>
      <c r="E154" s="14"/>
      <c r="F154" s="14"/>
      <c r="G154" s="14"/>
      <c r="H154" s="13"/>
      <c r="I154" s="15" t="str">
        <f>IF(COUNTA(A154:H154)=0,"",IF(A154="","Укажите код",IF(NOT(AND(ISTEXT(A154),LEN(A154)&gt;0,LEN(A154)&lt;=30,ISNUMBER(FIND(LEFT(A154,1),"ABCDEFGHIJKLMNOPQRSTUVWXYZ")),SUMPRODUCT((MID(A154,{1,2,3,4,5,6,7,8,9,10,11,12,13,14,15,16,17,18,19,20,21,22,23,24,25,26,27,28,29,30},1)&lt;&gt;"")*ISERROR(FIND(MID(A154,{1,2,3,4,5,6,7,8,9,10,11,12,13,14,15,16,17,18,19,20,21,22,23,24,25,26,27,28,29,30},1),"ABCDEFGHIJKLMNOPQRSTUVWXYZ0123456789-_")))=0,ISERROR(VALUE(A154)))),"Недопустимый код: только латинские буквы A-Z в верхнем регистре, цифры, - и _; начало с буквы, до 30 символов (например MILK-001)",IF(SUMPRODUCT(--EXACT($A$6:$A$205,A154))&gt;1,"Код повторяется",IF(B154="","Укажите наименование",IF(D154="","Укажите единицу",IF(NOT(ISNUMBER(E154)),"Укажите количество в упаковке",IF(E154&lt;=0,"Упаковка должна быть больше 0",IF(NOT(ISNUMBER(F154)),"Укажите начальный остаток (0, если нет)",IF(F154&lt;0,"Начальный остаток не может быть меньше 0",IF(AND(G154&lt;&gt;"",NOT(ISNUMBER(G154))),"Минимум должен быть числом","ОК")))))))))))</f>
        <v/>
      </c>
    </row>
    <row r="155" spans="1:9" x14ac:dyDescent="0.25">
      <c r="A155" s="13"/>
      <c r="B155" s="13"/>
      <c r="C155" s="13"/>
      <c r="D155" s="13"/>
      <c r="E155" s="14"/>
      <c r="F155" s="14"/>
      <c r="G155" s="14"/>
      <c r="H155" s="13"/>
      <c r="I155" s="15" t="str">
        <f>IF(COUNTA(A155:H155)=0,"",IF(A155="","Укажите код",IF(NOT(AND(ISTEXT(A155),LEN(A155)&gt;0,LEN(A155)&lt;=30,ISNUMBER(FIND(LEFT(A155,1),"ABCDEFGHIJKLMNOPQRSTUVWXYZ")),SUMPRODUCT((MID(A155,{1,2,3,4,5,6,7,8,9,10,11,12,13,14,15,16,17,18,19,20,21,22,23,24,25,26,27,28,29,30},1)&lt;&gt;"")*ISERROR(FIND(MID(A155,{1,2,3,4,5,6,7,8,9,10,11,12,13,14,15,16,17,18,19,20,21,22,23,24,25,26,27,28,29,30},1),"ABCDEFGHIJKLMNOPQRSTUVWXYZ0123456789-_")))=0,ISERROR(VALUE(A155)))),"Недопустимый код: только латинские буквы A-Z в верхнем регистре, цифры, - и _; начало с буквы, до 30 символов (например MILK-001)",IF(SUMPRODUCT(--EXACT($A$6:$A$205,A155))&gt;1,"Код повторяется",IF(B155="","Укажите наименование",IF(D155="","Укажите единицу",IF(NOT(ISNUMBER(E155)),"Укажите количество в упаковке",IF(E155&lt;=0,"Упаковка должна быть больше 0",IF(NOT(ISNUMBER(F155)),"Укажите начальный остаток (0, если нет)",IF(F155&lt;0,"Начальный остаток не может быть меньше 0",IF(AND(G155&lt;&gt;"",NOT(ISNUMBER(G155))),"Минимум должен быть числом","ОК")))))))))))</f>
        <v/>
      </c>
    </row>
    <row r="156" spans="1:9" x14ac:dyDescent="0.25">
      <c r="A156" s="13"/>
      <c r="B156" s="13"/>
      <c r="C156" s="13"/>
      <c r="D156" s="13"/>
      <c r="E156" s="14"/>
      <c r="F156" s="14"/>
      <c r="G156" s="14"/>
      <c r="H156" s="13"/>
      <c r="I156" s="15" t="str">
        <f>IF(COUNTA(A156:H156)=0,"",IF(A156="","Укажите код",IF(NOT(AND(ISTEXT(A156),LEN(A156)&gt;0,LEN(A156)&lt;=30,ISNUMBER(FIND(LEFT(A156,1),"ABCDEFGHIJKLMNOPQRSTUVWXYZ")),SUMPRODUCT((MID(A156,{1,2,3,4,5,6,7,8,9,10,11,12,13,14,15,16,17,18,19,20,21,22,23,24,25,26,27,28,29,30},1)&lt;&gt;"")*ISERROR(FIND(MID(A156,{1,2,3,4,5,6,7,8,9,10,11,12,13,14,15,16,17,18,19,20,21,22,23,24,25,26,27,28,29,30},1),"ABCDEFGHIJKLMNOPQRSTUVWXYZ0123456789-_")))=0,ISERROR(VALUE(A156)))),"Недопустимый код: только латинские буквы A-Z в верхнем регистре, цифры, - и _; начало с буквы, до 30 символов (например MILK-001)",IF(SUMPRODUCT(--EXACT($A$6:$A$205,A156))&gt;1,"Код повторяется",IF(B156="","Укажите наименование",IF(D156="","Укажите единицу",IF(NOT(ISNUMBER(E156)),"Укажите количество в упаковке",IF(E156&lt;=0,"Упаковка должна быть больше 0",IF(NOT(ISNUMBER(F156)),"Укажите начальный остаток (0, если нет)",IF(F156&lt;0,"Начальный остаток не может быть меньше 0",IF(AND(G156&lt;&gt;"",NOT(ISNUMBER(G156))),"Минимум должен быть числом","ОК")))))))))))</f>
        <v/>
      </c>
    </row>
    <row r="157" spans="1:9" x14ac:dyDescent="0.25">
      <c r="A157" s="13"/>
      <c r="B157" s="13"/>
      <c r="C157" s="13"/>
      <c r="D157" s="13"/>
      <c r="E157" s="14"/>
      <c r="F157" s="14"/>
      <c r="G157" s="14"/>
      <c r="H157" s="13"/>
      <c r="I157" s="15" t="str">
        <f>IF(COUNTA(A157:H157)=0,"",IF(A157="","Укажите код",IF(NOT(AND(ISTEXT(A157),LEN(A157)&gt;0,LEN(A157)&lt;=30,ISNUMBER(FIND(LEFT(A157,1),"ABCDEFGHIJKLMNOPQRSTUVWXYZ")),SUMPRODUCT((MID(A157,{1,2,3,4,5,6,7,8,9,10,11,12,13,14,15,16,17,18,19,20,21,22,23,24,25,26,27,28,29,30},1)&lt;&gt;"")*ISERROR(FIND(MID(A157,{1,2,3,4,5,6,7,8,9,10,11,12,13,14,15,16,17,18,19,20,21,22,23,24,25,26,27,28,29,30},1),"ABCDEFGHIJKLMNOPQRSTUVWXYZ0123456789-_")))=0,ISERROR(VALUE(A157)))),"Недопустимый код: только латинские буквы A-Z в верхнем регистре, цифры, - и _; начало с буквы, до 30 символов (например MILK-001)",IF(SUMPRODUCT(--EXACT($A$6:$A$205,A157))&gt;1,"Код повторяется",IF(B157="","Укажите наименование",IF(D157="","Укажите единицу",IF(NOT(ISNUMBER(E157)),"Укажите количество в упаковке",IF(E157&lt;=0,"Упаковка должна быть больше 0",IF(NOT(ISNUMBER(F157)),"Укажите начальный остаток (0, если нет)",IF(F157&lt;0,"Начальный остаток не может быть меньше 0",IF(AND(G157&lt;&gt;"",NOT(ISNUMBER(G157))),"Минимум должен быть числом","ОК")))))))))))</f>
        <v/>
      </c>
    </row>
    <row r="158" spans="1:9" x14ac:dyDescent="0.25">
      <c r="A158" s="13"/>
      <c r="B158" s="13"/>
      <c r="C158" s="13"/>
      <c r="D158" s="13"/>
      <c r="E158" s="14"/>
      <c r="F158" s="14"/>
      <c r="G158" s="14"/>
      <c r="H158" s="13"/>
      <c r="I158" s="15" t="str">
        <f>IF(COUNTA(A158:H158)=0,"",IF(A158="","Укажите код",IF(NOT(AND(ISTEXT(A158),LEN(A158)&gt;0,LEN(A158)&lt;=30,ISNUMBER(FIND(LEFT(A158,1),"ABCDEFGHIJKLMNOPQRSTUVWXYZ")),SUMPRODUCT((MID(A158,{1,2,3,4,5,6,7,8,9,10,11,12,13,14,15,16,17,18,19,20,21,22,23,24,25,26,27,28,29,30},1)&lt;&gt;"")*ISERROR(FIND(MID(A158,{1,2,3,4,5,6,7,8,9,10,11,12,13,14,15,16,17,18,19,20,21,22,23,24,25,26,27,28,29,30},1),"ABCDEFGHIJKLMNOPQRSTUVWXYZ0123456789-_")))=0,ISERROR(VALUE(A158)))),"Недопустимый код: только латинские буквы A-Z в верхнем регистре, цифры, - и _; начало с буквы, до 30 символов (например MILK-001)",IF(SUMPRODUCT(--EXACT($A$6:$A$205,A158))&gt;1,"Код повторяется",IF(B158="","Укажите наименование",IF(D158="","Укажите единицу",IF(NOT(ISNUMBER(E158)),"Укажите количество в упаковке",IF(E158&lt;=0,"Упаковка должна быть больше 0",IF(NOT(ISNUMBER(F158)),"Укажите начальный остаток (0, если нет)",IF(F158&lt;0,"Начальный остаток не может быть меньше 0",IF(AND(G158&lt;&gt;"",NOT(ISNUMBER(G158))),"Минимум должен быть числом","ОК")))))))))))</f>
        <v/>
      </c>
    </row>
    <row r="159" spans="1:9" x14ac:dyDescent="0.25">
      <c r="A159" s="13"/>
      <c r="B159" s="13"/>
      <c r="C159" s="13"/>
      <c r="D159" s="13"/>
      <c r="E159" s="14"/>
      <c r="F159" s="14"/>
      <c r="G159" s="14"/>
      <c r="H159" s="13"/>
      <c r="I159" s="15" t="str">
        <f>IF(COUNTA(A159:H159)=0,"",IF(A159="","Укажите код",IF(NOT(AND(ISTEXT(A159),LEN(A159)&gt;0,LEN(A159)&lt;=30,ISNUMBER(FIND(LEFT(A159,1),"ABCDEFGHIJKLMNOPQRSTUVWXYZ")),SUMPRODUCT((MID(A159,{1,2,3,4,5,6,7,8,9,10,11,12,13,14,15,16,17,18,19,20,21,22,23,24,25,26,27,28,29,30},1)&lt;&gt;"")*ISERROR(FIND(MID(A159,{1,2,3,4,5,6,7,8,9,10,11,12,13,14,15,16,17,18,19,20,21,22,23,24,25,26,27,28,29,30},1),"ABCDEFGHIJKLMNOPQRSTUVWXYZ0123456789-_")))=0,ISERROR(VALUE(A159)))),"Недопустимый код: только латинские буквы A-Z в верхнем регистре, цифры, - и _; начало с буквы, до 30 символов (например MILK-001)",IF(SUMPRODUCT(--EXACT($A$6:$A$205,A159))&gt;1,"Код повторяется",IF(B159="","Укажите наименование",IF(D159="","Укажите единицу",IF(NOT(ISNUMBER(E159)),"Укажите количество в упаковке",IF(E159&lt;=0,"Упаковка должна быть больше 0",IF(NOT(ISNUMBER(F159)),"Укажите начальный остаток (0, если нет)",IF(F159&lt;0,"Начальный остаток не может быть меньше 0",IF(AND(G159&lt;&gt;"",NOT(ISNUMBER(G159))),"Минимум должен быть числом","ОК")))))))))))</f>
        <v/>
      </c>
    </row>
    <row r="160" spans="1:9" x14ac:dyDescent="0.25">
      <c r="A160" s="13"/>
      <c r="B160" s="13"/>
      <c r="C160" s="13"/>
      <c r="D160" s="13"/>
      <c r="E160" s="14"/>
      <c r="F160" s="14"/>
      <c r="G160" s="14"/>
      <c r="H160" s="13"/>
      <c r="I160" s="15" t="str">
        <f>IF(COUNTA(A160:H160)=0,"",IF(A160="","Укажите код",IF(NOT(AND(ISTEXT(A160),LEN(A160)&gt;0,LEN(A160)&lt;=30,ISNUMBER(FIND(LEFT(A160,1),"ABCDEFGHIJKLMNOPQRSTUVWXYZ")),SUMPRODUCT((MID(A160,{1,2,3,4,5,6,7,8,9,10,11,12,13,14,15,16,17,18,19,20,21,22,23,24,25,26,27,28,29,30},1)&lt;&gt;"")*ISERROR(FIND(MID(A160,{1,2,3,4,5,6,7,8,9,10,11,12,13,14,15,16,17,18,19,20,21,22,23,24,25,26,27,28,29,30},1),"ABCDEFGHIJKLMNOPQRSTUVWXYZ0123456789-_")))=0,ISERROR(VALUE(A160)))),"Недопустимый код: только латинские буквы A-Z в верхнем регистре, цифры, - и _; начало с буквы, до 30 символов (например MILK-001)",IF(SUMPRODUCT(--EXACT($A$6:$A$205,A160))&gt;1,"Код повторяется",IF(B160="","Укажите наименование",IF(D160="","Укажите единицу",IF(NOT(ISNUMBER(E160)),"Укажите количество в упаковке",IF(E160&lt;=0,"Упаковка должна быть больше 0",IF(NOT(ISNUMBER(F160)),"Укажите начальный остаток (0, если нет)",IF(F160&lt;0,"Начальный остаток не может быть меньше 0",IF(AND(G160&lt;&gt;"",NOT(ISNUMBER(G160))),"Минимум должен быть числом","ОК")))))))))))</f>
        <v/>
      </c>
    </row>
    <row r="161" spans="1:9" x14ac:dyDescent="0.25">
      <c r="A161" s="13"/>
      <c r="B161" s="13"/>
      <c r="C161" s="13"/>
      <c r="D161" s="13"/>
      <c r="E161" s="14"/>
      <c r="F161" s="14"/>
      <c r="G161" s="14"/>
      <c r="H161" s="13"/>
      <c r="I161" s="15" t="str">
        <f>IF(COUNTA(A161:H161)=0,"",IF(A161="","Укажите код",IF(NOT(AND(ISTEXT(A161),LEN(A161)&gt;0,LEN(A161)&lt;=30,ISNUMBER(FIND(LEFT(A161,1),"ABCDEFGHIJKLMNOPQRSTUVWXYZ")),SUMPRODUCT((MID(A161,{1,2,3,4,5,6,7,8,9,10,11,12,13,14,15,16,17,18,19,20,21,22,23,24,25,26,27,28,29,30},1)&lt;&gt;"")*ISERROR(FIND(MID(A161,{1,2,3,4,5,6,7,8,9,10,11,12,13,14,15,16,17,18,19,20,21,22,23,24,25,26,27,28,29,30},1),"ABCDEFGHIJKLMNOPQRSTUVWXYZ0123456789-_")))=0,ISERROR(VALUE(A161)))),"Недопустимый код: только латинские буквы A-Z в верхнем регистре, цифры, - и _; начало с буквы, до 30 символов (например MILK-001)",IF(SUMPRODUCT(--EXACT($A$6:$A$205,A161))&gt;1,"Код повторяется",IF(B161="","Укажите наименование",IF(D161="","Укажите единицу",IF(NOT(ISNUMBER(E161)),"Укажите количество в упаковке",IF(E161&lt;=0,"Упаковка должна быть больше 0",IF(NOT(ISNUMBER(F161)),"Укажите начальный остаток (0, если нет)",IF(F161&lt;0,"Начальный остаток не может быть меньше 0",IF(AND(G161&lt;&gt;"",NOT(ISNUMBER(G161))),"Минимум должен быть числом","ОК")))))))))))</f>
        <v/>
      </c>
    </row>
    <row r="162" spans="1:9" x14ac:dyDescent="0.25">
      <c r="A162" s="13"/>
      <c r="B162" s="13"/>
      <c r="C162" s="13"/>
      <c r="D162" s="13"/>
      <c r="E162" s="14"/>
      <c r="F162" s="14"/>
      <c r="G162" s="14"/>
      <c r="H162" s="13"/>
      <c r="I162" s="15" t="str">
        <f>IF(COUNTA(A162:H162)=0,"",IF(A162="","Укажите код",IF(NOT(AND(ISTEXT(A162),LEN(A162)&gt;0,LEN(A162)&lt;=30,ISNUMBER(FIND(LEFT(A162,1),"ABCDEFGHIJKLMNOPQRSTUVWXYZ")),SUMPRODUCT((MID(A162,{1,2,3,4,5,6,7,8,9,10,11,12,13,14,15,16,17,18,19,20,21,22,23,24,25,26,27,28,29,30},1)&lt;&gt;"")*ISERROR(FIND(MID(A162,{1,2,3,4,5,6,7,8,9,10,11,12,13,14,15,16,17,18,19,20,21,22,23,24,25,26,27,28,29,30},1),"ABCDEFGHIJKLMNOPQRSTUVWXYZ0123456789-_")))=0,ISERROR(VALUE(A162)))),"Недопустимый код: только латинские буквы A-Z в верхнем регистре, цифры, - и _; начало с буквы, до 30 символов (например MILK-001)",IF(SUMPRODUCT(--EXACT($A$6:$A$205,A162))&gt;1,"Код повторяется",IF(B162="","Укажите наименование",IF(D162="","Укажите единицу",IF(NOT(ISNUMBER(E162)),"Укажите количество в упаковке",IF(E162&lt;=0,"Упаковка должна быть больше 0",IF(NOT(ISNUMBER(F162)),"Укажите начальный остаток (0, если нет)",IF(F162&lt;0,"Начальный остаток не может быть меньше 0",IF(AND(G162&lt;&gt;"",NOT(ISNUMBER(G162))),"Минимум должен быть числом","ОК")))))))))))</f>
        <v/>
      </c>
    </row>
    <row r="163" spans="1:9" x14ac:dyDescent="0.25">
      <c r="A163" s="13"/>
      <c r="B163" s="13"/>
      <c r="C163" s="13"/>
      <c r="D163" s="13"/>
      <c r="E163" s="14"/>
      <c r="F163" s="14"/>
      <c r="G163" s="14"/>
      <c r="H163" s="13"/>
      <c r="I163" s="15" t="str">
        <f>IF(COUNTA(A163:H163)=0,"",IF(A163="","Укажите код",IF(NOT(AND(ISTEXT(A163),LEN(A163)&gt;0,LEN(A163)&lt;=30,ISNUMBER(FIND(LEFT(A163,1),"ABCDEFGHIJKLMNOPQRSTUVWXYZ")),SUMPRODUCT((MID(A163,{1,2,3,4,5,6,7,8,9,10,11,12,13,14,15,16,17,18,19,20,21,22,23,24,25,26,27,28,29,30},1)&lt;&gt;"")*ISERROR(FIND(MID(A163,{1,2,3,4,5,6,7,8,9,10,11,12,13,14,15,16,17,18,19,20,21,22,23,24,25,26,27,28,29,30},1),"ABCDEFGHIJKLMNOPQRSTUVWXYZ0123456789-_")))=0,ISERROR(VALUE(A163)))),"Недопустимый код: только латинские буквы A-Z в верхнем регистре, цифры, - и _; начало с буквы, до 30 символов (например MILK-001)",IF(SUMPRODUCT(--EXACT($A$6:$A$205,A163))&gt;1,"Код повторяется",IF(B163="","Укажите наименование",IF(D163="","Укажите единицу",IF(NOT(ISNUMBER(E163)),"Укажите количество в упаковке",IF(E163&lt;=0,"Упаковка должна быть больше 0",IF(NOT(ISNUMBER(F163)),"Укажите начальный остаток (0, если нет)",IF(F163&lt;0,"Начальный остаток не может быть меньше 0",IF(AND(G163&lt;&gt;"",NOT(ISNUMBER(G163))),"Минимум должен быть числом","ОК")))))))))))</f>
        <v/>
      </c>
    </row>
    <row r="164" spans="1:9" x14ac:dyDescent="0.25">
      <c r="A164" s="13"/>
      <c r="B164" s="13"/>
      <c r="C164" s="13"/>
      <c r="D164" s="13"/>
      <c r="E164" s="14"/>
      <c r="F164" s="14"/>
      <c r="G164" s="14"/>
      <c r="H164" s="13"/>
      <c r="I164" s="15" t="str">
        <f>IF(COUNTA(A164:H164)=0,"",IF(A164="","Укажите код",IF(NOT(AND(ISTEXT(A164),LEN(A164)&gt;0,LEN(A164)&lt;=30,ISNUMBER(FIND(LEFT(A164,1),"ABCDEFGHIJKLMNOPQRSTUVWXYZ")),SUMPRODUCT((MID(A164,{1,2,3,4,5,6,7,8,9,10,11,12,13,14,15,16,17,18,19,20,21,22,23,24,25,26,27,28,29,30},1)&lt;&gt;"")*ISERROR(FIND(MID(A164,{1,2,3,4,5,6,7,8,9,10,11,12,13,14,15,16,17,18,19,20,21,22,23,24,25,26,27,28,29,30},1),"ABCDEFGHIJKLMNOPQRSTUVWXYZ0123456789-_")))=0,ISERROR(VALUE(A164)))),"Недопустимый код: только латинские буквы A-Z в верхнем регистре, цифры, - и _; начало с буквы, до 30 символов (например MILK-001)",IF(SUMPRODUCT(--EXACT($A$6:$A$205,A164))&gt;1,"Код повторяется",IF(B164="","Укажите наименование",IF(D164="","Укажите единицу",IF(NOT(ISNUMBER(E164)),"Укажите количество в упаковке",IF(E164&lt;=0,"Упаковка должна быть больше 0",IF(NOT(ISNUMBER(F164)),"Укажите начальный остаток (0, если нет)",IF(F164&lt;0,"Начальный остаток не может быть меньше 0",IF(AND(G164&lt;&gt;"",NOT(ISNUMBER(G164))),"Минимум должен быть числом","ОК")))))))))))</f>
        <v/>
      </c>
    </row>
    <row r="165" spans="1:9" x14ac:dyDescent="0.25">
      <c r="A165" s="13"/>
      <c r="B165" s="13"/>
      <c r="C165" s="13"/>
      <c r="D165" s="13"/>
      <c r="E165" s="14"/>
      <c r="F165" s="14"/>
      <c r="G165" s="14"/>
      <c r="H165" s="13"/>
      <c r="I165" s="15" t="str">
        <f>IF(COUNTA(A165:H165)=0,"",IF(A165="","Укажите код",IF(NOT(AND(ISTEXT(A165),LEN(A165)&gt;0,LEN(A165)&lt;=30,ISNUMBER(FIND(LEFT(A165,1),"ABCDEFGHIJKLMNOPQRSTUVWXYZ")),SUMPRODUCT((MID(A165,{1,2,3,4,5,6,7,8,9,10,11,12,13,14,15,16,17,18,19,20,21,22,23,24,25,26,27,28,29,30},1)&lt;&gt;"")*ISERROR(FIND(MID(A165,{1,2,3,4,5,6,7,8,9,10,11,12,13,14,15,16,17,18,19,20,21,22,23,24,25,26,27,28,29,30},1),"ABCDEFGHIJKLMNOPQRSTUVWXYZ0123456789-_")))=0,ISERROR(VALUE(A165)))),"Недопустимый код: только латинские буквы A-Z в верхнем регистре, цифры, - и _; начало с буквы, до 30 символов (например MILK-001)",IF(SUMPRODUCT(--EXACT($A$6:$A$205,A165))&gt;1,"Код повторяется",IF(B165="","Укажите наименование",IF(D165="","Укажите единицу",IF(NOT(ISNUMBER(E165)),"Укажите количество в упаковке",IF(E165&lt;=0,"Упаковка должна быть больше 0",IF(NOT(ISNUMBER(F165)),"Укажите начальный остаток (0, если нет)",IF(F165&lt;0,"Начальный остаток не может быть меньше 0",IF(AND(G165&lt;&gt;"",NOT(ISNUMBER(G165))),"Минимум должен быть числом","ОК")))))))))))</f>
        <v/>
      </c>
    </row>
    <row r="166" spans="1:9" x14ac:dyDescent="0.25">
      <c r="A166" s="13"/>
      <c r="B166" s="13"/>
      <c r="C166" s="13"/>
      <c r="D166" s="13"/>
      <c r="E166" s="14"/>
      <c r="F166" s="14"/>
      <c r="G166" s="14"/>
      <c r="H166" s="13"/>
      <c r="I166" s="15" t="str">
        <f>IF(COUNTA(A166:H166)=0,"",IF(A166="","Укажите код",IF(NOT(AND(ISTEXT(A166),LEN(A166)&gt;0,LEN(A166)&lt;=30,ISNUMBER(FIND(LEFT(A166,1),"ABCDEFGHIJKLMNOPQRSTUVWXYZ")),SUMPRODUCT((MID(A166,{1,2,3,4,5,6,7,8,9,10,11,12,13,14,15,16,17,18,19,20,21,22,23,24,25,26,27,28,29,30},1)&lt;&gt;"")*ISERROR(FIND(MID(A166,{1,2,3,4,5,6,7,8,9,10,11,12,13,14,15,16,17,18,19,20,21,22,23,24,25,26,27,28,29,30},1),"ABCDEFGHIJKLMNOPQRSTUVWXYZ0123456789-_")))=0,ISERROR(VALUE(A166)))),"Недопустимый код: только латинские буквы A-Z в верхнем регистре, цифры, - и _; начало с буквы, до 30 символов (например MILK-001)",IF(SUMPRODUCT(--EXACT($A$6:$A$205,A166))&gt;1,"Код повторяется",IF(B166="","Укажите наименование",IF(D166="","Укажите единицу",IF(NOT(ISNUMBER(E166)),"Укажите количество в упаковке",IF(E166&lt;=0,"Упаковка должна быть больше 0",IF(NOT(ISNUMBER(F166)),"Укажите начальный остаток (0, если нет)",IF(F166&lt;0,"Начальный остаток не может быть меньше 0",IF(AND(G166&lt;&gt;"",NOT(ISNUMBER(G166))),"Минимум должен быть числом","ОК")))))))))))</f>
        <v/>
      </c>
    </row>
    <row r="167" spans="1:9" x14ac:dyDescent="0.25">
      <c r="A167" s="13"/>
      <c r="B167" s="13"/>
      <c r="C167" s="13"/>
      <c r="D167" s="13"/>
      <c r="E167" s="14"/>
      <c r="F167" s="14"/>
      <c r="G167" s="14"/>
      <c r="H167" s="13"/>
      <c r="I167" s="15" t="str">
        <f>IF(COUNTA(A167:H167)=0,"",IF(A167="","Укажите код",IF(NOT(AND(ISTEXT(A167),LEN(A167)&gt;0,LEN(A167)&lt;=30,ISNUMBER(FIND(LEFT(A167,1),"ABCDEFGHIJKLMNOPQRSTUVWXYZ")),SUMPRODUCT((MID(A167,{1,2,3,4,5,6,7,8,9,10,11,12,13,14,15,16,17,18,19,20,21,22,23,24,25,26,27,28,29,30},1)&lt;&gt;"")*ISERROR(FIND(MID(A167,{1,2,3,4,5,6,7,8,9,10,11,12,13,14,15,16,17,18,19,20,21,22,23,24,25,26,27,28,29,30},1),"ABCDEFGHIJKLMNOPQRSTUVWXYZ0123456789-_")))=0,ISERROR(VALUE(A167)))),"Недопустимый код: только латинские буквы A-Z в верхнем регистре, цифры, - и _; начало с буквы, до 30 символов (например MILK-001)",IF(SUMPRODUCT(--EXACT($A$6:$A$205,A167))&gt;1,"Код повторяется",IF(B167="","Укажите наименование",IF(D167="","Укажите единицу",IF(NOT(ISNUMBER(E167)),"Укажите количество в упаковке",IF(E167&lt;=0,"Упаковка должна быть больше 0",IF(NOT(ISNUMBER(F167)),"Укажите начальный остаток (0, если нет)",IF(F167&lt;0,"Начальный остаток не может быть меньше 0",IF(AND(G167&lt;&gt;"",NOT(ISNUMBER(G167))),"Минимум должен быть числом","ОК")))))))))))</f>
        <v/>
      </c>
    </row>
    <row r="168" spans="1:9" x14ac:dyDescent="0.25">
      <c r="A168" s="13"/>
      <c r="B168" s="13"/>
      <c r="C168" s="13"/>
      <c r="D168" s="13"/>
      <c r="E168" s="14"/>
      <c r="F168" s="14"/>
      <c r="G168" s="14"/>
      <c r="H168" s="13"/>
      <c r="I168" s="15" t="str">
        <f>IF(COUNTA(A168:H168)=0,"",IF(A168="","Укажите код",IF(NOT(AND(ISTEXT(A168),LEN(A168)&gt;0,LEN(A168)&lt;=30,ISNUMBER(FIND(LEFT(A168,1),"ABCDEFGHIJKLMNOPQRSTUVWXYZ")),SUMPRODUCT((MID(A168,{1,2,3,4,5,6,7,8,9,10,11,12,13,14,15,16,17,18,19,20,21,22,23,24,25,26,27,28,29,30},1)&lt;&gt;"")*ISERROR(FIND(MID(A168,{1,2,3,4,5,6,7,8,9,10,11,12,13,14,15,16,17,18,19,20,21,22,23,24,25,26,27,28,29,30},1),"ABCDEFGHIJKLMNOPQRSTUVWXYZ0123456789-_")))=0,ISERROR(VALUE(A168)))),"Недопустимый код: только латинские буквы A-Z в верхнем регистре, цифры, - и _; начало с буквы, до 30 символов (например MILK-001)",IF(SUMPRODUCT(--EXACT($A$6:$A$205,A168))&gt;1,"Код повторяется",IF(B168="","Укажите наименование",IF(D168="","Укажите единицу",IF(NOT(ISNUMBER(E168)),"Укажите количество в упаковке",IF(E168&lt;=0,"Упаковка должна быть больше 0",IF(NOT(ISNUMBER(F168)),"Укажите начальный остаток (0, если нет)",IF(F168&lt;0,"Начальный остаток не может быть меньше 0",IF(AND(G168&lt;&gt;"",NOT(ISNUMBER(G168))),"Минимум должен быть числом","ОК")))))))))))</f>
        <v/>
      </c>
    </row>
    <row r="169" spans="1:9" x14ac:dyDescent="0.25">
      <c r="A169" s="13"/>
      <c r="B169" s="13"/>
      <c r="C169" s="13"/>
      <c r="D169" s="13"/>
      <c r="E169" s="14"/>
      <c r="F169" s="14"/>
      <c r="G169" s="14"/>
      <c r="H169" s="13"/>
      <c r="I169" s="15" t="str">
        <f>IF(COUNTA(A169:H169)=0,"",IF(A169="","Укажите код",IF(NOT(AND(ISTEXT(A169),LEN(A169)&gt;0,LEN(A169)&lt;=30,ISNUMBER(FIND(LEFT(A169,1),"ABCDEFGHIJKLMNOPQRSTUVWXYZ")),SUMPRODUCT((MID(A169,{1,2,3,4,5,6,7,8,9,10,11,12,13,14,15,16,17,18,19,20,21,22,23,24,25,26,27,28,29,30},1)&lt;&gt;"")*ISERROR(FIND(MID(A169,{1,2,3,4,5,6,7,8,9,10,11,12,13,14,15,16,17,18,19,20,21,22,23,24,25,26,27,28,29,30},1),"ABCDEFGHIJKLMNOPQRSTUVWXYZ0123456789-_")))=0,ISERROR(VALUE(A169)))),"Недопустимый код: только латинские буквы A-Z в верхнем регистре, цифры, - и _; начало с буквы, до 30 символов (например MILK-001)",IF(SUMPRODUCT(--EXACT($A$6:$A$205,A169))&gt;1,"Код повторяется",IF(B169="","Укажите наименование",IF(D169="","Укажите единицу",IF(NOT(ISNUMBER(E169)),"Укажите количество в упаковке",IF(E169&lt;=0,"Упаковка должна быть больше 0",IF(NOT(ISNUMBER(F169)),"Укажите начальный остаток (0, если нет)",IF(F169&lt;0,"Начальный остаток не может быть меньше 0",IF(AND(G169&lt;&gt;"",NOT(ISNUMBER(G169))),"Минимум должен быть числом","ОК")))))))))))</f>
        <v/>
      </c>
    </row>
    <row r="170" spans="1:9" x14ac:dyDescent="0.25">
      <c r="A170" s="13"/>
      <c r="B170" s="13"/>
      <c r="C170" s="13"/>
      <c r="D170" s="13"/>
      <c r="E170" s="14"/>
      <c r="F170" s="14"/>
      <c r="G170" s="14"/>
      <c r="H170" s="13"/>
      <c r="I170" s="15" t="str">
        <f>IF(COUNTA(A170:H170)=0,"",IF(A170="","Укажите код",IF(NOT(AND(ISTEXT(A170),LEN(A170)&gt;0,LEN(A170)&lt;=30,ISNUMBER(FIND(LEFT(A170,1),"ABCDEFGHIJKLMNOPQRSTUVWXYZ")),SUMPRODUCT((MID(A170,{1,2,3,4,5,6,7,8,9,10,11,12,13,14,15,16,17,18,19,20,21,22,23,24,25,26,27,28,29,30},1)&lt;&gt;"")*ISERROR(FIND(MID(A170,{1,2,3,4,5,6,7,8,9,10,11,12,13,14,15,16,17,18,19,20,21,22,23,24,25,26,27,28,29,30},1),"ABCDEFGHIJKLMNOPQRSTUVWXYZ0123456789-_")))=0,ISERROR(VALUE(A170)))),"Недопустимый код: только латинские буквы A-Z в верхнем регистре, цифры, - и _; начало с буквы, до 30 символов (например MILK-001)",IF(SUMPRODUCT(--EXACT($A$6:$A$205,A170))&gt;1,"Код повторяется",IF(B170="","Укажите наименование",IF(D170="","Укажите единицу",IF(NOT(ISNUMBER(E170)),"Укажите количество в упаковке",IF(E170&lt;=0,"Упаковка должна быть больше 0",IF(NOT(ISNUMBER(F170)),"Укажите начальный остаток (0, если нет)",IF(F170&lt;0,"Начальный остаток не может быть меньше 0",IF(AND(G170&lt;&gt;"",NOT(ISNUMBER(G170))),"Минимум должен быть числом","ОК")))))))))))</f>
        <v/>
      </c>
    </row>
    <row r="171" spans="1:9" x14ac:dyDescent="0.25">
      <c r="A171" s="13"/>
      <c r="B171" s="13"/>
      <c r="C171" s="13"/>
      <c r="D171" s="13"/>
      <c r="E171" s="14"/>
      <c r="F171" s="14"/>
      <c r="G171" s="14"/>
      <c r="H171" s="13"/>
      <c r="I171" s="15" t="str">
        <f>IF(COUNTA(A171:H171)=0,"",IF(A171="","Укажите код",IF(NOT(AND(ISTEXT(A171),LEN(A171)&gt;0,LEN(A171)&lt;=30,ISNUMBER(FIND(LEFT(A171,1),"ABCDEFGHIJKLMNOPQRSTUVWXYZ")),SUMPRODUCT((MID(A171,{1,2,3,4,5,6,7,8,9,10,11,12,13,14,15,16,17,18,19,20,21,22,23,24,25,26,27,28,29,30},1)&lt;&gt;"")*ISERROR(FIND(MID(A171,{1,2,3,4,5,6,7,8,9,10,11,12,13,14,15,16,17,18,19,20,21,22,23,24,25,26,27,28,29,30},1),"ABCDEFGHIJKLMNOPQRSTUVWXYZ0123456789-_")))=0,ISERROR(VALUE(A171)))),"Недопустимый код: только латинские буквы A-Z в верхнем регистре, цифры, - и _; начало с буквы, до 30 символов (например MILK-001)",IF(SUMPRODUCT(--EXACT($A$6:$A$205,A171))&gt;1,"Код повторяется",IF(B171="","Укажите наименование",IF(D171="","Укажите единицу",IF(NOT(ISNUMBER(E171)),"Укажите количество в упаковке",IF(E171&lt;=0,"Упаковка должна быть больше 0",IF(NOT(ISNUMBER(F171)),"Укажите начальный остаток (0, если нет)",IF(F171&lt;0,"Начальный остаток не может быть меньше 0",IF(AND(G171&lt;&gt;"",NOT(ISNUMBER(G171))),"Минимум должен быть числом","ОК")))))))))))</f>
        <v/>
      </c>
    </row>
    <row r="172" spans="1:9" x14ac:dyDescent="0.25">
      <c r="A172" s="13"/>
      <c r="B172" s="13"/>
      <c r="C172" s="13"/>
      <c r="D172" s="13"/>
      <c r="E172" s="14"/>
      <c r="F172" s="14"/>
      <c r="G172" s="14"/>
      <c r="H172" s="13"/>
      <c r="I172" s="15" t="str">
        <f>IF(COUNTA(A172:H172)=0,"",IF(A172="","Укажите код",IF(NOT(AND(ISTEXT(A172),LEN(A172)&gt;0,LEN(A172)&lt;=30,ISNUMBER(FIND(LEFT(A172,1),"ABCDEFGHIJKLMNOPQRSTUVWXYZ")),SUMPRODUCT((MID(A172,{1,2,3,4,5,6,7,8,9,10,11,12,13,14,15,16,17,18,19,20,21,22,23,24,25,26,27,28,29,30},1)&lt;&gt;"")*ISERROR(FIND(MID(A172,{1,2,3,4,5,6,7,8,9,10,11,12,13,14,15,16,17,18,19,20,21,22,23,24,25,26,27,28,29,30},1),"ABCDEFGHIJKLMNOPQRSTUVWXYZ0123456789-_")))=0,ISERROR(VALUE(A172)))),"Недопустимый код: только латинские буквы A-Z в верхнем регистре, цифры, - и _; начало с буквы, до 30 символов (например MILK-001)",IF(SUMPRODUCT(--EXACT($A$6:$A$205,A172))&gt;1,"Код повторяется",IF(B172="","Укажите наименование",IF(D172="","Укажите единицу",IF(NOT(ISNUMBER(E172)),"Укажите количество в упаковке",IF(E172&lt;=0,"Упаковка должна быть больше 0",IF(NOT(ISNUMBER(F172)),"Укажите начальный остаток (0, если нет)",IF(F172&lt;0,"Начальный остаток не может быть меньше 0",IF(AND(G172&lt;&gt;"",NOT(ISNUMBER(G172))),"Минимум должен быть числом","ОК")))))))))))</f>
        <v/>
      </c>
    </row>
    <row r="173" spans="1:9" x14ac:dyDescent="0.25">
      <c r="A173" s="13"/>
      <c r="B173" s="13"/>
      <c r="C173" s="13"/>
      <c r="D173" s="13"/>
      <c r="E173" s="14"/>
      <c r="F173" s="14"/>
      <c r="G173" s="14"/>
      <c r="H173" s="13"/>
      <c r="I173" s="15" t="str">
        <f>IF(COUNTA(A173:H173)=0,"",IF(A173="","Укажите код",IF(NOT(AND(ISTEXT(A173),LEN(A173)&gt;0,LEN(A173)&lt;=30,ISNUMBER(FIND(LEFT(A173,1),"ABCDEFGHIJKLMNOPQRSTUVWXYZ")),SUMPRODUCT((MID(A173,{1,2,3,4,5,6,7,8,9,10,11,12,13,14,15,16,17,18,19,20,21,22,23,24,25,26,27,28,29,30},1)&lt;&gt;"")*ISERROR(FIND(MID(A173,{1,2,3,4,5,6,7,8,9,10,11,12,13,14,15,16,17,18,19,20,21,22,23,24,25,26,27,28,29,30},1),"ABCDEFGHIJKLMNOPQRSTUVWXYZ0123456789-_")))=0,ISERROR(VALUE(A173)))),"Недопустимый код: только латинские буквы A-Z в верхнем регистре, цифры, - и _; начало с буквы, до 30 символов (например MILK-001)",IF(SUMPRODUCT(--EXACT($A$6:$A$205,A173))&gt;1,"Код повторяется",IF(B173="","Укажите наименование",IF(D173="","Укажите единицу",IF(NOT(ISNUMBER(E173)),"Укажите количество в упаковке",IF(E173&lt;=0,"Упаковка должна быть больше 0",IF(NOT(ISNUMBER(F173)),"Укажите начальный остаток (0, если нет)",IF(F173&lt;0,"Начальный остаток не может быть меньше 0",IF(AND(G173&lt;&gt;"",NOT(ISNUMBER(G173))),"Минимум должен быть числом","ОК")))))))))))</f>
        <v/>
      </c>
    </row>
    <row r="174" spans="1:9" x14ac:dyDescent="0.25">
      <c r="A174" s="13"/>
      <c r="B174" s="13"/>
      <c r="C174" s="13"/>
      <c r="D174" s="13"/>
      <c r="E174" s="14"/>
      <c r="F174" s="14"/>
      <c r="G174" s="14"/>
      <c r="H174" s="13"/>
      <c r="I174" s="15" t="str">
        <f>IF(COUNTA(A174:H174)=0,"",IF(A174="","Укажите код",IF(NOT(AND(ISTEXT(A174),LEN(A174)&gt;0,LEN(A174)&lt;=30,ISNUMBER(FIND(LEFT(A174,1),"ABCDEFGHIJKLMNOPQRSTUVWXYZ")),SUMPRODUCT((MID(A174,{1,2,3,4,5,6,7,8,9,10,11,12,13,14,15,16,17,18,19,20,21,22,23,24,25,26,27,28,29,30},1)&lt;&gt;"")*ISERROR(FIND(MID(A174,{1,2,3,4,5,6,7,8,9,10,11,12,13,14,15,16,17,18,19,20,21,22,23,24,25,26,27,28,29,30},1),"ABCDEFGHIJKLMNOPQRSTUVWXYZ0123456789-_")))=0,ISERROR(VALUE(A174)))),"Недопустимый код: только латинские буквы A-Z в верхнем регистре, цифры, - и _; начало с буквы, до 30 символов (например MILK-001)",IF(SUMPRODUCT(--EXACT($A$6:$A$205,A174))&gt;1,"Код повторяется",IF(B174="","Укажите наименование",IF(D174="","Укажите единицу",IF(NOT(ISNUMBER(E174)),"Укажите количество в упаковке",IF(E174&lt;=0,"Упаковка должна быть больше 0",IF(NOT(ISNUMBER(F174)),"Укажите начальный остаток (0, если нет)",IF(F174&lt;0,"Начальный остаток не может быть меньше 0",IF(AND(G174&lt;&gt;"",NOT(ISNUMBER(G174))),"Минимум должен быть числом","ОК")))))))))))</f>
        <v/>
      </c>
    </row>
    <row r="175" spans="1:9" x14ac:dyDescent="0.25">
      <c r="A175" s="13"/>
      <c r="B175" s="13"/>
      <c r="C175" s="13"/>
      <c r="D175" s="13"/>
      <c r="E175" s="14"/>
      <c r="F175" s="14"/>
      <c r="G175" s="14"/>
      <c r="H175" s="13"/>
      <c r="I175" s="15" t="str">
        <f>IF(COUNTA(A175:H175)=0,"",IF(A175="","Укажите код",IF(NOT(AND(ISTEXT(A175),LEN(A175)&gt;0,LEN(A175)&lt;=30,ISNUMBER(FIND(LEFT(A175,1),"ABCDEFGHIJKLMNOPQRSTUVWXYZ")),SUMPRODUCT((MID(A175,{1,2,3,4,5,6,7,8,9,10,11,12,13,14,15,16,17,18,19,20,21,22,23,24,25,26,27,28,29,30},1)&lt;&gt;"")*ISERROR(FIND(MID(A175,{1,2,3,4,5,6,7,8,9,10,11,12,13,14,15,16,17,18,19,20,21,22,23,24,25,26,27,28,29,30},1),"ABCDEFGHIJKLMNOPQRSTUVWXYZ0123456789-_")))=0,ISERROR(VALUE(A175)))),"Недопустимый код: только латинские буквы A-Z в верхнем регистре, цифры, - и _; начало с буквы, до 30 символов (например MILK-001)",IF(SUMPRODUCT(--EXACT($A$6:$A$205,A175))&gt;1,"Код повторяется",IF(B175="","Укажите наименование",IF(D175="","Укажите единицу",IF(NOT(ISNUMBER(E175)),"Укажите количество в упаковке",IF(E175&lt;=0,"Упаковка должна быть больше 0",IF(NOT(ISNUMBER(F175)),"Укажите начальный остаток (0, если нет)",IF(F175&lt;0,"Начальный остаток не может быть меньше 0",IF(AND(G175&lt;&gt;"",NOT(ISNUMBER(G175))),"Минимум должен быть числом","ОК")))))))))))</f>
        <v/>
      </c>
    </row>
    <row r="176" spans="1:9" x14ac:dyDescent="0.25">
      <c r="A176" s="13"/>
      <c r="B176" s="13"/>
      <c r="C176" s="13"/>
      <c r="D176" s="13"/>
      <c r="E176" s="14"/>
      <c r="F176" s="14"/>
      <c r="G176" s="14"/>
      <c r="H176" s="13"/>
      <c r="I176" s="15" t="str">
        <f>IF(COUNTA(A176:H176)=0,"",IF(A176="","Укажите код",IF(NOT(AND(ISTEXT(A176),LEN(A176)&gt;0,LEN(A176)&lt;=30,ISNUMBER(FIND(LEFT(A176,1),"ABCDEFGHIJKLMNOPQRSTUVWXYZ")),SUMPRODUCT((MID(A176,{1,2,3,4,5,6,7,8,9,10,11,12,13,14,15,16,17,18,19,20,21,22,23,24,25,26,27,28,29,30},1)&lt;&gt;"")*ISERROR(FIND(MID(A176,{1,2,3,4,5,6,7,8,9,10,11,12,13,14,15,16,17,18,19,20,21,22,23,24,25,26,27,28,29,30},1),"ABCDEFGHIJKLMNOPQRSTUVWXYZ0123456789-_")))=0,ISERROR(VALUE(A176)))),"Недопустимый код: только латинские буквы A-Z в верхнем регистре, цифры, - и _; начало с буквы, до 30 символов (например MILK-001)",IF(SUMPRODUCT(--EXACT($A$6:$A$205,A176))&gt;1,"Код повторяется",IF(B176="","Укажите наименование",IF(D176="","Укажите единицу",IF(NOT(ISNUMBER(E176)),"Укажите количество в упаковке",IF(E176&lt;=0,"Упаковка должна быть больше 0",IF(NOT(ISNUMBER(F176)),"Укажите начальный остаток (0, если нет)",IF(F176&lt;0,"Начальный остаток не может быть меньше 0",IF(AND(G176&lt;&gt;"",NOT(ISNUMBER(G176))),"Минимум должен быть числом","ОК")))))))))))</f>
        <v/>
      </c>
    </row>
    <row r="177" spans="1:9" x14ac:dyDescent="0.25">
      <c r="A177" s="13"/>
      <c r="B177" s="13"/>
      <c r="C177" s="13"/>
      <c r="D177" s="13"/>
      <c r="E177" s="14"/>
      <c r="F177" s="14"/>
      <c r="G177" s="14"/>
      <c r="H177" s="13"/>
      <c r="I177" s="15" t="str">
        <f>IF(COUNTA(A177:H177)=0,"",IF(A177="","Укажите код",IF(NOT(AND(ISTEXT(A177),LEN(A177)&gt;0,LEN(A177)&lt;=30,ISNUMBER(FIND(LEFT(A177,1),"ABCDEFGHIJKLMNOPQRSTUVWXYZ")),SUMPRODUCT((MID(A177,{1,2,3,4,5,6,7,8,9,10,11,12,13,14,15,16,17,18,19,20,21,22,23,24,25,26,27,28,29,30},1)&lt;&gt;"")*ISERROR(FIND(MID(A177,{1,2,3,4,5,6,7,8,9,10,11,12,13,14,15,16,17,18,19,20,21,22,23,24,25,26,27,28,29,30},1),"ABCDEFGHIJKLMNOPQRSTUVWXYZ0123456789-_")))=0,ISERROR(VALUE(A177)))),"Недопустимый код: только латинские буквы A-Z в верхнем регистре, цифры, - и _; начало с буквы, до 30 символов (например MILK-001)",IF(SUMPRODUCT(--EXACT($A$6:$A$205,A177))&gt;1,"Код повторяется",IF(B177="","Укажите наименование",IF(D177="","Укажите единицу",IF(NOT(ISNUMBER(E177)),"Укажите количество в упаковке",IF(E177&lt;=0,"Упаковка должна быть больше 0",IF(NOT(ISNUMBER(F177)),"Укажите начальный остаток (0, если нет)",IF(F177&lt;0,"Начальный остаток не может быть меньше 0",IF(AND(G177&lt;&gt;"",NOT(ISNUMBER(G177))),"Минимум должен быть числом","ОК")))))))))))</f>
        <v/>
      </c>
    </row>
    <row r="178" spans="1:9" x14ac:dyDescent="0.25">
      <c r="A178" s="13"/>
      <c r="B178" s="13"/>
      <c r="C178" s="13"/>
      <c r="D178" s="13"/>
      <c r="E178" s="14"/>
      <c r="F178" s="14"/>
      <c r="G178" s="14"/>
      <c r="H178" s="13"/>
      <c r="I178" s="15" t="str">
        <f>IF(COUNTA(A178:H178)=0,"",IF(A178="","Укажите код",IF(NOT(AND(ISTEXT(A178),LEN(A178)&gt;0,LEN(A178)&lt;=30,ISNUMBER(FIND(LEFT(A178,1),"ABCDEFGHIJKLMNOPQRSTUVWXYZ")),SUMPRODUCT((MID(A178,{1,2,3,4,5,6,7,8,9,10,11,12,13,14,15,16,17,18,19,20,21,22,23,24,25,26,27,28,29,30},1)&lt;&gt;"")*ISERROR(FIND(MID(A178,{1,2,3,4,5,6,7,8,9,10,11,12,13,14,15,16,17,18,19,20,21,22,23,24,25,26,27,28,29,30},1),"ABCDEFGHIJKLMNOPQRSTUVWXYZ0123456789-_")))=0,ISERROR(VALUE(A178)))),"Недопустимый код: только латинские буквы A-Z в верхнем регистре, цифры, - и _; начало с буквы, до 30 символов (например MILK-001)",IF(SUMPRODUCT(--EXACT($A$6:$A$205,A178))&gt;1,"Код повторяется",IF(B178="","Укажите наименование",IF(D178="","Укажите единицу",IF(NOT(ISNUMBER(E178)),"Укажите количество в упаковке",IF(E178&lt;=0,"Упаковка должна быть больше 0",IF(NOT(ISNUMBER(F178)),"Укажите начальный остаток (0, если нет)",IF(F178&lt;0,"Начальный остаток не может быть меньше 0",IF(AND(G178&lt;&gt;"",NOT(ISNUMBER(G178))),"Минимум должен быть числом","ОК")))))))))))</f>
        <v/>
      </c>
    </row>
    <row r="179" spans="1:9" x14ac:dyDescent="0.25">
      <c r="A179" s="13"/>
      <c r="B179" s="13"/>
      <c r="C179" s="13"/>
      <c r="D179" s="13"/>
      <c r="E179" s="14"/>
      <c r="F179" s="14"/>
      <c r="G179" s="14"/>
      <c r="H179" s="13"/>
      <c r="I179" s="15" t="str">
        <f>IF(COUNTA(A179:H179)=0,"",IF(A179="","Укажите код",IF(NOT(AND(ISTEXT(A179),LEN(A179)&gt;0,LEN(A179)&lt;=30,ISNUMBER(FIND(LEFT(A179,1),"ABCDEFGHIJKLMNOPQRSTUVWXYZ")),SUMPRODUCT((MID(A179,{1,2,3,4,5,6,7,8,9,10,11,12,13,14,15,16,17,18,19,20,21,22,23,24,25,26,27,28,29,30},1)&lt;&gt;"")*ISERROR(FIND(MID(A179,{1,2,3,4,5,6,7,8,9,10,11,12,13,14,15,16,17,18,19,20,21,22,23,24,25,26,27,28,29,30},1),"ABCDEFGHIJKLMNOPQRSTUVWXYZ0123456789-_")))=0,ISERROR(VALUE(A179)))),"Недопустимый код: только латинские буквы A-Z в верхнем регистре, цифры, - и _; начало с буквы, до 30 символов (например MILK-001)",IF(SUMPRODUCT(--EXACT($A$6:$A$205,A179))&gt;1,"Код повторяется",IF(B179="","Укажите наименование",IF(D179="","Укажите единицу",IF(NOT(ISNUMBER(E179)),"Укажите количество в упаковке",IF(E179&lt;=0,"Упаковка должна быть больше 0",IF(NOT(ISNUMBER(F179)),"Укажите начальный остаток (0, если нет)",IF(F179&lt;0,"Начальный остаток не может быть меньше 0",IF(AND(G179&lt;&gt;"",NOT(ISNUMBER(G179))),"Минимум должен быть числом","ОК")))))))))))</f>
        <v/>
      </c>
    </row>
    <row r="180" spans="1:9" x14ac:dyDescent="0.25">
      <c r="A180" s="13"/>
      <c r="B180" s="13"/>
      <c r="C180" s="13"/>
      <c r="D180" s="13"/>
      <c r="E180" s="14"/>
      <c r="F180" s="14"/>
      <c r="G180" s="14"/>
      <c r="H180" s="13"/>
      <c r="I180" s="15" t="str">
        <f>IF(COUNTA(A180:H180)=0,"",IF(A180="","Укажите код",IF(NOT(AND(ISTEXT(A180),LEN(A180)&gt;0,LEN(A180)&lt;=30,ISNUMBER(FIND(LEFT(A180,1),"ABCDEFGHIJKLMNOPQRSTUVWXYZ")),SUMPRODUCT((MID(A180,{1,2,3,4,5,6,7,8,9,10,11,12,13,14,15,16,17,18,19,20,21,22,23,24,25,26,27,28,29,30},1)&lt;&gt;"")*ISERROR(FIND(MID(A180,{1,2,3,4,5,6,7,8,9,10,11,12,13,14,15,16,17,18,19,20,21,22,23,24,25,26,27,28,29,30},1),"ABCDEFGHIJKLMNOPQRSTUVWXYZ0123456789-_")))=0,ISERROR(VALUE(A180)))),"Недопустимый код: только латинские буквы A-Z в верхнем регистре, цифры, - и _; начало с буквы, до 30 символов (например MILK-001)",IF(SUMPRODUCT(--EXACT($A$6:$A$205,A180))&gt;1,"Код повторяется",IF(B180="","Укажите наименование",IF(D180="","Укажите единицу",IF(NOT(ISNUMBER(E180)),"Укажите количество в упаковке",IF(E180&lt;=0,"Упаковка должна быть больше 0",IF(NOT(ISNUMBER(F180)),"Укажите начальный остаток (0, если нет)",IF(F180&lt;0,"Начальный остаток не может быть меньше 0",IF(AND(G180&lt;&gt;"",NOT(ISNUMBER(G180))),"Минимум должен быть числом","ОК")))))))))))</f>
        <v/>
      </c>
    </row>
    <row r="181" spans="1:9" x14ac:dyDescent="0.25">
      <c r="A181" s="13"/>
      <c r="B181" s="13"/>
      <c r="C181" s="13"/>
      <c r="D181" s="13"/>
      <c r="E181" s="14"/>
      <c r="F181" s="14"/>
      <c r="G181" s="14"/>
      <c r="H181" s="13"/>
      <c r="I181" s="15" t="str">
        <f>IF(COUNTA(A181:H181)=0,"",IF(A181="","Укажите код",IF(NOT(AND(ISTEXT(A181),LEN(A181)&gt;0,LEN(A181)&lt;=30,ISNUMBER(FIND(LEFT(A181,1),"ABCDEFGHIJKLMNOPQRSTUVWXYZ")),SUMPRODUCT((MID(A181,{1,2,3,4,5,6,7,8,9,10,11,12,13,14,15,16,17,18,19,20,21,22,23,24,25,26,27,28,29,30},1)&lt;&gt;"")*ISERROR(FIND(MID(A181,{1,2,3,4,5,6,7,8,9,10,11,12,13,14,15,16,17,18,19,20,21,22,23,24,25,26,27,28,29,30},1),"ABCDEFGHIJKLMNOPQRSTUVWXYZ0123456789-_")))=0,ISERROR(VALUE(A181)))),"Недопустимый код: только латинские буквы A-Z в верхнем регистре, цифры, - и _; начало с буквы, до 30 символов (например MILK-001)",IF(SUMPRODUCT(--EXACT($A$6:$A$205,A181))&gt;1,"Код повторяется",IF(B181="","Укажите наименование",IF(D181="","Укажите единицу",IF(NOT(ISNUMBER(E181)),"Укажите количество в упаковке",IF(E181&lt;=0,"Упаковка должна быть больше 0",IF(NOT(ISNUMBER(F181)),"Укажите начальный остаток (0, если нет)",IF(F181&lt;0,"Начальный остаток не может быть меньше 0",IF(AND(G181&lt;&gt;"",NOT(ISNUMBER(G181))),"Минимум должен быть числом","ОК")))))))))))</f>
        <v/>
      </c>
    </row>
    <row r="182" spans="1:9" x14ac:dyDescent="0.25">
      <c r="A182" s="13"/>
      <c r="B182" s="13"/>
      <c r="C182" s="13"/>
      <c r="D182" s="13"/>
      <c r="E182" s="14"/>
      <c r="F182" s="14"/>
      <c r="G182" s="14"/>
      <c r="H182" s="13"/>
      <c r="I182" s="15" t="str">
        <f>IF(COUNTA(A182:H182)=0,"",IF(A182="","Укажите код",IF(NOT(AND(ISTEXT(A182),LEN(A182)&gt;0,LEN(A182)&lt;=30,ISNUMBER(FIND(LEFT(A182,1),"ABCDEFGHIJKLMNOPQRSTUVWXYZ")),SUMPRODUCT((MID(A182,{1,2,3,4,5,6,7,8,9,10,11,12,13,14,15,16,17,18,19,20,21,22,23,24,25,26,27,28,29,30},1)&lt;&gt;"")*ISERROR(FIND(MID(A182,{1,2,3,4,5,6,7,8,9,10,11,12,13,14,15,16,17,18,19,20,21,22,23,24,25,26,27,28,29,30},1),"ABCDEFGHIJKLMNOPQRSTUVWXYZ0123456789-_")))=0,ISERROR(VALUE(A182)))),"Недопустимый код: только латинские буквы A-Z в верхнем регистре, цифры, - и _; начало с буквы, до 30 символов (например MILK-001)",IF(SUMPRODUCT(--EXACT($A$6:$A$205,A182))&gt;1,"Код повторяется",IF(B182="","Укажите наименование",IF(D182="","Укажите единицу",IF(NOT(ISNUMBER(E182)),"Укажите количество в упаковке",IF(E182&lt;=0,"Упаковка должна быть больше 0",IF(NOT(ISNUMBER(F182)),"Укажите начальный остаток (0, если нет)",IF(F182&lt;0,"Начальный остаток не может быть меньше 0",IF(AND(G182&lt;&gt;"",NOT(ISNUMBER(G182))),"Минимум должен быть числом","ОК")))))))))))</f>
        <v/>
      </c>
    </row>
    <row r="183" spans="1:9" x14ac:dyDescent="0.25">
      <c r="A183" s="13"/>
      <c r="B183" s="13"/>
      <c r="C183" s="13"/>
      <c r="D183" s="13"/>
      <c r="E183" s="14"/>
      <c r="F183" s="14"/>
      <c r="G183" s="14"/>
      <c r="H183" s="13"/>
      <c r="I183" s="15" t="str">
        <f>IF(COUNTA(A183:H183)=0,"",IF(A183="","Укажите код",IF(NOT(AND(ISTEXT(A183),LEN(A183)&gt;0,LEN(A183)&lt;=30,ISNUMBER(FIND(LEFT(A183,1),"ABCDEFGHIJKLMNOPQRSTUVWXYZ")),SUMPRODUCT((MID(A183,{1,2,3,4,5,6,7,8,9,10,11,12,13,14,15,16,17,18,19,20,21,22,23,24,25,26,27,28,29,30},1)&lt;&gt;"")*ISERROR(FIND(MID(A183,{1,2,3,4,5,6,7,8,9,10,11,12,13,14,15,16,17,18,19,20,21,22,23,24,25,26,27,28,29,30},1),"ABCDEFGHIJKLMNOPQRSTUVWXYZ0123456789-_")))=0,ISERROR(VALUE(A183)))),"Недопустимый код: только латинские буквы A-Z в верхнем регистре, цифры, - и _; начало с буквы, до 30 символов (например MILK-001)",IF(SUMPRODUCT(--EXACT($A$6:$A$205,A183))&gt;1,"Код повторяется",IF(B183="","Укажите наименование",IF(D183="","Укажите единицу",IF(NOT(ISNUMBER(E183)),"Укажите количество в упаковке",IF(E183&lt;=0,"Упаковка должна быть больше 0",IF(NOT(ISNUMBER(F183)),"Укажите начальный остаток (0, если нет)",IF(F183&lt;0,"Начальный остаток не может быть меньше 0",IF(AND(G183&lt;&gt;"",NOT(ISNUMBER(G183))),"Минимум должен быть числом","ОК")))))))))))</f>
        <v/>
      </c>
    </row>
    <row r="184" spans="1:9" x14ac:dyDescent="0.25">
      <c r="A184" s="13"/>
      <c r="B184" s="13"/>
      <c r="C184" s="13"/>
      <c r="D184" s="13"/>
      <c r="E184" s="14"/>
      <c r="F184" s="14"/>
      <c r="G184" s="14"/>
      <c r="H184" s="13"/>
      <c r="I184" s="15" t="str">
        <f>IF(COUNTA(A184:H184)=0,"",IF(A184="","Укажите код",IF(NOT(AND(ISTEXT(A184),LEN(A184)&gt;0,LEN(A184)&lt;=30,ISNUMBER(FIND(LEFT(A184,1),"ABCDEFGHIJKLMNOPQRSTUVWXYZ")),SUMPRODUCT((MID(A184,{1,2,3,4,5,6,7,8,9,10,11,12,13,14,15,16,17,18,19,20,21,22,23,24,25,26,27,28,29,30},1)&lt;&gt;"")*ISERROR(FIND(MID(A184,{1,2,3,4,5,6,7,8,9,10,11,12,13,14,15,16,17,18,19,20,21,22,23,24,25,26,27,28,29,30},1),"ABCDEFGHIJKLMNOPQRSTUVWXYZ0123456789-_")))=0,ISERROR(VALUE(A184)))),"Недопустимый код: только латинские буквы A-Z в верхнем регистре, цифры, - и _; начало с буквы, до 30 символов (например MILK-001)",IF(SUMPRODUCT(--EXACT($A$6:$A$205,A184))&gt;1,"Код повторяется",IF(B184="","Укажите наименование",IF(D184="","Укажите единицу",IF(NOT(ISNUMBER(E184)),"Укажите количество в упаковке",IF(E184&lt;=0,"Упаковка должна быть больше 0",IF(NOT(ISNUMBER(F184)),"Укажите начальный остаток (0, если нет)",IF(F184&lt;0,"Начальный остаток не может быть меньше 0",IF(AND(G184&lt;&gt;"",NOT(ISNUMBER(G184))),"Минимум должен быть числом","ОК")))))))))))</f>
        <v/>
      </c>
    </row>
    <row r="185" spans="1:9" x14ac:dyDescent="0.25">
      <c r="A185" s="13"/>
      <c r="B185" s="13"/>
      <c r="C185" s="13"/>
      <c r="D185" s="13"/>
      <c r="E185" s="14"/>
      <c r="F185" s="14"/>
      <c r="G185" s="14"/>
      <c r="H185" s="13"/>
      <c r="I185" s="15" t="str">
        <f>IF(COUNTA(A185:H185)=0,"",IF(A185="","Укажите код",IF(NOT(AND(ISTEXT(A185),LEN(A185)&gt;0,LEN(A185)&lt;=30,ISNUMBER(FIND(LEFT(A185,1),"ABCDEFGHIJKLMNOPQRSTUVWXYZ")),SUMPRODUCT((MID(A185,{1,2,3,4,5,6,7,8,9,10,11,12,13,14,15,16,17,18,19,20,21,22,23,24,25,26,27,28,29,30},1)&lt;&gt;"")*ISERROR(FIND(MID(A185,{1,2,3,4,5,6,7,8,9,10,11,12,13,14,15,16,17,18,19,20,21,22,23,24,25,26,27,28,29,30},1),"ABCDEFGHIJKLMNOPQRSTUVWXYZ0123456789-_")))=0,ISERROR(VALUE(A185)))),"Недопустимый код: только латинские буквы A-Z в верхнем регистре, цифры, - и _; начало с буквы, до 30 символов (например MILK-001)",IF(SUMPRODUCT(--EXACT($A$6:$A$205,A185))&gt;1,"Код повторяется",IF(B185="","Укажите наименование",IF(D185="","Укажите единицу",IF(NOT(ISNUMBER(E185)),"Укажите количество в упаковке",IF(E185&lt;=0,"Упаковка должна быть больше 0",IF(NOT(ISNUMBER(F185)),"Укажите начальный остаток (0, если нет)",IF(F185&lt;0,"Начальный остаток не может быть меньше 0",IF(AND(G185&lt;&gt;"",NOT(ISNUMBER(G185))),"Минимум должен быть числом","ОК")))))))))))</f>
        <v/>
      </c>
    </row>
    <row r="186" spans="1:9" x14ac:dyDescent="0.25">
      <c r="A186" s="13"/>
      <c r="B186" s="13"/>
      <c r="C186" s="13"/>
      <c r="D186" s="13"/>
      <c r="E186" s="14"/>
      <c r="F186" s="14"/>
      <c r="G186" s="14"/>
      <c r="H186" s="13"/>
      <c r="I186" s="15" t="str">
        <f>IF(COUNTA(A186:H186)=0,"",IF(A186="","Укажите код",IF(NOT(AND(ISTEXT(A186),LEN(A186)&gt;0,LEN(A186)&lt;=30,ISNUMBER(FIND(LEFT(A186,1),"ABCDEFGHIJKLMNOPQRSTUVWXYZ")),SUMPRODUCT((MID(A186,{1,2,3,4,5,6,7,8,9,10,11,12,13,14,15,16,17,18,19,20,21,22,23,24,25,26,27,28,29,30},1)&lt;&gt;"")*ISERROR(FIND(MID(A186,{1,2,3,4,5,6,7,8,9,10,11,12,13,14,15,16,17,18,19,20,21,22,23,24,25,26,27,28,29,30},1),"ABCDEFGHIJKLMNOPQRSTUVWXYZ0123456789-_")))=0,ISERROR(VALUE(A186)))),"Недопустимый код: только латинские буквы A-Z в верхнем регистре, цифры, - и _; начало с буквы, до 30 символов (например MILK-001)",IF(SUMPRODUCT(--EXACT($A$6:$A$205,A186))&gt;1,"Код повторяется",IF(B186="","Укажите наименование",IF(D186="","Укажите единицу",IF(NOT(ISNUMBER(E186)),"Укажите количество в упаковке",IF(E186&lt;=0,"Упаковка должна быть больше 0",IF(NOT(ISNUMBER(F186)),"Укажите начальный остаток (0, если нет)",IF(F186&lt;0,"Начальный остаток не может быть меньше 0",IF(AND(G186&lt;&gt;"",NOT(ISNUMBER(G186))),"Минимум должен быть числом","ОК")))))))))))</f>
        <v/>
      </c>
    </row>
    <row r="187" spans="1:9" x14ac:dyDescent="0.25">
      <c r="A187" s="13"/>
      <c r="B187" s="13"/>
      <c r="C187" s="13"/>
      <c r="D187" s="13"/>
      <c r="E187" s="14"/>
      <c r="F187" s="14"/>
      <c r="G187" s="14"/>
      <c r="H187" s="13"/>
      <c r="I187" s="15" t="str">
        <f>IF(COUNTA(A187:H187)=0,"",IF(A187="","Укажите код",IF(NOT(AND(ISTEXT(A187),LEN(A187)&gt;0,LEN(A187)&lt;=30,ISNUMBER(FIND(LEFT(A187,1),"ABCDEFGHIJKLMNOPQRSTUVWXYZ")),SUMPRODUCT((MID(A187,{1,2,3,4,5,6,7,8,9,10,11,12,13,14,15,16,17,18,19,20,21,22,23,24,25,26,27,28,29,30},1)&lt;&gt;"")*ISERROR(FIND(MID(A187,{1,2,3,4,5,6,7,8,9,10,11,12,13,14,15,16,17,18,19,20,21,22,23,24,25,26,27,28,29,30},1),"ABCDEFGHIJKLMNOPQRSTUVWXYZ0123456789-_")))=0,ISERROR(VALUE(A187)))),"Недопустимый код: только латинские буквы A-Z в верхнем регистре, цифры, - и _; начало с буквы, до 30 символов (например MILK-001)",IF(SUMPRODUCT(--EXACT($A$6:$A$205,A187))&gt;1,"Код повторяется",IF(B187="","Укажите наименование",IF(D187="","Укажите единицу",IF(NOT(ISNUMBER(E187)),"Укажите количество в упаковке",IF(E187&lt;=0,"Упаковка должна быть больше 0",IF(NOT(ISNUMBER(F187)),"Укажите начальный остаток (0, если нет)",IF(F187&lt;0,"Начальный остаток не может быть меньше 0",IF(AND(G187&lt;&gt;"",NOT(ISNUMBER(G187))),"Минимум должен быть числом","ОК")))))))))))</f>
        <v/>
      </c>
    </row>
    <row r="188" spans="1:9" x14ac:dyDescent="0.25">
      <c r="A188" s="13"/>
      <c r="B188" s="13"/>
      <c r="C188" s="13"/>
      <c r="D188" s="13"/>
      <c r="E188" s="14"/>
      <c r="F188" s="14"/>
      <c r="G188" s="14"/>
      <c r="H188" s="13"/>
      <c r="I188" s="15" t="str">
        <f>IF(COUNTA(A188:H188)=0,"",IF(A188="","Укажите код",IF(NOT(AND(ISTEXT(A188),LEN(A188)&gt;0,LEN(A188)&lt;=30,ISNUMBER(FIND(LEFT(A188,1),"ABCDEFGHIJKLMNOPQRSTUVWXYZ")),SUMPRODUCT((MID(A188,{1,2,3,4,5,6,7,8,9,10,11,12,13,14,15,16,17,18,19,20,21,22,23,24,25,26,27,28,29,30},1)&lt;&gt;"")*ISERROR(FIND(MID(A188,{1,2,3,4,5,6,7,8,9,10,11,12,13,14,15,16,17,18,19,20,21,22,23,24,25,26,27,28,29,30},1),"ABCDEFGHIJKLMNOPQRSTUVWXYZ0123456789-_")))=0,ISERROR(VALUE(A188)))),"Недопустимый код: только латинские буквы A-Z в верхнем регистре, цифры, - и _; начало с буквы, до 30 символов (например MILK-001)",IF(SUMPRODUCT(--EXACT($A$6:$A$205,A188))&gt;1,"Код повторяется",IF(B188="","Укажите наименование",IF(D188="","Укажите единицу",IF(NOT(ISNUMBER(E188)),"Укажите количество в упаковке",IF(E188&lt;=0,"Упаковка должна быть больше 0",IF(NOT(ISNUMBER(F188)),"Укажите начальный остаток (0, если нет)",IF(F188&lt;0,"Начальный остаток не может быть меньше 0",IF(AND(G188&lt;&gt;"",NOT(ISNUMBER(G188))),"Минимум должен быть числом","ОК")))))))))))</f>
        <v/>
      </c>
    </row>
    <row r="189" spans="1:9" x14ac:dyDescent="0.25">
      <c r="A189" s="13"/>
      <c r="B189" s="13"/>
      <c r="C189" s="13"/>
      <c r="D189" s="13"/>
      <c r="E189" s="14"/>
      <c r="F189" s="14"/>
      <c r="G189" s="14"/>
      <c r="H189" s="13"/>
      <c r="I189" s="15" t="str">
        <f>IF(COUNTA(A189:H189)=0,"",IF(A189="","Укажите код",IF(NOT(AND(ISTEXT(A189),LEN(A189)&gt;0,LEN(A189)&lt;=30,ISNUMBER(FIND(LEFT(A189,1),"ABCDEFGHIJKLMNOPQRSTUVWXYZ")),SUMPRODUCT((MID(A189,{1,2,3,4,5,6,7,8,9,10,11,12,13,14,15,16,17,18,19,20,21,22,23,24,25,26,27,28,29,30},1)&lt;&gt;"")*ISERROR(FIND(MID(A189,{1,2,3,4,5,6,7,8,9,10,11,12,13,14,15,16,17,18,19,20,21,22,23,24,25,26,27,28,29,30},1),"ABCDEFGHIJKLMNOPQRSTUVWXYZ0123456789-_")))=0,ISERROR(VALUE(A189)))),"Недопустимый код: только латинские буквы A-Z в верхнем регистре, цифры, - и _; начало с буквы, до 30 символов (например MILK-001)",IF(SUMPRODUCT(--EXACT($A$6:$A$205,A189))&gt;1,"Код повторяется",IF(B189="","Укажите наименование",IF(D189="","Укажите единицу",IF(NOT(ISNUMBER(E189)),"Укажите количество в упаковке",IF(E189&lt;=0,"Упаковка должна быть больше 0",IF(NOT(ISNUMBER(F189)),"Укажите начальный остаток (0, если нет)",IF(F189&lt;0,"Начальный остаток не может быть меньше 0",IF(AND(G189&lt;&gt;"",NOT(ISNUMBER(G189))),"Минимум должен быть числом","ОК")))))))))))</f>
        <v/>
      </c>
    </row>
    <row r="190" spans="1:9" x14ac:dyDescent="0.25">
      <c r="A190" s="13"/>
      <c r="B190" s="13"/>
      <c r="C190" s="13"/>
      <c r="D190" s="13"/>
      <c r="E190" s="14"/>
      <c r="F190" s="14"/>
      <c r="G190" s="14"/>
      <c r="H190" s="13"/>
      <c r="I190" s="15" t="str">
        <f>IF(COUNTA(A190:H190)=0,"",IF(A190="","Укажите код",IF(NOT(AND(ISTEXT(A190),LEN(A190)&gt;0,LEN(A190)&lt;=30,ISNUMBER(FIND(LEFT(A190,1),"ABCDEFGHIJKLMNOPQRSTUVWXYZ")),SUMPRODUCT((MID(A190,{1,2,3,4,5,6,7,8,9,10,11,12,13,14,15,16,17,18,19,20,21,22,23,24,25,26,27,28,29,30},1)&lt;&gt;"")*ISERROR(FIND(MID(A190,{1,2,3,4,5,6,7,8,9,10,11,12,13,14,15,16,17,18,19,20,21,22,23,24,25,26,27,28,29,30},1),"ABCDEFGHIJKLMNOPQRSTUVWXYZ0123456789-_")))=0,ISERROR(VALUE(A190)))),"Недопустимый код: только латинские буквы A-Z в верхнем регистре, цифры, - и _; начало с буквы, до 30 символов (например MILK-001)",IF(SUMPRODUCT(--EXACT($A$6:$A$205,A190))&gt;1,"Код повторяется",IF(B190="","Укажите наименование",IF(D190="","Укажите единицу",IF(NOT(ISNUMBER(E190)),"Укажите количество в упаковке",IF(E190&lt;=0,"Упаковка должна быть больше 0",IF(NOT(ISNUMBER(F190)),"Укажите начальный остаток (0, если нет)",IF(F190&lt;0,"Начальный остаток не может быть меньше 0",IF(AND(G190&lt;&gt;"",NOT(ISNUMBER(G190))),"Минимум должен быть числом","ОК")))))))))))</f>
        <v/>
      </c>
    </row>
    <row r="191" spans="1:9" x14ac:dyDescent="0.25">
      <c r="A191" s="13"/>
      <c r="B191" s="13"/>
      <c r="C191" s="13"/>
      <c r="D191" s="13"/>
      <c r="E191" s="14"/>
      <c r="F191" s="14"/>
      <c r="G191" s="14"/>
      <c r="H191" s="13"/>
      <c r="I191" s="15" t="str">
        <f>IF(COUNTA(A191:H191)=0,"",IF(A191="","Укажите код",IF(NOT(AND(ISTEXT(A191),LEN(A191)&gt;0,LEN(A191)&lt;=30,ISNUMBER(FIND(LEFT(A191,1),"ABCDEFGHIJKLMNOPQRSTUVWXYZ")),SUMPRODUCT((MID(A191,{1,2,3,4,5,6,7,8,9,10,11,12,13,14,15,16,17,18,19,20,21,22,23,24,25,26,27,28,29,30},1)&lt;&gt;"")*ISERROR(FIND(MID(A191,{1,2,3,4,5,6,7,8,9,10,11,12,13,14,15,16,17,18,19,20,21,22,23,24,25,26,27,28,29,30},1),"ABCDEFGHIJKLMNOPQRSTUVWXYZ0123456789-_")))=0,ISERROR(VALUE(A191)))),"Недопустимый код: только латинские буквы A-Z в верхнем регистре, цифры, - и _; начало с буквы, до 30 символов (например MILK-001)",IF(SUMPRODUCT(--EXACT($A$6:$A$205,A191))&gt;1,"Код повторяется",IF(B191="","Укажите наименование",IF(D191="","Укажите единицу",IF(NOT(ISNUMBER(E191)),"Укажите количество в упаковке",IF(E191&lt;=0,"Упаковка должна быть больше 0",IF(NOT(ISNUMBER(F191)),"Укажите начальный остаток (0, если нет)",IF(F191&lt;0,"Начальный остаток не может быть меньше 0",IF(AND(G191&lt;&gt;"",NOT(ISNUMBER(G191))),"Минимум должен быть числом","ОК")))))))))))</f>
        <v/>
      </c>
    </row>
    <row r="192" spans="1:9" x14ac:dyDescent="0.25">
      <c r="A192" s="13"/>
      <c r="B192" s="13"/>
      <c r="C192" s="13"/>
      <c r="D192" s="13"/>
      <c r="E192" s="14"/>
      <c r="F192" s="14"/>
      <c r="G192" s="14"/>
      <c r="H192" s="13"/>
      <c r="I192" s="15" t="str">
        <f>IF(COUNTA(A192:H192)=0,"",IF(A192="","Укажите код",IF(NOT(AND(ISTEXT(A192),LEN(A192)&gt;0,LEN(A192)&lt;=30,ISNUMBER(FIND(LEFT(A192,1),"ABCDEFGHIJKLMNOPQRSTUVWXYZ")),SUMPRODUCT((MID(A192,{1,2,3,4,5,6,7,8,9,10,11,12,13,14,15,16,17,18,19,20,21,22,23,24,25,26,27,28,29,30},1)&lt;&gt;"")*ISERROR(FIND(MID(A192,{1,2,3,4,5,6,7,8,9,10,11,12,13,14,15,16,17,18,19,20,21,22,23,24,25,26,27,28,29,30},1),"ABCDEFGHIJKLMNOPQRSTUVWXYZ0123456789-_")))=0,ISERROR(VALUE(A192)))),"Недопустимый код: только латинские буквы A-Z в верхнем регистре, цифры, - и _; начало с буквы, до 30 символов (например MILK-001)",IF(SUMPRODUCT(--EXACT($A$6:$A$205,A192))&gt;1,"Код повторяется",IF(B192="","Укажите наименование",IF(D192="","Укажите единицу",IF(NOT(ISNUMBER(E192)),"Укажите количество в упаковке",IF(E192&lt;=0,"Упаковка должна быть больше 0",IF(NOT(ISNUMBER(F192)),"Укажите начальный остаток (0, если нет)",IF(F192&lt;0,"Начальный остаток не может быть меньше 0",IF(AND(G192&lt;&gt;"",NOT(ISNUMBER(G192))),"Минимум должен быть числом","ОК")))))))))))</f>
        <v/>
      </c>
    </row>
    <row r="193" spans="1:9" x14ac:dyDescent="0.25">
      <c r="A193" s="13"/>
      <c r="B193" s="13"/>
      <c r="C193" s="13"/>
      <c r="D193" s="13"/>
      <c r="E193" s="14"/>
      <c r="F193" s="14"/>
      <c r="G193" s="14"/>
      <c r="H193" s="13"/>
      <c r="I193" s="15" t="str">
        <f>IF(COUNTA(A193:H193)=0,"",IF(A193="","Укажите код",IF(NOT(AND(ISTEXT(A193),LEN(A193)&gt;0,LEN(A193)&lt;=30,ISNUMBER(FIND(LEFT(A193,1),"ABCDEFGHIJKLMNOPQRSTUVWXYZ")),SUMPRODUCT((MID(A193,{1,2,3,4,5,6,7,8,9,10,11,12,13,14,15,16,17,18,19,20,21,22,23,24,25,26,27,28,29,30},1)&lt;&gt;"")*ISERROR(FIND(MID(A193,{1,2,3,4,5,6,7,8,9,10,11,12,13,14,15,16,17,18,19,20,21,22,23,24,25,26,27,28,29,30},1),"ABCDEFGHIJKLMNOPQRSTUVWXYZ0123456789-_")))=0,ISERROR(VALUE(A193)))),"Недопустимый код: только латинские буквы A-Z в верхнем регистре, цифры, - и _; начало с буквы, до 30 символов (например MILK-001)",IF(SUMPRODUCT(--EXACT($A$6:$A$205,A193))&gt;1,"Код повторяется",IF(B193="","Укажите наименование",IF(D193="","Укажите единицу",IF(NOT(ISNUMBER(E193)),"Укажите количество в упаковке",IF(E193&lt;=0,"Упаковка должна быть больше 0",IF(NOT(ISNUMBER(F193)),"Укажите начальный остаток (0, если нет)",IF(F193&lt;0,"Начальный остаток не может быть меньше 0",IF(AND(G193&lt;&gt;"",NOT(ISNUMBER(G193))),"Минимум должен быть числом","ОК")))))))))))</f>
        <v/>
      </c>
    </row>
    <row r="194" spans="1:9" x14ac:dyDescent="0.25">
      <c r="A194" s="13"/>
      <c r="B194" s="13"/>
      <c r="C194" s="13"/>
      <c r="D194" s="13"/>
      <c r="E194" s="14"/>
      <c r="F194" s="14"/>
      <c r="G194" s="14"/>
      <c r="H194" s="13"/>
      <c r="I194" s="15" t="str">
        <f>IF(COUNTA(A194:H194)=0,"",IF(A194="","Укажите код",IF(NOT(AND(ISTEXT(A194),LEN(A194)&gt;0,LEN(A194)&lt;=30,ISNUMBER(FIND(LEFT(A194,1),"ABCDEFGHIJKLMNOPQRSTUVWXYZ")),SUMPRODUCT((MID(A194,{1,2,3,4,5,6,7,8,9,10,11,12,13,14,15,16,17,18,19,20,21,22,23,24,25,26,27,28,29,30},1)&lt;&gt;"")*ISERROR(FIND(MID(A194,{1,2,3,4,5,6,7,8,9,10,11,12,13,14,15,16,17,18,19,20,21,22,23,24,25,26,27,28,29,30},1),"ABCDEFGHIJKLMNOPQRSTUVWXYZ0123456789-_")))=0,ISERROR(VALUE(A194)))),"Недопустимый код: только латинские буквы A-Z в верхнем регистре, цифры, - и _; начало с буквы, до 30 символов (например MILK-001)",IF(SUMPRODUCT(--EXACT($A$6:$A$205,A194))&gt;1,"Код повторяется",IF(B194="","Укажите наименование",IF(D194="","Укажите единицу",IF(NOT(ISNUMBER(E194)),"Укажите количество в упаковке",IF(E194&lt;=0,"Упаковка должна быть больше 0",IF(NOT(ISNUMBER(F194)),"Укажите начальный остаток (0, если нет)",IF(F194&lt;0,"Начальный остаток не может быть меньше 0",IF(AND(G194&lt;&gt;"",NOT(ISNUMBER(G194))),"Минимум должен быть числом","ОК")))))))))))</f>
        <v/>
      </c>
    </row>
    <row r="195" spans="1:9" x14ac:dyDescent="0.25">
      <c r="A195" s="13"/>
      <c r="B195" s="13"/>
      <c r="C195" s="13"/>
      <c r="D195" s="13"/>
      <c r="E195" s="14"/>
      <c r="F195" s="14"/>
      <c r="G195" s="14"/>
      <c r="H195" s="13"/>
      <c r="I195" s="15" t="str">
        <f>IF(COUNTA(A195:H195)=0,"",IF(A195="","Укажите код",IF(NOT(AND(ISTEXT(A195),LEN(A195)&gt;0,LEN(A195)&lt;=30,ISNUMBER(FIND(LEFT(A195,1),"ABCDEFGHIJKLMNOPQRSTUVWXYZ")),SUMPRODUCT((MID(A195,{1,2,3,4,5,6,7,8,9,10,11,12,13,14,15,16,17,18,19,20,21,22,23,24,25,26,27,28,29,30},1)&lt;&gt;"")*ISERROR(FIND(MID(A195,{1,2,3,4,5,6,7,8,9,10,11,12,13,14,15,16,17,18,19,20,21,22,23,24,25,26,27,28,29,30},1),"ABCDEFGHIJKLMNOPQRSTUVWXYZ0123456789-_")))=0,ISERROR(VALUE(A195)))),"Недопустимый код: только латинские буквы A-Z в верхнем регистре, цифры, - и _; начало с буквы, до 30 символов (например MILK-001)",IF(SUMPRODUCT(--EXACT($A$6:$A$205,A195))&gt;1,"Код повторяется",IF(B195="","Укажите наименование",IF(D195="","Укажите единицу",IF(NOT(ISNUMBER(E195)),"Укажите количество в упаковке",IF(E195&lt;=0,"Упаковка должна быть больше 0",IF(NOT(ISNUMBER(F195)),"Укажите начальный остаток (0, если нет)",IF(F195&lt;0,"Начальный остаток не может быть меньше 0",IF(AND(G195&lt;&gt;"",NOT(ISNUMBER(G195))),"Минимум должен быть числом","ОК")))))))))))</f>
        <v/>
      </c>
    </row>
    <row r="196" spans="1:9" x14ac:dyDescent="0.25">
      <c r="A196" s="13"/>
      <c r="B196" s="13"/>
      <c r="C196" s="13"/>
      <c r="D196" s="13"/>
      <c r="E196" s="14"/>
      <c r="F196" s="14"/>
      <c r="G196" s="14"/>
      <c r="H196" s="13"/>
      <c r="I196" s="15" t="str">
        <f>IF(COUNTA(A196:H196)=0,"",IF(A196="","Укажите код",IF(NOT(AND(ISTEXT(A196),LEN(A196)&gt;0,LEN(A196)&lt;=30,ISNUMBER(FIND(LEFT(A196,1),"ABCDEFGHIJKLMNOPQRSTUVWXYZ")),SUMPRODUCT((MID(A196,{1,2,3,4,5,6,7,8,9,10,11,12,13,14,15,16,17,18,19,20,21,22,23,24,25,26,27,28,29,30},1)&lt;&gt;"")*ISERROR(FIND(MID(A196,{1,2,3,4,5,6,7,8,9,10,11,12,13,14,15,16,17,18,19,20,21,22,23,24,25,26,27,28,29,30},1),"ABCDEFGHIJKLMNOPQRSTUVWXYZ0123456789-_")))=0,ISERROR(VALUE(A196)))),"Недопустимый код: только латинские буквы A-Z в верхнем регистре, цифры, - и _; начало с буквы, до 30 символов (например MILK-001)",IF(SUMPRODUCT(--EXACT($A$6:$A$205,A196))&gt;1,"Код повторяется",IF(B196="","Укажите наименование",IF(D196="","Укажите единицу",IF(NOT(ISNUMBER(E196)),"Укажите количество в упаковке",IF(E196&lt;=0,"Упаковка должна быть больше 0",IF(NOT(ISNUMBER(F196)),"Укажите начальный остаток (0, если нет)",IF(F196&lt;0,"Начальный остаток не может быть меньше 0",IF(AND(G196&lt;&gt;"",NOT(ISNUMBER(G196))),"Минимум должен быть числом","ОК")))))))))))</f>
        <v/>
      </c>
    </row>
    <row r="197" spans="1:9" x14ac:dyDescent="0.25">
      <c r="A197" s="13"/>
      <c r="B197" s="13"/>
      <c r="C197" s="13"/>
      <c r="D197" s="13"/>
      <c r="E197" s="14"/>
      <c r="F197" s="14"/>
      <c r="G197" s="14"/>
      <c r="H197" s="13"/>
      <c r="I197" s="15" t="str">
        <f>IF(COUNTA(A197:H197)=0,"",IF(A197="","Укажите код",IF(NOT(AND(ISTEXT(A197),LEN(A197)&gt;0,LEN(A197)&lt;=30,ISNUMBER(FIND(LEFT(A197,1),"ABCDEFGHIJKLMNOPQRSTUVWXYZ")),SUMPRODUCT((MID(A197,{1,2,3,4,5,6,7,8,9,10,11,12,13,14,15,16,17,18,19,20,21,22,23,24,25,26,27,28,29,30},1)&lt;&gt;"")*ISERROR(FIND(MID(A197,{1,2,3,4,5,6,7,8,9,10,11,12,13,14,15,16,17,18,19,20,21,22,23,24,25,26,27,28,29,30},1),"ABCDEFGHIJKLMNOPQRSTUVWXYZ0123456789-_")))=0,ISERROR(VALUE(A197)))),"Недопустимый код: только латинские буквы A-Z в верхнем регистре, цифры, - и _; начало с буквы, до 30 символов (например MILK-001)",IF(SUMPRODUCT(--EXACT($A$6:$A$205,A197))&gt;1,"Код повторяется",IF(B197="","Укажите наименование",IF(D197="","Укажите единицу",IF(NOT(ISNUMBER(E197)),"Укажите количество в упаковке",IF(E197&lt;=0,"Упаковка должна быть больше 0",IF(NOT(ISNUMBER(F197)),"Укажите начальный остаток (0, если нет)",IF(F197&lt;0,"Начальный остаток не может быть меньше 0",IF(AND(G197&lt;&gt;"",NOT(ISNUMBER(G197))),"Минимум должен быть числом","ОК")))))))))))</f>
        <v/>
      </c>
    </row>
    <row r="198" spans="1:9" x14ac:dyDescent="0.25">
      <c r="A198" s="13"/>
      <c r="B198" s="13"/>
      <c r="C198" s="13"/>
      <c r="D198" s="13"/>
      <c r="E198" s="14"/>
      <c r="F198" s="14"/>
      <c r="G198" s="14"/>
      <c r="H198" s="13"/>
      <c r="I198" s="15" t="str">
        <f>IF(COUNTA(A198:H198)=0,"",IF(A198="","Укажите код",IF(NOT(AND(ISTEXT(A198),LEN(A198)&gt;0,LEN(A198)&lt;=30,ISNUMBER(FIND(LEFT(A198,1),"ABCDEFGHIJKLMNOPQRSTUVWXYZ")),SUMPRODUCT((MID(A198,{1,2,3,4,5,6,7,8,9,10,11,12,13,14,15,16,17,18,19,20,21,22,23,24,25,26,27,28,29,30},1)&lt;&gt;"")*ISERROR(FIND(MID(A198,{1,2,3,4,5,6,7,8,9,10,11,12,13,14,15,16,17,18,19,20,21,22,23,24,25,26,27,28,29,30},1),"ABCDEFGHIJKLMNOPQRSTUVWXYZ0123456789-_")))=0,ISERROR(VALUE(A198)))),"Недопустимый код: только латинские буквы A-Z в верхнем регистре, цифры, - и _; начало с буквы, до 30 символов (например MILK-001)",IF(SUMPRODUCT(--EXACT($A$6:$A$205,A198))&gt;1,"Код повторяется",IF(B198="","Укажите наименование",IF(D198="","Укажите единицу",IF(NOT(ISNUMBER(E198)),"Укажите количество в упаковке",IF(E198&lt;=0,"Упаковка должна быть больше 0",IF(NOT(ISNUMBER(F198)),"Укажите начальный остаток (0, если нет)",IF(F198&lt;0,"Начальный остаток не может быть меньше 0",IF(AND(G198&lt;&gt;"",NOT(ISNUMBER(G198))),"Минимум должен быть числом","ОК")))))))))))</f>
        <v/>
      </c>
    </row>
    <row r="199" spans="1:9" x14ac:dyDescent="0.25">
      <c r="A199" s="13"/>
      <c r="B199" s="13"/>
      <c r="C199" s="13"/>
      <c r="D199" s="13"/>
      <c r="E199" s="14"/>
      <c r="F199" s="14"/>
      <c r="G199" s="14"/>
      <c r="H199" s="13"/>
      <c r="I199" s="15" t="str">
        <f>IF(COUNTA(A199:H199)=0,"",IF(A199="","Укажите код",IF(NOT(AND(ISTEXT(A199),LEN(A199)&gt;0,LEN(A199)&lt;=30,ISNUMBER(FIND(LEFT(A199,1),"ABCDEFGHIJKLMNOPQRSTUVWXYZ")),SUMPRODUCT((MID(A199,{1,2,3,4,5,6,7,8,9,10,11,12,13,14,15,16,17,18,19,20,21,22,23,24,25,26,27,28,29,30},1)&lt;&gt;"")*ISERROR(FIND(MID(A199,{1,2,3,4,5,6,7,8,9,10,11,12,13,14,15,16,17,18,19,20,21,22,23,24,25,26,27,28,29,30},1),"ABCDEFGHIJKLMNOPQRSTUVWXYZ0123456789-_")))=0,ISERROR(VALUE(A199)))),"Недопустимый код: только латинские буквы A-Z в верхнем регистре, цифры, - и _; начало с буквы, до 30 символов (например MILK-001)",IF(SUMPRODUCT(--EXACT($A$6:$A$205,A199))&gt;1,"Код повторяется",IF(B199="","Укажите наименование",IF(D199="","Укажите единицу",IF(NOT(ISNUMBER(E199)),"Укажите количество в упаковке",IF(E199&lt;=0,"Упаковка должна быть больше 0",IF(NOT(ISNUMBER(F199)),"Укажите начальный остаток (0, если нет)",IF(F199&lt;0,"Начальный остаток не может быть меньше 0",IF(AND(G199&lt;&gt;"",NOT(ISNUMBER(G199))),"Минимум должен быть числом","ОК")))))))))))</f>
        <v/>
      </c>
    </row>
    <row r="200" spans="1:9" x14ac:dyDescent="0.25">
      <c r="A200" s="13"/>
      <c r="B200" s="13"/>
      <c r="C200" s="13"/>
      <c r="D200" s="13"/>
      <c r="E200" s="14"/>
      <c r="F200" s="14"/>
      <c r="G200" s="14"/>
      <c r="H200" s="13"/>
      <c r="I200" s="15" t="str">
        <f>IF(COUNTA(A200:H200)=0,"",IF(A200="","Укажите код",IF(NOT(AND(ISTEXT(A200),LEN(A200)&gt;0,LEN(A200)&lt;=30,ISNUMBER(FIND(LEFT(A200,1),"ABCDEFGHIJKLMNOPQRSTUVWXYZ")),SUMPRODUCT((MID(A200,{1,2,3,4,5,6,7,8,9,10,11,12,13,14,15,16,17,18,19,20,21,22,23,24,25,26,27,28,29,30},1)&lt;&gt;"")*ISERROR(FIND(MID(A200,{1,2,3,4,5,6,7,8,9,10,11,12,13,14,15,16,17,18,19,20,21,22,23,24,25,26,27,28,29,30},1),"ABCDEFGHIJKLMNOPQRSTUVWXYZ0123456789-_")))=0,ISERROR(VALUE(A200)))),"Недопустимый код: только латинские буквы A-Z в верхнем регистре, цифры, - и _; начало с буквы, до 30 символов (например MILK-001)",IF(SUMPRODUCT(--EXACT($A$6:$A$205,A200))&gt;1,"Код повторяется",IF(B200="","Укажите наименование",IF(D200="","Укажите единицу",IF(NOT(ISNUMBER(E200)),"Укажите количество в упаковке",IF(E200&lt;=0,"Упаковка должна быть больше 0",IF(NOT(ISNUMBER(F200)),"Укажите начальный остаток (0, если нет)",IF(F200&lt;0,"Начальный остаток не может быть меньше 0",IF(AND(G200&lt;&gt;"",NOT(ISNUMBER(G200))),"Минимум должен быть числом","ОК")))))))))))</f>
        <v/>
      </c>
    </row>
    <row r="201" spans="1:9" x14ac:dyDescent="0.25">
      <c r="A201" s="13"/>
      <c r="B201" s="13"/>
      <c r="C201" s="13"/>
      <c r="D201" s="13"/>
      <c r="E201" s="14"/>
      <c r="F201" s="14"/>
      <c r="G201" s="14"/>
      <c r="H201" s="13"/>
      <c r="I201" s="15" t="str">
        <f>IF(COUNTA(A201:H201)=0,"",IF(A201="","Укажите код",IF(NOT(AND(ISTEXT(A201),LEN(A201)&gt;0,LEN(A201)&lt;=30,ISNUMBER(FIND(LEFT(A201,1),"ABCDEFGHIJKLMNOPQRSTUVWXYZ")),SUMPRODUCT((MID(A201,{1,2,3,4,5,6,7,8,9,10,11,12,13,14,15,16,17,18,19,20,21,22,23,24,25,26,27,28,29,30},1)&lt;&gt;"")*ISERROR(FIND(MID(A201,{1,2,3,4,5,6,7,8,9,10,11,12,13,14,15,16,17,18,19,20,21,22,23,24,25,26,27,28,29,30},1),"ABCDEFGHIJKLMNOPQRSTUVWXYZ0123456789-_")))=0,ISERROR(VALUE(A201)))),"Недопустимый код: только латинские буквы A-Z в верхнем регистре, цифры, - и _; начало с буквы, до 30 символов (например MILK-001)",IF(SUMPRODUCT(--EXACT($A$6:$A$205,A201))&gt;1,"Код повторяется",IF(B201="","Укажите наименование",IF(D201="","Укажите единицу",IF(NOT(ISNUMBER(E201)),"Укажите количество в упаковке",IF(E201&lt;=0,"Упаковка должна быть больше 0",IF(NOT(ISNUMBER(F201)),"Укажите начальный остаток (0, если нет)",IF(F201&lt;0,"Начальный остаток не может быть меньше 0",IF(AND(G201&lt;&gt;"",NOT(ISNUMBER(G201))),"Минимум должен быть числом","ОК")))))))))))</f>
        <v/>
      </c>
    </row>
    <row r="202" spans="1:9" x14ac:dyDescent="0.25">
      <c r="A202" s="13"/>
      <c r="B202" s="13"/>
      <c r="C202" s="13"/>
      <c r="D202" s="13"/>
      <c r="E202" s="14"/>
      <c r="F202" s="14"/>
      <c r="G202" s="14"/>
      <c r="H202" s="13"/>
      <c r="I202" s="15" t="str">
        <f>IF(COUNTA(A202:H202)=0,"",IF(A202="","Укажите код",IF(NOT(AND(ISTEXT(A202),LEN(A202)&gt;0,LEN(A202)&lt;=30,ISNUMBER(FIND(LEFT(A202,1),"ABCDEFGHIJKLMNOPQRSTUVWXYZ")),SUMPRODUCT((MID(A202,{1,2,3,4,5,6,7,8,9,10,11,12,13,14,15,16,17,18,19,20,21,22,23,24,25,26,27,28,29,30},1)&lt;&gt;"")*ISERROR(FIND(MID(A202,{1,2,3,4,5,6,7,8,9,10,11,12,13,14,15,16,17,18,19,20,21,22,23,24,25,26,27,28,29,30},1),"ABCDEFGHIJKLMNOPQRSTUVWXYZ0123456789-_")))=0,ISERROR(VALUE(A202)))),"Недопустимый код: только латинские буквы A-Z в верхнем регистре, цифры, - и _; начало с буквы, до 30 символов (например MILK-001)",IF(SUMPRODUCT(--EXACT($A$6:$A$205,A202))&gt;1,"Код повторяется",IF(B202="","Укажите наименование",IF(D202="","Укажите единицу",IF(NOT(ISNUMBER(E202)),"Укажите количество в упаковке",IF(E202&lt;=0,"Упаковка должна быть больше 0",IF(NOT(ISNUMBER(F202)),"Укажите начальный остаток (0, если нет)",IF(F202&lt;0,"Начальный остаток не может быть меньше 0",IF(AND(G202&lt;&gt;"",NOT(ISNUMBER(G202))),"Минимум должен быть числом","ОК")))))))))))</f>
        <v/>
      </c>
    </row>
    <row r="203" spans="1:9" x14ac:dyDescent="0.25">
      <c r="A203" s="13"/>
      <c r="B203" s="13"/>
      <c r="C203" s="13"/>
      <c r="D203" s="13"/>
      <c r="E203" s="14"/>
      <c r="F203" s="14"/>
      <c r="G203" s="14"/>
      <c r="H203" s="13"/>
      <c r="I203" s="15" t="str">
        <f>IF(COUNTA(A203:H203)=0,"",IF(A203="","Укажите код",IF(NOT(AND(ISTEXT(A203),LEN(A203)&gt;0,LEN(A203)&lt;=30,ISNUMBER(FIND(LEFT(A203,1),"ABCDEFGHIJKLMNOPQRSTUVWXYZ")),SUMPRODUCT((MID(A203,{1,2,3,4,5,6,7,8,9,10,11,12,13,14,15,16,17,18,19,20,21,22,23,24,25,26,27,28,29,30},1)&lt;&gt;"")*ISERROR(FIND(MID(A203,{1,2,3,4,5,6,7,8,9,10,11,12,13,14,15,16,17,18,19,20,21,22,23,24,25,26,27,28,29,30},1),"ABCDEFGHIJKLMNOPQRSTUVWXYZ0123456789-_")))=0,ISERROR(VALUE(A203)))),"Недопустимый код: только латинские буквы A-Z в верхнем регистре, цифры, - и _; начало с буквы, до 30 символов (например MILK-001)",IF(SUMPRODUCT(--EXACT($A$6:$A$205,A203))&gt;1,"Код повторяется",IF(B203="","Укажите наименование",IF(D203="","Укажите единицу",IF(NOT(ISNUMBER(E203)),"Укажите количество в упаковке",IF(E203&lt;=0,"Упаковка должна быть больше 0",IF(NOT(ISNUMBER(F203)),"Укажите начальный остаток (0, если нет)",IF(F203&lt;0,"Начальный остаток не может быть меньше 0",IF(AND(G203&lt;&gt;"",NOT(ISNUMBER(G203))),"Минимум должен быть числом","ОК")))))))))))</f>
        <v/>
      </c>
    </row>
    <row r="204" spans="1:9" x14ac:dyDescent="0.25">
      <c r="A204" s="13"/>
      <c r="B204" s="13"/>
      <c r="C204" s="13"/>
      <c r="D204" s="13"/>
      <c r="E204" s="14"/>
      <c r="F204" s="14"/>
      <c r="G204" s="14"/>
      <c r="H204" s="13"/>
      <c r="I204" s="15" t="str">
        <f>IF(COUNTA(A204:H204)=0,"",IF(A204="","Укажите код",IF(NOT(AND(ISTEXT(A204),LEN(A204)&gt;0,LEN(A204)&lt;=30,ISNUMBER(FIND(LEFT(A204,1),"ABCDEFGHIJKLMNOPQRSTUVWXYZ")),SUMPRODUCT((MID(A204,{1,2,3,4,5,6,7,8,9,10,11,12,13,14,15,16,17,18,19,20,21,22,23,24,25,26,27,28,29,30},1)&lt;&gt;"")*ISERROR(FIND(MID(A204,{1,2,3,4,5,6,7,8,9,10,11,12,13,14,15,16,17,18,19,20,21,22,23,24,25,26,27,28,29,30},1),"ABCDEFGHIJKLMNOPQRSTUVWXYZ0123456789-_")))=0,ISERROR(VALUE(A204)))),"Недопустимый код: только латинские буквы A-Z в верхнем регистре, цифры, - и _; начало с буквы, до 30 символов (например MILK-001)",IF(SUMPRODUCT(--EXACT($A$6:$A$205,A204))&gt;1,"Код повторяется",IF(B204="","Укажите наименование",IF(D204="","Укажите единицу",IF(NOT(ISNUMBER(E204)),"Укажите количество в упаковке",IF(E204&lt;=0,"Упаковка должна быть больше 0",IF(NOT(ISNUMBER(F204)),"Укажите начальный остаток (0, если нет)",IF(F204&lt;0,"Начальный остаток не может быть меньше 0",IF(AND(G204&lt;&gt;"",NOT(ISNUMBER(G204))),"Минимум должен быть числом","ОК")))))))))))</f>
        <v/>
      </c>
    </row>
    <row r="205" spans="1:9" x14ac:dyDescent="0.25">
      <c r="A205" s="13"/>
      <c r="B205" s="13"/>
      <c r="C205" s="13"/>
      <c r="D205" s="13"/>
      <c r="E205" s="14"/>
      <c r="F205" s="14"/>
      <c r="G205" s="14"/>
      <c r="H205" s="13"/>
      <c r="I205" s="15" t="str">
        <f>IF(COUNTA(A205:H205)=0,"",IF(A205="","Укажите код",IF(NOT(AND(ISTEXT(A205),LEN(A205)&gt;0,LEN(A205)&lt;=30,ISNUMBER(FIND(LEFT(A205,1),"ABCDEFGHIJKLMNOPQRSTUVWXYZ")),SUMPRODUCT((MID(A205,{1,2,3,4,5,6,7,8,9,10,11,12,13,14,15,16,17,18,19,20,21,22,23,24,25,26,27,28,29,30},1)&lt;&gt;"")*ISERROR(FIND(MID(A205,{1,2,3,4,5,6,7,8,9,10,11,12,13,14,15,16,17,18,19,20,21,22,23,24,25,26,27,28,29,30},1),"ABCDEFGHIJKLMNOPQRSTUVWXYZ0123456789-_")))=0,ISERROR(VALUE(A205)))),"Недопустимый код: только латинские буквы A-Z в верхнем регистре, цифры, - и _; начало с буквы, до 30 символов (например MILK-001)",IF(SUMPRODUCT(--EXACT($A$6:$A$205,A205))&gt;1,"Код повторяется",IF(B205="","Укажите наименование",IF(D205="","Укажите единицу",IF(NOT(ISNUMBER(E205)),"Укажите количество в упаковке",IF(E205&lt;=0,"Упаковка должна быть больше 0",IF(NOT(ISNUMBER(F205)),"Укажите начальный остаток (0, если нет)",IF(F205&lt;0,"Начальный остаток не может быть меньше 0",IF(AND(G205&lt;&gt;"",NOT(ISNUMBER(G205))),"Минимум должен быть числом","ОК")))))))))))</f>
        <v/>
      </c>
    </row>
  </sheetData>
  <sheetProtection sheet="1" formatColumns="0" formatRows="0" autoFilter="0"/>
  <autoFilter ref="A5:I205"/>
  <mergeCells count="1">
    <mergeCell ref="A2:B2"/>
  </mergeCells>
  <conditionalFormatting sqref="I6:I205">
    <cfRule type="expression" dxfId="0" priority="1">
      <formula>AND($I6&lt;&gt;"",$I6&lt;&gt;"ОК")</formula>
    </cfRule>
  </conditionalFormatting>
  <conditionalFormatting sqref="I6:I205">
    <cfRule type="expression" dxfId="1" priority="2">
      <formula>$I6="ОК"</formula>
    </cfRule>
  </conditionalFormatting>
  <dataValidations count="6">
    <dataValidation type="custom" allowBlank="1" showErrorMessage="1" errorStyle="stop" errorTitle="Код товара" error="Код должен быть уникальным: латинские буквы A-Z в ВЕРХНЕМ регистре, цифры, - и _, начало с буквы, до 30 символов (например MILK-001). Чисто числовые коды (001, 1), строчные буквы и пробелы не допускаются." sqref="A6:A205">
      <formula1>AND(AND(ISTEXT(A6),LEN(A6)&lt;=30,CODE(A6)&gt;64,CODE(A6)&lt;91,SUMPRODUCT(--ISERROR(FIND(MID(A6,ROW(INDIRECT("1:"&amp;LEN(A6))),1),"ABCDEFGHIJKLMNOPQRSTUVWXYZ0123456789-_")))=0,ISERROR(VALUE(A6))),SUMPRODUCT(--EXACT($A$6:$A$205,A6))=1)</formula1>
    </dataValidation>
    <dataValidation type="date" allowBlank="1" showInputMessage="1" promptTitle="Дата начала учёта" prompt="День, на начало которого вы посчитали склад." showErrorMessage="1" errorStyle="stop" errorTitle="Дата начала учёта" error="Введите дату в формате ДД.ММ.ГГГГ (например 01.11.2026)." sqref="C2">
      <formula1>36526</formula1>
      <formula2>73415</formula2>
    </dataValidation>
    <dataValidation type="list" allowBlank="1" showErrorMessage="1" errorStyle="warning" errorTitle="Категория" error="Такой категории нет в списке. Оставить своё значение?" sqref="C6:C205">
      <formula1>"Молоко,Зерно,Сиропы,Стаканы,Крышки,Расходники"</formula1>
    </dataValidation>
    <dataValidation type="list" allowBlank="1" showErrorMessage="1" errorStyle="stop" errorTitle="Базовая единица" error="Допустимы только мл, г или шт. Литры и килограммы переведите в мл и г." sqref="D6:D205">
      <formula1>"мл,г,шт"</formula1>
    </dataValidation>
    <dataValidation type="decimal" operator="greaterThan" allowBlank="1" showErrorMessage="1" errorStyle="stop" errorTitle="В упаковке" error="Сколько базовых единиц в одной упаковке (число больше 0). Пачка молока 1 л = 1000." sqref="E6:E205">
      <formula1>0</formula1>
    </dataValidation>
    <dataValidation type="decimal" operator="greaterThanOrEqual" allowBlank="1" showErrorMessage="1" errorStyle="stop" errorTitle="Остаток" error="Введите число не меньше 0 в базовых единицах." sqref="F6:G205">
      <formula1>0</formula1>
    </dataValidation>
  </dataValidations>
  <pageSetup paperSize="9" orientation="landscape"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629"/>
    <pageSetUpPr fitToPage="1"/>
  </sheetPr>
  <dimension ref="A1:I5005"/>
  <sheetViews>
    <sheetView workbookViewId="0">
      <pane ySplit="5" topLeftCell="A6" activePane="bottomLeft" state="frozen"/>
      <selection pane="bottomLeft"/>
    </sheetView>
  </sheetViews>
  <sheetFormatPr defaultRowHeight="15" outlineLevelRow="0" outlineLevelCol="0" x14ac:dyDescent="55"/>
  <cols>
    <col min="1" max="1" width="14" customWidth="1"/>
    <col min="2" max="2" width="18" customWidth="1"/>
    <col min="3" max="3" width="24" customWidth="1"/>
    <col min="4" max="4" width="16" customWidth="1"/>
    <col min="5" max="5" width="8" customWidth="1"/>
    <col min="6" max="6" width="18" customWidth="1"/>
    <col min="7" max="7" width="36" customWidth="1"/>
    <col min="8" max="8" width="30" customWidth="1"/>
    <col min="9" max="9" width="36" customWidth="1"/>
  </cols>
  <sheetData>
    <row r="1" ht="26" customHeight="1" spans="1:1" x14ac:dyDescent="0.25">
      <c r="A1" s="7" t="s">
        <v>104</v>
      </c>
    </row>
    <row r="3" spans="1:1" x14ac:dyDescent="0.25">
      <c r="A3" s="11" t="s">
        <v>105</v>
      </c>
    </row>
    <row r="5" ht="48" customHeight="1" spans="1:9" x14ac:dyDescent="0.25">
      <c r="A5" s="12" t="s">
        <v>106</v>
      </c>
      <c r="B5" s="12" t="s">
        <v>107</v>
      </c>
      <c r="C5" s="12" t="s">
        <v>108</v>
      </c>
      <c r="D5" s="12" t="s">
        <v>109</v>
      </c>
      <c r="E5" s="12" t="s">
        <v>110</v>
      </c>
      <c r="F5" s="12" t="s">
        <v>111</v>
      </c>
      <c r="G5" s="12" t="s">
        <v>112</v>
      </c>
      <c r="H5" s="12" t="s">
        <v>113</v>
      </c>
      <c r="I5" s="12" t="s">
        <v>114</v>
      </c>
    </row>
    <row r="6" spans="1:9" x14ac:dyDescent="0.25">
      <c r="A6" s="16"/>
      <c r="B6" s="13"/>
      <c r="C6" s="13"/>
      <c r="D6" s="14"/>
      <c r="E6" s="17" t="str">
        <f>IF(OR(B6="",SUMPRODUCT(--EXACT('Номенклатура'!$A$6:$A$205,B6))&lt;&gt;1),"",INDEX('Номенклатура'!$D$6:$D$205,SUMPRODUCT(EXACT('Номенклатура'!$A$6:$A$205,B6)*(ROW('Номенклатура'!$A$6:$A$205)-5)))&amp;"")</f>
        <v/>
      </c>
      <c r="F6" s="18" t="str">
        <f>IF(OR(I6="ОК",I6="Учтено: добавьте пояснение"),IF(C6="Приход",D6,IF(C6="Корректировка остатка",D6,-D6)),"")</f>
        <v/>
      </c>
      <c r="G6" s="13"/>
      <c r="H6" s="15" t="str">
        <f>IF(OR(B6="",SUMPRODUCT(--EXACT('Номенклатура'!$A$6:$A$205,B6))&lt;&gt;1),"",INDEX('Номенклатура'!$B$6:$B$205,SUMPRODUCT(EXACT('Номенклатура'!$A$6:$A$205,B6)*(ROW('Номенклатура'!$A$6:$A$205)-5)))&amp;"")</f>
        <v/>
      </c>
      <c r="I6" s="15" t="str">
        <f>IF(COUNTA(A6:D6,G6)=0,"",IF(NOT(ISNUMBER(A6)),"Укажите дату",IF(B6="","Укажите код",IF(NOT(AND(ISTEXT(B6),LEN(B6)&gt;0,LEN(B6)&lt;=30,ISNUMBER(FIND(LEFT(B6,1),"ABCDEFGHIJKLMNOPQRSTUVWXYZ")),SUMPRODUCT((MID(B6,{1,2,3,4,5,6,7,8,9,10,11,12,13,14,15,16,17,18,19,20,21,22,23,24,25,26,27,28,29,30},1)&lt;&gt;"")*ISERROR(FIND(MID(B6,{1,2,3,4,5,6,7,8,9,10,11,12,13,14,15,16,17,18,19,20,21,22,23,24,25,26,27,28,29,30},1),"ABCDEFGHIJKLMNOPQRSTUVWXYZ0123456789-_")))=0,ISERROR(VALUE(B6)))),"Недопустимый код: только латинские буквы A-Z в верхнем регистре, цифры, - и _; начало с буквы, до 30 символов (например MILK-001)",IF(SUMPRODUCT(--EXACT('Номенклатура'!$A$6:$A$205,B6))=0,"Код не найден в номенклатуре",IF(SUMPRODUCT(--EXACT('Номенклатура'!$A$6:$A$205,B6))&gt;1,"Код повторяется в номенклатуре",IF(ISNA(MATCH(C6,{"Приход","Расход","Списание","Корректировка остатка"},0)),"Выберите тип операции",IF(NOT(ISNUMBER(D6)),"Укажите количество",IF(D6=0,"Количество не может быть 0",IF(AND(C6&lt;&gt;"Корректировка остатка",D6&lt;0),"Для этого типа количество положительное",IF(NOT(ISNUMBER('Номенклатура'!$C$2)),"Укажите дату начала учёта",IF(A6&lt;INT('Номенклатура'!$C$2),"Раньше даты начала учёта: НЕ учтено",IF(AND(C6="Корректировка остатка",TRIM(G6)=""),"Учтено: добавьте пояснение","ОК")))))))))))))</f>
        <v/>
      </c>
    </row>
    <row r="7" spans="1:9" x14ac:dyDescent="0.25">
      <c r="A7" s="16"/>
      <c r="B7" s="13"/>
      <c r="C7" s="13"/>
      <c r="D7" s="14"/>
      <c r="E7" s="17" t="str">
        <f>IF(OR(B7="",SUMPRODUCT(--EXACT('Номенклатура'!$A$6:$A$205,B7))&lt;&gt;1),"",INDEX('Номенклатура'!$D$6:$D$205,SUMPRODUCT(EXACT('Номенклатура'!$A$6:$A$205,B7)*(ROW('Номенклатура'!$A$6:$A$205)-5)))&amp;"")</f>
        <v/>
      </c>
      <c r="F7" s="18" t="str">
        <f>IF(OR(I7="ОК",I7="Учтено: добавьте пояснение"),IF(C7="Приход",D7,IF(C7="Корректировка остатка",D7,-D7)),"")</f>
        <v/>
      </c>
      <c r="G7" s="13"/>
      <c r="H7" s="15" t="str">
        <f>IF(OR(B7="",SUMPRODUCT(--EXACT('Номенклатура'!$A$6:$A$205,B7))&lt;&gt;1),"",INDEX('Номенклатура'!$B$6:$B$205,SUMPRODUCT(EXACT('Номенклатура'!$A$6:$A$205,B7)*(ROW('Номенклатура'!$A$6:$A$205)-5)))&amp;"")</f>
        <v/>
      </c>
      <c r="I7" s="15" t="str">
        <f>IF(COUNTA(A7:D7,G7)=0,"",IF(NOT(ISNUMBER(A7)),"Укажите дату",IF(B7="","Укажите код",IF(NOT(AND(ISTEXT(B7),LEN(B7)&gt;0,LEN(B7)&lt;=30,ISNUMBER(FIND(LEFT(B7,1),"ABCDEFGHIJKLMNOPQRSTUVWXYZ")),SUMPRODUCT((MID(B7,{1,2,3,4,5,6,7,8,9,10,11,12,13,14,15,16,17,18,19,20,21,22,23,24,25,26,27,28,29,30},1)&lt;&gt;"")*ISERROR(FIND(MID(B7,{1,2,3,4,5,6,7,8,9,10,11,12,13,14,15,16,17,18,19,20,21,22,23,24,25,26,27,28,29,30},1),"ABCDEFGHIJKLMNOPQRSTUVWXYZ0123456789-_")))=0,ISERROR(VALUE(B7)))),"Недопустимый код: только латинские буквы A-Z в верхнем регистре, цифры, - и _; начало с буквы, до 30 символов (например MILK-001)",IF(SUMPRODUCT(--EXACT('Номенклатура'!$A$6:$A$205,B7))=0,"Код не найден в номенклатуре",IF(SUMPRODUCT(--EXACT('Номенклатура'!$A$6:$A$205,B7))&gt;1,"Код повторяется в номенклатуре",IF(ISNA(MATCH(C7,{"Приход","Расход","Списание","Корректировка остатка"},0)),"Выберите тип операции",IF(NOT(ISNUMBER(D7)),"Укажите количество",IF(D7=0,"Количество не может быть 0",IF(AND(C7&lt;&gt;"Корректировка остатка",D7&lt;0),"Для этого типа количество положительное",IF(NOT(ISNUMBER('Номенклатура'!$C$2)),"Укажите дату начала учёта",IF(A7&lt;INT('Номенклатура'!$C$2),"Раньше даты начала учёта: НЕ учтено",IF(AND(C7="Корректировка остатка",TRIM(G7)=""),"Учтено: добавьте пояснение","ОК")))))))))))))</f>
        <v/>
      </c>
    </row>
    <row r="8" spans="1:9" x14ac:dyDescent="0.25">
      <c r="A8" s="16"/>
      <c r="B8" s="13"/>
      <c r="C8" s="13"/>
      <c r="D8" s="14"/>
      <c r="E8" s="17" t="str">
        <f>IF(OR(B8="",SUMPRODUCT(--EXACT('Номенклатура'!$A$6:$A$205,B8))&lt;&gt;1),"",INDEX('Номенклатура'!$D$6:$D$205,SUMPRODUCT(EXACT('Номенклатура'!$A$6:$A$205,B8)*(ROW('Номенклатура'!$A$6:$A$205)-5)))&amp;"")</f>
        <v/>
      </c>
      <c r="F8" s="18" t="str">
        <f>IF(OR(I8="ОК",I8="Учтено: добавьте пояснение"),IF(C8="Приход",D8,IF(C8="Корректировка остатка",D8,-D8)),"")</f>
        <v/>
      </c>
      <c r="G8" s="13"/>
      <c r="H8" s="15" t="str">
        <f>IF(OR(B8="",SUMPRODUCT(--EXACT('Номенклатура'!$A$6:$A$205,B8))&lt;&gt;1),"",INDEX('Номенклатура'!$B$6:$B$205,SUMPRODUCT(EXACT('Номенклатура'!$A$6:$A$205,B8)*(ROW('Номенклатура'!$A$6:$A$205)-5)))&amp;"")</f>
        <v/>
      </c>
      <c r="I8" s="15" t="str">
        <f>IF(COUNTA(A8:D8,G8)=0,"",IF(NOT(ISNUMBER(A8)),"Укажите дату",IF(B8="","Укажите код",IF(NOT(AND(ISTEXT(B8),LEN(B8)&gt;0,LEN(B8)&lt;=30,ISNUMBER(FIND(LEFT(B8,1),"ABCDEFGHIJKLMNOPQRSTUVWXYZ")),SUMPRODUCT((MID(B8,{1,2,3,4,5,6,7,8,9,10,11,12,13,14,15,16,17,18,19,20,21,22,23,24,25,26,27,28,29,30},1)&lt;&gt;"")*ISERROR(FIND(MID(B8,{1,2,3,4,5,6,7,8,9,10,11,12,13,14,15,16,17,18,19,20,21,22,23,24,25,26,27,28,29,30},1),"ABCDEFGHIJKLMNOPQRSTUVWXYZ0123456789-_")))=0,ISERROR(VALUE(B8)))),"Недопустимый код: только латинские буквы A-Z в верхнем регистре, цифры, - и _; начало с буквы, до 30 символов (например MILK-001)",IF(SUMPRODUCT(--EXACT('Номенклатура'!$A$6:$A$205,B8))=0,"Код не найден в номенклатуре",IF(SUMPRODUCT(--EXACT('Номенклатура'!$A$6:$A$205,B8))&gt;1,"Код повторяется в номенклатуре",IF(ISNA(MATCH(C8,{"Приход","Расход","Списание","Корректировка остатка"},0)),"Выберите тип операции",IF(NOT(ISNUMBER(D8)),"Укажите количество",IF(D8=0,"Количество не может быть 0",IF(AND(C8&lt;&gt;"Корректировка остатка",D8&lt;0),"Для этого типа количество положительное",IF(NOT(ISNUMBER('Номенклатура'!$C$2)),"Укажите дату начала учёта",IF(A8&lt;INT('Номенклатура'!$C$2),"Раньше даты начала учёта: НЕ учтено",IF(AND(C8="Корректировка остатка",TRIM(G8)=""),"Учтено: добавьте пояснение","ОК")))))))))))))</f>
        <v/>
      </c>
    </row>
    <row r="9" spans="1:9" x14ac:dyDescent="0.25">
      <c r="A9" s="16"/>
      <c r="B9" s="13"/>
      <c r="C9" s="13"/>
      <c r="D9" s="14"/>
      <c r="E9" s="17" t="str">
        <f>IF(OR(B9="",SUMPRODUCT(--EXACT('Номенклатура'!$A$6:$A$205,B9))&lt;&gt;1),"",INDEX('Номенклатура'!$D$6:$D$205,SUMPRODUCT(EXACT('Номенклатура'!$A$6:$A$205,B9)*(ROW('Номенклатура'!$A$6:$A$205)-5)))&amp;"")</f>
        <v/>
      </c>
      <c r="F9" s="18" t="str">
        <f>IF(OR(I9="ОК",I9="Учтено: добавьте пояснение"),IF(C9="Приход",D9,IF(C9="Корректировка остатка",D9,-D9)),"")</f>
        <v/>
      </c>
      <c r="G9" s="13"/>
      <c r="H9" s="15" t="str">
        <f>IF(OR(B9="",SUMPRODUCT(--EXACT('Номенклатура'!$A$6:$A$205,B9))&lt;&gt;1),"",INDEX('Номенклатура'!$B$6:$B$205,SUMPRODUCT(EXACT('Номенклатура'!$A$6:$A$205,B9)*(ROW('Номенклатура'!$A$6:$A$205)-5)))&amp;"")</f>
        <v/>
      </c>
      <c r="I9" s="15" t="str">
        <f>IF(COUNTA(A9:D9,G9)=0,"",IF(NOT(ISNUMBER(A9)),"Укажите дату",IF(B9="","Укажите код",IF(NOT(AND(ISTEXT(B9),LEN(B9)&gt;0,LEN(B9)&lt;=30,ISNUMBER(FIND(LEFT(B9,1),"ABCDEFGHIJKLMNOPQRSTUVWXYZ")),SUMPRODUCT((MID(B9,{1,2,3,4,5,6,7,8,9,10,11,12,13,14,15,16,17,18,19,20,21,22,23,24,25,26,27,28,29,30},1)&lt;&gt;"")*ISERROR(FIND(MID(B9,{1,2,3,4,5,6,7,8,9,10,11,12,13,14,15,16,17,18,19,20,21,22,23,24,25,26,27,28,29,30},1),"ABCDEFGHIJKLMNOPQRSTUVWXYZ0123456789-_")))=0,ISERROR(VALUE(B9)))),"Недопустимый код: только латинские буквы A-Z в верхнем регистре, цифры, - и _; начало с буквы, до 30 символов (например MILK-001)",IF(SUMPRODUCT(--EXACT('Номенклатура'!$A$6:$A$205,B9))=0,"Код не найден в номенклатуре",IF(SUMPRODUCT(--EXACT('Номенклатура'!$A$6:$A$205,B9))&gt;1,"Код повторяется в номенклатуре",IF(ISNA(MATCH(C9,{"Приход","Расход","Списание","Корректировка остатка"},0)),"Выберите тип операции",IF(NOT(ISNUMBER(D9)),"Укажите количество",IF(D9=0,"Количество не может быть 0",IF(AND(C9&lt;&gt;"Корректировка остатка",D9&lt;0),"Для этого типа количество положительное",IF(NOT(ISNUMBER('Номенклатура'!$C$2)),"Укажите дату начала учёта",IF(A9&lt;INT('Номенклатура'!$C$2),"Раньше даты начала учёта: НЕ учтено",IF(AND(C9="Корректировка остатка",TRIM(G9)=""),"Учтено: добавьте пояснение","ОК")))))))))))))</f>
        <v/>
      </c>
    </row>
    <row r="10" spans="1:9" x14ac:dyDescent="0.25">
      <c r="A10" s="16"/>
      <c r="B10" s="13"/>
      <c r="C10" s="13"/>
      <c r="D10" s="14"/>
      <c r="E10" s="17" t="str">
        <f>IF(OR(B10="",SUMPRODUCT(--EXACT('Номенклатура'!$A$6:$A$205,B10))&lt;&gt;1),"",INDEX('Номенклатура'!$D$6:$D$205,SUMPRODUCT(EXACT('Номенклатура'!$A$6:$A$205,B10)*(ROW('Номенклатура'!$A$6:$A$205)-5)))&amp;"")</f>
        <v/>
      </c>
      <c r="F10" s="18" t="str">
        <f>IF(OR(I10="ОК",I10="Учтено: добавьте пояснение"),IF(C10="Приход",D10,IF(C10="Корректировка остатка",D10,-D10)),"")</f>
        <v/>
      </c>
      <c r="G10" s="13"/>
      <c r="H10" s="15" t="str">
        <f>IF(OR(B10="",SUMPRODUCT(--EXACT('Номенклатура'!$A$6:$A$205,B10))&lt;&gt;1),"",INDEX('Номенклатура'!$B$6:$B$205,SUMPRODUCT(EXACT('Номенклатура'!$A$6:$A$205,B10)*(ROW('Номенклатура'!$A$6:$A$205)-5)))&amp;"")</f>
        <v/>
      </c>
      <c r="I10" s="15" t="str">
        <f>IF(COUNTA(A10:D10,G10)=0,"",IF(NOT(ISNUMBER(A10)),"Укажите дату",IF(B10="","Укажите код",IF(NOT(AND(ISTEXT(B10),LEN(B10)&gt;0,LEN(B10)&lt;=30,ISNUMBER(FIND(LEFT(B10,1),"ABCDEFGHIJKLMNOPQRSTUVWXYZ")),SUMPRODUCT((MID(B10,{1,2,3,4,5,6,7,8,9,10,11,12,13,14,15,16,17,18,19,20,21,22,23,24,25,26,27,28,29,30},1)&lt;&gt;"")*ISERROR(FIND(MID(B10,{1,2,3,4,5,6,7,8,9,10,11,12,13,14,15,16,17,18,19,20,21,22,23,24,25,26,27,28,29,30},1),"ABCDEFGHIJKLMNOPQRSTUVWXYZ0123456789-_")))=0,ISERROR(VALUE(B10)))),"Недопустимый код: только латинские буквы A-Z в верхнем регистре, цифры, - и _; начало с буквы, до 30 символов (например MILK-001)",IF(SUMPRODUCT(--EXACT('Номенклатура'!$A$6:$A$205,B10))=0,"Код не найден в номенклатуре",IF(SUMPRODUCT(--EXACT('Номенклатура'!$A$6:$A$205,B10))&gt;1,"Код повторяется в номенклатуре",IF(ISNA(MATCH(C10,{"Приход","Расход","Списание","Корректировка остатка"},0)),"Выберите тип операции",IF(NOT(ISNUMBER(D10)),"Укажите количество",IF(D10=0,"Количество не может быть 0",IF(AND(C10&lt;&gt;"Корректировка остатка",D10&lt;0),"Для этого типа количество положительное",IF(NOT(ISNUMBER('Номенклатура'!$C$2)),"Укажите дату начала учёта",IF(A10&lt;INT('Номенклатура'!$C$2),"Раньше даты начала учёта: НЕ учтено",IF(AND(C10="Корректировка остатка",TRIM(G10)=""),"Учтено: добавьте пояснение","ОК")))))))))))))</f>
        <v/>
      </c>
    </row>
    <row r="11" spans="1:9" x14ac:dyDescent="0.25">
      <c r="A11" s="16"/>
      <c r="B11" s="13"/>
      <c r="C11" s="13"/>
      <c r="D11" s="14"/>
      <c r="E11" s="17" t="str">
        <f>IF(OR(B11="",SUMPRODUCT(--EXACT('Номенклатура'!$A$6:$A$205,B11))&lt;&gt;1),"",INDEX('Номенклатура'!$D$6:$D$205,SUMPRODUCT(EXACT('Номенклатура'!$A$6:$A$205,B11)*(ROW('Номенклатура'!$A$6:$A$205)-5)))&amp;"")</f>
        <v/>
      </c>
      <c r="F11" s="18" t="str">
        <f>IF(OR(I11="ОК",I11="Учтено: добавьте пояснение"),IF(C11="Приход",D11,IF(C11="Корректировка остатка",D11,-D11)),"")</f>
        <v/>
      </c>
      <c r="G11" s="13"/>
      <c r="H11" s="15" t="str">
        <f>IF(OR(B11="",SUMPRODUCT(--EXACT('Номенклатура'!$A$6:$A$205,B11))&lt;&gt;1),"",INDEX('Номенклатура'!$B$6:$B$205,SUMPRODUCT(EXACT('Номенклатура'!$A$6:$A$205,B11)*(ROW('Номенклатура'!$A$6:$A$205)-5)))&amp;"")</f>
        <v/>
      </c>
      <c r="I11" s="15" t="str">
        <f>IF(COUNTA(A11:D11,G11)=0,"",IF(NOT(ISNUMBER(A11)),"Укажите дату",IF(B11="","Укажите код",IF(NOT(AND(ISTEXT(B11),LEN(B11)&gt;0,LEN(B11)&lt;=30,ISNUMBER(FIND(LEFT(B11,1),"ABCDEFGHIJKLMNOPQRSTUVWXYZ")),SUMPRODUCT((MID(B11,{1,2,3,4,5,6,7,8,9,10,11,12,13,14,15,16,17,18,19,20,21,22,23,24,25,26,27,28,29,30},1)&lt;&gt;"")*ISERROR(FIND(MID(B11,{1,2,3,4,5,6,7,8,9,10,11,12,13,14,15,16,17,18,19,20,21,22,23,24,25,26,27,28,29,30},1),"ABCDEFGHIJKLMNOPQRSTUVWXYZ0123456789-_")))=0,ISERROR(VALUE(B11)))),"Недопустимый код: только латинские буквы A-Z в верхнем регистре, цифры, - и _; начало с буквы, до 30 символов (например MILK-001)",IF(SUMPRODUCT(--EXACT('Номенклатура'!$A$6:$A$205,B11))=0,"Код не найден в номенклатуре",IF(SUMPRODUCT(--EXACT('Номенклатура'!$A$6:$A$205,B11))&gt;1,"Код повторяется в номенклатуре",IF(ISNA(MATCH(C11,{"Приход","Расход","Списание","Корректировка остатка"},0)),"Выберите тип операции",IF(NOT(ISNUMBER(D11)),"Укажите количество",IF(D11=0,"Количество не может быть 0",IF(AND(C11&lt;&gt;"Корректировка остатка",D11&lt;0),"Для этого типа количество положительное",IF(NOT(ISNUMBER('Номенклатура'!$C$2)),"Укажите дату начала учёта",IF(A11&lt;INT('Номенклатура'!$C$2),"Раньше даты начала учёта: НЕ учтено",IF(AND(C11="Корректировка остатка",TRIM(G11)=""),"Учтено: добавьте пояснение","ОК")))))))))))))</f>
        <v/>
      </c>
    </row>
    <row r="12" spans="1:9" x14ac:dyDescent="0.25">
      <c r="A12" s="16"/>
      <c r="B12" s="13"/>
      <c r="C12" s="13"/>
      <c r="D12" s="14"/>
      <c r="E12" s="17" t="str">
        <f>IF(OR(B12="",SUMPRODUCT(--EXACT('Номенклатура'!$A$6:$A$205,B12))&lt;&gt;1),"",INDEX('Номенклатура'!$D$6:$D$205,SUMPRODUCT(EXACT('Номенклатура'!$A$6:$A$205,B12)*(ROW('Номенклатура'!$A$6:$A$205)-5)))&amp;"")</f>
        <v/>
      </c>
      <c r="F12" s="18" t="str">
        <f>IF(OR(I12="ОК",I12="Учтено: добавьте пояснение"),IF(C12="Приход",D12,IF(C12="Корректировка остатка",D12,-D12)),"")</f>
        <v/>
      </c>
      <c r="G12" s="13"/>
      <c r="H12" s="15" t="str">
        <f>IF(OR(B12="",SUMPRODUCT(--EXACT('Номенклатура'!$A$6:$A$205,B12))&lt;&gt;1),"",INDEX('Номенклатура'!$B$6:$B$205,SUMPRODUCT(EXACT('Номенклатура'!$A$6:$A$205,B12)*(ROW('Номенклатура'!$A$6:$A$205)-5)))&amp;"")</f>
        <v/>
      </c>
      <c r="I12" s="15" t="str">
        <f>IF(COUNTA(A12:D12,G12)=0,"",IF(NOT(ISNUMBER(A12)),"Укажите дату",IF(B12="","Укажите код",IF(NOT(AND(ISTEXT(B12),LEN(B12)&gt;0,LEN(B12)&lt;=30,ISNUMBER(FIND(LEFT(B12,1),"ABCDEFGHIJKLMNOPQRSTUVWXYZ")),SUMPRODUCT((MID(B12,{1,2,3,4,5,6,7,8,9,10,11,12,13,14,15,16,17,18,19,20,21,22,23,24,25,26,27,28,29,30},1)&lt;&gt;"")*ISERROR(FIND(MID(B12,{1,2,3,4,5,6,7,8,9,10,11,12,13,14,15,16,17,18,19,20,21,22,23,24,25,26,27,28,29,30},1),"ABCDEFGHIJKLMNOPQRSTUVWXYZ0123456789-_")))=0,ISERROR(VALUE(B12)))),"Недопустимый код: только латинские буквы A-Z в верхнем регистре, цифры, - и _; начало с буквы, до 30 символов (например MILK-001)",IF(SUMPRODUCT(--EXACT('Номенклатура'!$A$6:$A$205,B12))=0,"Код не найден в номенклатуре",IF(SUMPRODUCT(--EXACT('Номенклатура'!$A$6:$A$205,B12))&gt;1,"Код повторяется в номенклатуре",IF(ISNA(MATCH(C12,{"Приход","Расход","Списание","Корректировка остатка"},0)),"Выберите тип операции",IF(NOT(ISNUMBER(D12)),"Укажите количество",IF(D12=0,"Количество не может быть 0",IF(AND(C12&lt;&gt;"Корректировка остатка",D12&lt;0),"Для этого типа количество положительное",IF(NOT(ISNUMBER('Номенклатура'!$C$2)),"Укажите дату начала учёта",IF(A12&lt;INT('Номенклатура'!$C$2),"Раньше даты начала учёта: НЕ учтено",IF(AND(C12="Корректировка остатка",TRIM(G12)=""),"Учтено: добавьте пояснение","ОК")))))))))))))</f>
        <v/>
      </c>
    </row>
    <row r="13" spans="1:9" x14ac:dyDescent="0.25">
      <c r="A13" s="16"/>
      <c r="B13" s="13"/>
      <c r="C13" s="13"/>
      <c r="D13" s="14"/>
      <c r="E13" s="17" t="str">
        <f>IF(OR(B13="",SUMPRODUCT(--EXACT('Номенклатура'!$A$6:$A$205,B13))&lt;&gt;1),"",INDEX('Номенклатура'!$D$6:$D$205,SUMPRODUCT(EXACT('Номенклатура'!$A$6:$A$205,B13)*(ROW('Номенклатура'!$A$6:$A$205)-5)))&amp;"")</f>
        <v/>
      </c>
      <c r="F13" s="18" t="str">
        <f>IF(OR(I13="ОК",I13="Учтено: добавьте пояснение"),IF(C13="Приход",D13,IF(C13="Корректировка остатка",D13,-D13)),"")</f>
        <v/>
      </c>
      <c r="G13" s="13"/>
      <c r="H13" s="15" t="str">
        <f>IF(OR(B13="",SUMPRODUCT(--EXACT('Номенклатура'!$A$6:$A$205,B13))&lt;&gt;1),"",INDEX('Номенклатура'!$B$6:$B$205,SUMPRODUCT(EXACT('Номенклатура'!$A$6:$A$205,B13)*(ROW('Номенклатура'!$A$6:$A$205)-5)))&amp;"")</f>
        <v/>
      </c>
      <c r="I13" s="15" t="str">
        <f>IF(COUNTA(A13:D13,G13)=0,"",IF(NOT(ISNUMBER(A13)),"Укажите дату",IF(B13="","Укажите код",IF(NOT(AND(ISTEXT(B13),LEN(B13)&gt;0,LEN(B13)&lt;=30,ISNUMBER(FIND(LEFT(B13,1),"ABCDEFGHIJKLMNOPQRSTUVWXYZ")),SUMPRODUCT((MID(B13,{1,2,3,4,5,6,7,8,9,10,11,12,13,14,15,16,17,18,19,20,21,22,23,24,25,26,27,28,29,30},1)&lt;&gt;"")*ISERROR(FIND(MID(B13,{1,2,3,4,5,6,7,8,9,10,11,12,13,14,15,16,17,18,19,20,21,22,23,24,25,26,27,28,29,30},1),"ABCDEFGHIJKLMNOPQRSTUVWXYZ0123456789-_")))=0,ISERROR(VALUE(B13)))),"Недопустимый код: только латинские буквы A-Z в верхнем регистре, цифры, - и _; начало с буквы, до 30 символов (например MILK-001)",IF(SUMPRODUCT(--EXACT('Номенклатура'!$A$6:$A$205,B13))=0,"Код не найден в номенклатуре",IF(SUMPRODUCT(--EXACT('Номенклатура'!$A$6:$A$205,B13))&gt;1,"Код повторяется в номенклатуре",IF(ISNA(MATCH(C13,{"Приход","Расход","Списание","Корректировка остатка"},0)),"Выберите тип операции",IF(NOT(ISNUMBER(D13)),"Укажите количество",IF(D13=0,"Количество не может быть 0",IF(AND(C13&lt;&gt;"Корректировка остатка",D13&lt;0),"Для этого типа количество положительное",IF(NOT(ISNUMBER('Номенклатура'!$C$2)),"Укажите дату начала учёта",IF(A13&lt;INT('Номенклатура'!$C$2),"Раньше даты начала учёта: НЕ учтено",IF(AND(C13="Корректировка остатка",TRIM(G13)=""),"Учтено: добавьте пояснение","ОК")))))))))))))</f>
        <v/>
      </c>
    </row>
    <row r="14" spans="1:9" x14ac:dyDescent="0.25">
      <c r="A14" s="16"/>
      <c r="B14" s="13"/>
      <c r="C14" s="13"/>
      <c r="D14" s="14"/>
      <c r="E14" s="17" t="str">
        <f>IF(OR(B14="",SUMPRODUCT(--EXACT('Номенклатура'!$A$6:$A$205,B14))&lt;&gt;1),"",INDEX('Номенклатура'!$D$6:$D$205,SUMPRODUCT(EXACT('Номенклатура'!$A$6:$A$205,B14)*(ROW('Номенклатура'!$A$6:$A$205)-5)))&amp;"")</f>
        <v/>
      </c>
      <c r="F14" s="18" t="str">
        <f>IF(OR(I14="ОК",I14="Учтено: добавьте пояснение"),IF(C14="Приход",D14,IF(C14="Корректировка остатка",D14,-D14)),"")</f>
        <v/>
      </c>
      <c r="G14" s="13"/>
      <c r="H14" s="15" t="str">
        <f>IF(OR(B14="",SUMPRODUCT(--EXACT('Номенклатура'!$A$6:$A$205,B14))&lt;&gt;1),"",INDEX('Номенклатура'!$B$6:$B$205,SUMPRODUCT(EXACT('Номенклатура'!$A$6:$A$205,B14)*(ROW('Номенклатура'!$A$6:$A$205)-5)))&amp;"")</f>
        <v/>
      </c>
      <c r="I14" s="15" t="str">
        <f>IF(COUNTA(A14:D14,G14)=0,"",IF(NOT(ISNUMBER(A14)),"Укажите дату",IF(B14="","Укажите код",IF(NOT(AND(ISTEXT(B14),LEN(B14)&gt;0,LEN(B14)&lt;=30,ISNUMBER(FIND(LEFT(B14,1),"ABCDEFGHIJKLMNOPQRSTUVWXYZ")),SUMPRODUCT((MID(B14,{1,2,3,4,5,6,7,8,9,10,11,12,13,14,15,16,17,18,19,20,21,22,23,24,25,26,27,28,29,30},1)&lt;&gt;"")*ISERROR(FIND(MID(B14,{1,2,3,4,5,6,7,8,9,10,11,12,13,14,15,16,17,18,19,20,21,22,23,24,25,26,27,28,29,30},1),"ABCDEFGHIJKLMNOPQRSTUVWXYZ0123456789-_")))=0,ISERROR(VALUE(B14)))),"Недопустимый код: только латинские буквы A-Z в верхнем регистре, цифры, - и _; начало с буквы, до 30 символов (например MILK-001)",IF(SUMPRODUCT(--EXACT('Номенклатура'!$A$6:$A$205,B14))=0,"Код не найден в номенклатуре",IF(SUMPRODUCT(--EXACT('Номенклатура'!$A$6:$A$205,B14))&gt;1,"Код повторяется в номенклатуре",IF(ISNA(MATCH(C14,{"Приход","Расход","Списание","Корректировка остатка"},0)),"Выберите тип операции",IF(NOT(ISNUMBER(D14)),"Укажите количество",IF(D14=0,"Количество не может быть 0",IF(AND(C14&lt;&gt;"Корректировка остатка",D14&lt;0),"Для этого типа количество положительное",IF(NOT(ISNUMBER('Номенклатура'!$C$2)),"Укажите дату начала учёта",IF(A14&lt;INT('Номенклатура'!$C$2),"Раньше даты начала учёта: НЕ учтено",IF(AND(C14="Корректировка остатка",TRIM(G14)=""),"Учтено: добавьте пояснение","ОК")))))))))))))</f>
        <v/>
      </c>
    </row>
    <row r="15" spans="1:9" x14ac:dyDescent="0.25">
      <c r="A15" s="16"/>
      <c r="B15" s="13"/>
      <c r="C15" s="13"/>
      <c r="D15" s="14"/>
      <c r="E15" s="17" t="str">
        <f>IF(OR(B15="",SUMPRODUCT(--EXACT('Номенклатура'!$A$6:$A$205,B15))&lt;&gt;1),"",INDEX('Номенклатура'!$D$6:$D$205,SUMPRODUCT(EXACT('Номенклатура'!$A$6:$A$205,B15)*(ROW('Номенклатура'!$A$6:$A$205)-5)))&amp;"")</f>
        <v/>
      </c>
      <c r="F15" s="18" t="str">
        <f>IF(OR(I15="ОК",I15="Учтено: добавьте пояснение"),IF(C15="Приход",D15,IF(C15="Корректировка остатка",D15,-D15)),"")</f>
        <v/>
      </c>
      <c r="G15" s="13"/>
      <c r="H15" s="15" t="str">
        <f>IF(OR(B15="",SUMPRODUCT(--EXACT('Номенклатура'!$A$6:$A$205,B15))&lt;&gt;1),"",INDEX('Номенклатура'!$B$6:$B$205,SUMPRODUCT(EXACT('Номенклатура'!$A$6:$A$205,B15)*(ROW('Номенклатура'!$A$6:$A$205)-5)))&amp;"")</f>
        <v/>
      </c>
      <c r="I15" s="15" t="str">
        <f>IF(COUNTA(A15:D15,G15)=0,"",IF(NOT(ISNUMBER(A15)),"Укажите дату",IF(B15="","Укажите код",IF(NOT(AND(ISTEXT(B15),LEN(B15)&gt;0,LEN(B15)&lt;=30,ISNUMBER(FIND(LEFT(B15,1),"ABCDEFGHIJKLMNOPQRSTUVWXYZ")),SUMPRODUCT((MID(B15,{1,2,3,4,5,6,7,8,9,10,11,12,13,14,15,16,17,18,19,20,21,22,23,24,25,26,27,28,29,30},1)&lt;&gt;"")*ISERROR(FIND(MID(B15,{1,2,3,4,5,6,7,8,9,10,11,12,13,14,15,16,17,18,19,20,21,22,23,24,25,26,27,28,29,30},1),"ABCDEFGHIJKLMNOPQRSTUVWXYZ0123456789-_")))=0,ISERROR(VALUE(B15)))),"Недопустимый код: только латинские буквы A-Z в верхнем регистре, цифры, - и _; начало с буквы, до 30 символов (например MILK-001)",IF(SUMPRODUCT(--EXACT('Номенклатура'!$A$6:$A$205,B15))=0,"Код не найден в номенклатуре",IF(SUMPRODUCT(--EXACT('Номенклатура'!$A$6:$A$205,B15))&gt;1,"Код повторяется в номенклатуре",IF(ISNA(MATCH(C15,{"Приход","Расход","Списание","Корректировка остатка"},0)),"Выберите тип операции",IF(NOT(ISNUMBER(D15)),"Укажите количество",IF(D15=0,"Количество не может быть 0",IF(AND(C15&lt;&gt;"Корректировка остатка",D15&lt;0),"Для этого типа количество положительное",IF(NOT(ISNUMBER('Номенклатура'!$C$2)),"Укажите дату начала учёта",IF(A15&lt;INT('Номенклатура'!$C$2),"Раньше даты начала учёта: НЕ учтено",IF(AND(C15="Корректировка остатка",TRIM(G15)=""),"Учтено: добавьте пояснение","ОК")))))))))))))</f>
        <v/>
      </c>
    </row>
    <row r="16" spans="1:9" x14ac:dyDescent="0.25">
      <c r="A16" s="16"/>
      <c r="B16" s="13"/>
      <c r="C16" s="13"/>
      <c r="D16" s="14"/>
      <c r="E16" s="17" t="str">
        <f>IF(OR(B16="",SUMPRODUCT(--EXACT('Номенклатура'!$A$6:$A$205,B16))&lt;&gt;1),"",INDEX('Номенклатура'!$D$6:$D$205,SUMPRODUCT(EXACT('Номенклатура'!$A$6:$A$205,B16)*(ROW('Номенклатура'!$A$6:$A$205)-5)))&amp;"")</f>
        <v/>
      </c>
      <c r="F16" s="18" t="str">
        <f>IF(OR(I16="ОК",I16="Учтено: добавьте пояснение"),IF(C16="Приход",D16,IF(C16="Корректировка остатка",D16,-D16)),"")</f>
        <v/>
      </c>
      <c r="G16" s="13"/>
      <c r="H16" s="15" t="str">
        <f>IF(OR(B16="",SUMPRODUCT(--EXACT('Номенклатура'!$A$6:$A$205,B16))&lt;&gt;1),"",INDEX('Номенклатура'!$B$6:$B$205,SUMPRODUCT(EXACT('Номенклатура'!$A$6:$A$205,B16)*(ROW('Номенклатура'!$A$6:$A$205)-5)))&amp;"")</f>
        <v/>
      </c>
      <c r="I16" s="15" t="str">
        <f>IF(COUNTA(A16:D16,G16)=0,"",IF(NOT(ISNUMBER(A16)),"Укажите дату",IF(B16="","Укажите код",IF(NOT(AND(ISTEXT(B16),LEN(B16)&gt;0,LEN(B16)&lt;=30,ISNUMBER(FIND(LEFT(B16,1),"ABCDEFGHIJKLMNOPQRSTUVWXYZ")),SUMPRODUCT((MID(B16,{1,2,3,4,5,6,7,8,9,10,11,12,13,14,15,16,17,18,19,20,21,22,23,24,25,26,27,28,29,30},1)&lt;&gt;"")*ISERROR(FIND(MID(B16,{1,2,3,4,5,6,7,8,9,10,11,12,13,14,15,16,17,18,19,20,21,22,23,24,25,26,27,28,29,30},1),"ABCDEFGHIJKLMNOPQRSTUVWXYZ0123456789-_")))=0,ISERROR(VALUE(B16)))),"Недопустимый код: только латинские буквы A-Z в верхнем регистре, цифры, - и _; начало с буквы, до 30 символов (например MILK-001)",IF(SUMPRODUCT(--EXACT('Номенклатура'!$A$6:$A$205,B16))=0,"Код не найден в номенклатуре",IF(SUMPRODUCT(--EXACT('Номенклатура'!$A$6:$A$205,B16))&gt;1,"Код повторяется в номенклатуре",IF(ISNA(MATCH(C16,{"Приход","Расход","Списание","Корректировка остатка"},0)),"Выберите тип операции",IF(NOT(ISNUMBER(D16)),"Укажите количество",IF(D16=0,"Количество не может быть 0",IF(AND(C16&lt;&gt;"Корректировка остатка",D16&lt;0),"Для этого типа количество положительное",IF(NOT(ISNUMBER('Номенклатура'!$C$2)),"Укажите дату начала учёта",IF(A16&lt;INT('Номенклатура'!$C$2),"Раньше даты начала учёта: НЕ учтено",IF(AND(C16="Корректировка остатка",TRIM(G16)=""),"Учтено: добавьте пояснение","ОК")))))))))))))</f>
        <v/>
      </c>
    </row>
    <row r="17" spans="1:9" x14ac:dyDescent="0.25">
      <c r="A17" s="16"/>
      <c r="B17" s="13"/>
      <c r="C17" s="13"/>
      <c r="D17" s="14"/>
      <c r="E17" s="17" t="str">
        <f>IF(OR(B17="",SUMPRODUCT(--EXACT('Номенклатура'!$A$6:$A$205,B17))&lt;&gt;1),"",INDEX('Номенклатура'!$D$6:$D$205,SUMPRODUCT(EXACT('Номенклатура'!$A$6:$A$205,B17)*(ROW('Номенклатура'!$A$6:$A$205)-5)))&amp;"")</f>
        <v/>
      </c>
      <c r="F17" s="18" t="str">
        <f>IF(OR(I17="ОК",I17="Учтено: добавьте пояснение"),IF(C17="Приход",D17,IF(C17="Корректировка остатка",D17,-D17)),"")</f>
        <v/>
      </c>
      <c r="G17" s="13"/>
      <c r="H17" s="15" t="str">
        <f>IF(OR(B17="",SUMPRODUCT(--EXACT('Номенклатура'!$A$6:$A$205,B17))&lt;&gt;1),"",INDEX('Номенклатура'!$B$6:$B$205,SUMPRODUCT(EXACT('Номенклатура'!$A$6:$A$205,B17)*(ROW('Номенклатура'!$A$6:$A$205)-5)))&amp;"")</f>
        <v/>
      </c>
      <c r="I17" s="15" t="str">
        <f>IF(COUNTA(A17:D17,G17)=0,"",IF(NOT(ISNUMBER(A17)),"Укажите дату",IF(B17="","Укажите код",IF(NOT(AND(ISTEXT(B17),LEN(B17)&gt;0,LEN(B17)&lt;=30,ISNUMBER(FIND(LEFT(B17,1),"ABCDEFGHIJKLMNOPQRSTUVWXYZ")),SUMPRODUCT((MID(B17,{1,2,3,4,5,6,7,8,9,10,11,12,13,14,15,16,17,18,19,20,21,22,23,24,25,26,27,28,29,30},1)&lt;&gt;"")*ISERROR(FIND(MID(B17,{1,2,3,4,5,6,7,8,9,10,11,12,13,14,15,16,17,18,19,20,21,22,23,24,25,26,27,28,29,30},1),"ABCDEFGHIJKLMNOPQRSTUVWXYZ0123456789-_")))=0,ISERROR(VALUE(B17)))),"Недопустимый код: только латинские буквы A-Z в верхнем регистре, цифры, - и _; начало с буквы, до 30 символов (например MILK-001)",IF(SUMPRODUCT(--EXACT('Номенклатура'!$A$6:$A$205,B17))=0,"Код не найден в номенклатуре",IF(SUMPRODUCT(--EXACT('Номенклатура'!$A$6:$A$205,B17))&gt;1,"Код повторяется в номенклатуре",IF(ISNA(MATCH(C17,{"Приход","Расход","Списание","Корректировка остатка"},0)),"Выберите тип операции",IF(NOT(ISNUMBER(D17)),"Укажите количество",IF(D17=0,"Количество не может быть 0",IF(AND(C17&lt;&gt;"Корректировка остатка",D17&lt;0),"Для этого типа количество положительное",IF(NOT(ISNUMBER('Номенклатура'!$C$2)),"Укажите дату начала учёта",IF(A17&lt;INT('Номенклатура'!$C$2),"Раньше даты начала учёта: НЕ учтено",IF(AND(C17="Корректировка остатка",TRIM(G17)=""),"Учтено: добавьте пояснение","ОК")))))))))))))</f>
        <v/>
      </c>
    </row>
    <row r="18" spans="1:9" x14ac:dyDescent="0.25">
      <c r="A18" s="16"/>
      <c r="B18" s="13"/>
      <c r="C18" s="13"/>
      <c r="D18" s="14"/>
      <c r="E18" s="17" t="str">
        <f>IF(OR(B18="",SUMPRODUCT(--EXACT('Номенклатура'!$A$6:$A$205,B18))&lt;&gt;1),"",INDEX('Номенклатура'!$D$6:$D$205,SUMPRODUCT(EXACT('Номенклатура'!$A$6:$A$205,B18)*(ROW('Номенклатура'!$A$6:$A$205)-5)))&amp;"")</f>
        <v/>
      </c>
      <c r="F18" s="18" t="str">
        <f>IF(OR(I18="ОК",I18="Учтено: добавьте пояснение"),IF(C18="Приход",D18,IF(C18="Корректировка остатка",D18,-D18)),"")</f>
        <v/>
      </c>
      <c r="G18" s="13"/>
      <c r="H18" s="15" t="str">
        <f>IF(OR(B18="",SUMPRODUCT(--EXACT('Номенклатура'!$A$6:$A$205,B18))&lt;&gt;1),"",INDEX('Номенклатура'!$B$6:$B$205,SUMPRODUCT(EXACT('Номенклатура'!$A$6:$A$205,B18)*(ROW('Номенклатура'!$A$6:$A$205)-5)))&amp;"")</f>
        <v/>
      </c>
      <c r="I18" s="15" t="str">
        <f>IF(COUNTA(A18:D18,G18)=0,"",IF(NOT(ISNUMBER(A18)),"Укажите дату",IF(B18="","Укажите код",IF(NOT(AND(ISTEXT(B18),LEN(B18)&gt;0,LEN(B18)&lt;=30,ISNUMBER(FIND(LEFT(B18,1),"ABCDEFGHIJKLMNOPQRSTUVWXYZ")),SUMPRODUCT((MID(B18,{1,2,3,4,5,6,7,8,9,10,11,12,13,14,15,16,17,18,19,20,21,22,23,24,25,26,27,28,29,30},1)&lt;&gt;"")*ISERROR(FIND(MID(B18,{1,2,3,4,5,6,7,8,9,10,11,12,13,14,15,16,17,18,19,20,21,22,23,24,25,26,27,28,29,30},1),"ABCDEFGHIJKLMNOPQRSTUVWXYZ0123456789-_")))=0,ISERROR(VALUE(B18)))),"Недопустимый код: только латинские буквы A-Z в верхнем регистре, цифры, - и _; начало с буквы, до 30 символов (например MILK-001)",IF(SUMPRODUCT(--EXACT('Номенклатура'!$A$6:$A$205,B18))=0,"Код не найден в номенклатуре",IF(SUMPRODUCT(--EXACT('Номенклатура'!$A$6:$A$205,B18))&gt;1,"Код повторяется в номенклатуре",IF(ISNA(MATCH(C18,{"Приход","Расход","Списание","Корректировка остатка"},0)),"Выберите тип операции",IF(NOT(ISNUMBER(D18)),"Укажите количество",IF(D18=0,"Количество не может быть 0",IF(AND(C18&lt;&gt;"Корректировка остатка",D18&lt;0),"Для этого типа количество положительное",IF(NOT(ISNUMBER('Номенклатура'!$C$2)),"Укажите дату начала учёта",IF(A18&lt;INT('Номенклатура'!$C$2),"Раньше даты начала учёта: НЕ учтено",IF(AND(C18="Корректировка остатка",TRIM(G18)=""),"Учтено: добавьте пояснение","ОК")))))))))))))</f>
        <v/>
      </c>
    </row>
    <row r="19" spans="1:9" x14ac:dyDescent="0.25">
      <c r="A19" s="16"/>
      <c r="B19" s="13"/>
      <c r="C19" s="13"/>
      <c r="D19" s="14"/>
      <c r="E19" s="17" t="str">
        <f>IF(OR(B19="",SUMPRODUCT(--EXACT('Номенклатура'!$A$6:$A$205,B19))&lt;&gt;1),"",INDEX('Номенклатура'!$D$6:$D$205,SUMPRODUCT(EXACT('Номенклатура'!$A$6:$A$205,B19)*(ROW('Номенклатура'!$A$6:$A$205)-5)))&amp;"")</f>
        <v/>
      </c>
      <c r="F19" s="18" t="str">
        <f>IF(OR(I19="ОК",I19="Учтено: добавьте пояснение"),IF(C19="Приход",D19,IF(C19="Корректировка остатка",D19,-D19)),"")</f>
        <v/>
      </c>
      <c r="G19" s="13"/>
      <c r="H19" s="15" t="str">
        <f>IF(OR(B19="",SUMPRODUCT(--EXACT('Номенклатура'!$A$6:$A$205,B19))&lt;&gt;1),"",INDEX('Номенклатура'!$B$6:$B$205,SUMPRODUCT(EXACT('Номенклатура'!$A$6:$A$205,B19)*(ROW('Номенклатура'!$A$6:$A$205)-5)))&amp;"")</f>
        <v/>
      </c>
      <c r="I19" s="15" t="str">
        <f>IF(COUNTA(A19:D19,G19)=0,"",IF(NOT(ISNUMBER(A19)),"Укажите дату",IF(B19="","Укажите код",IF(NOT(AND(ISTEXT(B19),LEN(B19)&gt;0,LEN(B19)&lt;=30,ISNUMBER(FIND(LEFT(B19,1),"ABCDEFGHIJKLMNOPQRSTUVWXYZ")),SUMPRODUCT((MID(B19,{1,2,3,4,5,6,7,8,9,10,11,12,13,14,15,16,17,18,19,20,21,22,23,24,25,26,27,28,29,30},1)&lt;&gt;"")*ISERROR(FIND(MID(B19,{1,2,3,4,5,6,7,8,9,10,11,12,13,14,15,16,17,18,19,20,21,22,23,24,25,26,27,28,29,30},1),"ABCDEFGHIJKLMNOPQRSTUVWXYZ0123456789-_")))=0,ISERROR(VALUE(B19)))),"Недопустимый код: только латинские буквы A-Z в верхнем регистре, цифры, - и _; начало с буквы, до 30 символов (например MILK-001)",IF(SUMPRODUCT(--EXACT('Номенклатура'!$A$6:$A$205,B19))=0,"Код не найден в номенклатуре",IF(SUMPRODUCT(--EXACT('Номенклатура'!$A$6:$A$205,B19))&gt;1,"Код повторяется в номенклатуре",IF(ISNA(MATCH(C19,{"Приход","Расход","Списание","Корректировка остатка"},0)),"Выберите тип операции",IF(NOT(ISNUMBER(D19)),"Укажите количество",IF(D19=0,"Количество не может быть 0",IF(AND(C19&lt;&gt;"Корректировка остатка",D19&lt;0),"Для этого типа количество положительное",IF(NOT(ISNUMBER('Номенклатура'!$C$2)),"Укажите дату начала учёта",IF(A19&lt;INT('Номенклатура'!$C$2),"Раньше даты начала учёта: НЕ учтено",IF(AND(C19="Корректировка остатка",TRIM(G19)=""),"Учтено: добавьте пояснение","ОК")))))))))))))</f>
        <v/>
      </c>
    </row>
    <row r="20" spans="1:9" x14ac:dyDescent="0.25">
      <c r="A20" s="16"/>
      <c r="B20" s="13"/>
      <c r="C20" s="13"/>
      <c r="D20" s="14"/>
      <c r="E20" s="17" t="str">
        <f>IF(OR(B20="",SUMPRODUCT(--EXACT('Номенклатура'!$A$6:$A$205,B20))&lt;&gt;1),"",INDEX('Номенклатура'!$D$6:$D$205,SUMPRODUCT(EXACT('Номенклатура'!$A$6:$A$205,B20)*(ROW('Номенклатура'!$A$6:$A$205)-5)))&amp;"")</f>
        <v/>
      </c>
      <c r="F20" s="18" t="str">
        <f>IF(OR(I20="ОК",I20="Учтено: добавьте пояснение"),IF(C20="Приход",D20,IF(C20="Корректировка остатка",D20,-D20)),"")</f>
        <v/>
      </c>
      <c r="G20" s="13"/>
      <c r="H20" s="15" t="str">
        <f>IF(OR(B20="",SUMPRODUCT(--EXACT('Номенклатура'!$A$6:$A$205,B20))&lt;&gt;1),"",INDEX('Номенклатура'!$B$6:$B$205,SUMPRODUCT(EXACT('Номенклатура'!$A$6:$A$205,B20)*(ROW('Номенклатура'!$A$6:$A$205)-5)))&amp;"")</f>
        <v/>
      </c>
      <c r="I20" s="15" t="str">
        <f>IF(COUNTA(A20:D20,G20)=0,"",IF(NOT(ISNUMBER(A20)),"Укажите дату",IF(B20="","Укажите код",IF(NOT(AND(ISTEXT(B20),LEN(B20)&gt;0,LEN(B20)&lt;=30,ISNUMBER(FIND(LEFT(B20,1),"ABCDEFGHIJKLMNOPQRSTUVWXYZ")),SUMPRODUCT((MID(B20,{1,2,3,4,5,6,7,8,9,10,11,12,13,14,15,16,17,18,19,20,21,22,23,24,25,26,27,28,29,30},1)&lt;&gt;"")*ISERROR(FIND(MID(B20,{1,2,3,4,5,6,7,8,9,10,11,12,13,14,15,16,17,18,19,20,21,22,23,24,25,26,27,28,29,30},1),"ABCDEFGHIJKLMNOPQRSTUVWXYZ0123456789-_")))=0,ISERROR(VALUE(B20)))),"Недопустимый код: только латинские буквы A-Z в верхнем регистре, цифры, - и _; начало с буквы, до 30 символов (например MILK-001)",IF(SUMPRODUCT(--EXACT('Номенклатура'!$A$6:$A$205,B20))=0,"Код не найден в номенклатуре",IF(SUMPRODUCT(--EXACT('Номенклатура'!$A$6:$A$205,B20))&gt;1,"Код повторяется в номенклатуре",IF(ISNA(MATCH(C20,{"Приход","Расход","Списание","Корректировка остатка"},0)),"Выберите тип операции",IF(NOT(ISNUMBER(D20)),"Укажите количество",IF(D20=0,"Количество не может быть 0",IF(AND(C20&lt;&gt;"Корректировка остатка",D20&lt;0),"Для этого типа количество положительное",IF(NOT(ISNUMBER('Номенклатура'!$C$2)),"Укажите дату начала учёта",IF(A20&lt;INT('Номенклатура'!$C$2),"Раньше даты начала учёта: НЕ учтено",IF(AND(C20="Корректировка остатка",TRIM(G20)=""),"Учтено: добавьте пояснение","ОК")))))))))))))</f>
        <v/>
      </c>
    </row>
    <row r="21" spans="1:9" x14ac:dyDescent="0.25">
      <c r="A21" s="16"/>
      <c r="B21" s="13"/>
      <c r="C21" s="13"/>
      <c r="D21" s="14"/>
      <c r="E21" s="17" t="str">
        <f>IF(OR(B21="",SUMPRODUCT(--EXACT('Номенклатура'!$A$6:$A$205,B21))&lt;&gt;1),"",INDEX('Номенклатура'!$D$6:$D$205,SUMPRODUCT(EXACT('Номенклатура'!$A$6:$A$205,B21)*(ROW('Номенклатура'!$A$6:$A$205)-5)))&amp;"")</f>
        <v/>
      </c>
      <c r="F21" s="18" t="str">
        <f>IF(OR(I21="ОК",I21="Учтено: добавьте пояснение"),IF(C21="Приход",D21,IF(C21="Корректировка остатка",D21,-D21)),"")</f>
        <v/>
      </c>
      <c r="G21" s="13"/>
      <c r="H21" s="15" t="str">
        <f>IF(OR(B21="",SUMPRODUCT(--EXACT('Номенклатура'!$A$6:$A$205,B21))&lt;&gt;1),"",INDEX('Номенклатура'!$B$6:$B$205,SUMPRODUCT(EXACT('Номенклатура'!$A$6:$A$205,B21)*(ROW('Номенклатура'!$A$6:$A$205)-5)))&amp;"")</f>
        <v/>
      </c>
      <c r="I21" s="15" t="str">
        <f>IF(COUNTA(A21:D21,G21)=0,"",IF(NOT(ISNUMBER(A21)),"Укажите дату",IF(B21="","Укажите код",IF(NOT(AND(ISTEXT(B21),LEN(B21)&gt;0,LEN(B21)&lt;=30,ISNUMBER(FIND(LEFT(B21,1),"ABCDEFGHIJKLMNOPQRSTUVWXYZ")),SUMPRODUCT((MID(B21,{1,2,3,4,5,6,7,8,9,10,11,12,13,14,15,16,17,18,19,20,21,22,23,24,25,26,27,28,29,30},1)&lt;&gt;"")*ISERROR(FIND(MID(B21,{1,2,3,4,5,6,7,8,9,10,11,12,13,14,15,16,17,18,19,20,21,22,23,24,25,26,27,28,29,30},1),"ABCDEFGHIJKLMNOPQRSTUVWXYZ0123456789-_")))=0,ISERROR(VALUE(B21)))),"Недопустимый код: только латинские буквы A-Z в верхнем регистре, цифры, - и _; начало с буквы, до 30 символов (например MILK-001)",IF(SUMPRODUCT(--EXACT('Номенклатура'!$A$6:$A$205,B21))=0,"Код не найден в номенклатуре",IF(SUMPRODUCT(--EXACT('Номенклатура'!$A$6:$A$205,B21))&gt;1,"Код повторяется в номенклатуре",IF(ISNA(MATCH(C21,{"Приход","Расход","Списание","Корректировка остатка"},0)),"Выберите тип операции",IF(NOT(ISNUMBER(D21)),"Укажите количество",IF(D21=0,"Количество не может быть 0",IF(AND(C21&lt;&gt;"Корректировка остатка",D21&lt;0),"Для этого типа количество положительное",IF(NOT(ISNUMBER('Номенклатура'!$C$2)),"Укажите дату начала учёта",IF(A21&lt;INT('Номенклатура'!$C$2),"Раньше даты начала учёта: НЕ учтено",IF(AND(C21="Корректировка остатка",TRIM(G21)=""),"Учтено: добавьте пояснение","ОК")))))))))))))</f>
        <v/>
      </c>
    </row>
    <row r="22" spans="1:9" x14ac:dyDescent="0.25">
      <c r="A22" s="16"/>
      <c r="B22" s="13"/>
      <c r="C22" s="13"/>
      <c r="D22" s="14"/>
      <c r="E22" s="17" t="str">
        <f>IF(OR(B22="",SUMPRODUCT(--EXACT('Номенклатура'!$A$6:$A$205,B22))&lt;&gt;1),"",INDEX('Номенклатура'!$D$6:$D$205,SUMPRODUCT(EXACT('Номенклатура'!$A$6:$A$205,B22)*(ROW('Номенклатура'!$A$6:$A$205)-5)))&amp;"")</f>
        <v/>
      </c>
      <c r="F22" s="18" t="str">
        <f>IF(OR(I22="ОК",I22="Учтено: добавьте пояснение"),IF(C22="Приход",D22,IF(C22="Корректировка остатка",D22,-D22)),"")</f>
        <v/>
      </c>
      <c r="G22" s="13"/>
      <c r="H22" s="15" t="str">
        <f>IF(OR(B22="",SUMPRODUCT(--EXACT('Номенклатура'!$A$6:$A$205,B22))&lt;&gt;1),"",INDEX('Номенклатура'!$B$6:$B$205,SUMPRODUCT(EXACT('Номенклатура'!$A$6:$A$205,B22)*(ROW('Номенклатура'!$A$6:$A$205)-5)))&amp;"")</f>
        <v/>
      </c>
      <c r="I22" s="15" t="str">
        <f>IF(COUNTA(A22:D22,G22)=0,"",IF(NOT(ISNUMBER(A22)),"Укажите дату",IF(B22="","Укажите код",IF(NOT(AND(ISTEXT(B22),LEN(B22)&gt;0,LEN(B22)&lt;=30,ISNUMBER(FIND(LEFT(B22,1),"ABCDEFGHIJKLMNOPQRSTUVWXYZ")),SUMPRODUCT((MID(B22,{1,2,3,4,5,6,7,8,9,10,11,12,13,14,15,16,17,18,19,20,21,22,23,24,25,26,27,28,29,30},1)&lt;&gt;"")*ISERROR(FIND(MID(B22,{1,2,3,4,5,6,7,8,9,10,11,12,13,14,15,16,17,18,19,20,21,22,23,24,25,26,27,28,29,30},1),"ABCDEFGHIJKLMNOPQRSTUVWXYZ0123456789-_")))=0,ISERROR(VALUE(B22)))),"Недопустимый код: только латинские буквы A-Z в верхнем регистре, цифры, - и _; начало с буквы, до 30 символов (например MILK-001)",IF(SUMPRODUCT(--EXACT('Номенклатура'!$A$6:$A$205,B22))=0,"Код не найден в номенклатуре",IF(SUMPRODUCT(--EXACT('Номенклатура'!$A$6:$A$205,B22))&gt;1,"Код повторяется в номенклатуре",IF(ISNA(MATCH(C22,{"Приход","Расход","Списание","Корректировка остатка"},0)),"Выберите тип операции",IF(NOT(ISNUMBER(D22)),"Укажите количество",IF(D22=0,"Количество не может быть 0",IF(AND(C22&lt;&gt;"Корректировка остатка",D22&lt;0),"Для этого типа количество положительное",IF(NOT(ISNUMBER('Номенклатура'!$C$2)),"Укажите дату начала учёта",IF(A22&lt;INT('Номенклатура'!$C$2),"Раньше даты начала учёта: НЕ учтено",IF(AND(C22="Корректировка остатка",TRIM(G22)=""),"Учтено: добавьте пояснение","ОК")))))))))))))</f>
        <v/>
      </c>
    </row>
    <row r="23" spans="1:9" x14ac:dyDescent="0.25">
      <c r="A23" s="16"/>
      <c r="B23" s="13"/>
      <c r="C23" s="13"/>
      <c r="D23" s="14"/>
      <c r="E23" s="17" t="str">
        <f>IF(OR(B23="",SUMPRODUCT(--EXACT('Номенклатура'!$A$6:$A$205,B23))&lt;&gt;1),"",INDEX('Номенклатура'!$D$6:$D$205,SUMPRODUCT(EXACT('Номенклатура'!$A$6:$A$205,B23)*(ROW('Номенклатура'!$A$6:$A$205)-5)))&amp;"")</f>
        <v/>
      </c>
      <c r="F23" s="18" t="str">
        <f>IF(OR(I23="ОК",I23="Учтено: добавьте пояснение"),IF(C23="Приход",D23,IF(C23="Корректировка остатка",D23,-D23)),"")</f>
        <v/>
      </c>
      <c r="G23" s="13"/>
      <c r="H23" s="15" t="str">
        <f>IF(OR(B23="",SUMPRODUCT(--EXACT('Номенклатура'!$A$6:$A$205,B23))&lt;&gt;1),"",INDEX('Номенклатура'!$B$6:$B$205,SUMPRODUCT(EXACT('Номенклатура'!$A$6:$A$205,B23)*(ROW('Номенклатура'!$A$6:$A$205)-5)))&amp;"")</f>
        <v/>
      </c>
      <c r="I23" s="15" t="str">
        <f>IF(COUNTA(A23:D23,G23)=0,"",IF(NOT(ISNUMBER(A23)),"Укажите дату",IF(B23="","Укажите код",IF(NOT(AND(ISTEXT(B23),LEN(B23)&gt;0,LEN(B23)&lt;=30,ISNUMBER(FIND(LEFT(B23,1),"ABCDEFGHIJKLMNOPQRSTUVWXYZ")),SUMPRODUCT((MID(B23,{1,2,3,4,5,6,7,8,9,10,11,12,13,14,15,16,17,18,19,20,21,22,23,24,25,26,27,28,29,30},1)&lt;&gt;"")*ISERROR(FIND(MID(B23,{1,2,3,4,5,6,7,8,9,10,11,12,13,14,15,16,17,18,19,20,21,22,23,24,25,26,27,28,29,30},1),"ABCDEFGHIJKLMNOPQRSTUVWXYZ0123456789-_")))=0,ISERROR(VALUE(B23)))),"Недопустимый код: только латинские буквы A-Z в верхнем регистре, цифры, - и _; начало с буквы, до 30 символов (например MILK-001)",IF(SUMPRODUCT(--EXACT('Номенклатура'!$A$6:$A$205,B23))=0,"Код не найден в номенклатуре",IF(SUMPRODUCT(--EXACT('Номенклатура'!$A$6:$A$205,B23))&gt;1,"Код повторяется в номенклатуре",IF(ISNA(MATCH(C23,{"Приход","Расход","Списание","Корректировка остатка"},0)),"Выберите тип операции",IF(NOT(ISNUMBER(D23)),"Укажите количество",IF(D23=0,"Количество не может быть 0",IF(AND(C23&lt;&gt;"Корректировка остатка",D23&lt;0),"Для этого типа количество положительное",IF(NOT(ISNUMBER('Номенклатура'!$C$2)),"Укажите дату начала учёта",IF(A23&lt;INT('Номенклатура'!$C$2),"Раньше даты начала учёта: НЕ учтено",IF(AND(C23="Корректировка остатка",TRIM(G23)=""),"Учтено: добавьте пояснение","ОК")))))))))))))</f>
        <v/>
      </c>
    </row>
    <row r="24" spans="1:9" x14ac:dyDescent="0.25">
      <c r="A24" s="16"/>
      <c r="B24" s="13"/>
      <c r="C24" s="13"/>
      <c r="D24" s="14"/>
      <c r="E24" s="17" t="str">
        <f>IF(OR(B24="",SUMPRODUCT(--EXACT('Номенклатура'!$A$6:$A$205,B24))&lt;&gt;1),"",INDEX('Номенклатура'!$D$6:$D$205,SUMPRODUCT(EXACT('Номенклатура'!$A$6:$A$205,B24)*(ROW('Номенклатура'!$A$6:$A$205)-5)))&amp;"")</f>
        <v/>
      </c>
      <c r="F24" s="18" t="str">
        <f>IF(OR(I24="ОК",I24="Учтено: добавьте пояснение"),IF(C24="Приход",D24,IF(C24="Корректировка остатка",D24,-D24)),"")</f>
        <v/>
      </c>
      <c r="G24" s="13"/>
      <c r="H24" s="15" t="str">
        <f>IF(OR(B24="",SUMPRODUCT(--EXACT('Номенклатура'!$A$6:$A$205,B24))&lt;&gt;1),"",INDEX('Номенклатура'!$B$6:$B$205,SUMPRODUCT(EXACT('Номенклатура'!$A$6:$A$205,B24)*(ROW('Номенклатура'!$A$6:$A$205)-5)))&amp;"")</f>
        <v/>
      </c>
      <c r="I24" s="15" t="str">
        <f>IF(COUNTA(A24:D24,G24)=0,"",IF(NOT(ISNUMBER(A24)),"Укажите дату",IF(B24="","Укажите код",IF(NOT(AND(ISTEXT(B24),LEN(B24)&gt;0,LEN(B24)&lt;=30,ISNUMBER(FIND(LEFT(B24,1),"ABCDEFGHIJKLMNOPQRSTUVWXYZ")),SUMPRODUCT((MID(B24,{1,2,3,4,5,6,7,8,9,10,11,12,13,14,15,16,17,18,19,20,21,22,23,24,25,26,27,28,29,30},1)&lt;&gt;"")*ISERROR(FIND(MID(B24,{1,2,3,4,5,6,7,8,9,10,11,12,13,14,15,16,17,18,19,20,21,22,23,24,25,26,27,28,29,30},1),"ABCDEFGHIJKLMNOPQRSTUVWXYZ0123456789-_")))=0,ISERROR(VALUE(B24)))),"Недопустимый код: только латинские буквы A-Z в верхнем регистре, цифры, - и _; начало с буквы, до 30 символов (например MILK-001)",IF(SUMPRODUCT(--EXACT('Номенклатура'!$A$6:$A$205,B24))=0,"Код не найден в номенклатуре",IF(SUMPRODUCT(--EXACT('Номенклатура'!$A$6:$A$205,B24))&gt;1,"Код повторяется в номенклатуре",IF(ISNA(MATCH(C24,{"Приход","Расход","Списание","Корректировка остатка"},0)),"Выберите тип операции",IF(NOT(ISNUMBER(D24)),"Укажите количество",IF(D24=0,"Количество не может быть 0",IF(AND(C24&lt;&gt;"Корректировка остатка",D24&lt;0),"Для этого типа количество положительное",IF(NOT(ISNUMBER('Номенклатура'!$C$2)),"Укажите дату начала учёта",IF(A24&lt;INT('Номенклатура'!$C$2),"Раньше даты начала учёта: НЕ учтено",IF(AND(C24="Корректировка остатка",TRIM(G24)=""),"Учтено: добавьте пояснение","ОК")))))))))))))</f>
        <v/>
      </c>
    </row>
    <row r="25" spans="1:9" x14ac:dyDescent="0.25">
      <c r="A25" s="16"/>
      <c r="B25" s="13"/>
      <c r="C25" s="13"/>
      <c r="D25" s="14"/>
      <c r="E25" s="17" t="str">
        <f>IF(OR(B25="",SUMPRODUCT(--EXACT('Номенклатура'!$A$6:$A$205,B25))&lt;&gt;1),"",INDEX('Номенклатура'!$D$6:$D$205,SUMPRODUCT(EXACT('Номенклатура'!$A$6:$A$205,B25)*(ROW('Номенклатура'!$A$6:$A$205)-5)))&amp;"")</f>
        <v/>
      </c>
      <c r="F25" s="18" t="str">
        <f>IF(OR(I25="ОК",I25="Учтено: добавьте пояснение"),IF(C25="Приход",D25,IF(C25="Корректировка остатка",D25,-D25)),"")</f>
        <v/>
      </c>
      <c r="G25" s="13"/>
      <c r="H25" s="15" t="str">
        <f>IF(OR(B25="",SUMPRODUCT(--EXACT('Номенклатура'!$A$6:$A$205,B25))&lt;&gt;1),"",INDEX('Номенклатура'!$B$6:$B$205,SUMPRODUCT(EXACT('Номенклатура'!$A$6:$A$205,B25)*(ROW('Номенклатура'!$A$6:$A$205)-5)))&amp;"")</f>
        <v/>
      </c>
      <c r="I25" s="15" t="str">
        <f>IF(COUNTA(A25:D25,G25)=0,"",IF(NOT(ISNUMBER(A25)),"Укажите дату",IF(B25="","Укажите код",IF(NOT(AND(ISTEXT(B25),LEN(B25)&gt;0,LEN(B25)&lt;=30,ISNUMBER(FIND(LEFT(B25,1),"ABCDEFGHIJKLMNOPQRSTUVWXYZ")),SUMPRODUCT((MID(B25,{1,2,3,4,5,6,7,8,9,10,11,12,13,14,15,16,17,18,19,20,21,22,23,24,25,26,27,28,29,30},1)&lt;&gt;"")*ISERROR(FIND(MID(B25,{1,2,3,4,5,6,7,8,9,10,11,12,13,14,15,16,17,18,19,20,21,22,23,24,25,26,27,28,29,30},1),"ABCDEFGHIJKLMNOPQRSTUVWXYZ0123456789-_")))=0,ISERROR(VALUE(B25)))),"Недопустимый код: только латинские буквы A-Z в верхнем регистре, цифры, - и _; начало с буквы, до 30 символов (например MILK-001)",IF(SUMPRODUCT(--EXACT('Номенклатура'!$A$6:$A$205,B25))=0,"Код не найден в номенклатуре",IF(SUMPRODUCT(--EXACT('Номенклатура'!$A$6:$A$205,B25))&gt;1,"Код повторяется в номенклатуре",IF(ISNA(MATCH(C25,{"Приход","Расход","Списание","Корректировка остатка"},0)),"Выберите тип операции",IF(NOT(ISNUMBER(D25)),"Укажите количество",IF(D25=0,"Количество не может быть 0",IF(AND(C25&lt;&gt;"Корректировка остатка",D25&lt;0),"Для этого типа количество положительное",IF(NOT(ISNUMBER('Номенклатура'!$C$2)),"Укажите дату начала учёта",IF(A25&lt;INT('Номенклатура'!$C$2),"Раньше даты начала учёта: НЕ учтено",IF(AND(C25="Корректировка остатка",TRIM(G25)=""),"Учтено: добавьте пояснение","ОК")))))))))))))</f>
        <v/>
      </c>
    </row>
    <row r="26" spans="1:9" x14ac:dyDescent="0.25">
      <c r="A26" s="16"/>
      <c r="B26" s="13"/>
      <c r="C26" s="13"/>
      <c r="D26" s="14"/>
      <c r="E26" s="17" t="str">
        <f>IF(OR(B26="",SUMPRODUCT(--EXACT('Номенклатура'!$A$6:$A$205,B26))&lt;&gt;1),"",INDEX('Номенклатура'!$D$6:$D$205,SUMPRODUCT(EXACT('Номенклатура'!$A$6:$A$205,B26)*(ROW('Номенклатура'!$A$6:$A$205)-5)))&amp;"")</f>
        <v/>
      </c>
      <c r="F26" s="18" t="str">
        <f>IF(OR(I26="ОК",I26="Учтено: добавьте пояснение"),IF(C26="Приход",D26,IF(C26="Корректировка остатка",D26,-D26)),"")</f>
        <v/>
      </c>
      <c r="G26" s="13"/>
      <c r="H26" s="15" t="str">
        <f>IF(OR(B26="",SUMPRODUCT(--EXACT('Номенклатура'!$A$6:$A$205,B26))&lt;&gt;1),"",INDEX('Номенклатура'!$B$6:$B$205,SUMPRODUCT(EXACT('Номенклатура'!$A$6:$A$205,B26)*(ROW('Номенклатура'!$A$6:$A$205)-5)))&amp;"")</f>
        <v/>
      </c>
      <c r="I26" s="15" t="str">
        <f>IF(COUNTA(A26:D26,G26)=0,"",IF(NOT(ISNUMBER(A26)),"Укажите дату",IF(B26="","Укажите код",IF(NOT(AND(ISTEXT(B26),LEN(B26)&gt;0,LEN(B26)&lt;=30,ISNUMBER(FIND(LEFT(B26,1),"ABCDEFGHIJKLMNOPQRSTUVWXYZ")),SUMPRODUCT((MID(B26,{1,2,3,4,5,6,7,8,9,10,11,12,13,14,15,16,17,18,19,20,21,22,23,24,25,26,27,28,29,30},1)&lt;&gt;"")*ISERROR(FIND(MID(B26,{1,2,3,4,5,6,7,8,9,10,11,12,13,14,15,16,17,18,19,20,21,22,23,24,25,26,27,28,29,30},1),"ABCDEFGHIJKLMNOPQRSTUVWXYZ0123456789-_")))=0,ISERROR(VALUE(B26)))),"Недопустимый код: только латинские буквы A-Z в верхнем регистре, цифры, - и _; начало с буквы, до 30 символов (например MILK-001)",IF(SUMPRODUCT(--EXACT('Номенклатура'!$A$6:$A$205,B26))=0,"Код не найден в номенклатуре",IF(SUMPRODUCT(--EXACT('Номенклатура'!$A$6:$A$205,B26))&gt;1,"Код повторяется в номенклатуре",IF(ISNA(MATCH(C26,{"Приход","Расход","Списание","Корректировка остатка"},0)),"Выберите тип операции",IF(NOT(ISNUMBER(D26)),"Укажите количество",IF(D26=0,"Количество не может быть 0",IF(AND(C26&lt;&gt;"Корректировка остатка",D26&lt;0),"Для этого типа количество положительное",IF(NOT(ISNUMBER('Номенклатура'!$C$2)),"Укажите дату начала учёта",IF(A26&lt;INT('Номенклатура'!$C$2),"Раньше даты начала учёта: НЕ учтено",IF(AND(C26="Корректировка остатка",TRIM(G26)=""),"Учтено: добавьте пояснение","ОК")))))))))))))</f>
        <v/>
      </c>
    </row>
    <row r="27" spans="1:9" x14ac:dyDescent="0.25">
      <c r="A27" s="16"/>
      <c r="B27" s="13"/>
      <c r="C27" s="13"/>
      <c r="D27" s="14"/>
      <c r="E27" s="17" t="str">
        <f>IF(OR(B27="",SUMPRODUCT(--EXACT('Номенклатура'!$A$6:$A$205,B27))&lt;&gt;1),"",INDEX('Номенклатура'!$D$6:$D$205,SUMPRODUCT(EXACT('Номенклатура'!$A$6:$A$205,B27)*(ROW('Номенклатура'!$A$6:$A$205)-5)))&amp;"")</f>
        <v/>
      </c>
      <c r="F27" s="18" t="str">
        <f>IF(OR(I27="ОК",I27="Учтено: добавьте пояснение"),IF(C27="Приход",D27,IF(C27="Корректировка остатка",D27,-D27)),"")</f>
        <v/>
      </c>
      <c r="G27" s="13"/>
      <c r="H27" s="15" t="str">
        <f>IF(OR(B27="",SUMPRODUCT(--EXACT('Номенклатура'!$A$6:$A$205,B27))&lt;&gt;1),"",INDEX('Номенклатура'!$B$6:$B$205,SUMPRODUCT(EXACT('Номенклатура'!$A$6:$A$205,B27)*(ROW('Номенклатура'!$A$6:$A$205)-5)))&amp;"")</f>
        <v/>
      </c>
      <c r="I27" s="15" t="str">
        <f>IF(COUNTA(A27:D27,G27)=0,"",IF(NOT(ISNUMBER(A27)),"Укажите дату",IF(B27="","Укажите код",IF(NOT(AND(ISTEXT(B27),LEN(B27)&gt;0,LEN(B27)&lt;=30,ISNUMBER(FIND(LEFT(B27,1),"ABCDEFGHIJKLMNOPQRSTUVWXYZ")),SUMPRODUCT((MID(B27,{1,2,3,4,5,6,7,8,9,10,11,12,13,14,15,16,17,18,19,20,21,22,23,24,25,26,27,28,29,30},1)&lt;&gt;"")*ISERROR(FIND(MID(B27,{1,2,3,4,5,6,7,8,9,10,11,12,13,14,15,16,17,18,19,20,21,22,23,24,25,26,27,28,29,30},1),"ABCDEFGHIJKLMNOPQRSTUVWXYZ0123456789-_")))=0,ISERROR(VALUE(B27)))),"Недопустимый код: только латинские буквы A-Z в верхнем регистре, цифры, - и _; начало с буквы, до 30 символов (например MILK-001)",IF(SUMPRODUCT(--EXACT('Номенклатура'!$A$6:$A$205,B27))=0,"Код не найден в номенклатуре",IF(SUMPRODUCT(--EXACT('Номенклатура'!$A$6:$A$205,B27))&gt;1,"Код повторяется в номенклатуре",IF(ISNA(MATCH(C27,{"Приход","Расход","Списание","Корректировка остатка"},0)),"Выберите тип операции",IF(NOT(ISNUMBER(D27)),"Укажите количество",IF(D27=0,"Количество не может быть 0",IF(AND(C27&lt;&gt;"Корректировка остатка",D27&lt;0),"Для этого типа количество положительное",IF(NOT(ISNUMBER('Номенклатура'!$C$2)),"Укажите дату начала учёта",IF(A27&lt;INT('Номенклатура'!$C$2),"Раньше даты начала учёта: НЕ учтено",IF(AND(C27="Корректировка остатка",TRIM(G27)=""),"Учтено: добавьте пояснение","ОК")))))))))))))</f>
        <v/>
      </c>
    </row>
    <row r="28" spans="1:9" x14ac:dyDescent="0.25">
      <c r="A28" s="16"/>
      <c r="B28" s="13"/>
      <c r="C28" s="13"/>
      <c r="D28" s="14"/>
      <c r="E28" s="17" t="str">
        <f>IF(OR(B28="",SUMPRODUCT(--EXACT('Номенклатура'!$A$6:$A$205,B28))&lt;&gt;1),"",INDEX('Номенклатура'!$D$6:$D$205,SUMPRODUCT(EXACT('Номенклатура'!$A$6:$A$205,B28)*(ROW('Номенклатура'!$A$6:$A$205)-5)))&amp;"")</f>
        <v/>
      </c>
      <c r="F28" s="18" t="str">
        <f>IF(OR(I28="ОК",I28="Учтено: добавьте пояснение"),IF(C28="Приход",D28,IF(C28="Корректировка остатка",D28,-D28)),"")</f>
        <v/>
      </c>
      <c r="G28" s="13"/>
      <c r="H28" s="15" t="str">
        <f>IF(OR(B28="",SUMPRODUCT(--EXACT('Номенклатура'!$A$6:$A$205,B28))&lt;&gt;1),"",INDEX('Номенклатура'!$B$6:$B$205,SUMPRODUCT(EXACT('Номенклатура'!$A$6:$A$205,B28)*(ROW('Номенклатура'!$A$6:$A$205)-5)))&amp;"")</f>
        <v/>
      </c>
      <c r="I28" s="15" t="str">
        <f>IF(COUNTA(A28:D28,G28)=0,"",IF(NOT(ISNUMBER(A28)),"Укажите дату",IF(B28="","Укажите код",IF(NOT(AND(ISTEXT(B28),LEN(B28)&gt;0,LEN(B28)&lt;=30,ISNUMBER(FIND(LEFT(B28,1),"ABCDEFGHIJKLMNOPQRSTUVWXYZ")),SUMPRODUCT((MID(B28,{1,2,3,4,5,6,7,8,9,10,11,12,13,14,15,16,17,18,19,20,21,22,23,24,25,26,27,28,29,30},1)&lt;&gt;"")*ISERROR(FIND(MID(B28,{1,2,3,4,5,6,7,8,9,10,11,12,13,14,15,16,17,18,19,20,21,22,23,24,25,26,27,28,29,30},1),"ABCDEFGHIJKLMNOPQRSTUVWXYZ0123456789-_")))=0,ISERROR(VALUE(B28)))),"Недопустимый код: только латинские буквы A-Z в верхнем регистре, цифры, - и _; начало с буквы, до 30 символов (например MILK-001)",IF(SUMPRODUCT(--EXACT('Номенклатура'!$A$6:$A$205,B28))=0,"Код не найден в номенклатуре",IF(SUMPRODUCT(--EXACT('Номенклатура'!$A$6:$A$205,B28))&gt;1,"Код повторяется в номенклатуре",IF(ISNA(MATCH(C28,{"Приход","Расход","Списание","Корректировка остатка"},0)),"Выберите тип операции",IF(NOT(ISNUMBER(D28)),"Укажите количество",IF(D28=0,"Количество не может быть 0",IF(AND(C28&lt;&gt;"Корректировка остатка",D28&lt;0),"Для этого типа количество положительное",IF(NOT(ISNUMBER('Номенклатура'!$C$2)),"Укажите дату начала учёта",IF(A28&lt;INT('Номенклатура'!$C$2),"Раньше даты начала учёта: НЕ учтено",IF(AND(C28="Корректировка остатка",TRIM(G28)=""),"Учтено: добавьте пояснение","ОК")))))))))))))</f>
        <v/>
      </c>
    </row>
    <row r="29" spans="1:9" x14ac:dyDescent="0.25">
      <c r="A29" s="16"/>
      <c r="B29" s="13"/>
      <c r="C29" s="13"/>
      <c r="D29" s="14"/>
      <c r="E29" s="17" t="str">
        <f>IF(OR(B29="",SUMPRODUCT(--EXACT('Номенклатура'!$A$6:$A$205,B29))&lt;&gt;1),"",INDEX('Номенклатура'!$D$6:$D$205,SUMPRODUCT(EXACT('Номенклатура'!$A$6:$A$205,B29)*(ROW('Номенклатура'!$A$6:$A$205)-5)))&amp;"")</f>
        <v/>
      </c>
      <c r="F29" s="18" t="str">
        <f>IF(OR(I29="ОК",I29="Учтено: добавьте пояснение"),IF(C29="Приход",D29,IF(C29="Корректировка остатка",D29,-D29)),"")</f>
        <v/>
      </c>
      <c r="G29" s="13"/>
      <c r="H29" s="15" t="str">
        <f>IF(OR(B29="",SUMPRODUCT(--EXACT('Номенклатура'!$A$6:$A$205,B29))&lt;&gt;1),"",INDEX('Номенклатура'!$B$6:$B$205,SUMPRODUCT(EXACT('Номенклатура'!$A$6:$A$205,B29)*(ROW('Номенклатура'!$A$6:$A$205)-5)))&amp;"")</f>
        <v/>
      </c>
      <c r="I29" s="15" t="str">
        <f>IF(COUNTA(A29:D29,G29)=0,"",IF(NOT(ISNUMBER(A29)),"Укажите дату",IF(B29="","Укажите код",IF(NOT(AND(ISTEXT(B29),LEN(B29)&gt;0,LEN(B29)&lt;=30,ISNUMBER(FIND(LEFT(B29,1),"ABCDEFGHIJKLMNOPQRSTUVWXYZ")),SUMPRODUCT((MID(B29,{1,2,3,4,5,6,7,8,9,10,11,12,13,14,15,16,17,18,19,20,21,22,23,24,25,26,27,28,29,30},1)&lt;&gt;"")*ISERROR(FIND(MID(B29,{1,2,3,4,5,6,7,8,9,10,11,12,13,14,15,16,17,18,19,20,21,22,23,24,25,26,27,28,29,30},1),"ABCDEFGHIJKLMNOPQRSTUVWXYZ0123456789-_")))=0,ISERROR(VALUE(B29)))),"Недопустимый код: только латинские буквы A-Z в верхнем регистре, цифры, - и _; начало с буквы, до 30 символов (например MILK-001)",IF(SUMPRODUCT(--EXACT('Номенклатура'!$A$6:$A$205,B29))=0,"Код не найден в номенклатуре",IF(SUMPRODUCT(--EXACT('Номенклатура'!$A$6:$A$205,B29))&gt;1,"Код повторяется в номенклатуре",IF(ISNA(MATCH(C29,{"Приход","Расход","Списание","Корректировка остатка"},0)),"Выберите тип операции",IF(NOT(ISNUMBER(D29)),"Укажите количество",IF(D29=0,"Количество не может быть 0",IF(AND(C29&lt;&gt;"Корректировка остатка",D29&lt;0),"Для этого типа количество положительное",IF(NOT(ISNUMBER('Номенклатура'!$C$2)),"Укажите дату начала учёта",IF(A29&lt;INT('Номенклатура'!$C$2),"Раньше даты начала учёта: НЕ учтено",IF(AND(C29="Корректировка остатка",TRIM(G29)=""),"Учтено: добавьте пояснение","ОК")))))))))))))</f>
        <v/>
      </c>
    </row>
    <row r="30" spans="1:9" x14ac:dyDescent="0.25">
      <c r="A30" s="16"/>
      <c r="B30" s="13"/>
      <c r="C30" s="13"/>
      <c r="D30" s="14"/>
      <c r="E30" s="17" t="str">
        <f>IF(OR(B30="",SUMPRODUCT(--EXACT('Номенклатура'!$A$6:$A$205,B30))&lt;&gt;1),"",INDEX('Номенклатура'!$D$6:$D$205,SUMPRODUCT(EXACT('Номенклатура'!$A$6:$A$205,B30)*(ROW('Номенклатура'!$A$6:$A$205)-5)))&amp;"")</f>
        <v/>
      </c>
      <c r="F30" s="18" t="str">
        <f>IF(OR(I30="ОК",I30="Учтено: добавьте пояснение"),IF(C30="Приход",D30,IF(C30="Корректировка остатка",D30,-D30)),"")</f>
        <v/>
      </c>
      <c r="G30" s="13"/>
      <c r="H30" s="15" t="str">
        <f>IF(OR(B30="",SUMPRODUCT(--EXACT('Номенклатура'!$A$6:$A$205,B30))&lt;&gt;1),"",INDEX('Номенклатура'!$B$6:$B$205,SUMPRODUCT(EXACT('Номенклатура'!$A$6:$A$205,B30)*(ROW('Номенклатура'!$A$6:$A$205)-5)))&amp;"")</f>
        <v/>
      </c>
      <c r="I30" s="15" t="str">
        <f>IF(COUNTA(A30:D30,G30)=0,"",IF(NOT(ISNUMBER(A30)),"Укажите дату",IF(B30="","Укажите код",IF(NOT(AND(ISTEXT(B30),LEN(B30)&gt;0,LEN(B30)&lt;=30,ISNUMBER(FIND(LEFT(B30,1),"ABCDEFGHIJKLMNOPQRSTUVWXYZ")),SUMPRODUCT((MID(B30,{1,2,3,4,5,6,7,8,9,10,11,12,13,14,15,16,17,18,19,20,21,22,23,24,25,26,27,28,29,30},1)&lt;&gt;"")*ISERROR(FIND(MID(B30,{1,2,3,4,5,6,7,8,9,10,11,12,13,14,15,16,17,18,19,20,21,22,23,24,25,26,27,28,29,30},1),"ABCDEFGHIJKLMNOPQRSTUVWXYZ0123456789-_")))=0,ISERROR(VALUE(B30)))),"Недопустимый код: только латинские буквы A-Z в верхнем регистре, цифры, - и _; начало с буквы, до 30 символов (например MILK-001)",IF(SUMPRODUCT(--EXACT('Номенклатура'!$A$6:$A$205,B30))=0,"Код не найден в номенклатуре",IF(SUMPRODUCT(--EXACT('Номенклатура'!$A$6:$A$205,B30))&gt;1,"Код повторяется в номенклатуре",IF(ISNA(MATCH(C30,{"Приход","Расход","Списание","Корректировка остатка"},0)),"Выберите тип операции",IF(NOT(ISNUMBER(D30)),"Укажите количество",IF(D30=0,"Количество не может быть 0",IF(AND(C30&lt;&gt;"Корректировка остатка",D30&lt;0),"Для этого типа количество положительное",IF(NOT(ISNUMBER('Номенклатура'!$C$2)),"Укажите дату начала учёта",IF(A30&lt;INT('Номенклатура'!$C$2),"Раньше даты начала учёта: НЕ учтено",IF(AND(C30="Корректировка остатка",TRIM(G30)=""),"Учтено: добавьте пояснение","ОК")))))))))))))</f>
        <v/>
      </c>
    </row>
    <row r="31" spans="1:9" x14ac:dyDescent="0.25">
      <c r="A31" s="16"/>
      <c r="B31" s="13"/>
      <c r="C31" s="13"/>
      <c r="D31" s="14"/>
      <c r="E31" s="17" t="str">
        <f>IF(OR(B31="",SUMPRODUCT(--EXACT('Номенклатура'!$A$6:$A$205,B31))&lt;&gt;1),"",INDEX('Номенклатура'!$D$6:$D$205,SUMPRODUCT(EXACT('Номенклатура'!$A$6:$A$205,B31)*(ROW('Номенклатура'!$A$6:$A$205)-5)))&amp;"")</f>
        <v/>
      </c>
      <c r="F31" s="18" t="str">
        <f>IF(OR(I31="ОК",I31="Учтено: добавьте пояснение"),IF(C31="Приход",D31,IF(C31="Корректировка остатка",D31,-D31)),"")</f>
        <v/>
      </c>
      <c r="G31" s="13"/>
      <c r="H31" s="15" t="str">
        <f>IF(OR(B31="",SUMPRODUCT(--EXACT('Номенклатура'!$A$6:$A$205,B31))&lt;&gt;1),"",INDEX('Номенклатура'!$B$6:$B$205,SUMPRODUCT(EXACT('Номенклатура'!$A$6:$A$205,B31)*(ROW('Номенклатура'!$A$6:$A$205)-5)))&amp;"")</f>
        <v/>
      </c>
      <c r="I31" s="15" t="str">
        <f>IF(COUNTA(A31:D31,G31)=0,"",IF(NOT(ISNUMBER(A31)),"Укажите дату",IF(B31="","Укажите код",IF(NOT(AND(ISTEXT(B31),LEN(B31)&gt;0,LEN(B31)&lt;=30,ISNUMBER(FIND(LEFT(B31,1),"ABCDEFGHIJKLMNOPQRSTUVWXYZ")),SUMPRODUCT((MID(B31,{1,2,3,4,5,6,7,8,9,10,11,12,13,14,15,16,17,18,19,20,21,22,23,24,25,26,27,28,29,30},1)&lt;&gt;"")*ISERROR(FIND(MID(B31,{1,2,3,4,5,6,7,8,9,10,11,12,13,14,15,16,17,18,19,20,21,22,23,24,25,26,27,28,29,30},1),"ABCDEFGHIJKLMNOPQRSTUVWXYZ0123456789-_")))=0,ISERROR(VALUE(B31)))),"Недопустимый код: только латинские буквы A-Z в верхнем регистре, цифры, - и _; начало с буквы, до 30 символов (например MILK-001)",IF(SUMPRODUCT(--EXACT('Номенклатура'!$A$6:$A$205,B31))=0,"Код не найден в номенклатуре",IF(SUMPRODUCT(--EXACT('Номенклатура'!$A$6:$A$205,B31))&gt;1,"Код повторяется в номенклатуре",IF(ISNA(MATCH(C31,{"Приход","Расход","Списание","Корректировка остатка"},0)),"Выберите тип операции",IF(NOT(ISNUMBER(D31)),"Укажите количество",IF(D31=0,"Количество не может быть 0",IF(AND(C31&lt;&gt;"Корректировка остатка",D31&lt;0),"Для этого типа количество положительное",IF(NOT(ISNUMBER('Номенклатура'!$C$2)),"Укажите дату начала учёта",IF(A31&lt;INT('Номенклатура'!$C$2),"Раньше даты начала учёта: НЕ учтено",IF(AND(C31="Корректировка остатка",TRIM(G31)=""),"Учтено: добавьте пояснение","ОК")))))))))))))</f>
        <v/>
      </c>
    </row>
    <row r="32" spans="1:9" x14ac:dyDescent="0.25">
      <c r="A32" s="16"/>
      <c r="B32" s="13"/>
      <c r="C32" s="13"/>
      <c r="D32" s="14"/>
      <c r="E32" s="17" t="str">
        <f>IF(OR(B32="",SUMPRODUCT(--EXACT('Номенклатура'!$A$6:$A$205,B32))&lt;&gt;1),"",INDEX('Номенклатура'!$D$6:$D$205,SUMPRODUCT(EXACT('Номенклатура'!$A$6:$A$205,B32)*(ROW('Номенклатура'!$A$6:$A$205)-5)))&amp;"")</f>
        <v/>
      </c>
      <c r="F32" s="18" t="str">
        <f>IF(OR(I32="ОК",I32="Учтено: добавьте пояснение"),IF(C32="Приход",D32,IF(C32="Корректировка остатка",D32,-D32)),"")</f>
        <v/>
      </c>
      <c r="G32" s="13"/>
      <c r="H32" s="15" t="str">
        <f>IF(OR(B32="",SUMPRODUCT(--EXACT('Номенклатура'!$A$6:$A$205,B32))&lt;&gt;1),"",INDEX('Номенклатура'!$B$6:$B$205,SUMPRODUCT(EXACT('Номенклатура'!$A$6:$A$205,B32)*(ROW('Номенклатура'!$A$6:$A$205)-5)))&amp;"")</f>
        <v/>
      </c>
      <c r="I32" s="15" t="str">
        <f>IF(COUNTA(A32:D32,G32)=0,"",IF(NOT(ISNUMBER(A32)),"Укажите дату",IF(B32="","Укажите код",IF(NOT(AND(ISTEXT(B32),LEN(B32)&gt;0,LEN(B32)&lt;=30,ISNUMBER(FIND(LEFT(B32,1),"ABCDEFGHIJKLMNOPQRSTUVWXYZ")),SUMPRODUCT((MID(B32,{1,2,3,4,5,6,7,8,9,10,11,12,13,14,15,16,17,18,19,20,21,22,23,24,25,26,27,28,29,30},1)&lt;&gt;"")*ISERROR(FIND(MID(B32,{1,2,3,4,5,6,7,8,9,10,11,12,13,14,15,16,17,18,19,20,21,22,23,24,25,26,27,28,29,30},1),"ABCDEFGHIJKLMNOPQRSTUVWXYZ0123456789-_")))=0,ISERROR(VALUE(B32)))),"Недопустимый код: только латинские буквы A-Z в верхнем регистре, цифры, - и _; начало с буквы, до 30 символов (например MILK-001)",IF(SUMPRODUCT(--EXACT('Номенклатура'!$A$6:$A$205,B32))=0,"Код не найден в номенклатуре",IF(SUMPRODUCT(--EXACT('Номенклатура'!$A$6:$A$205,B32))&gt;1,"Код повторяется в номенклатуре",IF(ISNA(MATCH(C32,{"Приход","Расход","Списание","Корректировка остатка"},0)),"Выберите тип операции",IF(NOT(ISNUMBER(D32)),"Укажите количество",IF(D32=0,"Количество не может быть 0",IF(AND(C32&lt;&gt;"Корректировка остатка",D32&lt;0),"Для этого типа количество положительное",IF(NOT(ISNUMBER('Номенклатура'!$C$2)),"Укажите дату начала учёта",IF(A32&lt;INT('Номенклатура'!$C$2),"Раньше даты начала учёта: НЕ учтено",IF(AND(C32="Корректировка остатка",TRIM(G32)=""),"Учтено: добавьте пояснение","ОК")))))))))))))</f>
        <v/>
      </c>
    </row>
    <row r="33" spans="1:9" x14ac:dyDescent="0.25">
      <c r="A33" s="16"/>
      <c r="B33" s="13"/>
      <c r="C33" s="13"/>
      <c r="D33" s="14"/>
      <c r="E33" s="17" t="str">
        <f>IF(OR(B33="",SUMPRODUCT(--EXACT('Номенклатура'!$A$6:$A$205,B33))&lt;&gt;1),"",INDEX('Номенклатура'!$D$6:$D$205,SUMPRODUCT(EXACT('Номенклатура'!$A$6:$A$205,B33)*(ROW('Номенклатура'!$A$6:$A$205)-5)))&amp;"")</f>
        <v/>
      </c>
      <c r="F33" s="18" t="str">
        <f>IF(OR(I33="ОК",I33="Учтено: добавьте пояснение"),IF(C33="Приход",D33,IF(C33="Корректировка остатка",D33,-D33)),"")</f>
        <v/>
      </c>
      <c r="G33" s="13"/>
      <c r="H33" s="15" t="str">
        <f>IF(OR(B33="",SUMPRODUCT(--EXACT('Номенклатура'!$A$6:$A$205,B33))&lt;&gt;1),"",INDEX('Номенклатура'!$B$6:$B$205,SUMPRODUCT(EXACT('Номенклатура'!$A$6:$A$205,B33)*(ROW('Номенклатура'!$A$6:$A$205)-5)))&amp;"")</f>
        <v/>
      </c>
      <c r="I33" s="15" t="str">
        <f>IF(COUNTA(A33:D33,G33)=0,"",IF(NOT(ISNUMBER(A33)),"Укажите дату",IF(B33="","Укажите код",IF(NOT(AND(ISTEXT(B33),LEN(B33)&gt;0,LEN(B33)&lt;=30,ISNUMBER(FIND(LEFT(B33,1),"ABCDEFGHIJKLMNOPQRSTUVWXYZ")),SUMPRODUCT((MID(B33,{1,2,3,4,5,6,7,8,9,10,11,12,13,14,15,16,17,18,19,20,21,22,23,24,25,26,27,28,29,30},1)&lt;&gt;"")*ISERROR(FIND(MID(B33,{1,2,3,4,5,6,7,8,9,10,11,12,13,14,15,16,17,18,19,20,21,22,23,24,25,26,27,28,29,30},1),"ABCDEFGHIJKLMNOPQRSTUVWXYZ0123456789-_")))=0,ISERROR(VALUE(B33)))),"Недопустимый код: только латинские буквы A-Z в верхнем регистре, цифры, - и _; начало с буквы, до 30 символов (например MILK-001)",IF(SUMPRODUCT(--EXACT('Номенклатура'!$A$6:$A$205,B33))=0,"Код не найден в номенклатуре",IF(SUMPRODUCT(--EXACT('Номенклатура'!$A$6:$A$205,B33))&gt;1,"Код повторяется в номенклатуре",IF(ISNA(MATCH(C33,{"Приход","Расход","Списание","Корректировка остатка"},0)),"Выберите тип операции",IF(NOT(ISNUMBER(D33)),"Укажите количество",IF(D33=0,"Количество не может быть 0",IF(AND(C33&lt;&gt;"Корректировка остатка",D33&lt;0),"Для этого типа количество положительное",IF(NOT(ISNUMBER('Номенклатура'!$C$2)),"Укажите дату начала учёта",IF(A33&lt;INT('Номенклатура'!$C$2),"Раньше даты начала учёта: НЕ учтено",IF(AND(C33="Корректировка остатка",TRIM(G33)=""),"Учтено: добавьте пояснение","ОК")))))))))))))</f>
        <v/>
      </c>
    </row>
    <row r="34" spans="1:9" x14ac:dyDescent="0.25">
      <c r="A34" s="16"/>
      <c r="B34" s="13"/>
      <c r="C34" s="13"/>
      <c r="D34" s="14"/>
      <c r="E34" s="17" t="str">
        <f>IF(OR(B34="",SUMPRODUCT(--EXACT('Номенклатура'!$A$6:$A$205,B34))&lt;&gt;1),"",INDEX('Номенклатура'!$D$6:$D$205,SUMPRODUCT(EXACT('Номенклатура'!$A$6:$A$205,B34)*(ROW('Номенклатура'!$A$6:$A$205)-5)))&amp;"")</f>
        <v/>
      </c>
      <c r="F34" s="18" t="str">
        <f>IF(OR(I34="ОК",I34="Учтено: добавьте пояснение"),IF(C34="Приход",D34,IF(C34="Корректировка остатка",D34,-D34)),"")</f>
        <v/>
      </c>
      <c r="G34" s="13"/>
      <c r="H34" s="15" t="str">
        <f>IF(OR(B34="",SUMPRODUCT(--EXACT('Номенклатура'!$A$6:$A$205,B34))&lt;&gt;1),"",INDEX('Номенклатура'!$B$6:$B$205,SUMPRODUCT(EXACT('Номенклатура'!$A$6:$A$205,B34)*(ROW('Номенклатура'!$A$6:$A$205)-5)))&amp;"")</f>
        <v/>
      </c>
      <c r="I34" s="15" t="str">
        <f>IF(COUNTA(A34:D34,G34)=0,"",IF(NOT(ISNUMBER(A34)),"Укажите дату",IF(B34="","Укажите код",IF(NOT(AND(ISTEXT(B34),LEN(B34)&gt;0,LEN(B34)&lt;=30,ISNUMBER(FIND(LEFT(B34,1),"ABCDEFGHIJKLMNOPQRSTUVWXYZ")),SUMPRODUCT((MID(B34,{1,2,3,4,5,6,7,8,9,10,11,12,13,14,15,16,17,18,19,20,21,22,23,24,25,26,27,28,29,30},1)&lt;&gt;"")*ISERROR(FIND(MID(B34,{1,2,3,4,5,6,7,8,9,10,11,12,13,14,15,16,17,18,19,20,21,22,23,24,25,26,27,28,29,30},1),"ABCDEFGHIJKLMNOPQRSTUVWXYZ0123456789-_")))=0,ISERROR(VALUE(B34)))),"Недопустимый код: только латинские буквы A-Z в верхнем регистре, цифры, - и _; начало с буквы, до 30 символов (например MILK-001)",IF(SUMPRODUCT(--EXACT('Номенклатура'!$A$6:$A$205,B34))=0,"Код не найден в номенклатуре",IF(SUMPRODUCT(--EXACT('Номенклатура'!$A$6:$A$205,B34))&gt;1,"Код повторяется в номенклатуре",IF(ISNA(MATCH(C34,{"Приход","Расход","Списание","Корректировка остатка"},0)),"Выберите тип операции",IF(NOT(ISNUMBER(D34)),"Укажите количество",IF(D34=0,"Количество не может быть 0",IF(AND(C34&lt;&gt;"Корректировка остатка",D34&lt;0),"Для этого типа количество положительное",IF(NOT(ISNUMBER('Номенклатура'!$C$2)),"Укажите дату начала учёта",IF(A34&lt;INT('Номенклатура'!$C$2),"Раньше даты начала учёта: НЕ учтено",IF(AND(C34="Корректировка остатка",TRIM(G34)=""),"Учтено: добавьте пояснение","ОК")))))))))))))</f>
        <v/>
      </c>
    </row>
    <row r="35" spans="1:9" x14ac:dyDescent="0.25">
      <c r="A35" s="16"/>
      <c r="B35" s="13"/>
      <c r="C35" s="13"/>
      <c r="D35" s="14"/>
      <c r="E35" s="17" t="str">
        <f>IF(OR(B35="",SUMPRODUCT(--EXACT('Номенклатура'!$A$6:$A$205,B35))&lt;&gt;1),"",INDEX('Номенклатура'!$D$6:$D$205,SUMPRODUCT(EXACT('Номенклатура'!$A$6:$A$205,B35)*(ROW('Номенклатура'!$A$6:$A$205)-5)))&amp;"")</f>
        <v/>
      </c>
      <c r="F35" s="18" t="str">
        <f>IF(OR(I35="ОК",I35="Учтено: добавьте пояснение"),IF(C35="Приход",D35,IF(C35="Корректировка остатка",D35,-D35)),"")</f>
        <v/>
      </c>
      <c r="G35" s="13"/>
      <c r="H35" s="15" t="str">
        <f>IF(OR(B35="",SUMPRODUCT(--EXACT('Номенклатура'!$A$6:$A$205,B35))&lt;&gt;1),"",INDEX('Номенклатура'!$B$6:$B$205,SUMPRODUCT(EXACT('Номенклатура'!$A$6:$A$205,B35)*(ROW('Номенклатура'!$A$6:$A$205)-5)))&amp;"")</f>
        <v/>
      </c>
      <c r="I35" s="15" t="str">
        <f>IF(COUNTA(A35:D35,G35)=0,"",IF(NOT(ISNUMBER(A35)),"Укажите дату",IF(B35="","Укажите код",IF(NOT(AND(ISTEXT(B35),LEN(B35)&gt;0,LEN(B35)&lt;=30,ISNUMBER(FIND(LEFT(B35,1),"ABCDEFGHIJKLMNOPQRSTUVWXYZ")),SUMPRODUCT((MID(B35,{1,2,3,4,5,6,7,8,9,10,11,12,13,14,15,16,17,18,19,20,21,22,23,24,25,26,27,28,29,30},1)&lt;&gt;"")*ISERROR(FIND(MID(B35,{1,2,3,4,5,6,7,8,9,10,11,12,13,14,15,16,17,18,19,20,21,22,23,24,25,26,27,28,29,30},1),"ABCDEFGHIJKLMNOPQRSTUVWXYZ0123456789-_")))=0,ISERROR(VALUE(B35)))),"Недопустимый код: только латинские буквы A-Z в верхнем регистре, цифры, - и _; начало с буквы, до 30 символов (например MILK-001)",IF(SUMPRODUCT(--EXACT('Номенклатура'!$A$6:$A$205,B35))=0,"Код не найден в номенклатуре",IF(SUMPRODUCT(--EXACT('Номенклатура'!$A$6:$A$205,B35))&gt;1,"Код повторяется в номенклатуре",IF(ISNA(MATCH(C35,{"Приход","Расход","Списание","Корректировка остатка"},0)),"Выберите тип операции",IF(NOT(ISNUMBER(D35)),"Укажите количество",IF(D35=0,"Количество не может быть 0",IF(AND(C35&lt;&gt;"Корректировка остатка",D35&lt;0),"Для этого типа количество положительное",IF(NOT(ISNUMBER('Номенклатура'!$C$2)),"Укажите дату начала учёта",IF(A35&lt;INT('Номенклатура'!$C$2),"Раньше даты начала учёта: НЕ учтено",IF(AND(C35="Корректировка остатка",TRIM(G35)=""),"Учтено: добавьте пояснение","ОК")))))))))))))</f>
        <v/>
      </c>
    </row>
    <row r="36" spans="1:9" x14ac:dyDescent="0.25">
      <c r="A36" s="16"/>
      <c r="B36" s="13"/>
      <c r="C36" s="13"/>
      <c r="D36" s="14"/>
      <c r="E36" s="17" t="str">
        <f>IF(OR(B36="",SUMPRODUCT(--EXACT('Номенклатура'!$A$6:$A$205,B36))&lt;&gt;1),"",INDEX('Номенклатура'!$D$6:$D$205,SUMPRODUCT(EXACT('Номенклатура'!$A$6:$A$205,B36)*(ROW('Номенклатура'!$A$6:$A$205)-5)))&amp;"")</f>
        <v/>
      </c>
      <c r="F36" s="18" t="str">
        <f>IF(OR(I36="ОК",I36="Учтено: добавьте пояснение"),IF(C36="Приход",D36,IF(C36="Корректировка остатка",D36,-D36)),"")</f>
        <v/>
      </c>
      <c r="G36" s="13"/>
      <c r="H36" s="15" t="str">
        <f>IF(OR(B36="",SUMPRODUCT(--EXACT('Номенклатура'!$A$6:$A$205,B36))&lt;&gt;1),"",INDEX('Номенклатура'!$B$6:$B$205,SUMPRODUCT(EXACT('Номенклатура'!$A$6:$A$205,B36)*(ROW('Номенклатура'!$A$6:$A$205)-5)))&amp;"")</f>
        <v/>
      </c>
      <c r="I36" s="15" t="str">
        <f>IF(COUNTA(A36:D36,G36)=0,"",IF(NOT(ISNUMBER(A36)),"Укажите дату",IF(B36="","Укажите код",IF(NOT(AND(ISTEXT(B36),LEN(B36)&gt;0,LEN(B36)&lt;=30,ISNUMBER(FIND(LEFT(B36,1),"ABCDEFGHIJKLMNOPQRSTUVWXYZ")),SUMPRODUCT((MID(B36,{1,2,3,4,5,6,7,8,9,10,11,12,13,14,15,16,17,18,19,20,21,22,23,24,25,26,27,28,29,30},1)&lt;&gt;"")*ISERROR(FIND(MID(B36,{1,2,3,4,5,6,7,8,9,10,11,12,13,14,15,16,17,18,19,20,21,22,23,24,25,26,27,28,29,30},1),"ABCDEFGHIJKLMNOPQRSTUVWXYZ0123456789-_")))=0,ISERROR(VALUE(B36)))),"Недопустимый код: только латинские буквы A-Z в верхнем регистре, цифры, - и _; начало с буквы, до 30 символов (например MILK-001)",IF(SUMPRODUCT(--EXACT('Номенклатура'!$A$6:$A$205,B36))=0,"Код не найден в номенклатуре",IF(SUMPRODUCT(--EXACT('Номенклатура'!$A$6:$A$205,B36))&gt;1,"Код повторяется в номенклатуре",IF(ISNA(MATCH(C36,{"Приход","Расход","Списание","Корректировка остатка"},0)),"Выберите тип операции",IF(NOT(ISNUMBER(D36)),"Укажите количество",IF(D36=0,"Количество не может быть 0",IF(AND(C36&lt;&gt;"Корректировка остатка",D36&lt;0),"Для этого типа количество положительное",IF(NOT(ISNUMBER('Номенклатура'!$C$2)),"Укажите дату начала учёта",IF(A36&lt;INT('Номенклатура'!$C$2),"Раньше даты начала учёта: НЕ учтено",IF(AND(C36="Корректировка остатка",TRIM(G36)=""),"Учтено: добавьте пояснение","ОК")))))))))))))</f>
        <v/>
      </c>
    </row>
    <row r="37" spans="1:9" x14ac:dyDescent="0.25">
      <c r="A37" s="16"/>
      <c r="B37" s="13"/>
      <c r="C37" s="13"/>
      <c r="D37" s="14"/>
      <c r="E37" s="17" t="str">
        <f>IF(OR(B37="",SUMPRODUCT(--EXACT('Номенклатура'!$A$6:$A$205,B37))&lt;&gt;1),"",INDEX('Номенклатура'!$D$6:$D$205,SUMPRODUCT(EXACT('Номенклатура'!$A$6:$A$205,B37)*(ROW('Номенклатура'!$A$6:$A$205)-5)))&amp;"")</f>
        <v/>
      </c>
      <c r="F37" s="18" t="str">
        <f>IF(OR(I37="ОК",I37="Учтено: добавьте пояснение"),IF(C37="Приход",D37,IF(C37="Корректировка остатка",D37,-D37)),"")</f>
        <v/>
      </c>
      <c r="G37" s="13"/>
      <c r="H37" s="15" t="str">
        <f>IF(OR(B37="",SUMPRODUCT(--EXACT('Номенклатура'!$A$6:$A$205,B37))&lt;&gt;1),"",INDEX('Номенклатура'!$B$6:$B$205,SUMPRODUCT(EXACT('Номенклатура'!$A$6:$A$205,B37)*(ROW('Номенклатура'!$A$6:$A$205)-5)))&amp;"")</f>
        <v/>
      </c>
      <c r="I37" s="15" t="str">
        <f>IF(COUNTA(A37:D37,G37)=0,"",IF(NOT(ISNUMBER(A37)),"Укажите дату",IF(B37="","Укажите код",IF(NOT(AND(ISTEXT(B37),LEN(B37)&gt;0,LEN(B37)&lt;=30,ISNUMBER(FIND(LEFT(B37,1),"ABCDEFGHIJKLMNOPQRSTUVWXYZ")),SUMPRODUCT((MID(B37,{1,2,3,4,5,6,7,8,9,10,11,12,13,14,15,16,17,18,19,20,21,22,23,24,25,26,27,28,29,30},1)&lt;&gt;"")*ISERROR(FIND(MID(B37,{1,2,3,4,5,6,7,8,9,10,11,12,13,14,15,16,17,18,19,20,21,22,23,24,25,26,27,28,29,30},1),"ABCDEFGHIJKLMNOPQRSTUVWXYZ0123456789-_")))=0,ISERROR(VALUE(B37)))),"Недопустимый код: только латинские буквы A-Z в верхнем регистре, цифры, - и _; начало с буквы, до 30 символов (например MILK-001)",IF(SUMPRODUCT(--EXACT('Номенклатура'!$A$6:$A$205,B37))=0,"Код не найден в номенклатуре",IF(SUMPRODUCT(--EXACT('Номенклатура'!$A$6:$A$205,B37))&gt;1,"Код повторяется в номенклатуре",IF(ISNA(MATCH(C37,{"Приход","Расход","Списание","Корректировка остатка"},0)),"Выберите тип операции",IF(NOT(ISNUMBER(D37)),"Укажите количество",IF(D37=0,"Количество не может быть 0",IF(AND(C37&lt;&gt;"Корректировка остатка",D37&lt;0),"Для этого типа количество положительное",IF(NOT(ISNUMBER('Номенклатура'!$C$2)),"Укажите дату начала учёта",IF(A37&lt;INT('Номенклатура'!$C$2),"Раньше даты начала учёта: НЕ учтено",IF(AND(C37="Корректировка остатка",TRIM(G37)=""),"Учтено: добавьте пояснение","ОК")))))))))))))</f>
        <v/>
      </c>
    </row>
    <row r="38" spans="1:9" x14ac:dyDescent="0.25">
      <c r="A38" s="16"/>
      <c r="B38" s="13"/>
      <c r="C38" s="13"/>
      <c r="D38" s="14"/>
      <c r="E38" s="17" t="str">
        <f>IF(OR(B38="",SUMPRODUCT(--EXACT('Номенклатура'!$A$6:$A$205,B38))&lt;&gt;1),"",INDEX('Номенклатура'!$D$6:$D$205,SUMPRODUCT(EXACT('Номенклатура'!$A$6:$A$205,B38)*(ROW('Номенклатура'!$A$6:$A$205)-5)))&amp;"")</f>
        <v/>
      </c>
      <c r="F38" s="18" t="str">
        <f>IF(OR(I38="ОК",I38="Учтено: добавьте пояснение"),IF(C38="Приход",D38,IF(C38="Корректировка остатка",D38,-D38)),"")</f>
        <v/>
      </c>
      <c r="G38" s="13"/>
      <c r="H38" s="15" t="str">
        <f>IF(OR(B38="",SUMPRODUCT(--EXACT('Номенклатура'!$A$6:$A$205,B38))&lt;&gt;1),"",INDEX('Номенклатура'!$B$6:$B$205,SUMPRODUCT(EXACT('Номенклатура'!$A$6:$A$205,B38)*(ROW('Номенклатура'!$A$6:$A$205)-5)))&amp;"")</f>
        <v/>
      </c>
      <c r="I38" s="15" t="str">
        <f>IF(COUNTA(A38:D38,G38)=0,"",IF(NOT(ISNUMBER(A38)),"Укажите дату",IF(B38="","Укажите код",IF(NOT(AND(ISTEXT(B38),LEN(B38)&gt;0,LEN(B38)&lt;=30,ISNUMBER(FIND(LEFT(B38,1),"ABCDEFGHIJKLMNOPQRSTUVWXYZ")),SUMPRODUCT((MID(B38,{1,2,3,4,5,6,7,8,9,10,11,12,13,14,15,16,17,18,19,20,21,22,23,24,25,26,27,28,29,30},1)&lt;&gt;"")*ISERROR(FIND(MID(B38,{1,2,3,4,5,6,7,8,9,10,11,12,13,14,15,16,17,18,19,20,21,22,23,24,25,26,27,28,29,30},1),"ABCDEFGHIJKLMNOPQRSTUVWXYZ0123456789-_")))=0,ISERROR(VALUE(B38)))),"Недопустимый код: только латинские буквы A-Z в верхнем регистре, цифры, - и _; начало с буквы, до 30 символов (например MILK-001)",IF(SUMPRODUCT(--EXACT('Номенклатура'!$A$6:$A$205,B38))=0,"Код не найден в номенклатуре",IF(SUMPRODUCT(--EXACT('Номенклатура'!$A$6:$A$205,B38))&gt;1,"Код повторяется в номенклатуре",IF(ISNA(MATCH(C38,{"Приход","Расход","Списание","Корректировка остатка"},0)),"Выберите тип операции",IF(NOT(ISNUMBER(D38)),"Укажите количество",IF(D38=0,"Количество не может быть 0",IF(AND(C38&lt;&gt;"Корректировка остатка",D38&lt;0),"Для этого типа количество положительное",IF(NOT(ISNUMBER('Номенклатура'!$C$2)),"Укажите дату начала учёта",IF(A38&lt;INT('Номенклатура'!$C$2),"Раньше даты начала учёта: НЕ учтено",IF(AND(C38="Корректировка остатка",TRIM(G38)=""),"Учтено: добавьте пояснение","ОК")))))))))))))</f>
        <v/>
      </c>
    </row>
    <row r="39" spans="1:9" x14ac:dyDescent="0.25">
      <c r="A39" s="16"/>
      <c r="B39" s="13"/>
      <c r="C39" s="13"/>
      <c r="D39" s="14"/>
      <c r="E39" s="17" t="str">
        <f>IF(OR(B39="",SUMPRODUCT(--EXACT('Номенклатура'!$A$6:$A$205,B39))&lt;&gt;1),"",INDEX('Номенклатура'!$D$6:$D$205,SUMPRODUCT(EXACT('Номенклатура'!$A$6:$A$205,B39)*(ROW('Номенклатура'!$A$6:$A$205)-5)))&amp;"")</f>
        <v/>
      </c>
      <c r="F39" s="18" t="str">
        <f>IF(OR(I39="ОК",I39="Учтено: добавьте пояснение"),IF(C39="Приход",D39,IF(C39="Корректировка остатка",D39,-D39)),"")</f>
        <v/>
      </c>
      <c r="G39" s="13"/>
      <c r="H39" s="15" t="str">
        <f>IF(OR(B39="",SUMPRODUCT(--EXACT('Номенклатура'!$A$6:$A$205,B39))&lt;&gt;1),"",INDEX('Номенклатура'!$B$6:$B$205,SUMPRODUCT(EXACT('Номенклатура'!$A$6:$A$205,B39)*(ROW('Номенклатура'!$A$6:$A$205)-5)))&amp;"")</f>
        <v/>
      </c>
      <c r="I39" s="15" t="str">
        <f>IF(COUNTA(A39:D39,G39)=0,"",IF(NOT(ISNUMBER(A39)),"Укажите дату",IF(B39="","Укажите код",IF(NOT(AND(ISTEXT(B39),LEN(B39)&gt;0,LEN(B39)&lt;=30,ISNUMBER(FIND(LEFT(B39,1),"ABCDEFGHIJKLMNOPQRSTUVWXYZ")),SUMPRODUCT((MID(B39,{1,2,3,4,5,6,7,8,9,10,11,12,13,14,15,16,17,18,19,20,21,22,23,24,25,26,27,28,29,30},1)&lt;&gt;"")*ISERROR(FIND(MID(B39,{1,2,3,4,5,6,7,8,9,10,11,12,13,14,15,16,17,18,19,20,21,22,23,24,25,26,27,28,29,30},1),"ABCDEFGHIJKLMNOPQRSTUVWXYZ0123456789-_")))=0,ISERROR(VALUE(B39)))),"Недопустимый код: только латинские буквы A-Z в верхнем регистре, цифры, - и _; начало с буквы, до 30 символов (например MILK-001)",IF(SUMPRODUCT(--EXACT('Номенклатура'!$A$6:$A$205,B39))=0,"Код не найден в номенклатуре",IF(SUMPRODUCT(--EXACT('Номенклатура'!$A$6:$A$205,B39))&gt;1,"Код повторяется в номенклатуре",IF(ISNA(MATCH(C39,{"Приход","Расход","Списание","Корректировка остатка"},0)),"Выберите тип операции",IF(NOT(ISNUMBER(D39)),"Укажите количество",IF(D39=0,"Количество не может быть 0",IF(AND(C39&lt;&gt;"Корректировка остатка",D39&lt;0),"Для этого типа количество положительное",IF(NOT(ISNUMBER('Номенклатура'!$C$2)),"Укажите дату начала учёта",IF(A39&lt;INT('Номенклатура'!$C$2),"Раньше даты начала учёта: НЕ учтено",IF(AND(C39="Корректировка остатка",TRIM(G39)=""),"Учтено: добавьте пояснение","ОК")))))))))))))</f>
        <v/>
      </c>
    </row>
    <row r="40" spans="1:9" x14ac:dyDescent="0.25">
      <c r="A40" s="16"/>
      <c r="B40" s="13"/>
      <c r="C40" s="13"/>
      <c r="D40" s="14"/>
      <c r="E40" s="17" t="str">
        <f>IF(OR(B40="",SUMPRODUCT(--EXACT('Номенклатура'!$A$6:$A$205,B40))&lt;&gt;1),"",INDEX('Номенклатура'!$D$6:$D$205,SUMPRODUCT(EXACT('Номенклатура'!$A$6:$A$205,B40)*(ROW('Номенклатура'!$A$6:$A$205)-5)))&amp;"")</f>
        <v/>
      </c>
      <c r="F40" s="18" t="str">
        <f>IF(OR(I40="ОК",I40="Учтено: добавьте пояснение"),IF(C40="Приход",D40,IF(C40="Корректировка остатка",D40,-D40)),"")</f>
        <v/>
      </c>
      <c r="G40" s="13"/>
      <c r="H40" s="15" t="str">
        <f>IF(OR(B40="",SUMPRODUCT(--EXACT('Номенклатура'!$A$6:$A$205,B40))&lt;&gt;1),"",INDEX('Номенклатура'!$B$6:$B$205,SUMPRODUCT(EXACT('Номенклатура'!$A$6:$A$205,B40)*(ROW('Номенклатура'!$A$6:$A$205)-5)))&amp;"")</f>
        <v/>
      </c>
      <c r="I40" s="15" t="str">
        <f>IF(COUNTA(A40:D40,G40)=0,"",IF(NOT(ISNUMBER(A40)),"Укажите дату",IF(B40="","Укажите код",IF(NOT(AND(ISTEXT(B40),LEN(B40)&gt;0,LEN(B40)&lt;=30,ISNUMBER(FIND(LEFT(B40,1),"ABCDEFGHIJKLMNOPQRSTUVWXYZ")),SUMPRODUCT((MID(B40,{1,2,3,4,5,6,7,8,9,10,11,12,13,14,15,16,17,18,19,20,21,22,23,24,25,26,27,28,29,30},1)&lt;&gt;"")*ISERROR(FIND(MID(B40,{1,2,3,4,5,6,7,8,9,10,11,12,13,14,15,16,17,18,19,20,21,22,23,24,25,26,27,28,29,30},1),"ABCDEFGHIJKLMNOPQRSTUVWXYZ0123456789-_")))=0,ISERROR(VALUE(B40)))),"Недопустимый код: только латинские буквы A-Z в верхнем регистре, цифры, - и _; начало с буквы, до 30 символов (например MILK-001)",IF(SUMPRODUCT(--EXACT('Номенклатура'!$A$6:$A$205,B40))=0,"Код не найден в номенклатуре",IF(SUMPRODUCT(--EXACT('Номенклатура'!$A$6:$A$205,B40))&gt;1,"Код повторяется в номенклатуре",IF(ISNA(MATCH(C40,{"Приход","Расход","Списание","Корректировка остатка"},0)),"Выберите тип операции",IF(NOT(ISNUMBER(D40)),"Укажите количество",IF(D40=0,"Количество не может быть 0",IF(AND(C40&lt;&gt;"Корректировка остатка",D40&lt;0),"Для этого типа количество положительное",IF(NOT(ISNUMBER('Номенклатура'!$C$2)),"Укажите дату начала учёта",IF(A40&lt;INT('Номенклатура'!$C$2),"Раньше даты начала учёта: НЕ учтено",IF(AND(C40="Корректировка остатка",TRIM(G40)=""),"Учтено: добавьте пояснение","ОК")))))))))))))</f>
        <v/>
      </c>
    </row>
    <row r="41" spans="1:9" x14ac:dyDescent="0.25">
      <c r="A41" s="16"/>
      <c r="B41" s="13"/>
      <c r="C41" s="13"/>
      <c r="D41" s="14"/>
      <c r="E41" s="17" t="str">
        <f>IF(OR(B41="",SUMPRODUCT(--EXACT('Номенклатура'!$A$6:$A$205,B41))&lt;&gt;1),"",INDEX('Номенклатура'!$D$6:$D$205,SUMPRODUCT(EXACT('Номенклатура'!$A$6:$A$205,B41)*(ROW('Номенклатура'!$A$6:$A$205)-5)))&amp;"")</f>
        <v/>
      </c>
      <c r="F41" s="18" t="str">
        <f>IF(OR(I41="ОК",I41="Учтено: добавьте пояснение"),IF(C41="Приход",D41,IF(C41="Корректировка остатка",D41,-D41)),"")</f>
        <v/>
      </c>
      <c r="G41" s="13"/>
      <c r="H41" s="15" t="str">
        <f>IF(OR(B41="",SUMPRODUCT(--EXACT('Номенклатура'!$A$6:$A$205,B41))&lt;&gt;1),"",INDEX('Номенклатура'!$B$6:$B$205,SUMPRODUCT(EXACT('Номенклатура'!$A$6:$A$205,B41)*(ROW('Номенклатура'!$A$6:$A$205)-5)))&amp;"")</f>
        <v/>
      </c>
      <c r="I41" s="15" t="str">
        <f>IF(COUNTA(A41:D41,G41)=0,"",IF(NOT(ISNUMBER(A41)),"Укажите дату",IF(B41="","Укажите код",IF(NOT(AND(ISTEXT(B41),LEN(B41)&gt;0,LEN(B41)&lt;=30,ISNUMBER(FIND(LEFT(B41,1),"ABCDEFGHIJKLMNOPQRSTUVWXYZ")),SUMPRODUCT((MID(B41,{1,2,3,4,5,6,7,8,9,10,11,12,13,14,15,16,17,18,19,20,21,22,23,24,25,26,27,28,29,30},1)&lt;&gt;"")*ISERROR(FIND(MID(B41,{1,2,3,4,5,6,7,8,9,10,11,12,13,14,15,16,17,18,19,20,21,22,23,24,25,26,27,28,29,30},1),"ABCDEFGHIJKLMNOPQRSTUVWXYZ0123456789-_")))=0,ISERROR(VALUE(B41)))),"Недопустимый код: только латинские буквы A-Z в верхнем регистре, цифры, - и _; начало с буквы, до 30 символов (например MILK-001)",IF(SUMPRODUCT(--EXACT('Номенклатура'!$A$6:$A$205,B41))=0,"Код не найден в номенклатуре",IF(SUMPRODUCT(--EXACT('Номенклатура'!$A$6:$A$205,B41))&gt;1,"Код повторяется в номенклатуре",IF(ISNA(MATCH(C41,{"Приход","Расход","Списание","Корректировка остатка"},0)),"Выберите тип операции",IF(NOT(ISNUMBER(D41)),"Укажите количество",IF(D41=0,"Количество не может быть 0",IF(AND(C41&lt;&gt;"Корректировка остатка",D41&lt;0),"Для этого типа количество положительное",IF(NOT(ISNUMBER('Номенклатура'!$C$2)),"Укажите дату начала учёта",IF(A41&lt;INT('Номенклатура'!$C$2),"Раньше даты начала учёта: НЕ учтено",IF(AND(C41="Корректировка остатка",TRIM(G41)=""),"Учтено: добавьте пояснение","ОК")))))))))))))</f>
        <v/>
      </c>
    </row>
    <row r="42" spans="1:9" x14ac:dyDescent="0.25">
      <c r="A42" s="16"/>
      <c r="B42" s="13"/>
      <c r="C42" s="13"/>
      <c r="D42" s="14"/>
      <c r="E42" s="17" t="str">
        <f>IF(OR(B42="",SUMPRODUCT(--EXACT('Номенклатура'!$A$6:$A$205,B42))&lt;&gt;1),"",INDEX('Номенклатура'!$D$6:$D$205,SUMPRODUCT(EXACT('Номенклатура'!$A$6:$A$205,B42)*(ROW('Номенклатура'!$A$6:$A$205)-5)))&amp;"")</f>
        <v/>
      </c>
      <c r="F42" s="18" t="str">
        <f>IF(OR(I42="ОК",I42="Учтено: добавьте пояснение"),IF(C42="Приход",D42,IF(C42="Корректировка остатка",D42,-D42)),"")</f>
        <v/>
      </c>
      <c r="G42" s="13"/>
      <c r="H42" s="15" t="str">
        <f>IF(OR(B42="",SUMPRODUCT(--EXACT('Номенклатура'!$A$6:$A$205,B42))&lt;&gt;1),"",INDEX('Номенклатура'!$B$6:$B$205,SUMPRODUCT(EXACT('Номенклатура'!$A$6:$A$205,B42)*(ROW('Номенклатура'!$A$6:$A$205)-5)))&amp;"")</f>
        <v/>
      </c>
      <c r="I42" s="15" t="str">
        <f>IF(COUNTA(A42:D42,G42)=0,"",IF(NOT(ISNUMBER(A42)),"Укажите дату",IF(B42="","Укажите код",IF(NOT(AND(ISTEXT(B42),LEN(B42)&gt;0,LEN(B42)&lt;=30,ISNUMBER(FIND(LEFT(B42,1),"ABCDEFGHIJKLMNOPQRSTUVWXYZ")),SUMPRODUCT((MID(B42,{1,2,3,4,5,6,7,8,9,10,11,12,13,14,15,16,17,18,19,20,21,22,23,24,25,26,27,28,29,30},1)&lt;&gt;"")*ISERROR(FIND(MID(B42,{1,2,3,4,5,6,7,8,9,10,11,12,13,14,15,16,17,18,19,20,21,22,23,24,25,26,27,28,29,30},1),"ABCDEFGHIJKLMNOPQRSTUVWXYZ0123456789-_")))=0,ISERROR(VALUE(B42)))),"Недопустимый код: только латинские буквы A-Z в верхнем регистре, цифры, - и _; начало с буквы, до 30 символов (например MILK-001)",IF(SUMPRODUCT(--EXACT('Номенклатура'!$A$6:$A$205,B42))=0,"Код не найден в номенклатуре",IF(SUMPRODUCT(--EXACT('Номенклатура'!$A$6:$A$205,B42))&gt;1,"Код повторяется в номенклатуре",IF(ISNA(MATCH(C42,{"Приход","Расход","Списание","Корректировка остатка"},0)),"Выберите тип операции",IF(NOT(ISNUMBER(D42)),"Укажите количество",IF(D42=0,"Количество не может быть 0",IF(AND(C42&lt;&gt;"Корректировка остатка",D42&lt;0),"Для этого типа количество положительное",IF(NOT(ISNUMBER('Номенклатура'!$C$2)),"Укажите дату начала учёта",IF(A42&lt;INT('Номенклатура'!$C$2),"Раньше даты начала учёта: НЕ учтено",IF(AND(C42="Корректировка остатка",TRIM(G42)=""),"Учтено: добавьте пояснение","ОК")))))))))))))</f>
        <v/>
      </c>
    </row>
    <row r="43" spans="1:9" x14ac:dyDescent="0.25">
      <c r="A43" s="16"/>
      <c r="B43" s="13"/>
      <c r="C43" s="13"/>
      <c r="D43" s="14"/>
      <c r="E43" s="17" t="str">
        <f>IF(OR(B43="",SUMPRODUCT(--EXACT('Номенклатура'!$A$6:$A$205,B43))&lt;&gt;1),"",INDEX('Номенклатура'!$D$6:$D$205,SUMPRODUCT(EXACT('Номенклатура'!$A$6:$A$205,B43)*(ROW('Номенклатура'!$A$6:$A$205)-5)))&amp;"")</f>
        <v/>
      </c>
      <c r="F43" s="18" t="str">
        <f>IF(OR(I43="ОК",I43="Учтено: добавьте пояснение"),IF(C43="Приход",D43,IF(C43="Корректировка остатка",D43,-D43)),"")</f>
        <v/>
      </c>
      <c r="G43" s="13"/>
      <c r="H43" s="15" t="str">
        <f>IF(OR(B43="",SUMPRODUCT(--EXACT('Номенклатура'!$A$6:$A$205,B43))&lt;&gt;1),"",INDEX('Номенклатура'!$B$6:$B$205,SUMPRODUCT(EXACT('Номенклатура'!$A$6:$A$205,B43)*(ROW('Номенклатура'!$A$6:$A$205)-5)))&amp;"")</f>
        <v/>
      </c>
      <c r="I43" s="15" t="str">
        <f>IF(COUNTA(A43:D43,G43)=0,"",IF(NOT(ISNUMBER(A43)),"Укажите дату",IF(B43="","Укажите код",IF(NOT(AND(ISTEXT(B43),LEN(B43)&gt;0,LEN(B43)&lt;=30,ISNUMBER(FIND(LEFT(B43,1),"ABCDEFGHIJKLMNOPQRSTUVWXYZ")),SUMPRODUCT((MID(B43,{1,2,3,4,5,6,7,8,9,10,11,12,13,14,15,16,17,18,19,20,21,22,23,24,25,26,27,28,29,30},1)&lt;&gt;"")*ISERROR(FIND(MID(B43,{1,2,3,4,5,6,7,8,9,10,11,12,13,14,15,16,17,18,19,20,21,22,23,24,25,26,27,28,29,30},1),"ABCDEFGHIJKLMNOPQRSTUVWXYZ0123456789-_")))=0,ISERROR(VALUE(B43)))),"Недопустимый код: только латинские буквы A-Z в верхнем регистре, цифры, - и _; начало с буквы, до 30 символов (например MILK-001)",IF(SUMPRODUCT(--EXACT('Номенклатура'!$A$6:$A$205,B43))=0,"Код не найден в номенклатуре",IF(SUMPRODUCT(--EXACT('Номенклатура'!$A$6:$A$205,B43))&gt;1,"Код повторяется в номенклатуре",IF(ISNA(MATCH(C43,{"Приход","Расход","Списание","Корректировка остатка"},0)),"Выберите тип операции",IF(NOT(ISNUMBER(D43)),"Укажите количество",IF(D43=0,"Количество не может быть 0",IF(AND(C43&lt;&gt;"Корректировка остатка",D43&lt;0),"Для этого типа количество положительное",IF(NOT(ISNUMBER('Номенклатура'!$C$2)),"Укажите дату начала учёта",IF(A43&lt;INT('Номенклатура'!$C$2),"Раньше даты начала учёта: НЕ учтено",IF(AND(C43="Корректировка остатка",TRIM(G43)=""),"Учтено: добавьте пояснение","ОК")))))))))))))</f>
        <v/>
      </c>
    </row>
    <row r="44" spans="1:9" x14ac:dyDescent="0.25">
      <c r="A44" s="16"/>
      <c r="B44" s="13"/>
      <c r="C44" s="13"/>
      <c r="D44" s="14"/>
      <c r="E44" s="17" t="str">
        <f>IF(OR(B44="",SUMPRODUCT(--EXACT('Номенклатура'!$A$6:$A$205,B44))&lt;&gt;1),"",INDEX('Номенклатура'!$D$6:$D$205,SUMPRODUCT(EXACT('Номенклатура'!$A$6:$A$205,B44)*(ROW('Номенклатура'!$A$6:$A$205)-5)))&amp;"")</f>
        <v/>
      </c>
      <c r="F44" s="18" t="str">
        <f>IF(OR(I44="ОК",I44="Учтено: добавьте пояснение"),IF(C44="Приход",D44,IF(C44="Корректировка остатка",D44,-D44)),"")</f>
        <v/>
      </c>
      <c r="G44" s="13"/>
      <c r="H44" s="15" t="str">
        <f>IF(OR(B44="",SUMPRODUCT(--EXACT('Номенклатура'!$A$6:$A$205,B44))&lt;&gt;1),"",INDEX('Номенклатура'!$B$6:$B$205,SUMPRODUCT(EXACT('Номенклатура'!$A$6:$A$205,B44)*(ROW('Номенклатура'!$A$6:$A$205)-5)))&amp;"")</f>
        <v/>
      </c>
      <c r="I44" s="15" t="str">
        <f>IF(COUNTA(A44:D44,G44)=0,"",IF(NOT(ISNUMBER(A44)),"Укажите дату",IF(B44="","Укажите код",IF(NOT(AND(ISTEXT(B44),LEN(B44)&gt;0,LEN(B44)&lt;=30,ISNUMBER(FIND(LEFT(B44,1),"ABCDEFGHIJKLMNOPQRSTUVWXYZ")),SUMPRODUCT((MID(B44,{1,2,3,4,5,6,7,8,9,10,11,12,13,14,15,16,17,18,19,20,21,22,23,24,25,26,27,28,29,30},1)&lt;&gt;"")*ISERROR(FIND(MID(B44,{1,2,3,4,5,6,7,8,9,10,11,12,13,14,15,16,17,18,19,20,21,22,23,24,25,26,27,28,29,30},1),"ABCDEFGHIJKLMNOPQRSTUVWXYZ0123456789-_")))=0,ISERROR(VALUE(B44)))),"Недопустимый код: только латинские буквы A-Z в верхнем регистре, цифры, - и _; начало с буквы, до 30 символов (например MILK-001)",IF(SUMPRODUCT(--EXACT('Номенклатура'!$A$6:$A$205,B44))=0,"Код не найден в номенклатуре",IF(SUMPRODUCT(--EXACT('Номенклатура'!$A$6:$A$205,B44))&gt;1,"Код повторяется в номенклатуре",IF(ISNA(MATCH(C44,{"Приход","Расход","Списание","Корректировка остатка"},0)),"Выберите тип операции",IF(NOT(ISNUMBER(D44)),"Укажите количество",IF(D44=0,"Количество не может быть 0",IF(AND(C44&lt;&gt;"Корректировка остатка",D44&lt;0),"Для этого типа количество положительное",IF(NOT(ISNUMBER('Номенклатура'!$C$2)),"Укажите дату начала учёта",IF(A44&lt;INT('Номенклатура'!$C$2),"Раньше даты начала учёта: НЕ учтено",IF(AND(C44="Корректировка остатка",TRIM(G44)=""),"Учтено: добавьте пояснение","ОК")))))))))))))</f>
        <v/>
      </c>
    </row>
    <row r="45" spans="1:9" x14ac:dyDescent="0.25">
      <c r="A45" s="16"/>
      <c r="B45" s="13"/>
      <c r="C45" s="13"/>
      <c r="D45" s="14"/>
      <c r="E45" s="17" t="str">
        <f>IF(OR(B45="",SUMPRODUCT(--EXACT('Номенклатура'!$A$6:$A$205,B45))&lt;&gt;1),"",INDEX('Номенклатура'!$D$6:$D$205,SUMPRODUCT(EXACT('Номенклатура'!$A$6:$A$205,B45)*(ROW('Номенклатура'!$A$6:$A$205)-5)))&amp;"")</f>
        <v/>
      </c>
      <c r="F45" s="18" t="str">
        <f>IF(OR(I45="ОК",I45="Учтено: добавьте пояснение"),IF(C45="Приход",D45,IF(C45="Корректировка остатка",D45,-D45)),"")</f>
        <v/>
      </c>
      <c r="G45" s="13"/>
      <c r="H45" s="15" t="str">
        <f>IF(OR(B45="",SUMPRODUCT(--EXACT('Номенклатура'!$A$6:$A$205,B45))&lt;&gt;1),"",INDEX('Номенклатура'!$B$6:$B$205,SUMPRODUCT(EXACT('Номенклатура'!$A$6:$A$205,B45)*(ROW('Номенклатура'!$A$6:$A$205)-5)))&amp;"")</f>
        <v/>
      </c>
      <c r="I45" s="15" t="str">
        <f>IF(COUNTA(A45:D45,G45)=0,"",IF(NOT(ISNUMBER(A45)),"Укажите дату",IF(B45="","Укажите код",IF(NOT(AND(ISTEXT(B45),LEN(B45)&gt;0,LEN(B45)&lt;=30,ISNUMBER(FIND(LEFT(B45,1),"ABCDEFGHIJKLMNOPQRSTUVWXYZ")),SUMPRODUCT((MID(B45,{1,2,3,4,5,6,7,8,9,10,11,12,13,14,15,16,17,18,19,20,21,22,23,24,25,26,27,28,29,30},1)&lt;&gt;"")*ISERROR(FIND(MID(B45,{1,2,3,4,5,6,7,8,9,10,11,12,13,14,15,16,17,18,19,20,21,22,23,24,25,26,27,28,29,30},1),"ABCDEFGHIJKLMNOPQRSTUVWXYZ0123456789-_")))=0,ISERROR(VALUE(B45)))),"Недопустимый код: только латинские буквы A-Z в верхнем регистре, цифры, - и _; начало с буквы, до 30 символов (например MILK-001)",IF(SUMPRODUCT(--EXACT('Номенклатура'!$A$6:$A$205,B45))=0,"Код не найден в номенклатуре",IF(SUMPRODUCT(--EXACT('Номенклатура'!$A$6:$A$205,B45))&gt;1,"Код повторяется в номенклатуре",IF(ISNA(MATCH(C45,{"Приход","Расход","Списание","Корректировка остатка"},0)),"Выберите тип операции",IF(NOT(ISNUMBER(D45)),"Укажите количество",IF(D45=0,"Количество не может быть 0",IF(AND(C45&lt;&gt;"Корректировка остатка",D45&lt;0),"Для этого типа количество положительное",IF(NOT(ISNUMBER('Номенклатура'!$C$2)),"Укажите дату начала учёта",IF(A45&lt;INT('Номенклатура'!$C$2),"Раньше даты начала учёта: НЕ учтено",IF(AND(C45="Корректировка остатка",TRIM(G45)=""),"Учтено: добавьте пояснение","ОК")))))))))))))</f>
        <v/>
      </c>
    </row>
    <row r="46" spans="1:9" x14ac:dyDescent="0.25">
      <c r="A46" s="16"/>
      <c r="B46" s="13"/>
      <c r="C46" s="13"/>
      <c r="D46" s="14"/>
      <c r="E46" s="17" t="str">
        <f>IF(OR(B46="",SUMPRODUCT(--EXACT('Номенклатура'!$A$6:$A$205,B46))&lt;&gt;1),"",INDEX('Номенклатура'!$D$6:$D$205,SUMPRODUCT(EXACT('Номенклатура'!$A$6:$A$205,B46)*(ROW('Номенклатура'!$A$6:$A$205)-5)))&amp;"")</f>
        <v/>
      </c>
      <c r="F46" s="18" t="str">
        <f>IF(OR(I46="ОК",I46="Учтено: добавьте пояснение"),IF(C46="Приход",D46,IF(C46="Корректировка остатка",D46,-D46)),"")</f>
        <v/>
      </c>
      <c r="G46" s="13"/>
      <c r="H46" s="15" t="str">
        <f>IF(OR(B46="",SUMPRODUCT(--EXACT('Номенклатура'!$A$6:$A$205,B46))&lt;&gt;1),"",INDEX('Номенклатура'!$B$6:$B$205,SUMPRODUCT(EXACT('Номенклатура'!$A$6:$A$205,B46)*(ROW('Номенклатура'!$A$6:$A$205)-5)))&amp;"")</f>
        <v/>
      </c>
      <c r="I46" s="15" t="str">
        <f>IF(COUNTA(A46:D46,G46)=0,"",IF(NOT(ISNUMBER(A46)),"Укажите дату",IF(B46="","Укажите код",IF(NOT(AND(ISTEXT(B46),LEN(B46)&gt;0,LEN(B46)&lt;=30,ISNUMBER(FIND(LEFT(B46,1),"ABCDEFGHIJKLMNOPQRSTUVWXYZ")),SUMPRODUCT((MID(B46,{1,2,3,4,5,6,7,8,9,10,11,12,13,14,15,16,17,18,19,20,21,22,23,24,25,26,27,28,29,30},1)&lt;&gt;"")*ISERROR(FIND(MID(B46,{1,2,3,4,5,6,7,8,9,10,11,12,13,14,15,16,17,18,19,20,21,22,23,24,25,26,27,28,29,30},1),"ABCDEFGHIJKLMNOPQRSTUVWXYZ0123456789-_")))=0,ISERROR(VALUE(B46)))),"Недопустимый код: только латинские буквы A-Z в верхнем регистре, цифры, - и _; начало с буквы, до 30 символов (например MILK-001)",IF(SUMPRODUCT(--EXACT('Номенклатура'!$A$6:$A$205,B46))=0,"Код не найден в номенклатуре",IF(SUMPRODUCT(--EXACT('Номенклатура'!$A$6:$A$205,B46))&gt;1,"Код повторяется в номенклатуре",IF(ISNA(MATCH(C46,{"Приход","Расход","Списание","Корректировка остатка"},0)),"Выберите тип операции",IF(NOT(ISNUMBER(D46)),"Укажите количество",IF(D46=0,"Количество не может быть 0",IF(AND(C46&lt;&gt;"Корректировка остатка",D46&lt;0),"Для этого типа количество положительное",IF(NOT(ISNUMBER('Номенклатура'!$C$2)),"Укажите дату начала учёта",IF(A46&lt;INT('Номенклатура'!$C$2),"Раньше даты начала учёта: НЕ учтено",IF(AND(C46="Корректировка остатка",TRIM(G46)=""),"Учтено: добавьте пояснение","ОК")))))))))))))</f>
        <v/>
      </c>
    </row>
    <row r="47" spans="1:9" x14ac:dyDescent="0.25">
      <c r="A47" s="16"/>
      <c r="B47" s="13"/>
      <c r="C47" s="13"/>
      <c r="D47" s="14"/>
      <c r="E47" s="17" t="str">
        <f>IF(OR(B47="",SUMPRODUCT(--EXACT('Номенклатура'!$A$6:$A$205,B47))&lt;&gt;1),"",INDEX('Номенклатура'!$D$6:$D$205,SUMPRODUCT(EXACT('Номенклатура'!$A$6:$A$205,B47)*(ROW('Номенклатура'!$A$6:$A$205)-5)))&amp;"")</f>
        <v/>
      </c>
      <c r="F47" s="18" t="str">
        <f>IF(OR(I47="ОК",I47="Учтено: добавьте пояснение"),IF(C47="Приход",D47,IF(C47="Корректировка остатка",D47,-D47)),"")</f>
        <v/>
      </c>
      <c r="G47" s="13"/>
      <c r="H47" s="15" t="str">
        <f>IF(OR(B47="",SUMPRODUCT(--EXACT('Номенклатура'!$A$6:$A$205,B47))&lt;&gt;1),"",INDEX('Номенклатура'!$B$6:$B$205,SUMPRODUCT(EXACT('Номенклатура'!$A$6:$A$205,B47)*(ROW('Номенклатура'!$A$6:$A$205)-5)))&amp;"")</f>
        <v/>
      </c>
      <c r="I47" s="15" t="str">
        <f>IF(COUNTA(A47:D47,G47)=0,"",IF(NOT(ISNUMBER(A47)),"Укажите дату",IF(B47="","Укажите код",IF(NOT(AND(ISTEXT(B47),LEN(B47)&gt;0,LEN(B47)&lt;=30,ISNUMBER(FIND(LEFT(B47,1),"ABCDEFGHIJKLMNOPQRSTUVWXYZ")),SUMPRODUCT((MID(B47,{1,2,3,4,5,6,7,8,9,10,11,12,13,14,15,16,17,18,19,20,21,22,23,24,25,26,27,28,29,30},1)&lt;&gt;"")*ISERROR(FIND(MID(B47,{1,2,3,4,5,6,7,8,9,10,11,12,13,14,15,16,17,18,19,20,21,22,23,24,25,26,27,28,29,30},1),"ABCDEFGHIJKLMNOPQRSTUVWXYZ0123456789-_")))=0,ISERROR(VALUE(B47)))),"Недопустимый код: только латинские буквы A-Z в верхнем регистре, цифры, - и _; начало с буквы, до 30 символов (например MILK-001)",IF(SUMPRODUCT(--EXACT('Номенклатура'!$A$6:$A$205,B47))=0,"Код не найден в номенклатуре",IF(SUMPRODUCT(--EXACT('Номенклатура'!$A$6:$A$205,B47))&gt;1,"Код повторяется в номенклатуре",IF(ISNA(MATCH(C47,{"Приход","Расход","Списание","Корректировка остатка"},0)),"Выберите тип операции",IF(NOT(ISNUMBER(D47)),"Укажите количество",IF(D47=0,"Количество не может быть 0",IF(AND(C47&lt;&gt;"Корректировка остатка",D47&lt;0),"Для этого типа количество положительное",IF(NOT(ISNUMBER('Номенклатура'!$C$2)),"Укажите дату начала учёта",IF(A47&lt;INT('Номенклатура'!$C$2),"Раньше даты начала учёта: НЕ учтено",IF(AND(C47="Корректировка остатка",TRIM(G47)=""),"Учтено: добавьте пояснение","ОК")))))))))))))</f>
        <v/>
      </c>
    </row>
    <row r="48" spans="1:9" x14ac:dyDescent="0.25">
      <c r="A48" s="16"/>
      <c r="B48" s="13"/>
      <c r="C48" s="13"/>
      <c r="D48" s="14"/>
      <c r="E48" s="17" t="str">
        <f>IF(OR(B48="",SUMPRODUCT(--EXACT('Номенклатура'!$A$6:$A$205,B48))&lt;&gt;1),"",INDEX('Номенклатура'!$D$6:$D$205,SUMPRODUCT(EXACT('Номенклатура'!$A$6:$A$205,B48)*(ROW('Номенклатура'!$A$6:$A$205)-5)))&amp;"")</f>
        <v/>
      </c>
      <c r="F48" s="18" t="str">
        <f>IF(OR(I48="ОК",I48="Учтено: добавьте пояснение"),IF(C48="Приход",D48,IF(C48="Корректировка остатка",D48,-D48)),"")</f>
        <v/>
      </c>
      <c r="G48" s="13"/>
      <c r="H48" s="15" t="str">
        <f>IF(OR(B48="",SUMPRODUCT(--EXACT('Номенклатура'!$A$6:$A$205,B48))&lt;&gt;1),"",INDEX('Номенклатура'!$B$6:$B$205,SUMPRODUCT(EXACT('Номенклатура'!$A$6:$A$205,B48)*(ROW('Номенклатура'!$A$6:$A$205)-5)))&amp;"")</f>
        <v/>
      </c>
      <c r="I48" s="15" t="str">
        <f>IF(COUNTA(A48:D48,G48)=0,"",IF(NOT(ISNUMBER(A48)),"Укажите дату",IF(B48="","Укажите код",IF(NOT(AND(ISTEXT(B48),LEN(B48)&gt;0,LEN(B48)&lt;=30,ISNUMBER(FIND(LEFT(B48,1),"ABCDEFGHIJKLMNOPQRSTUVWXYZ")),SUMPRODUCT((MID(B48,{1,2,3,4,5,6,7,8,9,10,11,12,13,14,15,16,17,18,19,20,21,22,23,24,25,26,27,28,29,30},1)&lt;&gt;"")*ISERROR(FIND(MID(B48,{1,2,3,4,5,6,7,8,9,10,11,12,13,14,15,16,17,18,19,20,21,22,23,24,25,26,27,28,29,30},1),"ABCDEFGHIJKLMNOPQRSTUVWXYZ0123456789-_")))=0,ISERROR(VALUE(B48)))),"Недопустимый код: только латинские буквы A-Z в верхнем регистре, цифры, - и _; начало с буквы, до 30 символов (например MILK-001)",IF(SUMPRODUCT(--EXACT('Номенклатура'!$A$6:$A$205,B48))=0,"Код не найден в номенклатуре",IF(SUMPRODUCT(--EXACT('Номенклатура'!$A$6:$A$205,B48))&gt;1,"Код повторяется в номенклатуре",IF(ISNA(MATCH(C48,{"Приход","Расход","Списание","Корректировка остатка"},0)),"Выберите тип операции",IF(NOT(ISNUMBER(D48)),"Укажите количество",IF(D48=0,"Количество не может быть 0",IF(AND(C48&lt;&gt;"Корректировка остатка",D48&lt;0),"Для этого типа количество положительное",IF(NOT(ISNUMBER('Номенклатура'!$C$2)),"Укажите дату начала учёта",IF(A48&lt;INT('Номенклатура'!$C$2),"Раньше даты начала учёта: НЕ учтено",IF(AND(C48="Корректировка остатка",TRIM(G48)=""),"Учтено: добавьте пояснение","ОК")))))))))))))</f>
        <v/>
      </c>
    </row>
    <row r="49" spans="1:9" x14ac:dyDescent="0.25">
      <c r="A49" s="16"/>
      <c r="B49" s="13"/>
      <c r="C49" s="13"/>
      <c r="D49" s="14"/>
      <c r="E49" s="17" t="str">
        <f>IF(OR(B49="",SUMPRODUCT(--EXACT('Номенклатура'!$A$6:$A$205,B49))&lt;&gt;1),"",INDEX('Номенклатура'!$D$6:$D$205,SUMPRODUCT(EXACT('Номенклатура'!$A$6:$A$205,B49)*(ROW('Номенклатура'!$A$6:$A$205)-5)))&amp;"")</f>
        <v/>
      </c>
      <c r="F49" s="18" t="str">
        <f>IF(OR(I49="ОК",I49="Учтено: добавьте пояснение"),IF(C49="Приход",D49,IF(C49="Корректировка остатка",D49,-D49)),"")</f>
        <v/>
      </c>
      <c r="G49" s="13"/>
      <c r="H49" s="15" t="str">
        <f>IF(OR(B49="",SUMPRODUCT(--EXACT('Номенклатура'!$A$6:$A$205,B49))&lt;&gt;1),"",INDEX('Номенклатура'!$B$6:$B$205,SUMPRODUCT(EXACT('Номенклатура'!$A$6:$A$205,B49)*(ROW('Номенклатура'!$A$6:$A$205)-5)))&amp;"")</f>
        <v/>
      </c>
      <c r="I49" s="15" t="str">
        <f>IF(COUNTA(A49:D49,G49)=0,"",IF(NOT(ISNUMBER(A49)),"Укажите дату",IF(B49="","Укажите код",IF(NOT(AND(ISTEXT(B49),LEN(B49)&gt;0,LEN(B49)&lt;=30,ISNUMBER(FIND(LEFT(B49,1),"ABCDEFGHIJKLMNOPQRSTUVWXYZ")),SUMPRODUCT((MID(B49,{1,2,3,4,5,6,7,8,9,10,11,12,13,14,15,16,17,18,19,20,21,22,23,24,25,26,27,28,29,30},1)&lt;&gt;"")*ISERROR(FIND(MID(B49,{1,2,3,4,5,6,7,8,9,10,11,12,13,14,15,16,17,18,19,20,21,22,23,24,25,26,27,28,29,30},1),"ABCDEFGHIJKLMNOPQRSTUVWXYZ0123456789-_")))=0,ISERROR(VALUE(B49)))),"Недопустимый код: только латинские буквы A-Z в верхнем регистре, цифры, - и _; начало с буквы, до 30 символов (например MILK-001)",IF(SUMPRODUCT(--EXACT('Номенклатура'!$A$6:$A$205,B49))=0,"Код не найден в номенклатуре",IF(SUMPRODUCT(--EXACT('Номенклатура'!$A$6:$A$205,B49))&gt;1,"Код повторяется в номенклатуре",IF(ISNA(MATCH(C49,{"Приход","Расход","Списание","Корректировка остатка"},0)),"Выберите тип операции",IF(NOT(ISNUMBER(D49)),"Укажите количество",IF(D49=0,"Количество не может быть 0",IF(AND(C49&lt;&gt;"Корректировка остатка",D49&lt;0),"Для этого типа количество положительное",IF(NOT(ISNUMBER('Номенклатура'!$C$2)),"Укажите дату начала учёта",IF(A49&lt;INT('Номенклатура'!$C$2),"Раньше даты начала учёта: НЕ учтено",IF(AND(C49="Корректировка остатка",TRIM(G49)=""),"Учтено: добавьте пояснение","ОК")))))))))))))</f>
        <v/>
      </c>
    </row>
    <row r="50" spans="1:9" x14ac:dyDescent="0.25">
      <c r="A50" s="16"/>
      <c r="B50" s="13"/>
      <c r="C50" s="13"/>
      <c r="D50" s="14"/>
      <c r="E50" s="17" t="str">
        <f>IF(OR(B50="",SUMPRODUCT(--EXACT('Номенклатура'!$A$6:$A$205,B50))&lt;&gt;1),"",INDEX('Номенклатура'!$D$6:$D$205,SUMPRODUCT(EXACT('Номенклатура'!$A$6:$A$205,B50)*(ROW('Номенклатура'!$A$6:$A$205)-5)))&amp;"")</f>
        <v/>
      </c>
      <c r="F50" s="18" t="str">
        <f>IF(OR(I50="ОК",I50="Учтено: добавьте пояснение"),IF(C50="Приход",D50,IF(C50="Корректировка остатка",D50,-D50)),"")</f>
        <v/>
      </c>
      <c r="G50" s="13"/>
      <c r="H50" s="15" t="str">
        <f>IF(OR(B50="",SUMPRODUCT(--EXACT('Номенклатура'!$A$6:$A$205,B50))&lt;&gt;1),"",INDEX('Номенклатура'!$B$6:$B$205,SUMPRODUCT(EXACT('Номенклатура'!$A$6:$A$205,B50)*(ROW('Номенклатура'!$A$6:$A$205)-5)))&amp;"")</f>
        <v/>
      </c>
      <c r="I50" s="15" t="str">
        <f>IF(COUNTA(A50:D50,G50)=0,"",IF(NOT(ISNUMBER(A50)),"Укажите дату",IF(B50="","Укажите код",IF(NOT(AND(ISTEXT(B50),LEN(B50)&gt;0,LEN(B50)&lt;=30,ISNUMBER(FIND(LEFT(B50,1),"ABCDEFGHIJKLMNOPQRSTUVWXYZ")),SUMPRODUCT((MID(B50,{1,2,3,4,5,6,7,8,9,10,11,12,13,14,15,16,17,18,19,20,21,22,23,24,25,26,27,28,29,30},1)&lt;&gt;"")*ISERROR(FIND(MID(B50,{1,2,3,4,5,6,7,8,9,10,11,12,13,14,15,16,17,18,19,20,21,22,23,24,25,26,27,28,29,30},1),"ABCDEFGHIJKLMNOPQRSTUVWXYZ0123456789-_")))=0,ISERROR(VALUE(B50)))),"Недопустимый код: только латинские буквы A-Z в верхнем регистре, цифры, - и _; начало с буквы, до 30 символов (например MILK-001)",IF(SUMPRODUCT(--EXACT('Номенклатура'!$A$6:$A$205,B50))=0,"Код не найден в номенклатуре",IF(SUMPRODUCT(--EXACT('Номенклатура'!$A$6:$A$205,B50))&gt;1,"Код повторяется в номенклатуре",IF(ISNA(MATCH(C50,{"Приход","Расход","Списание","Корректировка остатка"},0)),"Выберите тип операции",IF(NOT(ISNUMBER(D50)),"Укажите количество",IF(D50=0,"Количество не может быть 0",IF(AND(C50&lt;&gt;"Корректировка остатка",D50&lt;0),"Для этого типа количество положительное",IF(NOT(ISNUMBER('Номенклатура'!$C$2)),"Укажите дату начала учёта",IF(A50&lt;INT('Номенклатура'!$C$2),"Раньше даты начала учёта: НЕ учтено",IF(AND(C50="Корректировка остатка",TRIM(G50)=""),"Учтено: добавьте пояснение","ОК")))))))))))))</f>
        <v/>
      </c>
    </row>
    <row r="51" spans="1:9" x14ac:dyDescent="0.25">
      <c r="A51" s="16"/>
      <c r="B51" s="13"/>
      <c r="C51" s="13"/>
      <c r="D51" s="14"/>
      <c r="E51" s="17" t="str">
        <f>IF(OR(B51="",SUMPRODUCT(--EXACT('Номенклатура'!$A$6:$A$205,B51))&lt;&gt;1),"",INDEX('Номенклатура'!$D$6:$D$205,SUMPRODUCT(EXACT('Номенклатура'!$A$6:$A$205,B51)*(ROW('Номенклатура'!$A$6:$A$205)-5)))&amp;"")</f>
        <v/>
      </c>
      <c r="F51" s="18" t="str">
        <f>IF(OR(I51="ОК",I51="Учтено: добавьте пояснение"),IF(C51="Приход",D51,IF(C51="Корректировка остатка",D51,-D51)),"")</f>
        <v/>
      </c>
      <c r="G51" s="13"/>
      <c r="H51" s="15" t="str">
        <f>IF(OR(B51="",SUMPRODUCT(--EXACT('Номенклатура'!$A$6:$A$205,B51))&lt;&gt;1),"",INDEX('Номенклатура'!$B$6:$B$205,SUMPRODUCT(EXACT('Номенклатура'!$A$6:$A$205,B51)*(ROW('Номенклатура'!$A$6:$A$205)-5)))&amp;"")</f>
        <v/>
      </c>
      <c r="I51" s="15" t="str">
        <f>IF(COUNTA(A51:D51,G51)=0,"",IF(NOT(ISNUMBER(A51)),"Укажите дату",IF(B51="","Укажите код",IF(NOT(AND(ISTEXT(B51),LEN(B51)&gt;0,LEN(B51)&lt;=30,ISNUMBER(FIND(LEFT(B51,1),"ABCDEFGHIJKLMNOPQRSTUVWXYZ")),SUMPRODUCT((MID(B51,{1,2,3,4,5,6,7,8,9,10,11,12,13,14,15,16,17,18,19,20,21,22,23,24,25,26,27,28,29,30},1)&lt;&gt;"")*ISERROR(FIND(MID(B51,{1,2,3,4,5,6,7,8,9,10,11,12,13,14,15,16,17,18,19,20,21,22,23,24,25,26,27,28,29,30},1),"ABCDEFGHIJKLMNOPQRSTUVWXYZ0123456789-_")))=0,ISERROR(VALUE(B51)))),"Недопустимый код: только латинские буквы A-Z в верхнем регистре, цифры, - и _; начало с буквы, до 30 символов (например MILK-001)",IF(SUMPRODUCT(--EXACT('Номенклатура'!$A$6:$A$205,B51))=0,"Код не найден в номенклатуре",IF(SUMPRODUCT(--EXACT('Номенклатура'!$A$6:$A$205,B51))&gt;1,"Код повторяется в номенклатуре",IF(ISNA(MATCH(C51,{"Приход","Расход","Списание","Корректировка остатка"},0)),"Выберите тип операции",IF(NOT(ISNUMBER(D51)),"Укажите количество",IF(D51=0,"Количество не может быть 0",IF(AND(C51&lt;&gt;"Корректировка остатка",D51&lt;0),"Для этого типа количество положительное",IF(NOT(ISNUMBER('Номенклатура'!$C$2)),"Укажите дату начала учёта",IF(A51&lt;INT('Номенклатура'!$C$2),"Раньше даты начала учёта: НЕ учтено",IF(AND(C51="Корректировка остатка",TRIM(G51)=""),"Учтено: добавьте пояснение","ОК")))))))))))))</f>
        <v/>
      </c>
    </row>
    <row r="52" spans="1:9" x14ac:dyDescent="0.25">
      <c r="A52" s="16"/>
      <c r="B52" s="13"/>
      <c r="C52" s="13"/>
      <c r="D52" s="14"/>
      <c r="E52" s="17" t="str">
        <f>IF(OR(B52="",SUMPRODUCT(--EXACT('Номенклатура'!$A$6:$A$205,B52))&lt;&gt;1),"",INDEX('Номенклатура'!$D$6:$D$205,SUMPRODUCT(EXACT('Номенклатура'!$A$6:$A$205,B52)*(ROW('Номенклатура'!$A$6:$A$205)-5)))&amp;"")</f>
        <v/>
      </c>
      <c r="F52" s="18" t="str">
        <f>IF(OR(I52="ОК",I52="Учтено: добавьте пояснение"),IF(C52="Приход",D52,IF(C52="Корректировка остатка",D52,-D52)),"")</f>
        <v/>
      </c>
      <c r="G52" s="13"/>
      <c r="H52" s="15" t="str">
        <f>IF(OR(B52="",SUMPRODUCT(--EXACT('Номенклатура'!$A$6:$A$205,B52))&lt;&gt;1),"",INDEX('Номенклатура'!$B$6:$B$205,SUMPRODUCT(EXACT('Номенклатура'!$A$6:$A$205,B52)*(ROW('Номенклатура'!$A$6:$A$205)-5)))&amp;"")</f>
        <v/>
      </c>
      <c r="I52" s="15" t="str">
        <f>IF(COUNTA(A52:D52,G52)=0,"",IF(NOT(ISNUMBER(A52)),"Укажите дату",IF(B52="","Укажите код",IF(NOT(AND(ISTEXT(B52),LEN(B52)&gt;0,LEN(B52)&lt;=30,ISNUMBER(FIND(LEFT(B52,1),"ABCDEFGHIJKLMNOPQRSTUVWXYZ")),SUMPRODUCT((MID(B52,{1,2,3,4,5,6,7,8,9,10,11,12,13,14,15,16,17,18,19,20,21,22,23,24,25,26,27,28,29,30},1)&lt;&gt;"")*ISERROR(FIND(MID(B52,{1,2,3,4,5,6,7,8,9,10,11,12,13,14,15,16,17,18,19,20,21,22,23,24,25,26,27,28,29,30},1),"ABCDEFGHIJKLMNOPQRSTUVWXYZ0123456789-_")))=0,ISERROR(VALUE(B52)))),"Недопустимый код: только латинские буквы A-Z в верхнем регистре, цифры, - и _; начало с буквы, до 30 символов (например MILK-001)",IF(SUMPRODUCT(--EXACT('Номенклатура'!$A$6:$A$205,B52))=0,"Код не найден в номенклатуре",IF(SUMPRODUCT(--EXACT('Номенклатура'!$A$6:$A$205,B52))&gt;1,"Код повторяется в номенклатуре",IF(ISNA(MATCH(C52,{"Приход","Расход","Списание","Корректировка остатка"},0)),"Выберите тип операции",IF(NOT(ISNUMBER(D52)),"Укажите количество",IF(D52=0,"Количество не может быть 0",IF(AND(C52&lt;&gt;"Корректировка остатка",D52&lt;0),"Для этого типа количество положительное",IF(NOT(ISNUMBER('Номенклатура'!$C$2)),"Укажите дату начала учёта",IF(A52&lt;INT('Номенклатура'!$C$2),"Раньше даты начала учёта: НЕ учтено",IF(AND(C52="Корректировка остатка",TRIM(G52)=""),"Учтено: добавьте пояснение","ОК")))))))))))))</f>
        <v/>
      </c>
    </row>
    <row r="53" spans="1:9" x14ac:dyDescent="0.25">
      <c r="A53" s="16"/>
      <c r="B53" s="13"/>
      <c r="C53" s="13"/>
      <c r="D53" s="14"/>
      <c r="E53" s="17" t="str">
        <f>IF(OR(B53="",SUMPRODUCT(--EXACT('Номенклатура'!$A$6:$A$205,B53))&lt;&gt;1),"",INDEX('Номенклатура'!$D$6:$D$205,SUMPRODUCT(EXACT('Номенклатура'!$A$6:$A$205,B53)*(ROW('Номенклатура'!$A$6:$A$205)-5)))&amp;"")</f>
        <v/>
      </c>
      <c r="F53" s="18" t="str">
        <f>IF(OR(I53="ОК",I53="Учтено: добавьте пояснение"),IF(C53="Приход",D53,IF(C53="Корректировка остатка",D53,-D53)),"")</f>
        <v/>
      </c>
      <c r="G53" s="13"/>
      <c r="H53" s="15" t="str">
        <f>IF(OR(B53="",SUMPRODUCT(--EXACT('Номенклатура'!$A$6:$A$205,B53))&lt;&gt;1),"",INDEX('Номенклатура'!$B$6:$B$205,SUMPRODUCT(EXACT('Номенклатура'!$A$6:$A$205,B53)*(ROW('Номенклатура'!$A$6:$A$205)-5)))&amp;"")</f>
        <v/>
      </c>
      <c r="I53" s="15" t="str">
        <f>IF(COUNTA(A53:D53,G53)=0,"",IF(NOT(ISNUMBER(A53)),"Укажите дату",IF(B53="","Укажите код",IF(NOT(AND(ISTEXT(B53),LEN(B53)&gt;0,LEN(B53)&lt;=30,ISNUMBER(FIND(LEFT(B53,1),"ABCDEFGHIJKLMNOPQRSTUVWXYZ")),SUMPRODUCT((MID(B53,{1,2,3,4,5,6,7,8,9,10,11,12,13,14,15,16,17,18,19,20,21,22,23,24,25,26,27,28,29,30},1)&lt;&gt;"")*ISERROR(FIND(MID(B53,{1,2,3,4,5,6,7,8,9,10,11,12,13,14,15,16,17,18,19,20,21,22,23,24,25,26,27,28,29,30},1),"ABCDEFGHIJKLMNOPQRSTUVWXYZ0123456789-_")))=0,ISERROR(VALUE(B53)))),"Недопустимый код: только латинские буквы A-Z в верхнем регистре, цифры, - и _; начало с буквы, до 30 символов (например MILK-001)",IF(SUMPRODUCT(--EXACT('Номенклатура'!$A$6:$A$205,B53))=0,"Код не найден в номенклатуре",IF(SUMPRODUCT(--EXACT('Номенклатура'!$A$6:$A$205,B53))&gt;1,"Код повторяется в номенклатуре",IF(ISNA(MATCH(C53,{"Приход","Расход","Списание","Корректировка остатка"},0)),"Выберите тип операции",IF(NOT(ISNUMBER(D53)),"Укажите количество",IF(D53=0,"Количество не может быть 0",IF(AND(C53&lt;&gt;"Корректировка остатка",D53&lt;0),"Для этого типа количество положительное",IF(NOT(ISNUMBER('Номенклатура'!$C$2)),"Укажите дату начала учёта",IF(A53&lt;INT('Номенклатура'!$C$2),"Раньше даты начала учёта: НЕ учтено",IF(AND(C53="Корректировка остатка",TRIM(G53)=""),"Учтено: добавьте пояснение","ОК")))))))))))))</f>
        <v/>
      </c>
    </row>
    <row r="54" spans="1:9" x14ac:dyDescent="0.25">
      <c r="A54" s="16"/>
      <c r="B54" s="13"/>
      <c r="C54" s="13"/>
      <c r="D54" s="14"/>
      <c r="E54" s="17" t="str">
        <f>IF(OR(B54="",SUMPRODUCT(--EXACT('Номенклатура'!$A$6:$A$205,B54))&lt;&gt;1),"",INDEX('Номенклатура'!$D$6:$D$205,SUMPRODUCT(EXACT('Номенклатура'!$A$6:$A$205,B54)*(ROW('Номенклатура'!$A$6:$A$205)-5)))&amp;"")</f>
        <v/>
      </c>
      <c r="F54" s="18" t="str">
        <f>IF(OR(I54="ОК",I54="Учтено: добавьте пояснение"),IF(C54="Приход",D54,IF(C54="Корректировка остатка",D54,-D54)),"")</f>
        <v/>
      </c>
      <c r="G54" s="13"/>
      <c r="H54" s="15" t="str">
        <f>IF(OR(B54="",SUMPRODUCT(--EXACT('Номенклатура'!$A$6:$A$205,B54))&lt;&gt;1),"",INDEX('Номенклатура'!$B$6:$B$205,SUMPRODUCT(EXACT('Номенклатура'!$A$6:$A$205,B54)*(ROW('Номенклатура'!$A$6:$A$205)-5)))&amp;"")</f>
        <v/>
      </c>
      <c r="I54" s="15" t="str">
        <f>IF(COUNTA(A54:D54,G54)=0,"",IF(NOT(ISNUMBER(A54)),"Укажите дату",IF(B54="","Укажите код",IF(NOT(AND(ISTEXT(B54),LEN(B54)&gt;0,LEN(B54)&lt;=30,ISNUMBER(FIND(LEFT(B54,1),"ABCDEFGHIJKLMNOPQRSTUVWXYZ")),SUMPRODUCT((MID(B54,{1,2,3,4,5,6,7,8,9,10,11,12,13,14,15,16,17,18,19,20,21,22,23,24,25,26,27,28,29,30},1)&lt;&gt;"")*ISERROR(FIND(MID(B54,{1,2,3,4,5,6,7,8,9,10,11,12,13,14,15,16,17,18,19,20,21,22,23,24,25,26,27,28,29,30},1),"ABCDEFGHIJKLMNOPQRSTUVWXYZ0123456789-_")))=0,ISERROR(VALUE(B54)))),"Недопустимый код: только латинские буквы A-Z в верхнем регистре, цифры, - и _; начало с буквы, до 30 символов (например MILK-001)",IF(SUMPRODUCT(--EXACT('Номенклатура'!$A$6:$A$205,B54))=0,"Код не найден в номенклатуре",IF(SUMPRODUCT(--EXACT('Номенклатура'!$A$6:$A$205,B54))&gt;1,"Код повторяется в номенклатуре",IF(ISNA(MATCH(C54,{"Приход","Расход","Списание","Корректировка остатка"},0)),"Выберите тип операции",IF(NOT(ISNUMBER(D54)),"Укажите количество",IF(D54=0,"Количество не может быть 0",IF(AND(C54&lt;&gt;"Корректировка остатка",D54&lt;0),"Для этого типа количество положительное",IF(NOT(ISNUMBER('Номенклатура'!$C$2)),"Укажите дату начала учёта",IF(A54&lt;INT('Номенклатура'!$C$2),"Раньше даты начала учёта: НЕ учтено",IF(AND(C54="Корректировка остатка",TRIM(G54)=""),"Учтено: добавьте пояснение","ОК")))))))))))))</f>
        <v/>
      </c>
    </row>
    <row r="55" spans="1:9" x14ac:dyDescent="0.25">
      <c r="A55" s="16"/>
      <c r="B55" s="13"/>
      <c r="C55" s="13"/>
      <c r="D55" s="14"/>
      <c r="E55" s="17" t="str">
        <f>IF(OR(B55="",SUMPRODUCT(--EXACT('Номенклатура'!$A$6:$A$205,B55))&lt;&gt;1),"",INDEX('Номенклатура'!$D$6:$D$205,SUMPRODUCT(EXACT('Номенклатура'!$A$6:$A$205,B55)*(ROW('Номенклатура'!$A$6:$A$205)-5)))&amp;"")</f>
        <v/>
      </c>
      <c r="F55" s="18" t="str">
        <f>IF(OR(I55="ОК",I55="Учтено: добавьте пояснение"),IF(C55="Приход",D55,IF(C55="Корректировка остатка",D55,-D55)),"")</f>
        <v/>
      </c>
      <c r="G55" s="13"/>
      <c r="H55" s="15" t="str">
        <f>IF(OR(B55="",SUMPRODUCT(--EXACT('Номенклатура'!$A$6:$A$205,B55))&lt;&gt;1),"",INDEX('Номенклатура'!$B$6:$B$205,SUMPRODUCT(EXACT('Номенклатура'!$A$6:$A$205,B55)*(ROW('Номенклатура'!$A$6:$A$205)-5)))&amp;"")</f>
        <v/>
      </c>
      <c r="I55" s="15" t="str">
        <f>IF(COUNTA(A55:D55,G55)=0,"",IF(NOT(ISNUMBER(A55)),"Укажите дату",IF(B55="","Укажите код",IF(NOT(AND(ISTEXT(B55),LEN(B55)&gt;0,LEN(B55)&lt;=30,ISNUMBER(FIND(LEFT(B55,1),"ABCDEFGHIJKLMNOPQRSTUVWXYZ")),SUMPRODUCT((MID(B55,{1,2,3,4,5,6,7,8,9,10,11,12,13,14,15,16,17,18,19,20,21,22,23,24,25,26,27,28,29,30},1)&lt;&gt;"")*ISERROR(FIND(MID(B55,{1,2,3,4,5,6,7,8,9,10,11,12,13,14,15,16,17,18,19,20,21,22,23,24,25,26,27,28,29,30},1),"ABCDEFGHIJKLMNOPQRSTUVWXYZ0123456789-_")))=0,ISERROR(VALUE(B55)))),"Недопустимый код: только латинские буквы A-Z в верхнем регистре, цифры, - и _; начало с буквы, до 30 символов (например MILK-001)",IF(SUMPRODUCT(--EXACT('Номенклатура'!$A$6:$A$205,B55))=0,"Код не найден в номенклатуре",IF(SUMPRODUCT(--EXACT('Номенклатура'!$A$6:$A$205,B55))&gt;1,"Код повторяется в номенклатуре",IF(ISNA(MATCH(C55,{"Приход","Расход","Списание","Корректировка остатка"},0)),"Выберите тип операции",IF(NOT(ISNUMBER(D55)),"Укажите количество",IF(D55=0,"Количество не может быть 0",IF(AND(C55&lt;&gt;"Корректировка остатка",D55&lt;0),"Для этого типа количество положительное",IF(NOT(ISNUMBER('Номенклатура'!$C$2)),"Укажите дату начала учёта",IF(A55&lt;INT('Номенклатура'!$C$2),"Раньше даты начала учёта: НЕ учтено",IF(AND(C55="Корректировка остатка",TRIM(G55)=""),"Учтено: добавьте пояснение","ОК")))))))))))))</f>
        <v/>
      </c>
    </row>
    <row r="56" spans="1:9" x14ac:dyDescent="0.25">
      <c r="A56" s="16"/>
      <c r="B56" s="13"/>
      <c r="C56" s="13"/>
      <c r="D56" s="14"/>
      <c r="E56" s="17" t="str">
        <f>IF(OR(B56="",SUMPRODUCT(--EXACT('Номенклатура'!$A$6:$A$205,B56))&lt;&gt;1),"",INDEX('Номенклатура'!$D$6:$D$205,SUMPRODUCT(EXACT('Номенклатура'!$A$6:$A$205,B56)*(ROW('Номенклатура'!$A$6:$A$205)-5)))&amp;"")</f>
        <v/>
      </c>
      <c r="F56" s="18" t="str">
        <f>IF(OR(I56="ОК",I56="Учтено: добавьте пояснение"),IF(C56="Приход",D56,IF(C56="Корректировка остатка",D56,-D56)),"")</f>
        <v/>
      </c>
      <c r="G56" s="13"/>
      <c r="H56" s="15" t="str">
        <f>IF(OR(B56="",SUMPRODUCT(--EXACT('Номенклатура'!$A$6:$A$205,B56))&lt;&gt;1),"",INDEX('Номенклатура'!$B$6:$B$205,SUMPRODUCT(EXACT('Номенклатура'!$A$6:$A$205,B56)*(ROW('Номенклатура'!$A$6:$A$205)-5)))&amp;"")</f>
        <v/>
      </c>
      <c r="I56" s="15" t="str">
        <f>IF(COUNTA(A56:D56,G56)=0,"",IF(NOT(ISNUMBER(A56)),"Укажите дату",IF(B56="","Укажите код",IF(NOT(AND(ISTEXT(B56),LEN(B56)&gt;0,LEN(B56)&lt;=30,ISNUMBER(FIND(LEFT(B56,1),"ABCDEFGHIJKLMNOPQRSTUVWXYZ")),SUMPRODUCT((MID(B56,{1,2,3,4,5,6,7,8,9,10,11,12,13,14,15,16,17,18,19,20,21,22,23,24,25,26,27,28,29,30},1)&lt;&gt;"")*ISERROR(FIND(MID(B56,{1,2,3,4,5,6,7,8,9,10,11,12,13,14,15,16,17,18,19,20,21,22,23,24,25,26,27,28,29,30},1),"ABCDEFGHIJKLMNOPQRSTUVWXYZ0123456789-_")))=0,ISERROR(VALUE(B56)))),"Недопустимый код: только латинские буквы A-Z в верхнем регистре, цифры, - и _; начало с буквы, до 30 символов (например MILK-001)",IF(SUMPRODUCT(--EXACT('Номенклатура'!$A$6:$A$205,B56))=0,"Код не найден в номенклатуре",IF(SUMPRODUCT(--EXACT('Номенклатура'!$A$6:$A$205,B56))&gt;1,"Код повторяется в номенклатуре",IF(ISNA(MATCH(C56,{"Приход","Расход","Списание","Корректировка остатка"},0)),"Выберите тип операции",IF(NOT(ISNUMBER(D56)),"Укажите количество",IF(D56=0,"Количество не может быть 0",IF(AND(C56&lt;&gt;"Корректировка остатка",D56&lt;0),"Для этого типа количество положительное",IF(NOT(ISNUMBER('Номенклатура'!$C$2)),"Укажите дату начала учёта",IF(A56&lt;INT('Номенклатура'!$C$2),"Раньше даты начала учёта: НЕ учтено",IF(AND(C56="Корректировка остатка",TRIM(G56)=""),"Учтено: добавьте пояснение","ОК")))))))))))))</f>
        <v/>
      </c>
    </row>
    <row r="57" spans="1:9" x14ac:dyDescent="0.25">
      <c r="A57" s="16"/>
      <c r="B57" s="13"/>
      <c r="C57" s="13"/>
      <c r="D57" s="14"/>
      <c r="E57" s="17" t="str">
        <f>IF(OR(B57="",SUMPRODUCT(--EXACT('Номенклатура'!$A$6:$A$205,B57))&lt;&gt;1),"",INDEX('Номенклатура'!$D$6:$D$205,SUMPRODUCT(EXACT('Номенклатура'!$A$6:$A$205,B57)*(ROW('Номенклатура'!$A$6:$A$205)-5)))&amp;"")</f>
        <v/>
      </c>
      <c r="F57" s="18" t="str">
        <f>IF(OR(I57="ОК",I57="Учтено: добавьте пояснение"),IF(C57="Приход",D57,IF(C57="Корректировка остатка",D57,-D57)),"")</f>
        <v/>
      </c>
      <c r="G57" s="13"/>
      <c r="H57" s="15" t="str">
        <f>IF(OR(B57="",SUMPRODUCT(--EXACT('Номенклатура'!$A$6:$A$205,B57))&lt;&gt;1),"",INDEX('Номенклатура'!$B$6:$B$205,SUMPRODUCT(EXACT('Номенклатура'!$A$6:$A$205,B57)*(ROW('Номенклатура'!$A$6:$A$205)-5)))&amp;"")</f>
        <v/>
      </c>
      <c r="I57" s="15" t="str">
        <f>IF(COUNTA(A57:D57,G57)=0,"",IF(NOT(ISNUMBER(A57)),"Укажите дату",IF(B57="","Укажите код",IF(NOT(AND(ISTEXT(B57),LEN(B57)&gt;0,LEN(B57)&lt;=30,ISNUMBER(FIND(LEFT(B57,1),"ABCDEFGHIJKLMNOPQRSTUVWXYZ")),SUMPRODUCT((MID(B57,{1,2,3,4,5,6,7,8,9,10,11,12,13,14,15,16,17,18,19,20,21,22,23,24,25,26,27,28,29,30},1)&lt;&gt;"")*ISERROR(FIND(MID(B57,{1,2,3,4,5,6,7,8,9,10,11,12,13,14,15,16,17,18,19,20,21,22,23,24,25,26,27,28,29,30},1),"ABCDEFGHIJKLMNOPQRSTUVWXYZ0123456789-_")))=0,ISERROR(VALUE(B57)))),"Недопустимый код: только латинские буквы A-Z в верхнем регистре, цифры, - и _; начало с буквы, до 30 символов (например MILK-001)",IF(SUMPRODUCT(--EXACT('Номенклатура'!$A$6:$A$205,B57))=0,"Код не найден в номенклатуре",IF(SUMPRODUCT(--EXACT('Номенклатура'!$A$6:$A$205,B57))&gt;1,"Код повторяется в номенклатуре",IF(ISNA(MATCH(C57,{"Приход","Расход","Списание","Корректировка остатка"},0)),"Выберите тип операции",IF(NOT(ISNUMBER(D57)),"Укажите количество",IF(D57=0,"Количество не может быть 0",IF(AND(C57&lt;&gt;"Корректировка остатка",D57&lt;0),"Для этого типа количество положительное",IF(NOT(ISNUMBER('Номенклатура'!$C$2)),"Укажите дату начала учёта",IF(A57&lt;INT('Номенклатура'!$C$2),"Раньше даты начала учёта: НЕ учтено",IF(AND(C57="Корректировка остатка",TRIM(G57)=""),"Учтено: добавьте пояснение","ОК")))))))))))))</f>
        <v/>
      </c>
    </row>
    <row r="58" spans="1:9" x14ac:dyDescent="0.25">
      <c r="A58" s="16"/>
      <c r="B58" s="13"/>
      <c r="C58" s="13"/>
      <c r="D58" s="14"/>
      <c r="E58" s="17" t="str">
        <f>IF(OR(B58="",SUMPRODUCT(--EXACT('Номенклатура'!$A$6:$A$205,B58))&lt;&gt;1),"",INDEX('Номенклатура'!$D$6:$D$205,SUMPRODUCT(EXACT('Номенклатура'!$A$6:$A$205,B58)*(ROW('Номенклатура'!$A$6:$A$205)-5)))&amp;"")</f>
        <v/>
      </c>
      <c r="F58" s="18" t="str">
        <f>IF(OR(I58="ОК",I58="Учтено: добавьте пояснение"),IF(C58="Приход",D58,IF(C58="Корректировка остатка",D58,-D58)),"")</f>
        <v/>
      </c>
      <c r="G58" s="13"/>
      <c r="H58" s="15" t="str">
        <f>IF(OR(B58="",SUMPRODUCT(--EXACT('Номенклатура'!$A$6:$A$205,B58))&lt;&gt;1),"",INDEX('Номенклатура'!$B$6:$B$205,SUMPRODUCT(EXACT('Номенклатура'!$A$6:$A$205,B58)*(ROW('Номенклатура'!$A$6:$A$205)-5)))&amp;"")</f>
        <v/>
      </c>
      <c r="I58" s="15" t="str">
        <f>IF(COUNTA(A58:D58,G58)=0,"",IF(NOT(ISNUMBER(A58)),"Укажите дату",IF(B58="","Укажите код",IF(NOT(AND(ISTEXT(B58),LEN(B58)&gt;0,LEN(B58)&lt;=30,ISNUMBER(FIND(LEFT(B58,1),"ABCDEFGHIJKLMNOPQRSTUVWXYZ")),SUMPRODUCT((MID(B58,{1,2,3,4,5,6,7,8,9,10,11,12,13,14,15,16,17,18,19,20,21,22,23,24,25,26,27,28,29,30},1)&lt;&gt;"")*ISERROR(FIND(MID(B58,{1,2,3,4,5,6,7,8,9,10,11,12,13,14,15,16,17,18,19,20,21,22,23,24,25,26,27,28,29,30},1),"ABCDEFGHIJKLMNOPQRSTUVWXYZ0123456789-_")))=0,ISERROR(VALUE(B58)))),"Недопустимый код: только латинские буквы A-Z в верхнем регистре, цифры, - и _; начало с буквы, до 30 символов (например MILK-001)",IF(SUMPRODUCT(--EXACT('Номенклатура'!$A$6:$A$205,B58))=0,"Код не найден в номенклатуре",IF(SUMPRODUCT(--EXACT('Номенклатура'!$A$6:$A$205,B58))&gt;1,"Код повторяется в номенклатуре",IF(ISNA(MATCH(C58,{"Приход","Расход","Списание","Корректировка остатка"},0)),"Выберите тип операции",IF(NOT(ISNUMBER(D58)),"Укажите количество",IF(D58=0,"Количество не может быть 0",IF(AND(C58&lt;&gt;"Корректировка остатка",D58&lt;0),"Для этого типа количество положительное",IF(NOT(ISNUMBER('Номенклатура'!$C$2)),"Укажите дату начала учёта",IF(A58&lt;INT('Номенклатура'!$C$2),"Раньше даты начала учёта: НЕ учтено",IF(AND(C58="Корректировка остатка",TRIM(G58)=""),"Учтено: добавьте пояснение","ОК")))))))))))))</f>
        <v/>
      </c>
    </row>
    <row r="59" spans="1:9" x14ac:dyDescent="0.25">
      <c r="A59" s="16"/>
      <c r="B59" s="13"/>
      <c r="C59" s="13"/>
      <c r="D59" s="14"/>
      <c r="E59" s="17" t="str">
        <f>IF(OR(B59="",SUMPRODUCT(--EXACT('Номенклатура'!$A$6:$A$205,B59))&lt;&gt;1),"",INDEX('Номенклатура'!$D$6:$D$205,SUMPRODUCT(EXACT('Номенклатура'!$A$6:$A$205,B59)*(ROW('Номенклатура'!$A$6:$A$205)-5)))&amp;"")</f>
        <v/>
      </c>
      <c r="F59" s="18" t="str">
        <f>IF(OR(I59="ОК",I59="Учтено: добавьте пояснение"),IF(C59="Приход",D59,IF(C59="Корректировка остатка",D59,-D59)),"")</f>
        <v/>
      </c>
      <c r="G59" s="13"/>
      <c r="H59" s="15" t="str">
        <f>IF(OR(B59="",SUMPRODUCT(--EXACT('Номенклатура'!$A$6:$A$205,B59))&lt;&gt;1),"",INDEX('Номенклатура'!$B$6:$B$205,SUMPRODUCT(EXACT('Номенклатура'!$A$6:$A$205,B59)*(ROW('Номенклатура'!$A$6:$A$205)-5)))&amp;"")</f>
        <v/>
      </c>
      <c r="I59" s="15" t="str">
        <f>IF(COUNTA(A59:D59,G59)=0,"",IF(NOT(ISNUMBER(A59)),"Укажите дату",IF(B59="","Укажите код",IF(NOT(AND(ISTEXT(B59),LEN(B59)&gt;0,LEN(B59)&lt;=30,ISNUMBER(FIND(LEFT(B59,1),"ABCDEFGHIJKLMNOPQRSTUVWXYZ")),SUMPRODUCT((MID(B59,{1,2,3,4,5,6,7,8,9,10,11,12,13,14,15,16,17,18,19,20,21,22,23,24,25,26,27,28,29,30},1)&lt;&gt;"")*ISERROR(FIND(MID(B59,{1,2,3,4,5,6,7,8,9,10,11,12,13,14,15,16,17,18,19,20,21,22,23,24,25,26,27,28,29,30},1),"ABCDEFGHIJKLMNOPQRSTUVWXYZ0123456789-_")))=0,ISERROR(VALUE(B59)))),"Недопустимый код: только латинские буквы A-Z в верхнем регистре, цифры, - и _; начало с буквы, до 30 символов (например MILK-001)",IF(SUMPRODUCT(--EXACT('Номенклатура'!$A$6:$A$205,B59))=0,"Код не найден в номенклатуре",IF(SUMPRODUCT(--EXACT('Номенклатура'!$A$6:$A$205,B59))&gt;1,"Код повторяется в номенклатуре",IF(ISNA(MATCH(C59,{"Приход","Расход","Списание","Корректировка остатка"},0)),"Выберите тип операции",IF(NOT(ISNUMBER(D59)),"Укажите количество",IF(D59=0,"Количество не может быть 0",IF(AND(C59&lt;&gt;"Корректировка остатка",D59&lt;0),"Для этого типа количество положительное",IF(NOT(ISNUMBER('Номенклатура'!$C$2)),"Укажите дату начала учёта",IF(A59&lt;INT('Номенклатура'!$C$2),"Раньше даты начала учёта: НЕ учтено",IF(AND(C59="Корректировка остатка",TRIM(G59)=""),"Учтено: добавьте пояснение","ОК")))))))))))))</f>
        <v/>
      </c>
    </row>
    <row r="60" spans="1:9" x14ac:dyDescent="0.25">
      <c r="A60" s="16"/>
      <c r="B60" s="13"/>
      <c r="C60" s="13"/>
      <c r="D60" s="14"/>
      <c r="E60" s="17" t="str">
        <f>IF(OR(B60="",SUMPRODUCT(--EXACT('Номенклатура'!$A$6:$A$205,B60))&lt;&gt;1),"",INDEX('Номенклатура'!$D$6:$D$205,SUMPRODUCT(EXACT('Номенклатура'!$A$6:$A$205,B60)*(ROW('Номенклатура'!$A$6:$A$205)-5)))&amp;"")</f>
        <v/>
      </c>
      <c r="F60" s="18" t="str">
        <f>IF(OR(I60="ОК",I60="Учтено: добавьте пояснение"),IF(C60="Приход",D60,IF(C60="Корректировка остатка",D60,-D60)),"")</f>
        <v/>
      </c>
      <c r="G60" s="13"/>
      <c r="H60" s="15" t="str">
        <f>IF(OR(B60="",SUMPRODUCT(--EXACT('Номенклатура'!$A$6:$A$205,B60))&lt;&gt;1),"",INDEX('Номенклатура'!$B$6:$B$205,SUMPRODUCT(EXACT('Номенклатура'!$A$6:$A$205,B60)*(ROW('Номенклатура'!$A$6:$A$205)-5)))&amp;"")</f>
        <v/>
      </c>
      <c r="I60" s="15" t="str">
        <f>IF(COUNTA(A60:D60,G60)=0,"",IF(NOT(ISNUMBER(A60)),"Укажите дату",IF(B60="","Укажите код",IF(NOT(AND(ISTEXT(B60),LEN(B60)&gt;0,LEN(B60)&lt;=30,ISNUMBER(FIND(LEFT(B60,1),"ABCDEFGHIJKLMNOPQRSTUVWXYZ")),SUMPRODUCT((MID(B60,{1,2,3,4,5,6,7,8,9,10,11,12,13,14,15,16,17,18,19,20,21,22,23,24,25,26,27,28,29,30},1)&lt;&gt;"")*ISERROR(FIND(MID(B60,{1,2,3,4,5,6,7,8,9,10,11,12,13,14,15,16,17,18,19,20,21,22,23,24,25,26,27,28,29,30},1),"ABCDEFGHIJKLMNOPQRSTUVWXYZ0123456789-_")))=0,ISERROR(VALUE(B60)))),"Недопустимый код: только латинские буквы A-Z в верхнем регистре, цифры, - и _; начало с буквы, до 30 символов (например MILK-001)",IF(SUMPRODUCT(--EXACT('Номенклатура'!$A$6:$A$205,B60))=0,"Код не найден в номенклатуре",IF(SUMPRODUCT(--EXACT('Номенклатура'!$A$6:$A$205,B60))&gt;1,"Код повторяется в номенклатуре",IF(ISNA(MATCH(C60,{"Приход","Расход","Списание","Корректировка остатка"},0)),"Выберите тип операции",IF(NOT(ISNUMBER(D60)),"Укажите количество",IF(D60=0,"Количество не может быть 0",IF(AND(C60&lt;&gt;"Корректировка остатка",D60&lt;0),"Для этого типа количество положительное",IF(NOT(ISNUMBER('Номенклатура'!$C$2)),"Укажите дату начала учёта",IF(A60&lt;INT('Номенклатура'!$C$2),"Раньше даты начала учёта: НЕ учтено",IF(AND(C60="Корректировка остатка",TRIM(G60)=""),"Учтено: добавьте пояснение","ОК")))))))))))))</f>
        <v/>
      </c>
    </row>
    <row r="61" spans="1:9" x14ac:dyDescent="0.25">
      <c r="A61" s="16"/>
      <c r="B61" s="13"/>
      <c r="C61" s="13"/>
      <c r="D61" s="14"/>
      <c r="E61" s="17" t="str">
        <f>IF(OR(B61="",SUMPRODUCT(--EXACT('Номенклатура'!$A$6:$A$205,B61))&lt;&gt;1),"",INDEX('Номенклатура'!$D$6:$D$205,SUMPRODUCT(EXACT('Номенклатура'!$A$6:$A$205,B61)*(ROW('Номенклатура'!$A$6:$A$205)-5)))&amp;"")</f>
        <v/>
      </c>
      <c r="F61" s="18" t="str">
        <f>IF(OR(I61="ОК",I61="Учтено: добавьте пояснение"),IF(C61="Приход",D61,IF(C61="Корректировка остатка",D61,-D61)),"")</f>
        <v/>
      </c>
      <c r="G61" s="13"/>
      <c r="H61" s="15" t="str">
        <f>IF(OR(B61="",SUMPRODUCT(--EXACT('Номенклатура'!$A$6:$A$205,B61))&lt;&gt;1),"",INDEX('Номенклатура'!$B$6:$B$205,SUMPRODUCT(EXACT('Номенклатура'!$A$6:$A$205,B61)*(ROW('Номенклатура'!$A$6:$A$205)-5)))&amp;"")</f>
        <v/>
      </c>
      <c r="I61" s="15" t="str">
        <f>IF(COUNTA(A61:D61,G61)=0,"",IF(NOT(ISNUMBER(A61)),"Укажите дату",IF(B61="","Укажите код",IF(NOT(AND(ISTEXT(B61),LEN(B61)&gt;0,LEN(B61)&lt;=30,ISNUMBER(FIND(LEFT(B61,1),"ABCDEFGHIJKLMNOPQRSTUVWXYZ")),SUMPRODUCT((MID(B61,{1,2,3,4,5,6,7,8,9,10,11,12,13,14,15,16,17,18,19,20,21,22,23,24,25,26,27,28,29,30},1)&lt;&gt;"")*ISERROR(FIND(MID(B61,{1,2,3,4,5,6,7,8,9,10,11,12,13,14,15,16,17,18,19,20,21,22,23,24,25,26,27,28,29,30},1),"ABCDEFGHIJKLMNOPQRSTUVWXYZ0123456789-_")))=0,ISERROR(VALUE(B61)))),"Недопустимый код: только латинские буквы A-Z в верхнем регистре, цифры, - и _; начало с буквы, до 30 символов (например MILK-001)",IF(SUMPRODUCT(--EXACT('Номенклатура'!$A$6:$A$205,B61))=0,"Код не найден в номенклатуре",IF(SUMPRODUCT(--EXACT('Номенклатура'!$A$6:$A$205,B61))&gt;1,"Код повторяется в номенклатуре",IF(ISNA(MATCH(C61,{"Приход","Расход","Списание","Корректировка остатка"},0)),"Выберите тип операции",IF(NOT(ISNUMBER(D61)),"Укажите количество",IF(D61=0,"Количество не может быть 0",IF(AND(C61&lt;&gt;"Корректировка остатка",D61&lt;0),"Для этого типа количество положительное",IF(NOT(ISNUMBER('Номенклатура'!$C$2)),"Укажите дату начала учёта",IF(A61&lt;INT('Номенклатура'!$C$2),"Раньше даты начала учёта: НЕ учтено",IF(AND(C61="Корректировка остатка",TRIM(G61)=""),"Учтено: добавьте пояснение","ОК")))))))))))))</f>
        <v/>
      </c>
    </row>
    <row r="62" spans="1:9" x14ac:dyDescent="0.25">
      <c r="A62" s="16"/>
      <c r="B62" s="13"/>
      <c r="C62" s="13"/>
      <c r="D62" s="14"/>
      <c r="E62" s="17" t="str">
        <f>IF(OR(B62="",SUMPRODUCT(--EXACT('Номенклатура'!$A$6:$A$205,B62))&lt;&gt;1),"",INDEX('Номенклатура'!$D$6:$D$205,SUMPRODUCT(EXACT('Номенклатура'!$A$6:$A$205,B62)*(ROW('Номенклатура'!$A$6:$A$205)-5)))&amp;"")</f>
        <v/>
      </c>
      <c r="F62" s="18" t="str">
        <f>IF(OR(I62="ОК",I62="Учтено: добавьте пояснение"),IF(C62="Приход",D62,IF(C62="Корректировка остатка",D62,-D62)),"")</f>
        <v/>
      </c>
      <c r="G62" s="13"/>
      <c r="H62" s="15" t="str">
        <f>IF(OR(B62="",SUMPRODUCT(--EXACT('Номенклатура'!$A$6:$A$205,B62))&lt;&gt;1),"",INDEX('Номенклатура'!$B$6:$B$205,SUMPRODUCT(EXACT('Номенклатура'!$A$6:$A$205,B62)*(ROW('Номенклатура'!$A$6:$A$205)-5)))&amp;"")</f>
        <v/>
      </c>
      <c r="I62" s="15" t="str">
        <f>IF(COUNTA(A62:D62,G62)=0,"",IF(NOT(ISNUMBER(A62)),"Укажите дату",IF(B62="","Укажите код",IF(NOT(AND(ISTEXT(B62),LEN(B62)&gt;0,LEN(B62)&lt;=30,ISNUMBER(FIND(LEFT(B62,1),"ABCDEFGHIJKLMNOPQRSTUVWXYZ")),SUMPRODUCT((MID(B62,{1,2,3,4,5,6,7,8,9,10,11,12,13,14,15,16,17,18,19,20,21,22,23,24,25,26,27,28,29,30},1)&lt;&gt;"")*ISERROR(FIND(MID(B62,{1,2,3,4,5,6,7,8,9,10,11,12,13,14,15,16,17,18,19,20,21,22,23,24,25,26,27,28,29,30},1),"ABCDEFGHIJKLMNOPQRSTUVWXYZ0123456789-_")))=0,ISERROR(VALUE(B62)))),"Недопустимый код: только латинские буквы A-Z в верхнем регистре, цифры, - и _; начало с буквы, до 30 символов (например MILK-001)",IF(SUMPRODUCT(--EXACT('Номенклатура'!$A$6:$A$205,B62))=0,"Код не найден в номенклатуре",IF(SUMPRODUCT(--EXACT('Номенклатура'!$A$6:$A$205,B62))&gt;1,"Код повторяется в номенклатуре",IF(ISNA(MATCH(C62,{"Приход","Расход","Списание","Корректировка остатка"},0)),"Выберите тип операции",IF(NOT(ISNUMBER(D62)),"Укажите количество",IF(D62=0,"Количество не может быть 0",IF(AND(C62&lt;&gt;"Корректировка остатка",D62&lt;0),"Для этого типа количество положительное",IF(NOT(ISNUMBER('Номенклатура'!$C$2)),"Укажите дату начала учёта",IF(A62&lt;INT('Номенклатура'!$C$2),"Раньше даты начала учёта: НЕ учтено",IF(AND(C62="Корректировка остатка",TRIM(G62)=""),"Учтено: добавьте пояснение","ОК")))))))))))))</f>
        <v/>
      </c>
    </row>
    <row r="63" spans="1:9" x14ac:dyDescent="0.25">
      <c r="A63" s="16"/>
      <c r="B63" s="13"/>
      <c r="C63" s="13"/>
      <c r="D63" s="14"/>
      <c r="E63" s="17" t="str">
        <f>IF(OR(B63="",SUMPRODUCT(--EXACT('Номенклатура'!$A$6:$A$205,B63))&lt;&gt;1),"",INDEX('Номенклатура'!$D$6:$D$205,SUMPRODUCT(EXACT('Номенклатура'!$A$6:$A$205,B63)*(ROW('Номенклатура'!$A$6:$A$205)-5)))&amp;"")</f>
        <v/>
      </c>
      <c r="F63" s="18" t="str">
        <f>IF(OR(I63="ОК",I63="Учтено: добавьте пояснение"),IF(C63="Приход",D63,IF(C63="Корректировка остатка",D63,-D63)),"")</f>
        <v/>
      </c>
      <c r="G63" s="13"/>
      <c r="H63" s="15" t="str">
        <f>IF(OR(B63="",SUMPRODUCT(--EXACT('Номенклатура'!$A$6:$A$205,B63))&lt;&gt;1),"",INDEX('Номенклатура'!$B$6:$B$205,SUMPRODUCT(EXACT('Номенклатура'!$A$6:$A$205,B63)*(ROW('Номенклатура'!$A$6:$A$205)-5)))&amp;"")</f>
        <v/>
      </c>
      <c r="I63" s="15" t="str">
        <f>IF(COUNTA(A63:D63,G63)=0,"",IF(NOT(ISNUMBER(A63)),"Укажите дату",IF(B63="","Укажите код",IF(NOT(AND(ISTEXT(B63),LEN(B63)&gt;0,LEN(B63)&lt;=30,ISNUMBER(FIND(LEFT(B63,1),"ABCDEFGHIJKLMNOPQRSTUVWXYZ")),SUMPRODUCT((MID(B63,{1,2,3,4,5,6,7,8,9,10,11,12,13,14,15,16,17,18,19,20,21,22,23,24,25,26,27,28,29,30},1)&lt;&gt;"")*ISERROR(FIND(MID(B63,{1,2,3,4,5,6,7,8,9,10,11,12,13,14,15,16,17,18,19,20,21,22,23,24,25,26,27,28,29,30},1),"ABCDEFGHIJKLMNOPQRSTUVWXYZ0123456789-_")))=0,ISERROR(VALUE(B63)))),"Недопустимый код: только латинские буквы A-Z в верхнем регистре, цифры, - и _; начало с буквы, до 30 символов (например MILK-001)",IF(SUMPRODUCT(--EXACT('Номенклатура'!$A$6:$A$205,B63))=0,"Код не найден в номенклатуре",IF(SUMPRODUCT(--EXACT('Номенклатура'!$A$6:$A$205,B63))&gt;1,"Код повторяется в номенклатуре",IF(ISNA(MATCH(C63,{"Приход","Расход","Списание","Корректировка остатка"},0)),"Выберите тип операции",IF(NOT(ISNUMBER(D63)),"Укажите количество",IF(D63=0,"Количество не может быть 0",IF(AND(C63&lt;&gt;"Корректировка остатка",D63&lt;0),"Для этого типа количество положительное",IF(NOT(ISNUMBER('Номенклатура'!$C$2)),"Укажите дату начала учёта",IF(A63&lt;INT('Номенклатура'!$C$2),"Раньше даты начала учёта: НЕ учтено",IF(AND(C63="Корректировка остатка",TRIM(G63)=""),"Учтено: добавьте пояснение","ОК")))))))))))))</f>
        <v/>
      </c>
    </row>
    <row r="64" spans="1:9" x14ac:dyDescent="0.25">
      <c r="A64" s="16"/>
      <c r="B64" s="13"/>
      <c r="C64" s="13"/>
      <c r="D64" s="14"/>
      <c r="E64" s="17" t="str">
        <f>IF(OR(B64="",SUMPRODUCT(--EXACT('Номенклатура'!$A$6:$A$205,B64))&lt;&gt;1),"",INDEX('Номенклатура'!$D$6:$D$205,SUMPRODUCT(EXACT('Номенклатура'!$A$6:$A$205,B64)*(ROW('Номенклатура'!$A$6:$A$205)-5)))&amp;"")</f>
        <v/>
      </c>
      <c r="F64" s="18" t="str">
        <f>IF(OR(I64="ОК",I64="Учтено: добавьте пояснение"),IF(C64="Приход",D64,IF(C64="Корректировка остатка",D64,-D64)),"")</f>
        <v/>
      </c>
      <c r="G64" s="13"/>
      <c r="H64" s="15" t="str">
        <f>IF(OR(B64="",SUMPRODUCT(--EXACT('Номенклатура'!$A$6:$A$205,B64))&lt;&gt;1),"",INDEX('Номенклатура'!$B$6:$B$205,SUMPRODUCT(EXACT('Номенклатура'!$A$6:$A$205,B64)*(ROW('Номенклатура'!$A$6:$A$205)-5)))&amp;"")</f>
        <v/>
      </c>
      <c r="I64" s="15" t="str">
        <f>IF(COUNTA(A64:D64,G64)=0,"",IF(NOT(ISNUMBER(A64)),"Укажите дату",IF(B64="","Укажите код",IF(NOT(AND(ISTEXT(B64),LEN(B64)&gt;0,LEN(B64)&lt;=30,ISNUMBER(FIND(LEFT(B64,1),"ABCDEFGHIJKLMNOPQRSTUVWXYZ")),SUMPRODUCT((MID(B64,{1,2,3,4,5,6,7,8,9,10,11,12,13,14,15,16,17,18,19,20,21,22,23,24,25,26,27,28,29,30},1)&lt;&gt;"")*ISERROR(FIND(MID(B64,{1,2,3,4,5,6,7,8,9,10,11,12,13,14,15,16,17,18,19,20,21,22,23,24,25,26,27,28,29,30},1),"ABCDEFGHIJKLMNOPQRSTUVWXYZ0123456789-_")))=0,ISERROR(VALUE(B64)))),"Недопустимый код: только латинские буквы A-Z в верхнем регистре, цифры, - и _; начало с буквы, до 30 символов (например MILK-001)",IF(SUMPRODUCT(--EXACT('Номенклатура'!$A$6:$A$205,B64))=0,"Код не найден в номенклатуре",IF(SUMPRODUCT(--EXACT('Номенклатура'!$A$6:$A$205,B64))&gt;1,"Код повторяется в номенклатуре",IF(ISNA(MATCH(C64,{"Приход","Расход","Списание","Корректировка остатка"},0)),"Выберите тип операции",IF(NOT(ISNUMBER(D64)),"Укажите количество",IF(D64=0,"Количество не может быть 0",IF(AND(C64&lt;&gt;"Корректировка остатка",D64&lt;0),"Для этого типа количество положительное",IF(NOT(ISNUMBER('Номенклатура'!$C$2)),"Укажите дату начала учёта",IF(A64&lt;INT('Номенклатура'!$C$2),"Раньше даты начала учёта: НЕ учтено",IF(AND(C64="Корректировка остатка",TRIM(G64)=""),"Учтено: добавьте пояснение","ОК")))))))))))))</f>
        <v/>
      </c>
    </row>
    <row r="65" spans="1:9" x14ac:dyDescent="0.25">
      <c r="A65" s="16"/>
      <c r="B65" s="13"/>
      <c r="C65" s="13"/>
      <c r="D65" s="14"/>
      <c r="E65" s="17" t="str">
        <f>IF(OR(B65="",SUMPRODUCT(--EXACT('Номенклатура'!$A$6:$A$205,B65))&lt;&gt;1),"",INDEX('Номенклатура'!$D$6:$D$205,SUMPRODUCT(EXACT('Номенклатура'!$A$6:$A$205,B65)*(ROW('Номенклатура'!$A$6:$A$205)-5)))&amp;"")</f>
        <v/>
      </c>
      <c r="F65" s="18" t="str">
        <f>IF(OR(I65="ОК",I65="Учтено: добавьте пояснение"),IF(C65="Приход",D65,IF(C65="Корректировка остатка",D65,-D65)),"")</f>
        <v/>
      </c>
      <c r="G65" s="13"/>
      <c r="H65" s="15" t="str">
        <f>IF(OR(B65="",SUMPRODUCT(--EXACT('Номенклатура'!$A$6:$A$205,B65))&lt;&gt;1),"",INDEX('Номенклатура'!$B$6:$B$205,SUMPRODUCT(EXACT('Номенклатура'!$A$6:$A$205,B65)*(ROW('Номенклатура'!$A$6:$A$205)-5)))&amp;"")</f>
        <v/>
      </c>
      <c r="I65" s="15" t="str">
        <f>IF(COUNTA(A65:D65,G65)=0,"",IF(NOT(ISNUMBER(A65)),"Укажите дату",IF(B65="","Укажите код",IF(NOT(AND(ISTEXT(B65),LEN(B65)&gt;0,LEN(B65)&lt;=30,ISNUMBER(FIND(LEFT(B65,1),"ABCDEFGHIJKLMNOPQRSTUVWXYZ")),SUMPRODUCT((MID(B65,{1,2,3,4,5,6,7,8,9,10,11,12,13,14,15,16,17,18,19,20,21,22,23,24,25,26,27,28,29,30},1)&lt;&gt;"")*ISERROR(FIND(MID(B65,{1,2,3,4,5,6,7,8,9,10,11,12,13,14,15,16,17,18,19,20,21,22,23,24,25,26,27,28,29,30},1),"ABCDEFGHIJKLMNOPQRSTUVWXYZ0123456789-_")))=0,ISERROR(VALUE(B65)))),"Недопустимый код: только латинские буквы A-Z в верхнем регистре, цифры, - и _; начало с буквы, до 30 символов (например MILK-001)",IF(SUMPRODUCT(--EXACT('Номенклатура'!$A$6:$A$205,B65))=0,"Код не найден в номенклатуре",IF(SUMPRODUCT(--EXACT('Номенклатура'!$A$6:$A$205,B65))&gt;1,"Код повторяется в номенклатуре",IF(ISNA(MATCH(C65,{"Приход","Расход","Списание","Корректировка остатка"},0)),"Выберите тип операции",IF(NOT(ISNUMBER(D65)),"Укажите количество",IF(D65=0,"Количество не может быть 0",IF(AND(C65&lt;&gt;"Корректировка остатка",D65&lt;0),"Для этого типа количество положительное",IF(NOT(ISNUMBER('Номенклатура'!$C$2)),"Укажите дату начала учёта",IF(A65&lt;INT('Номенклатура'!$C$2),"Раньше даты начала учёта: НЕ учтено",IF(AND(C65="Корректировка остатка",TRIM(G65)=""),"Учтено: добавьте пояснение","ОК")))))))))))))</f>
        <v/>
      </c>
    </row>
    <row r="66" spans="1:9" x14ac:dyDescent="0.25">
      <c r="A66" s="16"/>
      <c r="B66" s="13"/>
      <c r="C66" s="13"/>
      <c r="D66" s="14"/>
      <c r="E66" s="17" t="str">
        <f>IF(OR(B66="",SUMPRODUCT(--EXACT('Номенклатура'!$A$6:$A$205,B66))&lt;&gt;1),"",INDEX('Номенклатура'!$D$6:$D$205,SUMPRODUCT(EXACT('Номенклатура'!$A$6:$A$205,B66)*(ROW('Номенклатура'!$A$6:$A$205)-5)))&amp;"")</f>
        <v/>
      </c>
      <c r="F66" s="18" t="str">
        <f>IF(OR(I66="ОК",I66="Учтено: добавьте пояснение"),IF(C66="Приход",D66,IF(C66="Корректировка остатка",D66,-D66)),"")</f>
        <v/>
      </c>
      <c r="G66" s="13"/>
      <c r="H66" s="15" t="str">
        <f>IF(OR(B66="",SUMPRODUCT(--EXACT('Номенклатура'!$A$6:$A$205,B66))&lt;&gt;1),"",INDEX('Номенклатура'!$B$6:$B$205,SUMPRODUCT(EXACT('Номенклатура'!$A$6:$A$205,B66)*(ROW('Номенклатура'!$A$6:$A$205)-5)))&amp;"")</f>
        <v/>
      </c>
      <c r="I66" s="15" t="str">
        <f>IF(COUNTA(A66:D66,G66)=0,"",IF(NOT(ISNUMBER(A66)),"Укажите дату",IF(B66="","Укажите код",IF(NOT(AND(ISTEXT(B66),LEN(B66)&gt;0,LEN(B66)&lt;=30,ISNUMBER(FIND(LEFT(B66,1),"ABCDEFGHIJKLMNOPQRSTUVWXYZ")),SUMPRODUCT((MID(B66,{1,2,3,4,5,6,7,8,9,10,11,12,13,14,15,16,17,18,19,20,21,22,23,24,25,26,27,28,29,30},1)&lt;&gt;"")*ISERROR(FIND(MID(B66,{1,2,3,4,5,6,7,8,9,10,11,12,13,14,15,16,17,18,19,20,21,22,23,24,25,26,27,28,29,30},1),"ABCDEFGHIJKLMNOPQRSTUVWXYZ0123456789-_")))=0,ISERROR(VALUE(B66)))),"Недопустимый код: только латинские буквы A-Z в верхнем регистре, цифры, - и _; начало с буквы, до 30 символов (например MILK-001)",IF(SUMPRODUCT(--EXACT('Номенклатура'!$A$6:$A$205,B66))=0,"Код не найден в номенклатуре",IF(SUMPRODUCT(--EXACT('Номенклатура'!$A$6:$A$205,B66))&gt;1,"Код повторяется в номенклатуре",IF(ISNA(MATCH(C66,{"Приход","Расход","Списание","Корректировка остатка"},0)),"Выберите тип операции",IF(NOT(ISNUMBER(D66)),"Укажите количество",IF(D66=0,"Количество не может быть 0",IF(AND(C66&lt;&gt;"Корректировка остатка",D66&lt;0),"Для этого типа количество положительное",IF(NOT(ISNUMBER('Номенклатура'!$C$2)),"Укажите дату начала учёта",IF(A66&lt;INT('Номенклатура'!$C$2),"Раньше даты начала учёта: НЕ учтено",IF(AND(C66="Корректировка остатка",TRIM(G66)=""),"Учтено: добавьте пояснение","ОК")))))))))))))</f>
        <v/>
      </c>
    </row>
    <row r="67" spans="1:9" x14ac:dyDescent="0.25">
      <c r="A67" s="16"/>
      <c r="B67" s="13"/>
      <c r="C67" s="13"/>
      <c r="D67" s="14"/>
      <c r="E67" s="17" t="str">
        <f>IF(OR(B67="",SUMPRODUCT(--EXACT('Номенклатура'!$A$6:$A$205,B67))&lt;&gt;1),"",INDEX('Номенклатура'!$D$6:$D$205,SUMPRODUCT(EXACT('Номенклатура'!$A$6:$A$205,B67)*(ROW('Номенклатура'!$A$6:$A$205)-5)))&amp;"")</f>
        <v/>
      </c>
      <c r="F67" s="18" t="str">
        <f>IF(OR(I67="ОК",I67="Учтено: добавьте пояснение"),IF(C67="Приход",D67,IF(C67="Корректировка остатка",D67,-D67)),"")</f>
        <v/>
      </c>
      <c r="G67" s="13"/>
      <c r="H67" s="15" t="str">
        <f>IF(OR(B67="",SUMPRODUCT(--EXACT('Номенклатура'!$A$6:$A$205,B67))&lt;&gt;1),"",INDEX('Номенклатура'!$B$6:$B$205,SUMPRODUCT(EXACT('Номенклатура'!$A$6:$A$205,B67)*(ROW('Номенклатура'!$A$6:$A$205)-5)))&amp;"")</f>
        <v/>
      </c>
      <c r="I67" s="15" t="str">
        <f>IF(COUNTA(A67:D67,G67)=0,"",IF(NOT(ISNUMBER(A67)),"Укажите дату",IF(B67="","Укажите код",IF(NOT(AND(ISTEXT(B67),LEN(B67)&gt;0,LEN(B67)&lt;=30,ISNUMBER(FIND(LEFT(B67,1),"ABCDEFGHIJKLMNOPQRSTUVWXYZ")),SUMPRODUCT((MID(B67,{1,2,3,4,5,6,7,8,9,10,11,12,13,14,15,16,17,18,19,20,21,22,23,24,25,26,27,28,29,30},1)&lt;&gt;"")*ISERROR(FIND(MID(B67,{1,2,3,4,5,6,7,8,9,10,11,12,13,14,15,16,17,18,19,20,21,22,23,24,25,26,27,28,29,30},1),"ABCDEFGHIJKLMNOPQRSTUVWXYZ0123456789-_")))=0,ISERROR(VALUE(B67)))),"Недопустимый код: только латинские буквы A-Z в верхнем регистре, цифры, - и _; начало с буквы, до 30 символов (например MILK-001)",IF(SUMPRODUCT(--EXACT('Номенклатура'!$A$6:$A$205,B67))=0,"Код не найден в номенклатуре",IF(SUMPRODUCT(--EXACT('Номенклатура'!$A$6:$A$205,B67))&gt;1,"Код повторяется в номенклатуре",IF(ISNA(MATCH(C67,{"Приход","Расход","Списание","Корректировка остатка"},0)),"Выберите тип операции",IF(NOT(ISNUMBER(D67)),"Укажите количество",IF(D67=0,"Количество не может быть 0",IF(AND(C67&lt;&gt;"Корректировка остатка",D67&lt;0),"Для этого типа количество положительное",IF(NOT(ISNUMBER('Номенклатура'!$C$2)),"Укажите дату начала учёта",IF(A67&lt;INT('Номенклатура'!$C$2),"Раньше даты начала учёта: НЕ учтено",IF(AND(C67="Корректировка остатка",TRIM(G67)=""),"Учтено: добавьте пояснение","ОК")))))))))))))</f>
        <v/>
      </c>
    </row>
    <row r="68" spans="1:9" x14ac:dyDescent="0.25">
      <c r="A68" s="16"/>
      <c r="B68" s="13"/>
      <c r="C68" s="13"/>
      <c r="D68" s="14"/>
      <c r="E68" s="17" t="str">
        <f>IF(OR(B68="",SUMPRODUCT(--EXACT('Номенклатура'!$A$6:$A$205,B68))&lt;&gt;1),"",INDEX('Номенклатура'!$D$6:$D$205,SUMPRODUCT(EXACT('Номенклатура'!$A$6:$A$205,B68)*(ROW('Номенклатура'!$A$6:$A$205)-5)))&amp;"")</f>
        <v/>
      </c>
      <c r="F68" s="18" t="str">
        <f>IF(OR(I68="ОК",I68="Учтено: добавьте пояснение"),IF(C68="Приход",D68,IF(C68="Корректировка остатка",D68,-D68)),"")</f>
        <v/>
      </c>
      <c r="G68" s="13"/>
      <c r="H68" s="15" t="str">
        <f>IF(OR(B68="",SUMPRODUCT(--EXACT('Номенклатура'!$A$6:$A$205,B68))&lt;&gt;1),"",INDEX('Номенклатура'!$B$6:$B$205,SUMPRODUCT(EXACT('Номенклатура'!$A$6:$A$205,B68)*(ROW('Номенклатура'!$A$6:$A$205)-5)))&amp;"")</f>
        <v/>
      </c>
      <c r="I68" s="15" t="str">
        <f>IF(COUNTA(A68:D68,G68)=0,"",IF(NOT(ISNUMBER(A68)),"Укажите дату",IF(B68="","Укажите код",IF(NOT(AND(ISTEXT(B68),LEN(B68)&gt;0,LEN(B68)&lt;=30,ISNUMBER(FIND(LEFT(B68,1),"ABCDEFGHIJKLMNOPQRSTUVWXYZ")),SUMPRODUCT((MID(B68,{1,2,3,4,5,6,7,8,9,10,11,12,13,14,15,16,17,18,19,20,21,22,23,24,25,26,27,28,29,30},1)&lt;&gt;"")*ISERROR(FIND(MID(B68,{1,2,3,4,5,6,7,8,9,10,11,12,13,14,15,16,17,18,19,20,21,22,23,24,25,26,27,28,29,30},1),"ABCDEFGHIJKLMNOPQRSTUVWXYZ0123456789-_")))=0,ISERROR(VALUE(B68)))),"Недопустимый код: только латинские буквы A-Z в верхнем регистре, цифры, - и _; начало с буквы, до 30 символов (например MILK-001)",IF(SUMPRODUCT(--EXACT('Номенклатура'!$A$6:$A$205,B68))=0,"Код не найден в номенклатуре",IF(SUMPRODUCT(--EXACT('Номенклатура'!$A$6:$A$205,B68))&gt;1,"Код повторяется в номенклатуре",IF(ISNA(MATCH(C68,{"Приход","Расход","Списание","Корректировка остатка"},0)),"Выберите тип операции",IF(NOT(ISNUMBER(D68)),"Укажите количество",IF(D68=0,"Количество не может быть 0",IF(AND(C68&lt;&gt;"Корректировка остатка",D68&lt;0),"Для этого типа количество положительное",IF(NOT(ISNUMBER('Номенклатура'!$C$2)),"Укажите дату начала учёта",IF(A68&lt;INT('Номенклатура'!$C$2),"Раньше даты начала учёта: НЕ учтено",IF(AND(C68="Корректировка остатка",TRIM(G68)=""),"Учтено: добавьте пояснение","ОК")))))))))))))</f>
        <v/>
      </c>
    </row>
    <row r="69" spans="1:9" x14ac:dyDescent="0.25">
      <c r="A69" s="16"/>
      <c r="B69" s="13"/>
      <c r="C69" s="13"/>
      <c r="D69" s="14"/>
      <c r="E69" s="17" t="str">
        <f>IF(OR(B69="",SUMPRODUCT(--EXACT('Номенклатура'!$A$6:$A$205,B69))&lt;&gt;1),"",INDEX('Номенклатура'!$D$6:$D$205,SUMPRODUCT(EXACT('Номенклатура'!$A$6:$A$205,B69)*(ROW('Номенклатура'!$A$6:$A$205)-5)))&amp;"")</f>
        <v/>
      </c>
      <c r="F69" s="18" t="str">
        <f>IF(OR(I69="ОК",I69="Учтено: добавьте пояснение"),IF(C69="Приход",D69,IF(C69="Корректировка остатка",D69,-D69)),"")</f>
        <v/>
      </c>
      <c r="G69" s="13"/>
      <c r="H69" s="15" t="str">
        <f>IF(OR(B69="",SUMPRODUCT(--EXACT('Номенклатура'!$A$6:$A$205,B69))&lt;&gt;1),"",INDEX('Номенклатура'!$B$6:$B$205,SUMPRODUCT(EXACT('Номенклатура'!$A$6:$A$205,B69)*(ROW('Номенклатура'!$A$6:$A$205)-5)))&amp;"")</f>
        <v/>
      </c>
      <c r="I69" s="15" t="str">
        <f>IF(COUNTA(A69:D69,G69)=0,"",IF(NOT(ISNUMBER(A69)),"Укажите дату",IF(B69="","Укажите код",IF(NOT(AND(ISTEXT(B69),LEN(B69)&gt;0,LEN(B69)&lt;=30,ISNUMBER(FIND(LEFT(B69,1),"ABCDEFGHIJKLMNOPQRSTUVWXYZ")),SUMPRODUCT((MID(B69,{1,2,3,4,5,6,7,8,9,10,11,12,13,14,15,16,17,18,19,20,21,22,23,24,25,26,27,28,29,30},1)&lt;&gt;"")*ISERROR(FIND(MID(B69,{1,2,3,4,5,6,7,8,9,10,11,12,13,14,15,16,17,18,19,20,21,22,23,24,25,26,27,28,29,30},1),"ABCDEFGHIJKLMNOPQRSTUVWXYZ0123456789-_")))=0,ISERROR(VALUE(B69)))),"Недопустимый код: только латинские буквы A-Z в верхнем регистре, цифры, - и _; начало с буквы, до 30 символов (например MILK-001)",IF(SUMPRODUCT(--EXACT('Номенклатура'!$A$6:$A$205,B69))=0,"Код не найден в номенклатуре",IF(SUMPRODUCT(--EXACT('Номенклатура'!$A$6:$A$205,B69))&gt;1,"Код повторяется в номенклатуре",IF(ISNA(MATCH(C69,{"Приход","Расход","Списание","Корректировка остатка"},0)),"Выберите тип операции",IF(NOT(ISNUMBER(D69)),"Укажите количество",IF(D69=0,"Количество не может быть 0",IF(AND(C69&lt;&gt;"Корректировка остатка",D69&lt;0),"Для этого типа количество положительное",IF(NOT(ISNUMBER('Номенклатура'!$C$2)),"Укажите дату начала учёта",IF(A69&lt;INT('Номенклатура'!$C$2),"Раньше даты начала учёта: НЕ учтено",IF(AND(C69="Корректировка остатка",TRIM(G69)=""),"Учтено: добавьте пояснение","ОК")))))))))))))</f>
        <v/>
      </c>
    </row>
    <row r="70" spans="1:9" x14ac:dyDescent="0.25">
      <c r="A70" s="16"/>
      <c r="B70" s="13"/>
      <c r="C70" s="13"/>
      <c r="D70" s="14"/>
      <c r="E70" s="17" t="str">
        <f>IF(OR(B70="",SUMPRODUCT(--EXACT('Номенклатура'!$A$6:$A$205,B70))&lt;&gt;1),"",INDEX('Номенклатура'!$D$6:$D$205,SUMPRODUCT(EXACT('Номенклатура'!$A$6:$A$205,B70)*(ROW('Номенклатура'!$A$6:$A$205)-5)))&amp;"")</f>
        <v/>
      </c>
      <c r="F70" s="18" t="str">
        <f>IF(OR(I70="ОК",I70="Учтено: добавьте пояснение"),IF(C70="Приход",D70,IF(C70="Корректировка остатка",D70,-D70)),"")</f>
        <v/>
      </c>
      <c r="G70" s="13"/>
      <c r="H70" s="15" t="str">
        <f>IF(OR(B70="",SUMPRODUCT(--EXACT('Номенклатура'!$A$6:$A$205,B70))&lt;&gt;1),"",INDEX('Номенклатура'!$B$6:$B$205,SUMPRODUCT(EXACT('Номенклатура'!$A$6:$A$205,B70)*(ROW('Номенклатура'!$A$6:$A$205)-5)))&amp;"")</f>
        <v/>
      </c>
      <c r="I70" s="15" t="str">
        <f>IF(COUNTA(A70:D70,G70)=0,"",IF(NOT(ISNUMBER(A70)),"Укажите дату",IF(B70="","Укажите код",IF(NOT(AND(ISTEXT(B70),LEN(B70)&gt;0,LEN(B70)&lt;=30,ISNUMBER(FIND(LEFT(B70,1),"ABCDEFGHIJKLMNOPQRSTUVWXYZ")),SUMPRODUCT((MID(B70,{1,2,3,4,5,6,7,8,9,10,11,12,13,14,15,16,17,18,19,20,21,22,23,24,25,26,27,28,29,30},1)&lt;&gt;"")*ISERROR(FIND(MID(B70,{1,2,3,4,5,6,7,8,9,10,11,12,13,14,15,16,17,18,19,20,21,22,23,24,25,26,27,28,29,30},1),"ABCDEFGHIJKLMNOPQRSTUVWXYZ0123456789-_")))=0,ISERROR(VALUE(B70)))),"Недопустимый код: только латинские буквы A-Z в верхнем регистре, цифры, - и _; начало с буквы, до 30 символов (например MILK-001)",IF(SUMPRODUCT(--EXACT('Номенклатура'!$A$6:$A$205,B70))=0,"Код не найден в номенклатуре",IF(SUMPRODUCT(--EXACT('Номенклатура'!$A$6:$A$205,B70))&gt;1,"Код повторяется в номенклатуре",IF(ISNA(MATCH(C70,{"Приход","Расход","Списание","Корректировка остатка"},0)),"Выберите тип операции",IF(NOT(ISNUMBER(D70)),"Укажите количество",IF(D70=0,"Количество не может быть 0",IF(AND(C70&lt;&gt;"Корректировка остатка",D70&lt;0),"Для этого типа количество положительное",IF(NOT(ISNUMBER('Номенклатура'!$C$2)),"Укажите дату начала учёта",IF(A70&lt;INT('Номенклатура'!$C$2),"Раньше даты начала учёта: НЕ учтено",IF(AND(C70="Корректировка остатка",TRIM(G70)=""),"Учтено: добавьте пояснение","ОК")))))))))))))</f>
        <v/>
      </c>
    </row>
    <row r="71" spans="1:9" x14ac:dyDescent="0.25">
      <c r="A71" s="16"/>
      <c r="B71" s="13"/>
      <c r="C71" s="13"/>
      <c r="D71" s="14"/>
      <c r="E71" s="17" t="str">
        <f>IF(OR(B71="",SUMPRODUCT(--EXACT('Номенклатура'!$A$6:$A$205,B71))&lt;&gt;1),"",INDEX('Номенклатура'!$D$6:$D$205,SUMPRODUCT(EXACT('Номенклатура'!$A$6:$A$205,B71)*(ROW('Номенклатура'!$A$6:$A$205)-5)))&amp;"")</f>
        <v/>
      </c>
      <c r="F71" s="18" t="str">
        <f>IF(OR(I71="ОК",I71="Учтено: добавьте пояснение"),IF(C71="Приход",D71,IF(C71="Корректировка остатка",D71,-D71)),"")</f>
        <v/>
      </c>
      <c r="G71" s="13"/>
      <c r="H71" s="15" t="str">
        <f>IF(OR(B71="",SUMPRODUCT(--EXACT('Номенклатура'!$A$6:$A$205,B71))&lt;&gt;1),"",INDEX('Номенклатура'!$B$6:$B$205,SUMPRODUCT(EXACT('Номенклатура'!$A$6:$A$205,B71)*(ROW('Номенклатура'!$A$6:$A$205)-5)))&amp;"")</f>
        <v/>
      </c>
      <c r="I71" s="15" t="str">
        <f>IF(COUNTA(A71:D71,G71)=0,"",IF(NOT(ISNUMBER(A71)),"Укажите дату",IF(B71="","Укажите код",IF(NOT(AND(ISTEXT(B71),LEN(B71)&gt;0,LEN(B71)&lt;=30,ISNUMBER(FIND(LEFT(B71,1),"ABCDEFGHIJKLMNOPQRSTUVWXYZ")),SUMPRODUCT((MID(B71,{1,2,3,4,5,6,7,8,9,10,11,12,13,14,15,16,17,18,19,20,21,22,23,24,25,26,27,28,29,30},1)&lt;&gt;"")*ISERROR(FIND(MID(B71,{1,2,3,4,5,6,7,8,9,10,11,12,13,14,15,16,17,18,19,20,21,22,23,24,25,26,27,28,29,30},1),"ABCDEFGHIJKLMNOPQRSTUVWXYZ0123456789-_")))=0,ISERROR(VALUE(B71)))),"Недопустимый код: только латинские буквы A-Z в верхнем регистре, цифры, - и _; начало с буквы, до 30 символов (например MILK-001)",IF(SUMPRODUCT(--EXACT('Номенклатура'!$A$6:$A$205,B71))=0,"Код не найден в номенклатуре",IF(SUMPRODUCT(--EXACT('Номенклатура'!$A$6:$A$205,B71))&gt;1,"Код повторяется в номенклатуре",IF(ISNA(MATCH(C71,{"Приход","Расход","Списание","Корректировка остатка"},0)),"Выберите тип операции",IF(NOT(ISNUMBER(D71)),"Укажите количество",IF(D71=0,"Количество не может быть 0",IF(AND(C71&lt;&gt;"Корректировка остатка",D71&lt;0),"Для этого типа количество положительное",IF(NOT(ISNUMBER('Номенклатура'!$C$2)),"Укажите дату начала учёта",IF(A71&lt;INT('Номенклатура'!$C$2),"Раньше даты начала учёта: НЕ учтено",IF(AND(C71="Корректировка остатка",TRIM(G71)=""),"Учтено: добавьте пояснение","ОК")))))))))))))</f>
        <v/>
      </c>
    </row>
    <row r="72" spans="1:9" x14ac:dyDescent="0.25">
      <c r="A72" s="16"/>
      <c r="B72" s="13"/>
      <c r="C72" s="13"/>
      <c r="D72" s="14"/>
      <c r="E72" s="17" t="str">
        <f>IF(OR(B72="",SUMPRODUCT(--EXACT('Номенклатура'!$A$6:$A$205,B72))&lt;&gt;1),"",INDEX('Номенклатура'!$D$6:$D$205,SUMPRODUCT(EXACT('Номенклатура'!$A$6:$A$205,B72)*(ROW('Номенклатура'!$A$6:$A$205)-5)))&amp;"")</f>
        <v/>
      </c>
      <c r="F72" s="18" t="str">
        <f>IF(OR(I72="ОК",I72="Учтено: добавьте пояснение"),IF(C72="Приход",D72,IF(C72="Корректировка остатка",D72,-D72)),"")</f>
        <v/>
      </c>
      <c r="G72" s="13"/>
      <c r="H72" s="15" t="str">
        <f>IF(OR(B72="",SUMPRODUCT(--EXACT('Номенклатура'!$A$6:$A$205,B72))&lt;&gt;1),"",INDEX('Номенклатура'!$B$6:$B$205,SUMPRODUCT(EXACT('Номенклатура'!$A$6:$A$205,B72)*(ROW('Номенклатура'!$A$6:$A$205)-5)))&amp;"")</f>
        <v/>
      </c>
      <c r="I72" s="15" t="str">
        <f>IF(COUNTA(A72:D72,G72)=0,"",IF(NOT(ISNUMBER(A72)),"Укажите дату",IF(B72="","Укажите код",IF(NOT(AND(ISTEXT(B72),LEN(B72)&gt;0,LEN(B72)&lt;=30,ISNUMBER(FIND(LEFT(B72,1),"ABCDEFGHIJKLMNOPQRSTUVWXYZ")),SUMPRODUCT((MID(B72,{1,2,3,4,5,6,7,8,9,10,11,12,13,14,15,16,17,18,19,20,21,22,23,24,25,26,27,28,29,30},1)&lt;&gt;"")*ISERROR(FIND(MID(B72,{1,2,3,4,5,6,7,8,9,10,11,12,13,14,15,16,17,18,19,20,21,22,23,24,25,26,27,28,29,30},1),"ABCDEFGHIJKLMNOPQRSTUVWXYZ0123456789-_")))=0,ISERROR(VALUE(B72)))),"Недопустимый код: только латинские буквы A-Z в верхнем регистре, цифры, - и _; начало с буквы, до 30 символов (например MILK-001)",IF(SUMPRODUCT(--EXACT('Номенклатура'!$A$6:$A$205,B72))=0,"Код не найден в номенклатуре",IF(SUMPRODUCT(--EXACT('Номенклатура'!$A$6:$A$205,B72))&gt;1,"Код повторяется в номенклатуре",IF(ISNA(MATCH(C72,{"Приход","Расход","Списание","Корректировка остатка"},0)),"Выберите тип операции",IF(NOT(ISNUMBER(D72)),"Укажите количество",IF(D72=0,"Количество не может быть 0",IF(AND(C72&lt;&gt;"Корректировка остатка",D72&lt;0),"Для этого типа количество положительное",IF(NOT(ISNUMBER('Номенклатура'!$C$2)),"Укажите дату начала учёта",IF(A72&lt;INT('Номенклатура'!$C$2),"Раньше даты начала учёта: НЕ учтено",IF(AND(C72="Корректировка остатка",TRIM(G72)=""),"Учтено: добавьте пояснение","ОК")))))))))))))</f>
        <v/>
      </c>
    </row>
    <row r="73" spans="1:9" x14ac:dyDescent="0.25">
      <c r="A73" s="16"/>
      <c r="B73" s="13"/>
      <c r="C73" s="13"/>
      <c r="D73" s="14"/>
      <c r="E73" s="17" t="str">
        <f>IF(OR(B73="",SUMPRODUCT(--EXACT('Номенклатура'!$A$6:$A$205,B73))&lt;&gt;1),"",INDEX('Номенклатура'!$D$6:$D$205,SUMPRODUCT(EXACT('Номенклатура'!$A$6:$A$205,B73)*(ROW('Номенклатура'!$A$6:$A$205)-5)))&amp;"")</f>
        <v/>
      </c>
      <c r="F73" s="18" t="str">
        <f>IF(OR(I73="ОК",I73="Учтено: добавьте пояснение"),IF(C73="Приход",D73,IF(C73="Корректировка остатка",D73,-D73)),"")</f>
        <v/>
      </c>
      <c r="G73" s="13"/>
      <c r="H73" s="15" t="str">
        <f>IF(OR(B73="",SUMPRODUCT(--EXACT('Номенклатура'!$A$6:$A$205,B73))&lt;&gt;1),"",INDEX('Номенклатура'!$B$6:$B$205,SUMPRODUCT(EXACT('Номенклатура'!$A$6:$A$205,B73)*(ROW('Номенклатура'!$A$6:$A$205)-5)))&amp;"")</f>
        <v/>
      </c>
      <c r="I73" s="15" t="str">
        <f>IF(COUNTA(A73:D73,G73)=0,"",IF(NOT(ISNUMBER(A73)),"Укажите дату",IF(B73="","Укажите код",IF(NOT(AND(ISTEXT(B73),LEN(B73)&gt;0,LEN(B73)&lt;=30,ISNUMBER(FIND(LEFT(B73,1),"ABCDEFGHIJKLMNOPQRSTUVWXYZ")),SUMPRODUCT((MID(B73,{1,2,3,4,5,6,7,8,9,10,11,12,13,14,15,16,17,18,19,20,21,22,23,24,25,26,27,28,29,30},1)&lt;&gt;"")*ISERROR(FIND(MID(B73,{1,2,3,4,5,6,7,8,9,10,11,12,13,14,15,16,17,18,19,20,21,22,23,24,25,26,27,28,29,30},1),"ABCDEFGHIJKLMNOPQRSTUVWXYZ0123456789-_")))=0,ISERROR(VALUE(B73)))),"Недопустимый код: только латинские буквы A-Z в верхнем регистре, цифры, - и _; начало с буквы, до 30 символов (например MILK-001)",IF(SUMPRODUCT(--EXACT('Номенклатура'!$A$6:$A$205,B73))=0,"Код не найден в номенклатуре",IF(SUMPRODUCT(--EXACT('Номенклатура'!$A$6:$A$205,B73))&gt;1,"Код повторяется в номенклатуре",IF(ISNA(MATCH(C73,{"Приход","Расход","Списание","Корректировка остатка"},0)),"Выберите тип операции",IF(NOT(ISNUMBER(D73)),"Укажите количество",IF(D73=0,"Количество не может быть 0",IF(AND(C73&lt;&gt;"Корректировка остатка",D73&lt;0),"Для этого типа количество положительное",IF(NOT(ISNUMBER('Номенклатура'!$C$2)),"Укажите дату начала учёта",IF(A73&lt;INT('Номенклатура'!$C$2),"Раньше даты начала учёта: НЕ учтено",IF(AND(C73="Корректировка остатка",TRIM(G73)=""),"Учтено: добавьте пояснение","ОК")))))))))))))</f>
        <v/>
      </c>
    </row>
    <row r="74" spans="1:9" x14ac:dyDescent="0.25">
      <c r="A74" s="16"/>
      <c r="B74" s="13"/>
      <c r="C74" s="13"/>
      <c r="D74" s="14"/>
      <c r="E74" s="17" t="str">
        <f>IF(OR(B74="",SUMPRODUCT(--EXACT('Номенклатура'!$A$6:$A$205,B74))&lt;&gt;1),"",INDEX('Номенклатура'!$D$6:$D$205,SUMPRODUCT(EXACT('Номенклатура'!$A$6:$A$205,B74)*(ROW('Номенклатура'!$A$6:$A$205)-5)))&amp;"")</f>
        <v/>
      </c>
      <c r="F74" s="18" t="str">
        <f>IF(OR(I74="ОК",I74="Учтено: добавьте пояснение"),IF(C74="Приход",D74,IF(C74="Корректировка остатка",D74,-D74)),"")</f>
        <v/>
      </c>
      <c r="G74" s="13"/>
      <c r="H74" s="15" t="str">
        <f>IF(OR(B74="",SUMPRODUCT(--EXACT('Номенклатура'!$A$6:$A$205,B74))&lt;&gt;1),"",INDEX('Номенклатура'!$B$6:$B$205,SUMPRODUCT(EXACT('Номенклатура'!$A$6:$A$205,B74)*(ROW('Номенклатура'!$A$6:$A$205)-5)))&amp;"")</f>
        <v/>
      </c>
      <c r="I74" s="15" t="str">
        <f>IF(COUNTA(A74:D74,G74)=0,"",IF(NOT(ISNUMBER(A74)),"Укажите дату",IF(B74="","Укажите код",IF(NOT(AND(ISTEXT(B74),LEN(B74)&gt;0,LEN(B74)&lt;=30,ISNUMBER(FIND(LEFT(B74,1),"ABCDEFGHIJKLMNOPQRSTUVWXYZ")),SUMPRODUCT((MID(B74,{1,2,3,4,5,6,7,8,9,10,11,12,13,14,15,16,17,18,19,20,21,22,23,24,25,26,27,28,29,30},1)&lt;&gt;"")*ISERROR(FIND(MID(B74,{1,2,3,4,5,6,7,8,9,10,11,12,13,14,15,16,17,18,19,20,21,22,23,24,25,26,27,28,29,30},1),"ABCDEFGHIJKLMNOPQRSTUVWXYZ0123456789-_")))=0,ISERROR(VALUE(B74)))),"Недопустимый код: только латинские буквы A-Z в верхнем регистре, цифры, - и _; начало с буквы, до 30 символов (например MILK-001)",IF(SUMPRODUCT(--EXACT('Номенклатура'!$A$6:$A$205,B74))=0,"Код не найден в номенклатуре",IF(SUMPRODUCT(--EXACT('Номенклатура'!$A$6:$A$205,B74))&gt;1,"Код повторяется в номенклатуре",IF(ISNA(MATCH(C74,{"Приход","Расход","Списание","Корректировка остатка"},0)),"Выберите тип операции",IF(NOT(ISNUMBER(D74)),"Укажите количество",IF(D74=0,"Количество не может быть 0",IF(AND(C74&lt;&gt;"Корректировка остатка",D74&lt;0),"Для этого типа количество положительное",IF(NOT(ISNUMBER('Номенклатура'!$C$2)),"Укажите дату начала учёта",IF(A74&lt;INT('Номенклатура'!$C$2),"Раньше даты начала учёта: НЕ учтено",IF(AND(C74="Корректировка остатка",TRIM(G74)=""),"Учтено: добавьте пояснение","ОК")))))))))))))</f>
        <v/>
      </c>
    </row>
    <row r="75" spans="1:9" x14ac:dyDescent="0.25">
      <c r="A75" s="16"/>
      <c r="B75" s="13"/>
      <c r="C75" s="13"/>
      <c r="D75" s="14"/>
      <c r="E75" s="17" t="str">
        <f>IF(OR(B75="",SUMPRODUCT(--EXACT('Номенклатура'!$A$6:$A$205,B75))&lt;&gt;1),"",INDEX('Номенклатура'!$D$6:$D$205,SUMPRODUCT(EXACT('Номенклатура'!$A$6:$A$205,B75)*(ROW('Номенклатура'!$A$6:$A$205)-5)))&amp;"")</f>
        <v/>
      </c>
      <c r="F75" s="18" t="str">
        <f>IF(OR(I75="ОК",I75="Учтено: добавьте пояснение"),IF(C75="Приход",D75,IF(C75="Корректировка остатка",D75,-D75)),"")</f>
        <v/>
      </c>
      <c r="G75" s="13"/>
      <c r="H75" s="15" t="str">
        <f>IF(OR(B75="",SUMPRODUCT(--EXACT('Номенклатура'!$A$6:$A$205,B75))&lt;&gt;1),"",INDEX('Номенклатура'!$B$6:$B$205,SUMPRODUCT(EXACT('Номенклатура'!$A$6:$A$205,B75)*(ROW('Номенклатура'!$A$6:$A$205)-5)))&amp;"")</f>
        <v/>
      </c>
      <c r="I75" s="15" t="str">
        <f>IF(COUNTA(A75:D75,G75)=0,"",IF(NOT(ISNUMBER(A75)),"Укажите дату",IF(B75="","Укажите код",IF(NOT(AND(ISTEXT(B75),LEN(B75)&gt;0,LEN(B75)&lt;=30,ISNUMBER(FIND(LEFT(B75,1),"ABCDEFGHIJKLMNOPQRSTUVWXYZ")),SUMPRODUCT((MID(B75,{1,2,3,4,5,6,7,8,9,10,11,12,13,14,15,16,17,18,19,20,21,22,23,24,25,26,27,28,29,30},1)&lt;&gt;"")*ISERROR(FIND(MID(B75,{1,2,3,4,5,6,7,8,9,10,11,12,13,14,15,16,17,18,19,20,21,22,23,24,25,26,27,28,29,30},1),"ABCDEFGHIJKLMNOPQRSTUVWXYZ0123456789-_")))=0,ISERROR(VALUE(B75)))),"Недопустимый код: только латинские буквы A-Z в верхнем регистре, цифры, - и _; начало с буквы, до 30 символов (например MILK-001)",IF(SUMPRODUCT(--EXACT('Номенклатура'!$A$6:$A$205,B75))=0,"Код не найден в номенклатуре",IF(SUMPRODUCT(--EXACT('Номенклатура'!$A$6:$A$205,B75))&gt;1,"Код повторяется в номенклатуре",IF(ISNA(MATCH(C75,{"Приход","Расход","Списание","Корректировка остатка"},0)),"Выберите тип операции",IF(NOT(ISNUMBER(D75)),"Укажите количество",IF(D75=0,"Количество не может быть 0",IF(AND(C75&lt;&gt;"Корректировка остатка",D75&lt;0),"Для этого типа количество положительное",IF(NOT(ISNUMBER('Номенклатура'!$C$2)),"Укажите дату начала учёта",IF(A75&lt;INT('Номенклатура'!$C$2),"Раньше даты начала учёта: НЕ учтено",IF(AND(C75="Корректировка остатка",TRIM(G75)=""),"Учтено: добавьте пояснение","ОК")))))))))))))</f>
        <v/>
      </c>
    </row>
    <row r="76" spans="1:9" x14ac:dyDescent="0.25">
      <c r="A76" s="16"/>
      <c r="B76" s="13"/>
      <c r="C76" s="13"/>
      <c r="D76" s="14"/>
      <c r="E76" s="17" t="str">
        <f>IF(OR(B76="",SUMPRODUCT(--EXACT('Номенклатура'!$A$6:$A$205,B76))&lt;&gt;1),"",INDEX('Номенклатура'!$D$6:$D$205,SUMPRODUCT(EXACT('Номенклатура'!$A$6:$A$205,B76)*(ROW('Номенклатура'!$A$6:$A$205)-5)))&amp;"")</f>
        <v/>
      </c>
      <c r="F76" s="18" t="str">
        <f>IF(OR(I76="ОК",I76="Учтено: добавьте пояснение"),IF(C76="Приход",D76,IF(C76="Корректировка остатка",D76,-D76)),"")</f>
        <v/>
      </c>
      <c r="G76" s="13"/>
      <c r="H76" s="15" t="str">
        <f>IF(OR(B76="",SUMPRODUCT(--EXACT('Номенклатура'!$A$6:$A$205,B76))&lt;&gt;1),"",INDEX('Номенклатура'!$B$6:$B$205,SUMPRODUCT(EXACT('Номенклатура'!$A$6:$A$205,B76)*(ROW('Номенклатура'!$A$6:$A$205)-5)))&amp;"")</f>
        <v/>
      </c>
      <c r="I76" s="15" t="str">
        <f>IF(COUNTA(A76:D76,G76)=0,"",IF(NOT(ISNUMBER(A76)),"Укажите дату",IF(B76="","Укажите код",IF(NOT(AND(ISTEXT(B76),LEN(B76)&gt;0,LEN(B76)&lt;=30,ISNUMBER(FIND(LEFT(B76,1),"ABCDEFGHIJKLMNOPQRSTUVWXYZ")),SUMPRODUCT((MID(B76,{1,2,3,4,5,6,7,8,9,10,11,12,13,14,15,16,17,18,19,20,21,22,23,24,25,26,27,28,29,30},1)&lt;&gt;"")*ISERROR(FIND(MID(B76,{1,2,3,4,5,6,7,8,9,10,11,12,13,14,15,16,17,18,19,20,21,22,23,24,25,26,27,28,29,30},1),"ABCDEFGHIJKLMNOPQRSTUVWXYZ0123456789-_")))=0,ISERROR(VALUE(B76)))),"Недопустимый код: только латинские буквы A-Z в верхнем регистре, цифры, - и _; начало с буквы, до 30 символов (например MILK-001)",IF(SUMPRODUCT(--EXACT('Номенклатура'!$A$6:$A$205,B76))=0,"Код не найден в номенклатуре",IF(SUMPRODUCT(--EXACT('Номенклатура'!$A$6:$A$205,B76))&gt;1,"Код повторяется в номенклатуре",IF(ISNA(MATCH(C76,{"Приход","Расход","Списание","Корректировка остатка"},0)),"Выберите тип операции",IF(NOT(ISNUMBER(D76)),"Укажите количество",IF(D76=0,"Количество не может быть 0",IF(AND(C76&lt;&gt;"Корректировка остатка",D76&lt;0),"Для этого типа количество положительное",IF(NOT(ISNUMBER('Номенклатура'!$C$2)),"Укажите дату начала учёта",IF(A76&lt;INT('Номенклатура'!$C$2),"Раньше даты начала учёта: НЕ учтено",IF(AND(C76="Корректировка остатка",TRIM(G76)=""),"Учтено: добавьте пояснение","ОК")))))))))))))</f>
        <v/>
      </c>
    </row>
    <row r="77" spans="1:9" x14ac:dyDescent="0.25">
      <c r="A77" s="16"/>
      <c r="B77" s="13"/>
      <c r="C77" s="13"/>
      <c r="D77" s="14"/>
      <c r="E77" s="17" t="str">
        <f>IF(OR(B77="",SUMPRODUCT(--EXACT('Номенклатура'!$A$6:$A$205,B77))&lt;&gt;1),"",INDEX('Номенклатура'!$D$6:$D$205,SUMPRODUCT(EXACT('Номенклатура'!$A$6:$A$205,B77)*(ROW('Номенклатура'!$A$6:$A$205)-5)))&amp;"")</f>
        <v/>
      </c>
      <c r="F77" s="18" t="str">
        <f>IF(OR(I77="ОК",I77="Учтено: добавьте пояснение"),IF(C77="Приход",D77,IF(C77="Корректировка остатка",D77,-D77)),"")</f>
        <v/>
      </c>
      <c r="G77" s="13"/>
      <c r="H77" s="15" t="str">
        <f>IF(OR(B77="",SUMPRODUCT(--EXACT('Номенклатура'!$A$6:$A$205,B77))&lt;&gt;1),"",INDEX('Номенклатура'!$B$6:$B$205,SUMPRODUCT(EXACT('Номенклатура'!$A$6:$A$205,B77)*(ROW('Номенклатура'!$A$6:$A$205)-5)))&amp;"")</f>
        <v/>
      </c>
      <c r="I77" s="15" t="str">
        <f>IF(COUNTA(A77:D77,G77)=0,"",IF(NOT(ISNUMBER(A77)),"Укажите дату",IF(B77="","Укажите код",IF(NOT(AND(ISTEXT(B77),LEN(B77)&gt;0,LEN(B77)&lt;=30,ISNUMBER(FIND(LEFT(B77,1),"ABCDEFGHIJKLMNOPQRSTUVWXYZ")),SUMPRODUCT((MID(B77,{1,2,3,4,5,6,7,8,9,10,11,12,13,14,15,16,17,18,19,20,21,22,23,24,25,26,27,28,29,30},1)&lt;&gt;"")*ISERROR(FIND(MID(B77,{1,2,3,4,5,6,7,8,9,10,11,12,13,14,15,16,17,18,19,20,21,22,23,24,25,26,27,28,29,30},1),"ABCDEFGHIJKLMNOPQRSTUVWXYZ0123456789-_")))=0,ISERROR(VALUE(B77)))),"Недопустимый код: только латинские буквы A-Z в верхнем регистре, цифры, - и _; начало с буквы, до 30 символов (например MILK-001)",IF(SUMPRODUCT(--EXACT('Номенклатура'!$A$6:$A$205,B77))=0,"Код не найден в номенклатуре",IF(SUMPRODUCT(--EXACT('Номенклатура'!$A$6:$A$205,B77))&gt;1,"Код повторяется в номенклатуре",IF(ISNA(MATCH(C77,{"Приход","Расход","Списание","Корректировка остатка"},0)),"Выберите тип операции",IF(NOT(ISNUMBER(D77)),"Укажите количество",IF(D77=0,"Количество не может быть 0",IF(AND(C77&lt;&gt;"Корректировка остатка",D77&lt;0),"Для этого типа количество положительное",IF(NOT(ISNUMBER('Номенклатура'!$C$2)),"Укажите дату начала учёта",IF(A77&lt;INT('Номенклатура'!$C$2),"Раньше даты начала учёта: НЕ учтено",IF(AND(C77="Корректировка остатка",TRIM(G77)=""),"Учтено: добавьте пояснение","ОК")))))))))))))</f>
        <v/>
      </c>
    </row>
    <row r="78" spans="1:9" x14ac:dyDescent="0.25">
      <c r="A78" s="16"/>
      <c r="B78" s="13"/>
      <c r="C78" s="13"/>
      <c r="D78" s="14"/>
      <c r="E78" s="17" t="str">
        <f>IF(OR(B78="",SUMPRODUCT(--EXACT('Номенклатура'!$A$6:$A$205,B78))&lt;&gt;1),"",INDEX('Номенклатура'!$D$6:$D$205,SUMPRODUCT(EXACT('Номенклатура'!$A$6:$A$205,B78)*(ROW('Номенклатура'!$A$6:$A$205)-5)))&amp;"")</f>
        <v/>
      </c>
      <c r="F78" s="18" t="str">
        <f>IF(OR(I78="ОК",I78="Учтено: добавьте пояснение"),IF(C78="Приход",D78,IF(C78="Корректировка остатка",D78,-D78)),"")</f>
        <v/>
      </c>
      <c r="G78" s="13"/>
      <c r="H78" s="15" t="str">
        <f>IF(OR(B78="",SUMPRODUCT(--EXACT('Номенклатура'!$A$6:$A$205,B78))&lt;&gt;1),"",INDEX('Номенклатура'!$B$6:$B$205,SUMPRODUCT(EXACT('Номенклатура'!$A$6:$A$205,B78)*(ROW('Номенклатура'!$A$6:$A$205)-5)))&amp;"")</f>
        <v/>
      </c>
      <c r="I78" s="15" t="str">
        <f>IF(COUNTA(A78:D78,G78)=0,"",IF(NOT(ISNUMBER(A78)),"Укажите дату",IF(B78="","Укажите код",IF(NOT(AND(ISTEXT(B78),LEN(B78)&gt;0,LEN(B78)&lt;=30,ISNUMBER(FIND(LEFT(B78,1),"ABCDEFGHIJKLMNOPQRSTUVWXYZ")),SUMPRODUCT((MID(B78,{1,2,3,4,5,6,7,8,9,10,11,12,13,14,15,16,17,18,19,20,21,22,23,24,25,26,27,28,29,30},1)&lt;&gt;"")*ISERROR(FIND(MID(B78,{1,2,3,4,5,6,7,8,9,10,11,12,13,14,15,16,17,18,19,20,21,22,23,24,25,26,27,28,29,30},1),"ABCDEFGHIJKLMNOPQRSTUVWXYZ0123456789-_")))=0,ISERROR(VALUE(B78)))),"Недопустимый код: только латинские буквы A-Z в верхнем регистре, цифры, - и _; начало с буквы, до 30 символов (например MILK-001)",IF(SUMPRODUCT(--EXACT('Номенклатура'!$A$6:$A$205,B78))=0,"Код не найден в номенклатуре",IF(SUMPRODUCT(--EXACT('Номенклатура'!$A$6:$A$205,B78))&gt;1,"Код повторяется в номенклатуре",IF(ISNA(MATCH(C78,{"Приход","Расход","Списание","Корректировка остатка"},0)),"Выберите тип операции",IF(NOT(ISNUMBER(D78)),"Укажите количество",IF(D78=0,"Количество не может быть 0",IF(AND(C78&lt;&gt;"Корректировка остатка",D78&lt;0),"Для этого типа количество положительное",IF(NOT(ISNUMBER('Номенклатура'!$C$2)),"Укажите дату начала учёта",IF(A78&lt;INT('Номенклатура'!$C$2),"Раньше даты начала учёта: НЕ учтено",IF(AND(C78="Корректировка остатка",TRIM(G78)=""),"Учтено: добавьте пояснение","ОК")))))))))))))</f>
        <v/>
      </c>
    </row>
    <row r="79" spans="1:9" x14ac:dyDescent="0.25">
      <c r="A79" s="16"/>
      <c r="B79" s="13"/>
      <c r="C79" s="13"/>
      <c r="D79" s="14"/>
      <c r="E79" s="17" t="str">
        <f>IF(OR(B79="",SUMPRODUCT(--EXACT('Номенклатура'!$A$6:$A$205,B79))&lt;&gt;1),"",INDEX('Номенклатура'!$D$6:$D$205,SUMPRODUCT(EXACT('Номенклатура'!$A$6:$A$205,B79)*(ROW('Номенклатура'!$A$6:$A$205)-5)))&amp;"")</f>
        <v/>
      </c>
      <c r="F79" s="18" t="str">
        <f>IF(OR(I79="ОК",I79="Учтено: добавьте пояснение"),IF(C79="Приход",D79,IF(C79="Корректировка остатка",D79,-D79)),"")</f>
        <v/>
      </c>
      <c r="G79" s="13"/>
      <c r="H79" s="15" t="str">
        <f>IF(OR(B79="",SUMPRODUCT(--EXACT('Номенклатура'!$A$6:$A$205,B79))&lt;&gt;1),"",INDEX('Номенклатура'!$B$6:$B$205,SUMPRODUCT(EXACT('Номенклатура'!$A$6:$A$205,B79)*(ROW('Номенклатура'!$A$6:$A$205)-5)))&amp;"")</f>
        <v/>
      </c>
      <c r="I79" s="15" t="str">
        <f>IF(COUNTA(A79:D79,G79)=0,"",IF(NOT(ISNUMBER(A79)),"Укажите дату",IF(B79="","Укажите код",IF(NOT(AND(ISTEXT(B79),LEN(B79)&gt;0,LEN(B79)&lt;=30,ISNUMBER(FIND(LEFT(B79,1),"ABCDEFGHIJKLMNOPQRSTUVWXYZ")),SUMPRODUCT((MID(B79,{1,2,3,4,5,6,7,8,9,10,11,12,13,14,15,16,17,18,19,20,21,22,23,24,25,26,27,28,29,30},1)&lt;&gt;"")*ISERROR(FIND(MID(B79,{1,2,3,4,5,6,7,8,9,10,11,12,13,14,15,16,17,18,19,20,21,22,23,24,25,26,27,28,29,30},1),"ABCDEFGHIJKLMNOPQRSTUVWXYZ0123456789-_")))=0,ISERROR(VALUE(B79)))),"Недопустимый код: только латинские буквы A-Z в верхнем регистре, цифры, - и _; начало с буквы, до 30 символов (например MILK-001)",IF(SUMPRODUCT(--EXACT('Номенклатура'!$A$6:$A$205,B79))=0,"Код не найден в номенклатуре",IF(SUMPRODUCT(--EXACT('Номенклатура'!$A$6:$A$205,B79))&gt;1,"Код повторяется в номенклатуре",IF(ISNA(MATCH(C79,{"Приход","Расход","Списание","Корректировка остатка"},0)),"Выберите тип операции",IF(NOT(ISNUMBER(D79)),"Укажите количество",IF(D79=0,"Количество не может быть 0",IF(AND(C79&lt;&gt;"Корректировка остатка",D79&lt;0),"Для этого типа количество положительное",IF(NOT(ISNUMBER('Номенклатура'!$C$2)),"Укажите дату начала учёта",IF(A79&lt;INT('Номенклатура'!$C$2),"Раньше даты начала учёта: НЕ учтено",IF(AND(C79="Корректировка остатка",TRIM(G79)=""),"Учтено: добавьте пояснение","ОК")))))))))))))</f>
        <v/>
      </c>
    </row>
    <row r="80" spans="1:9" x14ac:dyDescent="0.25">
      <c r="A80" s="16"/>
      <c r="B80" s="13"/>
      <c r="C80" s="13"/>
      <c r="D80" s="14"/>
      <c r="E80" s="17" t="str">
        <f>IF(OR(B80="",SUMPRODUCT(--EXACT('Номенклатура'!$A$6:$A$205,B80))&lt;&gt;1),"",INDEX('Номенклатура'!$D$6:$D$205,SUMPRODUCT(EXACT('Номенклатура'!$A$6:$A$205,B80)*(ROW('Номенклатура'!$A$6:$A$205)-5)))&amp;"")</f>
        <v/>
      </c>
      <c r="F80" s="18" t="str">
        <f>IF(OR(I80="ОК",I80="Учтено: добавьте пояснение"),IF(C80="Приход",D80,IF(C80="Корректировка остатка",D80,-D80)),"")</f>
        <v/>
      </c>
      <c r="G80" s="13"/>
      <c r="H80" s="15" t="str">
        <f>IF(OR(B80="",SUMPRODUCT(--EXACT('Номенклатура'!$A$6:$A$205,B80))&lt;&gt;1),"",INDEX('Номенклатура'!$B$6:$B$205,SUMPRODUCT(EXACT('Номенклатура'!$A$6:$A$205,B80)*(ROW('Номенклатура'!$A$6:$A$205)-5)))&amp;"")</f>
        <v/>
      </c>
      <c r="I80" s="15" t="str">
        <f>IF(COUNTA(A80:D80,G80)=0,"",IF(NOT(ISNUMBER(A80)),"Укажите дату",IF(B80="","Укажите код",IF(NOT(AND(ISTEXT(B80),LEN(B80)&gt;0,LEN(B80)&lt;=30,ISNUMBER(FIND(LEFT(B80,1),"ABCDEFGHIJKLMNOPQRSTUVWXYZ")),SUMPRODUCT((MID(B80,{1,2,3,4,5,6,7,8,9,10,11,12,13,14,15,16,17,18,19,20,21,22,23,24,25,26,27,28,29,30},1)&lt;&gt;"")*ISERROR(FIND(MID(B80,{1,2,3,4,5,6,7,8,9,10,11,12,13,14,15,16,17,18,19,20,21,22,23,24,25,26,27,28,29,30},1),"ABCDEFGHIJKLMNOPQRSTUVWXYZ0123456789-_")))=0,ISERROR(VALUE(B80)))),"Недопустимый код: только латинские буквы A-Z в верхнем регистре, цифры, - и _; начало с буквы, до 30 символов (например MILK-001)",IF(SUMPRODUCT(--EXACT('Номенклатура'!$A$6:$A$205,B80))=0,"Код не найден в номенклатуре",IF(SUMPRODUCT(--EXACT('Номенклатура'!$A$6:$A$205,B80))&gt;1,"Код повторяется в номенклатуре",IF(ISNA(MATCH(C80,{"Приход","Расход","Списание","Корректировка остатка"},0)),"Выберите тип операции",IF(NOT(ISNUMBER(D80)),"Укажите количество",IF(D80=0,"Количество не может быть 0",IF(AND(C80&lt;&gt;"Корректировка остатка",D80&lt;0),"Для этого типа количество положительное",IF(NOT(ISNUMBER('Номенклатура'!$C$2)),"Укажите дату начала учёта",IF(A80&lt;INT('Номенклатура'!$C$2),"Раньше даты начала учёта: НЕ учтено",IF(AND(C80="Корректировка остатка",TRIM(G80)=""),"Учтено: добавьте пояснение","ОК")))))))))))))</f>
        <v/>
      </c>
    </row>
    <row r="81" spans="1:9" x14ac:dyDescent="0.25">
      <c r="A81" s="16"/>
      <c r="B81" s="13"/>
      <c r="C81" s="13"/>
      <c r="D81" s="14"/>
      <c r="E81" s="17" t="str">
        <f>IF(OR(B81="",SUMPRODUCT(--EXACT('Номенклатура'!$A$6:$A$205,B81))&lt;&gt;1),"",INDEX('Номенклатура'!$D$6:$D$205,SUMPRODUCT(EXACT('Номенклатура'!$A$6:$A$205,B81)*(ROW('Номенклатура'!$A$6:$A$205)-5)))&amp;"")</f>
        <v/>
      </c>
      <c r="F81" s="18" t="str">
        <f>IF(OR(I81="ОК",I81="Учтено: добавьте пояснение"),IF(C81="Приход",D81,IF(C81="Корректировка остатка",D81,-D81)),"")</f>
        <v/>
      </c>
      <c r="G81" s="13"/>
      <c r="H81" s="15" t="str">
        <f>IF(OR(B81="",SUMPRODUCT(--EXACT('Номенклатура'!$A$6:$A$205,B81))&lt;&gt;1),"",INDEX('Номенклатура'!$B$6:$B$205,SUMPRODUCT(EXACT('Номенклатура'!$A$6:$A$205,B81)*(ROW('Номенклатура'!$A$6:$A$205)-5)))&amp;"")</f>
        <v/>
      </c>
      <c r="I81" s="15" t="str">
        <f>IF(COUNTA(A81:D81,G81)=0,"",IF(NOT(ISNUMBER(A81)),"Укажите дату",IF(B81="","Укажите код",IF(NOT(AND(ISTEXT(B81),LEN(B81)&gt;0,LEN(B81)&lt;=30,ISNUMBER(FIND(LEFT(B81,1),"ABCDEFGHIJKLMNOPQRSTUVWXYZ")),SUMPRODUCT((MID(B81,{1,2,3,4,5,6,7,8,9,10,11,12,13,14,15,16,17,18,19,20,21,22,23,24,25,26,27,28,29,30},1)&lt;&gt;"")*ISERROR(FIND(MID(B81,{1,2,3,4,5,6,7,8,9,10,11,12,13,14,15,16,17,18,19,20,21,22,23,24,25,26,27,28,29,30},1),"ABCDEFGHIJKLMNOPQRSTUVWXYZ0123456789-_")))=0,ISERROR(VALUE(B81)))),"Недопустимый код: только латинские буквы A-Z в верхнем регистре, цифры, - и _; начало с буквы, до 30 символов (например MILK-001)",IF(SUMPRODUCT(--EXACT('Номенклатура'!$A$6:$A$205,B81))=0,"Код не найден в номенклатуре",IF(SUMPRODUCT(--EXACT('Номенклатура'!$A$6:$A$205,B81))&gt;1,"Код повторяется в номенклатуре",IF(ISNA(MATCH(C81,{"Приход","Расход","Списание","Корректировка остатка"},0)),"Выберите тип операции",IF(NOT(ISNUMBER(D81)),"Укажите количество",IF(D81=0,"Количество не может быть 0",IF(AND(C81&lt;&gt;"Корректировка остатка",D81&lt;0),"Для этого типа количество положительное",IF(NOT(ISNUMBER('Номенклатура'!$C$2)),"Укажите дату начала учёта",IF(A81&lt;INT('Номенклатура'!$C$2),"Раньше даты начала учёта: НЕ учтено",IF(AND(C81="Корректировка остатка",TRIM(G81)=""),"Учтено: добавьте пояснение","ОК")))))))))))))</f>
        <v/>
      </c>
    </row>
    <row r="82" spans="1:9" x14ac:dyDescent="0.25">
      <c r="A82" s="16"/>
      <c r="B82" s="13"/>
      <c r="C82" s="13"/>
      <c r="D82" s="14"/>
      <c r="E82" s="17" t="str">
        <f>IF(OR(B82="",SUMPRODUCT(--EXACT('Номенклатура'!$A$6:$A$205,B82))&lt;&gt;1),"",INDEX('Номенклатура'!$D$6:$D$205,SUMPRODUCT(EXACT('Номенклатура'!$A$6:$A$205,B82)*(ROW('Номенклатура'!$A$6:$A$205)-5)))&amp;"")</f>
        <v/>
      </c>
      <c r="F82" s="18" t="str">
        <f>IF(OR(I82="ОК",I82="Учтено: добавьте пояснение"),IF(C82="Приход",D82,IF(C82="Корректировка остатка",D82,-D82)),"")</f>
        <v/>
      </c>
      <c r="G82" s="13"/>
      <c r="H82" s="15" t="str">
        <f>IF(OR(B82="",SUMPRODUCT(--EXACT('Номенклатура'!$A$6:$A$205,B82))&lt;&gt;1),"",INDEX('Номенклатура'!$B$6:$B$205,SUMPRODUCT(EXACT('Номенклатура'!$A$6:$A$205,B82)*(ROW('Номенклатура'!$A$6:$A$205)-5)))&amp;"")</f>
        <v/>
      </c>
      <c r="I82" s="15" t="str">
        <f>IF(COUNTA(A82:D82,G82)=0,"",IF(NOT(ISNUMBER(A82)),"Укажите дату",IF(B82="","Укажите код",IF(NOT(AND(ISTEXT(B82),LEN(B82)&gt;0,LEN(B82)&lt;=30,ISNUMBER(FIND(LEFT(B82,1),"ABCDEFGHIJKLMNOPQRSTUVWXYZ")),SUMPRODUCT((MID(B82,{1,2,3,4,5,6,7,8,9,10,11,12,13,14,15,16,17,18,19,20,21,22,23,24,25,26,27,28,29,30},1)&lt;&gt;"")*ISERROR(FIND(MID(B82,{1,2,3,4,5,6,7,8,9,10,11,12,13,14,15,16,17,18,19,20,21,22,23,24,25,26,27,28,29,30},1),"ABCDEFGHIJKLMNOPQRSTUVWXYZ0123456789-_")))=0,ISERROR(VALUE(B82)))),"Недопустимый код: только латинские буквы A-Z в верхнем регистре, цифры, - и _; начало с буквы, до 30 символов (например MILK-001)",IF(SUMPRODUCT(--EXACT('Номенклатура'!$A$6:$A$205,B82))=0,"Код не найден в номенклатуре",IF(SUMPRODUCT(--EXACT('Номенклатура'!$A$6:$A$205,B82))&gt;1,"Код повторяется в номенклатуре",IF(ISNA(MATCH(C82,{"Приход","Расход","Списание","Корректировка остатка"},0)),"Выберите тип операции",IF(NOT(ISNUMBER(D82)),"Укажите количество",IF(D82=0,"Количество не может быть 0",IF(AND(C82&lt;&gt;"Корректировка остатка",D82&lt;0),"Для этого типа количество положительное",IF(NOT(ISNUMBER('Номенклатура'!$C$2)),"Укажите дату начала учёта",IF(A82&lt;INT('Номенклатура'!$C$2),"Раньше даты начала учёта: НЕ учтено",IF(AND(C82="Корректировка остатка",TRIM(G82)=""),"Учтено: добавьте пояснение","ОК")))))))))))))</f>
        <v/>
      </c>
    </row>
    <row r="83" spans="1:9" x14ac:dyDescent="0.25">
      <c r="A83" s="16"/>
      <c r="B83" s="13"/>
      <c r="C83" s="13"/>
      <c r="D83" s="14"/>
      <c r="E83" s="17" t="str">
        <f>IF(OR(B83="",SUMPRODUCT(--EXACT('Номенклатура'!$A$6:$A$205,B83))&lt;&gt;1),"",INDEX('Номенклатура'!$D$6:$D$205,SUMPRODUCT(EXACT('Номенклатура'!$A$6:$A$205,B83)*(ROW('Номенклатура'!$A$6:$A$205)-5)))&amp;"")</f>
        <v/>
      </c>
      <c r="F83" s="18" t="str">
        <f>IF(OR(I83="ОК",I83="Учтено: добавьте пояснение"),IF(C83="Приход",D83,IF(C83="Корректировка остатка",D83,-D83)),"")</f>
        <v/>
      </c>
      <c r="G83" s="13"/>
      <c r="H83" s="15" t="str">
        <f>IF(OR(B83="",SUMPRODUCT(--EXACT('Номенклатура'!$A$6:$A$205,B83))&lt;&gt;1),"",INDEX('Номенклатура'!$B$6:$B$205,SUMPRODUCT(EXACT('Номенклатура'!$A$6:$A$205,B83)*(ROW('Номенклатура'!$A$6:$A$205)-5)))&amp;"")</f>
        <v/>
      </c>
      <c r="I83" s="15" t="str">
        <f>IF(COUNTA(A83:D83,G83)=0,"",IF(NOT(ISNUMBER(A83)),"Укажите дату",IF(B83="","Укажите код",IF(NOT(AND(ISTEXT(B83),LEN(B83)&gt;0,LEN(B83)&lt;=30,ISNUMBER(FIND(LEFT(B83,1),"ABCDEFGHIJKLMNOPQRSTUVWXYZ")),SUMPRODUCT((MID(B83,{1,2,3,4,5,6,7,8,9,10,11,12,13,14,15,16,17,18,19,20,21,22,23,24,25,26,27,28,29,30},1)&lt;&gt;"")*ISERROR(FIND(MID(B83,{1,2,3,4,5,6,7,8,9,10,11,12,13,14,15,16,17,18,19,20,21,22,23,24,25,26,27,28,29,30},1),"ABCDEFGHIJKLMNOPQRSTUVWXYZ0123456789-_")))=0,ISERROR(VALUE(B83)))),"Недопустимый код: только латинские буквы A-Z в верхнем регистре, цифры, - и _; начало с буквы, до 30 символов (например MILK-001)",IF(SUMPRODUCT(--EXACT('Номенклатура'!$A$6:$A$205,B83))=0,"Код не найден в номенклатуре",IF(SUMPRODUCT(--EXACT('Номенклатура'!$A$6:$A$205,B83))&gt;1,"Код повторяется в номенклатуре",IF(ISNA(MATCH(C83,{"Приход","Расход","Списание","Корректировка остатка"},0)),"Выберите тип операции",IF(NOT(ISNUMBER(D83)),"Укажите количество",IF(D83=0,"Количество не может быть 0",IF(AND(C83&lt;&gt;"Корректировка остатка",D83&lt;0),"Для этого типа количество положительное",IF(NOT(ISNUMBER('Номенклатура'!$C$2)),"Укажите дату начала учёта",IF(A83&lt;INT('Номенклатура'!$C$2),"Раньше даты начала учёта: НЕ учтено",IF(AND(C83="Корректировка остатка",TRIM(G83)=""),"Учтено: добавьте пояснение","ОК")))))))))))))</f>
        <v/>
      </c>
    </row>
    <row r="84" spans="1:9" x14ac:dyDescent="0.25">
      <c r="A84" s="16"/>
      <c r="B84" s="13"/>
      <c r="C84" s="13"/>
      <c r="D84" s="14"/>
      <c r="E84" s="17" t="str">
        <f>IF(OR(B84="",SUMPRODUCT(--EXACT('Номенклатура'!$A$6:$A$205,B84))&lt;&gt;1),"",INDEX('Номенклатура'!$D$6:$D$205,SUMPRODUCT(EXACT('Номенклатура'!$A$6:$A$205,B84)*(ROW('Номенклатура'!$A$6:$A$205)-5)))&amp;"")</f>
        <v/>
      </c>
      <c r="F84" s="18" t="str">
        <f>IF(OR(I84="ОК",I84="Учтено: добавьте пояснение"),IF(C84="Приход",D84,IF(C84="Корректировка остатка",D84,-D84)),"")</f>
        <v/>
      </c>
      <c r="G84" s="13"/>
      <c r="H84" s="15" t="str">
        <f>IF(OR(B84="",SUMPRODUCT(--EXACT('Номенклатура'!$A$6:$A$205,B84))&lt;&gt;1),"",INDEX('Номенклатура'!$B$6:$B$205,SUMPRODUCT(EXACT('Номенклатура'!$A$6:$A$205,B84)*(ROW('Номенклатура'!$A$6:$A$205)-5)))&amp;"")</f>
        <v/>
      </c>
      <c r="I84" s="15" t="str">
        <f>IF(COUNTA(A84:D84,G84)=0,"",IF(NOT(ISNUMBER(A84)),"Укажите дату",IF(B84="","Укажите код",IF(NOT(AND(ISTEXT(B84),LEN(B84)&gt;0,LEN(B84)&lt;=30,ISNUMBER(FIND(LEFT(B84,1),"ABCDEFGHIJKLMNOPQRSTUVWXYZ")),SUMPRODUCT((MID(B84,{1,2,3,4,5,6,7,8,9,10,11,12,13,14,15,16,17,18,19,20,21,22,23,24,25,26,27,28,29,30},1)&lt;&gt;"")*ISERROR(FIND(MID(B84,{1,2,3,4,5,6,7,8,9,10,11,12,13,14,15,16,17,18,19,20,21,22,23,24,25,26,27,28,29,30},1),"ABCDEFGHIJKLMNOPQRSTUVWXYZ0123456789-_")))=0,ISERROR(VALUE(B84)))),"Недопустимый код: только латинские буквы A-Z в верхнем регистре, цифры, - и _; начало с буквы, до 30 символов (например MILK-001)",IF(SUMPRODUCT(--EXACT('Номенклатура'!$A$6:$A$205,B84))=0,"Код не найден в номенклатуре",IF(SUMPRODUCT(--EXACT('Номенклатура'!$A$6:$A$205,B84))&gt;1,"Код повторяется в номенклатуре",IF(ISNA(MATCH(C84,{"Приход","Расход","Списание","Корректировка остатка"},0)),"Выберите тип операции",IF(NOT(ISNUMBER(D84)),"Укажите количество",IF(D84=0,"Количество не может быть 0",IF(AND(C84&lt;&gt;"Корректировка остатка",D84&lt;0),"Для этого типа количество положительное",IF(NOT(ISNUMBER('Номенклатура'!$C$2)),"Укажите дату начала учёта",IF(A84&lt;INT('Номенклатура'!$C$2),"Раньше даты начала учёта: НЕ учтено",IF(AND(C84="Корректировка остатка",TRIM(G84)=""),"Учтено: добавьте пояснение","ОК")))))))))))))</f>
        <v/>
      </c>
    </row>
    <row r="85" spans="1:9" x14ac:dyDescent="0.25">
      <c r="A85" s="16"/>
      <c r="B85" s="13"/>
      <c r="C85" s="13"/>
      <c r="D85" s="14"/>
      <c r="E85" s="17" t="str">
        <f>IF(OR(B85="",SUMPRODUCT(--EXACT('Номенклатура'!$A$6:$A$205,B85))&lt;&gt;1),"",INDEX('Номенклатура'!$D$6:$D$205,SUMPRODUCT(EXACT('Номенклатура'!$A$6:$A$205,B85)*(ROW('Номенклатура'!$A$6:$A$205)-5)))&amp;"")</f>
        <v/>
      </c>
      <c r="F85" s="18" t="str">
        <f>IF(OR(I85="ОК",I85="Учтено: добавьте пояснение"),IF(C85="Приход",D85,IF(C85="Корректировка остатка",D85,-D85)),"")</f>
        <v/>
      </c>
      <c r="G85" s="13"/>
      <c r="H85" s="15" t="str">
        <f>IF(OR(B85="",SUMPRODUCT(--EXACT('Номенклатура'!$A$6:$A$205,B85))&lt;&gt;1),"",INDEX('Номенклатура'!$B$6:$B$205,SUMPRODUCT(EXACT('Номенклатура'!$A$6:$A$205,B85)*(ROW('Номенклатура'!$A$6:$A$205)-5)))&amp;"")</f>
        <v/>
      </c>
      <c r="I85" s="15" t="str">
        <f>IF(COUNTA(A85:D85,G85)=0,"",IF(NOT(ISNUMBER(A85)),"Укажите дату",IF(B85="","Укажите код",IF(NOT(AND(ISTEXT(B85),LEN(B85)&gt;0,LEN(B85)&lt;=30,ISNUMBER(FIND(LEFT(B85,1),"ABCDEFGHIJKLMNOPQRSTUVWXYZ")),SUMPRODUCT((MID(B85,{1,2,3,4,5,6,7,8,9,10,11,12,13,14,15,16,17,18,19,20,21,22,23,24,25,26,27,28,29,30},1)&lt;&gt;"")*ISERROR(FIND(MID(B85,{1,2,3,4,5,6,7,8,9,10,11,12,13,14,15,16,17,18,19,20,21,22,23,24,25,26,27,28,29,30},1),"ABCDEFGHIJKLMNOPQRSTUVWXYZ0123456789-_")))=0,ISERROR(VALUE(B85)))),"Недопустимый код: только латинские буквы A-Z в верхнем регистре, цифры, - и _; начало с буквы, до 30 символов (например MILK-001)",IF(SUMPRODUCT(--EXACT('Номенклатура'!$A$6:$A$205,B85))=0,"Код не найден в номенклатуре",IF(SUMPRODUCT(--EXACT('Номенклатура'!$A$6:$A$205,B85))&gt;1,"Код повторяется в номенклатуре",IF(ISNA(MATCH(C85,{"Приход","Расход","Списание","Корректировка остатка"},0)),"Выберите тип операции",IF(NOT(ISNUMBER(D85)),"Укажите количество",IF(D85=0,"Количество не может быть 0",IF(AND(C85&lt;&gt;"Корректировка остатка",D85&lt;0),"Для этого типа количество положительное",IF(NOT(ISNUMBER('Номенклатура'!$C$2)),"Укажите дату начала учёта",IF(A85&lt;INT('Номенклатура'!$C$2),"Раньше даты начала учёта: НЕ учтено",IF(AND(C85="Корректировка остатка",TRIM(G85)=""),"Учтено: добавьте пояснение","ОК")))))))))))))</f>
        <v/>
      </c>
    </row>
    <row r="86" spans="1:9" x14ac:dyDescent="0.25">
      <c r="A86" s="16"/>
      <c r="B86" s="13"/>
      <c r="C86" s="13"/>
      <c r="D86" s="14"/>
      <c r="E86" s="17" t="str">
        <f>IF(OR(B86="",SUMPRODUCT(--EXACT('Номенклатура'!$A$6:$A$205,B86))&lt;&gt;1),"",INDEX('Номенклатура'!$D$6:$D$205,SUMPRODUCT(EXACT('Номенклатура'!$A$6:$A$205,B86)*(ROW('Номенклатура'!$A$6:$A$205)-5)))&amp;"")</f>
        <v/>
      </c>
      <c r="F86" s="18" t="str">
        <f>IF(OR(I86="ОК",I86="Учтено: добавьте пояснение"),IF(C86="Приход",D86,IF(C86="Корректировка остатка",D86,-D86)),"")</f>
        <v/>
      </c>
      <c r="G86" s="13"/>
      <c r="H86" s="15" t="str">
        <f>IF(OR(B86="",SUMPRODUCT(--EXACT('Номенклатура'!$A$6:$A$205,B86))&lt;&gt;1),"",INDEX('Номенклатура'!$B$6:$B$205,SUMPRODUCT(EXACT('Номенклатура'!$A$6:$A$205,B86)*(ROW('Номенклатура'!$A$6:$A$205)-5)))&amp;"")</f>
        <v/>
      </c>
      <c r="I86" s="15" t="str">
        <f>IF(COUNTA(A86:D86,G86)=0,"",IF(NOT(ISNUMBER(A86)),"Укажите дату",IF(B86="","Укажите код",IF(NOT(AND(ISTEXT(B86),LEN(B86)&gt;0,LEN(B86)&lt;=30,ISNUMBER(FIND(LEFT(B86,1),"ABCDEFGHIJKLMNOPQRSTUVWXYZ")),SUMPRODUCT((MID(B86,{1,2,3,4,5,6,7,8,9,10,11,12,13,14,15,16,17,18,19,20,21,22,23,24,25,26,27,28,29,30},1)&lt;&gt;"")*ISERROR(FIND(MID(B86,{1,2,3,4,5,6,7,8,9,10,11,12,13,14,15,16,17,18,19,20,21,22,23,24,25,26,27,28,29,30},1),"ABCDEFGHIJKLMNOPQRSTUVWXYZ0123456789-_")))=0,ISERROR(VALUE(B86)))),"Недопустимый код: только латинские буквы A-Z в верхнем регистре, цифры, - и _; начало с буквы, до 30 символов (например MILK-001)",IF(SUMPRODUCT(--EXACT('Номенклатура'!$A$6:$A$205,B86))=0,"Код не найден в номенклатуре",IF(SUMPRODUCT(--EXACT('Номенклатура'!$A$6:$A$205,B86))&gt;1,"Код повторяется в номенклатуре",IF(ISNA(MATCH(C86,{"Приход","Расход","Списание","Корректировка остатка"},0)),"Выберите тип операции",IF(NOT(ISNUMBER(D86)),"Укажите количество",IF(D86=0,"Количество не может быть 0",IF(AND(C86&lt;&gt;"Корректировка остатка",D86&lt;0),"Для этого типа количество положительное",IF(NOT(ISNUMBER('Номенклатура'!$C$2)),"Укажите дату начала учёта",IF(A86&lt;INT('Номенклатура'!$C$2),"Раньше даты начала учёта: НЕ учтено",IF(AND(C86="Корректировка остатка",TRIM(G86)=""),"Учтено: добавьте пояснение","ОК")))))))))))))</f>
        <v/>
      </c>
    </row>
    <row r="87" spans="1:9" x14ac:dyDescent="0.25">
      <c r="A87" s="16"/>
      <c r="B87" s="13"/>
      <c r="C87" s="13"/>
      <c r="D87" s="14"/>
      <c r="E87" s="17" t="str">
        <f>IF(OR(B87="",SUMPRODUCT(--EXACT('Номенклатура'!$A$6:$A$205,B87))&lt;&gt;1),"",INDEX('Номенклатура'!$D$6:$D$205,SUMPRODUCT(EXACT('Номенклатура'!$A$6:$A$205,B87)*(ROW('Номенклатура'!$A$6:$A$205)-5)))&amp;"")</f>
        <v/>
      </c>
      <c r="F87" s="18" t="str">
        <f>IF(OR(I87="ОК",I87="Учтено: добавьте пояснение"),IF(C87="Приход",D87,IF(C87="Корректировка остатка",D87,-D87)),"")</f>
        <v/>
      </c>
      <c r="G87" s="13"/>
      <c r="H87" s="15" t="str">
        <f>IF(OR(B87="",SUMPRODUCT(--EXACT('Номенклатура'!$A$6:$A$205,B87))&lt;&gt;1),"",INDEX('Номенклатура'!$B$6:$B$205,SUMPRODUCT(EXACT('Номенклатура'!$A$6:$A$205,B87)*(ROW('Номенклатура'!$A$6:$A$205)-5)))&amp;"")</f>
        <v/>
      </c>
      <c r="I87" s="15" t="str">
        <f>IF(COUNTA(A87:D87,G87)=0,"",IF(NOT(ISNUMBER(A87)),"Укажите дату",IF(B87="","Укажите код",IF(NOT(AND(ISTEXT(B87),LEN(B87)&gt;0,LEN(B87)&lt;=30,ISNUMBER(FIND(LEFT(B87,1),"ABCDEFGHIJKLMNOPQRSTUVWXYZ")),SUMPRODUCT((MID(B87,{1,2,3,4,5,6,7,8,9,10,11,12,13,14,15,16,17,18,19,20,21,22,23,24,25,26,27,28,29,30},1)&lt;&gt;"")*ISERROR(FIND(MID(B87,{1,2,3,4,5,6,7,8,9,10,11,12,13,14,15,16,17,18,19,20,21,22,23,24,25,26,27,28,29,30},1),"ABCDEFGHIJKLMNOPQRSTUVWXYZ0123456789-_")))=0,ISERROR(VALUE(B87)))),"Недопустимый код: только латинские буквы A-Z в верхнем регистре, цифры, - и _; начало с буквы, до 30 символов (например MILK-001)",IF(SUMPRODUCT(--EXACT('Номенклатура'!$A$6:$A$205,B87))=0,"Код не найден в номенклатуре",IF(SUMPRODUCT(--EXACT('Номенклатура'!$A$6:$A$205,B87))&gt;1,"Код повторяется в номенклатуре",IF(ISNA(MATCH(C87,{"Приход","Расход","Списание","Корректировка остатка"},0)),"Выберите тип операции",IF(NOT(ISNUMBER(D87)),"Укажите количество",IF(D87=0,"Количество не может быть 0",IF(AND(C87&lt;&gt;"Корректировка остатка",D87&lt;0),"Для этого типа количество положительное",IF(NOT(ISNUMBER('Номенклатура'!$C$2)),"Укажите дату начала учёта",IF(A87&lt;INT('Номенклатура'!$C$2),"Раньше даты начала учёта: НЕ учтено",IF(AND(C87="Корректировка остатка",TRIM(G87)=""),"Учтено: добавьте пояснение","ОК")))))))))))))</f>
        <v/>
      </c>
    </row>
    <row r="88" spans="1:9" x14ac:dyDescent="0.25">
      <c r="A88" s="16"/>
      <c r="B88" s="13"/>
      <c r="C88" s="13"/>
      <c r="D88" s="14"/>
      <c r="E88" s="17" t="str">
        <f>IF(OR(B88="",SUMPRODUCT(--EXACT('Номенклатура'!$A$6:$A$205,B88))&lt;&gt;1),"",INDEX('Номенклатура'!$D$6:$D$205,SUMPRODUCT(EXACT('Номенклатура'!$A$6:$A$205,B88)*(ROW('Номенклатура'!$A$6:$A$205)-5)))&amp;"")</f>
        <v/>
      </c>
      <c r="F88" s="18" t="str">
        <f>IF(OR(I88="ОК",I88="Учтено: добавьте пояснение"),IF(C88="Приход",D88,IF(C88="Корректировка остатка",D88,-D88)),"")</f>
        <v/>
      </c>
      <c r="G88" s="13"/>
      <c r="H88" s="15" t="str">
        <f>IF(OR(B88="",SUMPRODUCT(--EXACT('Номенклатура'!$A$6:$A$205,B88))&lt;&gt;1),"",INDEX('Номенклатура'!$B$6:$B$205,SUMPRODUCT(EXACT('Номенклатура'!$A$6:$A$205,B88)*(ROW('Номенклатура'!$A$6:$A$205)-5)))&amp;"")</f>
        <v/>
      </c>
      <c r="I88" s="15" t="str">
        <f>IF(COUNTA(A88:D88,G88)=0,"",IF(NOT(ISNUMBER(A88)),"Укажите дату",IF(B88="","Укажите код",IF(NOT(AND(ISTEXT(B88),LEN(B88)&gt;0,LEN(B88)&lt;=30,ISNUMBER(FIND(LEFT(B88,1),"ABCDEFGHIJKLMNOPQRSTUVWXYZ")),SUMPRODUCT((MID(B88,{1,2,3,4,5,6,7,8,9,10,11,12,13,14,15,16,17,18,19,20,21,22,23,24,25,26,27,28,29,30},1)&lt;&gt;"")*ISERROR(FIND(MID(B88,{1,2,3,4,5,6,7,8,9,10,11,12,13,14,15,16,17,18,19,20,21,22,23,24,25,26,27,28,29,30},1),"ABCDEFGHIJKLMNOPQRSTUVWXYZ0123456789-_")))=0,ISERROR(VALUE(B88)))),"Недопустимый код: только латинские буквы A-Z в верхнем регистре, цифры, - и _; начало с буквы, до 30 символов (например MILK-001)",IF(SUMPRODUCT(--EXACT('Номенклатура'!$A$6:$A$205,B88))=0,"Код не найден в номенклатуре",IF(SUMPRODUCT(--EXACT('Номенклатура'!$A$6:$A$205,B88))&gt;1,"Код повторяется в номенклатуре",IF(ISNA(MATCH(C88,{"Приход","Расход","Списание","Корректировка остатка"},0)),"Выберите тип операции",IF(NOT(ISNUMBER(D88)),"Укажите количество",IF(D88=0,"Количество не может быть 0",IF(AND(C88&lt;&gt;"Корректировка остатка",D88&lt;0),"Для этого типа количество положительное",IF(NOT(ISNUMBER('Номенклатура'!$C$2)),"Укажите дату начала учёта",IF(A88&lt;INT('Номенклатура'!$C$2),"Раньше даты начала учёта: НЕ учтено",IF(AND(C88="Корректировка остатка",TRIM(G88)=""),"Учтено: добавьте пояснение","ОК")))))))))))))</f>
        <v/>
      </c>
    </row>
    <row r="89" spans="1:9" x14ac:dyDescent="0.25">
      <c r="A89" s="16"/>
      <c r="B89" s="13"/>
      <c r="C89" s="13"/>
      <c r="D89" s="14"/>
      <c r="E89" s="17" t="str">
        <f>IF(OR(B89="",SUMPRODUCT(--EXACT('Номенклатура'!$A$6:$A$205,B89))&lt;&gt;1),"",INDEX('Номенклатура'!$D$6:$D$205,SUMPRODUCT(EXACT('Номенклатура'!$A$6:$A$205,B89)*(ROW('Номенклатура'!$A$6:$A$205)-5)))&amp;"")</f>
        <v/>
      </c>
      <c r="F89" s="18" t="str">
        <f>IF(OR(I89="ОК",I89="Учтено: добавьте пояснение"),IF(C89="Приход",D89,IF(C89="Корректировка остатка",D89,-D89)),"")</f>
        <v/>
      </c>
      <c r="G89" s="13"/>
      <c r="H89" s="15" t="str">
        <f>IF(OR(B89="",SUMPRODUCT(--EXACT('Номенклатура'!$A$6:$A$205,B89))&lt;&gt;1),"",INDEX('Номенклатура'!$B$6:$B$205,SUMPRODUCT(EXACT('Номенклатура'!$A$6:$A$205,B89)*(ROW('Номенклатура'!$A$6:$A$205)-5)))&amp;"")</f>
        <v/>
      </c>
      <c r="I89" s="15" t="str">
        <f>IF(COUNTA(A89:D89,G89)=0,"",IF(NOT(ISNUMBER(A89)),"Укажите дату",IF(B89="","Укажите код",IF(NOT(AND(ISTEXT(B89),LEN(B89)&gt;0,LEN(B89)&lt;=30,ISNUMBER(FIND(LEFT(B89,1),"ABCDEFGHIJKLMNOPQRSTUVWXYZ")),SUMPRODUCT((MID(B89,{1,2,3,4,5,6,7,8,9,10,11,12,13,14,15,16,17,18,19,20,21,22,23,24,25,26,27,28,29,30},1)&lt;&gt;"")*ISERROR(FIND(MID(B89,{1,2,3,4,5,6,7,8,9,10,11,12,13,14,15,16,17,18,19,20,21,22,23,24,25,26,27,28,29,30},1),"ABCDEFGHIJKLMNOPQRSTUVWXYZ0123456789-_")))=0,ISERROR(VALUE(B89)))),"Недопустимый код: только латинские буквы A-Z в верхнем регистре, цифры, - и _; начало с буквы, до 30 символов (например MILK-001)",IF(SUMPRODUCT(--EXACT('Номенклатура'!$A$6:$A$205,B89))=0,"Код не найден в номенклатуре",IF(SUMPRODUCT(--EXACT('Номенклатура'!$A$6:$A$205,B89))&gt;1,"Код повторяется в номенклатуре",IF(ISNA(MATCH(C89,{"Приход","Расход","Списание","Корректировка остатка"},0)),"Выберите тип операции",IF(NOT(ISNUMBER(D89)),"Укажите количество",IF(D89=0,"Количество не может быть 0",IF(AND(C89&lt;&gt;"Корректировка остатка",D89&lt;0),"Для этого типа количество положительное",IF(NOT(ISNUMBER('Номенклатура'!$C$2)),"Укажите дату начала учёта",IF(A89&lt;INT('Номенклатура'!$C$2),"Раньше даты начала учёта: НЕ учтено",IF(AND(C89="Корректировка остатка",TRIM(G89)=""),"Учтено: добавьте пояснение","ОК")))))))))))))</f>
        <v/>
      </c>
    </row>
    <row r="90" spans="1:9" x14ac:dyDescent="0.25">
      <c r="A90" s="16"/>
      <c r="B90" s="13"/>
      <c r="C90" s="13"/>
      <c r="D90" s="14"/>
      <c r="E90" s="17" t="str">
        <f>IF(OR(B90="",SUMPRODUCT(--EXACT('Номенклатура'!$A$6:$A$205,B90))&lt;&gt;1),"",INDEX('Номенклатура'!$D$6:$D$205,SUMPRODUCT(EXACT('Номенклатура'!$A$6:$A$205,B90)*(ROW('Номенклатура'!$A$6:$A$205)-5)))&amp;"")</f>
        <v/>
      </c>
      <c r="F90" s="18" t="str">
        <f>IF(OR(I90="ОК",I90="Учтено: добавьте пояснение"),IF(C90="Приход",D90,IF(C90="Корректировка остатка",D90,-D90)),"")</f>
        <v/>
      </c>
      <c r="G90" s="13"/>
      <c r="H90" s="15" t="str">
        <f>IF(OR(B90="",SUMPRODUCT(--EXACT('Номенклатура'!$A$6:$A$205,B90))&lt;&gt;1),"",INDEX('Номенклатура'!$B$6:$B$205,SUMPRODUCT(EXACT('Номенклатура'!$A$6:$A$205,B90)*(ROW('Номенклатура'!$A$6:$A$205)-5)))&amp;"")</f>
        <v/>
      </c>
      <c r="I90" s="15" t="str">
        <f>IF(COUNTA(A90:D90,G90)=0,"",IF(NOT(ISNUMBER(A90)),"Укажите дату",IF(B90="","Укажите код",IF(NOT(AND(ISTEXT(B90),LEN(B90)&gt;0,LEN(B90)&lt;=30,ISNUMBER(FIND(LEFT(B90,1),"ABCDEFGHIJKLMNOPQRSTUVWXYZ")),SUMPRODUCT((MID(B90,{1,2,3,4,5,6,7,8,9,10,11,12,13,14,15,16,17,18,19,20,21,22,23,24,25,26,27,28,29,30},1)&lt;&gt;"")*ISERROR(FIND(MID(B90,{1,2,3,4,5,6,7,8,9,10,11,12,13,14,15,16,17,18,19,20,21,22,23,24,25,26,27,28,29,30},1),"ABCDEFGHIJKLMNOPQRSTUVWXYZ0123456789-_")))=0,ISERROR(VALUE(B90)))),"Недопустимый код: только латинские буквы A-Z в верхнем регистре, цифры, - и _; начало с буквы, до 30 символов (например MILK-001)",IF(SUMPRODUCT(--EXACT('Номенклатура'!$A$6:$A$205,B90))=0,"Код не найден в номенклатуре",IF(SUMPRODUCT(--EXACT('Номенклатура'!$A$6:$A$205,B90))&gt;1,"Код повторяется в номенклатуре",IF(ISNA(MATCH(C90,{"Приход","Расход","Списание","Корректировка остатка"},0)),"Выберите тип операции",IF(NOT(ISNUMBER(D90)),"Укажите количество",IF(D90=0,"Количество не может быть 0",IF(AND(C90&lt;&gt;"Корректировка остатка",D90&lt;0),"Для этого типа количество положительное",IF(NOT(ISNUMBER('Номенклатура'!$C$2)),"Укажите дату начала учёта",IF(A90&lt;INT('Номенклатура'!$C$2),"Раньше даты начала учёта: НЕ учтено",IF(AND(C90="Корректировка остатка",TRIM(G90)=""),"Учтено: добавьте пояснение","ОК")))))))))))))</f>
        <v/>
      </c>
    </row>
    <row r="91" spans="1:9" x14ac:dyDescent="0.25">
      <c r="A91" s="16"/>
      <c r="B91" s="13"/>
      <c r="C91" s="13"/>
      <c r="D91" s="14"/>
      <c r="E91" s="17" t="str">
        <f>IF(OR(B91="",SUMPRODUCT(--EXACT('Номенклатура'!$A$6:$A$205,B91))&lt;&gt;1),"",INDEX('Номенклатура'!$D$6:$D$205,SUMPRODUCT(EXACT('Номенклатура'!$A$6:$A$205,B91)*(ROW('Номенклатура'!$A$6:$A$205)-5)))&amp;"")</f>
        <v/>
      </c>
      <c r="F91" s="18" t="str">
        <f>IF(OR(I91="ОК",I91="Учтено: добавьте пояснение"),IF(C91="Приход",D91,IF(C91="Корректировка остатка",D91,-D91)),"")</f>
        <v/>
      </c>
      <c r="G91" s="13"/>
      <c r="H91" s="15" t="str">
        <f>IF(OR(B91="",SUMPRODUCT(--EXACT('Номенклатура'!$A$6:$A$205,B91))&lt;&gt;1),"",INDEX('Номенклатура'!$B$6:$B$205,SUMPRODUCT(EXACT('Номенклатура'!$A$6:$A$205,B91)*(ROW('Номенклатура'!$A$6:$A$205)-5)))&amp;"")</f>
        <v/>
      </c>
      <c r="I91" s="15" t="str">
        <f>IF(COUNTA(A91:D91,G91)=0,"",IF(NOT(ISNUMBER(A91)),"Укажите дату",IF(B91="","Укажите код",IF(NOT(AND(ISTEXT(B91),LEN(B91)&gt;0,LEN(B91)&lt;=30,ISNUMBER(FIND(LEFT(B91,1),"ABCDEFGHIJKLMNOPQRSTUVWXYZ")),SUMPRODUCT((MID(B91,{1,2,3,4,5,6,7,8,9,10,11,12,13,14,15,16,17,18,19,20,21,22,23,24,25,26,27,28,29,30},1)&lt;&gt;"")*ISERROR(FIND(MID(B91,{1,2,3,4,5,6,7,8,9,10,11,12,13,14,15,16,17,18,19,20,21,22,23,24,25,26,27,28,29,30},1),"ABCDEFGHIJKLMNOPQRSTUVWXYZ0123456789-_")))=0,ISERROR(VALUE(B91)))),"Недопустимый код: только латинские буквы A-Z в верхнем регистре, цифры, - и _; начало с буквы, до 30 символов (например MILK-001)",IF(SUMPRODUCT(--EXACT('Номенклатура'!$A$6:$A$205,B91))=0,"Код не найден в номенклатуре",IF(SUMPRODUCT(--EXACT('Номенклатура'!$A$6:$A$205,B91))&gt;1,"Код повторяется в номенклатуре",IF(ISNA(MATCH(C91,{"Приход","Расход","Списание","Корректировка остатка"},0)),"Выберите тип операции",IF(NOT(ISNUMBER(D91)),"Укажите количество",IF(D91=0,"Количество не может быть 0",IF(AND(C91&lt;&gt;"Корректировка остатка",D91&lt;0),"Для этого типа количество положительное",IF(NOT(ISNUMBER('Номенклатура'!$C$2)),"Укажите дату начала учёта",IF(A91&lt;INT('Номенклатура'!$C$2),"Раньше даты начала учёта: НЕ учтено",IF(AND(C91="Корректировка остатка",TRIM(G91)=""),"Учтено: добавьте пояснение","ОК")))))))))))))</f>
        <v/>
      </c>
    </row>
    <row r="92" spans="1:9" x14ac:dyDescent="0.25">
      <c r="A92" s="16"/>
      <c r="B92" s="13"/>
      <c r="C92" s="13"/>
      <c r="D92" s="14"/>
      <c r="E92" s="17" t="str">
        <f>IF(OR(B92="",SUMPRODUCT(--EXACT('Номенклатура'!$A$6:$A$205,B92))&lt;&gt;1),"",INDEX('Номенклатура'!$D$6:$D$205,SUMPRODUCT(EXACT('Номенклатура'!$A$6:$A$205,B92)*(ROW('Номенклатура'!$A$6:$A$205)-5)))&amp;"")</f>
        <v/>
      </c>
      <c r="F92" s="18" t="str">
        <f>IF(OR(I92="ОК",I92="Учтено: добавьте пояснение"),IF(C92="Приход",D92,IF(C92="Корректировка остатка",D92,-D92)),"")</f>
        <v/>
      </c>
      <c r="G92" s="13"/>
      <c r="H92" s="15" t="str">
        <f>IF(OR(B92="",SUMPRODUCT(--EXACT('Номенклатура'!$A$6:$A$205,B92))&lt;&gt;1),"",INDEX('Номенклатура'!$B$6:$B$205,SUMPRODUCT(EXACT('Номенклатура'!$A$6:$A$205,B92)*(ROW('Номенклатура'!$A$6:$A$205)-5)))&amp;"")</f>
        <v/>
      </c>
      <c r="I92" s="15" t="str">
        <f>IF(COUNTA(A92:D92,G92)=0,"",IF(NOT(ISNUMBER(A92)),"Укажите дату",IF(B92="","Укажите код",IF(NOT(AND(ISTEXT(B92),LEN(B92)&gt;0,LEN(B92)&lt;=30,ISNUMBER(FIND(LEFT(B92,1),"ABCDEFGHIJKLMNOPQRSTUVWXYZ")),SUMPRODUCT((MID(B92,{1,2,3,4,5,6,7,8,9,10,11,12,13,14,15,16,17,18,19,20,21,22,23,24,25,26,27,28,29,30},1)&lt;&gt;"")*ISERROR(FIND(MID(B92,{1,2,3,4,5,6,7,8,9,10,11,12,13,14,15,16,17,18,19,20,21,22,23,24,25,26,27,28,29,30},1),"ABCDEFGHIJKLMNOPQRSTUVWXYZ0123456789-_")))=0,ISERROR(VALUE(B92)))),"Недопустимый код: только латинские буквы A-Z в верхнем регистре, цифры, - и _; начало с буквы, до 30 символов (например MILK-001)",IF(SUMPRODUCT(--EXACT('Номенклатура'!$A$6:$A$205,B92))=0,"Код не найден в номенклатуре",IF(SUMPRODUCT(--EXACT('Номенклатура'!$A$6:$A$205,B92))&gt;1,"Код повторяется в номенклатуре",IF(ISNA(MATCH(C92,{"Приход","Расход","Списание","Корректировка остатка"},0)),"Выберите тип операции",IF(NOT(ISNUMBER(D92)),"Укажите количество",IF(D92=0,"Количество не может быть 0",IF(AND(C92&lt;&gt;"Корректировка остатка",D92&lt;0),"Для этого типа количество положительное",IF(NOT(ISNUMBER('Номенклатура'!$C$2)),"Укажите дату начала учёта",IF(A92&lt;INT('Номенклатура'!$C$2),"Раньше даты начала учёта: НЕ учтено",IF(AND(C92="Корректировка остатка",TRIM(G92)=""),"Учтено: добавьте пояснение","ОК")))))))))))))</f>
        <v/>
      </c>
    </row>
    <row r="93" spans="1:9" x14ac:dyDescent="0.25">
      <c r="A93" s="16"/>
      <c r="B93" s="13"/>
      <c r="C93" s="13"/>
      <c r="D93" s="14"/>
      <c r="E93" s="17" t="str">
        <f>IF(OR(B93="",SUMPRODUCT(--EXACT('Номенклатура'!$A$6:$A$205,B93))&lt;&gt;1),"",INDEX('Номенклатура'!$D$6:$D$205,SUMPRODUCT(EXACT('Номенклатура'!$A$6:$A$205,B93)*(ROW('Номенклатура'!$A$6:$A$205)-5)))&amp;"")</f>
        <v/>
      </c>
      <c r="F93" s="18" t="str">
        <f>IF(OR(I93="ОК",I93="Учтено: добавьте пояснение"),IF(C93="Приход",D93,IF(C93="Корректировка остатка",D93,-D93)),"")</f>
        <v/>
      </c>
      <c r="G93" s="13"/>
      <c r="H93" s="15" t="str">
        <f>IF(OR(B93="",SUMPRODUCT(--EXACT('Номенклатура'!$A$6:$A$205,B93))&lt;&gt;1),"",INDEX('Номенклатура'!$B$6:$B$205,SUMPRODUCT(EXACT('Номенклатура'!$A$6:$A$205,B93)*(ROW('Номенклатура'!$A$6:$A$205)-5)))&amp;"")</f>
        <v/>
      </c>
      <c r="I93" s="15" t="str">
        <f>IF(COUNTA(A93:D93,G93)=0,"",IF(NOT(ISNUMBER(A93)),"Укажите дату",IF(B93="","Укажите код",IF(NOT(AND(ISTEXT(B93),LEN(B93)&gt;0,LEN(B93)&lt;=30,ISNUMBER(FIND(LEFT(B93,1),"ABCDEFGHIJKLMNOPQRSTUVWXYZ")),SUMPRODUCT((MID(B93,{1,2,3,4,5,6,7,8,9,10,11,12,13,14,15,16,17,18,19,20,21,22,23,24,25,26,27,28,29,30},1)&lt;&gt;"")*ISERROR(FIND(MID(B93,{1,2,3,4,5,6,7,8,9,10,11,12,13,14,15,16,17,18,19,20,21,22,23,24,25,26,27,28,29,30},1),"ABCDEFGHIJKLMNOPQRSTUVWXYZ0123456789-_")))=0,ISERROR(VALUE(B93)))),"Недопустимый код: только латинские буквы A-Z в верхнем регистре, цифры, - и _; начало с буквы, до 30 символов (например MILK-001)",IF(SUMPRODUCT(--EXACT('Номенклатура'!$A$6:$A$205,B93))=0,"Код не найден в номенклатуре",IF(SUMPRODUCT(--EXACT('Номенклатура'!$A$6:$A$205,B93))&gt;1,"Код повторяется в номенклатуре",IF(ISNA(MATCH(C93,{"Приход","Расход","Списание","Корректировка остатка"},0)),"Выберите тип операции",IF(NOT(ISNUMBER(D93)),"Укажите количество",IF(D93=0,"Количество не может быть 0",IF(AND(C93&lt;&gt;"Корректировка остатка",D93&lt;0),"Для этого типа количество положительное",IF(NOT(ISNUMBER('Номенклатура'!$C$2)),"Укажите дату начала учёта",IF(A93&lt;INT('Номенклатура'!$C$2),"Раньше даты начала учёта: НЕ учтено",IF(AND(C93="Корректировка остатка",TRIM(G93)=""),"Учтено: добавьте пояснение","ОК")))))))))))))</f>
        <v/>
      </c>
    </row>
    <row r="94" spans="1:9" x14ac:dyDescent="0.25">
      <c r="A94" s="16"/>
      <c r="B94" s="13"/>
      <c r="C94" s="13"/>
      <c r="D94" s="14"/>
      <c r="E94" s="17" t="str">
        <f>IF(OR(B94="",SUMPRODUCT(--EXACT('Номенклатура'!$A$6:$A$205,B94))&lt;&gt;1),"",INDEX('Номенклатура'!$D$6:$D$205,SUMPRODUCT(EXACT('Номенклатура'!$A$6:$A$205,B94)*(ROW('Номенклатура'!$A$6:$A$205)-5)))&amp;"")</f>
        <v/>
      </c>
      <c r="F94" s="18" t="str">
        <f>IF(OR(I94="ОК",I94="Учтено: добавьте пояснение"),IF(C94="Приход",D94,IF(C94="Корректировка остатка",D94,-D94)),"")</f>
        <v/>
      </c>
      <c r="G94" s="13"/>
      <c r="H94" s="15" t="str">
        <f>IF(OR(B94="",SUMPRODUCT(--EXACT('Номенклатура'!$A$6:$A$205,B94))&lt;&gt;1),"",INDEX('Номенклатура'!$B$6:$B$205,SUMPRODUCT(EXACT('Номенклатура'!$A$6:$A$205,B94)*(ROW('Номенклатура'!$A$6:$A$205)-5)))&amp;"")</f>
        <v/>
      </c>
      <c r="I94" s="15" t="str">
        <f>IF(COUNTA(A94:D94,G94)=0,"",IF(NOT(ISNUMBER(A94)),"Укажите дату",IF(B94="","Укажите код",IF(NOT(AND(ISTEXT(B94),LEN(B94)&gt;0,LEN(B94)&lt;=30,ISNUMBER(FIND(LEFT(B94,1),"ABCDEFGHIJKLMNOPQRSTUVWXYZ")),SUMPRODUCT((MID(B94,{1,2,3,4,5,6,7,8,9,10,11,12,13,14,15,16,17,18,19,20,21,22,23,24,25,26,27,28,29,30},1)&lt;&gt;"")*ISERROR(FIND(MID(B94,{1,2,3,4,5,6,7,8,9,10,11,12,13,14,15,16,17,18,19,20,21,22,23,24,25,26,27,28,29,30},1),"ABCDEFGHIJKLMNOPQRSTUVWXYZ0123456789-_")))=0,ISERROR(VALUE(B94)))),"Недопустимый код: только латинские буквы A-Z в верхнем регистре, цифры, - и _; начало с буквы, до 30 символов (например MILK-001)",IF(SUMPRODUCT(--EXACT('Номенклатура'!$A$6:$A$205,B94))=0,"Код не найден в номенклатуре",IF(SUMPRODUCT(--EXACT('Номенклатура'!$A$6:$A$205,B94))&gt;1,"Код повторяется в номенклатуре",IF(ISNA(MATCH(C94,{"Приход","Расход","Списание","Корректировка остатка"},0)),"Выберите тип операции",IF(NOT(ISNUMBER(D94)),"Укажите количество",IF(D94=0,"Количество не может быть 0",IF(AND(C94&lt;&gt;"Корректировка остатка",D94&lt;0),"Для этого типа количество положительное",IF(NOT(ISNUMBER('Номенклатура'!$C$2)),"Укажите дату начала учёта",IF(A94&lt;INT('Номенклатура'!$C$2),"Раньше даты начала учёта: НЕ учтено",IF(AND(C94="Корректировка остатка",TRIM(G94)=""),"Учтено: добавьте пояснение","ОК")))))))))))))</f>
        <v/>
      </c>
    </row>
    <row r="95" spans="1:9" x14ac:dyDescent="0.25">
      <c r="A95" s="16"/>
      <c r="B95" s="13"/>
      <c r="C95" s="13"/>
      <c r="D95" s="14"/>
      <c r="E95" s="17" t="str">
        <f>IF(OR(B95="",SUMPRODUCT(--EXACT('Номенклатура'!$A$6:$A$205,B95))&lt;&gt;1),"",INDEX('Номенклатура'!$D$6:$D$205,SUMPRODUCT(EXACT('Номенклатура'!$A$6:$A$205,B95)*(ROW('Номенклатура'!$A$6:$A$205)-5)))&amp;"")</f>
        <v/>
      </c>
      <c r="F95" s="18" t="str">
        <f>IF(OR(I95="ОК",I95="Учтено: добавьте пояснение"),IF(C95="Приход",D95,IF(C95="Корректировка остатка",D95,-D95)),"")</f>
        <v/>
      </c>
      <c r="G95" s="13"/>
      <c r="H95" s="15" t="str">
        <f>IF(OR(B95="",SUMPRODUCT(--EXACT('Номенклатура'!$A$6:$A$205,B95))&lt;&gt;1),"",INDEX('Номенклатура'!$B$6:$B$205,SUMPRODUCT(EXACT('Номенклатура'!$A$6:$A$205,B95)*(ROW('Номенклатура'!$A$6:$A$205)-5)))&amp;"")</f>
        <v/>
      </c>
      <c r="I95" s="15" t="str">
        <f>IF(COUNTA(A95:D95,G95)=0,"",IF(NOT(ISNUMBER(A95)),"Укажите дату",IF(B95="","Укажите код",IF(NOT(AND(ISTEXT(B95),LEN(B95)&gt;0,LEN(B95)&lt;=30,ISNUMBER(FIND(LEFT(B95,1),"ABCDEFGHIJKLMNOPQRSTUVWXYZ")),SUMPRODUCT((MID(B95,{1,2,3,4,5,6,7,8,9,10,11,12,13,14,15,16,17,18,19,20,21,22,23,24,25,26,27,28,29,30},1)&lt;&gt;"")*ISERROR(FIND(MID(B95,{1,2,3,4,5,6,7,8,9,10,11,12,13,14,15,16,17,18,19,20,21,22,23,24,25,26,27,28,29,30},1),"ABCDEFGHIJKLMNOPQRSTUVWXYZ0123456789-_")))=0,ISERROR(VALUE(B95)))),"Недопустимый код: только латинские буквы A-Z в верхнем регистре, цифры, - и _; начало с буквы, до 30 символов (например MILK-001)",IF(SUMPRODUCT(--EXACT('Номенклатура'!$A$6:$A$205,B95))=0,"Код не найден в номенклатуре",IF(SUMPRODUCT(--EXACT('Номенклатура'!$A$6:$A$205,B95))&gt;1,"Код повторяется в номенклатуре",IF(ISNA(MATCH(C95,{"Приход","Расход","Списание","Корректировка остатка"},0)),"Выберите тип операции",IF(NOT(ISNUMBER(D95)),"Укажите количество",IF(D95=0,"Количество не может быть 0",IF(AND(C95&lt;&gt;"Корректировка остатка",D95&lt;0),"Для этого типа количество положительное",IF(NOT(ISNUMBER('Номенклатура'!$C$2)),"Укажите дату начала учёта",IF(A95&lt;INT('Номенклатура'!$C$2),"Раньше даты начала учёта: НЕ учтено",IF(AND(C95="Корректировка остатка",TRIM(G95)=""),"Учтено: добавьте пояснение","ОК")))))))))))))</f>
        <v/>
      </c>
    </row>
    <row r="96" spans="1:9" x14ac:dyDescent="0.25">
      <c r="A96" s="16"/>
      <c r="B96" s="13"/>
      <c r="C96" s="13"/>
      <c r="D96" s="14"/>
      <c r="E96" s="17" t="str">
        <f>IF(OR(B96="",SUMPRODUCT(--EXACT('Номенклатура'!$A$6:$A$205,B96))&lt;&gt;1),"",INDEX('Номенклатура'!$D$6:$D$205,SUMPRODUCT(EXACT('Номенклатура'!$A$6:$A$205,B96)*(ROW('Номенклатура'!$A$6:$A$205)-5)))&amp;"")</f>
        <v/>
      </c>
      <c r="F96" s="18" t="str">
        <f>IF(OR(I96="ОК",I96="Учтено: добавьте пояснение"),IF(C96="Приход",D96,IF(C96="Корректировка остатка",D96,-D96)),"")</f>
        <v/>
      </c>
      <c r="G96" s="13"/>
      <c r="H96" s="15" t="str">
        <f>IF(OR(B96="",SUMPRODUCT(--EXACT('Номенклатура'!$A$6:$A$205,B96))&lt;&gt;1),"",INDEX('Номенклатура'!$B$6:$B$205,SUMPRODUCT(EXACT('Номенклатура'!$A$6:$A$205,B96)*(ROW('Номенклатура'!$A$6:$A$205)-5)))&amp;"")</f>
        <v/>
      </c>
      <c r="I96" s="15" t="str">
        <f>IF(COUNTA(A96:D96,G96)=0,"",IF(NOT(ISNUMBER(A96)),"Укажите дату",IF(B96="","Укажите код",IF(NOT(AND(ISTEXT(B96),LEN(B96)&gt;0,LEN(B96)&lt;=30,ISNUMBER(FIND(LEFT(B96,1),"ABCDEFGHIJKLMNOPQRSTUVWXYZ")),SUMPRODUCT((MID(B96,{1,2,3,4,5,6,7,8,9,10,11,12,13,14,15,16,17,18,19,20,21,22,23,24,25,26,27,28,29,30},1)&lt;&gt;"")*ISERROR(FIND(MID(B96,{1,2,3,4,5,6,7,8,9,10,11,12,13,14,15,16,17,18,19,20,21,22,23,24,25,26,27,28,29,30},1),"ABCDEFGHIJKLMNOPQRSTUVWXYZ0123456789-_")))=0,ISERROR(VALUE(B96)))),"Недопустимый код: только латинские буквы A-Z в верхнем регистре, цифры, - и _; начало с буквы, до 30 символов (например MILK-001)",IF(SUMPRODUCT(--EXACT('Номенклатура'!$A$6:$A$205,B96))=0,"Код не найден в номенклатуре",IF(SUMPRODUCT(--EXACT('Номенклатура'!$A$6:$A$205,B96))&gt;1,"Код повторяется в номенклатуре",IF(ISNA(MATCH(C96,{"Приход","Расход","Списание","Корректировка остатка"},0)),"Выберите тип операции",IF(NOT(ISNUMBER(D96)),"Укажите количество",IF(D96=0,"Количество не может быть 0",IF(AND(C96&lt;&gt;"Корректировка остатка",D96&lt;0),"Для этого типа количество положительное",IF(NOT(ISNUMBER('Номенклатура'!$C$2)),"Укажите дату начала учёта",IF(A96&lt;INT('Номенклатура'!$C$2),"Раньше даты начала учёта: НЕ учтено",IF(AND(C96="Корректировка остатка",TRIM(G96)=""),"Учтено: добавьте пояснение","ОК")))))))))))))</f>
        <v/>
      </c>
    </row>
    <row r="97" spans="1:9" x14ac:dyDescent="0.25">
      <c r="A97" s="16"/>
      <c r="B97" s="13"/>
      <c r="C97" s="13"/>
      <c r="D97" s="14"/>
      <c r="E97" s="17" t="str">
        <f>IF(OR(B97="",SUMPRODUCT(--EXACT('Номенклатура'!$A$6:$A$205,B97))&lt;&gt;1),"",INDEX('Номенклатура'!$D$6:$D$205,SUMPRODUCT(EXACT('Номенклатура'!$A$6:$A$205,B97)*(ROW('Номенклатура'!$A$6:$A$205)-5)))&amp;"")</f>
        <v/>
      </c>
      <c r="F97" s="18" t="str">
        <f>IF(OR(I97="ОК",I97="Учтено: добавьте пояснение"),IF(C97="Приход",D97,IF(C97="Корректировка остатка",D97,-D97)),"")</f>
        <v/>
      </c>
      <c r="G97" s="13"/>
      <c r="H97" s="15" t="str">
        <f>IF(OR(B97="",SUMPRODUCT(--EXACT('Номенклатура'!$A$6:$A$205,B97))&lt;&gt;1),"",INDEX('Номенклатура'!$B$6:$B$205,SUMPRODUCT(EXACT('Номенклатура'!$A$6:$A$205,B97)*(ROW('Номенклатура'!$A$6:$A$205)-5)))&amp;"")</f>
        <v/>
      </c>
      <c r="I97" s="15" t="str">
        <f>IF(COUNTA(A97:D97,G97)=0,"",IF(NOT(ISNUMBER(A97)),"Укажите дату",IF(B97="","Укажите код",IF(NOT(AND(ISTEXT(B97),LEN(B97)&gt;0,LEN(B97)&lt;=30,ISNUMBER(FIND(LEFT(B97,1),"ABCDEFGHIJKLMNOPQRSTUVWXYZ")),SUMPRODUCT((MID(B97,{1,2,3,4,5,6,7,8,9,10,11,12,13,14,15,16,17,18,19,20,21,22,23,24,25,26,27,28,29,30},1)&lt;&gt;"")*ISERROR(FIND(MID(B97,{1,2,3,4,5,6,7,8,9,10,11,12,13,14,15,16,17,18,19,20,21,22,23,24,25,26,27,28,29,30},1),"ABCDEFGHIJKLMNOPQRSTUVWXYZ0123456789-_")))=0,ISERROR(VALUE(B97)))),"Недопустимый код: только латинские буквы A-Z в верхнем регистре, цифры, - и _; начало с буквы, до 30 символов (например MILK-001)",IF(SUMPRODUCT(--EXACT('Номенклатура'!$A$6:$A$205,B97))=0,"Код не найден в номенклатуре",IF(SUMPRODUCT(--EXACT('Номенклатура'!$A$6:$A$205,B97))&gt;1,"Код повторяется в номенклатуре",IF(ISNA(MATCH(C97,{"Приход","Расход","Списание","Корректировка остатка"},0)),"Выберите тип операции",IF(NOT(ISNUMBER(D97)),"Укажите количество",IF(D97=0,"Количество не может быть 0",IF(AND(C97&lt;&gt;"Корректировка остатка",D97&lt;0),"Для этого типа количество положительное",IF(NOT(ISNUMBER('Номенклатура'!$C$2)),"Укажите дату начала учёта",IF(A97&lt;INT('Номенклатура'!$C$2),"Раньше даты начала учёта: НЕ учтено",IF(AND(C97="Корректировка остатка",TRIM(G97)=""),"Учтено: добавьте пояснение","ОК")))))))))))))</f>
        <v/>
      </c>
    </row>
    <row r="98" spans="1:9" x14ac:dyDescent="0.25">
      <c r="A98" s="16"/>
      <c r="B98" s="13"/>
      <c r="C98" s="13"/>
      <c r="D98" s="14"/>
      <c r="E98" s="17" t="str">
        <f>IF(OR(B98="",SUMPRODUCT(--EXACT('Номенклатура'!$A$6:$A$205,B98))&lt;&gt;1),"",INDEX('Номенклатура'!$D$6:$D$205,SUMPRODUCT(EXACT('Номенклатура'!$A$6:$A$205,B98)*(ROW('Номенклатура'!$A$6:$A$205)-5)))&amp;"")</f>
        <v/>
      </c>
      <c r="F98" s="18" t="str">
        <f>IF(OR(I98="ОК",I98="Учтено: добавьте пояснение"),IF(C98="Приход",D98,IF(C98="Корректировка остатка",D98,-D98)),"")</f>
        <v/>
      </c>
      <c r="G98" s="13"/>
      <c r="H98" s="15" t="str">
        <f>IF(OR(B98="",SUMPRODUCT(--EXACT('Номенклатура'!$A$6:$A$205,B98))&lt;&gt;1),"",INDEX('Номенклатура'!$B$6:$B$205,SUMPRODUCT(EXACT('Номенклатура'!$A$6:$A$205,B98)*(ROW('Номенклатура'!$A$6:$A$205)-5)))&amp;"")</f>
        <v/>
      </c>
      <c r="I98" s="15" t="str">
        <f>IF(COUNTA(A98:D98,G98)=0,"",IF(NOT(ISNUMBER(A98)),"Укажите дату",IF(B98="","Укажите код",IF(NOT(AND(ISTEXT(B98),LEN(B98)&gt;0,LEN(B98)&lt;=30,ISNUMBER(FIND(LEFT(B98,1),"ABCDEFGHIJKLMNOPQRSTUVWXYZ")),SUMPRODUCT((MID(B98,{1,2,3,4,5,6,7,8,9,10,11,12,13,14,15,16,17,18,19,20,21,22,23,24,25,26,27,28,29,30},1)&lt;&gt;"")*ISERROR(FIND(MID(B98,{1,2,3,4,5,6,7,8,9,10,11,12,13,14,15,16,17,18,19,20,21,22,23,24,25,26,27,28,29,30},1),"ABCDEFGHIJKLMNOPQRSTUVWXYZ0123456789-_")))=0,ISERROR(VALUE(B98)))),"Недопустимый код: только латинские буквы A-Z в верхнем регистре, цифры, - и _; начало с буквы, до 30 символов (например MILK-001)",IF(SUMPRODUCT(--EXACT('Номенклатура'!$A$6:$A$205,B98))=0,"Код не найден в номенклатуре",IF(SUMPRODUCT(--EXACT('Номенклатура'!$A$6:$A$205,B98))&gt;1,"Код повторяется в номенклатуре",IF(ISNA(MATCH(C98,{"Приход","Расход","Списание","Корректировка остатка"},0)),"Выберите тип операции",IF(NOT(ISNUMBER(D98)),"Укажите количество",IF(D98=0,"Количество не может быть 0",IF(AND(C98&lt;&gt;"Корректировка остатка",D98&lt;0),"Для этого типа количество положительное",IF(NOT(ISNUMBER('Номенклатура'!$C$2)),"Укажите дату начала учёта",IF(A98&lt;INT('Номенклатура'!$C$2),"Раньше даты начала учёта: НЕ учтено",IF(AND(C98="Корректировка остатка",TRIM(G98)=""),"Учтено: добавьте пояснение","ОК")))))))))))))</f>
        <v/>
      </c>
    </row>
    <row r="99" spans="1:9" x14ac:dyDescent="0.25">
      <c r="A99" s="16"/>
      <c r="B99" s="13"/>
      <c r="C99" s="13"/>
      <c r="D99" s="14"/>
      <c r="E99" s="17" t="str">
        <f>IF(OR(B99="",SUMPRODUCT(--EXACT('Номенклатура'!$A$6:$A$205,B99))&lt;&gt;1),"",INDEX('Номенклатура'!$D$6:$D$205,SUMPRODUCT(EXACT('Номенклатура'!$A$6:$A$205,B99)*(ROW('Номенклатура'!$A$6:$A$205)-5)))&amp;"")</f>
        <v/>
      </c>
      <c r="F99" s="18" t="str">
        <f>IF(OR(I99="ОК",I99="Учтено: добавьте пояснение"),IF(C99="Приход",D99,IF(C99="Корректировка остатка",D99,-D99)),"")</f>
        <v/>
      </c>
      <c r="G99" s="13"/>
      <c r="H99" s="15" t="str">
        <f>IF(OR(B99="",SUMPRODUCT(--EXACT('Номенклатура'!$A$6:$A$205,B99))&lt;&gt;1),"",INDEX('Номенклатура'!$B$6:$B$205,SUMPRODUCT(EXACT('Номенклатура'!$A$6:$A$205,B99)*(ROW('Номенклатура'!$A$6:$A$205)-5)))&amp;"")</f>
        <v/>
      </c>
      <c r="I99" s="15" t="str">
        <f>IF(COUNTA(A99:D99,G99)=0,"",IF(NOT(ISNUMBER(A99)),"Укажите дату",IF(B99="","Укажите код",IF(NOT(AND(ISTEXT(B99),LEN(B99)&gt;0,LEN(B99)&lt;=30,ISNUMBER(FIND(LEFT(B99,1),"ABCDEFGHIJKLMNOPQRSTUVWXYZ")),SUMPRODUCT((MID(B99,{1,2,3,4,5,6,7,8,9,10,11,12,13,14,15,16,17,18,19,20,21,22,23,24,25,26,27,28,29,30},1)&lt;&gt;"")*ISERROR(FIND(MID(B99,{1,2,3,4,5,6,7,8,9,10,11,12,13,14,15,16,17,18,19,20,21,22,23,24,25,26,27,28,29,30},1),"ABCDEFGHIJKLMNOPQRSTUVWXYZ0123456789-_")))=0,ISERROR(VALUE(B99)))),"Недопустимый код: только латинские буквы A-Z в верхнем регистре, цифры, - и _; начало с буквы, до 30 символов (например MILK-001)",IF(SUMPRODUCT(--EXACT('Номенклатура'!$A$6:$A$205,B99))=0,"Код не найден в номенклатуре",IF(SUMPRODUCT(--EXACT('Номенклатура'!$A$6:$A$205,B99))&gt;1,"Код повторяется в номенклатуре",IF(ISNA(MATCH(C99,{"Приход","Расход","Списание","Корректировка остатка"},0)),"Выберите тип операции",IF(NOT(ISNUMBER(D99)),"Укажите количество",IF(D99=0,"Количество не может быть 0",IF(AND(C99&lt;&gt;"Корректировка остатка",D99&lt;0),"Для этого типа количество положительное",IF(NOT(ISNUMBER('Номенклатура'!$C$2)),"Укажите дату начала учёта",IF(A99&lt;INT('Номенклатура'!$C$2),"Раньше даты начала учёта: НЕ учтено",IF(AND(C99="Корректировка остатка",TRIM(G99)=""),"Учтено: добавьте пояснение","ОК")))))))))))))</f>
        <v/>
      </c>
    </row>
    <row r="100" spans="1:9" x14ac:dyDescent="0.25">
      <c r="A100" s="16"/>
      <c r="B100" s="13"/>
      <c r="C100" s="13"/>
      <c r="D100" s="14"/>
      <c r="E100" s="17" t="str">
        <f>IF(OR(B100="",SUMPRODUCT(--EXACT('Номенклатура'!$A$6:$A$205,B100))&lt;&gt;1),"",INDEX('Номенклатура'!$D$6:$D$205,SUMPRODUCT(EXACT('Номенклатура'!$A$6:$A$205,B100)*(ROW('Номенклатура'!$A$6:$A$205)-5)))&amp;"")</f>
        <v/>
      </c>
      <c r="F100" s="18" t="str">
        <f>IF(OR(I100="ОК",I100="Учтено: добавьте пояснение"),IF(C100="Приход",D100,IF(C100="Корректировка остатка",D100,-D100)),"")</f>
        <v/>
      </c>
      <c r="G100" s="13"/>
      <c r="H100" s="15" t="str">
        <f>IF(OR(B100="",SUMPRODUCT(--EXACT('Номенклатура'!$A$6:$A$205,B100))&lt;&gt;1),"",INDEX('Номенклатура'!$B$6:$B$205,SUMPRODUCT(EXACT('Номенклатура'!$A$6:$A$205,B100)*(ROW('Номенклатура'!$A$6:$A$205)-5)))&amp;"")</f>
        <v/>
      </c>
      <c r="I100" s="15" t="str">
        <f>IF(COUNTA(A100:D100,G100)=0,"",IF(NOT(ISNUMBER(A100)),"Укажите дату",IF(B100="","Укажите код",IF(NOT(AND(ISTEXT(B100),LEN(B100)&gt;0,LEN(B100)&lt;=30,ISNUMBER(FIND(LEFT(B100,1),"ABCDEFGHIJKLMNOPQRSTUVWXYZ")),SUMPRODUCT((MID(B100,{1,2,3,4,5,6,7,8,9,10,11,12,13,14,15,16,17,18,19,20,21,22,23,24,25,26,27,28,29,30},1)&lt;&gt;"")*ISERROR(FIND(MID(B100,{1,2,3,4,5,6,7,8,9,10,11,12,13,14,15,16,17,18,19,20,21,22,23,24,25,26,27,28,29,30},1),"ABCDEFGHIJKLMNOPQRSTUVWXYZ0123456789-_")))=0,ISERROR(VALUE(B100)))),"Недопустимый код: только латинские буквы A-Z в верхнем регистре, цифры, - и _; начало с буквы, до 30 символов (например MILK-001)",IF(SUMPRODUCT(--EXACT('Номенклатура'!$A$6:$A$205,B100))=0,"Код не найден в номенклатуре",IF(SUMPRODUCT(--EXACT('Номенклатура'!$A$6:$A$205,B100))&gt;1,"Код повторяется в номенклатуре",IF(ISNA(MATCH(C100,{"Приход","Расход","Списание","Корректировка остатка"},0)),"Выберите тип операции",IF(NOT(ISNUMBER(D100)),"Укажите количество",IF(D100=0,"Количество не может быть 0",IF(AND(C100&lt;&gt;"Корректировка остатка",D100&lt;0),"Для этого типа количество положительное",IF(NOT(ISNUMBER('Номенклатура'!$C$2)),"Укажите дату начала учёта",IF(A100&lt;INT('Номенклатура'!$C$2),"Раньше даты начала учёта: НЕ учтено",IF(AND(C100="Корректировка остатка",TRIM(G100)=""),"Учтено: добавьте пояснение","ОК")))))))))))))</f>
        <v/>
      </c>
    </row>
    <row r="101" spans="1:9" x14ac:dyDescent="0.25">
      <c r="A101" s="16"/>
      <c r="B101" s="13"/>
      <c r="C101" s="13"/>
      <c r="D101" s="14"/>
      <c r="E101" s="17" t="str">
        <f>IF(OR(B101="",SUMPRODUCT(--EXACT('Номенклатура'!$A$6:$A$205,B101))&lt;&gt;1),"",INDEX('Номенклатура'!$D$6:$D$205,SUMPRODUCT(EXACT('Номенклатура'!$A$6:$A$205,B101)*(ROW('Номенклатура'!$A$6:$A$205)-5)))&amp;"")</f>
        <v/>
      </c>
      <c r="F101" s="18" t="str">
        <f>IF(OR(I101="ОК",I101="Учтено: добавьте пояснение"),IF(C101="Приход",D101,IF(C101="Корректировка остатка",D101,-D101)),"")</f>
        <v/>
      </c>
      <c r="G101" s="13"/>
      <c r="H101" s="15" t="str">
        <f>IF(OR(B101="",SUMPRODUCT(--EXACT('Номенклатура'!$A$6:$A$205,B101))&lt;&gt;1),"",INDEX('Номенклатура'!$B$6:$B$205,SUMPRODUCT(EXACT('Номенклатура'!$A$6:$A$205,B101)*(ROW('Номенклатура'!$A$6:$A$205)-5)))&amp;"")</f>
        <v/>
      </c>
      <c r="I101" s="15" t="str">
        <f>IF(COUNTA(A101:D101,G101)=0,"",IF(NOT(ISNUMBER(A101)),"Укажите дату",IF(B101="","Укажите код",IF(NOT(AND(ISTEXT(B101),LEN(B101)&gt;0,LEN(B101)&lt;=30,ISNUMBER(FIND(LEFT(B101,1),"ABCDEFGHIJKLMNOPQRSTUVWXYZ")),SUMPRODUCT((MID(B101,{1,2,3,4,5,6,7,8,9,10,11,12,13,14,15,16,17,18,19,20,21,22,23,24,25,26,27,28,29,30},1)&lt;&gt;"")*ISERROR(FIND(MID(B101,{1,2,3,4,5,6,7,8,9,10,11,12,13,14,15,16,17,18,19,20,21,22,23,24,25,26,27,28,29,30},1),"ABCDEFGHIJKLMNOPQRSTUVWXYZ0123456789-_")))=0,ISERROR(VALUE(B101)))),"Недопустимый код: только латинские буквы A-Z в верхнем регистре, цифры, - и _; начало с буквы, до 30 символов (например MILK-001)",IF(SUMPRODUCT(--EXACT('Номенклатура'!$A$6:$A$205,B101))=0,"Код не найден в номенклатуре",IF(SUMPRODUCT(--EXACT('Номенклатура'!$A$6:$A$205,B101))&gt;1,"Код повторяется в номенклатуре",IF(ISNA(MATCH(C101,{"Приход","Расход","Списание","Корректировка остатка"},0)),"Выберите тип операции",IF(NOT(ISNUMBER(D101)),"Укажите количество",IF(D101=0,"Количество не может быть 0",IF(AND(C101&lt;&gt;"Корректировка остатка",D101&lt;0),"Для этого типа количество положительное",IF(NOT(ISNUMBER('Номенклатура'!$C$2)),"Укажите дату начала учёта",IF(A101&lt;INT('Номенклатура'!$C$2),"Раньше даты начала учёта: НЕ учтено",IF(AND(C101="Корректировка остатка",TRIM(G101)=""),"Учтено: добавьте пояснение","ОК")))))))))))))</f>
        <v/>
      </c>
    </row>
    <row r="102" spans="1:9" x14ac:dyDescent="0.25">
      <c r="A102" s="16"/>
      <c r="B102" s="13"/>
      <c r="C102" s="13"/>
      <c r="D102" s="14"/>
      <c r="E102" s="17" t="str">
        <f>IF(OR(B102="",SUMPRODUCT(--EXACT('Номенклатура'!$A$6:$A$205,B102))&lt;&gt;1),"",INDEX('Номенклатура'!$D$6:$D$205,SUMPRODUCT(EXACT('Номенклатура'!$A$6:$A$205,B102)*(ROW('Номенклатура'!$A$6:$A$205)-5)))&amp;"")</f>
        <v/>
      </c>
      <c r="F102" s="18" t="str">
        <f>IF(OR(I102="ОК",I102="Учтено: добавьте пояснение"),IF(C102="Приход",D102,IF(C102="Корректировка остатка",D102,-D102)),"")</f>
        <v/>
      </c>
      <c r="G102" s="13"/>
      <c r="H102" s="15" t="str">
        <f>IF(OR(B102="",SUMPRODUCT(--EXACT('Номенклатура'!$A$6:$A$205,B102))&lt;&gt;1),"",INDEX('Номенклатура'!$B$6:$B$205,SUMPRODUCT(EXACT('Номенклатура'!$A$6:$A$205,B102)*(ROW('Номенклатура'!$A$6:$A$205)-5)))&amp;"")</f>
        <v/>
      </c>
      <c r="I102" s="15" t="str">
        <f>IF(COUNTA(A102:D102,G102)=0,"",IF(NOT(ISNUMBER(A102)),"Укажите дату",IF(B102="","Укажите код",IF(NOT(AND(ISTEXT(B102),LEN(B102)&gt;0,LEN(B102)&lt;=30,ISNUMBER(FIND(LEFT(B102,1),"ABCDEFGHIJKLMNOPQRSTUVWXYZ")),SUMPRODUCT((MID(B102,{1,2,3,4,5,6,7,8,9,10,11,12,13,14,15,16,17,18,19,20,21,22,23,24,25,26,27,28,29,30},1)&lt;&gt;"")*ISERROR(FIND(MID(B102,{1,2,3,4,5,6,7,8,9,10,11,12,13,14,15,16,17,18,19,20,21,22,23,24,25,26,27,28,29,30},1),"ABCDEFGHIJKLMNOPQRSTUVWXYZ0123456789-_")))=0,ISERROR(VALUE(B102)))),"Недопустимый код: только латинские буквы A-Z в верхнем регистре, цифры, - и _; начало с буквы, до 30 символов (например MILK-001)",IF(SUMPRODUCT(--EXACT('Номенклатура'!$A$6:$A$205,B102))=0,"Код не найден в номенклатуре",IF(SUMPRODUCT(--EXACT('Номенклатура'!$A$6:$A$205,B102))&gt;1,"Код повторяется в номенклатуре",IF(ISNA(MATCH(C102,{"Приход","Расход","Списание","Корректировка остатка"},0)),"Выберите тип операции",IF(NOT(ISNUMBER(D102)),"Укажите количество",IF(D102=0,"Количество не может быть 0",IF(AND(C102&lt;&gt;"Корректировка остатка",D102&lt;0),"Для этого типа количество положительное",IF(NOT(ISNUMBER('Номенклатура'!$C$2)),"Укажите дату начала учёта",IF(A102&lt;INT('Номенклатура'!$C$2),"Раньше даты начала учёта: НЕ учтено",IF(AND(C102="Корректировка остатка",TRIM(G102)=""),"Учтено: добавьте пояснение","ОК")))))))))))))</f>
        <v/>
      </c>
    </row>
    <row r="103" spans="1:9" x14ac:dyDescent="0.25">
      <c r="A103" s="16"/>
      <c r="B103" s="13"/>
      <c r="C103" s="13"/>
      <c r="D103" s="14"/>
      <c r="E103" s="17" t="str">
        <f>IF(OR(B103="",SUMPRODUCT(--EXACT('Номенклатура'!$A$6:$A$205,B103))&lt;&gt;1),"",INDEX('Номенклатура'!$D$6:$D$205,SUMPRODUCT(EXACT('Номенклатура'!$A$6:$A$205,B103)*(ROW('Номенклатура'!$A$6:$A$205)-5)))&amp;"")</f>
        <v/>
      </c>
      <c r="F103" s="18" t="str">
        <f>IF(OR(I103="ОК",I103="Учтено: добавьте пояснение"),IF(C103="Приход",D103,IF(C103="Корректировка остатка",D103,-D103)),"")</f>
        <v/>
      </c>
      <c r="G103" s="13"/>
      <c r="H103" s="15" t="str">
        <f>IF(OR(B103="",SUMPRODUCT(--EXACT('Номенклатура'!$A$6:$A$205,B103))&lt;&gt;1),"",INDEX('Номенклатура'!$B$6:$B$205,SUMPRODUCT(EXACT('Номенклатура'!$A$6:$A$205,B103)*(ROW('Номенклатура'!$A$6:$A$205)-5)))&amp;"")</f>
        <v/>
      </c>
      <c r="I103" s="15" t="str">
        <f>IF(COUNTA(A103:D103,G103)=0,"",IF(NOT(ISNUMBER(A103)),"Укажите дату",IF(B103="","Укажите код",IF(NOT(AND(ISTEXT(B103),LEN(B103)&gt;0,LEN(B103)&lt;=30,ISNUMBER(FIND(LEFT(B103,1),"ABCDEFGHIJKLMNOPQRSTUVWXYZ")),SUMPRODUCT((MID(B103,{1,2,3,4,5,6,7,8,9,10,11,12,13,14,15,16,17,18,19,20,21,22,23,24,25,26,27,28,29,30},1)&lt;&gt;"")*ISERROR(FIND(MID(B103,{1,2,3,4,5,6,7,8,9,10,11,12,13,14,15,16,17,18,19,20,21,22,23,24,25,26,27,28,29,30},1),"ABCDEFGHIJKLMNOPQRSTUVWXYZ0123456789-_")))=0,ISERROR(VALUE(B103)))),"Недопустимый код: только латинские буквы A-Z в верхнем регистре, цифры, - и _; начало с буквы, до 30 символов (например MILK-001)",IF(SUMPRODUCT(--EXACT('Номенклатура'!$A$6:$A$205,B103))=0,"Код не найден в номенклатуре",IF(SUMPRODUCT(--EXACT('Номенклатура'!$A$6:$A$205,B103))&gt;1,"Код повторяется в номенклатуре",IF(ISNA(MATCH(C103,{"Приход","Расход","Списание","Корректировка остатка"},0)),"Выберите тип операции",IF(NOT(ISNUMBER(D103)),"Укажите количество",IF(D103=0,"Количество не может быть 0",IF(AND(C103&lt;&gt;"Корректировка остатка",D103&lt;0),"Для этого типа количество положительное",IF(NOT(ISNUMBER('Номенклатура'!$C$2)),"Укажите дату начала учёта",IF(A103&lt;INT('Номенклатура'!$C$2),"Раньше даты начала учёта: НЕ учтено",IF(AND(C103="Корректировка остатка",TRIM(G103)=""),"Учтено: добавьте пояснение","ОК")))))))))))))</f>
        <v/>
      </c>
    </row>
    <row r="104" spans="1:9" x14ac:dyDescent="0.25">
      <c r="A104" s="16"/>
      <c r="B104" s="13"/>
      <c r="C104" s="13"/>
      <c r="D104" s="14"/>
      <c r="E104" s="17" t="str">
        <f>IF(OR(B104="",SUMPRODUCT(--EXACT('Номенклатура'!$A$6:$A$205,B104))&lt;&gt;1),"",INDEX('Номенклатура'!$D$6:$D$205,SUMPRODUCT(EXACT('Номенклатура'!$A$6:$A$205,B104)*(ROW('Номенклатура'!$A$6:$A$205)-5)))&amp;"")</f>
        <v/>
      </c>
      <c r="F104" s="18" t="str">
        <f>IF(OR(I104="ОК",I104="Учтено: добавьте пояснение"),IF(C104="Приход",D104,IF(C104="Корректировка остатка",D104,-D104)),"")</f>
        <v/>
      </c>
      <c r="G104" s="13"/>
      <c r="H104" s="15" t="str">
        <f>IF(OR(B104="",SUMPRODUCT(--EXACT('Номенклатура'!$A$6:$A$205,B104))&lt;&gt;1),"",INDEX('Номенклатура'!$B$6:$B$205,SUMPRODUCT(EXACT('Номенклатура'!$A$6:$A$205,B104)*(ROW('Номенклатура'!$A$6:$A$205)-5)))&amp;"")</f>
        <v/>
      </c>
      <c r="I104" s="15" t="str">
        <f>IF(COUNTA(A104:D104,G104)=0,"",IF(NOT(ISNUMBER(A104)),"Укажите дату",IF(B104="","Укажите код",IF(NOT(AND(ISTEXT(B104),LEN(B104)&gt;0,LEN(B104)&lt;=30,ISNUMBER(FIND(LEFT(B104,1),"ABCDEFGHIJKLMNOPQRSTUVWXYZ")),SUMPRODUCT((MID(B104,{1,2,3,4,5,6,7,8,9,10,11,12,13,14,15,16,17,18,19,20,21,22,23,24,25,26,27,28,29,30},1)&lt;&gt;"")*ISERROR(FIND(MID(B104,{1,2,3,4,5,6,7,8,9,10,11,12,13,14,15,16,17,18,19,20,21,22,23,24,25,26,27,28,29,30},1),"ABCDEFGHIJKLMNOPQRSTUVWXYZ0123456789-_")))=0,ISERROR(VALUE(B104)))),"Недопустимый код: только латинские буквы A-Z в верхнем регистре, цифры, - и _; начало с буквы, до 30 символов (например MILK-001)",IF(SUMPRODUCT(--EXACT('Номенклатура'!$A$6:$A$205,B104))=0,"Код не найден в номенклатуре",IF(SUMPRODUCT(--EXACT('Номенклатура'!$A$6:$A$205,B104))&gt;1,"Код повторяется в номенклатуре",IF(ISNA(MATCH(C104,{"Приход","Расход","Списание","Корректировка остатка"},0)),"Выберите тип операции",IF(NOT(ISNUMBER(D104)),"Укажите количество",IF(D104=0,"Количество не может быть 0",IF(AND(C104&lt;&gt;"Корректировка остатка",D104&lt;0),"Для этого типа количество положительное",IF(NOT(ISNUMBER('Номенклатура'!$C$2)),"Укажите дату начала учёта",IF(A104&lt;INT('Номенклатура'!$C$2),"Раньше даты начала учёта: НЕ учтено",IF(AND(C104="Корректировка остатка",TRIM(G104)=""),"Учтено: добавьте пояснение","ОК")))))))))))))</f>
        <v/>
      </c>
    </row>
    <row r="105" spans="1:9" x14ac:dyDescent="0.25">
      <c r="A105" s="16"/>
      <c r="B105" s="13"/>
      <c r="C105" s="13"/>
      <c r="D105" s="14"/>
      <c r="E105" s="17" t="str">
        <f>IF(OR(B105="",SUMPRODUCT(--EXACT('Номенклатура'!$A$6:$A$205,B105))&lt;&gt;1),"",INDEX('Номенклатура'!$D$6:$D$205,SUMPRODUCT(EXACT('Номенклатура'!$A$6:$A$205,B105)*(ROW('Номенклатура'!$A$6:$A$205)-5)))&amp;"")</f>
        <v/>
      </c>
      <c r="F105" s="18" t="str">
        <f>IF(OR(I105="ОК",I105="Учтено: добавьте пояснение"),IF(C105="Приход",D105,IF(C105="Корректировка остатка",D105,-D105)),"")</f>
        <v/>
      </c>
      <c r="G105" s="13"/>
      <c r="H105" s="15" t="str">
        <f>IF(OR(B105="",SUMPRODUCT(--EXACT('Номенклатура'!$A$6:$A$205,B105))&lt;&gt;1),"",INDEX('Номенклатура'!$B$6:$B$205,SUMPRODUCT(EXACT('Номенклатура'!$A$6:$A$205,B105)*(ROW('Номенклатура'!$A$6:$A$205)-5)))&amp;"")</f>
        <v/>
      </c>
      <c r="I105" s="15" t="str">
        <f>IF(COUNTA(A105:D105,G105)=0,"",IF(NOT(ISNUMBER(A105)),"Укажите дату",IF(B105="","Укажите код",IF(NOT(AND(ISTEXT(B105),LEN(B105)&gt;0,LEN(B105)&lt;=30,ISNUMBER(FIND(LEFT(B105,1),"ABCDEFGHIJKLMNOPQRSTUVWXYZ")),SUMPRODUCT((MID(B105,{1,2,3,4,5,6,7,8,9,10,11,12,13,14,15,16,17,18,19,20,21,22,23,24,25,26,27,28,29,30},1)&lt;&gt;"")*ISERROR(FIND(MID(B105,{1,2,3,4,5,6,7,8,9,10,11,12,13,14,15,16,17,18,19,20,21,22,23,24,25,26,27,28,29,30},1),"ABCDEFGHIJKLMNOPQRSTUVWXYZ0123456789-_")))=0,ISERROR(VALUE(B105)))),"Недопустимый код: только латинские буквы A-Z в верхнем регистре, цифры, - и _; начало с буквы, до 30 символов (например MILK-001)",IF(SUMPRODUCT(--EXACT('Номенклатура'!$A$6:$A$205,B105))=0,"Код не найден в номенклатуре",IF(SUMPRODUCT(--EXACT('Номенклатура'!$A$6:$A$205,B105))&gt;1,"Код повторяется в номенклатуре",IF(ISNA(MATCH(C105,{"Приход","Расход","Списание","Корректировка остатка"},0)),"Выберите тип операции",IF(NOT(ISNUMBER(D105)),"Укажите количество",IF(D105=0,"Количество не может быть 0",IF(AND(C105&lt;&gt;"Корректировка остатка",D105&lt;0),"Для этого типа количество положительное",IF(NOT(ISNUMBER('Номенклатура'!$C$2)),"Укажите дату начала учёта",IF(A105&lt;INT('Номенклатура'!$C$2),"Раньше даты начала учёта: НЕ учтено",IF(AND(C105="Корректировка остатка",TRIM(G105)=""),"Учтено: добавьте пояснение","ОК")))))))))))))</f>
        <v/>
      </c>
    </row>
    <row r="106" spans="1:9" x14ac:dyDescent="0.25">
      <c r="A106" s="16"/>
      <c r="B106" s="13"/>
      <c r="C106" s="13"/>
      <c r="D106" s="14"/>
      <c r="E106" s="17" t="str">
        <f>IF(OR(B106="",SUMPRODUCT(--EXACT('Номенклатура'!$A$6:$A$205,B106))&lt;&gt;1),"",INDEX('Номенклатура'!$D$6:$D$205,SUMPRODUCT(EXACT('Номенклатура'!$A$6:$A$205,B106)*(ROW('Номенклатура'!$A$6:$A$205)-5)))&amp;"")</f>
        <v/>
      </c>
      <c r="F106" s="18" t="str">
        <f>IF(OR(I106="ОК",I106="Учтено: добавьте пояснение"),IF(C106="Приход",D106,IF(C106="Корректировка остатка",D106,-D106)),"")</f>
        <v/>
      </c>
      <c r="G106" s="13"/>
      <c r="H106" s="15" t="str">
        <f>IF(OR(B106="",SUMPRODUCT(--EXACT('Номенклатура'!$A$6:$A$205,B106))&lt;&gt;1),"",INDEX('Номенклатура'!$B$6:$B$205,SUMPRODUCT(EXACT('Номенклатура'!$A$6:$A$205,B106)*(ROW('Номенклатура'!$A$6:$A$205)-5)))&amp;"")</f>
        <v/>
      </c>
      <c r="I106" s="15" t="str">
        <f>IF(COUNTA(A106:D106,G106)=0,"",IF(NOT(ISNUMBER(A106)),"Укажите дату",IF(B106="","Укажите код",IF(NOT(AND(ISTEXT(B106),LEN(B106)&gt;0,LEN(B106)&lt;=30,ISNUMBER(FIND(LEFT(B106,1),"ABCDEFGHIJKLMNOPQRSTUVWXYZ")),SUMPRODUCT((MID(B106,{1,2,3,4,5,6,7,8,9,10,11,12,13,14,15,16,17,18,19,20,21,22,23,24,25,26,27,28,29,30},1)&lt;&gt;"")*ISERROR(FIND(MID(B106,{1,2,3,4,5,6,7,8,9,10,11,12,13,14,15,16,17,18,19,20,21,22,23,24,25,26,27,28,29,30},1),"ABCDEFGHIJKLMNOPQRSTUVWXYZ0123456789-_")))=0,ISERROR(VALUE(B106)))),"Недопустимый код: только латинские буквы A-Z в верхнем регистре, цифры, - и _; начало с буквы, до 30 символов (например MILK-001)",IF(SUMPRODUCT(--EXACT('Номенклатура'!$A$6:$A$205,B106))=0,"Код не найден в номенклатуре",IF(SUMPRODUCT(--EXACT('Номенклатура'!$A$6:$A$205,B106))&gt;1,"Код повторяется в номенклатуре",IF(ISNA(MATCH(C106,{"Приход","Расход","Списание","Корректировка остатка"},0)),"Выберите тип операции",IF(NOT(ISNUMBER(D106)),"Укажите количество",IF(D106=0,"Количество не может быть 0",IF(AND(C106&lt;&gt;"Корректировка остатка",D106&lt;0),"Для этого типа количество положительное",IF(NOT(ISNUMBER('Номенклатура'!$C$2)),"Укажите дату начала учёта",IF(A106&lt;INT('Номенклатура'!$C$2),"Раньше даты начала учёта: НЕ учтено",IF(AND(C106="Корректировка остатка",TRIM(G106)=""),"Учтено: добавьте пояснение","ОК")))))))))))))</f>
        <v/>
      </c>
    </row>
    <row r="107" spans="1:9" x14ac:dyDescent="0.25">
      <c r="A107" s="16"/>
      <c r="B107" s="13"/>
      <c r="C107" s="13"/>
      <c r="D107" s="14"/>
      <c r="E107" s="17" t="str">
        <f>IF(OR(B107="",SUMPRODUCT(--EXACT('Номенклатура'!$A$6:$A$205,B107))&lt;&gt;1),"",INDEX('Номенклатура'!$D$6:$D$205,SUMPRODUCT(EXACT('Номенклатура'!$A$6:$A$205,B107)*(ROW('Номенклатура'!$A$6:$A$205)-5)))&amp;"")</f>
        <v/>
      </c>
      <c r="F107" s="18" t="str">
        <f>IF(OR(I107="ОК",I107="Учтено: добавьте пояснение"),IF(C107="Приход",D107,IF(C107="Корректировка остатка",D107,-D107)),"")</f>
        <v/>
      </c>
      <c r="G107" s="13"/>
      <c r="H107" s="15" t="str">
        <f>IF(OR(B107="",SUMPRODUCT(--EXACT('Номенклатура'!$A$6:$A$205,B107))&lt;&gt;1),"",INDEX('Номенклатура'!$B$6:$B$205,SUMPRODUCT(EXACT('Номенклатура'!$A$6:$A$205,B107)*(ROW('Номенклатура'!$A$6:$A$205)-5)))&amp;"")</f>
        <v/>
      </c>
      <c r="I107" s="15" t="str">
        <f>IF(COUNTA(A107:D107,G107)=0,"",IF(NOT(ISNUMBER(A107)),"Укажите дату",IF(B107="","Укажите код",IF(NOT(AND(ISTEXT(B107),LEN(B107)&gt;0,LEN(B107)&lt;=30,ISNUMBER(FIND(LEFT(B107,1),"ABCDEFGHIJKLMNOPQRSTUVWXYZ")),SUMPRODUCT((MID(B107,{1,2,3,4,5,6,7,8,9,10,11,12,13,14,15,16,17,18,19,20,21,22,23,24,25,26,27,28,29,30},1)&lt;&gt;"")*ISERROR(FIND(MID(B107,{1,2,3,4,5,6,7,8,9,10,11,12,13,14,15,16,17,18,19,20,21,22,23,24,25,26,27,28,29,30},1),"ABCDEFGHIJKLMNOPQRSTUVWXYZ0123456789-_")))=0,ISERROR(VALUE(B107)))),"Недопустимый код: только латинские буквы A-Z в верхнем регистре, цифры, - и _; начало с буквы, до 30 символов (например MILK-001)",IF(SUMPRODUCT(--EXACT('Номенклатура'!$A$6:$A$205,B107))=0,"Код не найден в номенклатуре",IF(SUMPRODUCT(--EXACT('Номенклатура'!$A$6:$A$205,B107))&gt;1,"Код повторяется в номенклатуре",IF(ISNA(MATCH(C107,{"Приход","Расход","Списание","Корректировка остатка"},0)),"Выберите тип операции",IF(NOT(ISNUMBER(D107)),"Укажите количество",IF(D107=0,"Количество не может быть 0",IF(AND(C107&lt;&gt;"Корректировка остатка",D107&lt;0),"Для этого типа количество положительное",IF(NOT(ISNUMBER('Номенклатура'!$C$2)),"Укажите дату начала учёта",IF(A107&lt;INT('Номенклатура'!$C$2),"Раньше даты начала учёта: НЕ учтено",IF(AND(C107="Корректировка остатка",TRIM(G107)=""),"Учтено: добавьте пояснение","ОК")))))))))))))</f>
        <v/>
      </c>
    </row>
    <row r="108" spans="1:9" x14ac:dyDescent="0.25">
      <c r="A108" s="16"/>
      <c r="B108" s="13"/>
      <c r="C108" s="13"/>
      <c r="D108" s="14"/>
      <c r="E108" s="17" t="str">
        <f>IF(OR(B108="",SUMPRODUCT(--EXACT('Номенклатура'!$A$6:$A$205,B108))&lt;&gt;1),"",INDEX('Номенклатура'!$D$6:$D$205,SUMPRODUCT(EXACT('Номенклатура'!$A$6:$A$205,B108)*(ROW('Номенклатура'!$A$6:$A$205)-5)))&amp;"")</f>
        <v/>
      </c>
      <c r="F108" s="18" t="str">
        <f>IF(OR(I108="ОК",I108="Учтено: добавьте пояснение"),IF(C108="Приход",D108,IF(C108="Корректировка остатка",D108,-D108)),"")</f>
        <v/>
      </c>
      <c r="G108" s="13"/>
      <c r="H108" s="15" t="str">
        <f>IF(OR(B108="",SUMPRODUCT(--EXACT('Номенклатура'!$A$6:$A$205,B108))&lt;&gt;1),"",INDEX('Номенклатура'!$B$6:$B$205,SUMPRODUCT(EXACT('Номенклатура'!$A$6:$A$205,B108)*(ROW('Номенклатура'!$A$6:$A$205)-5)))&amp;"")</f>
        <v/>
      </c>
      <c r="I108" s="15" t="str">
        <f>IF(COUNTA(A108:D108,G108)=0,"",IF(NOT(ISNUMBER(A108)),"Укажите дату",IF(B108="","Укажите код",IF(NOT(AND(ISTEXT(B108),LEN(B108)&gt;0,LEN(B108)&lt;=30,ISNUMBER(FIND(LEFT(B108,1),"ABCDEFGHIJKLMNOPQRSTUVWXYZ")),SUMPRODUCT((MID(B108,{1,2,3,4,5,6,7,8,9,10,11,12,13,14,15,16,17,18,19,20,21,22,23,24,25,26,27,28,29,30},1)&lt;&gt;"")*ISERROR(FIND(MID(B108,{1,2,3,4,5,6,7,8,9,10,11,12,13,14,15,16,17,18,19,20,21,22,23,24,25,26,27,28,29,30},1),"ABCDEFGHIJKLMNOPQRSTUVWXYZ0123456789-_")))=0,ISERROR(VALUE(B108)))),"Недопустимый код: только латинские буквы A-Z в верхнем регистре, цифры, - и _; начало с буквы, до 30 символов (например MILK-001)",IF(SUMPRODUCT(--EXACT('Номенклатура'!$A$6:$A$205,B108))=0,"Код не найден в номенклатуре",IF(SUMPRODUCT(--EXACT('Номенклатура'!$A$6:$A$205,B108))&gt;1,"Код повторяется в номенклатуре",IF(ISNA(MATCH(C108,{"Приход","Расход","Списание","Корректировка остатка"},0)),"Выберите тип операции",IF(NOT(ISNUMBER(D108)),"Укажите количество",IF(D108=0,"Количество не может быть 0",IF(AND(C108&lt;&gt;"Корректировка остатка",D108&lt;0),"Для этого типа количество положительное",IF(NOT(ISNUMBER('Номенклатура'!$C$2)),"Укажите дату начала учёта",IF(A108&lt;INT('Номенклатура'!$C$2),"Раньше даты начала учёта: НЕ учтено",IF(AND(C108="Корректировка остатка",TRIM(G108)=""),"Учтено: добавьте пояснение","ОК")))))))))))))</f>
        <v/>
      </c>
    </row>
    <row r="109" spans="1:9" x14ac:dyDescent="0.25">
      <c r="A109" s="16"/>
      <c r="B109" s="13"/>
      <c r="C109" s="13"/>
      <c r="D109" s="14"/>
      <c r="E109" s="17" t="str">
        <f>IF(OR(B109="",SUMPRODUCT(--EXACT('Номенклатура'!$A$6:$A$205,B109))&lt;&gt;1),"",INDEX('Номенклатура'!$D$6:$D$205,SUMPRODUCT(EXACT('Номенклатура'!$A$6:$A$205,B109)*(ROW('Номенклатура'!$A$6:$A$205)-5)))&amp;"")</f>
        <v/>
      </c>
      <c r="F109" s="18" t="str">
        <f>IF(OR(I109="ОК",I109="Учтено: добавьте пояснение"),IF(C109="Приход",D109,IF(C109="Корректировка остатка",D109,-D109)),"")</f>
        <v/>
      </c>
      <c r="G109" s="13"/>
      <c r="H109" s="15" t="str">
        <f>IF(OR(B109="",SUMPRODUCT(--EXACT('Номенклатура'!$A$6:$A$205,B109))&lt;&gt;1),"",INDEX('Номенклатура'!$B$6:$B$205,SUMPRODUCT(EXACT('Номенклатура'!$A$6:$A$205,B109)*(ROW('Номенклатура'!$A$6:$A$205)-5)))&amp;"")</f>
        <v/>
      </c>
      <c r="I109" s="15" t="str">
        <f>IF(COUNTA(A109:D109,G109)=0,"",IF(NOT(ISNUMBER(A109)),"Укажите дату",IF(B109="","Укажите код",IF(NOT(AND(ISTEXT(B109),LEN(B109)&gt;0,LEN(B109)&lt;=30,ISNUMBER(FIND(LEFT(B109,1),"ABCDEFGHIJKLMNOPQRSTUVWXYZ")),SUMPRODUCT((MID(B109,{1,2,3,4,5,6,7,8,9,10,11,12,13,14,15,16,17,18,19,20,21,22,23,24,25,26,27,28,29,30},1)&lt;&gt;"")*ISERROR(FIND(MID(B109,{1,2,3,4,5,6,7,8,9,10,11,12,13,14,15,16,17,18,19,20,21,22,23,24,25,26,27,28,29,30},1),"ABCDEFGHIJKLMNOPQRSTUVWXYZ0123456789-_")))=0,ISERROR(VALUE(B109)))),"Недопустимый код: только латинские буквы A-Z в верхнем регистре, цифры, - и _; начало с буквы, до 30 символов (например MILK-001)",IF(SUMPRODUCT(--EXACT('Номенклатура'!$A$6:$A$205,B109))=0,"Код не найден в номенклатуре",IF(SUMPRODUCT(--EXACT('Номенклатура'!$A$6:$A$205,B109))&gt;1,"Код повторяется в номенклатуре",IF(ISNA(MATCH(C109,{"Приход","Расход","Списание","Корректировка остатка"},0)),"Выберите тип операции",IF(NOT(ISNUMBER(D109)),"Укажите количество",IF(D109=0,"Количество не может быть 0",IF(AND(C109&lt;&gt;"Корректировка остатка",D109&lt;0),"Для этого типа количество положительное",IF(NOT(ISNUMBER('Номенклатура'!$C$2)),"Укажите дату начала учёта",IF(A109&lt;INT('Номенклатура'!$C$2),"Раньше даты начала учёта: НЕ учтено",IF(AND(C109="Корректировка остатка",TRIM(G109)=""),"Учтено: добавьте пояснение","ОК")))))))))))))</f>
        <v/>
      </c>
    </row>
    <row r="110" spans="1:9" x14ac:dyDescent="0.25">
      <c r="A110" s="16"/>
      <c r="B110" s="13"/>
      <c r="C110" s="13"/>
      <c r="D110" s="14"/>
      <c r="E110" s="17" t="str">
        <f>IF(OR(B110="",SUMPRODUCT(--EXACT('Номенклатура'!$A$6:$A$205,B110))&lt;&gt;1),"",INDEX('Номенклатура'!$D$6:$D$205,SUMPRODUCT(EXACT('Номенклатура'!$A$6:$A$205,B110)*(ROW('Номенклатура'!$A$6:$A$205)-5)))&amp;"")</f>
        <v/>
      </c>
      <c r="F110" s="18" t="str">
        <f>IF(OR(I110="ОК",I110="Учтено: добавьте пояснение"),IF(C110="Приход",D110,IF(C110="Корректировка остатка",D110,-D110)),"")</f>
        <v/>
      </c>
      <c r="G110" s="13"/>
      <c r="H110" s="15" t="str">
        <f>IF(OR(B110="",SUMPRODUCT(--EXACT('Номенклатура'!$A$6:$A$205,B110))&lt;&gt;1),"",INDEX('Номенклатура'!$B$6:$B$205,SUMPRODUCT(EXACT('Номенклатура'!$A$6:$A$205,B110)*(ROW('Номенклатура'!$A$6:$A$205)-5)))&amp;"")</f>
        <v/>
      </c>
      <c r="I110" s="15" t="str">
        <f>IF(COUNTA(A110:D110,G110)=0,"",IF(NOT(ISNUMBER(A110)),"Укажите дату",IF(B110="","Укажите код",IF(NOT(AND(ISTEXT(B110),LEN(B110)&gt;0,LEN(B110)&lt;=30,ISNUMBER(FIND(LEFT(B110,1),"ABCDEFGHIJKLMNOPQRSTUVWXYZ")),SUMPRODUCT((MID(B110,{1,2,3,4,5,6,7,8,9,10,11,12,13,14,15,16,17,18,19,20,21,22,23,24,25,26,27,28,29,30},1)&lt;&gt;"")*ISERROR(FIND(MID(B110,{1,2,3,4,5,6,7,8,9,10,11,12,13,14,15,16,17,18,19,20,21,22,23,24,25,26,27,28,29,30},1),"ABCDEFGHIJKLMNOPQRSTUVWXYZ0123456789-_")))=0,ISERROR(VALUE(B110)))),"Недопустимый код: только латинские буквы A-Z в верхнем регистре, цифры, - и _; начало с буквы, до 30 символов (например MILK-001)",IF(SUMPRODUCT(--EXACT('Номенклатура'!$A$6:$A$205,B110))=0,"Код не найден в номенклатуре",IF(SUMPRODUCT(--EXACT('Номенклатура'!$A$6:$A$205,B110))&gt;1,"Код повторяется в номенклатуре",IF(ISNA(MATCH(C110,{"Приход","Расход","Списание","Корректировка остатка"},0)),"Выберите тип операции",IF(NOT(ISNUMBER(D110)),"Укажите количество",IF(D110=0,"Количество не может быть 0",IF(AND(C110&lt;&gt;"Корректировка остатка",D110&lt;0),"Для этого типа количество положительное",IF(NOT(ISNUMBER('Номенклатура'!$C$2)),"Укажите дату начала учёта",IF(A110&lt;INT('Номенклатура'!$C$2),"Раньше даты начала учёта: НЕ учтено",IF(AND(C110="Корректировка остатка",TRIM(G110)=""),"Учтено: добавьте пояснение","ОК")))))))))))))</f>
        <v/>
      </c>
    </row>
    <row r="111" spans="1:9" x14ac:dyDescent="0.25">
      <c r="A111" s="16"/>
      <c r="B111" s="13"/>
      <c r="C111" s="13"/>
      <c r="D111" s="14"/>
      <c r="E111" s="17" t="str">
        <f>IF(OR(B111="",SUMPRODUCT(--EXACT('Номенклатура'!$A$6:$A$205,B111))&lt;&gt;1),"",INDEX('Номенклатура'!$D$6:$D$205,SUMPRODUCT(EXACT('Номенклатура'!$A$6:$A$205,B111)*(ROW('Номенклатура'!$A$6:$A$205)-5)))&amp;"")</f>
        <v/>
      </c>
      <c r="F111" s="18" t="str">
        <f>IF(OR(I111="ОК",I111="Учтено: добавьте пояснение"),IF(C111="Приход",D111,IF(C111="Корректировка остатка",D111,-D111)),"")</f>
        <v/>
      </c>
      <c r="G111" s="13"/>
      <c r="H111" s="15" t="str">
        <f>IF(OR(B111="",SUMPRODUCT(--EXACT('Номенклатура'!$A$6:$A$205,B111))&lt;&gt;1),"",INDEX('Номенклатура'!$B$6:$B$205,SUMPRODUCT(EXACT('Номенклатура'!$A$6:$A$205,B111)*(ROW('Номенклатура'!$A$6:$A$205)-5)))&amp;"")</f>
        <v/>
      </c>
      <c r="I111" s="15" t="str">
        <f>IF(COUNTA(A111:D111,G111)=0,"",IF(NOT(ISNUMBER(A111)),"Укажите дату",IF(B111="","Укажите код",IF(NOT(AND(ISTEXT(B111),LEN(B111)&gt;0,LEN(B111)&lt;=30,ISNUMBER(FIND(LEFT(B111,1),"ABCDEFGHIJKLMNOPQRSTUVWXYZ")),SUMPRODUCT((MID(B111,{1,2,3,4,5,6,7,8,9,10,11,12,13,14,15,16,17,18,19,20,21,22,23,24,25,26,27,28,29,30},1)&lt;&gt;"")*ISERROR(FIND(MID(B111,{1,2,3,4,5,6,7,8,9,10,11,12,13,14,15,16,17,18,19,20,21,22,23,24,25,26,27,28,29,30},1),"ABCDEFGHIJKLMNOPQRSTUVWXYZ0123456789-_")))=0,ISERROR(VALUE(B111)))),"Недопустимый код: только латинские буквы A-Z в верхнем регистре, цифры, - и _; начало с буквы, до 30 символов (например MILK-001)",IF(SUMPRODUCT(--EXACT('Номенклатура'!$A$6:$A$205,B111))=0,"Код не найден в номенклатуре",IF(SUMPRODUCT(--EXACT('Номенклатура'!$A$6:$A$205,B111))&gt;1,"Код повторяется в номенклатуре",IF(ISNA(MATCH(C111,{"Приход","Расход","Списание","Корректировка остатка"},0)),"Выберите тип операции",IF(NOT(ISNUMBER(D111)),"Укажите количество",IF(D111=0,"Количество не может быть 0",IF(AND(C111&lt;&gt;"Корректировка остатка",D111&lt;0),"Для этого типа количество положительное",IF(NOT(ISNUMBER('Номенклатура'!$C$2)),"Укажите дату начала учёта",IF(A111&lt;INT('Номенклатура'!$C$2),"Раньше даты начала учёта: НЕ учтено",IF(AND(C111="Корректировка остатка",TRIM(G111)=""),"Учтено: добавьте пояснение","ОК")))))))))))))</f>
        <v/>
      </c>
    </row>
    <row r="112" spans="1:9" x14ac:dyDescent="0.25">
      <c r="A112" s="16"/>
      <c r="B112" s="13"/>
      <c r="C112" s="13"/>
      <c r="D112" s="14"/>
      <c r="E112" s="17" t="str">
        <f>IF(OR(B112="",SUMPRODUCT(--EXACT('Номенклатура'!$A$6:$A$205,B112))&lt;&gt;1),"",INDEX('Номенклатура'!$D$6:$D$205,SUMPRODUCT(EXACT('Номенклатура'!$A$6:$A$205,B112)*(ROW('Номенклатура'!$A$6:$A$205)-5)))&amp;"")</f>
        <v/>
      </c>
      <c r="F112" s="18" t="str">
        <f>IF(OR(I112="ОК",I112="Учтено: добавьте пояснение"),IF(C112="Приход",D112,IF(C112="Корректировка остатка",D112,-D112)),"")</f>
        <v/>
      </c>
      <c r="G112" s="13"/>
      <c r="H112" s="15" t="str">
        <f>IF(OR(B112="",SUMPRODUCT(--EXACT('Номенклатура'!$A$6:$A$205,B112))&lt;&gt;1),"",INDEX('Номенклатура'!$B$6:$B$205,SUMPRODUCT(EXACT('Номенклатура'!$A$6:$A$205,B112)*(ROW('Номенклатура'!$A$6:$A$205)-5)))&amp;"")</f>
        <v/>
      </c>
      <c r="I112" s="15" t="str">
        <f>IF(COUNTA(A112:D112,G112)=0,"",IF(NOT(ISNUMBER(A112)),"Укажите дату",IF(B112="","Укажите код",IF(NOT(AND(ISTEXT(B112),LEN(B112)&gt;0,LEN(B112)&lt;=30,ISNUMBER(FIND(LEFT(B112,1),"ABCDEFGHIJKLMNOPQRSTUVWXYZ")),SUMPRODUCT((MID(B112,{1,2,3,4,5,6,7,8,9,10,11,12,13,14,15,16,17,18,19,20,21,22,23,24,25,26,27,28,29,30},1)&lt;&gt;"")*ISERROR(FIND(MID(B112,{1,2,3,4,5,6,7,8,9,10,11,12,13,14,15,16,17,18,19,20,21,22,23,24,25,26,27,28,29,30},1),"ABCDEFGHIJKLMNOPQRSTUVWXYZ0123456789-_")))=0,ISERROR(VALUE(B112)))),"Недопустимый код: только латинские буквы A-Z в верхнем регистре, цифры, - и _; начало с буквы, до 30 символов (например MILK-001)",IF(SUMPRODUCT(--EXACT('Номенклатура'!$A$6:$A$205,B112))=0,"Код не найден в номенклатуре",IF(SUMPRODUCT(--EXACT('Номенклатура'!$A$6:$A$205,B112))&gt;1,"Код повторяется в номенклатуре",IF(ISNA(MATCH(C112,{"Приход","Расход","Списание","Корректировка остатка"},0)),"Выберите тип операции",IF(NOT(ISNUMBER(D112)),"Укажите количество",IF(D112=0,"Количество не может быть 0",IF(AND(C112&lt;&gt;"Корректировка остатка",D112&lt;0),"Для этого типа количество положительное",IF(NOT(ISNUMBER('Номенклатура'!$C$2)),"Укажите дату начала учёта",IF(A112&lt;INT('Номенклатура'!$C$2),"Раньше даты начала учёта: НЕ учтено",IF(AND(C112="Корректировка остатка",TRIM(G112)=""),"Учтено: добавьте пояснение","ОК")))))))))))))</f>
        <v/>
      </c>
    </row>
    <row r="113" spans="1:9" x14ac:dyDescent="0.25">
      <c r="A113" s="16"/>
      <c r="B113" s="13"/>
      <c r="C113" s="13"/>
      <c r="D113" s="14"/>
      <c r="E113" s="17" t="str">
        <f>IF(OR(B113="",SUMPRODUCT(--EXACT('Номенклатура'!$A$6:$A$205,B113))&lt;&gt;1),"",INDEX('Номенклатура'!$D$6:$D$205,SUMPRODUCT(EXACT('Номенклатура'!$A$6:$A$205,B113)*(ROW('Номенклатура'!$A$6:$A$205)-5)))&amp;"")</f>
        <v/>
      </c>
      <c r="F113" s="18" t="str">
        <f>IF(OR(I113="ОК",I113="Учтено: добавьте пояснение"),IF(C113="Приход",D113,IF(C113="Корректировка остатка",D113,-D113)),"")</f>
        <v/>
      </c>
      <c r="G113" s="13"/>
      <c r="H113" s="15" t="str">
        <f>IF(OR(B113="",SUMPRODUCT(--EXACT('Номенклатура'!$A$6:$A$205,B113))&lt;&gt;1),"",INDEX('Номенклатура'!$B$6:$B$205,SUMPRODUCT(EXACT('Номенклатура'!$A$6:$A$205,B113)*(ROW('Номенклатура'!$A$6:$A$205)-5)))&amp;"")</f>
        <v/>
      </c>
      <c r="I113" s="15" t="str">
        <f>IF(COUNTA(A113:D113,G113)=0,"",IF(NOT(ISNUMBER(A113)),"Укажите дату",IF(B113="","Укажите код",IF(NOT(AND(ISTEXT(B113),LEN(B113)&gt;0,LEN(B113)&lt;=30,ISNUMBER(FIND(LEFT(B113,1),"ABCDEFGHIJKLMNOPQRSTUVWXYZ")),SUMPRODUCT((MID(B113,{1,2,3,4,5,6,7,8,9,10,11,12,13,14,15,16,17,18,19,20,21,22,23,24,25,26,27,28,29,30},1)&lt;&gt;"")*ISERROR(FIND(MID(B113,{1,2,3,4,5,6,7,8,9,10,11,12,13,14,15,16,17,18,19,20,21,22,23,24,25,26,27,28,29,30},1),"ABCDEFGHIJKLMNOPQRSTUVWXYZ0123456789-_")))=0,ISERROR(VALUE(B113)))),"Недопустимый код: только латинские буквы A-Z в верхнем регистре, цифры, - и _; начало с буквы, до 30 символов (например MILK-001)",IF(SUMPRODUCT(--EXACT('Номенклатура'!$A$6:$A$205,B113))=0,"Код не найден в номенклатуре",IF(SUMPRODUCT(--EXACT('Номенклатура'!$A$6:$A$205,B113))&gt;1,"Код повторяется в номенклатуре",IF(ISNA(MATCH(C113,{"Приход","Расход","Списание","Корректировка остатка"},0)),"Выберите тип операции",IF(NOT(ISNUMBER(D113)),"Укажите количество",IF(D113=0,"Количество не может быть 0",IF(AND(C113&lt;&gt;"Корректировка остатка",D113&lt;0),"Для этого типа количество положительное",IF(NOT(ISNUMBER('Номенклатура'!$C$2)),"Укажите дату начала учёта",IF(A113&lt;INT('Номенклатура'!$C$2),"Раньше даты начала учёта: НЕ учтено",IF(AND(C113="Корректировка остатка",TRIM(G113)=""),"Учтено: добавьте пояснение","ОК")))))))))))))</f>
        <v/>
      </c>
    </row>
    <row r="114" spans="1:9" x14ac:dyDescent="0.25">
      <c r="A114" s="16"/>
      <c r="B114" s="13"/>
      <c r="C114" s="13"/>
      <c r="D114" s="14"/>
      <c r="E114" s="17" t="str">
        <f>IF(OR(B114="",SUMPRODUCT(--EXACT('Номенклатура'!$A$6:$A$205,B114))&lt;&gt;1),"",INDEX('Номенклатура'!$D$6:$D$205,SUMPRODUCT(EXACT('Номенклатура'!$A$6:$A$205,B114)*(ROW('Номенклатура'!$A$6:$A$205)-5)))&amp;"")</f>
        <v/>
      </c>
      <c r="F114" s="18" t="str">
        <f>IF(OR(I114="ОК",I114="Учтено: добавьте пояснение"),IF(C114="Приход",D114,IF(C114="Корректировка остатка",D114,-D114)),"")</f>
        <v/>
      </c>
      <c r="G114" s="13"/>
      <c r="H114" s="15" t="str">
        <f>IF(OR(B114="",SUMPRODUCT(--EXACT('Номенклатура'!$A$6:$A$205,B114))&lt;&gt;1),"",INDEX('Номенклатура'!$B$6:$B$205,SUMPRODUCT(EXACT('Номенклатура'!$A$6:$A$205,B114)*(ROW('Номенклатура'!$A$6:$A$205)-5)))&amp;"")</f>
        <v/>
      </c>
      <c r="I114" s="15" t="str">
        <f>IF(COUNTA(A114:D114,G114)=0,"",IF(NOT(ISNUMBER(A114)),"Укажите дату",IF(B114="","Укажите код",IF(NOT(AND(ISTEXT(B114),LEN(B114)&gt;0,LEN(B114)&lt;=30,ISNUMBER(FIND(LEFT(B114,1),"ABCDEFGHIJKLMNOPQRSTUVWXYZ")),SUMPRODUCT((MID(B114,{1,2,3,4,5,6,7,8,9,10,11,12,13,14,15,16,17,18,19,20,21,22,23,24,25,26,27,28,29,30},1)&lt;&gt;"")*ISERROR(FIND(MID(B114,{1,2,3,4,5,6,7,8,9,10,11,12,13,14,15,16,17,18,19,20,21,22,23,24,25,26,27,28,29,30},1),"ABCDEFGHIJKLMNOPQRSTUVWXYZ0123456789-_")))=0,ISERROR(VALUE(B114)))),"Недопустимый код: только латинские буквы A-Z в верхнем регистре, цифры, - и _; начало с буквы, до 30 символов (например MILK-001)",IF(SUMPRODUCT(--EXACT('Номенклатура'!$A$6:$A$205,B114))=0,"Код не найден в номенклатуре",IF(SUMPRODUCT(--EXACT('Номенклатура'!$A$6:$A$205,B114))&gt;1,"Код повторяется в номенклатуре",IF(ISNA(MATCH(C114,{"Приход","Расход","Списание","Корректировка остатка"},0)),"Выберите тип операции",IF(NOT(ISNUMBER(D114)),"Укажите количество",IF(D114=0,"Количество не может быть 0",IF(AND(C114&lt;&gt;"Корректировка остатка",D114&lt;0),"Для этого типа количество положительное",IF(NOT(ISNUMBER('Номенклатура'!$C$2)),"Укажите дату начала учёта",IF(A114&lt;INT('Номенклатура'!$C$2),"Раньше даты начала учёта: НЕ учтено",IF(AND(C114="Корректировка остатка",TRIM(G114)=""),"Учтено: добавьте пояснение","ОК")))))))))))))</f>
        <v/>
      </c>
    </row>
    <row r="115" spans="1:9" x14ac:dyDescent="0.25">
      <c r="A115" s="16"/>
      <c r="B115" s="13"/>
      <c r="C115" s="13"/>
      <c r="D115" s="14"/>
      <c r="E115" s="17" t="str">
        <f>IF(OR(B115="",SUMPRODUCT(--EXACT('Номенклатура'!$A$6:$A$205,B115))&lt;&gt;1),"",INDEX('Номенклатура'!$D$6:$D$205,SUMPRODUCT(EXACT('Номенклатура'!$A$6:$A$205,B115)*(ROW('Номенклатура'!$A$6:$A$205)-5)))&amp;"")</f>
        <v/>
      </c>
      <c r="F115" s="18" t="str">
        <f>IF(OR(I115="ОК",I115="Учтено: добавьте пояснение"),IF(C115="Приход",D115,IF(C115="Корректировка остатка",D115,-D115)),"")</f>
        <v/>
      </c>
      <c r="G115" s="13"/>
      <c r="H115" s="15" t="str">
        <f>IF(OR(B115="",SUMPRODUCT(--EXACT('Номенклатура'!$A$6:$A$205,B115))&lt;&gt;1),"",INDEX('Номенклатура'!$B$6:$B$205,SUMPRODUCT(EXACT('Номенклатура'!$A$6:$A$205,B115)*(ROW('Номенклатура'!$A$6:$A$205)-5)))&amp;"")</f>
        <v/>
      </c>
      <c r="I115" s="15" t="str">
        <f>IF(COUNTA(A115:D115,G115)=0,"",IF(NOT(ISNUMBER(A115)),"Укажите дату",IF(B115="","Укажите код",IF(NOT(AND(ISTEXT(B115),LEN(B115)&gt;0,LEN(B115)&lt;=30,ISNUMBER(FIND(LEFT(B115,1),"ABCDEFGHIJKLMNOPQRSTUVWXYZ")),SUMPRODUCT((MID(B115,{1,2,3,4,5,6,7,8,9,10,11,12,13,14,15,16,17,18,19,20,21,22,23,24,25,26,27,28,29,30},1)&lt;&gt;"")*ISERROR(FIND(MID(B115,{1,2,3,4,5,6,7,8,9,10,11,12,13,14,15,16,17,18,19,20,21,22,23,24,25,26,27,28,29,30},1),"ABCDEFGHIJKLMNOPQRSTUVWXYZ0123456789-_")))=0,ISERROR(VALUE(B115)))),"Недопустимый код: только латинские буквы A-Z в верхнем регистре, цифры, - и _; начало с буквы, до 30 символов (например MILK-001)",IF(SUMPRODUCT(--EXACT('Номенклатура'!$A$6:$A$205,B115))=0,"Код не найден в номенклатуре",IF(SUMPRODUCT(--EXACT('Номенклатура'!$A$6:$A$205,B115))&gt;1,"Код повторяется в номенклатуре",IF(ISNA(MATCH(C115,{"Приход","Расход","Списание","Корректировка остатка"},0)),"Выберите тип операции",IF(NOT(ISNUMBER(D115)),"Укажите количество",IF(D115=0,"Количество не может быть 0",IF(AND(C115&lt;&gt;"Корректировка остатка",D115&lt;0),"Для этого типа количество положительное",IF(NOT(ISNUMBER('Номенклатура'!$C$2)),"Укажите дату начала учёта",IF(A115&lt;INT('Номенклатура'!$C$2),"Раньше даты начала учёта: НЕ учтено",IF(AND(C115="Корректировка остатка",TRIM(G115)=""),"Учтено: добавьте пояснение","ОК")))))))))))))</f>
        <v/>
      </c>
    </row>
    <row r="116" spans="1:9" x14ac:dyDescent="0.25">
      <c r="A116" s="16"/>
      <c r="B116" s="13"/>
      <c r="C116" s="13"/>
      <c r="D116" s="14"/>
      <c r="E116" s="17" t="str">
        <f>IF(OR(B116="",SUMPRODUCT(--EXACT('Номенклатура'!$A$6:$A$205,B116))&lt;&gt;1),"",INDEX('Номенклатура'!$D$6:$D$205,SUMPRODUCT(EXACT('Номенклатура'!$A$6:$A$205,B116)*(ROW('Номенклатура'!$A$6:$A$205)-5)))&amp;"")</f>
        <v/>
      </c>
      <c r="F116" s="18" t="str">
        <f>IF(OR(I116="ОК",I116="Учтено: добавьте пояснение"),IF(C116="Приход",D116,IF(C116="Корректировка остатка",D116,-D116)),"")</f>
        <v/>
      </c>
      <c r="G116" s="13"/>
      <c r="H116" s="15" t="str">
        <f>IF(OR(B116="",SUMPRODUCT(--EXACT('Номенклатура'!$A$6:$A$205,B116))&lt;&gt;1),"",INDEX('Номенклатура'!$B$6:$B$205,SUMPRODUCT(EXACT('Номенклатура'!$A$6:$A$205,B116)*(ROW('Номенклатура'!$A$6:$A$205)-5)))&amp;"")</f>
        <v/>
      </c>
      <c r="I116" s="15" t="str">
        <f>IF(COUNTA(A116:D116,G116)=0,"",IF(NOT(ISNUMBER(A116)),"Укажите дату",IF(B116="","Укажите код",IF(NOT(AND(ISTEXT(B116),LEN(B116)&gt;0,LEN(B116)&lt;=30,ISNUMBER(FIND(LEFT(B116,1),"ABCDEFGHIJKLMNOPQRSTUVWXYZ")),SUMPRODUCT((MID(B116,{1,2,3,4,5,6,7,8,9,10,11,12,13,14,15,16,17,18,19,20,21,22,23,24,25,26,27,28,29,30},1)&lt;&gt;"")*ISERROR(FIND(MID(B116,{1,2,3,4,5,6,7,8,9,10,11,12,13,14,15,16,17,18,19,20,21,22,23,24,25,26,27,28,29,30},1),"ABCDEFGHIJKLMNOPQRSTUVWXYZ0123456789-_")))=0,ISERROR(VALUE(B116)))),"Недопустимый код: только латинские буквы A-Z в верхнем регистре, цифры, - и _; начало с буквы, до 30 символов (например MILK-001)",IF(SUMPRODUCT(--EXACT('Номенклатура'!$A$6:$A$205,B116))=0,"Код не найден в номенклатуре",IF(SUMPRODUCT(--EXACT('Номенклатура'!$A$6:$A$205,B116))&gt;1,"Код повторяется в номенклатуре",IF(ISNA(MATCH(C116,{"Приход","Расход","Списание","Корректировка остатка"},0)),"Выберите тип операции",IF(NOT(ISNUMBER(D116)),"Укажите количество",IF(D116=0,"Количество не может быть 0",IF(AND(C116&lt;&gt;"Корректировка остатка",D116&lt;0),"Для этого типа количество положительное",IF(NOT(ISNUMBER('Номенклатура'!$C$2)),"Укажите дату начала учёта",IF(A116&lt;INT('Номенклатура'!$C$2),"Раньше даты начала учёта: НЕ учтено",IF(AND(C116="Корректировка остатка",TRIM(G116)=""),"Учтено: добавьте пояснение","ОК")))))))))))))</f>
        <v/>
      </c>
    </row>
    <row r="117" spans="1:9" x14ac:dyDescent="0.25">
      <c r="A117" s="16"/>
      <c r="B117" s="13"/>
      <c r="C117" s="13"/>
      <c r="D117" s="14"/>
      <c r="E117" s="17" t="str">
        <f>IF(OR(B117="",SUMPRODUCT(--EXACT('Номенклатура'!$A$6:$A$205,B117))&lt;&gt;1),"",INDEX('Номенклатура'!$D$6:$D$205,SUMPRODUCT(EXACT('Номенклатура'!$A$6:$A$205,B117)*(ROW('Номенклатура'!$A$6:$A$205)-5)))&amp;"")</f>
        <v/>
      </c>
      <c r="F117" s="18" t="str">
        <f>IF(OR(I117="ОК",I117="Учтено: добавьте пояснение"),IF(C117="Приход",D117,IF(C117="Корректировка остатка",D117,-D117)),"")</f>
        <v/>
      </c>
      <c r="G117" s="13"/>
      <c r="H117" s="15" t="str">
        <f>IF(OR(B117="",SUMPRODUCT(--EXACT('Номенклатура'!$A$6:$A$205,B117))&lt;&gt;1),"",INDEX('Номенклатура'!$B$6:$B$205,SUMPRODUCT(EXACT('Номенклатура'!$A$6:$A$205,B117)*(ROW('Номенклатура'!$A$6:$A$205)-5)))&amp;"")</f>
        <v/>
      </c>
      <c r="I117" s="15" t="str">
        <f>IF(COUNTA(A117:D117,G117)=0,"",IF(NOT(ISNUMBER(A117)),"Укажите дату",IF(B117="","Укажите код",IF(NOT(AND(ISTEXT(B117),LEN(B117)&gt;0,LEN(B117)&lt;=30,ISNUMBER(FIND(LEFT(B117,1),"ABCDEFGHIJKLMNOPQRSTUVWXYZ")),SUMPRODUCT((MID(B117,{1,2,3,4,5,6,7,8,9,10,11,12,13,14,15,16,17,18,19,20,21,22,23,24,25,26,27,28,29,30},1)&lt;&gt;"")*ISERROR(FIND(MID(B117,{1,2,3,4,5,6,7,8,9,10,11,12,13,14,15,16,17,18,19,20,21,22,23,24,25,26,27,28,29,30},1),"ABCDEFGHIJKLMNOPQRSTUVWXYZ0123456789-_")))=0,ISERROR(VALUE(B117)))),"Недопустимый код: только латинские буквы A-Z в верхнем регистре, цифры, - и _; начало с буквы, до 30 символов (например MILK-001)",IF(SUMPRODUCT(--EXACT('Номенклатура'!$A$6:$A$205,B117))=0,"Код не найден в номенклатуре",IF(SUMPRODUCT(--EXACT('Номенклатура'!$A$6:$A$205,B117))&gt;1,"Код повторяется в номенклатуре",IF(ISNA(MATCH(C117,{"Приход","Расход","Списание","Корректировка остатка"},0)),"Выберите тип операции",IF(NOT(ISNUMBER(D117)),"Укажите количество",IF(D117=0,"Количество не может быть 0",IF(AND(C117&lt;&gt;"Корректировка остатка",D117&lt;0),"Для этого типа количество положительное",IF(NOT(ISNUMBER('Номенклатура'!$C$2)),"Укажите дату начала учёта",IF(A117&lt;INT('Номенклатура'!$C$2),"Раньше даты начала учёта: НЕ учтено",IF(AND(C117="Корректировка остатка",TRIM(G117)=""),"Учтено: добавьте пояснение","ОК")))))))))))))</f>
        <v/>
      </c>
    </row>
    <row r="118" spans="1:9" x14ac:dyDescent="0.25">
      <c r="A118" s="16"/>
      <c r="B118" s="13"/>
      <c r="C118" s="13"/>
      <c r="D118" s="14"/>
      <c r="E118" s="17" t="str">
        <f>IF(OR(B118="",SUMPRODUCT(--EXACT('Номенклатура'!$A$6:$A$205,B118))&lt;&gt;1),"",INDEX('Номенклатура'!$D$6:$D$205,SUMPRODUCT(EXACT('Номенклатура'!$A$6:$A$205,B118)*(ROW('Номенклатура'!$A$6:$A$205)-5)))&amp;"")</f>
        <v/>
      </c>
      <c r="F118" s="18" t="str">
        <f>IF(OR(I118="ОК",I118="Учтено: добавьте пояснение"),IF(C118="Приход",D118,IF(C118="Корректировка остатка",D118,-D118)),"")</f>
        <v/>
      </c>
      <c r="G118" s="13"/>
      <c r="H118" s="15" t="str">
        <f>IF(OR(B118="",SUMPRODUCT(--EXACT('Номенклатура'!$A$6:$A$205,B118))&lt;&gt;1),"",INDEX('Номенклатура'!$B$6:$B$205,SUMPRODUCT(EXACT('Номенклатура'!$A$6:$A$205,B118)*(ROW('Номенклатура'!$A$6:$A$205)-5)))&amp;"")</f>
        <v/>
      </c>
      <c r="I118" s="15" t="str">
        <f>IF(COUNTA(A118:D118,G118)=0,"",IF(NOT(ISNUMBER(A118)),"Укажите дату",IF(B118="","Укажите код",IF(NOT(AND(ISTEXT(B118),LEN(B118)&gt;0,LEN(B118)&lt;=30,ISNUMBER(FIND(LEFT(B118,1),"ABCDEFGHIJKLMNOPQRSTUVWXYZ")),SUMPRODUCT((MID(B118,{1,2,3,4,5,6,7,8,9,10,11,12,13,14,15,16,17,18,19,20,21,22,23,24,25,26,27,28,29,30},1)&lt;&gt;"")*ISERROR(FIND(MID(B118,{1,2,3,4,5,6,7,8,9,10,11,12,13,14,15,16,17,18,19,20,21,22,23,24,25,26,27,28,29,30},1),"ABCDEFGHIJKLMNOPQRSTUVWXYZ0123456789-_")))=0,ISERROR(VALUE(B118)))),"Недопустимый код: только латинские буквы A-Z в верхнем регистре, цифры, - и _; начало с буквы, до 30 символов (например MILK-001)",IF(SUMPRODUCT(--EXACT('Номенклатура'!$A$6:$A$205,B118))=0,"Код не найден в номенклатуре",IF(SUMPRODUCT(--EXACT('Номенклатура'!$A$6:$A$205,B118))&gt;1,"Код повторяется в номенклатуре",IF(ISNA(MATCH(C118,{"Приход","Расход","Списание","Корректировка остатка"},0)),"Выберите тип операции",IF(NOT(ISNUMBER(D118)),"Укажите количество",IF(D118=0,"Количество не может быть 0",IF(AND(C118&lt;&gt;"Корректировка остатка",D118&lt;0),"Для этого типа количество положительное",IF(NOT(ISNUMBER('Номенклатура'!$C$2)),"Укажите дату начала учёта",IF(A118&lt;INT('Номенклатура'!$C$2),"Раньше даты начала учёта: НЕ учтено",IF(AND(C118="Корректировка остатка",TRIM(G118)=""),"Учтено: добавьте пояснение","ОК")))))))))))))</f>
        <v/>
      </c>
    </row>
    <row r="119" spans="1:9" x14ac:dyDescent="0.25">
      <c r="A119" s="16"/>
      <c r="B119" s="13"/>
      <c r="C119" s="13"/>
      <c r="D119" s="14"/>
      <c r="E119" s="17" t="str">
        <f>IF(OR(B119="",SUMPRODUCT(--EXACT('Номенклатура'!$A$6:$A$205,B119))&lt;&gt;1),"",INDEX('Номенклатура'!$D$6:$D$205,SUMPRODUCT(EXACT('Номенклатура'!$A$6:$A$205,B119)*(ROW('Номенклатура'!$A$6:$A$205)-5)))&amp;"")</f>
        <v/>
      </c>
      <c r="F119" s="18" t="str">
        <f>IF(OR(I119="ОК",I119="Учтено: добавьте пояснение"),IF(C119="Приход",D119,IF(C119="Корректировка остатка",D119,-D119)),"")</f>
        <v/>
      </c>
      <c r="G119" s="13"/>
      <c r="H119" s="15" t="str">
        <f>IF(OR(B119="",SUMPRODUCT(--EXACT('Номенклатура'!$A$6:$A$205,B119))&lt;&gt;1),"",INDEX('Номенклатура'!$B$6:$B$205,SUMPRODUCT(EXACT('Номенклатура'!$A$6:$A$205,B119)*(ROW('Номенклатура'!$A$6:$A$205)-5)))&amp;"")</f>
        <v/>
      </c>
      <c r="I119" s="15" t="str">
        <f>IF(COUNTA(A119:D119,G119)=0,"",IF(NOT(ISNUMBER(A119)),"Укажите дату",IF(B119="","Укажите код",IF(NOT(AND(ISTEXT(B119),LEN(B119)&gt;0,LEN(B119)&lt;=30,ISNUMBER(FIND(LEFT(B119,1),"ABCDEFGHIJKLMNOPQRSTUVWXYZ")),SUMPRODUCT((MID(B119,{1,2,3,4,5,6,7,8,9,10,11,12,13,14,15,16,17,18,19,20,21,22,23,24,25,26,27,28,29,30},1)&lt;&gt;"")*ISERROR(FIND(MID(B119,{1,2,3,4,5,6,7,8,9,10,11,12,13,14,15,16,17,18,19,20,21,22,23,24,25,26,27,28,29,30},1),"ABCDEFGHIJKLMNOPQRSTUVWXYZ0123456789-_")))=0,ISERROR(VALUE(B119)))),"Недопустимый код: только латинские буквы A-Z в верхнем регистре, цифры, - и _; начало с буквы, до 30 символов (например MILK-001)",IF(SUMPRODUCT(--EXACT('Номенклатура'!$A$6:$A$205,B119))=0,"Код не найден в номенклатуре",IF(SUMPRODUCT(--EXACT('Номенклатура'!$A$6:$A$205,B119))&gt;1,"Код повторяется в номенклатуре",IF(ISNA(MATCH(C119,{"Приход","Расход","Списание","Корректировка остатка"},0)),"Выберите тип операции",IF(NOT(ISNUMBER(D119)),"Укажите количество",IF(D119=0,"Количество не может быть 0",IF(AND(C119&lt;&gt;"Корректировка остатка",D119&lt;0),"Для этого типа количество положительное",IF(NOT(ISNUMBER('Номенклатура'!$C$2)),"Укажите дату начала учёта",IF(A119&lt;INT('Номенклатура'!$C$2),"Раньше даты начала учёта: НЕ учтено",IF(AND(C119="Корректировка остатка",TRIM(G119)=""),"Учтено: добавьте пояснение","ОК")))))))))))))</f>
        <v/>
      </c>
    </row>
    <row r="120" spans="1:9" x14ac:dyDescent="0.25">
      <c r="A120" s="16"/>
      <c r="B120" s="13"/>
      <c r="C120" s="13"/>
      <c r="D120" s="14"/>
      <c r="E120" s="17" t="str">
        <f>IF(OR(B120="",SUMPRODUCT(--EXACT('Номенклатура'!$A$6:$A$205,B120))&lt;&gt;1),"",INDEX('Номенклатура'!$D$6:$D$205,SUMPRODUCT(EXACT('Номенклатура'!$A$6:$A$205,B120)*(ROW('Номенклатура'!$A$6:$A$205)-5)))&amp;"")</f>
        <v/>
      </c>
      <c r="F120" s="18" t="str">
        <f>IF(OR(I120="ОК",I120="Учтено: добавьте пояснение"),IF(C120="Приход",D120,IF(C120="Корректировка остатка",D120,-D120)),"")</f>
        <v/>
      </c>
      <c r="G120" s="13"/>
      <c r="H120" s="15" t="str">
        <f>IF(OR(B120="",SUMPRODUCT(--EXACT('Номенклатура'!$A$6:$A$205,B120))&lt;&gt;1),"",INDEX('Номенклатура'!$B$6:$B$205,SUMPRODUCT(EXACT('Номенклатура'!$A$6:$A$205,B120)*(ROW('Номенклатура'!$A$6:$A$205)-5)))&amp;"")</f>
        <v/>
      </c>
      <c r="I120" s="15" t="str">
        <f>IF(COUNTA(A120:D120,G120)=0,"",IF(NOT(ISNUMBER(A120)),"Укажите дату",IF(B120="","Укажите код",IF(NOT(AND(ISTEXT(B120),LEN(B120)&gt;0,LEN(B120)&lt;=30,ISNUMBER(FIND(LEFT(B120,1),"ABCDEFGHIJKLMNOPQRSTUVWXYZ")),SUMPRODUCT((MID(B120,{1,2,3,4,5,6,7,8,9,10,11,12,13,14,15,16,17,18,19,20,21,22,23,24,25,26,27,28,29,30},1)&lt;&gt;"")*ISERROR(FIND(MID(B120,{1,2,3,4,5,6,7,8,9,10,11,12,13,14,15,16,17,18,19,20,21,22,23,24,25,26,27,28,29,30},1),"ABCDEFGHIJKLMNOPQRSTUVWXYZ0123456789-_")))=0,ISERROR(VALUE(B120)))),"Недопустимый код: только латинские буквы A-Z в верхнем регистре, цифры, - и _; начало с буквы, до 30 символов (например MILK-001)",IF(SUMPRODUCT(--EXACT('Номенклатура'!$A$6:$A$205,B120))=0,"Код не найден в номенклатуре",IF(SUMPRODUCT(--EXACT('Номенклатура'!$A$6:$A$205,B120))&gt;1,"Код повторяется в номенклатуре",IF(ISNA(MATCH(C120,{"Приход","Расход","Списание","Корректировка остатка"},0)),"Выберите тип операции",IF(NOT(ISNUMBER(D120)),"Укажите количество",IF(D120=0,"Количество не может быть 0",IF(AND(C120&lt;&gt;"Корректировка остатка",D120&lt;0),"Для этого типа количество положительное",IF(NOT(ISNUMBER('Номенклатура'!$C$2)),"Укажите дату начала учёта",IF(A120&lt;INT('Номенклатура'!$C$2),"Раньше даты начала учёта: НЕ учтено",IF(AND(C120="Корректировка остатка",TRIM(G120)=""),"Учтено: добавьте пояснение","ОК")))))))))))))</f>
        <v/>
      </c>
    </row>
    <row r="121" spans="1:9" x14ac:dyDescent="0.25">
      <c r="A121" s="16"/>
      <c r="B121" s="13"/>
      <c r="C121" s="13"/>
      <c r="D121" s="14"/>
      <c r="E121" s="17" t="str">
        <f>IF(OR(B121="",SUMPRODUCT(--EXACT('Номенклатура'!$A$6:$A$205,B121))&lt;&gt;1),"",INDEX('Номенклатура'!$D$6:$D$205,SUMPRODUCT(EXACT('Номенклатура'!$A$6:$A$205,B121)*(ROW('Номенклатура'!$A$6:$A$205)-5)))&amp;"")</f>
        <v/>
      </c>
      <c r="F121" s="18" t="str">
        <f>IF(OR(I121="ОК",I121="Учтено: добавьте пояснение"),IF(C121="Приход",D121,IF(C121="Корректировка остатка",D121,-D121)),"")</f>
        <v/>
      </c>
      <c r="G121" s="13"/>
      <c r="H121" s="15" t="str">
        <f>IF(OR(B121="",SUMPRODUCT(--EXACT('Номенклатура'!$A$6:$A$205,B121))&lt;&gt;1),"",INDEX('Номенклатура'!$B$6:$B$205,SUMPRODUCT(EXACT('Номенклатура'!$A$6:$A$205,B121)*(ROW('Номенклатура'!$A$6:$A$205)-5)))&amp;"")</f>
        <v/>
      </c>
      <c r="I121" s="15" t="str">
        <f>IF(COUNTA(A121:D121,G121)=0,"",IF(NOT(ISNUMBER(A121)),"Укажите дату",IF(B121="","Укажите код",IF(NOT(AND(ISTEXT(B121),LEN(B121)&gt;0,LEN(B121)&lt;=30,ISNUMBER(FIND(LEFT(B121,1),"ABCDEFGHIJKLMNOPQRSTUVWXYZ")),SUMPRODUCT((MID(B121,{1,2,3,4,5,6,7,8,9,10,11,12,13,14,15,16,17,18,19,20,21,22,23,24,25,26,27,28,29,30},1)&lt;&gt;"")*ISERROR(FIND(MID(B121,{1,2,3,4,5,6,7,8,9,10,11,12,13,14,15,16,17,18,19,20,21,22,23,24,25,26,27,28,29,30},1),"ABCDEFGHIJKLMNOPQRSTUVWXYZ0123456789-_")))=0,ISERROR(VALUE(B121)))),"Недопустимый код: только латинские буквы A-Z в верхнем регистре, цифры, - и _; начало с буквы, до 30 символов (например MILK-001)",IF(SUMPRODUCT(--EXACT('Номенклатура'!$A$6:$A$205,B121))=0,"Код не найден в номенклатуре",IF(SUMPRODUCT(--EXACT('Номенклатура'!$A$6:$A$205,B121))&gt;1,"Код повторяется в номенклатуре",IF(ISNA(MATCH(C121,{"Приход","Расход","Списание","Корректировка остатка"},0)),"Выберите тип операции",IF(NOT(ISNUMBER(D121)),"Укажите количество",IF(D121=0,"Количество не может быть 0",IF(AND(C121&lt;&gt;"Корректировка остатка",D121&lt;0),"Для этого типа количество положительное",IF(NOT(ISNUMBER('Номенклатура'!$C$2)),"Укажите дату начала учёта",IF(A121&lt;INT('Номенклатура'!$C$2),"Раньше даты начала учёта: НЕ учтено",IF(AND(C121="Корректировка остатка",TRIM(G121)=""),"Учтено: добавьте пояснение","ОК")))))))))))))</f>
        <v/>
      </c>
    </row>
    <row r="122" spans="1:9" x14ac:dyDescent="0.25">
      <c r="A122" s="16"/>
      <c r="B122" s="13"/>
      <c r="C122" s="13"/>
      <c r="D122" s="14"/>
      <c r="E122" s="17" t="str">
        <f>IF(OR(B122="",SUMPRODUCT(--EXACT('Номенклатура'!$A$6:$A$205,B122))&lt;&gt;1),"",INDEX('Номенклатура'!$D$6:$D$205,SUMPRODUCT(EXACT('Номенклатура'!$A$6:$A$205,B122)*(ROW('Номенклатура'!$A$6:$A$205)-5)))&amp;"")</f>
        <v/>
      </c>
      <c r="F122" s="18" t="str">
        <f>IF(OR(I122="ОК",I122="Учтено: добавьте пояснение"),IF(C122="Приход",D122,IF(C122="Корректировка остатка",D122,-D122)),"")</f>
        <v/>
      </c>
      <c r="G122" s="13"/>
      <c r="H122" s="15" t="str">
        <f>IF(OR(B122="",SUMPRODUCT(--EXACT('Номенклатура'!$A$6:$A$205,B122))&lt;&gt;1),"",INDEX('Номенклатура'!$B$6:$B$205,SUMPRODUCT(EXACT('Номенклатура'!$A$6:$A$205,B122)*(ROW('Номенклатура'!$A$6:$A$205)-5)))&amp;"")</f>
        <v/>
      </c>
      <c r="I122" s="15" t="str">
        <f>IF(COUNTA(A122:D122,G122)=0,"",IF(NOT(ISNUMBER(A122)),"Укажите дату",IF(B122="","Укажите код",IF(NOT(AND(ISTEXT(B122),LEN(B122)&gt;0,LEN(B122)&lt;=30,ISNUMBER(FIND(LEFT(B122,1),"ABCDEFGHIJKLMNOPQRSTUVWXYZ")),SUMPRODUCT((MID(B122,{1,2,3,4,5,6,7,8,9,10,11,12,13,14,15,16,17,18,19,20,21,22,23,24,25,26,27,28,29,30},1)&lt;&gt;"")*ISERROR(FIND(MID(B122,{1,2,3,4,5,6,7,8,9,10,11,12,13,14,15,16,17,18,19,20,21,22,23,24,25,26,27,28,29,30},1),"ABCDEFGHIJKLMNOPQRSTUVWXYZ0123456789-_")))=0,ISERROR(VALUE(B122)))),"Недопустимый код: только латинские буквы A-Z в верхнем регистре, цифры, - и _; начало с буквы, до 30 символов (например MILK-001)",IF(SUMPRODUCT(--EXACT('Номенклатура'!$A$6:$A$205,B122))=0,"Код не найден в номенклатуре",IF(SUMPRODUCT(--EXACT('Номенклатура'!$A$6:$A$205,B122))&gt;1,"Код повторяется в номенклатуре",IF(ISNA(MATCH(C122,{"Приход","Расход","Списание","Корректировка остатка"},0)),"Выберите тип операции",IF(NOT(ISNUMBER(D122)),"Укажите количество",IF(D122=0,"Количество не может быть 0",IF(AND(C122&lt;&gt;"Корректировка остатка",D122&lt;0),"Для этого типа количество положительное",IF(NOT(ISNUMBER('Номенклатура'!$C$2)),"Укажите дату начала учёта",IF(A122&lt;INT('Номенклатура'!$C$2),"Раньше даты начала учёта: НЕ учтено",IF(AND(C122="Корректировка остатка",TRIM(G122)=""),"Учтено: добавьте пояснение","ОК")))))))))))))</f>
        <v/>
      </c>
    </row>
    <row r="123" spans="1:9" x14ac:dyDescent="0.25">
      <c r="A123" s="16"/>
      <c r="B123" s="13"/>
      <c r="C123" s="13"/>
      <c r="D123" s="14"/>
      <c r="E123" s="17" t="str">
        <f>IF(OR(B123="",SUMPRODUCT(--EXACT('Номенклатура'!$A$6:$A$205,B123))&lt;&gt;1),"",INDEX('Номенклатура'!$D$6:$D$205,SUMPRODUCT(EXACT('Номенклатура'!$A$6:$A$205,B123)*(ROW('Номенклатура'!$A$6:$A$205)-5)))&amp;"")</f>
        <v/>
      </c>
      <c r="F123" s="18" t="str">
        <f>IF(OR(I123="ОК",I123="Учтено: добавьте пояснение"),IF(C123="Приход",D123,IF(C123="Корректировка остатка",D123,-D123)),"")</f>
        <v/>
      </c>
      <c r="G123" s="13"/>
      <c r="H123" s="15" t="str">
        <f>IF(OR(B123="",SUMPRODUCT(--EXACT('Номенклатура'!$A$6:$A$205,B123))&lt;&gt;1),"",INDEX('Номенклатура'!$B$6:$B$205,SUMPRODUCT(EXACT('Номенклатура'!$A$6:$A$205,B123)*(ROW('Номенклатура'!$A$6:$A$205)-5)))&amp;"")</f>
        <v/>
      </c>
      <c r="I123" s="15" t="str">
        <f>IF(COUNTA(A123:D123,G123)=0,"",IF(NOT(ISNUMBER(A123)),"Укажите дату",IF(B123="","Укажите код",IF(NOT(AND(ISTEXT(B123),LEN(B123)&gt;0,LEN(B123)&lt;=30,ISNUMBER(FIND(LEFT(B123,1),"ABCDEFGHIJKLMNOPQRSTUVWXYZ")),SUMPRODUCT((MID(B123,{1,2,3,4,5,6,7,8,9,10,11,12,13,14,15,16,17,18,19,20,21,22,23,24,25,26,27,28,29,30},1)&lt;&gt;"")*ISERROR(FIND(MID(B123,{1,2,3,4,5,6,7,8,9,10,11,12,13,14,15,16,17,18,19,20,21,22,23,24,25,26,27,28,29,30},1),"ABCDEFGHIJKLMNOPQRSTUVWXYZ0123456789-_")))=0,ISERROR(VALUE(B123)))),"Недопустимый код: только латинские буквы A-Z в верхнем регистре, цифры, - и _; начало с буквы, до 30 символов (например MILK-001)",IF(SUMPRODUCT(--EXACT('Номенклатура'!$A$6:$A$205,B123))=0,"Код не найден в номенклатуре",IF(SUMPRODUCT(--EXACT('Номенклатура'!$A$6:$A$205,B123))&gt;1,"Код повторяется в номенклатуре",IF(ISNA(MATCH(C123,{"Приход","Расход","Списание","Корректировка остатка"},0)),"Выберите тип операции",IF(NOT(ISNUMBER(D123)),"Укажите количество",IF(D123=0,"Количество не может быть 0",IF(AND(C123&lt;&gt;"Корректировка остатка",D123&lt;0),"Для этого типа количество положительное",IF(NOT(ISNUMBER('Номенклатура'!$C$2)),"Укажите дату начала учёта",IF(A123&lt;INT('Номенклатура'!$C$2),"Раньше даты начала учёта: НЕ учтено",IF(AND(C123="Корректировка остатка",TRIM(G123)=""),"Учтено: добавьте пояснение","ОК")))))))))))))</f>
        <v/>
      </c>
    </row>
    <row r="124" spans="1:9" x14ac:dyDescent="0.25">
      <c r="A124" s="16"/>
      <c r="B124" s="13"/>
      <c r="C124" s="13"/>
      <c r="D124" s="14"/>
      <c r="E124" s="17" t="str">
        <f>IF(OR(B124="",SUMPRODUCT(--EXACT('Номенклатура'!$A$6:$A$205,B124))&lt;&gt;1),"",INDEX('Номенклатура'!$D$6:$D$205,SUMPRODUCT(EXACT('Номенклатура'!$A$6:$A$205,B124)*(ROW('Номенклатура'!$A$6:$A$205)-5)))&amp;"")</f>
        <v/>
      </c>
      <c r="F124" s="18" t="str">
        <f>IF(OR(I124="ОК",I124="Учтено: добавьте пояснение"),IF(C124="Приход",D124,IF(C124="Корректировка остатка",D124,-D124)),"")</f>
        <v/>
      </c>
      <c r="G124" s="13"/>
      <c r="H124" s="15" t="str">
        <f>IF(OR(B124="",SUMPRODUCT(--EXACT('Номенклатура'!$A$6:$A$205,B124))&lt;&gt;1),"",INDEX('Номенклатура'!$B$6:$B$205,SUMPRODUCT(EXACT('Номенклатура'!$A$6:$A$205,B124)*(ROW('Номенклатура'!$A$6:$A$205)-5)))&amp;"")</f>
        <v/>
      </c>
      <c r="I124" s="15" t="str">
        <f>IF(COUNTA(A124:D124,G124)=0,"",IF(NOT(ISNUMBER(A124)),"Укажите дату",IF(B124="","Укажите код",IF(NOT(AND(ISTEXT(B124),LEN(B124)&gt;0,LEN(B124)&lt;=30,ISNUMBER(FIND(LEFT(B124,1),"ABCDEFGHIJKLMNOPQRSTUVWXYZ")),SUMPRODUCT((MID(B124,{1,2,3,4,5,6,7,8,9,10,11,12,13,14,15,16,17,18,19,20,21,22,23,24,25,26,27,28,29,30},1)&lt;&gt;"")*ISERROR(FIND(MID(B124,{1,2,3,4,5,6,7,8,9,10,11,12,13,14,15,16,17,18,19,20,21,22,23,24,25,26,27,28,29,30},1),"ABCDEFGHIJKLMNOPQRSTUVWXYZ0123456789-_")))=0,ISERROR(VALUE(B124)))),"Недопустимый код: только латинские буквы A-Z в верхнем регистре, цифры, - и _; начало с буквы, до 30 символов (например MILK-001)",IF(SUMPRODUCT(--EXACT('Номенклатура'!$A$6:$A$205,B124))=0,"Код не найден в номенклатуре",IF(SUMPRODUCT(--EXACT('Номенклатура'!$A$6:$A$205,B124))&gt;1,"Код повторяется в номенклатуре",IF(ISNA(MATCH(C124,{"Приход","Расход","Списание","Корректировка остатка"},0)),"Выберите тип операции",IF(NOT(ISNUMBER(D124)),"Укажите количество",IF(D124=0,"Количество не может быть 0",IF(AND(C124&lt;&gt;"Корректировка остатка",D124&lt;0),"Для этого типа количество положительное",IF(NOT(ISNUMBER('Номенклатура'!$C$2)),"Укажите дату начала учёта",IF(A124&lt;INT('Номенклатура'!$C$2),"Раньше даты начала учёта: НЕ учтено",IF(AND(C124="Корректировка остатка",TRIM(G124)=""),"Учтено: добавьте пояснение","ОК")))))))))))))</f>
        <v/>
      </c>
    </row>
    <row r="125" spans="1:9" x14ac:dyDescent="0.25">
      <c r="A125" s="16"/>
      <c r="B125" s="13"/>
      <c r="C125" s="13"/>
      <c r="D125" s="14"/>
      <c r="E125" s="17" t="str">
        <f>IF(OR(B125="",SUMPRODUCT(--EXACT('Номенклатура'!$A$6:$A$205,B125))&lt;&gt;1),"",INDEX('Номенклатура'!$D$6:$D$205,SUMPRODUCT(EXACT('Номенклатура'!$A$6:$A$205,B125)*(ROW('Номенклатура'!$A$6:$A$205)-5)))&amp;"")</f>
        <v/>
      </c>
      <c r="F125" s="18" t="str">
        <f>IF(OR(I125="ОК",I125="Учтено: добавьте пояснение"),IF(C125="Приход",D125,IF(C125="Корректировка остатка",D125,-D125)),"")</f>
        <v/>
      </c>
      <c r="G125" s="13"/>
      <c r="H125" s="15" t="str">
        <f>IF(OR(B125="",SUMPRODUCT(--EXACT('Номенклатура'!$A$6:$A$205,B125))&lt;&gt;1),"",INDEX('Номенклатура'!$B$6:$B$205,SUMPRODUCT(EXACT('Номенклатура'!$A$6:$A$205,B125)*(ROW('Номенклатура'!$A$6:$A$205)-5)))&amp;"")</f>
        <v/>
      </c>
      <c r="I125" s="15" t="str">
        <f>IF(COUNTA(A125:D125,G125)=0,"",IF(NOT(ISNUMBER(A125)),"Укажите дату",IF(B125="","Укажите код",IF(NOT(AND(ISTEXT(B125),LEN(B125)&gt;0,LEN(B125)&lt;=30,ISNUMBER(FIND(LEFT(B125,1),"ABCDEFGHIJKLMNOPQRSTUVWXYZ")),SUMPRODUCT((MID(B125,{1,2,3,4,5,6,7,8,9,10,11,12,13,14,15,16,17,18,19,20,21,22,23,24,25,26,27,28,29,30},1)&lt;&gt;"")*ISERROR(FIND(MID(B125,{1,2,3,4,5,6,7,8,9,10,11,12,13,14,15,16,17,18,19,20,21,22,23,24,25,26,27,28,29,30},1),"ABCDEFGHIJKLMNOPQRSTUVWXYZ0123456789-_")))=0,ISERROR(VALUE(B125)))),"Недопустимый код: только латинские буквы A-Z в верхнем регистре, цифры, - и _; начало с буквы, до 30 символов (например MILK-001)",IF(SUMPRODUCT(--EXACT('Номенклатура'!$A$6:$A$205,B125))=0,"Код не найден в номенклатуре",IF(SUMPRODUCT(--EXACT('Номенклатура'!$A$6:$A$205,B125))&gt;1,"Код повторяется в номенклатуре",IF(ISNA(MATCH(C125,{"Приход","Расход","Списание","Корректировка остатка"},0)),"Выберите тип операции",IF(NOT(ISNUMBER(D125)),"Укажите количество",IF(D125=0,"Количество не может быть 0",IF(AND(C125&lt;&gt;"Корректировка остатка",D125&lt;0),"Для этого типа количество положительное",IF(NOT(ISNUMBER('Номенклатура'!$C$2)),"Укажите дату начала учёта",IF(A125&lt;INT('Номенклатура'!$C$2),"Раньше даты начала учёта: НЕ учтено",IF(AND(C125="Корректировка остатка",TRIM(G125)=""),"Учтено: добавьте пояснение","ОК")))))))))))))</f>
        <v/>
      </c>
    </row>
    <row r="126" spans="1:9" x14ac:dyDescent="0.25">
      <c r="A126" s="16"/>
      <c r="B126" s="13"/>
      <c r="C126" s="13"/>
      <c r="D126" s="14"/>
      <c r="E126" s="17" t="str">
        <f>IF(OR(B126="",SUMPRODUCT(--EXACT('Номенклатура'!$A$6:$A$205,B126))&lt;&gt;1),"",INDEX('Номенклатура'!$D$6:$D$205,SUMPRODUCT(EXACT('Номенклатура'!$A$6:$A$205,B126)*(ROW('Номенклатура'!$A$6:$A$205)-5)))&amp;"")</f>
        <v/>
      </c>
      <c r="F126" s="18" t="str">
        <f>IF(OR(I126="ОК",I126="Учтено: добавьте пояснение"),IF(C126="Приход",D126,IF(C126="Корректировка остатка",D126,-D126)),"")</f>
        <v/>
      </c>
      <c r="G126" s="13"/>
      <c r="H126" s="15" t="str">
        <f>IF(OR(B126="",SUMPRODUCT(--EXACT('Номенклатура'!$A$6:$A$205,B126))&lt;&gt;1),"",INDEX('Номенклатура'!$B$6:$B$205,SUMPRODUCT(EXACT('Номенклатура'!$A$6:$A$205,B126)*(ROW('Номенклатура'!$A$6:$A$205)-5)))&amp;"")</f>
        <v/>
      </c>
      <c r="I126" s="15" t="str">
        <f>IF(COUNTA(A126:D126,G126)=0,"",IF(NOT(ISNUMBER(A126)),"Укажите дату",IF(B126="","Укажите код",IF(NOT(AND(ISTEXT(B126),LEN(B126)&gt;0,LEN(B126)&lt;=30,ISNUMBER(FIND(LEFT(B126,1),"ABCDEFGHIJKLMNOPQRSTUVWXYZ")),SUMPRODUCT((MID(B126,{1,2,3,4,5,6,7,8,9,10,11,12,13,14,15,16,17,18,19,20,21,22,23,24,25,26,27,28,29,30},1)&lt;&gt;"")*ISERROR(FIND(MID(B126,{1,2,3,4,5,6,7,8,9,10,11,12,13,14,15,16,17,18,19,20,21,22,23,24,25,26,27,28,29,30},1),"ABCDEFGHIJKLMNOPQRSTUVWXYZ0123456789-_")))=0,ISERROR(VALUE(B126)))),"Недопустимый код: только латинские буквы A-Z в верхнем регистре, цифры, - и _; начало с буквы, до 30 символов (например MILK-001)",IF(SUMPRODUCT(--EXACT('Номенклатура'!$A$6:$A$205,B126))=0,"Код не найден в номенклатуре",IF(SUMPRODUCT(--EXACT('Номенклатура'!$A$6:$A$205,B126))&gt;1,"Код повторяется в номенклатуре",IF(ISNA(MATCH(C126,{"Приход","Расход","Списание","Корректировка остатка"},0)),"Выберите тип операции",IF(NOT(ISNUMBER(D126)),"Укажите количество",IF(D126=0,"Количество не может быть 0",IF(AND(C126&lt;&gt;"Корректировка остатка",D126&lt;0),"Для этого типа количество положительное",IF(NOT(ISNUMBER('Номенклатура'!$C$2)),"Укажите дату начала учёта",IF(A126&lt;INT('Номенклатура'!$C$2),"Раньше даты начала учёта: НЕ учтено",IF(AND(C126="Корректировка остатка",TRIM(G126)=""),"Учтено: добавьте пояснение","ОК")))))))))))))</f>
        <v/>
      </c>
    </row>
    <row r="127" spans="1:9" x14ac:dyDescent="0.25">
      <c r="A127" s="16"/>
      <c r="B127" s="13"/>
      <c r="C127" s="13"/>
      <c r="D127" s="14"/>
      <c r="E127" s="17" t="str">
        <f>IF(OR(B127="",SUMPRODUCT(--EXACT('Номенклатура'!$A$6:$A$205,B127))&lt;&gt;1),"",INDEX('Номенклатура'!$D$6:$D$205,SUMPRODUCT(EXACT('Номенклатура'!$A$6:$A$205,B127)*(ROW('Номенклатура'!$A$6:$A$205)-5)))&amp;"")</f>
        <v/>
      </c>
      <c r="F127" s="18" t="str">
        <f>IF(OR(I127="ОК",I127="Учтено: добавьте пояснение"),IF(C127="Приход",D127,IF(C127="Корректировка остатка",D127,-D127)),"")</f>
        <v/>
      </c>
      <c r="G127" s="13"/>
      <c r="H127" s="15" t="str">
        <f>IF(OR(B127="",SUMPRODUCT(--EXACT('Номенклатура'!$A$6:$A$205,B127))&lt;&gt;1),"",INDEX('Номенклатура'!$B$6:$B$205,SUMPRODUCT(EXACT('Номенклатура'!$A$6:$A$205,B127)*(ROW('Номенклатура'!$A$6:$A$205)-5)))&amp;"")</f>
        <v/>
      </c>
      <c r="I127" s="15" t="str">
        <f>IF(COUNTA(A127:D127,G127)=0,"",IF(NOT(ISNUMBER(A127)),"Укажите дату",IF(B127="","Укажите код",IF(NOT(AND(ISTEXT(B127),LEN(B127)&gt;0,LEN(B127)&lt;=30,ISNUMBER(FIND(LEFT(B127,1),"ABCDEFGHIJKLMNOPQRSTUVWXYZ")),SUMPRODUCT((MID(B127,{1,2,3,4,5,6,7,8,9,10,11,12,13,14,15,16,17,18,19,20,21,22,23,24,25,26,27,28,29,30},1)&lt;&gt;"")*ISERROR(FIND(MID(B127,{1,2,3,4,5,6,7,8,9,10,11,12,13,14,15,16,17,18,19,20,21,22,23,24,25,26,27,28,29,30},1),"ABCDEFGHIJKLMNOPQRSTUVWXYZ0123456789-_")))=0,ISERROR(VALUE(B127)))),"Недопустимый код: только латинские буквы A-Z в верхнем регистре, цифры, - и _; начало с буквы, до 30 символов (например MILK-001)",IF(SUMPRODUCT(--EXACT('Номенклатура'!$A$6:$A$205,B127))=0,"Код не найден в номенклатуре",IF(SUMPRODUCT(--EXACT('Номенклатура'!$A$6:$A$205,B127))&gt;1,"Код повторяется в номенклатуре",IF(ISNA(MATCH(C127,{"Приход","Расход","Списание","Корректировка остатка"},0)),"Выберите тип операции",IF(NOT(ISNUMBER(D127)),"Укажите количество",IF(D127=0,"Количество не может быть 0",IF(AND(C127&lt;&gt;"Корректировка остатка",D127&lt;0),"Для этого типа количество положительное",IF(NOT(ISNUMBER('Номенклатура'!$C$2)),"Укажите дату начала учёта",IF(A127&lt;INT('Номенклатура'!$C$2),"Раньше даты начала учёта: НЕ учтено",IF(AND(C127="Корректировка остатка",TRIM(G127)=""),"Учтено: добавьте пояснение","ОК")))))))))))))</f>
        <v/>
      </c>
    </row>
    <row r="128" spans="1:9" x14ac:dyDescent="0.25">
      <c r="A128" s="16"/>
      <c r="B128" s="13"/>
      <c r="C128" s="13"/>
      <c r="D128" s="14"/>
      <c r="E128" s="17" t="str">
        <f>IF(OR(B128="",SUMPRODUCT(--EXACT('Номенклатура'!$A$6:$A$205,B128))&lt;&gt;1),"",INDEX('Номенклатура'!$D$6:$D$205,SUMPRODUCT(EXACT('Номенклатура'!$A$6:$A$205,B128)*(ROW('Номенклатура'!$A$6:$A$205)-5)))&amp;"")</f>
        <v/>
      </c>
      <c r="F128" s="18" t="str">
        <f>IF(OR(I128="ОК",I128="Учтено: добавьте пояснение"),IF(C128="Приход",D128,IF(C128="Корректировка остатка",D128,-D128)),"")</f>
        <v/>
      </c>
      <c r="G128" s="13"/>
      <c r="H128" s="15" t="str">
        <f>IF(OR(B128="",SUMPRODUCT(--EXACT('Номенклатура'!$A$6:$A$205,B128))&lt;&gt;1),"",INDEX('Номенклатура'!$B$6:$B$205,SUMPRODUCT(EXACT('Номенклатура'!$A$6:$A$205,B128)*(ROW('Номенклатура'!$A$6:$A$205)-5)))&amp;"")</f>
        <v/>
      </c>
      <c r="I128" s="15" t="str">
        <f>IF(COUNTA(A128:D128,G128)=0,"",IF(NOT(ISNUMBER(A128)),"Укажите дату",IF(B128="","Укажите код",IF(NOT(AND(ISTEXT(B128),LEN(B128)&gt;0,LEN(B128)&lt;=30,ISNUMBER(FIND(LEFT(B128,1),"ABCDEFGHIJKLMNOPQRSTUVWXYZ")),SUMPRODUCT((MID(B128,{1,2,3,4,5,6,7,8,9,10,11,12,13,14,15,16,17,18,19,20,21,22,23,24,25,26,27,28,29,30},1)&lt;&gt;"")*ISERROR(FIND(MID(B128,{1,2,3,4,5,6,7,8,9,10,11,12,13,14,15,16,17,18,19,20,21,22,23,24,25,26,27,28,29,30},1),"ABCDEFGHIJKLMNOPQRSTUVWXYZ0123456789-_")))=0,ISERROR(VALUE(B128)))),"Недопустимый код: только латинские буквы A-Z в верхнем регистре, цифры, - и _; начало с буквы, до 30 символов (например MILK-001)",IF(SUMPRODUCT(--EXACT('Номенклатура'!$A$6:$A$205,B128))=0,"Код не найден в номенклатуре",IF(SUMPRODUCT(--EXACT('Номенклатура'!$A$6:$A$205,B128))&gt;1,"Код повторяется в номенклатуре",IF(ISNA(MATCH(C128,{"Приход","Расход","Списание","Корректировка остатка"},0)),"Выберите тип операции",IF(NOT(ISNUMBER(D128)),"Укажите количество",IF(D128=0,"Количество не может быть 0",IF(AND(C128&lt;&gt;"Корректировка остатка",D128&lt;0),"Для этого типа количество положительное",IF(NOT(ISNUMBER('Номенклатура'!$C$2)),"Укажите дату начала учёта",IF(A128&lt;INT('Номенклатура'!$C$2),"Раньше даты начала учёта: НЕ учтено",IF(AND(C128="Корректировка остатка",TRIM(G128)=""),"Учтено: добавьте пояснение","ОК")))))))))))))</f>
        <v/>
      </c>
    </row>
    <row r="129" spans="1:9" x14ac:dyDescent="0.25">
      <c r="A129" s="16"/>
      <c r="B129" s="13"/>
      <c r="C129" s="13"/>
      <c r="D129" s="14"/>
      <c r="E129" s="17" t="str">
        <f>IF(OR(B129="",SUMPRODUCT(--EXACT('Номенклатура'!$A$6:$A$205,B129))&lt;&gt;1),"",INDEX('Номенклатура'!$D$6:$D$205,SUMPRODUCT(EXACT('Номенклатура'!$A$6:$A$205,B129)*(ROW('Номенклатура'!$A$6:$A$205)-5)))&amp;"")</f>
        <v/>
      </c>
      <c r="F129" s="18" t="str">
        <f>IF(OR(I129="ОК",I129="Учтено: добавьте пояснение"),IF(C129="Приход",D129,IF(C129="Корректировка остатка",D129,-D129)),"")</f>
        <v/>
      </c>
      <c r="G129" s="13"/>
      <c r="H129" s="15" t="str">
        <f>IF(OR(B129="",SUMPRODUCT(--EXACT('Номенклатура'!$A$6:$A$205,B129))&lt;&gt;1),"",INDEX('Номенклатура'!$B$6:$B$205,SUMPRODUCT(EXACT('Номенклатура'!$A$6:$A$205,B129)*(ROW('Номенклатура'!$A$6:$A$205)-5)))&amp;"")</f>
        <v/>
      </c>
      <c r="I129" s="15" t="str">
        <f>IF(COUNTA(A129:D129,G129)=0,"",IF(NOT(ISNUMBER(A129)),"Укажите дату",IF(B129="","Укажите код",IF(NOT(AND(ISTEXT(B129),LEN(B129)&gt;0,LEN(B129)&lt;=30,ISNUMBER(FIND(LEFT(B129,1),"ABCDEFGHIJKLMNOPQRSTUVWXYZ")),SUMPRODUCT((MID(B129,{1,2,3,4,5,6,7,8,9,10,11,12,13,14,15,16,17,18,19,20,21,22,23,24,25,26,27,28,29,30},1)&lt;&gt;"")*ISERROR(FIND(MID(B129,{1,2,3,4,5,6,7,8,9,10,11,12,13,14,15,16,17,18,19,20,21,22,23,24,25,26,27,28,29,30},1),"ABCDEFGHIJKLMNOPQRSTUVWXYZ0123456789-_")))=0,ISERROR(VALUE(B129)))),"Недопустимый код: только латинские буквы A-Z в верхнем регистре, цифры, - и _; начало с буквы, до 30 символов (например MILK-001)",IF(SUMPRODUCT(--EXACT('Номенклатура'!$A$6:$A$205,B129))=0,"Код не найден в номенклатуре",IF(SUMPRODUCT(--EXACT('Номенклатура'!$A$6:$A$205,B129))&gt;1,"Код повторяется в номенклатуре",IF(ISNA(MATCH(C129,{"Приход","Расход","Списание","Корректировка остатка"},0)),"Выберите тип операции",IF(NOT(ISNUMBER(D129)),"Укажите количество",IF(D129=0,"Количество не может быть 0",IF(AND(C129&lt;&gt;"Корректировка остатка",D129&lt;0),"Для этого типа количество положительное",IF(NOT(ISNUMBER('Номенклатура'!$C$2)),"Укажите дату начала учёта",IF(A129&lt;INT('Номенклатура'!$C$2),"Раньше даты начала учёта: НЕ учтено",IF(AND(C129="Корректировка остатка",TRIM(G129)=""),"Учтено: добавьте пояснение","ОК")))))))))))))</f>
        <v/>
      </c>
    </row>
    <row r="130" spans="1:9" x14ac:dyDescent="0.25">
      <c r="A130" s="16"/>
      <c r="B130" s="13"/>
      <c r="C130" s="13"/>
      <c r="D130" s="14"/>
      <c r="E130" s="17" t="str">
        <f>IF(OR(B130="",SUMPRODUCT(--EXACT('Номенклатура'!$A$6:$A$205,B130))&lt;&gt;1),"",INDEX('Номенклатура'!$D$6:$D$205,SUMPRODUCT(EXACT('Номенклатура'!$A$6:$A$205,B130)*(ROW('Номенклатура'!$A$6:$A$205)-5)))&amp;"")</f>
        <v/>
      </c>
      <c r="F130" s="18" t="str">
        <f>IF(OR(I130="ОК",I130="Учтено: добавьте пояснение"),IF(C130="Приход",D130,IF(C130="Корректировка остатка",D130,-D130)),"")</f>
        <v/>
      </c>
      <c r="G130" s="13"/>
      <c r="H130" s="15" t="str">
        <f>IF(OR(B130="",SUMPRODUCT(--EXACT('Номенклатура'!$A$6:$A$205,B130))&lt;&gt;1),"",INDEX('Номенклатура'!$B$6:$B$205,SUMPRODUCT(EXACT('Номенклатура'!$A$6:$A$205,B130)*(ROW('Номенклатура'!$A$6:$A$205)-5)))&amp;"")</f>
        <v/>
      </c>
      <c r="I130" s="15" t="str">
        <f>IF(COUNTA(A130:D130,G130)=0,"",IF(NOT(ISNUMBER(A130)),"Укажите дату",IF(B130="","Укажите код",IF(NOT(AND(ISTEXT(B130),LEN(B130)&gt;0,LEN(B130)&lt;=30,ISNUMBER(FIND(LEFT(B130,1),"ABCDEFGHIJKLMNOPQRSTUVWXYZ")),SUMPRODUCT((MID(B130,{1,2,3,4,5,6,7,8,9,10,11,12,13,14,15,16,17,18,19,20,21,22,23,24,25,26,27,28,29,30},1)&lt;&gt;"")*ISERROR(FIND(MID(B130,{1,2,3,4,5,6,7,8,9,10,11,12,13,14,15,16,17,18,19,20,21,22,23,24,25,26,27,28,29,30},1),"ABCDEFGHIJKLMNOPQRSTUVWXYZ0123456789-_")))=0,ISERROR(VALUE(B130)))),"Недопустимый код: только латинские буквы A-Z в верхнем регистре, цифры, - и _; начало с буквы, до 30 символов (например MILK-001)",IF(SUMPRODUCT(--EXACT('Номенклатура'!$A$6:$A$205,B130))=0,"Код не найден в номенклатуре",IF(SUMPRODUCT(--EXACT('Номенклатура'!$A$6:$A$205,B130))&gt;1,"Код повторяется в номенклатуре",IF(ISNA(MATCH(C130,{"Приход","Расход","Списание","Корректировка остатка"},0)),"Выберите тип операции",IF(NOT(ISNUMBER(D130)),"Укажите количество",IF(D130=0,"Количество не может быть 0",IF(AND(C130&lt;&gt;"Корректировка остатка",D130&lt;0),"Для этого типа количество положительное",IF(NOT(ISNUMBER('Номенклатура'!$C$2)),"Укажите дату начала учёта",IF(A130&lt;INT('Номенклатура'!$C$2),"Раньше даты начала учёта: НЕ учтено",IF(AND(C130="Корректировка остатка",TRIM(G130)=""),"Учтено: добавьте пояснение","ОК")))))))))))))</f>
        <v/>
      </c>
    </row>
    <row r="131" spans="1:9" x14ac:dyDescent="0.25">
      <c r="A131" s="16"/>
      <c r="B131" s="13"/>
      <c r="C131" s="13"/>
      <c r="D131" s="14"/>
      <c r="E131" s="17" t="str">
        <f>IF(OR(B131="",SUMPRODUCT(--EXACT('Номенклатура'!$A$6:$A$205,B131))&lt;&gt;1),"",INDEX('Номенклатура'!$D$6:$D$205,SUMPRODUCT(EXACT('Номенклатура'!$A$6:$A$205,B131)*(ROW('Номенклатура'!$A$6:$A$205)-5)))&amp;"")</f>
        <v/>
      </c>
      <c r="F131" s="18" t="str">
        <f>IF(OR(I131="ОК",I131="Учтено: добавьте пояснение"),IF(C131="Приход",D131,IF(C131="Корректировка остатка",D131,-D131)),"")</f>
        <v/>
      </c>
      <c r="G131" s="13"/>
      <c r="H131" s="15" t="str">
        <f>IF(OR(B131="",SUMPRODUCT(--EXACT('Номенклатура'!$A$6:$A$205,B131))&lt;&gt;1),"",INDEX('Номенклатура'!$B$6:$B$205,SUMPRODUCT(EXACT('Номенклатура'!$A$6:$A$205,B131)*(ROW('Номенклатура'!$A$6:$A$205)-5)))&amp;"")</f>
        <v/>
      </c>
      <c r="I131" s="15" t="str">
        <f>IF(COUNTA(A131:D131,G131)=0,"",IF(NOT(ISNUMBER(A131)),"Укажите дату",IF(B131="","Укажите код",IF(NOT(AND(ISTEXT(B131),LEN(B131)&gt;0,LEN(B131)&lt;=30,ISNUMBER(FIND(LEFT(B131,1),"ABCDEFGHIJKLMNOPQRSTUVWXYZ")),SUMPRODUCT((MID(B131,{1,2,3,4,5,6,7,8,9,10,11,12,13,14,15,16,17,18,19,20,21,22,23,24,25,26,27,28,29,30},1)&lt;&gt;"")*ISERROR(FIND(MID(B131,{1,2,3,4,5,6,7,8,9,10,11,12,13,14,15,16,17,18,19,20,21,22,23,24,25,26,27,28,29,30},1),"ABCDEFGHIJKLMNOPQRSTUVWXYZ0123456789-_")))=0,ISERROR(VALUE(B131)))),"Недопустимый код: только латинские буквы A-Z в верхнем регистре, цифры, - и _; начало с буквы, до 30 символов (например MILK-001)",IF(SUMPRODUCT(--EXACT('Номенклатура'!$A$6:$A$205,B131))=0,"Код не найден в номенклатуре",IF(SUMPRODUCT(--EXACT('Номенклатура'!$A$6:$A$205,B131))&gt;1,"Код повторяется в номенклатуре",IF(ISNA(MATCH(C131,{"Приход","Расход","Списание","Корректировка остатка"},0)),"Выберите тип операции",IF(NOT(ISNUMBER(D131)),"Укажите количество",IF(D131=0,"Количество не может быть 0",IF(AND(C131&lt;&gt;"Корректировка остатка",D131&lt;0),"Для этого типа количество положительное",IF(NOT(ISNUMBER('Номенклатура'!$C$2)),"Укажите дату начала учёта",IF(A131&lt;INT('Номенклатура'!$C$2),"Раньше даты начала учёта: НЕ учтено",IF(AND(C131="Корректировка остатка",TRIM(G131)=""),"Учтено: добавьте пояснение","ОК")))))))))))))</f>
        <v/>
      </c>
    </row>
    <row r="132" spans="1:9" x14ac:dyDescent="0.25">
      <c r="A132" s="16"/>
      <c r="B132" s="13"/>
      <c r="C132" s="13"/>
      <c r="D132" s="14"/>
      <c r="E132" s="17" t="str">
        <f>IF(OR(B132="",SUMPRODUCT(--EXACT('Номенклатура'!$A$6:$A$205,B132))&lt;&gt;1),"",INDEX('Номенклатура'!$D$6:$D$205,SUMPRODUCT(EXACT('Номенклатура'!$A$6:$A$205,B132)*(ROW('Номенклатура'!$A$6:$A$205)-5)))&amp;"")</f>
        <v/>
      </c>
      <c r="F132" s="18" t="str">
        <f>IF(OR(I132="ОК",I132="Учтено: добавьте пояснение"),IF(C132="Приход",D132,IF(C132="Корректировка остатка",D132,-D132)),"")</f>
        <v/>
      </c>
      <c r="G132" s="13"/>
      <c r="H132" s="15" t="str">
        <f>IF(OR(B132="",SUMPRODUCT(--EXACT('Номенклатура'!$A$6:$A$205,B132))&lt;&gt;1),"",INDEX('Номенклатура'!$B$6:$B$205,SUMPRODUCT(EXACT('Номенклатура'!$A$6:$A$205,B132)*(ROW('Номенклатура'!$A$6:$A$205)-5)))&amp;"")</f>
        <v/>
      </c>
      <c r="I132" s="15" t="str">
        <f>IF(COUNTA(A132:D132,G132)=0,"",IF(NOT(ISNUMBER(A132)),"Укажите дату",IF(B132="","Укажите код",IF(NOT(AND(ISTEXT(B132),LEN(B132)&gt;0,LEN(B132)&lt;=30,ISNUMBER(FIND(LEFT(B132,1),"ABCDEFGHIJKLMNOPQRSTUVWXYZ")),SUMPRODUCT((MID(B132,{1,2,3,4,5,6,7,8,9,10,11,12,13,14,15,16,17,18,19,20,21,22,23,24,25,26,27,28,29,30},1)&lt;&gt;"")*ISERROR(FIND(MID(B132,{1,2,3,4,5,6,7,8,9,10,11,12,13,14,15,16,17,18,19,20,21,22,23,24,25,26,27,28,29,30},1),"ABCDEFGHIJKLMNOPQRSTUVWXYZ0123456789-_")))=0,ISERROR(VALUE(B132)))),"Недопустимый код: только латинские буквы A-Z в верхнем регистре, цифры, - и _; начало с буквы, до 30 символов (например MILK-001)",IF(SUMPRODUCT(--EXACT('Номенклатура'!$A$6:$A$205,B132))=0,"Код не найден в номенклатуре",IF(SUMPRODUCT(--EXACT('Номенклатура'!$A$6:$A$205,B132))&gt;1,"Код повторяется в номенклатуре",IF(ISNA(MATCH(C132,{"Приход","Расход","Списание","Корректировка остатка"},0)),"Выберите тип операции",IF(NOT(ISNUMBER(D132)),"Укажите количество",IF(D132=0,"Количество не может быть 0",IF(AND(C132&lt;&gt;"Корректировка остатка",D132&lt;0),"Для этого типа количество положительное",IF(NOT(ISNUMBER('Номенклатура'!$C$2)),"Укажите дату начала учёта",IF(A132&lt;INT('Номенклатура'!$C$2),"Раньше даты начала учёта: НЕ учтено",IF(AND(C132="Корректировка остатка",TRIM(G132)=""),"Учтено: добавьте пояснение","ОК")))))))))))))</f>
        <v/>
      </c>
    </row>
    <row r="133" spans="1:9" x14ac:dyDescent="0.25">
      <c r="A133" s="16"/>
      <c r="B133" s="13"/>
      <c r="C133" s="13"/>
      <c r="D133" s="14"/>
      <c r="E133" s="17" t="str">
        <f>IF(OR(B133="",SUMPRODUCT(--EXACT('Номенклатура'!$A$6:$A$205,B133))&lt;&gt;1),"",INDEX('Номенклатура'!$D$6:$D$205,SUMPRODUCT(EXACT('Номенклатура'!$A$6:$A$205,B133)*(ROW('Номенклатура'!$A$6:$A$205)-5)))&amp;"")</f>
        <v/>
      </c>
      <c r="F133" s="18" t="str">
        <f>IF(OR(I133="ОК",I133="Учтено: добавьте пояснение"),IF(C133="Приход",D133,IF(C133="Корректировка остатка",D133,-D133)),"")</f>
        <v/>
      </c>
      <c r="G133" s="13"/>
      <c r="H133" s="15" t="str">
        <f>IF(OR(B133="",SUMPRODUCT(--EXACT('Номенклатура'!$A$6:$A$205,B133))&lt;&gt;1),"",INDEX('Номенклатура'!$B$6:$B$205,SUMPRODUCT(EXACT('Номенклатура'!$A$6:$A$205,B133)*(ROW('Номенклатура'!$A$6:$A$205)-5)))&amp;"")</f>
        <v/>
      </c>
      <c r="I133" s="15" t="str">
        <f>IF(COUNTA(A133:D133,G133)=0,"",IF(NOT(ISNUMBER(A133)),"Укажите дату",IF(B133="","Укажите код",IF(NOT(AND(ISTEXT(B133),LEN(B133)&gt;0,LEN(B133)&lt;=30,ISNUMBER(FIND(LEFT(B133,1),"ABCDEFGHIJKLMNOPQRSTUVWXYZ")),SUMPRODUCT((MID(B133,{1,2,3,4,5,6,7,8,9,10,11,12,13,14,15,16,17,18,19,20,21,22,23,24,25,26,27,28,29,30},1)&lt;&gt;"")*ISERROR(FIND(MID(B133,{1,2,3,4,5,6,7,8,9,10,11,12,13,14,15,16,17,18,19,20,21,22,23,24,25,26,27,28,29,30},1),"ABCDEFGHIJKLMNOPQRSTUVWXYZ0123456789-_")))=0,ISERROR(VALUE(B133)))),"Недопустимый код: только латинские буквы A-Z в верхнем регистре, цифры, - и _; начало с буквы, до 30 символов (например MILK-001)",IF(SUMPRODUCT(--EXACT('Номенклатура'!$A$6:$A$205,B133))=0,"Код не найден в номенклатуре",IF(SUMPRODUCT(--EXACT('Номенклатура'!$A$6:$A$205,B133))&gt;1,"Код повторяется в номенклатуре",IF(ISNA(MATCH(C133,{"Приход","Расход","Списание","Корректировка остатка"},0)),"Выберите тип операции",IF(NOT(ISNUMBER(D133)),"Укажите количество",IF(D133=0,"Количество не может быть 0",IF(AND(C133&lt;&gt;"Корректировка остатка",D133&lt;0),"Для этого типа количество положительное",IF(NOT(ISNUMBER('Номенклатура'!$C$2)),"Укажите дату начала учёта",IF(A133&lt;INT('Номенклатура'!$C$2),"Раньше даты начала учёта: НЕ учтено",IF(AND(C133="Корректировка остатка",TRIM(G133)=""),"Учтено: добавьте пояснение","ОК")))))))))))))</f>
        <v/>
      </c>
    </row>
    <row r="134" spans="1:9" x14ac:dyDescent="0.25">
      <c r="A134" s="16"/>
      <c r="B134" s="13"/>
      <c r="C134" s="13"/>
      <c r="D134" s="14"/>
      <c r="E134" s="17" t="str">
        <f>IF(OR(B134="",SUMPRODUCT(--EXACT('Номенклатура'!$A$6:$A$205,B134))&lt;&gt;1),"",INDEX('Номенклатура'!$D$6:$D$205,SUMPRODUCT(EXACT('Номенклатура'!$A$6:$A$205,B134)*(ROW('Номенклатура'!$A$6:$A$205)-5)))&amp;"")</f>
        <v/>
      </c>
      <c r="F134" s="18" t="str">
        <f>IF(OR(I134="ОК",I134="Учтено: добавьте пояснение"),IF(C134="Приход",D134,IF(C134="Корректировка остатка",D134,-D134)),"")</f>
        <v/>
      </c>
      <c r="G134" s="13"/>
      <c r="H134" s="15" t="str">
        <f>IF(OR(B134="",SUMPRODUCT(--EXACT('Номенклатура'!$A$6:$A$205,B134))&lt;&gt;1),"",INDEX('Номенклатура'!$B$6:$B$205,SUMPRODUCT(EXACT('Номенклатура'!$A$6:$A$205,B134)*(ROW('Номенклатура'!$A$6:$A$205)-5)))&amp;"")</f>
        <v/>
      </c>
      <c r="I134" s="15" t="str">
        <f>IF(COUNTA(A134:D134,G134)=0,"",IF(NOT(ISNUMBER(A134)),"Укажите дату",IF(B134="","Укажите код",IF(NOT(AND(ISTEXT(B134),LEN(B134)&gt;0,LEN(B134)&lt;=30,ISNUMBER(FIND(LEFT(B134,1),"ABCDEFGHIJKLMNOPQRSTUVWXYZ")),SUMPRODUCT((MID(B134,{1,2,3,4,5,6,7,8,9,10,11,12,13,14,15,16,17,18,19,20,21,22,23,24,25,26,27,28,29,30},1)&lt;&gt;"")*ISERROR(FIND(MID(B134,{1,2,3,4,5,6,7,8,9,10,11,12,13,14,15,16,17,18,19,20,21,22,23,24,25,26,27,28,29,30},1),"ABCDEFGHIJKLMNOPQRSTUVWXYZ0123456789-_")))=0,ISERROR(VALUE(B134)))),"Недопустимый код: только латинские буквы A-Z в верхнем регистре, цифры, - и _; начало с буквы, до 30 символов (например MILK-001)",IF(SUMPRODUCT(--EXACT('Номенклатура'!$A$6:$A$205,B134))=0,"Код не найден в номенклатуре",IF(SUMPRODUCT(--EXACT('Номенклатура'!$A$6:$A$205,B134))&gt;1,"Код повторяется в номенклатуре",IF(ISNA(MATCH(C134,{"Приход","Расход","Списание","Корректировка остатка"},0)),"Выберите тип операции",IF(NOT(ISNUMBER(D134)),"Укажите количество",IF(D134=0,"Количество не может быть 0",IF(AND(C134&lt;&gt;"Корректировка остатка",D134&lt;0),"Для этого типа количество положительное",IF(NOT(ISNUMBER('Номенклатура'!$C$2)),"Укажите дату начала учёта",IF(A134&lt;INT('Номенклатура'!$C$2),"Раньше даты начала учёта: НЕ учтено",IF(AND(C134="Корректировка остатка",TRIM(G134)=""),"Учтено: добавьте пояснение","ОК")))))))))))))</f>
        <v/>
      </c>
    </row>
    <row r="135" spans="1:9" x14ac:dyDescent="0.25">
      <c r="A135" s="16"/>
      <c r="B135" s="13"/>
      <c r="C135" s="13"/>
      <c r="D135" s="14"/>
      <c r="E135" s="17" t="str">
        <f>IF(OR(B135="",SUMPRODUCT(--EXACT('Номенклатура'!$A$6:$A$205,B135))&lt;&gt;1),"",INDEX('Номенклатура'!$D$6:$D$205,SUMPRODUCT(EXACT('Номенклатура'!$A$6:$A$205,B135)*(ROW('Номенклатура'!$A$6:$A$205)-5)))&amp;"")</f>
        <v/>
      </c>
      <c r="F135" s="18" t="str">
        <f>IF(OR(I135="ОК",I135="Учтено: добавьте пояснение"),IF(C135="Приход",D135,IF(C135="Корректировка остатка",D135,-D135)),"")</f>
        <v/>
      </c>
      <c r="G135" s="13"/>
      <c r="H135" s="15" t="str">
        <f>IF(OR(B135="",SUMPRODUCT(--EXACT('Номенклатура'!$A$6:$A$205,B135))&lt;&gt;1),"",INDEX('Номенклатура'!$B$6:$B$205,SUMPRODUCT(EXACT('Номенклатура'!$A$6:$A$205,B135)*(ROW('Номенклатура'!$A$6:$A$205)-5)))&amp;"")</f>
        <v/>
      </c>
      <c r="I135" s="15" t="str">
        <f>IF(COUNTA(A135:D135,G135)=0,"",IF(NOT(ISNUMBER(A135)),"Укажите дату",IF(B135="","Укажите код",IF(NOT(AND(ISTEXT(B135),LEN(B135)&gt;0,LEN(B135)&lt;=30,ISNUMBER(FIND(LEFT(B135,1),"ABCDEFGHIJKLMNOPQRSTUVWXYZ")),SUMPRODUCT((MID(B135,{1,2,3,4,5,6,7,8,9,10,11,12,13,14,15,16,17,18,19,20,21,22,23,24,25,26,27,28,29,30},1)&lt;&gt;"")*ISERROR(FIND(MID(B135,{1,2,3,4,5,6,7,8,9,10,11,12,13,14,15,16,17,18,19,20,21,22,23,24,25,26,27,28,29,30},1),"ABCDEFGHIJKLMNOPQRSTUVWXYZ0123456789-_")))=0,ISERROR(VALUE(B135)))),"Недопустимый код: только латинские буквы A-Z в верхнем регистре, цифры, - и _; начало с буквы, до 30 символов (например MILK-001)",IF(SUMPRODUCT(--EXACT('Номенклатура'!$A$6:$A$205,B135))=0,"Код не найден в номенклатуре",IF(SUMPRODUCT(--EXACT('Номенклатура'!$A$6:$A$205,B135))&gt;1,"Код повторяется в номенклатуре",IF(ISNA(MATCH(C135,{"Приход","Расход","Списание","Корректировка остатка"},0)),"Выберите тип операции",IF(NOT(ISNUMBER(D135)),"Укажите количество",IF(D135=0,"Количество не может быть 0",IF(AND(C135&lt;&gt;"Корректировка остатка",D135&lt;0),"Для этого типа количество положительное",IF(NOT(ISNUMBER('Номенклатура'!$C$2)),"Укажите дату начала учёта",IF(A135&lt;INT('Номенклатура'!$C$2),"Раньше даты начала учёта: НЕ учтено",IF(AND(C135="Корректировка остатка",TRIM(G135)=""),"Учтено: добавьте пояснение","ОК")))))))))))))</f>
        <v/>
      </c>
    </row>
    <row r="136" spans="1:9" x14ac:dyDescent="0.25">
      <c r="A136" s="16"/>
      <c r="B136" s="13"/>
      <c r="C136" s="13"/>
      <c r="D136" s="14"/>
      <c r="E136" s="17" t="str">
        <f>IF(OR(B136="",SUMPRODUCT(--EXACT('Номенклатура'!$A$6:$A$205,B136))&lt;&gt;1),"",INDEX('Номенклатура'!$D$6:$D$205,SUMPRODUCT(EXACT('Номенклатура'!$A$6:$A$205,B136)*(ROW('Номенклатура'!$A$6:$A$205)-5)))&amp;"")</f>
        <v/>
      </c>
      <c r="F136" s="18" t="str">
        <f>IF(OR(I136="ОК",I136="Учтено: добавьте пояснение"),IF(C136="Приход",D136,IF(C136="Корректировка остатка",D136,-D136)),"")</f>
        <v/>
      </c>
      <c r="G136" s="13"/>
      <c r="H136" s="15" t="str">
        <f>IF(OR(B136="",SUMPRODUCT(--EXACT('Номенклатура'!$A$6:$A$205,B136))&lt;&gt;1),"",INDEX('Номенклатура'!$B$6:$B$205,SUMPRODUCT(EXACT('Номенклатура'!$A$6:$A$205,B136)*(ROW('Номенклатура'!$A$6:$A$205)-5)))&amp;"")</f>
        <v/>
      </c>
      <c r="I136" s="15" t="str">
        <f>IF(COUNTA(A136:D136,G136)=0,"",IF(NOT(ISNUMBER(A136)),"Укажите дату",IF(B136="","Укажите код",IF(NOT(AND(ISTEXT(B136),LEN(B136)&gt;0,LEN(B136)&lt;=30,ISNUMBER(FIND(LEFT(B136,1),"ABCDEFGHIJKLMNOPQRSTUVWXYZ")),SUMPRODUCT((MID(B136,{1,2,3,4,5,6,7,8,9,10,11,12,13,14,15,16,17,18,19,20,21,22,23,24,25,26,27,28,29,30},1)&lt;&gt;"")*ISERROR(FIND(MID(B136,{1,2,3,4,5,6,7,8,9,10,11,12,13,14,15,16,17,18,19,20,21,22,23,24,25,26,27,28,29,30},1),"ABCDEFGHIJKLMNOPQRSTUVWXYZ0123456789-_")))=0,ISERROR(VALUE(B136)))),"Недопустимый код: только латинские буквы A-Z в верхнем регистре, цифры, - и _; начало с буквы, до 30 символов (например MILK-001)",IF(SUMPRODUCT(--EXACT('Номенклатура'!$A$6:$A$205,B136))=0,"Код не найден в номенклатуре",IF(SUMPRODUCT(--EXACT('Номенклатура'!$A$6:$A$205,B136))&gt;1,"Код повторяется в номенклатуре",IF(ISNA(MATCH(C136,{"Приход","Расход","Списание","Корректировка остатка"},0)),"Выберите тип операции",IF(NOT(ISNUMBER(D136)),"Укажите количество",IF(D136=0,"Количество не может быть 0",IF(AND(C136&lt;&gt;"Корректировка остатка",D136&lt;0),"Для этого типа количество положительное",IF(NOT(ISNUMBER('Номенклатура'!$C$2)),"Укажите дату начала учёта",IF(A136&lt;INT('Номенклатура'!$C$2),"Раньше даты начала учёта: НЕ учтено",IF(AND(C136="Корректировка остатка",TRIM(G136)=""),"Учтено: добавьте пояснение","ОК")))))))))))))</f>
        <v/>
      </c>
    </row>
    <row r="137" spans="1:9" x14ac:dyDescent="0.25">
      <c r="A137" s="16"/>
      <c r="B137" s="13"/>
      <c r="C137" s="13"/>
      <c r="D137" s="14"/>
      <c r="E137" s="17" t="str">
        <f>IF(OR(B137="",SUMPRODUCT(--EXACT('Номенклатура'!$A$6:$A$205,B137))&lt;&gt;1),"",INDEX('Номенклатура'!$D$6:$D$205,SUMPRODUCT(EXACT('Номенклатура'!$A$6:$A$205,B137)*(ROW('Номенклатура'!$A$6:$A$205)-5)))&amp;"")</f>
        <v/>
      </c>
      <c r="F137" s="18" t="str">
        <f>IF(OR(I137="ОК",I137="Учтено: добавьте пояснение"),IF(C137="Приход",D137,IF(C137="Корректировка остатка",D137,-D137)),"")</f>
        <v/>
      </c>
      <c r="G137" s="13"/>
      <c r="H137" s="15" t="str">
        <f>IF(OR(B137="",SUMPRODUCT(--EXACT('Номенклатура'!$A$6:$A$205,B137))&lt;&gt;1),"",INDEX('Номенклатура'!$B$6:$B$205,SUMPRODUCT(EXACT('Номенклатура'!$A$6:$A$205,B137)*(ROW('Номенклатура'!$A$6:$A$205)-5)))&amp;"")</f>
        <v/>
      </c>
      <c r="I137" s="15" t="str">
        <f>IF(COUNTA(A137:D137,G137)=0,"",IF(NOT(ISNUMBER(A137)),"Укажите дату",IF(B137="","Укажите код",IF(NOT(AND(ISTEXT(B137),LEN(B137)&gt;0,LEN(B137)&lt;=30,ISNUMBER(FIND(LEFT(B137,1),"ABCDEFGHIJKLMNOPQRSTUVWXYZ")),SUMPRODUCT((MID(B137,{1,2,3,4,5,6,7,8,9,10,11,12,13,14,15,16,17,18,19,20,21,22,23,24,25,26,27,28,29,30},1)&lt;&gt;"")*ISERROR(FIND(MID(B137,{1,2,3,4,5,6,7,8,9,10,11,12,13,14,15,16,17,18,19,20,21,22,23,24,25,26,27,28,29,30},1),"ABCDEFGHIJKLMNOPQRSTUVWXYZ0123456789-_")))=0,ISERROR(VALUE(B137)))),"Недопустимый код: только латинские буквы A-Z в верхнем регистре, цифры, - и _; начало с буквы, до 30 символов (например MILK-001)",IF(SUMPRODUCT(--EXACT('Номенклатура'!$A$6:$A$205,B137))=0,"Код не найден в номенклатуре",IF(SUMPRODUCT(--EXACT('Номенклатура'!$A$6:$A$205,B137))&gt;1,"Код повторяется в номенклатуре",IF(ISNA(MATCH(C137,{"Приход","Расход","Списание","Корректировка остатка"},0)),"Выберите тип операции",IF(NOT(ISNUMBER(D137)),"Укажите количество",IF(D137=0,"Количество не может быть 0",IF(AND(C137&lt;&gt;"Корректировка остатка",D137&lt;0),"Для этого типа количество положительное",IF(NOT(ISNUMBER('Номенклатура'!$C$2)),"Укажите дату начала учёта",IF(A137&lt;INT('Номенклатура'!$C$2),"Раньше даты начала учёта: НЕ учтено",IF(AND(C137="Корректировка остатка",TRIM(G137)=""),"Учтено: добавьте пояснение","ОК")))))))))))))</f>
        <v/>
      </c>
    </row>
    <row r="138" spans="1:9" x14ac:dyDescent="0.25">
      <c r="A138" s="16"/>
      <c r="B138" s="13"/>
      <c r="C138" s="13"/>
      <c r="D138" s="14"/>
      <c r="E138" s="17" t="str">
        <f>IF(OR(B138="",SUMPRODUCT(--EXACT('Номенклатура'!$A$6:$A$205,B138))&lt;&gt;1),"",INDEX('Номенклатура'!$D$6:$D$205,SUMPRODUCT(EXACT('Номенклатура'!$A$6:$A$205,B138)*(ROW('Номенклатура'!$A$6:$A$205)-5)))&amp;"")</f>
        <v/>
      </c>
      <c r="F138" s="18" t="str">
        <f>IF(OR(I138="ОК",I138="Учтено: добавьте пояснение"),IF(C138="Приход",D138,IF(C138="Корректировка остатка",D138,-D138)),"")</f>
        <v/>
      </c>
      <c r="G138" s="13"/>
      <c r="H138" s="15" t="str">
        <f>IF(OR(B138="",SUMPRODUCT(--EXACT('Номенклатура'!$A$6:$A$205,B138))&lt;&gt;1),"",INDEX('Номенклатура'!$B$6:$B$205,SUMPRODUCT(EXACT('Номенклатура'!$A$6:$A$205,B138)*(ROW('Номенклатура'!$A$6:$A$205)-5)))&amp;"")</f>
        <v/>
      </c>
      <c r="I138" s="15" t="str">
        <f>IF(COUNTA(A138:D138,G138)=0,"",IF(NOT(ISNUMBER(A138)),"Укажите дату",IF(B138="","Укажите код",IF(NOT(AND(ISTEXT(B138),LEN(B138)&gt;0,LEN(B138)&lt;=30,ISNUMBER(FIND(LEFT(B138,1),"ABCDEFGHIJKLMNOPQRSTUVWXYZ")),SUMPRODUCT((MID(B138,{1,2,3,4,5,6,7,8,9,10,11,12,13,14,15,16,17,18,19,20,21,22,23,24,25,26,27,28,29,30},1)&lt;&gt;"")*ISERROR(FIND(MID(B138,{1,2,3,4,5,6,7,8,9,10,11,12,13,14,15,16,17,18,19,20,21,22,23,24,25,26,27,28,29,30},1),"ABCDEFGHIJKLMNOPQRSTUVWXYZ0123456789-_")))=0,ISERROR(VALUE(B138)))),"Недопустимый код: только латинские буквы A-Z в верхнем регистре, цифры, - и _; начало с буквы, до 30 символов (например MILK-001)",IF(SUMPRODUCT(--EXACT('Номенклатура'!$A$6:$A$205,B138))=0,"Код не найден в номенклатуре",IF(SUMPRODUCT(--EXACT('Номенклатура'!$A$6:$A$205,B138))&gt;1,"Код повторяется в номенклатуре",IF(ISNA(MATCH(C138,{"Приход","Расход","Списание","Корректировка остатка"},0)),"Выберите тип операции",IF(NOT(ISNUMBER(D138)),"Укажите количество",IF(D138=0,"Количество не может быть 0",IF(AND(C138&lt;&gt;"Корректировка остатка",D138&lt;0),"Для этого типа количество положительное",IF(NOT(ISNUMBER('Номенклатура'!$C$2)),"Укажите дату начала учёта",IF(A138&lt;INT('Номенклатура'!$C$2),"Раньше даты начала учёта: НЕ учтено",IF(AND(C138="Корректировка остатка",TRIM(G138)=""),"Учтено: добавьте пояснение","ОК")))))))))))))</f>
        <v/>
      </c>
    </row>
    <row r="139" spans="1:9" x14ac:dyDescent="0.25">
      <c r="A139" s="16"/>
      <c r="B139" s="13"/>
      <c r="C139" s="13"/>
      <c r="D139" s="14"/>
      <c r="E139" s="17" t="str">
        <f>IF(OR(B139="",SUMPRODUCT(--EXACT('Номенклатура'!$A$6:$A$205,B139))&lt;&gt;1),"",INDEX('Номенклатура'!$D$6:$D$205,SUMPRODUCT(EXACT('Номенклатура'!$A$6:$A$205,B139)*(ROW('Номенклатура'!$A$6:$A$205)-5)))&amp;"")</f>
        <v/>
      </c>
      <c r="F139" s="18" t="str">
        <f>IF(OR(I139="ОК",I139="Учтено: добавьте пояснение"),IF(C139="Приход",D139,IF(C139="Корректировка остатка",D139,-D139)),"")</f>
        <v/>
      </c>
      <c r="G139" s="13"/>
      <c r="H139" s="15" t="str">
        <f>IF(OR(B139="",SUMPRODUCT(--EXACT('Номенклатура'!$A$6:$A$205,B139))&lt;&gt;1),"",INDEX('Номенклатура'!$B$6:$B$205,SUMPRODUCT(EXACT('Номенклатура'!$A$6:$A$205,B139)*(ROW('Номенклатура'!$A$6:$A$205)-5)))&amp;"")</f>
        <v/>
      </c>
      <c r="I139" s="15" t="str">
        <f>IF(COUNTA(A139:D139,G139)=0,"",IF(NOT(ISNUMBER(A139)),"Укажите дату",IF(B139="","Укажите код",IF(NOT(AND(ISTEXT(B139),LEN(B139)&gt;0,LEN(B139)&lt;=30,ISNUMBER(FIND(LEFT(B139,1),"ABCDEFGHIJKLMNOPQRSTUVWXYZ")),SUMPRODUCT((MID(B139,{1,2,3,4,5,6,7,8,9,10,11,12,13,14,15,16,17,18,19,20,21,22,23,24,25,26,27,28,29,30},1)&lt;&gt;"")*ISERROR(FIND(MID(B139,{1,2,3,4,5,6,7,8,9,10,11,12,13,14,15,16,17,18,19,20,21,22,23,24,25,26,27,28,29,30},1),"ABCDEFGHIJKLMNOPQRSTUVWXYZ0123456789-_")))=0,ISERROR(VALUE(B139)))),"Недопустимый код: только латинские буквы A-Z в верхнем регистре, цифры, - и _; начало с буквы, до 30 символов (например MILK-001)",IF(SUMPRODUCT(--EXACT('Номенклатура'!$A$6:$A$205,B139))=0,"Код не найден в номенклатуре",IF(SUMPRODUCT(--EXACT('Номенклатура'!$A$6:$A$205,B139))&gt;1,"Код повторяется в номенклатуре",IF(ISNA(MATCH(C139,{"Приход","Расход","Списание","Корректировка остатка"},0)),"Выберите тип операции",IF(NOT(ISNUMBER(D139)),"Укажите количество",IF(D139=0,"Количество не может быть 0",IF(AND(C139&lt;&gt;"Корректировка остатка",D139&lt;0),"Для этого типа количество положительное",IF(NOT(ISNUMBER('Номенклатура'!$C$2)),"Укажите дату начала учёта",IF(A139&lt;INT('Номенклатура'!$C$2),"Раньше даты начала учёта: НЕ учтено",IF(AND(C139="Корректировка остатка",TRIM(G139)=""),"Учтено: добавьте пояснение","ОК")))))))))))))</f>
        <v/>
      </c>
    </row>
    <row r="140" spans="1:9" x14ac:dyDescent="0.25">
      <c r="A140" s="16"/>
      <c r="B140" s="13"/>
      <c r="C140" s="13"/>
      <c r="D140" s="14"/>
      <c r="E140" s="17" t="str">
        <f>IF(OR(B140="",SUMPRODUCT(--EXACT('Номенклатура'!$A$6:$A$205,B140))&lt;&gt;1),"",INDEX('Номенклатура'!$D$6:$D$205,SUMPRODUCT(EXACT('Номенклатура'!$A$6:$A$205,B140)*(ROW('Номенклатура'!$A$6:$A$205)-5)))&amp;"")</f>
        <v/>
      </c>
      <c r="F140" s="18" t="str">
        <f>IF(OR(I140="ОК",I140="Учтено: добавьте пояснение"),IF(C140="Приход",D140,IF(C140="Корректировка остатка",D140,-D140)),"")</f>
        <v/>
      </c>
      <c r="G140" s="13"/>
      <c r="H140" s="15" t="str">
        <f>IF(OR(B140="",SUMPRODUCT(--EXACT('Номенклатура'!$A$6:$A$205,B140))&lt;&gt;1),"",INDEX('Номенклатура'!$B$6:$B$205,SUMPRODUCT(EXACT('Номенклатура'!$A$6:$A$205,B140)*(ROW('Номенклатура'!$A$6:$A$205)-5)))&amp;"")</f>
        <v/>
      </c>
      <c r="I140" s="15" t="str">
        <f>IF(COUNTA(A140:D140,G140)=0,"",IF(NOT(ISNUMBER(A140)),"Укажите дату",IF(B140="","Укажите код",IF(NOT(AND(ISTEXT(B140),LEN(B140)&gt;0,LEN(B140)&lt;=30,ISNUMBER(FIND(LEFT(B140,1),"ABCDEFGHIJKLMNOPQRSTUVWXYZ")),SUMPRODUCT((MID(B140,{1,2,3,4,5,6,7,8,9,10,11,12,13,14,15,16,17,18,19,20,21,22,23,24,25,26,27,28,29,30},1)&lt;&gt;"")*ISERROR(FIND(MID(B140,{1,2,3,4,5,6,7,8,9,10,11,12,13,14,15,16,17,18,19,20,21,22,23,24,25,26,27,28,29,30},1),"ABCDEFGHIJKLMNOPQRSTUVWXYZ0123456789-_")))=0,ISERROR(VALUE(B140)))),"Недопустимый код: только латинские буквы A-Z в верхнем регистре, цифры, - и _; начало с буквы, до 30 символов (например MILK-001)",IF(SUMPRODUCT(--EXACT('Номенклатура'!$A$6:$A$205,B140))=0,"Код не найден в номенклатуре",IF(SUMPRODUCT(--EXACT('Номенклатура'!$A$6:$A$205,B140))&gt;1,"Код повторяется в номенклатуре",IF(ISNA(MATCH(C140,{"Приход","Расход","Списание","Корректировка остатка"},0)),"Выберите тип операции",IF(NOT(ISNUMBER(D140)),"Укажите количество",IF(D140=0,"Количество не может быть 0",IF(AND(C140&lt;&gt;"Корректировка остатка",D140&lt;0),"Для этого типа количество положительное",IF(NOT(ISNUMBER('Номенклатура'!$C$2)),"Укажите дату начала учёта",IF(A140&lt;INT('Номенклатура'!$C$2),"Раньше даты начала учёта: НЕ учтено",IF(AND(C140="Корректировка остатка",TRIM(G140)=""),"Учтено: добавьте пояснение","ОК")))))))))))))</f>
        <v/>
      </c>
    </row>
    <row r="141" spans="1:9" x14ac:dyDescent="0.25">
      <c r="A141" s="16"/>
      <c r="B141" s="13"/>
      <c r="C141" s="13"/>
      <c r="D141" s="14"/>
      <c r="E141" s="17" t="str">
        <f>IF(OR(B141="",SUMPRODUCT(--EXACT('Номенклатура'!$A$6:$A$205,B141))&lt;&gt;1),"",INDEX('Номенклатура'!$D$6:$D$205,SUMPRODUCT(EXACT('Номенклатура'!$A$6:$A$205,B141)*(ROW('Номенклатура'!$A$6:$A$205)-5)))&amp;"")</f>
        <v/>
      </c>
      <c r="F141" s="18" t="str">
        <f>IF(OR(I141="ОК",I141="Учтено: добавьте пояснение"),IF(C141="Приход",D141,IF(C141="Корректировка остатка",D141,-D141)),"")</f>
        <v/>
      </c>
      <c r="G141" s="13"/>
      <c r="H141" s="15" t="str">
        <f>IF(OR(B141="",SUMPRODUCT(--EXACT('Номенклатура'!$A$6:$A$205,B141))&lt;&gt;1),"",INDEX('Номенклатура'!$B$6:$B$205,SUMPRODUCT(EXACT('Номенклатура'!$A$6:$A$205,B141)*(ROW('Номенклатура'!$A$6:$A$205)-5)))&amp;"")</f>
        <v/>
      </c>
      <c r="I141" s="15" t="str">
        <f>IF(COUNTA(A141:D141,G141)=0,"",IF(NOT(ISNUMBER(A141)),"Укажите дату",IF(B141="","Укажите код",IF(NOT(AND(ISTEXT(B141),LEN(B141)&gt;0,LEN(B141)&lt;=30,ISNUMBER(FIND(LEFT(B141,1),"ABCDEFGHIJKLMNOPQRSTUVWXYZ")),SUMPRODUCT((MID(B141,{1,2,3,4,5,6,7,8,9,10,11,12,13,14,15,16,17,18,19,20,21,22,23,24,25,26,27,28,29,30},1)&lt;&gt;"")*ISERROR(FIND(MID(B141,{1,2,3,4,5,6,7,8,9,10,11,12,13,14,15,16,17,18,19,20,21,22,23,24,25,26,27,28,29,30},1),"ABCDEFGHIJKLMNOPQRSTUVWXYZ0123456789-_")))=0,ISERROR(VALUE(B141)))),"Недопустимый код: только латинские буквы A-Z в верхнем регистре, цифры, - и _; начало с буквы, до 30 символов (например MILK-001)",IF(SUMPRODUCT(--EXACT('Номенклатура'!$A$6:$A$205,B141))=0,"Код не найден в номенклатуре",IF(SUMPRODUCT(--EXACT('Номенклатура'!$A$6:$A$205,B141))&gt;1,"Код повторяется в номенклатуре",IF(ISNA(MATCH(C141,{"Приход","Расход","Списание","Корректировка остатка"},0)),"Выберите тип операции",IF(NOT(ISNUMBER(D141)),"Укажите количество",IF(D141=0,"Количество не может быть 0",IF(AND(C141&lt;&gt;"Корректировка остатка",D141&lt;0),"Для этого типа количество положительное",IF(NOT(ISNUMBER('Номенклатура'!$C$2)),"Укажите дату начала учёта",IF(A141&lt;INT('Номенклатура'!$C$2),"Раньше даты начала учёта: НЕ учтено",IF(AND(C141="Корректировка остатка",TRIM(G141)=""),"Учтено: добавьте пояснение","ОК")))))))))))))</f>
        <v/>
      </c>
    </row>
    <row r="142" spans="1:9" x14ac:dyDescent="0.25">
      <c r="A142" s="16"/>
      <c r="B142" s="13"/>
      <c r="C142" s="13"/>
      <c r="D142" s="14"/>
      <c r="E142" s="17" t="str">
        <f>IF(OR(B142="",SUMPRODUCT(--EXACT('Номенклатура'!$A$6:$A$205,B142))&lt;&gt;1),"",INDEX('Номенклатура'!$D$6:$D$205,SUMPRODUCT(EXACT('Номенклатура'!$A$6:$A$205,B142)*(ROW('Номенклатура'!$A$6:$A$205)-5)))&amp;"")</f>
        <v/>
      </c>
      <c r="F142" s="18" t="str">
        <f>IF(OR(I142="ОК",I142="Учтено: добавьте пояснение"),IF(C142="Приход",D142,IF(C142="Корректировка остатка",D142,-D142)),"")</f>
        <v/>
      </c>
      <c r="G142" s="13"/>
      <c r="H142" s="15" t="str">
        <f>IF(OR(B142="",SUMPRODUCT(--EXACT('Номенклатура'!$A$6:$A$205,B142))&lt;&gt;1),"",INDEX('Номенклатура'!$B$6:$B$205,SUMPRODUCT(EXACT('Номенклатура'!$A$6:$A$205,B142)*(ROW('Номенклатура'!$A$6:$A$205)-5)))&amp;"")</f>
        <v/>
      </c>
      <c r="I142" s="15" t="str">
        <f>IF(COUNTA(A142:D142,G142)=0,"",IF(NOT(ISNUMBER(A142)),"Укажите дату",IF(B142="","Укажите код",IF(NOT(AND(ISTEXT(B142),LEN(B142)&gt;0,LEN(B142)&lt;=30,ISNUMBER(FIND(LEFT(B142,1),"ABCDEFGHIJKLMNOPQRSTUVWXYZ")),SUMPRODUCT((MID(B142,{1,2,3,4,5,6,7,8,9,10,11,12,13,14,15,16,17,18,19,20,21,22,23,24,25,26,27,28,29,30},1)&lt;&gt;"")*ISERROR(FIND(MID(B142,{1,2,3,4,5,6,7,8,9,10,11,12,13,14,15,16,17,18,19,20,21,22,23,24,25,26,27,28,29,30},1),"ABCDEFGHIJKLMNOPQRSTUVWXYZ0123456789-_")))=0,ISERROR(VALUE(B142)))),"Недопустимый код: только латинские буквы A-Z в верхнем регистре, цифры, - и _; начало с буквы, до 30 символов (например MILK-001)",IF(SUMPRODUCT(--EXACT('Номенклатура'!$A$6:$A$205,B142))=0,"Код не найден в номенклатуре",IF(SUMPRODUCT(--EXACT('Номенклатура'!$A$6:$A$205,B142))&gt;1,"Код повторяется в номенклатуре",IF(ISNA(MATCH(C142,{"Приход","Расход","Списание","Корректировка остатка"},0)),"Выберите тип операции",IF(NOT(ISNUMBER(D142)),"Укажите количество",IF(D142=0,"Количество не может быть 0",IF(AND(C142&lt;&gt;"Корректировка остатка",D142&lt;0),"Для этого типа количество положительное",IF(NOT(ISNUMBER('Номенклатура'!$C$2)),"Укажите дату начала учёта",IF(A142&lt;INT('Номенклатура'!$C$2),"Раньше даты начала учёта: НЕ учтено",IF(AND(C142="Корректировка остатка",TRIM(G142)=""),"Учтено: добавьте пояснение","ОК")))))))))))))</f>
        <v/>
      </c>
    </row>
    <row r="143" spans="1:9" x14ac:dyDescent="0.25">
      <c r="A143" s="16"/>
      <c r="B143" s="13"/>
      <c r="C143" s="13"/>
      <c r="D143" s="14"/>
      <c r="E143" s="17" t="str">
        <f>IF(OR(B143="",SUMPRODUCT(--EXACT('Номенклатура'!$A$6:$A$205,B143))&lt;&gt;1),"",INDEX('Номенклатура'!$D$6:$D$205,SUMPRODUCT(EXACT('Номенклатура'!$A$6:$A$205,B143)*(ROW('Номенклатура'!$A$6:$A$205)-5)))&amp;"")</f>
        <v/>
      </c>
      <c r="F143" s="18" t="str">
        <f>IF(OR(I143="ОК",I143="Учтено: добавьте пояснение"),IF(C143="Приход",D143,IF(C143="Корректировка остатка",D143,-D143)),"")</f>
        <v/>
      </c>
      <c r="G143" s="13"/>
      <c r="H143" s="15" t="str">
        <f>IF(OR(B143="",SUMPRODUCT(--EXACT('Номенклатура'!$A$6:$A$205,B143))&lt;&gt;1),"",INDEX('Номенклатура'!$B$6:$B$205,SUMPRODUCT(EXACT('Номенклатура'!$A$6:$A$205,B143)*(ROW('Номенклатура'!$A$6:$A$205)-5)))&amp;"")</f>
        <v/>
      </c>
      <c r="I143" s="15" t="str">
        <f>IF(COUNTA(A143:D143,G143)=0,"",IF(NOT(ISNUMBER(A143)),"Укажите дату",IF(B143="","Укажите код",IF(NOT(AND(ISTEXT(B143),LEN(B143)&gt;0,LEN(B143)&lt;=30,ISNUMBER(FIND(LEFT(B143,1),"ABCDEFGHIJKLMNOPQRSTUVWXYZ")),SUMPRODUCT((MID(B143,{1,2,3,4,5,6,7,8,9,10,11,12,13,14,15,16,17,18,19,20,21,22,23,24,25,26,27,28,29,30},1)&lt;&gt;"")*ISERROR(FIND(MID(B143,{1,2,3,4,5,6,7,8,9,10,11,12,13,14,15,16,17,18,19,20,21,22,23,24,25,26,27,28,29,30},1),"ABCDEFGHIJKLMNOPQRSTUVWXYZ0123456789-_")))=0,ISERROR(VALUE(B143)))),"Недопустимый код: только латинские буквы A-Z в верхнем регистре, цифры, - и _; начало с буквы, до 30 символов (например MILK-001)",IF(SUMPRODUCT(--EXACT('Номенклатура'!$A$6:$A$205,B143))=0,"Код не найден в номенклатуре",IF(SUMPRODUCT(--EXACT('Номенклатура'!$A$6:$A$205,B143))&gt;1,"Код повторяется в номенклатуре",IF(ISNA(MATCH(C143,{"Приход","Расход","Списание","Корректировка остатка"},0)),"Выберите тип операции",IF(NOT(ISNUMBER(D143)),"Укажите количество",IF(D143=0,"Количество не может быть 0",IF(AND(C143&lt;&gt;"Корректировка остатка",D143&lt;0),"Для этого типа количество положительное",IF(NOT(ISNUMBER('Номенклатура'!$C$2)),"Укажите дату начала учёта",IF(A143&lt;INT('Номенклатура'!$C$2),"Раньше даты начала учёта: НЕ учтено",IF(AND(C143="Корректировка остатка",TRIM(G143)=""),"Учтено: добавьте пояснение","ОК")))))))))))))</f>
        <v/>
      </c>
    </row>
    <row r="144" spans="1:9" x14ac:dyDescent="0.25">
      <c r="A144" s="16"/>
      <c r="B144" s="13"/>
      <c r="C144" s="13"/>
      <c r="D144" s="14"/>
      <c r="E144" s="17" t="str">
        <f>IF(OR(B144="",SUMPRODUCT(--EXACT('Номенклатура'!$A$6:$A$205,B144))&lt;&gt;1),"",INDEX('Номенклатура'!$D$6:$D$205,SUMPRODUCT(EXACT('Номенклатура'!$A$6:$A$205,B144)*(ROW('Номенклатура'!$A$6:$A$205)-5)))&amp;"")</f>
        <v/>
      </c>
      <c r="F144" s="18" t="str">
        <f>IF(OR(I144="ОК",I144="Учтено: добавьте пояснение"),IF(C144="Приход",D144,IF(C144="Корректировка остатка",D144,-D144)),"")</f>
        <v/>
      </c>
      <c r="G144" s="13"/>
      <c r="H144" s="15" t="str">
        <f>IF(OR(B144="",SUMPRODUCT(--EXACT('Номенклатура'!$A$6:$A$205,B144))&lt;&gt;1),"",INDEX('Номенклатура'!$B$6:$B$205,SUMPRODUCT(EXACT('Номенклатура'!$A$6:$A$205,B144)*(ROW('Номенклатура'!$A$6:$A$205)-5)))&amp;"")</f>
        <v/>
      </c>
      <c r="I144" s="15" t="str">
        <f>IF(COUNTA(A144:D144,G144)=0,"",IF(NOT(ISNUMBER(A144)),"Укажите дату",IF(B144="","Укажите код",IF(NOT(AND(ISTEXT(B144),LEN(B144)&gt;0,LEN(B144)&lt;=30,ISNUMBER(FIND(LEFT(B144,1),"ABCDEFGHIJKLMNOPQRSTUVWXYZ")),SUMPRODUCT((MID(B144,{1,2,3,4,5,6,7,8,9,10,11,12,13,14,15,16,17,18,19,20,21,22,23,24,25,26,27,28,29,30},1)&lt;&gt;"")*ISERROR(FIND(MID(B144,{1,2,3,4,5,6,7,8,9,10,11,12,13,14,15,16,17,18,19,20,21,22,23,24,25,26,27,28,29,30},1),"ABCDEFGHIJKLMNOPQRSTUVWXYZ0123456789-_")))=0,ISERROR(VALUE(B144)))),"Недопустимый код: только латинские буквы A-Z в верхнем регистре, цифры, - и _; начало с буквы, до 30 символов (например MILK-001)",IF(SUMPRODUCT(--EXACT('Номенклатура'!$A$6:$A$205,B144))=0,"Код не найден в номенклатуре",IF(SUMPRODUCT(--EXACT('Номенклатура'!$A$6:$A$205,B144))&gt;1,"Код повторяется в номенклатуре",IF(ISNA(MATCH(C144,{"Приход","Расход","Списание","Корректировка остатка"},0)),"Выберите тип операции",IF(NOT(ISNUMBER(D144)),"Укажите количество",IF(D144=0,"Количество не может быть 0",IF(AND(C144&lt;&gt;"Корректировка остатка",D144&lt;0),"Для этого типа количество положительное",IF(NOT(ISNUMBER('Номенклатура'!$C$2)),"Укажите дату начала учёта",IF(A144&lt;INT('Номенклатура'!$C$2),"Раньше даты начала учёта: НЕ учтено",IF(AND(C144="Корректировка остатка",TRIM(G144)=""),"Учтено: добавьте пояснение","ОК")))))))))))))</f>
        <v/>
      </c>
    </row>
    <row r="145" spans="1:9" x14ac:dyDescent="0.25">
      <c r="A145" s="16"/>
      <c r="B145" s="13"/>
      <c r="C145" s="13"/>
      <c r="D145" s="14"/>
      <c r="E145" s="17" t="str">
        <f>IF(OR(B145="",SUMPRODUCT(--EXACT('Номенклатура'!$A$6:$A$205,B145))&lt;&gt;1),"",INDEX('Номенклатура'!$D$6:$D$205,SUMPRODUCT(EXACT('Номенклатура'!$A$6:$A$205,B145)*(ROW('Номенклатура'!$A$6:$A$205)-5)))&amp;"")</f>
        <v/>
      </c>
      <c r="F145" s="18" t="str">
        <f>IF(OR(I145="ОК",I145="Учтено: добавьте пояснение"),IF(C145="Приход",D145,IF(C145="Корректировка остатка",D145,-D145)),"")</f>
        <v/>
      </c>
      <c r="G145" s="13"/>
      <c r="H145" s="15" t="str">
        <f>IF(OR(B145="",SUMPRODUCT(--EXACT('Номенклатура'!$A$6:$A$205,B145))&lt;&gt;1),"",INDEX('Номенклатура'!$B$6:$B$205,SUMPRODUCT(EXACT('Номенклатура'!$A$6:$A$205,B145)*(ROW('Номенклатура'!$A$6:$A$205)-5)))&amp;"")</f>
        <v/>
      </c>
      <c r="I145" s="15" t="str">
        <f>IF(COUNTA(A145:D145,G145)=0,"",IF(NOT(ISNUMBER(A145)),"Укажите дату",IF(B145="","Укажите код",IF(NOT(AND(ISTEXT(B145),LEN(B145)&gt;0,LEN(B145)&lt;=30,ISNUMBER(FIND(LEFT(B145,1),"ABCDEFGHIJKLMNOPQRSTUVWXYZ")),SUMPRODUCT((MID(B145,{1,2,3,4,5,6,7,8,9,10,11,12,13,14,15,16,17,18,19,20,21,22,23,24,25,26,27,28,29,30},1)&lt;&gt;"")*ISERROR(FIND(MID(B145,{1,2,3,4,5,6,7,8,9,10,11,12,13,14,15,16,17,18,19,20,21,22,23,24,25,26,27,28,29,30},1),"ABCDEFGHIJKLMNOPQRSTUVWXYZ0123456789-_")))=0,ISERROR(VALUE(B145)))),"Недопустимый код: только латинские буквы A-Z в верхнем регистре, цифры, - и _; начало с буквы, до 30 символов (например MILK-001)",IF(SUMPRODUCT(--EXACT('Номенклатура'!$A$6:$A$205,B145))=0,"Код не найден в номенклатуре",IF(SUMPRODUCT(--EXACT('Номенклатура'!$A$6:$A$205,B145))&gt;1,"Код повторяется в номенклатуре",IF(ISNA(MATCH(C145,{"Приход","Расход","Списание","Корректировка остатка"},0)),"Выберите тип операции",IF(NOT(ISNUMBER(D145)),"Укажите количество",IF(D145=0,"Количество не может быть 0",IF(AND(C145&lt;&gt;"Корректировка остатка",D145&lt;0),"Для этого типа количество положительное",IF(NOT(ISNUMBER('Номенклатура'!$C$2)),"Укажите дату начала учёта",IF(A145&lt;INT('Номенклатура'!$C$2),"Раньше даты начала учёта: НЕ учтено",IF(AND(C145="Корректировка остатка",TRIM(G145)=""),"Учтено: добавьте пояснение","ОК")))))))))))))</f>
        <v/>
      </c>
    </row>
    <row r="146" spans="1:9" x14ac:dyDescent="0.25">
      <c r="A146" s="16"/>
      <c r="B146" s="13"/>
      <c r="C146" s="13"/>
      <c r="D146" s="14"/>
      <c r="E146" s="17" t="str">
        <f>IF(OR(B146="",SUMPRODUCT(--EXACT('Номенклатура'!$A$6:$A$205,B146))&lt;&gt;1),"",INDEX('Номенклатура'!$D$6:$D$205,SUMPRODUCT(EXACT('Номенклатура'!$A$6:$A$205,B146)*(ROW('Номенклатура'!$A$6:$A$205)-5)))&amp;"")</f>
        <v/>
      </c>
      <c r="F146" s="18" t="str">
        <f>IF(OR(I146="ОК",I146="Учтено: добавьте пояснение"),IF(C146="Приход",D146,IF(C146="Корректировка остатка",D146,-D146)),"")</f>
        <v/>
      </c>
      <c r="G146" s="13"/>
      <c r="H146" s="15" t="str">
        <f>IF(OR(B146="",SUMPRODUCT(--EXACT('Номенклатура'!$A$6:$A$205,B146))&lt;&gt;1),"",INDEX('Номенклатура'!$B$6:$B$205,SUMPRODUCT(EXACT('Номенклатура'!$A$6:$A$205,B146)*(ROW('Номенклатура'!$A$6:$A$205)-5)))&amp;"")</f>
        <v/>
      </c>
      <c r="I146" s="15" t="str">
        <f>IF(COUNTA(A146:D146,G146)=0,"",IF(NOT(ISNUMBER(A146)),"Укажите дату",IF(B146="","Укажите код",IF(NOT(AND(ISTEXT(B146),LEN(B146)&gt;0,LEN(B146)&lt;=30,ISNUMBER(FIND(LEFT(B146,1),"ABCDEFGHIJKLMNOPQRSTUVWXYZ")),SUMPRODUCT((MID(B146,{1,2,3,4,5,6,7,8,9,10,11,12,13,14,15,16,17,18,19,20,21,22,23,24,25,26,27,28,29,30},1)&lt;&gt;"")*ISERROR(FIND(MID(B146,{1,2,3,4,5,6,7,8,9,10,11,12,13,14,15,16,17,18,19,20,21,22,23,24,25,26,27,28,29,30},1),"ABCDEFGHIJKLMNOPQRSTUVWXYZ0123456789-_")))=0,ISERROR(VALUE(B146)))),"Недопустимый код: только латинские буквы A-Z в верхнем регистре, цифры, - и _; начало с буквы, до 30 символов (например MILK-001)",IF(SUMPRODUCT(--EXACT('Номенклатура'!$A$6:$A$205,B146))=0,"Код не найден в номенклатуре",IF(SUMPRODUCT(--EXACT('Номенклатура'!$A$6:$A$205,B146))&gt;1,"Код повторяется в номенклатуре",IF(ISNA(MATCH(C146,{"Приход","Расход","Списание","Корректировка остатка"},0)),"Выберите тип операции",IF(NOT(ISNUMBER(D146)),"Укажите количество",IF(D146=0,"Количество не может быть 0",IF(AND(C146&lt;&gt;"Корректировка остатка",D146&lt;0),"Для этого типа количество положительное",IF(NOT(ISNUMBER('Номенклатура'!$C$2)),"Укажите дату начала учёта",IF(A146&lt;INT('Номенклатура'!$C$2),"Раньше даты начала учёта: НЕ учтено",IF(AND(C146="Корректировка остатка",TRIM(G146)=""),"Учтено: добавьте пояснение","ОК")))))))))))))</f>
        <v/>
      </c>
    </row>
    <row r="147" spans="1:9" x14ac:dyDescent="0.25">
      <c r="A147" s="16"/>
      <c r="B147" s="13"/>
      <c r="C147" s="13"/>
      <c r="D147" s="14"/>
      <c r="E147" s="17" t="str">
        <f>IF(OR(B147="",SUMPRODUCT(--EXACT('Номенклатура'!$A$6:$A$205,B147))&lt;&gt;1),"",INDEX('Номенклатура'!$D$6:$D$205,SUMPRODUCT(EXACT('Номенклатура'!$A$6:$A$205,B147)*(ROW('Номенклатура'!$A$6:$A$205)-5)))&amp;"")</f>
        <v/>
      </c>
      <c r="F147" s="18" t="str">
        <f>IF(OR(I147="ОК",I147="Учтено: добавьте пояснение"),IF(C147="Приход",D147,IF(C147="Корректировка остатка",D147,-D147)),"")</f>
        <v/>
      </c>
      <c r="G147" s="13"/>
      <c r="H147" s="15" t="str">
        <f>IF(OR(B147="",SUMPRODUCT(--EXACT('Номенклатура'!$A$6:$A$205,B147))&lt;&gt;1),"",INDEX('Номенклатура'!$B$6:$B$205,SUMPRODUCT(EXACT('Номенклатура'!$A$6:$A$205,B147)*(ROW('Номенклатура'!$A$6:$A$205)-5)))&amp;"")</f>
        <v/>
      </c>
      <c r="I147" s="15" t="str">
        <f>IF(COUNTA(A147:D147,G147)=0,"",IF(NOT(ISNUMBER(A147)),"Укажите дату",IF(B147="","Укажите код",IF(NOT(AND(ISTEXT(B147),LEN(B147)&gt;0,LEN(B147)&lt;=30,ISNUMBER(FIND(LEFT(B147,1),"ABCDEFGHIJKLMNOPQRSTUVWXYZ")),SUMPRODUCT((MID(B147,{1,2,3,4,5,6,7,8,9,10,11,12,13,14,15,16,17,18,19,20,21,22,23,24,25,26,27,28,29,30},1)&lt;&gt;"")*ISERROR(FIND(MID(B147,{1,2,3,4,5,6,7,8,9,10,11,12,13,14,15,16,17,18,19,20,21,22,23,24,25,26,27,28,29,30},1),"ABCDEFGHIJKLMNOPQRSTUVWXYZ0123456789-_")))=0,ISERROR(VALUE(B147)))),"Недопустимый код: только латинские буквы A-Z в верхнем регистре, цифры, - и _; начало с буквы, до 30 символов (например MILK-001)",IF(SUMPRODUCT(--EXACT('Номенклатура'!$A$6:$A$205,B147))=0,"Код не найден в номенклатуре",IF(SUMPRODUCT(--EXACT('Номенклатура'!$A$6:$A$205,B147))&gt;1,"Код повторяется в номенклатуре",IF(ISNA(MATCH(C147,{"Приход","Расход","Списание","Корректировка остатка"},0)),"Выберите тип операции",IF(NOT(ISNUMBER(D147)),"Укажите количество",IF(D147=0,"Количество не может быть 0",IF(AND(C147&lt;&gt;"Корректировка остатка",D147&lt;0),"Для этого типа количество положительное",IF(NOT(ISNUMBER('Номенклатура'!$C$2)),"Укажите дату начала учёта",IF(A147&lt;INT('Номенклатура'!$C$2),"Раньше даты начала учёта: НЕ учтено",IF(AND(C147="Корректировка остатка",TRIM(G147)=""),"Учтено: добавьте пояснение","ОК")))))))))))))</f>
        <v/>
      </c>
    </row>
    <row r="148" spans="1:9" x14ac:dyDescent="0.25">
      <c r="A148" s="16"/>
      <c r="B148" s="13"/>
      <c r="C148" s="13"/>
      <c r="D148" s="14"/>
      <c r="E148" s="17" t="str">
        <f>IF(OR(B148="",SUMPRODUCT(--EXACT('Номенклатура'!$A$6:$A$205,B148))&lt;&gt;1),"",INDEX('Номенклатура'!$D$6:$D$205,SUMPRODUCT(EXACT('Номенклатура'!$A$6:$A$205,B148)*(ROW('Номенклатура'!$A$6:$A$205)-5)))&amp;"")</f>
        <v/>
      </c>
      <c r="F148" s="18" t="str">
        <f>IF(OR(I148="ОК",I148="Учтено: добавьте пояснение"),IF(C148="Приход",D148,IF(C148="Корректировка остатка",D148,-D148)),"")</f>
        <v/>
      </c>
      <c r="G148" s="13"/>
      <c r="H148" s="15" t="str">
        <f>IF(OR(B148="",SUMPRODUCT(--EXACT('Номенклатура'!$A$6:$A$205,B148))&lt;&gt;1),"",INDEX('Номенклатура'!$B$6:$B$205,SUMPRODUCT(EXACT('Номенклатура'!$A$6:$A$205,B148)*(ROW('Номенклатура'!$A$6:$A$205)-5)))&amp;"")</f>
        <v/>
      </c>
      <c r="I148" s="15" t="str">
        <f>IF(COUNTA(A148:D148,G148)=0,"",IF(NOT(ISNUMBER(A148)),"Укажите дату",IF(B148="","Укажите код",IF(NOT(AND(ISTEXT(B148),LEN(B148)&gt;0,LEN(B148)&lt;=30,ISNUMBER(FIND(LEFT(B148,1),"ABCDEFGHIJKLMNOPQRSTUVWXYZ")),SUMPRODUCT((MID(B148,{1,2,3,4,5,6,7,8,9,10,11,12,13,14,15,16,17,18,19,20,21,22,23,24,25,26,27,28,29,30},1)&lt;&gt;"")*ISERROR(FIND(MID(B148,{1,2,3,4,5,6,7,8,9,10,11,12,13,14,15,16,17,18,19,20,21,22,23,24,25,26,27,28,29,30},1),"ABCDEFGHIJKLMNOPQRSTUVWXYZ0123456789-_")))=0,ISERROR(VALUE(B148)))),"Недопустимый код: только латинские буквы A-Z в верхнем регистре, цифры, - и _; начало с буквы, до 30 символов (например MILK-001)",IF(SUMPRODUCT(--EXACT('Номенклатура'!$A$6:$A$205,B148))=0,"Код не найден в номенклатуре",IF(SUMPRODUCT(--EXACT('Номенклатура'!$A$6:$A$205,B148))&gt;1,"Код повторяется в номенклатуре",IF(ISNA(MATCH(C148,{"Приход","Расход","Списание","Корректировка остатка"},0)),"Выберите тип операции",IF(NOT(ISNUMBER(D148)),"Укажите количество",IF(D148=0,"Количество не может быть 0",IF(AND(C148&lt;&gt;"Корректировка остатка",D148&lt;0),"Для этого типа количество положительное",IF(NOT(ISNUMBER('Номенклатура'!$C$2)),"Укажите дату начала учёта",IF(A148&lt;INT('Номенклатура'!$C$2),"Раньше даты начала учёта: НЕ учтено",IF(AND(C148="Корректировка остатка",TRIM(G148)=""),"Учтено: добавьте пояснение","ОК")))))))))))))</f>
        <v/>
      </c>
    </row>
    <row r="149" spans="1:9" x14ac:dyDescent="0.25">
      <c r="A149" s="16"/>
      <c r="B149" s="13"/>
      <c r="C149" s="13"/>
      <c r="D149" s="14"/>
      <c r="E149" s="17" t="str">
        <f>IF(OR(B149="",SUMPRODUCT(--EXACT('Номенклатура'!$A$6:$A$205,B149))&lt;&gt;1),"",INDEX('Номенклатура'!$D$6:$D$205,SUMPRODUCT(EXACT('Номенклатура'!$A$6:$A$205,B149)*(ROW('Номенклатура'!$A$6:$A$205)-5)))&amp;"")</f>
        <v/>
      </c>
      <c r="F149" s="18" t="str">
        <f>IF(OR(I149="ОК",I149="Учтено: добавьте пояснение"),IF(C149="Приход",D149,IF(C149="Корректировка остатка",D149,-D149)),"")</f>
        <v/>
      </c>
      <c r="G149" s="13"/>
      <c r="H149" s="15" t="str">
        <f>IF(OR(B149="",SUMPRODUCT(--EXACT('Номенклатура'!$A$6:$A$205,B149))&lt;&gt;1),"",INDEX('Номенклатура'!$B$6:$B$205,SUMPRODUCT(EXACT('Номенклатура'!$A$6:$A$205,B149)*(ROW('Номенклатура'!$A$6:$A$205)-5)))&amp;"")</f>
        <v/>
      </c>
      <c r="I149" s="15" t="str">
        <f>IF(COUNTA(A149:D149,G149)=0,"",IF(NOT(ISNUMBER(A149)),"Укажите дату",IF(B149="","Укажите код",IF(NOT(AND(ISTEXT(B149),LEN(B149)&gt;0,LEN(B149)&lt;=30,ISNUMBER(FIND(LEFT(B149,1),"ABCDEFGHIJKLMNOPQRSTUVWXYZ")),SUMPRODUCT((MID(B149,{1,2,3,4,5,6,7,8,9,10,11,12,13,14,15,16,17,18,19,20,21,22,23,24,25,26,27,28,29,30},1)&lt;&gt;"")*ISERROR(FIND(MID(B149,{1,2,3,4,5,6,7,8,9,10,11,12,13,14,15,16,17,18,19,20,21,22,23,24,25,26,27,28,29,30},1),"ABCDEFGHIJKLMNOPQRSTUVWXYZ0123456789-_")))=0,ISERROR(VALUE(B149)))),"Недопустимый код: только латинские буквы A-Z в верхнем регистре, цифры, - и _; начало с буквы, до 30 символов (например MILK-001)",IF(SUMPRODUCT(--EXACT('Номенклатура'!$A$6:$A$205,B149))=0,"Код не найден в номенклатуре",IF(SUMPRODUCT(--EXACT('Номенклатура'!$A$6:$A$205,B149))&gt;1,"Код повторяется в номенклатуре",IF(ISNA(MATCH(C149,{"Приход","Расход","Списание","Корректировка остатка"},0)),"Выберите тип операции",IF(NOT(ISNUMBER(D149)),"Укажите количество",IF(D149=0,"Количество не может быть 0",IF(AND(C149&lt;&gt;"Корректировка остатка",D149&lt;0),"Для этого типа количество положительное",IF(NOT(ISNUMBER('Номенклатура'!$C$2)),"Укажите дату начала учёта",IF(A149&lt;INT('Номенклатура'!$C$2),"Раньше даты начала учёта: НЕ учтено",IF(AND(C149="Корректировка остатка",TRIM(G149)=""),"Учтено: добавьте пояснение","ОК")))))))))))))</f>
        <v/>
      </c>
    </row>
    <row r="150" spans="1:9" x14ac:dyDescent="0.25">
      <c r="A150" s="16"/>
      <c r="B150" s="13"/>
      <c r="C150" s="13"/>
      <c r="D150" s="14"/>
      <c r="E150" s="17" t="str">
        <f>IF(OR(B150="",SUMPRODUCT(--EXACT('Номенклатура'!$A$6:$A$205,B150))&lt;&gt;1),"",INDEX('Номенклатура'!$D$6:$D$205,SUMPRODUCT(EXACT('Номенклатура'!$A$6:$A$205,B150)*(ROW('Номенклатура'!$A$6:$A$205)-5)))&amp;"")</f>
        <v/>
      </c>
      <c r="F150" s="18" t="str">
        <f>IF(OR(I150="ОК",I150="Учтено: добавьте пояснение"),IF(C150="Приход",D150,IF(C150="Корректировка остатка",D150,-D150)),"")</f>
        <v/>
      </c>
      <c r="G150" s="13"/>
      <c r="H150" s="15" t="str">
        <f>IF(OR(B150="",SUMPRODUCT(--EXACT('Номенклатура'!$A$6:$A$205,B150))&lt;&gt;1),"",INDEX('Номенклатура'!$B$6:$B$205,SUMPRODUCT(EXACT('Номенклатура'!$A$6:$A$205,B150)*(ROW('Номенклатура'!$A$6:$A$205)-5)))&amp;"")</f>
        <v/>
      </c>
      <c r="I150" s="15" t="str">
        <f>IF(COUNTA(A150:D150,G150)=0,"",IF(NOT(ISNUMBER(A150)),"Укажите дату",IF(B150="","Укажите код",IF(NOT(AND(ISTEXT(B150),LEN(B150)&gt;0,LEN(B150)&lt;=30,ISNUMBER(FIND(LEFT(B150,1),"ABCDEFGHIJKLMNOPQRSTUVWXYZ")),SUMPRODUCT((MID(B150,{1,2,3,4,5,6,7,8,9,10,11,12,13,14,15,16,17,18,19,20,21,22,23,24,25,26,27,28,29,30},1)&lt;&gt;"")*ISERROR(FIND(MID(B150,{1,2,3,4,5,6,7,8,9,10,11,12,13,14,15,16,17,18,19,20,21,22,23,24,25,26,27,28,29,30},1),"ABCDEFGHIJKLMNOPQRSTUVWXYZ0123456789-_")))=0,ISERROR(VALUE(B150)))),"Недопустимый код: только латинские буквы A-Z в верхнем регистре, цифры, - и _; начало с буквы, до 30 символов (например MILK-001)",IF(SUMPRODUCT(--EXACT('Номенклатура'!$A$6:$A$205,B150))=0,"Код не найден в номенклатуре",IF(SUMPRODUCT(--EXACT('Номенклатура'!$A$6:$A$205,B150))&gt;1,"Код повторяется в номенклатуре",IF(ISNA(MATCH(C150,{"Приход","Расход","Списание","Корректировка остатка"},0)),"Выберите тип операции",IF(NOT(ISNUMBER(D150)),"Укажите количество",IF(D150=0,"Количество не может быть 0",IF(AND(C150&lt;&gt;"Корректировка остатка",D150&lt;0),"Для этого типа количество положительное",IF(NOT(ISNUMBER('Номенклатура'!$C$2)),"Укажите дату начала учёта",IF(A150&lt;INT('Номенклатура'!$C$2),"Раньше даты начала учёта: НЕ учтено",IF(AND(C150="Корректировка остатка",TRIM(G150)=""),"Учтено: добавьте пояснение","ОК")))))))))))))</f>
        <v/>
      </c>
    </row>
    <row r="151" spans="1:9" x14ac:dyDescent="0.25">
      <c r="A151" s="16"/>
      <c r="B151" s="13"/>
      <c r="C151" s="13"/>
      <c r="D151" s="14"/>
      <c r="E151" s="17" t="str">
        <f>IF(OR(B151="",SUMPRODUCT(--EXACT('Номенклатура'!$A$6:$A$205,B151))&lt;&gt;1),"",INDEX('Номенклатура'!$D$6:$D$205,SUMPRODUCT(EXACT('Номенклатура'!$A$6:$A$205,B151)*(ROW('Номенклатура'!$A$6:$A$205)-5)))&amp;"")</f>
        <v/>
      </c>
      <c r="F151" s="18" t="str">
        <f>IF(OR(I151="ОК",I151="Учтено: добавьте пояснение"),IF(C151="Приход",D151,IF(C151="Корректировка остатка",D151,-D151)),"")</f>
        <v/>
      </c>
      <c r="G151" s="13"/>
      <c r="H151" s="15" t="str">
        <f>IF(OR(B151="",SUMPRODUCT(--EXACT('Номенклатура'!$A$6:$A$205,B151))&lt;&gt;1),"",INDEX('Номенклатура'!$B$6:$B$205,SUMPRODUCT(EXACT('Номенклатура'!$A$6:$A$205,B151)*(ROW('Номенклатура'!$A$6:$A$205)-5)))&amp;"")</f>
        <v/>
      </c>
      <c r="I151" s="15" t="str">
        <f>IF(COUNTA(A151:D151,G151)=0,"",IF(NOT(ISNUMBER(A151)),"Укажите дату",IF(B151="","Укажите код",IF(NOT(AND(ISTEXT(B151),LEN(B151)&gt;0,LEN(B151)&lt;=30,ISNUMBER(FIND(LEFT(B151,1),"ABCDEFGHIJKLMNOPQRSTUVWXYZ")),SUMPRODUCT((MID(B151,{1,2,3,4,5,6,7,8,9,10,11,12,13,14,15,16,17,18,19,20,21,22,23,24,25,26,27,28,29,30},1)&lt;&gt;"")*ISERROR(FIND(MID(B151,{1,2,3,4,5,6,7,8,9,10,11,12,13,14,15,16,17,18,19,20,21,22,23,24,25,26,27,28,29,30},1),"ABCDEFGHIJKLMNOPQRSTUVWXYZ0123456789-_")))=0,ISERROR(VALUE(B151)))),"Недопустимый код: только латинские буквы A-Z в верхнем регистре, цифры, - и _; начало с буквы, до 30 символов (например MILK-001)",IF(SUMPRODUCT(--EXACT('Номенклатура'!$A$6:$A$205,B151))=0,"Код не найден в номенклатуре",IF(SUMPRODUCT(--EXACT('Номенклатура'!$A$6:$A$205,B151))&gt;1,"Код повторяется в номенклатуре",IF(ISNA(MATCH(C151,{"Приход","Расход","Списание","Корректировка остатка"},0)),"Выберите тип операции",IF(NOT(ISNUMBER(D151)),"Укажите количество",IF(D151=0,"Количество не может быть 0",IF(AND(C151&lt;&gt;"Корректировка остатка",D151&lt;0),"Для этого типа количество положительное",IF(NOT(ISNUMBER('Номенклатура'!$C$2)),"Укажите дату начала учёта",IF(A151&lt;INT('Номенклатура'!$C$2),"Раньше даты начала учёта: НЕ учтено",IF(AND(C151="Корректировка остатка",TRIM(G151)=""),"Учтено: добавьте пояснение","ОК")))))))))))))</f>
        <v/>
      </c>
    </row>
    <row r="152" spans="1:9" x14ac:dyDescent="0.25">
      <c r="A152" s="16"/>
      <c r="B152" s="13"/>
      <c r="C152" s="13"/>
      <c r="D152" s="14"/>
      <c r="E152" s="17" t="str">
        <f>IF(OR(B152="",SUMPRODUCT(--EXACT('Номенклатура'!$A$6:$A$205,B152))&lt;&gt;1),"",INDEX('Номенклатура'!$D$6:$D$205,SUMPRODUCT(EXACT('Номенклатура'!$A$6:$A$205,B152)*(ROW('Номенклатура'!$A$6:$A$205)-5)))&amp;"")</f>
        <v/>
      </c>
      <c r="F152" s="18" t="str">
        <f>IF(OR(I152="ОК",I152="Учтено: добавьте пояснение"),IF(C152="Приход",D152,IF(C152="Корректировка остатка",D152,-D152)),"")</f>
        <v/>
      </c>
      <c r="G152" s="13"/>
      <c r="H152" s="15" t="str">
        <f>IF(OR(B152="",SUMPRODUCT(--EXACT('Номенклатура'!$A$6:$A$205,B152))&lt;&gt;1),"",INDEX('Номенклатура'!$B$6:$B$205,SUMPRODUCT(EXACT('Номенклатура'!$A$6:$A$205,B152)*(ROW('Номенклатура'!$A$6:$A$205)-5)))&amp;"")</f>
        <v/>
      </c>
      <c r="I152" s="15" t="str">
        <f>IF(COUNTA(A152:D152,G152)=0,"",IF(NOT(ISNUMBER(A152)),"Укажите дату",IF(B152="","Укажите код",IF(NOT(AND(ISTEXT(B152),LEN(B152)&gt;0,LEN(B152)&lt;=30,ISNUMBER(FIND(LEFT(B152,1),"ABCDEFGHIJKLMNOPQRSTUVWXYZ")),SUMPRODUCT((MID(B152,{1,2,3,4,5,6,7,8,9,10,11,12,13,14,15,16,17,18,19,20,21,22,23,24,25,26,27,28,29,30},1)&lt;&gt;"")*ISERROR(FIND(MID(B152,{1,2,3,4,5,6,7,8,9,10,11,12,13,14,15,16,17,18,19,20,21,22,23,24,25,26,27,28,29,30},1),"ABCDEFGHIJKLMNOPQRSTUVWXYZ0123456789-_")))=0,ISERROR(VALUE(B152)))),"Недопустимый код: только латинские буквы A-Z в верхнем регистре, цифры, - и _; начало с буквы, до 30 символов (например MILK-001)",IF(SUMPRODUCT(--EXACT('Номенклатура'!$A$6:$A$205,B152))=0,"Код не найден в номенклатуре",IF(SUMPRODUCT(--EXACT('Номенклатура'!$A$6:$A$205,B152))&gt;1,"Код повторяется в номенклатуре",IF(ISNA(MATCH(C152,{"Приход","Расход","Списание","Корректировка остатка"},0)),"Выберите тип операции",IF(NOT(ISNUMBER(D152)),"Укажите количество",IF(D152=0,"Количество не может быть 0",IF(AND(C152&lt;&gt;"Корректировка остатка",D152&lt;0),"Для этого типа количество положительное",IF(NOT(ISNUMBER('Номенклатура'!$C$2)),"Укажите дату начала учёта",IF(A152&lt;INT('Номенклатура'!$C$2),"Раньше даты начала учёта: НЕ учтено",IF(AND(C152="Корректировка остатка",TRIM(G152)=""),"Учтено: добавьте пояснение","ОК")))))))))))))</f>
        <v/>
      </c>
    </row>
    <row r="153" spans="1:9" x14ac:dyDescent="0.25">
      <c r="A153" s="16"/>
      <c r="B153" s="13"/>
      <c r="C153" s="13"/>
      <c r="D153" s="14"/>
      <c r="E153" s="17" t="str">
        <f>IF(OR(B153="",SUMPRODUCT(--EXACT('Номенклатура'!$A$6:$A$205,B153))&lt;&gt;1),"",INDEX('Номенклатура'!$D$6:$D$205,SUMPRODUCT(EXACT('Номенклатура'!$A$6:$A$205,B153)*(ROW('Номенклатура'!$A$6:$A$205)-5)))&amp;"")</f>
        <v/>
      </c>
      <c r="F153" s="18" t="str">
        <f>IF(OR(I153="ОК",I153="Учтено: добавьте пояснение"),IF(C153="Приход",D153,IF(C153="Корректировка остатка",D153,-D153)),"")</f>
        <v/>
      </c>
      <c r="G153" s="13"/>
      <c r="H153" s="15" t="str">
        <f>IF(OR(B153="",SUMPRODUCT(--EXACT('Номенклатура'!$A$6:$A$205,B153))&lt;&gt;1),"",INDEX('Номенклатура'!$B$6:$B$205,SUMPRODUCT(EXACT('Номенклатура'!$A$6:$A$205,B153)*(ROW('Номенклатура'!$A$6:$A$205)-5)))&amp;"")</f>
        <v/>
      </c>
      <c r="I153" s="15" t="str">
        <f>IF(COUNTA(A153:D153,G153)=0,"",IF(NOT(ISNUMBER(A153)),"Укажите дату",IF(B153="","Укажите код",IF(NOT(AND(ISTEXT(B153),LEN(B153)&gt;0,LEN(B153)&lt;=30,ISNUMBER(FIND(LEFT(B153,1),"ABCDEFGHIJKLMNOPQRSTUVWXYZ")),SUMPRODUCT((MID(B153,{1,2,3,4,5,6,7,8,9,10,11,12,13,14,15,16,17,18,19,20,21,22,23,24,25,26,27,28,29,30},1)&lt;&gt;"")*ISERROR(FIND(MID(B153,{1,2,3,4,5,6,7,8,9,10,11,12,13,14,15,16,17,18,19,20,21,22,23,24,25,26,27,28,29,30},1),"ABCDEFGHIJKLMNOPQRSTUVWXYZ0123456789-_")))=0,ISERROR(VALUE(B153)))),"Недопустимый код: только латинские буквы A-Z в верхнем регистре, цифры, - и _; начало с буквы, до 30 символов (например MILK-001)",IF(SUMPRODUCT(--EXACT('Номенклатура'!$A$6:$A$205,B153))=0,"Код не найден в номенклатуре",IF(SUMPRODUCT(--EXACT('Номенклатура'!$A$6:$A$205,B153))&gt;1,"Код повторяется в номенклатуре",IF(ISNA(MATCH(C153,{"Приход","Расход","Списание","Корректировка остатка"},0)),"Выберите тип операции",IF(NOT(ISNUMBER(D153)),"Укажите количество",IF(D153=0,"Количество не может быть 0",IF(AND(C153&lt;&gt;"Корректировка остатка",D153&lt;0),"Для этого типа количество положительное",IF(NOT(ISNUMBER('Номенклатура'!$C$2)),"Укажите дату начала учёта",IF(A153&lt;INT('Номенклатура'!$C$2),"Раньше даты начала учёта: НЕ учтено",IF(AND(C153="Корректировка остатка",TRIM(G153)=""),"Учтено: добавьте пояснение","ОК")))))))))))))</f>
        <v/>
      </c>
    </row>
    <row r="154" spans="1:9" x14ac:dyDescent="0.25">
      <c r="A154" s="16"/>
      <c r="B154" s="13"/>
      <c r="C154" s="13"/>
      <c r="D154" s="14"/>
      <c r="E154" s="17" t="str">
        <f>IF(OR(B154="",SUMPRODUCT(--EXACT('Номенклатура'!$A$6:$A$205,B154))&lt;&gt;1),"",INDEX('Номенклатура'!$D$6:$D$205,SUMPRODUCT(EXACT('Номенклатура'!$A$6:$A$205,B154)*(ROW('Номенклатура'!$A$6:$A$205)-5)))&amp;"")</f>
        <v/>
      </c>
      <c r="F154" s="18" t="str">
        <f>IF(OR(I154="ОК",I154="Учтено: добавьте пояснение"),IF(C154="Приход",D154,IF(C154="Корректировка остатка",D154,-D154)),"")</f>
        <v/>
      </c>
      <c r="G154" s="13"/>
      <c r="H154" s="15" t="str">
        <f>IF(OR(B154="",SUMPRODUCT(--EXACT('Номенклатура'!$A$6:$A$205,B154))&lt;&gt;1),"",INDEX('Номенклатура'!$B$6:$B$205,SUMPRODUCT(EXACT('Номенклатура'!$A$6:$A$205,B154)*(ROW('Номенклатура'!$A$6:$A$205)-5)))&amp;"")</f>
        <v/>
      </c>
      <c r="I154" s="15" t="str">
        <f>IF(COUNTA(A154:D154,G154)=0,"",IF(NOT(ISNUMBER(A154)),"Укажите дату",IF(B154="","Укажите код",IF(NOT(AND(ISTEXT(B154),LEN(B154)&gt;0,LEN(B154)&lt;=30,ISNUMBER(FIND(LEFT(B154,1),"ABCDEFGHIJKLMNOPQRSTUVWXYZ")),SUMPRODUCT((MID(B154,{1,2,3,4,5,6,7,8,9,10,11,12,13,14,15,16,17,18,19,20,21,22,23,24,25,26,27,28,29,30},1)&lt;&gt;"")*ISERROR(FIND(MID(B154,{1,2,3,4,5,6,7,8,9,10,11,12,13,14,15,16,17,18,19,20,21,22,23,24,25,26,27,28,29,30},1),"ABCDEFGHIJKLMNOPQRSTUVWXYZ0123456789-_")))=0,ISERROR(VALUE(B154)))),"Недопустимый код: только латинские буквы A-Z в верхнем регистре, цифры, - и _; начало с буквы, до 30 символов (например MILK-001)",IF(SUMPRODUCT(--EXACT('Номенклатура'!$A$6:$A$205,B154))=0,"Код не найден в номенклатуре",IF(SUMPRODUCT(--EXACT('Номенклатура'!$A$6:$A$205,B154))&gt;1,"Код повторяется в номенклатуре",IF(ISNA(MATCH(C154,{"Приход","Расход","Списание","Корректировка остатка"},0)),"Выберите тип операции",IF(NOT(ISNUMBER(D154)),"Укажите количество",IF(D154=0,"Количество не может быть 0",IF(AND(C154&lt;&gt;"Корректировка остатка",D154&lt;0),"Для этого типа количество положительное",IF(NOT(ISNUMBER('Номенклатура'!$C$2)),"Укажите дату начала учёта",IF(A154&lt;INT('Номенклатура'!$C$2),"Раньше даты начала учёта: НЕ учтено",IF(AND(C154="Корректировка остатка",TRIM(G154)=""),"Учтено: добавьте пояснение","ОК")))))))))))))</f>
        <v/>
      </c>
    </row>
    <row r="155" spans="1:9" x14ac:dyDescent="0.25">
      <c r="A155" s="16"/>
      <c r="B155" s="13"/>
      <c r="C155" s="13"/>
      <c r="D155" s="14"/>
      <c r="E155" s="17" t="str">
        <f>IF(OR(B155="",SUMPRODUCT(--EXACT('Номенклатура'!$A$6:$A$205,B155))&lt;&gt;1),"",INDEX('Номенклатура'!$D$6:$D$205,SUMPRODUCT(EXACT('Номенклатура'!$A$6:$A$205,B155)*(ROW('Номенклатура'!$A$6:$A$205)-5)))&amp;"")</f>
        <v/>
      </c>
      <c r="F155" s="18" t="str">
        <f>IF(OR(I155="ОК",I155="Учтено: добавьте пояснение"),IF(C155="Приход",D155,IF(C155="Корректировка остатка",D155,-D155)),"")</f>
        <v/>
      </c>
      <c r="G155" s="13"/>
      <c r="H155" s="15" t="str">
        <f>IF(OR(B155="",SUMPRODUCT(--EXACT('Номенклатура'!$A$6:$A$205,B155))&lt;&gt;1),"",INDEX('Номенклатура'!$B$6:$B$205,SUMPRODUCT(EXACT('Номенклатура'!$A$6:$A$205,B155)*(ROW('Номенклатура'!$A$6:$A$205)-5)))&amp;"")</f>
        <v/>
      </c>
      <c r="I155" s="15" t="str">
        <f>IF(COUNTA(A155:D155,G155)=0,"",IF(NOT(ISNUMBER(A155)),"Укажите дату",IF(B155="","Укажите код",IF(NOT(AND(ISTEXT(B155),LEN(B155)&gt;0,LEN(B155)&lt;=30,ISNUMBER(FIND(LEFT(B155,1),"ABCDEFGHIJKLMNOPQRSTUVWXYZ")),SUMPRODUCT((MID(B155,{1,2,3,4,5,6,7,8,9,10,11,12,13,14,15,16,17,18,19,20,21,22,23,24,25,26,27,28,29,30},1)&lt;&gt;"")*ISERROR(FIND(MID(B155,{1,2,3,4,5,6,7,8,9,10,11,12,13,14,15,16,17,18,19,20,21,22,23,24,25,26,27,28,29,30},1),"ABCDEFGHIJKLMNOPQRSTUVWXYZ0123456789-_")))=0,ISERROR(VALUE(B155)))),"Недопустимый код: только латинские буквы A-Z в верхнем регистре, цифры, - и _; начало с буквы, до 30 символов (например MILK-001)",IF(SUMPRODUCT(--EXACT('Номенклатура'!$A$6:$A$205,B155))=0,"Код не найден в номенклатуре",IF(SUMPRODUCT(--EXACT('Номенклатура'!$A$6:$A$205,B155))&gt;1,"Код повторяется в номенклатуре",IF(ISNA(MATCH(C155,{"Приход","Расход","Списание","Корректировка остатка"},0)),"Выберите тип операции",IF(NOT(ISNUMBER(D155)),"Укажите количество",IF(D155=0,"Количество не может быть 0",IF(AND(C155&lt;&gt;"Корректировка остатка",D155&lt;0),"Для этого типа количество положительное",IF(NOT(ISNUMBER('Номенклатура'!$C$2)),"Укажите дату начала учёта",IF(A155&lt;INT('Номенклатура'!$C$2),"Раньше даты начала учёта: НЕ учтено",IF(AND(C155="Корректировка остатка",TRIM(G155)=""),"Учтено: добавьте пояснение","ОК")))))))))))))</f>
        <v/>
      </c>
    </row>
    <row r="156" spans="1:9" x14ac:dyDescent="0.25">
      <c r="A156" s="16"/>
      <c r="B156" s="13"/>
      <c r="C156" s="13"/>
      <c r="D156" s="14"/>
      <c r="E156" s="17" t="str">
        <f>IF(OR(B156="",SUMPRODUCT(--EXACT('Номенклатура'!$A$6:$A$205,B156))&lt;&gt;1),"",INDEX('Номенклатура'!$D$6:$D$205,SUMPRODUCT(EXACT('Номенклатура'!$A$6:$A$205,B156)*(ROW('Номенклатура'!$A$6:$A$205)-5)))&amp;"")</f>
        <v/>
      </c>
      <c r="F156" s="18" t="str">
        <f>IF(OR(I156="ОК",I156="Учтено: добавьте пояснение"),IF(C156="Приход",D156,IF(C156="Корректировка остатка",D156,-D156)),"")</f>
        <v/>
      </c>
      <c r="G156" s="13"/>
      <c r="H156" s="15" t="str">
        <f>IF(OR(B156="",SUMPRODUCT(--EXACT('Номенклатура'!$A$6:$A$205,B156))&lt;&gt;1),"",INDEX('Номенклатура'!$B$6:$B$205,SUMPRODUCT(EXACT('Номенклатура'!$A$6:$A$205,B156)*(ROW('Номенклатура'!$A$6:$A$205)-5)))&amp;"")</f>
        <v/>
      </c>
      <c r="I156" s="15" t="str">
        <f>IF(COUNTA(A156:D156,G156)=0,"",IF(NOT(ISNUMBER(A156)),"Укажите дату",IF(B156="","Укажите код",IF(NOT(AND(ISTEXT(B156),LEN(B156)&gt;0,LEN(B156)&lt;=30,ISNUMBER(FIND(LEFT(B156,1),"ABCDEFGHIJKLMNOPQRSTUVWXYZ")),SUMPRODUCT((MID(B156,{1,2,3,4,5,6,7,8,9,10,11,12,13,14,15,16,17,18,19,20,21,22,23,24,25,26,27,28,29,30},1)&lt;&gt;"")*ISERROR(FIND(MID(B156,{1,2,3,4,5,6,7,8,9,10,11,12,13,14,15,16,17,18,19,20,21,22,23,24,25,26,27,28,29,30},1),"ABCDEFGHIJKLMNOPQRSTUVWXYZ0123456789-_")))=0,ISERROR(VALUE(B156)))),"Недопустимый код: только латинские буквы A-Z в верхнем регистре, цифры, - и _; начало с буквы, до 30 символов (например MILK-001)",IF(SUMPRODUCT(--EXACT('Номенклатура'!$A$6:$A$205,B156))=0,"Код не найден в номенклатуре",IF(SUMPRODUCT(--EXACT('Номенклатура'!$A$6:$A$205,B156))&gt;1,"Код повторяется в номенклатуре",IF(ISNA(MATCH(C156,{"Приход","Расход","Списание","Корректировка остатка"},0)),"Выберите тип операции",IF(NOT(ISNUMBER(D156)),"Укажите количество",IF(D156=0,"Количество не может быть 0",IF(AND(C156&lt;&gt;"Корректировка остатка",D156&lt;0),"Для этого типа количество положительное",IF(NOT(ISNUMBER('Номенклатура'!$C$2)),"Укажите дату начала учёта",IF(A156&lt;INT('Номенклатура'!$C$2),"Раньше даты начала учёта: НЕ учтено",IF(AND(C156="Корректировка остатка",TRIM(G156)=""),"Учтено: добавьте пояснение","ОК")))))))))))))</f>
        <v/>
      </c>
    </row>
    <row r="157" spans="1:9" x14ac:dyDescent="0.25">
      <c r="A157" s="16"/>
      <c r="B157" s="13"/>
      <c r="C157" s="13"/>
      <c r="D157" s="14"/>
      <c r="E157" s="17" t="str">
        <f>IF(OR(B157="",SUMPRODUCT(--EXACT('Номенклатура'!$A$6:$A$205,B157))&lt;&gt;1),"",INDEX('Номенклатура'!$D$6:$D$205,SUMPRODUCT(EXACT('Номенклатура'!$A$6:$A$205,B157)*(ROW('Номенклатура'!$A$6:$A$205)-5)))&amp;"")</f>
        <v/>
      </c>
      <c r="F157" s="18" t="str">
        <f>IF(OR(I157="ОК",I157="Учтено: добавьте пояснение"),IF(C157="Приход",D157,IF(C157="Корректировка остатка",D157,-D157)),"")</f>
        <v/>
      </c>
      <c r="G157" s="13"/>
      <c r="H157" s="15" t="str">
        <f>IF(OR(B157="",SUMPRODUCT(--EXACT('Номенклатура'!$A$6:$A$205,B157))&lt;&gt;1),"",INDEX('Номенклатура'!$B$6:$B$205,SUMPRODUCT(EXACT('Номенклатура'!$A$6:$A$205,B157)*(ROW('Номенклатура'!$A$6:$A$205)-5)))&amp;"")</f>
        <v/>
      </c>
      <c r="I157" s="15" t="str">
        <f>IF(COUNTA(A157:D157,G157)=0,"",IF(NOT(ISNUMBER(A157)),"Укажите дату",IF(B157="","Укажите код",IF(NOT(AND(ISTEXT(B157),LEN(B157)&gt;0,LEN(B157)&lt;=30,ISNUMBER(FIND(LEFT(B157,1),"ABCDEFGHIJKLMNOPQRSTUVWXYZ")),SUMPRODUCT((MID(B157,{1,2,3,4,5,6,7,8,9,10,11,12,13,14,15,16,17,18,19,20,21,22,23,24,25,26,27,28,29,30},1)&lt;&gt;"")*ISERROR(FIND(MID(B157,{1,2,3,4,5,6,7,8,9,10,11,12,13,14,15,16,17,18,19,20,21,22,23,24,25,26,27,28,29,30},1),"ABCDEFGHIJKLMNOPQRSTUVWXYZ0123456789-_")))=0,ISERROR(VALUE(B157)))),"Недопустимый код: только латинские буквы A-Z в верхнем регистре, цифры, - и _; начало с буквы, до 30 символов (например MILK-001)",IF(SUMPRODUCT(--EXACT('Номенклатура'!$A$6:$A$205,B157))=0,"Код не найден в номенклатуре",IF(SUMPRODUCT(--EXACT('Номенклатура'!$A$6:$A$205,B157))&gt;1,"Код повторяется в номенклатуре",IF(ISNA(MATCH(C157,{"Приход","Расход","Списание","Корректировка остатка"},0)),"Выберите тип операции",IF(NOT(ISNUMBER(D157)),"Укажите количество",IF(D157=0,"Количество не может быть 0",IF(AND(C157&lt;&gt;"Корректировка остатка",D157&lt;0),"Для этого типа количество положительное",IF(NOT(ISNUMBER('Номенклатура'!$C$2)),"Укажите дату начала учёта",IF(A157&lt;INT('Номенклатура'!$C$2),"Раньше даты начала учёта: НЕ учтено",IF(AND(C157="Корректировка остатка",TRIM(G157)=""),"Учтено: добавьте пояснение","ОК")))))))))))))</f>
        <v/>
      </c>
    </row>
    <row r="158" spans="1:9" x14ac:dyDescent="0.25">
      <c r="A158" s="16"/>
      <c r="B158" s="13"/>
      <c r="C158" s="13"/>
      <c r="D158" s="14"/>
      <c r="E158" s="17" t="str">
        <f>IF(OR(B158="",SUMPRODUCT(--EXACT('Номенклатура'!$A$6:$A$205,B158))&lt;&gt;1),"",INDEX('Номенклатура'!$D$6:$D$205,SUMPRODUCT(EXACT('Номенклатура'!$A$6:$A$205,B158)*(ROW('Номенклатура'!$A$6:$A$205)-5)))&amp;"")</f>
        <v/>
      </c>
      <c r="F158" s="18" t="str">
        <f>IF(OR(I158="ОК",I158="Учтено: добавьте пояснение"),IF(C158="Приход",D158,IF(C158="Корректировка остатка",D158,-D158)),"")</f>
        <v/>
      </c>
      <c r="G158" s="13"/>
      <c r="H158" s="15" t="str">
        <f>IF(OR(B158="",SUMPRODUCT(--EXACT('Номенклатура'!$A$6:$A$205,B158))&lt;&gt;1),"",INDEX('Номенклатура'!$B$6:$B$205,SUMPRODUCT(EXACT('Номенклатура'!$A$6:$A$205,B158)*(ROW('Номенклатура'!$A$6:$A$205)-5)))&amp;"")</f>
        <v/>
      </c>
      <c r="I158" s="15" t="str">
        <f>IF(COUNTA(A158:D158,G158)=0,"",IF(NOT(ISNUMBER(A158)),"Укажите дату",IF(B158="","Укажите код",IF(NOT(AND(ISTEXT(B158),LEN(B158)&gt;0,LEN(B158)&lt;=30,ISNUMBER(FIND(LEFT(B158,1),"ABCDEFGHIJKLMNOPQRSTUVWXYZ")),SUMPRODUCT((MID(B158,{1,2,3,4,5,6,7,8,9,10,11,12,13,14,15,16,17,18,19,20,21,22,23,24,25,26,27,28,29,30},1)&lt;&gt;"")*ISERROR(FIND(MID(B158,{1,2,3,4,5,6,7,8,9,10,11,12,13,14,15,16,17,18,19,20,21,22,23,24,25,26,27,28,29,30},1),"ABCDEFGHIJKLMNOPQRSTUVWXYZ0123456789-_")))=0,ISERROR(VALUE(B158)))),"Недопустимый код: только латинские буквы A-Z в верхнем регистре, цифры, - и _; начало с буквы, до 30 символов (например MILK-001)",IF(SUMPRODUCT(--EXACT('Номенклатура'!$A$6:$A$205,B158))=0,"Код не найден в номенклатуре",IF(SUMPRODUCT(--EXACT('Номенклатура'!$A$6:$A$205,B158))&gt;1,"Код повторяется в номенклатуре",IF(ISNA(MATCH(C158,{"Приход","Расход","Списание","Корректировка остатка"},0)),"Выберите тип операции",IF(NOT(ISNUMBER(D158)),"Укажите количество",IF(D158=0,"Количество не может быть 0",IF(AND(C158&lt;&gt;"Корректировка остатка",D158&lt;0),"Для этого типа количество положительное",IF(NOT(ISNUMBER('Номенклатура'!$C$2)),"Укажите дату начала учёта",IF(A158&lt;INT('Номенклатура'!$C$2),"Раньше даты начала учёта: НЕ учтено",IF(AND(C158="Корректировка остатка",TRIM(G158)=""),"Учтено: добавьте пояснение","ОК")))))))))))))</f>
        <v/>
      </c>
    </row>
    <row r="159" spans="1:9" x14ac:dyDescent="0.25">
      <c r="A159" s="16"/>
      <c r="B159" s="13"/>
      <c r="C159" s="13"/>
      <c r="D159" s="14"/>
      <c r="E159" s="17" t="str">
        <f>IF(OR(B159="",SUMPRODUCT(--EXACT('Номенклатура'!$A$6:$A$205,B159))&lt;&gt;1),"",INDEX('Номенклатура'!$D$6:$D$205,SUMPRODUCT(EXACT('Номенклатура'!$A$6:$A$205,B159)*(ROW('Номенклатура'!$A$6:$A$205)-5)))&amp;"")</f>
        <v/>
      </c>
      <c r="F159" s="18" t="str">
        <f>IF(OR(I159="ОК",I159="Учтено: добавьте пояснение"),IF(C159="Приход",D159,IF(C159="Корректировка остатка",D159,-D159)),"")</f>
        <v/>
      </c>
      <c r="G159" s="13"/>
      <c r="H159" s="15" t="str">
        <f>IF(OR(B159="",SUMPRODUCT(--EXACT('Номенклатура'!$A$6:$A$205,B159))&lt;&gt;1),"",INDEX('Номенклатура'!$B$6:$B$205,SUMPRODUCT(EXACT('Номенклатура'!$A$6:$A$205,B159)*(ROW('Номенклатура'!$A$6:$A$205)-5)))&amp;"")</f>
        <v/>
      </c>
      <c r="I159" s="15" t="str">
        <f>IF(COUNTA(A159:D159,G159)=0,"",IF(NOT(ISNUMBER(A159)),"Укажите дату",IF(B159="","Укажите код",IF(NOT(AND(ISTEXT(B159),LEN(B159)&gt;0,LEN(B159)&lt;=30,ISNUMBER(FIND(LEFT(B159,1),"ABCDEFGHIJKLMNOPQRSTUVWXYZ")),SUMPRODUCT((MID(B159,{1,2,3,4,5,6,7,8,9,10,11,12,13,14,15,16,17,18,19,20,21,22,23,24,25,26,27,28,29,30},1)&lt;&gt;"")*ISERROR(FIND(MID(B159,{1,2,3,4,5,6,7,8,9,10,11,12,13,14,15,16,17,18,19,20,21,22,23,24,25,26,27,28,29,30},1),"ABCDEFGHIJKLMNOPQRSTUVWXYZ0123456789-_")))=0,ISERROR(VALUE(B159)))),"Недопустимый код: только латинские буквы A-Z в верхнем регистре, цифры, - и _; начало с буквы, до 30 символов (например MILK-001)",IF(SUMPRODUCT(--EXACT('Номенклатура'!$A$6:$A$205,B159))=0,"Код не найден в номенклатуре",IF(SUMPRODUCT(--EXACT('Номенклатура'!$A$6:$A$205,B159))&gt;1,"Код повторяется в номенклатуре",IF(ISNA(MATCH(C159,{"Приход","Расход","Списание","Корректировка остатка"},0)),"Выберите тип операции",IF(NOT(ISNUMBER(D159)),"Укажите количество",IF(D159=0,"Количество не может быть 0",IF(AND(C159&lt;&gt;"Корректировка остатка",D159&lt;0),"Для этого типа количество положительное",IF(NOT(ISNUMBER('Номенклатура'!$C$2)),"Укажите дату начала учёта",IF(A159&lt;INT('Номенклатура'!$C$2),"Раньше даты начала учёта: НЕ учтено",IF(AND(C159="Корректировка остатка",TRIM(G159)=""),"Учтено: добавьте пояснение","ОК")))))))))))))</f>
        <v/>
      </c>
    </row>
    <row r="160" spans="1:9" x14ac:dyDescent="0.25">
      <c r="A160" s="16"/>
      <c r="B160" s="13"/>
      <c r="C160" s="13"/>
      <c r="D160" s="14"/>
      <c r="E160" s="17" t="str">
        <f>IF(OR(B160="",SUMPRODUCT(--EXACT('Номенклатура'!$A$6:$A$205,B160))&lt;&gt;1),"",INDEX('Номенклатура'!$D$6:$D$205,SUMPRODUCT(EXACT('Номенклатура'!$A$6:$A$205,B160)*(ROW('Номенклатура'!$A$6:$A$205)-5)))&amp;"")</f>
        <v/>
      </c>
      <c r="F160" s="18" t="str">
        <f>IF(OR(I160="ОК",I160="Учтено: добавьте пояснение"),IF(C160="Приход",D160,IF(C160="Корректировка остатка",D160,-D160)),"")</f>
        <v/>
      </c>
      <c r="G160" s="13"/>
      <c r="H160" s="15" t="str">
        <f>IF(OR(B160="",SUMPRODUCT(--EXACT('Номенклатура'!$A$6:$A$205,B160))&lt;&gt;1),"",INDEX('Номенклатура'!$B$6:$B$205,SUMPRODUCT(EXACT('Номенклатура'!$A$6:$A$205,B160)*(ROW('Номенклатура'!$A$6:$A$205)-5)))&amp;"")</f>
        <v/>
      </c>
      <c r="I160" s="15" t="str">
        <f>IF(COUNTA(A160:D160,G160)=0,"",IF(NOT(ISNUMBER(A160)),"Укажите дату",IF(B160="","Укажите код",IF(NOT(AND(ISTEXT(B160),LEN(B160)&gt;0,LEN(B160)&lt;=30,ISNUMBER(FIND(LEFT(B160,1),"ABCDEFGHIJKLMNOPQRSTUVWXYZ")),SUMPRODUCT((MID(B160,{1,2,3,4,5,6,7,8,9,10,11,12,13,14,15,16,17,18,19,20,21,22,23,24,25,26,27,28,29,30},1)&lt;&gt;"")*ISERROR(FIND(MID(B160,{1,2,3,4,5,6,7,8,9,10,11,12,13,14,15,16,17,18,19,20,21,22,23,24,25,26,27,28,29,30},1),"ABCDEFGHIJKLMNOPQRSTUVWXYZ0123456789-_")))=0,ISERROR(VALUE(B160)))),"Недопустимый код: только латинские буквы A-Z в верхнем регистре, цифры, - и _; начало с буквы, до 30 символов (например MILK-001)",IF(SUMPRODUCT(--EXACT('Номенклатура'!$A$6:$A$205,B160))=0,"Код не найден в номенклатуре",IF(SUMPRODUCT(--EXACT('Номенклатура'!$A$6:$A$205,B160))&gt;1,"Код повторяется в номенклатуре",IF(ISNA(MATCH(C160,{"Приход","Расход","Списание","Корректировка остатка"},0)),"Выберите тип операции",IF(NOT(ISNUMBER(D160)),"Укажите количество",IF(D160=0,"Количество не может быть 0",IF(AND(C160&lt;&gt;"Корректировка остатка",D160&lt;0),"Для этого типа количество положительное",IF(NOT(ISNUMBER('Номенклатура'!$C$2)),"Укажите дату начала учёта",IF(A160&lt;INT('Номенклатура'!$C$2),"Раньше даты начала учёта: НЕ учтено",IF(AND(C160="Корректировка остатка",TRIM(G160)=""),"Учтено: добавьте пояснение","ОК")))))))))))))</f>
        <v/>
      </c>
    </row>
    <row r="161" spans="1:9" x14ac:dyDescent="0.25">
      <c r="A161" s="16"/>
      <c r="B161" s="13"/>
      <c r="C161" s="13"/>
      <c r="D161" s="14"/>
      <c r="E161" s="17" t="str">
        <f>IF(OR(B161="",SUMPRODUCT(--EXACT('Номенклатура'!$A$6:$A$205,B161))&lt;&gt;1),"",INDEX('Номенклатура'!$D$6:$D$205,SUMPRODUCT(EXACT('Номенклатура'!$A$6:$A$205,B161)*(ROW('Номенклатура'!$A$6:$A$205)-5)))&amp;"")</f>
        <v/>
      </c>
      <c r="F161" s="18" t="str">
        <f>IF(OR(I161="ОК",I161="Учтено: добавьте пояснение"),IF(C161="Приход",D161,IF(C161="Корректировка остатка",D161,-D161)),"")</f>
        <v/>
      </c>
      <c r="G161" s="13"/>
      <c r="H161" s="15" t="str">
        <f>IF(OR(B161="",SUMPRODUCT(--EXACT('Номенклатура'!$A$6:$A$205,B161))&lt;&gt;1),"",INDEX('Номенклатура'!$B$6:$B$205,SUMPRODUCT(EXACT('Номенклатура'!$A$6:$A$205,B161)*(ROW('Номенклатура'!$A$6:$A$205)-5)))&amp;"")</f>
        <v/>
      </c>
      <c r="I161" s="15" t="str">
        <f>IF(COUNTA(A161:D161,G161)=0,"",IF(NOT(ISNUMBER(A161)),"Укажите дату",IF(B161="","Укажите код",IF(NOT(AND(ISTEXT(B161),LEN(B161)&gt;0,LEN(B161)&lt;=30,ISNUMBER(FIND(LEFT(B161,1),"ABCDEFGHIJKLMNOPQRSTUVWXYZ")),SUMPRODUCT((MID(B161,{1,2,3,4,5,6,7,8,9,10,11,12,13,14,15,16,17,18,19,20,21,22,23,24,25,26,27,28,29,30},1)&lt;&gt;"")*ISERROR(FIND(MID(B161,{1,2,3,4,5,6,7,8,9,10,11,12,13,14,15,16,17,18,19,20,21,22,23,24,25,26,27,28,29,30},1),"ABCDEFGHIJKLMNOPQRSTUVWXYZ0123456789-_")))=0,ISERROR(VALUE(B161)))),"Недопустимый код: только латинские буквы A-Z в верхнем регистре, цифры, - и _; начало с буквы, до 30 символов (например MILK-001)",IF(SUMPRODUCT(--EXACT('Номенклатура'!$A$6:$A$205,B161))=0,"Код не найден в номенклатуре",IF(SUMPRODUCT(--EXACT('Номенклатура'!$A$6:$A$205,B161))&gt;1,"Код повторяется в номенклатуре",IF(ISNA(MATCH(C161,{"Приход","Расход","Списание","Корректировка остатка"},0)),"Выберите тип операции",IF(NOT(ISNUMBER(D161)),"Укажите количество",IF(D161=0,"Количество не может быть 0",IF(AND(C161&lt;&gt;"Корректировка остатка",D161&lt;0),"Для этого типа количество положительное",IF(NOT(ISNUMBER('Номенклатура'!$C$2)),"Укажите дату начала учёта",IF(A161&lt;INT('Номенклатура'!$C$2),"Раньше даты начала учёта: НЕ учтено",IF(AND(C161="Корректировка остатка",TRIM(G161)=""),"Учтено: добавьте пояснение","ОК")))))))))))))</f>
        <v/>
      </c>
    </row>
    <row r="162" spans="1:9" x14ac:dyDescent="0.25">
      <c r="A162" s="16"/>
      <c r="B162" s="13"/>
      <c r="C162" s="13"/>
      <c r="D162" s="14"/>
      <c r="E162" s="17" t="str">
        <f>IF(OR(B162="",SUMPRODUCT(--EXACT('Номенклатура'!$A$6:$A$205,B162))&lt;&gt;1),"",INDEX('Номенклатура'!$D$6:$D$205,SUMPRODUCT(EXACT('Номенклатура'!$A$6:$A$205,B162)*(ROW('Номенклатура'!$A$6:$A$205)-5)))&amp;"")</f>
        <v/>
      </c>
      <c r="F162" s="18" t="str">
        <f>IF(OR(I162="ОК",I162="Учтено: добавьте пояснение"),IF(C162="Приход",D162,IF(C162="Корректировка остатка",D162,-D162)),"")</f>
        <v/>
      </c>
      <c r="G162" s="13"/>
      <c r="H162" s="15" t="str">
        <f>IF(OR(B162="",SUMPRODUCT(--EXACT('Номенклатура'!$A$6:$A$205,B162))&lt;&gt;1),"",INDEX('Номенклатура'!$B$6:$B$205,SUMPRODUCT(EXACT('Номенклатура'!$A$6:$A$205,B162)*(ROW('Номенклатура'!$A$6:$A$205)-5)))&amp;"")</f>
        <v/>
      </c>
      <c r="I162" s="15" t="str">
        <f>IF(COUNTA(A162:D162,G162)=0,"",IF(NOT(ISNUMBER(A162)),"Укажите дату",IF(B162="","Укажите код",IF(NOT(AND(ISTEXT(B162),LEN(B162)&gt;0,LEN(B162)&lt;=30,ISNUMBER(FIND(LEFT(B162,1),"ABCDEFGHIJKLMNOPQRSTUVWXYZ")),SUMPRODUCT((MID(B162,{1,2,3,4,5,6,7,8,9,10,11,12,13,14,15,16,17,18,19,20,21,22,23,24,25,26,27,28,29,30},1)&lt;&gt;"")*ISERROR(FIND(MID(B162,{1,2,3,4,5,6,7,8,9,10,11,12,13,14,15,16,17,18,19,20,21,22,23,24,25,26,27,28,29,30},1),"ABCDEFGHIJKLMNOPQRSTUVWXYZ0123456789-_")))=0,ISERROR(VALUE(B162)))),"Недопустимый код: только латинские буквы A-Z в верхнем регистре, цифры, - и _; начало с буквы, до 30 символов (например MILK-001)",IF(SUMPRODUCT(--EXACT('Номенклатура'!$A$6:$A$205,B162))=0,"Код не найден в номенклатуре",IF(SUMPRODUCT(--EXACT('Номенклатура'!$A$6:$A$205,B162))&gt;1,"Код повторяется в номенклатуре",IF(ISNA(MATCH(C162,{"Приход","Расход","Списание","Корректировка остатка"},0)),"Выберите тип операции",IF(NOT(ISNUMBER(D162)),"Укажите количество",IF(D162=0,"Количество не может быть 0",IF(AND(C162&lt;&gt;"Корректировка остатка",D162&lt;0),"Для этого типа количество положительное",IF(NOT(ISNUMBER('Номенклатура'!$C$2)),"Укажите дату начала учёта",IF(A162&lt;INT('Номенклатура'!$C$2),"Раньше даты начала учёта: НЕ учтено",IF(AND(C162="Корректировка остатка",TRIM(G162)=""),"Учтено: добавьте пояснение","ОК")))))))))))))</f>
        <v/>
      </c>
    </row>
    <row r="163" spans="1:9" x14ac:dyDescent="0.25">
      <c r="A163" s="16"/>
      <c r="B163" s="13"/>
      <c r="C163" s="13"/>
      <c r="D163" s="14"/>
      <c r="E163" s="17" t="str">
        <f>IF(OR(B163="",SUMPRODUCT(--EXACT('Номенклатура'!$A$6:$A$205,B163))&lt;&gt;1),"",INDEX('Номенклатура'!$D$6:$D$205,SUMPRODUCT(EXACT('Номенклатура'!$A$6:$A$205,B163)*(ROW('Номенклатура'!$A$6:$A$205)-5)))&amp;"")</f>
        <v/>
      </c>
      <c r="F163" s="18" t="str">
        <f>IF(OR(I163="ОК",I163="Учтено: добавьте пояснение"),IF(C163="Приход",D163,IF(C163="Корректировка остатка",D163,-D163)),"")</f>
        <v/>
      </c>
      <c r="G163" s="13"/>
      <c r="H163" s="15" t="str">
        <f>IF(OR(B163="",SUMPRODUCT(--EXACT('Номенклатура'!$A$6:$A$205,B163))&lt;&gt;1),"",INDEX('Номенклатура'!$B$6:$B$205,SUMPRODUCT(EXACT('Номенклатура'!$A$6:$A$205,B163)*(ROW('Номенклатура'!$A$6:$A$205)-5)))&amp;"")</f>
        <v/>
      </c>
      <c r="I163" s="15" t="str">
        <f>IF(COUNTA(A163:D163,G163)=0,"",IF(NOT(ISNUMBER(A163)),"Укажите дату",IF(B163="","Укажите код",IF(NOT(AND(ISTEXT(B163),LEN(B163)&gt;0,LEN(B163)&lt;=30,ISNUMBER(FIND(LEFT(B163,1),"ABCDEFGHIJKLMNOPQRSTUVWXYZ")),SUMPRODUCT((MID(B163,{1,2,3,4,5,6,7,8,9,10,11,12,13,14,15,16,17,18,19,20,21,22,23,24,25,26,27,28,29,30},1)&lt;&gt;"")*ISERROR(FIND(MID(B163,{1,2,3,4,5,6,7,8,9,10,11,12,13,14,15,16,17,18,19,20,21,22,23,24,25,26,27,28,29,30},1),"ABCDEFGHIJKLMNOPQRSTUVWXYZ0123456789-_")))=0,ISERROR(VALUE(B163)))),"Недопустимый код: только латинские буквы A-Z в верхнем регистре, цифры, - и _; начало с буквы, до 30 символов (например MILK-001)",IF(SUMPRODUCT(--EXACT('Номенклатура'!$A$6:$A$205,B163))=0,"Код не найден в номенклатуре",IF(SUMPRODUCT(--EXACT('Номенклатура'!$A$6:$A$205,B163))&gt;1,"Код повторяется в номенклатуре",IF(ISNA(MATCH(C163,{"Приход","Расход","Списание","Корректировка остатка"},0)),"Выберите тип операции",IF(NOT(ISNUMBER(D163)),"Укажите количество",IF(D163=0,"Количество не может быть 0",IF(AND(C163&lt;&gt;"Корректировка остатка",D163&lt;0),"Для этого типа количество положительное",IF(NOT(ISNUMBER('Номенклатура'!$C$2)),"Укажите дату начала учёта",IF(A163&lt;INT('Номенклатура'!$C$2),"Раньше даты начала учёта: НЕ учтено",IF(AND(C163="Корректировка остатка",TRIM(G163)=""),"Учтено: добавьте пояснение","ОК")))))))))))))</f>
        <v/>
      </c>
    </row>
    <row r="164" spans="1:9" x14ac:dyDescent="0.25">
      <c r="A164" s="16"/>
      <c r="B164" s="13"/>
      <c r="C164" s="13"/>
      <c r="D164" s="14"/>
      <c r="E164" s="17" t="str">
        <f>IF(OR(B164="",SUMPRODUCT(--EXACT('Номенклатура'!$A$6:$A$205,B164))&lt;&gt;1),"",INDEX('Номенклатура'!$D$6:$D$205,SUMPRODUCT(EXACT('Номенклатура'!$A$6:$A$205,B164)*(ROW('Номенклатура'!$A$6:$A$205)-5)))&amp;"")</f>
        <v/>
      </c>
      <c r="F164" s="18" t="str">
        <f>IF(OR(I164="ОК",I164="Учтено: добавьте пояснение"),IF(C164="Приход",D164,IF(C164="Корректировка остатка",D164,-D164)),"")</f>
        <v/>
      </c>
      <c r="G164" s="13"/>
      <c r="H164" s="15" t="str">
        <f>IF(OR(B164="",SUMPRODUCT(--EXACT('Номенклатура'!$A$6:$A$205,B164))&lt;&gt;1),"",INDEX('Номенклатура'!$B$6:$B$205,SUMPRODUCT(EXACT('Номенклатура'!$A$6:$A$205,B164)*(ROW('Номенклатура'!$A$6:$A$205)-5)))&amp;"")</f>
        <v/>
      </c>
      <c r="I164" s="15" t="str">
        <f>IF(COUNTA(A164:D164,G164)=0,"",IF(NOT(ISNUMBER(A164)),"Укажите дату",IF(B164="","Укажите код",IF(NOT(AND(ISTEXT(B164),LEN(B164)&gt;0,LEN(B164)&lt;=30,ISNUMBER(FIND(LEFT(B164,1),"ABCDEFGHIJKLMNOPQRSTUVWXYZ")),SUMPRODUCT((MID(B164,{1,2,3,4,5,6,7,8,9,10,11,12,13,14,15,16,17,18,19,20,21,22,23,24,25,26,27,28,29,30},1)&lt;&gt;"")*ISERROR(FIND(MID(B164,{1,2,3,4,5,6,7,8,9,10,11,12,13,14,15,16,17,18,19,20,21,22,23,24,25,26,27,28,29,30},1),"ABCDEFGHIJKLMNOPQRSTUVWXYZ0123456789-_")))=0,ISERROR(VALUE(B164)))),"Недопустимый код: только латинские буквы A-Z в верхнем регистре, цифры, - и _; начало с буквы, до 30 символов (например MILK-001)",IF(SUMPRODUCT(--EXACT('Номенклатура'!$A$6:$A$205,B164))=0,"Код не найден в номенклатуре",IF(SUMPRODUCT(--EXACT('Номенклатура'!$A$6:$A$205,B164))&gt;1,"Код повторяется в номенклатуре",IF(ISNA(MATCH(C164,{"Приход","Расход","Списание","Корректировка остатка"},0)),"Выберите тип операции",IF(NOT(ISNUMBER(D164)),"Укажите количество",IF(D164=0,"Количество не может быть 0",IF(AND(C164&lt;&gt;"Корректировка остатка",D164&lt;0),"Для этого типа количество положительное",IF(NOT(ISNUMBER('Номенклатура'!$C$2)),"Укажите дату начала учёта",IF(A164&lt;INT('Номенклатура'!$C$2),"Раньше даты начала учёта: НЕ учтено",IF(AND(C164="Корректировка остатка",TRIM(G164)=""),"Учтено: добавьте пояснение","ОК")))))))))))))</f>
        <v/>
      </c>
    </row>
    <row r="165" spans="1:9" x14ac:dyDescent="0.25">
      <c r="A165" s="16"/>
      <c r="B165" s="13"/>
      <c r="C165" s="13"/>
      <c r="D165" s="14"/>
      <c r="E165" s="17" t="str">
        <f>IF(OR(B165="",SUMPRODUCT(--EXACT('Номенклатура'!$A$6:$A$205,B165))&lt;&gt;1),"",INDEX('Номенклатура'!$D$6:$D$205,SUMPRODUCT(EXACT('Номенклатура'!$A$6:$A$205,B165)*(ROW('Номенклатура'!$A$6:$A$205)-5)))&amp;"")</f>
        <v/>
      </c>
      <c r="F165" s="18" t="str">
        <f>IF(OR(I165="ОК",I165="Учтено: добавьте пояснение"),IF(C165="Приход",D165,IF(C165="Корректировка остатка",D165,-D165)),"")</f>
        <v/>
      </c>
      <c r="G165" s="13"/>
      <c r="H165" s="15" t="str">
        <f>IF(OR(B165="",SUMPRODUCT(--EXACT('Номенклатура'!$A$6:$A$205,B165))&lt;&gt;1),"",INDEX('Номенклатура'!$B$6:$B$205,SUMPRODUCT(EXACT('Номенклатура'!$A$6:$A$205,B165)*(ROW('Номенклатура'!$A$6:$A$205)-5)))&amp;"")</f>
        <v/>
      </c>
      <c r="I165" s="15" t="str">
        <f>IF(COUNTA(A165:D165,G165)=0,"",IF(NOT(ISNUMBER(A165)),"Укажите дату",IF(B165="","Укажите код",IF(NOT(AND(ISTEXT(B165),LEN(B165)&gt;0,LEN(B165)&lt;=30,ISNUMBER(FIND(LEFT(B165,1),"ABCDEFGHIJKLMNOPQRSTUVWXYZ")),SUMPRODUCT((MID(B165,{1,2,3,4,5,6,7,8,9,10,11,12,13,14,15,16,17,18,19,20,21,22,23,24,25,26,27,28,29,30},1)&lt;&gt;"")*ISERROR(FIND(MID(B165,{1,2,3,4,5,6,7,8,9,10,11,12,13,14,15,16,17,18,19,20,21,22,23,24,25,26,27,28,29,30},1),"ABCDEFGHIJKLMNOPQRSTUVWXYZ0123456789-_")))=0,ISERROR(VALUE(B165)))),"Недопустимый код: только латинские буквы A-Z в верхнем регистре, цифры, - и _; начало с буквы, до 30 символов (например MILK-001)",IF(SUMPRODUCT(--EXACT('Номенклатура'!$A$6:$A$205,B165))=0,"Код не найден в номенклатуре",IF(SUMPRODUCT(--EXACT('Номенклатура'!$A$6:$A$205,B165))&gt;1,"Код повторяется в номенклатуре",IF(ISNA(MATCH(C165,{"Приход","Расход","Списание","Корректировка остатка"},0)),"Выберите тип операции",IF(NOT(ISNUMBER(D165)),"Укажите количество",IF(D165=0,"Количество не может быть 0",IF(AND(C165&lt;&gt;"Корректировка остатка",D165&lt;0),"Для этого типа количество положительное",IF(NOT(ISNUMBER('Номенклатура'!$C$2)),"Укажите дату начала учёта",IF(A165&lt;INT('Номенклатура'!$C$2),"Раньше даты начала учёта: НЕ учтено",IF(AND(C165="Корректировка остатка",TRIM(G165)=""),"Учтено: добавьте пояснение","ОК")))))))))))))</f>
        <v/>
      </c>
    </row>
    <row r="166" spans="1:9" x14ac:dyDescent="0.25">
      <c r="A166" s="16"/>
      <c r="B166" s="13"/>
      <c r="C166" s="13"/>
      <c r="D166" s="14"/>
      <c r="E166" s="17" t="str">
        <f>IF(OR(B166="",SUMPRODUCT(--EXACT('Номенклатура'!$A$6:$A$205,B166))&lt;&gt;1),"",INDEX('Номенклатура'!$D$6:$D$205,SUMPRODUCT(EXACT('Номенклатура'!$A$6:$A$205,B166)*(ROW('Номенклатура'!$A$6:$A$205)-5)))&amp;"")</f>
        <v/>
      </c>
      <c r="F166" s="18" t="str">
        <f>IF(OR(I166="ОК",I166="Учтено: добавьте пояснение"),IF(C166="Приход",D166,IF(C166="Корректировка остатка",D166,-D166)),"")</f>
        <v/>
      </c>
      <c r="G166" s="13"/>
      <c r="H166" s="15" t="str">
        <f>IF(OR(B166="",SUMPRODUCT(--EXACT('Номенклатура'!$A$6:$A$205,B166))&lt;&gt;1),"",INDEX('Номенклатура'!$B$6:$B$205,SUMPRODUCT(EXACT('Номенклатура'!$A$6:$A$205,B166)*(ROW('Номенклатура'!$A$6:$A$205)-5)))&amp;"")</f>
        <v/>
      </c>
      <c r="I166" s="15" t="str">
        <f>IF(COUNTA(A166:D166,G166)=0,"",IF(NOT(ISNUMBER(A166)),"Укажите дату",IF(B166="","Укажите код",IF(NOT(AND(ISTEXT(B166),LEN(B166)&gt;0,LEN(B166)&lt;=30,ISNUMBER(FIND(LEFT(B166,1),"ABCDEFGHIJKLMNOPQRSTUVWXYZ")),SUMPRODUCT((MID(B166,{1,2,3,4,5,6,7,8,9,10,11,12,13,14,15,16,17,18,19,20,21,22,23,24,25,26,27,28,29,30},1)&lt;&gt;"")*ISERROR(FIND(MID(B166,{1,2,3,4,5,6,7,8,9,10,11,12,13,14,15,16,17,18,19,20,21,22,23,24,25,26,27,28,29,30},1),"ABCDEFGHIJKLMNOPQRSTUVWXYZ0123456789-_")))=0,ISERROR(VALUE(B166)))),"Недопустимый код: только латинские буквы A-Z в верхнем регистре, цифры, - и _; начало с буквы, до 30 символов (например MILK-001)",IF(SUMPRODUCT(--EXACT('Номенклатура'!$A$6:$A$205,B166))=0,"Код не найден в номенклатуре",IF(SUMPRODUCT(--EXACT('Номенклатура'!$A$6:$A$205,B166))&gt;1,"Код повторяется в номенклатуре",IF(ISNA(MATCH(C166,{"Приход","Расход","Списание","Корректировка остатка"},0)),"Выберите тип операции",IF(NOT(ISNUMBER(D166)),"Укажите количество",IF(D166=0,"Количество не может быть 0",IF(AND(C166&lt;&gt;"Корректировка остатка",D166&lt;0),"Для этого типа количество положительное",IF(NOT(ISNUMBER('Номенклатура'!$C$2)),"Укажите дату начала учёта",IF(A166&lt;INT('Номенклатура'!$C$2),"Раньше даты начала учёта: НЕ учтено",IF(AND(C166="Корректировка остатка",TRIM(G166)=""),"Учтено: добавьте пояснение","ОК")))))))))))))</f>
        <v/>
      </c>
    </row>
    <row r="167" spans="1:9" x14ac:dyDescent="0.25">
      <c r="A167" s="16"/>
      <c r="B167" s="13"/>
      <c r="C167" s="13"/>
      <c r="D167" s="14"/>
      <c r="E167" s="17" t="str">
        <f>IF(OR(B167="",SUMPRODUCT(--EXACT('Номенклатура'!$A$6:$A$205,B167))&lt;&gt;1),"",INDEX('Номенклатура'!$D$6:$D$205,SUMPRODUCT(EXACT('Номенклатура'!$A$6:$A$205,B167)*(ROW('Номенклатура'!$A$6:$A$205)-5)))&amp;"")</f>
        <v/>
      </c>
      <c r="F167" s="18" t="str">
        <f>IF(OR(I167="ОК",I167="Учтено: добавьте пояснение"),IF(C167="Приход",D167,IF(C167="Корректировка остатка",D167,-D167)),"")</f>
        <v/>
      </c>
      <c r="G167" s="13"/>
      <c r="H167" s="15" t="str">
        <f>IF(OR(B167="",SUMPRODUCT(--EXACT('Номенклатура'!$A$6:$A$205,B167))&lt;&gt;1),"",INDEX('Номенклатура'!$B$6:$B$205,SUMPRODUCT(EXACT('Номенклатура'!$A$6:$A$205,B167)*(ROW('Номенклатура'!$A$6:$A$205)-5)))&amp;"")</f>
        <v/>
      </c>
      <c r="I167" s="15" t="str">
        <f>IF(COUNTA(A167:D167,G167)=0,"",IF(NOT(ISNUMBER(A167)),"Укажите дату",IF(B167="","Укажите код",IF(NOT(AND(ISTEXT(B167),LEN(B167)&gt;0,LEN(B167)&lt;=30,ISNUMBER(FIND(LEFT(B167,1),"ABCDEFGHIJKLMNOPQRSTUVWXYZ")),SUMPRODUCT((MID(B167,{1,2,3,4,5,6,7,8,9,10,11,12,13,14,15,16,17,18,19,20,21,22,23,24,25,26,27,28,29,30},1)&lt;&gt;"")*ISERROR(FIND(MID(B167,{1,2,3,4,5,6,7,8,9,10,11,12,13,14,15,16,17,18,19,20,21,22,23,24,25,26,27,28,29,30},1),"ABCDEFGHIJKLMNOPQRSTUVWXYZ0123456789-_")))=0,ISERROR(VALUE(B167)))),"Недопустимый код: только латинские буквы A-Z в верхнем регистре, цифры, - и _; начало с буквы, до 30 символов (например MILK-001)",IF(SUMPRODUCT(--EXACT('Номенклатура'!$A$6:$A$205,B167))=0,"Код не найден в номенклатуре",IF(SUMPRODUCT(--EXACT('Номенклатура'!$A$6:$A$205,B167))&gt;1,"Код повторяется в номенклатуре",IF(ISNA(MATCH(C167,{"Приход","Расход","Списание","Корректировка остатка"},0)),"Выберите тип операции",IF(NOT(ISNUMBER(D167)),"Укажите количество",IF(D167=0,"Количество не может быть 0",IF(AND(C167&lt;&gt;"Корректировка остатка",D167&lt;0),"Для этого типа количество положительное",IF(NOT(ISNUMBER('Номенклатура'!$C$2)),"Укажите дату начала учёта",IF(A167&lt;INT('Номенклатура'!$C$2),"Раньше даты начала учёта: НЕ учтено",IF(AND(C167="Корректировка остатка",TRIM(G167)=""),"Учтено: добавьте пояснение","ОК")))))))))))))</f>
        <v/>
      </c>
    </row>
    <row r="168" spans="1:9" x14ac:dyDescent="0.25">
      <c r="A168" s="16"/>
      <c r="B168" s="13"/>
      <c r="C168" s="13"/>
      <c r="D168" s="14"/>
      <c r="E168" s="17" t="str">
        <f>IF(OR(B168="",SUMPRODUCT(--EXACT('Номенклатура'!$A$6:$A$205,B168))&lt;&gt;1),"",INDEX('Номенклатура'!$D$6:$D$205,SUMPRODUCT(EXACT('Номенклатура'!$A$6:$A$205,B168)*(ROW('Номенклатура'!$A$6:$A$205)-5)))&amp;"")</f>
        <v/>
      </c>
      <c r="F168" s="18" t="str">
        <f>IF(OR(I168="ОК",I168="Учтено: добавьте пояснение"),IF(C168="Приход",D168,IF(C168="Корректировка остатка",D168,-D168)),"")</f>
        <v/>
      </c>
      <c r="G168" s="13"/>
      <c r="H168" s="15" t="str">
        <f>IF(OR(B168="",SUMPRODUCT(--EXACT('Номенклатура'!$A$6:$A$205,B168))&lt;&gt;1),"",INDEX('Номенклатура'!$B$6:$B$205,SUMPRODUCT(EXACT('Номенклатура'!$A$6:$A$205,B168)*(ROW('Номенклатура'!$A$6:$A$205)-5)))&amp;"")</f>
        <v/>
      </c>
      <c r="I168" s="15" t="str">
        <f>IF(COUNTA(A168:D168,G168)=0,"",IF(NOT(ISNUMBER(A168)),"Укажите дату",IF(B168="","Укажите код",IF(NOT(AND(ISTEXT(B168),LEN(B168)&gt;0,LEN(B168)&lt;=30,ISNUMBER(FIND(LEFT(B168,1),"ABCDEFGHIJKLMNOPQRSTUVWXYZ")),SUMPRODUCT((MID(B168,{1,2,3,4,5,6,7,8,9,10,11,12,13,14,15,16,17,18,19,20,21,22,23,24,25,26,27,28,29,30},1)&lt;&gt;"")*ISERROR(FIND(MID(B168,{1,2,3,4,5,6,7,8,9,10,11,12,13,14,15,16,17,18,19,20,21,22,23,24,25,26,27,28,29,30},1),"ABCDEFGHIJKLMNOPQRSTUVWXYZ0123456789-_")))=0,ISERROR(VALUE(B168)))),"Недопустимый код: только латинские буквы A-Z в верхнем регистре, цифры, - и _; начало с буквы, до 30 символов (например MILK-001)",IF(SUMPRODUCT(--EXACT('Номенклатура'!$A$6:$A$205,B168))=0,"Код не найден в номенклатуре",IF(SUMPRODUCT(--EXACT('Номенклатура'!$A$6:$A$205,B168))&gt;1,"Код повторяется в номенклатуре",IF(ISNA(MATCH(C168,{"Приход","Расход","Списание","Корректировка остатка"},0)),"Выберите тип операции",IF(NOT(ISNUMBER(D168)),"Укажите количество",IF(D168=0,"Количество не может быть 0",IF(AND(C168&lt;&gt;"Корректировка остатка",D168&lt;0),"Для этого типа количество положительное",IF(NOT(ISNUMBER('Номенклатура'!$C$2)),"Укажите дату начала учёта",IF(A168&lt;INT('Номенклатура'!$C$2),"Раньше даты начала учёта: НЕ учтено",IF(AND(C168="Корректировка остатка",TRIM(G168)=""),"Учтено: добавьте пояснение","ОК")))))))))))))</f>
        <v/>
      </c>
    </row>
    <row r="169" spans="1:9" x14ac:dyDescent="0.25">
      <c r="A169" s="16"/>
      <c r="B169" s="13"/>
      <c r="C169" s="13"/>
      <c r="D169" s="14"/>
      <c r="E169" s="17" t="str">
        <f>IF(OR(B169="",SUMPRODUCT(--EXACT('Номенклатура'!$A$6:$A$205,B169))&lt;&gt;1),"",INDEX('Номенклатура'!$D$6:$D$205,SUMPRODUCT(EXACT('Номенклатура'!$A$6:$A$205,B169)*(ROW('Номенклатура'!$A$6:$A$205)-5)))&amp;"")</f>
        <v/>
      </c>
      <c r="F169" s="18" t="str">
        <f>IF(OR(I169="ОК",I169="Учтено: добавьте пояснение"),IF(C169="Приход",D169,IF(C169="Корректировка остатка",D169,-D169)),"")</f>
        <v/>
      </c>
      <c r="G169" s="13"/>
      <c r="H169" s="15" t="str">
        <f>IF(OR(B169="",SUMPRODUCT(--EXACT('Номенклатура'!$A$6:$A$205,B169))&lt;&gt;1),"",INDEX('Номенклатура'!$B$6:$B$205,SUMPRODUCT(EXACT('Номенклатура'!$A$6:$A$205,B169)*(ROW('Номенклатура'!$A$6:$A$205)-5)))&amp;"")</f>
        <v/>
      </c>
      <c r="I169" s="15" t="str">
        <f>IF(COUNTA(A169:D169,G169)=0,"",IF(NOT(ISNUMBER(A169)),"Укажите дату",IF(B169="","Укажите код",IF(NOT(AND(ISTEXT(B169),LEN(B169)&gt;0,LEN(B169)&lt;=30,ISNUMBER(FIND(LEFT(B169,1),"ABCDEFGHIJKLMNOPQRSTUVWXYZ")),SUMPRODUCT((MID(B169,{1,2,3,4,5,6,7,8,9,10,11,12,13,14,15,16,17,18,19,20,21,22,23,24,25,26,27,28,29,30},1)&lt;&gt;"")*ISERROR(FIND(MID(B169,{1,2,3,4,5,6,7,8,9,10,11,12,13,14,15,16,17,18,19,20,21,22,23,24,25,26,27,28,29,30},1),"ABCDEFGHIJKLMNOPQRSTUVWXYZ0123456789-_")))=0,ISERROR(VALUE(B169)))),"Недопустимый код: только латинские буквы A-Z в верхнем регистре, цифры, - и _; начало с буквы, до 30 символов (например MILK-001)",IF(SUMPRODUCT(--EXACT('Номенклатура'!$A$6:$A$205,B169))=0,"Код не найден в номенклатуре",IF(SUMPRODUCT(--EXACT('Номенклатура'!$A$6:$A$205,B169))&gt;1,"Код повторяется в номенклатуре",IF(ISNA(MATCH(C169,{"Приход","Расход","Списание","Корректировка остатка"},0)),"Выберите тип операции",IF(NOT(ISNUMBER(D169)),"Укажите количество",IF(D169=0,"Количество не может быть 0",IF(AND(C169&lt;&gt;"Корректировка остатка",D169&lt;0),"Для этого типа количество положительное",IF(NOT(ISNUMBER('Номенклатура'!$C$2)),"Укажите дату начала учёта",IF(A169&lt;INT('Номенклатура'!$C$2),"Раньше даты начала учёта: НЕ учтено",IF(AND(C169="Корректировка остатка",TRIM(G169)=""),"Учтено: добавьте пояснение","ОК")))))))))))))</f>
        <v/>
      </c>
    </row>
    <row r="170" spans="1:9" x14ac:dyDescent="0.25">
      <c r="A170" s="16"/>
      <c r="B170" s="13"/>
      <c r="C170" s="13"/>
      <c r="D170" s="14"/>
      <c r="E170" s="17" t="str">
        <f>IF(OR(B170="",SUMPRODUCT(--EXACT('Номенклатура'!$A$6:$A$205,B170))&lt;&gt;1),"",INDEX('Номенклатура'!$D$6:$D$205,SUMPRODUCT(EXACT('Номенклатура'!$A$6:$A$205,B170)*(ROW('Номенклатура'!$A$6:$A$205)-5)))&amp;"")</f>
        <v/>
      </c>
      <c r="F170" s="18" t="str">
        <f>IF(OR(I170="ОК",I170="Учтено: добавьте пояснение"),IF(C170="Приход",D170,IF(C170="Корректировка остатка",D170,-D170)),"")</f>
        <v/>
      </c>
      <c r="G170" s="13"/>
      <c r="H170" s="15" t="str">
        <f>IF(OR(B170="",SUMPRODUCT(--EXACT('Номенклатура'!$A$6:$A$205,B170))&lt;&gt;1),"",INDEX('Номенклатура'!$B$6:$B$205,SUMPRODUCT(EXACT('Номенклатура'!$A$6:$A$205,B170)*(ROW('Номенклатура'!$A$6:$A$205)-5)))&amp;"")</f>
        <v/>
      </c>
      <c r="I170" s="15" t="str">
        <f>IF(COUNTA(A170:D170,G170)=0,"",IF(NOT(ISNUMBER(A170)),"Укажите дату",IF(B170="","Укажите код",IF(NOT(AND(ISTEXT(B170),LEN(B170)&gt;0,LEN(B170)&lt;=30,ISNUMBER(FIND(LEFT(B170,1),"ABCDEFGHIJKLMNOPQRSTUVWXYZ")),SUMPRODUCT((MID(B170,{1,2,3,4,5,6,7,8,9,10,11,12,13,14,15,16,17,18,19,20,21,22,23,24,25,26,27,28,29,30},1)&lt;&gt;"")*ISERROR(FIND(MID(B170,{1,2,3,4,5,6,7,8,9,10,11,12,13,14,15,16,17,18,19,20,21,22,23,24,25,26,27,28,29,30},1),"ABCDEFGHIJKLMNOPQRSTUVWXYZ0123456789-_")))=0,ISERROR(VALUE(B170)))),"Недопустимый код: только латинские буквы A-Z в верхнем регистре, цифры, - и _; начало с буквы, до 30 символов (например MILK-001)",IF(SUMPRODUCT(--EXACT('Номенклатура'!$A$6:$A$205,B170))=0,"Код не найден в номенклатуре",IF(SUMPRODUCT(--EXACT('Номенклатура'!$A$6:$A$205,B170))&gt;1,"Код повторяется в номенклатуре",IF(ISNA(MATCH(C170,{"Приход","Расход","Списание","Корректировка остатка"},0)),"Выберите тип операции",IF(NOT(ISNUMBER(D170)),"Укажите количество",IF(D170=0,"Количество не может быть 0",IF(AND(C170&lt;&gt;"Корректировка остатка",D170&lt;0),"Для этого типа количество положительное",IF(NOT(ISNUMBER('Номенклатура'!$C$2)),"Укажите дату начала учёта",IF(A170&lt;INT('Номенклатура'!$C$2),"Раньше даты начала учёта: НЕ учтено",IF(AND(C170="Корректировка остатка",TRIM(G170)=""),"Учтено: добавьте пояснение","ОК")))))))))))))</f>
        <v/>
      </c>
    </row>
    <row r="171" spans="1:9" x14ac:dyDescent="0.25">
      <c r="A171" s="16"/>
      <c r="B171" s="13"/>
      <c r="C171" s="13"/>
      <c r="D171" s="14"/>
      <c r="E171" s="17" t="str">
        <f>IF(OR(B171="",SUMPRODUCT(--EXACT('Номенклатура'!$A$6:$A$205,B171))&lt;&gt;1),"",INDEX('Номенклатура'!$D$6:$D$205,SUMPRODUCT(EXACT('Номенклатура'!$A$6:$A$205,B171)*(ROW('Номенклатура'!$A$6:$A$205)-5)))&amp;"")</f>
        <v/>
      </c>
      <c r="F171" s="18" t="str">
        <f>IF(OR(I171="ОК",I171="Учтено: добавьте пояснение"),IF(C171="Приход",D171,IF(C171="Корректировка остатка",D171,-D171)),"")</f>
        <v/>
      </c>
      <c r="G171" s="13"/>
      <c r="H171" s="15" t="str">
        <f>IF(OR(B171="",SUMPRODUCT(--EXACT('Номенклатура'!$A$6:$A$205,B171))&lt;&gt;1),"",INDEX('Номенклатура'!$B$6:$B$205,SUMPRODUCT(EXACT('Номенклатура'!$A$6:$A$205,B171)*(ROW('Номенклатура'!$A$6:$A$205)-5)))&amp;"")</f>
        <v/>
      </c>
      <c r="I171" s="15" t="str">
        <f>IF(COUNTA(A171:D171,G171)=0,"",IF(NOT(ISNUMBER(A171)),"Укажите дату",IF(B171="","Укажите код",IF(NOT(AND(ISTEXT(B171),LEN(B171)&gt;0,LEN(B171)&lt;=30,ISNUMBER(FIND(LEFT(B171,1),"ABCDEFGHIJKLMNOPQRSTUVWXYZ")),SUMPRODUCT((MID(B171,{1,2,3,4,5,6,7,8,9,10,11,12,13,14,15,16,17,18,19,20,21,22,23,24,25,26,27,28,29,30},1)&lt;&gt;"")*ISERROR(FIND(MID(B171,{1,2,3,4,5,6,7,8,9,10,11,12,13,14,15,16,17,18,19,20,21,22,23,24,25,26,27,28,29,30},1),"ABCDEFGHIJKLMNOPQRSTUVWXYZ0123456789-_")))=0,ISERROR(VALUE(B171)))),"Недопустимый код: только латинские буквы A-Z в верхнем регистре, цифры, - и _; начало с буквы, до 30 символов (например MILK-001)",IF(SUMPRODUCT(--EXACT('Номенклатура'!$A$6:$A$205,B171))=0,"Код не найден в номенклатуре",IF(SUMPRODUCT(--EXACT('Номенклатура'!$A$6:$A$205,B171))&gt;1,"Код повторяется в номенклатуре",IF(ISNA(MATCH(C171,{"Приход","Расход","Списание","Корректировка остатка"},0)),"Выберите тип операции",IF(NOT(ISNUMBER(D171)),"Укажите количество",IF(D171=0,"Количество не может быть 0",IF(AND(C171&lt;&gt;"Корректировка остатка",D171&lt;0),"Для этого типа количество положительное",IF(NOT(ISNUMBER('Номенклатура'!$C$2)),"Укажите дату начала учёта",IF(A171&lt;INT('Номенклатура'!$C$2),"Раньше даты начала учёта: НЕ учтено",IF(AND(C171="Корректировка остатка",TRIM(G171)=""),"Учтено: добавьте пояснение","ОК")))))))))))))</f>
        <v/>
      </c>
    </row>
    <row r="172" spans="1:9" x14ac:dyDescent="0.25">
      <c r="A172" s="16"/>
      <c r="B172" s="13"/>
      <c r="C172" s="13"/>
      <c r="D172" s="14"/>
      <c r="E172" s="17" t="str">
        <f>IF(OR(B172="",SUMPRODUCT(--EXACT('Номенклатура'!$A$6:$A$205,B172))&lt;&gt;1),"",INDEX('Номенклатура'!$D$6:$D$205,SUMPRODUCT(EXACT('Номенклатура'!$A$6:$A$205,B172)*(ROW('Номенклатура'!$A$6:$A$205)-5)))&amp;"")</f>
        <v/>
      </c>
      <c r="F172" s="18" t="str">
        <f>IF(OR(I172="ОК",I172="Учтено: добавьте пояснение"),IF(C172="Приход",D172,IF(C172="Корректировка остатка",D172,-D172)),"")</f>
        <v/>
      </c>
      <c r="G172" s="13"/>
      <c r="H172" s="15" t="str">
        <f>IF(OR(B172="",SUMPRODUCT(--EXACT('Номенклатура'!$A$6:$A$205,B172))&lt;&gt;1),"",INDEX('Номенклатура'!$B$6:$B$205,SUMPRODUCT(EXACT('Номенклатура'!$A$6:$A$205,B172)*(ROW('Номенклатура'!$A$6:$A$205)-5)))&amp;"")</f>
        <v/>
      </c>
      <c r="I172" s="15" t="str">
        <f>IF(COUNTA(A172:D172,G172)=0,"",IF(NOT(ISNUMBER(A172)),"Укажите дату",IF(B172="","Укажите код",IF(NOT(AND(ISTEXT(B172),LEN(B172)&gt;0,LEN(B172)&lt;=30,ISNUMBER(FIND(LEFT(B172,1),"ABCDEFGHIJKLMNOPQRSTUVWXYZ")),SUMPRODUCT((MID(B172,{1,2,3,4,5,6,7,8,9,10,11,12,13,14,15,16,17,18,19,20,21,22,23,24,25,26,27,28,29,30},1)&lt;&gt;"")*ISERROR(FIND(MID(B172,{1,2,3,4,5,6,7,8,9,10,11,12,13,14,15,16,17,18,19,20,21,22,23,24,25,26,27,28,29,30},1),"ABCDEFGHIJKLMNOPQRSTUVWXYZ0123456789-_")))=0,ISERROR(VALUE(B172)))),"Недопустимый код: только латинские буквы A-Z в верхнем регистре, цифры, - и _; начало с буквы, до 30 символов (например MILK-001)",IF(SUMPRODUCT(--EXACT('Номенклатура'!$A$6:$A$205,B172))=0,"Код не найден в номенклатуре",IF(SUMPRODUCT(--EXACT('Номенклатура'!$A$6:$A$205,B172))&gt;1,"Код повторяется в номенклатуре",IF(ISNA(MATCH(C172,{"Приход","Расход","Списание","Корректировка остатка"},0)),"Выберите тип операции",IF(NOT(ISNUMBER(D172)),"Укажите количество",IF(D172=0,"Количество не может быть 0",IF(AND(C172&lt;&gt;"Корректировка остатка",D172&lt;0),"Для этого типа количество положительное",IF(NOT(ISNUMBER('Номенклатура'!$C$2)),"Укажите дату начала учёта",IF(A172&lt;INT('Номенклатура'!$C$2),"Раньше даты начала учёта: НЕ учтено",IF(AND(C172="Корректировка остатка",TRIM(G172)=""),"Учтено: добавьте пояснение","ОК")))))))))))))</f>
        <v/>
      </c>
    </row>
    <row r="173" spans="1:9" x14ac:dyDescent="0.25">
      <c r="A173" s="16"/>
      <c r="B173" s="13"/>
      <c r="C173" s="13"/>
      <c r="D173" s="14"/>
      <c r="E173" s="17" t="str">
        <f>IF(OR(B173="",SUMPRODUCT(--EXACT('Номенклатура'!$A$6:$A$205,B173))&lt;&gt;1),"",INDEX('Номенклатура'!$D$6:$D$205,SUMPRODUCT(EXACT('Номенклатура'!$A$6:$A$205,B173)*(ROW('Номенклатура'!$A$6:$A$205)-5)))&amp;"")</f>
        <v/>
      </c>
      <c r="F173" s="18" t="str">
        <f>IF(OR(I173="ОК",I173="Учтено: добавьте пояснение"),IF(C173="Приход",D173,IF(C173="Корректировка остатка",D173,-D173)),"")</f>
        <v/>
      </c>
      <c r="G173" s="13"/>
      <c r="H173" s="15" t="str">
        <f>IF(OR(B173="",SUMPRODUCT(--EXACT('Номенклатура'!$A$6:$A$205,B173))&lt;&gt;1),"",INDEX('Номенклатура'!$B$6:$B$205,SUMPRODUCT(EXACT('Номенклатура'!$A$6:$A$205,B173)*(ROW('Номенклатура'!$A$6:$A$205)-5)))&amp;"")</f>
        <v/>
      </c>
      <c r="I173" s="15" t="str">
        <f>IF(COUNTA(A173:D173,G173)=0,"",IF(NOT(ISNUMBER(A173)),"Укажите дату",IF(B173="","Укажите код",IF(NOT(AND(ISTEXT(B173),LEN(B173)&gt;0,LEN(B173)&lt;=30,ISNUMBER(FIND(LEFT(B173,1),"ABCDEFGHIJKLMNOPQRSTUVWXYZ")),SUMPRODUCT((MID(B173,{1,2,3,4,5,6,7,8,9,10,11,12,13,14,15,16,17,18,19,20,21,22,23,24,25,26,27,28,29,30},1)&lt;&gt;"")*ISERROR(FIND(MID(B173,{1,2,3,4,5,6,7,8,9,10,11,12,13,14,15,16,17,18,19,20,21,22,23,24,25,26,27,28,29,30},1),"ABCDEFGHIJKLMNOPQRSTUVWXYZ0123456789-_")))=0,ISERROR(VALUE(B173)))),"Недопустимый код: только латинские буквы A-Z в верхнем регистре, цифры, - и _; начало с буквы, до 30 символов (например MILK-001)",IF(SUMPRODUCT(--EXACT('Номенклатура'!$A$6:$A$205,B173))=0,"Код не найден в номенклатуре",IF(SUMPRODUCT(--EXACT('Номенклатура'!$A$6:$A$205,B173))&gt;1,"Код повторяется в номенклатуре",IF(ISNA(MATCH(C173,{"Приход","Расход","Списание","Корректировка остатка"},0)),"Выберите тип операции",IF(NOT(ISNUMBER(D173)),"Укажите количество",IF(D173=0,"Количество не может быть 0",IF(AND(C173&lt;&gt;"Корректировка остатка",D173&lt;0),"Для этого типа количество положительное",IF(NOT(ISNUMBER('Номенклатура'!$C$2)),"Укажите дату начала учёта",IF(A173&lt;INT('Номенклатура'!$C$2),"Раньше даты начала учёта: НЕ учтено",IF(AND(C173="Корректировка остатка",TRIM(G173)=""),"Учтено: добавьте пояснение","ОК")))))))))))))</f>
        <v/>
      </c>
    </row>
    <row r="174" spans="1:9" x14ac:dyDescent="0.25">
      <c r="A174" s="16"/>
      <c r="B174" s="13"/>
      <c r="C174" s="13"/>
      <c r="D174" s="14"/>
      <c r="E174" s="17" t="str">
        <f>IF(OR(B174="",SUMPRODUCT(--EXACT('Номенклатура'!$A$6:$A$205,B174))&lt;&gt;1),"",INDEX('Номенклатура'!$D$6:$D$205,SUMPRODUCT(EXACT('Номенклатура'!$A$6:$A$205,B174)*(ROW('Номенклатура'!$A$6:$A$205)-5)))&amp;"")</f>
        <v/>
      </c>
      <c r="F174" s="18" t="str">
        <f>IF(OR(I174="ОК",I174="Учтено: добавьте пояснение"),IF(C174="Приход",D174,IF(C174="Корректировка остатка",D174,-D174)),"")</f>
        <v/>
      </c>
      <c r="G174" s="13"/>
      <c r="H174" s="15" t="str">
        <f>IF(OR(B174="",SUMPRODUCT(--EXACT('Номенклатура'!$A$6:$A$205,B174))&lt;&gt;1),"",INDEX('Номенклатура'!$B$6:$B$205,SUMPRODUCT(EXACT('Номенклатура'!$A$6:$A$205,B174)*(ROW('Номенклатура'!$A$6:$A$205)-5)))&amp;"")</f>
        <v/>
      </c>
      <c r="I174" s="15" t="str">
        <f>IF(COUNTA(A174:D174,G174)=0,"",IF(NOT(ISNUMBER(A174)),"Укажите дату",IF(B174="","Укажите код",IF(NOT(AND(ISTEXT(B174),LEN(B174)&gt;0,LEN(B174)&lt;=30,ISNUMBER(FIND(LEFT(B174,1),"ABCDEFGHIJKLMNOPQRSTUVWXYZ")),SUMPRODUCT((MID(B174,{1,2,3,4,5,6,7,8,9,10,11,12,13,14,15,16,17,18,19,20,21,22,23,24,25,26,27,28,29,30},1)&lt;&gt;"")*ISERROR(FIND(MID(B174,{1,2,3,4,5,6,7,8,9,10,11,12,13,14,15,16,17,18,19,20,21,22,23,24,25,26,27,28,29,30},1),"ABCDEFGHIJKLMNOPQRSTUVWXYZ0123456789-_")))=0,ISERROR(VALUE(B174)))),"Недопустимый код: только латинские буквы A-Z в верхнем регистре, цифры, - и _; начало с буквы, до 30 символов (например MILK-001)",IF(SUMPRODUCT(--EXACT('Номенклатура'!$A$6:$A$205,B174))=0,"Код не найден в номенклатуре",IF(SUMPRODUCT(--EXACT('Номенклатура'!$A$6:$A$205,B174))&gt;1,"Код повторяется в номенклатуре",IF(ISNA(MATCH(C174,{"Приход","Расход","Списание","Корректировка остатка"},0)),"Выберите тип операции",IF(NOT(ISNUMBER(D174)),"Укажите количество",IF(D174=0,"Количество не может быть 0",IF(AND(C174&lt;&gt;"Корректировка остатка",D174&lt;0),"Для этого типа количество положительное",IF(NOT(ISNUMBER('Номенклатура'!$C$2)),"Укажите дату начала учёта",IF(A174&lt;INT('Номенклатура'!$C$2),"Раньше даты начала учёта: НЕ учтено",IF(AND(C174="Корректировка остатка",TRIM(G174)=""),"Учтено: добавьте пояснение","ОК")))))))))))))</f>
        <v/>
      </c>
    </row>
    <row r="175" spans="1:9" x14ac:dyDescent="0.25">
      <c r="A175" s="16"/>
      <c r="B175" s="13"/>
      <c r="C175" s="13"/>
      <c r="D175" s="14"/>
      <c r="E175" s="17" t="str">
        <f>IF(OR(B175="",SUMPRODUCT(--EXACT('Номенклатура'!$A$6:$A$205,B175))&lt;&gt;1),"",INDEX('Номенклатура'!$D$6:$D$205,SUMPRODUCT(EXACT('Номенклатура'!$A$6:$A$205,B175)*(ROW('Номенклатура'!$A$6:$A$205)-5)))&amp;"")</f>
        <v/>
      </c>
      <c r="F175" s="18" t="str">
        <f>IF(OR(I175="ОК",I175="Учтено: добавьте пояснение"),IF(C175="Приход",D175,IF(C175="Корректировка остатка",D175,-D175)),"")</f>
        <v/>
      </c>
      <c r="G175" s="13"/>
      <c r="H175" s="15" t="str">
        <f>IF(OR(B175="",SUMPRODUCT(--EXACT('Номенклатура'!$A$6:$A$205,B175))&lt;&gt;1),"",INDEX('Номенклатура'!$B$6:$B$205,SUMPRODUCT(EXACT('Номенклатура'!$A$6:$A$205,B175)*(ROW('Номенклатура'!$A$6:$A$205)-5)))&amp;"")</f>
        <v/>
      </c>
      <c r="I175" s="15" t="str">
        <f>IF(COUNTA(A175:D175,G175)=0,"",IF(NOT(ISNUMBER(A175)),"Укажите дату",IF(B175="","Укажите код",IF(NOT(AND(ISTEXT(B175),LEN(B175)&gt;0,LEN(B175)&lt;=30,ISNUMBER(FIND(LEFT(B175,1),"ABCDEFGHIJKLMNOPQRSTUVWXYZ")),SUMPRODUCT((MID(B175,{1,2,3,4,5,6,7,8,9,10,11,12,13,14,15,16,17,18,19,20,21,22,23,24,25,26,27,28,29,30},1)&lt;&gt;"")*ISERROR(FIND(MID(B175,{1,2,3,4,5,6,7,8,9,10,11,12,13,14,15,16,17,18,19,20,21,22,23,24,25,26,27,28,29,30},1),"ABCDEFGHIJKLMNOPQRSTUVWXYZ0123456789-_")))=0,ISERROR(VALUE(B175)))),"Недопустимый код: только латинские буквы A-Z в верхнем регистре, цифры, - и _; начало с буквы, до 30 символов (например MILK-001)",IF(SUMPRODUCT(--EXACT('Номенклатура'!$A$6:$A$205,B175))=0,"Код не найден в номенклатуре",IF(SUMPRODUCT(--EXACT('Номенклатура'!$A$6:$A$205,B175))&gt;1,"Код повторяется в номенклатуре",IF(ISNA(MATCH(C175,{"Приход","Расход","Списание","Корректировка остатка"},0)),"Выберите тип операции",IF(NOT(ISNUMBER(D175)),"Укажите количество",IF(D175=0,"Количество не может быть 0",IF(AND(C175&lt;&gt;"Корректировка остатка",D175&lt;0),"Для этого типа количество положительное",IF(NOT(ISNUMBER('Номенклатура'!$C$2)),"Укажите дату начала учёта",IF(A175&lt;INT('Номенклатура'!$C$2),"Раньше даты начала учёта: НЕ учтено",IF(AND(C175="Корректировка остатка",TRIM(G175)=""),"Учтено: добавьте пояснение","ОК")))))))))))))</f>
        <v/>
      </c>
    </row>
    <row r="176" spans="1:9" x14ac:dyDescent="0.25">
      <c r="A176" s="16"/>
      <c r="B176" s="13"/>
      <c r="C176" s="13"/>
      <c r="D176" s="14"/>
      <c r="E176" s="17" t="str">
        <f>IF(OR(B176="",SUMPRODUCT(--EXACT('Номенклатура'!$A$6:$A$205,B176))&lt;&gt;1),"",INDEX('Номенклатура'!$D$6:$D$205,SUMPRODUCT(EXACT('Номенклатура'!$A$6:$A$205,B176)*(ROW('Номенклатура'!$A$6:$A$205)-5)))&amp;"")</f>
        <v/>
      </c>
      <c r="F176" s="18" t="str">
        <f>IF(OR(I176="ОК",I176="Учтено: добавьте пояснение"),IF(C176="Приход",D176,IF(C176="Корректировка остатка",D176,-D176)),"")</f>
        <v/>
      </c>
      <c r="G176" s="13"/>
      <c r="H176" s="15" t="str">
        <f>IF(OR(B176="",SUMPRODUCT(--EXACT('Номенклатура'!$A$6:$A$205,B176))&lt;&gt;1),"",INDEX('Номенклатура'!$B$6:$B$205,SUMPRODUCT(EXACT('Номенклатура'!$A$6:$A$205,B176)*(ROW('Номенклатура'!$A$6:$A$205)-5)))&amp;"")</f>
        <v/>
      </c>
      <c r="I176" s="15" t="str">
        <f>IF(COUNTA(A176:D176,G176)=0,"",IF(NOT(ISNUMBER(A176)),"Укажите дату",IF(B176="","Укажите код",IF(NOT(AND(ISTEXT(B176),LEN(B176)&gt;0,LEN(B176)&lt;=30,ISNUMBER(FIND(LEFT(B176,1),"ABCDEFGHIJKLMNOPQRSTUVWXYZ")),SUMPRODUCT((MID(B176,{1,2,3,4,5,6,7,8,9,10,11,12,13,14,15,16,17,18,19,20,21,22,23,24,25,26,27,28,29,30},1)&lt;&gt;"")*ISERROR(FIND(MID(B176,{1,2,3,4,5,6,7,8,9,10,11,12,13,14,15,16,17,18,19,20,21,22,23,24,25,26,27,28,29,30},1),"ABCDEFGHIJKLMNOPQRSTUVWXYZ0123456789-_")))=0,ISERROR(VALUE(B176)))),"Недопустимый код: только латинские буквы A-Z в верхнем регистре, цифры, - и _; начало с буквы, до 30 символов (например MILK-001)",IF(SUMPRODUCT(--EXACT('Номенклатура'!$A$6:$A$205,B176))=0,"Код не найден в номенклатуре",IF(SUMPRODUCT(--EXACT('Номенклатура'!$A$6:$A$205,B176))&gt;1,"Код повторяется в номенклатуре",IF(ISNA(MATCH(C176,{"Приход","Расход","Списание","Корректировка остатка"},0)),"Выберите тип операции",IF(NOT(ISNUMBER(D176)),"Укажите количество",IF(D176=0,"Количество не может быть 0",IF(AND(C176&lt;&gt;"Корректировка остатка",D176&lt;0),"Для этого типа количество положительное",IF(NOT(ISNUMBER('Номенклатура'!$C$2)),"Укажите дату начала учёта",IF(A176&lt;INT('Номенклатура'!$C$2),"Раньше даты начала учёта: НЕ учтено",IF(AND(C176="Корректировка остатка",TRIM(G176)=""),"Учтено: добавьте пояснение","ОК")))))))))))))</f>
        <v/>
      </c>
    </row>
    <row r="177" spans="1:9" x14ac:dyDescent="0.25">
      <c r="A177" s="16"/>
      <c r="B177" s="13"/>
      <c r="C177" s="13"/>
      <c r="D177" s="14"/>
      <c r="E177" s="17" t="str">
        <f>IF(OR(B177="",SUMPRODUCT(--EXACT('Номенклатура'!$A$6:$A$205,B177))&lt;&gt;1),"",INDEX('Номенклатура'!$D$6:$D$205,SUMPRODUCT(EXACT('Номенклатура'!$A$6:$A$205,B177)*(ROW('Номенклатура'!$A$6:$A$205)-5)))&amp;"")</f>
        <v/>
      </c>
      <c r="F177" s="18" t="str">
        <f>IF(OR(I177="ОК",I177="Учтено: добавьте пояснение"),IF(C177="Приход",D177,IF(C177="Корректировка остатка",D177,-D177)),"")</f>
        <v/>
      </c>
      <c r="G177" s="13"/>
      <c r="H177" s="15" t="str">
        <f>IF(OR(B177="",SUMPRODUCT(--EXACT('Номенклатура'!$A$6:$A$205,B177))&lt;&gt;1),"",INDEX('Номенклатура'!$B$6:$B$205,SUMPRODUCT(EXACT('Номенклатура'!$A$6:$A$205,B177)*(ROW('Номенклатура'!$A$6:$A$205)-5)))&amp;"")</f>
        <v/>
      </c>
      <c r="I177" s="15" t="str">
        <f>IF(COUNTA(A177:D177,G177)=0,"",IF(NOT(ISNUMBER(A177)),"Укажите дату",IF(B177="","Укажите код",IF(NOT(AND(ISTEXT(B177),LEN(B177)&gt;0,LEN(B177)&lt;=30,ISNUMBER(FIND(LEFT(B177,1),"ABCDEFGHIJKLMNOPQRSTUVWXYZ")),SUMPRODUCT((MID(B177,{1,2,3,4,5,6,7,8,9,10,11,12,13,14,15,16,17,18,19,20,21,22,23,24,25,26,27,28,29,30},1)&lt;&gt;"")*ISERROR(FIND(MID(B177,{1,2,3,4,5,6,7,8,9,10,11,12,13,14,15,16,17,18,19,20,21,22,23,24,25,26,27,28,29,30},1),"ABCDEFGHIJKLMNOPQRSTUVWXYZ0123456789-_")))=0,ISERROR(VALUE(B177)))),"Недопустимый код: только латинские буквы A-Z в верхнем регистре, цифры, - и _; начало с буквы, до 30 символов (например MILK-001)",IF(SUMPRODUCT(--EXACT('Номенклатура'!$A$6:$A$205,B177))=0,"Код не найден в номенклатуре",IF(SUMPRODUCT(--EXACT('Номенклатура'!$A$6:$A$205,B177))&gt;1,"Код повторяется в номенклатуре",IF(ISNA(MATCH(C177,{"Приход","Расход","Списание","Корректировка остатка"},0)),"Выберите тип операции",IF(NOT(ISNUMBER(D177)),"Укажите количество",IF(D177=0,"Количество не может быть 0",IF(AND(C177&lt;&gt;"Корректировка остатка",D177&lt;0),"Для этого типа количество положительное",IF(NOT(ISNUMBER('Номенклатура'!$C$2)),"Укажите дату начала учёта",IF(A177&lt;INT('Номенклатура'!$C$2),"Раньше даты начала учёта: НЕ учтено",IF(AND(C177="Корректировка остатка",TRIM(G177)=""),"Учтено: добавьте пояснение","ОК")))))))))))))</f>
        <v/>
      </c>
    </row>
    <row r="178" spans="1:9" x14ac:dyDescent="0.25">
      <c r="A178" s="16"/>
      <c r="B178" s="13"/>
      <c r="C178" s="13"/>
      <c r="D178" s="14"/>
      <c r="E178" s="17" t="str">
        <f>IF(OR(B178="",SUMPRODUCT(--EXACT('Номенклатура'!$A$6:$A$205,B178))&lt;&gt;1),"",INDEX('Номенклатура'!$D$6:$D$205,SUMPRODUCT(EXACT('Номенклатура'!$A$6:$A$205,B178)*(ROW('Номенклатура'!$A$6:$A$205)-5)))&amp;"")</f>
        <v/>
      </c>
      <c r="F178" s="18" t="str">
        <f>IF(OR(I178="ОК",I178="Учтено: добавьте пояснение"),IF(C178="Приход",D178,IF(C178="Корректировка остатка",D178,-D178)),"")</f>
        <v/>
      </c>
      <c r="G178" s="13"/>
      <c r="H178" s="15" t="str">
        <f>IF(OR(B178="",SUMPRODUCT(--EXACT('Номенклатура'!$A$6:$A$205,B178))&lt;&gt;1),"",INDEX('Номенклатура'!$B$6:$B$205,SUMPRODUCT(EXACT('Номенклатура'!$A$6:$A$205,B178)*(ROW('Номенклатура'!$A$6:$A$205)-5)))&amp;"")</f>
        <v/>
      </c>
      <c r="I178" s="15" t="str">
        <f>IF(COUNTA(A178:D178,G178)=0,"",IF(NOT(ISNUMBER(A178)),"Укажите дату",IF(B178="","Укажите код",IF(NOT(AND(ISTEXT(B178),LEN(B178)&gt;0,LEN(B178)&lt;=30,ISNUMBER(FIND(LEFT(B178,1),"ABCDEFGHIJKLMNOPQRSTUVWXYZ")),SUMPRODUCT((MID(B178,{1,2,3,4,5,6,7,8,9,10,11,12,13,14,15,16,17,18,19,20,21,22,23,24,25,26,27,28,29,30},1)&lt;&gt;"")*ISERROR(FIND(MID(B178,{1,2,3,4,5,6,7,8,9,10,11,12,13,14,15,16,17,18,19,20,21,22,23,24,25,26,27,28,29,30},1),"ABCDEFGHIJKLMNOPQRSTUVWXYZ0123456789-_")))=0,ISERROR(VALUE(B178)))),"Недопустимый код: только латинские буквы A-Z в верхнем регистре, цифры, - и _; начало с буквы, до 30 символов (например MILK-001)",IF(SUMPRODUCT(--EXACT('Номенклатура'!$A$6:$A$205,B178))=0,"Код не найден в номенклатуре",IF(SUMPRODUCT(--EXACT('Номенклатура'!$A$6:$A$205,B178))&gt;1,"Код повторяется в номенклатуре",IF(ISNA(MATCH(C178,{"Приход","Расход","Списание","Корректировка остатка"},0)),"Выберите тип операции",IF(NOT(ISNUMBER(D178)),"Укажите количество",IF(D178=0,"Количество не может быть 0",IF(AND(C178&lt;&gt;"Корректировка остатка",D178&lt;0),"Для этого типа количество положительное",IF(NOT(ISNUMBER('Номенклатура'!$C$2)),"Укажите дату начала учёта",IF(A178&lt;INT('Номенклатура'!$C$2),"Раньше даты начала учёта: НЕ учтено",IF(AND(C178="Корректировка остатка",TRIM(G178)=""),"Учтено: добавьте пояснение","ОК")))))))))))))</f>
        <v/>
      </c>
    </row>
    <row r="179" spans="1:9" x14ac:dyDescent="0.25">
      <c r="A179" s="16"/>
      <c r="B179" s="13"/>
      <c r="C179" s="13"/>
      <c r="D179" s="14"/>
      <c r="E179" s="17" t="str">
        <f>IF(OR(B179="",SUMPRODUCT(--EXACT('Номенклатура'!$A$6:$A$205,B179))&lt;&gt;1),"",INDEX('Номенклатура'!$D$6:$D$205,SUMPRODUCT(EXACT('Номенклатура'!$A$6:$A$205,B179)*(ROW('Номенклатура'!$A$6:$A$205)-5)))&amp;"")</f>
        <v/>
      </c>
      <c r="F179" s="18" t="str">
        <f>IF(OR(I179="ОК",I179="Учтено: добавьте пояснение"),IF(C179="Приход",D179,IF(C179="Корректировка остатка",D179,-D179)),"")</f>
        <v/>
      </c>
      <c r="G179" s="13"/>
      <c r="H179" s="15" t="str">
        <f>IF(OR(B179="",SUMPRODUCT(--EXACT('Номенклатура'!$A$6:$A$205,B179))&lt;&gt;1),"",INDEX('Номенклатура'!$B$6:$B$205,SUMPRODUCT(EXACT('Номенклатура'!$A$6:$A$205,B179)*(ROW('Номенклатура'!$A$6:$A$205)-5)))&amp;"")</f>
        <v/>
      </c>
      <c r="I179" s="15" t="str">
        <f>IF(COUNTA(A179:D179,G179)=0,"",IF(NOT(ISNUMBER(A179)),"Укажите дату",IF(B179="","Укажите код",IF(NOT(AND(ISTEXT(B179),LEN(B179)&gt;0,LEN(B179)&lt;=30,ISNUMBER(FIND(LEFT(B179,1),"ABCDEFGHIJKLMNOPQRSTUVWXYZ")),SUMPRODUCT((MID(B179,{1,2,3,4,5,6,7,8,9,10,11,12,13,14,15,16,17,18,19,20,21,22,23,24,25,26,27,28,29,30},1)&lt;&gt;"")*ISERROR(FIND(MID(B179,{1,2,3,4,5,6,7,8,9,10,11,12,13,14,15,16,17,18,19,20,21,22,23,24,25,26,27,28,29,30},1),"ABCDEFGHIJKLMNOPQRSTUVWXYZ0123456789-_")))=0,ISERROR(VALUE(B179)))),"Недопустимый код: только латинские буквы A-Z в верхнем регистре, цифры, - и _; начало с буквы, до 30 символов (например MILK-001)",IF(SUMPRODUCT(--EXACT('Номенклатура'!$A$6:$A$205,B179))=0,"Код не найден в номенклатуре",IF(SUMPRODUCT(--EXACT('Номенклатура'!$A$6:$A$205,B179))&gt;1,"Код повторяется в номенклатуре",IF(ISNA(MATCH(C179,{"Приход","Расход","Списание","Корректировка остатка"},0)),"Выберите тип операции",IF(NOT(ISNUMBER(D179)),"Укажите количество",IF(D179=0,"Количество не может быть 0",IF(AND(C179&lt;&gt;"Корректировка остатка",D179&lt;0),"Для этого типа количество положительное",IF(NOT(ISNUMBER('Номенклатура'!$C$2)),"Укажите дату начала учёта",IF(A179&lt;INT('Номенклатура'!$C$2),"Раньше даты начала учёта: НЕ учтено",IF(AND(C179="Корректировка остатка",TRIM(G179)=""),"Учтено: добавьте пояснение","ОК")))))))))))))</f>
        <v/>
      </c>
    </row>
    <row r="180" spans="1:9" x14ac:dyDescent="0.25">
      <c r="A180" s="16"/>
      <c r="B180" s="13"/>
      <c r="C180" s="13"/>
      <c r="D180" s="14"/>
      <c r="E180" s="17" t="str">
        <f>IF(OR(B180="",SUMPRODUCT(--EXACT('Номенклатура'!$A$6:$A$205,B180))&lt;&gt;1),"",INDEX('Номенклатура'!$D$6:$D$205,SUMPRODUCT(EXACT('Номенклатура'!$A$6:$A$205,B180)*(ROW('Номенклатура'!$A$6:$A$205)-5)))&amp;"")</f>
        <v/>
      </c>
      <c r="F180" s="18" t="str">
        <f>IF(OR(I180="ОК",I180="Учтено: добавьте пояснение"),IF(C180="Приход",D180,IF(C180="Корректировка остатка",D180,-D180)),"")</f>
        <v/>
      </c>
      <c r="G180" s="13"/>
      <c r="H180" s="15" t="str">
        <f>IF(OR(B180="",SUMPRODUCT(--EXACT('Номенклатура'!$A$6:$A$205,B180))&lt;&gt;1),"",INDEX('Номенклатура'!$B$6:$B$205,SUMPRODUCT(EXACT('Номенклатура'!$A$6:$A$205,B180)*(ROW('Номенклатура'!$A$6:$A$205)-5)))&amp;"")</f>
        <v/>
      </c>
      <c r="I180" s="15" t="str">
        <f>IF(COUNTA(A180:D180,G180)=0,"",IF(NOT(ISNUMBER(A180)),"Укажите дату",IF(B180="","Укажите код",IF(NOT(AND(ISTEXT(B180),LEN(B180)&gt;0,LEN(B180)&lt;=30,ISNUMBER(FIND(LEFT(B180,1),"ABCDEFGHIJKLMNOPQRSTUVWXYZ")),SUMPRODUCT((MID(B180,{1,2,3,4,5,6,7,8,9,10,11,12,13,14,15,16,17,18,19,20,21,22,23,24,25,26,27,28,29,30},1)&lt;&gt;"")*ISERROR(FIND(MID(B180,{1,2,3,4,5,6,7,8,9,10,11,12,13,14,15,16,17,18,19,20,21,22,23,24,25,26,27,28,29,30},1),"ABCDEFGHIJKLMNOPQRSTUVWXYZ0123456789-_")))=0,ISERROR(VALUE(B180)))),"Недопустимый код: только латинские буквы A-Z в верхнем регистре, цифры, - и _; начало с буквы, до 30 символов (например MILK-001)",IF(SUMPRODUCT(--EXACT('Номенклатура'!$A$6:$A$205,B180))=0,"Код не найден в номенклатуре",IF(SUMPRODUCT(--EXACT('Номенклатура'!$A$6:$A$205,B180))&gt;1,"Код повторяется в номенклатуре",IF(ISNA(MATCH(C180,{"Приход","Расход","Списание","Корректировка остатка"},0)),"Выберите тип операции",IF(NOT(ISNUMBER(D180)),"Укажите количество",IF(D180=0,"Количество не может быть 0",IF(AND(C180&lt;&gt;"Корректировка остатка",D180&lt;0),"Для этого типа количество положительное",IF(NOT(ISNUMBER('Номенклатура'!$C$2)),"Укажите дату начала учёта",IF(A180&lt;INT('Номенклатура'!$C$2),"Раньше даты начала учёта: НЕ учтено",IF(AND(C180="Корректировка остатка",TRIM(G180)=""),"Учтено: добавьте пояснение","ОК")))))))))))))</f>
        <v/>
      </c>
    </row>
    <row r="181" spans="1:9" x14ac:dyDescent="0.25">
      <c r="A181" s="16"/>
      <c r="B181" s="13"/>
      <c r="C181" s="13"/>
      <c r="D181" s="14"/>
      <c r="E181" s="17" t="str">
        <f>IF(OR(B181="",SUMPRODUCT(--EXACT('Номенклатура'!$A$6:$A$205,B181))&lt;&gt;1),"",INDEX('Номенклатура'!$D$6:$D$205,SUMPRODUCT(EXACT('Номенклатура'!$A$6:$A$205,B181)*(ROW('Номенклатура'!$A$6:$A$205)-5)))&amp;"")</f>
        <v/>
      </c>
      <c r="F181" s="18" t="str">
        <f>IF(OR(I181="ОК",I181="Учтено: добавьте пояснение"),IF(C181="Приход",D181,IF(C181="Корректировка остатка",D181,-D181)),"")</f>
        <v/>
      </c>
      <c r="G181" s="13"/>
      <c r="H181" s="15" t="str">
        <f>IF(OR(B181="",SUMPRODUCT(--EXACT('Номенклатура'!$A$6:$A$205,B181))&lt;&gt;1),"",INDEX('Номенклатура'!$B$6:$B$205,SUMPRODUCT(EXACT('Номенклатура'!$A$6:$A$205,B181)*(ROW('Номенклатура'!$A$6:$A$205)-5)))&amp;"")</f>
        <v/>
      </c>
      <c r="I181" s="15" t="str">
        <f>IF(COUNTA(A181:D181,G181)=0,"",IF(NOT(ISNUMBER(A181)),"Укажите дату",IF(B181="","Укажите код",IF(NOT(AND(ISTEXT(B181),LEN(B181)&gt;0,LEN(B181)&lt;=30,ISNUMBER(FIND(LEFT(B181,1),"ABCDEFGHIJKLMNOPQRSTUVWXYZ")),SUMPRODUCT((MID(B181,{1,2,3,4,5,6,7,8,9,10,11,12,13,14,15,16,17,18,19,20,21,22,23,24,25,26,27,28,29,30},1)&lt;&gt;"")*ISERROR(FIND(MID(B181,{1,2,3,4,5,6,7,8,9,10,11,12,13,14,15,16,17,18,19,20,21,22,23,24,25,26,27,28,29,30},1),"ABCDEFGHIJKLMNOPQRSTUVWXYZ0123456789-_")))=0,ISERROR(VALUE(B181)))),"Недопустимый код: только латинские буквы A-Z в верхнем регистре, цифры, - и _; начало с буквы, до 30 символов (например MILK-001)",IF(SUMPRODUCT(--EXACT('Номенклатура'!$A$6:$A$205,B181))=0,"Код не найден в номенклатуре",IF(SUMPRODUCT(--EXACT('Номенклатура'!$A$6:$A$205,B181))&gt;1,"Код повторяется в номенклатуре",IF(ISNA(MATCH(C181,{"Приход","Расход","Списание","Корректировка остатка"},0)),"Выберите тип операции",IF(NOT(ISNUMBER(D181)),"Укажите количество",IF(D181=0,"Количество не может быть 0",IF(AND(C181&lt;&gt;"Корректировка остатка",D181&lt;0),"Для этого типа количество положительное",IF(NOT(ISNUMBER('Номенклатура'!$C$2)),"Укажите дату начала учёта",IF(A181&lt;INT('Номенклатура'!$C$2),"Раньше даты начала учёта: НЕ учтено",IF(AND(C181="Корректировка остатка",TRIM(G181)=""),"Учтено: добавьте пояснение","ОК")))))))))))))</f>
        <v/>
      </c>
    </row>
    <row r="182" spans="1:9" x14ac:dyDescent="0.25">
      <c r="A182" s="16"/>
      <c r="B182" s="13"/>
      <c r="C182" s="13"/>
      <c r="D182" s="14"/>
      <c r="E182" s="17" t="str">
        <f>IF(OR(B182="",SUMPRODUCT(--EXACT('Номенклатура'!$A$6:$A$205,B182))&lt;&gt;1),"",INDEX('Номенклатура'!$D$6:$D$205,SUMPRODUCT(EXACT('Номенклатура'!$A$6:$A$205,B182)*(ROW('Номенклатура'!$A$6:$A$205)-5)))&amp;"")</f>
        <v/>
      </c>
      <c r="F182" s="18" t="str">
        <f>IF(OR(I182="ОК",I182="Учтено: добавьте пояснение"),IF(C182="Приход",D182,IF(C182="Корректировка остатка",D182,-D182)),"")</f>
        <v/>
      </c>
      <c r="G182" s="13"/>
      <c r="H182" s="15" t="str">
        <f>IF(OR(B182="",SUMPRODUCT(--EXACT('Номенклатура'!$A$6:$A$205,B182))&lt;&gt;1),"",INDEX('Номенклатура'!$B$6:$B$205,SUMPRODUCT(EXACT('Номенклатура'!$A$6:$A$205,B182)*(ROW('Номенклатура'!$A$6:$A$205)-5)))&amp;"")</f>
        <v/>
      </c>
      <c r="I182" s="15" t="str">
        <f>IF(COUNTA(A182:D182,G182)=0,"",IF(NOT(ISNUMBER(A182)),"Укажите дату",IF(B182="","Укажите код",IF(NOT(AND(ISTEXT(B182),LEN(B182)&gt;0,LEN(B182)&lt;=30,ISNUMBER(FIND(LEFT(B182,1),"ABCDEFGHIJKLMNOPQRSTUVWXYZ")),SUMPRODUCT((MID(B182,{1,2,3,4,5,6,7,8,9,10,11,12,13,14,15,16,17,18,19,20,21,22,23,24,25,26,27,28,29,30},1)&lt;&gt;"")*ISERROR(FIND(MID(B182,{1,2,3,4,5,6,7,8,9,10,11,12,13,14,15,16,17,18,19,20,21,22,23,24,25,26,27,28,29,30},1),"ABCDEFGHIJKLMNOPQRSTUVWXYZ0123456789-_")))=0,ISERROR(VALUE(B182)))),"Недопустимый код: только латинские буквы A-Z в верхнем регистре, цифры, - и _; начало с буквы, до 30 символов (например MILK-001)",IF(SUMPRODUCT(--EXACT('Номенклатура'!$A$6:$A$205,B182))=0,"Код не найден в номенклатуре",IF(SUMPRODUCT(--EXACT('Номенклатура'!$A$6:$A$205,B182))&gt;1,"Код повторяется в номенклатуре",IF(ISNA(MATCH(C182,{"Приход","Расход","Списание","Корректировка остатка"},0)),"Выберите тип операции",IF(NOT(ISNUMBER(D182)),"Укажите количество",IF(D182=0,"Количество не может быть 0",IF(AND(C182&lt;&gt;"Корректировка остатка",D182&lt;0),"Для этого типа количество положительное",IF(NOT(ISNUMBER('Номенклатура'!$C$2)),"Укажите дату начала учёта",IF(A182&lt;INT('Номенклатура'!$C$2),"Раньше даты начала учёта: НЕ учтено",IF(AND(C182="Корректировка остатка",TRIM(G182)=""),"Учтено: добавьте пояснение","ОК")))))))))))))</f>
        <v/>
      </c>
    </row>
    <row r="183" spans="1:9" x14ac:dyDescent="0.25">
      <c r="A183" s="16"/>
      <c r="B183" s="13"/>
      <c r="C183" s="13"/>
      <c r="D183" s="14"/>
      <c r="E183" s="17" t="str">
        <f>IF(OR(B183="",SUMPRODUCT(--EXACT('Номенклатура'!$A$6:$A$205,B183))&lt;&gt;1),"",INDEX('Номенклатура'!$D$6:$D$205,SUMPRODUCT(EXACT('Номенклатура'!$A$6:$A$205,B183)*(ROW('Номенклатура'!$A$6:$A$205)-5)))&amp;"")</f>
        <v/>
      </c>
      <c r="F183" s="18" t="str">
        <f>IF(OR(I183="ОК",I183="Учтено: добавьте пояснение"),IF(C183="Приход",D183,IF(C183="Корректировка остатка",D183,-D183)),"")</f>
        <v/>
      </c>
      <c r="G183" s="13"/>
      <c r="H183" s="15" t="str">
        <f>IF(OR(B183="",SUMPRODUCT(--EXACT('Номенклатура'!$A$6:$A$205,B183))&lt;&gt;1),"",INDEX('Номенклатура'!$B$6:$B$205,SUMPRODUCT(EXACT('Номенклатура'!$A$6:$A$205,B183)*(ROW('Номенклатура'!$A$6:$A$205)-5)))&amp;"")</f>
        <v/>
      </c>
      <c r="I183" s="15" t="str">
        <f>IF(COUNTA(A183:D183,G183)=0,"",IF(NOT(ISNUMBER(A183)),"Укажите дату",IF(B183="","Укажите код",IF(NOT(AND(ISTEXT(B183),LEN(B183)&gt;0,LEN(B183)&lt;=30,ISNUMBER(FIND(LEFT(B183,1),"ABCDEFGHIJKLMNOPQRSTUVWXYZ")),SUMPRODUCT((MID(B183,{1,2,3,4,5,6,7,8,9,10,11,12,13,14,15,16,17,18,19,20,21,22,23,24,25,26,27,28,29,30},1)&lt;&gt;"")*ISERROR(FIND(MID(B183,{1,2,3,4,5,6,7,8,9,10,11,12,13,14,15,16,17,18,19,20,21,22,23,24,25,26,27,28,29,30},1),"ABCDEFGHIJKLMNOPQRSTUVWXYZ0123456789-_")))=0,ISERROR(VALUE(B183)))),"Недопустимый код: только латинские буквы A-Z в верхнем регистре, цифры, - и _; начало с буквы, до 30 символов (например MILK-001)",IF(SUMPRODUCT(--EXACT('Номенклатура'!$A$6:$A$205,B183))=0,"Код не найден в номенклатуре",IF(SUMPRODUCT(--EXACT('Номенклатура'!$A$6:$A$205,B183))&gt;1,"Код повторяется в номенклатуре",IF(ISNA(MATCH(C183,{"Приход","Расход","Списание","Корректировка остатка"},0)),"Выберите тип операции",IF(NOT(ISNUMBER(D183)),"Укажите количество",IF(D183=0,"Количество не может быть 0",IF(AND(C183&lt;&gt;"Корректировка остатка",D183&lt;0),"Для этого типа количество положительное",IF(NOT(ISNUMBER('Номенклатура'!$C$2)),"Укажите дату начала учёта",IF(A183&lt;INT('Номенклатура'!$C$2),"Раньше даты начала учёта: НЕ учтено",IF(AND(C183="Корректировка остатка",TRIM(G183)=""),"Учтено: добавьте пояснение","ОК")))))))))))))</f>
        <v/>
      </c>
    </row>
    <row r="184" spans="1:9" x14ac:dyDescent="0.25">
      <c r="A184" s="16"/>
      <c r="B184" s="13"/>
      <c r="C184" s="13"/>
      <c r="D184" s="14"/>
      <c r="E184" s="17" t="str">
        <f>IF(OR(B184="",SUMPRODUCT(--EXACT('Номенклатура'!$A$6:$A$205,B184))&lt;&gt;1),"",INDEX('Номенклатура'!$D$6:$D$205,SUMPRODUCT(EXACT('Номенклатура'!$A$6:$A$205,B184)*(ROW('Номенклатура'!$A$6:$A$205)-5)))&amp;"")</f>
        <v/>
      </c>
      <c r="F184" s="18" t="str">
        <f>IF(OR(I184="ОК",I184="Учтено: добавьте пояснение"),IF(C184="Приход",D184,IF(C184="Корректировка остатка",D184,-D184)),"")</f>
        <v/>
      </c>
      <c r="G184" s="13"/>
      <c r="H184" s="15" t="str">
        <f>IF(OR(B184="",SUMPRODUCT(--EXACT('Номенклатура'!$A$6:$A$205,B184))&lt;&gt;1),"",INDEX('Номенклатура'!$B$6:$B$205,SUMPRODUCT(EXACT('Номенклатура'!$A$6:$A$205,B184)*(ROW('Номенклатура'!$A$6:$A$205)-5)))&amp;"")</f>
        <v/>
      </c>
      <c r="I184" s="15" t="str">
        <f>IF(COUNTA(A184:D184,G184)=0,"",IF(NOT(ISNUMBER(A184)),"Укажите дату",IF(B184="","Укажите код",IF(NOT(AND(ISTEXT(B184),LEN(B184)&gt;0,LEN(B184)&lt;=30,ISNUMBER(FIND(LEFT(B184,1),"ABCDEFGHIJKLMNOPQRSTUVWXYZ")),SUMPRODUCT((MID(B184,{1,2,3,4,5,6,7,8,9,10,11,12,13,14,15,16,17,18,19,20,21,22,23,24,25,26,27,28,29,30},1)&lt;&gt;"")*ISERROR(FIND(MID(B184,{1,2,3,4,5,6,7,8,9,10,11,12,13,14,15,16,17,18,19,20,21,22,23,24,25,26,27,28,29,30},1),"ABCDEFGHIJKLMNOPQRSTUVWXYZ0123456789-_")))=0,ISERROR(VALUE(B184)))),"Недопустимый код: только латинские буквы A-Z в верхнем регистре, цифры, - и _; начало с буквы, до 30 символов (например MILK-001)",IF(SUMPRODUCT(--EXACT('Номенклатура'!$A$6:$A$205,B184))=0,"Код не найден в номенклатуре",IF(SUMPRODUCT(--EXACT('Номенклатура'!$A$6:$A$205,B184))&gt;1,"Код повторяется в номенклатуре",IF(ISNA(MATCH(C184,{"Приход","Расход","Списание","Корректировка остатка"},0)),"Выберите тип операции",IF(NOT(ISNUMBER(D184)),"Укажите количество",IF(D184=0,"Количество не может быть 0",IF(AND(C184&lt;&gt;"Корректировка остатка",D184&lt;0),"Для этого типа количество положительное",IF(NOT(ISNUMBER('Номенклатура'!$C$2)),"Укажите дату начала учёта",IF(A184&lt;INT('Номенклатура'!$C$2),"Раньше даты начала учёта: НЕ учтено",IF(AND(C184="Корректировка остатка",TRIM(G184)=""),"Учтено: добавьте пояснение","ОК")))))))))))))</f>
        <v/>
      </c>
    </row>
    <row r="185" spans="1:9" x14ac:dyDescent="0.25">
      <c r="A185" s="16"/>
      <c r="B185" s="13"/>
      <c r="C185" s="13"/>
      <c r="D185" s="14"/>
      <c r="E185" s="17" t="str">
        <f>IF(OR(B185="",SUMPRODUCT(--EXACT('Номенклатура'!$A$6:$A$205,B185))&lt;&gt;1),"",INDEX('Номенклатура'!$D$6:$D$205,SUMPRODUCT(EXACT('Номенклатура'!$A$6:$A$205,B185)*(ROW('Номенклатура'!$A$6:$A$205)-5)))&amp;"")</f>
        <v/>
      </c>
      <c r="F185" s="18" t="str">
        <f>IF(OR(I185="ОК",I185="Учтено: добавьте пояснение"),IF(C185="Приход",D185,IF(C185="Корректировка остатка",D185,-D185)),"")</f>
        <v/>
      </c>
      <c r="G185" s="13"/>
      <c r="H185" s="15" t="str">
        <f>IF(OR(B185="",SUMPRODUCT(--EXACT('Номенклатура'!$A$6:$A$205,B185))&lt;&gt;1),"",INDEX('Номенклатура'!$B$6:$B$205,SUMPRODUCT(EXACT('Номенклатура'!$A$6:$A$205,B185)*(ROW('Номенклатура'!$A$6:$A$205)-5)))&amp;"")</f>
        <v/>
      </c>
      <c r="I185" s="15" t="str">
        <f>IF(COUNTA(A185:D185,G185)=0,"",IF(NOT(ISNUMBER(A185)),"Укажите дату",IF(B185="","Укажите код",IF(NOT(AND(ISTEXT(B185),LEN(B185)&gt;0,LEN(B185)&lt;=30,ISNUMBER(FIND(LEFT(B185,1),"ABCDEFGHIJKLMNOPQRSTUVWXYZ")),SUMPRODUCT((MID(B185,{1,2,3,4,5,6,7,8,9,10,11,12,13,14,15,16,17,18,19,20,21,22,23,24,25,26,27,28,29,30},1)&lt;&gt;"")*ISERROR(FIND(MID(B185,{1,2,3,4,5,6,7,8,9,10,11,12,13,14,15,16,17,18,19,20,21,22,23,24,25,26,27,28,29,30},1),"ABCDEFGHIJKLMNOPQRSTUVWXYZ0123456789-_")))=0,ISERROR(VALUE(B185)))),"Недопустимый код: только латинские буквы A-Z в верхнем регистре, цифры, - и _; начало с буквы, до 30 символов (например MILK-001)",IF(SUMPRODUCT(--EXACT('Номенклатура'!$A$6:$A$205,B185))=0,"Код не найден в номенклатуре",IF(SUMPRODUCT(--EXACT('Номенклатура'!$A$6:$A$205,B185))&gt;1,"Код повторяется в номенклатуре",IF(ISNA(MATCH(C185,{"Приход","Расход","Списание","Корректировка остатка"},0)),"Выберите тип операции",IF(NOT(ISNUMBER(D185)),"Укажите количество",IF(D185=0,"Количество не может быть 0",IF(AND(C185&lt;&gt;"Корректировка остатка",D185&lt;0),"Для этого типа количество положительное",IF(NOT(ISNUMBER('Номенклатура'!$C$2)),"Укажите дату начала учёта",IF(A185&lt;INT('Номенклатура'!$C$2),"Раньше даты начала учёта: НЕ учтено",IF(AND(C185="Корректировка остатка",TRIM(G185)=""),"Учтено: добавьте пояснение","ОК")))))))))))))</f>
        <v/>
      </c>
    </row>
    <row r="186" spans="1:9" x14ac:dyDescent="0.25">
      <c r="A186" s="16"/>
      <c r="B186" s="13"/>
      <c r="C186" s="13"/>
      <c r="D186" s="14"/>
      <c r="E186" s="17" t="str">
        <f>IF(OR(B186="",SUMPRODUCT(--EXACT('Номенклатура'!$A$6:$A$205,B186))&lt;&gt;1),"",INDEX('Номенклатура'!$D$6:$D$205,SUMPRODUCT(EXACT('Номенклатура'!$A$6:$A$205,B186)*(ROW('Номенклатура'!$A$6:$A$205)-5)))&amp;"")</f>
        <v/>
      </c>
      <c r="F186" s="18" t="str">
        <f>IF(OR(I186="ОК",I186="Учтено: добавьте пояснение"),IF(C186="Приход",D186,IF(C186="Корректировка остатка",D186,-D186)),"")</f>
        <v/>
      </c>
      <c r="G186" s="13"/>
      <c r="H186" s="15" t="str">
        <f>IF(OR(B186="",SUMPRODUCT(--EXACT('Номенклатура'!$A$6:$A$205,B186))&lt;&gt;1),"",INDEX('Номенклатура'!$B$6:$B$205,SUMPRODUCT(EXACT('Номенклатура'!$A$6:$A$205,B186)*(ROW('Номенклатура'!$A$6:$A$205)-5)))&amp;"")</f>
        <v/>
      </c>
      <c r="I186" s="15" t="str">
        <f>IF(COUNTA(A186:D186,G186)=0,"",IF(NOT(ISNUMBER(A186)),"Укажите дату",IF(B186="","Укажите код",IF(NOT(AND(ISTEXT(B186),LEN(B186)&gt;0,LEN(B186)&lt;=30,ISNUMBER(FIND(LEFT(B186,1),"ABCDEFGHIJKLMNOPQRSTUVWXYZ")),SUMPRODUCT((MID(B186,{1,2,3,4,5,6,7,8,9,10,11,12,13,14,15,16,17,18,19,20,21,22,23,24,25,26,27,28,29,30},1)&lt;&gt;"")*ISERROR(FIND(MID(B186,{1,2,3,4,5,6,7,8,9,10,11,12,13,14,15,16,17,18,19,20,21,22,23,24,25,26,27,28,29,30},1),"ABCDEFGHIJKLMNOPQRSTUVWXYZ0123456789-_")))=0,ISERROR(VALUE(B186)))),"Недопустимый код: только латинские буквы A-Z в верхнем регистре, цифры, - и _; начало с буквы, до 30 символов (например MILK-001)",IF(SUMPRODUCT(--EXACT('Номенклатура'!$A$6:$A$205,B186))=0,"Код не найден в номенклатуре",IF(SUMPRODUCT(--EXACT('Номенклатура'!$A$6:$A$205,B186))&gt;1,"Код повторяется в номенклатуре",IF(ISNA(MATCH(C186,{"Приход","Расход","Списание","Корректировка остатка"},0)),"Выберите тип операции",IF(NOT(ISNUMBER(D186)),"Укажите количество",IF(D186=0,"Количество не может быть 0",IF(AND(C186&lt;&gt;"Корректировка остатка",D186&lt;0),"Для этого типа количество положительное",IF(NOT(ISNUMBER('Номенклатура'!$C$2)),"Укажите дату начала учёта",IF(A186&lt;INT('Номенклатура'!$C$2),"Раньше даты начала учёта: НЕ учтено",IF(AND(C186="Корректировка остатка",TRIM(G186)=""),"Учтено: добавьте пояснение","ОК")))))))))))))</f>
        <v/>
      </c>
    </row>
    <row r="187" spans="1:9" x14ac:dyDescent="0.25">
      <c r="A187" s="16"/>
      <c r="B187" s="13"/>
      <c r="C187" s="13"/>
      <c r="D187" s="14"/>
      <c r="E187" s="17" t="str">
        <f>IF(OR(B187="",SUMPRODUCT(--EXACT('Номенклатура'!$A$6:$A$205,B187))&lt;&gt;1),"",INDEX('Номенклатура'!$D$6:$D$205,SUMPRODUCT(EXACT('Номенклатура'!$A$6:$A$205,B187)*(ROW('Номенклатура'!$A$6:$A$205)-5)))&amp;"")</f>
        <v/>
      </c>
      <c r="F187" s="18" t="str">
        <f>IF(OR(I187="ОК",I187="Учтено: добавьте пояснение"),IF(C187="Приход",D187,IF(C187="Корректировка остатка",D187,-D187)),"")</f>
        <v/>
      </c>
      <c r="G187" s="13"/>
      <c r="H187" s="15" t="str">
        <f>IF(OR(B187="",SUMPRODUCT(--EXACT('Номенклатура'!$A$6:$A$205,B187))&lt;&gt;1),"",INDEX('Номенклатура'!$B$6:$B$205,SUMPRODUCT(EXACT('Номенклатура'!$A$6:$A$205,B187)*(ROW('Номенклатура'!$A$6:$A$205)-5)))&amp;"")</f>
        <v/>
      </c>
      <c r="I187" s="15" t="str">
        <f>IF(COUNTA(A187:D187,G187)=0,"",IF(NOT(ISNUMBER(A187)),"Укажите дату",IF(B187="","Укажите код",IF(NOT(AND(ISTEXT(B187),LEN(B187)&gt;0,LEN(B187)&lt;=30,ISNUMBER(FIND(LEFT(B187,1),"ABCDEFGHIJKLMNOPQRSTUVWXYZ")),SUMPRODUCT((MID(B187,{1,2,3,4,5,6,7,8,9,10,11,12,13,14,15,16,17,18,19,20,21,22,23,24,25,26,27,28,29,30},1)&lt;&gt;"")*ISERROR(FIND(MID(B187,{1,2,3,4,5,6,7,8,9,10,11,12,13,14,15,16,17,18,19,20,21,22,23,24,25,26,27,28,29,30},1),"ABCDEFGHIJKLMNOPQRSTUVWXYZ0123456789-_")))=0,ISERROR(VALUE(B187)))),"Недопустимый код: только латинские буквы A-Z в верхнем регистре, цифры, - и _; начало с буквы, до 30 символов (например MILK-001)",IF(SUMPRODUCT(--EXACT('Номенклатура'!$A$6:$A$205,B187))=0,"Код не найден в номенклатуре",IF(SUMPRODUCT(--EXACT('Номенклатура'!$A$6:$A$205,B187))&gt;1,"Код повторяется в номенклатуре",IF(ISNA(MATCH(C187,{"Приход","Расход","Списание","Корректировка остатка"},0)),"Выберите тип операции",IF(NOT(ISNUMBER(D187)),"Укажите количество",IF(D187=0,"Количество не может быть 0",IF(AND(C187&lt;&gt;"Корректировка остатка",D187&lt;0),"Для этого типа количество положительное",IF(NOT(ISNUMBER('Номенклатура'!$C$2)),"Укажите дату начала учёта",IF(A187&lt;INT('Номенклатура'!$C$2),"Раньше даты начала учёта: НЕ учтено",IF(AND(C187="Корректировка остатка",TRIM(G187)=""),"Учтено: добавьте пояснение","ОК")))))))))))))</f>
        <v/>
      </c>
    </row>
    <row r="188" spans="1:9" x14ac:dyDescent="0.25">
      <c r="A188" s="16"/>
      <c r="B188" s="13"/>
      <c r="C188" s="13"/>
      <c r="D188" s="14"/>
      <c r="E188" s="17" t="str">
        <f>IF(OR(B188="",SUMPRODUCT(--EXACT('Номенклатура'!$A$6:$A$205,B188))&lt;&gt;1),"",INDEX('Номенклатура'!$D$6:$D$205,SUMPRODUCT(EXACT('Номенклатура'!$A$6:$A$205,B188)*(ROW('Номенклатура'!$A$6:$A$205)-5)))&amp;"")</f>
        <v/>
      </c>
      <c r="F188" s="18" t="str">
        <f>IF(OR(I188="ОК",I188="Учтено: добавьте пояснение"),IF(C188="Приход",D188,IF(C188="Корректировка остатка",D188,-D188)),"")</f>
        <v/>
      </c>
      <c r="G188" s="13"/>
      <c r="H188" s="15" t="str">
        <f>IF(OR(B188="",SUMPRODUCT(--EXACT('Номенклатура'!$A$6:$A$205,B188))&lt;&gt;1),"",INDEX('Номенклатура'!$B$6:$B$205,SUMPRODUCT(EXACT('Номенклатура'!$A$6:$A$205,B188)*(ROW('Номенклатура'!$A$6:$A$205)-5)))&amp;"")</f>
        <v/>
      </c>
      <c r="I188" s="15" t="str">
        <f>IF(COUNTA(A188:D188,G188)=0,"",IF(NOT(ISNUMBER(A188)),"Укажите дату",IF(B188="","Укажите код",IF(NOT(AND(ISTEXT(B188),LEN(B188)&gt;0,LEN(B188)&lt;=30,ISNUMBER(FIND(LEFT(B188,1),"ABCDEFGHIJKLMNOPQRSTUVWXYZ")),SUMPRODUCT((MID(B188,{1,2,3,4,5,6,7,8,9,10,11,12,13,14,15,16,17,18,19,20,21,22,23,24,25,26,27,28,29,30},1)&lt;&gt;"")*ISERROR(FIND(MID(B188,{1,2,3,4,5,6,7,8,9,10,11,12,13,14,15,16,17,18,19,20,21,22,23,24,25,26,27,28,29,30},1),"ABCDEFGHIJKLMNOPQRSTUVWXYZ0123456789-_")))=0,ISERROR(VALUE(B188)))),"Недопустимый код: только латинские буквы A-Z в верхнем регистре, цифры, - и _; начало с буквы, до 30 символов (например MILK-001)",IF(SUMPRODUCT(--EXACT('Номенклатура'!$A$6:$A$205,B188))=0,"Код не найден в номенклатуре",IF(SUMPRODUCT(--EXACT('Номенклатура'!$A$6:$A$205,B188))&gt;1,"Код повторяется в номенклатуре",IF(ISNA(MATCH(C188,{"Приход","Расход","Списание","Корректировка остатка"},0)),"Выберите тип операции",IF(NOT(ISNUMBER(D188)),"Укажите количество",IF(D188=0,"Количество не может быть 0",IF(AND(C188&lt;&gt;"Корректировка остатка",D188&lt;0),"Для этого типа количество положительное",IF(NOT(ISNUMBER('Номенклатура'!$C$2)),"Укажите дату начала учёта",IF(A188&lt;INT('Номенклатура'!$C$2),"Раньше даты начала учёта: НЕ учтено",IF(AND(C188="Корректировка остатка",TRIM(G188)=""),"Учтено: добавьте пояснение","ОК")))))))))))))</f>
        <v/>
      </c>
    </row>
    <row r="189" spans="1:9" x14ac:dyDescent="0.25">
      <c r="A189" s="16"/>
      <c r="B189" s="13"/>
      <c r="C189" s="13"/>
      <c r="D189" s="14"/>
      <c r="E189" s="17" t="str">
        <f>IF(OR(B189="",SUMPRODUCT(--EXACT('Номенклатура'!$A$6:$A$205,B189))&lt;&gt;1),"",INDEX('Номенклатура'!$D$6:$D$205,SUMPRODUCT(EXACT('Номенклатура'!$A$6:$A$205,B189)*(ROW('Номенклатура'!$A$6:$A$205)-5)))&amp;"")</f>
        <v/>
      </c>
      <c r="F189" s="18" t="str">
        <f>IF(OR(I189="ОК",I189="Учтено: добавьте пояснение"),IF(C189="Приход",D189,IF(C189="Корректировка остатка",D189,-D189)),"")</f>
        <v/>
      </c>
      <c r="G189" s="13"/>
      <c r="H189" s="15" t="str">
        <f>IF(OR(B189="",SUMPRODUCT(--EXACT('Номенклатура'!$A$6:$A$205,B189))&lt;&gt;1),"",INDEX('Номенклатура'!$B$6:$B$205,SUMPRODUCT(EXACT('Номенклатура'!$A$6:$A$205,B189)*(ROW('Номенклатура'!$A$6:$A$205)-5)))&amp;"")</f>
        <v/>
      </c>
      <c r="I189" s="15" t="str">
        <f>IF(COUNTA(A189:D189,G189)=0,"",IF(NOT(ISNUMBER(A189)),"Укажите дату",IF(B189="","Укажите код",IF(NOT(AND(ISTEXT(B189),LEN(B189)&gt;0,LEN(B189)&lt;=30,ISNUMBER(FIND(LEFT(B189,1),"ABCDEFGHIJKLMNOPQRSTUVWXYZ")),SUMPRODUCT((MID(B189,{1,2,3,4,5,6,7,8,9,10,11,12,13,14,15,16,17,18,19,20,21,22,23,24,25,26,27,28,29,30},1)&lt;&gt;"")*ISERROR(FIND(MID(B189,{1,2,3,4,5,6,7,8,9,10,11,12,13,14,15,16,17,18,19,20,21,22,23,24,25,26,27,28,29,30},1),"ABCDEFGHIJKLMNOPQRSTUVWXYZ0123456789-_")))=0,ISERROR(VALUE(B189)))),"Недопустимый код: только латинские буквы A-Z в верхнем регистре, цифры, - и _; начало с буквы, до 30 символов (например MILK-001)",IF(SUMPRODUCT(--EXACT('Номенклатура'!$A$6:$A$205,B189))=0,"Код не найден в номенклатуре",IF(SUMPRODUCT(--EXACT('Номенклатура'!$A$6:$A$205,B189))&gt;1,"Код повторяется в номенклатуре",IF(ISNA(MATCH(C189,{"Приход","Расход","Списание","Корректировка остатка"},0)),"Выберите тип операции",IF(NOT(ISNUMBER(D189)),"Укажите количество",IF(D189=0,"Количество не может быть 0",IF(AND(C189&lt;&gt;"Корректировка остатка",D189&lt;0),"Для этого типа количество положительное",IF(NOT(ISNUMBER('Номенклатура'!$C$2)),"Укажите дату начала учёта",IF(A189&lt;INT('Номенклатура'!$C$2),"Раньше даты начала учёта: НЕ учтено",IF(AND(C189="Корректировка остатка",TRIM(G189)=""),"Учтено: добавьте пояснение","ОК")))))))))))))</f>
        <v/>
      </c>
    </row>
    <row r="190" spans="1:9" x14ac:dyDescent="0.25">
      <c r="A190" s="16"/>
      <c r="B190" s="13"/>
      <c r="C190" s="13"/>
      <c r="D190" s="14"/>
      <c r="E190" s="17" t="str">
        <f>IF(OR(B190="",SUMPRODUCT(--EXACT('Номенклатура'!$A$6:$A$205,B190))&lt;&gt;1),"",INDEX('Номенклатура'!$D$6:$D$205,SUMPRODUCT(EXACT('Номенклатура'!$A$6:$A$205,B190)*(ROW('Номенклатура'!$A$6:$A$205)-5)))&amp;"")</f>
        <v/>
      </c>
      <c r="F190" s="18" t="str">
        <f>IF(OR(I190="ОК",I190="Учтено: добавьте пояснение"),IF(C190="Приход",D190,IF(C190="Корректировка остатка",D190,-D190)),"")</f>
        <v/>
      </c>
      <c r="G190" s="13"/>
      <c r="H190" s="15" t="str">
        <f>IF(OR(B190="",SUMPRODUCT(--EXACT('Номенклатура'!$A$6:$A$205,B190))&lt;&gt;1),"",INDEX('Номенклатура'!$B$6:$B$205,SUMPRODUCT(EXACT('Номенклатура'!$A$6:$A$205,B190)*(ROW('Номенклатура'!$A$6:$A$205)-5)))&amp;"")</f>
        <v/>
      </c>
      <c r="I190" s="15" t="str">
        <f>IF(COUNTA(A190:D190,G190)=0,"",IF(NOT(ISNUMBER(A190)),"Укажите дату",IF(B190="","Укажите код",IF(NOT(AND(ISTEXT(B190),LEN(B190)&gt;0,LEN(B190)&lt;=30,ISNUMBER(FIND(LEFT(B190,1),"ABCDEFGHIJKLMNOPQRSTUVWXYZ")),SUMPRODUCT((MID(B190,{1,2,3,4,5,6,7,8,9,10,11,12,13,14,15,16,17,18,19,20,21,22,23,24,25,26,27,28,29,30},1)&lt;&gt;"")*ISERROR(FIND(MID(B190,{1,2,3,4,5,6,7,8,9,10,11,12,13,14,15,16,17,18,19,20,21,22,23,24,25,26,27,28,29,30},1),"ABCDEFGHIJKLMNOPQRSTUVWXYZ0123456789-_")))=0,ISERROR(VALUE(B190)))),"Недопустимый код: только латинские буквы A-Z в верхнем регистре, цифры, - и _; начало с буквы, до 30 символов (например MILK-001)",IF(SUMPRODUCT(--EXACT('Номенклатура'!$A$6:$A$205,B190))=0,"Код не найден в номенклатуре",IF(SUMPRODUCT(--EXACT('Номенклатура'!$A$6:$A$205,B190))&gt;1,"Код повторяется в номенклатуре",IF(ISNA(MATCH(C190,{"Приход","Расход","Списание","Корректировка остатка"},0)),"Выберите тип операции",IF(NOT(ISNUMBER(D190)),"Укажите количество",IF(D190=0,"Количество не может быть 0",IF(AND(C190&lt;&gt;"Корректировка остатка",D190&lt;0),"Для этого типа количество положительное",IF(NOT(ISNUMBER('Номенклатура'!$C$2)),"Укажите дату начала учёта",IF(A190&lt;INT('Номенклатура'!$C$2),"Раньше даты начала учёта: НЕ учтено",IF(AND(C190="Корректировка остатка",TRIM(G190)=""),"Учтено: добавьте пояснение","ОК")))))))))))))</f>
        <v/>
      </c>
    </row>
    <row r="191" spans="1:9" x14ac:dyDescent="0.25">
      <c r="A191" s="16"/>
      <c r="B191" s="13"/>
      <c r="C191" s="13"/>
      <c r="D191" s="14"/>
      <c r="E191" s="17" t="str">
        <f>IF(OR(B191="",SUMPRODUCT(--EXACT('Номенклатура'!$A$6:$A$205,B191))&lt;&gt;1),"",INDEX('Номенклатура'!$D$6:$D$205,SUMPRODUCT(EXACT('Номенклатура'!$A$6:$A$205,B191)*(ROW('Номенклатура'!$A$6:$A$205)-5)))&amp;"")</f>
        <v/>
      </c>
      <c r="F191" s="18" t="str">
        <f>IF(OR(I191="ОК",I191="Учтено: добавьте пояснение"),IF(C191="Приход",D191,IF(C191="Корректировка остатка",D191,-D191)),"")</f>
        <v/>
      </c>
      <c r="G191" s="13"/>
      <c r="H191" s="15" t="str">
        <f>IF(OR(B191="",SUMPRODUCT(--EXACT('Номенклатура'!$A$6:$A$205,B191))&lt;&gt;1),"",INDEX('Номенклатура'!$B$6:$B$205,SUMPRODUCT(EXACT('Номенклатура'!$A$6:$A$205,B191)*(ROW('Номенклатура'!$A$6:$A$205)-5)))&amp;"")</f>
        <v/>
      </c>
      <c r="I191" s="15" t="str">
        <f>IF(COUNTA(A191:D191,G191)=0,"",IF(NOT(ISNUMBER(A191)),"Укажите дату",IF(B191="","Укажите код",IF(NOT(AND(ISTEXT(B191),LEN(B191)&gt;0,LEN(B191)&lt;=30,ISNUMBER(FIND(LEFT(B191,1),"ABCDEFGHIJKLMNOPQRSTUVWXYZ")),SUMPRODUCT((MID(B191,{1,2,3,4,5,6,7,8,9,10,11,12,13,14,15,16,17,18,19,20,21,22,23,24,25,26,27,28,29,30},1)&lt;&gt;"")*ISERROR(FIND(MID(B191,{1,2,3,4,5,6,7,8,9,10,11,12,13,14,15,16,17,18,19,20,21,22,23,24,25,26,27,28,29,30},1),"ABCDEFGHIJKLMNOPQRSTUVWXYZ0123456789-_")))=0,ISERROR(VALUE(B191)))),"Недопустимый код: только латинские буквы A-Z в верхнем регистре, цифры, - и _; начало с буквы, до 30 символов (например MILK-001)",IF(SUMPRODUCT(--EXACT('Номенклатура'!$A$6:$A$205,B191))=0,"Код не найден в номенклатуре",IF(SUMPRODUCT(--EXACT('Номенклатура'!$A$6:$A$205,B191))&gt;1,"Код повторяется в номенклатуре",IF(ISNA(MATCH(C191,{"Приход","Расход","Списание","Корректировка остатка"},0)),"Выберите тип операции",IF(NOT(ISNUMBER(D191)),"Укажите количество",IF(D191=0,"Количество не может быть 0",IF(AND(C191&lt;&gt;"Корректировка остатка",D191&lt;0),"Для этого типа количество положительное",IF(NOT(ISNUMBER('Номенклатура'!$C$2)),"Укажите дату начала учёта",IF(A191&lt;INT('Номенклатура'!$C$2),"Раньше даты начала учёта: НЕ учтено",IF(AND(C191="Корректировка остатка",TRIM(G191)=""),"Учтено: добавьте пояснение","ОК")))))))))))))</f>
        <v/>
      </c>
    </row>
    <row r="192" spans="1:9" x14ac:dyDescent="0.25">
      <c r="A192" s="16"/>
      <c r="B192" s="13"/>
      <c r="C192" s="13"/>
      <c r="D192" s="14"/>
      <c r="E192" s="17" t="str">
        <f>IF(OR(B192="",SUMPRODUCT(--EXACT('Номенклатура'!$A$6:$A$205,B192))&lt;&gt;1),"",INDEX('Номенклатура'!$D$6:$D$205,SUMPRODUCT(EXACT('Номенклатура'!$A$6:$A$205,B192)*(ROW('Номенклатура'!$A$6:$A$205)-5)))&amp;"")</f>
        <v/>
      </c>
      <c r="F192" s="18" t="str">
        <f>IF(OR(I192="ОК",I192="Учтено: добавьте пояснение"),IF(C192="Приход",D192,IF(C192="Корректировка остатка",D192,-D192)),"")</f>
        <v/>
      </c>
      <c r="G192" s="13"/>
      <c r="H192" s="15" t="str">
        <f>IF(OR(B192="",SUMPRODUCT(--EXACT('Номенклатура'!$A$6:$A$205,B192))&lt;&gt;1),"",INDEX('Номенклатура'!$B$6:$B$205,SUMPRODUCT(EXACT('Номенклатура'!$A$6:$A$205,B192)*(ROW('Номенклатура'!$A$6:$A$205)-5)))&amp;"")</f>
        <v/>
      </c>
      <c r="I192" s="15" t="str">
        <f>IF(COUNTA(A192:D192,G192)=0,"",IF(NOT(ISNUMBER(A192)),"Укажите дату",IF(B192="","Укажите код",IF(NOT(AND(ISTEXT(B192),LEN(B192)&gt;0,LEN(B192)&lt;=30,ISNUMBER(FIND(LEFT(B192,1),"ABCDEFGHIJKLMNOPQRSTUVWXYZ")),SUMPRODUCT((MID(B192,{1,2,3,4,5,6,7,8,9,10,11,12,13,14,15,16,17,18,19,20,21,22,23,24,25,26,27,28,29,30},1)&lt;&gt;"")*ISERROR(FIND(MID(B192,{1,2,3,4,5,6,7,8,9,10,11,12,13,14,15,16,17,18,19,20,21,22,23,24,25,26,27,28,29,30},1),"ABCDEFGHIJKLMNOPQRSTUVWXYZ0123456789-_")))=0,ISERROR(VALUE(B192)))),"Недопустимый код: только латинские буквы A-Z в верхнем регистре, цифры, - и _; начало с буквы, до 30 символов (например MILK-001)",IF(SUMPRODUCT(--EXACT('Номенклатура'!$A$6:$A$205,B192))=0,"Код не найден в номенклатуре",IF(SUMPRODUCT(--EXACT('Номенклатура'!$A$6:$A$205,B192))&gt;1,"Код повторяется в номенклатуре",IF(ISNA(MATCH(C192,{"Приход","Расход","Списание","Корректировка остатка"},0)),"Выберите тип операции",IF(NOT(ISNUMBER(D192)),"Укажите количество",IF(D192=0,"Количество не может быть 0",IF(AND(C192&lt;&gt;"Корректировка остатка",D192&lt;0),"Для этого типа количество положительное",IF(NOT(ISNUMBER('Номенклатура'!$C$2)),"Укажите дату начала учёта",IF(A192&lt;INT('Номенклатура'!$C$2),"Раньше даты начала учёта: НЕ учтено",IF(AND(C192="Корректировка остатка",TRIM(G192)=""),"Учтено: добавьте пояснение","ОК")))))))))))))</f>
        <v/>
      </c>
    </row>
    <row r="193" spans="1:9" x14ac:dyDescent="0.25">
      <c r="A193" s="16"/>
      <c r="B193" s="13"/>
      <c r="C193" s="13"/>
      <c r="D193" s="14"/>
      <c r="E193" s="17" t="str">
        <f>IF(OR(B193="",SUMPRODUCT(--EXACT('Номенклатура'!$A$6:$A$205,B193))&lt;&gt;1),"",INDEX('Номенклатура'!$D$6:$D$205,SUMPRODUCT(EXACT('Номенклатура'!$A$6:$A$205,B193)*(ROW('Номенклатура'!$A$6:$A$205)-5)))&amp;"")</f>
        <v/>
      </c>
      <c r="F193" s="18" t="str">
        <f>IF(OR(I193="ОК",I193="Учтено: добавьте пояснение"),IF(C193="Приход",D193,IF(C193="Корректировка остатка",D193,-D193)),"")</f>
        <v/>
      </c>
      <c r="G193" s="13"/>
      <c r="H193" s="15" t="str">
        <f>IF(OR(B193="",SUMPRODUCT(--EXACT('Номенклатура'!$A$6:$A$205,B193))&lt;&gt;1),"",INDEX('Номенклатура'!$B$6:$B$205,SUMPRODUCT(EXACT('Номенклатура'!$A$6:$A$205,B193)*(ROW('Номенклатура'!$A$6:$A$205)-5)))&amp;"")</f>
        <v/>
      </c>
      <c r="I193" s="15" t="str">
        <f>IF(COUNTA(A193:D193,G193)=0,"",IF(NOT(ISNUMBER(A193)),"Укажите дату",IF(B193="","Укажите код",IF(NOT(AND(ISTEXT(B193),LEN(B193)&gt;0,LEN(B193)&lt;=30,ISNUMBER(FIND(LEFT(B193,1),"ABCDEFGHIJKLMNOPQRSTUVWXYZ")),SUMPRODUCT((MID(B193,{1,2,3,4,5,6,7,8,9,10,11,12,13,14,15,16,17,18,19,20,21,22,23,24,25,26,27,28,29,30},1)&lt;&gt;"")*ISERROR(FIND(MID(B193,{1,2,3,4,5,6,7,8,9,10,11,12,13,14,15,16,17,18,19,20,21,22,23,24,25,26,27,28,29,30},1),"ABCDEFGHIJKLMNOPQRSTUVWXYZ0123456789-_")))=0,ISERROR(VALUE(B193)))),"Недопустимый код: только латинские буквы A-Z в верхнем регистре, цифры, - и _; начало с буквы, до 30 символов (например MILK-001)",IF(SUMPRODUCT(--EXACT('Номенклатура'!$A$6:$A$205,B193))=0,"Код не найден в номенклатуре",IF(SUMPRODUCT(--EXACT('Номенклатура'!$A$6:$A$205,B193))&gt;1,"Код повторяется в номенклатуре",IF(ISNA(MATCH(C193,{"Приход","Расход","Списание","Корректировка остатка"},0)),"Выберите тип операции",IF(NOT(ISNUMBER(D193)),"Укажите количество",IF(D193=0,"Количество не может быть 0",IF(AND(C193&lt;&gt;"Корректировка остатка",D193&lt;0),"Для этого типа количество положительное",IF(NOT(ISNUMBER('Номенклатура'!$C$2)),"Укажите дату начала учёта",IF(A193&lt;INT('Номенклатура'!$C$2),"Раньше даты начала учёта: НЕ учтено",IF(AND(C193="Корректировка остатка",TRIM(G193)=""),"Учтено: добавьте пояснение","ОК")))))))))))))</f>
        <v/>
      </c>
    </row>
    <row r="194" spans="1:9" x14ac:dyDescent="0.25">
      <c r="A194" s="16"/>
      <c r="B194" s="13"/>
      <c r="C194" s="13"/>
      <c r="D194" s="14"/>
      <c r="E194" s="17" t="str">
        <f>IF(OR(B194="",SUMPRODUCT(--EXACT('Номенклатура'!$A$6:$A$205,B194))&lt;&gt;1),"",INDEX('Номенклатура'!$D$6:$D$205,SUMPRODUCT(EXACT('Номенклатура'!$A$6:$A$205,B194)*(ROW('Номенклатура'!$A$6:$A$205)-5)))&amp;"")</f>
        <v/>
      </c>
      <c r="F194" s="18" t="str">
        <f>IF(OR(I194="ОК",I194="Учтено: добавьте пояснение"),IF(C194="Приход",D194,IF(C194="Корректировка остатка",D194,-D194)),"")</f>
        <v/>
      </c>
      <c r="G194" s="13"/>
      <c r="H194" s="15" t="str">
        <f>IF(OR(B194="",SUMPRODUCT(--EXACT('Номенклатура'!$A$6:$A$205,B194))&lt;&gt;1),"",INDEX('Номенклатура'!$B$6:$B$205,SUMPRODUCT(EXACT('Номенклатура'!$A$6:$A$205,B194)*(ROW('Номенклатура'!$A$6:$A$205)-5)))&amp;"")</f>
        <v/>
      </c>
      <c r="I194" s="15" t="str">
        <f>IF(COUNTA(A194:D194,G194)=0,"",IF(NOT(ISNUMBER(A194)),"Укажите дату",IF(B194="","Укажите код",IF(NOT(AND(ISTEXT(B194),LEN(B194)&gt;0,LEN(B194)&lt;=30,ISNUMBER(FIND(LEFT(B194,1),"ABCDEFGHIJKLMNOPQRSTUVWXYZ")),SUMPRODUCT((MID(B194,{1,2,3,4,5,6,7,8,9,10,11,12,13,14,15,16,17,18,19,20,21,22,23,24,25,26,27,28,29,30},1)&lt;&gt;"")*ISERROR(FIND(MID(B194,{1,2,3,4,5,6,7,8,9,10,11,12,13,14,15,16,17,18,19,20,21,22,23,24,25,26,27,28,29,30},1),"ABCDEFGHIJKLMNOPQRSTUVWXYZ0123456789-_")))=0,ISERROR(VALUE(B194)))),"Недопустимый код: только латинские буквы A-Z в верхнем регистре, цифры, - и _; начало с буквы, до 30 символов (например MILK-001)",IF(SUMPRODUCT(--EXACT('Номенклатура'!$A$6:$A$205,B194))=0,"Код не найден в номенклатуре",IF(SUMPRODUCT(--EXACT('Номенклатура'!$A$6:$A$205,B194))&gt;1,"Код повторяется в номенклатуре",IF(ISNA(MATCH(C194,{"Приход","Расход","Списание","Корректировка остатка"},0)),"Выберите тип операции",IF(NOT(ISNUMBER(D194)),"Укажите количество",IF(D194=0,"Количество не может быть 0",IF(AND(C194&lt;&gt;"Корректировка остатка",D194&lt;0),"Для этого типа количество положительное",IF(NOT(ISNUMBER('Номенклатура'!$C$2)),"Укажите дату начала учёта",IF(A194&lt;INT('Номенклатура'!$C$2),"Раньше даты начала учёта: НЕ учтено",IF(AND(C194="Корректировка остатка",TRIM(G194)=""),"Учтено: добавьте пояснение","ОК")))))))))))))</f>
        <v/>
      </c>
    </row>
    <row r="195" spans="1:9" x14ac:dyDescent="0.25">
      <c r="A195" s="16"/>
      <c r="B195" s="13"/>
      <c r="C195" s="13"/>
      <c r="D195" s="14"/>
      <c r="E195" s="17" t="str">
        <f>IF(OR(B195="",SUMPRODUCT(--EXACT('Номенклатура'!$A$6:$A$205,B195))&lt;&gt;1),"",INDEX('Номенклатура'!$D$6:$D$205,SUMPRODUCT(EXACT('Номенклатура'!$A$6:$A$205,B195)*(ROW('Номенклатура'!$A$6:$A$205)-5)))&amp;"")</f>
        <v/>
      </c>
      <c r="F195" s="18" t="str">
        <f>IF(OR(I195="ОК",I195="Учтено: добавьте пояснение"),IF(C195="Приход",D195,IF(C195="Корректировка остатка",D195,-D195)),"")</f>
        <v/>
      </c>
      <c r="G195" s="13"/>
      <c r="H195" s="15" t="str">
        <f>IF(OR(B195="",SUMPRODUCT(--EXACT('Номенклатура'!$A$6:$A$205,B195))&lt;&gt;1),"",INDEX('Номенклатура'!$B$6:$B$205,SUMPRODUCT(EXACT('Номенклатура'!$A$6:$A$205,B195)*(ROW('Номенклатура'!$A$6:$A$205)-5)))&amp;"")</f>
        <v/>
      </c>
      <c r="I195" s="15" t="str">
        <f>IF(COUNTA(A195:D195,G195)=0,"",IF(NOT(ISNUMBER(A195)),"Укажите дату",IF(B195="","Укажите код",IF(NOT(AND(ISTEXT(B195),LEN(B195)&gt;0,LEN(B195)&lt;=30,ISNUMBER(FIND(LEFT(B195,1),"ABCDEFGHIJKLMNOPQRSTUVWXYZ")),SUMPRODUCT((MID(B195,{1,2,3,4,5,6,7,8,9,10,11,12,13,14,15,16,17,18,19,20,21,22,23,24,25,26,27,28,29,30},1)&lt;&gt;"")*ISERROR(FIND(MID(B195,{1,2,3,4,5,6,7,8,9,10,11,12,13,14,15,16,17,18,19,20,21,22,23,24,25,26,27,28,29,30},1),"ABCDEFGHIJKLMNOPQRSTUVWXYZ0123456789-_")))=0,ISERROR(VALUE(B195)))),"Недопустимый код: только латинские буквы A-Z в верхнем регистре, цифры, - и _; начало с буквы, до 30 символов (например MILK-001)",IF(SUMPRODUCT(--EXACT('Номенклатура'!$A$6:$A$205,B195))=0,"Код не найден в номенклатуре",IF(SUMPRODUCT(--EXACT('Номенклатура'!$A$6:$A$205,B195))&gt;1,"Код повторяется в номенклатуре",IF(ISNA(MATCH(C195,{"Приход","Расход","Списание","Корректировка остатка"},0)),"Выберите тип операции",IF(NOT(ISNUMBER(D195)),"Укажите количество",IF(D195=0,"Количество не может быть 0",IF(AND(C195&lt;&gt;"Корректировка остатка",D195&lt;0),"Для этого типа количество положительное",IF(NOT(ISNUMBER('Номенклатура'!$C$2)),"Укажите дату начала учёта",IF(A195&lt;INT('Номенклатура'!$C$2),"Раньше даты начала учёта: НЕ учтено",IF(AND(C195="Корректировка остатка",TRIM(G195)=""),"Учтено: добавьте пояснение","ОК")))))))))))))</f>
        <v/>
      </c>
    </row>
    <row r="196" spans="1:9" x14ac:dyDescent="0.25">
      <c r="A196" s="16"/>
      <c r="B196" s="13"/>
      <c r="C196" s="13"/>
      <c r="D196" s="14"/>
      <c r="E196" s="17" t="str">
        <f>IF(OR(B196="",SUMPRODUCT(--EXACT('Номенклатура'!$A$6:$A$205,B196))&lt;&gt;1),"",INDEX('Номенклатура'!$D$6:$D$205,SUMPRODUCT(EXACT('Номенклатура'!$A$6:$A$205,B196)*(ROW('Номенклатура'!$A$6:$A$205)-5)))&amp;"")</f>
        <v/>
      </c>
      <c r="F196" s="18" t="str">
        <f>IF(OR(I196="ОК",I196="Учтено: добавьте пояснение"),IF(C196="Приход",D196,IF(C196="Корректировка остатка",D196,-D196)),"")</f>
        <v/>
      </c>
      <c r="G196" s="13"/>
      <c r="H196" s="15" t="str">
        <f>IF(OR(B196="",SUMPRODUCT(--EXACT('Номенклатура'!$A$6:$A$205,B196))&lt;&gt;1),"",INDEX('Номенклатура'!$B$6:$B$205,SUMPRODUCT(EXACT('Номенклатура'!$A$6:$A$205,B196)*(ROW('Номенклатура'!$A$6:$A$205)-5)))&amp;"")</f>
        <v/>
      </c>
      <c r="I196" s="15" t="str">
        <f>IF(COUNTA(A196:D196,G196)=0,"",IF(NOT(ISNUMBER(A196)),"Укажите дату",IF(B196="","Укажите код",IF(NOT(AND(ISTEXT(B196),LEN(B196)&gt;0,LEN(B196)&lt;=30,ISNUMBER(FIND(LEFT(B196,1),"ABCDEFGHIJKLMNOPQRSTUVWXYZ")),SUMPRODUCT((MID(B196,{1,2,3,4,5,6,7,8,9,10,11,12,13,14,15,16,17,18,19,20,21,22,23,24,25,26,27,28,29,30},1)&lt;&gt;"")*ISERROR(FIND(MID(B196,{1,2,3,4,5,6,7,8,9,10,11,12,13,14,15,16,17,18,19,20,21,22,23,24,25,26,27,28,29,30},1),"ABCDEFGHIJKLMNOPQRSTUVWXYZ0123456789-_")))=0,ISERROR(VALUE(B196)))),"Недопустимый код: только латинские буквы A-Z в верхнем регистре, цифры, - и _; начало с буквы, до 30 символов (например MILK-001)",IF(SUMPRODUCT(--EXACT('Номенклатура'!$A$6:$A$205,B196))=0,"Код не найден в номенклатуре",IF(SUMPRODUCT(--EXACT('Номенклатура'!$A$6:$A$205,B196))&gt;1,"Код повторяется в номенклатуре",IF(ISNA(MATCH(C196,{"Приход","Расход","Списание","Корректировка остатка"},0)),"Выберите тип операции",IF(NOT(ISNUMBER(D196)),"Укажите количество",IF(D196=0,"Количество не может быть 0",IF(AND(C196&lt;&gt;"Корректировка остатка",D196&lt;0),"Для этого типа количество положительное",IF(NOT(ISNUMBER('Номенклатура'!$C$2)),"Укажите дату начала учёта",IF(A196&lt;INT('Номенклатура'!$C$2),"Раньше даты начала учёта: НЕ учтено",IF(AND(C196="Корректировка остатка",TRIM(G196)=""),"Учтено: добавьте пояснение","ОК")))))))))))))</f>
        <v/>
      </c>
    </row>
    <row r="197" spans="1:9" x14ac:dyDescent="0.25">
      <c r="A197" s="16"/>
      <c r="B197" s="13"/>
      <c r="C197" s="13"/>
      <c r="D197" s="14"/>
      <c r="E197" s="17" t="str">
        <f>IF(OR(B197="",SUMPRODUCT(--EXACT('Номенклатура'!$A$6:$A$205,B197))&lt;&gt;1),"",INDEX('Номенклатура'!$D$6:$D$205,SUMPRODUCT(EXACT('Номенклатура'!$A$6:$A$205,B197)*(ROW('Номенклатура'!$A$6:$A$205)-5)))&amp;"")</f>
        <v/>
      </c>
      <c r="F197" s="18" t="str">
        <f>IF(OR(I197="ОК",I197="Учтено: добавьте пояснение"),IF(C197="Приход",D197,IF(C197="Корректировка остатка",D197,-D197)),"")</f>
        <v/>
      </c>
      <c r="G197" s="13"/>
      <c r="H197" s="15" t="str">
        <f>IF(OR(B197="",SUMPRODUCT(--EXACT('Номенклатура'!$A$6:$A$205,B197))&lt;&gt;1),"",INDEX('Номенклатура'!$B$6:$B$205,SUMPRODUCT(EXACT('Номенклатура'!$A$6:$A$205,B197)*(ROW('Номенклатура'!$A$6:$A$205)-5)))&amp;"")</f>
        <v/>
      </c>
      <c r="I197" s="15" t="str">
        <f>IF(COUNTA(A197:D197,G197)=0,"",IF(NOT(ISNUMBER(A197)),"Укажите дату",IF(B197="","Укажите код",IF(NOT(AND(ISTEXT(B197),LEN(B197)&gt;0,LEN(B197)&lt;=30,ISNUMBER(FIND(LEFT(B197,1),"ABCDEFGHIJKLMNOPQRSTUVWXYZ")),SUMPRODUCT((MID(B197,{1,2,3,4,5,6,7,8,9,10,11,12,13,14,15,16,17,18,19,20,21,22,23,24,25,26,27,28,29,30},1)&lt;&gt;"")*ISERROR(FIND(MID(B197,{1,2,3,4,5,6,7,8,9,10,11,12,13,14,15,16,17,18,19,20,21,22,23,24,25,26,27,28,29,30},1),"ABCDEFGHIJKLMNOPQRSTUVWXYZ0123456789-_")))=0,ISERROR(VALUE(B197)))),"Недопустимый код: только латинские буквы A-Z в верхнем регистре, цифры, - и _; начало с буквы, до 30 символов (например MILK-001)",IF(SUMPRODUCT(--EXACT('Номенклатура'!$A$6:$A$205,B197))=0,"Код не найден в номенклатуре",IF(SUMPRODUCT(--EXACT('Номенклатура'!$A$6:$A$205,B197))&gt;1,"Код повторяется в номенклатуре",IF(ISNA(MATCH(C197,{"Приход","Расход","Списание","Корректировка остатка"},0)),"Выберите тип операции",IF(NOT(ISNUMBER(D197)),"Укажите количество",IF(D197=0,"Количество не может быть 0",IF(AND(C197&lt;&gt;"Корректировка остатка",D197&lt;0),"Для этого типа количество положительное",IF(NOT(ISNUMBER('Номенклатура'!$C$2)),"Укажите дату начала учёта",IF(A197&lt;INT('Номенклатура'!$C$2),"Раньше даты начала учёта: НЕ учтено",IF(AND(C197="Корректировка остатка",TRIM(G197)=""),"Учтено: добавьте пояснение","ОК")))))))))))))</f>
        <v/>
      </c>
    </row>
    <row r="198" spans="1:9" x14ac:dyDescent="0.25">
      <c r="A198" s="16"/>
      <c r="B198" s="13"/>
      <c r="C198" s="13"/>
      <c r="D198" s="14"/>
      <c r="E198" s="17" t="str">
        <f>IF(OR(B198="",SUMPRODUCT(--EXACT('Номенклатура'!$A$6:$A$205,B198))&lt;&gt;1),"",INDEX('Номенклатура'!$D$6:$D$205,SUMPRODUCT(EXACT('Номенклатура'!$A$6:$A$205,B198)*(ROW('Номенклатура'!$A$6:$A$205)-5)))&amp;"")</f>
        <v/>
      </c>
      <c r="F198" s="18" t="str">
        <f>IF(OR(I198="ОК",I198="Учтено: добавьте пояснение"),IF(C198="Приход",D198,IF(C198="Корректировка остатка",D198,-D198)),"")</f>
        <v/>
      </c>
      <c r="G198" s="13"/>
      <c r="H198" s="15" t="str">
        <f>IF(OR(B198="",SUMPRODUCT(--EXACT('Номенклатура'!$A$6:$A$205,B198))&lt;&gt;1),"",INDEX('Номенклатура'!$B$6:$B$205,SUMPRODUCT(EXACT('Номенклатура'!$A$6:$A$205,B198)*(ROW('Номенклатура'!$A$6:$A$205)-5)))&amp;"")</f>
        <v/>
      </c>
      <c r="I198" s="15" t="str">
        <f>IF(COUNTA(A198:D198,G198)=0,"",IF(NOT(ISNUMBER(A198)),"Укажите дату",IF(B198="","Укажите код",IF(NOT(AND(ISTEXT(B198),LEN(B198)&gt;0,LEN(B198)&lt;=30,ISNUMBER(FIND(LEFT(B198,1),"ABCDEFGHIJKLMNOPQRSTUVWXYZ")),SUMPRODUCT((MID(B198,{1,2,3,4,5,6,7,8,9,10,11,12,13,14,15,16,17,18,19,20,21,22,23,24,25,26,27,28,29,30},1)&lt;&gt;"")*ISERROR(FIND(MID(B198,{1,2,3,4,5,6,7,8,9,10,11,12,13,14,15,16,17,18,19,20,21,22,23,24,25,26,27,28,29,30},1),"ABCDEFGHIJKLMNOPQRSTUVWXYZ0123456789-_")))=0,ISERROR(VALUE(B198)))),"Недопустимый код: только латинские буквы A-Z в верхнем регистре, цифры, - и _; начало с буквы, до 30 символов (например MILK-001)",IF(SUMPRODUCT(--EXACT('Номенклатура'!$A$6:$A$205,B198))=0,"Код не найден в номенклатуре",IF(SUMPRODUCT(--EXACT('Номенклатура'!$A$6:$A$205,B198))&gt;1,"Код повторяется в номенклатуре",IF(ISNA(MATCH(C198,{"Приход","Расход","Списание","Корректировка остатка"},0)),"Выберите тип операции",IF(NOT(ISNUMBER(D198)),"Укажите количество",IF(D198=0,"Количество не может быть 0",IF(AND(C198&lt;&gt;"Корректировка остатка",D198&lt;0),"Для этого типа количество положительное",IF(NOT(ISNUMBER('Номенклатура'!$C$2)),"Укажите дату начала учёта",IF(A198&lt;INT('Номенклатура'!$C$2),"Раньше даты начала учёта: НЕ учтено",IF(AND(C198="Корректировка остатка",TRIM(G198)=""),"Учтено: добавьте пояснение","ОК")))))))))))))</f>
        <v/>
      </c>
    </row>
    <row r="199" spans="1:9" x14ac:dyDescent="0.25">
      <c r="A199" s="16"/>
      <c r="B199" s="13"/>
      <c r="C199" s="13"/>
      <c r="D199" s="14"/>
      <c r="E199" s="17" t="str">
        <f>IF(OR(B199="",SUMPRODUCT(--EXACT('Номенклатура'!$A$6:$A$205,B199))&lt;&gt;1),"",INDEX('Номенклатура'!$D$6:$D$205,SUMPRODUCT(EXACT('Номенклатура'!$A$6:$A$205,B199)*(ROW('Номенклатура'!$A$6:$A$205)-5)))&amp;"")</f>
        <v/>
      </c>
      <c r="F199" s="18" t="str">
        <f>IF(OR(I199="ОК",I199="Учтено: добавьте пояснение"),IF(C199="Приход",D199,IF(C199="Корректировка остатка",D199,-D199)),"")</f>
        <v/>
      </c>
      <c r="G199" s="13"/>
      <c r="H199" s="15" t="str">
        <f>IF(OR(B199="",SUMPRODUCT(--EXACT('Номенклатура'!$A$6:$A$205,B199))&lt;&gt;1),"",INDEX('Номенклатура'!$B$6:$B$205,SUMPRODUCT(EXACT('Номенклатура'!$A$6:$A$205,B199)*(ROW('Номенклатура'!$A$6:$A$205)-5)))&amp;"")</f>
        <v/>
      </c>
      <c r="I199" s="15" t="str">
        <f>IF(COUNTA(A199:D199,G199)=0,"",IF(NOT(ISNUMBER(A199)),"Укажите дату",IF(B199="","Укажите код",IF(NOT(AND(ISTEXT(B199),LEN(B199)&gt;0,LEN(B199)&lt;=30,ISNUMBER(FIND(LEFT(B199,1),"ABCDEFGHIJKLMNOPQRSTUVWXYZ")),SUMPRODUCT((MID(B199,{1,2,3,4,5,6,7,8,9,10,11,12,13,14,15,16,17,18,19,20,21,22,23,24,25,26,27,28,29,30},1)&lt;&gt;"")*ISERROR(FIND(MID(B199,{1,2,3,4,5,6,7,8,9,10,11,12,13,14,15,16,17,18,19,20,21,22,23,24,25,26,27,28,29,30},1),"ABCDEFGHIJKLMNOPQRSTUVWXYZ0123456789-_")))=0,ISERROR(VALUE(B199)))),"Недопустимый код: только латинские буквы A-Z в верхнем регистре, цифры, - и _; начало с буквы, до 30 символов (например MILK-001)",IF(SUMPRODUCT(--EXACT('Номенклатура'!$A$6:$A$205,B199))=0,"Код не найден в номенклатуре",IF(SUMPRODUCT(--EXACT('Номенклатура'!$A$6:$A$205,B199))&gt;1,"Код повторяется в номенклатуре",IF(ISNA(MATCH(C199,{"Приход","Расход","Списание","Корректировка остатка"},0)),"Выберите тип операции",IF(NOT(ISNUMBER(D199)),"Укажите количество",IF(D199=0,"Количество не может быть 0",IF(AND(C199&lt;&gt;"Корректировка остатка",D199&lt;0),"Для этого типа количество положительное",IF(NOT(ISNUMBER('Номенклатура'!$C$2)),"Укажите дату начала учёта",IF(A199&lt;INT('Номенклатура'!$C$2),"Раньше даты начала учёта: НЕ учтено",IF(AND(C199="Корректировка остатка",TRIM(G199)=""),"Учтено: добавьте пояснение","ОК")))))))))))))</f>
        <v/>
      </c>
    </row>
    <row r="200" spans="1:9" x14ac:dyDescent="0.25">
      <c r="A200" s="16"/>
      <c r="B200" s="13"/>
      <c r="C200" s="13"/>
      <c r="D200" s="14"/>
      <c r="E200" s="17" t="str">
        <f>IF(OR(B200="",SUMPRODUCT(--EXACT('Номенклатура'!$A$6:$A$205,B200))&lt;&gt;1),"",INDEX('Номенклатура'!$D$6:$D$205,SUMPRODUCT(EXACT('Номенклатура'!$A$6:$A$205,B200)*(ROW('Номенклатура'!$A$6:$A$205)-5)))&amp;"")</f>
        <v/>
      </c>
      <c r="F200" s="18" t="str">
        <f>IF(OR(I200="ОК",I200="Учтено: добавьте пояснение"),IF(C200="Приход",D200,IF(C200="Корректировка остатка",D200,-D200)),"")</f>
        <v/>
      </c>
      <c r="G200" s="13"/>
      <c r="H200" s="15" t="str">
        <f>IF(OR(B200="",SUMPRODUCT(--EXACT('Номенклатура'!$A$6:$A$205,B200))&lt;&gt;1),"",INDEX('Номенклатура'!$B$6:$B$205,SUMPRODUCT(EXACT('Номенклатура'!$A$6:$A$205,B200)*(ROW('Номенклатура'!$A$6:$A$205)-5)))&amp;"")</f>
        <v/>
      </c>
      <c r="I200" s="15" t="str">
        <f>IF(COUNTA(A200:D200,G200)=0,"",IF(NOT(ISNUMBER(A200)),"Укажите дату",IF(B200="","Укажите код",IF(NOT(AND(ISTEXT(B200),LEN(B200)&gt;0,LEN(B200)&lt;=30,ISNUMBER(FIND(LEFT(B200,1),"ABCDEFGHIJKLMNOPQRSTUVWXYZ")),SUMPRODUCT((MID(B200,{1,2,3,4,5,6,7,8,9,10,11,12,13,14,15,16,17,18,19,20,21,22,23,24,25,26,27,28,29,30},1)&lt;&gt;"")*ISERROR(FIND(MID(B200,{1,2,3,4,5,6,7,8,9,10,11,12,13,14,15,16,17,18,19,20,21,22,23,24,25,26,27,28,29,30},1),"ABCDEFGHIJKLMNOPQRSTUVWXYZ0123456789-_")))=0,ISERROR(VALUE(B200)))),"Недопустимый код: только латинские буквы A-Z в верхнем регистре, цифры, - и _; начало с буквы, до 30 символов (например MILK-001)",IF(SUMPRODUCT(--EXACT('Номенклатура'!$A$6:$A$205,B200))=0,"Код не найден в номенклатуре",IF(SUMPRODUCT(--EXACT('Номенклатура'!$A$6:$A$205,B200))&gt;1,"Код повторяется в номенклатуре",IF(ISNA(MATCH(C200,{"Приход","Расход","Списание","Корректировка остатка"},0)),"Выберите тип операции",IF(NOT(ISNUMBER(D200)),"Укажите количество",IF(D200=0,"Количество не может быть 0",IF(AND(C200&lt;&gt;"Корректировка остатка",D200&lt;0),"Для этого типа количество положительное",IF(NOT(ISNUMBER('Номенклатура'!$C$2)),"Укажите дату начала учёта",IF(A200&lt;INT('Номенклатура'!$C$2),"Раньше даты начала учёта: НЕ учтено",IF(AND(C200="Корректировка остатка",TRIM(G200)=""),"Учтено: добавьте пояснение","ОК")))))))))))))</f>
        <v/>
      </c>
    </row>
    <row r="201" spans="1:9" x14ac:dyDescent="0.25">
      <c r="A201" s="16"/>
      <c r="B201" s="13"/>
      <c r="C201" s="13"/>
      <c r="D201" s="14"/>
      <c r="E201" s="17" t="str">
        <f>IF(OR(B201="",SUMPRODUCT(--EXACT('Номенклатура'!$A$6:$A$205,B201))&lt;&gt;1),"",INDEX('Номенклатура'!$D$6:$D$205,SUMPRODUCT(EXACT('Номенклатура'!$A$6:$A$205,B201)*(ROW('Номенклатура'!$A$6:$A$205)-5)))&amp;"")</f>
        <v/>
      </c>
      <c r="F201" s="18" t="str">
        <f>IF(OR(I201="ОК",I201="Учтено: добавьте пояснение"),IF(C201="Приход",D201,IF(C201="Корректировка остатка",D201,-D201)),"")</f>
        <v/>
      </c>
      <c r="G201" s="13"/>
      <c r="H201" s="15" t="str">
        <f>IF(OR(B201="",SUMPRODUCT(--EXACT('Номенклатура'!$A$6:$A$205,B201))&lt;&gt;1),"",INDEX('Номенклатура'!$B$6:$B$205,SUMPRODUCT(EXACT('Номенклатура'!$A$6:$A$205,B201)*(ROW('Номенклатура'!$A$6:$A$205)-5)))&amp;"")</f>
        <v/>
      </c>
      <c r="I201" s="15" t="str">
        <f>IF(COUNTA(A201:D201,G201)=0,"",IF(NOT(ISNUMBER(A201)),"Укажите дату",IF(B201="","Укажите код",IF(NOT(AND(ISTEXT(B201),LEN(B201)&gt;0,LEN(B201)&lt;=30,ISNUMBER(FIND(LEFT(B201,1),"ABCDEFGHIJKLMNOPQRSTUVWXYZ")),SUMPRODUCT((MID(B201,{1,2,3,4,5,6,7,8,9,10,11,12,13,14,15,16,17,18,19,20,21,22,23,24,25,26,27,28,29,30},1)&lt;&gt;"")*ISERROR(FIND(MID(B201,{1,2,3,4,5,6,7,8,9,10,11,12,13,14,15,16,17,18,19,20,21,22,23,24,25,26,27,28,29,30},1),"ABCDEFGHIJKLMNOPQRSTUVWXYZ0123456789-_")))=0,ISERROR(VALUE(B201)))),"Недопустимый код: только латинские буквы A-Z в верхнем регистре, цифры, - и _; начало с буквы, до 30 символов (например MILK-001)",IF(SUMPRODUCT(--EXACT('Номенклатура'!$A$6:$A$205,B201))=0,"Код не найден в номенклатуре",IF(SUMPRODUCT(--EXACT('Номенклатура'!$A$6:$A$205,B201))&gt;1,"Код повторяется в номенклатуре",IF(ISNA(MATCH(C201,{"Приход","Расход","Списание","Корректировка остатка"},0)),"Выберите тип операции",IF(NOT(ISNUMBER(D201)),"Укажите количество",IF(D201=0,"Количество не может быть 0",IF(AND(C201&lt;&gt;"Корректировка остатка",D201&lt;0),"Для этого типа количество положительное",IF(NOT(ISNUMBER('Номенклатура'!$C$2)),"Укажите дату начала учёта",IF(A201&lt;INT('Номенклатура'!$C$2),"Раньше даты начала учёта: НЕ учтено",IF(AND(C201="Корректировка остатка",TRIM(G201)=""),"Учтено: добавьте пояснение","ОК")))))))))))))</f>
        <v/>
      </c>
    </row>
    <row r="202" spans="1:9" x14ac:dyDescent="0.25">
      <c r="A202" s="16"/>
      <c r="B202" s="13"/>
      <c r="C202" s="13"/>
      <c r="D202" s="14"/>
      <c r="E202" s="17" t="str">
        <f>IF(OR(B202="",SUMPRODUCT(--EXACT('Номенклатура'!$A$6:$A$205,B202))&lt;&gt;1),"",INDEX('Номенклатура'!$D$6:$D$205,SUMPRODUCT(EXACT('Номенклатура'!$A$6:$A$205,B202)*(ROW('Номенклатура'!$A$6:$A$205)-5)))&amp;"")</f>
        <v/>
      </c>
      <c r="F202" s="18" t="str">
        <f>IF(OR(I202="ОК",I202="Учтено: добавьте пояснение"),IF(C202="Приход",D202,IF(C202="Корректировка остатка",D202,-D202)),"")</f>
        <v/>
      </c>
      <c r="G202" s="13"/>
      <c r="H202" s="15" t="str">
        <f>IF(OR(B202="",SUMPRODUCT(--EXACT('Номенклатура'!$A$6:$A$205,B202))&lt;&gt;1),"",INDEX('Номенклатура'!$B$6:$B$205,SUMPRODUCT(EXACT('Номенклатура'!$A$6:$A$205,B202)*(ROW('Номенклатура'!$A$6:$A$205)-5)))&amp;"")</f>
        <v/>
      </c>
      <c r="I202" s="15" t="str">
        <f>IF(COUNTA(A202:D202,G202)=0,"",IF(NOT(ISNUMBER(A202)),"Укажите дату",IF(B202="","Укажите код",IF(NOT(AND(ISTEXT(B202),LEN(B202)&gt;0,LEN(B202)&lt;=30,ISNUMBER(FIND(LEFT(B202,1),"ABCDEFGHIJKLMNOPQRSTUVWXYZ")),SUMPRODUCT((MID(B202,{1,2,3,4,5,6,7,8,9,10,11,12,13,14,15,16,17,18,19,20,21,22,23,24,25,26,27,28,29,30},1)&lt;&gt;"")*ISERROR(FIND(MID(B202,{1,2,3,4,5,6,7,8,9,10,11,12,13,14,15,16,17,18,19,20,21,22,23,24,25,26,27,28,29,30},1),"ABCDEFGHIJKLMNOPQRSTUVWXYZ0123456789-_")))=0,ISERROR(VALUE(B202)))),"Недопустимый код: только латинские буквы A-Z в верхнем регистре, цифры, - и _; начало с буквы, до 30 символов (например MILK-001)",IF(SUMPRODUCT(--EXACT('Номенклатура'!$A$6:$A$205,B202))=0,"Код не найден в номенклатуре",IF(SUMPRODUCT(--EXACT('Номенклатура'!$A$6:$A$205,B202))&gt;1,"Код повторяется в номенклатуре",IF(ISNA(MATCH(C202,{"Приход","Расход","Списание","Корректировка остатка"},0)),"Выберите тип операции",IF(NOT(ISNUMBER(D202)),"Укажите количество",IF(D202=0,"Количество не может быть 0",IF(AND(C202&lt;&gt;"Корректировка остатка",D202&lt;0),"Для этого типа количество положительное",IF(NOT(ISNUMBER('Номенклатура'!$C$2)),"Укажите дату начала учёта",IF(A202&lt;INT('Номенклатура'!$C$2),"Раньше даты начала учёта: НЕ учтено",IF(AND(C202="Корректировка остатка",TRIM(G202)=""),"Учтено: добавьте пояснение","ОК")))))))))))))</f>
        <v/>
      </c>
    </row>
    <row r="203" spans="1:9" x14ac:dyDescent="0.25">
      <c r="A203" s="16"/>
      <c r="B203" s="13"/>
      <c r="C203" s="13"/>
      <c r="D203" s="14"/>
      <c r="E203" s="17" t="str">
        <f>IF(OR(B203="",SUMPRODUCT(--EXACT('Номенклатура'!$A$6:$A$205,B203))&lt;&gt;1),"",INDEX('Номенклатура'!$D$6:$D$205,SUMPRODUCT(EXACT('Номенклатура'!$A$6:$A$205,B203)*(ROW('Номенклатура'!$A$6:$A$205)-5)))&amp;"")</f>
        <v/>
      </c>
      <c r="F203" s="18" t="str">
        <f>IF(OR(I203="ОК",I203="Учтено: добавьте пояснение"),IF(C203="Приход",D203,IF(C203="Корректировка остатка",D203,-D203)),"")</f>
        <v/>
      </c>
      <c r="G203" s="13"/>
      <c r="H203" s="15" t="str">
        <f>IF(OR(B203="",SUMPRODUCT(--EXACT('Номенклатура'!$A$6:$A$205,B203))&lt;&gt;1),"",INDEX('Номенклатура'!$B$6:$B$205,SUMPRODUCT(EXACT('Номенклатура'!$A$6:$A$205,B203)*(ROW('Номенклатура'!$A$6:$A$205)-5)))&amp;"")</f>
        <v/>
      </c>
      <c r="I203" s="15" t="str">
        <f>IF(COUNTA(A203:D203,G203)=0,"",IF(NOT(ISNUMBER(A203)),"Укажите дату",IF(B203="","Укажите код",IF(NOT(AND(ISTEXT(B203),LEN(B203)&gt;0,LEN(B203)&lt;=30,ISNUMBER(FIND(LEFT(B203,1),"ABCDEFGHIJKLMNOPQRSTUVWXYZ")),SUMPRODUCT((MID(B203,{1,2,3,4,5,6,7,8,9,10,11,12,13,14,15,16,17,18,19,20,21,22,23,24,25,26,27,28,29,30},1)&lt;&gt;"")*ISERROR(FIND(MID(B203,{1,2,3,4,5,6,7,8,9,10,11,12,13,14,15,16,17,18,19,20,21,22,23,24,25,26,27,28,29,30},1),"ABCDEFGHIJKLMNOPQRSTUVWXYZ0123456789-_")))=0,ISERROR(VALUE(B203)))),"Недопустимый код: только латинские буквы A-Z в верхнем регистре, цифры, - и _; начало с буквы, до 30 символов (например MILK-001)",IF(SUMPRODUCT(--EXACT('Номенклатура'!$A$6:$A$205,B203))=0,"Код не найден в номенклатуре",IF(SUMPRODUCT(--EXACT('Номенклатура'!$A$6:$A$205,B203))&gt;1,"Код повторяется в номенклатуре",IF(ISNA(MATCH(C203,{"Приход","Расход","Списание","Корректировка остатка"},0)),"Выберите тип операции",IF(NOT(ISNUMBER(D203)),"Укажите количество",IF(D203=0,"Количество не может быть 0",IF(AND(C203&lt;&gt;"Корректировка остатка",D203&lt;0),"Для этого типа количество положительное",IF(NOT(ISNUMBER('Номенклатура'!$C$2)),"Укажите дату начала учёта",IF(A203&lt;INT('Номенклатура'!$C$2),"Раньше даты начала учёта: НЕ учтено",IF(AND(C203="Корректировка остатка",TRIM(G203)=""),"Учтено: добавьте пояснение","ОК")))))))))))))</f>
        <v/>
      </c>
    </row>
    <row r="204" spans="1:9" x14ac:dyDescent="0.25">
      <c r="A204" s="16"/>
      <c r="B204" s="13"/>
      <c r="C204" s="13"/>
      <c r="D204" s="14"/>
      <c r="E204" s="17" t="str">
        <f>IF(OR(B204="",SUMPRODUCT(--EXACT('Номенклатура'!$A$6:$A$205,B204))&lt;&gt;1),"",INDEX('Номенклатура'!$D$6:$D$205,SUMPRODUCT(EXACT('Номенклатура'!$A$6:$A$205,B204)*(ROW('Номенклатура'!$A$6:$A$205)-5)))&amp;"")</f>
        <v/>
      </c>
      <c r="F204" s="18" t="str">
        <f>IF(OR(I204="ОК",I204="Учтено: добавьте пояснение"),IF(C204="Приход",D204,IF(C204="Корректировка остатка",D204,-D204)),"")</f>
        <v/>
      </c>
      <c r="G204" s="13"/>
      <c r="H204" s="15" t="str">
        <f>IF(OR(B204="",SUMPRODUCT(--EXACT('Номенклатура'!$A$6:$A$205,B204))&lt;&gt;1),"",INDEX('Номенклатура'!$B$6:$B$205,SUMPRODUCT(EXACT('Номенклатура'!$A$6:$A$205,B204)*(ROW('Номенклатура'!$A$6:$A$205)-5)))&amp;"")</f>
        <v/>
      </c>
      <c r="I204" s="15" t="str">
        <f>IF(COUNTA(A204:D204,G204)=0,"",IF(NOT(ISNUMBER(A204)),"Укажите дату",IF(B204="","Укажите код",IF(NOT(AND(ISTEXT(B204),LEN(B204)&gt;0,LEN(B204)&lt;=30,ISNUMBER(FIND(LEFT(B204,1),"ABCDEFGHIJKLMNOPQRSTUVWXYZ")),SUMPRODUCT((MID(B204,{1,2,3,4,5,6,7,8,9,10,11,12,13,14,15,16,17,18,19,20,21,22,23,24,25,26,27,28,29,30},1)&lt;&gt;"")*ISERROR(FIND(MID(B204,{1,2,3,4,5,6,7,8,9,10,11,12,13,14,15,16,17,18,19,20,21,22,23,24,25,26,27,28,29,30},1),"ABCDEFGHIJKLMNOPQRSTUVWXYZ0123456789-_")))=0,ISERROR(VALUE(B204)))),"Недопустимый код: только латинские буквы A-Z в верхнем регистре, цифры, - и _; начало с буквы, до 30 символов (например MILK-001)",IF(SUMPRODUCT(--EXACT('Номенклатура'!$A$6:$A$205,B204))=0,"Код не найден в номенклатуре",IF(SUMPRODUCT(--EXACT('Номенклатура'!$A$6:$A$205,B204))&gt;1,"Код повторяется в номенклатуре",IF(ISNA(MATCH(C204,{"Приход","Расход","Списание","Корректировка остатка"},0)),"Выберите тип операции",IF(NOT(ISNUMBER(D204)),"Укажите количество",IF(D204=0,"Количество не может быть 0",IF(AND(C204&lt;&gt;"Корректировка остатка",D204&lt;0),"Для этого типа количество положительное",IF(NOT(ISNUMBER('Номенклатура'!$C$2)),"Укажите дату начала учёта",IF(A204&lt;INT('Номенклатура'!$C$2),"Раньше даты начала учёта: НЕ учтено",IF(AND(C204="Корректировка остатка",TRIM(G204)=""),"Учтено: добавьте пояснение","ОК")))))))))))))</f>
        <v/>
      </c>
    </row>
    <row r="205" spans="1:9" x14ac:dyDescent="0.25">
      <c r="A205" s="16"/>
      <c r="B205" s="13"/>
      <c r="C205" s="13"/>
      <c r="D205" s="14"/>
      <c r="E205" s="17" t="str">
        <f>IF(OR(B205="",SUMPRODUCT(--EXACT('Номенклатура'!$A$6:$A$205,B205))&lt;&gt;1),"",INDEX('Номенклатура'!$D$6:$D$205,SUMPRODUCT(EXACT('Номенклатура'!$A$6:$A$205,B205)*(ROW('Номенклатура'!$A$6:$A$205)-5)))&amp;"")</f>
        <v/>
      </c>
      <c r="F205" s="18" t="str">
        <f>IF(OR(I205="ОК",I205="Учтено: добавьте пояснение"),IF(C205="Приход",D205,IF(C205="Корректировка остатка",D205,-D205)),"")</f>
        <v/>
      </c>
      <c r="G205" s="13"/>
      <c r="H205" s="15" t="str">
        <f>IF(OR(B205="",SUMPRODUCT(--EXACT('Номенклатура'!$A$6:$A$205,B205))&lt;&gt;1),"",INDEX('Номенклатура'!$B$6:$B$205,SUMPRODUCT(EXACT('Номенклатура'!$A$6:$A$205,B205)*(ROW('Номенклатура'!$A$6:$A$205)-5)))&amp;"")</f>
        <v/>
      </c>
      <c r="I205" s="15" t="str">
        <f>IF(COUNTA(A205:D205,G205)=0,"",IF(NOT(ISNUMBER(A205)),"Укажите дату",IF(B205="","Укажите код",IF(NOT(AND(ISTEXT(B205),LEN(B205)&gt;0,LEN(B205)&lt;=30,ISNUMBER(FIND(LEFT(B205,1),"ABCDEFGHIJKLMNOPQRSTUVWXYZ")),SUMPRODUCT((MID(B205,{1,2,3,4,5,6,7,8,9,10,11,12,13,14,15,16,17,18,19,20,21,22,23,24,25,26,27,28,29,30},1)&lt;&gt;"")*ISERROR(FIND(MID(B205,{1,2,3,4,5,6,7,8,9,10,11,12,13,14,15,16,17,18,19,20,21,22,23,24,25,26,27,28,29,30},1),"ABCDEFGHIJKLMNOPQRSTUVWXYZ0123456789-_")))=0,ISERROR(VALUE(B205)))),"Недопустимый код: только латинские буквы A-Z в верхнем регистре, цифры, - и _; начало с буквы, до 30 символов (например MILK-001)",IF(SUMPRODUCT(--EXACT('Номенклатура'!$A$6:$A$205,B205))=0,"Код не найден в номенклатуре",IF(SUMPRODUCT(--EXACT('Номенклатура'!$A$6:$A$205,B205))&gt;1,"Код повторяется в номенклатуре",IF(ISNA(MATCH(C205,{"Приход","Расход","Списание","Корректировка остатка"},0)),"Выберите тип операции",IF(NOT(ISNUMBER(D205)),"Укажите количество",IF(D205=0,"Количество не может быть 0",IF(AND(C205&lt;&gt;"Корректировка остатка",D205&lt;0),"Для этого типа количество положительное",IF(NOT(ISNUMBER('Номенклатура'!$C$2)),"Укажите дату начала учёта",IF(A205&lt;INT('Номенклатура'!$C$2),"Раньше даты начала учёта: НЕ учтено",IF(AND(C205="Корректировка остатка",TRIM(G205)=""),"Учтено: добавьте пояснение","ОК")))))))))))))</f>
        <v/>
      </c>
    </row>
    <row r="206" spans="1:9" x14ac:dyDescent="0.25">
      <c r="A206" s="16"/>
      <c r="B206" s="13"/>
      <c r="C206" s="13"/>
      <c r="D206" s="14"/>
      <c r="E206" s="17" t="str">
        <f>IF(OR(B206="",SUMPRODUCT(--EXACT('Номенклатура'!$A$6:$A$205,B206))&lt;&gt;1),"",INDEX('Номенклатура'!$D$6:$D$205,SUMPRODUCT(EXACT('Номенклатура'!$A$6:$A$205,B206)*(ROW('Номенклатура'!$A$6:$A$205)-5)))&amp;"")</f>
        <v/>
      </c>
      <c r="F206" s="18" t="str">
        <f>IF(OR(I206="ОК",I206="Учтено: добавьте пояснение"),IF(C206="Приход",D206,IF(C206="Корректировка остатка",D206,-D206)),"")</f>
        <v/>
      </c>
      <c r="G206" s="13"/>
      <c r="H206" s="15" t="str">
        <f>IF(OR(B206="",SUMPRODUCT(--EXACT('Номенклатура'!$A$6:$A$205,B206))&lt;&gt;1),"",INDEX('Номенклатура'!$B$6:$B$205,SUMPRODUCT(EXACT('Номенклатура'!$A$6:$A$205,B206)*(ROW('Номенклатура'!$A$6:$A$205)-5)))&amp;"")</f>
        <v/>
      </c>
      <c r="I206" s="15" t="str">
        <f>IF(COUNTA(A206:D206,G206)=0,"",IF(NOT(ISNUMBER(A206)),"Укажите дату",IF(B206="","Укажите код",IF(NOT(AND(ISTEXT(B206),LEN(B206)&gt;0,LEN(B206)&lt;=30,ISNUMBER(FIND(LEFT(B206,1),"ABCDEFGHIJKLMNOPQRSTUVWXYZ")),SUMPRODUCT((MID(B206,{1,2,3,4,5,6,7,8,9,10,11,12,13,14,15,16,17,18,19,20,21,22,23,24,25,26,27,28,29,30},1)&lt;&gt;"")*ISERROR(FIND(MID(B206,{1,2,3,4,5,6,7,8,9,10,11,12,13,14,15,16,17,18,19,20,21,22,23,24,25,26,27,28,29,30},1),"ABCDEFGHIJKLMNOPQRSTUVWXYZ0123456789-_")))=0,ISERROR(VALUE(B206)))),"Недопустимый код: только латинские буквы A-Z в верхнем регистре, цифры, - и _; начало с буквы, до 30 символов (например MILK-001)",IF(SUMPRODUCT(--EXACT('Номенклатура'!$A$6:$A$205,B206))=0,"Код не найден в номенклатуре",IF(SUMPRODUCT(--EXACT('Номенклатура'!$A$6:$A$205,B206))&gt;1,"Код повторяется в номенклатуре",IF(ISNA(MATCH(C206,{"Приход","Расход","Списание","Корректировка остатка"},0)),"Выберите тип операции",IF(NOT(ISNUMBER(D206)),"Укажите количество",IF(D206=0,"Количество не может быть 0",IF(AND(C206&lt;&gt;"Корректировка остатка",D206&lt;0),"Для этого типа количество положительное",IF(NOT(ISNUMBER('Номенклатура'!$C$2)),"Укажите дату начала учёта",IF(A206&lt;INT('Номенклатура'!$C$2),"Раньше даты начала учёта: НЕ учтено",IF(AND(C206="Корректировка остатка",TRIM(G206)=""),"Учтено: добавьте пояснение","ОК")))))))))))))</f>
        <v/>
      </c>
    </row>
    <row r="207" spans="1:9" x14ac:dyDescent="0.25">
      <c r="A207" s="16"/>
      <c r="B207" s="13"/>
      <c r="C207" s="13"/>
      <c r="D207" s="14"/>
      <c r="E207" s="17" t="str">
        <f>IF(OR(B207="",SUMPRODUCT(--EXACT('Номенклатура'!$A$6:$A$205,B207))&lt;&gt;1),"",INDEX('Номенклатура'!$D$6:$D$205,SUMPRODUCT(EXACT('Номенклатура'!$A$6:$A$205,B207)*(ROW('Номенклатура'!$A$6:$A$205)-5)))&amp;"")</f>
        <v/>
      </c>
      <c r="F207" s="18" t="str">
        <f>IF(OR(I207="ОК",I207="Учтено: добавьте пояснение"),IF(C207="Приход",D207,IF(C207="Корректировка остатка",D207,-D207)),"")</f>
        <v/>
      </c>
      <c r="G207" s="13"/>
      <c r="H207" s="15" t="str">
        <f>IF(OR(B207="",SUMPRODUCT(--EXACT('Номенклатура'!$A$6:$A$205,B207))&lt;&gt;1),"",INDEX('Номенклатура'!$B$6:$B$205,SUMPRODUCT(EXACT('Номенклатура'!$A$6:$A$205,B207)*(ROW('Номенклатура'!$A$6:$A$205)-5)))&amp;"")</f>
        <v/>
      </c>
      <c r="I207" s="15" t="str">
        <f>IF(COUNTA(A207:D207,G207)=0,"",IF(NOT(ISNUMBER(A207)),"Укажите дату",IF(B207="","Укажите код",IF(NOT(AND(ISTEXT(B207),LEN(B207)&gt;0,LEN(B207)&lt;=30,ISNUMBER(FIND(LEFT(B207,1),"ABCDEFGHIJKLMNOPQRSTUVWXYZ")),SUMPRODUCT((MID(B207,{1,2,3,4,5,6,7,8,9,10,11,12,13,14,15,16,17,18,19,20,21,22,23,24,25,26,27,28,29,30},1)&lt;&gt;"")*ISERROR(FIND(MID(B207,{1,2,3,4,5,6,7,8,9,10,11,12,13,14,15,16,17,18,19,20,21,22,23,24,25,26,27,28,29,30},1),"ABCDEFGHIJKLMNOPQRSTUVWXYZ0123456789-_")))=0,ISERROR(VALUE(B207)))),"Недопустимый код: только латинские буквы A-Z в верхнем регистре, цифры, - и _; начало с буквы, до 30 символов (например MILK-001)",IF(SUMPRODUCT(--EXACT('Номенклатура'!$A$6:$A$205,B207))=0,"Код не найден в номенклатуре",IF(SUMPRODUCT(--EXACT('Номенклатура'!$A$6:$A$205,B207))&gt;1,"Код повторяется в номенклатуре",IF(ISNA(MATCH(C207,{"Приход","Расход","Списание","Корректировка остатка"},0)),"Выберите тип операции",IF(NOT(ISNUMBER(D207)),"Укажите количество",IF(D207=0,"Количество не может быть 0",IF(AND(C207&lt;&gt;"Корректировка остатка",D207&lt;0),"Для этого типа количество положительное",IF(NOT(ISNUMBER('Номенклатура'!$C$2)),"Укажите дату начала учёта",IF(A207&lt;INT('Номенклатура'!$C$2),"Раньше даты начала учёта: НЕ учтено",IF(AND(C207="Корректировка остатка",TRIM(G207)=""),"Учтено: добавьте пояснение","ОК")))))))))))))</f>
        <v/>
      </c>
    </row>
    <row r="208" spans="1:9" x14ac:dyDescent="0.25">
      <c r="A208" s="16"/>
      <c r="B208" s="13"/>
      <c r="C208" s="13"/>
      <c r="D208" s="14"/>
      <c r="E208" s="17" t="str">
        <f>IF(OR(B208="",SUMPRODUCT(--EXACT('Номенклатура'!$A$6:$A$205,B208))&lt;&gt;1),"",INDEX('Номенклатура'!$D$6:$D$205,SUMPRODUCT(EXACT('Номенклатура'!$A$6:$A$205,B208)*(ROW('Номенклатура'!$A$6:$A$205)-5)))&amp;"")</f>
        <v/>
      </c>
      <c r="F208" s="18" t="str">
        <f>IF(OR(I208="ОК",I208="Учтено: добавьте пояснение"),IF(C208="Приход",D208,IF(C208="Корректировка остатка",D208,-D208)),"")</f>
        <v/>
      </c>
      <c r="G208" s="13"/>
      <c r="H208" s="15" t="str">
        <f>IF(OR(B208="",SUMPRODUCT(--EXACT('Номенклатура'!$A$6:$A$205,B208))&lt;&gt;1),"",INDEX('Номенклатура'!$B$6:$B$205,SUMPRODUCT(EXACT('Номенклатура'!$A$6:$A$205,B208)*(ROW('Номенклатура'!$A$6:$A$205)-5)))&amp;"")</f>
        <v/>
      </c>
      <c r="I208" s="15" t="str">
        <f>IF(COUNTA(A208:D208,G208)=0,"",IF(NOT(ISNUMBER(A208)),"Укажите дату",IF(B208="","Укажите код",IF(NOT(AND(ISTEXT(B208),LEN(B208)&gt;0,LEN(B208)&lt;=30,ISNUMBER(FIND(LEFT(B208,1),"ABCDEFGHIJKLMNOPQRSTUVWXYZ")),SUMPRODUCT((MID(B208,{1,2,3,4,5,6,7,8,9,10,11,12,13,14,15,16,17,18,19,20,21,22,23,24,25,26,27,28,29,30},1)&lt;&gt;"")*ISERROR(FIND(MID(B208,{1,2,3,4,5,6,7,8,9,10,11,12,13,14,15,16,17,18,19,20,21,22,23,24,25,26,27,28,29,30},1),"ABCDEFGHIJKLMNOPQRSTUVWXYZ0123456789-_")))=0,ISERROR(VALUE(B208)))),"Недопустимый код: только латинские буквы A-Z в верхнем регистре, цифры, - и _; начало с буквы, до 30 символов (например MILK-001)",IF(SUMPRODUCT(--EXACT('Номенклатура'!$A$6:$A$205,B208))=0,"Код не найден в номенклатуре",IF(SUMPRODUCT(--EXACT('Номенклатура'!$A$6:$A$205,B208))&gt;1,"Код повторяется в номенклатуре",IF(ISNA(MATCH(C208,{"Приход","Расход","Списание","Корректировка остатка"},0)),"Выберите тип операции",IF(NOT(ISNUMBER(D208)),"Укажите количество",IF(D208=0,"Количество не может быть 0",IF(AND(C208&lt;&gt;"Корректировка остатка",D208&lt;0),"Для этого типа количество положительное",IF(NOT(ISNUMBER('Номенклатура'!$C$2)),"Укажите дату начала учёта",IF(A208&lt;INT('Номенклатура'!$C$2),"Раньше даты начала учёта: НЕ учтено",IF(AND(C208="Корректировка остатка",TRIM(G208)=""),"Учтено: добавьте пояснение","ОК")))))))))))))</f>
        <v/>
      </c>
    </row>
    <row r="209" spans="1:9" x14ac:dyDescent="0.25">
      <c r="A209" s="16"/>
      <c r="B209" s="13"/>
      <c r="C209" s="13"/>
      <c r="D209" s="14"/>
      <c r="E209" s="17" t="str">
        <f>IF(OR(B209="",SUMPRODUCT(--EXACT('Номенклатура'!$A$6:$A$205,B209))&lt;&gt;1),"",INDEX('Номенклатура'!$D$6:$D$205,SUMPRODUCT(EXACT('Номенклатура'!$A$6:$A$205,B209)*(ROW('Номенклатура'!$A$6:$A$205)-5)))&amp;"")</f>
        <v/>
      </c>
      <c r="F209" s="18" t="str">
        <f>IF(OR(I209="ОК",I209="Учтено: добавьте пояснение"),IF(C209="Приход",D209,IF(C209="Корректировка остатка",D209,-D209)),"")</f>
        <v/>
      </c>
      <c r="G209" s="13"/>
      <c r="H209" s="15" t="str">
        <f>IF(OR(B209="",SUMPRODUCT(--EXACT('Номенклатура'!$A$6:$A$205,B209))&lt;&gt;1),"",INDEX('Номенклатура'!$B$6:$B$205,SUMPRODUCT(EXACT('Номенклатура'!$A$6:$A$205,B209)*(ROW('Номенклатура'!$A$6:$A$205)-5)))&amp;"")</f>
        <v/>
      </c>
      <c r="I209" s="15" t="str">
        <f>IF(COUNTA(A209:D209,G209)=0,"",IF(NOT(ISNUMBER(A209)),"Укажите дату",IF(B209="","Укажите код",IF(NOT(AND(ISTEXT(B209),LEN(B209)&gt;0,LEN(B209)&lt;=30,ISNUMBER(FIND(LEFT(B209,1),"ABCDEFGHIJKLMNOPQRSTUVWXYZ")),SUMPRODUCT((MID(B209,{1,2,3,4,5,6,7,8,9,10,11,12,13,14,15,16,17,18,19,20,21,22,23,24,25,26,27,28,29,30},1)&lt;&gt;"")*ISERROR(FIND(MID(B209,{1,2,3,4,5,6,7,8,9,10,11,12,13,14,15,16,17,18,19,20,21,22,23,24,25,26,27,28,29,30},1),"ABCDEFGHIJKLMNOPQRSTUVWXYZ0123456789-_")))=0,ISERROR(VALUE(B209)))),"Недопустимый код: только латинские буквы A-Z в верхнем регистре, цифры, - и _; начало с буквы, до 30 символов (например MILK-001)",IF(SUMPRODUCT(--EXACT('Номенклатура'!$A$6:$A$205,B209))=0,"Код не найден в номенклатуре",IF(SUMPRODUCT(--EXACT('Номенклатура'!$A$6:$A$205,B209))&gt;1,"Код повторяется в номенклатуре",IF(ISNA(MATCH(C209,{"Приход","Расход","Списание","Корректировка остатка"},0)),"Выберите тип операции",IF(NOT(ISNUMBER(D209)),"Укажите количество",IF(D209=0,"Количество не может быть 0",IF(AND(C209&lt;&gt;"Корректировка остатка",D209&lt;0),"Для этого типа количество положительное",IF(NOT(ISNUMBER('Номенклатура'!$C$2)),"Укажите дату начала учёта",IF(A209&lt;INT('Номенклатура'!$C$2),"Раньше даты начала учёта: НЕ учтено",IF(AND(C209="Корректировка остатка",TRIM(G209)=""),"Учтено: добавьте пояснение","ОК")))))))))))))</f>
        <v/>
      </c>
    </row>
    <row r="210" spans="1:9" x14ac:dyDescent="0.25">
      <c r="A210" s="16"/>
      <c r="B210" s="13"/>
      <c r="C210" s="13"/>
      <c r="D210" s="14"/>
      <c r="E210" s="17" t="str">
        <f>IF(OR(B210="",SUMPRODUCT(--EXACT('Номенклатура'!$A$6:$A$205,B210))&lt;&gt;1),"",INDEX('Номенклатура'!$D$6:$D$205,SUMPRODUCT(EXACT('Номенклатура'!$A$6:$A$205,B210)*(ROW('Номенклатура'!$A$6:$A$205)-5)))&amp;"")</f>
        <v/>
      </c>
      <c r="F210" s="18" t="str">
        <f>IF(OR(I210="ОК",I210="Учтено: добавьте пояснение"),IF(C210="Приход",D210,IF(C210="Корректировка остатка",D210,-D210)),"")</f>
        <v/>
      </c>
      <c r="G210" s="13"/>
      <c r="H210" s="15" t="str">
        <f>IF(OR(B210="",SUMPRODUCT(--EXACT('Номенклатура'!$A$6:$A$205,B210))&lt;&gt;1),"",INDEX('Номенклатура'!$B$6:$B$205,SUMPRODUCT(EXACT('Номенклатура'!$A$6:$A$205,B210)*(ROW('Номенклатура'!$A$6:$A$205)-5)))&amp;"")</f>
        <v/>
      </c>
      <c r="I210" s="15" t="str">
        <f>IF(COUNTA(A210:D210,G210)=0,"",IF(NOT(ISNUMBER(A210)),"Укажите дату",IF(B210="","Укажите код",IF(NOT(AND(ISTEXT(B210),LEN(B210)&gt;0,LEN(B210)&lt;=30,ISNUMBER(FIND(LEFT(B210,1),"ABCDEFGHIJKLMNOPQRSTUVWXYZ")),SUMPRODUCT((MID(B210,{1,2,3,4,5,6,7,8,9,10,11,12,13,14,15,16,17,18,19,20,21,22,23,24,25,26,27,28,29,30},1)&lt;&gt;"")*ISERROR(FIND(MID(B210,{1,2,3,4,5,6,7,8,9,10,11,12,13,14,15,16,17,18,19,20,21,22,23,24,25,26,27,28,29,30},1),"ABCDEFGHIJKLMNOPQRSTUVWXYZ0123456789-_")))=0,ISERROR(VALUE(B210)))),"Недопустимый код: только латинские буквы A-Z в верхнем регистре, цифры, - и _; начало с буквы, до 30 символов (например MILK-001)",IF(SUMPRODUCT(--EXACT('Номенклатура'!$A$6:$A$205,B210))=0,"Код не найден в номенклатуре",IF(SUMPRODUCT(--EXACT('Номенклатура'!$A$6:$A$205,B210))&gt;1,"Код повторяется в номенклатуре",IF(ISNA(MATCH(C210,{"Приход","Расход","Списание","Корректировка остатка"},0)),"Выберите тип операции",IF(NOT(ISNUMBER(D210)),"Укажите количество",IF(D210=0,"Количество не может быть 0",IF(AND(C210&lt;&gt;"Корректировка остатка",D210&lt;0),"Для этого типа количество положительное",IF(NOT(ISNUMBER('Номенклатура'!$C$2)),"Укажите дату начала учёта",IF(A210&lt;INT('Номенклатура'!$C$2),"Раньше даты начала учёта: НЕ учтено",IF(AND(C210="Корректировка остатка",TRIM(G210)=""),"Учтено: добавьте пояснение","ОК")))))))))))))</f>
        <v/>
      </c>
    </row>
    <row r="211" spans="1:9" x14ac:dyDescent="0.25">
      <c r="A211" s="16"/>
      <c r="B211" s="13"/>
      <c r="C211" s="13"/>
      <c r="D211" s="14"/>
      <c r="E211" s="17" t="str">
        <f>IF(OR(B211="",SUMPRODUCT(--EXACT('Номенклатура'!$A$6:$A$205,B211))&lt;&gt;1),"",INDEX('Номенклатура'!$D$6:$D$205,SUMPRODUCT(EXACT('Номенклатура'!$A$6:$A$205,B211)*(ROW('Номенклатура'!$A$6:$A$205)-5)))&amp;"")</f>
        <v/>
      </c>
      <c r="F211" s="18" t="str">
        <f>IF(OR(I211="ОК",I211="Учтено: добавьте пояснение"),IF(C211="Приход",D211,IF(C211="Корректировка остатка",D211,-D211)),"")</f>
        <v/>
      </c>
      <c r="G211" s="13"/>
      <c r="H211" s="15" t="str">
        <f>IF(OR(B211="",SUMPRODUCT(--EXACT('Номенклатура'!$A$6:$A$205,B211))&lt;&gt;1),"",INDEX('Номенклатура'!$B$6:$B$205,SUMPRODUCT(EXACT('Номенклатура'!$A$6:$A$205,B211)*(ROW('Номенклатура'!$A$6:$A$205)-5)))&amp;"")</f>
        <v/>
      </c>
      <c r="I211" s="15" t="str">
        <f>IF(COUNTA(A211:D211,G211)=0,"",IF(NOT(ISNUMBER(A211)),"Укажите дату",IF(B211="","Укажите код",IF(NOT(AND(ISTEXT(B211),LEN(B211)&gt;0,LEN(B211)&lt;=30,ISNUMBER(FIND(LEFT(B211,1),"ABCDEFGHIJKLMNOPQRSTUVWXYZ")),SUMPRODUCT((MID(B211,{1,2,3,4,5,6,7,8,9,10,11,12,13,14,15,16,17,18,19,20,21,22,23,24,25,26,27,28,29,30},1)&lt;&gt;"")*ISERROR(FIND(MID(B211,{1,2,3,4,5,6,7,8,9,10,11,12,13,14,15,16,17,18,19,20,21,22,23,24,25,26,27,28,29,30},1),"ABCDEFGHIJKLMNOPQRSTUVWXYZ0123456789-_")))=0,ISERROR(VALUE(B211)))),"Недопустимый код: только латинские буквы A-Z в верхнем регистре, цифры, - и _; начало с буквы, до 30 символов (например MILK-001)",IF(SUMPRODUCT(--EXACT('Номенклатура'!$A$6:$A$205,B211))=0,"Код не найден в номенклатуре",IF(SUMPRODUCT(--EXACT('Номенклатура'!$A$6:$A$205,B211))&gt;1,"Код повторяется в номенклатуре",IF(ISNA(MATCH(C211,{"Приход","Расход","Списание","Корректировка остатка"},0)),"Выберите тип операции",IF(NOT(ISNUMBER(D211)),"Укажите количество",IF(D211=0,"Количество не может быть 0",IF(AND(C211&lt;&gt;"Корректировка остатка",D211&lt;0),"Для этого типа количество положительное",IF(NOT(ISNUMBER('Номенклатура'!$C$2)),"Укажите дату начала учёта",IF(A211&lt;INT('Номенклатура'!$C$2),"Раньше даты начала учёта: НЕ учтено",IF(AND(C211="Корректировка остатка",TRIM(G211)=""),"Учтено: добавьте пояснение","ОК")))))))))))))</f>
        <v/>
      </c>
    </row>
    <row r="212" spans="1:9" x14ac:dyDescent="0.25">
      <c r="A212" s="16"/>
      <c r="B212" s="13"/>
      <c r="C212" s="13"/>
      <c r="D212" s="14"/>
      <c r="E212" s="17" t="str">
        <f>IF(OR(B212="",SUMPRODUCT(--EXACT('Номенклатура'!$A$6:$A$205,B212))&lt;&gt;1),"",INDEX('Номенклатура'!$D$6:$D$205,SUMPRODUCT(EXACT('Номенклатура'!$A$6:$A$205,B212)*(ROW('Номенклатура'!$A$6:$A$205)-5)))&amp;"")</f>
        <v/>
      </c>
      <c r="F212" s="18" t="str">
        <f>IF(OR(I212="ОК",I212="Учтено: добавьте пояснение"),IF(C212="Приход",D212,IF(C212="Корректировка остатка",D212,-D212)),"")</f>
        <v/>
      </c>
      <c r="G212" s="13"/>
      <c r="H212" s="15" t="str">
        <f>IF(OR(B212="",SUMPRODUCT(--EXACT('Номенклатура'!$A$6:$A$205,B212))&lt;&gt;1),"",INDEX('Номенклатура'!$B$6:$B$205,SUMPRODUCT(EXACT('Номенклатура'!$A$6:$A$205,B212)*(ROW('Номенклатура'!$A$6:$A$205)-5)))&amp;"")</f>
        <v/>
      </c>
      <c r="I212" s="15" t="str">
        <f>IF(COUNTA(A212:D212,G212)=0,"",IF(NOT(ISNUMBER(A212)),"Укажите дату",IF(B212="","Укажите код",IF(NOT(AND(ISTEXT(B212),LEN(B212)&gt;0,LEN(B212)&lt;=30,ISNUMBER(FIND(LEFT(B212,1),"ABCDEFGHIJKLMNOPQRSTUVWXYZ")),SUMPRODUCT((MID(B212,{1,2,3,4,5,6,7,8,9,10,11,12,13,14,15,16,17,18,19,20,21,22,23,24,25,26,27,28,29,30},1)&lt;&gt;"")*ISERROR(FIND(MID(B212,{1,2,3,4,5,6,7,8,9,10,11,12,13,14,15,16,17,18,19,20,21,22,23,24,25,26,27,28,29,30},1),"ABCDEFGHIJKLMNOPQRSTUVWXYZ0123456789-_")))=0,ISERROR(VALUE(B212)))),"Недопустимый код: только латинские буквы A-Z в верхнем регистре, цифры, - и _; начало с буквы, до 30 символов (например MILK-001)",IF(SUMPRODUCT(--EXACT('Номенклатура'!$A$6:$A$205,B212))=0,"Код не найден в номенклатуре",IF(SUMPRODUCT(--EXACT('Номенклатура'!$A$6:$A$205,B212))&gt;1,"Код повторяется в номенклатуре",IF(ISNA(MATCH(C212,{"Приход","Расход","Списание","Корректировка остатка"},0)),"Выберите тип операции",IF(NOT(ISNUMBER(D212)),"Укажите количество",IF(D212=0,"Количество не может быть 0",IF(AND(C212&lt;&gt;"Корректировка остатка",D212&lt;0),"Для этого типа количество положительное",IF(NOT(ISNUMBER('Номенклатура'!$C$2)),"Укажите дату начала учёта",IF(A212&lt;INT('Номенклатура'!$C$2),"Раньше даты начала учёта: НЕ учтено",IF(AND(C212="Корректировка остатка",TRIM(G212)=""),"Учтено: добавьте пояснение","ОК")))))))))))))</f>
        <v/>
      </c>
    </row>
    <row r="213" spans="1:9" x14ac:dyDescent="0.25">
      <c r="A213" s="16"/>
      <c r="B213" s="13"/>
      <c r="C213" s="13"/>
      <c r="D213" s="14"/>
      <c r="E213" s="17" t="str">
        <f>IF(OR(B213="",SUMPRODUCT(--EXACT('Номенклатура'!$A$6:$A$205,B213))&lt;&gt;1),"",INDEX('Номенклатура'!$D$6:$D$205,SUMPRODUCT(EXACT('Номенклатура'!$A$6:$A$205,B213)*(ROW('Номенклатура'!$A$6:$A$205)-5)))&amp;"")</f>
        <v/>
      </c>
      <c r="F213" s="18" t="str">
        <f>IF(OR(I213="ОК",I213="Учтено: добавьте пояснение"),IF(C213="Приход",D213,IF(C213="Корректировка остатка",D213,-D213)),"")</f>
        <v/>
      </c>
      <c r="G213" s="13"/>
      <c r="H213" s="15" t="str">
        <f>IF(OR(B213="",SUMPRODUCT(--EXACT('Номенклатура'!$A$6:$A$205,B213))&lt;&gt;1),"",INDEX('Номенклатура'!$B$6:$B$205,SUMPRODUCT(EXACT('Номенклатура'!$A$6:$A$205,B213)*(ROW('Номенклатура'!$A$6:$A$205)-5)))&amp;"")</f>
        <v/>
      </c>
      <c r="I213" s="15" t="str">
        <f>IF(COUNTA(A213:D213,G213)=0,"",IF(NOT(ISNUMBER(A213)),"Укажите дату",IF(B213="","Укажите код",IF(NOT(AND(ISTEXT(B213),LEN(B213)&gt;0,LEN(B213)&lt;=30,ISNUMBER(FIND(LEFT(B213,1),"ABCDEFGHIJKLMNOPQRSTUVWXYZ")),SUMPRODUCT((MID(B213,{1,2,3,4,5,6,7,8,9,10,11,12,13,14,15,16,17,18,19,20,21,22,23,24,25,26,27,28,29,30},1)&lt;&gt;"")*ISERROR(FIND(MID(B213,{1,2,3,4,5,6,7,8,9,10,11,12,13,14,15,16,17,18,19,20,21,22,23,24,25,26,27,28,29,30},1),"ABCDEFGHIJKLMNOPQRSTUVWXYZ0123456789-_")))=0,ISERROR(VALUE(B213)))),"Недопустимый код: только латинские буквы A-Z в верхнем регистре, цифры, - и _; начало с буквы, до 30 символов (например MILK-001)",IF(SUMPRODUCT(--EXACT('Номенклатура'!$A$6:$A$205,B213))=0,"Код не найден в номенклатуре",IF(SUMPRODUCT(--EXACT('Номенклатура'!$A$6:$A$205,B213))&gt;1,"Код повторяется в номенклатуре",IF(ISNA(MATCH(C213,{"Приход","Расход","Списание","Корректировка остатка"},0)),"Выберите тип операции",IF(NOT(ISNUMBER(D213)),"Укажите количество",IF(D213=0,"Количество не может быть 0",IF(AND(C213&lt;&gt;"Корректировка остатка",D213&lt;0),"Для этого типа количество положительное",IF(NOT(ISNUMBER('Номенклатура'!$C$2)),"Укажите дату начала учёта",IF(A213&lt;INT('Номенклатура'!$C$2),"Раньше даты начала учёта: НЕ учтено",IF(AND(C213="Корректировка остатка",TRIM(G213)=""),"Учтено: добавьте пояснение","ОК")))))))))))))</f>
        <v/>
      </c>
    </row>
    <row r="214" spans="1:9" x14ac:dyDescent="0.25">
      <c r="A214" s="16"/>
      <c r="B214" s="13"/>
      <c r="C214" s="13"/>
      <c r="D214" s="14"/>
      <c r="E214" s="17" t="str">
        <f>IF(OR(B214="",SUMPRODUCT(--EXACT('Номенклатура'!$A$6:$A$205,B214))&lt;&gt;1),"",INDEX('Номенклатура'!$D$6:$D$205,SUMPRODUCT(EXACT('Номенклатура'!$A$6:$A$205,B214)*(ROW('Номенклатура'!$A$6:$A$205)-5)))&amp;"")</f>
        <v/>
      </c>
      <c r="F214" s="18" t="str">
        <f>IF(OR(I214="ОК",I214="Учтено: добавьте пояснение"),IF(C214="Приход",D214,IF(C214="Корректировка остатка",D214,-D214)),"")</f>
        <v/>
      </c>
      <c r="G214" s="13"/>
      <c r="H214" s="15" t="str">
        <f>IF(OR(B214="",SUMPRODUCT(--EXACT('Номенклатура'!$A$6:$A$205,B214))&lt;&gt;1),"",INDEX('Номенклатура'!$B$6:$B$205,SUMPRODUCT(EXACT('Номенклатура'!$A$6:$A$205,B214)*(ROW('Номенклатура'!$A$6:$A$205)-5)))&amp;"")</f>
        <v/>
      </c>
      <c r="I214" s="15" t="str">
        <f>IF(COUNTA(A214:D214,G214)=0,"",IF(NOT(ISNUMBER(A214)),"Укажите дату",IF(B214="","Укажите код",IF(NOT(AND(ISTEXT(B214),LEN(B214)&gt;0,LEN(B214)&lt;=30,ISNUMBER(FIND(LEFT(B214,1),"ABCDEFGHIJKLMNOPQRSTUVWXYZ")),SUMPRODUCT((MID(B214,{1,2,3,4,5,6,7,8,9,10,11,12,13,14,15,16,17,18,19,20,21,22,23,24,25,26,27,28,29,30},1)&lt;&gt;"")*ISERROR(FIND(MID(B214,{1,2,3,4,5,6,7,8,9,10,11,12,13,14,15,16,17,18,19,20,21,22,23,24,25,26,27,28,29,30},1),"ABCDEFGHIJKLMNOPQRSTUVWXYZ0123456789-_")))=0,ISERROR(VALUE(B214)))),"Недопустимый код: только латинские буквы A-Z в верхнем регистре, цифры, - и _; начало с буквы, до 30 символов (например MILK-001)",IF(SUMPRODUCT(--EXACT('Номенклатура'!$A$6:$A$205,B214))=0,"Код не найден в номенклатуре",IF(SUMPRODUCT(--EXACT('Номенклатура'!$A$6:$A$205,B214))&gt;1,"Код повторяется в номенклатуре",IF(ISNA(MATCH(C214,{"Приход","Расход","Списание","Корректировка остатка"},0)),"Выберите тип операции",IF(NOT(ISNUMBER(D214)),"Укажите количество",IF(D214=0,"Количество не может быть 0",IF(AND(C214&lt;&gt;"Корректировка остатка",D214&lt;0),"Для этого типа количество положительное",IF(NOT(ISNUMBER('Номенклатура'!$C$2)),"Укажите дату начала учёта",IF(A214&lt;INT('Номенклатура'!$C$2),"Раньше даты начала учёта: НЕ учтено",IF(AND(C214="Корректировка остатка",TRIM(G214)=""),"Учтено: добавьте пояснение","ОК")))))))))))))</f>
        <v/>
      </c>
    </row>
    <row r="215" spans="1:9" x14ac:dyDescent="0.25">
      <c r="A215" s="16"/>
      <c r="B215" s="13"/>
      <c r="C215" s="13"/>
      <c r="D215" s="14"/>
      <c r="E215" s="17" t="str">
        <f>IF(OR(B215="",SUMPRODUCT(--EXACT('Номенклатура'!$A$6:$A$205,B215))&lt;&gt;1),"",INDEX('Номенклатура'!$D$6:$D$205,SUMPRODUCT(EXACT('Номенклатура'!$A$6:$A$205,B215)*(ROW('Номенклатура'!$A$6:$A$205)-5)))&amp;"")</f>
        <v/>
      </c>
      <c r="F215" s="18" t="str">
        <f>IF(OR(I215="ОК",I215="Учтено: добавьте пояснение"),IF(C215="Приход",D215,IF(C215="Корректировка остатка",D215,-D215)),"")</f>
        <v/>
      </c>
      <c r="G215" s="13"/>
      <c r="H215" s="15" t="str">
        <f>IF(OR(B215="",SUMPRODUCT(--EXACT('Номенклатура'!$A$6:$A$205,B215))&lt;&gt;1),"",INDEX('Номенклатура'!$B$6:$B$205,SUMPRODUCT(EXACT('Номенклатура'!$A$6:$A$205,B215)*(ROW('Номенклатура'!$A$6:$A$205)-5)))&amp;"")</f>
        <v/>
      </c>
      <c r="I215" s="15" t="str">
        <f>IF(COUNTA(A215:D215,G215)=0,"",IF(NOT(ISNUMBER(A215)),"Укажите дату",IF(B215="","Укажите код",IF(NOT(AND(ISTEXT(B215),LEN(B215)&gt;0,LEN(B215)&lt;=30,ISNUMBER(FIND(LEFT(B215,1),"ABCDEFGHIJKLMNOPQRSTUVWXYZ")),SUMPRODUCT((MID(B215,{1,2,3,4,5,6,7,8,9,10,11,12,13,14,15,16,17,18,19,20,21,22,23,24,25,26,27,28,29,30},1)&lt;&gt;"")*ISERROR(FIND(MID(B215,{1,2,3,4,5,6,7,8,9,10,11,12,13,14,15,16,17,18,19,20,21,22,23,24,25,26,27,28,29,30},1),"ABCDEFGHIJKLMNOPQRSTUVWXYZ0123456789-_")))=0,ISERROR(VALUE(B215)))),"Недопустимый код: только латинские буквы A-Z в верхнем регистре, цифры, - и _; начало с буквы, до 30 символов (например MILK-001)",IF(SUMPRODUCT(--EXACT('Номенклатура'!$A$6:$A$205,B215))=0,"Код не найден в номенклатуре",IF(SUMPRODUCT(--EXACT('Номенклатура'!$A$6:$A$205,B215))&gt;1,"Код повторяется в номенклатуре",IF(ISNA(MATCH(C215,{"Приход","Расход","Списание","Корректировка остатка"},0)),"Выберите тип операции",IF(NOT(ISNUMBER(D215)),"Укажите количество",IF(D215=0,"Количество не может быть 0",IF(AND(C215&lt;&gt;"Корректировка остатка",D215&lt;0),"Для этого типа количество положительное",IF(NOT(ISNUMBER('Номенклатура'!$C$2)),"Укажите дату начала учёта",IF(A215&lt;INT('Номенклатура'!$C$2),"Раньше даты начала учёта: НЕ учтено",IF(AND(C215="Корректировка остатка",TRIM(G215)=""),"Учтено: добавьте пояснение","ОК")))))))))))))</f>
        <v/>
      </c>
    </row>
    <row r="216" spans="1:9" x14ac:dyDescent="0.25">
      <c r="A216" s="16"/>
      <c r="B216" s="13"/>
      <c r="C216" s="13"/>
      <c r="D216" s="14"/>
      <c r="E216" s="17" t="str">
        <f>IF(OR(B216="",SUMPRODUCT(--EXACT('Номенклатура'!$A$6:$A$205,B216))&lt;&gt;1),"",INDEX('Номенклатура'!$D$6:$D$205,SUMPRODUCT(EXACT('Номенклатура'!$A$6:$A$205,B216)*(ROW('Номенклатура'!$A$6:$A$205)-5)))&amp;"")</f>
        <v/>
      </c>
      <c r="F216" s="18" t="str">
        <f>IF(OR(I216="ОК",I216="Учтено: добавьте пояснение"),IF(C216="Приход",D216,IF(C216="Корректировка остатка",D216,-D216)),"")</f>
        <v/>
      </c>
      <c r="G216" s="13"/>
      <c r="H216" s="15" t="str">
        <f>IF(OR(B216="",SUMPRODUCT(--EXACT('Номенклатура'!$A$6:$A$205,B216))&lt;&gt;1),"",INDEX('Номенклатура'!$B$6:$B$205,SUMPRODUCT(EXACT('Номенклатура'!$A$6:$A$205,B216)*(ROW('Номенклатура'!$A$6:$A$205)-5)))&amp;"")</f>
        <v/>
      </c>
      <c r="I216" s="15" t="str">
        <f>IF(COUNTA(A216:D216,G216)=0,"",IF(NOT(ISNUMBER(A216)),"Укажите дату",IF(B216="","Укажите код",IF(NOT(AND(ISTEXT(B216),LEN(B216)&gt;0,LEN(B216)&lt;=30,ISNUMBER(FIND(LEFT(B216,1),"ABCDEFGHIJKLMNOPQRSTUVWXYZ")),SUMPRODUCT((MID(B216,{1,2,3,4,5,6,7,8,9,10,11,12,13,14,15,16,17,18,19,20,21,22,23,24,25,26,27,28,29,30},1)&lt;&gt;"")*ISERROR(FIND(MID(B216,{1,2,3,4,5,6,7,8,9,10,11,12,13,14,15,16,17,18,19,20,21,22,23,24,25,26,27,28,29,30},1),"ABCDEFGHIJKLMNOPQRSTUVWXYZ0123456789-_")))=0,ISERROR(VALUE(B216)))),"Недопустимый код: только латинские буквы A-Z в верхнем регистре, цифры, - и _; начало с буквы, до 30 символов (например MILK-001)",IF(SUMPRODUCT(--EXACT('Номенклатура'!$A$6:$A$205,B216))=0,"Код не найден в номенклатуре",IF(SUMPRODUCT(--EXACT('Номенклатура'!$A$6:$A$205,B216))&gt;1,"Код повторяется в номенклатуре",IF(ISNA(MATCH(C216,{"Приход","Расход","Списание","Корректировка остатка"},0)),"Выберите тип операции",IF(NOT(ISNUMBER(D216)),"Укажите количество",IF(D216=0,"Количество не может быть 0",IF(AND(C216&lt;&gt;"Корректировка остатка",D216&lt;0),"Для этого типа количество положительное",IF(NOT(ISNUMBER('Номенклатура'!$C$2)),"Укажите дату начала учёта",IF(A216&lt;INT('Номенклатура'!$C$2),"Раньше даты начала учёта: НЕ учтено",IF(AND(C216="Корректировка остатка",TRIM(G216)=""),"Учтено: добавьте пояснение","ОК")))))))))))))</f>
        <v/>
      </c>
    </row>
    <row r="217" spans="1:9" x14ac:dyDescent="0.25">
      <c r="A217" s="16"/>
      <c r="B217" s="13"/>
      <c r="C217" s="13"/>
      <c r="D217" s="14"/>
      <c r="E217" s="17" t="str">
        <f>IF(OR(B217="",SUMPRODUCT(--EXACT('Номенклатура'!$A$6:$A$205,B217))&lt;&gt;1),"",INDEX('Номенклатура'!$D$6:$D$205,SUMPRODUCT(EXACT('Номенклатура'!$A$6:$A$205,B217)*(ROW('Номенклатура'!$A$6:$A$205)-5)))&amp;"")</f>
        <v/>
      </c>
      <c r="F217" s="18" t="str">
        <f>IF(OR(I217="ОК",I217="Учтено: добавьте пояснение"),IF(C217="Приход",D217,IF(C217="Корректировка остатка",D217,-D217)),"")</f>
        <v/>
      </c>
      <c r="G217" s="13"/>
      <c r="H217" s="15" t="str">
        <f>IF(OR(B217="",SUMPRODUCT(--EXACT('Номенклатура'!$A$6:$A$205,B217))&lt;&gt;1),"",INDEX('Номенклатура'!$B$6:$B$205,SUMPRODUCT(EXACT('Номенклатура'!$A$6:$A$205,B217)*(ROW('Номенклатура'!$A$6:$A$205)-5)))&amp;"")</f>
        <v/>
      </c>
      <c r="I217" s="15" t="str">
        <f>IF(COUNTA(A217:D217,G217)=0,"",IF(NOT(ISNUMBER(A217)),"Укажите дату",IF(B217="","Укажите код",IF(NOT(AND(ISTEXT(B217),LEN(B217)&gt;0,LEN(B217)&lt;=30,ISNUMBER(FIND(LEFT(B217,1),"ABCDEFGHIJKLMNOPQRSTUVWXYZ")),SUMPRODUCT((MID(B217,{1,2,3,4,5,6,7,8,9,10,11,12,13,14,15,16,17,18,19,20,21,22,23,24,25,26,27,28,29,30},1)&lt;&gt;"")*ISERROR(FIND(MID(B217,{1,2,3,4,5,6,7,8,9,10,11,12,13,14,15,16,17,18,19,20,21,22,23,24,25,26,27,28,29,30},1),"ABCDEFGHIJKLMNOPQRSTUVWXYZ0123456789-_")))=0,ISERROR(VALUE(B217)))),"Недопустимый код: только латинские буквы A-Z в верхнем регистре, цифры, - и _; начало с буквы, до 30 символов (например MILK-001)",IF(SUMPRODUCT(--EXACT('Номенклатура'!$A$6:$A$205,B217))=0,"Код не найден в номенклатуре",IF(SUMPRODUCT(--EXACT('Номенклатура'!$A$6:$A$205,B217))&gt;1,"Код повторяется в номенклатуре",IF(ISNA(MATCH(C217,{"Приход","Расход","Списание","Корректировка остатка"},0)),"Выберите тип операции",IF(NOT(ISNUMBER(D217)),"Укажите количество",IF(D217=0,"Количество не может быть 0",IF(AND(C217&lt;&gt;"Корректировка остатка",D217&lt;0),"Для этого типа количество положительное",IF(NOT(ISNUMBER('Номенклатура'!$C$2)),"Укажите дату начала учёта",IF(A217&lt;INT('Номенклатура'!$C$2),"Раньше даты начала учёта: НЕ учтено",IF(AND(C217="Корректировка остатка",TRIM(G217)=""),"Учтено: добавьте пояснение","ОК")))))))))))))</f>
        <v/>
      </c>
    </row>
    <row r="218" spans="1:9" x14ac:dyDescent="0.25">
      <c r="A218" s="16"/>
      <c r="B218" s="13"/>
      <c r="C218" s="13"/>
      <c r="D218" s="14"/>
      <c r="E218" s="17" t="str">
        <f>IF(OR(B218="",SUMPRODUCT(--EXACT('Номенклатура'!$A$6:$A$205,B218))&lt;&gt;1),"",INDEX('Номенклатура'!$D$6:$D$205,SUMPRODUCT(EXACT('Номенклатура'!$A$6:$A$205,B218)*(ROW('Номенклатура'!$A$6:$A$205)-5)))&amp;"")</f>
        <v/>
      </c>
      <c r="F218" s="18" t="str">
        <f>IF(OR(I218="ОК",I218="Учтено: добавьте пояснение"),IF(C218="Приход",D218,IF(C218="Корректировка остатка",D218,-D218)),"")</f>
        <v/>
      </c>
      <c r="G218" s="13"/>
      <c r="H218" s="15" t="str">
        <f>IF(OR(B218="",SUMPRODUCT(--EXACT('Номенклатура'!$A$6:$A$205,B218))&lt;&gt;1),"",INDEX('Номенклатура'!$B$6:$B$205,SUMPRODUCT(EXACT('Номенклатура'!$A$6:$A$205,B218)*(ROW('Номенклатура'!$A$6:$A$205)-5)))&amp;"")</f>
        <v/>
      </c>
      <c r="I218" s="15" t="str">
        <f>IF(COUNTA(A218:D218,G218)=0,"",IF(NOT(ISNUMBER(A218)),"Укажите дату",IF(B218="","Укажите код",IF(NOT(AND(ISTEXT(B218),LEN(B218)&gt;0,LEN(B218)&lt;=30,ISNUMBER(FIND(LEFT(B218,1),"ABCDEFGHIJKLMNOPQRSTUVWXYZ")),SUMPRODUCT((MID(B218,{1,2,3,4,5,6,7,8,9,10,11,12,13,14,15,16,17,18,19,20,21,22,23,24,25,26,27,28,29,30},1)&lt;&gt;"")*ISERROR(FIND(MID(B218,{1,2,3,4,5,6,7,8,9,10,11,12,13,14,15,16,17,18,19,20,21,22,23,24,25,26,27,28,29,30},1),"ABCDEFGHIJKLMNOPQRSTUVWXYZ0123456789-_")))=0,ISERROR(VALUE(B218)))),"Недопустимый код: только латинские буквы A-Z в верхнем регистре, цифры, - и _; начало с буквы, до 30 символов (например MILK-001)",IF(SUMPRODUCT(--EXACT('Номенклатура'!$A$6:$A$205,B218))=0,"Код не найден в номенклатуре",IF(SUMPRODUCT(--EXACT('Номенклатура'!$A$6:$A$205,B218))&gt;1,"Код повторяется в номенклатуре",IF(ISNA(MATCH(C218,{"Приход","Расход","Списание","Корректировка остатка"},0)),"Выберите тип операции",IF(NOT(ISNUMBER(D218)),"Укажите количество",IF(D218=0,"Количество не может быть 0",IF(AND(C218&lt;&gt;"Корректировка остатка",D218&lt;0),"Для этого типа количество положительное",IF(NOT(ISNUMBER('Номенклатура'!$C$2)),"Укажите дату начала учёта",IF(A218&lt;INT('Номенклатура'!$C$2),"Раньше даты начала учёта: НЕ учтено",IF(AND(C218="Корректировка остатка",TRIM(G218)=""),"Учтено: добавьте пояснение","ОК")))))))))))))</f>
        <v/>
      </c>
    </row>
    <row r="219" spans="1:9" x14ac:dyDescent="0.25">
      <c r="A219" s="16"/>
      <c r="B219" s="13"/>
      <c r="C219" s="13"/>
      <c r="D219" s="14"/>
      <c r="E219" s="17" t="str">
        <f>IF(OR(B219="",SUMPRODUCT(--EXACT('Номенклатура'!$A$6:$A$205,B219))&lt;&gt;1),"",INDEX('Номенклатура'!$D$6:$D$205,SUMPRODUCT(EXACT('Номенклатура'!$A$6:$A$205,B219)*(ROW('Номенклатура'!$A$6:$A$205)-5)))&amp;"")</f>
        <v/>
      </c>
      <c r="F219" s="18" t="str">
        <f>IF(OR(I219="ОК",I219="Учтено: добавьте пояснение"),IF(C219="Приход",D219,IF(C219="Корректировка остатка",D219,-D219)),"")</f>
        <v/>
      </c>
      <c r="G219" s="13"/>
      <c r="H219" s="15" t="str">
        <f>IF(OR(B219="",SUMPRODUCT(--EXACT('Номенклатура'!$A$6:$A$205,B219))&lt;&gt;1),"",INDEX('Номенклатура'!$B$6:$B$205,SUMPRODUCT(EXACT('Номенклатура'!$A$6:$A$205,B219)*(ROW('Номенклатура'!$A$6:$A$205)-5)))&amp;"")</f>
        <v/>
      </c>
      <c r="I219" s="15" t="str">
        <f>IF(COUNTA(A219:D219,G219)=0,"",IF(NOT(ISNUMBER(A219)),"Укажите дату",IF(B219="","Укажите код",IF(NOT(AND(ISTEXT(B219),LEN(B219)&gt;0,LEN(B219)&lt;=30,ISNUMBER(FIND(LEFT(B219,1),"ABCDEFGHIJKLMNOPQRSTUVWXYZ")),SUMPRODUCT((MID(B219,{1,2,3,4,5,6,7,8,9,10,11,12,13,14,15,16,17,18,19,20,21,22,23,24,25,26,27,28,29,30},1)&lt;&gt;"")*ISERROR(FIND(MID(B219,{1,2,3,4,5,6,7,8,9,10,11,12,13,14,15,16,17,18,19,20,21,22,23,24,25,26,27,28,29,30},1),"ABCDEFGHIJKLMNOPQRSTUVWXYZ0123456789-_")))=0,ISERROR(VALUE(B219)))),"Недопустимый код: только латинские буквы A-Z в верхнем регистре, цифры, - и _; начало с буквы, до 30 символов (например MILK-001)",IF(SUMPRODUCT(--EXACT('Номенклатура'!$A$6:$A$205,B219))=0,"Код не найден в номенклатуре",IF(SUMPRODUCT(--EXACT('Номенклатура'!$A$6:$A$205,B219))&gt;1,"Код повторяется в номенклатуре",IF(ISNA(MATCH(C219,{"Приход","Расход","Списание","Корректировка остатка"},0)),"Выберите тип операции",IF(NOT(ISNUMBER(D219)),"Укажите количество",IF(D219=0,"Количество не может быть 0",IF(AND(C219&lt;&gt;"Корректировка остатка",D219&lt;0),"Для этого типа количество положительное",IF(NOT(ISNUMBER('Номенклатура'!$C$2)),"Укажите дату начала учёта",IF(A219&lt;INT('Номенклатура'!$C$2),"Раньше даты начала учёта: НЕ учтено",IF(AND(C219="Корректировка остатка",TRIM(G219)=""),"Учтено: добавьте пояснение","ОК")))))))))))))</f>
        <v/>
      </c>
    </row>
    <row r="220" spans="1:9" x14ac:dyDescent="0.25">
      <c r="A220" s="16"/>
      <c r="B220" s="13"/>
      <c r="C220" s="13"/>
      <c r="D220" s="14"/>
      <c r="E220" s="17" t="str">
        <f>IF(OR(B220="",SUMPRODUCT(--EXACT('Номенклатура'!$A$6:$A$205,B220))&lt;&gt;1),"",INDEX('Номенклатура'!$D$6:$D$205,SUMPRODUCT(EXACT('Номенклатура'!$A$6:$A$205,B220)*(ROW('Номенклатура'!$A$6:$A$205)-5)))&amp;"")</f>
        <v/>
      </c>
      <c r="F220" s="18" t="str">
        <f>IF(OR(I220="ОК",I220="Учтено: добавьте пояснение"),IF(C220="Приход",D220,IF(C220="Корректировка остатка",D220,-D220)),"")</f>
        <v/>
      </c>
      <c r="G220" s="13"/>
      <c r="H220" s="15" t="str">
        <f>IF(OR(B220="",SUMPRODUCT(--EXACT('Номенклатура'!$A$6:$A$205,B220))&lt;&gt;1),"",INDEX('Номенклатура'!$B$6:$B$205,SUMPRODUCT(EXACT('Номенклатура'!$A$6:$A$205,B220)*(ROW('Номенклатура'!$A$6:$A$205)-5)))&amp;"")</f>
        <v/>
      </c>
      <c r="I220" s="15" t="str">
        <f>IF(COUNTA(A220:D220,G220)=0,"",IF(NOT(ISNUMBER(A220)),"Укажите дату",IF(B220="","Укажите код",IF(NOT(AND(ISTEXT(B220),LEN(B220)&gt;0,LEN(B220)&lt;=30,ISNUMBER(FIND(LEFT(B220,1),"ABCDEFGHIJKLMNOPQRSTUVWXYZ")),SUMPRODUCT((MID(B220,{1,2,3,4,5,6,7,8,9,10,11,12,13,14,15,16,17,18,19,20,21,22,23,24,25,26,27,28,29,30},1)&lt;&gt;"")*ISERROR(FIND(MID(B220,{1,2,3,4,5,6,7,8,9,10,11,12,13,14,15,16,17,18,19,20,21,22,23,24,25,26,27,28,29,30},1),"ABCDEFGHIJKLMNOPQRSTUVWXYZ0123456789-_")))=0,ISERROR(VALUE(B220)))),"Недопустимый код: только латинские буквы A-Z в верхнем регистре, цифры, - и _; начало с буквы, до 30 символов (например MILK-001)",IF(SUMPRODUCT(--EXACT('Номенклатура'!$A$6:$A$205,B220))=0,"Код не найден в номенклатуре",IF(SUMPRODUCT(--EXACT('Номенклатура'!$A$6:$A$205,B220))&gt;1,"Код повторяется в номенклатуре",IF(ISNA(MATCH(C220,{"Приход","Расход","Списание","Корректировка остатка"},0)),"Выберите тип операции",IF(NOT(ISNUMBER(D220)),"Укажите количество",IF(D220=0,"Количество не может быть 0",IF(AND(C220&lt;&gt;"Корректировка остатка",D220&lt;0),"Для этого типа количество положительное",IF(NOT(ISNUMBER('Номенклатура'!$C$2)),"Укажите дату начала учёта",IF(A220&lt;INT('Номенклатура'!$C$2),"Раньше даты начала учёта: НЕ учтено",IF(AND(C220="Корректировка остатка",TRIM(G220)=""),"Учтено: добавьте пояснение","ОК")))))))))))))</f>
        <v/>
      </c>
    </row>
    <row r="221" spans="1:9" x14ac:dyDescent="0.25">
      <c r="A221" s="16"/>
      <c r="B221" s="13"/>
      <c r="C221" s="13"/>
      <c r="D221" s="14"/>
      <c r="E221" s="17" t="str">
        <f>IF(OR(B221="",SUMPRODUCT(--EXACT('Номенклатура'!$A$6:$A$205,B221))&lt;&gt;1),"",INDEX('Номенклатура'!$D$6:$D$205,SUMPRODUCT(EXACT('Номенклатура'!$A$6:$A$205,B221)*(ROW('Номенклатура'!$A$6:$A$205)-5)))&amp;"")</f>
        <v/>
      </c>
      <c r="F221" s="18" t="str">
        <f>IF(OR(I221="ОК",I221="Учтено: добавьте пояснение"),IF(C221="Приход",D221,IF(C221="Корректировка остатка",D221,-D221)),"")</f>
        <v/>
      </c>
      <c r="G221" s="13"/>
      <c r="H221" s="15" t="str">
        <f>IF(OR(B221="",SUMPRODUCT(--EXACT('Номенклатура'!$A$6:$A$205,B221))&lt;&gt;1),"",INDEX('Номенклатура'!$B$6:$B$205,SUMPRODUCT(EXACT('Номенклатура'!$A$6:$A$205,B221)*(ROW('Номенклатура'!$A$6:$A$205)-5)))&amp;"")</f>
        <v/>
      </c>
      <c r="I221" s="15" t="str">
        <f>IF(COUNTA(A221:D221,G221)=0,"",IF(NOT(ISNUMBER(A221)),"Укажите дату",IF(B221="","Укажите код",IF(NOT(AND(ISTEXT(B221),LEN(B221)&gt;0,LEN(B221)&lt;=30,ISNUMBER(FIND(LEFT(B221,1),"ABCDEFGHIJKLMNOPQRSTUVWXYZ")),SUMPRODUCT((MID(B221,{1,2,3,4,5,6,7,8,9,10,11,12,13,14,15,16,17,18,19,20,21,22,23,24,25,26,27,28,29,30},1)&lt;&gt;"")*ISERROR(FIND(MID(B221,{1,2,3,4,5,6,7,8,9,10,11,12,13,14,15,16,17,18,19,20,21,22,23,24,25,26,27,28,29,30},1),"ABCDEFGHIJKLMNOPQRSTUVWXYZ0123456789-_")))=0,ISERROR(VALUE(B221)))),"Недопустимый код: только латинские буквы A-Z в верхнем регистре, цифры, - и _; начало с буквы, до 30 символов (например MILK-001)",IF(SUMPRODUCT(--EXACT('Номенклатура'!$A$6:$A$205,B221))=0,"Код не найден в номенклатуре",IF(SUMPRODUCT(--EXACT('Номенклатура'!$A$6:$A$205,B221))&gt;1,"Код повторяется в номенклатуре",IF(ISNA(MATCH(C221,{"Приход","Расход","Списание","Корректировка остатка"},0)),"Выберите тип операции",IF(NOT(ISNUMBER(D221)),"Укажите количество",IF(D221=0,"Количество не может быть 0",IF(AND(C221&lt;&gt;"Корректировка остатка",D221&lt;0),"Для этого типа количество положительное",IF(NOT(ISNUMBER('Номенклатура'!$C$2)),"Укажите дату начала учёта",IF(A221&lt;INT('Номенклатура'!$C$2),"Раньше даты начала учёта: НЕ учтено",IF(AND(C221="Корректировка остатка",TRIM(G221)=""),"Учтено: добавьте пояснение","ОК")))))))))))))</f>
        <v/>
      </c>
    </row>
    <row r="222" spans="1:9" x14ac:dyDescent="0.25">
      <c r="A222" s="16"/>
      <c r="B222" s="13"/>
      <c r="C222" s="13"/>
      <c r="D222" s="14"/>
      <c r="E222" s="17" t="str">
        <f>IF(OR(B222="",SUMPRODUCT(--EXACT('Номенклатура'!$A$6:$A$205,B222))&lt;&gt;1),"",INDEX('Номенклатура'!$D$6:$D$205,SUMPRODUCT(EXACT('Номенклатура'!$A$6:$A$205,B222)*(ROW('Номенклатура'!$A$6:$A$205)-5)))&amp;"")</f>
        <v/>
      </c>
      <c r="F222" s="18" t="str">
        <f>IF(OR(I222="ОК",I222="Учтено: добавьте пояснение"),IF(C222="Приход",D222,IF(C222="Корректировка остатка",D222,-D222)),"")</f>
        <v/>
      </c>
      <c r="G222" s="13"/>
      <c r="H222" s="15" t="str">
        <f>IF(OR(B222="",SUMPRODUCT(--EXACT('Номенклатура'!$A$6:$A$205,B222))&lt;&gt;1),"",INDEX('Номенклатура'!$B$6:$B$205,SUMPRODUCT(EXACT('Номенклатура'!$A$6:$A$205,B222)*(ROW('Номенклатура'!$A$6:$A$205)-5)))&amp;"")</f>
        <v/>
      </c>
      <c r="I222" s="15" t="str">
        <f>IF(COUNTA(A222:D222,G222)=0,"",IF(NOT(ISNUMBER(A222)),"Укажите дату",IF(B222="","Укажите код",IF(NOT(AND(ISTEXT(B222),LEN(B222)&gt;0,LEN(B222)&lt;=30,ISNUMBER(FIND(LEFT(B222,1),"ABCDEFGHIJKLMNOPQRSTUVWXYZ")),SUMPRODUCT((MID(B222,{1,2,3,4,5,6,7,8,9,10,11,12,13,14,15,16,17,18,19,20,21,22,23,24,25,26,27,28,29,30},1)&lt;&gt;"")*ISERROR(FIND(MID(B222,{1,2,3,4,5,6,7,8,9,10,11,12,13,14,15,16,17,18,19,20,21,22,23,24,25,26,27,28,29,30},1),"ABCDEFGHIJKLMNOPQRSTUVWXYZ0123456789-_")))=0,ISERROR(VALUE(B222)))),"Недопустимый код: только латинские буквы A-Z в верхнем регистре, цифры, - и _; начало с буквы, до 30 символов (например MILK-001)",IF(SUMPRODUCT(--EXACT('Номенклатура'!$A$6:$A$205,B222))=0,"Код не найден в номенклатуре",IF(SUMPRODUCT(--EXACT('Номенклатура'!$A$6:$A$205,B222))&gt;1,"Код повторяется в номенклатуре",IF(ISNA(MATCH(C222,{"Приход","Расход","Списание","Корректировка остатка"},0)),"Выберите тип операции",IF(NOT(ISNUMBER(D222)),"Укажите количество",IF(D222=0,"Количество не может быть 0",IF(AND(C222&lt;&gt;"Корректировка остатка",D222&lt;0),"Для этого типа количество положительное",IF(NOT(ISNUMBER('Номенклатура'!$C$2)),"Укажите дату начала учёта",IF(A222&lt;INT('Номенклатура'!$C$2),"Раньше даты начала учёта: НЕ учтено",IF(AND(C222="Корректировка остатка",TRIM(G222)=""),"Учтено: добавьте пояснение","ОК")))))))))))))</f>
        <v/>
      </c>
    </row>
    <row r="223" spans="1:9" x14ac:dyDescent="0.25">
      <c r="A223" s="16"/>
      <c r="B223" s="13"/>
      <c r="C223" s="13"/>
      <c r="D223" s="14"/>
      <c r="E223" s="17" t="str">
        <f>IF(OR(B223="",SUMPRODUCT(--EXACT('Номенклатура'!$A$6:$A$205,B223))&lt;&gt;1),"",INDEX('Номенклатура'!$D$6:$D$205,SUMPRODUCT(EXACT('Номенклатура'!$A$6:$A$205,B223)*(ROW('Номенклатура'!$A$6:$A$205)-5)))&amp;"")</f>
        <v/>
      </c>
      <c r="F223" s="18" t="str">
        <f>IF(OR(I223="ОК",I223="Учтено: добавьте пояснение"),IF(C223="Приход",D223,IF(C223="Корректировка остатка",D223,-D223)),"")</f>
        <v/>
      </c>
      <c r="G223" s="13"/>
      <c r="H223" s="15" t="str">
        <f>IF(OR(B223="",SUMPRODUCT(--EXACT('Номенклатура'!$A$6:$A$205,B223))&lt;&gt;1),"",INDEX('Номенклатура'!$B$6:$B$205,SUMPRODUCT(EXACT('Номенклатура'!$A$6:$A$205,B223)*(ROW('Номенклатура'!$A$6:$A$205)-5)))&amp;"")</f>
        <v/>
      </c>
      <c r="I223" s="15" t="str">
        <f>IF(COUNTA(A223:D223,G223)=0,"",IF(NOT(ISNUMBER(A223)),"Укажите дату",IF(B223="","Укажите код",IF(NOT(AND(ISTEXT(B223),LEN(B223)&gt;0,LEN(B223)&lt;=30,ISNUMBER(FIND(LEFT(B223,1),"ABCDEFGHIJKLMNOPQRSTUVWXYZ")),SUMPRODUCT((MID(B223,{1,2,3,4,5,6,7,8,9,10,11,12,13,14,15,16,17,18,19,20,21,22,23,24,25,26,27,28,29,30},1)&lt;&gt;"")*ISERROR(FIND(MID(B223,{1,2,3,4,5,6,7,8,9,10,11,12,13,14,15,16,17,18,19,20,21,22,23,24,25,26,27,28,29,30},1),"ABCDEFGHIJKLMNOPQRSTUVWXYZ0123456789-_")))=0,ISERROR(VALUE(B223)))),"Недопустимый код: только латинские буквы A-Z в верхнем регистре, цифры, - и _; начало с буквы, до 30 символов (например MILK-001)",IF(SUMPRODUCT(--EXACT('Номенклатура'!$A$6:$A$205,B223))=0,"Код не найден в номенклатуре",IF(SUMPRODUCT(--EXACT('Номенклатура'!$A$6:$A$205,B223))&gt;1,"Код повторяется в номенклатуре",IF(ISNA(MATCH(C223,{"Приход","Расход","Списание","Корректировка остатка"},0)),"Выберите тип операции",IF(NOT(ISNUMBER(D223)),"Укажите количество",IF(D223=0,"Количество не может быть 0",IF(AND(C223&lt;&gt;"Корректировка остатка",D223&lt;0),"Для этого типа количество положительное",IF(NOT(ISNUMBER('Номенклатура'!$C$2)),"Укажите дату начала учёта",IF(A223&lt;INT('Номенклатура'!$C$2),"Раньше даты начала учёта: НЕ учтено",IF(AND(C223="Корректировка остатка",TRIM(G223)=""),"Учтено: добавьте пояснение","ОК")))))))))))))</f>
        <v/>
      </c>
    </row>
    <row r="224" spans="1:9" x14ac:dyDescent="0.25">
      <c r="A224" s="16"/>
      <c r="B224" s="13"/>
      <c r="C224" s="13"/>
      <c r="D224" s="14"/>
      <c r="E224" s="17" t="str">
        <f>IF(OR(B224="",SUMPRODUCT(--EXACT('Номенклатура'!$A$6:$A$205,B224))&lt;&gt;1),"",INDEX('Номенклатура'!$D$6:$D$205,SUMPRODUCT(EXACT('Номенклатура'!$A$6:$A$205,B224)*(ROW('Номенклатура'!$A$6:$A$205)-5)))&amp;"")</f>
        <v/>
      </c>
      <c r="F224" s="18" t="str">
        <f>IF(OR(I224="ОК",I224="Учтено: добавьте пояснение"),IF(C224="Приход",D224,IF(C224="Корректировка остатка",D224,-D224)),"")</f>
        <v/>
      </c>
      <c r="G224" s="13"/>
      <c r="H224" s="15" t="str">
        <f>IF(OR(B224="",SUMPRODUCT(--EXACT('Номенклатура'!$A$6:$A$205,B224))&lt;&gt;1),"",INDEX('Номенклатура'!$B$6:$B$205,SUMPRODUCT(EXACT('Номенклатура'!$A$6:$A$205,B224)*(ROW('Номенклатура'!$A$6:$A$205)-5)))&amp;"")</f>
        <v/>
      </c>
      <c r="I224" s="15" t="str">
        <f>IF(COUNTA(A224:D224,G224)=0,"",IF(NOT(ISNUMBER(A224)),"Укажите дату",IF(B224="","Укажите код",IF(NOT(AND(ISTEXT(B224),LEN(B224)&gt;0,LEN(B224)&lt;=30,ISNUMBER(FIND(LEFT(B224,1),"ABCDEFGHIJKLMNOPQRSTUVWXYZ")),SUMPRODUCT((MID(B224,{1,2,3,4,5,6,7,8,9,10,11,12,13,14,15,16,17,18,19,20,21,22,23,24,25,26,27,28,29,30},1)&lt;&gt;"")*ISERROR(FIND(MID(B224,{1,2,3,4,5,6,7,8,9,10,11,12,13,14,15,16,17,18,19,20,21,22,23,24,25,26,27,28,29,30},1),"ABCDEFGHIJKLMNOPQRSTUVWXYZ0123456789-_")))=0,ISERROR(VALUE(B224)))),"Недопустимый код: только латинские буквы A-Z в верхнем регистре, цифры, - и _; начало с буквы, до 30 символов (например MILK-001)",IF(SUMPRODUCT(--EXACT('Номенклатура'!$A$6:$A$205,B224))=0,"Код не найден в номенклатуре",IF(SUMPRODUCT(--EXACT('Номенклатура'!$A$6:$A$205,B224))&gt;1,"Код повторяется в номенклатуре",IF(ISNA(MATCH(C224,{"Приход","Расход","Списание","Корректировка остатка"},0)),"Выберите тип операции",IF(NOT(ISNUMBER(D224)),"Укажите количество",IF(D224=0,"Количество не может быть 0",IF(AND(C224&lt;&gt;"Корректировка остатка",D224&lt;0),"Для этого типа количество положительное",IF(NOT(ISNUMBER('Номенклатура'!$C$2)),"Укажите дату начала учёта",IF(A224&lt;INT('Номенклатура'!$C$2),"Раньше даты начала учёта: НЕ учтено",IF(AND(C224="Корректировка остатка",TRIM(G224)=""),"Учтено: добавьте пояснение","ОК")))))))))))))</f>
        <v/>
      </c>
    </row>
    <row r="225" spans="1:9" x14ac:dyDescent="0.25">
      <c r="A225" s="16"/>
      <c r="B225" s="13"/>
      <c r="C225" s="13"/>
      <c r="D225" s="14"/>
      <c r="E225" s="17" t="str">
        <f>IF(OR(B225="",SUMPRODUCT(--EXACT('Номенклатура'!$A$6:$A$205,B225))&lt;&gt;1),"",INDEX('Номенклатура'!$D$6:$D$205,SUMPRODUCT(EXACT('Номенклатура'!$A$6:$A$205,B225)*(ROW('Номенклатура'!$A$6:$A$205)-5)))&amp;"")</f>
        <v/>
      </c>
      <c r="F225" s="18" t="str">
        <f>IF(OR(I225="ОК",I225="Учтено: добавьте пояснение"),IF(C225="Приход",D225,IF(C225="Корректировка остатка",D225,-D225)),"")</f>
        <v/>
      </c>
      <c r="G225" s="13"/>
      <c r="H225" s="15" t="str">
        <f>IF(OR(B225="",SUMPRODUCT(--EXACT('Номенклатура'!$A$6:$A$205,B225))&lt;&gt;1),"",INDEX('Номенклатура'!$B$6:$B$205,SUMPRODUCT(EXACT('Номенклатура'!$A$6:$A$205,B225)*(ROW('Номенклатура'!$A$6:$A$205)-5)))&amp;"")</f>
        <v/>
      </c>
      <c r="I225" s="15" t="str">
        <f>IF(COUNTA(A225:D225,G225)=0,"",IF(NOT(ISNUMBER(A225)),"Укажите дату",IF(B225="","Укажите код",IF(NOT(AND(ISTEXT(B225),LEN(B225)&gt;0,LEN(B225)&lt;=30,ISNUMBER(FIND(LEFT(B225,1),"ABCDEFGHIJKLMNOPQRSTUVWXYZ")),SUMPRODUCT((MID(B225,{1,2,3,4,5,6,7,8,9,10,11,12,13,14,15,16,17,18,19,20,21,22,23,24,25,26,27,28,29,30},1)&lt;&gt;"")*ISERROR(FIND(MID(B225,{1,2,3,4,5,6,7,8,9,10,11,12,13,14,15,16,17,18,19,20,21,22,23,24,25,26,27,28,29,30},1),"ABCDEFGHIJKLMNOPQRSTUVWXYZ0123456789-_")))=0,ISERROR(VALUE(B225)))),"Недопустимый код: только латинские буквы A-Z в верхнем регистре, цифры, - и _; начало с буквы, до 30 символов (например MILK-001)",IF(SUMPRODUCT(--EXACT('Номенклатура'!$A$6:$A$205,B225))=0,"Код не найден в номенклатуре",IF(SUMPRODUCT(--EXACT('Номенклатура'!$A$6:$A$205,B225))&gt;1,"Код повторяется в номенклатуре",IF(ISNA(MATCH(C225,{"Приход","Расход","Списание","Корректировка остатка"},0)),"Выберите тип операции",IF(NOT(ISNUMBER(D225)),"Укажите количество",IF(D225=0,"Количество не может быть 0",IF(AND(C225&lt;&gt;"Корректировка остатка",D225&lt;0),"Для этого типа количество положительное",IF(NOT(ISNUMBER('Номенклатура'!$C$2)),"Укажите дату начала учёта",IF(A225&lt;INT('Номенклатура'!$C$2),"Раньше даты начала учёта: НЕ учтено",IF(AND(C225="Корректировка остатка",TRIM(G225)=""),"Учтено: добавьте пояснение","ОК")))))))))))))</f>
        <v/>
      </c>
    </row>
    <row r="226" spans="1:9" x14ac:dyDescent="0.25">
      <c r="A226" s="16"/>
      <c r="B226" s="13"/>
      <c r="C226" s="13"/>
      <c r="D226" s="14"/>
      <c r="E226" s="17" t="str">
        <f>IF(OR(B226="",SUMPRODUCT(--EXACT('Номенклатура'!$A$6:$A$205,B226))&lt;&gt;1),"",INDEX('Номенклатура'!$D$6:$D$205,SUMPRODUCT(EXACT('Номенклатура'!$A$6:$A$205,B226)*(ROW('Номенклатура'!$A$6:$A$205)-5)))&amp;"")</f>
        <v/>
      </c>
      <c r="F226" s="18" t="str">
        <f>IF(OR(I226="ОК",I226="Учтено: добавьте пояснение"),IF(C226="Приход",D226,IF(C226="Корректировка остатка",D226,-D226)),"")</f>
        <v/>
      </c>
      <c r="G226" s="13"/>
      <c r="H226" s="15" t="str">
        <f>IF(OR(B226="",SUMPRODUCT(--EXACT('Номенклатура'!$A$6:$A$205,B226))&lt;&gt;1),"",INDEX('Номенклатура'!$B$6:$B$205,SUMPRODUCT(EXACT('Номенклатура'!$A$6:$A$205,B226)*(ROW('Номенклатура'!$A$6:$A$205)-5)))&amp;"")</f>
        <v/>
      </c>
      <c r="I226" s="15" t="str">
        <f>IF(COUNTA(A226:D226,G226)=0,"",IF(NOT(ISNUMBER(A226)),"Укажите дату",IF(B226="","Укажите код",IF(NOT(AND(ISTEXT(B226),LEN(B226)&gt;0,LEN(B226)&lt;=30,ISNUMBER(FIND(LEFT(B226,1),"ABCDEFGHIJKLMNOPQRSTUVWXYZ")),SUMPRODUCT((MID(B226,{1,2,3,4,5,6,7,8,9,10,11,12,13,14,15,16,17,18,19,20,21,22,23,24,25,26,27,28,29,30},1)&lt;&gt;"")*ISERROR(FIND(MID(B226,{1,2,3,4,5,6,7,8,9,10,11,12,13,14,15,16,17,18,19,20,21,22,23,24,25,26,27,28,29,30},1),"ABCDEFGHIJKLMNOPQRSTUVWXYZ0123456789-_")))=0,ISERROR(VALUE(B226)))),"Недопустимый код: только латинские буквы A-Z в верхнем регистре, цифры, - и _; начало с буквы, до 30 символов (например MILK-001)",IF(SUMPRODUCT(--EXACT('Номенклатура'!$A$6:$A$205,B226))=0,"Код не найден в номенклатуре",IF(SUMPRODUCT(--EXACT('Номенклатура'!$A$6:$A$205,B226))&gt;1,"Код повторяется в номенклатуре",IF(ISNA(MATCH(C226,{"Приход","Расход","Списание","Корректировка остатка"},0)),"Выберите тип операции",IF(NOT(ISNUMBER(D226)),"Укажите количество",IF(D226=0,"Количество не может быть 0",IF(AND(C226&lt;&gt;"Корректировка остатка",D226&lt;0),"Для этого типа количество положительное",IF(NOT(ISNUMBER('Номенклатура'!$C$2)),"Укажите дату начала учёта",IF(A226&lt;INT('Номенклатура'!$C$2),"Раньше даты начала учёта: НЕ учтено",IF(AND(C226="Корректировка остатка",TRIM(G226)=""),"Учтено: добавьте пояснение","ОК")))))))))))))</f>
        <v/>
      </c>
    </row>
    <row r="227" spans="1:9" x14ac:dyDescent="0.25">
      <c r="A227" s="16"/>
      <c r="B227" s="13"/>
      <c r="C227" s="13"/>
      <c r="D227" s="14"/>
      <c r="E227" s="17" t="str">
        <f>IF(OR(B227="",SUMPRODUCT(--EXACT('Номенклатура'!$A$6:$A$205,B227))&lt;&gt;1),"",INDEX('Номенклатура'!$D$6:$D$205,SUMPRODUCT(EXACT('Номенклатура'!$A$6:$A$205,B227)*(ROW('Номенклатура'!$A$6:$A$205)-5)))&amp;"")</f>
        <v/>
      </c>
      <c r="F227" s="18" t="str">
        <f>IF(OR(I227="ОК",I227="Учтено: добавьте пояснение"),IF(C227="Приход",D227,IF(C227="Корректировка остатка",D227,-D227)),"")</f>
        <v/>
      </c>
      <c r="G227" s="13"/>
      <c r="H227" s="15" t="str">
        <f>IF(OR(B227="",SUMPRODUCT(--EXACT('Номенклатура'!$A$6:$A$205,B227))&lt;&gt;1),"",INDEX('Номенклатура'!$B$6:$B$205,SUMPRODUCT(EXACT('Номенклатура'!$A$6:$A$205,B227)*(ROW('Номенклатура'!$A$6:$A$205)-5)))&amp;"")</f>
        <v/>
      </c>
      <c r="I227" s="15" t="str">
        <f>IF(COUNTA(A227:D227,G227)=0,"",IF(NOT(ISNUMBER(A227)),"Укажите дату",IF(B227="","Укажите код",IF(NOT(AND(ISTEXT(B227),LEN(B227)&gt;0,LEN(B227)&lt;=30,ISNUMBER(FIND(LEFT(B227,1),"ABCDEFGHIJKLMNOPQRSTUVWXYZ")),SUMPRODUCT((MID(B227,{1,2,3,4,5,6,7,8,9,10,11,12,13,14,15,16,17,18,19,20,21,22,23,24,25,26,27,28,29,30},1)&lt;&gt;"")*ISERROR(FIND(MID(B227,{1,2,3,4,5,6,7,8,9,10,11,12,13,14,15,16,17,18,19,20,21,22,23,24,25,26,27,28,29,30},1),"ABCDEFGHIJKLMNOPQRSTUVWXYZ0123456789-_")))=0,ISERROR(VALUE(B227)))),"Недопустимый код: только латинские буквы A-Z в верхнем регистре, цифры, - и _; начало с буквы, до 30 символов (например MILK-001)",IF(SUMPRODUCT(--EXACT('Номенклатура'!$A$6:$A$205,B227))=0,"Код не найден в номенклатуре",IF(SUMPRODUCT(--EXACT('Номенклатура'!$A$6:$A$205,B227))&gt;1,"Код повторяется в номенклатуре",IF(ISNA(MATCH(C227,{"Приход","Расход","Списание","Корректировка остатка"},0)),"Выберите тип операции",IF(NOT(ISNUMBER(D227)),"Укажите количество",IF(D227=0,"Количество не может быть 0",IF(AND(C227&lt;&gt;"Корректировка остатка",D227&lt;0),"Для этого типа количество положительное",IF(NOT(ISNUMBER('Номенклатура'!$C$2)),"Укажите дату начала учёта",IF(A227&lt;INT('Номенклатура'!$C$2),"Раньше даты начала учёта: НЕ учтено",IF(AND(C227="Корректировка остатка",TRIM(G227)=""),"Учтено: добавьте пояснение","ОК")))))))))))))</f>
        <v/>
      </c>
    </row>
    <row r="228" spans="1:9" x14ac:dyDescent="0.25">
      <c r="A228" s="16"/>
      <c r="B228" s="13"/>
      <c r="C228" s="13"/>
      <c r="D228" s="14"/>
      <c r="E228" s="17" t="str">
        <f>IF(OR(B228="",SUMPRODUCT(--EXACT('Номенклатура'!$A$6:$A$205,B228))&lt;&gt;1),"",INDEX('Номенклатура'!$D$6:$D$205,SUMPRODUCT(EXACT('Номенклатура'!$A$6:$A$205,B228)*(ROW('Номенклатура'!$A$6:$A$205)-5)))&amp;"")</f>
        <v/>
      </c>
      <c r="F228" s="18" t="str">
        <f>IF(OR(I228="ОК",I228="Учтено: добавьте пояснение"),IF(C228="Приход",D228,IF(C228="Корректировка остатка",D228,-D228)),"")</f>
        <v/>
      </c>
      <c r="G228" s="13"/>
      <c r="H228" s="15" t="str">
        <f>IF(OR(B228="",SUMPRODUCT(--EXACT('Номенклатура'!$A$6:$A$205,B228))&lt;&gt;1),"",INDEX('Номенклатура'!$B$6:$B$205,SUMPRODUCT(EXACT('Номенклатура'!$A$6:$A$205,B228)*(ROW('Номенклатура'!$A$6:$A$205)-5)))&amp;"")</f>
        <v/>
      </c>
      <c r="I228" s="15" t="str">
        <f>IF(COUNTA(A228:D228,G228)=0,"",IF(NOT(ISNUMBER(A228)),"Укажите дату",IF(B228="","Укажите код",IF(NOT(AND(ISTEXT(B228),LEN(B228)&gt;0,LEN(B228)&lt;=30,ISNUMBER(FIND(LEFT(B228,1),"ABCDEFGHIJKLMNOPQRSTUVWXYZ")),SUMPRODUCT((MID(B228,{1,2,3,4,5,6,7,8,9,10,11,12,13,14,15,16,17,18,19,20,21,22,23,24,25,26,27,28,29,30},1)&lt;&gt;"")*ISERROR(FIND(MID(B228,{1,2,3,4,5,6,7,8,9,10,11,12,13,14,15,16,17,18,19,20,21,22,23,24,25,26,27,28,29,30},1),"ABCDEFGHIJKLMNOPQRSTUVWXYZ0123456789-_")))=0,ISERROR(VALUE(B228)))),"Недопустимый код: только латинские буквы A-Z в верхнем регистре, цифры, - и _; начало с буквы, до 30 символов (например MILK-001)",IF(SUMPRODUCT(--EXACT('Номенклатура'!$A$6:$A$205,B228))=0,"Код не найден в номенклатуре",IF(SUMPRODUCT(--EXACT('Номенклатура'!$A$6:$A$205,B228))&gt;1,"Код повторяется в номенклатуре",IF(ISNA(MATCH(C228,{"Приход","Расход","Списание","Корректировка остатка"},0)),"Выберите тип операции",IF(NOT(ISNUMBER(D228)),"Укажите количество",IF(D228=0,"Количество не может быть 0",IF(AND(C228&lt;&gt;"Корректировка остатка",D228&lt;0),"Для этого типа количество положительное",IF(NOT(ISNUMBER('Номенклатура'!$C$2)),"Укажите дату начала учёта",IF(A228&lt;INT('Номенклатура'!$C$2),"Раньше даты начала учёта: НЕ учтено",IF(AND(C228="Корректировка остатка",TRIM(G228)=""),"Учтено: добавьте пояснение","ОК")))))))))))))</f>
        <v/>
      </c>
    </row>
    <row r="229" spans="1:9" x14ac:dyDescent="0.25">
      <c r="A229" s="16"/>
      <c r="B229" s="13"/>
      <c r="C229" s="13"/>
      <c r="D229" s="14"/>
      <c r="E229" s="17" t="str">
        <f>IF(OR(B229="",SUMPRODUCT(--EXACT('Номенклатура'!$A$6:$A$205,B229))&lt;&gt;1),"",INDEX('Номенклатура'!$D$6:$D$205,SUMPRODUCT(EXACT('Номенклатура'!$A$6:$A$205,B229)*(ROW('Номенклатура'!$A$6:$A$205)-5)))&amp;"")</f>
        <v/>
      </c>
      <c r="F229" s="18" t="str">
        <f>IF(OR(I229="ОК",I229="Учтено: добавьте пояснение"),IF(C229="Приход",D229,IF(C229="Корректировка остатка",D229,-D229)),"")</f>
        <v/>
      </c>
      <c r="G229" s="13"/>
      <c r="H229" s="15" t="str">
        <f>IF(OR(B229="",SUMPRODUCT(--EXACT('Номенклатура'!$A$6:$A$205,B229))&lt;&gt;1),"",INDEX('Номенклатура'!$B$6:$B$205,SUMPRODUCT(EXACT('Номенклатура'!$A$6:$A$205,B229)*(ROW('Номенклатура'!$A$6:$A$205)-5)))&amp;"")</f>
        <v/>
      </c>
      <c r="I229" s="15" t="str">
        <f>IF(COUNTA(A229:D229,G229)=0,"",IF(NOT(ISNUMBER(A229)),"Укажите дату",IF(B229="","Укажите код",IF(NOT(AND(ISTEXT(B229),LEN(B229)&gt;0,LEN(B229)&lt;=30,ISNUMBER(FIND(LEFT(B229,1),"ABCDEFGHIJKLMNOPQRSTUVWXYZ")),SUMPRODUCT((MID(B229,{1,2,3,4,5,6,7,8,9,10,11,12,13,14,15,16,17,18,19,20,21,22,23,24,25,26,27,28,29,30},1)&lt;&gt;"")*ISERROR(FIND(MID(B229,{1,2,3,4,5,6,7,8,9,10,11,12,13,14,15,16,17,18,19,20,21,22,23,24,25,26,27,28,29,30},1),"ABCDEFGHIJKLMNOPQRSTUVWXYZ0123456789-_")))=0,ISERROR(VALUE(B229)))),"Недопустимый код: только латинские буквы A-Z в верхнем регистре, цифры, - и _; начало с буквы, до 30 символов (например MILK-001)",IF(SUMPRODUCT(--EXACT('Номенклатура'!$A$6:$A$205,B229))=0,"Код не найден в номенклатуре",IF(SUMPRODUCT(--EXACT('Номенклатура'!$A$6:$A$205,B229))&gt;1,"Код повторяется в номенклатуре",IF(ISNA(MATCH(C229,{"Приход","Расход","Списание","Корректировка остатка"},0)),"Выберите тип операции",IF(NOT(ISNUMBER(D229)),"Укажите количество",IF(D229=0,"Количество не может быть 0",IF(AND(C229&lt;&gt;"Корректировка остатка",D229&lt;0),"Для этого типа количество положительное",IF(NOT(ISNUMBER('Номенклатура'!$C$2)),"Укажите дату начала учёта",IF(A229&lt;INT('Номенклатура'!$C$2),"Раньше даты начала учёта: НЕ учтено",IF(AND(C229="Корректировка остатка",TRIM(G229)=""),"Учтено: добавьте пояснение","ОК")))))))))))))</f>
        <v/>
      </c>
    </row>
    <row r="230" spans="1:9" x14ac:dyDescent="0.25">
      <c r="A230" s="16"/>
      <c r="B230" s="13"/>
      <c r="C230" s="13"/>
      <c r="D230" s="14"/>
      <c r="E230" s="17" t="str">
        <f>IF(OR(B230="",SUMPRODUCT(--EXACT('Номенклатура'!$A$6:$A$205,B230))&lt;&gt;1),"",INDEX('Номенклатура'!$D$6:$D$205,SUMPRODUCT(EXACT('Номенклатура'!$A$6:$A$205,B230)*(ROW('Номенклатура'!$A$6:$A$205)-5)))&amp;"")</f>
        <v/>
      </c>
      <c r="F230" s="18" t="str">
        <f>IF(OR(I230="ОК",I230="Учтено: добавьте пояснение"),IF(C230="Приход",D230,IF(C230="Корректировка остатка",D230,-D230)),"")</f>
        <v/>
      </c>
      <c r="G230" s="13"/>
      <c r="H230" s="15" t="str">
        <f>IF(OR(B230="",SUMPRODUCT(--EXACT('Номенклатура'!$A$6:$A$205,B230))&lt;&gt;1),"",INDEX('Номенклатура'!$B$6:$B$205,SUMPRODUCT(EXACT('Номенклатура'!$A$6:$A$205,B230)*(ROW('Номенклатура'!$A$6:$A$205)-5)))&amp;"")</f>
        <v/>
      </c>
      <c r="I230" s="15" t="str">
        <f>IF(COUNTA(A230:D230,G230)=0,"",IF(NOT(ISNUMBER(A230)),"Укажите дату",IF(B230="","Укажите код",IF(NOT(AND(ISTEXT(B230),LEN(B230)&gt;0,LEN(B230)&lt;=30,ISNUMBER(FIND(LEFT(B230,1),"ABCDEFGHIJKLMNOPQRSTUVWXYZ")),SUMPRODUCT((MID(B230,{1,2,3,4,5,6,7,8,9,10,11,12,13,14,15,16,17,18,19,20,21,22,23,24,25,26,27,28,29,30},1)&lt;&gt;"")*ISERROR(FIND(MID(B230,{1,2,3,4,5,6,7,8,9,10,11,12,13,14,15,16,17,18,19,20,21,22,23,24,25,26,27,28,29,30},1),"ABCDEFGHIJKLMNOPQRSTUVWXYZ0123456789-_")))=0,ISERROR(VALUE(B230)))),"Недопустимый код: только латинские буквы A-Z в верхнем регистре, цифры, - и _; начало с буквы, до 30 символов (например MILK-001)",IF(SUMPRODUCT(--EXACT('Номенклатура'!$A$6:$A$205,B230))=0,"Код не найден в номенклатуре",IF(SUMPRODUCT(--EXACT('Номенклатура'!$A$6:$A$205,B230))&gt;1,"Код повторяется в номенклатуре",IF(ISNA(MATCH(C230,{"Приход","Расход","Списание","Корректировка остатка"},0)),"Выберите тип операции",IF(NOT(ISNUMBER(D230)),"Укажите количество",IF(D230=0,"Количество не может быть 0",IF(AND(C230&lt;&gt;"Корректировка остатка",D230&lt;0),"Для этого типа количество положительное",IF(NOT(ISNUMBER('Номенклатура'!$C$2)),"Укажите дату начала учёта",IF(A230&lt;INT('Номенклатура'!$C$2),"Раньше даты начала учёта: НЕ учтено",IF(AND(C230="Корректировка остатка",TRIM(G230)=""),"Учтено: добавьте пояснение","ОК")))))))))))))</f>
        <v/>
      </c>
    </row>
    <row r="231" spans="1:9" x14ac:dyDescent="0.25">
      <c r="A231" s="16"/>
      <c r="B231" s="13"/>
      <c r="C231" s="13"/>
      <c r="D231" s="14"/>
      <c r="E231" s="17" t="str">
        <f>IF(OR(B231="",SUMPRODUCT(--EXACT('Номенклатура'!$A$6:$A$205,B231))&lt;&gt;1),"",INDEX('Номенклатура'!$D$6:$D$205,SUMPRODUCT(EXACT('Номенклатура'!$A$6:$A$205,B231)*(ROW('Номенклатура'!$A$6:$A$205)-5)))&amp;"")</f>
        <v/>
      </c>
      <c r="F231" s="18" t="str">
        <f>IF(OR(I231="ОК",I231="Учтено: добавьте пояснение"),IF(C231="Приход",D231,IF(C231="Корректировка остатка",D231,-D231)),"")</f>
        <v/>
      </c>
      <c r="G231" s="13"/>
      <c r="H231" s="15" t="str">
        <f>IF(OR(B231="",SUMPRODUCT(--EXACT('Номенклатура'!$A$6:$A$205,B231))&lt;&gt;1),"",INDEX('Номенклатура'!$B$6:$B$205,SUMPRODUCT(EXACT('Номенклатура'!$A$6:$A$205,B231)*(ROW('Номенклатура'!$A$6:$A$205)-5)))&amp;"")</f>
        <v/>
      </c>
      <c r="I231" s="15" t="str">
        <f>IF(COUNTA(A231:D231,G231)=0,"",IF(NOT(ISNUMBER(A231)),"Укажите дату",IF(B231="","Укажите код",IF(NOT(AND(ISTEXT(B231),LEN(B231)&gt;0,LEN(B231)&lt;=30,ISNUMBER(FIND(LEFT(B231,1),"ABCDEFGHIJKLMNOPQRSTUVWXYZ")),SUMPRODUCT((MID(B231,{1,2,3,4,5,6,7,8,9,10,11,12,13,14,15,16,17,18,19,20,21,22,23,24,25,26,27,28,29,30},1)&lt;&gt;"")*ISERROR(FIND(MID(B231,{1,2,3,4,5,6,7,8,9,10,11,12,13,14,15,16,17,18,19,20,21,22,23,24,25,26,27,28,29,30},1),"ABCDEFGHIJKLMNOPQRSTUVWXYZ0123456789-_")))=0,ISERROR(VALUE(B231)))),"Недопустимый код: только латинские буквы A-Z в верхнем регистре, цифры, - и _; начало с буквы, до 30 символов (например MILK-001)",IF(SUMPRODUCT(--EXACT('Номенклатура'!$A$6:$A$205,B231))=0,"Код не найден в номенклатуре",IF(SUMPRODUCT(--EXACT('Номенклатура'!$A$6:$A$205,B231))&gt;1,"Код повторяется в номенклатуре",IF(ISNA(MATCH(C231,{"Приход","Расход","Списание","Корректировка остатка"},0)),"Выберите тип операции",IF(NOT(ISNUMBER(D231)),"Укажите количество",IF(D231=0,"Количество не может быть 0",IF(AND(C231&lt;&gt;"Корректировка остатка",D231&lt;0),"Для этого типа количество положительное",IF(NOT(ISNUMBER('Номенклатура'!$C$2)),"Укажите дату начала учёта",IF(A231&lt;INT('Номенклатура'!$C$2),"Раньше даты начала учёта: НЕ учтено",IF(AND(C231="Корректировка остатка",TRIM(G231)=""),"Учтено: добавьте пояснение","ОК")))))))))))))</f>
        <v/>
      </c>
    </row>
    <row r="232" spans="1:9" x14ac:dyDescent="0.25">
      <c r="A232" s="16"/>
      <c r="B232" s="13"/>
      <c r="C232" s="13"/>
      <c r="D232" s="14"/>
      <c r="E232" s="17" t="str">
        <f>IF(OR(B232="",SUMPRODUCT(--EXACT('Номенклатура'!$A$6:$A$205,B232))&lt;&gt;1),"",INDEX('Номенклатура'!$D$6:$D$205,SUMPRODUCT(EXACT('Номенклатура'!$A$6:$A$205,B232)*(ROW('Номенклатура'!$A$6:$A$205)-5)))&amp;"")</f>
        <v/>
      </c>
      <c r="F232" s="18" t="str">
        <f>IF(OR(I232="ОК",I232="Учтено: добавьте пояснение"),IF(C232="Приход",D232,IF(C232="Корректировка остатка",D232,-D232)),"")</f>
        <v/>
      </c>
      <c r="G232" s="13"/>
      <c r="H232" s="15" t="str">
        <f>IF(OR(B232="",SUMPRODUCT(--EXACT('Номенклатура'!$A$6:$A$205,B232))&lt;&gt;1),"",INDEX('Номенклатура'!$B$6:$B$205,SUMPRODUCT(EXACT('Номенклатура'!$A$6:$A$205,B232)*(ROW('Номенклатура'!$A$6:$A$205)-5)))&amp;"")</f>
        <v/>
      </c>
      <c r="I232" s="15" t="str">
        <f>IF(COUNTA(A232:D232,G232)=0,"",IF(NOT(ISNUMBER(A232)),"Укажите дату",IF(B232="","Укажите код",IF(NOT(AND(ISTEXT(B232),LEN(B232)&gt;0,LEN(B232)&lt;=30,ISNUMBER(FIND(LEFT(B232,1),"ABCDEFGHIJKLMNOPQRSTUVWXYZ")),SUMPRODUCT((MID(B232,{1,2,3,4,5,6,7,8,9,10,11,12,13,14,15,16,17,18,19,20,21,22,23,24,25,26,27,28,29,30},1)&lt;&gt;"")*ISERROR(FIND(MID(B232,{1,2,3,4,5,6,7,8,9,10,11,12,13,14,15,16,17,18,19,20,21,22,23,24,25,26,27,28,29,30},1),"ABCDEFGHIJKLMNOPQRSTUVWXYZ0123456789-_")))=0,ISERROR(VALUE(B232)))),"Недопустимый код: только латинские буквы A-Z в верхнем регистре, цифры, - и _; начало с буквы, до 30 символов (например MILK-001)",IF(SUMPRODUCT(--EXACT('Номенклатура'!$A$6:$A$205,B232))=0,"Код не найден в номенклатуре",IF(SUMPRODUCT(--EXACT('Номенклатура'!$A$6:$A$205,B232))&gt;1,"Код повторяется в номенклатуре",IF(ISNA(MATCH(C232,{"Приход","Расход","Списание","Корректировка остатка"},0)),"Выберите тип операции",IF(NOT(ISNUMBER(D232)),"Укажите количество",IF(D232=0,"Количество не может быть 0",IF(AND(C232&lt;&gt;"Корректировка остатка",D232&lt;0),"Для этого типа количество положительное",IF(NOT(ISNUMBER('Номенклатура'!$C$2)),"Укажите дату начала учёта",IF(A232&lt;INT('Номенклатура'!$C$2),"Раньше даты начала учёта: НЕ учтено",IF(AND(C232="Корректировка остатка",TRIM(G232)=""),"Учтено: добавьте пояснение","ОК")))))))))))))</f>
        <v/>
      </c>
    </row>
    <row r="233" spans="1:9" x14ac:dyDescent="0.25">
      <c r="A233" s="16"/>
      <c r="B233" s="13"/>
      <c r="C233" s="13"/>
      <c r="D233" s="14"/>
      <c r="E233" s="17" t="str">
        <f>IF(OR(B233="",SUMPRODUCT(--EXACT('Номенклатура'!$A$6:$A$205,B233))&lt;&gt;1),"",INDEX('Номенклатура'!$D$6:$D$205,SUMPRODUCT(EXACT('Номенклатура'!$A$6:$A$205,B233)*(ROW('Номенклатура'!$A$6:$A$205)-5)))&amp;"")</f>
        <v/>
      </c>
      <c r="F233" s="18" t="str">
        <f>IF(OR(I233="ОК",I233="Учтено: добавьте пояснение"),IF(C233="Приход",D233,IF(C233="Корректировка остатка",D233,-D233)),"")</f>
        <v/>
      </c>
      <c r="G233" s="13"/>
      <c r="H233" s="15" t="str">
        <f>IF(OR(B233="",SUMPRODUCT(--EXACT('Номенклатура'!$A$6:$A$205,B233))&lt;&gt;1),"",INDEX('Номенклатура'!$B$6:$B$205,SUMPRODUCT(EXACT('Номенклатура'!$A$6:$A$205,B233)*(ROW('Номенклатура'!$A$6:$A$205)-5)))&amp;"")</f>
        <v/>
      </c>
      <c r="I233" s="15" t="str">
        <f>IF(COUNTA(A233:D233,G233)=0,"",IF(NOT(ISNUMBER(A233)),"Укажите дату",IF(B233="","Укажите код",IF(NOT(AND(ISTEXT(B233),LEN(B233)&gt;0,LEN(B233)&lt;=30,ISNUMBER(FIND(LEFT(B233,1),"ABCDEFGHIJKLMNOPQRSTUVWXYZ")),SUMPRODUCT((MID(B233,{1,2,3,4,5,6,7,8,9,10,11,12,13,14,15,16,17,18,19,20,21,22,23,24,25,26,27,28,29,30},1)&lt;&gt;"")*ISERROR(FIND(MID(B233,{1,2,3,4,5,6,7,8,9,10,11,12,13,14,15,16,17,18,19,20,21,22,23,24,25,26,27,28,29,30},1),"ABCDEFGHIJKLMNOPQRSTUVWXYZ0123456789-_")))=0,ISERROR(VALUE(B233)))),"Недопустимый код: только латинские буквы A-Z в верхнем регистре, цифры, - и _; начало с буквы, до 30 символов (например MILK-001)",IF(SUMPRODUCT(--EXACT('Номенклатура'!$A$6:$A$205,B233))=0,"Код не найден в номенклатуре",IF(SUMPRODUCT(--EXACT('Номенклатура'!$A$6:$A$205,B233))&gt;1,"Код повторяется в номенклатуре",IF(ISNA(MATCH(C233,{"Приход","Расход","Списание","Корректировка остатка"},0)),"Выберите тип операции",IF(NOT(ISNUMBER(D233)),"Укажите количество",IF(D233=0,"Количество не может быть 0",IF(AND(C233&lt;&gt;"Корректировка остатка",D233&lt;0),"Для этого типа количество положительное",IF(NOT(ISNUMBER('Номенклатура'!$C$2)),"Укажите дату начала учёта",IF(A233&lt;INT('Номенклатура'!$C$2),"Раньше даты начала учёта: НЕ учтено",IF(AND(C233="Корректировка остатка",TRIM(G233)=""),"Учтено: добавьте пояснение","ОК")))))))))))))</f>
        <v/>
      </c>
    </row>
    <row r="234" spans="1:9" x14ac:dyDescent="0.25">
      <c r="A234" s="16"/>
      <c r="B234" s="13"/>
      <c r="C234" s="13"/>
      <c r="D234" s="14"/>
      <c r="E234" s="17" t="str">
        <f>IF(OR(B234="",SUMPRODUCT(--EXACT('Номенклатура'!$A$6:$A$205,B234))&lt;&gt;1),"",INDEX('Номенклатура'!$D$6:$D$205,SUMPRODUCT(EXACT('Номенклатура'!$A$6:$A$205,B234)*(ROW('Номенклатура'!$A$6:$A$205)-5)))&amp;"")</f>
        <v/>
      </c>
      <c r="F234" s="18" t="str">
        <f>IF(OR(I234="ОК",I234="Учтено: добавьте пояснение"),IF(C234="Приход",D234,IF(C234="Корректировка остатка",D234,-D234)),"")</f>
        <v/>
      </c>
      <c r="G234" s="13"/>
      <c r="H234" s="15" t="str">
        <f>IF(OR(B234="",SUMPRODUCT(--EXACT('Номенклатура'!$A$6:$A$205,B234))&lt;&gt;1),"",INDEX('Номенклатура'!$B$6:$B$205,SUMPRODUCT(EXACT('Номенклатура'!$A$6:$A$205,B234)*(ROW('Номенклатура'!$A$6:$A$205)-5)))&amp;"")</f>
        <v/>
      </c>
      <c r="I234" s="15" t="str">
        <f>IF(COUNTA(A234:D234,G234)=0,"",IF(NOT(ISNUMBER(A234)),"Укажите дату",IF(B234="","Укажите код",IF(NOT(AND(ISTEXT(B234),LEN(B234)&gt;0,LEN(B234)&lt;=30,ISNUMBER(FIND(LEFT(B234,1),"ABCDEFGHIJKLMNOPQRSTUVWXYZ")),SUMPRODUCT((MID(B234,{1,2,3,4,5,6,7,8,9,10,11,12,13,14,15,16,17,18,19,20,21,22,23,24,25,26,27,28,29,30},1)&lt;&gt;"")*ISERROR(FIND(MID(B234,{1,2,3,4,5,6,7,8,9,10,11,12,13,14,15,16,17,18,19,20,21,22,23,24,25,26,27,28,29,30},1),"ABCDEFGHIJKLMNOPQRSTUVWXYZ0123456789-_")))=0,ISERROR(VALUE(B234)))),"Недопустимый код: только латинские буквы A-Z в верхнем регистре, цифры, - и _; начало с буквы, до 30 символов (например MILK-001)",IF(SUMPRODUCT(--EXACT('Номенклатура'!$A$6:$A$205,B234))=0,"Код не найден в номенклатуре",IF(SUMPRODUCT(--EXACT('Номенклатура'!$A$6:$A$205,B234))&gt;1,"Код повторяется в номенклатуре",IF(ISNA(MATCH(C234,{"Приход","Расход","Списание","Корректировка остатка"},0)),"Выберите тип операции",IF(NOT(ISNUMBER(D234)),"Укажите количество",IF(D234=0,"Количество не может быть 0",IF(AND(C234&lt;&gt;"Корректировка остатка",D234&lt;0),"Для этого типа количество положительное",IF(NOT(ISNUMBER('Номенклатура'!$C$2)),"Укажите дату начала учёта",IF(A234&lt;INT('Номенклатура'!$C$2),"Раньше даты начала учёта: НЕ учтено",IF(AND(C234="Корректировка остатка",TRIM(G234)=""),"Учтено: добавьте пояснение","ОК")))))))))))))</f>
        <v/>
      </c>
    </row>
    <row r="235" spans="1:9" x14ac:dyDescent="0.25">
      <c r="A235" s="16"/>
      <c r="B235" s="13"/>
      <c r="C235" s="13"/>
      <c r="D235" s="14"/>
      <c r="E235" s="17" t="str">
        <f>IF(OR(B235="",SUMPRODUCT(--EXACT('Номенклатура'!$A$6:$A$205,B235))&lt;&gt;1),"",INDEX('Номенклатура'!$D$6:$D$205,SUMPRODUCT(EXACT('Номенклатура'!$A$6:$A$205,B235)*(ROW('Номенклатура'!$A$6:$A$205)-5)))&amp;"")</f>
        <v/>
      </c>
      <c r="F235" s="18" t="str">
        <f>IF(OR(I235="ОК",I235="Учтено: добавьте пояснение"),IF(C235="Приход",D235,IF(C235="Корректировка остатка",D235,-D235)),"")</f>
        <v/>
      </c>
      <c r="G235" s="13"/>
      <c r="H235" s="15" t="str">
        <f>IF(OR(B235="",SUMPRODUCT(--EXACT('Номенклатура'!$A$6:$A$205,B235))&lt;&gt;1),"",INDEX('Номенклатура'!$B$6:$B$205,SUMPRODUCT(EXACT('Номенклатура'!$A$6:$A$205,B235)*(ROW('Номенклатура'!$A$6:$A$205)-5)))&amp;"")</f>
        <v/>
      </c>
      <c r="I235" s="15" t="str">
        <f>IF(COUNTA(A235:D235,G235)=0,"",IF(NOT(ISNUMBER(A235)),"Укажите дату",IF(B235="","Укажите код",IF(NOT(AND(ISTEXT(B235),LEN(B235)&gt;0,LEN(B235)&lt;=30,ISNUMBER(FIND(LEFT(B235,1),"ABCDEFGHIJKLMNOPQRSTUVWXYZ")),SUMPRODUCT((MID(B235,{1,2,3,4,5,6,7,8,9,10,11,12,13,14,15,16,17,18,19,20,21,22,23,24,25,26,27,28,29,30},1)&lt;&gt;"")*ISERROR(FIND(MID(B235,{1,2,3,4,5,6,7,8,9,10,11,12,13,14,15,16,17,18,19,20,21,22,23,24,25,26,27,28,29,30},1),"ABCDEFGHIJKLMNOPQRSTUVWXYZ0123456789-_")))=0,ISERROR(VALUE(B235)))),"Недопустимый код: только латинские буквы A-Z в верхнем регистре, цифры, - и _; начало с буквы, до 30 символов (например MILK-001)",IF(SUMPRODUCT(--EXACT('Номенклатура'!$A$6:$A$205,B235))=0,"Код не найден в номенклатуре",IF(SUMPRODUCT(--EXACT('Номенклатура'!$A$6:$A$205,B235))&gt;1,"Код повторяется в номенклатуре",IF(ISNA(MATCH(C235,{"Приход","Расход","Списание","Корректировка остатка"},0)),"Выберите тип операции",IF(NOT(ISNUMBER(D235)),"Укажите количество",IF(D235=0,"Количество не может быть 0",IF(AND(C235&lt;&gt;"Корректировка остатка",D235&lt;0),"Для этого типа количество положительное",IF(NOT(ISNUMBER('Номенклатура'!$C$2)),"Укажите дату начала учёта",IF(A235&lt;INT('Номенклатура'!$C$2),"Раньше даты начала учёта: НЕ учтено",IF(AND(C235="Корректировка остатка",TRIM(G235)=""),"Учтено: добавьте пояснение","ОК")))))))))))))</f>
        <v/>
      </c>
    </row>
    <row r="236" spans="1:9" x14ac:dyDescent="0.25">
      <c r="A236" s="16"/>
      <c r="B236" s="13"/>
      <c r="C236" s="13"/>
      <c r="D236" s="14"/>
      <c r="E236" s="17" t="str">
        <f>IF(OR(B236="",SUMPRODUCT(--EXACT('Номенклатура'!$A$6:$A$205,B236))&lt;&gt;1),"",INDEX('Номенклатура'!$D$6:$D$205,SUMPRODUCT(EXACT('Номенклатура'!$A$6:$A$205,B236)*(ROW('Номенклатура'!$A$6:$A$205)-5)))&amp;"")</f>
        <v/>
      </c>
      <c r="F236" s="18" t="str">
        <f>IF(OR(I236="ОК",I236="Учтено: добавьте пояснение"),IF(C236="Приход",D236,IF(C236="Корректировка остатка",D236,-D236)),"")</f>
        <v/>
      </c>
      <c r="G236" s="13"/>
      <c r="H236" s="15" t="str">
        <f>IF(OR(B236="",SUMPRODUCT(--EXACT('Номенклатура'!$A$6:$A$205,B236))&lt;&gt;1),"",INDEX('Номенклатура'!$B$6:$B$205,SUMPRODUCT(EXACT('Номенклатура'!$A$6:$A$205,B236)*(ROW('Номенклатура'!$A$6:$A$205)-5)))&amp;"")</f>
        <v/>
      </c>
      <c r="I236" s="15" t="str">
        <f>IF(COUNTA(A236:D236,G236)=0,"",IF(NOT(ISNUMBER(A236)),"Укажите дату",IF(B236="","Укажите код",IF(NOT(AND(ISTEXT(B236),LEN(B236)&gt;0,LEN(B236)&lt;=30,ISNUMBER(FIND(LEFT(B236,1),"ABCDEFGHIJKLMNOPQRSTUVWXYZ")),SUMPRODUCT((MID(B236,{1,2,3,4,5,6,7,8,9,10,11,12,13,14,15,16,17,18,19,20,21,22,23,24,25,26,27,28,29,30},1)&lt;&gt;"")*ISERROR(FIND(MID(B236,{1,2,3,4,5,6,7,8,9,10,11,12,13,14,15,16,17,18,19,20,21,22,23,24,25,26,27,28,29,30},1),"ABCDEFGHIJKLMNOPQRSTUVWXYZ0123456789-_")))=0,ISERROR(VALUE(B236)))),"Недопустимый код: только латинские буквы A-Z в верхнем регистре, цифры, - и _; начало с буквы, до 30 символов (например MILK-001)",IF(SUMPRODUCT(--EXACT('Номенклатура'!$A$6:$A$205,B236))=0,"Код не найден в номенклатуре",IF(SUMPRODUCT(--EXACT('Номенклатура'!$A$6:$A$205,B236))&gt;1,"Код повторяется в номенклатуре",IF(ISNA(MATCH(C236,{"Приход","Расход","Списание","Корректировка остатка"},0)),"Выберите тип операции",IF(NOT(ISNUMBER(D236)),"Укажите количество",IF(D236=0,"Количество не может быть 0",IF(AND(C236&lt;&gt;"Корректировка остатка",D236&lt;0),"Для этого типа количество положительное",IF(NOT(ISNUMBER('Номенклатура'!$C$2)),"Укажите дату начала учёта",IF(A236&lt;INT('Номенклатура'!$C$2),"Раньше даты начала учёта: НЕ учтено",IF(AND(C236="Корректировка остатка",TRIM(G236)=""),"Учтено: добавьте пояснение","ОК")))))))))))))</f>
        <v/>
      </c>
    </row>
    <row r="237" spans="1:9" x14ac:dyDescent="0.25">
      <c r="A237" s="16"/>
      <c r="B237" s="13"/>
      <c r="C237" s="13"/>
      <c r="D237" s="14"/>
      <c r="E237" s="17" t="str">
        <f>IF(OR(B237="",SUMPRODUCT(--EXACT('Номенклатура'!$A$6:$A$205,B237))&lt;&gt;1),"",INDEX('Номенклатура'!$D$6:$D$205,SUMPRODUCT(EXACT('Номенклатура'!$A$6:$A$205,B237)*(ROW('Номенклатура'!$A$6:$A$205)-5)))&amp;"")</f>
        <v/>
      </c>
      <c r="F237" s="18" t="str">
        <f>IF(OR(I237="ОК",I237="Учтено: добавьте пояснение"),IF(C237="Приход",D237,IF(C237="Корректировка остатка",D237,-D237)),"")</f>
        <v/>
      </c>
      <c r="G237" s="13"/>
      <c r="H237" s="15" t="str">
        <f>IF(OR(B237="",SUMPRODUCT(--EXACT('Номенклатура'!$A$6:$A$205,B237))&lt;&gt;1),"",INDEX('Номенклатура'!$B$6:$B$205,SUMPRODUCT(EXACT('Номенклатура'!$A$6:$A$205,B237)*(ROW('Номенклатура'!$A$6:$A$205)-5)))&amp;"")</f>
        <v/>
      </c>
      <c r="I237" s="15" t="str">
        <f>IF(COUNTA(A237:D237,G237)=0,"",IF(NOT(ISNUMBER(A237)),"Укажите дату",IF(B237="","Укажите код",IF(NOT(AND(ISTEXT(B237),LEN(B237)&gt;0,LEN(B237)&lt;=30,ISNUMBER(FIND(LEFT(B237,1),"ABCDEFGHIJKLMNOPQRSTUVWXYZ")),SUMPRODUCT((MID(B237,{1,2,3,4,5,6,7,8,9,10,11,12,13,14,15,16,17,18,19,20,21,22,23,24,25,26,27,28,29,30},1)&lt;&gt;"")*ISERROR(FIND(MID(B237,{1,2,3,4,5,6,7,8,9,10,11,12,13,14,15,16,17,18,19,20,21,22,23,24,25,26,27,28,29,30},1),"ABCDEFGHIJKLMNOPQRSTUVWXYZ0123456789-_")))=0,ISERROR(VALUE(B237)))),"Недопустимый код: только латинские буквы A-Z в верхнем регистре, цифры, - и _; начало с буквы, до 30 символов (например MILK-001)",IF(SUMPRODUCT(--EXACT('Номенклатура'!$A$6:$A$205,B237))=0,"Код не найден в номенклатуре",IF(SUMPRODUCT(--EXACT('Номенклатура'!$A$6:$A$205,B237))&gt;1,"Код повторяется в номенклатуре",IF(ISNA(MATCH(C237,{"Приход","Расход","Списание","Корректировка остатка"},0)),"Выберите тип операции",IF(NOT(ISNUMBER(D237)),"Укажите количество",IF(D237=0,"Количество не может быть 0",IF(AND(C237&lt;&gt;"Корректировка остатка",D237&lt;0),"Для этого типа количество положительное",IF(NOT(ISNUMBER('Номенклатура'!$C$2)),"Укажите дату начала учёта",IF(A237&lt;INT('Номенклатура'!$C$2),"Раньше даты начала учёта: НЕ учтено",IF(AND(C237="Корректировка остатка",TRIM(G237)=""),"Учтено: добавьте пояснение","ОК")))))))))))))</f>
        <v/>
      </c>
    </row>
    <row r="238" spans="1:9" x14ac:dyDescent="0.25">
      <c r="A238" s="16"/>
      <c r="B238" s="13"/>
      <c r="C238" s="13"/>
      <c r="D238" s="14"/>
      <c r="E238" s="17" t="str">
        <f>IF(OR(B238="",SUMPRODUCT(--EXACT('Номенклатура'!$A$6:$A$205,B238))&lt;&gt;1),"",INDEX('Номенклатура'!$D$6:$D$205,SUMPRODUCT(EXACT('Номенклатура'!$A$6:$A$205,B238)*(ROW('Номенклатура'!$A$6:$A$205)-5)))&amp;"")</f>
        <v/>
      </c>
      <c r="F238" s="18" t="str">
        <f>IF(OR(I238="ОК",I238="Учтено: добавьте пояснение"),IF(C238="Приход",D238,IF(C238="Корректировка остатка",D238,-D238)),"")</f>
        <v/>
      </c>
      <c r="G238" s="13"/>
      <c r="H238" s="15" t="str">
        <f>IF(OR(B238="",SUMPRODUCT(--EXACT('Номенклатура'!$A$6:$A$205,B238))&lt;&gt;1),"",INDEX('Номенклатура'!$B$6:$B$205,SUMPRODUCT(EXACT('Номенклатура'!$A$6:$A$205,B238)*(ROW('Номенклатура'!$A$6:$A$205)-5)))&amp;"")</f>
        <v/>
      </c>
      <c r="I238" s="15" t="str">
        <f>IF(COUNTA(A238:D238,G238)=0,"",IF(NOT(ISNUMBER(A238)),"Укажите дату",IF(B238="","Укажите код",IF(NOT(AND(ISTEXT(B238),LEN(B238)&gt;0,LEN(B238)&lt;=30,ISNUMBER(FIND(LEFT(B238,1),"ABCDEFGHIJKLMNOPQRSTUVWXYZ")),SUMPRODUCT((MID(B238,{1,2,3,4,5,6,7,8,9,10,11,12,13,14,15,16,17,18,19,20,21,22,23,24,25,26,27,28,29,30},1)&lt;&gt;"")*ISERROR(FIND(MID(B238,{1,2,3,4,5,6,7,8,9,10,11,12,13,14,15,16,17,18,19,20,21,22,23,24,25,26,27,28,29,30},1),"ABCDEFGHIJKLMNOPQRSTUVWXYZ0123456789-_")))=0,ISERROR(VALUE(B238)))),"Недопустимый код: только латинские буквы A-Z в верхнем регистре, цифры, - и _; начало с буквы, до 30 символов (например MILK-001)",IF(SUMPRODUCT(--EXACT('Номенклатура'!$A$6:$A$205,B238))=0,"Код не найден в номенклатуре",IF(SUMPRODUCT(--EXACT('Номенклатура'!$A$6:$A$205,B238))&gt;1,"Код повторяется в номенклатуре",IF(ISNA(MATCH(C238,{"Приход","Расход","Списание","Корректировка остатка"},0)),"Выберите тип операции",IF(NOT(ISNUMBER(D238)),"Укажите количество",IF(D238=0,"Количество не может быть 0",IF(AND(C238&lt;&gt;"Корректировка остатка",D238&lt;0),"Для этого типа количество положительное",IF(NOT(ISNUMBER('Номенклатура'!$C$2)),"Укажите дату начала учёта",IF(A238&lt;INT('Номенклатура'!$C$2),"Раньше даты начала учёта: НЕ учтено",IF(AND(C238="Корректировка остатка",TRIM(G238)=""),"Учтено: добавьте пояснение","ОК")))))))))))))</f>
        <v/>
      </c>
    </row>
    <row r="239" spans="1:9" x14ac:dyDescent="0.25">
      <c r="A239" s="16"/>
      <c r="B239" s="13"/>
      <c r="C239" s="13"/>
      <c r="D239" s="14"/>
      <c r="E239" s="17" t="str">
        <f>IF(OR(B239="",SUMPRODUCT(--EXACT('Номенклатура'!$A$6:$A$205,B239))&lt;&gt;1),"",INDEX('Номенклатура'!$D$6:$D$205,SUMPRODUCT(EXACT('Номенклатура'!$A$6:$A$205,B239)*(ROW('Номенклатура'!$A$6:$A$205)-5)))&amp;"")</f>
        <v/>
      </c>
      <c r="F239" s="18" t="str">
        <f>IF(OR(I239="ОК",I239="Учтено: добавьте пояснение"),IF(C239="Приход",D239,IF(C239="Корректировка остатка",D239,-D239)),"")</f>
        <v/>
      </c>
      <c r="G239" s="13"/>
      <c r="H239" s="15" t="str">
        <f>IF(OR(B239="",SUMPRODUCT(--EXACT('Номенклатура'!$A$6:$A$205,B239))&lt;&gt;1),"",INDEX('Номенклатура'!$B$6:$B$205,SUMPRODUCT(EXACT('Номенклатура'!$A$6:$A$205,B239)*(ROW('Номенклатура'!$A$6:$A$205)-5)))&amp;"")</f>
        <v/>
      </c>
      <c r="I239" s="15" t="str">
        <f>IF(COUNTA(A239:D239,G239)=0,"",IF(NOT(ISNUMBER(A239)),"Укажите дату",IF(B239="","Укажите код",IF(NOT(AND(ISTEXT(B239),LEN(B239)&gt;0,LEN(B239)&lt;=30,ISNUMBER(FIND(LEFT(B239,1),"ABCDEFGHIJKLMNOPQRSTUVWXYZ")),SUMPRODUCT((MID(B239,{1,2,3,4,5,6,7,8,9,10,11,12,13,14,15,16,17,18,19,20,21,22,23,24,25,26,27,28,29,30},1)&lt;&gt;"")*ISERROR(FIND(MID(B239,{1,2,3,4,5,6,7,8,9,10,11,12,13,14,15,16,17,18,19,20,21,22,23,24,25,26,27,28,29,30},1),"ABCDEFGHIJKLMNOPQRSTUVWXYZ0123456789-_")))=0,ISERROR(VALUE(B239)))),"Недопустимый код: только латинские буквы A-Z в верхнем регистре, цифры, - и _; начало с буквы, до 30 символов (например MILK-001)",IF(SUMPRODUCT(--EXACT('Номенклатура'!$A$6:$A$205,B239))=0,"Код не найден в номенклатуре",IF(SUMPRODUCT(--EXACT('Номенклатура'!$A$6:$A$205,B239))&gt;1,"Код повторяется в номенклатуре",IF(ISNA(MATCH(C239,{"Приход","Расход","Списание","Корректировка остатка"},0)),"Выберите тип операции",IF(NOT(ISNUMBER(D239)),"Укажите количество",IF(D239=0,"Количество не может быть 0",IF(AND(C239&lt;&gt;"Корректировка остатка",D239&lt;0),"Для этого типа количество положительное",IF(NOT(ISNUMBER('Номенклатура'!$C$2)),"Укажите дату начала учёта",IF(A239&lt;INT('Номенклатура'!$C$2),"Раньше даты начала учёта: НЕ учтено",IF(AND(C239="Корректировка остатка",TRIM(G239)=""),"Учтено: добавьте пояснение","ОК")))))))))))))</f>
        <v/>
      </c>
    </row>
    <row r="240" spans="1:9" x14ac:dyDescent="0.25">
      <c r="A240" s="16"/>
      <c r="B240" s="13"/>
      <c r="C240" s="13"/>
      <c r="D240" s="14"/>
      <c r="E240" s="17" t="str">
        <f>IF(OR(B240="",SUMPRODUCT(--EXACT('Номенклатура'!$A$6:$A$205,B240))&lt;&gt;1),"",INDEX('Номенклатура'!$D$6:$D$205,SUMPRODUCT(EXACT('Номенклатура'!$A$6:$A$205,B240)*(ROW('Номенклатура'!$A$6:$A$205)-5)))&amp;"")</f>
        <v/>
      </c>
      <c r="F240" s="18" t="str">
        <f>IF(OR(I240="ОК",I240="Учтено: добавьте пояснение"),IF(C240="Приход",D240,IF(C240="Корректировка остатка",D240,-D240)),"")</f>
        <v/>
      </c>
      <c r="G240" s="13"/>
      <c r="H240" s="15" t="str">
        <f>IF(OR(B240="",SUMPRODUCT(--EXACT('Номенклатура'!$A$6:$A$205,B240))&lt;&gt;1),"",INDEX('Номенклатура'!$B$6:$B$205,SUMPRODUCT(EXACT('Номенклатура'!$A$6:$A$205,B240)*(ROW('Номенклатура'!$A$6:$A$205)-5)))&amp;"")</f>
        <v/>
      </c>
      <c r="I240" s="15" t="str">
        <f>IF(COUNTA(A240:D240,G240)=0,"",IF(NOT(ISNUMBER(A240)),"Укажите дату",IF(B240="","Укажите код",IF(NOT(AND(ISTEXT(B240),LEN(B240)&gt;0,LEN(B240)&lt;=30,ISNUMBER(FIND(LEFT(B240,1),"ABCDEFGHIJKLMNOPQRSTUVWXYZ")),SUMPRODUCT((MID(B240,{1,2,3,4,5,6,7,8,9,10,11,12,13,14,15,16,17,18,19,20,21,22,23,24,25,26,27,28,29,30},1)&lt;&gt;"")*ISERROR(FIND(MID(B240,{1,2,3,4,5,6,7,8,9,10,11,12,13,14,15,16,17,18,19,20,21,22,23,24,25,26,27,28,29,30},1),"ABCDEFGHIJKLMNOPQRSTUVWXYZ0123456789-_")))=0,ISERROR(VALUE(B240)))),"Недопустимый код: только латинские буквы A-Z в верхнем регистре, цифры, - и _; начало с буквы, до 30 символов (например MILK-001)",IF(SUMPRODUCT(--EXACT('Номенклатура'!$A$6:$A$205,B240))=0,"Код не найден в номенклатуре",IF(SUMPRODUCT(--EXACT('Номенклатура'!$A$6:$A$205,B240))&gt;1,"Код повторяется в номенклатуре",IF(ISNA(MATCH(C240,{"Приход","Расход","Списание","Корректировка остатка"},0)),"Выберите тип операции",IF(NOT(ISNUMBER(D240)),"Укажите количество",IF(D240=0,"Количество не может быть 0",IF(AND(C240&lt;&gt;"Корректировка остатка",D240&lt;0),"Для этого типа количество положительное",IF(NOT(ISNUMBER('Номенклатура'!$C$2)),"Укажите дату начала учёта",IF(A240&lt;INT('Номенклатура'!$C$2),"Раньше даты начала учёта: НЕ учтено",IF(AND(C240="Корректировка остатка",TRIM(G240)=""),"Учтено: добавьте пояснение","ОК")))))))))))))</f>
        <v/>
      </c>
    </row>
    <row r="241" spans="1:9" x14ac:dyDescent="0.25">
      <c r="A241" s="16"/>
      <c r="B241" s="13"/>
      <c r="C241" s="13"/>
      <c r="D241" s="14"/>
      <c r="E241" s="17" t="str">
        <f>IF(OR(B241="",SUMPRODUCT(--EXACT('Номенклатура'!$A$6:$A$205,B241))&lt;&gt;1),"",INDEX('Номенклатура'!$D$6:$D$205,SUMPRODUCT(EXACT('Номенклатура'!$A$6:$A$205,B241)*(ROW('Номенклатура'!$A$6:$A$205)-5)))&amp;"")</f>
        <v/>
      </c>
      <c r="F241" s="18" t="str">
        <f>IF(OR(I241="ОК",I241="Учтено: добавьте пояснение"),IF(C241="Приход",D241,IF(C241="Корректировка остатка",D241,-D241)),"")</f>
        <v/>
      </c>
      <c r="G241" s="13"/>
      <c r="H241" s="15" t="str">
        <f>IF(OR(B241="",SUMPRODUCT(--EXACT('Номенклатура'!$A$6:$A$205,B241))&lt;&gt;1),"",INDEX('Номенклатура'!$B$6:$B$205,SUMPRODUCT(EXACT('Номенклатура'!$A$6:$A$205,B241)*(ROW('Номенклатура'!$A$6:$A$205)-5)))&amp;"")</f>
        <v/>
      </c>
      <c r="I241" s="15" t="str">
        <f>IF(COUNTA(A241:D241,G241)=0,"",IF(NOT(ISNUMBER(A241)),"Укажите дату",IF(B241="","Укажите код",IF(NOT(AND(ISTEXT(B241),LEN(B241)&gt;0,LEN(B241)&lt;=30,ISNUMBER(FIND(LEFT(B241,1),"ABCDEFGHIJKLMNOPQRSTUVWXYZ")),SUMPRODUCT((MID(B241,{1,2,3,4,5,6,7,8,9,10,11,12,13,14,15,16,17,18,19,20,21,22,23,24,25,26,27,28,29,30},1)&lt;&gt;"")*ISERROR(FIND(MID(B241,{1,2,3,4,5,6,7,8,9,10,11,12,13,14,15,16,17,18,19,20,21,22,23,24,25,26,27,28,29,30},1),"ABCDEFGHIJKLMNOPQRSTUVWXYZ0123456789-_")))=0,ISERROR(VALUE(B241)))),"Недопустимый код: только латинские буквы A-Z в верхнем регистре, цифры, - и _; начало с буквы, до 30 символов (например MILK-001)",IF(SUMPRODUCT(--EXACT('Номенклатура'!$A$6:$A$205,B241))=0,"Код не найден в номенклатуре",IF(SUMPRODUCT(--EXACT('Номенклатура'!$A$6:$A$205,B241))&gt;1,"Код повторяется в номенклатуре",IF(ISNA(MATCH(C241,{"Приход","Расход","Списание","Корректировка остатка"},0)),"Выберите тип операции",IF(NOT(ISNUMBER(D241)),"Укажите количество",IF(D241=0,"Количество не может быть 0",IF(AND(C241&lt;&gt;"Корректировка остатка",D241&lt;0),"Для этого типа количество положительное",IF(NOT(ISNUMBER('Номенклатура'!$C$2)),"Укажите дату начала учёта",IF(A241&lt;INT('Номенклатура'!$C$2),"Раньше даты начала учёта: НЕ учтено",IF(AND(C241="Корректировка остатка",TRIM(G241)=""),"Учтено: добавьте пояснение","ОК")))))))))))))</f>
        <v/>
      </c>
    </row>
    <row r="242" spans="1:9" x14ac:dyDescent="0.25">
      <c r="A242" s="16"/>
      <c r="B242" s="13"/>
      <c r="C242" s="13"/>
      <c r="D242" s="14"/>
      <c r="E242" s="17" t="str">
        <f>IF(OR(B242="",SUMPRODUCT(--EXACT('Номенклатура'!$A$6:$A$205,B242))&lt;&gt;1),"",INDEX('Номенклатура'!$D$6:$D$205,SUMPRODUCT(EXACT('Номенклатура'!$A$6:$A$205,B242)*(ROW('Номенклатура'!$A$6:$A$205)-5)))&amp;"")</f>
        <v/>
      </c>
      <c r="F242" s="18" t="str">
        <f>IF(OR(I242="ОК",I242="Учтено: добавьте пояснение"),IF(C242="Приход",D242,IF(C242="Корректировка остатка",D242,-D242)),"")</f>
        <v/>
      </c>
      <c r="G242" s="13"/>
      <c r="H242" s="15" t="str">
        <f>IF(OR(B242="",SUMPRODUCT(--EXACT('Номенклатура'!$A$6:$A$205,B242))&lt;&gt;1),"",INDEX('Номенклатура'!$B$6:$B$205,SUMPRODUCT(EXACT('Номенклатура'!$A$6:$A$205,B242)*(ROW('Номенклатура'!$A$6:$A$205)-5)))&amp;"")</f>
        <v/>
      </c>
      <c r="I242" s="15" t="str">
        <f>IF(COUNTA(A242:D242,G242)=0,"",IF(NOT(ISNUMBER(A242)),"Укажите дату",IF(B242="","Укажите код",IF(NOT(AND(ISTEXT(B242),LEN(B242)&gt;0,LEN(B242)&lt;=30,ISNUMBER(FIND(LEFT(B242,1),"ABCDEFGHIJKLMNOPQRSTUVWXYZ")),SUMPRODUCT((MID(B242,{1,2,3,4,5,6,7,8,9,10,11,12,13,14,15,16,17,18,19,20,21,22,23,24,25,26,27,28,29,30},1)&lt;&gt;"")*ISERROR(FIND(MID(B242,{1,2,3,4,5,6,7,8,9,10,11,12,13,14,15,16,17,18,19,20,21,22,23,24,25,26,27,28,29,30},1),"ABCDEFGHIJKLMNOPQRSTUVWXYZ0123456789-_")))=0,ISERROR(VALUE(B242)))),"Недопустимый код: только латинские буквы A-Z в верхнем регистре, цифры, - и _; начало с буквы, до 30 символов (например MILK-001)",IF(SUMPRODUCT(--EXACT('Номенклатура'!$A$6:$A$205,B242))=0,"Код не найден в номенклатуре",IF(SUMPRODUCT(--EXACT('Номенклатура'!$A$6:$A$205,B242))&gt;1,"Код повторяется в номенклатуре",IF(ISNA(MATCH(C242,{"Приход","Расход","Списание","Корректировка остатка"},0)),"Выберите тип операции",IF(NOT(ISNUMBER(D242)),"Укажите количество",IF(D242=0,"Количество не может быть 0",IF(AND(C242&lt;&gt;"Корректировка остатка",D242&lt;0),"Для этого типа количество положительное",IF(NOT(ISNUMBER('Номенклатура'!$C$2)),"Укажите дату начала учёта",IF(A242&lt;INT('Номенклатура'!$C$2),"Раньше даты начала учёта: НЕ учтено",IF(AND(C242="Корректировка остатка",TRIM(G242)=""),"Учтено: добавьте пояснение","ОК")))))))))))))</f>
        <v/>
      </c>
    </row>
    <row r="243" spans="1:9" x14ac:dyDescent="0.25">
      <c r="A243" s="16"/>
      <c r="B243" s="13"/>
      <c r="C243" s="13"/>
      <c r="D243" s="14"/>
      <c r="E243" s="17" t="str">
        <f>IF(OR(B243="",SUMPRODUCT(--EXACT('Номенклатура'!$A$6:$A$205,B243))&lt;&gt;1),"",INDEX('Номенклатура'!$D$6:$D$205,SUMPRODUCT(EXACT('Номенклатура'!$A$6:$A$205,B243)*(ROW('Номенклатура'!$A$6:$A$205)-5)))&amp;"")</f>
        <v/>
      </c>
      <c r="F243" s="18" t="str">
        <f>IF(OR(I243="ОК",I243="Учтено: добавьте пояснение"),IF(C243="Приход",D243,IF(C243="Корректировка остатка",D243,-D243)),"")</f>
        <v/>
      </c>
      <c r="G243" s="13"/>
      <c r="H243" s="15" t="str">
        <f>IF(OR(B243="",SUMPRODUCT(--EXACT('Номенклатура'!$A$6:$A$205,B243))&lt;&gt;1),"",INDEX('Номенклатура'!$B$6:$B$205,SUMPRODUCT(EXACT('Номенклатура'!$A$6:$A$205,B243)*(ROW('Номенклатура'!$A$6:$A$205)-5)))&amp;"")</f>
        <v/>
      </c>
      <c r="I243" s="15" t="str">
        <f>IF(COUNTA(A243:D243,G243)=0,"",IF(NOT(ISNUMBER(A243)),"Укажите дату",IF(B243="","Укажите код",IF(NOT(AND(ISTEXT(B243),LEN(B243)&gt;0,LEN(B243)&lt;=30,ISNUMBER(FIND(LEFT(B243,1),"ABCDEFGHIJKLMNOPQRSTUVWXYZ")),SUMPRODUCT((MID(B243,{1,2,3,4,5,6,7,8,9,10,11,12,13,14,15,16,17,18,19,20,21,22,23,24,25,26,27,28,29,30},1)&lt;&gt;"")*ISERROR(FIND(MID(B243,{1,2,3,4,5,6,7,8,9,10,11,12,13,14,15,16,17,18,19,20,21,22,23,24,25,26,27,28,29,30},1),"ABCDEFGHIJKLMNOPQRSTUVWXYZ0123456789-_")))=0,ISERROR(VALUE(B243)))),"Недопустимый код: только латинские буквы A-Z в верхнем регистре, цифры, - и _; начало с буквы, до 30 символов (например MILK-001)",IF(SUMPRODUCT(--EXACT('Номенклатура'!$A$6:$A$205,B243))=0,"Код не найден в номенклатуре",IF(SUMPRODUCT(--EXACT('Номенклатура'!$A$6:$A$205,B243))&gt;1,"Код повторяется в номенклатуре",IF(ISNA(MATCH(C243,{"Приход","Расход","Списание","Корректировка остатка"},0)),"Выберите тип операции",IF(NOT(ISNUMBER(D243)),"Укажите количество",IF(D243=0,"Количество не может быть 0",IF(AND(C243&lt;&gt;"Корректировка остатка",D243&lt;0),"Для этого типа количество положительное",IF(NOT(ISNUMBER('Номенклатура'!$C$2)),"Укажите дату начала учёта",IF(A243&lt;INT('Номенклатура'!$C$2),"Раньше даты начала учёта: НЕ учтено",IF(AND(C243="Корректировка остатка",TRIM(G243)=""),"Учтено: добавьте пояснение","ОК")))))))))))))</f>
        <v/>
      </c>
    </row>
    <row r="244" spans="1:9" x14ac:dyDescent="0.25">
      <c r="A244" s="16"/>
      <c r="B244" s="13"/>
      <c r="C244" s="13"/>
      <c r="D244" s="14"/>
      <c r="E244" s="17" t="str">
        <f>IF(OR(B244="",SUMPRODUCT(--EXACT('Номенклатура'!$A$6:$A$205,B244))&lt;&gt;1),"",INDEX('Номенклатура'!$D$6:$D$205,SUMPRODUCT(EXACT('Номенклатура'!$A$6:$A$205,B244)*(ROW('Номенклатура'!$A$6:$A$205)-5)))&amp;"")</f>
        <v/>
      </c>
      <c r="F244" s="18" t="str">
        <f>IF(OR(I244="ОК",I244="Учтено: добавьте пояснение"),IF(C244="Приход",D244,IF(C244="Корректировка остатка",D244,-D244)),"")</f>
        <v/>
      </c>
      <c r="G244" s="13"/>
      <c r="H244" s="15" t="str">
        <f>IF(OR(B244="",SUMPRODUCT(--EXACT('Номенклатура'!$A$6:$A$205,B244))&lt;&gt;1),"",INDEX('Номенклатура'!$B$6:$B$205,SUMPRODUCT(EXACT('Номенклатура'!$A$6:$A$205,B244)*(ROW('Номенклатура'!$A$6:$A$205)-5)))&amp;"")</f>
        <v/>
      </c>
      <c r="I244" s="15" t="str">
        <f>IF(COUNTA(A244:D244,G244)=0,"",IF(NOT(ISNUMBER(A244)),"Укажите дату",IF(B244="","Укажите код",IF(NOT(AND(ISTEXT(B244),LEN(B244)&gt;0,LEN(B244)&lt;=30,ISNUMBER(FIND(LEFT(B244,1),"ABCDEFGHIJKLMNOPQRSTUVWXYZ")),SUMPRODUCT((MID(B244,{1,2,3,4,5,6,7,8,9,10,11,12,13,14,15,16,17,18,19,20,21,22,23,24,25,26,27,28,29,30},1)&lt;&gt;"")*ISERROR(FIND(MID(B244,{1,2,3,4,5,6,7,8,9,10,11,12,13,14,15,16,17,18,19,20,21,22,23,24,25,26,27,28,29,30},1),"ABCDEFGHIJKLMNOPQRSTUVWXYZ0123456789-_")))=0,ISERROR(VALUE(B244)))),"Недопустимый код: только латинские буквы A-Z в верхнем регистре, цифры, - и _; начало с буквы, до 30 символов (например MILK-001)",IF(SUMPRODUCT(--EXACT('Номенклатура'!$A$6:$A$205,B244))=0,"Код не найден в номенклатуре",IF(SUMPRODUCT(--EXACT('Номенклатура'!$A$6:$A$205,B244))&gt;1,"Код повторяется в номенклатуре",IF(ISNA(MATCH(C244,{"Приход","Расход","Списание","Корректировка остатка"},0)),"Выберите тип операции",IF(NOT(ISNUMBER(D244)),"Укажите количество",IF(D244=0,"Количество не может быть 0",IF(AND(C244&lt;&gt;"Корректировка остатка",D244&lt;0),"Для этого типа количество положительное",IF(NOT(ISNUMBER('Номенклатура'!$C$2)),"Укажите дату начала учёта",IF(A244&lt;INT('Номенклатура'!$C$2),"Раньше даты начала учёта: НЕ учтено",IF(AND(C244="Корректировка остатка",TRIM(G244)=""),"Учтено: добавьте пояснение","ОК")))))))))))))</f>
        <v/>
      </c>
    </row>
    <row r="245" spans="1:9" x14ac:dyDescent="0.25">
      <c r="A245" s="16"/>
      <c r="B245" s="13"/>
      <c r="C245" s="13"/>
      <c r="D245" s="14"/>
      <c r="E245" s="17" t="str">
        <f>IF(OR(B245="",SUMPRODUCT(--EXACT('Номенклатура'!$A$6:$A$205,B245))&lt;&gt;1),"",INDEX('Номенклатура'!$D$6:$D$205,SUMPRODUCT(EXACT('Номенклатура'!$A$6:$A$205,B245)*(ROW('Номенклатура'!$A$6:$A$205)-5)))&amp;"")</f>
        <v/>
      </c>
      <c r="F245" s="18" t="str">
        <f>IF(OR(I245="ОК",I245="Учтено: добавьте пояснение"),IF(C245="Приход",D245,IF(C245="Корректировка остатка",D245,-D245)),"")</f>
        <v/>
      </c>
      <c r="G245" s="13"/>
      <c r="H245" s="15" t="str">
        <f>IF(OR(B245="",SUMPRODUCT(--EXACT('Номенклатура'!$A$6:$A$205,B245))&lt;&gt;1),"",INDEX('Номенклатура'!$B$6:$B$205,SUMPRODUCT(EXACT('Номенклатура'!$A$6:$A$205,B245)*(ROW('Номенклатура'!$A$6:$A$205)-5)))&amp;"")</f>
        <v/>
      </c>
      <c r="I245" s="15" t="str">
        <f>IF(COUNTA(A245:D245,G245)=0,"",IF(NOT(ISNUMBER(A245)),"Укажите дату",IF(B245="","Укажите код",IF(NOT(AND(ISTEXT(B245),LEN(B245)&gt;0,LEN(B245)&lt;=30,ISNUMBER(FIND(LEFT(B245,1),"ABCDEFGHIJKLMNOPQRSTUVWXYZ")),SUMPRODUCT((MID(B245,{1,2,3,4,5,6,7,8,9,10,11,12,13,14,15,16,17,18,19,20,21,22,23,24,25,26,27,28,29,30},1)&lt;&gt;"")*ISERROR(FIND(MID(B245,{1,2,3,4,5,6,7,8,9,10,11,12,13,14,15,16,17,18,19,20,21,22,23,24,25,26,27,28,29,30},1),"ABCDEFGHIJKLMNOPQRSTUVWXYZ0123456789-_")))=0,ISERROR(VALUE(B245)))),"Недопустимый код: только латинские буквы A-Z в верхнем регистре, цифры, - и _; начало с буквы, до 30 символов (например MILK-001)",IF(SUMPRODUCT(--EXACT('Номенклатура'!$A$6:$A$205,B245))=0,"Код не найден в номенклатуре",IF(SUMPRODUCT(--EXACT('Номенклатура'!$A$6:$A$205,B245))&gt;1,"Код повторяется в номенклатуре",IF(ISNA(MATCH(C245,{"Приход","Расход","Списание","Корректировка остатка"},0)),"Выберите тип операции",IF(NOT(ISNUMBER(D245)),"Укажите количество",IF(D245=0,"Количество не может быть 0",IF(AND(C245&lt;&gt;"Корректировка остатка",D245&lt;0),"Для этого типа количество положительное",IF(NOT(ISNUMBER('Номенклатура'!$C$2)),"Укажите дату начала учёта",IF(A245&lt;INT('Номенклатура'!$C$2),"Раньше даты начала учёта: НЕ учтено",IF(AND(C245="Корректировка остатка",TRIM(G245)=""),"Учтено: добавьте пояснение","ОК")))))))))))))</f>
        <v/>
      </c>
    </row>
    <row r="246" spans="1:9" x14ac:dyDescent="0.25">
      <c r="A246" s="16"/>
      <c r="B246" s="13"/>
      <c r="C246" s="13"/>
      <c r="D246" s="14"/>
      <c r="E246" s="17" t="str">
        <f>IF(OR(B246="",SUMPRODUCT(--EXACT('Номенклатура'!$A$6:$A$205,B246))&lt;&gt;1),"",INDEX('Номенклатура'!$D$6:$D$205,SUMPRODUCT(EXACT('Номенклатура'!$A$6:$A$205,B246)*(ROW('Номенклатура'!$A$6:$A$205)-5)))&amp;"")</f>
        <v/>
      </c>
      <c r="F246" s="18" t="str">
        <f>IF(OR(I246="ОК",I246="Учтено: добавьте пояснение"),IF(C246="Приход",D246,IF(C246="Корректировка остатка",D246,-D246)),"")</f>
        <v/>
      </c>
      <c r="G246" s="13"/>
      <c r="H246" s="15" t="str">
        <f>IF(OR(B246="",SUMPRODUCT(--EXACT('Номенклатура'!$A$6:$A$205,B246))&lt;&gt;1),"",INDEX('Номенклатура'!$B$6:$B$205,SUMPRODUCT(EXACT('Номенклатура'!$A$6:$A$205,B246)*(ROW('Номенклатура'!$A$6:$A$205)-5)))&amp;"")</f>
        <v/>
      </c>
      <c r="I246" s="15" t="str">
        <f>IF(COUNTA(A246:D246,G246)=0,"",IF(NOT(ISNUMBER(A246)),"Укажите дату",IF(B246="","Укажите код",IF(NOT(AND(ISTEXT(B246),LEN(B246)&gt;0,LEN(B246)&lt;=30,ISNUMBER(FIND(LEFT(B246,1),"ABCDEFGHIJKLMNOPQRSTUVWXYZ")),SUMPRODUCT((MID(B246,{1,2,3,4,5,6,7,8,9,10,11,12,13,14,15,16,17,18,19,20,21,22,23,24,25,26,27,28,29,30},1)&lt;&gt;"")*ISERROR(FIND(MID(B246,{1,2,3,4,5,6,7,8,9,10,11,12,13,14,15,16,17,18,19,20,21,22,23,24,25,26,27,28,29,30},1),"ABCDEFGHIJKLMNOPQRSTUVWXYZ0123456789-_")))=0,ISERROR(VALUE(B246)))),"Недопустимый код: только латинские буквы A-Z в верхнем регистре, цифры, - и _; начало с буквы, до 30 символов (например MILK-001)",IF(SUMPRODUCT(--EXACT('Номенклатура'!$A$6:$A$205,B246))=0,"Код не найден в номенклатуре",IF(SUMPRODUCT(--EXACT('Номенклатура'!$A$6:$A$205,B246))&gt;1,"Код повторяется в номенклатуре",IF(ISNA(MATCH(C246,{"Приход","Расход","Списание","Корректировка остатка"},0)),"Выберите тип операции",IF(NOT(ISNUMBER(D246)),"Укажите количество",IF(D246=0,"Количество не может быть 0",IF(AND(C246&lt;&gt;"Корректировка остатка",D246&lt;0),"Для этого типа количество положительное",IF(NOT(ISNUMBER('Номенклатура'!$C$2)),"Укажите дату начала учёта",IF(A246&lt;INT('Номенклатура'!$C$2),"Раньше даты начала учёта: НЕ учтено",IF(AND(C246="Корректировка остатка",TRIM(G246)=""),"Учтено: добавьте пояснение","ОК")))))))))))))</f>
        <v/>
      </c>
    </row>
    <row r="247" spans="1:9" x14ac:dyDescent="0.25">
      <c r="A247" s="16"/>
      <c r="B247" s="13"/>
      <c r="C247" s="13"/>
      <c r="D247" s="14"/>
      <c r="E247" s="17" t="str">
        <f>IF(OR(B247="",SUMPRODUCT(--EXACT('Номенклатура'!$A$6:$A$205,B247))&lt;&gt;1),"",INDEX('Номенклатура'!$D$6:$D$205,SUMPRODUCT(EXACT('Номенклатура'!$A$6:$A$205,B247)*(ROW('Номенклатура'!$A$6:$A$205)-5)))&amp;"")</f>
        <v/>
      </c>
      <c r="F247" s="18" t="str">
        <f>IF(OR(I247="ОК",I247="Учтено: добавьте пояснение"),IF(C247="Приход",D247,IF(C247="Корректировка остатка",D247,-D247)),"")</f>
        <v/>
      </c>
      <c r="G247" s="13"/>
      <c r="H247" s="15" t="str">
        <f>IF(OR(B247="",SUMPRODUCT(--EXACT('Номенклатура'!$A$6:$A$205,B247))&lt;&gt;1),"",INDEX('Номенклатура'!$B$6:$B$205,SUMPRODUCT(EXACT('Номенклатура'!$A$6:$A$205,B247)*(ROW('Номенклатура'!$A$6:$A$205)-5)))&amp;"")</f>
        <v/>
      </c>
      <c r="I247" s="15" t="str">
        <f>IF(COUNTA(A247:D247,G247)=0,"",IF(NOT(ISNUMBER(A247)),"Укажите дату",IF(B247="","Укажите код",IF(NOT(AND(ISTEXT(B247),LEN(B247)&gt;0,LEN(B247)&lt;=30,ISNUMBER(FIND(LEFT(B247,1),"ABCDEFGHIJKLMNOPQRSTUVWXYZ")),SUMPRODUCT((MID(B247,{1,2,3,4,5,6,7,8,9,10,11,12,13,14,15,16,17,18,19,20,21,22,23,24,25,26,27,28,29,30},1)&lt;&gt;"")*ISERROR(FIND(MID(B247,{1,2,3,4,5,6,7,8,9,10,11,12,13,14,15,16,17,18,19,20,21,22,23,24,25,26,27,28,29,30},1),"ABCDEFGHIJKLMNOPQRSTUVWXYZ0123456789-_")))=0,ISERROR(VALUE(B247)))),"Недопустимый код: только латинские буквы A-Z в верхнем регистре, цифры, - и _; начало с буквы, до 30 символов (например MILK-001)",IF(SUMPRODUCT(--EXACT('Номенклатура'!$A$6:$A$205,B247))=0,"Код не найден в номенклатуре",IF(SUMPRODUCT(--EXACT('Номенклатура'!$A$6:$A$205,B247))&gt;1,"Код повторяется в номенклатуре",IF(ISNA(MATCH(C247,{"Приход","Расход","Списание","Корректировка остатка"},0)),"Выберите тип операции",IF(NOT(ISNUMBER(D247)),"Укажите количество",IF(D247=0,"Количество не может быть 0",IF(AND(C247&lt;&gt;"Корректировка остатка",D247&lt;0),"Для этого типа количество положительное",IF(NOT(ISNUMBER('Номенклатура'!$C$2)),"Укажите дату начала учёта",IF(A247&lt;INT('Номенклатура'!$C$2),"Раньше даты начала учёта: НЕ учтено",IF(AND(C247="Корректировка остатка",TRIM(G247)=""),"Учтено: добавьте пояснение","ОК")))))))))))))</f>
        <v/>
      </c>
    </row>
    <row r="248" spans="1:9" x14ac:dyDescent="0.25">
      <c r="A248" s="16"/>
      <c r="B248" s="13"/>
      <c r="C248" s="13"/>
      <c r="D248" s="14"/>
      <c r="E248" s="17" t="str">
        <f>IF(OR(B248="",SUMPRODUCT(--EXACT('Номенклатура'!$A$6:$A$205,B248))&lt;&gt;1),"",INDEX('Номенклатура'!$D$6:$D$205,SUMPRODUCT(EXACT('Номенклатура'!$A$6:$A$205,B248)*(ROW('Номенклатура'!$A$6:$A$205)-5)))&amp;"")</f>
        <v/>
      </c>
      <c r="F248" s="18" t="str">
        <f>IF(OR(I248="ОК",I248="Учтено: добавьте пояснение"),IF(C248="Приход",D248,IF(C248="Корректировка остатка",D248,-D248)),"")</f>
        <v/>
      </c>
      <c r="G248" s="13"/>
      <c r="H248" s="15" t="str">
        <f>IF(OR(B248="",SUMPRODUCT(--EXACT('Номенклатура'!$A$6:$A$205,B248))&lt;&gt;1),"",INDEX('Номенклатура'!$B$6:$B$205,SUMPRODUCT(EXACT('Номенклатура'!$A$6:$A$205,B248)*(ROW('Номенклатура'!$A$6:$A$205)-5)))&amp;"")</f>
        <v/>
      </c>
      <c r="I248" s="15" t="str">
        <f>IF(COUNTA(A248:D248,G248)=0,"",IF(NOT(ISNUMBER(A248)),"Укажите дату",IF(B248="","Укажите код",IF(NOT(AND(ISTEXT(B248),LEN(B248)&gt;0,LEN(B248)&lt;=30,ISNUMBER(FIND(LEFT(B248,1),"ABCDEFGHIJKLMNOPQRSTUVWXYZ")),SUMPRODUCT((MID(B248,{1,2,3,4,5,6,7,8,9,10,11,12,13,14,15,16,17,18,19,20,21,22,23,24,25,26,27,28,29,30},1)&lt;&gt;"")*ISERROR(FIND(MID(B248,{1,2,3,4,5,6,7,8,9,10,11,12,13,14,15,16,17,18,19,20,21,22,23,24,25,26,27,28,29,30},1),"ABCDEFGHIJKLMNOPQRSTUVWXYZ0123456789-_")))=0,ISERROR(VALUE(B248)))),"Недопустимый код: только латинские буквы A-Z в верхнем регистре, цифры, - и _; начало с буквы, до 30 символов (например MILK-001)",IF(SUMPRODUCT(--EXACT('Номенклатура'!$A$6:$A$205,B248))=0,"Код не найден в номенклатуре",IF(SUMPRODUCT(--EXACT('Номенклатура'!$A$6:$A$205,B248))&gt;1,"Код повторяется в номенклатуре",IF(ISNA(MATCH(C248,{"Приход","Расход","Списание","Корректировка остатка"},0)),"Выберите тип операции",IF(NOT(ISNUMBER(D248)),"Укажите количество",IF(D248=0,"Количество не может быть 0",IF(AND(C248&lt;&gt;"Корректировка остатка",D248&lt;0),"Для этого типа количество положительное",IF(NOT(ISNUMBER('Номенклатура'!$C$2)),"Укажите дату начала учёта",IF(A248&lt;INT('Номенклатура'!$C$2),"Раньше даты начала учёта: НЕ учтено",IF(AND(C248="Корректировка остатка",TRIM(G248)=""),"Учтено: добавьте пояснение","ОК")))))))))))))</f>
        <v/>
      </c>
    </row>
    <row r="249" spans="1:9" x14ac:dyDescent="0.25">
      <c r="A249" s="16"/>
      <c r="B249" s="13"/>
      <c r="C249" s="13"/>
      <c r="D249" s="14"/>
      <c r="E249" s="17" t="str">
        <f>IF(OR(B249="",SUMPRODUCT(--EXACT('Номенклатура'!$A$6:$A$205,B249))&lt;&gt;1),"",INDEX('Номенклатура'!$D$6:$D$205,SUMPRODUCT(EXACT('Номенклатура'!$A$6:$A$205,B249)*(ROW('Номенклатура'!$A$6:$A$205)-5)))&amp;"")</f>
        <v/>
      </c>
      <c r="F249" s="18" t="str">
        <f>IF(OR(I249="ОК",I249="Учтено: добавьте пояснение"),IF(C249="Приход",D249,IF(C249="Корректировка остатка",D249,-D249)),"")</f>
        <v/>
      </c>
      <c r="G249" s="13"/>
      <c r="H249" s="15" t="str">
        <f>IF(OR(B249="",SUMPRODUCT(--EXACT('Номенклатура'!$A$6:$A$205,B249))&lt;&gt;1),"",INDEX('Номенклатура'!$B$6:$B$205,SUMPRODUCT(EXACT('Номенклатура'!$A$6:$A$205,B249)*(ROW('Номенклатура'!$A$6:$A$205)-5)))&amp;"")</f>
        <v/>
      </c>
      <c r="I249" s="15" t="str">
        <f>IF(COUNTA(A249:D249,G249)=0,"",IF(NOT(ISNUMBER(A249)),"Укажите дату",IF(B249="","Укажите код",IF(NOT(AND(ISTEXT(B249),LEN(B249)&gt;0,LEN(B249)&lt;=30,ISNUMBER(FIND(LEFT(B249,1),"ABCDEFGHIJKLMNOPQRSTUVWXYZ")),SUMPRODUCT((MID(B249,{1,2,3,4,5,6,7,8,9,10,11,12,13,14,15,16,17,18,19,20,21,22,23,24,25,26,27,28,29,30},1)&lt;&gt;"")*ISERROR(FIND(MID(B249,{1,2,3,4,5,6,7,8,9,10,11,12,13,14,15,16,17,18,19,20,21,22,23,24,25,26,27,28,29,30},1),"ABCDEFGHIJKLMNOPQRSTUVWXYZ0123456789-_")))=0,ISERROR(VALUE(B249)))),"Недопустимый код: только латинские буквы A-Z в верхнем регистре, цифры, - и _; начало с буквы, до 30 символов (например MILK-001)",IF(SUMPRODUCT(--EXACT('Номенклатура'!$A$6:$A$205,B249))=0,"Код не найден в номенклатуре",IF(SUMPRODUCT(--EXACT('Номенклатура'!$A$6:$A$205,B249))&gt;1,"Код повторяется в номенклатуре",IF(ISNA(MATCH(C249,{"Приход","Расход","Списание","Корректировка остатка"},0)),"Выберите тип операции",IF(NOT(ISNUMBER(D249)),"Укажите количество",IF(D249=0,"Количество не может быть 0",IF(AND(C249&lt;&gt;"Корректировка остатка",D249&lt;0),"Для этого типа количество положительное",IF(NOT(ISNUMBER('Номенклатура'!$C$2)),"Укажите дату начала учёта",IF(A249&lt;INT('Номенклатура'!$C$2),"Раньше даты начала учёта: НЕ учтено",IF(AND(C249="Корректировка остатка",TRIM(G249)=""),"Учтено: добавьте пояснение","ОК")))))))))))))</f>
        <v/>
      </c>
    </row>
    <row r="250" spans="1:9" x14ac:dyDescent="0.25">
      <c r="A250" s="16"/>
      <c r="B250" s="13"/>
      <c r="C250" s="13"/>
      <c r="D250" s="14"/>
      <c r="E250" s="17" t="str">
        <f>IF(OR(B250="",SUMPRODUCT(--EXACT('Номенклатура'!$A$6:$A$205,B250))&lt;&gt;1),"",INDEX('Номенклатура'!$D$6:$D$205,SUMPRODUCT(EXACT('Номенклатура'!$A$6:$A$205,B250)*(ROW('Номенклатура'!$A$6:$A$205)-5)))&amp;"")</f>
        <v/>
      </c>
      <c r="F250" s="18" t="str">
        <f>IF(OR(I250="ОК",I250="Учтено: добавьте пояснение"),IF(C250="Приход",D250,IF(C250="Корректировка остатка",D250,-D250)),"")</f>
        <v/>
      </c>
      <c r="G250" s="13"/>
      <c r="H250" s="15" t="str">
        <f>IF(OR(B250="",SUMPRODUCT(--EXACT('Номенклатура'!$A$6:$A$205,B250))&lt;&gt;1),"",INDEX('Номенклатура'!$B$6:$B$205,SUMPRODUCT(EXACT('Номенклатура'!$A$6:$A$205,B250)*(ROW('Номенклатура'!$A$6:$A$205)-5)))&amp;"")</f>
        <v/>
      </c>
      <c r="I250" s="15" t="str">
        <f>IF(COUNTA(A250:D250,G250)=0,"",IF(NOT(ISNUMBER(A250)),"Укажите дату",IF(B250="","Укажите код",IF(NOT(AND(ISTEXT(B250),LEN(B250)&gt;0,LEN(B250)&lt;=30,ISNUMBER(FIND(LEFT(B250,1),"ABCDEFGHIJKLMNOPQRSTUVWXYZ")),SUMPRODUCT((MID(B250,{1,2,3,4,5,6,7,8,9,10,11,12,13,14,15,16,17,18,19,20,21,22,23,24,25,26,27,28,29,30},1)&lt;&gt;"")*ISERROR(FIND(MID(B250,{1,2,3,4,5,6,7,8,9,10,11,12,13,14,15,16,17,18,19,20,21,22,23,24,25,26,27,28,29,30},1),"ABCDEFGHIJKLMNOPQRSTUVWXYZ0123456789-_")))=0,ISERROR(VALUE(B250)))),"Недопустимый код: только латинские буквы A-Z в верхнем регистре, цифры, - и _; начало с буквы, до 30 символов (например MILK-001)",IF(SUMPRODUCT(--EXACT('Номенклатура'!$A$6:$A$205,B250))=0,"Код не найден в номенклатуре",IF(SUMPRODUCT(--EXACT('Номенклатура'!$A$6:$A$205,B250))&gt;1,"Код повторяется в номенклатуре",IF(ISNA(MATCH(C250,{"Приход","Расход","Списание","Корректировка остатка"},0)),"Выберите тип операции",IF(NOT(ISNUMBER(D250)),"Укажите количество",IF(D250=0,"Количество не может быть 0",IF(AND(C250&lt;&gt;"Корректировка остатка",D250&lt;0),"Для этого типа количество положительное",IF(NOT(ISNUMBER('Номенклатура'!$C$2)),"Укажите дату начала учёта",IF(A250&lt;INT('Номенклатура'!$C$2),"Раньше даты начала учёта: НЕ учтено",IF(AND(C250="Корректировка остатка",TRIM(G250)=""),"Учтено: добавьте пояснение","ОК")))))))))))))</f>
        <v/>
      </c>
    </row>
    <row r="251" spans="1:9" x14ac:dyDescent="0.25">
      <c r="A251" s="16"/>
      <c r="B251" s="13"/>
      <c r="C251" s="13"/>
      <c r="D251" s="14"/>
      <c r="E251" s="17" t="str">
        <f>IF(OR(B251="",SUMPRODUCT(--EXACT('Номенклатура'!$A$6:$A$205,B251))&lt;&gt;1),"",INDEX('Номенклатура'!$D$6:$D$205,SUMPRODUCT(EXACT('Номенклатура'!$A$6:$A$205,B251)*(ROW('Номенклатура'!$A$6:$A$205)-5)))&amp;"")</f>
        <v/>
      </c>
      <c r="F251" s="18" t="str">
        <f>IF(OR(I251="ОК",I251="Учтено: добавьте пояснение"),IF(C251="Приход",D251,IF(C251="Корректировка остатка",D251,-D251)),"")</f>
        <v/>
      </c>
      <c r="G251" s="13"/>
      <c r="H251" s="15" t="str">
        <f>IF(OR(B251="",SUMPRODUCT(--EXACT('Номенклатура'!$A$6:$A$205,B251))&lt;&gt;1),"",INDEX('Номенклатура'!$B$6:$B$205,SUMPRODUCT(EXACT('Номенклатура'!$A$6:$A$205,B251)*(ROW('Номенклатура'!$A$6:$A$205)-5)))&amp;"")</f>
        <v/>
      </c>
      <c r="I251" s="15" t="str">
        <f>IF(COUNTA(A251:D251,G251)=0,"",IF(NOT(ISNUMBER(A251)),"Укажите дату",IF(B251="","Укажите код",IF(NOT(AND(ISTEXT(B251),LEN(B251)&gt;0,LEN(B251)&lt;=30,ISNUMBER(FIND(LEFT(B251,1),"ABCDEFGHIJKLMNOPQRSTUVWXYZ")),SUMPRODUCT((MID(B251,{1,2,3,4,5,6,7,8,9,10,11,12,13,14,15,16,17,18,19,20,21,22,23,24,25,26,27,28,29,30},1)&lt;&gt;"")*ISERROR(FIND(MID(B251,{1,2,3,4,5,6,7,8,9,10,11,12,13,14,15,16,17,18,19,20,21,22,23,24,25,26,27,28,29,30},1),"ABCDEFGHIJKLMNOPQRSTUVWXYZ0123456789-_")))=0,ISERROR(VALUE(B251)))),"Недопустимый код: только латинские буквы A-Z в верхнем регистре, цифры, - и _; начало с буквы, до 30 символов (например MILK-001)",IF(SUMPRODUCT(--EXACT('Номенклатура'!$A$6:$A$205,B251))=0,"Код не найден в номенклатуре",IF(SUMPRODUCT(--EXACT('Номенклатура'!$A$6:$A$205,B251))&gt;1,"Код повторяется в номенклатуре",IF(ISNA(MATCH(C251,{"Приход","Расход","Списание","Корректировка остатка"},0)),"Выберите тип операции",IF(NOT(ISNUMBER(D251)),"Укажите количество",IF(D251=0,"Количество не может быть 0",IF(AND(C251&lt;&gt;"Корректировка остатка",D251&lt;0),"Для этого типа количество положительное",IF(NOT(ISNUMBER('Номенклатура'!$C$2)),"Укажите дату начала учёта",IF(A251&lt;INT('Номенклатура'!$C$2),"Раньше даты начала учёта: НЕ учтено",IF(AND(C251="Корректировка остатка",TRIM(G251)=""),"Учтено: добавьте пояснение","ОК")))))))))))))</f>
        <v/>
      </c>
    </row>
    <row r="252" spans="1:9" x14ac:dyDescent="0.25">
      <c r="A252" s="16"/>
      <c r="B252" s="13"/>
      <c r="C252" s="13"/>
      <c r="D252" s="14"/>
      <c r="E252" s="17" t="str">
        <f>IF(OR(B252="",SUMPRODUCT(--EXACT('Номенклатура'!$A$6:$A$205,B252))&lt;&gt;1),"",INDEX('Номенклатура'!$D$6:$D$205,SUMPRODUCT(EXACT('Номенклатура'!$A$6:$A$205,B252)*(ROW('Номенклатура'!$A$6:$A$205)-5)))&amp;"")</f>
        <v/>
      </c>
      <c r="F252" s="18" t="str">
        <f>IF(OR(I252="ОК",I252="Учтено: добавьте пояснение"),IF(C252="Приход",D252,IF(C252="Корректировка остатка",D252,-D252)),"")</f>
        <v/>
      </c>
      <c r="G252" s="13"/>
      <c r="H252" s="15" t="str">
        <f>IF(OR(B252="",SUMPRODUCT(--EXACT('Номенклатура'!$A$6:$A$205,B252))&lt;&gt;1),"",INDEX('Номенклатура'!$B$6:$B$205,SUMPRODUCT(EXACT('Номенклатура'!$A$6:$A$205,B252)*(ROW('Номенклатура'!$A$6:$A$205)-5)))&amp;"")</f>
        <v/>
      </c>
      <c r="I252" s="15" t="str">
        <f>IF(COUNTA(A252:D252,G252)=0,"",IF(NOT(ISNUMBER(A252)),"Укажите дату",IF(B252="","Укажите код",IF(NOT(AND(ISTEXT(B252),LEN(B252)&gt;0,LEN(B252)&lt;=30,ISNUMBER(FIND(LEFT(B252,1),"ABCDEFGHIJKLMNOPQRSTUVWXYZ")),SUMPRODUCT((MID(B252,{1,2,3,4,5,6,7,8,9,10,11,12,13,14,15,16,17,18,19,20,21,22,23,24,25,26,27,28,29,30},1)&lt;&gt;"")*ISERROR(FIND(MID(B252,{1,2,3,4,5,6,7,8,9,10,11,12,13,14,15,16,17,18,19,20,21,22,23,24,25,26,27,28,29,30},1),"ABCDEFGHIJKLMNOPQRSTUVWXYZ0123456789-_")))=0,ISERROR(VALUE(B252)))),"Недопустимый код: только латинские буквы A-Z в верхнем регистре, цифры, - и _; начало с буквы, до 30 символов (например MILK-001)",IF(SUMPRODUCT(--EXACT('Номенклатура'!$A$6:$A$205,B252))=0,"Код не найден в номенклатуре",IF(SUMPRODUCT(--EXACT('Номенклатура'!$A$6:$A$205,B252))&gt;1,"Код повторяется в номенклатуре",IF(ISNA(MATCH(C252,{"Приход","Расход","Списание","Корректировка остатка"},0)),"Выберите тип операции",IF(NOT(ISNUMBER(D252)),"Укажите количество",IF(D252=0,"Количество не может быть 0",IF(AND(C252&lt;&gt;"Корректировка остатка",D252&lt;0),"Для этого типа количество положительное",IF(NOT(ISNUMBER('Номенклатура'!$C$2)),"Укажите дату начала учёта",IF(A252&lt;INT('Номенклатура'!$C$2),"Раньше даты начала учёта: НЕ учтено",IF(AND(C252="Корректировка остатка",TRIM(G252)=""),"Учтено: добавьте пояснение","ОК")))))))))))))</f>
        <v/>
      </c>
    </row>
    <row r="253" spans="1:9" x14ac:dyDescent="0.25">
      <c r="A253" s="16"/>
      <c r="B253" s="13"/>
      <c r="C253" s="13"/>
      <c r="D253" s="14"/>
      <c r="E253" s="17" t="str">
        <f>IF(OR(B253="",SUMPRODUCT(--EXACT('Номенклатура'!$A$6:$A$205,B253))&lt;&gt;1),"",INDEX('Номенклатура'!$D$6:$D$205,SUMPRODUCT(EXACT('Номенклатура'!$A$6:$A$205,B253)*(ROW('Номенклатура'!$A$6:$A$205)-5)))&amp;"")</f>
        <v/>
      </c>
      <c r="F253" s="18" t="str">
        <f>IF(OR(I253="ОК",I253="Учтено: добавьте пояснение"),IF(C253="Приход",D253,IF(C253="Корректировка остатка",D253,-D253)),"")</f>
        <v/>
      </c>
      <c r="G253" s="13"/>
      <c r="H253" s="15" t="str">
        <f>IF(OR(B253="",SUMPRODUCT(--EXACT('Номенклатура'!$A$6:$A$205,B253))&lt;&gt;1),"",INDEX('Номенклатура'!$B$6:$B$205,SUMPRODUCT(EXACT('Номенклатура'!$A$6:$A$205,B253)*(ROW('Номенклатура'!$A$6:$A$205)-5)))&amp;"")</f>
        <v/>
      </c>
      <c r="I253" s="15" t="str">
        <f>IF(COUNTA(A253:D253,G253)=0,"",IF(NOT(ISNUMBER(A253)),"Укажите дату",IF(B253="","Укажите код",IF(NOT(AND(ISTEXT(B253),LEN(B253)&gt;0,LEN(B253)&lt;=30,ISNUMBER(FIND(LEFT(B253,1),"ABCDEFGHIJKLMNOPQRSTUVWXYZ")),SUMPRODUCT((MID(B253,{1,2,3,4,5,6,7,8,9,10,11,12,13,14,15,16,17,18,19,20,21,22,23,24,25,26,27,28,29,30},1)&lt;&gt;"")*ISERROR(FIND(MID(B253,{1,2,3,4,5,6,7,8,9,10,11,12,13,14,15,16,17,18,19,20,21,22,23,24,25,26,27,28,29,30},1),"ABCDEFGHIJKLMNOPQRSTUVWXYZ0123456789-_")))=0,ISERROR(VALUE(B253)))),"Недопустимый код: только латинские буквы A-Z в верхнем регистре, цифры, - и _; начало с буквы, до 30 символов (например MILK-001)",IF(SUMPRODUCT(--EXACT('Номенклатура'!$A$6:$A$205,B253))=0,"Код не найден в номенклатуре",IF(SUMPRODUCT(--EXACT('Номенклатура'!$A$6:$A$205,B253))&gt;1,"Код повторяется в номенклатуре",IF(ISNA(MATCH(C253,{"Приход","Расход","Списание","Корректировка остатка"},0)),"Выберите тип операции",IF(NOT(ISNUMBER(D253)),"Укажите количество",IF(D253=0,"Количество не может быть 0",IF(AND(C253&lt;&gt;"Корректировка остатка",D253&lt;0),"Для этого типа количество положительное",IF(NOT(ISNUMBER('Номенклатура'!$C$2)),"Укажите дату начала учёта",IF(A253&lt;INT('Номенклатура'!$C$2),"Раньше даты начала учёта: НЕ учтено",IF(AND(C253="Корректировка остатка",TRIM(G253)=""),"Учтено: добавьте пояснение","ОК")))))))))))))</f>
        <v/>
      </c>
    </row>
    <row r="254" spans="1:9" x14ac:dyDescent="0.25">
      <c r="A254" s="16"/>
      <c r="B254" s="13"/>
      <c r="C254" s="13"/>
      <c r="D254" s="14"/>
      <c r="E254" s="17" t="str">
        <f>IF(OR(B254="",SUMPRODUCT(--EXACT('Номенклатура'!$A$6:$A$205,B254))&lt;&gt;1),"",INDEX('Номенклатура'!$D$6:$D$205,SUMPRODUCT(EXACT('Номенклатура'!$A$6:$A$205,B254)*(ROW('Номенклатура'!$A$6:$A$205)-5)))&amp;"")</f>
        <v/>
      </c>
      <c r="F254" s="18" t="str">
        <f>IF(OR(I254="ОК",I254="Учтено: добавьте пояснение"),IF(C254="Приход",D254,IF(C254="Корректировка остатка",D254,-D254)),"")</f>
        <v/>
      </c>
      <c r="G254" s="13"/>
      <c r="H254" s="15" t="str">
        <f>IF(OR(B254="",SUMPRODUCT(--EXACT('Номенклатура'!$A$6:$A$205,B254))&lt;&gt;1),"",INDEX('Номенклатура'!$B$6:$B$205,SUMPRODUCT(EXACT('Номенклатура'!$A$6:$A$205,B254)*(ROW('Номенклатура'!$A$6:$A$205)-5)))&amp;"")</f>
        <v/>
      </c>
      <c r="I254" s="15" t="str">
        <f>IF(COUNTA(A254:D254,G254)=0,"",IF(NOT(ISNUMBER(A254)),"Укажите дату",IF(B254="","Укажите код",IF(NOT(AND(ISTEXT(B254),LEN(B254)&gt;0,LEN(B254)&lt;=30,ISNUMBER(FIND(LEFT(B254,1),"ABCDEFGHIJKLMNOPQRSTUVWXYZ")),SUMPRODUCT((MID(B254,{1,2,3,4,5,6,7,8,9,10,11,12,13,14,15,16,17,18,19,20,21,22,23,24,25,26,27,28,29,30},1)&lt;&gt;"")*ISERROR(FIND(MID(B254,{1,2,3,4,5,6,7,8,9,10,11,12,13,14,15,16,17,18,19,20,21,22,23,24,25,26,27,28,29,30},1),"ABCDEFGHIJKLMNOPQRSTUVWXYZ0123456789-_")))=0,ISERROR(VALUE(B254)))),"Недопустимый код: только латинские буквы A-Z в верхнем регистре, цифры, - и _; начало с буквы, до 30 символов (например MILK-001)",IF(SUMPRODUCT(--EXACT('Номенклатура'!$A$6:$A$205,B254))=0,"Код не найден в номенклатуре",IF(SUMPRODUCT(--EXACT('Номенклатура'!$A$6:$A$205,B254))&gt;1,"Код повторяется в номенклатуре",IF(ISNA(MATCH(C254,{"Приход","Расход","Списание","Корректировка остатка"},0)),"Выберите тип операции",IF(NOT(ISNUMBER(D254)),"Укажите количество",IF(D254=0,"Количество не может быть 0",IF(AND(C254&lt;&gt;"Корректировка остатка",D254&lt;0),"Для этого типа количество положительное",IF(NOT(ISNUMBER('Номенклатура'!$C$2)),"Укажите дату начала учёта",IF(A254&lt;INT('Номенклатура'!$C$2),"Раньше даты начала учёта: НЕ учтено",IF(AND(C254="Корректировка остатка",TRIM(G254)=""),"Учтено: добавьте пояснение","ОК")))))))))))))</f>
        <v/>
      </c>
    </row>
    <row r="255" spans="1:9" x14ac:dyDescent="0.25">
      <c r="A255" s="16"/>
      <c r="B255" s="13"/>
      <c r="C255" s="13"/>
      <c r="D255" s="14"/>
      <c r="E255" s="17" t="str">
        <f>IF(OR(B255="",SUMPRODUCT(--EXACT('Номенклатура'!$A$6:$A$205,B255))&lt;&gt;1),"",INDEX('Номенклатура'!$D$6:$D$205,SUMPRODUCT(EXACT('Номенклатура'!$A$6:$A$205,B255)*(ROW('Номенклатура'!$A$6:$A$205)-5)))&amp;"")</f>
        <v/>
      </c>
      <c r="F255" s="18" t="str">
        <f>IF(OR(I255="ОК",I255="Учтено: добавьте пояснение"),IF(C255="Приход",D255,IF(C255="Корректировка остатка",D255,-D255)),"")</f>
        <v/>
      </c>
      <c r="G255" s="13"/>
      <c r="H255" s="15" t="str">
        <f>IF(OR(B255="",SUMPRODUCT(--EXACT('Номенклатура'!$A$6:$A$205,B255))&lt;&gt;1),"",INDEX('Номенклатура'!$B$6:$B$205,SUMPRODUCT(EXACT('Номенклатура'!$A$6:$A$205,B255)*(ROW('Номенклатура'!$A$6:$A$205)-5)))&amp;"")</f>
        <v/>
      </c>
      <c r="I255" s="15" t="str">
        <f>IF(COUNTA(A255:D255,G255)=0,"",IF(NOT(ISNUMBER(A255)),"Укажите дату",IF(B255="","Укажите код",IF(NOT(AND(ISTEXT(B255),LEN(B255)&gt;0,LEN(B255)&lt;=30,ISNUMBER(FIND(LEFT(B255,1),"ABCDEFGHIJKLMNOPQRSTUVWXYZ")),SUMPRODUCT((MID(B255,{1,2,3,4,5,6,7,8,9,10,11,12,13,14,15,16,17,18,19,20,21,22,23,24,25,26,27,28,29,30},1)&lt;&gt;"")*ISERROR(FIND(MID(B255,{1,2,3,4,5,6,7,8,9,10,11,12,13,14,15,16,17,18,19,20,21,22,23,24,25,26,27,28,29,30},1),"ABCDEFGHIJKLMNOPQRSTUVWXYZ0123456789-_")))=0,ISERROR(VALUE(B255)))),"Недопустимый код: только латинские буквы A-Z в верхнем регистре, цифры, - и _; начало с буквы, до 30 символов (например MILK-001)",IF(SUMPRODUCT(--EXACT('Номенклатура'!$A$6:$A$205,B255))=0,"Код не найден в номенклатуре",IF(SUMPRODUCT(--EXACT('Номенклатура'!$A$6:$A$205,B255))&gt;1,"Код повторяется в номенклатуре",IF(ISNA(MATCH(C255,{"Приход","Расход","Списание","Корректировка остатка"},0)),"Выберите тип операции",IF(NOT(ISNUMBER(D255)),"Укажите количество",IF(D255=0,"Количество не может быть 0",IF(AND(C255&lt;&gt;"Корректировка остатка",D255&lt;0),"Для этого типа количество положительное",IF(NOT(ISNUMBER('Номенклатура'!$C$2)),"Укажите дату начала учёта",IF(A255&lt;INT('Номенклатура'!$C$2),"Раньше даты начала учёта: НЕ учтено",IF(AND(C255="Корректировка остатка",TRIM(G255)=""),"Учтено: добавьте пояснение","ОК")))))))))))))</f>
        <v/>
      </c>
    </row>
    <row r="256" spans="1:9" x14ac:dyDescent="0.25">
      <c r="A256" s="16"/>
      <c r="B256" s="13"/>
      <c r="C256" s="13"/>
      <c r="D256" s="14"/>
      <c r="E256" s="17" t="str">
        <f>IF(OR(B256="",SUMPRODUCT(--EXACT('Номенклатура'!$A$6:$A$205,B256))&lt;&gt;1),"",INDEX('Номенклатура'!$D$6:$D$205,SUMPRODUCT(EXACT('Номенклатура'!$A$6:$A$205,B256)*(ROW('Номенклатура'!$A$6:$A$205)-5)))&amp;"")</f>
        <v/>
      </c>
      <c r="F256" s="18" t="str">
        <f>IF(OR(I256="ОК",I256="Учтено: добавьте пояснение"),IF(C256="Приход",D256,IF(C256="Корректировка остатка",D256,-D256)),"")</f>
        <v/>
      </c>
      <c r="G256" s="13"/>
      <c r="H256" s="15" t="str">
        <f>IF(OR(B256="",SUMPRODUCT(--EXACT('Номенклатура'!$A$6:$A$205,B256))&lt;&gt;1),"",INDEX('Номенклатура'!$B$6:$B$205,SUMPRODUCT(EXACT('Номенклатура'!$A$6:$A$205,B256)*(ROW('Номенклатура'!$A$6:$A$205)-5)))&amp;"")</f>
        <v/>
      </c>
      <c r="I256" s="15" t="str">
        <f>IF(COUNTA(A256:D256,G256)=0,"",IF(NOT(ISNUMBER(A256)),"Укажите дату",IF(B256="","Укажите код",IF(NOT(AND(ISTEXT(B256),LEN(B256)&gt;0,LEN(B256)&lt;=30,ISNUMBER(FIND(LEFT(B256,1),"ABCDEFGHIJKLMNOPQRSTUVWXYZ")),SUMPRODUCT((MID(B256,{1,2,3,4,5,6,7,8,9,10,11,12,13,14,15,16,17,18,19,20,21,22,23,24,25,26,27,28,29,30},1)&lt;&gt;"")*ISERROR(FIND(MID(B256,{1,2,3,4,5,6,7,8,9,10,11,12,13,14,15,16,17,18,19,20,21,22,23,24,25,26,27,28,29,30},1),"ABCDEFGHIJKLMNOPQRSTUVWXYZ0123456789-_")))=0,ISERROR(VALUE(B256)))),"Недопустимый код: только латинские буквы A-Z в верхнем регистре, цифры, - и _; начало с буквы, до 30 символов (например MILK-001)",IF(SUMPRODUCT(--EXACT('Номенклатура'!$A$6:$A$205,B256))=0,"Код не найден в номенклатуре",IF(SUMPRODUCT(--EXACT('Номенклатура'!$A$6:$A$205,B256))&gt;1,"Код повторяется в номенклатуре",IF(ISNA(MATCH(C256,{"Приход","Расход","Списание","Корректировка остатка"},0)),"Выберите тип операции",IF(NOT(ISNUMBER(D256)),"Укажите количество",IF(D256=0,"Количество не может быть 0",IF(AND(C256&lt;&gt;"Корректировка остатка",D256&lt;0),"Для этого типа количество положительное",IF(NOT(ISNUMBER('Номенклатура'!$C$2)),"Укажите дату начала учёта",IF(A256&lt;INT('Номенклатура'!$C$2),"Раньше даты начала учёта: НЕ учтено",IF(AND(C256="Корректировка остатка",TRIM(G256)=""),"Учтено: добавьте пояснение","ОК")))))))))))))</f>
        <v/>
      </c>
    </row>
    <row r="257" spans="1:9" x14ac:dyDescent="0.25">
      <c r="A257" s="16"/>
      <c r="B257" s="13"/>
      <c r="C257" s="13"/>
      <c r="D257" s="14"/>
      <c r="E257" s="17" t="str">
        <f>IF(OR(B257="",SUMPRODUCT(--EXACT('Номенклатура'!$A$6:$A$205,B257))&lt;&gt;1),"",INDEX('Номенклатура'!$D$6:$D$205,SUMPRODUCT(EXACT('Номенклатура'!$A$6:$A$205,B257)*(ROW('Номенклатура'!$A$6:$A$205)-5)))&amp;"")</f>
        <v/>
      </c>
      <c r="F257" s="18" t="str">
        <f>IF(OR(I257="ОК",I257="Учтено: добавьте пояснение"),IF(C257="Приход",D257,IF(C257="Корректировка остатка",D257,-D257)),"")</f>
        <v/>
      </c>
      <c r="G257" s="13"/>
      <c r="H257" s="15" t="str">
        <f>IF(OR(B257="",SUMPRODUCT(--EXACT('Номенклатура'!$A$6:$A$205,B257))&lt;&gt;1),"",INDEX('Номенклатура'!$B$6:$B$205,SUMPRODUCT(EXACT('Номенклатура'!$A$6:$A$205,B257)*(ROW('Номенклатура'!$A$6:$A$205)-5)))&amp;"")</f>
        <v/>
      </c>
      <c r="I257" s="15" t="str">
        <f>IF(COUNTA(A257:D257,G257)=0,"",IF(NOT(ISNUMBER(A257)),"Укажите дату",IF(B257="","Укажите код",IF(NOT(AND(ISTEXT(B257),LEN(B257)&gt;0,LEN(B257)&lt;=30,ISNUMBER(FIND(LEFT(B257,1),"ABCDEFGHIJKLMNOPQRSTUVWXYZ")),SUMPRODUCT((MID(B257,{1,2,3,4,5,6,7,8,9,10,11,12,13,14,15,16,17,18,19,20,21,22,23,24,25,26,27,28,29,30},1)&lt;&gt;"")*ISERROR(FIND(MID(B257,{1,2,3,4,5,6,7,8,9,10,11,12,13,14,15,16,17,18,19,20,21,22,23,24,25,26,27,28,29,30},1),"ABCDEFGHIJKLMNOPQRSTUVWXYZ0123456789-_")))=0,ISERROR(VALUE(B257)))),"Недопустимый код: только латинские буквы A-Z в верхнем регистре, цифры, - и _; начало с буквы, до 30 символов (например MILK-001)",IF(SUMPRODUCT(--EXACT('Номенклатура'!$A$6:$A$205,B257))=0,"Код не найден в номенклатуре",IF(SUMPRODUCT(--EXACT('Номенклатура'!$A$6:$A$205,B257))&gt;1,"Код повторяется в номенклатуре",IF(ISNA(MATCH(C257,{"Приход","Расход","Списание","Корректировка остатка"},0)),"Выберите тип операции",IF(NOT(ISNUMBER(D257)),"Укажите количество",IF(D257=0,"Количество не может быть 0",IF(AND(C257&lt;&gt;"Корректировка остатка",D257&lt;0),"Для этого типа количество положительное",IF(NOT(ISNUMBER('Номенклатура'!$C$2)),"Укажите дату начала учёта",IF(A257&lt;INT('Номенклатура'!$C$2),"Раньше даты начала учёта: НЕ учтено",IF(AND(C257="Корректировка остатка",TRIM(G257)=""),"Учтено: добавьте пояснение","ОК")))))))))))))</f>
        <v/>
      </c>
    </row>
    <row r="258" spans="1:9" x14ac:dyDescent="0.25">
      <c r="A258" s="16"/>
      <c r="B258" s="13"/>
      <c r="C258" s="13"/>
      <c r="D258" s="14"/>
      <c r="E258" s="17" t="str">
        <f>IF(OR(B258="",SUMPRODUCT(--EXACT('Номенклатура'!$A$6:$A$205,B258))&lt;&gt;1),"",INDEX('Номенклатура'!$D$6:$D$205,SUMPRODUCT(EXACT('Номенклатура'!$A$6:$A$205,B258)*(ROW('Номенклатура'!$A$6:$A$205)-5)))&amp;"")</f>
        <v/>
      </c>
      <c r="F258" s="18" t="str">
        <f>IF(OR(I258="ОК",I258="Учтено: добавьте пояснение"),IF(C258="Приход",D258,IF(C258="Корректировка остатка",D258,-D258)),"")</f>
        <v/>
      </c>
      <c r="G258" s="13"/>
      <c r="H258" s="15" t="str">
        <f>IF(OR(B258="",SUMPRODUCT(--EXACT('Номенклатура'!$A$6:$A$205,B258))&lt;&gt;1),"",INDEX('Номенклатура'!$B$6:$B$205,SUMPRODUCT(EXACT('Номенклатура'!$A$6:$A$205,B258)*(ROW('Номенклатура'!$A$6:$A$205)-5)))&amp;"")</f>
        <v/>
      </c>
      <c r="I258" s="15" t="str">
        <f>IF(COUNTA(A258:D258,G258)=0,"",IF(NOT(ISNUMBER(A258)),"Укажите дату",IF(B258="","Укажите код",IF(NOT(AND(ISTEXT(B258),LEN(B258)&gt;0,LEN(B258)&lt;=30,ISNUMBER(FIND(LEFT(B258,1),"ABCDEFGHIJKLMNOPQRSTUVWXYZ")),SUMPRODUCT((MID(B258,{1,2,3,4,5,6,7,8,9,10,11,12,13,14,15,16,17,18,19,20,21,22,23,24,25,26,27,28,29,30},1)&lt;&gt;"")*ISERROR(FIND(MID(B258,{1,2,3,4,5,6,7,8,9,10,11,12,13,14,15,16,17,18,19,20,21,22,23,24,25,26,27,28,29,30},1),"ABCDEFGHIJKLMNOPQRSTUVWXYZ0123456789-_")))=0,ISERROR(VALUE(B258)))),"Недопустимый код: только латинские буквы A-Z в верхнем регистре, цифры, - и _; начало с буквы, до 30 символов (например MILK-001)",IF(SUMPRODUCT(--EXACT('Номенклатура'!$A$6:$A$205,B258))=0,"Код не найден в номенклатуре",IF(SUMPRODUCT(--EXACT('Номенклатура'!$A$6:$A$205,B258))&gt;1,"Код повторяется в номенклатуре",IF(ISNA(MATCH(C258,{"Приход","Расход","Списание","Корректировка остатка"},0)),"Выберите тип операции",IF(NOT(ISNUMBER(D258)),"Укажите количество",IF(D258=0,"Количество не может быть 0",IF(AND(C258&lt;&gt;"Корректировка остатка",D258&lt;0),"Для этого типа количество положительное",IF(NOT(ISNUMBER('Номенклатура'!$C$2)),"Укажите дату начала учёта",IF(A258&lt;INT('Номенклатура'!$C$2),"Раньше даты начала учёта: НЕ учтено",IF(AND(C258="Корректировка остатка",TRIM(G258)=""),"Учтено: добавьте пояснение","ОК")))))))))))))</f>
        <v/>
      </c>
    </row>
    <row r="259" spans="1:9" x14ac:dyDescent="0.25">
      <c r="A259" s="16"/>
      <c r="B259" s="13"/>
      <c r="C259" s="13"/>
      <c r="D259" s="14"/>
      <c r="E259" s="17" t="str">
        <f>IF(OR(B259="",SUMPRODUCT(--EXACT('Номенклатура'!$A$6:$A$205,B259))&lt;&gt;1),"",INDEX('Номенклатура'!$D$6:$D$205,SUMPRODUCT(EXACT('Номенклатура'!$A$6:$A$205,B259)*(ROW('Номенклатура'!$A$6:$A$205)-5)))&amp;"")</f>
        <v/>
      </c>
      <c r="F259" s="18" t="str">
        <f>IF(OR(I259="ОК",I259="Учтено: добавьте пояснение"),IF(C259="Приход",D259,IF(C259="Корректировка остатка",D259,-D259)),"")</f>
        <v/>
      </c>
      <c r="G259" s="13"/>
      <c r="H259" s="15" t="str">
        <f>IF(OR(B259="",SUMPRODUCT(--EXACT('Номенклатура'!$A$6:$A$205,B259))&lt;&gt;1),"",INDEX('Номенклатура'!$B$6:$B$205,SUMPRODUCT(EXACT('Номенклатура'!$A$6:$A$205,B259)*(ROW('Номенклатура'!$A$6:$A$205)-5)))&amp;"")</f>
        <v/>
      </c>
      <c r="I259" s="15" t="str">
        <f>IF(COUNTA(A259:D259,G259)=0,"",IF(NOT(ISNUMBER(A259)),"Укажите дату",IF(B259="","Укажите код",IF(NOT(AND(ISTEXT(B259),LEN(B259)&gt;0,LEN(B259)&lt;=30,ISNUMBER(FIND(LEFT(B259,1),"ABCDEFGHIJKLMNOPQRSTUVWXYZ")),SUMPRODUCT((MID(B259,{1,2,3,4,5,6,7,8,9,10,11,12,13,14,15,16,17,18,19,20,21,22,23,24,25,26,27,28,29,30},1)&lt;&gt;"")*ISERROR(FIND(MID(B259,{1,2,3,4,5,6,7,8,9,10,11,12,13,14,15,16,17,18,19,20,21,22,23,24,25,26,27,28,29,30},1),"ABCDEFGHIJKLMNOPQRSTUVWXYZ0123456789-_")))=0,ISERROR(VALUE(B259)))),"Недопустимый код: только латинские буквы A-Z в верхнем регистре, цифры, - и _; начало с буквы, до 30 символов (например MILK-001)",IF(SUMPRODUCT(--EXACT('Номенклатура'!$A$6:$A$205,B259))=0,"Код не найден в номенклатуре",IF(SUMPRODUCT(--EXACT('Номенклатура'!$A$6:$A$205,B259))&gt;1,"Код повторяется в номенклатуре",IF(ISNA(MATCH(C259,{"Приход","Расход","Списание","Корректировка остатка"},0)),"Выберите тип операции",IF(NOT(ISNUMBER(D259)),"Укажите количество",IF(D259=0,"Количество не может быть 0",IF(AND(C259&lt;&gt;"Корректировка остатка",D259&lt;0),"Для этого типа количество положительное",IF(NOT(ISNUMBER('Номенклатура'!$C$2)),"Укажите дату начала учёта",IF(A259&lt;INT('Номенклатура'!$C$2),"Раньше даты начала учёта: НЕ учтено",IF(AND(C259="Корректировка остатка",TRIM(G259)=""),"Учтено: добавьте пояснение","ОК")))))))))))))</f>
        <v/>
      </c>
    </row>
    <row r="260" spans="1:9" x14ac:dyDescent="0.25">
      <c r="A260" s="16"/>
      <c r="B260" s="13"/>
      <c r="C260" s="13"/>
      <c r="D260" s="14"/>
      <c r="E260" s="17" t="str">
        <f>IF(OR(B260="",SUMPRODUCT(--EXACT('Номенклатура'!$A$6:$A$205,B260))&lt;&gt;1),"",INDEX('Номенклатура'!$D$6:$D$205,SUMPRODUCT(EXACT('Номенклатура'!$A$6:$A$205,B260)*(ROW('Номенклатура'!$A$6:$A$205)-5)))&amp;"")</f>
        <v/>
      </c>
      <c r="F260" s="18" t="str">
        <f>IF(OR(I260="ОК",I260="Учтено: добавьте пояснение"),IF(C260="Приход",D260,IF(C260="Корректировка остатка",D260,-D260)),"")</f>
        <v/>
      </c>
      <c r="G260" s="13"/>
      <c r="H260" s="15" t="str">
        <f>IF(OR(B260="",SUMPRODUCT(--EXACT('Номенклатура'!$A$6:$A$205,B260))&lt;&gt;1),"",INDEX('Номенклатура'!$B$6:$B$205,SUMPRODUCT(EXACT('Номенклатура'!$A$6:$A$205,B260)*(ROW('Номенклатура'!$A$6:$A$205)-5)))&amp;"")</f>
        <v/>
      </c>
      <c r="I260" s="15" t="str">
        <f>IF(COUNTA(A260:D260,G260)=0,"",IF(NOT(ISNUMBER(A260)),"Укажите дату",IF(B260="","Укажите код",IF(NOT(AND(ISTEXT(B260),LEN(B260)&gt;0,LEN(B260)&lt;=30,ISNUMBER(FIND(LEFT(B260,1),"ABCDEFGHIJKLMNOPQRSTUVWXYZ")),SUMPRODUCT((MID(B260,{1,2,3,4,5,6,7,8,9,10,11,12,13,14,15,16,17,18,19,20,21,22,23,24,25,26,27,28,29,30},1)&lt;&gt;"")*ISERROR(FIND(MID(B260,{1,2,3,4,5,6,7,8,9,10,11,12,13,14,15,16,17,18,19,20,21,22,23,24,25,26,27,28,29,30},1),"ABCDEFGHIJKLMNOPQRSTUVWXYZ0123456789-_")))=0,ISERROR(VALUE(B260)))),"Недопустимый код: только латинские буквы A-Z в верхнем регистре, цифры, - и _; начало с буквы, до 30 символов (например MILK-001)",IF(SUMPRODUCT(--EXACT('Номенклатура'!$A$6:$A$205,B260))=0,"Код не найден в номенклатуре",IF(SUMPRODUCT(--EXACT('Номенклатура'!$A$6:$A$205,B260))&gt;1,"Код повторяется в номенклатуре",IF(ISNA(MATCH(C260,{"Приход","Расход","Списание","Корректировка остатка"},0)),"Выберите тип операции",IF(NOT(ISNUMBER(D260)),"Укажите количество",IF(D260=0,"Количество не может быть 0",IF(AND(C260&lt;&gt;"Корректировка остатка",D260&lt;0),"Для этого типа количество положительное",IF(NOT(ISNUMBER('Номенклатура'!$C$2)),"Укажите дату начала учёта",IF(A260&lt;INT('Номенклатура'!$C$2),"Раньше даты начала учёта: НЕ учтено",IF(AND(C260="Корректировка остатка",TRIM(G260)=""),"Учтено: добавьте пояснение","ОК")))))))))))))</f>
        <v/>
      </c>
    </row>
    <row r="261" spans="1:9" x14ac:dyDescent="0.25">
      <c r="A261" s="16"/>
      <c r="B261" s="13"/>
      <c r="C261" s="13"/>
      <c r="D261" s="14"/>
      <c r="E261" s="17" t="str">
        <f>IF(OR(B261="",SUMPRODUCT(--EXACT('Номенклатура'!$A$6:$A$205,B261))&lt;&gt;1),"",INDEX('Номенклатура'!$D$6:$D$205,SUMPRODUCT(EXACT('Номенклатура'!$A$6:$A$205,B261)*(ROW('Номенклатура'!$A$6:$A$205)-5)))&amp;"")</f>
        <v/>
      </c>
      <c r="F261" s="18" t="str">
        <f>IF(OR(I261="ОК",I261="Учтено: добавьте пояснение"),IF(C261="Приход",D261,IF(C261="Корректировка остатка",D261,-D261)),"")</f>
        <v/>
      </c>
      <c r="G261" s="13"/>
      <c r="H261" s="15" t="str">
        <f>IF(OR(B261="",SUMPRODUCT(--EXACT('Номенклатура'!$A$6:$A$205,B261))&lt;&gt;1),"",INDEX('Номенклатура'!$B$6:$B$205,SUMPRODUCT(EXACT('Номенклатура'!$A$6:$A$205,B261)*(ROW('Номенклатура'!$A$6:$A$205)-5)))&amp;"")</f>
        <v/>
      </c>
      <c r="I261" s="15" t="str">
        <f>IF(COUNTA(A261:D261,G261)=0,"",IF(NOT(ISNUMBER(A261)),"Укажите дату",IF(B261="","Укажите код",IF(NOT(AND(ISTEXT(B261),LEN(B261)&gt;0,LEN(B261)&lt;=30,ISNUMBER(FIND(LEFT(B261,1),"ABCDEFGHIJKLMNOPQRSTUVWXYZ")),SUMPRODUCT((MID(B261,{1,2,3,4,5,6,7,8,9,10,11,12,13,14,15,16,17,18,19,20,21,22,23,24,25,26,27,28,29,30},1)&lt;&gt;"")*ISERROR(FIND(MID(B261,{1,2,3,4,5,6,7,8,9,10,11,12,13,14,15,16,17,18,19,20,21,22,23,24,25,26,27,28,29,30},1),"ABCDEFGHIJKLMNOPQRSTUVWXYZ0123456789-_")))=0,ISERROR(VALUE(B261)))),"Недопустимый код: только латинские буквы A-Z в верхнем регистре, цифры, - и _; начало с буквы, до 30 символов (например MILK-001)",IF(SUMPRODUCT(--EXACT('Номенклатура'!$A$6:$A$205,B261))=0,"Код не найден в номенклатуре",IF(SUMPRODUCT(--EXACT('Номенклатура'!$A$6:$A$205,B261))&gt;1,"Код повторяется в номенклатуре",IF(ISNA(MATCH(C261,{"Приход","Расход","Списание","Корректировка остатка"},0)),"Выберите тип операции",IF(NOT(ISNUMBER(D261)),"Укажите количество",IF(D261=0,"Количество не может быть 0",IF(AND(C261&lt;&gt;"Корректировка остатка",D261&lt;0),"Для этого типа количество положительное",IF(NOT(ISNUMBER('Номенклатура'!$C$2)),"Укажите дату начала учёта",IF(A261&lt;INT('Номенклатура'!$C$2),"Раньше даты начала учёта: НЕ учтено",IF(AND(C261="Корректировка остатка",TRIM(G261)=""),"Учтено: добавьте пояснение","ОК")))))))))))))</f>
        <v/>
      </c>
    </row>
    <row r="262" spans="1:9" x14ac:dyDescent="0.25">
      <c r="A262" s="16"/>
      <c r="B262" s="13"/>
      <c r="C262" s="13"/>
      <c r="D262" s="14"/>
      <c r="E262" s="17" t="str">
        <f>IF(OR(B262="",SUMPRODUCT(--EXACT('Номенклатура'!$A$6:$A$205,B262))&lt;&gt;1),"",INDEX('Номенклатура'!$D$6:$D$205,SUMPRODUCT(EXACT('Номенклатура'!$A$6:$A$205,B262)*(ROW('Номенклатура'!$A$6:$A$205)-5)))&amp;"")</f>
        <v/>
      </c>
      <c r="F262" s="18" t="str">
        <f>IF(OR(I262="ОК",I262="Учтено: добавьте пояснение"),IF(C262="Приход",D262,IF(C262="Корректировка остатка",D262,-D262)),"")</f>
        <v/>
      </c>
      <c r="G262" s="13"/>
      <c r="H262" s="15" t="str">
        <f>IF(OR(B262="",SUMPRODUCT(--EXACT('Номенклатура'!$A$6:$A$205,B262))&lt;&gt;1),"",INDEX('Номенклатура'!$B$6:$B$205,SUMPRODUCT(EXACT('Номенклатура'!$A$6:$A$205,B262)*(ROW('Номенклатура'!$A$6:$A$205)-5)))&amp;"")</f>
        <v/>
      </c>
      <c r="I262" s="15" t="str">
        <f>IF(COUNTA(A262:D262,G262)=0,"",IF(NOT(ISNUMBER(A262)),"Укажите дату",IF(B262="","Укажите код",IF(NOT(AND(ISTEXT(B262),LEN(B262)&gt;0,LEN(B262)&lt;=30,ISNUMBER(FIND(LEFT(B262,1),"ABCDEFGHIJKLMNOPQRSTUVWXYZ")),SUMPRODUCT((MID(B262,{1,2,3,4,5,6,7,8,9,10,11,12,13,14,15,16,17,18,19,20,21,22,23,24,25,26,27,28,29,30},1)&lt;&gt;"")*ISERROR(FIND(MID(B262,{1,2,3,4,5,6,7,8,9,10,11,12,13,14,15,16,17,18,19,20,21,22,23,24,25,26,27,28,29,30},1),"ABCDEFGHIJKLMNOPQRSTUVWXYZ0123456789-_")))=0,ISERROR(VALUE(B262)))),"Недопустимый код: только латинские буквы A-Z в верхнем регистре, цифры, - и _; начало с буквы, до 30 символов (например MILK-001)",IF(SUMPRODUCT(--EXACT('Номенклатура'!$A$6:$A$205,B262))=0,"Код не найден в номенклатуре",IF(SUMPRODUCT(--EXACT('Номенклатура'!$A$6:$A$205,B262))&gt;1,"Код повторяется в номенклатуре",IF(ISNA(MATCH(C262,{"Приход","Расход","Списание","Корректировка остатка"},0)),"Выберите тип операции",IF(NOT(ISNUMBER(D262)),"Укажите количество",IF(D262=0,"Количество не может быть 0",IF(AND(C262&lt;&gt;"Корректировка остатка",D262&lt;0),"Для этого типа количество положительное",IF(NOT(ISNUMBER('Номенклатура'!$C$2)),"Укажите дату начала учёта",IF(A262&lt;INT('Номенклатура'!$C$2),"Раньше даты начала учёта: НЕ учтено",IF(AND(C262="Корректировка остатка",TRIM(G262)=""),"Учтено: добавьте пояснение","ОК")))))))))))))</f>
        <v/>
      </c>
    </row>
    <row r="263" spans="1:9" x14ac:dyDescent="0.25">
      <c r="A263" s="16"/>
      <c r="B263" s="13"/>
      <c r="C263" s="13"/>
      <c r="D263" s="14"/>
      <c r="E263" s="17" t="str">
        <f>IF(OR(B263="",SUMPRODUCT(--EXACT('Номенклатура'!$A$6:$A$205,B263))&lt;&gt;1),"",INDEX('Номенклатура'!$D$6:$D$205,SUMPRODUCT(EXACT('Номенклатура'!$A$6:$A$205,B263)*(ROW('Номенклатура'!$A$6:$A$205)-5)))&amp;"")</f>
        <v/>
      </c>
      <c r="F263" s="18" t="str">
        <f>IF(OR(I263="ОК",I263="Учтено: добавьте пояснение"),IF(C263="Приход",D263,IF(C263="Корректировка остатка",D263,-D263)),"")</f>
        <v/>
      </c>
      <c r="G263" s="13"/>
      <c r="H263" s="15" t="str">
        <f>IF(OR(B263="",SUMPRODUCT(--EXACT('Номенклатура'!$A$6:$A$205,B263))&lt;&gt;1),"",INDEX('Номенклатура'!$B$6:$B$205,SUMPRODUCT(EXACT('Номенклатура'!$A$6:$A$205,B263)*(ROW('Номенклатура'!$A$6:$A$205)-5)))&amp;"")</f>
        <v/>
      </c>
      <c r="I263" s="15" t="str">
        <f>IF(COUNTA(A263:D263,G263)=0,"",IF(NOT(ISNUMBER(A263)),"Укажите дату",IF(B263="","Укажите код",IF(NOT(AND(ISTEXT(B263),LEN(B263)&gt;0,LEN(B263)&lt;=30,ISNUMBER(FIND(LEFT(B263,1),"ABCDEFGHIJKLMNOPQRSTUVWXYZ")),SUMPRODUCT((MID(B263,{1,2,3,4,5,6,7,8,9,10,11,12,13,14,15,16,17,18,19,20,21,22,23,24,25,26,27,28,29,30},1)&lt;&gt;"")*ISERROR(FIND(MID(B263,{1,2,3,4,5,6,7,8,9,10,11,12,13,14,15,16,17,18,19,20,21,22,23,24,25,26,27,28,29,30},1),"ABCDEFGHIJKLMNOPQRSTUVWXYZ0123456789-_")))=0,ISERROR(VALUE(B263)))),"Недопустимый код: только латинские буквы A-Z в верхнем регистре, цифры, - и _; начало с буквы, до 30 символов (например MILK-001)",IF(SUMPRODUCT(--EXACT('Номенклатура'!$A$6:$A$205,B263))=0,"Код не найден в номенклатуре",IF(SUMPRODUCT(--EXACT('Номенклатура'!$A$6:$A$205,B263))&gt;1,"Код повторяется в номенклатуре",IF(ISNA(MATCH(C263,{"Приход","Расход","Списание","Корректировка остатка"},0)),"Выберите тип операции",IF(NOT(ISNUMBER(D263)),"Укажите количество",IF(D263=0,"Количество не может быть 0",IF(AND(C263&lt;&gt;"Корректировка остатка",D263&lt;0),"Для этого типа количество положительное",IF(NOT(ISNUMBER('Номенклатура'!$C$2)),"Укажите дату начала учёта",IF(A263&lt;INT('Номенклатура'!$C$2),"Раньше даты начала учёта: НЕ учтено",IF(AND(C263="Корректировка остатка",TRIM(G263)=""),"Учтено: добавьте пояснение","ОК")))))))))))))</f>
        <v/>
      </c>
    </row>
    <row r="264" spans="1:9" x14ac:dyDescent="0.25">
      <c r="A264" s="16"/>
      <c r="B264" s="13"/>
      <c r="C264" s="13"/>
      <c r="D264" s="14"/>
      <c r="E264" s="17" t="str">
        <f>IF(OR(B264="",SUMPRODUCT(--EXACT('Номенклатура'!$A$6:$A$205,B264))&lt;&gt;1),"",INDEX('Номенклатура'!$D$6:$D$205,SUMPRODUCT(EXACT('Номенклатура'!$A$6:$A$205,B264)*(ROW('Номенклатура'!$A$6:$A$205)-5)))&amp;"")</f>
        <v/>
      </c>
      <c r="F264" s="18" t="str">
        <f>IF(OR(I264="ОК",I264="Учтено: добавьте пояснение"),IF(C264="Приход",D264,IF(C264="Корректировка остатка",D264,-D264)),"")</f>
        <v/>
      </c>
      <c r="G264" s="13"/>
      <c r="H264" s="15" t="str">
        <f>IF(OR(B264="",SUMPRODUCT(--EXACT('Номенклатура'!$A$6:$A$205,B264))&lt;&gt;1),"",INDEX('Номенклатура'!$B$6:$B$205,SUMPRODUCT(EXACT('Номенклатура'!$A$6:$A$205,B264)*(ROW('Номенклатура'!$A$6:$A$205)-5)))&amp;"")</f>
        <v/>
      </c>
      <c r="I264" s="15" t="str">
        <f>IF(COUNTA(A264:D264,G264)=0,"",IF(NOT(ISNUMBER(A264)),"Укажите дату",IF(B264="","Укажите код",IF(NOT(AND(ISTEXT(B264),LEN(B264)&gt;0,LEN(B264)&lt;=30,ISNUMBER(FIND(LEFT(B264,1),"ABCDEFGHIJKLMNOPQRSTUVWXYZ")),SUMPRODUCT((MID(B264,{1,2,3,4,5,6,7,8,9,10,11,12,13,14,15,16,17,18,19,20,21,22,23,24,25,26,27,28,29,30},1)&lt;&gt;"")*ISERROR(FIND(MID(B264,{1,2,3,4,5,6,7,8,9,10,11,12,13,14,15,16,17,18,19,20,21,22,23,24,25,26,27,28,29,30},1),"ABCDEFGHIJKLMNOPQRSTUVWXYZ0123456789-_")))=0,ISERROR(VALUE(B264)))),"Недопустимый код: только латинские буквы A-Z в верхнем регистре, цифры, - и _; начало с буквы, до 30 символов (например MILK-001)",IF(SUMPRODUCT(--EXACT('Номенклатура'!$A$6:$A$205,B264))=0,"Код не найден в номенклатуре",IF(SUMPRODUCT(--EXACT('Номенклатура'!$A$6:$A$205,B264))&gt;1,"Код повторяется в номенклатуре",IF(ISNA(MATCH(C264,{"Приход","Расход","Списание","Корректировка остатка"},0)),"Выберите тип операции",IF(NOT(ISNUMBER(D264)),"Укажите количество",IF(D264=0,"Количество не может быть 0",IF(AND(C264&lt;&gt;"Корректировка остатка",D264&lt;0),"Для этого типа количество положительное",IF(NOT(ISNUMBER('Номенклатура'!$C$2)),"Укажите дату начала учёта",IF(A264&lt;INT('Номенклатура'!$C$2),"Раньше даты начала учёта: НЕ учтено",IF(AND(C264="Корректировка остатка",TRIM(G264)=""),"Учтено: добавьте пояснение","ОК")))))))))))))</f>
        <v/>
      </c>
    </row>
    <row r="265" spans="1:9" x14ac:dyDescent="0.25">
      <c r="A265" s="16"/>
      <c r="B265" s="13"/>
      <c r="C265" s="13"/>
      <c r="D265" s="14"/>
      <c r="E265" s="17" t="str">
        <f>IF(OR(B265="",SUMPRODUCT(--EXACT('Номенклатура'!$A$6:$A$205,B265))&lt;&gt;1),"",INDEX('Номенклатура'!$D$6:$D$205,SUMPRODUCT(EXACT('Номенклатура'!$A$6:$A$205,B265)*(ROW('Номенклатура'!$A$6:$A$205)-5)))&amp;"")</f>
        <v/>
      </c>
      <c r="F265" s="18" t="str">
        <f>IF(OR(I265="ОК",I265="Учтено: добавьте пояснение"),IF(C265="Приход",D265,IF(C265="Корректировка остатка",D265,-D265)),"")</f>
        <v/>
      </c>
      <c r="G265" s="13"/>
      <c r="H265" s="15" t="str">
        <f>IF(OR(B265="",SUMPRODUCT(--EXACT('Номенклатура'!$A$6:$A$205,B265))&lt;&gt;1),"",INDEX('Номенклатура'!$B$6:$B$205,SUMPRODUCT(EXACT('Номенклатура'!$A$6:$A$205,B265)*(ROW('Номенклатура'!$A$6:$A$205)-5)))&amp;"")</f>
        <v/>
      </c>
      <c r="I265" s="15" t="str">
        <f>IF(COUNTA(A265:D265,G265)=0,"",IF(NOT(ISNUMBER(A265)),"Укажите дату",IF(B265="","Укажите код",IF(NOT(AND(ISTEXT(B265),LEN(B265)&gt;0,LEN(B265)&lt;=30,ISNUMBER(FIND(LEFT(B265,1),"ABCDEFGHIJKLMNOPQRSTUVWXYZ")),SUMPRODUCT((MID(B265,{1,2,3,4,5,6,7,8,9,10,11,12,13,14,15,16,17,18,19,20,21,22,23,24,25,26,27,28,29,30},1)&lt;&gt;"")*ISERROR(FIND(MID(B265,{1,2,3,4,5,6,7,8,9,10,11,12,13,14,15,16,17,18,19,20,21,22,23,24,25,26,27,28,29,30},1),"ABCDEFGHIJKLMNOPQRSTUVWXYZ0123456789-_")))=0,ISERROR(VALUE(B265)))),"Недопустимый код: только латинские буквы A-Z в верхнем регистре, цифры, - и _; начало с буквы, до 30 символов (например MILK-001)",IF(SUMPRODUCT(--EXACT('Номенклатура'!$A$6:$A$205,B265))=0,"Код не найден в номенклатуре",IF(SUMPRODUCT(--EXACT('Номенклатура'!$A$6:$A$205,B265))&gt;1,"Код повторяется в номенклатуре",IF(ISNA(MATCH(C265,{"Приход","Расход","Списание","Корректировка остатка"},0)),"Выберите тип операции",IF(NOT(ISNUMBER(D265)),"Укажите количество",IF(D265=0,"Количество не может быть 0",IF(AND(C265&lt;&gt;"Корректировка остатка",D265&lt;0),"Для этого типа количество положительное",IF(NOT(ISNUMBER('Номенклатура'!$C$2)),"Укажите дату начала учёта",IF(A265&lt;INT('Номенклатура'!$C$2),"Раньше даты начала учёта: НЕ учтено",IF(AND(C265="Корректировка остатка",TRIM(G265)=""),"Учтено: добавьте пояснение","ОК")))))))))))))</f>
        <v/>
      </c>
    </row>
    <row r="266" spans="1:9" x14ac:dyDescent="0.25">
      <c r="A266" s="16"/>
      <c r="B266" s="13"/>
      <c r="C266" s="13"/>
      <c r="D266" s="14"/>
      <c r="E266" s="17" t="str">
        <f>IF(OR(B266="",SUMPRODUCT(--EXACT('Номенклатура'!$A$6:$A$205,B266))&lt;&gt;1),"",INDEX('Номенклатура'!$D$6:$D$205,SUMPRODUCT(EXACT('Номенклатура'!$A$6:$A$205,B266)*(ROW('Номенклатура'!$A$6:$A$205)-5)))&amp;"")</f>
        <v/>
      </c>
      <c r="F266" s="18" t="str">
        <f>IF(OR(I266="ОК",I266="Учтено: добавьте пояснение"),IF(C266="Приход",D266,IF(C266="Корректировка остатка",D266,-D266)),"")</f>
        <v/>
      </c>
      <c r="G266" s="13"/>
      <c r="H266" s="15" t="str">
        <f>IF(OR(B266="",SUMPRODUCT(--EXACT('Номенклатура'!$A$6:$A$205,B266))&lt;&gt;1),"",INDEX('Номенклатура'!$B$6:$B$205,SUMPRODUCT(EXACT('Номенклатура'!$A$6:$A$205,B266)*(ROW('Номенклатура'!$A$6:$A$205)-5)))&amp;"")</f>
        <v/>
      </c>
      <c r="I266" s="15" t="str">
        <f>IF(COUNTA(A266:D266,G266)=0,"",IF(NOT(ISNUMBER(A266)),"Укажите дату",IF(B266="","Укажите код",IF(NOT(AND(ISTEXT(B266),LEN(B266)&gt;0,LEN(B266)&lt;=30,ISNUMBER(FIND(LEFT(B266,1),"ABCDEFGHIJKLMNOPQRSTUVWXYZ")),SUMPRODUCT((MID(B266,{1,2,3,4,5,6,7,8,9,10,11,12,13,14,15,16,17,18,19,20,21,22,23,24,25,26,27,28,29,30},1)&lt;&gt;"")*ISERROR(FIND(MID(B266,{1,2,3,4,5,6,7,8,9,10,11,12,13,14,15,16,17,18,19,20,21,22,23,24,25,26,27,28,29,30},1),"ABCDEFGHIJKLMNOPQRSTUVWXYZ0123456789-_")))=0,ISERROR(VALUE(B266)))),"Недопустимый код: только латинские буквы A-Z в верхнем регистре, цифры, - и _; начало с буквы, до 30 символов (например MILK-001)",IF(SUMPRODUCT(--EXACT('Номенклатура'!$A$6:$A$205,B266))=0,"Код не найден в номенклатуре",IF(SUMPRODUCT(--EXACT('Номенклатура'!$A$6:$A$205,B266))&gt;1,"Код повторяется в номенклатуре",IF(ISNA(MATCH(C266,{"Приход","Расход","Списание","Корректировка остатка"},0)),"Выберите тип операции",IF(NOT(ISNUMBER(D266)),"Укажите количество",IF(D266=0,"Количество не может быть 0",IF(AND(C266&lt;&gt;"Корректировка остатка",D266&lt;0),"Для этого типа количество положительное",IF(NOT(ISNUMBER('Номенклатура'!$C$2)),"Укажите дату начала учёта",IF(A266&lt;INT('Номенклатура'!$C$2),"Раньше даты начала учёта: НЕ учтено",IF(AND(C266="Корректировка остатка",TRIM(G266)=""),"Учтено: добавьте пояснение","ОК")))))))))))))</f>
        <v/>
      </c>
    </row>
    <row r="267" spans="1:9" x14ac:dyDescent="0.25">
      <c r="A267" s="16"/>
      <c r="B267" s="13"/>
      <c r="C267" s="13"/>
      <c r="D267" s="14"/>
      <c r="E267" s="17" t="str">
        <f>IF(OR(B267="",SUMPRODUCT(--EXACT('Номенклатура'!$A$6:$A$205,B267))&lt;&gt;1),"",INDEX('Номенклатура'!$D$6:$D$205,SUMPRODUCT(EXACT('Номенклатура'!$A$6:$A$205,B267)*(ROW('Номенклатура'!$A$6:$A$205)-5)))&amp;"")</f>
        <v/>
      </c>
      <c r="F267" s="18" t="str">
        <f>IF(OR(I267="ОК",I267="Учтено: добавьте пояснение"),IF(C267="Приход",D267,IF(C267="Корректировка остатка",D267,-D267)),"")</f>
        <v/>
      </c>
      <c r="G267" s="13"/>
      <c r="H267" s="15" t="str">
        <f>IF(OR(B267="",SUMPRODUCT(--EXACT('Номенклатура'!$A$6:$A$205,B267))&lt;&gt;1),"",INDEX('Номенклатура'!$B$6:$B$205,SUMPRODUCT(EXACT('Номенклатура'!$A$6:$A$205,B267)*(ROW('Номенклатура'!$A$6:$A$205)-5)))&amp;"")</f>
        <v/>
      </c>
      <c r="I267" s="15" t="str">
        <f>IF(COUNTA(A267:D267,G267)=0,"",IF(NOT(ISNUMBER(A267)),"Укажите дату",IF(B267="","Укажите код",IF(NOT(AND(ISTEXT(B267),LEN(B267)&gt;0,LEN(B267)&lt;=30,ISNUMBER(FIND(LEFT(B267,1),"ABCDEFGHIJKLMNOPQRSTUVWXYZ")),SUMPRODUCT((MID(B267,{1,2,3,4,5,6,7,8,9,10,11,12,13,14,15,16,17,18,19,20,21,22,23,24,25,26,27,28,29,30},1)&lt;&gt;"")*ISERROR(FIND(MID(B267,{1,2,3,4,5,6,7,8,9,10,11,12,13,14,15,16,17,18,19,20,21,22,23,24,25,26,27,28,29,30},1),"ABCDEFGHIJKLMNOPQRSTUVWXYZ0123456789-_")))=0,ISERROR(VALUE(B267)))),"Недопустимый код: только латинские буквы A-Z в верхнем регистре, цифры, - и _; начало с буквы, до 30 символов (например MILK-001)",IF(SUMPRODUCT(--EXACT('Номенклатура'!$A$6:$A$205,B267))=0,"Код не найден в номенклатуре",IF(SUMPRODUCT(--EXACT('Номенклатура'!$A$6:$A$205,B267))&gt;1,"Код повторяется в номенклатуре",IF(ISNA(MATCH(C267,{"Приход","Расход","Списание","Корректировка остатка"},0)),"Выберите тип операции",IF(NOT(ISNUMBER(D267)),"Укажите количество",IF(D267=0,"Количество не может быть 0",IF(AND(C267&lt;&gt;"Корректировка остатка",D267&lt;0),"Для этого типа количество положительное",IF(NOT(ISNUMBER('Номенклатура'!$C$2)),"Укажите дату начала учёта",IF(A267&lt;INT('Номенклатура'!$C$2),"Раньше даты начала учёта: НЕ учтено",IF(AND(C267="Корректировка остатка",TRIM(G267)=""),"Учтено: добавьте пояснение","ОК")))))))))))))</f>
        <v/>
      </c>
    </row>
    <row r="268" spans="1:9" x14ac:dyDescent="0.25">
      <c r="A268" s="16"/>
      <c r="B268" s="13"/>
      <c r="C268" s="13"/>
      <c r="D268" s="14"/>
      <c r="E268" s="17" t="str">
        <f>IF(OR(B268="",SUMPRODUCT(--EXACT('Номенклатура'!$A$6:$A$205,B268))&lt;&gt;1),"",INDEX('Номенклатура'!$D$6:$D$205,SUMPRODUCT(EXACT('Номенклатура'!$A$6:$A$205,B268)*(ROW('Номенклатура'!$A$6:$A$205)-5)))&amp;"")</f>
        <v/>
      </c>
      <c r="F268" s="18" t="str">
        <f>IF(OR(I268="ОК",I268="Учтено: добавьте пояснение"),IF(C268="Приход",D268,IF(C268="Корректировка остатка",D268,-D268)),"")</f>
        <v/>
      </c>
      <c r="G268" s="13"/>
      <c r="H268" s="15" t="str">
        <f>IF(OR(B268="",SUMPRODUCT(--EXACT('Номенклатура'!$A$6:$A$205,B268))&lt;&gt;1),"",INDEX('Номенклатура'!$B$6:$B$205,SUMPRODUCT(EXACT('Номенклатура'!$A$6:$A$205,B268)*(ROW('Номенклатура'!$A$6:$A$205)-5)))&amp;"")</f>
        <v/>
      </c>
      <c r="I268" s="15" t="str">
        <f>IF(COUNTA(A268:D268,G268)=0,"",IF(NOT(ISNUMBER(A268)),"Укажите дату",IF(B268="","Укажите код",IF(NOT(AND(ISTEXT(B268),LEN(B268)&gt;0,LEN(B268)&lt;=30,ISNUMBER(FIND(LEFT(B268,1),"ABCDEFGHIJKLMNOPQRSTUVWXYZ")),SUMPRODUCT((MID(B268,{1,2,3,4,5,6,7,8,9,10,11,12,13,14,15,16,17,18,19,20,21,22,23,24,25,26,27,28,29,30},1)&lt;&gt;"")*ISERROR(FIND(MID(B268,{1,2,3,4,5,6,7,8,9,10,11,12,13,14,15,16,17,18,19,20,21,22,23,24,25,26,27,28,29,30},1),"ABCDEFGHIJKLMNOPQRSTUVWXYZ0123456789-_")))=0,ISERROR(VALUE(B268)))),"Недопустимый код: только латинские буквы A-Z в верхнем регистре, цифры, - и _; начало с буквы, до 30 символов (например MILK-001)",IF(SUMPRODUCT(--EXACT('Номенклатура'!$A$6:$A$205,B268))=0,"Код не найден в номенклатуре",IF(SUMPRODUCT(--EXACT('Номенклатура'!$A$6:$A$205,B268))&gt;1,"Код повторяется в номенклатуре",IF(ISNA(MATCH(C268,{"Приход","Расход","Списание","Корректировка остатка"},0)),"Выберите тип операции",IF(NOT(ISNUMBER(D268)),"Укажите количество",IF(D268=0,"Количество не может быть 0",IF(AND(C268&lt;&gt;"Корректировка остатка",D268&lt;0),"Для этого типа количество положительное",IF(NOT(ISNUMBER('Номенклатура'!$C$2)),"Укажите дату начала учёта",IF(A268&lt;INT('Номенклатура'!$C$2),"Раньше даты начала учёта: НЕ учтено",IF(AND(C268="Корректировка остатка",TRIM(G268)=""),"Учтено: добавьте пояснение","ОК")))))))))))))</f>
        <v/>
      </c>
    </row>
    <row r="269" spans="1:9" x14ac:dyDescent="0.25">
      <c r="A269" s="16"/>
      <c r="B269" s="13"/>
      <c r="C269" s="13"/>
      <c r="D269" s="14"/>
      <c r="E269" s="17" t="str">
        <f>IF(OR(B269="",SUMPRODUCT(--EXACT('Номенклатура'!$A$6:$A$205,B269))&lt;&gt;1),"",INDEX('Номенклатура'!$D$6:$D$205,SUMPRODUCT(EXACT('Номенклатура'!$A$6:$A$205,B269)*(ROW('Номенклатура'!$A$6:$A$205)-5)))&amp;"")</f>
        <v/>
      </c>
      <c r="F269" s="18" t="str">
        <f>IF(OR(I269="ОК",I269="Учтено: добавьте пояснение"),IF(C269="Приход",D269,IF(C269="Корректировка остатка",D269,-D269)),"")</f>
        <v/>
      </c>
      <c r="G269" s="13"/>
      <c r="H269" s="15" t="str">
        <f>IF(OR(B269="",SUMPRODUCT(--EXACT('Номенклатура'!$A$6:$A$205,B269))&lt;&gt;1),"",INDEX('Номенклатура'!$B$6:$B$205,SUMPRODUCT(EXACT('Номенклатура'!$A$6:$A$205,B269)*(ROW('Номенклатура'!$A$6:$A$205)-5)))&amp;"")</f>
        <v/>
      </c>
      <c r="I269" s="15" t="str">
        <f>IF(COUNTA(A269:D269,G269)=0,"",IF(NOT(ISNUMBER(A269)),"Укажите дату",IF(B269="","Укажите код",IF(NOT(AND(ISTEXT(B269),LEN(B269)&gt;0,LEN(B269)&lt;=30,ISNUMBER(FIND(LEFT(B269,1),"ABCDEFGHIJKLMNOPQRSTUVWXYZ")),SUMPRODUCT((MID(B269,{1,2,3,4,5,6,7,8,9,10,11,12,13,14,15,16,17,18,19,20,21,22,23,24,25,26,27,28,29,30},1)&lt;&gt;"")*ISERROR(FIND(MID(B269,{1,2,3,4,5,6,7,8,9,10,11,12,13,14,15,16,17,18,19,20,21,22,23,24,25,26,27,28,29,30},1),"ABCDEFGHIJKLMNOPQRSTUVWXYZ0123456789-_")))=0,ISERROR(VALUE(B269)))),"Недопустимый код: только латинские буквы A-Z в верхнем регистре, цифры, - и _; начало с буквы, до 30 символов (например MILK-001)",IF(SUMPRODUCT(--EXACT('Номенклатура'!$A$6:$A$205,B269))=0,"Код не найден в номенклатуре",IF(SUMPRODUCT(--EXACT('Номенклатура'!$A$6:$A$205,B269))&gt;1,"Код повторяется в номенклатуре",IF(ISNA(MATCH(C269,{"Приход","Расход","Списание","Корректировка остатка"},0)),"Выберите тип операции",IF(NOT(ISNUMBER(D269)),"Укажите количество",IF(D269=0,"Количество не может быть 0",IF(AND(C269&lt;&gt;"Корректировка остатка",D269&lt;0),"Для этого типа количество положительное",IF(NOT(ISNUMBER('Номенклатура'!$C$2)),"Укажите дату начала учёта",IF(A269&lt;INT('Номенклатура'!$C$2),"Раньше даты начала учёта: НЕ учтено",IF(AND(C269="Корректировка остатка",TRIM(G269)=""),"Учтено: добавьте пояснение","ОК")))))))))))))</f>
        <v/>
      </c>
    </row>
    <row r="270" spans="1:9" x14ac:dyDescent="0.25">
      <c r="A270" s="16"/>
      <c r="B270" s="13"/>
      <c r="C270" s="13"/>
      <c r="D270" s="14"/>
      <c r="E270" s="17" t="str">
        <f>IF(OR(B270="",SUMPRODUCT(--EXACT('Номенклатура'!$A$6:$A$205,B270))&lt;&gt;1),"",INDEX('Номенклатура'!$D$6:$D$205,SUMPRODUCT(EXACT('Номенклатура'!$A$6:$A$205,B270)*(ROW('Номенклатура'!$A$6:$A$205)-5)))&amp;"")</f>
        <v/>
      </c>
      <c r="F270" s="18" t="str">
        <f>IF(OR(I270="ОК",I270="Учтено: добавьте пояснение"),IF(C270="Приход",D270,IF(C270="Корректировка остатка",D270,-D270)),"")</f>
        <v/>
      </c>
      <c r="G270" s="13"/>
      <c r="H270" s="15" t="str">
        <f>IF(OR(B270="",SUMPRODUCT(--EXACT('Номенклатура'!$A$6:$A$205,B270))&lt;&gt;1),"",INDEX('Номенклатура'!$B$6:$B$205,SUMPRODUCT(EXACT('Номенклатура'!$A$6:$A$205,B270)*(ROW('Номенклатура'!$A$6:$A$205)-5)))&amp;"")</f>
        <v/>
      </c>
      <c r="I270" s="15" t="str">
        <f>IF(COUNTA(A270:D270,G270)=0,"",IF(NOT(ISNUMBER(A270)),"Укажите дату",IF(B270="","Укажите код",IF(NOT(AND(ISTEXT(B270),LEN(B270)&gt;0,LEN(B270)&lt;=30,ISNUMBER(FIND(LEFT(B270,1),"ABCDEFGHIJKLMNOPQRSTUVWXYZ")),SUMPRODUCT((MID(B270,{1,2,3,4,5,6,7,8,9,10,11,12,13,14,15,16,17,18,19,20,21,22,23,24,25,26,27,28,29,30},1)&lt;&gt;"")*ISERROR(FIND(MID(B270,{1,2,3,4,5,6,7,8,9,10,11,12,13,14,15,16,17,18,19,20,21,22,23,24,25,26,27,28,29,30},1),"ABCDEFGHIJKLMNOPQRSTUVWXYZ0123456789-_")))=0,ISERROR(VALUE(B270)))),"Недопустимый код: только латинские буквы A-Z в верхнем регистре, цифры, - и _; начало с буквы, до 30 символов (например MILK-001)",IF(SUMPRODUCT(--EXACT('Номенклатура'!$A$6:$A$205,B270))=0,"Код не найден в номенклатуре",IF(SUMPRODUCT(--EXACT('Номенклатура'!$A$6:$A$205,B270))&gt;1,"Код повторяется в номенклатуре",IF(ISNA(MATCH(C270,{"Приход","Расход","Списание","Корректировка остатка"},0)),"Выберите тип операции",IF(NOT(ISNUMBER(D270)),"Укажите количество",IF(D270=0,"Количество не может быть 0",IF(AND(C270&lt;&gt;"Корректировка остатка",D270&lt;0),"Для этого типа количество положительное",IF(NOT(ISNUMBER('Номенклатура'!$C$2)),"Укажите дату начала учёта",IF(A270&lt;INT('Номенклатура'!$C$2),"Раньше даты начала учёта: НЕ учтено",IF(AND(C270="Корректировка остатка",TRIM(G270)=""),"Учтено: добавьте пояснение","ОК")))))))))))))</f>
        <v/>
      </c>
    </row>
    <row r="271" spans="1:9" x14ac:dyDescent="0.25">
      <c r="A271" s="16"/>
      <c r="B271" s="13"/>
      <c r="C271" s="13"/>
      <c r="D271" s="14"/>
      <c r="E271" s="17" t="str">
        <f>IF(OR(B271="",SUMPRODUCT(--EXACT('Номенклатура'!$A$6:$A$205,B271))&lt;&gt;1),"",INDEX('Номенклатура'!$D$6:$D$205,SUMPRODUCT(EXACT('Номенклатура'!$A$6:$A$205,B271)*(ROW('Номенклатура'!$A$6:$A$205)-5)))&amp;"")</f>
        <v/>
      </c>
      <c r="F271" s="18" t="str">
        <f>IF(OR(I271="ОК",I271="Учтено: добавьте пояснение"),IF(C271="Приход",D271,IF(C271="Корректировка остатка",D271,-D271)),"")</f>
        <v/>
      </c>
      <c r="G271" s="13"/>
      <c r="H271" s="15" t="str">
        <f>IF(OR(B271="",SUMPRODUCT(--EXACT('Номенклатура'!$A$6:$A$205,B271))&lt;&gt;1),"",INDEX('Номенклатура'!$B$6:$B$205,SUMPRODUCT(EXACT('Номенклатура'!$A$6:$A$205,B271)*(ROW('Номенклатура'!$A$6:$A$205)-5)))&amp;"")</f>
        <v/>
      </c>
      <c r="I271" s="15" t="str">
        <f>IF(COUNTA(A271:D271,G271)=0,"",IF(NOT(ISNUMBER(A271)),"Укажите дату",IF(B271="","Укажите код",IF(NOT(AND(ISTEXT(B271),LEN(B271)&gt;0,LEN(B271)&lt;=30,ISNUMBER(FIND(LEFT(B271,1),"ABCDEFGHIJKLMNOPQRSTUVWXYZ")),SUMPRODUCT((MID(B271,{1,2,3,4,5,6,7,8,9,10,11,12,13,14,15,16,17,18,19,20,21,22,23,24,25,26,27,28,29,30},1)&lt;&gt;"")*ISERROR(FIND(MID(B271,{1,2,3,4,5,6,7,8,9,10,11,12,13,14,15,16,17,18,19,20,21,22,23,24,25,26,27,28,29,30},1),"ABCDEFGHIJKLMNOPQRSTUVWXYZ0123456789-_")))=0,ISERROR(VALUE(B271)))),"Недопустимый код: только латинские буквы A-Z в верхнем регистре, цифры, - и _; начало с буквы, до 30 символов (например MILK-001)",IF(SUMPRODUCT(--EXACT('Номенклатура'!$A$6:$A$205,B271))=0,"Код не найден в номенклатуре",IF(SUMPRODUCT(--EXACT('Номенклатура'!$A$6:$A$205,B271))&gt;1,"Код повторяется в номенклатуре",IF(ISNA(MATCH(C271,{"Приход","Расход","Списание","Корректировка остатка"},0)),"Выберите тип операции",IF(NOT(ISNUMBER(D271)),"Укажите количество",IF(D271=0,"Количество не может быть 0",IF(AND(C271&lt;&gt;"Корректировка остатка",D271&lt;0),"Для этого типа количество положительное",IF(NOT(ISNUMBER('Номенклатура'!$C$2)),"Укажите дату начала учёта",IF(A271&lt;INT('Номенклатура'!$C$2),"Раньше даты начала учёта: НЕ учтено",IF(AND(C271="Корректировка остатка",TRIM(G271)=""),"Учтено: добавьте пояснение","ОК")))))))))))))</f>
        <v/>
      </c>
    </row>
    <row r="272" spans="1:9" x14ac:dyDescent="0.25">
      <c r="A272" s="16"/>
      <c r="B272" s="13"/>
      <c r="C272" s="13"/>
      <c r="D272" s="14"/>
      <c r="E272" s="17" t="str">
        <f>IF(OR(B272="",SUMPRODUCT(--EXACT('Номенклатура'!$A$6:$A$205,B272))&lt;&gt;1),"",INDEX('Номенклатура'!$D$6:$D$205,SUMPRODUCT(EXACT('Номенклатура'!$A$6:$A$205,B272)*(ROW('Номенклатура'!$A$6:$A$205)-5)))&amp;"")</f>
        <v/>
      </c>
      <c r="F272" s="18" t="str">
        <f>IF(OR(I272="ОК",I272="Учтено: добавьте пояснение"),IF(C272="Приход",D272,IF(C272="Корректировка остатка",D272,-D272)),"")</f>
        <v/>
      </c>
      <c r="G272" s="13"/>
      <c r="H272" s="15" t="str">
        <f>IF(OR(B272="",SUMPRODUCT(--EXACT('Номенклатура'!$A$6:$A$205,B272))&lt;&gt;1),"",INDEX('Номенклатура'!$B$6:$B$205,SUMPRODUCT(EXACT('Номенклатура'!$A$6:$A$205,B272)*(ROW('Номенклатура'!$A$6:$A$205)-5)))&amp;"")</f>
        <v/>
      </c>
      <c r="I272" s="15" t="str">
        <f>IF(COUNTA(A272:D272,G272)=0,"",IF(NOT(ISNUMBER(A272)),"Укажите дату",IF(B272="","Укажите код",IF(NOT(AND(ISTEXT(B272),LEN(B272)&gt;0,LEN(B272)&lt;=30,ISNUMBER(FIND(LEFT(B272,1),"ABCDEFGHIJKLMNOPQRSTUVWXYZ")),SUMPRODUCT((MID(B272,{1,2,3,4,5,6,7,8,9,10,11,12,13,14,15,16,17,18,19,20,21,22,23,24,25,26,27,28,29,30},1)&lt;&gt;"")*ISERROR(FIND(MID(B272,{1,2,3,4,5,6,7,8,9,10,11,12,13,14,15,16,17,18,19,20,21,22,23,24,25,26,27,28,29,30},1),"ABCDEFGHIJKLMNOPQRSTUVWXYZ0123456789-_")))=0,ISERROR(VALUE(B272)))),"Недопустимый код: только латинские буквы A-Z в верхнем регистре, цифры, - и _; начало с буквы, до 30 символов (например MILK-001)",IF(SUMPRODUCT(--EXACT('Номенклатура'!$A$6:$A$205,B272))=0,"Код не найден в номенклатуре",IF(SUMPRODUCT(--EXACT('Номенклатура'!$A$6:$A$205,B272))&gt;1,"Код повторяется в номенклатуре",IF(ISNA(MATCH(C272,{"Приход","Расход","Списание","Корректировка остатка"},0)),"Выберите тип операции",IF(NOT(ISNUMBER(D272)),"Укажите количество",IF(D272=0,"Количество не может быть 0",IF(AND(C272&lt;&gt;"Корректировка остатка",D272&lt;0),"Для этого типа количество положительное",IF(NOT(ISNUMBER('Номенклатура'!$C$2)),"Укажите дату начала учёта",IF(A272&lt;INT('Номенклатура'!$C$2),"Раньше даты начала учёта: НЕ учтено",IF(AND(C272="Корректировка остатка",TRIM(G272)=""),"Учтено: добавьте пояснение","ОК")))))))))))))</f>
        <v/>
      </c>
    </row>
    <row r="273" spans="1:9" x14ac:dyDescent="0.25">
      <c r="A273" s="16"/>
      <c r="B273" s="13"/>
      <c r="C273" s="13"/>
      <c r="D273" s="14"/>
      <c r="E273" s="17" t="str">
        <f>IF(OR(B273="",SUMPRODUCT(--EXACT('Номенклатура'!$A$6:$A$205,B273))&lt;&gt;1),"",INDEX('Номенклатура'!$D$6:$D$205,SUMPRODUCT(EXACT('Номенклатура'!$A$6:$A$205,B273)*(ROW('Номенклатура'!$A$6:$A$205)-5)))&amp;"")</f>
        <v/>
      </c>
      <c r="F273" s="18" t="str">
        <f>IF(OR(I273="ОК",I273="Учтено: добавьте пояснение"),IF(C273="Приход",D273,IF(C273="Корректировка остатка",D273,-D273)),"")</f>
        <v/>
      </c>
      <c r="G273" s="13"/>
      <c r="H273" s="15" t="str">
        <f>IF(OR(B273="",SUMPRODUCT(--EXACT('Номенклатура'!$A$6:$A$205,B273))&lt;&gt;1),"",INDEX('Номенклатура'!$B$6:$B$205,SUMPRODUCT(EXACT('Номенклатура'!$A$6:$A$205,B273)*(ROW('Номенклатура'!$A$6:$A$205)-5)))&amp;"")</f>
        <v/>
      </c>
      <c r="I273" s="15" t="str">
        <f>IF(COUNTA(A273:D273,G273)=0,"",IF(NOT(ISNUMBER(A273)),"Укажите дату",IF(B273="","Укажите код",IF(NOT(AND(ISTEXT(B273),LEN(B273)&gt;0,LEN(B273)&lt;=30,ISNUMBER(FIND(LEFT(B273,1),"ABCDEFGHIJKLMNOPQRSTUVWXYZ")),SUMPRODUCT((MID(B273,{1,2,3,4,5,6,7,8,9,10,11,12,13,14,15,16,17,18,19,20,21,22,23,24,25,26,27,28,29,30},1)&lt;&gt;"")*ISERROR(FIND(MID(B273,{1,2,3,4,5,6,7,8,9,10,11,12,13,14,15,16,17,18,19,20,21,22,23,24,25,26,27,28,29,30},1),"ABCDEFGHIJKLMNOPQRSTUVWXYZ0123456789-_")))=0,ISERROR(VALUE(B273)))),"Недопустимый код: только латинские буквы A-Z в верхнем регистре, цифры, - и _; начало с буквы, до 30 символов (например MILK-001)",IF(SUMPRODUCT(--EXACT('Номенклатура'!$A$6:$A$205,B273))=0,"Код не найден в номенклатуре",IF(SUMPRODUCT(--EXACT('Номенклатура'!$A$6:$A$205,B273))&gt;1,"Код повторяется в номенклатуре",IF(ISNA(MATCH(C273,{"Приход","Расход","Списание","Корректировка остатка"},0)),"Выберите тип операции",IF(NOT(ISNUMBER(D273)),"Укажите количество",IF(D273=0,"Количество не может быть 0",IF(AND(C273&lt;&gt;"Корректировка остатка",D273&lt;0),"Для этого типа количество положительное",IF(NOT(ISNUMBER('Номенклатура'!$C$2)),"Укажите дату начала учёта",IF(A273&lt;INT('Номенклатура'!$C$2),"Раньше даты начала учёта: НЕ учтено",IF(AND(C273="Корректировка остатка",TRIM(G273)=""),"Учтено: добавьте пояснение","ОК")))))))))))))</f>
        <v/>
      </c>
    </row>
    <row r="274" spans="1:9" x14ac:dyDescent="0.25">
      <c r="A274" s="16"/>
      <c r="B274" s="13"/>
      <c r="C274" s="13"/>
      <c r="D274" s="14"/>
      <c r="E274" s="17" t="str">
        <f>IF(OR(B274="",SUMPRODUCT(--EXACT('Номенклатура'!$A$6:$A$205,B274))&lt;&gt;1),"",INDEX('Номенклатура'!$D$6:$D$205,SUMPRODUCT(EXACT('Номенклатура'!$A$6:$A$205,B274)*(ROW('Номенклатура'!$A$6:$A$205)-5)))&amp;"")</f>
        <v/>
      </c>
      <c r="F274" s="18" t="str">
        <f>IF(OR(I274="ОК",I274="Учтено: добавьте пояснение"),IF(C274="Приход",D274,IF(C274="Корректировка остатка",D274,-D274)),"")</f>
        <v/>
      </c>
      <c r="G274" s="13"/>
      <c r="H274" s="15" t="str">
        <f>IF(OR(B274="",SUMPRODUCT(--EXACT('Номенклатура'!$A$6:$A$205,B274))&lt;&gt;1),"",INDEX('Номенклатура'!$B$6:$B$205,SUMPRODUCT(EXACT('Номенклатура'!$A$6:$A$205,B274)*(ROW('Номенклатура'!$A$6:$A$205)-5)))&amp;"")</f>
        <v/>
      </c>
      <c r="I274" s="15" t="str">
        <f>IF(COUNTA(A274:D274,G274)=0,"",IF(NOT(ISNUMBER(A274)),"Укажите дату",IF(B274="","Укажите код",IF(NOT(AND(ISTEXT(B274),LEN(B274)&gt;0,LEN(B274)&lt;=30,ISNUMBER(FIND(LEFT(B274,1),"ABCDEFGHIJKLMNOPQRSTUVWXYZ")),SUMPRODUCT((MID(B274,{1,2,3,4,5,6,7,8,9,10,11,12,13,14,15,16,17,18,19,20,21,22,23,24,25,26,27,28,29,30},1)&lt;&gt;"")*ISERROR(FIND(MID(B274,{1,2,3,4,5,6,7,8,9,10,11,12,13,14,15,16,17,18,19,20,21,22,23,24,25,26,27,28,29,30},1),"ABCDEFGHIJKLMNOPQRSTUVWXYZ0123456789-_")))=0,ISERROR(VALUE(B274)))),"Недопустимый код: только латинские буквы A-Z в верхнем регистре, цифры, - и _; начало с буквы, до 30 символов (например MILK-001)",IF(SUMPRODUCT(--EXACT('Номенклатура'!$A$6:$A$205,B274))=0,"Код не найден в номенклатуре",IF(SUMPRODUCT(--EXACT('Номенклатура'!$A$6:$A$205,B274))&gt;1,"Код повторяется в номенклатуре",IF(ISNA(MATCH(C274,{"Приход","Расход","Списание","Корректировка остатка"},0)),"Выберите тип операции",IF(NOT(ISNUMBER(D274)),"Укажите количество",IF(D274=0,"Количество не может быть 0",IF(AND(C274&lt;&gt;"Корректировка остатка",D274&lt;0),"Для этого типа количество положительное",IF(NOT(ISNUMBER('Номенклатура'!$C$2)),"Укажите дату начала учёта",IF(A274&lt;INT('Номенклатура'!$C$2),"Раньше даты начала учёта: НЕ учтено",IF(AND(C274="Корректировка остатка",TRIM(G274)=""),"Учтено: добавьте пояснение","ОК")))))))))))))</f>
        <v/>
      </c>
    </row>
    <row r="275" spans="1:9" x14ac:dyDescent="0.25">
      <c r="A275" s="16"/>
      <c r="B275" s="13"/>
      <c r="C275" s="13"/>
      <c r="D275" s="14"/>
      <c r="E275" s="17" t="str">
        <f>IF(OR(B275="",SUMPRODUCT(--EXACT('Номенклатура'!$A$6:$A$205,B275))&lt;&gt;1),"",INDEX('Номенклатура'!$D$6:$D$205,SUMPRODUCT(EXACT('Номенклатура'!$A$6:$A$205,B275)*(ROW('Номенклатура'!$A$6:$A$205)-5)))&amp;"")</f>
        <v/>
      </c>
      <c r="F275" s="18" t="str">
        <f>IF(OR(I275="ОК",I275="Учтено: добавьте пояснение"),IF(C275="Приход",D275,IF(C275="Корректировка остатка",D275,-D275)),"")</f>
        <v/>
      </c>
      <c r="G275" s="13"/>
      <c r="H275" s="15" t="str">
        <f>IF(OR(B275="",SUMPRODUCT(--EXACT('Номенклатура'!$A$6:$A$205,B275))&lt;&gt;1),"",INDEX('Номенклатура'!$B$6:$B$205,SUMPRODUCT(EXACT('Номенклатура'!$A$6:$A$205,B275)*(ROW('Номенклатура'!$A$6:$A$205)-5)))&amp;"")</f>
        <v/>
      </c>
      <c r="I275" s="15" t="str">
        <f>IF(COUNTA(A275:D275,G275)=0,"",IF(NOT(ISNUMBER(A275)),"Укажите дату",IF(B275="","Укажите код",IF(NOT(AND(ISTEXT(B275),LEN(B275)&gt;0,LEN(B275)&lt;=30,ISNUMBER(FIND(LEFT(B275,1),"ABCDEFGHIJKLMNOPQRSTUVWXYZ")),SUMPRODUCT((MID(B275,{1,2,3,4,5,6,7,8,9,10,11,12,13,14,15,16,17,18,19,20,21,22,23,24,25,26,27,28,29,30},1)&lt;&gt;"")*ISERROR(FIND(MID(B275,{1,2,3,4,5,6,7,8,9,10,11,12,13,14,15,16,17,18,19,20,21,22,23,24,25,26,27,28,29,30},1),"ABCDEFGHIJKLMNOPQRSTUVWXYZ0123456789-_")))=0,ISERROR(VALUE(B275)))),"Недопустимый код: только латинские буквы A-Z в верхнем регистре, цифры, - и _; начало с буквы, до 30 символов (например MILK-001)",IF(SUMPRODUCT(--EXACT('Номенклатура'!$A$6:$A$205,B275))=0,"Код не найден в номенклатуре",IF(SUMPRODUCT(--EXACT('Номенклатура'!$A$6:$A$205,B275))&gt;1,"Код повторяется в номенклатуре",IF(ISNA(MATCH(C275,{"Приход","Расход","Списание","Корректировка остатка"},0)),"Выберите тип операции",IF(NOT(ISNUMBER(D275)),"Укажите количество",IF(D275=0,"Количество не может быть 0",IF(AND(C275&lt;&gt;"Корректировка остатка",D275&lt;0),"Для этого типа количество положительное",IF(NOT(ISNUMBER('Номенклатура'!$C$2)),"Укажите дату начала учёта",IF(A275&lt;INT('Номенклатура'!$C$2),"Раньше даты начала учёта: НЕ учтено",IF(AND(C275="Корректировка остатка",TRIM(G275)=""),"Учтено: добавьте пояснение","ОК")))))))))))))</f>
        <v/>
      </c>
    </row>
    <row r="276" spans="1:9" x14ac:dyDescent="0.25">
      <c r="A276" s="16"/>
      <c r="B276" s="13"/>
      <c r="C276" s="13"/>
      <c r="D276" s="14"/>
      <c r="E276" s="17" t="str">
        <f>IF(OR(B276="",SUMPRODUCT(--EXACT('Номенклатура'!$A$6:$A$205,B276))&lt;&gt;1),"",INDEX('Номенклатура'!$D$6:$D$205,SUMPRODUCT(EXACT('Номенклатура'!$A$6:$A$205,B276)*(ROW('Номенклатура'!$A$6:$A$205)-5)))&amp;"")</f>
        <v/>
      </c>
      <c r="F276" s="18" t="str">
        <f>IF(OR(I276="ОК",I276="Учтено: добавьте пояснение"),IF(C276="Приход",D276,IF(C276="Корректировка остатка",D276,-D276)),"")</f>
        <v/>
      </c>
      <c r="G276" s="13"/>
      <c r="H276" s="15" t="str">
        <f>IF(OR(B276="",SUMPRODUCT(--EXACT('Номенклатура'!$A$6:$A$205,B276))&lt;&gt;1),"",INDEX('Номенклатура'!$B$6:$B$205,SUMPRODUCT(EXACT('Номенклатура'!$A$6:$A$205,B276)*(ROW('Номенклатура'!$A$6:$A$205)-5)))&amp;"")</f>
        <v/>
      </c>
      <c r="I276" s="15" t="str">
        <f>IF(COUNTA(A276:D276,G276)=0,"",IF(NOT(ISNUMBER(A276)),"Укажите дату",IF(B276="","Укажите код",IF(NOT(AND(ISTEXT(B276),LEN(B276)&gt;0,LEN(B276)&lt;=30,ISNUMBER(FIND(LEFT(B276,1),"ABCDEFGHIJKLMNOPQRSTUVWXYZ")),SUMPRODUCT((MID(B276,{1,2,3,4,5,6,7,8,9,10,11,12,13,14,15,16,17,18,19,20,21,22,23,24,25,26,27,28,29,30},1)&lt;&gt;"")*ISERROR(FIND(MID(B276,{1,2,3,4,5,6,7,8,9,10,11,12,13,14,15,16,17,18,19,20,21,22,23,24,25,26,27,28,29,30},1),"ABCDEFGHIJKLMNOPQRSTUVWXYZ0123456789-_")))=0,ISERROR(VALUE(B276)))),"Недопустимый код: только латинские буквы A-Z в верхнем регистре, цифры, - и _; начало с буквы, до 30 символов (например MILK-001)",IF(SUMPRODUCT(--EXACT('Номенклатура'!$A$6:$A$205,B276))=0,"Код не найден в номенклатуре",IF(SUMPRODUCT(--EXACT('Номенклатура'!$A$6:$A$205,B276))&gt;1,"Код повторяется в номенклатуре",IF(ISNA(MATCH(C276,{"Приход","Расход","Списание","Корректировка остатка"},0)),"Выберите тип операции",IF(NOT(ISNUMBER(D276)),"Укажите количество",IF(D276=0,"Количество не может быть 0",IF(AND(C276&lt;&gt;"Корректировка остатка",D276&lt;0),"Для этого типа количество положительное",IF(NOT(ISNUMBER('Номенклатура'!$C$2)),"Укажите дату начала учёта",IF(A276&lt;INT('Номенклатура'!$C$2),"Раньше даты начала учёта: НЕ учтено",IF(AND(C276="Корректировка остатка",TRIM(G276)=""),"Учтено: добавьте пояснение","ОК")))))))))))))</f>
        <v/>
      </c>
    </row>
    <row r="277" spans="1:9" x14ac:dyDescent="0.25">
      <c r="A277" s="16"/>
      <c r="B277" s="13"/>
      <c r="C277" s="13"/>
      <c r="D277" s="14"/>
      <c r="E277" s="17" t="str">
        <f>IF(OR(B277="",SUMPRODUCT(--EXACT('Номенклатура'!$A$6:$A$205,B277))&lt;&gt;1),"",INDEX('Номенклатура'!$D$6:$D$205,SUMPRODUCT(EXACT('Номенклатура'!$A$6:$A$205,B277)*(ROW('Номенклатура'!$A$6:$A$205)-5)))&amp;"")</f>
        <v/>
      </c>
      <c r="F277" s="18" t="str">
        <f>IF(OR(I277="ОК",I277="Учтено: добавьте пояснение"),IF(C277="Приход",D277,IF(C277="Корректировка остатка",D277,-D277)),"")</f>
        <v/>
      </c>
      <c r="G277" s="13"/>
      <c r="H277" s="15" t="str">
        <f>IF(OR(B277="",SUMPRODUCT(--EXACT('Номенклатура'!$A$6:$A$205,B277))&lt;&gt;1),"",INDEX('Номенклатура'!$B$6:$B$205,SUMPRODUCT(EXACT('Номенклатура'!$A$6:$A$205,B277)*(ROW('Номенклатура'!$A$6:$A$205)-5)))&amp;"")</f>
        <v/>
      </c>
      <c r="I277" s="15" t="str">
        <f>IF(COUNTA(A277:D277,G277)=0,"",IF(NOT(ISNUMBER(A277)),"Укажите дату",IF(B277="","Укажите код",IF(NOT(AND(ISTEXT(B277),LEN(B277)&gt;0,LEN(B277)&lt;=30,ISNUMBER(FIND(LEFT(B277,1),"ABCDEFGHIJKLMNOPQRSTUVWXYZ")),SUMPRODUCT((MID(B277,{1,2,3,4,5,6,7,8,9,10,11,12,13,14,15,16,17,18,19,20,21,22,23,24,25,26,27,28,29,30},1)&lt;&gt;"")*ISERROR(FIND(MID(B277,{1,2,3,4,5,6,7,8,9,10,11,12,13,14,15,16,17,18,19,20,21,22,23,24,25,26,27,28,29,30},1),"ABCDEFGHIJKLMNOPQRSTUVWXYZ0123456789-_")))=0,ISERROR(VALUE(B277)))),"Недопустимый код: только латинские буквы A-Z в верхнем регистре, цифры, - и _; начало с буквы, до 30 символов (например MILK-001)",IF(SUMPRODUCT(--EXACT('Номенклатура'!$A$6:$A$205,B277))=0,"Код не найден в номенклатуре",IF(SUMPRODUCT(--EXACT('Номенклатура'!$A$6:$A$205,B277))&gt;1,"Код повторяется в номенклатуре",IF(ISNA(MATCH(C277,{"Приход","Расход","Списание","Корректировка остатка"},0)),"Выберите тип операции",IF(NOT(ISNUMBER(D277)),"Укажите количество",IF(D277=0,"Количество не может быть 0",IF(AND(C277&lt;&gt;"Корректировка остатка",D277&lt;0),"Для этого типа количество положительное",IF(NOT(ISNUMBER('Номенклатура'!$C$2)),"Укажите дату начала учёта",IF(A277&lt;INT('Номенклатура'!$C$2),"Раньше даты начала учёта: НЕ учтено",IF(AND(C277="Корректировка остатка",TRIM(G277)=""),"Учтено: добавьте пояснение","ОК")))))))))))))</f>
        <v/>
      </c>
    </row>
    <row r="278" spans="1:9" x14ac:dyDescent="0.25">
      <c r="A278" s="16"/>
      <c r="B278" s="13"/>
      <c r="C278" s="13"/>
      <c r="D278" s="14"/>
      <c r="E278" s="17" t="str">
        <f>IF(OR(B278="",SUMPRODUCT(--EXACT('Номенклатура'!$A$6:$A$205,B278))&lt;&gt;1),"",INDEX('Номенклатура'!$D$6:$D$205,SUMPRODUCT(EXACT('Номенклатура'!$A$6:$A$205,B278)*(ROW('Номенклатура'!$A$6:$A$205)-5)))&amp;"")</f>
        <v/>
      </c>
      <c r="F278" s="18" t="str">
        <f>IF(OR(I278="ОК",I278="Учтено: добавьте пояснение"),IF(C278="Приход",D278,IF(C278="Корректировка остатка",D278,-D278)),"")</f>
        <v/>
      </c>
      <c r="G278" s="13"/>
      <c r="H278" s="15" t="str">
        <f>IF(OR(B278="",SUMPRODUCT(--EXACT('Номенклатура'!$A$6:$A$205,B278))&lt;&gt;1),"",INDEX('Номенклатура'!$B$6:$B$205,SUMPRODUCT(EXACT('Номенклатура'!$A$6:$A$205,B278)*(ROW('Номенклатура'!$A$6:$A$205)-5)))&amp;"")</f>
        <v/>
      </c>
      <c r="I278" s="15" t="str">
        <f>IF(COUNTA(A278:D278,G278)=0,"",IF(NOT(ISNUMBER(A278)),"Укажите дату",IF(B278="","Укажите код",IF(NOT(AND(ISTEXT(B278),LEN(B278)&gt;0,LEN(B278)&lt;=30,ISNUMBER(FIND(LEFT(B278,1),"ABCDEFGHIJKLMNOPQRSTUVWXYZ")),SUMPRODUCT((MID(B278,{1,2,3,4,5,6,7,8,9,10,11,12,13,14,15,16,17,18,19,20,21,22,23,24,25,26,27,28,29,30},1)&lt;&gt;"")*ISERROR(FIND(MID(B278,{1,2,3,4,5,6,7,8,9,10,11,12,13,14,15,16,17,18,19,20,21,22,23,24,25,26,27,28,29,30},1),"ABCDEFGHIJKLMNOPQRSTUVWXYZ0123456789-_")))=0,ISERROR(VALUE(B278)))),"Недопустимый код: только латинские буквы A-Z в верхнем регистре, цифры, - и _; начало с буквы, до 30 символов (например MILK-001)",IF(SUMPRODUCT(--EXACT('Номенклатура'!$A$6:$A$205,B278))=0,"Код не найден в номенклатуре",IF(SUMPRODUCT(--EXACT('Номенклатура'!$A$6:$A$205,B278))&gt;1,"Код повторяется в номенклатуре",IF(ISNA(MATCH(C278,{"Приход","Расход","Списание","Корректировка остатка"},0)),"Выберите тип операции",IF(NOT(ISNUMBER(D278)),"Укажите количество",IF(D278=0,"Количество не может быть 0",IF(AND(C278&lt;&gt;"Корректировка остатка",D278&lt;0),"Для этого типа количество положительное",IF(NOT(ISNUMBER('Номенклатура'!$C$2)),"Укажите дату начала учёта",IF(A278&lt;INT('Номенклатура'!$C$2),"Раньше даты начала учёта: НЕ учтено",IF(AND(C278="Корректировка остатка",TRIM(G278)=""),"Учтено: добавьте пояснение","ОК")))))))))))))</f>
        <v/>
      </c>
    </row>
    <row r="279" spans="1:9" x14ac:dyDescent="0.25">
      <c r="A279" s="16"/>
      <c r="B279" s="13"/>
      <c r="C279" s="13"/>
      <c r="D279" s="14"/>
      <c r="E279" s="17" t="str">
        <f>IF(OR(B279="",SUMPRODUCT(--EXACT('Номенклатура'!$A$6:$A$205,B279))&lt;&gt;1),"",INDEX('Номенклатура'!$D$6:$D$205,SUMPRODUCT(EXACT('Номенклатура'!$A$6:$A$205,B279)*(ROW('Номенклатура'!$A$6:$A$205)-5)))&amp;"")</f>
        <v/>
      </c>
      <c r="F279" s="18" t="str">
        <f>IF(OR(I279="ОК",I279="Учтено: добавьте пояснение"),IF(C279="Приход",D279,IF(C279="Корректировка остатка",D279,-D279)),"")</f>
        <v/>
      </c>
      <c r="G279" s="13"/>
      <c r="H279" s="15" t="str">
        <f>IF(OR(B279="",SUMPRODUCT(--EXACT('Номенклатура'!$A$6:$A$205,B279))&lt;&gt;1),"",INDEX('Номенклатура'!$B$6:$B$205,SUMPRODUCT(EXACT('Номенклатура'!$A$6:$A$205,B279)*(ROW('Номенклатура'!$A$6:$A$205)-5)))&amp;"")</f>
        <v/>
      </c>
      <c r="I279" s="15" t="str">
        <f>IF(COUNTA(A279:D279,G279)=0,"",IF(NOT(ISNUMBER(A279)),"Укажите дату",IF(B279="","Укажите код",IF(NOT(AND(ISTEXT(B279),LEN(B279)&gt;0,LEN(B279)&lt;=30,ISNUMBER(FIND(LEFT(B279,1),"ABCDEFGHIJKLMNOPQRSTUVWXYZ")),SUMPRODUCT((MID(B279,{1,2,3,4,5,6,7,8,9,10,11,12,13,14,15,16,17,18,19,20,21,22,23,24,25,26,27,28,29,30},1)&lt;&gt;"")*ISERROR(FIND(MID(B279,{1,2,3,4,5,6,7,8,9,10,11,12,13,14,15,16,17,18,19,20,21,22,23,24,25,26,27,28,29,30},1),"ABCDEFGHIJKLMNOPQRSTUVWXYZ0123456789-_")))=0,ISERROR(VALUE(B279)))),"Недопустимый код: только латинские буквы A-Z в верхнем регистре, цифры, - и _; начало с буквы, до 30 символов (например MILK-001)",IF(SUMPRODUCT(--EXACT('Номенклатура'!$A$6:$A$205,B279))=0,"Код не найден в номенклатуре",IF(SUMPRODUCT(--EXACT('Номенклатура'!$A$6:$A$205,B279))&gt;1,"Код повторяется в номенклатуре",IF(ISNA(MATCH(C279,{"Приход","Расход","Списание","Корректировка остатка"},0)),"Выберите тип операции",IF(NOT(ISNUMBER(D279)),"Укажите количество",IF(D279=0,"Количество не может быть 0",IF(AND(C279&lt;&gt;"Корректировка остатка",D279&lt;0),"Для этого типа количество положительное",IF(NOT(ISNUMBER('Номенклатура'!$C$2)),"Укажите дату начала учёта",IF(A279&lt;INT('Номенклатура'!$C$2),"Раньше даты начала учёта: НЕ учтено",IF(AND(C279="Корректировка остатка",TRIM(G279)=""),"Учтено: добавьте пояснение","ОК")))))))))))))</f>
        <v/>
      </c>
    </row>
    <row r="280" spans="1:9" x14ac:dyDescent="0.25">
      <c r="A280" s="16"/>
      <c r="B280" s="13"/>
      <c r="C280" s="13"/>
      <c r="D280" s="14"/>
      <c r="E280" s="17" t="str">
        <f>IF(OR(B280="",SUMPRODUCT(--EXACT('Номенклатура'!$A$6:$A$205,B280))&lt;&gt;1),"",INDEX('Номенклатура'!$D$6:$D$205,SUMPRODUCT(EXACT('Номенклатура'!$A$6:$A$205,B280)*(ROW('Номенклатура'!$A$6:$A$205)-5)))&amp;"")</f>
        <v/>
      </c>
      <c r="F280" s="18" t="str">
        <f>IF(OR(I280="ОК",I280="Учтено: добавьте пояснение"),IF(C280="Приход",D280,IF(C280="Корректировка остатка",D280,-D280)),"")</f>
        <v/>
      </c>
      <c r="G280" s="13"/>
      <c r="H280" s="15" t="str">
        <f>IF(OR(B280="",SUMPRODUCT(--EXACT('Номенклатура'!$A$6:$A$205,B280))&lt;&gt;1),"",INDEX('Номенклатура'!$B$6:$B$205,SUMPRODUCT(EXACT('Номенклатура'!$A$6:$A$205,B280)*(ROW('Номенклатура'!$A$6:$A$205)-5)))&amp;"")</f>
        <v/>
      </c>
      <c r="I280" s="15" t="str">
        <f>IF(COUNTA(A280:D280,G280)=0,"",IF(NOT(ISNUMBER(A280)),"Укажите дату",IF(B280="","Укажите код",IF(NOT(AND(ISTEXT(B280),LEN(B280)&gt;0,LEN(B280)&lt;=30,ISNUMBER(FIND(LEFT(B280,1),"ABCDEFGHIJKLMNOPQRSTUVWXYZ")),SUMPRODUCT((MID(B280,{1,2,3,4,5,6,7,8,9,10,11,12,13,14,15,16,17,18,19,20,21,22,23,24,25,26,27,28,29,30},1)&lt;&gt;"")*ISERROR(FIND(MID(B280,{1,2,3,4,5,6,7,8,9,10,11,12,13,14,15,16,17,18,19,20,21,22,23,24,25,26,27,28,29,30},1),"ABCDEFGHIJKLMNOPQRSTUVWXYZ0123456789-_")))=0,ISERROR(VALUE(B280)))),"Недопустимый код: только латинские буквы A-Z в верхнем регистре, цифры, - и _; начало с буквы, до 30 символов (например MILK-001)",IF(SUMPRODUCT(--EXACT('Номенклатура'!$A$6:$A$205,B280))=0,"Код не найден в номенклатуре",IF(SUMPRODUCT(--EXACT('Номенклатура'!$A$6:$A$205,B280))&gt;1,"Код повторяется в номенклатуре",IF(ISNA(MATCH(C280,{"Приход","Расход","Списание","Корректировка остатка"},0)),"Выберите тип операции",IF(NOT(ISNUMBER(D280)),"Укажите количество",IF(D280=0,"Количество не может быть 0",IF(AND(C280&lt;&gt;"Корректировка остатка",D280&lt;0),"Для этого типа количество положительное",IF(NOT(ISNUMBER('Номенклатура'!$C$2)),"Укажите дату начала учёта",IF(A280&lt;INT('Номенклатура'!$C$2),"Раньше даты начала учёта: НЕ учтено",IF(AND(C280="Корректировка остатка",TRIM(G280)=""),"Учтено: добавьте пояснение","ОК")))))))))))))</f>
        <v/>
      </c>
    </row>
    <row r="281" spans="1:9" x14ac:dyDescent="0.25">
      <c r="A281" s="16"/>
      <c r="B281" s="13"/>
      <c r="C281" s="13"/>
      <c r="D281" s="14"/>
      <c r="E281" s="17" t="str">
        <f>IF(OR(B281="",SUMPRODUCT(--EXACT('Номенклатура'!$A$6:$A$205,B281))&lt;&gt;1),"",INDEX('Номенклатура'!$D$6:$D$205,SUMPRODUCT(EXACT('Номенклатура'!$A$6:$A$205,B281)*(ROW('Номенклатура'!$A$6:$A$205)-5)))&amp;"")</f>
        <v/>
      </c>
      <c r="F281" s="18" t="str">
        <f>IF(OR(I281="ОК",I281="Учтено: добавьте пояснение"),IF(C281="Приход",D281,IF(C281="Корректировка остатка",D281,-D281)),"")</f>
        <v/>
      </c>
      <c r="G281" s="13"/>
      <c r="H281" s="15" t="str">
        <f>IF(OR(B281="",SUMPRODUCT(--EXACT('Номенклатура'!$A$6:$A$205,B281))&lt;&gt;1),"",INDEX('Номенклатура'!$B$6:$B$205,SUMPRODUCT(EXACT('Номенклатура'!$A$6:$A$205,B281)*(ROW('Номенклатура'!$A$6:$A$205)-5)))&amp;"")</f>
        <v/>
      </c>
      <c r="I281" s="15" t="str">
        <f>IF(COUNTA(A281:D281,G281)=0,"",IF(NOT(ISNUMBER(A281)),"Укажите дату",IF(B281="","Укажите код",IF(NOT(AND(ISTEXT(B281),LEN(B281)&gt;0,LEN(B281)&lt;=30,ISNUMBER(FIND(LEFT(B281,1),"ABCDEFGHIJKLMNOPQRSTUVWXYZ")),SUMPRODUCT((MID(B281,{1,2,3,4,5,6,7,8,9,10,11,12,13,14,15,16,17,18,19,20,21,22,23,24,25,26,27,28,29,30},1)&lt;&gt;"")*ISERROR(FIND(MID(B281,{1,2,3,4,5,6,7,8,9,10,11,12,13,14,15,16,17,18,19,20,21,22,23,24,25,26,27,28,29,30},1),"ABCDEFGHIJKLMNOPQRSTUVWXYZ0123456789-_")))=0,ISERROR(VALUE(B281)))),"Недопустимый код: только латинские буквы A-Z в верхнем регистре, цифры, - и _; начало с буквы, до 30 символов (например MILK-001)",IF(SUMPRODUCT(--EXACT('Номенклатура'!$A$6:$A$205,B281))=0,"Код не найден в номенклатуре",IF(SUMPRODUCT(--EXACT('Номенклатура'!$A$6:$A$205,B281))&gt;1,"Код повторяется в номенклатуре",IF(ISNA(MATCH(C281,{"Приход","Расход","Списание","Корректировка остатка"},0)),"Выберите тип операции",IF(NOT(ISNUMBER(D281)),"Укажите количество",IF(D281=0,"Количество не может быть 0",IF(AND(C281&lt;&gt;"Корректировка остатка",D281&lt;0),"Для этого типа количество положительное",IF(NOT(ISNUMBER('Номенклатура'!$C$2)),"Укажите дату начала учёта",IF(A281&lt;INT('Номенклатура'!$C$2),"Раньше даты начала учёта: НЕ учтено",IF(AND(C281="Корректировка остатка",TRIM(G281)=""),"Учтено: добавьте пояснение","ОК")))))))))))))</f>
        <v/>
      </c>
    </row>
    <row r="282" spans="1:9" x14ac:dyDescent="0.25">
      <c r="A282" s="16"/>
      <c r="B282" s="13"/>
      <c r="C282" s="13"/>
      <c r="D282" s="14"/>
      <c r="E282" s="17" t="str">
        <f>IF(OR(B282="",SUMPRODUCT(--EXACT('Номенклатура'!$A$6:$A$205,B282))&lt;&gt;1),"",INDEX('Номенклатура'!$D$6:$D$205,SUMPRODUCT(EXACT('Номенклатура'!$A$6:$A$205,B282)*(ROW('Номенклатура'!$A$6:$A$205)-5)))&amp;"")</f>
        <v/>
      </c>
      <c r="F282" s="18" t="str">
        <f>IF(OR(I282="ОК",I282="Учтено: добавьте пояснение"),IF(C282="Приход",D282,IF(C282="Корректировка остатка",D282,-D282)),"")</f>
        <v/>
      </c>
      <c r="G282" s="13"/>
      <c r="H282" s="15" t="str">
        <f>IF(OR(B282="",SUMPRODUCT(--EXACT('Номенклатура'!$A$6:$A$205,B282))&lt;&gt;1),"",INDEX('Номенклатура'!$B$6:$B$205,SUMPRODUCT(EXACT('Номенклатура'!$A$6:$A$205,B282)*(ROW('Номенклатура'!$A$6:$A$205)-5)))&amp;"")</f>
        <v/>
      </c>
      <c r="I282" s="15" t="str">
        <f>IF(COUNTA(A282:D282,G282)=0,"",IF(NOT(ISNUMBER(A282)),"Укажите дату",IF(B282="","Укажите код",IF(NOT(AND(ISTEXT(B282),LEN(B282)&gt;0,LEN(B282)&lt;=30,ISNUMBER(FIND(LEFT(B282,1),"ABCDEFGHIJKLMNOPQRSTUVWXYZ")),SUMPRODUCT((MID(B282,{1,2,3,4,5,6,7,8,9,10,11,12,13,14,15,16,17,18,19,20,21,22,23,24,25,26,27,28,29,30},1)&lt;&gt;"")*ISERROR(FIND(MID(B282,{1,2,3,4,5,6,7,8,9,10,11,12,13,14,15,16,17,18,19,20,21,22,23,24,25,26,27,28,29,30},1),"ABCDEFGHIJKLMNOPQRSTUVWXYZ0123456789-_")))=0,ISERROR(VALUE(B282)))),"Недопустимый код: только латинские буквы A-Z в верхнем регистре, цифры, - и _; начало с буквы, до 30 символов (например MILK-001)",IF(SUMPRODUCT(--EXACT('Номенклатура'!$A$6:$A$205,B282))=0,"Код не найден в номенклатуре",IF(SUMPRODUCT(--EXACT('Номенклатура'!$A$6:$A$205,B282))&gt;1,"Код повторяется в номенклатуре",IF(ISNA(MATCH(C282,{"Приход","Расход","Списание","Корректировка остатка"},0)),"Выберите тип операции",IF(NOT(ISNUMBER(D282)),"Укажите количество",IF(D282=0,"Количество не может быть 0",IF(AND(C282&lt;&gt;"Корректировка остатка",D282&lt;0),"Для этого типа количество положительное",IF(NOT(ISNUMBER('Номенклатура'!$C$2)),"Укажите дату начала учёта",IF(A282&lt;INT('Номенклатура'!$C$2),"Раньше даты начала учёта: НЕ учтено",IF(AND(C282="Корректировка остатка",TRIM(G282)=""),"Учтено: добавьте пояснение","ОК")))))))))))))</f>
        <v/>
      </c>
    </row>
    <row r="283" spans="1:9" x14ac:dyDescent="0.25">
      <c r="A283" s="16"/>
      <c r="B283" s="13"/>
      <c r="C283" s="13"/>
      <c r="D283" s="14"/>
      <c r="E283" s="17" t="str">
        <f>IF(OR(B283="",SUMPRODUCT(--EXACT('Номенклатура'!$A$6:$A$205,B283))&lt;&gt;1),"",INDEX('Номенклатура'!$D$6:$D$205,SUMPRODUCT(EXACT('Номенклатура'!$A$6:$A$205,B283)*(ROW('Номенклатура'!$A$6:$A$205)-5)))&amp;"")</f>
        <v/>
      </c>
      <c r="F283" s="18" t="str">
        <f>IF(OR(I283="ОК",I283="Учтено: добавьте пояснение"),IF(C283="Приход",D283,IF(C283="Корректировка остатка",D283,-D283)),"")</f>
        <v/>
      </c>
      <c r="G283" s="13"/>
      <c r="H283" s="15" t="str">
        <f>IF(OR(B283="",SUMPRODUCT(--EXACT('Номенклатура'!$A$6:$A$205,B283))&lt;&gt;1),"",INDEX('Номенклатура'!$B$6:$B$205,SUMPRODUCT(EXACT('Номенклатура'!$A$6:$A$205,B283)*(ROW('Номенклатура'!$A$6:$A$205)-5)))&amp;"")</f>
        <v/>
      </c>
      <c r="I283" s="15" t="str">
        <f>IF(COUNTA(A283:D283,G283)=0,"",IF(NOT(ISNUMBER(A283)),"Укажите дату",IF(B283="","Укажите код",IF(NOT(AND(ISTEXT(B283),LEN(B283)&gt;0,LEN(B283)&lt;=30,ISNUMBER(FIND(LEFT(B283,1),"ABCDEFGHIJKLMNOPQRSTUVWXYZ")),SUMPRODUCT((MID(B283,{1,2,3,4,5,6,7,8,9,10,11,12,13,14,15,16,17,18,19,20,21,22,23,24,25,26,27,28,29,30},1)&lt;&gt;"")*ISERROR(FIND(MID(B283,{1,2,3,4,5,6,7,8,9,10,11,12,13,14,15,16,17,18,19,20,21,22,23,24,25,26,27,28,29,30},1),"ABCDEFGHIJKLMNOPQRSTUVWXYZ0123456789-_")))=0,ISERROR(VALUE(B283)))),"Недопустимый код: только латинские буквы A-Z в верхнем регистре, цифры, - и _; начало с буквы, до 30 символов (например MILK-001)",IF(SUMPRODUCT(--EXACT('Номенклатура'!$A$6:$A$205,B283))=0,"Код не найден в номенклатуре",IF(SUMPRODUCT(--EXACT('Номенклатура'!$A$6:$A$205,B283))&gt;1,"Код повторяется в номенклатуре",IF(ISNA(MATCH(C283,{"Приход","Расход","Списание","Корректировка остатка"},0)),"Выберите тип операции",IF(NOT(ISNUMBER(D283)),"Укажите количество",IF(D283=0,"Количество не может быть 0",IF(AND(C283&lt;&gt;"Корректировка остатка",D283&lt;0),"Для этого типа количество положительное",IF(NOT(ISNUMBER('Номенклатура'!$C$2)),"Укажите дату начала учёта",IF(A283&lt;INT('Номенклатура'!$C$2),"Раньше даты начала учёта: НЕ учтено",IF(AND(C283="Корректировка остатка",TRIM(G283)=""),"Учтено: добавьте пояснение","ОК")))))))))))))</f>
        <v/>
      </c>
    </row>
    <row r="284" spans="1:9" x14ac:dyDescent="0.25">
      <c r="A284" s="16"/>
      <c r="B284" s="13"/>
      <c r="C284" s="13"/>
      <c r="D284" s="14"/>
      <c r="E284" s="17" t="str">
        <f>IF(OR(B284="",SUMPRODUCT(--EXACT('Номенклатура'!$A$6:$A$205,B284))&lt;&gt;1),"",INDEX('Номенклатура'!$D$6:$D$205,SUMPRODUCT(EXACT('Номенклатура'!$A$6:$A$205,B284)*(ROW('Номенклатура'!$A$6:$A$205)-5)))&amp;"")</f>
        <v/>
      </c>
      <c r="F284" s="18" t="str">
        <f>IF(OR(I284="ОК",I284="Учтено: добавьте пояснение"),IF(C284="Приход",D284,IF(C284="Корректировка остатка",D284,-D284)),"")</f>
        <v/>
      </c>
      <c r="G284" s="13"/>
      <c r="H284" s="15" t="str">
        <f>IF(OR(B284="",SUMPRODUCT(--EXACT('Номенклатура'!$A$6:$A$205,B284))&lt;&gt;1),"",INDEX('Номенклатура'!$B$6:$B$205,SUMPRODUCT(EXACT('Номенклатура'!$A$6:$A$205,B284)*(ROW('Номенклатура'!$A$6:$A$205)-5)))&amp;"")</f>
        <v/>
      </c>
      <c r="I284" s="15" t="str">
        <f>IF(COUNTA(A284:D284,G284)=0,"",IF(NOT(ISNUMBER(A284)),"Укажите дату",IF(B284="","Укажите код",IF(NOT(AND(ISTEXT(B284),LEN(B284)&gt;0,LEN(B284)&lt;=30,ISNUMBER(FIND(LEFT(B284,1),"ABCDEFGHIJKLMNOPQRSTUVWXYZ")),SUMPRODUCT((MID(B284,{1,2,3,4,5,6,7,8,9,10,11,12,13,14,15,16,17,18,19,20,21,22,23,24,25,26,27,28,29,30},1)&lt;&gt;"")*ISERROR(FIND(MID(B284,{1,2,3,4,5,6,7,8,9,10,11,12,13,14,15,16,17,18,19,20,21,22,23,24,25,26,27,28,29,30},1),"ABCDEFGHIJKLMNOPQRSTUVWXYZ0123456789-_")))=0,ISERROR(VALUE(B284)))),"Недопустимый код: только латинские буквы A-Z в верхнем регистре, цифры, - и _; начало с буквы, до 30 символов (например MILK-001)",IF(SUMPRODUCT(--EXACT('Номенклатура'!$A$6:$A$205,B284))=0,"Код не найден в номенклатуре",IF(SUMPRODUCT(--EXACT('Номенклатура'!$A$6:$A$205,B284))&gt;1,"Код повторяется в номенклатуре",IF(ISNA(MATCH(C284,{"Приход","Расход","Списание","Корректировка остатка"},0)),"Выберите тип операции",IF(NOT(ISNUMBER(D284)),"Укажите количество",IF(D284=0,"Количество не может быть 0",IF(AND(C284&lt;&gt;"Корректировка остатка",D284&lt;0),"Для этого типа количество положительное",IF(NOT(ISNUMBER('Номенклатура'!$C$2)),"Укажите дату начала учёта",IF(A284&lt;INT('Номенклатура'!$C$2),"Раньше даты начала учёта: НЕ учтено",IF(AND(C284="Корректировка остатка",TRIM(G284)=""),"Учтено: добавьте пояснение","ОК")))))))))))))</f>
        <v/>
      </c>
    </row>
    <row r="285" spans="1:9" x14ac:dyDescent="0.25">
      <c r="A285" s="16"/>
      <c r="B285" s="13"/>
      <c r="C285" s="13"/>
      <c r="D285" s="14"/>
      <c r="E285" s="17" t="str">
        <f>IF(OR(B285="",SUMPRODUCT(--EXACT('Номенклатура'!$A$6:$A$205,B285))&lt;&gt;1),"",INDEX('Номенклатура'!$D$6:$D$205,SUMPRODUCT(EXACT('Номенклатура'!$A$6:$A$205,B285)*(ROW('Номенклатура'!$A$6:$A$205)-5)))&amp;"")</f>
        <v/>
      </c>
      <c r="F285" s="18" t="str">
        <f>IF(OR(I285="ОК",I285="Учтено: добавьте пояснение"),IF(C285="Приход",D285,IF(C285="Корректировка остатка",D285,-D285)),"")</f>
        <v/>
      </c>
      <c r="G285" s="13"/>
      <c r="H285" s="15" t="str">
        <f>IF(OR(B285="",SUMPRODUCT(--EXACT('Номенклатура'!$A$6:$A$205,B285))&lt;&gt;1),"",INDEX('Номенклатура'!$B$6:$B$205,SUMPRODUCT(EXACT('Номенклатура'!$A$6:$A$205,B285)*(ROW('Номенклатура'!$A$6:$A$205)-5)))&amp;"")</f>
        <v/>
      </c>
      <c r="I285" s="15" t="str">
        <f>IF(COUNTA(A285:D285,G285)=0,"",IF(NOT(ISNUMBER(A285)),"Укажите дату",IF(B285="","Укажите код",IF(NOT(AND(ISTEXT(B285),LEN(B285)&gt;0,LEN(B285)&lt;=30,ISNUMBER(FIND(LEFT(B285,1),"ABCDEFGHIJKLMNOPQRSTUVWXYZ")),SUMPRODUCT((MID(B285,{1,2,3,4,5,6,7,8,9,10,11,12,13,14,15,16,17,18,19,20,21,22,23,24,25,26,27,28,29,30},1)&lt;&gt;"")*ISERROR(FIND(MID(B285,{1,2,3,4,5,6,7,8,9,10,11,12,13,14,15,16,17,18,19,20,21,22,23,24,25,26,27,28,29,30},1),"ABCDEFGHIJKLMNOPQRSTUVWXYZ0123456789-_")))=0,ISERROR(VALUE(B285)))),"Недопустимый код: только латинские буквы A-Z в верхнем регистре, цифры, - и _; начало с буквы, до 30 символов (например MILK-001)",IF(SUMPRODUCT(--EXACT('Номенклатура'!$A$6:$A$205,B285))=0,"Код не найден в номенклатуре",IF(SUMPRODUCT(--EXACT('Номенклатура'!$A$6:$A$205,B285))&gt;1,"Код повторяется в номенклатуре",IF(ISNA(MATCH(C285,{"Приход","Расход","Списание","Корректировка остатка"},0)),"Выберите тип операции",IF(NOT(ISNUMBER(D285)),"Укажите количество",IF(D285=0,"Количество не может быть 0",IF(AND(C285&lt;&gt;"Корректировка остатка",D285&lt;0),"Для этого типа количество положительное",IF(NOT(ISNUMBER('Номенклатура'!$C$2)),"Укажите дату начала учёта",IF(A285&lt;INT('Номенклатура'!$C$2),"Раньше даты начала учёта: НЕ учтено",IF(AND(C285="Корректировка остатка",TRIM(G285)=""),"Учтено: добавьте пояснение","ОК")))))))))))))</f>
        <v/>
      </c>
    </row>
    <row r="286" spans="1:9" x14ac:dyDescent="0.25">
      <c r="A286" s="16"/>
      <c r="B286" s="13"/>
      <c r="C286" s="13"/>
      <c r="D286" s="14"/>
      <c r="E286" s="17" t="str">
        <f>IF(OR(B286="",SUMPRODUCT(--EXACT('Номенклатура'!$A$6:$A$205,B286))&lt;&gt;1),"",INDEX('Номенклатура'!$D$6:$D$205,SUMPRODUCT(EXACT('Номенклатура'!$A$6:$A$205,B286)*(ROW('Номенклатура'!$A$6:$A$205)-5)))&amp;"")</f>
        <v/>
      </c>
      <c r="F286" s="18" t="str">
        <f>IF(OR(I286="ОК",I286="Учтено: добавьте пояснение"),IF(C286="Приход",D286,IF(C286="Корректировка остатка",D286,-D286)),"")</f>
        <v/>
      </c>
      <c r="G286" s="13"/>
      <c r="H286" s="15" t="str">
        <f>IF(OR(B286="",SUMPRODUCT(--EXACT('Номенклатура'!$A$6:$A$205,B286))&lt;&gt;1),"",INDEX('Номенклатура'!$B$6:$B$205,SUMPRODUCT(EXACT('Номенклатура'!$A$6:$A$205,B286)*(ROW('Номенклатура'!$A$6:$A$205)-5)))&amp;"")</f>
        <v/>
      </c>
      <c r="I286" s="15" t="str">
        <f>IF(COUNTA(A286:D286,G286)=0,"",IF(NOT(ISNUMBER(A286)),"Укажите дату",IF(B286="","Укажите код",IF(NOT(AND(ISTEXT(B286),LEN(B286)&gt;0,LEN(B286)&lt;=30,ISNUMBER(FIND(LEFT(B286,1),"ABCDEFGHIJKLMNOPQRSTUVWXYZ")),SUMPRODUCT((MID(B286,{1,2,3,4,5,6,7,8,9,10,11,12,13,14,15,16,17,18,19,20,21,22,23,24,25,26,27,28,29,30},1)&lt;&gt;"")*ISERROR(FIND(MID(B286,{1,2,3,4,5,6,7,8,9,10,11,12,13,14,15,16,17,18,19,20,21,22,23,24,25,26,27,28,29,30},1),"ABCDEFGHIJKLMNOPQRSTUVWXYZ0123456789-_")))=0,ISERROR(VALUE(B286)))),"Недопустимый код: только латинские буквы A-Z в верхнем регистре, цифры, - и _; начало с буквы, до 30 символов (например MILK-001)",IF(SUMPRODUCT(--EXACT('Номенклатура'!$A$6:$A$205,B286))=0,"Код не найден в номенклатуре",IF(SUMPRODUCT(--EXACT('Номенклатура'!$A$6:$A$205,B286))&gt;1,"Код повторяется в номенклатуре",IF(ISNA(MATCH(C286,{"Приход","Расход","Списание","Корректировка остатка"},0)),"Выберите тип операции",IF(NOT(ISNUMBER(D286)),"Укажите количество",IF(D286=0,"Количество не может быть 0",IF(AND(C286&lt;&gt;"Корректировка остатка",D286&lt;0),"Для этого типа количество положительное",IF(NOT(ISNUMBER('Номенклатура'!$C$2)),"Укажите дату начала учёта",IF(A286&lt;INT('Номенклатура'!$C$2),"Раньше даты начала учёта: НЕ учтено",IF(AND(C286="Корректировка остатка",TRIM(G286)=""),"Учтено: добавьте пояснение","ОК")))))))))))))</f>
        <v/>
      </c>
    </row>
    <row r="287" spans="1:9" x14ac:dyDescent="0.25">
      <c r="A287" s="16"/>
      <c r="B287" s="13"/>
      <c r="C287" s="13"/>
      <c r="D287" s="14"/>
      <c r="E287" s="17" t="str">
        <f>IF(OR(B287="",SUMPRODUCT(--EXACT('Номенклатура'!$A$6:$A$205,B287))&lt;&gt;1),"",INDEX('Номенклатура'!$D$6:$D$205,SUMPRODUCT(EXACT('Номенклатура'!$A$6:$A$205,B287)*(ROW('Номенклатура'!$A$6:$A$205)-5)))&amp;"")</f>
        <v/>
      </c>
      <c r="F287" s="18" t="str">
        <f>IF(OR(I287="ОК",I287="Учтено: добавьте пояснение"),IF(C287="Приход",D287,IF(C287="Корректировка остатка",D287,-D287)),"")</f>
        <v/>
      </c>
      <c r="G287" s="13"/>
      <c r="H287" s="15" t="str">
        <f>IF(OR(B287="",SUMPRODUCT(--EXACT('Номенклатура'!$A$6:$A$205,B287))&lt;&gt;1),"",INDEX('Номенклатура'!$B$6:$B$205,SUMPRODUCT(EXACT('Номенклатура'!$A$6:$A$205,B287)*(ROW('Номенклатура'!$A$6:$A$205)-5)))&amp;"")</f>
        <v/>
      </c>
      <c r="I287" s="15" t="str">
        <f>IF(COUNTA(A287:D287,G287)=0,"",IF(NOT(ISNUMBER(A287)),"Укажите дату",IF(B287="","Укажите код",IF(NOT(AND(ISTEXT(B287),LEN(B287)&gt;0,LEN(B287)&lt;=30,ISNUMBER(FIND(LEFT(B287,1),"ABCDEFGHIJKLMNOPQRSTUVWXYZ")),SUMPRODUCT((MID(B287,{1,2,3,4,5,6,7,8,9,10,11,12,13,14,15,16,17,18,19,20,21,22,23,24,25,26,27,28,29,30},1)&lt;&gt;"")*ISERROR(FIND(MID(B287,{1,2,3,4,5,6,7,8,9,10,11,12,13,14,15,16,17,18,19,20,21,22,23,24,25,26,27,28,29,30},1),"ABCDEFGHIJKLMNOPQRSTUVWXYZ0123456789-_")))=0,ISERROR(VALUE(B287)))),"Недопустимый код: только латинские буквы A-Z в верхнем регистре, цифры, - и _; начало с буквы, до 30 символов (например MILK-001)",IF(SUMPRODUCT(--EXACT('Номенклатура'!$A$6:$A$205,B287))=0,"Код не найден в номенклатуре",IF(SUMPRODUCT(--EXACT('Номенклатура'!$A$6:$A$205,B287))&gt;1,"Код повторяется в номенклатуре",IF(ISNA(MATCH(C287,{"Приход","Расход","Списание","Корректировка остатка"},0)),"Выберите тип операции",IF(NOT(ISNUMBER(D287)),"Укажите количество",IF(D287=0,"Количество не может быть 0",IF(AND(C287&lt;&gt;"Корректировка остатка",D287&lt;0),"Для этого типа количество положительное",IF(NOT(ISNUMBER('Номенклатура'!$C$2)),"Укажите дату начала учёта",IF(A287&lt;INT('Номенклатура'!$C$2),"Раньше даты начала учёта: НЕ учтено",IF(AND(C287="Корректировка остатка",TRIM(G287)=""),"Учтено: добавьте пояснение","ОК")))))))))))))</f>
        <v/>
      </c>
    </row>
    <row r="288" spans="1:9" x14ac:dyDescent="0.25">
      <c r="A288" s="16"/>
      <c r="B288" s="13"/>
      <c r="C288" s="13"/>
      <c r="D288" s="14"/>
      <c r="E288" s="17" t="str">
        <f>IF(OR(B288="",SUMPRODUCT(--EXACT('Номенклатура'!$A$6:$A$205,B288))&lt;&gt;1),"",INDEX('Номенклатура'!$D$6:$D$205,SUMPRODUCT(EXACT('Номенклатура'!$A$6:$A$205,B288)*(ROW('Номенклатура'!$A$6:$A$205)-5)))&amp;"")</f>
        <v/>
      </c>
      <c r="F288" s="18" t="str">
        <f>IF(OR(I288="ОК",I288="Учтено: добавьте пояснение"),IF(C288="Приход",D288,IF(C288="Корректировка остатка",D288,-D288)),"")</f>
        <v/>
      </c>
      <c r="G288" s="13"/>
      <c r="H288" s="15" t="str">
        <f>IF(OR(B288="",SUMPRODUCT(--EXACT('Номенклатура'!$A$6:$A$205,B288))&lt;&gt;1),"",INDEX('Номенклатура'!$B$6:$B$205,SUMPRODUCT(EXACT('Номенклатура'!$A$6:$A$205,B288)*(ROW('Номенклатура'!$A$6:$A$205)-5)))&amp;"")</f>
        <v/>
      </c>
      <c r="I288" s="15" t="str">
        <f>IF(COUNTA(A288:D288,G288)=0,"",IF(NOT(ISNUMBER(A288)),"Укажите дату",IF(B288="","Укажите код",IF(NOT(AND(ISTEXT(B288),LEN(B288)&gt;0,LEN(B288)&lt;=30,ISNUMBER(FIND(LEFT(B288,1),"ABCDEFGHIJKLMNOPQRSTUVWXYZ")),SUMPRODUCT((MID(B288,{1,2,3,4,5,6,7,8,9,10,11,12,13,14,15,16,17,18,19,20,21,22,23,24,25,26,27,28,29,30},1)&lt;&gt;"")*ISERROR(FIND(MID(B288,{1,2,3,4,5,6,7,8,9,10,11,12,13,14,15,16,17,18,19,20,21,22,23,24,25,26,27,28,29,30},1),"ABCDEFGHIJKLMNOPQRSTUVWXYZ0123456789-_")))=0,ISERROR(VALUE(B288)))),"Недопустимый код: только латинские буквы A-Z в верхнем регистре, цифры, - и _; начало с буквы, до 30 символов (например MILK-001)",IF(SUMPRODUCT(--EXACT('Номенклатура'!$A$6:$A$205,B288))=0,"Код не найден в номенклатуре",IF(SUMPRODUCT(--EXACT('Номенклатура'!$A$6:$A$205,B288))&gt;1,"Код повторяется в номенклатуре",IF(ISNA(MATCH(C288,{"Приход","Расход","Списание","Корректировка остатка"},0)),"Выберите тип операции",IF(NOT(ISNUMBER(D288)),"Укажите количество",IF(D288=0,"Количество не может быть 0",IF(AND(C288&lt;&gt;"Корректировка остатка",D288&lt;0),"Для этого типа количество положительное",IF(NOT(ISNUMBER('Номенклатура'!$C$2)),"Укажите дату начала учёта",IF(A288&lt;INT('Номенклатура'!$C$2),"Раньше даты начала учёта: НЕ учтено",IF(AND(C288="Корректировка остатка",TRIM(G288)=""),"Учтено: добавьте пояснение","ОК")))))))))))))</f>
        <v/>
      </c>
    </row>
    <row r="289" spans="1:9" x14ac:dyDescent="0.25">
      <c r="A289" s="16"/>
      <c r="B289" s="13"/>
      <c r="C289" s="13"/>
      <c r="D289" s="14"/>
      <c r="E289" s="17" t="str">
        <f>IF(OR(B289="",SUMPRODUCT(--EXACT('Номенклатура'!$A$6:$A$205,B289))&lt;&gt;1),"",INDEX('Номенклатура'!$D$6:$D$205,SUMPRODUCT(EXACT('Номенклатура'!$A$6:$A$205,B289)*(ROW('Номенклатура'!$A$6:$A$205)-5)))&amp;"")</f>
        <v/>
      </c>
      <c r="F289" s="18" t="str">
        <f>IF(OR(I289="ОК",I289="Учтено: добавьте пояснение"),IF(C289="Приход",D289,IF(C289="Корректировка остатка",D289,-D289)),"")</f>
        <v/>
      </c>
      <c r="G289" s="13"/>
      <c r="H289" s="15" t="str">
        <f>IF(OR(B289="",SUMPRODUCT(--EXACT('Номенклатура'!$A$6:$A$205,B289))&lt;&gt;1),"",INDEX('Номенклатура'!$B$6:$B$205,SUMPRODUCT(EXACT('Номенклатура'!$A$6:$A$205,B289)*(ROW('Номенклатура'!$A$6:$A$205)-5)))&amp;"")</f>
        <v/>
      </c>
      <c r="I289" s="15" t="str">
        <f>IF(COUNTA(A289:D289,G289)=0,"",IF(NOT(ISNUMBER(A289)),"Укажите дату",IF(B289="","Укажите код",IF(NOT(AND(ISTEXT(B289),LEN(B289)&gt;0,LEN(B289)&lt;=30,ISNUMBER(FIND(LEFT(B289,1),"ABCDEFGHIJKLMNOPQRSTUVWXYZ")),SUMPRODUCT((MID(B289,{1,2,3,4,5,6,7,8,9,10,11,12,13,14,15,16,17,18,19,20,21,22,23,24,25,26,27,28,29,30},1)&lt;&gt;"")*ISERROR(FIND(MID(B289,{1,2,3,4,5,6,7,8,9,10,11,12,13,14,15,16,17,18,19,20,21,22,23,24,25,26,27,28,29,30},1),"ABCDEFGHIJKLMNOPQRSTUVWXYZ0123456789-_")))=0,ISERROR(VALUE(B289)))),"Недопустимый код: только латинские буквы A-Z в верхнем регистре, цифры, - и _; начало с буквы, до 30 символов (например MILK-001)",IF(SUMPRODUCT(--EXACT('Номенклатура'!$A$6:$A$205,B289))=0,"Код не найден в номенклатуре",IF(SUMPRODUCT(--EXACT('Номенклатура'!$A$6:$A$205,B289))&gt;1,"Код повторяется в номенклатуре",IF(ISNA(MATCH(C289,{"Приход","Расход","Списание","Корректировка остатка"},0)),"Выберите тип операции",IF(NOT(ISNUMBER(D289)),"Укажите количество",IF(D289=0,"Количество не может быть 0",IF(AND(C289&lt;&gt;"Корректировка остатка",D289&lt;0),"Для этого типа количество положительное",IF(NOT(ISNUMBER('Номенклатура'!$C$2)),"Укажите дату начала учёта",IF(A289&lt;INT('Номенклатура'!$C$2),"Раньше даты начала учёта: НЕ учтено",IF(AND(C289="Корректировка остатка",TRIM(G289)=""),"Учтено: добавьте пояснение","ОК")))))))))))))</f>
        <v/>
      </c>
    </row>
    <row r="290" spans="1:9" x14ac:dyDescent="0.25">
      <c r="A290" s="16"/>
      <c r="B290" s="13"/>
      <c r="C290" s="13"/>
      <c r="D290" s="14"/>
      <c r="E290" s="17" t="str">
        <f>IF(OR(B290="",SUMPRODUCT(--EXACT('Номенклатура'!$A$6:$A$205,B290))&lt;&gt;1),"",INDEX('Номенклатура'!$D$6:$D$205,SUMPRODUCT(EXACT('Номенклатура'!$A$6:$A$205,B290)*(ROW('Номенклатура'!$A$6:$A$205)-5)))&amp;"")</f>
        <v/>
      </c>
      <c r="F290" s="18" t="str">
        <f>IF(OR(I290="ОК",I290="Учтено: добавьте пояснение"),IF(C290="Приход",D290,IF(C290="Корректировка остатка",D290,-D290)),"")</f>
        <v/>
      </c>
      <c r="G290" s="13"/>
      <c r="H290" s="15" t="str">
        <f>IF(OR(B290="",SUMPRODUCT(--EXACT('Номенклатура'!$A$6:$A$205,B290))&lt;&gt;1),"",INDEX('Номенклатура'!$B$6:$B$205,SUMPRODUCT(EXACT('Номенклатура'!$A$6:$A$205,B290)*(ROW('Номенклатура'!$A$6:$A$205)-5)))&amp;"")</f>
        <v/>
      </c>
      <c r="I290" s="15" t="str">
        <f>IF(COUNTA(A290:D290,G290)=0,"",IF(NOT(ISNUMBER(A290)),"Укажите дату",IF(B290="","Укажите код",IF(NOT(AND(ISTEXT(B290),LEN(B290)&gt;0,LEN(B290)&lt;=30,ISNUMBER(FIND(LEFT(B290,1),"ABCDEFGHIJKLMNOPQRSTUVWXYZ")),SUMPRODUCT((MID(B290,{1,2,3,4,5,6,7,8,9,10,11,12,13,14,15,16,17,18,19,20,21,22,23,24,25,26,27,28,29,30},1)&lt;&gt;"")*ISERROR(FIND(MID(B290,{1,2,3,4,5,6,7,8,9,10,11,12,13,14,15,16,17,18,19,20,21,22,23,24,25,26,27,28,29,30},1),"ABCDEFGHIJKLMNOPQRSTUVWXYZ0123456789-_")))=0,ISERROR(VALUE(B290)))),"Недопустимый код: только латинские буквы A-Z в верхнем регистре, цифры, - и _; начало с буквы, до 30 символов (например MILK-001)",IF(SUMPRODUCT(--EXACT('Номенклатура'!$A$6:$A$205,B290))=0,"Код не найден в номенклатуре",IF(SUMPRODUCT(--EXACT('Номенклатура'!$A$6:$A$205,B290))&gt;1,"Код повторяется в номенклатуре",IF(ISNA(MATCH(C290,{"Приход","Расход","Списание","Корректировка остатка"},0)),"Выберите тип операции",IF(NOT(ISNUMBER(D290)),"Укажите количество",IF(D290=0,"Количество не может быть 0",IF(AND(C290&lt;&gt;"Корректировка остатка",D290&lt;0),"Для этого типа количество положительное",IF(NOT(ISNUMBER('Номенклатура'!$C$2)),"Укажите дату начала учёта",IF(A290&lt;INT('Номенклатура'!$C$2),"Раньше даты начала учёта: НЕ учтено",IF(AND(C290="Корректировка остатка",TRIM(G290)=""),"Учтено: добавьте пояснение","ОК")))))))))))))</f>
        <v/>
      </c>
    </row>
    <row r="291" spans="1:9" x14ac:dyDescent="0.25">
      <c r="A291" s="16"/>
      <c r="B291" s="13"/>
      <c r="C291" s="13"/>
      <c r="D291" s="14"/>
      <c r="E291" s="17" t="str">
        <f>IF(OR(B291="",SUMPRODUCT(--EXACT('Номенклатура'!$A$6:$A$205,B291))&lt;&gt;1),"",INDEX('Номенклатура'!$D$6:$D$205,SUMPRODUCT(EXACT('Номенклатура'!$A$6:$A$205,B291)*(ROW('Номенклатура'!$A$6:$A$205)-5)))&amp;"")</f>
        <v/>
      </c>
      <c r="F291" s="18" t="str">
        <f>IF(OR(I291="ОК",I291="Учтено: добавьте пояснение"),IF(C291="Приход",D291,IF(C291="Корректировка остатка",D291,-D291)),"")</f>
        <v/>
      </c>
      <c r="G291" s="13"/>
      <c r="H291" s="15" t="str">
        <f>IF(OR(B291="",SUMPRODUCT(--EXACT('Номенклатура'!$A$6:$A$205,B291))&lt;&gt;1),"",INDEX('Номенклатура'!$B$6:$B$205,SUMPRODUCT(EXACT('Номенклатура'!$A$6:$A$205,B291)*(ROW('Номенклатура'!$A$6:$A$205)-5)))&amp;"")</f>
        <v/>
      </c>
      <c r="I291" s="15" t="str">
        <f>IF(COUNTA(A291:D291,G291)=0,"",IF(NOT(ISNUMBER(A291)),"Укажите дату",IF(B291="","Укажите код",IF(NOT(AND(ISTEXT(B291),LEN(B291)&gt;0,LEN(B291)&lt;=30,ISNUMBER(FIND(LEFT(B291,1),"ABCDEFGHIJKLMNOPQRSTUVWXYZ")),SUMPRODUCT((MID(B291,{1,2,3,4,5,6,7,8,9,10,11,12,13,14,15,16,17,18,19,20,21,22,23,24,25,26,27,28,29,30},1)&lt;&gt;"")*ISERROR(FIND(MID(B291,{1,2,3,4,5,6,7,8,9,10,11,12,13,14,15,16,17,18,19,20,21,22,23,24,25,26,27,28,29,30},1),"ABCDEFGHIJKLMNOPQRSTUVWXYZ0123456789-_")))=0,ISERROR(VALUE(B291)))),"Недопустимый код: только латинские буквы A-Z в верхнем регистре, цифры, - и _; начало с буквы, до 30 символов (например MILK-001)",IF(SUMPRODUCT(--EXACT('Номенклатура'!$A$6:$A$205,B291))=0,"Код не найден в номенклатуре",IF(SUMPRODUCT(--EXACT('Номенклатура'!$A$6:$A$205,B291))&gt;1,"Код повторяется в номенклатуре",IF(ISNA(MATCH(C291,{"Приход","Расход","Списание","Корректировка остатка"},0)),"Выберите тип операции",IF(NOT(ISNUMBER(D291)),"Укажите количество",IF(D291=0,"Количество не может быть 0",IF(AND(C291&lt;&gt;"Корректировка остатка",D291&lt;0),"Для этого типа количество положительное",IF(NOT(ISNUMBER('Номенклатура'!$C$2)),"Укажите дату начала учёта",IF(A291&lt;INT('Номенклатура'!$C$2),"Раньше даты начала учёта: НЕ учтено",IF(AND(C291="Корректировка остатка",TRIM(G291)=""),"Учтено: добавьте пояснение","ОК")))))))))))))</f>
        <v/>
      </c>
    </row>
    <row r="292" spans="1:9" x14ac:dyDescent="0.25">
      <c r="A292" s="16"/>
      <c r="B292" s="13"/>
      <c r="C292" s="13"/>
      <c r="D292" s="14"/>
      <c r="E292" s="17" t="str">
        <f>IF(OR(B292="",SUMPRODUCT(--EXACT('Номенклатура'!$A$6:$A$205,B292))&lt;&gt;1),"",INDEX('Номенклатура'!$D$6:$D$205,SUMPRODUCT(EXACT('Номенклатура'!$A$6:$A$205,B292)*(ROW('Номенклатура'!$A$6:$A$205)-5)))&amp;"")</f>
        <v/>
      </c>
      <c r="F292" s="18" t="str">
        <f>IF(OR(I292="ОК",I292="Учтено: добавьте пояснение"),IF(C292="Приход",D292,IF(C292="Корректировка остатка",D292,-D292)),"")</f>
        <v/>
      </c>
      <c r="G292" s="13"/>
      <c r="H292" s="15" t="str">
        <f>IF(OR(B292="",SUMPRODUCT(--EXACT('Номенклатура'!$A$6:$A$205,B292))&lt;&gt;1),"",INDEX('Номенклатура'!$B$6:$B$205,SUMPRODUCT(EXACT('Номенклатура'!$A$6:$A$205,B292)*(ROW('Номенклатура'!$A$6:$A$205)-5)))&amp;"")</f>
        <v/>
      </c>
      <c r="I292" s="15" t="str">
        <f>IF(COUNTA(A292:D292,G292)=0,"",IF(NOT(ISNUMBER(A292)),"Укажите дату",IF(B292="","Укажите код",IF(NOT(AND(ISTEXT(B292),LEN(B292)&gt;0,LEN(B292)&lt;=30,ISNUMBER(FIND(LEFT(B292,1),"ABCDEFGHIJKLMNOPQRSTUVWXYZ")),SUMPRODUCT((MID(B292,{1,2,3,4,5,6,7,8,9,10,11,12,13,14,15,16,17,18,19,20,21,22,23,24,25,26,27,28,29,30},1)&lt;&gt;"")*ISERROR(FIND(MID(B292,{1,2,3,4,5,6,7,8,9,10,11,12,13,14,15,16,17,18,19,20,21,22,23,24,25,26,27,28,29,30},1),"ABCDEFGHIJKLMNOPQRSTUVWXYZ0123456789-_")))=0,ISERROR(VALUE(B292)))),"Недопустимый код: только латинские буквы A-Z в верхнем регистре, цифры, - и _; начало с буквы, до 30 символов (например MILK-001)",IF(SUMPRODUCT(--EXACT('Номенклатура'!$A$6:$A$205,B292))=0,"Код не найден в номенклатуре",IF(SUMPRODUCT(--EXACT('Номенклатура'!$A$6:$A$205,B292))&gt;1,"Код повторяется в номенклатуре",IF(ISNA(MATCH(C292,{"Приход","Расход","Списание","Корректировка остатка"},0)),"Выберите тип операции",IF(NOT(ISNUMBER(D292)),"Укажите количество",IF(D292=0,"Количество не может быть 0",IF(AND(C292&lt;&gt;"Корректировка остатка",D292&lt;0),"Для этого типа количество положительное",IF(NOT(ISNUMBER('Номенклатура'!$C$2)),"Укажите дату начала учёта",IF(A292&lt;INT('Номенклатура'!$C$2),"Раньше даты начала учёта: НЕ учтено",IF(AND(C292="Корректировка остатка",TRIM(G292)=""),"Учтено: добавьте пояснение","ОК")))))))))))))</f>
        <v/>
      </c>
    </row>
    <row r="293" spans="1:9" x14ac:dyDescent="0.25">
      <c r="A293" s="16"/>
      <c r="B293" s="13"/>
      <c r="C293" s="13"/>
      <c r="D293" s="14"/>
      <c r="E293" s="17" t="str">
        <f>IF(OR(B293="",SUMPRODUCT(--EXACT('Номенклатура'!$A$6:$A$205,B293))&lt;&gt;1),"",INDEX('Номенклатура'!$D$6:$D$205,SUMPRODUCT(EXACT('Номенклатура'!$A$6:$A$205,B293)*(ROW('Номенклатура'!$A$6:$A$205)-5)))&amp;"")</f>
        <v/>
      </c>
      <c r="F293" s="18" t="str">
        <f>IF(OR(I293="ОК",I293="Учтено: добавьте пояснение"),IF(C293="Приход",D293,IF(C293="Корректировка остатка",D293,-D293)),"")</f>
        <v/>
      </c>
      <c r="G293" s="13"/>
      <c r="H293" s="15" t="str">
        <f>IF(OR(B293="",SUMPRODUCT(--EXACT('Номенклатура'!$A$6:$A$205,B293))&lt;&gt;1),"",INDEX('Номенклатура'!$B$6:$B$205,SUMPRODUCT(EXACT('Номенклатура'!$A$6:$A$205,B293)*(ROW('Номенклатура'!$A$6:$A$205)-5)))&amp;"")</f>
        <v/>
      </c>
      <c r="I293" s="15" t="str">
        <f>IF(COUNTA(A293:D293,G293)=0,"",IF(NOT(ISNUMBER(A293)),"Укажите дату",IF(B293="","Укажите код",IF(NOT(AND(ISTEXT(B293),LEN(B293)&gt;0,LEN(B293)&lt;=30,ISNUMBER(FIND(LEFT(B293,1),"ABCDEFGHIJKLMNOPQRSTUVWXYZ")),SUMPRODUCT((MID(B293,{1,2,3,4,5,6,7,8,9,10,11,12,13,14,15,16,17,18,19,20,21,22,23,24,25,26,27,28,29,30},1)&lt;&gt;"")*ISERROR(FIND(MID(B293,{1,2,3,4,5,6,7,8,9,10,11,12,13,14,15,16,17,18,19,20,21,22,23,24,25,26,27,28,29,30},1),"ABCDEFGHIJKLMNOPQRSTUVWXYZ0123456789-_")))=0,ISERROR(VALUE(B293)))),"Недопустимый код: только латинские буквы A-Z в верхнем регистре, цифры, - и _; начало с буквы, до 30 символов (например MILK-001)",IF(SUMPRODUCT(--EXACT('Номенклатура'!$A$6:$A$205,B293))=0,"Код не найден в номенклатуре",IF(SUMPRODUCT(--EXACT('Номенклатура'!$A$6:$A$205,B293))&gt;1,"Код повторяется в номенклатуре",IF(ISNA(MATCH(C293,{"Приход","Расход","Списание","Корректировка остатка"},0)),"Выберите тип операции",IF(NOT(ISNUMBER(D293)),"Укажите количество",IF(D293=0,"Количество не может быть 0",IF(AND(C293&lt;&gt;"Корректировка остатка",D293&lt;0),"Для этого типа количество положительное",IF(NOT(ISNUMBER('Номенклатура'!$C$2)),"Укажите дату начала учёта",IF(A293&lt;INT('Номенклатура'!$C$2),"Раньше даты начала учёта: НЕ учтено",IF(AND(C293="Корректировка остатка",TRIM(G293)=""),"Учтено: добавьте пояснение","ОК")))))))))))))</f>
        <v/>
      </c>
    </row>
    <row r="294" spans="1:9" x14ac:dyDescent="0.25">
      <c r="A294" s="16"/>
      <c r="B294" s="13"/>
      <c r="C294" s="13"/>
      <c r="D294" s="14"/>
      <c r="E294" s="17" t="str">
        <f>IF(OR(B294="",SUMPRODUCT(--EXACT('Номенклатура'!$A$6:$A$205,B294))&lt;&gt;1),"",INDEX('Номенклатура'!$D$6:$D$205,SUMPRODUCT(EXACT('Номенклатура'!$A$6:$A$205,B294)*(ROW('Номенклатура'!$A$6:$A$205)-5)))&amp;"")</f>
        <v/>
      </c>
      <c r="F294" s="18" t="str">
        <f>IF(OR(I294="ОК",I294="Учтено: добавьте пояснение"),IF(C294="Приход",D294,IF(C294="Корректировка остатка",D294,-D294)),"")</f>
        <v/>
      </c>
      <c r="G294" s="13"/>
      <c r="H294" s="15" t="str">
        <f>IF(OR(B294="",SUMPRODUCT(--EXACT('Номенклатура'!$A$6:$A$205,B294))&lt;&gt;1),"",INDEX('Номенклатура'!$B$6:$B$205,SUMPRODUCT(EXACT('Номенклатура'!$A$6:$A$205,B294)*(ROW('Номенклатура'!$A$6:$A$205)-5)))&amp;"")</f>
        <v/>
      </c>
      <c r="I294" s="15" t="str">
        <f>IF(COUNTA(A294:D294,G294)=0,"",IF(NOT(ISNUMBER(A294)),"Укажите дату",IF(B294="","Укажите код",IF(NOT(AND(ISTEXT(B294),LEN(B294)&gt;0,LEN(B294)&lt;=30,ISNUMBER(FIND(LEFT(B294,1),"ABCDEFGHIJKLMNOPQRSTUVWXYZ")),SUMPRODUCT((MID(B294,{1,2,3,4,5,6,7,8,9,10,11,12,13,14,15,16,17,18,19,20,21,22,23,24,25,26,27,28,29,30},1)&lt;&gt;"")*ISERROR(FIND(MID(B294,{1,2,3,4,5,6,7,8,9,10,11,12,13,14,15,16,17,18,19,20,21,22,23,24,25,26,27,28,29,30},1),"ABCDEFGHIJKLMNOPQRSTUVWXYZ0123456789-_")))=0,ISERROR(VALUE(B294)))),"Недопустимый код: только латинские буквы A-Z в верхнем регистре, цифры, - и _; начало с буквы, до 30 символов (например MILK-001)",IF(SUMPRODUCT(--EXACT('Номенклатура'!$A$6:$A$205,B294))=0,"Код не найден в номенклатуре",IF(SUMPRODUCT(--EXACT('Номенклатура'!$A$6:$A$205,B294))&gt;1,"Код повторяется в номенклатуре",IF(ISNA(MATCH(C294,{"Приход","Расход","Списание","Корректировка остатка"},0)),"Выберите тип операции",IF(NOT(ISNUMBER(D294)),"Укажите количество",IF(D294=0,"Количество не может быть 0",IF(AND(C294&lt;&gt;"Корректировка остатка",D294&lt;0),"Для этого типа количество положительное",IF(NOT(ISNUMBER('Номенклатура'!$C$2)),"Укажите дату начала учёта",IF(A294&lt;INT('Номенклатура'!$C$2),"Раньше даты начала учёта: НЕ учтено",IF(AND(C294="Корректировка остатка",TRIM(G294)=""),"Учтено: добавьте пояснение","ОК")))))))))))))</f>
        <v/>
      </c>
    </row>
    <row r="295" spans="1:9" x14ac:dyDescent="0.25">
      <c r="A295" s="16"/>
      <c r="B295" s="13"/>
      <c r="C295" s="13"/>
      <c r="D295" s="14"/>
      <c r="E295" s="17" t="str">
        <f>IF(OR(B295="",SUMPRODUCT(--EXACT('Номенклатура'!$A$6:$A$205,B295))&lt;&gt;1),"",INDEX('Номенклатура'!$D$6:$D$205,SUMPRODUCT(EXACT('Номенклатура'!$A$6:$A$205,B295)*(ROW('Номенклатура'!$A$6:$A$205)-5)))&amp;"")</f>
        <v/>
      </c>
      <c r="F295" s="18" t="str">
        <f>IF(OR(I295="ОК",I295="Учтено: добавьте пояснение"),IF(C295="Приход",D295,IF(C295="Корректировка остатка",D295,-D295)),"")</f>
        <v/>
      </c>
      <c r="G295" s="13"/>
      <c r="H295" s="15" t="str">
        <f>IF(OR(B295="",SUMPRODUCT(--EXACT('Номенклатура'!$A$6:$A$205,B295))&lt;&gt;1),"",INDEX('Номенклатура'!$B$6:$B$205,SUMPRODUCT(EXACT('Номенклатура'!$A$6:$A$205,B295)*(ROW('Номенклатура'!$A$6:$A$205)-5)))&amp;"")</f>
        <v/>
      </c>
      <c r="I295" s="15" t="str">
        <f>IF(COUNTA(A295:D295,G295)=0,"",IF(NOT(ISNUMBER(A295)),"Укажите дату",IF(B295="","Укажите код",IF(NOT(AND(ISTEXT(B295),LEN(B295)&gt;0,LEN(B295)&lt;=30,ISNUMBER(FIND(LEFT(B295,1),"ABCDEFGHIJKLMNOPQRSTUVWXYZ")),SUMPRODUCT((MID(B295,{1,2,3,4,5,6,7,8,9,10,11,12,13,14,15,16,17,18,19,20,21,22,23,24,25,26,27,28,29,30},1)&lt;&gt;"")*ISERROR(FIND(MID(B295,{1,2,3,4,5,6,7,8,9,10,11,12,13,14,15,16,17,18,19,20,21,22,23,24,25,26,27,28,29,30},1),"ABCDEFGHIJKLMNOPQRSTUVWXYZ0123456789-_")))=0,ISERROR(VALUE(B295)))),"Недопустимый код: только латинские буквы A-Z в верхнем регистре, цифры, - и _; начало с буквы, до 30 символов (например MILK-001)",IF(SUMPRODUCT(--EXACT('Номенклатура'!$A$6:$A$205,B295))=0,"Код не найден в номенклатуре",IF(SUMPRODUCT(--EXACT('Номенклатура'!$A$6:$A$205,B295))&gt;1,"Код повторяется в номенклатуре",IF(ISNA(MATCH(C295,{"Приход","Расход","Списание","Корректировка остатка"},0)),"Выберите тип операции",IF(NOT(ISNUMBER(D295)),"Укажите количество",IF(D295=0,"Количество не может быть 0",IF(AND(C295&lt;&gt;"Корректировка остатка",D295&lt;0),"Для этого типа количество положительное",IF(NOT(ISNUMBER('Номенклатура'!$C$2)),"Укажите дату начала учёта",IF(A295&lt;INT('Номенклатура'!$C$2),"Раньше даты начала учёта: НЕ учтено",IF(AND(C295="Корректировка остатка",TRIM(G295)=""),"Учтено: добавьте пояснение","ОК")))))))))))))</f>
        <v/>
      </c>
    </row>
    <row r="296" spans="1:9" x14ac:dyDescent="0.25">
      <c r="A296" s="16"/>
      <c r="B296" s="13"/>
      <c r="C296" s="13"/>
      <c r="D296" s="14"/>
      <c r="E296" s="17" t="str">
        <f>IF(OR(B296="",SUMPRODUCT(--EXACT('Номенклатура'!$A$6:$A$205,B296))&lt;&gt;1),"",INDEX('Номенклатура'!$D$6:$D$205,SUMPRODUCT(EXACT('Номенклатура'!$A$6:$A$205,B296)*(ROW('Номенклатура'!$A$6:$A$205)-5)))&amp;"")</f>
        <v/>
      </c>
      <c r="F296" s="18" t="str">
        <f>IF(OR(I296="ОК",I296="Учтено: добавьте пояснение"),IF(C296="Приход",D296,IF(C296="Корректировка остатка",D296,-D296)),"")</f>
        <v/>
      </c>
      <c r="G296" s="13"/>
      <c r="H296" s="15" t="str">
        <f>IF(OR(B296="",SUMPRODUCT(--EXACT('Номенклатура'!$A$6:$A$205,B296))&lt;&gt;1),"",INDEX('Номенклатура'!$B$6:$B$205,SUMPRODUCT(EXACT('Номенклатура'!$A$6:$A$205,B296)*(ROW('Номенклатура'!$A$6:$A$205)-5)))&amp;"")</f>
        <v/>
      </c>
      <c r="I296" s="15" t="str">
        <f>IF(COUNTA(A296:D296,G296)=0,"",IF(NOT(ISNUMBER(A296)),"Укажите дату",IF(B296="","Укажите код",IF(NOT(AND(ISTEXT(B296),LEN(B296)&gt;0,LEN(B296)&lt;=30,ISNUMBER(FIND(LEFT(B296,1),"ABCDEFGHIJKLMNOPQRSTUVWXYZ")),SUMPRODUCT((MID(B296,{1,2,3,4,5,6,7,8,9,10,11,12,13,14,15,16,17,18,19,20,21,22,23,24,25,26,27,28,29,30},1)&lt;&gt;"")*ISERROR(FIND(MID(B296,{1,2,3,4,5,6,7,8,9,10,11,12,13,14,15,16,17,18,19,20,21,22,23,24,25,26,27,28,29,30},1),"ABCDEFGHIJKLMNOPQRSTUVWXYZ0123456789-_")))=0,ISERROR(VALUE(B296)))),"Недопустимый код: только латинские буквы A-Z в верхнем регистре, цифры, - и _; начало с буквы, до 30 символов (например MILK-001)",IF(SUMPRODUCT(--EXACT('Номенклатура'!$A$6:$A$205,B296))=0,"Код не найден в номенклатуре",IF(SUMPRODUCT(--EXACT('Номенклатура'!$A$6:$A$205,B296))&gt;1,"Код повторяется в номенклатуре",IF(ISNA(MATCH(C296,{"Приход","Расход","Списание","Корректировка остатка"},0)),"Выберите тип операции",IF(NOT(ISNUMBER(D296)),"Укажите количество",IF(D296=0,"Количество не может быть 0",IF(AND(C296&lt;&gt;"Корректировка остатка",D296&lt;0),"Для этого типа количество положительное",IF(NOT(ISNUMBER('Номенклатура'!$C$2)),"Укажите дату начала учёта",IF(A296&lt;INT('Номенклатура'!$C$2),"Раньше даты начала учёта: НЕ учтено",IF(AND(C296="Корректировка остатка",TRIM(G296)=""),"Учтено: добавьте пояснение","ОК")))))))))))))</f>
        <v/>
      </c>
    </row>
    <row r="297" spans="1:9" x14ac:dyDescent="0.25">
      <c r="A297" s="16"/>
      <c r="B297" s="13"/>
      <c r="C297" s="13"/>
      <c r="D297" s="14"/>
      <c r="E297" s="17" t="str">
        <f>IF(OR(B297="",SUMPRODUCT(--EXACT('Номенклатура'!$A$6:$A$205,B297))&lt;&gt;1),"",INDEX('Номенклатура'!$D$6:$D$205,SUMPRODUCT(EXACT('Номенклатура'!$A$6:$A$205,B297)*(ROW('Номенклатура'!$A$6:$A$205)-5)))&amp;"")</f>
        <v/>
      </c>
      <c r="F297" s="18" t="str">
        <f>IF(OR(I297="ОК",I297="Учтено: добавьте пояснение"),IF(C297="Приход",D297,IF(C297="Корректировка остатка",D297,-D297)),"")</f>
        <v/>
      </c>
      <c r="G297" s="13"/>
      <c r="H297" s="15" t="str">
        <f>IF(OR(B297="",SUMPRODUCT(--EXACT('Номенклатура'!$A$6:$A$205,B297))&lt;&gt;1),"",INDEX('Номенклатура'!$B$6:$B$205,SUMPRODUCT(EXACT('Номенклатура'!$A$6:$A$205,B297)*(ROW('Номенклатура'!$A$6:$A$205)-5)))&amp;"")</f>
        <v/>
      </c>
      <c r="I297" s="15" t="str">
        <f>IF(COUNTA(A297:D297,G297)=0,"",IF(NOT(ISNUMBER(A297)),"Укажите дату",IF(B297="","Укажите код",IF(NOT(AND(ISTEXT(B297),LEN(B297)&gt;0,LEN(B297)&lt;=30,ISNUMBER(FIND(LEFT(B297,1),"ABCDEFGHIJKLMNOPQRSTUVWXYZ")),SUMPRODUCT((MID(B297,{1,2,3,4,5,6,7,8,9,10,11,12,13,14,15,16,17,18,19,20,21,22,23,24,25,26,27,28,29,30},1)&lt;&gt;"")*ISERROR(FIND(MID(B297,{1,2,3,4,5,6,7,8,9,10,11,12,13,14,15,16,17,18,19,20,21,22,23,24,25,26,27,28,29,30},1),"ABCDEFGHIJKLMNOPQRSTUVWXYZ0123456789-_")))=0,ISERROR(VALUE(B297)))),"Недопустимый код: только латинские буквы A-Z в верхнем регистре, цифры, - и _; начало с буквы, до 30 символов (например MILK-001)",IF(SUMPRODUCT(--EXACT('Номенклатура'!$A$6:$A$205,B297))=0,"Код не найден в номенклатуре",IF(SUMPRODUCT(--EXACT('Номенклатура'!$A$6:$A$205,B297))&gt;1,"Код повторяется в номенклатуре",IF(ISNA(MATCH(C297,{"Приход","Расход","Списание","Корректировка остатка"},0)),"Выберите тип операции",IF(NOT(ISNUMBER(D297)),"Укажите количество",IF(D297=0,"Количество не может быть 0",IF(AND(C297&lt;&gt;"Корректировка остатка",D297&lt;0),"Для этого типа количество положительное",IF(NOT(ISNUMBER('Номенклатура'!$C$2)),"Укажите дату начала учёта",IF(A297&lt;INT('Номенклатура'!$C$2),"Раньше даты начала учёта: НЕ учтено",IF(AND(C297="Корректировка остатка",TRIM(G297)=""),"Учтено: добавьте пояснение","ОК")))))))))))))</f>
        <v/>
      </c>
    </row>
    <row r="298" spans="1:9" x14ac:dyDescent="0.25">
      <c r="A298" s="16"/>
      <c r="B298" s="13"/>
      <c r="C298" s="13"/>
      <c r="D298" s="14"/>
      <c r="E298" s="17" t="str">
        <f>IF(OR(B298="",SUMPRODUCT(--EXACT('Номенклатура'!$A$6:$A$205,B298))&lt;&gt;1),"",INDEX('Номенклатура'!$D$6:$D$205,SUMPRODUCT(EXACT('Номенклатура'!$A$6:$A$205,B298)*(ROW('Номенклатура'!$A$6:$A$205)-5)))&amp;"")</f>
        <v/>
      </c>
      <c r="F298" s="18" t="str">
        <f>IF(OR(I298="ОК",I298="Учтено: добавьте пояснение"),IF(C298="Приход",D298,IF(C298="Корректировка остатка",D298,-D298)),"")</f>
        <v/>
      </c>
      <c r="G298" s="13"/>
      <c r="H298" s="15" t="str">
        <f>IF(OR(B298="",SUMPRODUCT(--EXACT('Номенклатура'!$A$6:$A$205,B298))&lt;&gt;1),"",INDEX('Номенклатура'!$B$6:$B$205,SUMPRODUCT(EXACT('Номенклатура'!$A$6:$A$205,B298)*(ROW('Номенклатура'!$A$6:$A$205)-5)))&amp;"")</f>
        <v/>
      </c>
      <c r="I298" s="15" t="str">
        <f>IF(COUNTA(A298:D298,G298)=0,"",IF(NOT(ISNUMBER(A298)),"Укажите дату",IF(B298="","Укажите код",IF(NOT(AND(ISTEXT(B298),LEN(B298)&gt;0,LEN(B298)&lt;=30,ISNUMBER(FIND(LEFT(B298,1),"ABCDEFGHIJKLMNOPQRSTUVWXYZ")),SUMPRODUCT((MID(B298,{1,2,3,4,5,6,7,8,9,10,11,12,13,14,15,16,17,18,19,20,21,22,23,24,25,26,27,28,29,30},1)&lt;&gt;"")*ISERROR(FIND(MID(B298,{1,2,3,4,5,6,7,8,9,10,11,12,13,14,15,16,17,18,19,20,21,22,23,24,25,26,27,28,29,30},1),"ABCDEFGHIJKLMNOPQRSTUVWXYZ0123456789-_")))=0,ISERROR(VALUE(B298)))),"Недопустимый код: только латинские буквы A-Z в верхнем регистре, цифры, - и _; начало с буквы, до 30 символов (например MILK-001)",IF(SUMPRODUCT(--EXACT('Номенклатура'!$A$6:$A$205,B298))=0,"Код не найден в номенклатуре",IF(SUMPRODUCT(--EXACT('Номенклатура'!$A$6:$A$205,B298))&gt;1,"Код повторяется в номенклатуре",IF(ISNA(MATCH(C298,{"Приход","Расход","Списание","Корректировка остатка"},0)),"Выберите тип операции",IF(NOT(ISNUMBER(D298)),"Укажите количество",IF(D298=0,"Количество не может быть 0",IF(AND(C298&lt;&gt;"Корректировка остатка",D298&lt;0),"Для этого типа количество положительное",IF(NOT(ISNUMBER('Номенклатура'!$C$2)),"Укажите дату начала учёта",IF(A298&lt;INT('Номенклатура'!$C$2),"Раньше даты начала учёта: НЕ учтено",IF(AND(C298="Корректировка остатка",TRIM(G298)=""),"Учтено: добавьте пояснение","ОК")))))))))))))</f>
        <v/>
      </c>
    </row>
    <row r="299" spans="1:9" x14ac:dyDescent="0.25">
      <c r="A299" s="16"/>
      <c r="B299" s="13"/>
      <c r="C299" s="13"/>
      <c r="D299" s="14"/>
      <c r="E299" s="17" t="str">
        <f>IF(OR(B299="",SUMPRODUCT(--EXACT('Номенклатура'!$A$6:$A$205,B299))&lt;&gt;1),"",INDEX('Номенклатура'!$D$6:$D$205,SUMPRODUCT(EXACT('Номенклатура'!$A$6:$A$205,B299)*(ROW('Номенклатура'!$A$6:$A$205)-5)))&amp;"")</f>
        <v/>
      </c>
      <c r="F299" s="18" t="str">
        <f>IF(OR(I299="ОК",I299="Учтено: добавьте пояснение"),IF(C299="Приход",D299,IF(C299="Корректировка остатка",D299,-D299)),"")</f>
        <v/>
      </c>
      <c r="G299" s="13"/>
      <c r="H299" s="15" t="str">
        <f>IF(OR(B299="",SUMPRODUCT(--EXACT('Номенклатура'!$A$6:$A$205,B299))&lt;&gt;1),"",INDEX('Номенклатура'!$B$6:$B$205,SUMPRODUCT(EXACT('Номенклатура'!$A$6:$A$205,B299)*(ROW('Номенклатура'!$A$6:$A$205)-5)))&amp;"")</f>
        <v/>
      </c>
      <c r="I299" s="15" t="str">
        <f>IF(COUNTA(A299:D299,G299)=0,"",IF(NOT(ISNUMBER(A299)),"Укажите дату",IF(B299="","Укажите код",IF(NOT(AND(ISTEXT(B299),LEN(B299)&gt;0,LEN(B299)&lt;=30,ISNUMBER(FIND(LEFT(B299,1),"ABCDEFGHIJKLMNOPQRSTUVWXYZ")),SUMPRODUCT((MID(B299,{1,2,3,4,5,6,7,8,9,10,11,12,13,14,15,16,17,18,19,20,21,22,23,24,25,26,27,28,29,30},1)&lt;&gt;"")*ISERROR(FIND(MID(B299,{1,2,3,4,5,6,7,8,9,10,11,12,13,14,15,16,17,18,19,20,21,22,23,24,25,26,27,28,29,30},1),"ABCDEFGHIJKLMNOPQRSTUVWXYZ0123456789-_")))=0,ISERROR(VALUE(B299)))),"Недопустимый код: только латинские буквы A-Z в верхнем регистре, цифры, - и _; начало с буквы, до 30 символов (например MILK-001)",IF(SUMPRODUCT(--EXACT('Номенклатура'!$A$6:$A$205,B299))=0,"Код не найден в номенклатуре",IF(SUMPRODUCT(--EXACT('Номенклатура'!$A$6:$A$205,B299))&gt;1,"Код повторяется в номенклатуре",IF(ISNA(MATCH(C299,{"Приход","Расход","Списание","Корректировка остатка"},0)),"Выберите тип операции",IF(NOT(ISNUMBER(D299)),"Укажите количество",IF(D299=0,"Количество не может быть 0",IF(AND(C299&lt;&gt;"Корректировка остатка",D299&lt;0),"Для этого типа количество положительное",IF(NOT(ISNUMBER('Номенклатура'!$C$2)),"Укажите дату начала учёта",IF(A299&lt;INT('Номенклатура'!$C$2),"Раньше даты начала учёта: НЕ учтено",IF(AND(C299="Корректировка остатка",TRIM(G299)=""),"Учтено: добавьте пояснение","ОК")))))))))))))</f>
        <v/>
      </c>
    </row>
    <row r="300" spans="1:9" x14ac:dyDescent="0.25">
      <c r="A300" s="16"/>
      <c r="B300" s="13"/>
      <c r="C300" s="13"/>
      <c r="D300" s="14"/>
      <c r="E300" s="17" t="str">
        <f>IF(OR(B300="",SUMPRODUCT(--EXACT('Номенклатура'!$A$6:$A$205,B300))&lt;&gt;1),"",INDEX('Номенклатура'!$D$6:$D$205,SUMPRODUCT(EXACT('Номенклатура'!$A$6:$A$205,B300)*(ROW('Номенклатура'!$A$6:$A$205)-5)))&amp;"")</f>
        <v/>
      </c>
      <c r="F300" s="18" t="str">
        <f>IF(OR(I300="ОК",I300="Учтено: добавьте пояснение"),IF(C300="Приход",D300,IF(C300="Корректировка остатка",D300,-D300)),"")</f>
        <v/>
      </c>
      <c r="G300" s="13"/>
      <c r="H300" s="15" t="str">
        <f>IF(OR(B300="",SUMPRODUCT(--EXACT('Номенклатура'!$A$6:$A$205,B300))&lt;&gt;1),"",INDEX('Номенклатура'!$B$6:$B$205,SUMPRODUCT(EXACT('Номенклатура'!$A$6:$A$205,B300)*(ROW('Номенклатура'!$A$6:$A$205)-5)))&amp;"")</f>
        <v/>
      </c>
      <c r="I300" s="15" t="str">
        <f>IF(COUNTA(A300:D300,G300)=0,"",IF(NOT(ISNUMBER(A300)),"Укажите дату",IF(B300="","Укажите код",IF(NOT(AND(ISTEXT(B300),LEN(B300)&gt;0,LEN(B300)&lt;=30,ISNUMBER(FIND(LEFT(B300,1),"ABCDEFGHIJKLMNOPQRSTUVWXYZ")),SUMPRODUCT((MID(B300,{1,2,3,4,5,6,7,8,9,10,11,12,13,14,15,16,17,18,19,20,21,22,23,24,25,26,27,28,29,30},1)&lt;&gt;"")*ISERROR(FIND(MID(B300,{1,2,3,4,5,6,7,8,9,10,11,12,13,14,15,16,17,18,19,20,21,22,23,24,25,26,27,28,29,30},1),"ABCDEFGHIJKLMNOPQRSTUVWXYZ0123456789-_")))=0,ISERROR(VALUE(B300)))),"Недопустимый код: только латинские буквы A-Z в верхнем регистре, цифры, - и _; начало с буквы, до 30 символов (например MILK-001)",IF(SUMPRODUCT(--EXACT('Номенклатура'!$A$6:$A$205,B300))=0,"Код не найден в номенклатуре",IF(SUMPRODUCT(--EXACT('Номенклатура'!$A$6:$A$205,B300))&gt;1,"Код повторяется в номенклатуре",IF(ISNA(MATCH(C300,{"Приход","Расход","Списание","Корректировка остатка"},0)),"Выберите тип операции",IF(NOT(ISNUMBER(D300)),"Укажите количество",IF(D300=0,"Количество не может быть 0",IF(AND(C300&lt;&gt;"Корректировка остатка",D300&lt;0),"Для этого типа количество положительное",IF(NOT(ISNUMBER('Номенклатура'!$C$2)),"Укажите дату начала учёта",IF(A300&lt;INT('Номенклатура'!$C$2),"Раньше даты начала учёта: НЕ учтено",IF(AND(C300="Корректировка остатка",TRIM(G300)=""),"Учтено: добавьте пояснение","ОК")))))))))))))</f>
        <v/>
      </c>
    </row>
    <row r="301" spans="1:9" x14ac:dyDescent="0.25">
      <c r="A301" s="16"/>
      <c r="B301" s="13"/>
      <c r="C301" s="13"/>
      <c r="D301" s="14"/>
      <c r="E301" s="17" t="str">
        <f>IF(OR(B301="",SUMPRODUCT(--EXACT('Номенклатура'!$A$6:$A$205,B301))&lt;&gt;1),"",INDEX('Номенклатура'!$D$6:$D$205,SUMPRODUCT(EXACT('Номенклатура'!$A$6:$A$205,B301)*(ROW('Номенклатура'!$A$6:$A$205)-5)))&amp;"")</f>
        <v/>
      </c>
      <c r="F301" s="18" t="str">
        <f>IF(OR(I301="ОК",I301="Учтено: добавьте пояснение"),IF(C301="Приход",D301,IF(C301="Корректировка остатка",D301,-D301)),"")</f>
        <v/>
      </c>
      <c r="G301" s="13"/>
      <c r="H301" s="15" t="str">
        <f>IF(OR(B301="",SUMPRODUCT(--EXACT('Номенклатура'!$A$6:$A$205,B301))&lt;&gt;1),"",INDEX('Номенклатура'!$B$6:$B$205,SUMPRODUCT(EXACT('Номенклатура'!$A$6:$A$205,B301)*(ROW('Номенклатура'!$A$6:$A$205)-5)))&amp;"")</f>
        <v/>
      </c>
      <c r="I301" s="15" t="str">
        <f>IF(COUNTA(A301:D301,G301)=0,"",IF(NOT(ISNUMBER(A301)),"Укажите дату",IF(B301="","Укажите код",IF(NOT(AND(ISTEXT(B301),LEN(B301)&gt;0,LEN(B301)&lt;=30,ISNUMBER(FIND(LEFT(B301,1),"ABCDEFGHIJKLMNOPQRSTUVWXYZ")),SUMPRODUCT((MID(B301,{1,2,3,4,5,6,7,8,9,10,11,12,13,14,15,16,17,18,19,20,21,22,23,24,25,26,27,28,29,30},1)&lt;&gt;"")*ISERROR(FIND(MID(B301,{1,2,3,4,5,6,7,8,9,10,11,12,13,14,15,16,17,18,19,20,21,22,23,24,25,26,27,28,29,30},1),"ABCDEFGHIJKLMNOPQRSTUVWXYZ0123456789-_")))=0,ISERROR(VALUE(B301)))),"Недопустимый код: только латинские буквы A-Z в верхнем регистре, цифры, - и _; начало с буквы, до 30 символов (например MILK-001)",IF(SUMPRODUCT(--EXACT('Номенклатура'!$A$6:$A$205,B301))=0,"Код не найден в номенклатуре",IF(SUMPRODUCT(--EXACT('Номенклатура'!$A$6:$A$205,B301))&gt;1,"Код повторяется в номенклатуре",IF(ISNA(MATCH(C301,{"Приход","Расход","Списание","Корректировка остатка"},0)),"Выберите тип операции",IF(NOT(ISNUMBER(D301)),"Укажите количество",IF(D301=0,"Количество не может быть 0",IF(AND(C301&lt;&gt;"Корректировка остатка",D301&lt;0),"Для этого типа количество положительное",IF(NOT(ISNUMBER('Номенклатура'!$C$2)),"Укажите дату начала учёта",IF(A301&lt;INT('Номенклатура'!$C$2),"Раньше даты начала учёта: НЕ учтено",IF(AND(C301="Корректировка остатка",TRIM(G301)=""),"Учтено: добавьте пояснение","ОК")))))))))))))</f>
        <v/>
      </c>
    </row>
    <row r="302" spans="1:9" x14ac:dyDescent="0.25">
      <c r="A302" s="16"/>
      <c r="B302" s="13"/>
      <c r="C302" s="13"/>
      <c r="D302" s="14"/>
      <c r="E302" s="17" t="str">
        <f>IF(OR(B302="",SUMPRODUCT(--EXACT('Номенклатура'!$A$6:$A$205,B302))&lt;&gt;1),"",INDEX('Номенклатура'!$D$6:$D$205,SUMPRODUCT(EXACT('Номенклатура'!$A$6:$A$205,B302)*(ROW('Номенклатура'!$A$6:$A$205)-5)))&amp;"")</f>
        <v/>
      </c>
      <c r="F302" s="18" t="str">
        <f>IF(OR(I302="ОК",I302="Учтено: добавьте пояснение"),IF(C302="Приход",D302,IF(C302="Корректировка остатка",D302,-D302)),"")</f>
        <v/>
      </c>
      <c r="G302" s="13"/>
      <c r="H302" s="15" t="str">
        <f>IF(OR(B302="",SUMPRODUCT(--EXACT('Номенклатура'!$A$6:$A$205,B302))&lt;&gt;1),"",INDEX('Номенклатура'!$B$6:$B$205,SUMPRODUCT(EXACT('Номенклатура'!$A$6:$A$205,B302)*(ROW('Номенклатура'!$A$6:$A$205)-5)))&amp;"")</f>
        <v/>
      </c>
      <c r="I302" s="15" t="str">
        <f>IF(COUNTA(A302:D302,G302)=0,"",IF(NOT(ISNUMBER(A302)),"Укажите дату",IF(B302="","Укажите код",IF(NOT(AND(ISTEXT(B302),LEN(B302)&gt;0,LEN(B302)&lt;=30,ISNUMBER(FIND(LEFT(B302,1),"ABCDEFGHIJKLMNOPQRSTUVWXYZ")),SUMPRODUCT((MID(B302,{1,2,3,4,5,6,7,8,9,10,11,12,13,14,15,16,17,18,19,20,21,22,23,24,25,26,27,28,29,30},1)&lt;&gt;"")*ISERROR(FIND(MID(B302,{1,2,3,4,5,6,7,8,9,10,11,12,13,14,15,16,17,18,19,20,21,22,23,24,25,26,27,28,29,30},1),"ABCDEFGHIJKLMNOPQRSTUVWXYZ0123456789-_")))=0,ISERROR(VALUE(B302)))),"Недопустимый код: только латинские буквы A-Z в верхнем регистре, цифры, - и _; начало с буквы, до 30 символов (например MILK-001)",IF(SUMPRODUCT(--EXACT('Номенклатура'!$A$6:$A$205,B302))=0,"Код не найден в номенклатуре",IF(SUMPRODUCT(--EXACT('Номенклатура'!$A$6:$A$205,B302))&gt;1,"Код повторяется в номенклатуре",IF(ISNA(MATCH(C302,{"Приход","Расход","Списание","Корректировка остатка"},0)),"Выберите тип операции",IF(NOT(ISNUMBER(D302)),"Укажите количество",IF(D302=0,"Количество не может быть 0",IF(AND(C302&lt;&gt;"Корректировка остатка",D302&lt;0),"Для этого типа количество положительное",IF(NOT(ISNUMBER('Номенклатура'!$C$2)),"Укажите дату начала учёта",IF(A302&lt;INT('Номенклатура'!$C$2),"Раньше даты начала учёта: НЕ учтено",IF(AND(C302="Корректировка остатка",TRIM(G302)=""),"Учтено: добавьте пояснение","ОК")))))))))))))</f>
        <v/>
      </c>
    </row>
    <row r="303" spans="1:9" x14ac:dyDescent="0.25">
      <c r="A303" s="16"/>
      <c r="B303" s="13"/>
      <c r="C303" s="13"/>
      <c r="D303" s="14"/>
      <c r="E303" s="17" t="str">
        <f>IF(OR(B303="",SUMPRODUCT(--EXACT('Номенклатура'!$A$6:$A$205,B303))&lt;&gt;1),"",INDEX('Номенклатура'!$D$6:$D$205,SUMPRODUCT(EXACT('Номенклатура'!$A$6:$A$205,B303)*(ROW('Номенклатура'!$A$6:$A$205)-5)))&amp;"")</f>
        <v/>
      </c>
      <c r="F303" s="18" t="str">
        <f>IF(OR(I303="ОК",I303="Учтено: добавьте пояснение"),IF(C303="Приход",D303,IF(C303="Корректировка остатка",D303,-D303)),"")</f>
        <v/>
      </c>
      <c r="G303" s="13"/>
      <c r="H303" s="15" t="str">
        <f>IF(OR(B303="",SUMPRODUCT(--EXACT('Номенклатура'!$A$6:$A$205,B303))&lt;&gt;1),"",INDEX('Номенклатура'!$B$6:$B$205,SUMPRODUCT(EXACT('Номенклатура'!$A$6:$A$205,B303)*(ROW('Номенклатура'!$A$6:$A$205)-5)))&amp;"")</f>
        <v/>
      </c>
      <c r="I303" s="15" t="str">
        <f>IF(COUNTA(A303:D303,G303)=0,"",IF(NOT(ISNUMBER(A303)),"Укажите дату",IF(B303="","Укажите код",IF(NOT(AND(ISTEXT(B303),LEN(B303)&gt;0,LEN(B303)&lt;=30,ISNUMBER(FIND(LEFT(B303,1),"ABCDEFGHIJKLMNOPQRSTUVWXYZ")),SUMPRODUCT((MID(B303,{1,2,3,4,5,6,7,8,9,10,11,12,13,14,15,16,17,18,19,20,21,22,23,24,25,26,27,28,29,30},1)&lt;&gt;"")*ISERROR(FIND(MID(B303,{1,2,3,4,5,6,7,8,9,10,11,12,13,14,15,16,17,18,19,20,21,22,23,24,25,26,27,28,29,30},1),"ABCDEFGHIJKLMNOPQRSTUVWXYZ0123456789-_")))=0,ISERROR(VALUE(B303)))),"Недопустимый код: только латинские буквы A-Z в верхнем регистре, цифры, - и _; начало с буквы, до 30 символов (например MILK-001)",IF(SUMPRODUCT(--EXACT('Номенклатура'!$A$6:$A$205,B303))=0,"Код не найден в номенклатуре",IF(SUMPRODUCT(--EXACT('Номенклатура'!$A$6:$A$205,B303))&gt;1,"Код повторяется в номенклатуре",IF(ISNA(MATCH(C303,{"Приход","Расход","Списание","Корректировка остатка"},0)),"Выберите тип операции",IF(NOT(ISNUMBER(D303)),"Укажите количество",IF(D303=0,"Количество не может быть 0",IF(AND(C303&lt;&gt;"Корректировка остатка",D303&lt;0),"Для этого типа количество положительное",IF(NOT(ISNUMBER('Номенклатура'!$C$2)),"Укажите дату начала учёта",IF(A303&lt;INT('Номенклатура'!$C$2),"Раньше даты начала учёта: НЕ учтено",IF(AND(C303="Корректировка остатка",TRIM(G303)=""),"Учтено: добавьте пояснение","ОК")))))))))))))</f>
        <v/>
      </c>
    </row>
    <row r="304" spans="1:9" x14ac:dyDescent="0.25">
      <c r="A304" s="16"/>
      <c r="B304" s="13"/>
      <c r="C304" s="13"/>
      <c r="D304" s="14"/>
      <c r="E304" s="17" t="str">
        <f>IF(OR(B304="",SUMPRODUCT(--EXACT('Номенклатура'!$A$6:$A$205,B304))&lt;&gt;1),"",INDEX('Номенклатура'!$D$6:$D$205,SUMPRODUCT(EXACT('Номенклатура'!$A$6:$A$205,B304)*(ROW('Номенклатура'!$A$6:$A$205)-5)))&amp;"")</f>
        <v/>
      </c>
      <c r="F304" s="18" t="str">
        <f>IF(OR(I304="ОК",I304="Учтено: добавьте пояснение"),IF(C304="Приход",D304,IF(C304="Корректировка остатка",D304,-D304)),"")</f>
        <v/>
      </c>
      <c r="G304" s="13"/>
      <c r="H304" s="15" t="str">
        <f>IF(OR(B304="",SUMPRODUCT(--EXACT('Номенклатура'!$A$6:$A$205,B304))&lt;&gt;1),"",INDEX('Номенклатура'!$B$6:$B$205,SUMPRODUCT(EXACT('Номенклатура'!$A$6:$A$205,B304)*(ROW('Номенклатура'!$A$6:$A$205)-5)))&amp;"")</f>
        <v/>
      </c>
      <c r="I304" s="15" t="str">
        <f>IF(COUNTA(A304:D304,G304)=0,"",IF(NOT(ISNUMBER(A304)),"Укажите дату",IF(B304="","Укажите код",IF(NOT(AND(ISTEXT(B304),LEN(B304)&gt;0,LEN(B304)&lt;=30,ISNUMBER(FIND(LEFT(B304,1),"ABCDEFGHIJKLMNOPQRSTUVWXYZ")),SUMPRODUCT((MID(B304,{1,2,3,4,5,6,7,8,9,10,11,12,13,14,15,16,17,18,19,20,21,22,23,24,25,26,27,28,29,30},1)&lt;&gt;"")*ISERROR(FIND(MID(B304,{1,2,3,4,5,6,7,8,9,10,11,12,13,14,15,16,17,18,19,20,21,22,23,24,25,26,27,28,29,30},1),"ABCDEFGHIJKLMNOPQRSTUVWXYZ0123456789-_")))=0,ISERROR(VALUE(B304)))),"Недопустимый код: только латинские буквы A-Z в верхнем регистре, цифры, - и _; начало с буквы, до 30 символов (например MILK-001)",IF(SUMPRODUCT(--EXACT('Номенклатура'!$A$6:$A$205,B304))=0,"Код не найден в номенклатуре",IF(SUMPRODUCT(--EXACT('Номенклатура'!$A$6:$A$205,B304))&gt;1,"Код повторяется в номенклатуре",IF(ISNA(MATCH(C304,{"Приход","Расход","Списание","Корректировка остатка"},0)),"Выберите тип операции",IF(NOT(ISNUMBER(D304)),"Укажите количество",IF(D304=0,"Количество не может быть 0",IF(AND(C304&lt;&gt;"Корректировка остатка",D304&lt;0),"Для этого типа количество положительное",IF(NOT(ISNUMBER('Номенклатура'!$C$2)),"Укажите дату начала учёта",IF(A304&lt;INT('Номенклатура'!$C$2),"Раньше даты начала учёта: НЕ учтено",IF(AND(C304="Корректировка остатка",TRIM(G304)=""),"Учтено: добавьте пояснение","ОК")))))))))))))</f>
        <v/>
      </c>
    </row>
    <row r="305" spans="1:9" x14ac:dyDescent="0.25">
      <c r="A305" s="16"/>
      <c r="B305" s="13"/>
      <c r="C305" s="13"/>
      <c r="D305" s="14"/>
      <c r="E305" s="17" t="str">
        <f>IF(OR(B305="",SUMPRODUCT(--EXACT('Номенклатура'!$A$6:$A$205,B305))&lt;&gt;1),"",INDEX('Номенклатура'!$D$6:$D$205,SUMPRODUCT(EXACT('Номенклатура'!$A$6:$A$205,B305)*(ROW('Номенклатура'!$A$6:$A$205)-5)))&amp;"")</f>
        <v/>
      </c>
      <c r="F305" s="18" t="str">
        <f>IF(OR(I305="ОК",I305="Учтено: добавьте пояснение"),IF(C305="Приход",D305,IF(C305="Корректировка остатка",D305,-D305)),"")</f>
        <v/>
      </c>
      <c r="G305" s="13"/>
      <c r="H305" s="15" t="str">
        <f>IF(OR(B305="",SUMPRODUCT(--EXACT('Номенклатура'!$A$6:$A$205,B305))&lt;&gt;1),"",INDEX('Номенклатура'!$B$6:$B$205,SUMPRODUCT(EXACT('Номенклатура'!$A$6:$A$205,B305)*(ROW('Номенклатура'!$A$6:$A$205)-5)))&amp;"")</f>
        <v/>
      </c>
      <c r="I305" s="15" t="str">
        <f>IF(COUNTA(A305:D305,G305)=0,"",IF(NOT(ISNUMBER(A305)),"Укажите дату",IF(B305="","Укажите код",IF(NOT(AND(ISTEXT(B305),LEN(B305)&gt;0,LEN(B305)&lt;=30,ISNUMBER(FIND(LEFT(B305,1),"ABCDEFGHIJKLMNOPQRSTUVWXYZ")),SUMPRODUCT((MID(B305,{1,2,3,4,5,6,7,8,9,10,11,12,13,14,15,16,17,18,19,20,21,22,23,24,25,26,27,28,29,30},1)&lt;&gt;"")*ISERROR(FIND(MID(B305,{1,2,3,4,5,6,7,8,9,10,11,12,13,14,15,16,17,18,19,20,21,22,23,24,25,26,27,28,29,30},1),"ABCDEFGHIJKLMNOPQRSTUVWXYZ0123456789-_")))=0,ISERROR(VALUE(B305)))),"Недопустимый код: только латинские буквы A-Z в верхнем регистре, цифры, - и _; начало с буквы, до 30 символов (например MILK-001)",IF(SUMPRODUCT(--EXACT('Номенклатура'!$A$6:$A$205,B305))=0,"Код не найден в номенклатуре",IF(SUMPRODUCT(--EXACT('Номенклатура'!$A$6:$A$205,B305))&gt;1,"Код повторяется в номенклатуре",IF(ISNA(MATCH(C305,{"Приход","Расход","Списание","Корректировка остатка"},0)),"Выберите тип операции",IF(NOT(ISNUMBER(D305)),"Укажите количество",IF(D305=0,"Количество не может быть 0",IF(AND(C305&lt;&gt;"Корректировка остатка",D305&lt;0),"Для этого типа количество положительное",IF(NOT(ISNUMBER('Номенклатура'!$C$2)),"Укажите дату начала учёта",IF(A305&lt;INT('Номенклатура'!$C$2),"Раньше даты начала учёта: НЕ учтено",IF(AND(C305="Корректировка остатка",TRIM(G305)=""),"Учтено: добавьте пояснение","ОК")))))))))))))</f>
        <v/>
      </c>
    </row>
    <row r="306" spans="1:9" x14ac:dyDescent="0.25">
      <c r="A306" s="16"/>
      <c r="B306" s="13"/>
      <c r="C306" s="13"/>
      <c r="D306" s="14"/>
      <c r="E306" s="17" t="str">
        <f>IF(OR(B306="",SUMPRODUCT(--EXACT('Номенклатура'!$A$6:$A$205,B306))&lt;&gt;1),"",INDEX('Номенклатура'!$D$6:$D$205,SUMPRODUCT(EXACT('Номенклатура'!$A$6:$A$205,B306)*(ROW('Номенклатура'!$A$6:$A$205)-5)))&amp;"")</f>
        <v/>
      </c>
      <c r="F306" s="18" t="str">
        <f>IF(OR(I306="ОК",I306="Учтено: добавьте пояснение"),IF(C306="Приход",D306,IF(C306="Корректировка остатка",D306,-D306)),"")</f>
        <v/>
      </c>
      <c r="G306" s="13"/>
      <c r="H306" s="15" t="str">
        <f>IF(OR(B306="",SUMPRODUCT(--EXACT('Номенклатура'!$A$6:$A$205,B306))&lt;&gt;1),"",INDEX('Номенклатура'!$B$6:$B$205,SUMPRODUCT(EXACT('Номенклатура'!$A$6:$A$205,B306)*(ROW('Номенклатура'!$A$6:$A$205)-5)))&amp;"")</f>
        <v/>
      </c>
      <c r="I306" s="15" t="str">
        <f>IF(COUNTA(A306:D306,G306)=0,"",IF(NOT(ISNUMBER(A306)),"Укажите дату",IF(B306="","Укажите код",IF(NOT(AND(ISTEXT(B306),LEN(B306)&gt;0,LEN(B306)&lt;=30,ISNUMBER(FIND(LEFT(B306,1),"ABCDEFGHIJKLMNOPQRSTUVWXYZ")),SUMPRODUCT((MID(B306,{1,2,3,4,5,6,7,8,9,10,11,12,13,14,15,16,17,18,19,20,21,22,23,24,25,26,27,28,29,30},1)&lt;&gt;"")*ISERROR(FIND(MID(B306,{1,2,3,4,5,6,7,8,9,10,11,12,13,14,15,16,17,18,19,20,21,22,23,24,25,26,27,28,29,30},1),"ABCDEFGHIJKLMNOPQRSTUVWXYZ0123456789-_")))=0,ISERROR(VALUE(B306)))),"Недопустимый код: только латинские буквы A-Z в верхнем регистре, цифры, - и _; начало с буквы, до 30 символов (например MILK-001)",IF(SUMPRODUCT(--EXACT('Номенклатура'!$A$6:$A$205,B306))=0,"Код не найден в номенклатуре",IF(SUMPRODUCT(--EXACT('Номенклатура'!$A$6:$A$205,B306))&gt;1,"Код повторяется в номенклатуре",IF(ISNA(MATCH(C306,{"Приход","Расход","Списание","Корректировка остатка"},0)),"Выберите тип операции",IF(NOT(ISNUMBER(D306)),"Укажите количество",IF(D306=0,"Количество не может быть 0",IF(AND(C306&lt;&gt;"Корректировка остатка",D306&lt;0),"Для этого типа количество положительное",IF(NOT(ISNUMBER('Номенклатура'!$C$2)),"Укажите дату начала учёта",IF(A306&lt;INT('Номенклатура'!$C$2),"Раньше даты начала учёта: НЕ учтено",IF(AND(C306="Корректировка остатка",TRIM(G306)=""),"Учтено: добавьте пояснение","ОК")))))))))))))</f>
        <v/>
      </c>
    </row>
    <row r="307" spans="1:9" x14ac:dyDescent="0.25">
      <c r="A307" s="16"/>
      <c r="B307" s="13"/>
      <c r="C307" s="13"/>
      <c r="D307" s="14"/>
      <c r="E307" s="17" t="str">
        <f>IF(OR(B307="",SUMPRODUCT(--EXACT('Номенклатура'!$A$6:$A$205,B307))&lt;&gt;1),"",INDEX('Номенклатура'!$D$6:$D$205,SUMPRODUCT(EXACT('Номенклатура'!$A$6:$A$205,B307)*(ROW('Номенклатура'!$A$6:$A$205)-5)))&amp;"")</f>
        <v/>
      </c>
      <c r="F307" s="18" t="str">
        <f>IF(OR(I307="ОК",I307="Учтено: добавьте пояснение"),IF(C307="Приход",D307,IF(C307="Корректировка остатка",D307,-D307)),"")</f>
        <v/>
      </c>
      <c r="G307" s="13"/>
      <c r="H307" s="15" t="str">
        <f>IF(OR(B307="",SUMPRODUCT(--EXACT('Номенклатура'!$A$6:$A$205,B307))&lt;&gt;1),"",INDEX('Номенклатура'!$B$6:$B$205,SUMPRODUCT(EXACT('Номенклатура'!$A$6:$A$205,B307)*(ROW('Номенклатура'!$A$6:$A$205)-5)))&amp;"")</f>
        <v/>
      </c>
      <c r="I307" s="15" t="str">
        <f>IF(COUNTA(A307:D307,G307)=0,"",IF(NOT(ISNUMBER(A307)),"Укажите дату",IF(B307="","Укажите код",IF(NOT(AND(ISTEXT(B307),LEN(B307)&gt;0,LEN(B307)&lt;=30,ISNUMBER(FIND(LEFT(B307,1),"ABCDEFGHIJKLMNOPQRSTUVWXYZ")),SUMPRODUCT((MID(B307,{1,2,3,4,5,6,7,8,9,10,11,12,13,14,15,16,17,18,19,20,21,22,23,24,25,26,27,28,29,30},1)&lt;&gt;"")*ISERROR(FIND(MID(B307,{1,2,3,4,5,6,7,8,9,10,11,12,13,14,15,16,17,18,19,20,21,22,23,24,25,26,27,28,29,30},1),"ABCDEFGHIJKLMNOPQRSTUVWXYZ0123456789-_")))=0,ISERROR(VALUE(B307)))),"Недопустимый код: только латинские буквы A-Z в верхнем регистре, цифры, - и _; начало с буквы, до 30 символов (например MILK-001)",IF(SUMPRODUCT(--EXACT('Номенклатура'!$A$6:$A$205,B307))=0,"Код не найден в номенклатуре",IF(SUMPRODUCT(--EXACT('Номенклатура'!$A$6:$A$205,B307))&gt;1,"Код повторяется в номенклатуре",IF(ISNA(MATCH(C307,{"Приход","Расход","Списание","Корректировка остатка"},0)),"Выберите тип операции",IF(NOT(ISNUMBER(D307)),"Укажите количество",IF(D307=0,"Количество не может быть 0",IF(AND(C307&lt;&gt;"Корректировка остатка",D307&lt;0),"Для этого типа количество положительное",IF(NOT(ISNUMBER('Номенклатура'!$C$2)),"Укажите дату начала учёта",IF(A307&lt;INT('Номенклатура'!$C$2),"Раньше даты начала учёта: НЕ учтено",IF(AND(C307="Корректировка остатка",TRIM(G307)=""),"Учтено: добавьте пояснение","ОК")))))))))))))</f>
        <v/>
      </c>
    </row>
    <row r="308" spans="1:9" x14ac:dyDescent="0.25">
      <c r="A308" s="16"/>
      <c r="B308" s="13"/>
      <c r="C308" s="13"/>
      <c r="D308" s="14"/>
      <c r="E308" s="17" t="str">
        <f>IF(OR(B308="",SUMPRODUCT(--EXACT('Номенклатура'!$A$6:$A$205,B308))&lt;&gt;1),"",INDEX('Номенклатура'!$D$6:$D$205,SUMPRODUCT(EXACT('Номенклатура'!$A$6:$A$205,B308)*(ROW('Номенклатура'!$A$6:$A$205)-5)))&amp;"")</f>
        <v/>
      </c>
      <c r="F308" s="18" t="str">
        <f>IF(OR(I308="ОК",I308="Учтено: добавьте пояснение"),IF(C308="Приход",D308,IF(C308="Корректировка остатка",D308,-D308)),"")</f>
        <v/>
      </c>
      <c r="G308" s="13"/>
      <c r="H308" s="15" t="str">
        <f>IF(OR(B308="",SUMPRODUCT(--EXACT('Номенклатура'!$A$6:$A$205,B308))&lt;&gt;1),"",INDEX('Номенклатура'!$B$6:$B$205,SUMPRODUCT(EXACT('Номенклатура'!$A$6:$A$205,B308)*(ROW('Номенклатура'!$A$6:$A$205)-5)))&amp;"")</f>
        <v/>
      </c>
      <c r="I308" s="15" t="str">
        <f>IF(COUNTA(A308:D308,G308)=0,"",IF(NOT(ISNUMBER(A308)),"Укажите дату",IF(B308="","Укажите код",IF(NOT(AND(ISTEXT(B308),LEN(B308)&gt;0,LEN(B308)&lt;=30,ISNUMBER(FIND(LEFT(B308,1),"ABCDEFGHIJKLMNOPQRSTUVWXYZ")),SUMPRODUCT((MID(B308,{1,2,3,4,5,6,7,8,9,10,11,12,13,14,15,16,17,18,19,20,21,22,23,24,25,26,27,28,29,30},1)&lt;&gt;"")*ISERROR(FIND(MID(B308,{1,2,3,4,5,6,7,8,9,10,11,12,13,14,15,16,17,18,19,20,21,22,23,24,25,26,27,28,29,30},1),"ABCDEFGHIJKLMNOPQRSTUVWXYZ0123456789-_")))=0,ISERROR(VALUE(B308)))),"Недопустимый код: только латинские буквы A-Z в верхнем регистре, цифры, - и _; начало с буквы, до 30 символов (например MILK-001)",IF(SUMPRODUCT(--EXACT('Номенклатура'!$A$6:$A$205,B308))=0,"Код не найден в номенклатуре",IF(SUMPRODUCT(--EXACT('Номенклатура'!$A$6:$A$205,B308))&gt;1,"Код повторяется в номенклатуре",IF(ISNA(MATCH(C308,{"Приход","Расход","Списание","Корректировка остатка"},0)),"Выберите тип операции",IF(NOT(ISNUMBER(D308)),"Укажите количество",IF(D308=0,"Количество не может быть 0",IF(AND(C308&lt;&gt;"Корректировка остатка",D308&lt;0),"Для этого типа количество положительное",IF(NOT(ISNUMBER('Номенклатура'!$C$2)),"Укажите дату начала учёта",IF(A308&lt;INT('Номенклатура'!$C$2),"Раньше даты начала учёта: НЕ учтено",IF(AND(C308="Корректировка остатка",TRIM(G308)=""),"Учтено: добавьте пояснение","ОК")))))))))))))</f>
        <v/>
      </c>
    </row>
    <row r="309" spans="1:9" x14ac:dyDescent="0.25">
      <c r="A309" s="16"/>
      <c r="B309" s="13"/>
      <c r="C309" s="13"/>
      <c r="D309" s="14"/>
      <c r="E309" s="17" t="str">
        <f>IF(OR(B309="",SUMPRODUCT(--EXACT('Номенклатура'!$A$6:$A$205,B309))&lt;&gt;1),"",INDEX('Номенклатура'!$D$6:$D$205,SUMPRODUCT(EXACT('Номенклатура'!$A$6:$A$205,B309)*(ROW('Номенклатура'!$A$6:$A$205)-5)))&amp;"")</f>
        <v/>
      </c>
      <c r="F309" s="18" t="str">
        <f>IF(OR(I309="ОК",I309="Учтено: добавьте пояснение"),IF(C309="Приход",D309,IF(C309="Корректировка остатка",D309,-D309)),"")</f>
        <v/>
      </c>
      <c r="G309" s="13"/>
      <c r="H309" s="15" t="str">
        <f>IF(OR(B309="",SUMPRODUCT(--EXACT('Номенклатура'!$A$6:$A$205,B309))&lt;&gt;1),"",INDEX('Номенклатура'!$B$6:$B$205,SUMPRODUCT(EXACT('Номенклатура'!$A$6:$A$205,B309)*(ROW('Номенклатура'!$A$6:$A$205)-5)))&amp;"")</f>
        <v/>
      </c>
      <c r="I309" s="15" t="str">
        <f>IF(COUNTA(A309:D309,G309)=0,"",IF(NOT(ISNUMBER(A309)),"Укажите дату",IF(B309="","Укажите код",IF(NOT(AND(ISTEXT(B309),LEN(B309)&gt;0,LEN(B309)&lt;=30,ISNUMBER(FIND(LEFT(B309,1),"ABCDEFGHIJKLMNOPQRSTUVWXYZ")),SUMPRODUCT((MID(B309,{1,2,3,4,5,6,7,8,9,10,11,12,13,14,15,16,17,18,19,20,21,22,23,24,25,26,27,28,29,30},1)&lt;&gt;"")*ISERROR(FIND(MID(B309,{1,2,3,4,5,6,7,8,9,10,11,12,13,14,15,16,17,18,19,20,21,22,23,24,25,26,27,28,29,30},1),"ABCDEFGHIJKLMNOPQRSTUVWXYZ0123456789-_")))=0,ISERROR(VALUE(B309)))),"Недопустимый код: только латинские буквы A-Z в верхнем регистре, цифры, - и _; начало с буквы, до 30 символов (например MILK-001)",IF(SUMPRODUCT(--EXACT('Номенклатура'!$A$6:$A$205,B309))=0,"Код не найден в номенклатуре",IF(SUMPRODUCT(--EXACT('Номенклатура'!$A$6:$A$205,B309))&gt;1,"Код повторяется в номенклатуре",IF(ISNA(MATCH(C309,{"Приход","Расход","Списание","Корректировка остатка"},0)),"Выберите тип операции",IF(NOT(ISNUMBER(D309)),"Укажите количество",IF(D309=0,"Количество не может быть 0",IF(AND(C309&lt;&gt;"Корректировка остатка",D309&lt;0),"Для этого типа количество положительное",IF(NOT(ISNUMBER('Номенклатура'!$C$2)),"Укажите дату начала учёта",IF(A309&lt;INT('Номенклатура'!$C$2),"Раньше даты начала учёта: НЕ учтено",IF(AND(C309="Корректировка остатка",TRIM(G309)=""),"Учтено: добавьте пояснение","ОК")))))))))))))</f>
        <v/>
      </c>
    </row>
    <row r="310" spans="1:9" x14ac:dyDescent="0.25">
      <c r="A310" s="16"/>
      <c r="B310" s="13"/>
      <c r="C310" s="13"/>
      <c r="D310" s="14"/>
      <c r="E310" s="17" t="str">
        <f>IF(OR(B310="",SUMPRODUCT(--EXACT('Номенклатура'!$A$6:$A$205,B310))&lt;&gt;1),"",INDEX('Номенклатура'!$D$6:$D$205,SUMPRODUCT(EXACT('Номенклатура'!$A$6:$A$205,B310)*(ROW('Номенклатура'!$A$6:$A$205)-5)))&amp;"")</f>
        <v/>
      </c>
      <c r="F310" s="18" t="str">
        <f>IF(OR(I310="ОК",I310="Учтено: добавьте пояснение"),IF(C310="Приход",D310,IF(C310="Корректировка остатка",D310,-D310)),"")</f>
        <v/>
      </c>
      <c r="G310" s="13"/>
      <c r="H310" s="15" t="str">
        <f>IF(OR(B310="",SUMPRODUCT(--EXACT('Номенклатура'!$A$6:$A$205,B310))&lt;&gt;1),"",INDEX('Номенклатура'!$B$6:$B$205,SUMPRODUCT(EXACT('Номенклатура'!$A$6:$A$205,B310)*(ROW('Номенклатура'!$A$6:$A$205)-5)))&amp;"")</f>
        <v/>
      </c>
      <c r="I310" s="15" t="str">
        <f>IF(COUNTA(A310:D310,G310)=0,"",IF(NOT(ISNUMBER(A310)),"Укажите дату",IF(B310="","Укажите код",IF(NOT(AND(ISTEXT(B310),LEN(B310)&gt;0,LEN(B310)&lt;=30,ISNUMBER(FIND(LEFT(B310,1),"ABCDEFGHIJKLMNOPQRSTUVWXYZ")),SUMPRODUCT((MID(B310,{1,2,3,4,5,6,7,8,9,10,11,12,13,14,15,16,17,18,19,20,21,22,23,24,25,26,27,28,29,30},1)&lt;&gt;"")*ISERROR(FIND(MID(B310,{1,2,3,4,5,6,7,8,9,10,11,12,13,14,15,16,17,18,19,20,21,22,23,24,25,26,27,28,29,30},1),"ABCDEFGHIJKLMNOPQRSTUVWXYZ0123456789-_")))=0,ISERROR(VALUE(B310)))),"Недопустимый код: только латинские буквы A-Z в верхнем регистре, цифры, - и _; начало с буквы, до 30 символов (например MILK-001)",IF(SUMPRODUCT(--EXACT('Номенклатура'!$A$6:$A$205,B310))=0,"Код не найден в номенклатуре",IF(SUMPRODUCT(--EXACT('Номенклатура'!$A$6:$A$205,B310))&gt;1,"Код повторяется в номенклатуре",IF(ISNA(MATCH(C310,{"Приход","Расход","Списание","Корректировка остатка"},0)),"Выберите тип операции",IF(NOT(ISNUMBER(D310)),"Укажите количество",IF(D310=0,"Количество не может быть 0",IF(AND(C310&lt;&gt;"Корректировка остатка",D310&lt;0),"Для этого типа количество положительное",IF(NOT(ISNUMBER('Номенклатура'!$C$2)),"Укажите дату начала учёта",IF(A310&lt;INT('Номенклатура'!$C$2),"Раньше даты начала учёта: НЕ учтено",IF(AND(C310="Корректировка остатка",TRIM(G310)=""),"Учтено: добавьте пояснение","ОК")))))))))))))</f>
        <v/>
      </c>
    </row>
    <row r="311" spans="1:9" x14ac:dyDescent="0.25">
      <c r="A311" s="16"/>
      <c r="B311" s="13"/>
      <c r="C311" s="13"/>
      <c r="D311" s="14"/>
      <c r="E311" s="17" t="str">
        <f>IF(OR(B311="",SUMPRODUCT(--EXACT('Номенклатура'!$A$6:$A$205,B311))&lt;&gt;1),"",INDEX('Номенклатура'!$D$6:$D$205,SUMPRODUCT(EXACT('Номенклатура'!$A$6:$A$205,B311)*(ROW('Номенклатура'!$A$6:$A$205)-5)))&amp;"")</f>
        <v/>
      </c>
      <c r="F311" s="18" t="str">
        <f>IF(OR(I311="ОК",I311="Учтено: добавьте пояснение"),IF(C311="Приход",D311,IF(C311="Корректировка остатка",D311,-D311)),"")</f>
        <v/>
      </c>
      <c r="G311" s="13"/>
      <c r="H311" s="15" t="str">
        <f>IF(OR(B311="",SUMPRODUCT(--EXACT('Номенклатура'!$A$6:$A$205,B311))&lt;&gt;1),"",INDEX('Номенклатура'!$B$6:$B$205,SUMPRODUCT(EXACT('Номенклатура'!$A$6:$A$205,B311)*(ROW('Номенклатура'!$A$6:$A$205)-5)))&amp;"")</f>
        <v/>
      </c>
      <c r="I311" s="15" t="str">
        <f>IF(COUNTA(A311:D311,G311)=0,"",IF(NOT(ISNUMBER(A311)),"Укажите дату",IF(B311="","Укажите код",IF(NOT(AND(ISTEXT(B311),LEN(B311)&gt;0,LEN(B311)&lt;=30,ISNUMBER(FIND(LEFT(B311,1),"ABCDEFGHIJKLMNOPQRSTUVWXYZ")),SUMPRODUCT((MID(B311,{1,2,3,4,5,6,7,8,9,10,11,12,13,14,15,16,17,18,19,20,21,22,23,24,25,26,27,28,29,30},1)&lt;&gt;"")*ISERROR(FIND(MID(B311,{1,2,3,4,5,6,7,8,9,10,11,12,13,14,15,16,17,18,19,20,21,22,23,24,25,26,27,28,29,30},1),"ABCDEFGHIJKLMNOPQRSTUVWXYZ0123456789-_")))=0,ISERROR(VALUE(B311)))),"Недопустимый код: только латинские буквы A-Z в верхнем регистре, цифры, - и _; начало с буквы, до 30 символов (например MILK-001)",IF(SUMPRODUCT(--EXACT('Номенклатура'!$A$6:$A$205,B311))=0,"Код не найден в номенклатуре",IF(SUMPRODUCT(--EXACT('Номенклатура'!$A$6:$A$205,B311))&gt;1,"Код повторяется в номенклатуре",IF(ISNA(MATCH(C311,{"Приход","Расход","Списание","Корректировка остатка"},0)),"Выберите тип операции",IF(NOT(ISNUMBER(D311)),"Укажите количество",IF(D311=0,"Количество не может быть 0",IF(AND(C311&lt;&gt;"Корректировка остатка",D311&lt;0),"Для этого типа количество положительное",IF(NOT(ISNUMBER('Номенклатура'!$C$2)),"Укажите дату начала учёта",IF(A311&lt;INT('Номенклатура'!$C$2),"Раньше даты начала учёта: НЕ учтено",IF(AND(C311="Корректировка остатка",TRIM(G311)=""),"Учтено: добавьте пояснение","ОК")))))))))))))</f>
        <v/>
      </c>
    </row>
    <row r="312" spans="1:9" x14ac:dyDescent="0.25">
      <c r="A312" s="16"/>
      <c r="B312" s="13"/>
      <c r="C312" s="13"/>
      <c r="D312" s="14"/>
      <c r="E312" s="17" t="str">
        <f>IF(OR(B312="",SUMPRODUCT(--EXACT('Номенклатура'!$A$6:$A$205,B312))&lt;&gt;1),"",INDEX('Номенклатура'!$D$6:$D$205,SUMPRODUCT(EXACT('Номенклатура'!$A$6:$A$205,B312)*(ROW('Номенклатура'!$A$6:$A$205)-5)))&amp;"")</f>
        <v/>
      </c>
      <c r="F312" s="18" t="str">
        <f>IF(OR(I312="ОК",I312="Учтено: добавьте пояснение"),IF(C312="Приход",D312,IF(C312="Корректировка остатка",D312,-D312)),"")</f>
        <v/>
      </c>
      <c r="G312" s="13"/>
      <c r="H312" s="15" t="str">
        <f>IF(OR(B312="",SUMPRODUCT(--EXACT('Номенклатура'!$A$6:$A$205,B312))&lt;&gt;1),"",INDEX('Номенклатура'!$B$6:$B$205,SUMPRODUCT(EXACT('Номенклатура'!$A$6:$A$205,B312)*(ROW('Номенклатура'!$A$6:$A$205)-5)))&amp;"")</f>
        <v/>
      </c>
      <c r="I312" s="15" t="str">
        <f>IF(COUNTA(A312:D312,G312)=0,"",IF(NOT(ISNUMBER(A312)),"Укажите дату",IF(B312="","Укажите код",IF(NOT(AND(ISTEXT(B312),LEN(B312)&gt;0,LEN(B312)&lt;=30,ISNUMBER(FIND(LEFT(B312,1),"ABCDEFGHIJKLMNOPQRSTUVWXYZ")),SUMPRODUCT((MID(B312,{1,2,3,4,5,6,7,8,9,10,11,12,13,14,15,16,17,18,19,20,21,22,23,24,25,26,27,28,29,30},1)&lt;&gt;"")*ISERROR(FIND(MID(B312,{1,2,3,4,5,6,7,8,9,10,11,12,13,14,15,16,17,18,19,20,21,22,23,24,25,26,27,28,29,30},1),"ABCDEFGHIJKLMNOPQRSTUVWXYZ0123456789-_")))=0,ISERROR(VALUE(B312)))),"Недопустимый код: только латинские буквы A-Z в верхнем регистре, цифры, - и _; начало с буквы, до 30 символов (например MILK-001)",IF(SUMPRODUCT(--EXACT('Номенклатура'!$A$6:$A$205,B312))=0,"Код не найден в номенклатуре",IF(SUMPRODUCT(--EXACT('Номенклатура'!$A$6:$A$205,B312))&gt;1,"Код повторяется в номенклатуре",IF(ISNA(MATCH(C312,{"Приход","Расход","Списание","Корректировка остатка"},0)),"Выберите тип операции",IF(NOT(ISNUMBER(D312)),"Укажите количество",IF(D312=0,"Количество не может быть 0",IF(AND(C312&lt;&gt;"Корректировка остатка",D312&lt;0),"Для этого типа количество положительное",IF(NOT(ISNUMBER('Номенклатура'!$C$2)),"Укажите дату начала учёта",IF(A312&lt;INT('Номенклатура'!$C$2),"Раньше даты начала учёта: НЕ учтено",IF(AND(C312="Корректировка остатка",TRIM(G312)=""),"Учтено: добавьте пояснение","ОК")))))))))))))</f>
        <v/>
      </c>
    </row>
    <row r="313" spans="1:9" x14ac:dyDescent="0.25">
      <c r="A313" s="16"/>
      <c r="B313" s="13"/>
      <c r="C313" s="13"/>
      <c r="D313" s="14"/>
      <c r="E313" s="17" t="str">
        <f>IF(OR(B313="",SUMPRODUCT(--EXACT('Номенклатура'!$A$6:$A$205,B313))&lt;&gt;1),"",INDEX('Номенклатура'!$D$6:$D$205,SUMPRODUCT(EXACT('Номенклатура'!$A$6:$A$205,B313)*(ROW('Номенклатура'!$A$6:$A$205)-5)))&amp;"")</f>
        <v/>
      </c>
      <c r="F313" s="18" t="str">
        <f>IF(OR(I313="ОК",I313="Учтено: добавьте пояснение"),IF(C313="Приход",D313,IF(C313="Корректировка остатка",D313,-D313)),"")</f>
        <v/>
      </c>
      <c r="G313" s="13"/>
      <c r="H313" s="15" t="str">
        <f>IF(OR(B313="",SUMPRODUCT(--EXACT('Номенклатура'!$A$6:$A$205,B313))&lt;&gt;1),"",INDEX('Номенклатура'!$B$6:$B$205,SUMPRODUCT(EXACT('Номенклатура'!$A$6:$A$205,B313)*(ROW('Номенклатура'!$A$6:$A$205)-5)))&amp;"")</f>
        <v/>
      </c>
      <c r="I313" s="15" t="str">
        <f>IF(COUNTA(A313:D313,G313)=0,"",IF(NOT(ISNUMBER(A313)),"Укажите дату",IF(B313="","Укажите код",IF(NOT(AND(ISTEXT(B313),LEN(B313)&gt;0,LEN(B313)&lt;=30,ISNUMBER(FIND(LEFT(B313,1),"ABCDEFGHIJKLMNOPQRSTUVWXYZ")),SUMPRODUCT((MID(B313,{1,2,3,4,5,6,7,8,9,10,11,12,13,14,15,16,17,18,19,20,21,22,23,24,25,26,27,28,29,30},1)&lt;&gt;"")*ISERROR(FIND(MID(B313,{1,2,3,4,5,6,7,8,9,10,11,12,13,14,15,16,17,18,19,20,21,22,23,24,25,26,27,28,29,30},1),"ABCDEFGHIJKLMNOPQRSTUVWXYZ0123456789-_")))=0,ISERROR(VALUE(B313)))),"Недопустимый код: только латинские буквы A-Z в верхнем регистре, цифры, - и _; начало с буквы, до 30 символов (например MILK-001)",IF(SUMPRODUCT(--EXACT('Номенклатура'!$A$6:$A$205,B313))=0,"Код не найден в номенклатуре",IF(SUMPRODUCT(--EXACT('Номенклатура'!$A$6:$A$205,B313))&gt;1,"Код повторяется в номенклатуре",IF(ISNA(MATCH(C313,{"Приход","Расход","Списание","Корректировка остатка"},0)),"Выберите тип операции",IF(NOT(ISNUMBER(D313)),"Укажите количество",IF(D313=0,"Количество не может быть 0",IF(AND(C313&lt;&gt;"Корректировка остатка",D313&lt;0),"Для этого типа количество положительное",IF(NOT(ISNUMBER('Номенклатура'!$C$2)),"Укажите дату начала учёта",IF(A313&lt;INT('Номенклатура'!$C$2),"Раньше даты начала учёта: НЕ учтено",IF(AND(C313="Корректировка остатка",TRIM(G313)=""),"Учтено: добавьте пояснение","ОК")))))))))))))</f>
        <v/>
      </c>
    </row>
    <row r="314" spans="1:9" x14ac:dyDescent="0.25">
      <c r="A314" s="16"/>
      <c r="B314" s="13"/>
      <c r="C314" s="13"/>
      <c r="D314" s="14"/>
      <c r="E314" s="17" t="str">
        <f>IF(OR(B314="",SUMPRODUCT(--EXACT('Номенклатура'!$A$6:$A$205,B314))&lt;&gt;1),"",INDEX('Номенклатура'!$D$6:$D$205,SUMPRODUCT(EXACT('Номенклатура'!$A$6:$A$205,B314)*(ROW('Номенклатура'!$A$6:$A$205)-5)))&amp;"")</f>
        <v/>
      </c>
      <c r="F314" s="18" t="str">
        <f>IF(OR(I314="ОК",I314="Учтено: добавьте пояснение"),IF(C314="Приход",D314,IF(C314="Корректировка остатка",D314,-D314)),"")</f>
        <v/>
      </c>
      <c r="G314" s="13"/>
      <c r="H314" s="15" t="str">
        <f>IF(OR(B314="",SUMPRODUCT(--EXACT('Номенклатура'!$A$6:$A$205,B314))&lt;&gt;1),"",INDEX('Номенклатура'!$B$6:$B$205,SUMPRODUCT(EXACT('Номенклатура'!$A$6:$A$205,B314)*(ROW('Номенклатура'!$A$6:$A$205)-5)))&amp;"")</f>
        <v/>
      </c>
      <c r="I314" s="15" t="str">
        <f>IF(COUNTA(A314:D314,G314)=0,"",IF(NOT(ISNUMBER(A314)),"Укажите дату",IF(B314="","Укажите код",IF(NOT(AND(ISTEXT(B314),LEN(B314)&gt;0,LEN(B314)&lt;=30,ISNUMBER(FIND(LEFT(B314,1),"ABCDEFGHIJKLMNOPQRSTUVWXYZ")),SUMPRODUCT((MID(B314,{1,2,3,4,5,6,7,8,9,10,11,12,13,14,15,16,17,18,19,20,21,22,23,24,25,26,27,28,29,30},1)&lt;&gt;"")*ISERROR(FIND(MID(B314,{1,2,3,4,5,6,7,8,9,10,11,12,13,14,15,16,17,18,19,20,21,22,23,24,25,26,27,28,29,30},1),"ABCDEFGHIJKLMNOPQRSTUVWXYZ0123456789-_")))=0,ISERROR(VALUE(B314)))),"Недопустимый код: только латинские буквы A-Z в верхнем регистре, цифры, - и _; начало с буквы, до 30 символов (например MILK-001)",IF(SUMPRODUCT(--EXACT('Номенклатура'!$A$6:$A$205,B314))=0,"Код не найден в номенклатуре",IF(SUMPRODUCT(--EXACT('Номенклатура'!$A$6:$A$205,B314))&gt;1,"Код повторяется в номенклатуре",IF(ISNA(MATCH(C314,{"Приход","Расход","Списание","Корректировка остатка"},0)),"Выберите тип операции",IF(NOT(ISNUMBER(D314)),"Укажите количество",IF(D314=0,"Количество не может быть 0",IF(AND(C314&lt;&gt;"Корректировка остатка",D314&lt;0),"Для этого типа количество положительное",IF(NOT(ISNUMBER('Номенклатура'!$C$2)),"Укажите дату начала учёта",IF(A314&lt;INT('Номенклатура'!$C$2),"Раньше даты начала учёта: НЕ учтено",IF(AND(C314="Корректировка остатка",TRIM(G314)=""),"Учтено: добавьте пояснение","ОК")))))))))))))</f>
        <v/>
      </c>
    </row>
    <row r="315" spans="1:9" x14ac:dyDescent="0.25">
      <c r="A315" s="16"/>
      <c r="B315" s="13"/>
      <c r="C315" s="13"/>
      <c r="D315" s="14"/>
      <c r="E315" s="17" t="str">
        <f>IF(OR(B315="",SUMPRODUCT(--EXACT('Номенклатура'!$A$6:$A$205,B315))&lt;&gt;1),"",INDEX('Номенклатура'!$D$6:$D$205,SUMPRODUCT(EXACT('Номенклатура'!$A$6:$A$205,B315)*(ROW('Номенклатура'!$A$6:$A$205)-5)))&amp;"")</f>
        <v/>
      </c>
      <c r="F315" s="18" t="str">
        <f>IF(OR(I315="ОК",I315="Учтено: добавьте пояснение"),IF(C315="Приход",D315,IF(C315="Корректировка остатка",D315,-D315)),"")</f>
        <v/>
      </c>
      <c r="G315" s="13"/>
      <c r="H315" s="15" t="str">
        <f>IF(OR(B315="",SUMPRODUCT(--EXACT('Номенклатура'!$A$6:$A$205,B315))&lt;&gt;1),"",INDEX('Номенклатура'!$B$6:$B$205,SUMPRODUCT(EXACT('Номенклатура'!$A$6:$A$205,B315)*(ROW('Номенклатура'!$A$6:$A$205)-5)))&amp;"")</f>
        <v/>
      </c>
      <c r="I315" s="15" t="str">
        <f>IF(COUNTA(A315:D315,G315)=0,"",IF(NOT(ISNUMBER(A315)),"Укажите дату",IF(B315="","Укажите код",IF(NOT(AND(ISTEXT(B315),LEN(B315)&gt;0,LEN(B315)&lt;=30,ISNUMBER(FIND(LEFT(B315,1),"ABCDEFGHIJKLMNOPQRSTUVWXYZ")),SUMPRODUCT((MID(B315,{1,2,3,4,5,6,7,8,9,10,11,12,13,14,15,16,17,18,19,20,21,22,23,24,25,26,27,28,29,30},1)&lt;&gt;"")*ISERROR(FIND(MID(B315,{1,2,3,4,5,6,7,8,9,10,11,12,13,14,15,16,17,18,19,20,21,22,23,24,25,26,27,28,29,30},1),"ABCDEFGHIJKLMNOPQRSTUVWXYZ0123456789-_")))=0,ISERROR(VALUE(B315)))),"Недопустимый код: только латинские буквы A-Z в верхнем регистре, цифры, - и _; начало с буквы, до 30 символов (например MILK-001)",IF(SUMPRODUCT(--EXACT('Номенклатура'!$A$6:$A$205,B315))=0,"Код не найден в номенклатуре",IF(SUMPRODUCT(--EXACT('Номенклатура'!$A$6:$A$205,B315))&gt;1,"Код повторяется в номенклатуре",IF(ISNA(MATCH(C315,{"Приход","Расход","Списание","Корректировка остатка"},0)),"Выберите тип операции",IF(NOT(ISNUMBER(D315)),"Укажите количество",IF(D315=0,"Количество не может быть 0",IF(AND(C315&lt;&gt;"Корректировка остатка",D315&lt;0),"Для этого типа количество положительное",IF(NOT(ISNUMBER('Номенклатура'!$C$2)),"Укажите дату начала учёта",IF(A315&lt;INT('Номенклатура'!$C$2),"Раньше даты начала учёта: НЕ учтено",IF(AND(C315="Корректировка остатка",TRIM(G315)=""),"Учтено: добавьте пояснение","ОК")))))))))))))</f>
        <v/>
      </c>
    </row>
    <row r="316" spans="1:9" x14ac:dyDescent="0.25">
      <c r="A316" s="16"/>
      <c r="B316" s="13"/>
      <c r="C316" s="13"/>
      <c r="D316" s="14"/>
      <c r="E316" s="17" t="str">
        <f>IF(OR(B316="",SUMPRODUCT(--EXACT('Номенклатура'!$A$6:$A$205,B316))&lt;&gt;1),"",INDEX('Номенклатура'!$D$6:$D$205,SUMPRODUCT(EXACT('Номенклатура'!$A$6:$A$205,B316)*(ROW('Номенклатура'!$A$6:$A$205)-5)))&amp;"")</f>
        <v/>
      </c>
      <c r="F316" s="18" t="str">
        <f>IF(OR(I316="ОК",I316="Учтено: добавьте пояснение"),IF(C316="Приход",D316,IF(C316="Корректировка остатка",D316,-D316)),"")</f>
        <v/>
      </c>
      <c r="G316" s="13"/>
      <c r="H316" s="15" t="str">
        <f>IF(OR(B316="",SUMPRODUCT(--EXACT('Номенклатура'!$A$6:$A$205,B316))&lt;&gt;1),"",INDEX('Номенклатура'!$B$6:$B$205,SUMPRODUCT(EXACT('Номенклатура'!$A$6:$A$205,B316)*(ROW('Номенклатура'!$A$6:$A$205)-5)))&amp;"")</f>
        <v/>
      </c>
      <c r="I316" s="15" t="str">
        <f>IF(COUNTA(A316:D316,G316)=0,"",IF(NOT(ISNUMBER(A316)),"Укажите дату",IF(B316="","Укажите код",IF(NOT(AND(ISTEXT(B316),LEN(B316)&gt;0,LEN(B316)&lt;=30,ISNUMBER(FIND(LEFT(B316,1),"ABCDEFGHIJKLMNOPQRSTUVWXYZ")),SUMPRODUCT((MID(B316,{1,2,3,4,5,6,7,8,9,10,11,12,13,14,15,16,17,18,19,20,21,22,23,24,25,26,27,28,29,30},1)&lt;&gt;"")*ISERROR(FIND(MID(B316,{1,2,3,4,5,6,7,8,9,10,11,12,13,14,15,16,17,18,19,20,21,22,23,24,25,26,27,28,29,30},1),"ABCDEFGHIJKLMNOPQRSTUVWXYZ0123456789-_")))=0,ISERROR(VALUE(B316)))),"Недопустимый код: только латинские буквы A-Z в верхнем регистре, цифры, - и _; начало с буквы, до 30 символов (например MILK-001)",IF(SUMPRODUCT(--EXACT('Номенклатура'!$A$6:$A$205,B316))=0,"Код не найден в номенклатуре",IF(SUMPRODUCT(--EXACT('Номенклатура'!$A$6:$A$205,B316))&gt;1,"Код повторяется в номенклатуре",IF(ISNA(MATCH(C316,{"Приход","Расход","Списание","Корректировка остатка"},0)),"Выберите тип операции",IF(NOT(ISNUMBER(D316)),"Укажите количество",IF(D316=0,"Количество не может быть 0",IF(AND(C316&lt;&gt;"Корректировка остатка",D316&lt;0),"Для этого типа количество положительное",IF(NOT(ISNUMBER('Номенклатура'!$C$2)),"Укажите дату начала учёта",IF(A316&lt;INT('Номенклатура'!$C$2),"Раньше даты начала учёта: НЕ учтено",IF(AND(C316="Корректировка остатка",TRIM(G316)=""),"Учтено: добавьте пояснение","ОК")))))))))))))</f>
        <v/>
      </c>
    </row>
    <row r="317" spans="1:9" x14ac:dyDescent="0.25">
      <c r="A317" s="16"/>
      <c r="B317" s="13"/>
      <c r="C317" s="13"/>
      <c r="D317" s="14"/>
      <c r="E317" s="17" t="str">
        <f>IF(OR(B317="",SUMPRODUCT(--EXACT('Номенклатура'!$A$6:$A$205,B317))&lt;&gt;1),"",INDEX('Номенклатура'!$D$6:$D$205,SUMPRODUCT(EXACT('Номенклатура'!$A$6:$A$205,B317)*(ROW('Номенклатура'!$A$6:$A$205)-5)))&amp;"")</f>
        <v/>
      </c>
      <c r="F317" s="18" t="str">
        <f>IF(OR(I317="ОК",I317="Учтено: добавьте пояснение"),IF(C317="Приход",D317,IF(C317="Корректировка остатка",D317,-D317)),"")</f>
        <v/>
      </c>
      <c r="G317" s="13"/>
      <c r="H317" s="15" t="str">
        <f>IF(OR(B317="",SUMPRODUCT(--EXACT('Номенклатура'!$A$6:$A$205,B317))&lt;&gt;1),"",INDEX('Номенклатура'!$B$6:$B$205,SUMPRODUCT(EXACT('Номенклатура'!$A$6:$A$205,B317)*(ROW('Номенклатура'!$A$6:$A$205)-5)))&amp;"")</f>
        <v/>
      </c>
      <c r="I317" s="15" t="str">
        <f>IF(COUNTA(A317:D317,G317)=0,"",IF(NOT(ISNUMBER(A317)),"Укажите дату",IF(B317="","Укажите код",IF(NOT(AND(ISTEXT(B317),LEN(B317)&gt;0,LEN(B317)&lt;=30,ISNUMBER(FIND(LEFT(B317,1),"ABCDEFGHIJKLMNOPQRSTUVWXYZ")),SUMPRODUCT((MID(B317,{1,2,3,4,5,6,7,8,9,10,11,12,13,14,15,16,17,18,19,20,21,22,23,24,25,26,27,28,29,30},1)&lt;&gt;"")*ISERROR(FIND(MID(B317,{1,2,3,4,5,6,7,8,9,10,11,12,13,14,15,16,17,18,19,20,21,22,23,24,25,26,27,28,29,30},1),"ABCDEFGHIJKLMNOPQRSTUVWXYZ0123456789-_")))=0,ISERROR(VALUE(B317)))),"Недопустимый код: только латинские буквы A-Z в верхнем регистре, цифры, - и _; начало с буквы, до 30 символов (например MILK-001)",IF(SUMPRODUCT(--EXACT('Номенклатура'!$A$6:$A$205,B317))=0,"Код не найден в номенклатуре",IF(SUMPRODUCT(--EXACT('Номенклатура'!$A$6:$A$205,B317))&gt;1,"Код повторяется в номенклатуре",IF(ISNA(MATCH(C317,{"Приход","Расход","Списание","Корректировка остатка"},0)),"Выберите тип операции",IF(NOT(ISNUMBER(D317)),"Укажите количество",IF(D317=0,"Количество не может быть 0",IF(AND(C317&lt;&gt;"Корректировка остатка",D317&lt;0),"Для этого типа количество положительное",IF(NOT(ISNUMBER('Номенклатура'!$C$2)),"Укажите дату начала учёта",IF(A317&lt;INT('Номенклатура'!$C$2),"Раньше даты начала учёта: НЕ учтено",IF(AND(C317="Корректировка остатка",TRIM(G317)=""),"Учтено: добавьте пояснение","ОК")))))))))))))</f>
        <v/>
      </c>
    </row>
    <row r="318" spans="1:9" x14ac:dyDescent="0.25">
      <c r="A318" s="16"/>
      <c r="B318" s="13"/>
      <c r="C318" s="13"/>
      <c r="D318" s="14"/>
      <c r="E318" s="17" t="str">
        <f>IF(OR(B318="",SUMPRODUCT(--EXACT('Номенклатура'!$A$6:$A$205,B318))&lt;&gt;1),"",INDEX('Номенклатура'!$D$6:$D$205,SUMPRODUCT(EXACT('Номенклатура'!$A$6:$A$205,B318)*(ROW('Номенклатура'!$A$6:$A$205)-5)))&amp;"")</f>
        <v/>
      </c>
      <c r="F318" s="18" t="str">
        <f>IF(OR(I318="ОК",I318="Учтено: добавьте пояснение"),IF(C318="Приход",D318,IF(C318="Корректировка остатка",D318,-D318)),"")</f>
        <v/>
      </c>
      <c r="G318" s="13"/>
      <c r="H318" s="15" t="str">
        <f>IF(OR(B318="",SUMPRODUCT(--EXACT('Номенклатура'!$A$6:$A$205,B318))&lt;&gt;1),"",INDEX('Номенклатура'!$B$6:$B$205,SUMPRODUCT(EXACT('Номенклатура'!$A$6:$A$205,B318)*(ROW('Номенклатура'!$A$6:$A$205)-5)))&amp;"")</f>
        <v/>
      </c>
      <c r="I318" s="15" t="str">
        <f>IF(COUNTA(A318:D318,G318)=0,"",IF(NOT(ISNUMBER(A318)),"Укажите дату",IF(B318="","Укажите код",IF(NOT(AND(ISTEXT(B318),LEN(B318)&gt;0,LEN(B318)&lt;=30,ISNUMBER(FIND(LEFT(B318,1),"ABCDEFGHIJKLMNOPQRSTUVWXYZ")),SUMPRODUCT((MID(B318,{1,2,3,4,5,6,7,8,9,10,11,12,13,14,15,16,17,18,19,20,21,22,23,24,25,26,27,28,29,30},1)&lt;&gt;"")*ISERROR(FIND(MID(B318,{1,2,3,4,5,6,7,8,9,10,11,12,13,14,15,16,17,18,19,20,21,22,23,24,25,26,27,28,29,30},1),"ABCDEFGHIJKLMNOPQRSTUVWXYZ0123456789-_")))=0,ISERROR(VALUE(B318)))),"Недопустимый код: только латинские буквы A-Z в верхнем регистре, цифры, - и _; начало с буквы, до 30 символов (например MILK-001)",IF(SUMPRODUCT(--EXACT('Номенклатура'!$A$6:$A$205,B318))=0,"Код не найден в номенклатуре",IF(SUMPRODUCT(--EXACT('Номенклатура'!$A$6:$A$205,B318))&gt;1,"Код повторяется в номенклатуре",IF(ISNA(MATCH(C318,{"Приход","Расход","Списание","Корректировка остатка"},0)),"Выберите тип операции",IF(NOT(ISNUMBER(D318)),"Укажите количество",IF(D318=0,"Количество не может быть 0",IF(AND(C318&lt;&gt;"Корректировка остатка",D318&lt;0),"Для этого типа количество положительное",IF(NOT(ISNUMBER('Номенклатура'!$C$2)),"Укажите дату начала учёта",IF(A318&lt;INT('Номенклатура'!$C$2),"Раньше даты начала учёта: НЕ учтено",IF(AND(C318="Корректировка остатка",TRIM(G318)=""),"Учтено: добавьте пояснение","ОК")))))))))))))</f>
        <v/>
      </c>
    </row>
    <row r="319" spans="1:9" x14ac:dyDescent="0.25">
      <c r="A319" s="16"/>
      <c r="B319" s="13"/>
      <c r="C319" s="13"/>
      <c r="D319" s="14"/>
      <c r="E319" s="17" t="str">
        <f>IF(OR(B319="",SUMPRODUCT(--EXACT('Номенклатура'!$A$6:$A$205,B319))&lt;&gt;1),"",INDEX('Номенклатура'!$D$6:$D$205,SUMPRODUCT(EXACT('Номенклатура'!$A$6:$A$205,B319)*(ROW('Номенклатура'!$A$6:$A$205)-5)))&amp;"")</f>
        <v/>
      </c>
      <c r="F319" s="18" t="str">
        <f>IF(OR(I319="ОК",I319="Учтено: добавьте пояснение"),IF(C319="Приход",D319,IF(C319="Корректировка остатка",D319,-D319)),"")</f>
        <v/>
      </c>
      <c r="G319" s="13"/>
      <c r="H319" s="15" t="str">
        <f>IF(OR(B319="",SUMPRODUCT(--EXACT('Номенклатура'!$A$6:$A$205,B319))&lt;&gt;1),"",INDEX('Номенклатура'!$B$6:$B$205,SUMPRODUCT(EXACT('Номенклатура'!$A$6:$A$205,B319)*(ROW('Номенклатура'!$A$6:$A$205)-5)))&amp;"")</f>
        <v/>
      </c>
      <c r="I319" s="15" t="str">
        <f>IF(COUNTA(A319:D319,G319)=0,"",IF(NOT(ISNUMBER(A319)),"Укажите дату",IF(B319="","Укажите код",IF(NOT(AND(ISTEXT(B319),LEN(B319)&gt;0,LEN(B319)&lt;=30,ISNUMBER(FIND(LEFT(B319,1),"ABCDEFGHIJKLMNOPQRSTUVWXYZ")),SUMPRODUCT((MID(B319,{1,2,3,4,5,6,7,8,9,10,11,12,13,14,15,16,17,18,19,20,21,22,23,24,25,26,27,28,29,30},1)&lt;&gt;"")*ISERROR(FIND(MID(B319,{1,2,3,4,5,6,7,8,9,10,11,12,13,14,15,16,17,18,19,20,21,22,23,24,25,26,27,28,29,30},1),"ABCDEFGHIJKLMNOPQRSTUVWXYZ0123456789-_")))=0,ISERROR(VALUE(B319)))),"Недопустимый код: только латинские буквы A-Z в верхнем регистре, цифры, - и _; начало с буквы, до 30 символов (например MILK-001)",IF(SUMPRODUCT(--EXACT('Номенклатура'!$A$6:$A$205,B319))=0,"Код не найден в номенклатуре",IF(SUMPRODUCT(--EXACT('Номенклатура'!$A$6:$A$205,B319))&gt;1,"Код повторяется в номенклатуре",IF(ISNA(MATCH(C319,{"Приход","Расход","Списание","Корректировка остатка"},0)),"Выберите тип операции",IF(NOT(ISNUMBER(D319)),"Укажите количество",IF(D319=0,"Количество не может быть 0",IF(AND(C319&lt;&gt;"Корректировка остатка",D319&lt;0),"Для этого типа количество положительное",IF(NOT(ISNUMBER('Номенклатура'!$C$2)),"Укажите дату начала учёта",IF(A319&lt;INT('Номенклатура'!$C$2),"Раньше даты начала учёта: НЕ учтено",IF(AND(C319="Корректировка остатка",TRIM(G319)=""),"Учтено: добавьте пояснение","ОК")))))))))))))</f>
        <v/>
      </c>
    </row>
    <row r="320" spans="1:9" x14ac:dyDescent="0.25">
      <c r="A320" s="16"/>
      <c r="B320" s="13"/>
      <c r="C320" s="13"/>
      <c r="D320" s="14"/>
      <c r="E320" s="17" t="str">
        <f>IF(OR(B320="",SUMPRODUCT(--EXACT('Номенклатура'!$A$6:$A$205,B320))&lt;&gt;1),"",INDEX('Номенклатура'!$D$6:$D$205,SUMPRODUCT(EXACT('Номенклатура'!$A$6:$A$205,B320)*(ROW('Номенклатура'!$A$6:$A$205)-5)))&amp;"")</f>
        <v/>
      </c>
      <c r="F320" s="18" t="str">
        <f>IF(OR(I320="ОК",I320="Учтено: добавьте пояснение"),IF(C320="Приход",D320,IF(C320="Корректировка остатка",D320,-D320)),"")</f>
        <v/>
      </c>
      <c r="G320" s="13"/>
      <c r="H320" s="15" t="str">
        <f>IF(OR(B320="",SUMPRODUCT(--EXACT('Номенклатура'!$A$6:$A$205,B320))&lt;&gt;1),"",INDEX('Номенклатура'!$B$6:$B$205,SUMPRODUCT(EXACT('Номенклатура'!$A$6:$A$205,B320)*(ROW('Номенклатура'!$A$6:$A$205)-5)))&amp;"")</f>
        <v/>
      </c>
      <c r="I320" s="15" t="str">
        <f>IF(COUNTA(A320:D320,G320)=0,"",IF(NOT(ISNUMBER(A320)),"Укажите дату",IF(B320="","Укажите код",IF(NOT(AND(ISTEXT(B320),LEN(B320)&gt;0,LEN(B320)&lt;=30,ISNUMBER(FIND(LEFT(B320,1),"ABCDEFGHIJKLMNOPQRSTUVWXYZ")),SUMPRODUCT((MID(B320,{1,2,3,4,5,6,7,8,9,10,11,12,13,14,15,16,17,18,19,20,21,22,23,24,25,26,27,28,29,30},1)&lt;&gt;"")*ISERROR(FIND(MID(B320,{1,2,3,4,5,6,7,8,9,10,11,12,13,14,15,16,17,18,19,20,21,22,23,24,25,26,27,28,29,30},1),"ABCDEFGHIJKLMNOPQRSTUVWXYZ0123456789-_")))=0,ISERROR(VALUE(B320)))),"Недопустимый код: только латинские буквы A-Z в верхнем регистре, цифры, - и _; начало с буквы, до 30 символов (например MILK-001)",IF(SUMPRODUCT(--EXACT('Номенклатура'!$A$6:$A$205,B320))=0,"Код не найден в номенклатуре",IF(SUMPRODUCT(--EXACT('Номенклатура'!$A$6:$A$205,B320))&gt;1,"Код повторяется в номенклатуре",IF(ISNA(MATCH(C320,{"Приход","Расход","Списание","Корректировка остатка"},0)),"Выберите тип операции",IF(NOT(ISNUMBER(D320)),"Укажите количество",IF(D320=0,"Количество не может быть 0",IF(AND(C320&lt;&gt;"Корректировка остатка",D320&lt;0),"Для этого типа количество положительное",IF(NOT(ISNUMBER('Номенклатура'!$C$2)),"Укажите дату начала учёта",IF(A320&lt;INT('Номенклатура'!$C$2),"Раньше даты начала учёта: НЕ учтено",IF(AND(C320="Корректировка остатка",TRIM(G320)=""),"Учтено: добавьте пояснение","ОК")))))))))))))</f>
        <v/>
      </c>
    </row>
    <row r="321" spans="1:9" x14ac:dyDescent="0.25">
      <c r="A321" s="16"/>
      <c r="B321" s="13"/>
      <c r="C321" s="13"/>
      <c r="D321" s="14"/>
      <c r="E321" s="17" t="str">
        <f>IF(OR(B321="",SUMPRODUCT(--EXACT('Номенклатура'!$A$6:$A$205,B321))&lt;&gt;1),"",INDEX('Номенклатура'!$D$6:$D$205,SUMPRODUCT(EXACT('Номенклатура'!$A$6:$A$205,B321)*(ROW('Номенклатура'!$A$6:$A$205)-5)))&amp;"")</f>
        <v/>
      </c>
      <c r="F321" s="18" t="str">
        <f>IF(OR(I321="ОК",I321="Учтено: добавьте пояснение"),IF(C321="Приход",D321,IF(C321="Корректировка остатка",D321,-D321)),"")</f>
        <v/>
      </c>
      <c r="G321" s="13"/>
      <c r="H321" s="15" t="str">
        <f>IF(OR(B321="",SUMPRODUCT(--EXACT('Номенклатура'!$A$6:$A$205,B321))&lt;&gt;1),"",INDEX('Номенклатура'!$B$6:$B$205,SUMPRODUCT(EXACT('Номенклатура'!$A$6:$A$205,B321)*(ROW('Номенклатура'!$A$6:$A$205)-5)))&amp;"")</f>
        <v/>
      </c>
      <c r="I321" s="15" t="str">
        <f>IF(COUNTA(A321:D321,G321)=0,"",IF(NOT(ISNUMBER(A321)),"Укажите дату",IF(B321="","Укажите код",IF(NOT(AND(ISTEXT(B321),LEN(B321)&gt;0,LEN(B321)&lt;=30,ISNUMBER(FIND(LEFT(B321,1),"ABCDEFGHIJKLMNOPQRSTUVWXYZ")),SUMPRODUCT((MID(B321,{1,2,3,4,5,6,7,8,9,10,11,12,13,14,15,16,17,18,19,20,21,22,23,24,25,26,27,28,29,30},1)&lt;&gt;"")*ISERROR(FIND(MID(B321,{1,2,3,4,5,6,7,8,9,10,11,12,13,14,15,16,17,18,19,20,21,22,23,24,25,26,27,28,29,30},1),"ABCDEFGHIJKLMNOPQRSTUVWXYZ0123456789-_")))=0,ISERROR(VALUE(B321)))),"Недопустимый код: только латинские буквы A-Z в верхнем регистре, цифры, - и _; начало с буквы, до 30 символов (например MILK-001)",IF(SUMPRODUCT(--EXACT('Номенклатура'!$A$6:$A$205,B321))=0,"Код не найден в номенклатуре",IF(SUMPRODUCT(--EXACT('Номенклатура'!$A$6:$A$205,B321))&gt;1,"Код повторяется в номенклатуре",IF(ISNA(MATCH(C321,{"Приход","Расход","Списание","Корректировка остатка"},0)),"Выберите тип операции",IF(NOT(ISNUMBER(D321)),"Укажите количество",IF(D321=0,"Количество не может быть 0",IF(AND(C321&lt;&gt;"Корректировка остатка",D321&lt;0),"Для этого типа количество положительное",IF(NOT(ISNUMBER('Номенклатура'!$C$2)),"Укажите дату начала учёта",IF(A321&lt;INT('Номенклатура'!$C$2),"Раньше даты начала учёта: НЕ учтено",IF(AND(C321="Корректировка остатка",TRIM(G321)=""),"Учтено: добавьте пояснение","ОК")))))))))))))</f>
        <v/>
      </c>
    </row>
    <row r="322" spans="1:9" x14ac:dyDescent="0.25">
      <c r="A322" s="16"/>
      <c r="B322" s="13"/>
      <c r="C322" s="13"/>
      <c r="D322" s="14"/>
      <c r="E322" s="17" t="str">
        <f>IF(OR(B322="",SUMPRODUCT(--EXACT('Номенклатура'!$A$6:$A$205,B322))&lt;&gt;1),"",INDEX('Номенклатура'!$D$6:$D$205,SUMPRODUCT(EXACT('Номенклатура'!$A$6:$A$205,B322)*(ROW('Номенклатура'!$A$6:$A$205)-5)))&amp;"")</f>
        <v/>
      </c>
      <c r="F322" s="18" t="str">
        <f>IF(OR(I322="ОК",I322="Учтено: добавьте пояснение"),IF(C322="Приход",D322,IF(C322="Корректировка остатка",D322,-D322)),"")</f>
        <v/>
      </c>
      <c r="G322" s="13"/>
      <c r="H322" s="15" t="str">
        <f>IF(OR(B322="",SUMPRODUCT(--EXACT('Номенклатура'!$A$6:$A$205,B322))&lt;&gt;1),"",INDEX('Номенклатура'!$B$6:$B$205,SUMPRODUCT(EXACT('Номенклатура'!$A$6:$A$205,B322)*(ROW('Номенклатура'!$A$6:$A$205)-5)))&amp;"")</f>
        <v/>
      </c>
      <c r="I322" s="15" t="str">
        <f>IF(COUNTA(A322:D322,G322)=0,"",IF(NOT(ISNUMBER(A322)),"Укажите дату",IF(B322="","Укажите код",IF(NOT(AND(ISTEXT(B322),LEN(B322)&gt;0,LEN(B322)&lt;=30,ISNUMBER(FIND(LEFT(B322,1),"ABCDEFGHIJKLMNOPQRSTUVWXYZ")),SUMPRODUCT((MID(B322,{1,2,3,4,5,6,7,8,9,10,11,12,13,14,15,16,17,18,19,20,21,22,23,24,25,26,27,28,29,30},1)&lt;&gt;"")*ISERROR(FIND(MID(B322,{1,2,3,4,5,6,7,8,9,10,11,12,13,14,15,16,17,18,19,20,21,22,23,24,25,26,27,28,29,30},1),"ABCDEFGHIJKLMNOPQRSTUVWXYZ0123456789-_")))=0,ISERROR(VALUE(B322)))),"Недопустимый код: только латинские буквы A-Z в верхнем регистре, цифры, - и _; начало с буквы, до 30 символов (например MILK-001)",IF(SUMPRODUCT(--EXACT('Номенклатура'!$A$6:$A$205,B322))=0,"Код не найден в номенклатуре",IF(SUMPRODUCT(--EXACT('Номенклатура'!$A$6:$A$205,B322))&gt;1,"Код повторяется в номенклатуре",IF(ISNA(MATCH(C322,{"Приход","Расход","Списание","Корректировка остатка"},0)),"Выберите тип операции",IF(NOT(ISNUMBER(D322)),"Укажите количество",IF(D322=0,"Количество не может быть 0",IF(AND(C322&lt;&gt;"Корректировка остатка",D322&lt;0),"Для этого типа количество положительное",IF(NOT(ISNUMBER('Номенклатура'!$C$2)),"Укажите дату начала учёта",IF(A322&lt;INT('Номенклатура'!$C$2),"Раньше даты начала учёта: НЕ учтено",IF(AND(C322="Корректировка остатка",TRIM(G322)=""),"Учтено: добавьте пояснение","ОК")))))))))))))</f>
        <v/>
      </c>
    </row>
    <row r="323" spans="1:9" x14ac:dyDescent="0.25">
      <c r="A323" s="16"/>
      <c r="B323" s="13"/>
      <c r="C323" s="13"/>
      <c r="D323" s="14"/>
      <c r="E323" s="17" t="str">
        <f>IF(OR(B323="",SUMPRODUCT(--EXACT('Номенклатура'!$A$6:$A$205,B323))&lt;&gt;1),"",INDEX('Номенклатура'!$D$6:$D$205,SUMPRODUCT(EXACT('Номенклатура'!$A$6:$A$205,B323)*(ROW('Номенклатура'!$A$6:$A$205)-5)))&amp;"")</f>
        <v/>
      </c>
      <c r="F323" s="18" t="str">
        <f>IF(OR(I323="ОК",I323="Учтено: добавьте пояснение"),IF(C323="Приход",D323,IF(C323="Корректировка остатка",D323,-D323)),"")</f>
        <v/>
      </c>
      <c r="G323" s="13"/>
      <c r="H323" s="15" t="str">
        <f>IF(OR(B323="",SUMPRODUCT(--EXACT('Номенклатура'!$A$6:$A$205,B323))&lt;&gt;1),"",INDEX('Номенклатура'!$B$6:$B$205,SUMPRODUCT(EXACT('Номенклатура'!$A$6:$A$205,B323)*(ROW('Номенклатура'!$A$6:$A$205)-5)))&amp;"")</f>
        <v/>
      </c>
      <c r="I323" s="15" t="str">
        <f>IF(COUNTA(A323:D323,G323)=0,"",IF(NOT(ISNUMBER(A323)),"Укажите дату",IF(B323="","Укажите код",IF(NOT(AND(ISTEXT(B323),LEN(B323)&gt;0,LEN(B323)&lt;=30,ISNUMBER(FIND(LEFT(B323,1),"ABCDEFGHIJKLMNOPQRSTUVWXYZ")),SUMPRODUCT((MID(B323,{1,2,3,4,5,6,7,8,9,10,11,12,13,14,15,16,17,18,19,20,21,22,23,24,25,26,27,28,29,30},1)&lt;&gt;"")*ISERROR(FIND(MID(B323,{1,2,3,4,5,6,7,8,9,10,11,12,13,14,15,16,17,18,19,20,21,22,23,24,25,26,27,28,29,30},1),"ABCDEFGHIJKLMNOPQRSTUVWXYZ0123456789-_")))=0,ISERROR(VALUE(B323)))),"Недопустимый код: только латинские буквы A-Z в верхнем регистре, цифры, - и _; начало с буквы, до 30 символов (например MILK-001)",IF(SUMPRODUCT(--EXACT('Номенклатура'!$A$6:$A$205,B323))=0,"Код не найден в номенклатуре",IF(SUMPRODUCT(--EXACT('Номенклатура'!$A$6:$A$205,B323))&gt;1,"Код повторяется в номенклатуре",IF(ISNA(MATCH(C323,{"Приход","Расход","Списание","Корректировка остатка"},0)),"Выберите тип операции",IF(NOT(ISNUMBER(D323)),"Укажите количество",IF(D323=0,"Количество не может быть 0",IF(AND(C323&lt;&gt;"Корректировка остатка",D323&lt;0),"Для этого типа количество положительное",IF(NOT(ISNUMBER('Номенклатура'!$C$2)),"Укажите дату начала учёта",IF(A323&lt;INT('Номенклатура'!$C$2),"Раньше даты начала учёта: НЕ учтено",IF(AND(C323="Корректировка остатка",TRIM(G323)=""),"Учтено: добавьте пояснение","ОК")))))))))))))</f>
        <v/>
      </c>
    </row>
    <row r="324" spans="1:9" x14ac:dyDescent="0.25">
      <c r="A324" s="16"/>
      <c r="B324" s="13"/>
      <c r="C324" s="13"/>
      <c r="D324" s="14"/>
      <c r="E324" s="17" t="str">
        <f>IF(OR(B324="",SUMPRODUCT(--EXACT('Номенклатура'!$A$6:$A$205,B324))&lt;&gt;1),"",INDEX('Номенклатура'!$D$6:$D$205,SUMPRODUCT(EXACT('Номенклатура'!$A$6:$A$205,B324)*(ROW('Номенклатура'!$A$6:$A$205)-5)))&amp;"")</f>
        <v/>
      </c>
      <c r="F324" s="18" t="str">
        <f>IF(OR(I324="ОК",I324="Учтено: добавьте пояснение"),IF(C324="Приход",D324,IF(C324="Корректировка остатка",D324,-D324)),"")</f>
        <v/>
      </c>
      <c r="G324" s="13"/>
      <c r="H324" s="15" t="str">
        <f>IF(OR(B324="",SUMPRODUCT(--EXACT('Номенклатура'!$A$6:$A$205,B324))&lt;&gt;1),"",INDEX('Номенклатура'!$B$6:$B$205,SUMPRODUCT(EXACT('Номенклатура'!$A$6:$A$205,B324)*(ROW('Номенклатура'!$A$6:$A$205)-5)))&amp;"")</f>
        <v/>
      </c>
      <c r="I324" s="15" t="str">
        <f>IF(COUNTA(A324:D324,G324)=0,"",IF(NOT(ISNUMBER(A324)),"Укажите дату",IF(B324="","Укажите код",IF(NOT(AND(ISTEXT(B324),LEN(B324)&gt;0,LEN(B324)&lt;=30,ISNUMBER(FIND(LEFT(B324,1),"ABCDEFGHIJKLMNOPQRSTUVWXYZ")),SUMPRODUCT((MID(B324,{1,2,3,4,5,6,7,8,9,10,11,12,13,14,15,16,17,18,19,20,21,22,23,24,25,26,27,28,29,30},1)&lt;&gt;"")*ISERROR(FIND(MID(B324,{1,2,3,4,5,6,7,8,9,10,11,12,13,14,15,16,17,18,19,20,21,22,23,24,25,26,27,28,29,30},1),"ABCDEFGHIJKLMNOPQRSTUVWXYZ0123456789-_")))=0,ISERROR(VALUE(B324)))),"Недопустимый код: только латинские буквы A-Z в верхнем регистре, цифры, - и _; начало с буквы, до 30 символов (например MILK-001)",IF(SUMPRODUCT(--EXACT('Номенклатура'!$A$6:$A$205,B324))=0,"Код не найден в номенклатуре",IF(SUMPRODUCT(--EXACT('Номенклатура'!$A$6:$A$205,B324))&gt;1,"Код повторяется в номенклатуре",IF(ISNA(MATCH(C324,{"Приход","Расход","Списание","Корректировка остатка"},0)),"Выберите тип операции",IF(NOT(ISNUMBER(D324)),"Укажите количество",IF(D324=0,"Количество не может быть 0",IF(AND(C324&lt;&gt;"Корректировка остатка",D324&lt;0),"Для этого типа количество положительное",IF(NOT(ISNUMBER('Номенклатура'!$C$2)),"Укажите дату начала учёта",IF(A324&lt;INT('Номенклатура'!$C$2),"Раньше даты начала учёта: НЕ учтено",IF(AND(C324="Корректировка остатка",TRIM(G324)=""),"Учтено: добавьте пояснение","ОК")))))))))))))</f>
        <v/>
      </c>
    </row>
    <row r="325" spans="1:9" x14ac:dyDescent="0.25">
      <c r="A325" s="16"/>
      <c r="B325" s="13"/>
      <c r="C325" s="13"/>
      <c r="D325" s="14"/>
      <c r="E325" s="17" t="str">
        <f>IF(OR(B325="",SUMPRODUCT(--EXACT('Номенклатура'!$A$6:$A$205,B325))&lt;&gt;1),"",INDEX('Номенклатура'!$D$6:$D$205,SUMPRODUCT(EXACT('Номенклатура'!$A$6:$A$205,B325)*(ROW('Номенклатура'!$A$6:$A$205)-5)))&amp;"")</f>
        <v/>
      </c>
      <c r="F325" s="18" t="str">
        <f>IF(OR(I325="ОК",I325="Учтено: добавьте пояснение"),IF(C325="Приход",D325,IF(C325="Корректировка остатка",D325,-D325)),"")</f>
        <v/>
      </c>
      <c r="G325" s="13"/>
      <c r="H325" s="15" t="str">
        <f>IF(OR(B325="",SUMPRODUCT(--EXACT('Номенклатура'!$A$6:$A$205,B325))&lt;&gt;1),"",INDEX('Номенклатура'!$B$6:$B$205,SUMPRODUCT(EXACT('Номенклатура'!$A$6:$A$205,B325)*(ROW('Номенклатура'!$A$6:$A$205)-5)))&amp;"")</f>
        <v/>
      </c>
      <c r="I325" s="15" t="str">
        <f>IF(COUNTA(A325:D325,G325)=0,"",IF(NOT(ISNUMBER(A325)),"Укажите дату",IF(B325="","Укажите код",IF(NOT(AND(ISTEXT(B325),LEN(B325)&gt;0,LEN(B325)&lt;=30,ISNUMBER(FIND(LEFT(B325,1),"ABCDEFGHIJKLMNOPQRSTUVWXYZ")),SUMPRODUCT((MID(B325,{1,2,3,4,5,6,7,8,9,10,11,12,13,14,15,16,17,18,19,20,21,22,23,24,25,26,27,28,29,30},1)&lt;&gt;"")*ISERROR(FIND(MID(B325,{1,2,3,4,5,6,7,8,9,10,11,12,13,14,15,16,17,18,19,20,21,22,23,24,25,26,27,28,29,30},1),"ABCDEFGHIJKLMNOPQRSTUVWXYZ0123456789-_")))=0,ISERROR(VALUE(B325)))),"Недопустимый код: только латинские буквы A-Z в верхнем регистре, цифры, - и _; начало с буквы, до 30 символов (например MILK-001)",IF(SUMPRODUCT(--EXACT('Номенклатура'!$A$6:$A$205,B325))=0,"Код не найден в номенклатуре",IF(SUMPRODUCT(--EXACT('Номенклатура'!$A$6:$A$205,B325))&gt;1,"Код повторяется в номенклатуре",IF(ISNA(MATCH(C325,{"Приход","Расход","Списание","Корректировка остатка"},0)),"Выберите тип операции",IF(NOT(ISNUMBER(D325)),"Укажите количество",IF(D325=0,"Количество не может быть 0",IF(AND(C325&lt;&gt;"Корректировка остатка",D325&lt;0),"Для этого типа количество положительное",IF(NOT(ISNUMBER('Номенклатура'!$C$2)),"Укажите дату начала учёта",IF(A325&lt;INT('Номенклатура'!$C$2),"Раньше даты начала учёта: НЕ учтено",IF(AND(C325="Корректировка остатка",TRIM(G325)=""),"Учтено: добавьте пояснение","ОК")))))))))))))</f>
        <v/>
      </c>
    </row>
    <row r="326" spans="1:9" x14ac:dyDescent="0.25">
      <c r="A326" s="16"/>
      <c r="B326" s="13"/>
      <c r="C326" s="13"/>
      <c r="D326" s="14"/>
      <c r="E326" s="17" t="str">
        <f>IF(OR(B326="",SUMPRODUCT(--EXACT('Номенклатура'!$A$6:$A$205,B326))&lt;&gt;1),"",INDEX('Номенклатура'!$D$6:$D$205,SUMPRODUCT(EXACT('Номенклатура'!$A$6:$A$205,B326)*(ROW('Номенклатура'!$A$6:$A$205)-5)))&amp;"")</f>
        <v/>
      </c>
      <c r="F326" s="18" t="str">
        <f>IF(OR(I326="ОК",I326="Учтено: добавьте пояснение"),IF(C326="Приход",D326,IF(C326="Корректировка остатка",D326,-D326)),"")</f>
        <v/>
      </c>
      <c r="G326" s="13"/>
      <c r="H326" s="15" t="str">
        <f>IF(OR(B326="",SUMPRODUCT(--EXACT('Номенклатура'!$A$6:$A$205,B326))&lt;&gt;1),"",INDEX('Номенклатура'!$B$6:$B$205,SUMPRODUCT(EXACT('Номенклатура'!$A$6:$A$205,B326)*(ROW('Номенклатура'!$A$6:$A$205)-5)))&amp;"")</f>
        <v/>
      </c>
      <c r="I326" s="15" t="str">
        <f>IF(COUNTA(A326:D326,G326)=0,"",IF(NOT(ISNUMBER(A326)),"Укажите дату",IF(B326="","Укажите код",IF(NOT(AND(ISTEXT(B326),LEN(B326)&gt;0,LEN(B326)&lt;=30,ISNUMBER(FIND(LEFT(B326,1),"ABCDEFGHIJKLMNOPQRSTUVWXYZ")),SUMPRODUCT((MID(B326,{1,2,3,4,5,6,7,8,9,10,11,12,13,14,15,16,17,18,19,20,21,22,23,24,25,26,27,28,29,30},1)&lt;&gt;"")*ISERROR(FIND(MID(B326,{1,2,3,4,5,6,7,8,9,10,11,12,13,14,15,16,17,18,19,20,21,22,23,24,25,26,27,28,29,30},1),"ABCDEFGHIJKLMNOPQRSTUVWXYZ0123456789-_")))=0,ISERROR(VALUE(B326)))),"Недопустимый код: только латинские буквы A-Z в верхнем регистре, цифры, - и _; начало с буквы, до 30 символов (например MILK-001)",IF(SUMPRODUCT(--EXACT('Номенклатура'!$A$6:$A$205,B326))=0,"Код не найден в номенклатуре",IF(SUMPRODUCT(--EXACT('Номенклатура'!$A$6:$A$205,B326))&gt;1,"Код повторяется в номенклатуре",IF(ISNA(MATCH(C326,{"Приход","Расход","Списание","Корректировка остатка"},0)),"Выберите тип операции",IF(NOT(ISNUMBER(D326)),"Укажите количество",IF(D326=0,"Количество не может быть 0",IF(AND(C326&lt;&gt;"Корректировка остатка",D326&lt;0),"Для этого типа количество положительное",IF(NOT(ISNUMBER('Номенклатура'!$C$2)),"Укажите дату начала учёта",IF(A326&lt;INT('Номенклатура'!$C$2),"Раньше даты начала учёта: НЕ учтено",IF(AND(C326="Корректировка остатка",TRIM(G326)=""),"Учтено: добавьте пояснение","ОК")))))))))))))</f>
        <v/>
      </c>
    </row>
    <row r="327" spans="1:9" x14ac:dyDescent="0.25">
      <c r="A327" s="16"/>
      <c r="B327" s="13"/>
      <c r="C327" s="13"/>
      <c r="D327" s="14"/>
      <c r="E327" s="17" t="str">
        <f>IF(OR(B327="",SUMPRODUCT(--EXACT('Номенклатура'!$A$6:$A$205,B327))&lt;&gt;1),"",INDEX('Номенклатура'!$D$6:$D$205,SUMPRODUCT(EXACT('Номенклатура'!$A$6:$A$205,B327)*(ROW('Номенклатура'!$A$6:$A$205)-5)))&amp;"")</f>
        <v/>
      </c>
      <c r="F327" s="18" t="str">
        <f>IF(OR(I327="ОК",I327="Учтено: добавьте пояснение"),IF(C327="Приход",D327,IF(C327="Корректировка остатка",D327,-D327)),"")</f>
        <v/>
      </c>
      <c r="G327" s="13"/>
      <c r="H327" s="15" t="str">
        <f>IF(OR(B327="",SUMPRODUCT(--EXACT('Номенклатура'!$A$6:$A$205,B327))&lt;&gt;1),"",INDEX('Номенклатура'!$B$6:$B$205,SUMPRODUCT(EXACT('Номенклатура'!$A$6:$A$205,B327)*(ROW('Номенклатура'!$A$6:$A$205)-5)))&amp;"")</f>
        <v/>
      </c>
      <c r="I327" s="15" t="str">
        <f>IF(COUNTA(A327:D327,G327)=0,"",IF(NOT(ISNUMBER(A327)),"Укажите дату",IF(B327="","Укажите код",IF(NOT(AND(ISTEXT(B327),LEN(B327)&gt;0,LEN(B327)&lt;=30,ISNUMBER(FIND(LEFT(B327,1),"ABCDEFGHIJKLMNOPQRSTUVWXYZ")),SUMPRODUCT((MID(B327,{1,2,3,4,5,6,7,8,9,10,11,12,13,14,15,16,17,18,19,20,21,22,23,24,25,26,27,28,29,30},1)&lt;&gt;"")*ISERROR(FIND(MID(B327,{1,2,3,4,5,6,7,8,9,10,11,12,13,14,15,16,17,18,19,20,21,22,23,24,25,26,27,28,29,30},1),"ABCDEFGHIJKLMNOPQRSTUVWXYZ0123456789-_")))=0,ISERROR(VALUE(B327)))),"Недопустимый код: только латинские буквы A-Z в верхнем регистре, цифры, - и _; начало с буквы, до 30 символов (например MILK-001)",IF(SUMPRODUCT(--EXACT('Номенклатура'!$A$6:$A$205,B327))=0,"Код не найден в номенклатуре",IF(SUMPRODUCT(--EXACT('Номенклатура'!$A$6:$A$205,B327))&gt;1,"Код повторяется в номенклатуре",IF(ISNA(MATCH(C327,{"Приход","Расход","Списание","Корректировка остатка"},0)),"Выберите тип операции",IF(NOT(ISNUMBER(D327)),"Укажите количество",IF(D327=0,"Количество не может быть 0",IF(AND(C327&lt;&gt;"Корректировка остатка",D327&lt;0),"Для этого типа количество положительное",IF(NOT(ISNUMBER('Номенклатура'!$C$2)),"Укажите дату начала учёта",IF(A327&lt;INT('Номенклатура'!$C$2),"Раньше даты начала учёта: НЕ учтено",IF(AND(C327="Корректировка остатка",TRIM(G327)=""),"Учтено: добавьте пояснение","ОК")))))))))))))</f>
        <v/>
      </c>
    </row>
    <row r="328" spans="1:9" x14ac:dyDescent="0.25">
      <c r="A328" s="16"/>
      <c r="B328" s="13"/>
      <c r="C328" s="13"/>
      <c r="D328" s="14"/>
      <c r="E328" s="17" t="str">
        <f>IF(OR(B328="",SUMPRODUCT(--EXACT('Номенклатура'!$A$6:$A$205,B328))&lt;&gt;1),"",INDEX('Номенклатура'!$D$6:$D$205,SUMPRODUCT(EXACT('Номенклатура'!$A$6:$A$205,B328)*(ROW('Номенклатура'!$A$6:$A$205)-5)))&amp;"")</f>
        <v/>
      </c>
      <c r="F328" s="18" t="str">
        <f>IF(OR(I328="ОК",I328="Учтено: добавьте пояснение"),IF(C328="Приход",D328,IF(C328="Корректировка остатка",D328,-D328)),"")</f>
        <v/>
      </c>
      <c r="G328" s="13"/>
      <c r="H328" s="15" t="str">
        <f>IF(OR(B328="",SUMPRODUCT(--EXACT('Номенклатура'!$A$6:$A$205,B328))&lt;&gt;1),"",INDEX('Номенклатура'!$B$6:$B$205,SUMPRODUCT(EXACT('Номенклатура'!$A$6:$A$205,B328)*(ROW('Номенклатура'!$A$6:$A$205)-5)))&amp;"")</f>
        <v/>
      </c>
      <c r="I328" s="15" t="str">
        <f>IF(COUNTA(A328:D328,G328)=0,"",IF(NOT(ISNUMBER(A328)),"Укажите дату",IF(B328="","Укажите код",IF(NOT(AND(ISTEXT(B328),LEN(B328)&gt;0,LEN(B328)&lt;=30,ISNUMBER(FIND(LEFT(B328,1),"ABCDEFGHIJKLMNOPQRSTUVWXYZ")),SUMPRODUCT((MID(B328,{1,2,3,4,5,6,7,8,9,10,11,12,13,14,15,16,17,18,19,20,21,22,23,24,25,26,27,28,29,30},1)&lt;&gt;"")*ISERROR(FIND(MID(B328,{1,2,3,4,5,6,7,8,9,10,11,12,13,14,15,16,17,18,19,20,21,22,23,24,25,26,27,28,29,30},1),"ABCDEFGHIJKLMNOPQRSTUVWXYZ0123456789-_")))=0,ISERROR(VALUE(B328)))),"Недопустимый код: только латинские буквы A-Z в верхнем регистре, цифры, - и _; начало с буквы, до 30 символов (например MILK-001)",IF(SUMPRODUCT(--EXACT('Номенклатура'!$A$6:$A$205,B328))=0,"Код не найден в номенклатуре",IF(SUMPRODUCT(--EXACT('Номенклатура'!$A$6:$A$205,B328))&gt;1,"Код повторяется в номенклатуре",IF(ISNA(MATCH(C328,{"Приход","Расход","Списание","Корректировка остатка"},0)),"Выберите тип операции",IF(NOT(ISNUMBER(D328)),"Укажите количество",IF(D328=0,"Количество не может быть 0",IF(AND(C328&lt;&gt;"Корректировка остатка",D328&lt;0),"Для этого типа количество положительное",IF(NOT(ISNUMBER('Номенклатура'!$C$2)),"Укажите дату начала учёта",IF(A328&lt;INT('Номенклатура'!$C$2),"Раньше даты начала учёта: НЕ учтено",IF(AND(C328="Корректировка остатка",TRIM(G328)=""),"Учтено: добавьте пояснение","ОК")))))))))))))</f>
        <v/>
      </c>
    </row>
    <row r="329" spans="1:9" x14ac:dyDescent="0.25">
      <c r="A329" s="16"/>
      <c r="B329" s="13"/>
      <c r="C329" s="13"/>
      <c r="D329" s="14"/>
      <c r="E329" s="17" t="str">
        <f>IF(OR(B329="",SUMPRODUCT(--EXACT('Номенклатура'!$A$6:$A$205,B329))&lt;&gt;1),"",INDEX('Номенклатура'!$D$6:$D$205,SUMPRODUCT(EXACT('Номенклатура'!$A$6:$A$205,B329)*(ROW('Номенклатура'!$A$6:$A$205)-5)))&amp;"")</f>
        <v/>
      </c>
      <c r="F329" s="18" t="str">
        <f>IF(OR(I329="ОК",I329="Учтено: добавьте пояснение"),IF(C329="Приход",D329,IF(C329="Корректировка остатка",D329,-D329)),"")</f>
        <v/>
      </c>
      <c r="G329" s="13"/>
      <c r="H329" s="15" t="str">
        <f>IF(OR(B329="",SUMPRODUCT(--EXACT('Номенклатура'!$A$6:$A$205,B329))&lt;&gt;1),"",INDEX('Номенклатура'!$B$6:$B$205,SUMPRODUCT(EXACT('Номенклатура'!$A$6:$A$205,B329)*(ROW('Номенклатура'!$A$6:$A$205)-5)))&amp;"")</f>
        <v/>
      </c>
      <c r="I329" s="15" t="str">
        <f>IF(COUNTA(A329:D329,G329)=0,"",IF(NOT(ISNUMBER(A329)),"Укажите дату",IF(B329="","Укажите код",IF(NOT(AND(ISTEXT(B329),LEN(B329)&gt;0,LEN(B329)&lt;=30,ISNUMBER(FIND(LEFT(B329,1),"ABCDEFGHIJKLMNOPQRSTUVWXYZ")),SUMPRODUCT((MID(B329,{1,2,3,4,5,6,7,8,9,10,11,12,13,14,15,16,17,18,19,20,21,22,23,24,25,26,27,28,29,30},1)&lt;&gt;"")*ISERROR(FIND(MID(B329,{1,2,3,4,5,6,7,8,9,10,11,12,13,14,15,16,17,18,19,20,21,22,23,24,25,26,27,28,29,30},1),"ABCDEFGHIJKLMNOPQRSTUVWXYZ0123456789-_")))=0,ISERROR(VALUE(B329)))),"Недопустимый код: только латинские буквы A-Z в верхнем регистре, цифры, - и _; начало с буквы, до 30 символов (например MILK-001)",IF(SUMPRODUCT(--EXACT('Номенклатура'!$A$6:$A$205,B329))=0,"Код не найден в номенклатуре",IF(SUMPRODUCT(--EXACT('Номенклатура'!$A$6:$A$205,B329))&gt;1,"Код повторяется в номенклатуре",IF(ISNA(MATCH(C329,{"Приход","Расход","Списание","Корректировка остатка"},0)),"Выберите тип операции",IF(NOT(ISNUMBER(D329)),"Укажите количество",IF(D329=0,"Количество не может быть 0",IF(AND(C329&lt;&gt;"Корректировка остатка",D329&lt;0),"Для этого типа количество положительное",IF(NOT(ISNUMBER('Номенклатура'!$C$2)),"Укажите дату начала учёта",IF(A329&lt;INT('Номенклатура'!$C$2),"Раньше даты начала учёта: НЕ учтено",IF(AND(C329="Корректировка остатка",TRIM(G329)=""),"Учтено: добавьте пояснение","ОК")))))))))))))</f>
        <v/>
      </c>
    </row>
    <row r="330" spans="1:9" x14ac:dyDescent="0.25">
      <c r="A330" s="16"/>
      <c r="B330" s="13"/>
      <c r="C330" s="13"/>
      <c r="D330" s="14"/>
      <c r="E330" s="17" t="str">
        <f>IF(OR(B330="",SUMPRODUCT(--EXACT('Номенклатура'!$A$6:$A$205,B330))&lt;&gt;1),"",INDEX('Номенклатура'!$D$6:$D$205,SUMPRODUCT(EXACT('Номенклатура'!$A$6:$A$205,B330)*(ROW('Номенклатура'!$A$6:$A$205)-5)))&amp;"")</f>
        <v/>
      </c>
      <c r="F330" s="18" t="str">
        <f>IF(OR(I330="ОК",I330="Учтено: добавьте пояснение"),IF(C330="Приход",D330,IF(C330="Корректировка остатка",D330,-D330)),"")</f>
        <v/>
      </c>
      <c r="G330" s="13"/>
      <c r="H330" s="15" t="str">
        <f>IF(OR(B330="",SUMPRODUCT(--EXACT('Номенклатура'!$A$6:$A$205,B330))&lt;&gt;1),"",INDEX('Номенклатура'!$B$6:$B$205,SUMPRODUCT(EXACT('Номенклатура'!$A$6:$A$205,B330)*(ROW('Номенклатура'!$A$6:$A$205)-5)))&amp;"")</f>
        <v/>
      </c>
      <c r="I330" s="15" t="str">
        <f>IF(COUNTA(A330:D330,G330)=0,"",IF(NOT(ISNUMBER(A330)),"Укажите дату",IF(B330="","Укажите код",IF(NOT(AND(ISTEXT(B330),LEN(B330)&gt;0,LEN(B330)&lt;=30,ISNUMBER(FIND(LEFT(B330,1),"ABCDEFGHIJKLMNOPQRSTUVWXYZ")),SUMPRODUCT((MID(B330,{1,2,3,4,5,6,7,8,9,10,11,12,13,14,15,16,17,18,19,20,21,22,23,24,25,26,27,28,29,30},1)&lt;&gt;"")*ISERROR(FIND(MID(B330,{1,2,3,4,5,6,7,8,9,10,11,12,13,14,15,16,17,18,19,20,21,22,23,24,25,26,27,28,29,30},1),"ABCDEFGHIJKLMNOPQRSTUVWXYZ0123456789-_")))=0,ISERROR(VALUE(B330)))),"Недопустимый код: только латинские буквы A-Z в верхнем регистре, цифры, - и _; начало с буквы, до 30 символов (например MILK-001)",IF(SUMPRODUCT(--EXACT('Номенклатура'!$A$6:$A$205,B330))=0,"Код не найден в номенклатуре",IF(SUMPRODUCT(--EXACT('Номенклатура'!$A$6:$A$205,B330))&gt;1,"Код повторяется в номенклатуре",IF(ISNA(MATCH(C330,{"Приход","Расход","Списание","Корректировка остатка"},0)),"Выберите тип операции",IF(NOT(ISNUMBER(D330)),"Укажите количество",IF(D330=0,"Количество не может быть 0",IF(AND(C330&lt;&gt;"Корректировка остатка",D330&lt;0),"Для этого типа количество положительное",IF(NOT(ISNUMBER('Номенклатура'!$C$2)),"Укажите дату начала учёта",IF(A330&lt;INT('Номенклатура'!$C$2),"Раньше даты начала учёта: НЕ учтено",IF(AND(C330="Корректировка остатка",TRIM(G330)=""),"Учтено: добавьте пояснение","ОК")))))))))))))</f>
        <v/>
      </c>
    </row>
    <row r="331" spans="1:9" x14ac:dyDescent="0.25">
      <c r="A331" s="16"/>
      <c r="B331" s="13"/>
      <c r="C331" s="13"/>
      <c r="D331" s="14"/>
      <c r="E331" s="17" t="str">
        <f>IF(OR(B331="",SUMPRODUCT(--EXACT('Номенклатура'!$A$6:$A$205,B331))&lt;&gt;1),"",INDEX('Номенклатура'!$D$6:$D$205,SUMPRODUCT(EXACT('Номенклатура'!$A$6:$A$205,B331)*(ROW('Номенклатура'!$A$6:$A$205)-5)))&amp;"")</f>
        <v/>
      </c>
      <c r="F331" s="18" t="str">
        <f>IF(OR(I331="ОК",I331="Учтено: добавьте пояснение"),IF(C331="Приход",D331,IF(C331="Корректировка остатка",D331,-D331)),"")</f>
        <v/>
      </c>
      <c r="G331" s="13"/>
      <c r="H331" s="15" t="str">
        <f>IF(OR(B331="",SUMPRODUCT(--EXACT('Номенклатура'!$A$6:$A$205,B331))&lt;&gt;1),"",INDEX('Номенклатура'!$B$6:$B$205,SUMPRODUCT(EXACT('Номенклатура'!$A$6:$A$205,B331)*(ROW('Номенклатура'!$A$6:$A$205)-5)))&amp;"")</f>
        <v/>
      </c>
      <c r="I331" s="15" t="str">
        <f>IF(COUNTA(A331:D331,G331)=0,"",IF(NOT(ISNUMBER(A331)),"Укажите дату",IF(B331="","Укажите код",IF(NOT(AND(ISTEXT(B331),LEN(B331)&gt;0,LEN(B331)&lt;=30,ISNUMBER(FIND(LEFT(B331,1),"ABCDEFGHIJKLMNOPQRSTUVWXYZ")),SUMPRODUCT((MID(B331,{1,2,3,4,5,6,7,8,9,10,11,12,13,14,15,16,17,18,19,20,21,22,23,24,25,26,27,28,29,30},1)&lt;&gt;"")*ISERROR(FIND(MID(B331,{1,2,3,4,5,6,7,8,9,10,11,12,13,14,15,16,17,18,19,20,21,22,23,24,25,26,27,28,29,30},1),"ABCDEFGHIJKLMNOPQRSTUVWXYZ0123456789-_")))=0,ISERROR(VALUE(B331)))),"Недопустимый код: только латинские буквы A-Z в верхнем регистре, цифры, - и _; начало с буквы, до 30 символов (например MILK-001)",IF(SUMPRODUCT(--EXACT('Номенклатура'!$A$6:$A$205,B331))=0,"Код не найден в номенклатуре",IF(SUMPRODUCT(--EXACT('Номенклатура'!$A$6:$A$205,B331))&gt;1,"Код повторяется в номенклатуре",IF(ISNA(MATCH(C331,{"Приход","Расход","Списание","Корректировка остатка"},0)),"Выберите тип операции",IF(NOT(ISNUMBER(D331)),"Укажите количество",IF(D331=0,"Количество не может быть 0",IF(AND(C331&lt;&gt;"Корректировка остатка",D331&lt;0),"Для этого типа количество положительное",IF(NOT(ISNUMBER('Номенклатура'!$C$2)),"Укажите дату начала учёта",IF(A331&lt;INT('Номенклатура'!$C$2),"Раньше даты начала учёта: НЕ учтено",IF(AND(C331="Корректировка остатка",TRIM(G331)=""),"Учтено: добавьте пояснение","ОК")))))))))))))</f>
        <v/>
      </c>
    </row>
    <row r="332" spans="1:9" x14ac:dyDescent="0.25">
      <c r="A332" s="16"/>
      <c r="B332" s="13"/>
      <c r="C332" s="13"/>
      <c r="D332" s="14"/>
      <c r="E332" s="17" t="str">
        <f>IF(OR(B332="",SUMPRODUCT(--EXACT('Номенклатура'!$A$6:$A$205,B332))&lt;&gt;1),"",INDEX('Номенклатура'!$D$6:$D$205,SUMPRODUCT(EXACT('Номенклатура'!$A$6:$A$205,B332)*(ROW('Номенклатура'!$A$6:$A$205)-5)))&amp;"")</f>
        <v/>
      </c>
      <c r="F332" s="18" t="str">
        <f>IF(OR(I332="ОК",I332="Учтено: добавьте пояснение"),IF(C332="Приход",D332,IF(C332="Корректировка остатка",D332,-D332)),"")</f>
        <v/>
      </c>
      <c r="G332" s="13"/>
      <c r="H332" s="15" t="str">
        <f>IF(OR(B332="",SUMPRODUCT(--EXACT('Номенклатура'!$A$6:$A$205,B332))&lt;&gt;1),"",INDEX('Номенклатура'!$B$6:$B$205,SUMPRODUCT(EXACT('Номенклатура'!$A$6:$A$205,B332)*(ROW('Номенклатура'!$A$6:$A$205)-5)))&amp;"")</f>
        <v/>
      </c>
      <c r="I332" s="15" t="str">
        <f>IF(COUNTA(A332:D332,G332)=0,"",IF(NOT(ISNUMBER(A332)),"Укажите дату",IF(B332="","Укажите код",IF(NOT(AND(ISTEXT(B332),LEN(B332)&gt;0,LEN(B332)&lt;=30,ISNUMBER(FIND(LEFT(B332,1),"ABCDEFGHIJKLMNOPQRSTUVWXYZ")),SUMPRODUCT((MID(B332,{1,2,3,4,5,6,7,8,9,10,11,12,13,14,15,16,17,18,19,20,21,22,23,24,25,26,27,28,29,30},1)&lt;&gt;"")*ISERROR(FIND(MID(B332,{1,2,3,4,5,6,7,8,9,10,11,12,13,14,15,16,17,18,19,20,21,22,23,24,25,26,27,28,29,30},1),"ABCDEFGHIJKLMNOPQRSTUVWXYZ0123456789-_")))=0,ISERROR(VALUE(B332)))),"Недопустимый код: только латинские буквы A-Z в верхнем регистре, цифры, - и _; начало с буквы, до 30 символов (например MILK-001)",IF(SUMPRODUCT(--EXACT('Номенклатура'!$A$6:$A$205,B332))=0,"Код не найден в номенклатуре",IF(SUMPRODUCT(--EXACT('Номенклатура'!$A$6:$A$205,B332))&gt;1,"Код повторяется в номенклатуре",IF(ISNA(MATCH(C332,{"Приход","Расход","Списание","Корректировка остатка"},0)),"Выберите тип операции",IF(NOT(ISNUMBER(D332)),"Укажите количество",IF(D332=0,"Количество не может быть 0",IF(AND(C332&lt;&gt;"Корректировка остатка",D332&lt;0),"Для этого типа количество положительное",IF(NOT(ISNUMBER('Номенклатура'!$C$2)),"Укажите дату начала учёта",IF(A332&lt;INT('Номенклатура'!$C$2),"Раньше даты начала учёта: НЕ учтено",IF(AND(C332="Корректировка остатка",TRIM(G332)=""),"Учтено: добавьте пояснение","ОК")))))))))))))</f>
        <v/>
      </c>
    </row>
    <row r="333" spans="1:9" x14ac:dyDescent="0.25">
      <c r="A333" s="16"/>
      <c r="B333" s="13"/>
      <c r="C333" s="13"/>
      <c r="D333" s="14"/>
      <c r="E333" s="17" t="str">
        <f>IF(OR(B333="",SUMPRODUCT(--EXACT('Номенклатура'!$A$6:$A$205,B333))&lt;&gt;1),"",INDEX('Номенклатура'!$D$6:$D$205,SUMPRODUCT(EXACT('Номенклатура'!$A$6:$A$205,B333)*(ROW('Номенклатура'!$A$6:$A$205)-5)))&amp;"")</f>
        <v/>
      </c>
      <c r="F333" s="18" t="str">
        <f>IF(OR(I333="ОК",I333="Учтено: добавьте пояснение"),IF(C333="Приход",D333,IF(C333="Корректировка остатка",D333,-D333)),"")</f>
        <v/>
      </c>
      <c r="G333" s="13"/>
      <c r="H333" s="15" t="str">
        <f>IF(OR(B333="",SUMPRODUCT(--EXACT('Номенклатура'!$A$6:$A$205,B333))&lt;&gt;1),"",INDEX('Номенклатура'!$B$6:$B$205,SUMPRODUCT(EXACT('Номенклатура'!$A$6:$A$205,B333)*(ROW('Номенклатура'!$A$6:$A$205)-5)))&amp;"")</f>
        <v/>
      </c>
      <c r="I333" s="15" t="str">
        <f>IF(COUNTA(A333:D333,G333)=0,"",IF(NOT(ISNUMBER(A333)),"Укажите дату",IF(B333="","Укажите код",IF(NOT(AND(ISTEXT(B333),LEN(B333)&gt;0,LEN(B333)&lt;=30,ISNUMBER(FIND(LEFT(B333,1),"ABCDEFGHIJKLMNOPQRSTUVWXYZ")),SUMPRODUCT((MID(B333,{1,2,3,4,5,6,7,8,9,10,11,12,13,14,15,16,17,18,19,20,21,22,23,24,25,26,27,28,29,30},1)&lt;&gt;"")*ISERROR(FIND(MID(B333,{1,2,3,4,5,6,7,8,9,10,11,12,13,14,15,16,17,18,19,20,21,22,23,24,25,26,27,28,29,30},1),"ABCDEFGHIJKLMNOPQRSTUVWXYZ0123456789-_")))=0,ISERROR(VALUE(B333)))),"Недопустимый код: только латинские буквы A-Z в верхнем регистре, цифры, - и _; начало с буквы, до 30 символов (например MILK-001)",IF(SUMPRODUCT(--EXACT('Номенклатура'!$A$6:$A$205,B333))=0,"Код не найден в номенклатуре",IF(SUMPRODUCT(--EXACT('Номенклатура'!$A$6:$A$205,B333))&gt;1,"Код повторяется в номенклатуре",IF(ISNA(MATCH(C333,{"Приход","Расход","Списание","Корректировка остатка"},0)),"Выберите тип операции",IF(NOT(ISNUMBER(D333)),"Укажите количество",IF(D333=0,"Количество не может быть 0",IF(AND(C333&lt;&gt;"Корректировка остатка",D333&lt;0),"Для этого типа количество положительное",IF(NOT(ISNUMBER('Номенклатура'!$C$2)),"Укажите дату начала учёта",IF(A333&lt;INT('Номенклатура'!$C$2),"Раньше даты начала учёта: НЕ учтено",IF(AND(C333="Корректировка остатка",TRIM(G333)=""),"Учтено: добавьте пояснение","ОК")))))))))))))</f>
        <v/>
      </c>
    </row>
    <row r="334" spans="1:9" x14ac:dyDescent="0.25">
      <c r="A334" s="16"/>
      <c r="B334" s="13"/>
      <c r="C334" s="13"/>
      <c r="D334" s="14"/>
      <c r="E334" s="17" t="str">
        <f>IF(OR(B334="",SUMPRODUCT(--EXACT('Номенклатура'!$A$6:$A$205,B334))&lt;&gt;1),"",INDEX('Номенклатура'!$D$6:$D$205,SUMPRODUCT(EXACT('Номенклатура'!$A$6:$A$205,B334)*(ROW('Номенклатура'!$A$6:$A$205)-5)))&amp;"")</f>
        <v/>
      </c>
      <c r="F334" s="18" t="str">
        <f>IF(OR(I334="ОК",I334="Учтено: добавьте пояснение"),IF(C334="Приход",D334,IF(C334="Корректировка остатка",D334,-D334)),"")</f>
        <v/>
      </c>
      <c r="G334" s="13"/>
      <c r="H334" s="15" t="str">
        <f>IF(OR(B334="",SUMPRODUCT(--EXACT('Номенклатура'!$A$6:$A$205,B334))&lt;&gt;1),"",INDEX('Номенклатура'!$B$6:$B$205,SUMPRODUCT(EXACT('Номенклатура'!$A$6:$A$205,B334)*(ROW('Номенклатура'!$A$6:$A$205)-5)))&amp;"")</f>
        <v/>
      </c>
      <c r="I334" s="15" t="str">
        <f>IF(COUNTA(A334:D334,G334)=0,"",IF(NOT(ISNUMBER(A334)),"Укажите дату",IF(B334="","Укажите код",IF(NOT(AND(ISTEXT(B334),LEN(B334)&gt;0,LEN(B334)&lt;=30,ISNUMBER(FIND(LEFT(B334,1),"ABCDEFGHIJKLMNOPQRSTUVWXYZ")),SUMPRODUCT((MID(B334,{1,2,3,4,5,6,7,8,9,10,11,12,13,14,15,16,17,18,19,20,21,22,23,24,25,26,27,28,29,30},1)&lt;&gt;"")*ISERROR(FIND(MID(B334,{1,2,3,4,5,6,7,8,9,10,11,12,13,14,15,16,17,18,19,20,21,22,23,24,25,26,27,28,29,30},1),"ABCDEFGHIJKLMNOPQRSTUVWXYZ0123456789-_")))=0,ISERROR(VALUE(B334)))),"Недопустимый код: только латинские буквы A-Z в верхнем регистре, цифры, - и _; начало с буквы, до 30 символов (например MILK-001)",IF(SUMPRODUCT(--EXACT('Номенклатура'!$A$6:$A$205,B334))=0,"Код не найден в номенклатуре",IF(SUMPRODUCT(--EXACT('Номенклатура'!$A$6:$A$205,B334))&gt;1,"Код повторяется в номенклатуре",IF(ISNA(MATCH(C334,{"Приход","Расход","Списание","Корректировка остатка"},0)),"Выберите тип операции",IF(NOT(ISNUMBER(D334)),"Укажите количество",IF(D334=0,"Количество не может быть 0",IF(AND(C334&lt;&gt;"Корректировка остатка",D334&lt;0),"Для этого типа количество положительное",IF(NOT(ISNUMBER('Номенклатура'!$C$2)),"Укажите дату начала учёта",IF(A334&lt;INT('Номенклатура'!$C$2),"Раньше даты начала учёта: НЕ учтено",IF(AND(C334="Корректировка остатка",TRIM(G334)=""),"Учтено: добавьте пояснение","ОК")))))))))))))</f>
        <v/>
      </c>
    </row>
    <row r="335" spans="1:9" x14ac:dyDescent="0.25">
      <c r="A335" s="16"/>
      <c r="B335" s="13"/>
      <c r="C335" s="13"/>
      <c r="D335" s="14"/>
      <c r="E335" s="17" t="str">
        <f>IF(OR(B335="",SUMPRODUCT(--EXACT('Номенклатура'!$A$6:$A$205,B335))&lt;&gt;1),"",INDEX('Номенклатура'!$D$6:$D$205,SUMPRODUCT(EXACT('Номенклатура'!$A$6:$A$205,B335)*(ROW('Номенклатура'!$A$6:$A$205)-5)))&amp;"")</f>
        <v/>
      </c>
      <c r="F335" s="18" t="str">
        <f>IF(OR(I335="ОК",I335="Учтено: добавьте пояснение"),IF(C335="Приход",D335,IF(C335="Корректировка остатка",D335,-D335)),"")</f>
        <v/>
      </c>
      <c r="G335" s="13"/>
      <c r="H335" s="15" t="str">
        <f>IF(OR(B335="",SUMPRODUCT(--EXACT('Номенклатура'!$A$6:$A$205,B335))&lt;&gt;1),"",INDEX('Номенклатура'!$B$6:$B$205,SUMPRODUCT(EXACT('Номенклатура'!$A$6:$A$205,B335)*(ROW('Номенклатура'!$A$6:$A$205)-5)))&amp;"")</f>
        <v/>
      </c>
      <c r="I335" s="15" t="str">
        <f>IF(COUNTA(A335:D335,G335)=0,"",IF(NOT(ISNUMBER(A335)),"Укажите дату",IF(B335="","Укажите код",IF(NOT(AND(ISTEXT(B335),LEN(B335)&gt;0,LEN(B335)&lt;=30,ISNUMBER(FIND(LEFT(B335,1),"ABCDEFGHIJKLMNOPQRSTUVWXYZ")),SUMPRODUCT((MID(B335,{1,2,3,4,5,6,7,8,9,10,11,12,13,14,15,16,17,18,19,20,21,22,23,24,25,26,27,28,29,30},1)&lt;&gt;"")*ISERROR(FIND(MID(B335,{1,2,3,4,5,6,7,8,9,10,11,12,13,14,15,16,17,18,19,20,21,22,23,24,25,26,27,28,29,30},1),"ABCDEFGHIJKLMNOPQRSTUVWXYZ0123456789-_")))=0,ISERROR(VALUE(B335)))),"Недопустимый код: только латинские буквы A-Z в верхнем регистре, цифры, - и _; начало с буквы, до 30 символов (например MILK-001)",IF(SUMPRODUCT(--EXACT('Номенклатура'!$A$6:$A$205,B335))=0,"Код не найден в номенклатуре",IF(SUMPRODUCT(--EXACT('Номенклатура'!$A$6:$A$205,B335))&gt;1,"Код повторяется в номенклатуре",IF(ISNA(MATCH(C335,{"Приход","Расход","Списание","Корректировка остатка"},0)),"Выберите тип операции",IF(NOT(ISNUMBER(D335)),"Укажите количество",IF(D335=0,"Количество не может быть 0",IF(AND(C335&lt;&gt;"Корректировка остатка",D335&lt;0),"Для этого типа количество положительное",IF(NOT(ISNUMBER('Номенклатура'!$C$2)),"Укажите дату начала учёта",IF(A335&lt;INT('Номенклатура'!$C$2),"Раньше даты начала учёта: НЕ учтено",IF(AND(C335="Корректировка остатка",TRIM(G335)=""),"Учтено: добавьте пояснение","ОК")))))))))))))</f>
        <v/>
      </c>
    </row>
    <row r="336" spans="1:9" x14ac:dyDescent="0.25">
      <c r="A336" s="16"/>
      <c r="B336" s="13"/>
      <c r="C336" s="13"/>
      <c r="D336" s="14"/>
      <c r="E336" s="17" t="str">
        <f>IF(OR(B336="",SUMPRODUCT(--EXACT('Номенклатура'!$A$6:$A$205,B336))&lt;&gt;1),"",INDEX('Номенклатура'!$D$6:$D$205,SUMPRODUCT(EXACT('Номенклатура'!$A$6:$A$205,B336)*(ROW('Номенклатура'!$A$6:$A$205)-5)))&amp;"")</f>
        <v/>
      </c>
      <c r="F336" s="18" t="str">
        <f>IF(OR(I336="ОК",I336="Учтено: добавьте пояснение"),IF(C336="Приход",D336,IF(C336="Корректировка остатка",D336,-D336)),"")</f>
        <v/>
      </c>
      <c r="G336" s="13"/>
      <c r="H336" s="15" t="str">
        <f>IF(OR(B336="",SUMPRODUCT(--EXACT('Номенклатура'!$A$6:$A$205,B336))&lt;&gt;1),"",INDEX('Номенклатура'!$B$6:$B$205,SUMPRODUCT(EXACT('Номенклатура'!$A$6:$A$205,B336)*(ROW('Номенклатура'!$A$6:$A$205)-5)))&amp;"")</f>
        <v/>
      </c>
      <c r="I336" s="15" t="str">
        <f>IF(COUNTA(A336:D336,G336)=0,"",IF(NOT(ISNUMBER(A336)),"Укажите дату",IF(B336="","Укажите код",IF(NOT(AND(ISTEXT(B336),LEN(B336)&gt;0,LEN(B336)&lt;=30,ISNUMBER(FIND(LEFT(B336,1),"ABCDEFGHIJKLMNOPQRSTUVWXYZ")),SUMPRODUCT((MID(B336,{1,2,3,4,5,6,7,8,9,10,11,12,13,14,15,16,17,18,19,20,21,22,23,24,25,26,27,28,29,30},1)&lt;&gt;"")*ISERROR(FIND(MID(B336,{1,2,3,4,5,6,7,8,9,10,11,12,13,14,15,16,17,18,19,20,21,22,23,24,25,26,27,28,29,30},1),"ABCDEFGHIJKLMNOPQRSTUVWXYZ0123456789-_")))=0,ISERROR(VALUE(B336)))),"Недопустимый код: только латинские буквы A-Z в верхнем регистре, цифры, - и _; начало с буквы, до 30 символов (например MILK-001)",IF(SUMPRODUCT(--EXACT('Номенклатура'!$A$6:$A$205,B336))=0,"Код не найден в номенклатуре",IF(SUMPRODUCT(--EXACT('Номенклатура'!$A$6:$A$205,B336))&gt;1,"Код повторяется в номенклатуре",IF(ISNA(MATCH(C336,{"Приход","Расход","Списание","Корректировка остатка"},0)),"Выберите тип операции",IF(NOT(ISNUMBER(D336)),"Укажите количество",IF(D336=0,"Количество не может быть 0",IF(AND(C336&lt;&gt;"Корректировка остатка",D336&lt;0),"Для этого типа количество положительное",IF(NOT(ISNUMBER('Номенклатура'!$C$2)),"Укажите дату начала учёта",IF(A336&lt;INT('Номенклатура'!$C$2),"Раньше даты начала учёта: НЕ учтено",IF(AND(C336="Корректировка остатка",TRIM(G336)=""),"Учтено: добавьте пояснение","ОК")))))))))))))</f>
        <v/>
      </c>
    </row>
    <row r="337" spans="1:9" x14ac:dyDescent="0.25">
      <c r="A337" s="16"/>
      <c r="B337" s="13"/>
      <c r="C337" s="13"/>
      <c r="D337" s="14"/>
      <c r="E337" s="17" t="str">
        <f>IF(OR(B337="",SUMPRODUCT(--EXACT('Номенклатура'!$A$6:$A$205,B337))&lt;&gt;1),"",INDEX('Номенклатура'!$D$6:$D$205,SUMPRODUCT(EXACT('Номенклатура'!$A$6:$A$205,B337)*(ROW('Номенклатура'!$A$6:$A$205)-5)))&amp;"")</f>
        <v/>
      </c>
      <c r="F337" s="18" t="str">
        <f>IF(OR(I337="ОК",I337="Учтено: добавьте пояснение"),IF(C337="Приход",D337,IF(C337="Корректировка остатка",D337,-D337)),"")</f>
        <v/>
      </c>
      <c r="G337" s="13"/>
      <c r="H337" s="15" t="str">
        <f>IF(OR(B337="",SUMPRODUCT(--EXACT('Номенклатура'!$A$6:$A$205,B337))&lt;&gt;1),"",INDEX('Номенклатура'!$B$6:$B$205,SUMPRODUCT(EXACT('Номенклатура'!$A$6:$A$205,B337)*(ROW('Номенклатура'!$A$6:$A$205)-5)))&amp;"")</f>
        <v/>
      </c>
      <c r="I337" s="15" t="str">
        <f>IF(COUNTA(A337:D337,G337)=0,"",IF(NOT(ISNUMBER(A337)),"Укажите дату",IF(B337="","Укажите код",IF(NOT(AND(ISTEXT(B337),LEN(B337)&gt;0,LEN(B337)&lt;=30,ISNUMBER(FIND(LEFT(B337,1),"ABCDEFGHIJKLMNOPQRSTUVWXYZ")),SUMPRODUCT((MID(B337,{1,2,3,4,5,6,7,8,9,10,11,12,13,14,15,16,17,18,19,20,21,22,23,24,25,26,27,28,29,30},1)&lt;&gt;"")*ISERROR(FIND(MID(B337,{1,2,3,4,5,6,7,8,9,10,11,12,13,14,15,16,17,18,19,20,21,22,23,24,25,26,27,28,29,30},1),"ABCDEFGHIJKLMNOPQRSTUVWXYZ0123456789-_")))=0,ISERROR(VALUE(B337)))),"Недопустимый код: только латинские буквы A-Z в верхнем регистре, цифры, - и _; начало с буквы, до 30 символов (например MILK-001)",IF(SUMPRODUCT(--EXACT('Номенклатура'!$A$6:$A$205,B337))=0,"Код не найден в номенклатуре",IF(SUMPRODUCT(--EXACT('Номенклатура'!$A$6:$A$205,B337))&gt;1,"Код повторяется в номенклатуре",IF(ISNA(MATCH(C337,{"Приход","Расход","Списание","Корректировка остатка"},0)),"Выберите тип операции",IF(NOT(ISNUMBER(D337)),"Укажите количество",IF(D337=0,"Количество не может быть 0",IF(AND(C337&lt;&gt;"Корректировка остатка",D337&lt;0),"Для этого типа количество положительное",IF(NOT(ISNUMBER('Номенклатура'!$C$2)),"Укажите дату начала учёта",IF(A337&lt;INT('Номенклатура'!$C$2),"Раньше даты начала учёта: НЕ учтено",IF(AND(C337="Корректировка остатка",TRIM(G337)=""),"Учтено: добавьте пояснение","ОК")))))))))))))</f>
        <v/>
      </c>
    </row>
    <row r="338" spans="1:9" x14ac:dyDescent="0.25">
      <c r="A338" s="16"/>
      <c r="B338" s="13"/>
      <c r="C338" s="13"/>
      <c r="D338" s="14"/>
      <c r="E338" s="17" t="str">
        <f>IF(OR(B338="",SUMPRODUCT(--EXACT('Номенклатура'!$A$6:$A$205,B338))&lt;&gt;1),"",INDEX('Номенклатура'!$D$6:$D$205,SUMPRODUCT(EXACT('Номенклатура'!$A$6:$A$205,B338)*(ROW('Номенклатура'!$A$6:$A$205)-5)))&amp;"")</f>
        <v/>
      </c>
      <c r="F338" s="18" t="str">
        <f>IF(OR(I338="ОК",I338="Учтено: добавьте пояснение"),IF(C338="Приход",D338,IF(C338="Корректировка остатка",D338,-D338)),"")</f>
        <v/>
      </c>
      <c r="G338" s="13"/>
      <c r="H338" s="15" t="str">
        <f>IF(OR(B338="",SUMPRODUCT(--EXACT('Номенклатура'!$A$6:$A$205,B338))&lt;&gt;1),"",INDEX('Номенклатура'!$B$6:$B$205,SUMPRODUCT(EXACT('Номенклатура'!$A$6:$A$205,B338)*(ROW('Номенклатура'!$A$6:$A$205)-5)))&amp;"")</f>
        <v/>
      </c>
      <c r="I338" s="15" t="str">
        <f>IF(COUNTA(A338:D338,G338)=0,"",IF(NOT(ISNUMBER(A338)),"Укажите дату",IF(B338="","Укажите код",IF(NOT(AND(ISTEXT(B338),LEN(B338)&gt;0,LEN(B338)&lt;=30,ISNUMBER(FIND(LEFT(B338,1),"ABCDEFGHIJKLMNOPQRSTUVWXYZ")),SUMPRODUCT((MID(B338,{1,2,3,4,5,6,7,8,9,10,11,12,13,14,15,16,17,18,19,20,21,22,23,24,25,26,27,28,29,30},1)&lt;&gt;"")*ISERROR(FIND(MID(B338,{1,2,3,4,5,6,7,8,9,10,11,12,13,14,15,16,17,18,19,20,21,22,23,24,25,26,27,28,29,30},1),"ABCDEFGHIJKLMNOPQRSTUVWXYZ0123456789-_")))=0,ISERROR(VALUE(B338)))),"Недопустимый код: только латинские буквы A-Z в верхнем регистре, цифры, - и _; начало с буквы, до 30 символов (например MILK-001)",IF(SUMPRODUCT(--EXACT('Номенклатура'!$A$6:$A$205,B338))=0,"Код не найден в номенклатуре",IF(SUMPRODUCT(--EXACT('Номенклатура'!$A$6:$A$205,B338))&gt;1,"Код повторяется в номенклатуре",IF(ISNA(MATCH(C338,{"Приход","Расход","Списание","Корректировка остатка"},0)),"Выберите тип операции",IF(NOT(ISNUMBER(D338)),"Укажите количество",IF(D338=0,"Количество не может быть 0",IF(AND(C338&lt;&gt;"Корректировка остатка",D338&lt;0),"Для этого типа количество положительное",IF(NOT(ISNUMBER('Номенклатура'!$C$2)),"Укажите дату начала учёта",IF(A338&lt;INT('Номенклатура'!$C$2),"Раньше даты начала учёта: НЕ учтено",IF(AND(C338="Корректировка остатка",TRIM(G338)=""),"Учтено: добавьте пояснение","ОК")))))))))))))</f>
        <v/>
      </c>
    </row>
    <row r="339" spans="1:9" x14ac:dyDescent="0.25">
      <c r="A339" s="16"/>
      <c r="B339" s="13"/>
      <c r="C339" s="13"/>
      <c r="D339" s="14"/>
      <c r="E339" s="17" t="str">
        <f>IF(OR(B339="",SUMPRODUCT(--EXACT('Номенклатура'!$A$6:$A$205,B339))&lt;&gt;1),"",INDEX('Номенклатура'!$D$6:$D$205,SUMPRODUCT(EXACT('Номенклатура'!$A$6:$A$205,B339)*(ROW('Номенклатура'!$A$6:$A$205)-5)))&amp;"")</f>
        <v/>
      </c>
      <c r="F339" s="18" t="str">
        <f>IF(OR(I339="ОК",I339="Учтено: добавьте пояснение"),IF(C339="Приход",D339,IF(C339="Корректировка остатка",D339,-D339)),"")</f>
        <v/>
      </c>
      <c r="G339" s="13"/>
      <c r="H339" s="15" t="str">
        <f>IF(OR(B339="",SUMPRODUCT(--EXACT('Номенклатура'!$A$6:$A$205,B339))&lt;&gt;1),"",INDEX('Номенклатура'!$B$6:$B$205,SUMPRODUCT(EXACT('Номенклатура'!$A$6:$A$205,B339)*(ROW('Номенклатура'!$A$6:$A$205)-5)))&amp;"")</f>
        <v/>
      </c>
      <c r="I339" s="15" t="str">
        <f>IF(COUNTA(A339:D339,G339)=0,"",IF(NOT(ISNUMBER(A339)),"Укажите дату",IF(B339="","Укажите код",IF(NOT(AND(ISTEXT(B339),LEN(B339)&gt;0,LEN(B339)&lt;=30,ISNUMBER(FIND(LEFT(B339,1),"ABCDEFGHIJKLMNOPQRSTUVWXYZ")),SUMPRODUCT((MID(B339,{1,2,3,4,5,6,7,8,9,10,11,12,13,14,15,16,17,18,19,20,21,22,23,24,25,26,27,28,29,30},1)&lt;&gt;"")*ISERROR(FIND(MID(B339,{1,2,3,4,5,6,7,8,9,10,11,12,13,14,15,16,17,18,19,20,21,22,23,24,25,26,27,28,29,30},1),"ABCDEFGHIJKLMNOPQRSTUVWXYZ0123456789-_")))=0,ISERROR(VALUE(B339)))),"Недопустимый код: только латинские буквы A-Z в верхнем регистре, цифры, - и _; начало с буквы, до 30 символов (например MILK-001)",IF(SUMPRODUCT(--EXACT('Номенклатура'!$A$6:$A$205,B339))=0,"Код не найден в номенклатуре",IF(SUMPRODUCT(--EXACT('Номенклатура'!$A$6:$A$205,B339))&gt;1,"Код повторяется в номенклатуре",IF(ISNA(MATCH(C339,{"Приход","Расход","Списание","Корректировка остатка"},0)),"Выберите тип операции",IF(NOT(ISNUMBER(D339)),"Укажите количество",IF(D339=0,"Количество не может быть 0",IF(AND(C339&lt;&gt;"Корректировка остатка",D339&lt;0),"Для этого типа количество положительное",IF(NOT(ISNUMBER('Номенклатура'!$C$2)),"Укажите дату начала учёта",IF(A339&lt;INT('Номенклатура'!$C$2),"Раньше даты начала учёта: НЕ учтено",IF(AND(C339="Корректировка остатка",TRIM(G339)=""),"Учтено: добавьте пояснение","ОК")))))))))))))</f>
        <v/>
      </c>
    </row>
    <row r="340" spans="1:9" x14ac:dyDescent="0.25">
      <c r="A340" s="16"/>
      <c r="B340" s="13"/>
      <c r="C340" s="13"/>
      <c r="D340" s="14"/>
      <c r="E340" s="17" t="str">
        <f>IF(OR(B340="",SUMPRODUCT(--EXACT('Номенклатура'!$A$6:$A$205,B340))&lt;&gt;1),"",INDEX('Номенклатура'!$D$6:$D$205,SUMPRODUCT(EXACT('Номенклатура'!$A$6:$A$205,B340)*(ROW('Номенклатура'!$A$6:$A$205)-5)))&amp;"")</f>
        <v/>
      </c>
      <c r="F340" s="18" t="str">
        <f>IF(OR(I340="ОК",I340="Учтено: добавьте пояснение"),IF(C340="Приход",D340,IF(C340="Корректировка остатка",D340,-D340)),"")</f>
        <v/>
      </c>
      <c r="G340" s="13"/>
      <c r="H340" s="15" t="str">
        <f>IF(OR(B340="",SUMPRODUCT(--EXACT('Номенклатура'!$A$6:$A$205,B340))&lt;&gt;1),"",INDEX('Номенклатура'!$B$6:$B$205,SUMPRODUCT(EXACT('Номенклатура'!$A$6:$A$205,B340)*(ROW('Номенклатура'!$A$6:$A$205)-5)))&amp;"")</f>
        <v/>
      </c>
      <c r="I340" s="15" t="str">
        <f>IF(COUNTA(A340:D340,G340)=0,"",IF(NOT(ISNUMBER(A340)),"Укажите дату",IF(B340="","Укажите код",IF(NOT(AND(ISTEXT(B340),LEN(B340)&gt;0,LEN(B340)&lt;=30,ISNUMBER(FIND(LEFT(B340,1),"ABCDEFGHIJKLMNOPQRSTUVWXYZ")),SUMPRODUCT((MID(B340,{1,2,3,4,5,6,7,8,9,10,11,12,13,14,15,16,17,18,19,20,21,22,23,24,25,26,27,28,29,30},1)&lt;&gt;"")*ISERROR(FIND(MID(B340,{1,2,3,4,5,6,7,8,9,10,11,12,13,14,15,16,17,18,19,20,21,22,23,24,25,26,27,28,29,30},1),"ABCDEFGHIJKLMNOPQRSTUVWXYZ0123456789-_")))=0,ISERROR(VALUE(B340)))),"Недопустимый код: только латинские буквы A-Z в верхнем регистре, цифры, - и _; начало с буквы, до 30 символов (например MILK-001)",IF(SUMPRODUCT(--EXACT('Номенклатура'!$A$6:$A$205,B340))=0,"Код не найден в номенклатуре",IF(SUMPRODUCT(--EXACT('Номенклатура'!$A$6:$A$205,B340))&gt;1,"Код повторяется в номенклатуре",IF(ISNA(MATCH(C340,{"Приход","Расход","Списание","Корректировка остатка"},0)),"Выберите тип операции",IF(NOT(ISNUMBER(D340)),"Укажите количество",IF(D340=0,"Количество не может быть 0",IF(AND(C340&lt;&gt;"Корректировка остатка",D340&lt;0),"Для этого типа количество положительное",IF(NOT(ISNUMBER('Номенклатура'!$C$2)),"Укажите дату начала учёта",IF(A340&lt;INT('Номенклатура'!$C$2),"Раньше даты начала учёта: НЕ учтено",IF(AND(C340="Корректировка остатка",TRIM(G340)=""),"Учтено: добавьте пояснение","ОК")))))))))))))</f>
        <v/>
      </c>
    </row>
    <row r="341" spans="1:9" x14ac:dyDescent="0.25">
      <c r="A341" s="16"/>
      <c r="B341" s="13"/>
      <c r="C341" s="13"/>
      <c r="D341" s="14"/>
      <c r="E341" s="17" t="str">
        <f>IF(OR(B341="",SUMPRODUCT(--EXACT('Номенклатура'!$A$6:$A$205,B341))&lt;&gt;1),"",INDEX('Номенклатура'!$D$6:$D$205,SUMPRODUCT(EXACT('Номенклатура'!$A$6:$A$205,B341)*(ROW('Номенклатура'!$A$6:$A$205)-5)))&amp;"")</f>
        <v/>
      </c>
      <c r="F341" s="18" t="str">
        <f>IF(OR(I341="ОК",I341="Учтено: добавьте пояснение"),IF(C341="Приход",D341,IF(C341="Корректировка остатка",D341,-D341)),"")</f>
        <v/>
      </c>
      <c r="G341" s="13"/>
      <c r="H341" s="15" t="str">
        <f>IF(OR(B341="",SUMPRODUCT(--EXACT('Номенклатура'!$A$6:$A$205,B341))&lt;&gt;1),"",INDEX('Номенклатура'!$B$6:$B$205,SUMPRODUCT(EXACT('Номенклатура'!$A$6:$A$205,B341)*(ROW('Номенклатура'!$A$6:$A$205)-5)))&amp;"")</f>
        <v/>
      </c>
      <c r="I341" s="15" t="str">
        <f>IF(COUNTA(A341:D341,G341)=0,"",IF(NOT(ISNUMBER(A341)),"Укажите дату",IF(B341="","Укажите код",IF(NOT(AND(ISTEXT(B341),LEN(B341)&gt;0,LEN(B341)&lt;=30,ISNUMBER(FIND(LEFT(B341,1),"ABCDEFGHIJKLMNOPQRSTUVWXYZ")),SUMPRODUCT((MID(B341,{1,2,3,4,5,6,7,8,9,10,11,12,13,14,15,16,17,18,19,20,21,22,23,24,25,26,27,28,29,30},1)&lt;&gt;"")*ISERROR(FIND(MID(B341,{1,2,3,4,5,6,7,8,9,10,11,12,13,14,15,16,17,18,19,20,21,22,23,24,25,26,27,28,29,30},1),"ABCDEFGHIJKLMNOPQRSTUVWXYZ0123456789-_")))=0,ISERROR(VALUE(B341)))),"Недопустимый код: только латинские буквы A-Z в верхнем регистре, цифры, - и _; начало с буквы, до 30 символов (например MILK-001)",IF(SUMPRODUCT(--EXACT('Номенклатура'!$A$6:$A$205,B341))=0,"Код не найден в номенклатуре",IF(SUMPRODUCT(--EXACT('Номенклатура'!$A$6:$A$205,B341))&gt;1,"Код повторяется в номенклатуре",IF(ISNA(MATCH(C341,{"Приход","Расход","Списание","Корректировка остатка"},0)),"Выберите тип операции",IF(NOT(ISNUMBER(D341)),"Укажите количество",IF(D341=0,"Количество не может быть 0",IF(AND(C341&lt;&gt;"Корректировка остатка",D341&lt;0),"Для этого типа количество положительное",IF(NOT(ISNUMBER('Номенклатура'!$C$2)),"Укажите дату начала учёта",IF(A341&lt;INT('Номенклатура'!$C$2),"Раньше даты начала учёта: НЕ учтено",IF(AND(C341="Корректировка остатка",TRIM(G341)=""),"Учтено: добавьте пояснение","ОК")))))))))))))</f>
        <v/>
      </c>
    </row>
    <row r="342" spans="1:9" x14ac:dyDescent="0.25">
      <c r="A342" s="16"/>
      <c r="B342" s="13"/>
      <c r="C342" s="13"/>
      <c r="D342" s="14"/>
      <c r="E342" s="17" t="str">
        <f>IF(OR(B342="",SUMPRODUCT(--EXACT('Номенклатура'!$A$6:$A$205,B342))&lt;&gt;1),"",INDEX('Номенклатура'!$D$6:$D$205,SUMPRODUCT(EXACT('Номенклатура'!$A$6:$A$205,B342)*(ROW('Номенклатура'!$A$6:$A$205)-5)))&amp;"")</f>
        <v/>
      </c>
      <c r="F342" s="18" t="str">
        <f>IF(OR(I342="ОК",I342="Учтено: добавьте пояснение"),IF(C342="Приход",D342,IF(C342="Корректировка остатка",D342,-D342)),"")</f>
        <v/>
      </c>
      <c r="G342" s="13"/>
      <c r="H342" s="15" t="str">
        <f>IF(OR(B342="",SUMPRODUCT(--EXACT('Номенклатура'!$A$6:$A$205,B342))&lt;&gt;1),"",INDEX('Номенклатура'!$B$6:$B$205,SUMPRODUCT(EXACT('Номенклатура'!$A$6:$A$205,B342)*(ROW('Номенклатура'!$A$6:$A$205)-5)))&amp;"")</f>
        <v/>
      </c>
      <c r="I342" s="15" t="str">
        <f>IF(COUNTA(A342:D342,G342)=0,"",IF(NOT(ISNUMBER(A342)),"Укажите дату",IF(B342="","Укажите код",IF(NOT(AND(ISTEXT(B342),LEN(B342)&gt;0,LEN(B342)&lt;=30,ISNUMBER(FIND(LEFT(B342,1),"ABCDEFGHIJKLMNOPQRSTUVWXYZ")),SUMPRODUCT((MID(B342,{1,2,3,4,5,6,7,8,9,10,11,12,13,14,15,16,17,18,19,20,21,22,23,24,25,26,27,28,29,30},1)&lt;&gt;"")*ISERROR(FIND(MID(B342,{1,2,3,4,5,6,7,8,9,10,11,12,13,14,15,16,17,18,19,20,21,22,23,24,25,26,27,28,29,30},1),"ABCDEFGHIJKLMNOPQRSTUVWXYZ0123456789-_")))=0,ISERROR(VALUE(B342)))),"Недопустимый код: только латинские буквы A-Z в верхнем регистре, цифры, - и _; начало с буквы, до 30 символов (например MILK-001)",IF(SUMPRODUCT(--EXACT('Номенклатура'!$A$6:$A$205,B342))=0,"Код не найден в номенклатуре",IF(SUMPRODUCT(--EXACT('Номенклатура'!$A$6:$A$205,B342))&gt;1,"Код повторяется в номенклатуре",IF(ISNA(MATCH(C342,{"Приход","Расход","Списание","Корректировка остатка"},0)),"Выберите тип операции",IF(NOT(ISNUMBER(D342)),"Укажите количество",IF(D342=0,"Количество не может быть 0",IF(AND(C342&lt;&gt;"Корректировка остатка",D342&lt;0),"Для этого типа количество положительное",IF(NOT(ISNUMBER('Номенклатура'!$C$2)),"Укажите дату начала учёта",IF(A342&lt;INT('Номенклатура'!$C$2),"Раньше даты начала учёта: НЕ учтено",IF(AND(C342="Корректировка остатка",TRIM(G342)=""),"Учтено: добавьте пояснение","ОК")))))))))))))</f>
        <v/>
      </c>
    </row>
    <row r="343" spans="1:9" x14ac:dyDescent="0.25">
      <c r="A343" s="16"/>
      <c r="B343" s="13"/>
      <c r="C343" s="13"/>
      <c r="D343" s="14"/>
      <c r="E343" s="17" t="str">
        <f>IF(OR(B343="",SUMPRODUCT(--EXACT('Номенклатура'!$A$6:$A$205,B343))&lt;&gt;1),"",INDEX('Номенклатура'!$D$6:$D$205,SUMPRODUCT(EXACT('Номенклатура'!$A$6:$A$205,B343)*(ROW('Номенклатура'!$A$6:$A$205)-5)))&amp;"")</f>
        <v/>
      </c>
      <c r="F343" s="18" t="str">
        <f>IF(OR(I343="ОК",I343="Учтено: добавьте пояснение"),IF(C343="Приход",D343,IF(C343="Корректировка остатка",D343,-D343)),"")</f>
        <v/>
      </c>
      <c r="G343" s="13"/>
      <c r="H343" s="15" t="str">
        <f>IF(OR(B343="",SUMPRODUCT(--EXACT('Номенклатура'!$A$6:$A$205,B343))&lt;&gt;1),"",INDEX('Номенклатура'!$B$6:$B$205,SUMPRODUCT(EXACT('Номенклатура'!$A$6:$A$205,B343)*(ROW('Номенклатура'!$A$6:$A$205)-5)))&amp;"")</f>
        <v/>
      </c>
      <c r="I343" s="15" t="str">
        <f>IF(COUNTA(A343:D343,G343)=0,"",IF(NOT(ISNUMBER(A343)),"Укажите дату",IF(B343="","Укажите код",IF(NOT(AND(ISTEXT(B343),LEN(B343)&gt;0,LEN(B343)&lt;=30,ISNUMBER(FIND(LEFT(B343,1),"ABCDEFGHIJKLMNOPQRSTUVWXYZ")),SUMPRODUCT((MID(B343,{1,2,3,4,5,6,7,8,9,10,11,12,13,14,15,16,17,18,19,20,21,22,23,24,25,26,27,28,29,30},1)&lt;&gt;"")*ISERROR(FIND(MID(B343,{1,2,3,4,5,6,7,8,9,10,11,12,13,14,15,16,17,18,19,20,21,22,23,24,25,26,27,28,29,30},1),"ABCDEFGHIJKLMNOPQRSTUVWXYZ0123456789-_")))=0,ISERROR(VALUE(B343)))),"Недопустимый код: только латинские буквы A-Z в верхнем регистре, цифры, - и _; начало с буквы, до 30 символов (например MILK-001)",IF(SUMPRODUCT(--EXACT('Номенклатура'!$A$6:$A$205,B343))=0,"Код не найден в номенклатуре",IF(SUMPRODUCT(--EXACT('Номенклатура'!$A$6:$A$205,B343))&gt;1,"Код повторяется в номенклатуре",IF(ISNA(MATCH(C343,{"Приход","Расход","Списание","Корректировка остатка"},0)),"Выберите тип операции",IF(NOT(ISNUMBER(D343)),"Укажите количество",IF(D343=0,"Количество не может быть 0",IF(AND(C343&lt;&gt;"Корректировка остатка",D343&lt;0),"Для этого типа количество положительное",IF(NOT(ISNUMBER('Номенклатура'!$C$2)),"Укажите дату начала учёта",IF(A343&lt;INT('Номенклатура'!$C$2),"Раньше даты начала учёта: НЕ учтено",IF(AND(C343="Корректировка остатка",TRIM(G343)=""),"Учтено: добавьте пояснение","ОК")))))))))))))</f>
        <v/>
      </c>
    </row>
    <row r="344" spans="1:9" x14ac:dyDescent="0.25">
      <c r="A344" s="16"/>
      <c r="B344" s="13"/>
      <c r="C344" s="13"/>
      <c r="D344" s="14"/>
      <c r="E344" s="17" t="str">
        <f>IF(OR(B344="",SUMPRODUCT(--EXACT('Номенклатура'!$A$6:$A$205,B344))&lt;&gt;1),"",INDEX('Номенклатура'!$D$6:$D$205,SUMPRODUCT(EXACT('Номенклатура'!$A$6:$A$205,B344)*(ROW('Номенклатура'!$A$6:$A$205)-5)))&amp;"")</f>
        <v/>
      </c>
      <c r="F344" s="18" t="str">
        <f>IF(OR(I344="ОК",I344="Учтено: добавьте пояснение"),IF(C344="Приход",D344,IF(C344="Корректировка остатка",D344,-D344)),"")</f>
        <v/>
      </c>
      <c r="G344" s="13"/>
      <c r="H344" s="15" t="str">
        <f>IF(OR(B344="",SUMPRODUCT(--EXACT('Номенклатура'!$A$6:$A$205,B344))&lt;&gt;1),"",INDEX('Номенклатура'!$B$6:$B$205,SUMPRODUCT(EXACT('Номенклатура'!$A$6:$A$205,B344)*(ROW('Номенклатура'!$A$6:$A$205)-5)))&amp;"")</f>
        <v/>
      </c>
      <c r="I344" s="15" t="str">
        <f>IF(COUNTA(A344:D344,G344)=0,"",IF(NOT(ISNUMBER(A344)),"Укажите дату",IF(B344="","Укажите код",IF(NOT(AND(ISTEXT(B344),LEN(B344)&gt;0,LEN(B344)&lt;=30,ISNUMBER(FIND(LEFT(B344,1),"ABCDEFGHIJKLMNOPQRSTUVWXYZ")),SUMPRODUCT((MID(B344,{1,2,3,4,5,6,7,8,9,10,11,12,13,14,15,16,17,18,19,20,21,22,23,24,25,26,27,28,29,30},1)&lt;&gt;"")*ISERROR(FIND(MID(B344,{1,2,3,4,5,6,7,8,9,10,11,12,13,14,15,16,17,18,19,20,21,22,23,24,25,26,27,28,29,30},1),"ABCDEFGHIJKLMNOPQRSTUVWXYZ0123456789-_")))=0,ISERROR(VALUE(B344)))),"Недопустимый код: только латинские буквы A-Z в верхнем регистре, цифры, - и _; начало с буквы, до 30 символов (например MILK-001)",IF(SUMPRODUCT(--EXACT('Номенклатура'!$A$6:$A$205,B344))=0,"Код не найден в номенклатуре",IF(SUMPRODUCT(--EXACT('Номенклатура'!$A$6:$A$205,B344))&gt;1,"Код повторяется в номенклатуре",IF(ISNA(MATCH(C344,{"Приход","Расход","Списание","Корректировка остатка"},0)),"Выберите тип операции",IF(NOT(ISNUMBER(D344)),"Укажите количество",IF(D344=0,"Количество не может быть 0",IF(AND(C344&lt;&gt;"Корректировка остатка",D344&lt;0),"Для этого типа количество положительное",IF(NOT(ISNUMBER('Номенклатура'!$C$2)),"Укажите дату начала учёта",IF(A344&lt;INT('Номенклатура'!$C$2),"Раньше даты начала учёта: НЕ учтено",IF(AND(C344="Корректировка остатка",TRIM(G344)=""),"Учтено: добавьте пояснение","ОК")))))))))))))</f>
        <v/>
      </c>
    </row>
    <row r="345" spans="1:9" x14ac:dyDescent="0.25">
      <c r="A345" s="16"/>
      <c r="B345" s="13"/>
      <c r="C345" s="13"/>
      <c r="D345" s="14"/>
      <c r="E345" s="17" t="str">
        <f>IF(OR(B345="",SUMPRODUCT(--EXACT('Номенклатура'!$A$6:$A$205,B345))&lt;&gt;1),"",INDEX('Номенклатура'!$D$6:$D$205,SUMPRODUCT(EXACT('Номенклатура'!$A$6:$A$205,B345)*(ROW('Номенклатура'!$A$6:$A$205)-5)))&amp;"")</f>
        <v/>
      </c>
      <c r="F345" s="18" t="str">
        <f>IF(OR(I345="ОК",I345="Учтено: добавьте пояснение"),IF(C345="Приход",D345,IF(C345="Корректировка остатка",D345,-D345)),"")</f>
        <v/>
      </c>
      <c r="G345" s="13"/>
      <c r="H345" s="15" t="str">
        <f>IF(OR(B345="",SUMPRODUCT(--EXACT('Номенклатура'!$A$6:$A$205,B345))&lt;&gt;1),"",INDEX('Номенклатура'!$B$6:$B$205,SUMPRODUCT(EXACT('Номенклатура'!$A$6:$A$205,B345)*(ROW('Номенклатура'!$A$6:$A$205)-5)))&amp;"")</f>
        <v/>
      </c>
      <c r="I345" s="15" t="str">
        <f>IF(COUNTA(A345:D345,G345)=0,"",IF(NOT(ISNUMBER(A345)),"Укажите дату",IF(B345="","Укажите код",IF(NOT(AND(ISTEXT(B345),LEN(B345)&gt;0,LEN(B345)&lt;=30,ISNUMBER(FIND(LEFT(B345,1),"ABCDEFGHIJKLMNOPQRSTUVWXYZ")),SUMPRODUCT((MID(B345,{1,2,3,4,5,6,7,8,9,10,11,12,13,14,15,16,17,18,19,20,21,22,23,24,25,26,27,28,29,30},1)&lt;&gt;"")*ISERROR(FIND(MID(B345,{1,2,3,4,5,6,7,8,9,10,11,12,13,14,15,16,17,18,19,20,21,22,23,24,25,26,27,28,29,30},1),"ABCDEFGHIJKLMNOPQRSTUVWXYZ0123456789-_")))=0,ISERROR(VALUE(B345)))),"Недопустимый код: только латинские буквы A-Z в верхнем регистре, цифры, - и _; начало с буквы, до 30 символов (например MILK-001)",IF(SUMPRODUCT(--EXACT('Номенклатура'!$A$6:$A$205,B345))=0,"Код не найден в номенклатуре",IF(SUMPRODUCT(--EXACT('Номенклатура'!$A$6:$A$205,B345))&gt;1,"Код повторяется в номенклатуре",IF(ISNA(MATCH(C345,{"Приход","Расход","Списание","Корректировка остатка"},0)),"Выберите тип операции",IF(NOT(ISNUMBER(D345)),"Укажите количество",IF(D345=0,"Количество не может быть 0",IF(AND(C345&lt;&gt;"Корректировка остатка",D345&lt;0),"Для этого типа количество положительное",IF(NOT(ISNUMBER('Номенклатура'!$C$2)),"Укажите дату начала учёта",IF(A345&lt;INT('Номенклатура'!$C$2),"Раньше даты начала учёта: НЕ учтено",IF(AND(C345="Корректировка остатка",TRIM(G345)=""),"Учтено: добавьте пояснение","ОК")))))))))))))</f>
        <v/>
      </c>
    </row>
    <row r="346" spans="1:9" x14ac:dyDescent="0.25">
      <c r="A346" s="16"/>
      <c r="B346" s="13"/>
      <c r="C346" s="13"/>
      <c r="D346" s="14"/>
      <c r="E346" s="17" t="str">
        <f>IF(OR(B346="",SUMPRODUCT(--EXACT('Номенклатура'!$A$6:$A$205,B346))&lt;&gt;1),"",INDEX('Номенклатура'!$D$6:$D$205,SUMPRODUCT(EXACT('Номенклатура'!$A$6:$A$205,B346)*(ROW('Номенклатура'!$A$6:$A$205)-5)))&amp;"")</f>
        <v/>
      </c>
      <c r="F346" s="18" t="str">
        <f>IF(OR(I346="ОК",I346="Учтено: добавьте пояснение"),IF(C346="Приход",D346,IF(C346="Корректировка остатка",D346,-D346)),"")</f>
        <v/>
      </c>
      <c r="G346" s="13"/>
      <c r="H346" s="15" t="str">
        <f>IF(OR(B346="",SUMPRODUCT(--EXACT('Номенклатура'!$A$6:$A$205,B346))&lt;&gt;1),"",INDEX('Номенклатура'!$B$6:$B$205,SUMPRODUCT(EXACT('Номенклатура'!$A$6:$A$205,B346)*(ROW('Номенклатура'!$A$6:$A$205)-5)))&amp;"")</f>
        <v/>
      </c>
      <c r="I346" s="15" t="str">
        <f>IF(COUNTA(A346:D346,G346)=0,"",IF(NOT(ISNUMBER(A346)),"Укажите дату",IF(B346="","Укажите код",IF(NOT(AND(ISTEXT(B346),LEN(B346)&gt;0,LEN(B346)&lt;=30,ISNUMBER(FIND(LEFT(B346,1),"ABCDEFGHIJKLMNOPQRSTUVWXYZ")),SUMPRODUCT((MID(B346,{1,2,3,4,5,6,7,8,9,10,11,12,13,14,15,16,17,18,19,20,21,22,23,24,25,26,27,28,29,30},1)&lt;&gt;"")*ISERROR(FIND(MID(B346,{1,2,3,4,5,6,7,8,9,10,11,12,13,14,15,16,17,18,19,20,21,22,23,24,25,26,27,28,29,30},1),"ABCDEFGHIJKLMNOPQRSTUVWXYZ0123456789-_")))=0,ISERROR(VALUE(B346)))),"Недопустимый код: только латинские буквы A-Z в верхнем регистре, цифры, - и _; начало с буквы, до 30 символов (например MILK-001)",IF(SUMPRODUCT(--EXACT('Номенклатура'!$A$6:$A$205,B346))=0,"Код не найден в номенклатуре",IF(SUMPRODUCT(--EXACT('Номенклатура'!$A$6:$A$205,B346))&gt;1,"Код повторяется в номенклатуре",IF(ISNA(MATCH(C346,{"Приход","Расход","Списание","Корректировка остатка"},0)),"Выберите тип операции",IF(NOT(ISNUMBER(D346)),"Укажите количество",IF(D346=0,"Количество не может быть 0",IF(AND(C346&lt;&gt;"Корректировка остатка",D346&lt;0),"Для этого типа количество положительное",IF(NOT(ISNUMBER('Номенклатура'!$C$2)),"Укажите дату начала учёта",IF(A346&lt;INT('Номенклатура'!$C$2),"Раньше даты начала учёта: НЕ учтено",IF(AND(C346="Корректировка остатка",TRIM(G346)=""),"Учтено: добавьте пояснение","ОК")))))))))))))</f>
        <v/>
      </c>
    </row>
    <row r="347" spans="1:9" x14ac:dyDescent="0.25">
      <c r="A347" s="16"/>
      <c r="B347" s="13"/>
      <c r="C347" s="13"/>
      <c r="D347" s="14"/>
      <c r="E347" s="17" t="str">
        <f>IF(OR(B347="",SUMPRODUCT(--EXACT('Номенклатура'!$A$6:$A$205,B347))&lt;&gt;1),"",INDEX('Номенклатура'!$D$6:$D$205,SUMPRODUCT(EXACT('Номенклатура'!$A$6:$A$205,B347)*(ROW('Номенклатура'!$A$6:$A$205)-5)))&amp;"")</f>
        <v/>
      </c>
      <c r="F347" s="18" t="str">
        <f>IF(OR(I347="ОК",I347="Учтено: добавьте пояснение"),IF(C347="Приход",D347,IF(C347="Корректировка остатка",D347,-D347)),"")</f>
        <v/>
      </c>
      <c r="G347" s="13"/>
      <c r="H347" s="15" t="str">
        <f>IF(OR(B347="",SUMPRODUCT(--EXACT('Номенклатура'!$A$6:$A$205,B347))&lt;&gt;1),"",INDEX('Номенклатура'!$B$6:$B$205,SUMPRODUCT(EXACT('Номенклатура'!$A$6:$A$205,B347)*(ROW('Номенклатура'!$A$6:$A$205)-5)))&amp;"")</f>
        <v/>
      </c>
      <c r="I347" s="15" t="str">
        <f>IF(COUNTA(A347:D347,G347)=0,"",IF(NOT(ISNUMBER(A347)),"Укажите дату",IF(B347="","Укажите код",IF(NOT(AND(ISTEXT(B347),LEN(B347)&gt;0,LEN(B347)&lt;=30,ISNUMBER(FIND(LEFT(B347,1),"ABCDEFGHIJKLMNOPQRSTUVWXYZ")),SUMPRODUCT((MID(B347,{1,2,3,4,5,6,7,8,9,10,11,12,13,14,15,16,17,18,19,20,21,22,23,24,25,26,27,28,29,30},1)&lt;&gt;"")*ISERROR(FIND(MID(B347,{1,2,3,4,5,6,7,8,9,10,11,12,13,14,15,16,17,18,19,20,21,22,23,24,25,26,27,28,29,30},1),"ABCDEFGHIJKLMNOPQRSTUVWXYZ0123456789-_")))=0,ISERROR(VALUE(B347)))),"Недопустимый код: только латинские буквы A-Z в верхнем регистре, цифры, - и _; начало с буквы, до 30 символов (например MILK-001)",IF(SUMPRODUCT(--EXACT('Номенклатура'!$A$6:$A$205,B347))=0,"Код не найден в номенклатуре",IF(SUMPRODUCT(--EXACT('Номенклатура'!$A$6:$A$205,B347))&gt;1,"Код повторяется в номенклатуре",IF(ISNA(MATCH(C347,{"Приход","Расход","Списание","Корректировка остатка"},0)),"Выберите тип операции",IF(NOT(ISNUMBER(D347)),"Укажите количество",IF(D347=0,"Количество не может быть 0",IF(AND(C347&lt;&gt;"Корректировка остатка",D347&lt;0),"Для этого типа количество положительное",IF(NOT(ISNUMBER('Номенклатура'!$C$2)),"Укажите дату начала учёта",IF(A347&lt;INT('Номенклатура'!$C$2),"Раньше даты начала учёта: НЕ учтено",IF(AND(C347="Корректировка остатка",TRIM(G347)=""),"Учтено: добавьте пояснение","ОК")))))))))))))</f>
        <v/>
      </c>
    </row>
    <row r="348" spans="1:9" x14ac:dyDescent="0.25">
      <c r="A348" s="16"/>
      <c r="B348" s="13"/>
      <c r="C348" s="13"/>
      <c r="D348" s="14"/>
      <c r="E348" s="17" t="str">
        <f>IF(OR(B348="",SUMPRODUCT(--EXACT('Номенклатура'!$A$6:$A$205,B348))&lt;&gt;1),"",INDEX('Номенклатура'!$D$6:$D$205,SUMPRODUCT(EXACT('Номенклатура'!$A$6:$A$205,B348)*(ROW('Номенклатура'!$A$6:$A$205)-5)))&amp;"")</f>
        <v/>
      </c>
      <c r="F348" s="18" t="str">
        <f>IF(OR(I348="ОК",I348="Учтено: добавьте пояснение"),IF(C348="Приход",D348,IF(C348="Корректировка остатка",D348,-D348)),"")</f>
        <v/>
      </c>
      <c r="G348" s="13"/>
      <c r="H348" s="15" t="str">
        <f>IF(OR(B348="",SUMPRODUCT(--EXACT('Номенклатура'!$A$6:$A$205,B348))&lt;&gt;1),"",INDEX('Номенклатура'!$B$6:$B$205,SUMPRODUCT(EXACT('Номенклатура'!$A$6:$A$205,B348)*(ROW('Номенклатура'!$A$6:$A$205)-5)))&amp;"")</f>
        <v/>
      </c>
      <c r="I348" s="15" t="str">
        <f>IF(COUNTA(A348:D348,G348)=0,"",IF(NOT(ISNUMBER(A348)),"Укажите дату",IF(B348="","Укажите код",IF(NOT(AND(ISTEXT(B348),LEN(B348)&gt;0,LEN(B348)&lt;=30,ISNUMBER(FIND(LEFT(B348,1),"ABCDEFGHIJKLMNOPQRSTUVWXYZ")),SUMPRODUCT((MID(B348,{1,2,3,4,5,6,7,8,9,10,11,12,13,14,15,16,17,18,19,20,21,22,23,24,25,26,27,28,29,30},1)&lt;&gt;"")*ISERROR(FIND(MID(B348,{1,2,3,4,5,6,7,8,9,10,11,12,13,14,15,16,17,18,19,20,21,22,23,24,25,26,27,28,29,30},1),"ABCDEFGHIJKLMNOPQRSTUVWXYZ0123456789-_")))=0,ISERROR(VALUE(B348)))),"Недопустимый код: только латинские буквы A-Z в верхнем регистре, цифры, - и _; начало с буквы, до 30 символов (например MILK-001)",IF(SUMPRODUCT(--EXACT('Номенклатура'!$A$6:$A$205,B348))=0,"Код не найден в номенклатуре",IF(SUMPRODUCT(--EXACT('Номенклатура'!$A$6:$A$205,B348))&gt;1,"Код повторяется в номенклатуре",IF(ISNA(MATCH(C348,{"Приход","Расход","Списание","Корректировка остатка"},0)),"Выберите тип операции",IF(NOT(ISNUMBER(D348)),"Укажите количество",IF(D348=0,"Количество не может быть 0",IF(AND(C348&lt;&gt;"Корректировка остатка",D348&lt;0),"Для этого типа количество положительное",IF(NOT(ISNUMBER('Номенклатура'!$C$2)),"Укажите дату начала учёта",IF(A348&lt;INT('Номенклатура'!$C$2),"Раньше даты начала учёта: НЕ учтено",IF(AND(C348="Корректировка остатка",TRIM(G348)=""),"Учтено: добавьте пояснение","ОК")))))))))))))</f>
        <v/>
      </c>
    </row>
    <row r="349" spans="1:9" x14ac:dyDescent="0.25">
      <c r="A349" s="16"/>
      <c r="B349" s="13"/>
      <c r="C349" s="13"/>
      <c r="D349" s="14"/>
      <c r="E349" s="17" t="str">
        <f>IF(OR(B349="",SUMPRODUCT(--EXACT('Номенклатура'!$A$6:$A$205,B349))&lt;&gt;1),"",INDEX('Номенклатура'!$D$6:$D$205,SUMPRODUCT(EXACT('Номенклатура'!$A$6:$A$205,B349)*(ROW('Номенклатура'!$A$6:$A$205)-5)))&amp;"")</f>
        <v/>
      </c>
      <c r="F349" s="18" t="str">
        <f>IF(OR(I349="ОК",I349="Учтено: добавьте пояснение"),IF(C349="Приход",D349,IF(C349="Корректировка остатка",D349,-D349)),"")</f>
        <v/>
      </c>
      <c r="G349" s="13"/>
      <c r="H349" s="15" t="str">
        <f>IF(OR(B349="",SUMPRODUCT(--EXACT('Номенклатура'!$A$6:$A$205,B349))&lt;&gt;1),"",INDEX('Номенклатура'!$B$6:$B$205,SUMPRODUCT(EXACT('Номенклатура'!$A$6:$A$205,B349)*(ROW('Номенклатура'!$A$6:$A$205)-5)))&amp;"")</f>
        <v/>
      </c>
      <c r="I349" s="15" t="str">
        <f>IF(COUNTA(A349:D349,G349)=0,"",IF(NOT(ISNUMBER(A349)),"Укажите дату",IF(B349="","Укажите код",IF(NOT(AND(ISTEXT(B349),LEN(B349)&gt;0,LEN(B349)&lt;=30,ISNUMBER(FIND(LEFT(B349,1),"ABCDEFGHIJKLMNOPQRSTUVWXYZ")),SUMPRODUCT((MID(B349,{1,2,3,4,5,6,7,8,9,10,11,12,13,14,15,16,17,18,19,20,21,22,23,24,25,26,27,28,29,30},1)&lt;&gt;"")*ISERROR(FIND(MID(B349,{1,2,3,4,5,6,7,8,9,10,11,12,13,14,15,16,17,18,19,20,21,22,23,24,25,26,27,28,29,30},1),"ABCDEFGHIJKLMNOPQRSTUVWXYZ0123456789-_")))=0,ISERROR(VALUE(B349)))),"Недопустимый код: только латинские буквы A-Z в верхнем регистре, цифры, - и _; начало с буквы, до 30 символов (например MILK-001)",IF(SUMPRODUCT(--EXACT('Номенклатура'!$A$6:$A$205,B349))=0,"Код не найден в номенклатуре",IF(SUMPRODUCT(--EXACT('Номенклатура'!$A$6:$A$205,B349))&gt;1,"Код повторяется в номенклатуре",IF(ISNA(MATCH(C349,{"Приход","Расход","Списание","Корректировка остатка"},0)),"Выберите тип операции",IF(NOT(ISNUMBER(D349)),"Укажите количество",IF(D349=0,"Количество не может быть 0",IF(AND(C349&lt;&gt;"Корректировка остатка",D349&lt;0),"Для этого типа количество положительное",IF(NOT(ISNUMBER('Номенклатура'!$C$2)),"Укажите дату начала учёта",IF(A349&lt;INT('Номенклатура'!$C$2),"Раньше даты начала учёта: НЕ учтено",IF(AND(C349="Корректировка остатка",TRIM(G349)=""),"Учтено: добавьте пояснение","ОК")))))))))))))</f>
        <v/>
      </c>
    </row>
    <row r="350" spans="1:9" x14ac:dyDescent="0.25">
      <c r="A350" s="16"/>
      <c r="B350" s="13"/>
      <c r="C350" s="13"/>
      <c r="D350" s="14"/>
      <c r="E350" s="17" t="str">
        <f>IF(OR(B350="",SUMPRODUCT(--EXACT('Номенклатура'!$A$6:$A$205,B350))&lt;&gt;1),"",INDEX('Номенклатура'!$D$6:$D$205,SUMPRODUCT(EXACT('Номенклатура'!$A$6:$A$205,B350)*(ROW('Номенклатура'!$A$6:$A$205)-5)))&amp;"")</f>
        <v/>
      </c>
      <c r="F350" s="18" t="str">
        <f>IF(OR(I350="ОК",I350="Учтено: добавьте пояснение"),IF(C350="Приход",D350,IF(C350="Корректировка остатка",D350,-D350)),"")</f>
        <v/>
      </c>
      <c r="G350" s="13"/>
      <c r="H350" s="15" t="str">
        <f>IF(OR(B350="",SUMPRODUCT(--EXACT('Номенклатура'!$A$6:$A$205,B350))&lt;&gt;1),"",INDEX('Номенклатура'!$B$6:$B$205,SUMPRODUCT(EXACT('Номенклатура'!$A$6:$A$205,B350)*(ROW('Номенклатура'!$A$6:$A$205)-5)))&amp;"")</f>
        <v/>
      </c>
      <c r="I350" s="15" t="str">
        <f>IF(COUNTA(A350:D350,G350)=0,"",IF(NOT(ISNUMBER(A350)),"Укажите дату",IF(B350="","Укажите код",IF(NOT(AND(ISTEXT(B350),LEN(B350)&gt;0,LEN(B350)&lt;=30,ISNUMBER(FIND(LEFT(B350,1),"ABCDEFGHIJKLMNOPQRSTUVWXYZ")),SUMPRODUCT((MID(B350,{1,2,3,4,5,6,7,8,9,10,11,12,13,14,15,16,17,18,19,20,21,22,23,24,25,26,27,28,29,30},1)&lt;&gt;"")*ISERROR(FIND(MID(B350,{1,2,3,4,5,6,7,8,9,10,11,12,13,14,15,16,17,18,19,20,21,22,23,24,25,26,27,28,29,30},1),"ABCDEFGHIJKLMNOPQRSTUVWXYZ0123456789-_")))=0,ISERROR(VALUE(B350)))),"Недопустимый код: только латинские буквы A-Z в верхнем регистре, цифры, - и _; начало с буквы, до 30 символов (например MILK-001)",IF(SUMPRODUCT(--EXACT('Номенклатура'!$A$6:$A$205,B350))=0,"Код не найден в номенклатуре",IF(SUMPRODUCT(--EXACT('Номенклатура'!$A$6:$A$205,B350))&gt;1,"Код повторяется в номенклатуре",IF(ISNA(MATCH(C350,{"Приход","Расход","Списание","Корректировка остатка"},0)),"Выберите тип операции",IF(NOT(ISNUMBER(D350)),"Укажите количество",IF(D350=0,"Количество не может быть 0",IF(AND(C350&lt;&gt;"Корректировка остатка",D350&lt;0),"Для этого типа количество положительное",IF(NOT(ISNUMBER('Номенклатура'!$C$2)),"Укажите дату начала учёта",IF(A350&lt;INT('Номенклатура'!$C$2),"Раньше даты начала учёта: НЕ учтено",IF(AND(C350="Корректировка остатка",TRIM(G350)=""),"Учтено: добавьте пояснение","ОК")))))))))))))</f>
        <v/>
      </c>
    </row>
    <row r="351" spans="1:9" x14ac:dyDescent="0.25">
      <c r="A351" s="16"/>
      <c r="B351" s="13"/>
      <c r="C351" s="13"/>
      <c r="D351" s="14"/>
      <c r="E351" s="17" t="str">
        <f>IF(OR(B351="",SUMPRODUCT(--EXACT('Номенклатура'!$A$6:$A$205,B351))&lt;&gt;1),"",INDEX('Номенклатура'!$D$6:$D$205,SUMPRODUCT(EXACT('Номенклатура'!$A$6:$A$205,B351)*(ROW('Номенклатура'!$A$6:$A$205)-5)))&amp;"")</f>
        <v/>
      </c>
      <c r="F351" s="18" t="str">
        <f>IF(OR(I351="ОК",I351="Учтено: добавьте пояснение"),IF(C351="Приход",D351,IF(C351="Корректировка остатка",D351,-D351)),"")</f>
        <v/>
      </c>
      <c r="G351" s="13"/>
      <c r="H351" s="15" t="str">
        <f>IF(OR(B351="",SUMPRODUCT(--EXACT('Номенклатура'!$A$6:$A$205,B351))&lt;&gt;1),"",INDEX('Номенклатура'!$B$6:$B$205,SUMPRODUCT(EXACT('Номенклатура'!$A$6:$A$205,B351)*(ROW('Номенклатура'!$A$6:$A$205)-5)))&amp;"")</f>
        <v/>
      </c>
      <c r="I351" s="15" t="str">
        <f>IF(COUNTA(A351:D351,G351)=0,"",IF(NOT(ISNUMBER(A351)),"Укажите дату",IF(B351="","Укажите код",IF(NOT(AND(ISTEXT(B351),LEN(B351)&gt;0,LEN(B351)&lt;=30,ISNUMBER(FIND(LEFT(B351,1),"ABCDEFGHIJKLMNOPQRSTUVWXYZ")),SUMPRODUCT((MID(B351,{1,2,3,4,5,6,7,8,9,10,11,12,13,14,15,16,17,18,19,20,21,22,23,24,25,26,27,28,29,30},1)&lt;&gt;"")*ISERROR(FIND(MID(B351,{1,2,3,4,5,6,7,8,9,10,11,12,13,14,15,16,17,18,19,20,21,22,23,24,25,26,27,28,29,30},1),"ABCDEFGHIJKLMNOPQRSTUVWXYZ0123456789-_")))=0,ISERROR(VALUE(B351)))),"Недопустимый код: только латинские буквы A-Z в верхнем регистре, цифры, - и _; начало с буквы, до 30 символов (например MILK-001)",IF(SUMPRODUCT(--EXACT('Номенклатура'!$A$6:$A$205,B351))=0,"Код не найден в номенклатуре",IF(SUMPRODUCT(--EXACT('Номенклатура'!$A$6:$A$205,B351))&gt;1,"Код повторяется в номенклатуре",IF(ISNA(MATCH(C351,{"Приход","Расход","Списание","Корректировка остатка"},0)),"Выберите тип операции",IF(NOT(ISNUMBER(D351)),"Укажите количество",IF(D351=0,"Количество не может быть 0",IF(AND(C351&lt;&gt;"Корректировка остатка",D351&lt;0),"Для этого типа количество положительное",IF(NOT(ISNUMBER('Номенклатура'!$C$2)),"Укажите дату начала учёта",IF(A351&lt;INT('Номенклатура'!$C$2),"Раньше даты начала учёта: НЕ учтено",IF(AND(C351="Корректировка остатка",TRIM(G351)=""),"Учтено: добавьте пояснение","ОК")))))))))))))</f>
        <v/>
      </c>
    </row>
    <row r="352" spans="1:9" x14ac:dyDescent="0.25">
      <c r="A352" s="16"/>
      <c r="B352" s="13"/>
      <c r="C352" s="13"/>
      <c r="D352" s="14"/>
      <c r="E352" s="17" t="str">
        <f>IF(OR(B352="",SUMPRODUCT(--EXACT('Номенклатура'!$A$6:$A$205,B352))&lt;&gt;1),"",INDEX('Номенклатура'!$D$6:$D$205,SUMPRODUCT(EXACT('Номенклатура'!$A$6:$A$205,B352)*(ROW('Номенклатура'!$A$6:$A$205)-5)))&amp;"")</f>
        <v/>
      </c>
      <c r="F352" s="18" t="str">
        <f>IF(OR(I352="ОК",I352="Учтено: добавьте пояснение"),IF(C352="Приход",D352,IF(C352="Корректировка остатка",D352,-D352)),"")</f>
        <v/>
      </c>
      <c r="G352" s="13"/>
      <c r="H352" s="15" t="str">
        <f>IF(OR(B352="",SUMPRODUCT(--EXACT('Номенклатура'!$A$6:$A$205,B352))&lt;&gt;1),"",INDEX('Номенклатура'!$B$6:$B$205,SUMPRODUCT(EXACT('Номенклатура'!$A$6:$A$205,B352)*(ROW('Номенклатура'!$A$6:$A$205)-5)))&amp;"")</f>
        <v/>
      </c>
      <c r="I352" s="15" t="str">
        <f>IF(COUNTA(A352:D352,G352)=0,"",IF(NOT(ISNUMBER(A352)),"Укажите дату",IF(B352="","Укажите код",IF(NOT(AND(ISTEXT(B352),LEN(B352)&gt;0,LEN(B352)&lt;=30,ISNUMBER(FIND(LEFT(B352,1),"ABCDEFGHIJKLMNOPQRSTUVWXYZ")),SUMPRODUCT((MID(B352,{1,2,3,4,5,6,7,8,9,10,11,12,13,14,15,16,17,18,19,20,21,22,23,24,25,26,27,28,29,30},1)&lt;&gt;"")*ISERROR(FIND(MID(B352,{1,2,3,4,5,6,7,8,9,10,11,12,13,14,15,16,17,18,19,20,21,22,23,24,25,26,27,28,29,30},1),"ABCDEFGHIJKLMNOPQRSTUVWXYZ0123456789-_")))=0,ISERROR(VALUE(B352)))),"Недопустимый код: только латинские буквы A-Z в верхнем регистре, цифры, - и _; начало с буквы, до 30 символов (например MILK-001)",IF(SUMPRODUCT(--EXACT('Номенклатура'!$A$6:$A$205,B352))=0,"Код не найден в номенклатуре",IF(SUMPRODUCT(--EXACT('Номенклатура'!$A$6:$A$205,B352))&gt;1,"Код повторяется в номенклатуре",IF(ISNA(MATCH(C352,{"Приход","Расход","Списание","Корректировка остатка"},0)),"Выберите тип операции",IF(NOT(ISNUMBER(D352)),"Укажите количество",IF(D352=0,"Количество не может быть 0",IF(AND(C352&lt;&gt;"Корректировка остатка",D352&lt;0),"Для этого типа количество положительное",IF(NOT(ISNUMBER('Номенклатура'!$C$2)),"Укажите дату начала учёта",IF(A352&lt;INT('Номенклатура'!$C$2),"Раньше даты начала учёта: НЕ учтено",IF(AND(C352="Корректировка остатка",TRIM(G352)=""),"Учтено: добавьте пояснение","ОК")))))))))))))</f>
        <v/>
      </c>
    </row>
    <row r="353" spans="1:9" x14ac:dyDescent="0.25">
      <c r="A353" s="16"/>
      <c r="B353" s="13"/>
      <c r="C353" s="13"/>
      <c r="D353" s="14"/>
      <c r="E353" s="17" t="str">
        <f>IF(OR(B353="",SUMPRODUCT(--EXACT('Номенклатура'!$A$6:$A$205,B353))&lt;&gt;1),"",INDEX('Номенклатура'!$D$6:$D$205,SUMPRODUCT(EXACT('Номенклатура'!$A$6:$A$205,B353)*(ROW('Номенклатура'!$A$6:$A$205)-5)))&amp;"")</f>
        <v/>
      </c>
      <c r="F353" s="18" t="str">
        <f>IF(OR(I353="ОК",I353="Учтено: добавьте пояснение"),IF(C353="Приход",D353,IF(C353="Корректировка остатка",D353,-D353)),"")</f>
        <v/>
      </c>
      <c r="G353" s="13"/>
      <c r="H353" s="15" t="str">
        <f>IF(OR(B353="",SUMPRODUCT(--EXACT('Номенклатура'!$A$6:$A$205,B353))&lt;&gt;1),"",INDEX('Номенклатура'!$B$6:$B$205,SUMPRODUCT(EXACT('Номенклатура'!$A$6:$A$205,B353)*(ROW('Номенклатура'!$A$6:$A$205)-5)))&amp;"")</f>
        <v/>
      </c>
      <c r="I353" s="15" t="str">
        <f>IF(COUNTA(A353:D353,G353)=0,"",IF(NOT(ISNUMBER(A353)),"Укажите дату",IF(B353="","Укажите код",IF(NOT(AND(ISTEXT(B353),LEN(B353)&gt;0,LEN(B353)&lt;=30,ISNUMBER(FIND(LEFT(B353,1),"ABCDEFGHIJKLMNOPQRSTUVWXYZ")),SUMPRODUCT((MID(B353,{1,2,3,4,5,6,7,8,9,10,11,12,13,14,15,16,17,18,19,20,21,22,23,24,25,26,27,28,29,30},1)&lt;&gt;"")*ISERROR(FIND(MID(B353,{1,2,3,4,5,6,7,8,9,10,11,12,13,14,15,16,17,18,19,20,21,22,23,24,25,26,27,28,29,30},1),"ABCDEFGHIJKLMNOPQRSTUVWXYZ0123456789-_")))=0,ISERROR(VALUE(B353)))),"Недопустимый код: только латинские буквы A-Z в верхнем регистре, цифры, - и _; начало с буквы, до 30 символов (например MILK-001)",IF(SUMPRODUCT(--EXACT('Номенклатура'!$A$6:$A$205,B353))=0,"Код не найден в номенклатуре",IF(SUMPRODUCT(--EXACT('Номенклатура'!$A$6:$A$205,B353))&gt;1,"Код повторяется в номенклатуре",IF(ISNA(MATCH(C353,{"Приход","Расход","Списание","Корректировка остатка"},0)),"Выберите тип операции",IF(NOT(ISNUMBER(D353)),"Укажите количество",IF(D353=0,"Количество не может быть 0",IF(AND(C353&lt;&gt;"Корректировка остатка",D353&lt;0),"Для этого типа количество положительное",IF(NOT(ISNUMBER('Номенклатура'!$C$2)),"Укажите дату начала учёта",IF(A353&lt;INT('Номенклатура'!$C$2),"Раньше даты начала учёта: НЕ учтено",IF(AND(C353="Корректировка остатка",TRIM(G353)=""),"Учтено: добавьте пояснение","ОК")))))))))))))</f>
        <v/>
      </c>
    </row>
    <row r="354" spans="1:9" x14ac:dyDescent="0.25">
      <c r="A354" s="16"/>
      <c r="B354" s="13"/>
      <c r="C354" s="13"/>
      <c r="D354" s="14"/>
      <c r="E354" s="17" t="str">
        <f>IF(OR(B354="",SUMPRODUCT(--EXACT('Номенклатура'!$A$6:$A$205,B354))&lt;&gt;1),"",INDEX('Номенклатура'!$D$6:$D$205,SUMPRODUCT(EXACT('Номенклатура'!$A$6:$A$205,B354)*(ROW('Номенклатура'!$A$6:$A$205)-5)))&amp;"")</f>
        <v/>
      </c>
      <c r="F354" s="18" t="str">
        <f>IF(OR(I354="ОК",I354="Учтено: добавьте пояснение"),IF(C354="Приход",D354,IF(C354="Корректировка остатка",D354,-D354)),"")</f>
        <v/>
      </c>
      <c r="G354" s="13"/>
      <c r="H354" s="15" t="str">
        <f>IF(OR(B354="",SUMPRODUCT(--EXACT('Номенклатура'!$A$6:$A$205,B354))&lt;&gt;1),"",INDEX('Номенклатура'!$B$6:$B$205,SUMPRODUCT(EXACT('Номенклатура'!$A$6:$A$205,B354)*(ROW('Номенклатура'!$A$6:$A$205)-5)))&amp;"")</f>
        <v/>
      </c>
      <c r="I354" s="15" t="str">
        <f>IF(COUNTA(A354:D354,G354)=0,"",IF(NOT(ISNUMBER(A354)),"Укажите дату",IF(B354="","Укажите код",IF(NOT(AND(ISTEXT(B354),LEN(B354)&gt;0,LEN(B354)&lt;=30,ISNUMBER(FIND(LEFT(B354,1),"ABCDEFGHIJKLMNOPQRSTUVWXYZ")),SUMPRODUCT((MID(B354,{1,2,3,4,5,6,7,8,9,10,11,12,13,14,15,16,17,18,19,20,21,22,23,24,25,26,27,28,29,30},1)&lt;&gt;"")*ISERROR(FIND(MID(B354,{1,2,3,4,5,6,7,8,9,10,11,12,13,14,15,16,17,18,19,20,21,22,23,24,25,26,27,28,29,30},1),"ABCDEFGHIJKLMNOPQRSTUVWXYZ0123456789-_")))=0,ISERROR(VALUE(B354)))),"Недопустимый код: только латинские буквы A-Z в верхнем регистре, цифры, - и _; начало с буквы, до 30 символов (например MILK-001)",IF(SUMPRODUCT(--EXACT('Номенклатура'!$A$6:$A$205,B354))=0,"Код не найден в номенклатуре",IF(SUMPRODUCT(--EXACT('Номенклатура'!$A$6:$A$205,B354))&gt;1,"Код повторяется в номенклатуре",IF(ISNA(MATCH(C354,{"Приход","Расход","Списание","Корректировка остатка"},0)),"Выберите тип операции",IF(NOT(ISNUMBER(D354)),"Укажите количество",IF(D354=0,"Количество не может быть 0",IF(AND(C354&lt;&gt;"Корректировка остатка",D354&lt;0),"Для этого типа количество положительное",IF(NOT(ISNUMBER('Номенклатура'!$C$2)),"Укажите дату начала учёта",IF(A354&lt;INT('Номенклатура'!$C$2),"Раньше даты начала учёта: НЕ учтено",IF(AND(C354="Корректировка остатка",TRIM(G354)=""),"Учтено: добавьте пояснение","ОК")))))))))))))</f>
        <v/>
      </c>
    </row>
    <row r="355" spans="1:9" x14ac:dyDescent="0.25">
      <c r="A355" s="16"/>
      <c r="B355" s="13"/>
      <c r="C355" s="13"/>
      <c r="D355" s="14"/>
      <c r="E355" s="17" t="str">
        <f>IF(OR(B355="",SUMPRODUCT(--EXACT('Номенклатура'!$A$6:$A$205,B355))&lt;&gt;1),"",INDEX('Номенклатура'!$D$6:$D$205,SUMPRODUCT(EXACT('Номенклатура'!$A$6:$A$205,B355)*(ROW('Номенклатура'!$A$6:$A$205)-5)))&amp;"")</f>
        <v/>
      </c>
      <c r="F355" s="18" t="str">
        <f>IF(OR(I355="ОК",I355="Учтено: добавьте пояснение"),IF(C355="Приход",D355,IF(C355="Корректировка остатка",D355,-D355)),"")</f>
        <v/>
      </c>
      <c r="G355" s="13"/>
      <c r="H355" s="15" t="str">
        <f>IF(OR(B355="",SUMPRODUCT(--EXACT('Номенклатура'!$A$6:$A$205,B355))&lt;&gt;1),"",INDEX('Номенклатура'!$B$6:$B$205,SUMPRODUCT(EXACT('Номенклатура'!$A$6:$A$205,B355)*(ROW('Номенклатура'!$A$6:$A$205)-5)))&amp;"")</f>
        <v/>
      </c>
      <c r="I355" s="15" t="str">
        <f>IF(COUNTA(A355:D355,G355)=0,"",IF(NOT(ISNUMBER(A355)),"Укажите дату",IF(B355="","Укажите код",IF(NOT(AND(ISTEXT(B355),LEN(B355)&gt;0,LEN(B355)&lt;=30,ISNUMBER(FIND(LEFT(B355,1),"ABCDEFGHIJKLMNOPQRSTUVWXYZ")),SUMPRODUCT((MID(B355,{1,2,3,4,5,6,7,8,9,10,11,12,13,14,15,16,17,18,19,20,21,22,23,24,25,26,27,28,29,30},1)&lt;&gt;"")*ISERROR(FIND(MID(B355,{1,2,3,4,5,6,7,8,9,10,11,12,13,14,15,16,17,18,19,20,21,22,23,24,25,26,27,28,29,30},1),"ABCDEFGHIJKLMNOPQRSTUVWXYZ0123456789-_")))=0,ISERROR(VALUE(B355)))),"Недопустимый код: только латинские буквы A-Z в верхнем регистре, цифры, - и _; начало с буквы, до 30 символов (например MILK-001)",IF(SUMPRODUCT(--EXACT('Номенклатура'!$A$6:$A$205,B355))=0,"Код не найден в номенклатуре",IF(SUMPRODUCT(--EXACT('Номенклатура'!$A$6:$A$205,B355))&gt;1,"Код повторяется в номенклатуре",IF(ISNA(MATCH(C355,{"Приход","Расход","Списание","Корректировка остатка"},0)),"Выберите тип операции",IF(NOT(ISNUMBER(D355)),"Укажите количество",IF(D355=0,"Количество не может быть 0",IF(AND(C355&lt;&gt;"Корректировка остатка",D355&lt;0),"Для этого типа количество положительное",IF(NOT(ISNUMBER('Номенклатура'!$C$2)),"Укажите дату начала учёта",IF(A355&lt;INT('Номенклатура'!$C$2),"Раньше даты начала учёта: НЕ учтено",IF(AND(C355="Корректировка остатка",TRIM(G355)=""),"Учтено: добавьте пояснение","ОК")))))))))))))</f>
        <v/>
      </c>
    </row>
    <row r="356" spans="1:9" x14ac:dyDescent="0.25">
      <c r="A356" s="16"/>
      <c r="B356" s="13"/>
      <c r="C356" s="13"/>
      <c r="D356" s="14"/>
      <c r="E356" s="17" t="str">
        <f>IF(OR(B356="",SUMPRODUCT(--EXACT('Номенклатура'!$A$6:$A$205,B356))&lt;&gt;1),"",INDEX('Номенклатура'!$D$6:$D$205,SUMPRODUCT(EXACT('Номенклатура'!$A$6:$A$205,B356)*(ROW('Номенклатура'!$A$6:$A$205)-5)))&amp;"")</f>
        <v/>
      </c>
      <c r="F356" s="18" t="str">
        <f>IF(OR(I356="ОК",I356="Учтено: добавьте пояснение"),IF(C356="Приход",D356,IF(C356="Корректировка остатка",D356,-D356)),"")</f>
        <v/>
      </c>
      <c r="G356" s="13"/>
      <c r="H356" s="15" t="str">
        <f>IF(OR(B356="",SUMPRODUCT(--EXACT('Номенклатура'!$A$6:$A$205,B356))&lt;&gt;1),"",INDEX('Номенклатура'!$B$6:$B$205,SUMPRODUCT(EXACT('Номенклатура'!$A$6:$A$205,B356)*(ROW('Номенклатура'!$A$6:$A$205)-5)))&amp;"")</f>
        <v/>
      </c>
      <c r="I356" s="15" t="str">
        <f>IF(COUNTA(A356:D356,G356)=0,"",IF(NOT(ISNUMBER(A356)),"Укажите дату",IF(B356="","Укажите код",IF(NOT(AND(ISTEXT(B356),LEN(B356)&gt;0,LEN(B356)&lt;=30,ISNUMBER(FIND(LEFT(B356,1),"ABCDEFGHIJKLMNOPQRSTUVWXYZ")),SUMPRODUCT((MID(B356,{1,2,3,4,5,6,7,8,9,10,11,12,13,14,15,16,17,18,19,20,21,22,23,24,25,26,27,28,29,30},1)&lt;&gt;"")*ISERROR(FIND(MID(B356,{1,2,3,4,5,6,7,8,9,10,11,12,13,14,15,16,17,18,19,20,21,22,23,24,25,26,27,28,29,30},1),"ABCDEFGHIJKLMNOPQRSTUVWXYZ0123456789-_")))=0,ISERROR(VALUE(B356)))),"Недопустимый код: только латинские буквы A-Z в верхнем регистре, цифры, - и _; начало с буквы, до 30 символов (например MILK-001)",IF(SUMPRODUCT(--EXACT('Номенклатура'!$A$6:$A$205,B356))=0,"Код не найден в номенклатуре",IF(SUMPRODUCT(--EXACT('Номенклатура'!$A$6:$A$205,B356))&gt;1,"Код повторяется в номенклатуре",IF(ISNA(MATCH(C356,{"Приход","Расход","Списание","Корректировка остатка"},0)),"Выберите тип операции",IF(NOT(ISNUMBER(D356)),"Укажите количество",IF(D356=0,"Количество не может быть 0",IF(AND(C356&lt;&gt;"Корректировка остатка",D356&lt;0),"Для этого типа количество положительное",IF(NOT(ISNUMBER('Номенклатура'!$C$2)),"Укажите дату начала учёта",IF(A356&lt;INT('Номенклатура'!$C$2),"Раньше даты начала учёта: НЕ учтено",IF(AND(C356="Корректировка остатка",TRIM(G356)=""),"Учтено: добавьте пояснение","ОК")))))))))))))</f>
        <v/>
      </c>
    </row>
    <row r="357" spans="1:9" x14ac:dyDescent="0.25">
      <c r="A357" s="16"/>
      <c r="B357" s="13"/>
      <c r="C357" s="13"/>
      <c r="D357" s="14"/>
      <c r="E357" s="17" t="str">
        <f>IF(OR(B357="",SUMPRODUCT(--EXACT('Номенклатура'!$A$6:$A$205,B357))&lt;&gt;1),"",INDEX('Номенклатура'!$D$6:$D$205,SUMPRODUCT(EXACT('Номенклатура'!$A$6:$A$205,B357)*(ROW('Номенклатура'!$A$6:$A$205)-5)))&amp;"")</f>
        <v/>
      </c>
      <c r="F357" s="18" t="str">
        <f>IF(OR(I357="ОК",I357="Учтено: добавьте пояснение"),IF(C357="Приход",D357,IF(C357="Корректировка остатка",D357,-D357)),"")</f>
        <v/>
      </c>
      <c r="G357" s="13"/>
      <c r="H357" s="15" t="str">
        <f>IF(OR(B357="",SUMPRODUCT(--EXACT('Номенклатура'!$A$6:$A$205,B357))&lt;&gt;1),"",INDEX('Номенклатура'!$B$6:$B$205,SUMPRODUCT(EXACT('Номенклатура'!$A$6:$A$205,B357)*(ROW('Номенклатура'!$A$6:$A$205)-5)))&amp;"")</f>
        <v/>
      </c>
      <c r="I357" s="15" t="str">
        <f>IF(COUNTA(A357:D357,G357)=0,"",IF(NOT(ISNUMBER(A357)),"Укажите дату",IF(B357="","Укажите код",IF(NOT(AND(ISTEXT(B357),LEN(B357)&gt;0,LEN(B357)&lt;=30,ISNUMBER(FIND(LEFT(B357,1),"ABCDEFGHIJKLMNOPQRSTUVWXYZ")),SUMPRODUCT((MID(B357,{1,2,3,4,5,6,7,8,9,10,11,12,13,14,15,16,17,18,19,20,21,22,23,24,25,26,27,28,29,30},1)&lt;&gt;"")*ISERROR(FIND(MID(B357,{1,2,3,4,5,6,7,8,9,10,11,12,13,14,15,16,17,18,19,20,21,22,23,24,25,26,27,28,29,30},1),"ABCDEFGHIJKLMNOPQRSTUVWXYZ0123456789-_")))=0,ISERROR(VALUE(B357)))),"Недопустимый код: только латинские буквы A-Z в верхнем регистре, цифры, - и _; начало с буквы, до 30 символов (например MILK-001)",IF(SUMPRODUCT(--EXACT('Номенклатура'!$A$6:$A$205,B357))=0,"Код не найден в номенклатуре",IF(SUMPRODUCT(--EXACT('Номенклатура'!$A$6:$A$205,B357))&gt;1,"Код повторяется в номенклатуре",IF(ISNA(MATCH(C357,{"Приход","Расход","Списание","Корректировка остатка"},0)),"Выберите тип операции",IF(NOT(ISNUMBER(D357)),"Укажите количество",IF(D357=0,"Количество не может быть 0",IF(AND(C357&lt;&gt;"Корректировка остатка",D357&lt;0),"Для этого типа количество положительное",IF(NOT(ISNUMBER('Номенклатура'!$C$2)),"Укажите дату начала учёта",IF(A357&lt;INT('Номенклатура'!$C$2),"Раньше даты начала учёта: НЕ учтено",IF(AND(C357="Корректировка остатка",TRIM(G357)=""),"Учтено: добавьте пояснение","ОК")))))))))))))</f>
        <v/>
      </c>
    </row>
    <row r="358" spans="1:9" x14ac:dyDescent="0.25">
      <c r="A358" s="16"/>
      <c r="B358" s="13"/>
      <c r="C358" s="13"/>
      <c r="D358" s="14"/>
      <c r="E358" s="17" t="str">
        <f>IF(OR(B358="",SUMPRODUCT(--EXACT('Номенклатура'!$A$6:$A$205,B358))&lt;&gt;1),"",INDEX('Номенклатура'!$D$6:$D$205,SUMPRODUCT(EXACT('Номенклатура'!$A$6:$A$205,B358)*(ROW('Номенклатура'!$A$6:$A$205)-5)))&amp;"")</f>
        <v/>
      </c>
      <c r="F358" s="18" t="str">
        <f>IF(OR(I358="ОК",I358="Учтено: добавьте пояснение"),IF(C358="Приход",D358,IF(C358="Корректировка остатка",D358,-D358)),"")</f>
        <v/>
      </c>
      <c r="G358" s="13"/>
      <c r="H358" s="15" t="str">
        <f>IF(OR(B358="",SUMPRODUCT(--EXACT('Номенклатура'!$A$6:$A$205,B358))&lt;&gt;1),"",INDEX('Номенклатура'!$B$6:$B$205,SUMPRODUCT(EXACT('Номенклатура'!$A$6:$A$205,B358)*(ROW('Номенклатура'!$A$6:$A$205)-5)))&amp;"")</f>
        <v/>
      </c>
      <c r="I358" s="15" t="str">
        <f>IF(COUNTA(A358:D358,G358)=0,"",IF(NOT(ISNUMBER(A358)),"Укажите дату",IF(B358="","Укажите код",IF(NOT(AND(ISTEXT(B358),LEN(B358)&gt;0,LEN(B358)&lt;=30,ISNUMBER(FIND(LEFT(B358,1),"ABCDEFGHIJKLMNOPQRSTUVWXYZ")),SUMPRODUCT((MID(B358,{1,2,3,4,5,6,7,8,9,10,11,12,13,14,15,16,17,18,19,20,21,22,23,24,25,26,27,28,29,30},1)&lt;&gt;"")*ISERROR(FIND(MID(B358,{1,2,3,4,5,6,7,8,9,10,11,12,13,14,15,16,17,18,19,20,21,22,23,24,25,26,27,28,29,30},1),"ABCDEFGHIJKLMNOPQRSTUVWXYZ0123456789-_")))=0,ISERROR(VALUE(B358)))),"Недопустимый код: только латинские буквы A-Z в верхнем регистре, цифры, - и _; начало с буквы, до 30 символов (например MILK-001)",IF(SUMPRODUCT(--EXACT('Номенклатура'!$A$6:$A$205,B358))=0,"Код не найден в номенклатуре",IF(SUMPRODUCT(--EXACT('Номенклатура'!$A$6:$A$205,B358))&gt;1,"Код повторяется в номенклатуре",IF(ISNA(MATCH(C358,{"Приход","Расход","Списание","Корректировка остатка"},0)),"Выберите тип операции",IF(NOT(ISNUMBER(D358)),"Укажите количество",IF(D358=0,"Количество не может быть 0",IF(AND(C358&lt;&gt;"Корректировка остатка",D358&lt;0),"Для этого типа количество положительное",IF(NOT(ISNUMBER('Номенклатура'!$C$2)),"Укажите дату начала учёта",IF(A358&lt;INT('Номенклатура'!$C$2),"Раньше даты начала учёта: НЕ учтено",IF(AND(C358="Корректировка остатка",TRIM(G358)=""),"Учтено: добавьте пояснение","ОК")))))))))))))</f>
        <v/>
      </c>
    </row>
    <row r="359" spans="1:9" x14ac:dyDescent="0.25">
      <c r="A359" s="16"/>
      <c r="B359" s="13"/>
      <c r="C359" s="13"/>
      <c r="D359" s="14"/>
      <c r="E359" s="17" t="str">
        <f>IF(OR(B359="",SUMPRODUCT(--EXACT('Номенклатура'!$A$6:$A$205,B359))&lt;&gt;1),"",INDEX('Номенклатура'!$D$6:$D$205,SUMPRODUCT(EXACT('Номенклатура'!$A$6:$A$205,B359)*(ROW('Номенклатура'!$A$6:$A$205)-5)))&amp;"")</f>
        <v/>
      </c>
      <c r="F359" s="18" t="str">
        <f>IF(OR(I359="ОК",I359="Учтено: добавьте пояснение"),IF(C359="Приход",D359,IF(C359="Корректировка остатка",D359,-D359)),"")</f>
        <v/>
      </c>
      <c r="G359" s="13"/>
      <c r="H359" s="15" t="str">
        <f>IF(OR(B359="",SUMPRODUCT(--EXACT('Номенклатура'!$A$6:$A$205,B359))&lt;&gt;1),"",INDEX('Номенклатура'!$B$6:$B$205,SUMPRODUCT(EXACT('Номенклатура'!$A$6:$A$205,B359)*(ROW('Номенклатура'!$A$6:$A$205)-5)))&amp;"")</f>
        <v/>
      </c>
      <c r="I359" s="15" t="str">
        <f>IF(COUNTA(A359:D359,G359)=0,"",IF(NOT(ISNUMBER(A359)),"Укажите дату",IF(B359="","Укажите код",IF(NOT(AND(ISTEXT(B359),LEN(B359)&gt;0,LEN(B359)&lt;=30,ISNUMBER(FIND(LEFT(B359,1),"ABCDEFGHIJKLMNOPQRSTUVWXYZ")),SUMPRODUCT((MID(B359,{1,2,3,4,5,6,7,8,9,10,11,12,13,14,15,16,17,18,19,20,21,22,23,24,25,26,27,28,29,30},1)&lt;&gt;"")*ISERROR(FIND(MID(B359,{1,2,3,4,5,6,7,8,9,10,11,12,13,14,15,16,17,18,19,20,21,22,23,24,25,26,27,28,29,30},1),"ABCDEFGHIJKLMNOPQRSTUVWXYZ0123456789-_")))=0,ISERROR(VALUE(B359)))),"Недопустимый код: только латинские буквы A-Z в верхнем регистре, цифры, - и _; начало с буквы, до 30 символов (например MILK-001)",IF(SUMPRODUCT(--EXACT('Номенклатура'!$A$6:$A$205,B359))=0,"Код не найден в номенклатуре",IF(SUMPRODUCT(--EXACT('Номенклатура'!$A$6:$A$205,B359))&gt;1,"Код повторяется в номенклатуре",IF(ISNA(MATCH(C359,{"Приход","Расход","Списание","Корректировка остатка"},0)),"Выберите тип операции",IF(NOT(ISNUMBER(D359)),"Укажите количество",IF(D359=0,"Количество не может быть 0",IF(AND(C359&lt;&gt;"Корректировка остатка",D359&lt;0),"Для этого типа количество положительное",IF(NOT(ISNUMBER('Номенклатура'!$C$2)),"Укажите дату начала учёта",IF(A359&lt;INT('Номенклатура'!$C$2),"Раньше даты начала учёта: НЕ учтено",IF(AND(C359="Корректировка остатка",TRIM(G359)=""),"Учтено: добавьте пояснение","ОК")))))))))))))</f>
        <v/>
      </c>
    </row>
    <row r="360" spans="1:9" x14ac:dyDescent="0.25">
      <c r="A360" s="16"/>
      <c r="B360" s="13"/>
      <c r="C360" s="13"/>
      <c r="D360" s="14"/>
      <c r="E360" s="17" t="str">
        <f>IF(OR(B360="",SUMPRODUCT(--EXACT('Номенклатура'!$A$6:$A$205,B360))&lt;&gt;1),"",INDEX('Номенклатура'!$D$6:$D$205,SUMPRODUCT(EXACT('Номенклатура'!$A$6:$A$205,B360)*(ROW('Номенклатура'!$A$6:$A$205)-5)))&amp;"")</f>
        <v/>
      </c>
      <c r="F360" s="18" t="str">
        <f>IF(OR(I360="ОК",I360="Учтено: добавьте пояснение"),IF(C360="Приход",D360,IF(C360="Корректировка остатка",D360,-D360)),"")</f>
        <v/>
      </c>
      <c r="G360" s="13"/>
      <c r="H360" s="15" t="str">
        <f>IF(OR(B360="",SUMPRODUCT(--EXACT('Номенклатура'!$A$6:$A$205,B360))&lt;&gt;1),"",INDEX('Номенклатура'!$B$6:$B$205,SUMPRODUCT(EXACT('Номенклатура'!$A$6:$A$205,B360)*(ROW('Номенклатура'!$A$6:$A$205)-5)))&amp;"")</f>
        <v/>
      </c>
      <c r="I360" s="15" t="str">
        <f>IF(COUNTA(A360:D360,G360)=0,"",IF(NOT(ISNUMBER(A360)),"Укажите дату",IF(B360="","Укажите код",IF(NOT(AND(ISTEXT(B360),LEN(B360)&gt;0,LEN(B360)&lt;=30,ISNUMBER(FIND(LEFT(B360,1),"ABCDEFGHIJKLMNOPQRSTUVWXYZ")),SUMPRODUCT((MID(B360,{1,2,3,4,5,6,7,8,9,10,11,12,13,14,15,16,17,18,19,20,21,22,23,24,25,26,27,28,29,30},1)&lt;&gt;"")*ISERROR(FIND(MID(B360,{1,2,3,4,5,6,7,8,9,10,11,12,13,14,15,16,17,18,19,20,21,22,23,24,25,26,27,28,29,30},1),"ABCDEFGHIJKLMNOPQRSTUVWXYZ0123456789-_")))=0,ISERROR(VALUE(B360)))),"Недопустимый код: только латинские буквы A-Z в верхнем регистре, цифры, - и _; начало с буквы, до 30 символов (например MILK-001)",IF(SUMPRODUCT(--EXACT('Номенклатура'!$A$6:$A$205,B360))=0,"Код не найден в номенклатуре",IF(SUMPRODUCT(--EXACT('Номенклатура'!$A$6:$A$205,B360))&gt;1,"Код повторяется в номенклатуре",IF(ISNA(MATCH(C360,{"Приход","Расход","Списание","Корректировка остатка"},0)),"Выберите тип операции",IF(NOT(ISNUMBER(D360)),"Укажите количество",IF(D360=0,"Количество не может быть 0",IF(AND(C360&lt;&gt;"Корректировка остатка",D360&lt;0),"Для этого типа количество положительное",IF(NOT(ISNUMBER('Номенклатура'!$C$2)),"Укажите дату начала учёта",IF(A360&lt;INT('Номенклатура'!$C$2),"Раньше даты начала учёта: НЕ учтено",IF(AND(C360="Корректировка остатка",TRIM(G360)=""),"Учтено: добавьте пояснение","ОК")))))))))))))</f>
        <v/>
      </c>
    </row>
    <row r="361" spans="1:9" x14ac:dyDescent="0.25">
      <c r="A361" s="16"/>
      <c r="B361" s="13"/>
      <c r="C361" s="13"/>
      <c r="D361" s="14"/>
      <c r="E361" s="17" t="str">
        <f>IF(OR(B361="",SUMPRODUCT(--EXACT('Номенклатура'!$A$6:$A$205,B361))&lt;&gt;1),"",INDEX('Номенклатура'!$D$6:$D$205,SUMPRODUCT(EXACT('Номенклатура'!$A$6:$A$205,B361)*(ROW('Номенклатура'!$A$6:$A$205)-5)))&amp;"")</f>
        <v/>
      </c>
      <c r="F361" s="18" t="str">
        <f>IF(OR(I361="ОК",I361="Учтено: добавьте пояснение"),IF(C361="Приход",D361,IF(C361="Корректировка остатка",D361,-D361)),"")</f>
        <v/>
      </c>
      <c r="G361" s="13"/>
      <c r="H361" s="15" t="str">
        <f>IF(OR(B361="",SUMPRODUCT(--EXACT('Номенклатура'!$A$6:$A$205,B361))&lt;&gt;1),"",INDEX('Номенклатура'!$B$6:$B$205,SUMPRODUCT(EXACT('Номенклатура'!$A$6:$A$205,B361)*(ROW('Номенклатура'!$A$6:$A$205)-5)))&amp;"")</f>
        <v/>
      </c>
      <c r="I361" s="15" t="str">
        <f>IF(COUNTA(A361:D361,G361)=0,"",IF(NOT(ISNUMBER(A361)),"Укажите дату",IF(B361="","Укажите код",IF(NOT(AND(ISTEXT(B361),LEN(B361)&gt;0,LEN(B361)&lt;=30,ISNUMBER(FIND(LEFT(B361,1),"ABCDEFGHIJKLMNOPQRSTUVWXYZ")),SUMPRODUCT((MID(B361,{1,2,3,4,5,6,7,8,9,10,11,12,13,14,15,16,17,18,19,20,21,22,23,24,25,26,27,28,29,30},1)&lt;&gt;"")*ISERROR(FIND(MID(B361,{1,2,3,4,5,6,7,8,9,10,11,12,13,14,15,16,17,18,19,20,21,22,23,24,25,26,27,28,29,30},1),"ABCDEFGHIJKLMNOPQRSTUVWXYZ0123456789-_")))=0,ISERROR(VALUE(B361)))),"Недопустимый код: только латинские буквы A-Z в верхнем регистре, цифры, - и _; начало с буквы, до 30 символов (например MILK-001)",IF(SUMPRODUCT(--EXACT('Номенклатура'!$A$6:$A$205,B361))=0,"Код не найден в номенклатуре",IF(SUMPRODUCT(--EXACT('Номенклатура'!$A$6:$A$205,B361))&gt;1,"Код повторяется в номенклатуре",IF(ISNA(MATCH(C361,{"Приход","Расход","Списание","Корректировка остатка"},0)),"Выберите тип операции",IF(NOT(ISNUMBER(D361)),"Укажите количество",IF(D361=0,"Количество не может быть 0",IF(AND(C361&lt;&gt;"Корректировка остатка",D361&lt;0),"Для этого типа количество положительное",IF(NOT(ISNUMBER('Номенклатура'!$C$2)),"Укажите дату начала учёта",IF(A361&lt;INT('Номенклатура'!$C$2),"Раньше даты начала учёта: НЕ учтено",IF(AND(C361="Корректировка остатка",TRIM(G361)=""),"Учтено: добавьте пояснение","ОК")))))))))))))</f>
        <v/>
      </c>
    </row>
    <row r="362" spans="1:9" x14ac:dyDescent="0.25">
      <c r="A362" s="16"/>
      <c r="B362" s="13"/>
      <c r="C362" s="13"/>
      <c r="D362" s="14"/>
      <c r="E362" s="17" t="str">
        <f>IF(OR(B362="",SUMPRODUCT(--EXACT('Номенклатура'!$A$6:$A$205,B362))&lt;&gt;1),"",INDEX('Номенклатура'!$D$6:$D$205,SUMPRODUCT(EXACT('Номенклатура'!$A$6:$A$205,B362)*(ROW('Номенклатура'!$A$6:$A$205)-5)))&amp;"")</f>
        <v/>
      </c>
      <c r="F362" s="18" t="str">
        <f>IF(OR(I362="ОК",I362="Учтено: добавьте пояснение"),IF(C362="Приход",D362,IF(C362="Корректировка остатка",D362,-D362)),"")</f>
        <v/>
      </c>
      <c r="G362" s="13"/>
      <c r="H362" s="15" t="str">
        <f>IF(OR(B362="",SUMPRODUCT(--EXACT('Номенклатура'!$A$6:$A$205,B362))&lt;&gt;1),"",INDEX('Номенклатура'!$B$6:$B$205,SUMPRODUCT(EXACT('Номенклатура'!$A$6:$A$205,B362)*(ROW('Номенклатура'!$A$6:$A$205)-5)))&amp;"")</f>
        <v/>
      </c>
      <c r="I362" s="15" t="str">
        <f>IF(COUNTA(A362:D362,G362)=0,"",IF(NOT(ISNUMBER(A362)),"Укажите дату",IF(B362="","Укажите код",IF(NOT(AND(ISTEXT(B362),LEN(B362)&gt;0,LEN(B362)&lt;=30,ISNUMBER(FIND(LEFT(B362,1),"ABCDEFGHIJKLMNOPQRSTUVWXYZ")),SUMPRODUCT((MID(B362,{1,2,3,4,5,6,7,8,9,10,11,12,13,14,15,16,17,18,19,20,21,22,23,24,25,26,27,28,29,30},1)&lt;&gt;"")*ISERROR(FIND(MID(B362,{1,2,3,4,5,6,7,8,9,10,11,12,13,14,15,16,17,18,19,20,21,22,23,24,25,26,27,28,29,30},1),"ABCDEFGHIJKLMNOPQRSTUVWXYZ0123456789-_")))=0,ISERROR(VALUE(B362)))),"Недопустимый код: только латинские буквы A-Z в верхнем регистре, цифры, - и _; начало с буквы, до 30 символов (например MILK-001)",IF(SUMPRODUCT(--EXACT('Номенклатура'!$A$6:$A$205,B362))=0,"Код не найден в номенклатуре",IF(SUMPRODUCT(--EXACT('Номенклатура'!$A$6:$A$205,B362))&gt;1,"Код повторяется в номенклатуре",IF(ISNA(MATCH(C362,{"Приход","Расход","Списание","Корректировка остатка"},0)),"Выберите тип операции",IF(NOT(ISNUMBER(D362)),"Укажите количество",IF(D362=0,"Количество не может быть 0",IF(AND(C362&lt;&gt;"Корректировка остатка",D362&lt;0),"Для этого типа количество положительное",IF(NOT(ISNUMBER('Номенклатура'!$C$2)),"Укажите дату начала учёта",IF(A362&lt;INT('Номенклатура'!$C$2),"Раньше даты начала учёта: НЕ учтено",IF(AND(C362="Корректировка остатка",TRIM(G362)=""),"Учтено: добавьте пояснение","ОК")))))))))))))</f>
        <v/>
      </c>
    </row>
    <row r="363" spans="1:9" x14ac:dyDescent="0.25">
      <c r="A363" s="16"/>
      <c r="B363" s="13"/>
      <c r="C363" s="13"/>
      <c r="D363" s="14"/>
      <c r="E363" s="17" t="str">
        <f>IF(OR(B363="",SUMPRODUCT(--EXACT('Номенклатура'!$A$6:$A$205,B363))&lt;&gt;1),"",INDEX('Номенклатура'!$D$6:$D$205,SUMPRODUCT(EXACT('Номенклатура'!$A$6:$A$205,B363)*(ROW('Номенклатура'!$A$6:$A$205)-5)))&amp;"")</f>
        <v/>
      </c>
      <c r="F363" s="18" t="str">
        <f>IF(OR(I363="ОК",I363="Учтено: добавьте пояснение"),IF(C363="Приход",D363,IF(C363="Корректировка остатка",D363,-D363)),"")</f>
        <v/>
      </c>
      <c r="G363" s="13"/>
      <c r="H363" s="15" t="str">
        <f>IF(OR(B363="",SUMPRODUCT(--EXACT('Номенклатура'!$A$6:$A$205,B363))&lt;&gt;1),"",INDEX('Номенклатура'!$B$6:$B$205,SUMPRODUCT(EXACT('Номенклатура'!$A$6:$A$205,B363)*(ROW('Номенклатура'!$A$6:$A$205)-5)))&amp;"")</f>
        <v/>
      </c>
      <c r="I363" s="15" t="str">
        <f>IF(COUNTA(A363:D363,G363)=0,"",IF(NOT(ISNUMBER(A363)),"Укажите дату",IF(B363="","Укажите код",IF(NOT(AND(ISTEXT(B363),LEN(B363)&gt;0,LEN(B363)&lt;=30,ISNUMBER(FIND(LEFT(B363,1),"ABCDEFGHIJKLMNOPQRSTUVWXYZ")),SUMPRODUCT((MID(B363,{1,2,3,4,5,6,7,8,9,10,11,12,13,14,15,16,17,18,19,20,21,22,23,24,25,26,27,28,29,30},1)&lt;&gt;"")*ISERROR(FIND(MID(B363,{1,2,3,4,5,6,7,8,9,10,11,12,13,14,15,16,17,18,19,20,21,22,23,24,25,26,27,28,29,30},1),"ABCDEFGHIJKLMNOPQRSTUVWXYZ0123456789-_")))=0,ISERROR(VALUE(B363)))),"Недопустимый код: только латинские буквы A-Z в верхнем регистре, цифры, - и _; начало с буквы, до 30 символов (например MILK-001)",IF(SUMPRODUCT(--EXACT('Номенклатура'!$A$6:$A$205,B363))=0,"Код не найден в номенклатуре",IF(SUMPRODUCT(--EXACT('Номенклатура'!$A$6:$A$205,B363))&gt;1,"Код повторяется в номенклатуре",IF(ISNA(MATCH(C363,{"Приход","Расход","Списание","Корректировка остатка"},0)),"Выберите тип операции",IF(NOT(ISNUMBER(D363)),"Укажите количество",IF(D363=0,"Количество не может быть 0",IF(AND(C363&lt;&gt;"Корректировка остатка",D363&lt;0),"Для этого типа количество положительное",IF(NOT(ISNUMBER('Номенклатура'!$C$2)),"Укажите дату начала учёта",IF(A363&lt;INT('Номенклатура'!$C$2),"Раньше даты начала учёта: НЕ учтено",IF(AND(C363="Корректировка остатка",TRIM(G363)=""),"Учтено: добавьте пояснение","ОК")))))))))))))</f>
        <v/>
      </c>
    </row>
    <row r="364" spans="1:9" x14ac:dyDescent="0.25">
      <c r="A364" s="16"/>
      <c r="B364" s="13"/>
      <c r="C364" s="13"/>
      <c r="D364" s="14"/>
      <c r="E364" s="17" t="str">
        <f>IF(OR(B364="",SUMPRODUCT(--EXACT('Номенклатура'!$A$6:$A$205,B364))&lt;&gt;1),"",INDEX('Номенклатура'!$D$6:$D$205,SUMPRODUCT(EXACT('Номенклатура'!$A$6:$A$205,B364)*(ROW('Номенклатура'!$A$6:$A$205)-5)))&amp;"")</f>
        <v/>
      </c>
      <c r="F364" s="18" t="str">
        <f>IF(OR(I364="ОК",I364="Учтено: добавьте пояснение"),IF(C364="Приход",D364,IF(C364="Корректировка остатка",D364,-D364)),"")</f>
        <v/>
      </c>
      <c r="G364" s="13"/>
      <c r="H364" s="15" t="str">
        <f>IF(OR(B364="",SUMPRODUCT(--EXACT('Номенклатура'!$A$6:$A$205,B364))&lt;&gt;1),"",INDEX('Номенклатура'!$B$6:$B$205,SUMPRODUCT(EXACT('Номенклатура'!$A$6:$A$205,B364)*(ROW('Номенклатура'!$A$6:$A$205)-5)))&amp;"")</f>
        <v/>
      </c>
      <c r="I364" s="15" t="str">
        <f>IF(COUNTA(A364:D364,G364)=0,"",IF(NOT(ISNUMBER(A364)),"Укажите дату",IF(B364="","Укажите код",IF(NOT(AND(ISTEXT(B364),LEN(B364)&gt;0,LEN(B364)&lt;=30,ISNUMBER(FIND(LEFT(B364,1),"ABCDEFGHIJKLMNOPQRSTUVWXYZ")),SUMPRODUCT((MID(B364,{1,2,3,4,5,6,7,8,9,10,11,12,13,14,15,16,17,18,19,20,21,22,23,24,25,26,27,28,29,30},1)&lt;&gt;"")*ISERROR(FIND(MID(B364,{1,2,3,4,5,6,7,8,9,10,11,12,13,14,15,16,17,18,19,20,21,22,23,24,25,26,27,28,29,30},1),"ABCDEFGHIJKLMNOPQRSTUVWXYZ0123456789-_")))=0,ISERROR(VALUE(B364)))),"Недопустимый код: только латинские буквы A-Z в верхнем регистре, цифры, - и _; начало с буквы, до 30 символов (например MILK-001)",IF(SUMPRODUCT(--EXACT('Номенклатура'!$A$6:$A$205,B364))=0,"Код не найден в номенклатуре",IF(SUMPRODUCT(--EXACT('Номенклатура'!$A$6:$A$205,B364))&gt;1,"Код повторяется в номенклатуре",IF(ISNA(MATCH(C364,{"Приход","Расход","Списание","Корректировка остатка"},0)),"Выберите тип операции",IF(NOT(ISNUMBER(D364)),"Укажите количество",IF(D364=0,"Количество не может быть 0",IF(AND(C364&lt;&gt;"Корректировка остатка",D364&lt;0),"Для этого типа количество положительное",IF(NOT(ISNUMBER('Номенклатура'!$C$2)),"Укажите дату начала учёта",IF(A364&lt;INT('Номенклатура'!$C$2),"Раньше даты начала учёта: НЕ учтено",IF(AND(C364="Корректировка остатка",TRIM(G364)=""),"Учтено: добавьте пояснение","ОК")))))))))))))</f>
        <v/>
      </c>
    </row>
    <row r="365" spans="1:9" x14ac:dyDescent="0.25">
      <c r="A365" s="16"/>
      <c r="B365" s="13"/>
      <c r="C365" s="13"/>
      <c r="D365" s="14"/>
      <c r="E365" s="17" t="str">
        <f>IF(OR(B365="",SUMPRODUCT(--EXACT('Номенклатура'!$A$6:$A$205,B365))&lt;&gt;1),"",INDEX('Номенклатура'!$D$6:$D$205,SUMPRODUCT(EXACT('Номенклатура'!$A$6:$A$205,B365)*(ROW('Номенклатура'!$A$6:$A$205)-5)))&amp;"")</f>
        <v/>
      </c>
      <c r="F365" s="18" t="str">
        <f>IF(OR(I365="ОК",I365="Учтено: добавьте пояснение"),IF(C365="Приход",D365,IF(C365="Корректировка остатка",D365,-D365)),"")</f>
        <v/>
      </c>
      <c r="G365" s="13"/>
      <c r="H365" s="15" t="str">
        <f>IF(OR(B365="",SUMPRODUCT(--EXACT('Номенклатура'!$A$6:$A$205,B365))&lt;&gt;1),"",INDEX('Номенклатура'!$B$6:$B$205,SUMPRODUCT(EXACT('Номенклатура'!$A$6:$A$205,B365)*(ROW('Номенклатура'!$A$6:$A$205)-5)))&amp;"")</f>
        <v/>
      </c>
      <c r="I365" s="15" t="str">
        <f>IF(COUNTA(A365:D365,G365)=0,"",IF(NOT(ISNUMBER(A365)),"Укажите дату",IF(B365="","Укажите код",IF(NOT(AND(ISTEXT(B365),LEN(B365)&gt;0,LEN(B365)&lt;=30,ISNUMBER(FIND(LEFT(B365,1),"ABCDEFGHIJKLMNOPQRSTUVWXYZ")),SUMPRODUCT((MID(B365,{1,2,3,4,5,6,7,8,9,10,11,12,13,14,15,16,17,18,19,20,21,22,23,24,25,26,27,28,29,30},1)&lt;&gt;"")*ISERROR(FIND(MID(B365,{1,2,3,4,5,6,7,8,9,10,11,12,13,14,15,16,17,18,19,20,21,22,23,24,25,26,27,28,29,30},1),"ABCDEFGHIJKLMNOPQRSTUVWXYZ0123456789-_")))=0,ISERROR(VALUE(B365)))),"Недопустимый код: только латинские буквы A-Z в верхнем регистре, цифры, - и _; начало с буквы, до 30 символов (например MILK-001)",IF(SUMPRODUCT(--EXACT('Номенклатура'!$A$6:$A$205,B365))=0,"Код не найден в номенклатуре",IF(SUMPRODUCT(--EXACT('Номенклатура'!$A$6:$A$205,B365))&gt;1,"Код повторяется в номенклатуре",IF(ISNA(MATCH(C365,{"Приход","Расход","Списание","Корректировка остатка"},0)),"Выберите тип операции",IF(NOT(ISNUMBER(D365)),"Укажите количество",IF(D365=0,"Количество не может быть 0",IF(AND(C365&lt;&gt;"Корректировка остатка",D365&lt;0),"Для этого типа количество положительное",IF(NOT(ISNUMBER('Номенклатура'!$C$2)),"Укажите дату начала учёта",IF(A365&lt;INT('Номенклатура'!$C$2),"Раньше даты начала учёта: НЕ учтено",IF(AND(C365="Корректировка остатка",TRIM(G365)=""),"Учтено: добавьте пояснение","ОК")))))))))))))</f>
        <v/>
      </c>
    </row>
    <row r="366" spans="1:9" x14ac:dyDescent="0.25">
      <c r="A366" s="16"/>
      <c r="B366" s="13"/>
      <c r="C366" s="13"/>
      <c r="D366" s="14"/>
      <c r="E366" s="17" t="str">
        <f>IF(OR(B366="",SUMPRODUCT(--EXACT('Номенклатура'!$A$6:$A$205,B366))&lt;&gt;1),"",INDEX('Номенклатура'!$D$6:$D$205,SUMPRODUCT(EXACT('Номенклатура'!$A$6:$A$205,B366)*(ROW('Номенклатура'!$A$6:$A$205)-5)))&amp;"")</f>
        <v/>
      </c>
      <c r="F366" s="18" t="str">
        <f>IF(OR(I366="ОК",I366="Учтено: добавьте пояснение"),IF(C366="Приход",D366,IF(C366="Корректировка остатка",D366,-D366)),"")</f>
        <v/>
      </c>
      <c r="G366" s="13"/>
      <c r="H366" s="15" t="str">
        <f>IF(OR(B366="",SUMPRODUCT(--EXACT('Номенклатура'!$A$6:$A$205,B366))&lt;&gt;1),"",INDEX('Номенклатура'!$B$6:$B$205,SUMPRODUCT(EXACT('Номенклатура'!$A$6:$A$205,B366)*(ROW('Номенклатура'!$A$6:$A$205)-5)))&amp;"")</f>
        <v/>
      </c>
      <c r="I366" s="15" t="str">
        <f>IF(COUNTA(A366:D366,G366)=0,"",IF(NOT(ISNUMBER(A366)),"Укажите дату",IF(B366="","Укажите код",IF(NOT(AND(ISTEXT(B366),LEN(B366)&gt;0,LEN(B366)&lt;=30,ISNUMBER(FIND(LEFT(B366,1),"ABCDEFGHIJKLMNOPQRSTUVWXYZ")),SUMPRODUCT((MID(B366,{1,2,3,4,5,6,7,8,9,10,11,12,13,14,15,16,17,18,19,20,21,22,23,24,25,26,27,28,29,30},1)&lt;&gt;"")*ISERROR(FIND(MID(B366,{1,2,3,4,5,6,7,8,9,10,11,12,13,14,15,16,17,18,19,20,21,22,23,24,25,26,27,28,29,30},1),"ABCDEFGHIJKLMNOPQRSTUVWXYZ0123456789-_")))=0,ISERROR(VALUE(B366)))),"Недопустимый код: только латинские буквы A-Z в верхнем регистре, цифры, - и _; начало с буквы, до 30 символов (например MILK-001)",IF(SUMPRODUCT(--EXACT('Номенклатура'!$A$6:$A$205,B366))=0,"Код не найден в номенклатуре",IF(SUMPRODUCT(--EXACT('Номенклатура'!$A$6:$A$205,B366))&gt;1,"Код повторяется в номенклатуре",IF(ISNA(MATCH(C366,{"Приход","Расход","Списание","Корректировка остатка"},0)),"Выберите тип операции",IF(NOT(ISNUMBER(D366)),"Укажите количество",IF(D366=0,"Количество не может быть 0",IF(AND(C366&lt;&gt;"Корректировка остатка",D366&lt;0),"Для этого типа количество положительное",IF(NOT(ISNUMBER('Номенклатура'!$C$2)),"Укажите дату начала учёта",IF(A366&lt;INT('Номенклатура'!$C$2),"Раньше даты начала учёта: НЕ учтено",IF(AND(C366="Корректировка остатка",TRIM(G366)=""),"Учтено: добавьте пояснение","ОК")))))))))))))</f>
        <v/>
      </c>
    </row>
    <row r="367" spans="1:9" x14ac:dyDescent="0.25">
      <c r="A367" s="16"/>
      <c r="B367" s="13"/>
      <c r="C367" s="13"/>
      <c r="D367" s="14"/>
      <c r="E367" s="17" t="str">
        <f>IF(OR(B367="",SUMPRODUCT(--EXACT('Номенклатура'!$A$6:$A$205,B367))&lt;&gt;1),"",INDEX('Номенклатура'!$D$6:$D$205,SUMPRODUCT(EXACT('Номенклатура'!$A$6:$A$205,B367)*(ROW('Номенклатура'!$A$6:$A$205)-5)))&amp;"")</f>
        <v/>
      </c>
      <c r="F367" s="18" t="str">
        <f>IF(OR(I367="ОК",I367="Учтено: добавьте пояснение"),IF(C367="Приход",D367,IF(C367="Корректировка остатка",D367,-D367)),"")</f>
        <v/>
      </c>
      <c r="G367" s="13"/>
      <c r="H367" s="15" t="str">
        <f>IF(OR(B367="",SUMPRODUCT(--EXACT('Номенклатура'!$A$6:$A$205,B367))&lt;&gt;1),"",INDEX('Номенклатура'!$B$6:$B$205,SUMPRODUCT(EXACT('Номенклатура'!$A$6:$A$205,B367)*(ROW('Номенклатура'!$A$6:$A$205)-5)))&amp;"")</f>
        <v/>
      </c>
      <c r="I367" s="15" t="str">
        <f>IF(COUNTA(A367:D367,G367)=0,"",IF(NOT(ISNUMBER(A367)),"Укажите дату",IF(B367="","Укажите код",IF(NOT(AND(ISTEXT(B367),LEN(B367)&gt;0,LEN(B367)&lt;=30,ISNUMBER(FIND(LEFT(B367,1),"ABCDEFGHIJKLMNOPQRSTUVWXYZ")),SUMPRODUCT((MID(B367,{1,2,3,4,5,6,7,8,9,10,11,12,13,14,15,16,17,18,19,20,21,22,23,24,25,26,27,28,29,30},1)&lt;&gt;"")*ISERROR(FIND(MID(B367,{1,2,3,4,5,6,7,8,9,10,11,12,13,14,15,16,17,18,19,20,21,22,23,24,25,26,27,28,29,30},1),"ABCDEFGHIJKLMNOPQRSTUVWXYZ0123456789-_")))=0,ISERROR(VALUE(B367)))),"Недопустимый код: только латинские буквы A-Z в верхнем регистре, цифры, - и _; начало с буквы, до 30 символов (например MILK-001)",IF(SUMPRODUCT(--EXACT('Номенклатура'!$A$6:$A$205,B367))=0,"Код не найден в номенклатуре",IF(SUMPRODUCT(--EXACT('Номенклатура'!$A$6:$A$205,B367))&gt;1,"Код повторяется в номенклатуре",IF(ISNA(MATCH(C367,{"Приход","Расход","Списание","Корректировка остатка"},0)),"Выберите тип операции",IF(NOT(ISNUMBER(D367)),"Укажите количество",IF(D367=0,"Количество не может быть 0",IF(AND(C367&lt;&gt;"Корректировка остатка",D367&lt;0),"Для этого типа количество положительное",IF(NOT(ISNUMBER('Номенклатура'!$C$2)),"Укажите дату начала учёта",IF(A367&lt;INT('Номенклатура'!$C$2),"Раньше даты начала учёта: НЕ учтено",IF(AND(C367="Корректировка остатка",TRIM(G367)=""),"Учтено: добавьте пояснение","ОК")))))))))))))</f>
        <v/>
      </c>
    </row>
    <row r="368" spans="1:9" x14ac:dyDescent="0.25">
      <c r="A368" s="16"/>
      <c r="B368" s="13"/>
      <c r="C368" s="13"/>
      <c r="D368" s="14"/>
      <c r="E368" s="17" t="str">
        <f>IF(OR(B368="",SUMPRODUCT(--EXACT('Номенклатура'!$A$6:$A$205,B368))&lt;&gt;1),"",INDEX('Номенклатура'!$D$6:$D$205,SUMPRODUCT(EXACT('Номенклатура'!$A$6:$A$205,B368)*(ROW('Номенклатура'!$A$6:$A$205)-5)))&amp;"")</f>
        <v/>
      </c>
      <c r="F368" s="18" t="str">
        <f>IF(OR(I368="ОК",I368="Учтено: добавьте пояснение"),IF(C368="Приход",D368,IF(C368="Корректировка остатка",D368,-D368)),"")</f>
        <v/>
      </c>
      <c r="G368" s="13"/>
      <c r="H368" s="15" t="str">
        <f>IF(OR(B368="",SUMPRODUCT(--EXACT('Номенклатура'!$A$6:$A$205,B368))&lt;&gt;1),"",INDEX('Номенклатура'!$B$6:$B$205,SUMPRODUCT(EXACT('Номенклатура'!$A$6:$A$205,B368)*(ROW('Номенклатура'!$A$6:$A$205)-5)))&amp;"")</f>
        <v/>
      </c>
      <c r="I368" s="15" t="str">
        <f>IF(COUNTA(A368:D368,G368)=0,"",IF(NOT(ISNUMBER(A368)),"Укажите дату",IF(B368="","Укажите код",IF(NOT(AND(ISTEXT(B368),LEN(B368)&gt;0,LEN(B368)&lt;=30,ISNUMBER(FIND(LEFT(B368,1),"ABCDEFGHIJKLMNOPQRSTUVWXYZ")),SUMPRODUCT((MID(B368,{1,2,3,4,5,6,7,8,9,10,11,12,13,14,15,16,17,18,19,20,21,22,23,24,25,26,27,28,29,30},1)&lt;&gt;"")*ISERROR(FIND(MID(B368,{1,2,3,4,5,6,7,8,9,10,11,12,13,14,15,16,17,18,19,20,21,22,23,24,25,26,27,28,29,30},1),"ABCDEFGHIJKLMNOPQRSTUVWXYZ0123456789-_")))=0,ISERROR(VALUE(B368)))),"Недопустимый код: только латинские буквы A-Z в верхнем регистре, цифры, - и _; начало с буквы, до 30 символов (например MILK-001)",IF(SUMPRODUCT(--EXACT('Номенклатура'!$A$6:$A$205,B368))=0,"Код не найден в номенклатуре",IF(SUMPRODUCT(--EXACT('Номенклатура'!$A$6:$A$205,B368))&gt;1,"Код повторяется в номенклатуре",IF(ISNA(MATCH(C368,{"Приход","Расход","Списание","Корректировка остатка"},0)),"Выберите тип операции",IF(NOT(ISNUMBER(D368)),"Укажите количество",IF(D368=0,"Количество не может быть 0",IF(AND(C368&lt;&gt;"Корректировка остатка",D368&lt;0),"Для этого типа количество положительное",IF(NOT(ISNUMBER('Номенклатура'!$C$2)),"Укажите дату начала учёта",IF(A368&lt;INT('Номенклатура'!$C$2),"Раньше даты начала учёта: НЕ учтено",IF(AND(C368="Корректировка остатка",TRIM(G368)=""),"Учтено: добавьте пояснение","ОК")))))))))))))</f>
        <v/>
      </c>
    </row>
    <row r="369" spans="1:9" x14ac:dyDescent="0.25">
      <c r="A369" s="16"/>
      <c r="B369" s="13"/>
      <c r="C369" s="13"/>
      <c r="D369" s="14"/>
      <c r="E369" s="17" t="str">
        <f>IF(OR(B369="",SUMPRODUCT(--EXACT('Номенклатура'!$A$6:$A$205,B369))&lt;&gt;1),"",INDEX('Номенклатура'!$D$6:$D$205,SUMPRODUCT(EXACT('Номенклатура'!$A$6:$A$205,B369)*(ROW('Номенклатура'!$A$6:$A$205)-5)))&amp;"")</f>
        <v/>
      </c>
      <c r="F369" s="18" t="str">
        <f>IF(OR(I369="ОК",I369="Учтено: добавьте пояснение"),IF(C369="Приход",D369,IF(C369="Корректировка остатка",D369,-D369)),"")</f>
        <v/>
      </c>
      <c r="G369" s="13"/>
      <c r="H369" s="15" t="str">
        <f>IF(OR(B369="",SUMPRODUCT(--EXACT('Номенклатура'!$A$6:$A$205,B369))&lt;&gt;1),"",INDEX('Номенклатура'!$B$6:$B$205,SUMPRODUCT(EXACT('Номенклатура'!$A$6:$A$205,B369)*(ROW('Номенклатура'!$A$6:$A$205)-5)))&amp;"")</f>
        <v/>
      </c>
      <c r="I369" s="15" t="str">
        <f>IF(COUNTA(A369:D369,G369)=0,"",IF(NOT(ISNUMBER(A369)),"Укажите дату",IF(B369="","Укажите код",IF(NOT(AND(ISTEXT(B369),LEN(B369)&gt;0,LEN(B369)&lt;=30,ISNUMBER(FIND(LEFT(B369,1),"ABCDEFGHIJKLMNOPQRSTUVWXYZ")),SUMPRODUCT((MID(B369,{1,2,3,4,5,6,7,8,9,10,11,12,13,14,15,16,17,18,19,20,21,22,23,24,25,26,27,28,29,30},1)&lt;&gt;"")*ISERROR(FIND(MID(B369,{1,2,3,4,5,6,7,8,9,10,11,12,13,14,15,16,17,18,19,20,21,22,23,24,25,26,27,28,29,30},1),"ABCDEFGHIJKLMNOPQRSTUVWXYZ0123456789-_")))=0,ISERROR(VALUE(B369)))),"Недопустимый код: только латинские буквы A-Z в верхнем регистре, цифры, - и _; начало с буквы, до 30 символов (например MILK-001)",IF(SUMPRODUCT(--EXACT('Номенклатура'!$A$6:$A$205,B369))=0,"Код не найден в номенклатуре",IF(SUMPRODUCT(--EXACT('Номенклатура'!$A$6:$A$205,B369))&gt;1,"Код повторяется в номенклатуре",IF(ISNA(MATCH(C369,{"Приход","Расход","Списание","Корректировка остатка"},0)),"Выберите тип операции",IF(NOT(ISNUMBER(D369)),"Укажите количество",IF(D369=0,"Количество не может быть 0",IF(AND(C369&lt;&gt;"Корректировка остатка",D369&lt;0),"Для этого типа количество положительное",IF(NOT(ISNUMBER('Номенклатура'!$C$2)),"Укажите дату начала учёта",IF(A369&lt;INT('Номенклатура'!$C$2),"Раньше даты начала учёта: НЕ учтено",IF(AND(C369="Корректировка остатка",TRIM(G369)=""),"Учтено: добавьте пояснение","ОК")))))))))))))</f>
        <v/>
      </c>
    </row>
    <row r="370" spans="1:9" x14ac:dyDescent="0.25">
      <c r="A370" s="16"/>
      <c r="B370" s="13"/>
      <c r="C370" s="13"/>
      <c r="D370" s="14"/>
      <c r="E370" s="17" t="str">
        <f>IF(OR(B370="",SUMPRODUCT(--EXACT('Номенклатура'!$A$6:$A$205,B370))&lt;&gt;1),"",INDEX('Номенклатура'!$D$6:$D$205,SUMPRODUCT(EXACT('Номенклатура'!$A$6:$A$205,B370)*(ROW('Номенклатура'!$A$6:$A$205)-5)))&amp;"")</f>
        <v/>
      </c>
      <c r="F370" s="18" t="str">
        <f>IF(OR(I370="ОК",I370="Учтено: добавьте пояснение"),IF(C370="Приход",D370,IF(C370="Корректировка остатка",D370,-D370)),"")</f>
        <v/>
      </c>
      <c r="G370" s="13"/>
      <c r="H370" s="15" t="str">
        <f>IF(OR(B370="",SUMPRODUCT(--EXACT('Номенклатура'!$A$6:$A$205,B370))&lt;&gt;1),"",INDEX('Номенклатура'!$B$6:$B$205,SUMPRODUCT(EXACT('Номенклатура'!$A$6:$A$205,B370)*(ROW('Номенклатура'!$A$6:$A$205)-5)))&amp;"")</f>
        <v/>
      </c>
      <c r="I370" s="15" t="str">
        <f>IF(COUNTA(A370:D370,G370)=0,"",IF(NOT(ISNUMBER(A370)),"Укажите дату",IF(B370="","Укажите код",IF(NOT(AND(ISTEXT(B370),LEN(B370)&gt;0,LEN(B370)&lt;=30,ISNUMBER(FIND(LEFT(B370,1),"ABCDEFGHIJKLMNOPQRSTUVWXYZ")),SUMPRODUCT((MID(B370,{1,2,3,4,5,6,7,8,9,10,11,12,13,14,15,16,17,18,19,20,21,22,23,24,25,26,27,28,29,30},1)&lt;&gt;"")*ISERROR(FIND(MID(B370,{1,2,3,4,5,6,7,8,9,10,11,12,13,14,15,16,17,18,19,20,21,22,23,24,25,26,27,28,29,30},1),"ABCDEFGHIJKLMNOPQRSTUVWXYZ0123456789-_")))=0,ISERROR(VALUE(B370)))),"Недопустимый код: только латинские буквы A-Z в верхнем регистре, цифры, - и _; начало с буквы, до 30 символов (например MILK-001)",IF(SUMPRODUCT(--EXACT('Номенклатура'!$A$6:$A$205,B370))=0,"Код не найден в номенклатуре",IF(SUMPRODUCT(--EXACT('Номенклатура'!$A$6:$A$205,B370))&gt;1,"Код повторяется в номенклатуре",IF(ISNA(MATCH(C370,{"Приход","Расход","Списание","Корректировка остатка"},0)),"Выберите тип операции",IF(NOT(ISNUMBER(D370)),"Укажите количество",IF(D370=0,"Количество не может быть 0",IF(AND(C370&lt;&gt;"Корректировка остатка",D370&lt;0),"Для этого типа количество положительное",IF(NOT(ISNUMBER('Номенклатура'!$C$2)),"Укажите дату начала учёта",IF(A370&lt;INT('Номенклатура'!$C$2),"Раньше даты начала учёта: НЕ учтено",IF(AND(C370="Корректировка остатка",TRIM(G370)=""),"Учтено: добавьте пояснение","ОК")))))))))))))</f>
        <v/>
      </c>
    </row>
    <row r="371" spans="1:9" x14ac:dyDescent="0.25">
      <c r="A371" s="16"/>
      <c r="B371" s="13"/>
      <c r="C371" s="13"/>
      <c r="D371" s="14"/>
      <c r="E371" s="17" t="str">
        <f>IF(OR(B371="",SUMPRODUCT(--EXACT('Номенклатура'!$A$6:$A$205,B371))&lt;&gt;1),"",INDEX('Номенклатура'!$D$6:$D$205,SUMPRODUCT(EXACT('Номенклатура'!$A$6:$A$205,B371)*(ROW('Номенклатура'!$A$6:$A$205)-5)))&amp;"")</f>
        <v/>
      </c>
      <c r="F371" s="18" t="str">
        <f>IF(OR(I371="ОК",I371="Учтено: добавьте пояснение"),IF(C371="Приход",D371,IF(C371="Корректировка остатка",D371,-D371)),"")</f>
        <v/>
      </c>
      <c r="G371" s="13"/>
      <c r="H371" s="15" t="str">
        <f>IF(OR(B371="",SUMPRODUCT(--EXACT('Номенклатура'!$A$6:$A$205,B371))&lt;&gt;1),"",INDEX('Номенклатура'!$B$6:$B$205,SUMPRODUCT(EXACT('Номенклатура'!$A$6:$A$205,B371)*(ROW('Номенклатура'!$A$6:$A$205)-5)))&amp;"")</f>
        <v/>
      </c>
      <c r="I371" s="15" t="str">
        <f>IF(COUNTA(A371:D371,G371)=0,"",IF(NOT(ISNUMBER(A371)),"Укажите дату",IF(B371="","Укажите код",IF(NOT(AND(ISTEXT(B371),LEN(B371)&gt;0,LEN(B371)&lt;=30,ISNUMBER(FIND(LEFT(B371,1),"ABCDEFGHIJKLMNOPQRSTUVWXYZ")),SUMPRODUCT((MID(B371,{1,2,3,4,5,6,7,8,9,10,11,12,13,14,15,16,17,18,19,20,21,22,23,24,25,26,27,28,29,30},1)&lt;&gt;"")*ISERROR(FIND(MID(B371,{1,2,3,4,5,6,7,8,9,10,11,12,13,14,15,16,17,18,19,20,21,22,23,24,25,26,27,28,29,30},1),"ABCDEFGHIJKLMNOPQRSTUVWXYZ0123456789-_")))=0,ISERROR(VALUE(B371)))),"Недопустимый код: только латинские буквы A-Z в верхнем регистре, цифры, - и _; начало с буквы, до 30 символов (например MILK-001)",IF(SUMPRODUCT(--EXACT('Номенклатура'!$A$6:$A$205,B371))=0,"Код не найден в номенклатуре",IF(SUMPRODUCT(--EXACT('Номенклатура'!$A$6:$A$205,B371))&gt;1,"Код повторяется в номенклатуре",IF(ISNA(MATCH(C371,{"Приход","Расход","Списание","Корректировка остатка"},0)),"Выберите тип операции",IF(NOT(ISNUMBER(D371)),"Укажите количество",IF(D371=0,"Количество не может быть 0",IF(AND(C371&lt;&gt;"Корректировка остатка",D371&lt;0),"Для этого типа количество положительное",IF(NOT(ISNUMBER('Номенклатура'!$C$2)),"Укажите дату начала учёта",IF(A371&lt;INT('Номенклатура'!$C$2),"Раньше даты начала учёта: НЕ учтено",IF(AND(C371="Корректировка остатка",TRIM(G371)=""),"Учтено: добавьте пояснение","ОК")))))))))))))</f>
        <v/>
      </c>
    </row>
    <row r="372" spans="1:9" x14ac:dyDescent="0.25">
      <c r="A372" s="16"/>
      <c r="B372" s="13"/>
      <c r="C372" s="13"/>
      <c r="D372" s="14"/>
      <c r="E372" s="17" t="str">
        <f>IF(OR(B372="",SUMPRODUCT(--EXACT('Номенклатура'!$A$6:$A$205,B372))&lt;&gt;1),"",INDEX('Номенклатура'!$D$6:$D$205,SUMPRODUCT(EXACT('Номенклатура'!$A$6:$A$205,B372)*(ROW('Номенклатура'!$A$6:$A$205)-5)))&amp;"")</f>
        <v/>
      </c>
      <c r="F372" s="18" t="str">
        <f>IF(OR(I372="ОК",I372="Учтено: добавьте пояснение"),IF(C372="Приход",D372,IF(C372="Корректировка остатка",D372,-D372)),"")</f>
        <v/>
      </c>
      <c r="G372" s="13"/>
      <c r="H372" s="15" t="str">
        <f>IF(OR(B372="",SUMPRODUCT(--EXACT('Номенклатура'!$A$6:$A$205,B372))&lt;&gt;1),"",INDEX('Номенклатура'!$B$6:$B$205,SUMPRODUCT(EXACT('Номенклатура'!$A$6:$A$205,B372)*(ROW('Номенклатура'!$A$6:$A$205)-5)))&amp;"")</f>
        <v/>
      </c>
      <c r="I372" s="15" t="str">
        <f>IF(COUNTA(A372:D372,G372)=0,"",IF(NOT(ISNUMBER(A372)),"Укажите дату",IF(B372="","Укажите код",IF(NOT(AND(ISTEXT(B372),LEN(B372)&gt;0,LEN(B372)&lt;=30,ISNUMBER(FIND(LEFT(B372,1),"ABCDEFGHIJKLMNOPQRSTUVWXYZ")),SUMPRODUCT((MID(B372,{1,2,3,4,5,6,7,8,9,10,11,12,13,14,15,16,17,18,19,20,21,22,23,24,25,26,27,28,29,30},1)&lt;&gt;"")*ISERROR(FIND(MID(B372,{1,2,3,4,5,6,7,8,9,10,11,12,13,14,15,16,17,18,19,20,21,22,23,24,25,26,27,28,29,30},1),"ABCDEFGHIJKLMNOPQRSTUVWXYZ0123456789-_")))=0,ISERROR(VALUE(B372)))),"Недопустимый код: только латинские буквы A-Z в верхнем регистре, цифры, - и _; начало с буквы, до 30 символов (например MILK-001)",IF(SUMPRODUCT(--EXACT('Номенклатура'!$A$6:$A$205,B372))=0,"Код не найден в номенклатуре",IF(SUMPRODUCT(--EXACT('Номенклатура'!$A$6:$A$205,B372))&gt;1,"Код повторяется в номенклатуре",IF(ISNA(MATCH(C372,{"Приход","Расход","Списание","Корректировка остатка"},0)),"Выберите тип операции",IF(NOT(ISNUMBER(D372)),"Укажите количество",IF(D372=0,"Количество не может быть 0",IF(AND(C372&lt;&gt;"Корректировка остатка",D372&lt;0),"Для этого типа количество положительное",IF(NOT(ISNUMBER('Номенклатура'!$C$2)),"Укажите дату начала учёта",IF(A372&lt;INT('Номенклатура'!$C$2),"Раньше даты начала учёта: НЕ учтено",IF(AND(C372="Корректировка остатка",TRIM(G372)=""),"Учтено: добавьте пояснение","ОК")))))))))))))</f>
        <v/>
      </c>
    </row>
    <row r="373" spans="1:9" x14ac:dyDescent="0.25">
      <c r="A373" s="16"/>
      <c r="B373" s="13"/>
      <c r="C373" s="13"/>
      <c r="D373" s="14"/>
      <c r="E373" s="17" t="str">
        <f>IF(OR(B373="",SUMPRODUCT(--EXACT('Номенклатура'!$A$6:$A$205,B373))&lt;&gt;1),"",INDEX('Номенклатура'!$D$6:$D$205,SUMPRODUCT(EXACT('Номенклатура'!$A$6:$A$205,B373)*(ROW('Номенклатура'!$A$6:$A$205)-5)))&amp;"")</f>
        <v/>
      </c>
      <c r="F373" s="18" t="str">
        <f>IF(OR(I373="ОК",I373="Учтено: добавьте пояснение"),IF(C373="Приход",D373,IF(C373="Корректировка остатка",D373,-D373)),"")</f>
        <v/>
      </c>
      <c r="G373" s="13"/>
      <c r="H373" s="15" t="str">
        <f>IF(OR(B373="",SUMPRODUCT(--EXACT('Номенклатура'!$A$6:$A$205,B373))&lt;&gt;1),"",INDEX('Номенклатура'!$B$6:$B$205,SUMPRODUCT(EXACT('Номенклатура'!$A$6:$A$205,B373)*(ROW('Номенклатура'!$A$6:$A$205)-5)))&amp;"")</f>
        <v/>
      </c>
      <c r="I373" s="15" t="str">
        <f>IF(COUNTA(A373:D373,G373)=0,"",IF(NOT(ISNUMBER(A373)),"Укажите дату",IF(B373="","Укажите код",IF(NOT(AND(ISTEXT(B373),LEN(B373)&gt;0,LEN(B373)&lt;=30,ISNUMBER(FIND(LEFT(B373,1),"ABCDEFGHIJKLMNOPQRSTUVWXYZ")),SUMPRODUCT((MID(B373,{1,2,3,4,5,6,7,8,9,10,11,12,13,14,15,16,17,18,19,20,21,22,23,24,25,26,27,28,29,30},1)&lt;&gt;"")*ISERROR(FIND(MID(B373,{1,2,3,4,5,6,7,8,9,10,11,12,13,14,15,16,17,18,19,20,21,22,23,24,25,26,27,28,29,30},1),"ABCDEFGHIJKLMNOPQRSTUVWXYZ0123456789-_")))=0,ISERROR(VALUE(B373)))),"Недопустимый код: только латинские буквы A-Z в верхнем регистре, цифры, - и _; начало с буквы, до 30 символов (например MILK-001)",IF(SUMPRODUCT(--EXACT('Номенклатура'!$A$6:$A$205,B373))=0,"Код не найден в номенклатуре",IF(SUMPRODUCT(--EXACT('Номенклатура'!$A$6:$A$205,B373))&gt;1,"Код повторяется в номенклатуре",IF(ISNA(MATCH(C373,{"Приход","Расход","Списание","Корректировка остатка"},0)),"Выберите тип операции",IF(NOT(ISNUMBER(D373)),"Укажите количество",IF(D373=0,"Количество не может быть 0",IF(AND(C373&lt;&gt;"Корректировка остатка",D373&lt;0),"Для этого типа количество положительное",IF(NOT(ISNUMBER('Номенклатура'!$C$2)),"Укажите дату начала учёта",IF(A373&lt;INT('Номенклатура'!$C$2),"Раньше даты начала учёта: НЕ учтено",IF(AND(C373="Корректировка остатка",TRIM(G373)=""),"Учтено: добавьте пояснение","ОК")))))))))))))</f>
        <v/>
      </c>
    </row>
    <row r="374" spans="1:9" x14ac:dyDescent="0.25">
      <c r="A374" s="16"/>
      <c r="B374" s="13"/>
      <c r="C374" s="13"/>
      <c r="D374" s="14"/>
      <c r="E374" s="17" t="str">
        <f>IF(OR(B374="",SUMPRODUCT(--EXACT('Номенклатура'!$A$6:$A$205,B374))&lt;&gt;1),"",INDEX('Номенклатура'!$D$6:$D$205,SUMPRODUCT(EXACT('Номенклатура'!$A$6:$A$205,B374)*(ROW('Номенклатура'!$A$6:$A$205)-5)))&amp;"")</f>
        <v/>
      </c>
      <c r="F374" s="18" t="str">
        <f>IF(OR(I374="ОК",I374="Учтено: добавьте пояснение"),IF(C374="Приход",D374,IF(C374="Корректировка остатка",D374,-D374)),"")</f>
        <v/>
      </c>
      <c r="G374" s="13"/>
      <c r="H374" s="15" t="str">
        <f>IF(OR(B374="",SUMPRODUCT(--EXACT('Номенклатура'!$A$6:$A$205,B374))&lt;&gt;1),"",INDEX('Номенклатура'!$B$6:$B$205,SUMPRODUCT(EXACT('Номенклатура'!$A$6:$A$205,B374)*(ROW('Номенклатура'!$A$6:$A$205)-5)))&amp;"")</f>
        <v/>
      </c>
      <c r="I374" s="15" t="str">
        <f>IF(COUNTA(A374:D374,G374)=0,"",IF(NOT(ISNUMBER(A374)),"Укажите дату",IF(B374="","Укажите код",IF(NOT(AND(ISTEXT(B374),LEN(B374)&gt;0,LEN(B374)&lt;=30,ISNUMBER(FIND(LEFT(B374,1),"ABCDEFGHIJKLMNOPQRSTUVWXYZ")),SUMPRODUCT((MID(B374,{1,2,3,4,5,6,7,8,9,10,11,12,13,14,15,16,17,18,19,20,21,22,23,24,25,26,27,28,29,30},1)&lt;&gt;"")*ISERROR(FIND(MID(B374,{1,2,3,4,5,6,7,8,9,10,11,12,13,14,15,16,17,18,19,20,21,22,23,24,25,26,27,28,29,30},1),"ABCDEFGHIJKLMNOPQRSTUVWXYZ0123456789-_")))=0,ISERROR(VALUE(B374)))),"Недопустимый код: только латинские буквы A-Z в верхнем регистре, цифры, - и _; начало с буквы, до 30 символов (например MILK-001)",IF(SUMPRODUCT(--EXACT('Номенклатура'!$A$6:$A$205,B374))=0,"Код не найден в номенклатуре",IF(SUMPRODUCT(--EXACT('Номенклатура'!$A$6:$A$205,B374))&gt;1,"Код повторяется в номенклатуре",IF(ISNA(MATCH(C374,{"Приход","Расход","Списание","Корректировка остатка"},0)),"Выберите тип операции",IF(NOT(ISNUMBER(D374)),"Укажите количество",IF(D374=0,"Количество не может быть 0",IF(AND(C374&lt;&gt;"Корректировка остатка",D374&lt;0),"Для этого типа количество положительное",IF(NOT(ISNUMBER('Номенклатура'!$C$2)),"Укажите дату начала учёта",IF(A374&lt;INT('Номенклатура'!$C$2),"Раньше даты начала учёта: НЕ учтено",IF(AND(C374="Корректировка остатка",TRIM(G374)=""),"Учтено: добавьте пояснение","ОК")))))))))))))</f>
        <v/>
      </c>
    </row>
    <row r="375" spans="1:9" x14ac:dyDescent="0.25">
      <c r="A375" s="16"/>
      <c r="B375" s="13"/>
      <c r="C375" s="13"/>
      <c r="D375" s="14"/>
      <c r="E375" s="17" t="str">
        <f>IF(OR(B375="",SUMPRODUCT(--EXACT('Номенклатура'!$A$6:$A$205,B375))&lt;&gt;1),"",INDEX('Номенклатура'!$D$6:$D$205,SUMPRODUCT(EXACT('Номенклатура'!$A$6:$A$205,B375)*(ROW('Номенклатура'!$A$6:$A$205)-5)))&amp;"")</f>
        <v/>
      </c>
      <c r="F375" s="18" t="str">
        <f>IF(OR(I375="ОК",I375="Учтено: добавьте пояснение"),IF(C375="Приход",D375,IF(C375="Корректировка остатка",D375,-D375)),"")</f>
        <v/>
      </c>
      <c r="G375" s="13"/>
      <c r="H375" s="15" t="str">
        <f>IF(OR(B375="",SUMPRODUCT(--EXACT('Номенклатура'!$A$6:$A$205,B375))&lt;&gt;1),"",INDEX('Номенклатура'!$B$6:$B$205,SUMPRODUCT(EXACT('Номенклатура'!$A$6:$A$205,B375)*(ROW('Номенклатура'!$A$6:$A$205)-5)))&amp;"")</f>
        <v/>
      </c>
      <c r="I375" s="15" t="str">
        <f>IF(COUNTA(A375:D375,G375)=0,"",IF(NOT(ISNUMBER(A375)),"Укажите дату",IF(B375="","Укажите код",IF(NOT(AND(ISTEXT(B375),LEN(B375)&gt;0,LEN(B375)&lt;=30,ISNUMBER(FIND(LEFT(B375,1),"ABCDEFGHIJKLMNOPQRSTUVWXYZ")),SUMPRODUCT((MID(B375,{1,2,3,4,5,6,7,8,9,10,11,12,13,14,15,16,17,18,19,20,21,22,23,24,25,26,27,28,29,30},1)&lt;&gt;"")*ISERROR(FIND(MID(B375,{1,2,3,4,5,6,7,8,9,10,11,12,13,14,15,16,17,18,19,20,21,22,23,24,25,26,27,28,29,30},1),"ABCDEFGHIJKLMNOPQRSTUVWXYZ0123456789-_")))=0,ISERROR(VALUE(B375)))),"Недопустимый код: только латинские буквы A-Z в верхнем регистре, цифры, - и _; начало с буквы, до 30 символов (например MILK-001)",IF(SUMPRODUCT(--EXACT('Номенклатура'!$A$6:$A$205,B375))=0,"Код не найден в номенклатуре",IF(SUMPRODUCT(--EXACT('Номенклатура'!$A$6:$A$205,B375))&gt;1,"Код повторяется в номенклатуре",IF(ISNA(MATCH(C375,{"Приход","Расход","Списание","Корректировка остатка"},0)),"Выберите тип операции",IF(NOT(ISNUMBER(D375)),"Укажите количество",IF(D375=0,"Количество не может быть 0",IF(AND(C375&lt;&gt;"Корректировка остатка",D375&lt;0),"Для этого типа количество положительное",IF(NOT(ISNUMBER('Номенклатура'!$C$2)),"Укажите дату начала учёта",IF(A375&lt;INT('Номенклатура'!$C$2),"Раньше даты начала учёта: НЕ учтено",IF(AND(C375="Корректировка остатка",TRIM(G375)=""),"Учтено: добавьте пояснение","ОК")))))))))))))</f>
        <v/>
      </c>
    </row>
    <row r="376" spans="1:9" x14ac:dyDescent="0.25">
      <c r="A376" s="16"/>
      <c r="B376" s="13"/>
      <c r="C376" s="13"/>
      <c r="D376" s="14"/>
      <c r="E376" s="17" t="str">
        <f>IF(OR(B376="",SUMPRODUCT(--EXACT('Номенклатура'!$A$6:$A$205,B376))&lt;&gt;1),"",INDEX('Номенклатура'!$D$6:$D$205,SUMPRODUCT(EXACT('Номенклатура'!$A$6:$A$205,B376)*(ROW('Номенклатура'!$A$6:$A$205)-5)))&amp;"")</f>
        <v/>
      </c>
      <c r="F376" s="18" t="str">
        <f>IF(OR(I376="ОК",I376="Учтено: добавьте пояснение"),IF(C376="Приход",D376,IF(C376="Корректировка остатка",D376,-D376)),"")</f>
        <v/>
      </c>
      <c r="G376" s="13"/>
      <c r="H376" s="15" t="str">
        <f>IF(OR(B376="",SUMPRODUCT(--EXACT('Номенклатура'!$A$6:$A$205,B376))&lt;&gt;1),"",INDEX('Номенклатура'!$B$6:$B$205,SUMPRODUCT(EXACT('Номенклатура'!$A$6:$A$205,B376)*(ROW('Номенклатура'!$A$6:$A$205)-5)))&amp;"")</f>
        <v/>
      </c>
      <c r="I376" s="15" t="str">
        <f>IF(COUNTA(A376:D376,G376)=0,"",IF(NOT(ISNUMBER(A376)),"Укажите дату",IF(B376="","Укажите код",IF(NOT(AND(ISTEXT(B376),LEN(B376)&gt;0,LEN(B376)&lt;=30,ISNUMBER(FIND(LEFT(B376,1),"ABCDEFGHIJKLMNOPQRSTUVWXYZ")),SUMPRODUCT((MID(B376,{1,2,3,4,5,6,7,8,9,10,11,12,13,14,15,16,17,18,19,20,21,22,23,24,25,26,27,28,29,30},1)&lt;&gt;"")*ISERROR(FIND(MID(B376,{1,2,3,4,5,6,7,8,9,10,11,12,13,14,15,16,17,18,19,20,21,22,23,24,25,26,27,28,29,30},1),"ABCDEFGHIJKLMNOPQRSTUVWXYZ0123456789-_")))=0,ISERROR(VALUE(B376)))),"Недопустимый код: только латинские буквы A-Z в верхнем регистре, цифры, - и _; начало с буквы, до 30 символов (например MILK-001)",IF(SUMPRODUCT(--EXACT('Номенклатура'!$A$6:$A$205,B376))=0,"Код не найден в номенклатуре",IF(SUMPRODUCT(--EXACT('Номенклатура'!$A$6:$A$205,B376))&gt;1,"Код повторяется в номенклатуре",IF(ISNA(MATCH(C376,{"Приход","Расход","Списание","Корректировка остатка"},0)),"Выберите тип операции",IF(NOT(ISNUMBER(D376)),"Укажите количество",IF(D376=0,"Количество не может быть 0",IF(AND(C376&lt;&gt;"Корректировка остатка",D376&lt;0),"Для этого типа количество положительное",IF(NOT(ISNUMBER('Номенклатура'!$C$2)),"Укажите дату начала учёта",IF(A376&lt;INT('Номенклатура'!$C$2),"Раньше даты начала учёта: НЕ учтено",IF(AND(C376="Корректировка остатка",TRIM(G376)=""),"Учтено: добавьте пояснение","ОК")))))))))))))</f>
        <v/>
      </c>
    </row>
    <row r="377" spans="1:9" x14ac:dyDescent="0.25">
      <c r="A377" s="16"/>
      <c r="B377" s="13"/>
      <c r="C377" s="13"/>
      <c r="D377" s="14"/>
      <c r="E377" s="17" t="str">
        <f>IF(OR(B377="",SUMPRODUCT(--EXACT('Номенклатура'!$A$6:$A$205,B377))&lt;&gt;1),"",INDEX('Номенклатура'!$D$6:$D$205,SUMPRODUCT(EXACT('Номенклатура'!$A$6:$A$205,B377)*(ROW('Номенклатура'!$A$6:$A$205)-5)))&amp;"")</f>
        <v/>
      </c>
      <c r="F377" s="18" t="str">
        <f>IF(OR(I377="ОК",I377="Учтено: добавьте пояснение"),IF(C377="Приход",D377,IF(C377="Корректировка остатка",D377,-D377)),"")</f>
        <v/>
      </c>
      <c r="G377" s="13"/>
      <c r="H377" s="15" t="str">
        <f>IF(OR(B377="",SUMPRODUCT(--EXACT('Номенклатура'!$A$6:$A$205,B377))&lt;&gt;1),"",INDEX('Номенклатура'!$B$6:$B$205,SUMPRODUCT(EXACT('Номенклатура'!$A$6:$A$205,B377)*(ROW('Номенклатура'!$A$6:$A$205)-5)))&amp;"")</f>
        <v/>
      </c>
      <c r="I377" s="15" t="str">
        <f>IF(COUNTA(A377:D377,G377)=0,"",IF(NOT(ISNUMBER(A377)),"Укажите дату",IF(B377="","Укажите код",IF(NOT(AND(ISTEXT(B377),LEN(B377)&gt;0,LEN(B377)&lt;=30,ISNUMBER(FIND(LEFT(B377,1),"ABCDEFGHIJKLMNOPQRSTUVWXYZ")),SUMPRODUCT((MID(B377,{1,2,3,4,5,6,7,8,9,10,11,12,13,14,15,16,17,18,19,20,21,22,23,24,25,26,27,28,29,30},1)&lt;&gt;"")*ISERROR(FIND(MID(B377,{1,2,3,4,5,6,7,8,9,10,11,12,13,14,15,16,17,18,19,20,21,22,23,24,25,26,27,28,29,30},1),"ABCDEFGHIJKLMNOPQRSTUVWXYZ0123456789-_")))=0,ISERROR(VALUE(B377)))),"Недопустимый код: только латинские буквы A-Z в верхнем регистре, цифры, - и _; начало с буквы, до 30 символов (например MILK-001)",IF(SUMPRODUCT(--EXACT('Номенклатура'!$A$6:$A$205,B377))=0,"Код не найден в номенклатуре",IF(SUMPRODUCT(--EXACT('Номенклатура'!$A$6:$A$205,B377))&gt;1,"Код повторяется в номенклатуре",IF(ISNA(MATCH(C377,{"Приход","Расход","Списание","Корректировка остатка"},0)),"Выберите тип операции",IF(NOT(ISNUMBER(D377)),"Укажите количество",IF(D377=0,"Количество не может быть 0",IF(AND(C377&lt;&gt;"Корректировка остатка",D377&lt;0),"Для этого типа количество положительное",IF(NOT(ISNUMBER('Номенклатура'!$C$2)),"Укажите дату начала учёта",IF(A377&lt;INT('Номенклатура'!$C$2),"Раньше даты начала учёта: НЕ учтено",IF(AND(C377="Корректировка остатка",TRIM(G377)=""),"Учтено: добавьте пояснение","ОК")))))))))))))</f>
        <v/>
      </c>
    </row>
    <row r="378" spans="1:9" x14ac:dyDescent="0.25">
      <c r="A378" s="16"/>
      <c r="B378" s="13"/>
      <c r="C378" s="13"/>
      <c r="D378" s="14"/>
      <c r="E378" s="17" t="str">
        <f>IF(OR(B378="",SUMPRODUCT(--EXACT('Номенклатура'!$A$6:$A$205,B378))&lt;&gt;1),"",INDEX('Номенклатура'!$D$6:$D$205,SUMPRODUCT(EXACT('Номенклатура'!$A$6:$A$205,B378)*(ROW('Номенклатура'!$A$6:$A$205)-5)))&amp;"")</f>
        <v/>
      </c>
      <c r="F378" s="18" t="str">
        <f>IF(OR(I378="ОК",I378="Учтено: добавьте пояснение"),IF(C378="Приход",D378,IF(C378="Корректировка остатка",D378,-D378)),"")</f>
        <v/>
      </c>
      <c r="G378" s="13"/>
      <c r="H378" s="15" t="str">
        <f>IF(OR(B378="",SUMPRODUCT(--EXACT('Номенклатура'!$A$6:$A$205,B378))&lt;&gt;1),"",INDEX('Номенклатура'!$B$6:$B$205,SUMPRODUCT(EXACT('Номенклатура'!$A$6:$A$205,B378)*(ROW('Номенклатура'!$A$6:$A$205)-5)))&amp;"")</f>
        <v/>
      </c>
      <c r="I378" s="15" t="str">
        <f>IF(COUNTA(A378:D378,G378)=0,"",IF(NOT(ISNUMBER(A378)),"Укажите дату",IF(B378="","Укажите код",IF(NOT(AND(ISTEXT(B378),LEN(B378)&gt;0,LEN(B378)&lt;=30,ISNUMBER(FIND(LEFT(B378,1),"ABCDEFGHIJKLMNOPQRSTUVWXYZ")),SUMPRODUCT((MID(B378,{1,2,3,4,5,6,7,8,9,10,11,12,13,14,15,16,17,18,19,20,21,22,23,24,25,26,27,28,29,30},1)&lt;&gt;"")*ISERROR(FIND(MID(B378,{1,2,3,4,5,6,7,8,9,10,11,12,13,14,15,16,17,18,19,20,21,22,23,24,25,26,27,28,29,30},1),"ABCDEFGHIJKLMNOPQRSTUVWXYZ0123456789-_")))=0,ISERROR(VALUE(B378)))),"Недопустимый код: только латинские буквы A-Z в верхнем регистре, цифры, - и _; начало с буквы, до 30 символов (например MILK-001)",IF(SUMPRODUCT(--EXACT('Номенклатура'!$A$6:$A$205,B378))=0,"Код не найден в номенклатуре",IF(SUMPRODUCT(--EXACT('Номенклатура'!$A$6:$A$205,B378))&gt;1,"Код повторяется в номенклатуре",IF(ISNA(MATCH(C378,{"Приход","Расход","Списание","Корректировка остатка"},0)),"Выберите тип операции",IF(NOT(ISNUMBER(D378)),"Укажите количество",IF(D378=0,"Количество не может быть 0",IF(AND(C378&lt;&gt;"Корректировка остатка",D378&lt;0),"Для этого типа количество положительное",IF(NOT(ISNUMBER('Номенклатура'!$C$2)),"Укажите дату начала учёта",IF(A378&lt;INT('Номенклатура'!$C$2),"Раньше даты начала учёта: НЕ учтено",IF(AND(C378="Корректировка остатка",TRIM(G378)=""),"Учтено: добавьте пояснение","ОК")))))))))))))</f>
        <v/>
      </c>
    </row>
    <row r="379" spans="1:9" x14ac:dyDescent="0.25">
      <c r="A379" s="16"/>
      <c r="B379" s="13"/>
      <c r="C379" s="13"/>
      <c r="D379" s="14"/>
      <c r="E379" s="17" t="str">
        <f>IF(OR(B379="",SUMPRODUCT(--EXACT('Номенклатура'!$A$6:$A$205,B379))&lt;&gt;1),"",INDEX('Номенклатура'!$D$6:$D$205,SUMPRODUCT(EXACT('Номенклатура'!$A$6:$A$205,B379)*(ROW('Номенклатура'!$A$6:$A$205)-5)))&amp;"")</f>
        <v/>
      </c>
      <c r="F379" s="18" t="str">
        <f>IF(OR(I379="ОК",I379="Учтено: добавьте пояснение"),IF(C379="Приход",D379,IF(C379="Корректировка остатка",D379,-D379)),"")</f>
        <v/>
      </c>
      <c r="G379" s="13"/>
      <c r="H379" s="15" t="str">
        <f>IF(OR(B379="",SUMPRODUCT(--EXACT('Номенклатура'!$A$6:$A$205,B379))&lt;&gt;1),"",INDEX('Номенклатура'!$B$6:$B$205,SUMPRODUCT(EXACT('Номенклатура'!$A$6:$A$205,B379)*(ROW('Номенклатура'!$A$6:$A$205)-5)))&amp;"")</f>
        <v/>
      </c>
      <c r="I379" s="15" t="str">
        <f>IF(COUNTA(A379:D379,G379)=0,"",IF(NOT(ISNUMBER(A379)),"Укажите дату",IF(B379="","Укажите код",IF(NOT(AND(ISTEXT(B379),LEN(B379)&gt;0,LEN(B379)&lt;=30,ISNUMBER(FIND(LEFT(B379,1),"ABCDEFGHIJKLMNOPQRSTUVWXYZ")),SUMPRODUCT((MID(B379,{1,2,3,4,5,6,7,8,9,10,11,12,13,14,15,16,17,18,19,20,21,22,23,24,25,26,27,28,29,30},1)&lt;&gt;"")*ISERROR(FIND(MID(B379,{1,2,3,4,5,6,7,8,9,10,11,12,13,14,15,16,17,18,19,20,21,22,23,24,25,26,27,28,29,30},1),"ABCDEFGHIJKLMNOPQRSTUVWXYZ0123456789-_")))=0,ISERROR(VALUE(B379)))),"Недопустимый код: только латинские буквы A-Z в верхнем регистре, цифры, - и _; начало с буквы, до 30 символов (например MILK-001)",IF(SUMPRODUCT(--EXACT('Номенклатура'!$A$6:$A$205,B379))=0,"Код не найден в номенклатуре",IF(SUMPRODUCT(--EXACT('Номенклатура'!$A$6:$A$205,B379))&gt;1,"Код повторяется в номенклатуре",IF(ISNA(MATCH(C379,{"Приход","Расход","Списание","Корректировка остатка"},0)),"Выберите тип операции",IF(NOT(ISNUMBER(D379)),"Укажите количество",IF(D379=0,"Количество не может быть 0",IF(AND(C379&lt;&gt;"Корректировка остатка",D379&lt;0),"Для этого типа количество положительное",IF(NOT(ISNUMBER('Номенклатура'!$C$2)),"Укажите дату начала учёта",IF(A379&lt;INT('Номенклатура'!$C$2),"Раньше даты начала учёта: НЕ учтено",IF(AND(C379="Корректировка остатка",TRIM(G379)=""),"Учтено: добавьте пояснение","ОК")))))))))))))</f>
        <v/>
      </c>
    </row>
    <row r="380" spans="1:9" x14ac:dyDescent="0.25">
      <c r="A380" s="16"/>
      <c r="B380" s="13"/>
      <c r="C380" s="13"/>
      <c r="D380" s="14"/>
      <c r="E380" s="17" t="str">
        <f>IF(OR(B380="",SUMPRODUCT(--EXACT('Номенклатура'!$A$6:$A$205,B380))&lt;&gt;1),"",INDEX('Номенклатура'!$D$6:$D$205,SUMPRODUCT(EXACT('Номенклатура'!$A$6:$A$205,B380)*(ROW('Номенклатура'!$A$6:$A$205)-5)))&amp;"")</f>
        <v/>
      </c>
      <c r="F380" s="18" t="str">
        <f>IF(OR(I380="ОК",I380="Учтено: добавьте пояснение"),IF(C380="Приход",D380,IF(C380="Корректировка остатка",D380,-D380)),"")</f>
        <v/>
      </c>
      <c r="G380" s="13"/>
      <c r="H380" s="15" t="str">
        <f>IF(OR(B380="",SUMPRODUCT(--EXACT('Номенклатура'!$A$6:$A$205,B380))&lt;&gt;1),"",INDEX('Номенклатура'!$B$6:$B$205,SUMPRODUCT(EXACT('Номенклатура'!$A$6:$A$205,B380)*(ROW('Номенклатура'!$A$6:$A$205)-5)))&amp;"")</f>
        <v/>
      </c>
      <c r="I380" s="15" t="str">
        <f>IF(COUNTA(A380:D380,G380)=0,"",IF(NOT(ISNUMBER(A380)),"Укажите дату",IF(B380="","Укажите код",IF(NOT(AND(ISTEXT(B380),LEN(B380)&gt;0,LEN(B380)&lt;=30,ISNUMBER(FIND(LEFT(B380,1),"ABCDEFGHIJKLMNOPQRSTUVWXYZ")),SUMPRODUCT((MID(B380,{1,2,3,4,5,6,7,8,9,10,11,12,13,14,15,16,17,18,19,20,21,22,23,24,25,26,27,28,29,30},1)&lt;&gt;"")*ISERROR(FIND(MID(B380,{1,2,3,4,5,6,7,8,9,10,11,12,13,14,15,16,17,18,19,20,21,22,23,24,25,26,27,28,29,30},1),"ABCDEFGHIJKLMNOPQRSTUVWXYZ0123456789-_")))=0,ISERROR(VALUE(B380)))),"Недопустимый код: только латинские буквы A-Z в верхнем регистре, цифры, - и _; начало с буквы, до 30 символов (например MILK-001)",IF(SUMPRODUCT(--EXACT('Номенклатура'!$A$6:$A$205,B380))=0,"Код не найден в номенклатуре",IF(SUMPRODUCT(--EXACT('Номенклатура'!$A$6:$A$205,B380))&gt;1,"Код повторяется в номенклатуре",IF(ISNA(MATCH(C380,{"Приход","Расход","Списание","Корректировка остатка"},0)),"Выберите тип операции",IF(NOT(ISNUMBER(D380)),"Укажите количество",IF(D380=0,"Количество не может быть 0",IF(AND(C380&lt;&gt;"Корректировка остатка",D380&lt;0),"Для этого типа количество положительное",IF(NOT(ISNUMBER('Номенклатура'!$C$2)),"Укажите дату начала учёта",IF(A380&lt;INT('Номенклатура'!$C$2),"Раньше даты начала учёта: НЕ учтено",IF(AND(C380="Корректировка остатка",TRIM(G380)=""),"Учтено: добавьте пояснение","ОК")))))))))))))</f>
        <v/>
      </c>
    </row>
    <row r="381" spans="1:9" x14ac:dyDescent="0.25">
      <c r="A381" s="16"/>
      <c r="B381" s="13"/>
      <c r="C381" s="13"/>
      <c r="D381" s="14"/>
      <c r="E381" s="17" t="str">
        <f>IF(OR(B381="",SUMPRODUCT(--EXACT('Номенклатура'!$A$6:$A$205,B381))&lt;&gt;1),"",INDEX('Номенклатура'!$D$6:$D$205,SUMPRODUCT(EXACT('Номенклатура'!$A$6:$A$205,B381)*(ROW('Номенклатура'!$A$6:$A$205)-5)))&amp;"")</f>
        <v/>
      </c>
      <c r="F381" s="18" t="str">
        <f>IF(OR(I381="ОК",I381="Учтено: добавьте пояснение"),IF(C381="Приход",D381,IF(C381="Корректировка остатка",D381,-D381)),"")</f>
        <v/>
      </c>
      <c r="G381" s="13"/>
      <c r="H381" s="15" t="str">
        <f>IF(OR(B381="",SUMPRODUCT(--EXACT('Номенклатура'!$A$6:$A$205,B381))&lt;&gt;1),"",INDEX('Номенклатура'!$B$6:$B$205,SUMPRODUCT(EXACT('Номенклатура'!$A$6:$A$205,B381)*(ROW('Номенклатура'!$A$6:$A$205)-5)))&amp;"")</f>
        <v/>
      </c>
      <c r="I381" s="15" t="str">
        <f>IF(COUNTA(A381:D381,G381)=0,"",IF(NOT(ISNUMBER(A381)),"Укажите дату",IF(B381="","Укажите код",IF(NOT(AND(ISTEXT(B381),LEN(B381)&gt;0,LEN(B381)&lt;=30,ISNUMBER(FIND(LEFT(B381,1),"ABCDEFGHIJKLMNOPQRSTUVWXYZ")),SUMPRODUCT((MID(B381,{1,2,3,4,5,6,7,8,9,10,11,12,13,14,15,16,17,18,19,20,21,22,23,24,25,26,27,28,29,30},1)&lt;&gt;"")*ISERROR(FIND(MID(B381,{1,2,3,4,5,6,7,8,9,10,11,12,13,14,15,16,17,18,19,20,21,22,23,24,25,26,27,28,29,30},1),"ABCDEFGHIJKLMNOPQRSTUVWXYZ0123456789-_")))=0,ISERROR(VALUE(B381)))),"Недопустимый код: только латинские буквы A-Z в верхнем регистре, цифры, - и _; начало с буквы, до 30 символов (например MILK-001)",IF(SUMPRODUCT(--EXACT('Номенклатура'!$A$6:$A$205,B381))=0,"Код не найден в номенклатуре",IF(SUMPRODUCT(--EXACT('Номенклатура'!$A$6:$A$205,B381))&gt;1,"Код повторяется в номенклатуре",IF(ISNA(MATCH(C381,{"Приход","Расход","Списание","Корректировка остатка"},0)),"Выберите тип операции",IF(NOT(ISNUMBER(D381)),"Укажите количество",IF(D381=0,"Количество не может быть 0",IF(AND(C381&lt;&gt;"Корректировка остатка",D381&lt;0),"Для этого типа количество положительное",IF(NOT(ISNUMBER('Номенклатура'!$C$2)),"Укажите дату начала учёта",IF(A381&lt;INT('Номенклатура'!$C$2),"Раньше даты начала учёта: НЕ учтено",IF(AND(C381="Корректировка остатка",TRIM(G381)=""),"Учтено: добавьте пояснение","ОК")))))))))))))</f>
        <v/>
      </c>
    </row>
    <row r="382" spans="1:9" x14ac:dyDescent="0.25">
      <c r="A382" s="16"/>
      <c r="B382" s="13"/>
      <c r="C382" s="13"/>
      <c r="D382" s="14"/>
      <c r="E382" s="17" t="str">
        <f>IF(OR(B382="",SUMPRODUCT(--EXACT('Номенклатура'!$A$6:$A$205,B382))&lt;&gt;1),"",INDEX('Номенклатура'!$D$6:$D$205,SUMPRODUCT(EXACT('Номенклатура'!$A$6:$A$205,B382)*(ROW('Номенклатура'!$A$6:$A$205)-5)))&amp;"")</f>
        <v/>
      </c>
      <c r="F382" s="18" t="str">
        <f>IF(OR(I382="ОК",I382="Учтено: добавьте пояснение"),IF(C382="Приход",D382,IF(C382="Корректировка остатка",D382,-D382)),"")</f>
        <v/>
      </c>
      <c r="G382" s="13"/>
      <c r="H382" s="15" t="str">
        <f>IF(OR(B382="",SUMPRODUCT(--EXACT('Номенклатура'!$A$6:$A$205,B382))&lt;&gt;1),"",INDEX('Номенклатура'!$B$6:$B$205,SUMPRODUCT(EXACT('Номенклатура'!$A$6:$A$205,B382)*(ROW('Номенклатура'!$A$6:$A$205)-5)))&amp;"")</f>
        <v/>
      </c>
      <c r="I382" s="15" t="str">
        <f>IF(COUNTA(A382:D382,G382)=0,"",IF(NOT(ISNUMBER(A382)),"Укажите дату",IF(B382="","Укажите код",IF(NOT(AND(ISTEXT(B382),LEN(B382)&gt;0,LEN(B382)&lt;=30,ISNUMBER(FIND(LEFT(B382,1),"ABCDEFGHIJKLMNOPQRSTUVWXYZ")),SUMPRODUCT((MID(B382,{1,2,3,4,5,6,7,8,9,10,11,12,13,14,15,16,17,18,19,20,21,22,23,24,25,26,27,28,29,30},1)&lt;&gt;"")*ISERROR(FIND(MID(B382,{1,2,3,4,5,6,7,8,9,10,11,12,13,14,15,16,17,18,19,20,21,22,23,24,25,26,27,28,29,30},1),"ABCDEFGHIJKLMNOPQRSTUVWXYZ0123456789-_")))=0,ISERROR(VALUE(B382)))),"Недопустимый код: только латинские буквы A-Z в верхнем регистре, цифры, - и _; начало с буквы, до 30 символов (например MILK-001)",IF(SUMPRODUCT(--EXACT('Номенклатура'!$A$6:$A$205,B382))=0,"Код не найден в номенклатуре",IF(SUMPRODUCT(--EXACT('Номенклатура'!$A$6:$A$205,B382))&gt;1,"Код повторяется в номенклатуре",IF(ISNA(MATCH(C382,{"Приход","Расход","Списание","Корректировка остатка"},0)),"Выберите тип операции",IF(NOT(ISNUMBER(D382)),"Укажите количество",IF(D382=0,"Количество не может быть 0",IF(AND(C382&lt;&gt;"Корректировка остатка",D382&lt;0),"Для этого типа количество положительное",IF(NOT(ISNUMBER('Номенклатура'!$C$2)),"Укажите дату начала учёта",IF(A382&lt;INT('Номенклатура'!$C$2),"Раньше даты начала учёта: НЕ учтено",IF(AND(C382="Корректировка остатка",TRIM(G382)=""),"Учтено: добавьте пояснение","ОК")))))))))))))</f>
        <v/>
      </c>
    </row>
    <row r="383" spans="1:9" x14ac:dyDescent="0.25">
      <c r="A383" s="16"/>
      <c r="B383" s="13"/>
      <c r="C383" s="13"/>
      <c r="D383" s="14"/>
      <c r="E383" s="17" t="str">
        <f>IF(OR(B383="",SUMPRODUCT(--EXACT('Номенклатура'!$A$6:$A$205,B383))&lt;&gt;1),"",INDEX('Номенклатура'!$D$6:$D$205,SUMPRODUCT(EXACT('Номенклатура'!$A$6:$A$205,B383)*(ROW('Номенклатура'!$A$6:$A$205)-5)))&amp;"")</f>
        <v/>
      </c>
      <c r="F383" s="18" t="str">
        <f>IF(OR(I383="ОК",I383="Учтено: добавьте пояснение"),IF(C383="Приход",D383,IF(C383="Корректировка остатка",D383,-D383)),"")</f>
        <v/>
      </c>
      <c r="G383" s="13"/>
      <c r="H383" s="15" t="str">
        <f>IF(OR(B383="",SUMPRODUCT(--EXACT('Номенклатура'!$A$6:$A$205,B383))&lt;&gt;1),"",INDEX('Номенклатура'!$B$6:$B$205,SUMPRODUCT(EXACT('Номенклатура'!$A$6:$A$205,B383)*(ROW('Номенклатура'!$A$6:$A$205)-5)))&amp;"")</f>
        <v/>
      </c>
      <c r="I383" s="15" t="str">
        <f>IF(COUNTA(A383:D383,G383)=0,"",IF(NOT(ISNUMBER(A383)),"Укажите дату",IF(B383="","Укажите код",IF(NOT(AND(ISTEXT(B383),LEN(B383)&gt;0,LEN(B383)&lt;=30,ISNUMBER(FIND(LEFT(B383,1),"ABCDEFGHIJKLMNOPQRSTUVWXYZ")),SUMPRODUCT((MID(B383,{1,2,3,4,5,6,7,8,9,10,11,12,13,14,15,16,17,18,19,20,21,22,23,24,25,26,27,28,29,30},1)&lt;&gt;"")*ISERROR(FIND(MID(B383,{1,2,3,4,5,6,7,8,9,10,11,12,13,14,15,16,17,18,19,20,21,22,23,24,25,26,27,28,29,30},1),"ABCDEFGHIJKLMNOPQRSTUVWXYZ0123456789-_")))=0,ISERROR(VALUE(B383)))),"Недопустимый код: только латинские буквы A-Z в верхнем регистре, цифры, - и _; начало с буквы, до 30 символов (например MILK-001)",IF(SUMPRODUCT(--EXACT('Номенклатура'!$A$6:$A$205,B383))=0,"Код не найден в номенклатуре",IF(SUMPRODUCT(--EXACT('Номенклатура'!$A$6:$A$205,B383))&gt;1,"Код повторяется в номенклатуре",IF(ISNA(MATCH(C383,{"Приход","Расход","Списание","Корректировка остатка"},0)),"Выберите тип операции",IF(NOT(ISNUMBER(D383)),"Укажите количество",IF(D383=0,"Количество не может быть 0",IF(AND(C383&lt;&gt;"Корректировка остатка",D383&lt;0),"Для этого типа количество положительное",IF(NOT(ISNUMBER('Номенклатура'!$C$2)),"Укажите дату начала учёта",IF(A383&lt;INT('Номенклатура'!$C$2),"Раньше даты начала учёта: НЕ учтено",IF(AND(C383="Корректировка остатка",TRIM(G383)=""),"Учтено: добавьте пояснение","ОК")))))))))))))</f>
        <v/>
      </c>
    </row>
    <row r="384" spans="1:9" x14ac:dyDescent="0.25">
      <c r="A384" s="16"/>
      <c r="B384" s="13"/>
      <c r="C384" s="13"/>
      <c r="D384" s="14"/>
      <c r="E384" s="17" t="str">
        <f>IF(OR(B384="",SUMPRODUCT(--EXACT('Номенклатура'!$A$6:$A$205,B384))&lt;&gt;1),"",INDEX('Номенклатура'!$D$6:$D$205,SUMPRODUCT(EXACT('Номенклатура'!$A$6:$A$205,B384)*(ROW('Номенклатура'!$A$6:$A$205)-5)))&amp;"")</f>
        <v/>
      </c>
      <c r="F384" s="18" t="str">
        <f>IF(OR(I384="ОК",I384="Учтено: добавьте пояснение"),IF(C384="Приход",D384,IF(C384="Корректировка остатка",D384,-D384)),"")</f>
        <v/>
      </c>
      <c r="G384" s="13"/>
      <c r="H384" s="15" t="str">
        <f>IF(OR(B384="",SUMPRODUCT(--EXACT('Номенклатура'!$A$6:$A$205,B384))&lt;&gt;1),"",INDEX('Номенклатура'!$B$6:$B$205,SUMPRODUCT(EXACT('Номенклатура'!$A$6:$A$205,B384)*(ROW('Номенклатура'!$A$6:$A$205)-5)))&amp;"")</f>
        <v/>
      </c>
      <c r="I384" s="15" t="str">
        <f>IF(COUNTA(A384:D384,G384)=0,"",IF(NOT(ISNUMBER(A384)),"Укажите дату",IF(B384="","Укажите код",IF(NOT(AND(ISTEXT(B384),LEN(B384)&gt;0,LEN(B384)&lt;=30,ISNUMBER(FIND(LEFT(B384,1),"ABCDEFGHIJKLMNOPQRSTUVWXYZ")),SUMPRODUCT((MID(B384,{1,2,3,4,5,6,7,8,9,10,11,12,13,14,15,16,17,18,19,20,21,22,23,24,25,26,27,28,29,30},1)&lt;&gt;"")*ISERROR(FIND(MID(B384,{1,2,3,4,5,6,7,8,9,10,11,12,13,14,15,16,17,18,19,20,21,22,23,24,25,26,27,28,29,30},1),"ABCDEFGHIJKLMNOPQRSTUVWXYZ0123456789-_")))=0,ISERROR(VALUE(B384)))),"Недопустимый код: только латинские буквы A-Z в верхнем регистре, цифры, - и _; начало с буквы, до 30 символов (например MILK-001)",IF(SUMPRODUCT(--EXACT('Номенклатура'!$A$6:$A$205,B384))=0,"Код не найден в номенклатуре",IF(SUMPRODUCT(--EXACT('Номенклатура'!$A$6:$A$205,B384))&gt;1,"Код повторяется в номенклатуре",IF(ISNA(MATCH(C384,{"Приход","Расход","Списание","Корректировка остатка"},0)),"Выберите тип операции",IF(NOT(ISNUMBER(D384)),"Укажите количество",IF(D384=0,"Количество не может быть 0",IF(AND(C384&lt;&gt;"Корректировка остатка",D384&lt;0),"Для этого типа количество положительное",IF(NOT(ISNUMBER('Номенклатура'!$C$2)),"Укажите дату начала учёта",IF(A384&lt;INT('Номенклатура'!$C$2),"Раньше даты начала учёта: НЕ учтено",IF(AND(C384="Корректировка остатка",TRIM(G384)=""),"Учтено: добавьте пояснение","ОК")))))))))))))</f>
        <v/>
      </c>
    </row>
    <row r="385" spans="1:9" x14ac:dyDescent="0.25">
      <c r="A385" s="16"/>
      <c r="B385" s="13"/>
      <c r="C385" s="13"/>
      <c r="D385" s="14"/>
      <c r="E385" s="17" t="str">
        <f>IF(OR(B385="",SUMPRODUCT(--EXACT('Номенклатура'!$A$6:$A$205,B385))&lt;&gt;1),"",INDEX('Номенклатура'!$D$6:$D$205,SUMPRODUCT(EXACT('Номенклатура'!$A$6:$A$205,B385)*(ROW('Номенклатура'!$A$6:$A$205)-5)))&amp;"")</f>
        <v/>
      </c>
      <c r="F385" s="18" t="str">
        <f>IF(OR(I385="ОК",I385="Учтено: добавьте пояснение"),IF(C385="Приход",D385,IF(C385="Корректировка остатка",D385,-D385)),"")</f>
        <v/>
      </c>
      <c r="G385" s="13"/>
      <c r="H385" s="15" t="str">
        <f>IF(OR(B385="",SUMPRODUCT(--EXACT('Номенклатура'!$A$6:$A$205,B385))&lt;&gt;1),"",INDEX('Номенклатура'!$B$6:$B$205,SUMPRODUCT(EXACT('Номенклатура'!$A$6:$A$205,B385)*(ROW('Номенклатура'!$A$6:$A$205)-5)))&amp;"")</f>
        <v/>
      </c>
      <c r="I385" s="15" t="str">
        <f>IF(COUNTA(A385:D385,G385)=0,"",IF(NOT(ISNUMBER(A385)),"Укажите дату",IF(B385="","Укажите код",IF(NOT(AND(ISTEXT(B385),LEN(B385)&gt;0,LEN(B385)&lt;=30,ISNUMBER(FIND(LEFT(B385,1),"ABCDEFGHIJKLMNOPQRSTUVWXYZ")),SUMPRODUCT((MID(B385,{1,2,3,4,5,6,7,8,9,10,11,12,13,14,15,16,17,18,19,20,21,22,23,24,25,26,27,28,29,30},1)&lt;&gt;"")*ISERROR(FIND(MID(B385,{1,2,3,4,5,6,7,8,9,10,11,12,13,14,15,16,17,18,19,20,21,22,23,24,25,26,27,28,29,30},1),"ABCDEFGHIJKLMNOPQRSTUVWXYZ0123456789-_")))=0,ISERROR(VALUE(B385)))),"Недопустимый код: только латинские буквы A-Z в верхнем регистре, цифры, - и _; начало с буквы, до 30 символов (например MILK-001)",IF(SUMPRODUCT(--EXACT('Номенклатура'!$A$6:$A$205,B385))=0,"Код не найден в номенклатуре",IF(SUMPRODUCT(--EXACT('Номенклатура'!$A$6:$A$205,B385))&gt;1,"Код повторяется в номенклатуре",IF(ISNA(MATCH(C385,{"Приход","Расход","Списание","Корректировка остатка"},0)),"Выберите тип операции",IF(NOT(ISNUMBER(D385)),"Укажите количество",IF(D385=0,"Количество не может быть 0",IF(AND(C385&lt;&gt;"Корректировка остатка",D385&lt;0),"Для этого типа количество положительное",IF(NOT(ISNUMBER('Номенклатура'!$C$2)),"Укажите дату начала учёта",IF(A385&lt;INT('Номенклатура'!$C$2),"Раньше даты начала учёта: НЕ учтено",IF(AND(C385="Корректировка остатка",TRIM(G385)=""),"Учтено: добавьте пояснение","ОК")))))))))))))</f>
        <v/>
      </c>
    </row>
    <row r="386" spans="1:9" x14ac:dyDescent="0.25">
      <c r="A386" s="16"/>
      <c r="B386" s="13"/>
      <c r="C386" s="13"/>
      <c r="D386" s="14"/>
      <c r="E386" s="17" t="str">
        <f>IF(OR(B386="",SUMPRODUCT(--EXACT('Номенклатура'!$A$6:$A$205,B386))&lt;&gt;1),"",INDEX('Номенклатура'!$D$6:$D$205,SUMPRODUCT(EXACT('Номенклатура'!$A$6:$A$205,B386)*(ROW('Номенклатура'!$A$6:$A$205)-5)))&amp;"")</f>
        <v/>
      </c>
      <c r="F386" s="18" t="str">
        <f>IF(OR(I386="ОК",I386="Учтено: добавьте пояснение"),IF(C386="Приход",D386,IF(C386="Корректировка остатка",D386,-D386)),"")</f>
        <v/>
      </c>
      <c r="G386" s="13"/>
      <c r="H386" s="15" t="str">
        <f>IF(OR(B386="",SUMPRODUCT(--EXACT('Номенклатура'!$A$6:$A$205,B386))&lt;&gt;1),"",INDEX('Номенклатура'!$B$6:$B$205,SUMPRODUCT(EXACT('Номенклатура'!$A$6:$A$205,B386)*(ROW('Номенклатура'!$A$6:$A$205)-5)))&amp;"")</f>
        <v/>
      </c>
      <c r="I386" s="15" t="str">
        <f>IF(COUNTA(A386:D386,G386)=0,"",IF(NOT(ISNUMBER(A386)),"Укажите дату",IF(B386="","Укажите код",IF(NOT(AND(ISTEXT(B386),LEN(B386)&gt;0,LEN(B386)&lt;=30,ISNUMBER(FIND(LEFT(B386,1),"ABCDEFGHIJKLMNOPQRSTUVWXYZ")),SUMPRODUCT((MID(B386,{1,2,3,4,5,6,7,8,9,10,11,12,13,14,15,16,17,18,19,20,21,22,23,24,25,26,27,28,29,30},1)&lt;&gt;"")*ISERROR(FIND(MID(B386,{1,2,3,4,5,6,7,8,9,10,11,12,13,14,15,16,17,18,19,20,21,22,23,24,25,26,27,28,29,30},1),"ABCDEFGHIJKLMNOPQRSTUVWXYZ0123456789-_")))=0,ISERROR(VALUE(B386)))),"Недопустимый код: только латинские буквы A-Z в верхнем регистре, цифры, - и _; начало с буквы, до 30 символов (например MILK-001)",IF(SUMPRODUCT(--EXACT('Номенклатура'!$A$6:$A$205,B386))=0,"Код не найден в номенклатуре",IF(SUMPRODUCT(--EXACT('Номенклатура'!$A$6:$A$205,B386))&gt;1,"Код повторяется в номенклатуре",IF(ISNA(MATCH(C386,{"Приход","Расход","Списание","Корректировка остатка"},0)),"Выберите тип операции",IF(NOT(ISNUMBER(D386)),"Укажите количество",IF(D386=0,"Количество не может быть 0",IF(AND(C386&lt;&gt;"Корректировка остатка",D386&lt;0),"Для этого типа количество положительное",IF(NOT(ISNUMBER('Номенклатура'!$C$2)),"Укажите дату начала учёта",IF(A386&lt;INT('Номенклатура'!$C$2),"Раньше даты начала учёта: НЕ учтено",IF(AND(C386="Корректировка остатка",TRIM(G386)=""),"Учтено: добавьте пояснение","ОК")))))))))))))</f>
        <v/>
      </c>
    </row>
    <row r="387" spans="1:9" x14ac:dyDescent="0.25">
      <c r="A387" s="16"/>
      <c r="B387" s="13"/>
      <c r="C387" s="13"/>
      <c r="D387" s="14"/>
      <c r="E387" s="17" t="str">
        <f>IF(OR(B387="",SUMPRODUCT(--EXACT('Номенклатура'!$A$6:$A$205,B387))&lt;&gt;1),"",INDEX('Номенклатура'!$D$6:$D$205,SUMPRODUCT(EXACT('Номенклатура'!$A$6:$A$205,B387)*(ROW('Номенклатура'!$A$6:$A$205)-5)))&amp;"")</f>
        <v/>
      </c>
      <c r="F387" s="18" t="str">
        <f>IF(OR(I387="ОК",I387="Учтено: добавьте пояснение"),IF(C387="Приход",D387,IF(C387="Корректировка остатка",D387,-D387)),"")</f>
        <v/>
      </c>
      <c r="G387" s="13"/>
      <c r="H387" s="15" t="str">
        <f>IF(OR(B387="",SUMPRODUCT(--EXACT('Номенклатура'!$A$6:$A$205,B387))&lt;&gt;1),"",INDEX('Номенклатура'!$B$6:$B$205,SUMPRODUCT(EXACT('Номенклатура'!$A$6:$A$205,B387)*(ROW('Номенклатура'!$A$6:$A$205)-5)))&amp;"")</f>
        <v/>
      </c>
      <c r="I387" s="15" t="str">
        <f>IF(COUNTA(A387:D387,G387)=0,"",IF(NOT(ISNUMBER(A387)),"Укажите дату",IF(B387="","Укажите код",IF(NOT(AND(ISTEXT(B387),LEN(B387)&gt;0,LEN(B387)&lt;=30,ISNUMBER(FIND(LEFT(B387,1),"ABCDEFGHIJKLMNOPQRSTUVWXYZ")),SUMPRODUCT((MID(B387,{1,2,3,4,5,6,7,8,9,10,11,12,13,14,15,16,17,18,19,20,21,22,23,24,25,26,27,28,29,30},1)&lt;&gt;"")*ISERROR(FIND(MID(B387,{1,2,3,4,5,6,7,8,9,10,11,12,13,14,15,16,17,18,19,20,21,22,23,24,25,26,27,28,29,30},1),"ABCDEFGHIJKLMNOPQRSTUVWXYZ0123456789-_")))=0,ISERROR(VALUE(B387)))),"Недопустимый код: только латинские буквы A-Z в верхнем регистре, цифры, - и _; начало с буквы, до 30 символов (например MILK-001)",IF(SUMPRODUCT(--EXACT('Номенклатура'!$A$6:$A$205,B387))=0,"Код не найден в номенклатуре",IF(SUMPRODUCT(--EXACT('Номенклатура'!$A$6:$A$205,B387))&gt;1,"Код повторяется в номенклатуре",IF(ISNA(MATCH(C387,{"Приход","Расход","Списание","Корректировка остатка"},0)),"Выберите тип операции",IF(NOT(ISNUMBER(D387)),"Укажите количество",IF(D387=0,"Количество не может быть 0",IF(AND(C387&lt;&gt;"Корректировка остатка",D387&lt;0),"Для этого типа количество положительное",IF(NOT(ISNUMBER('Номенклатура'!$C$2)),"Укажите дату начала учёта",IF(A387&lt;INT('Номенклатура'!$C$2),"Раньше даты начала учёта: НЕ учтено",IF(AND(C387="Корректировка остатка",TRIM(G387)=""),"Учтено: добавьте пояснение","ОК")))))))))))))</f>
        <v/>
      </c>
    </row>
    <row r="388" spans="1:9" x14ac:dyDescent="0.25">
      <c r="A388" s="16"/>
      <c r="B388" s="13"/>
      <c r="C388" s="13"/>
      <c r="D388" s="14"/>
      <c r="E388" s="17" t="str">
        <f>IF(OR(B388="",SUMPRODUCT(--EXACT('Номенклатура'!$A$6:$A$205,B388))&lt;&gt;1),"",INDEX('Номенклатура'!$D$6:$D$205,SUMPRODUCT(EXACT('Номенклатура'!$A$6:$A$205,B388)*(ROW('Номенклатура'!$A$6:$A$205)-5)))&amp;"")</f>
        <v/>
      </c>
      <c r="F388" s="18" t="str">
        <f>IF(OR(I388="ОК",I388="Учтено: добавьте пояснение"),IF(C388="Приход",D388,IF(C388="Корректировка остатка",D388,-D388)),"")</f>
        <v/>
      </c>
      <c r="G388" s="13"/>
      <c r="H388" s="15" t="str">
        <f>IF(OR(B388="",SUMPRODUCT(--EXACT('Номенклатура'!$A$6:$A$205,B388))&lt;&gt;1),"",INDEX('Номенклатура'!$B$6:$B$205,SUMPRODUCT(EXACT('Номенклатура'!$A$6:$A$205,B388)*(ROW('Номенклатура'!$A$6:$A$205)-5)))&amp;"")</f>
        <v/>
      </c>
      <c r="I388" s="15" t="str">
        <f>IF(COUNTA(A388:D388,G388)=0,"",IF(NOT(ISNUMBER(A388)),"Укажите дату",IF(B388="","Укажите код",IF(NOT(AND(ISTEXT(B388),LEN(B388)&gt;0,LEN(B388)&lt;=30,ISNUMBER(FIND(LEFT(B388,1),"ABCDEFGHIJKLMNOPQRSTUVWXYZ")),SUMPRODUCT((MID(B388,{1,2,3,4,5,6,7,8,9,10,11,12,13,14,15,16,17,18,19,20,21,22,23,24,25,26,27,28,29,30},1)&lt;&gt;"")*ISERROR(FIND(MID(B388,{1,2,3,4,5,6,7,8,9,10,11,12,13,14,15,16,17,18,19,20,21,22,23,24,25,26,27,28,29,30},1),"ABCDEFGHIJKLMNOPQRSTUVWXYZ0123456789-_")))=0,ISERROR(VALUE(B388)))),"Недопустимый код: только латинские буквы A-Z в верхнем регистре, цифры, - и _; начало с буквы, до 30 символов (например MILK-001)",IF(SUMPRODUCT(--EXACT('Номенклатура'!$A$6:$A$205,B388))=0,"Код не найден в номенклатуре",IF(SUMPRODUCT(--EXACT('Номенклатура'!$A$6:$A$205,B388))&gt;1,"Код повторяется в номенклатуре",IF(ISNA(MATCH(C388,{"Приход","Расход","Списание","Корректировка остатка"},0)),"Выберите тип операции",IF(NOT(ISNUMBER(D388)),"Укажите количество",IF(D388=0,"Количество не может быть 0",IF(AND(C388&lt;&gt;"Корректировка остатка",D388&lt;0),"Для этого типа количество положительное",IF(NOT(ISNUMBER('Номенклатура'!$C$2)),"Укажите дату начала учёта",IF(A388&lt;INT('Номенклатура'!$C$2),"Раньше даты начала учёта: НЕ учтено",IF(AND(C388="Корректировка остатка",TRIM(G388)=""),"Учтено: добавьте пояснение","ОК")))))))))))))</f>
        <v/>
      </c>
    </row>
    <row r="389" spans="1:9" x14ac:dyDescent="0.25">
      <c r="A389" s="16"/>
      <c r="B389" s="13"/>
      <c r="C389" s="13"/>
      <c r="D389" s="14"/>
      <c r="E389" s="17" t="str">
        <f>IF(OR(B389="",SUMPRODUCT(--EXACT('Номенклатура'!$A$6:$A$205,B389))&lt;&gt;1),"",INDEX('Номенклатура'!$D$6:$D$205,SUMPRODUCT(EXACT('Номенклатура'!$A$6:$A$205,B389)*(ROW('Номенклатура'!$A$6:$A$205)-5)))&amp;"")</f>
        <v/>
      </c>
      <c r="F389" s="18" t="str">
        <f>IF(OR(I389="ОК",I389="Учтено: добавьте пояснение"),IF(C389="Приход",D389,IF(C389="Корректировка остатка",D389,-D389)),"")</f>
        <v/>
      </c>
      <c r="G389" s="13"/>
      <c r="H389" s="15" t="str">
        <f>IF(OR(B389="",SUMPRODUCT(--EXACT('Номенклатура'!$A$6:$A$205,B389))&lt;&gt;1),"",INDEX('Номенклатура'!$B$6:$B$205,SUMPRODUCT(EXACT('Номенклатура'!$A$6:$A$205,B389)*(ROW('Номенклатура'!$A$6:$A$205)-5)))&amp;"")</f>
        <v/>
      </c>
      <c r="I389" s="15" t="str">
        <f>IF(COUNTA(A389:D389,G389)=0,"",IF(NOT(ISNUMBER(A389)),"Укажите дату",IF(B389="","Укажите код",IF(NOT(AND(ISTEXT(B389),LEN(B389)&gt;0,LEN(B389)&lt;=30,ISNUMBER(FIND(LEFT(B389,1),"ABCDEFGHIJKLMNOPQRSTUVWXYZ")),SUMPRODUCT((MID(B389,{1,2,3,4,5,6,7,8,9,10,11,12,13,14,15,16,17,18,19,20,21,22,23,24,25,26,27,28,29,30},1)&lt;&gt;"")*ISERROR(FIND(MID(B389,{1,2,3,4,5,6,7,8,9,10,11,12,13,14,15,16,17,18,19,20,21,22,23,24,25,26,27,28,29,30},1),"ABCDEFGHIJKLMNOPQRSTUVWXYZ0123456789-_")))=0,ISERROR(VALUE(B389)))),"Недопустимый код: только латинские буквы A-Z в верхнем регистре, цифры, - и _; начало с буквы, до 30 символов (например MILK-001)",IF(SUMPRODUCT(--EXACT('Номенклатура'!$A$6:$A$205,B389))=0,"Код не найден в номенклатуре",IF(SUMPRODUCT(--EXACT('Номенклатура'!$A$6:$A$205,B389))&gt;1,"Код повторяется в номенклатуре",IF(ISNA(MATCH(C389,{"Приход","Расход","Списание","Корректировка остатка"},0)),"Выберите тип операции",IF(NOT(ISNUMBER(D389)),"Укажите количество",IF(D389=0,"Количество не может быть 0",IF(AND(C389&lt;&gt;"Корректировка остатка",D389&lt;0),"Для этого типа количество положительное",IF(NOT(ISNUMBER('Номенклатура'!$C$2)),"Укажите дату начала учёта",IF(A389&lt;INT('Номенклатура'!$C$2),"Раньше даты начала учёта: НЕ учтено",IF(AND(C389="Корректировка остатка",TRIM(G389)=""),"Учтено: добавьте пояснение","ОК")))))))))))))</f>
        <v/>
      </c>
    </row>
    <row r="390" spans="1:9" x14ac:dyDescent="0.25">
      <c r="A390" s="16"/>
      <c r="B390" s="13"/>
      <c r="C390" s="13"/>
      <c r="D390" s="14"/>
      <c r="E390" s="17" t="str">
        <f>IF(OR(B390="",SUMPRODUCT(--EXACT('Номенклатура'!$A$6:$A$205,B390))&lt;&gt;1),"",INDEX('Номенклатура'!$D$6:$D$205,SUMPRODUCT(EXACT('Номенклатура'!$A$6:$A$205,B390)*(ROW('Номенклатура'!$A$6:$A$205)-5)))&amp;"")</f>
        <v/>
      </c>
      <c r="F390" s="18" t="str">
        <f>IF(OR(I390="ОК",I390="Учтено: добавьте пояснение"),IF(C390="Приход",D390,IF(C390="Корректировка остатка",D390,-D390)),"")</f>
        <v/>
      </c>
      <c r="G390" s="13"/>
      <c r="H390" s="15" t="str">
        <f>IF(OR(B390="",SUMPRODUCT(--EXACT('Номенклатура'!$A$6:$A$205,B390))&lt;&gt;1),"",INDEX('Номенклатура'!$B$6:$B$205,SUMPRODUCT(EXACT('Номенклатура'!$A$6:$A$205,B390)*(ROW('Номенклатура'!$A$6:$A$205)-5)))&amp;"")</f>
        <v/>
      </c>
      <c r="I390" s="15" t="str">
        <f>IF(COUNTA(A390:D390,G390)=0,"",IF(NOT(ISNUMBER(A390)),"Укажите дату",IF(B390="","Укажите код",IF(NOT(AND(ISTEXT(B390),LEN(B390)&gt;0,LEN(B390)&lt;=30,ISNUMBER(FIND(LEFT(B390,1),"ABCDEFGHIJKLMNOPQRSTUVWXYZ")),SUMPRODUCT((MID(B390,{1,2,3,4,5,6,7,8,9,10,11,12,13,14,15,16,17,18,19,20,21,22,23,24,25,26,27,28,29,30},1)&lt;&gt;"")*ISERROR(FIND(MID(B390,{1,2,3,4,5,6,7,8,9,10,11,12,13,14,15,16,17,18,19,20,21,22,23,24,25,26,27,28,29,30},1),"ABCDEFGHIJKLMNOPQRSTUVWXYZ0123456789-_")))=0,ISERROR(VALUE(B390)))),"Недопустимый код: только латинские буквы A-Z в верхнем регистре, цифры, - и _; начало с буквы, до 30 символов (например MILK-001)",IF(SUMPRODUCT(--EXACT('Номенклатура'!$A$6:$A$205,B390))=0,"Код не найден в номенклатуре",IF(SUMPRODUCT(--EXACT('Номенклатура'!$A$6:$A$205,B390))&gt;1,"Код повторяется в номенклатуре",IF(ISNA(MATCH(C390,{"Приход","Расход","Списание","Корректировка остатка"},0)),"Выберите тип операции",IF(NOT(ISNUMBER(D390)),"Укажите количество",IF(D390=0,"Количество не может быть 0",IF(AND(C390&lt;&gt;"Корректировка остатка",D390&lt;0),"Для этого типа количество положительное",IF(NOT(ISNUMBER('Номенклатура'!$C$2)),"Укажите дату начала учёта",IF(A390&lt;INT('Номенклатура'!$C$2),"Раньше даты начала учёта: НЕ учтено",IF(AND(C390="Корректировка остатка",TRIM(G390)=""),"Учтено: добавьте пояснение","ОК")))))))))))))</f>
        <v/>
      </c>
    </row>
    <row r="391" spans="1:9" x14ac:dyDescent="0.25">
      <c r="A391" s="16"/>
      <c r="B391" s="13"/>
      <c r="C391" s="13"/>
      <c r="D391" s="14"/>
      <c r="E391" s="17" t="str">
        <f>IF(OR(B391="",SUMPRODUCT(--EXACT('Номенклатура'!$A$6:$A$205,B391))&lt;&gt;1),"",INDEX('Номенклатура'!$D$6:$D$205,SUMPRODUCT(EXACT('Номенклатура'!$A$6:$A$205,B391)*(ROW('Номенклатура'!$A$6:$A$205)-5)))&amp;"")</f>
        <v/>
      </c>
      <c r="F391" s="18" t="str">
        <f>IF(OR(I391="ОК",I391="Учтено: добавьте пояснение"),IF(C391="Приход",D391,IF(C391="Корректировка остатка",D391,-D391)),"")</f>
        <v/>
      </c>
      <c r="G391" s="13"/>
      <c r="H391" s="15" t="str">
        <f>IF(OR(B391="",SUMPRODUCT(--EXACT('Номенклатура'!$A$6:$A$205,B391))&lt;&gt;1),"",INDEX('Номенклатура'!$B$6:$B$205,SUMPRODUCT(EXACT('Номенклатура'!$A$6:$A$205,B391)*(ROW('Номенклатура'!$A$6:$A$205)-5)))&amp;"")</f>
        <v/>
      </c>
      <c r="I391" s="15" t="str">
        <f>IF(COUNTA(A391:D391,G391)=0,"",IF(NOT(ISNUMBER(A391)),"Укажите дату",IF(B391="","Укажите код",IF(NOT(AND(ISTEXT(B391),LEN(B391)&gt;0,LEN(B391)&lt;=30,ISNUMBER(FIND(LEFT(B391,1),"ABCDEFGHIJKLMNOPQRSTUVWXYZ")),SUMPRODUCT((MID(B391,{1,2,3,4,5,6,7,8,9,10,11,12,13,14,15,16,17,18,19,20,21,22,23,24,25,26,27,28,29,30},1)&lt;&gt;"")*ISERROR(FIND(MID(B391,{1,2,3,4,5,6,7,8,9,10,11,12,13,14,15,16,17,18,19,20,21,22,23,24,25,26,27,28,29,30},1),"ABCDEFGHIJKLMNOPQRSTUVWXYZ0123456789-_")))=0,ISERROR(VALUE(B391)))),"Недопустимый код: только латинские буквы A-Z в верхнем регистре, цифры, - и _; начало с буквы, до 30 символов (например MILK-001)",IF(SUMPRODUCT(--EXACT('Номенклатура'!$A$6:$A$205,B391))=0,"Код не найден в номенклатуре",IF(SUMPRODUCT(--EXACT('Номенклатура'!$A$6:$A$205,B391))&gt;1,"Код повторяется в номенклатуре",IF(ISNA(MATCH(C391,{"Приход","Расход","Списание","Корректировка остатка"},0)),"Выберите тип операции",IF(NOT(ISNUMBER(D391)),"Укажите количество",IF(D391=0,"Количество не может быть 0",IF(AND(C391&lt;&gt;"Корректировка остатка",D391&lt;0),"Для этого типа количество положительное",IF(NOT(ISNUMBER('Номенклатура'!$C$2)),"Укажите дату начала учёта",IF(A391&lt;INT('Номенклатура'!$C$2),"Раньше даты начала учёта: НЕ учтено",IF(AND(C391="Корректировка остатка",TRIM(G391)=""),"Учтено: добавьте пояснение","ОК")))))))))))))</f>
        <v/>
      </c>
    </row>
    <row r="392" spans="1:9" x14ac:dyDescent="0.25">
      <c r="A392" s="16"/>
      <c r="B392" s="13"/>
      <c r="C392" s="13"/>
      <c r="D392" s="14"/>
      <c r="E392" s="17" t="str">
        <f>IF(OR(B392="",SUMPRODUCT(--EXACT('Номенклатура'!$A$6:$A$205,B392))&lt;&gt;1),"",INDEX('Номенклатура'!$D$6:$D$205,SUMPRODUCT(EXACT('Номенклатура'!$A$6:$A$205,B392)*(ROW('Номенклатура'!$A$6:$A$205)-5)))&amp;"")</f>
        <v/>
      </c>
      <c r="F392" s="18" t="str">
        <f>IF(OR(I392="ОК",I392="Учтено: добавьте пояснение"),IF(C392="Приход",D392,IF(C392="Корректировка остатка",D392,-D392)),"")</f>
        <v/>
      </c>
      <c r="G392" s="13"/>
      <c r="H392" s="15" t="str">
        <f>IF(OR(B392="",SUMPRODUCT(--EXACT('Номенклатура'!$A$6:$A$205,B392))&lt;&gt;1),"",INDEX('Номенклатура'!$B$6:$B$205,SUMPRODUCT(EXACT('Номенклатура'!$A$6:$A$205,B392)*(ROW('Номенклатура'!$A$6:$A$205)-5)))&amp;"")</f>
        <v/>
      </c>
      <c r="I392" s="15" t="str">
        <f>IF(COUNTA(A392:D392,G392)=0,"",IF(NOT(ISNUMBER(A392)),"Укажите дату",IF(B392="","Укажите код",IF(NOT(AND(ISTEXT(B392),LEN(B392)&gt;0,LEN(B392)&lt;=30,ISNUMBER(FIND(LEFT(B392,1),"ABCDEFGHIJKLMNOPQRSTUVWXYZ")),SUMPRODUCT((MID(B392,{1,2,3,4,5,6,7,8,9,10,11,12,13,14,15,16,17,18,19,20,21,22,23,24,25,26,27,28,29,30},1)&lt;&gt;"")*ISERROR(FIND(MID(B392,{1,2,3,4,5,6,7,8,9,10,11,12,13,14,15,16,17,18,19,20,21,22,23,24,25,26,27,28,29,30},1),"ABCDEFGHIJKLMNOPQRSTUVWXYZ0123456789-_")))=0,ISERROR(VALUE(B392)))),"Недопустимый код: только латинские буквы A-Z в верхнем регистре, цифры, - и _; начало с буквы, до 30 символов (например MILK-001)",IF(SUMPRODUCT(--EXACT('Номенклатура'!$A$6:$A$205,B392))=0,"Код не найден в номенклатуре",IF(SUMPRODUCT(--EXACT('Номенклатура'!$A$6:$A$205,B392))&gt;1,"Код повторяется в номенклатуре",IF(ISNA(MATCH(C392,{"Приход","Расход","Списание","Корректировка остатка"},0)),"Выберите тип операции",IF(NOT(ISNUMBER(D392)),"Укажите количество",IF(D392=0,"Количество не может быть 0",IF(AND(C392&lt;&gt;"Корректировка остатка",D392&lt;0),"Для этого типа количество положительное",IF(NOT(ISNUMBER('Номенклатура'!$C$2)),"Укажите дату начала учёта",IF(A392&lt;INT('Номенклатура'!$C$2),"Раньше даты начала учёта: НЕ учтено",IF(AND(C392="Корректировка остатка",TRIM(G392)=""),"Учтено: добавьте пояснение","ОК")))))))))))))</f>
        <v/>
      </c>
    </row>
    <row r="393" spans="1:9" x14ac:dyDescent="0.25">
      <c r="A393" s="16"/>
      <c r="B393" s="13"/>
      <c r="C393" s="13"/>
      <c r="D393" s="14"/>
      <c r="E393" s="17" t="str">
        <f>IF(OR(B393="",SUMPRODUCT(--EXACT('Номенклатура'!$A$6:$A$205,B393))&lt;&gt;1),"",INDEX('Номенклатура'!$D$6:$D$205,SUMPRODUCT(EXACT('Номенклатура'!$A$6:$A$205,B393)*(ROW('Номенклатура'!$A$6:$A$205)-5)))&amp;"")</f>
        <v/>
      </c>
      <c r="F393" s="18" t="str">
        <f>IF(OR(I393="ОК",I393="Учтено: добавьте пояснение"),IF(C393="Приход",D393,IF(C393="Корректировка остатка",D393,-D393)),"")</f>
        <v/>
      </c>
      <c r="G393" s="13"/>
      <c r="H393" s="15" t="str">
        <f>IF(OR(B393="",SUMPRODUCT(--EXACT('Номенклатура'!$A$6:$A$205,B393))&lt;&gt;1),"",INDEX('Номенклатура'!$B$6:$B$205,SUMPRODUCT(EXACT('Номенклатура'!$A$6:$A$205,B393)*(ROW('Номенклатура'!$A$6:$A$205)-5)))&amp;"")</f>
        <v/>
      </c>
      <c r="I393" s="15" t="str">
        <f>IF(COUNTA(A393:D393,G393)=0,"",IF(NOT(ISNUMBER(A393)),"Укажите дату",IF(B393="","Укажите код",IF(NOT(AND(ISTEXT(B393),LEN(B393)&gt;0,LEN(B393)&lt;=30,ISNUMBER(FIND(LEFT(B393,1),"ABCDEFGHIJKLMNOPQRSTUVWXYZ")),SUMPRODUCT((MID(B393,{1,2,3,4,5,6,7,8,9,10,11,12,13,14,15,16,17,18,19,20,21,22,23,24,25,26,27,28,29,30},1)&lt;&gt;"")*ISERROR(FIND(MID(B393,{1,2,3,4,5,6,7,8,9,10,11,12,13,14,15,16,17,18,19,20,21,22,23,24,25,26,27,28,29,30},1),"ABCDEFGHIJKLMNOPQRSTUVWXYZ0123456789-_")))=0,ISERROR(VALUE(B393)))),"Недопустимый код: только латинские буквы A-Z в верхнем регистре, цифры, - и _; начало с буквы, до 30 символов (например MILK-001)",IF(SUMPRODUCT(--EXACT('Номенклатура'!$A$6:$A$205,B393))=0,"Код не найден в номенклатуре",IF(SUMPRODUCT(--EXACT('Номенклатура'!$A$6:$A$205,B393))&gt;1,"Код повторяется в номенклатуре",IF(ISNA(MATCH(C393,{"Приход","Расход","Списание","Корректировка остатка"},0)),"Выберите тип операции",IF(NOT(ISNUMBER(D393)),"Укажите количество",IF(D393=0,"Количество не может быть 0",IF(AND(C393&lt;&gt;"Корректировка остатка",D393&lt;0),"Для этого типа количество положительное",IF(NOT(ISNUMBER('Номенклатура'!$C$2)),"Укажите дату начала учёта",IF(A393&lt;INT('Номенклатура'!$C$2),"Раньше даты начала учёта: НЕ учтено",IF(AND(C393="Корректировка остатка",TRIM(G393)=""),"Учтено: добавьте пояснение","ОК")))))))))))))</f>
        <v/>
      </c>
    </row>
    <row r="394" spans="1:9" x14ac:dyDescent="0.25">
      <c r="A394" s="16"/>
      <c r="B394" s="13"/>
      <c r="C394" s="13"/>
      <c r="D394" s="14"/>
      <c r="E394" s="17" t="str">
        <f>IF(OR(B394="",SUMPRODUCT(--EXACT('Номенклатура'!$A$6:$A$205,B394))&lt;&gt;1),"",INDEX('Номенклатура'!$D$6:$D$205,SUMPRODUCT(EXACT('Номенклатура'!$A$6:$A$205,B394)*(ROW('Номенклатура'!$A$6:$A$205)-5)))&amp;"")</f>
        <v/>
      </c>
      <c r="F394" s="18" t="str">
        <f>IF(OR(I394="ОК",I394="Учтено: добавьте пояснение"),IF(C394="Приход",D394,IF(C394="Корректировка остатка",D394,-D394)),"")</f>
        <v/>
      </c>
      <c r="G394" s="13"/>
      <c r="H394" s="15" t="str">
        <f>IF(OR(B394="",SUMPRODUCT(--EXACT('Номенклатура'!$A$6:$A$205,B394))&lt;&gt;1),"",INDEX('Номенклатура'!$B$6:$B$205,SUMPRODUCT(EXACT('Номенклатура'!$A$6:$A$205,B394)*(ROW('Номенклатура'!$A$6:$A$205)-5)))&amp;"")</f>
        <v/>
      </c>
      <c r="I394" s="15" t="str">
        <f>IF(COUNTA(A394:D394,G394)=0,"",IF(NOT(ISNUMBER(A394)),"Укажите дату",IF(B394="","Укажите код",IF(NOT(AND(ISTEXT(B394),LEN(B394)&gt;0,LEN(B394)&lt;=30,ISNUMBER(FIND(LEFT(B394,1),"ABCDEFGHIJKLMNOPQRSTUVWXYZ")),SUMPRODUCT((MID(B394,{1,2,3,4,5,6,7,8,9,10,11,12,13,14,15,16,17,18,19,20,21,22,23,24,25,26,27,28,29,30},1)&lt;&gt;"")*ISERROR(FIND(MID(B394,{1,2,3,4,5,6,7,8,9,10,11,12,13,14,15,16,17,18,19,20,21,22,23,24,25,26,27,28,29,30},1),"ABCDEFGHIJKLMNOPQRSTUVWXYZ0123456789-_")))=0,ISERROR(VALUE(B394)))),"Недопустимый код: только латинские буквы A-Z в верхнем регистре, цифры, - и _; начало с буквы, до 30 символов (например MILK-001)",IF(SUMPRODUCT(--EXACT('Номенклатура'!$A$6:$A$205,B394))=0,"Код не найден в номенклатуре",IF(SUMPRODUCT(--EXACT('Номенклатура'!$A$6:$A$205,B394))&gt;1,"Код повторяется в номенклатуре",IF(ISNA(MATCH(C394,{"Приход","Расход","Списание","Корректировка остатка"},0)),"Выберите тип операции",IF(NOT(ISNUMBER(D394)),"Укажите количество",IF(D394=0,"Количество не может быть 0",IF(AND(C394&lt;&gt;"Корректировка остатка",D394&lt;0),"Для этого типа количество положительное",IF(NOT(ISNUMBER('Номенклатура'!$C$2)),"Укажите дату начала учёта",IF(A394&lt;INT('Номенклатура'!$C$2),"Раньше даты начала учёта: НЕ учтено",IF(AND(C394="Корректировка остатка",TRIM(G394)=""),"Учтено: добавьте пояснение","ОК")))))))))))))</f>
        <v/>
      </c>
    </row>
    <row r="395" spans="1:9" x14ac:dyDescent="0.25">
      <c r="A395" s="16"/>
      <c r="B395" s="13"/>
      <c r="C395" s="13"/>
      <c r="D395" s="14"/>
      <c r="E395" s="17" t="str">
        <f>IF(OR(B395="",SUMPRODUCT(--EXACT('Номенклатура'!$A$6:$A$205,B395))&lt;&gt;1),"",INDEX('Номенклатура'!$D$6:$D$205,SUMPRODUCT(EXACT('Номенклатура'!$A$6:$A$205,B395)*(ROW('Номенклатура'!$A$6:$A$205)-5)))&amp;"")</f>
        <v/>
      </c>
      <c r="F395" s="18" t="str">
        <f>IF(OR(I395="ОК",I395="Учтено: добавьте пояснение"),IF(C395="Приход",D395,IF(C395="Корректировка остатка",D395,-D395)),"")</f>
        <v/>
      </c>
      <c r="G395" s="13"/>
      <c r="H395" s="15" t="str">
        <f>IF(OR(B395="",SUMPRODUCT(--EXACT('Номенклатура'!$A$6:$A$205,B395))&lt;&gt;1),"",INDEX('Номенклатура'!$B$6:$B$205,SUMPRODUCT(EXACT('Номенклатура'!$A$6:$A$205,B395)*(ROW('Номенклатура'!$A$6:$A$205)-5)))&amp;"")</f>
        <v/>
      </c>
      <c r="I395" s="15" t="str">
        <f>IF(COUNTA(A395:D395,G395)=0,"",IF(NOT(ISNUMBER(A395)),"Укажите дату",IF(B395="","Укажите код",IF(NOT(AND(ISTEXT(B395),LEN(B395)&gt;0,LEN(B395)&lt;=30,ISNUMBER(FIND(LEFT(B395,1),"ABCDEFGHIJKLMNOPQRSTUVWXYZ")),SUMPRODUCT((MID(B395,{1,2,3,4,5,6,7,8,9,10,11,12,13,14,15,16,17,18,19,20,21,22,23,24,25,26,27,28,29,30},1)&lt;&gt;"")*ISERROR(FIND(MID(B395,{1,2,3,4,5,6,7,8,9,10,11,12,13,14,15,16,17,18,19,20,21,22,23,24,25,26,27,28,29,30},1),"ABCDEFGHIJKLMNOPQRSTUVWXYZ0123456789-_")))=0,ISERROR(VALUE(B395)))),"Недопустимый код: только латинские буквы A-Z в верхнем регистре, цифры, - и _; начало с буквы, до 30 символов (например MILK-001)",IF(SUMPRODUCT(--EXACT('Номенклатура'!$A$6:$A$205,B395))=0,"Код не найден в номенклатуре",IF(SUMPRODUCT(--EXACT('Номенклатура'!$A$6:$A$205,B395))&gt;1,"Код повторяется в номенклатуре",IF(ISNA(MATCH(C395,{"Приход","Расход","Списание","Корректировка остатка"},0)),"Выберите тип операции",IF(NOT(ISNUMBER(D395)),"Укажите количество",IF(D395=0,"Количество не может быть 0",IF(AND(C395&lt;&gt;"Корректировка остатка",D395&lt;0),"Для этого типа количество положительное",IF(NOT(ISNUMBER('Номенклатура'!$C$2)),"Укажите дату начала учёта",IF(A395&lt;INT('Номенклатура'!$C$2),"Раньше даты начала учёта: НЕ учтено",IF(AND(C395="Корректировка остатка",TRIM(G395)=""),"Учтено: добавьте пояснение","ОК")))))))))))))</f>
        <v/>
      </c>
    </row>
    <row r="396" spans="1:9" x14ac:dyDescent="0.25">
      <c r="A396" s="16"/>
      <c r="B396" s="13"/>
      <c r="C396" s="13"/>
      <c r="D396" s="14"/>
      <c r="E396" s="17" t="str">
        <f>IF(OR(B396="",SUMPRODUCT(--EXACT('Номенклатура'!$A$6:$A$205,B396))&lt;&gt;1),"",INDEX('Номенклатура'!$D$6:$D$205,SUMPRODUCT(EXACT('Номенклатура'!$A$6:$A$205,B396)*(ROW('Номенклатура'!$A$6:$A$205)-5)))&amp;"")</f>
        <v/>
      </c>
      <c r="F396" s="18" t="str">
        <f>IF(OR(I396="ОК",I396="Учтено: добавьте пояснение"),IF(C396="Приход",D396,IF(C396="Корректировка остатка",D396,-D396)),"")</f>
        <v/>
      </c>
      <c r="G396" s="13"/>
      <c r="H396" s="15" t="str">
        <f>IF(OR(B396="",SUMPRODUCT(--EXACT('Номенклатура'!$A$6:$A$205,B396))&lt;&gt;1),"",INDEX('Номенклатура'!$B$6:$B$205,SUMPRODUCT(EXACT('Номенклатура'!$A$6:$A$205,B396)*(ROW('Номенклатура'!$A$6:$A$205)-5)))&amp;"")</f>
        <v/>
      </c>
      <c r="I396" s="15" t="str">
        <f>IF(COUNTA(A396:D396,G396)=0,"",IF(NOT(ISNUMBER(A396)),"Укажите дату",IF(B396="","Укажите код",IF(NOT(AND(ISTEXT(B396),LEN(B396)&gt;0,LEN(B396)&lt;=30,ISNUMBER(FIND(LEFT(B396,1),"ABCDEFGHIJKLMNOPQRSTUVWXYZ")),SUMPRODUCT((MID(B396,{1,2,3,4,5,6,7,8,9,10,11,12,13,14,15,16,17,18,19,20,21,22,23,24,25,26,27,28,29,30},1)&lt;&gt;"")*ISERROR(FIND(MID(B396,{1,2,3,4,5,6,7,8,9,10,11,12,13,14,15,16,17,18,19,20,21,22,23,24,25,26,27,28,29,30},1),"ABCDEFGHIJKLMNOPQRSTUVWXYZ0123456789-_")))=0,ISERROR(VALUE(B396)))),"Недопустимый код: только латинские буквы A-Z в верхнем регистре, цифры, - и _; начало с буквы, до 30 символов (например MILK-001)",IF(SUMPRODUCT(--EXACT('Номенклатура'!$A$6:$A$205,B396))=0,"Код не найден в номенклатуре",IF(SUMPRODUCT(--EXACT('Номенклатура'!$A$6:$A$205,B396))&gt;1,"Код повторяется в номенклатуре",IF(ISNA(MATCH(C396,{"Приход","Расход","Списание","Корректировка остатка"},0)),"Выберите тип операции",IF(NOT(ISNUMBER(D396)),"Укажите количество",IF(D396=0,"Количество не может быть 0",IF(AND(C396&lt;&gt;"Корректировка остатка",D396&lt;0),"Для этого типа количество положительное",IF(NOT(ISNUMBER('Номенклатура'!$C$2)),"Укажите дату начала учёта",IF(A396&lt;INT('Номенклатура'!$C$2),"Раньше даты начала учёта: НЕ учтено",IF(AND(C396="Корректировка остатка",TRIM(G396)=""),"Учтено: добавьте пояснение","ОК")))))))))))))</f>
        <v/>
      </c>
    </row>
    <row r="397" spans="1:9" x14ac:dyDescent="0.25">
      <c r="A397" s="16"/>
      <c r="B397" s="13"/>
      <c r="C397" s="13"/>
      <c r="D397" s="14"/>
      <c r="E397" s="17" t="str">
        <f>IF(OR(B397="",SUMPRODUCT(--EXACT('Номенклатура'!$A$6:$A$205,B397))&lt;&gt;1),"",INDEX('Номенклатура'!$D$6:$D$205,SUMPRODUCT(EXACT('Номенклатура'!$A$6:$A$205,B397)*(ROW('Номенклатура'!$A$6:$A$205)-5)))&amp;"")</f>
        <v/>
      </c>
      <c r="F397" s="18" t="str">
        <f>IF(OR(I397="ОК",I397="Учтено: добавьте пояснение"),IF(C397="Приход",D397,IF(C397="Корректировка остатка",D397,-D397)),"")</f>
        <v/>
      </c>
      <c r="G397" s="13"/>
      <c r="H397" s="15" t="str">
        <f>IF(OR(B397="",SUMPRODUCT(--EXACT('Номенклатура'!$A$6:$A$205,B397))&lt;&gt;1),"",INDEX('Номенклатура'!$B$6:$B$205,SUMPRODUCT(EXACT('Номенклатура'!$A$6:$A$205,B397)*(ROW('Номенклатура'!$A$6:$A$205)-5)))&amp;"")</f>
        <v/>
      </c>
      <c r="I397" s="15" t="str">
        <f>IF(COUNTA(A397:D397,G397)=0,"",IF(NOT(ISNUMBER(A397)),"Укажите дату",IF(B397="","Укажите код",IF(NOT(AND(ISTEXT(B397),LEN(B397)&gt;0,LEN(B397)&lt;=30,ISNUMBER(FIND(LEFT(B397,1),"ABCDEFGHIJKLMNOPQRSTUVWXYZ")),SUMPRODUCT((MID(B397,{1,2,3,4,5,6,7,8,9,10,11,12,13,14,15,16,17,18,19,20,21,22,23,24,25,26,27,28,29,30},1)&lt;&gt;"")*ISERROR(FIND(MID(B397,{1,2,3,4,5,6,7,8,9,10,11,12,13,14,15,16,17,18,19,20,21,22,23,24,25,26,27,28,29,30},1),"ABCDEFGHIJKLMNOPQRSTUVWXYZ0123456789-_")))=0,ISERROR(VALUE(B397)))),"Недопустимый код: только латинские буквы A-Z в верхнем регистре, цифры, - и _; начало с буквы, до 30 символов (например MILK-001)",IF(SUMPRODUCT(--EXACT('Номенклатура'!$A$6:$A$205,B397))=0,"Код не найден в номенклатуре",IF(SUMPRODUCT(--EXACT('Номенклатура'!$A$6:$A$205,B397))&gt;1,"Код повторяется в номенклатуре",IF(ISNA(MATCH(C397,{"Приход","Расход","Списание","Корректировка остатка"},0)),"Выберите тип операции",IF(NOT(ISNUMBER(D397)),"Укажите количество",IF(D397=0,"Количество не может быть 0",IF(AND(C397&lt;&gt;"Корректировка остатка",D397&lt;0),"Для этого типа количество положительное",IF(NOT(ISNUMBER('Номенклатура'!$C$2)),"Укажите дату начала учёта",IF(A397&lt;INT('Номенклатура'!$C$2),"Раньше даты начала учёта: НЕ учтено",IF(AND(C397="Корректировка остатка",TRIM(G397)=""),"Учтено: добавьте пояснение","ОК")))))))))))))</f>
        <v/>
      </c>
    </row>
    <row r="398" spans="1:9" x14ac:dyDescent="0.25">
      <c r="A398" s="16"/>
      <c r="B398" s="13"/>
      <c r="C398" s="13"/>
      <c r="D398" s="14"/>
      <c r="E398" s="17" t="str">
        <f>IF(OR(B398="",SUMPRODUCT(--EXACT('Номенклатура'!$A$6:$A$205,B398))&lt;&gt;1),"",INDEX('Номенклатура'!$D$6:$D$205,SUMPRODUCT(EXACT('Номенклатура'!$A$6:$A$205,B398)*(ROW('Номенклатура'!$A$6:$A$205)-5)))&amp;"")</f>
        <v/>
      </c>
      <c r="F398" s="18" t="str">
        <f>IF(OR(I398="ОК",I398="Учтено: добавьте пояснение"),IF(C398="Приход",D398,IF(C398="Корректировка остатка",D398,-D398)),"")</f>
        <v/>
      </c>
      <c r="G398" s="13"/>
      <c r="H398" s="15" t="str">
        <f>IF(OR(B398="",SUMPRODUCT(--EXACT('Номенклатура'!$A$6:$A$205,B398))&lt;&gt;1),"",INDEX('Номенклатура'!$B$6:$B$205,SUMPRODUCT(EXACT('Номенклатура'!$A$6:$A$205,B398)*(ROW('Номенклатура'!$A$6:$A$205)-5)))&amp;"")</f>
        <v/>
      </c>
      <c r="I398" s="15" t="str">
        <f>IF(COUNTA(A398:D398,G398)=0,"",IF(NOT(ISNUMBER(A398)),"Укажите дату",IF(B398="","Укажите код",IF(NOT(AND(ISTEXT(B398),LEN(B398)&gt;0,LEN(B398)&lt;=30,ISNUMBER(FIND(LEFT(B398,1),"ABCDEFGHIJKLMNOPQRSTUVWXYZ")),SUMPRODUCT((MID(B398,{1,2,3,4,5,6,7,8,9,10,11,12,13,14,15,16,17,18,19,20,21,22,23,24,25,26,27,28,29,30},1)&lt;&gt;"")*ISERROR(FIND(MID(B398,{1,2,3,4,5,6,7,8,9,10,11,12,13,14,15,16,17,18,19,20,21,22,23,24,25,26,27,28,29,30},1),"ABCDEFGHIJKLMNOPQRSTUVWXYZ0123456789-_")))=0,ISERROR(VALUE(B398)))),"Недопустимый код: только латинские буквы A-Z в верхнем регистре, цифры, - и _; начало с буквы, до 30 символов (например MILK-001)",IF(SUMPRODUCT(--EXACT('Номенклатура'!$A$6:$A$205,B398))=0,"Код не найден в номенклатуре",IF(SUMPRODUCT(--EXACT('Номенклатура'!$A$6:$A$205,B398))&gt;1,"Код повторяется в номенклатуре",IF(ISNA(MATCH(C398,{"Приход","Расход","Списание","Корректировка остатка"},0)),"Выберите тип операции",IF(NOT(ISNUMBER(D398)),"Укажите количество",IF(D398=0,"Количество не может быть 0",IF(AND(C398&lt;&gt;"Корректировка остатка",D398&lt;0),"Для этого типа количество положительное",IF(NOT(ISNUMBER('Номенклатура'!$C$2)),"Укажите дату начала учёта",IF(A398&lt;INT('Номенклатура'!$C$2),"Раньше даты начала учёта: НЕ учтено",IF(AND(C398="Корректировка остатка",TRIM(G398)=""),"Учтено: добавьте пояснение","ОК")))))))))))))</f>
        <v/>
      </c>
    </row>
    <row r="399" spans="1:9" x14ac:dyDescent="0.25">
      <c r="A399" s="16"/>
      <c r="B399" s="13"/>
      <c r="C399" s="13"/>
      <c r="D399" s="14"/>
      <c r="E399" s="17" t="str">
        <f>IF(OR(B399="",SUMPRODUCT(--EXACT('Номенклатура'!$A$6:$A$205,B399))&lt;&gt;1),"",INDEX('Номенклатура'!$D$6:$D$205,SUMPRODUCT(EXACT('Номенклатура'!$A$6:$A$205,B399)*(ROW('Номенклатура'!$A$6:$A$205)-5)))&amp;"")</f>
        <v/>
      </c>
      <c r="F399" s="18" t="str">
        <f>IF(OR(I399="ОК",I399="Учтено: добавьте пояснение"),IF(C399="Приход",D399,IF(C399="Корректировка остатка",D399,-D399)),"")</f>
        <v/>
      </c>
      <c r="G399" s="13"/>
      <c r="H399" s="15" t="str">
        <f>IF(OR(B399="",SUMPRODUCT(--EXACT('Номенклатура'!$A$6:$A$205,B399))&lt;&gt;1),"",INDEX('Номенклатура'!$B$6:$B$205,SUMPRODUCT(EXACT('Номенклатура'!$A$6:$A$205,B399)*(ROW('Номенклатура'!$A$6:$A$205)-5)))&amp;"")</f>
        <v/>
      </c>
      <c r="I399" s="15" t="str">
        <f>IF(COUNTA(A399:D399,G399)=0,"",IF(NOT(ISNUMBER(A399)),"Укажите дату",IF(B399="","Укажите код",IF(NOT(AND(ISTEXT(B399),LEN(B399)&gt;0,LEN(B399)&lt;=30,ISNUMBER(FIND(LEFT(B399,1),"ABCDEFGHIJKLMNOPQRSTUVWXYZ")),SUMPRODUCT((MID(B399,{1,2,3,4,5,6,7,8,9,10,11,12,13,14,15,16,17,18,19,20,21,22,23,24,25,26,27,28,29,30},1)&lt;&gt;"")*ISERROR(FIND(MID(B399,{1,2,3,4,5,6,7,8,9,10,11,12,13,14,15,16,17,18,19,20,21,22,23,24,25,26,27,28,29,30},1),"ABCDEFGHIJKLMNOPQRSTUVWXYZ0123456789-_")))=0,ISERROR(VALUE(B399)))),"Недопустимый код: только латинские буквы A-Z в верхнем регистре, цифры, - и _; начало с буквы, до 30 символов (например MILK-001)",IF(SUMPRODUCT(--EXACT('Номенклатура'!$A$6:$A$205,B399))=0,"Код не найден в номенклатуре",IF(SUMPRODUCT(--EXACT('Номенклатура'!$A$6:$A$205,B399))&gt;1,"Код повторяется в номенклатуре",IF(ISNA(MATCH(C399,{"Приход","Расход","Списание","Корректировка остатка"},0)),"Выберите тип операции",IF(NOT(ISNUMBER(D399)),"Укажите количество",IF(D399=0,"Количество не может быть 0",IF(AND(C399&lt;&gt;"Корректировка остатка",D399&lt;0),"Для этого типа количество положительное",IF(NOT(ISNUMBER('Номенклатура'!$C$2)),"Укажите дату начала учёта",IF(A399&lt;INT('Номенклатура'!$C$2),"Раньше даты начала учёта: НЕ учтено",IF(AND(C399="Корректировка остатка",TRIM(G399)=""),"Учтено: добавьте пояснение","ОК")))))))))))))</f>
        <v/>
      </c>
    </row>
    <row r="400" spans="1:9" x14ac:dyDescent="0.25">
      <c r="A400" s="16"/>
      <c r="B400" s="13"/>
      <c r="C400" s="13"/>
      <c r="D400" s="14"/>
      <c r="E400" s="17" t="str">
        <f>IF(OR(B400="",SUMPRODUCT(--EXACT('Номенклатура'!$A$6:$A$205,B400))&lt;&gt;1),"",INDEX('Номенклатура'!$D$6:$D$205,SUMPRODUCT(EXACT('Номенклатура'!$A$6:$A$205,B400)*(ROW('Номенклатура'!$A$6:$A$205)-5)))&amp;"")</f>
        <v/>
      </c>
      <c r="F400" s="18" t="str">
        <f>IF(OR(I400="ОК",I400="Учтено: добавьте пояснение"),IF(C400="Приход",D400,IF(C400="Корректировка остатка",D400,-D400)),"")</f>
        <v/>
      </c>
      <c r="G400" s="13"/>
      <c r="H400" s="15" t="str">
        <f>IF(OR(B400="",SUMPRODUCT(--EXACT('Номенклатура'!$A$6:$A$205,B400))&lt;&gt;1),"",INDEX('Номенклатура'!$B$6:$B$205,SUMPRODUCT(EXACT('Номенклатура'!$A$6:$A$205,B400)*(ROW('Номенклатура'!$A$6:$A$205)-5)))&amp;"")</f>
        <v/>
      </c>
      <c r="I400" s="15" t="str">
        <f>IF(COUNTA(A400:D400,G400)=0,"",IF(NOT(ISNUMBER(A400)),"Укажите дату",IF(B400="","Укажите код",IF(NOT(AND(ISTEXT(B400),LEN(B400)&gt;0,LEN(B400)&lt;=30,ISNUMBER(FIND(LEFT(B400,1),"ABCDEFGHIJKLMNOPQRSTUVWXYZ")),SUMPRODUCT((MID(B400,{1,2,3,4,5,6,7,8,9,10,11,12,13,14,15,16,17,18,19,20,21,22,23,24,25,26,27,28,29,30},1)&lt;&gt;"")*ISERROR(FIND(MID(B400,{1,2,3,4,5,6,7,8,9,10,11,12,13,14,15,16,17,18,19,20,21,22,23,24,25,26,27,28,29,30},1),"ABCDEFGHIJKLMNOPQRSTUVWXYZ0123456789-_")))=0,ISERROR(VALUE(B400)))),"Недопустимый код: только латинские буквы A-Z в верхнем регистре, цифры, - и _; начало с буквы, до 30 символов (например MILK-001)",IF(SUMPRODUCT(--EXACT('Номенклатура'!$A$6:$A$205,B400))=0,"Код не найден в номенклатуре",IF(SUMPRODUCT(--EXACT('Номенклатура'!$A$6:$A$205,B400))&gt;1,"Код повторяется в номенклатуре",IF(ISNA(MATCH(C400,{"Приход","Расход","Списание","Корректировка остатка"},0)),"Выберите тип операции",IF(NOT(ISNUMBER(D400)),"Укажите количество",IF(D400=0,"Количество не может быть 0",IF(AND(C400&lt;&gt;"Корректировка остатка",D400&lt;0),"Для этого типа количество положительное",IF(NOT(ISNUMBER('Номенклатура'!$C$2)),"Укажите дату начала учёта",IF(A400&lt;INT('Номенклатура'!$C$2),"Раньше даты начала учёта: НЕ учтено",IF(AND(C400="Корректировка остатка",TRIM(G400)=""),"Учтено: добавьте пояснение","ОК")))))))))))))</f>
        <v/>
      </c>
    </row>
    <row r="401" spans="1:9" x14ac:dyDescent="0.25">
      <c r="A401" s="16"/>
      <c r="B401" s="13"/>
      <c r="C401" s="13"/>
      <c r="D401" s="14"/>
      <c r="E401" s="17" t="str">
        <f>IF(OR(B401="",SUMPRODUCT(--EXACT('Номенклатура'!$A$6:$A$205,B401))&lt;&gt;1),"",INDEX('Номенклатура'!$D$6:$D$205,SUMPRODUCT(EXACT('Номенклатура'!$A$6:$A$205,B401)*(ROW('Номенклатура'!$A$6:$A$205)-5)))&amp;"")</f>
        <v/>
      </c>
      <c r="F401" s="18" t="str">
        <f>IF(OR(I401="ОК",I401="Учтено: добавьте пояснение"),IF(C401="Приход",D401,IF(C401="Корректировка остатка",D401,-D401)),"")</f>
        <v/>
      </c>
      <c r="G401" s="13"/>
      <c r="H401" s="15" t="str">
        <f>IF(OR(B401="",SUMPRODUCT(--EXACT('Номенклатура'!$A$6:$A$205,B401))&lt;&gt;1),"",INDEX('Номенклатура'!$B$6:$B$205,SUMPRODUCT(EXACT('Номенклатура'!$A$6:$A$205,B401)*(ROW('Номенклатура'!$A$6:$A$205)-5)))&amp;"")</f>
        <v/>
      </c>
      <c r="I401" s="15" t="str">
        <f>IF(COUNTA(A401:D401,G401)=0,"",IF(NOT(ISNUMBER(A401)),"Укажите дату",IF(B401="","Укажите код",IF(NOT(AND(ISTEXT(B401),LEN(B401)&gt;0,LEN(B401)&lt;=30,ISNUMBER(FIND(LEFT(B401,1),"ABCDEFGHIJKLMNOPQRSTUVWXYZ")),SUMPRODUCT((MID(B401,{1,2,3,4,5,6,7,8,9,10,11,12,13,14,15,16,17,18,19,20,21,22,23,24,25,26,27,28,29,30},1)&lt;&gt;"")*ISERROR(FIND(MID(B401,{1,2,3,4,5,6,7,8,9,10,11,12,13,14,15,16,17,18,19,20,21,22,23,24,25,26,27,28,29,30},1),"ABCDEFGHIJKLMNOPQRSTUVWXYZ0123456789-_")))=0,ISERROR(VALUE(B401)))),"Недопустимый код: только латинские буквы A-Z в верхнем регистре, цифры, - и _; начало с буквы, до 30 символов (например MILK-001)",IF(SUMPRODUCT(--EXACT('Номенклатура'!$A$6:$A$205,B401))=0,"Код не найден в номенклатуре",IF(SUMPRODUCT(--EXACT('Номенклатура'!$A$6:$A$205,B401))&gt;1,"Код повторяется в номенклатуре",IF(ISNA(MATCH(C401,{"Приход","Расход","Списание","Корректировка остатка"},0)),"Выберите тип операции",IF(NOT(ISNUMBER(D401)),"Укажите количество",IF(D401=0,"Количество не может быть 0",IF(AND(C401&lt;&gt;"Корректировка остатка",D401&lt;0),"Для этого типа количество положительное",IF(NOT(ISNUMBER('Номенклатура'!$C$2)),"Укажите дату начала учёта",IF(A401&lt;INT('Номенклатура'!$C$2),"Раньше даты начала учёта: НЕ учтено",IF(AND(C401="Корректировка остатка",TRIM(G401)=""),"Учтено: добавьте пояснение","ОК")))))))))))))</f>
        <v/>
      </c>
    </row>
    <row r="402" spans="1:9" x14ac:dyDescent="0.25">
      <c r="A402" s="16"/>
      <c r="B402" s="13"/>
      <c r="C402" s="13"/>
      <c r="D402" s="14"/>
      <c r="E402" s="17" t="str">
        <f>IF(OR(B402="",SUMPRODUCT(--EXACT('Номенклатура'!$A$6:$A$205,B402))&lt;&gt;1),"",INDEX('Номенклатура'!$D$6:$D$205,SUMPRODUCT(EXACT('Номенклатура'!$A$6:$A$205,B402)*(ROW('Номенклатура'!$A$6:$A$205)-5)))&amp;"")</f>
        <v/>
      </c>
      <c r="F402" s="18" t="str">
        <f>IF(OR(I402="ОК",I402="Учтено: добавьте пояснение"),IF(C402="Приход",D402,IF(C402="Корректировка остатка",D402,-D402)),"")</f>
        <v/>
      </c>
      <c r="G402" s="13"/>
      <c r="H402" s="15" t="str">
        <f>IF(OR(B402="",SUMPRODUCT(--EXACT('Номенклатура'!$A$6:$A$205,B402))&lt;&gt;1),"",INDEX('Номенклатура'!$B$6:$B$205,SUMPRODUCT(EXACT('Номенклатура'!$A$6:$A$205,B402)*(ROW('Номенклатура'!$A$6:$A$205)-5)))&amp;"")</f>
        <v/>
      </c>
      <c r="I402" s="15" t="str">
        <f>IF(COUNTA(A402:D402,G402)=0,"",IF(NOT(ISNUMBER(A402)),"Укажите дату",IF(B402="","Укажите код",IF(NOT(AND(ISTEXT(B402),LEN(B402)&gt;0,LEN(B402)&lt;=30,ISNUMBER(FIND(LEFT(B402,1),"ABCDEFGHIJKLMNOPQRSTUVWXYZ")),SUMPRODUCT((MID(B402,{1,2,3,4,5,6,7,8,9,10,11,12,13,14,15,16,17,18,19,20,21,22,23,24,25,26,27,28,29,30},1)&lt;&gt;"")*ISERROR(FIND(MID(B402,{1,2,3,4,5,6,7,8,9,10,11,12,13,14,15,16,17,18,19,20,21,22,23,24,25,26,27,28,29,30},1),"ABCDEFGHIJKLMNOPQRSTUVWXYZ0123456789-_")))=0,ISERROR(VALUE(B402)))),"Недопустимый код: только латинские буквы A-Z в верхнем регистре, цифры, - и _; начало с буквы, до 30 символов (например MILK-001)",IF(SUMPRODUCT(--EXACT('Номенклатура'!$A$6:$A$205,B402))=0,"Код не найден в номенклатуре",IF(SUMPRODUCT(--EXACT('Номенклатура'!$A$6:$A$205,B402))&gt;1,"Код повторяется в номенклатуре",IF(ISNA(MATCH(C402,{"Приход","Расход","Списание","Корректировка остатка"},0)),"Выберите тип операции",IF(NOT(ISNUMBER(D402)),"Укажите количество",IF(D402=0,"Количество не может быть 0",IF(AND(C402&lt;&gt;"Корректировка остатка",D402&lt;0),"Для этого типа количество положительное",IF(NOT(ISNUMBER('Номенклатура'!$C$2)),"Укажите дату начала учёта",IF(A402&lt;INT('Номенклатура'!$C$2),"Раньше даты начала учёта: НЕ учтено",IF(AND(C402="Корректировка остатка",TRIM(G402)=""),"Учтено: добавьте пояснение","ОК")))))))))))))</f>
        <v/>
      </c>
    </row>
    <row r="403" spans="1:9" x14ac:dyDescent="0.25">
      <c r="A403" s="16"/>
      <c r="B403" s="13"/>
      <c r="C403" s="13"/>
      <c r="D403" s="14"/>
      <c r="E403" s="17" t="str">
        <f>IF(OR(B403="",SUMPRODUCT(--EXACT('Номенклатура'!$A$6:$A$205,B403))&lt;&gt;1),"",INDEX('Номенклатура'!$D$6:$D$205,SUMPRODUCT(EXACT('Номенклатура'!$A$6:$A$205,B403)*(ROW('Номенклатура'!$A$6:$A$205)-5)))&amp;"")</f>
        <v/>
      </c>
      <c r="F403" s="18" t="str">
        <f>IF(OR(I403="ОК",I403="Учтено: добавьте пояснение"),IF(C403="Приход",D403,IF(C403="Корректировка остатка",D403,-D403)),"")</f>
        <v/>
      </c>
      <c r="G403" s="13"/>
      <c r="H403" s="15" t="str">
        <f>IF(OR(B403="",SUMPRODUCT(--EXACT('Номенклатура'!$A$6:$A$205,B403))&lt;&gt;1),"",INDEX('Номенклатура'!$B$6:$B$205,SUMPRODUCT(EXACT('Номенклатура'!$A$6:$A$205,B403)*(ROW('Номенклатура'!$A$6:$A$205)-5)))&amp;"")</f>
        <v/>
      </c>
      <c r="I403" s="15" t="str">
        <f>IF(COUNTA(A403:D403,G403)=0,"",IF(NOT(ISNUMBER(A403)),"Укажите дату",IF(B403="","Укажите код",IF(NOT(AND(ISTEXT(B403),LEN(B403)&gt;0,LEN(B403)&lt;=30,ISNUMBER(FIND(LEFT(B403,1),"ABCDEFGHIJKLMNOPQRSTUVWXYZ")),SUMPRODUCT((MID(B403,{1,2,3,4,5,6,7,8,9,10,11,12,13,14,15,16,17,18,19,20,21,22,23,24,25,26,27,28,29,30},1)&lt;&gt;"")*ISERROR(FIND(MID(B403,{1,2,3,4,5,6,7,8,9,10,11,12,13,14,15,16,17,18,19,20,21,22,23,24,25,26,27,28,29,30},1),"ABCDEFGHIJKLMNOPQRSTUVWXYZ0123456789-_")))=0,ISERROR(VALUE(B403)))),"Недопустимый код: только латинские буквы A-Z в верхнем регистре, цифры, - и _; начало с буквы, до 30 символов (например MILK-001)",IF(SUMPRODUCT(--EXACT('Номенклатура'!$A$6:$A$205,B403))=0,"Код не найден в номенклатуре",IF(SUMPRODUCT(--EXACT('Номенклатура'!$A$6:$A$205,B403))&gt;1,"Код повторяется в номенклатуре",IF(ISNA(MATCH(C403,{"Приход","Расход","Списание","Корректировка остатка"},0)),"Выберите тип операции",IF(NOT(ISNUMBER(D403)),"Укажите количество",IF(D403=0,"Количество не может быть 0",IF(AND(C403&lt;&gt;"Корректировка остатка",D403&lt;0),"Для этого типа количество положительное",IF(NOT(ISNUMBER('Номенклатура'!$C$2)),"Укажите дату начала учёта",IF(A403&lt;INT('Номенклатура'!$C$2),"Раньше даты начала учёта: НЕ учтено",IF(AND(C403="Корректировка остатка",TRIM(G403)=""),"Учтено: добавьте пояснение","ОК")))))))))))))</f>
        <v/>
      </c>
    </row>
    <row r="404" spans="1:9" x14ac:dyDescent="0.25">
      <c r="A404" s="16"/>
      <c r="B404" s="13"/>
      <c r="C404" s="13"/>
      <c r="D404" s="14"/>
      <c r="E404" s="17" t="str">
        <f>IF(OR(B404="",SUMPRODUCT(--EXACT('Номенклатура'!$A$6:$A$205,B404))&lt;&gt;1),"",INDEX('Номенклатура'!$D$6:$D$205,SUMPRODUCT(EXACT('Номенклатура'!$A$6:$A$205,B404)*(ROW('Номенклатура'!$A$6:$A$205)-5)))&amp;"")</f>
        <v/>
      </c>
      <c r="F404" s="18" t="str">
        <f>IF(OR(I404="ОК",I404="Учтено: добавьте пояснение"),IF(C404="Приход",D404,IF(C404="Корректировка остатка",D404,-D404)),"")</f>
        <v/>
      </c>
      <c r="G404" s="13"/>
      <c r="H404" s="15" t="str">
        <f>IF(OR(B404="",SUMPRODUCT(--EXACT('Номенклатура'!$A$6:$A$205,B404))&lt;&gt;1),"",INDEX('Номенклатура'!$B$6:$B$205,SUMPRODUCT(EXACT('Номенклатура'!$A$6:$A$205,B404)*(ROW('Номенклатура'!$A$6:$A$205)-5)))&amp;"")</f>
        <v/>
      </c>
      <c r="I404" s="15" t="str">
        <f>IF(COUNTA(A404:D404,G404)=0,"",IF(NOT(ISNUMBER(A404)),"Укажите дату",IF(B404="","Укажите код",IF(NOT(AND(ISTEXT(B404),LEN(B404)&gt;0,LEN(B404)&lt;=30,ISNUMBER(FIND(LEFT(B404,1),"ABCDEFGHIJKLMNOPQRSTUVWXYZ")),SUMPRODUCT((MID(B404,{1,2,3,4,5,6,7,8,9,10,11,12,13,14,15,16,17,18,19,20,21,22,23,24,25,26,27,28,29,30},1)&lt;&gt;"")*ISERROR(FIND(MID(B404,{1,2,3,4,5,6,7,8,9,10,11,12,13,14,15,16,17,18,19,20,21,22,23,24,25,26,27,28,29,30},1),"ABCDEFGHIJKLMNOPQRSTUVWXYZ0123456789-_")))=0,ISERROR(VALUE(B404)))),"Недопустимый код: только латинские буквы A-Z в верхнем регистре, цифры, - и _; начало с буквы, до 30 символов (например MILK-001)",IF(SUMPRODUCT(--EXACT('Номенклатура'!$A$6:$A$205,B404))=0,"Код не найден в номенклатуре",IF(SUMPRODUCT(--EXACT('Номенклатура'!$A$6:$A$205,B404))&gt;1,"Код повторяется в номенклатуре",IF(ISNA(MATCH(C404,{"Приход","Расход","Списание","Корректировка остатка"},0)),"Выберите тип операции",IF(NOT(ISNUMBER(D404)),"Укажите количество",IF(D404=0,"Количество не может быть 0",IF(AND(C404&lt;&gt;"Корректировка остатка",D404&lt;0),"Для этого типа количество положительное",IF(NOT(ISNUMBER('Номенклатура'!$C$2)),"Укажите дату начала учёта",IF(A404&lt;INT('Номенклатура'!$C$2),"Раньше даты начала учёта: НЕ учтено",IF(AND(C404="Корректировка остатка",TRIM(G404)=""),"Учтено: добавьте пояснение","ОК")))))))))))))</f>
        <v/>
      </c>
    </row>
    <row r="405" spans="1:9" x14ac:dyDescent="0.25">
      <c r="A405" s="16"/>
      <c r="B405" s="13"/>
      <c r="C405" s="13"/>
      <c r="D405" s="14"/>
      <c r="E405" s="17" t="str">
        <f>IF(OR(B405="",SUMPRODUCT(--EXACT('Номенклатура'!$A$6:$A$205,B405))&lt;&gt;1),"",INDEX('Номенклатура'!$D$6:$D$205,SUMPRODUCT(EXACT('Номенклатура'!$A$6:$A$205,B405)*(ROW('Номенклатура'!$A$6:$A$205)-5)))&amp;"")</f>
        <v/>
      </c>
      <c r="F405" s="18" t="str">
        <f>IF(OR(I405="ОК",I405="Учтено: добавьте пояснение"),IF(C405="Приход",D405,IF(C405="Корректировка остатка",D405,-D405)),"")</f>
        <v/>
      </c>
      <c r="G405" s="13"/>
      <c r="H405" s="15" t="str">
        <f>IF(OR(B405="",SUMPRODUCT(--EXACT('Номенклатура'!$A$6:$A$205,B405))&lt;&gt;1),"",INDEX('Номенклатура'!$B$6:$B$205,SUMPRODUCT(EXACT('Номенклатура'!$A$6:$A$205,B405)*(ROW('Номенклатура'!$A$6:$A$205)-5)))&amp;"")</f>
        <v/>
      </c>
      <c r="I405" s="15" t="str">
        <f>IF(COUNTA(A405:D405,G405)=0,"",IF(NOT(ISNUMBER(A405)),"Укажите дату",IF(B405="","Укажите код",IF(NOT(AND(ISTEXT(B405),LEN(B405)&gt;0,LEN(B405)&lt;=30,ISNUMBER(FIND(LEFT(B405,1),"ABCDEFGHIJKLMNOPQRSTUVWXYZ")),SUMPRODUCT((MID(B405,{1,2,3,4,5,6,7,8,9,10,11,12,13,14,15,16,17,18,19,20,21,22,23,24,25,26,27,28,29,30},1)&lt;&gt;"")*ISERROR(FIND(MID(B405,{1,2,3,4,5,6,7,8,9,10,11,12,13,14,15,16,17,18,19,20,21,22,23,24,25,26,27,28,29,30},1),"ABCDEFGHIJKLMNOPQRSTUVWXYZ0123456789-_")))=0,ISERROR(VALUE(B405)))),"Недопустимый код: только латинские буквы A-Z в верхнем регистре, цифры, - и _; начало с буквы, до 30 символов (например MILK-001)",IF(SUMPRODUCT(--EXACT('Номенклатура'!$A$6:$A$205,B405))=0,"Код не найден в номенклатуре",IF(SUMPRODUCT(--EXACT('Номенклатура'!$A$6:$A$205,B405))&gt;1,"Код повторяется в номенклатуре",IF(ISNA(MATCH(C405,{"Приход","Расход","Списание","Корректировка остатка"},0)),"Выберите тип операции",IF(NOT(ISNUMBER(D405)),"Укажите количество",IF(D405=0,"Количество не может быть 0",IF(AND(C405&lt;&gt;"Корректировка остатка",D405&lt;0),"Для этого типа количество положительное",IF(NOT(ISNUMBER('Номенклатура'!$C$2)),"Укажите дату начала учёта",IF(A405&lt;INT('Номенклатура'!$C$2),"Раньше даты начала учёта: НЕ учтено",IF(AND(C405="Корректировка остатка",TRIM(G405)=""),"Учтено: добавьте пояснение","ОК")))))))))))))</f>
        <v/>
      </c>
    </row>
    <row r="406" spans="1:9" x14ac:dyDescent="0.25">
      <c r="A406" s="16"/>
      <c r="B406" s="13"/>
      <c r="C406" s="13"/>
      <c r="D406" s="14"/>
      <c r="E406" s="17" t="str">
        <f>IF(OR(B406="",SUMPRODUCT(--EXACT('Номенклатура'!$A$6:$A$205,B406))&lt;&gt;1),"",INDEX('Номенклатура'!$D$6:$D$205,SUMPRODUCT(EXACT('Номенклатура'!$A$6:$A$205,B406)*(ROW('Номенклатура'!$A$6:$A$205)-5)))&amp;"")</f>
        <v/>
      </c>
      <c r="F406" s="18" t="str">
        <f>IF(OR(I406="ОК",I406="Учтено: добавьте пояснение"),IF(C406="Приход",D406,IF(C406="Корректировка остатка",D406,-D406)),"")</f>
        <v/>
      </c>
      <c r="G406" s="13"/>
      <c r="H406" s="15" t="str">
        <f>IF(OR(B406="",SUMPRODUCT(--EXACT('Номенклатура'!$A$6:$A$205,B406))&lt;&gt;1),"",INDEX('Номенклатура'!$B$6:$B$205,SUMPRODUCT(EXACT('Номенклатура'!$A$6:$A$205,B406)*(ROW('Номенклатура'!$A$6:$A$205)-5)))&amp;"")</f>
        <v/>
      </c>
      <c r="I406" s="15" t="str">
        <f>IF(COUNTA(A406:D406,G406)=0,"",IF(NOT(ISNUMBER(A406)),"Укажите дату",IF(B406="","Укажите код",IF(NOT(AND(ISTEXT(B406),LEN(B406)&gt;0,LEN(B406)&lt;=30,ISNUMBER(FIND(LEFT(B406,1),"ABCDEFGHIJKLMNOPQRSTUVWXYZ")),SUMPRODUCT((MID(B406,{1,2,3,4,5,6,7,8,9,10,11,12,13,14,15,16,17,18,19,20,21,22,23,24,25,26,27,28,29,30},1)&lt;&gt;"")*ISERROR(FIND(MID(B406,{1,2,3,4,5,6,7,8,9,10,11,12,13,14,15,16,17,18,19,20,21,22,23,24,25,26,27,28,29,30},1),"ABCDEFGHIJKLMNOPQRSTUVWXYZ0123456789-_")))=0,ISERROR(VALUE(B406)))),"Недопустимый код: только латинские буквы A-Z в верхнем регистре, цифры, - и _; начало с буквы, до 30 символов (например MILK-001)",IF(SUMPRODUCT(--EXACT('Номенклатура'!$A$6:$A$205,B406))=0,"Код не найден в номенклатуре",IF(SUMPRODUCT(--EXACT('Номенклатура'!$A$6:$A$205,B406))&gt;1,"Код повторяется в номенклатуре",IF(ISNA(MATCH(C406,{"Приход","Расход","Списание","Корректировка остатка"},0)),"Выберите тип операции",IF(NOT(ISNUMBER(D406)),"Укажите количество",IF(D406=0,"Количество не может быть 0",IF(AND(C406&lt;&gt;"Корректировка остатка",D406&lt;0),"Для этого типа количество положительное",IF(NOT(ISNUMBER('Номенклатура'!$C$2)),"Укажите дату начала учёта",IF(A406&lt;INT('Номенклатура'!$C$2),"Раньше даты начала учёта: НЕ учтено",IF(AND(C406="Корректировка остатка",TRIM(G406)=""),"Учтено: добавьте пояснение","ОК")))))))))))))</f>
        <v/>
      </c>
    </row>
    <row r="407" spans="1:9" x14ac:dyDescent="0.25">
      <c r="A407" s="16"/>
      <c r="B407" s="13"/>
      <c r="C407" s="13"/>
      <c r="D407" s="14"/>
      <c r="E407" s="17" t="str">
        <f>IF(OR(B407="",SUMPRODUCT(--EXACT('Номенклатура'!$A$6:$A$205,B407))&lt;&gt;1),"",INDEX('Номенклатура'!$D$6:$D$205,SUMPRODUCT(EXACT('Номенклатура'!$A$6:$A$205,B407)*(ROW('Номенклатура'!$A$6:$A$205)-5)))&amp;"")</f>
        <v/>
      </c>
      <c r="F407" s="18" t="str">
        <f>IF(OR(I407="ОК",I407="Учтено: добавьте пояснение"),IF(C407="Приход",D407,IF(C407="Корректировка остатка",D407,-D407)),"")</f>
        <v/>
      </c>
      <c r="G407" s="13"/>
      <c r="H407" s="15" t="str">
        <f>IF(OR(B407="",SUMPRODUCT(--EXACT('Номенклатура'!$A$6:$A$205,B407))&lt;&gt;1),"",INDEX('Номенклатура'!$B$6:$B$205,SUMPRODUCT(EXACT('Номенклатура'!$A$6:$A$205,B407)*(ROW('Номенклатура'!$A$6:$A$205)-5)))&amp;"")</f>
        <v/>
      </c>
      <c r="I407" s="15" t="str">
        <f>IF(COUNTA(A407:D407,G407)=0,"",IF(NOT(ISNUMBER(A407)),"Укажите дату",IF(B407="","Укажите код",IF(NOT(AND(ISTEXT(B407),LEN(B407)&gt;0,LEN(B407)&lt;=30,ISNUMBER(FIND(LEFT(B407,1),"ABCDEFGHIJKLMNOPQRSTUVWXYZ")),SUMPRODUCT((MID(B407,{1,2,3,4,5,6,7,8,9,10,11,12,13,14,15,16,17,18,19,20,21,22,23,24,25,26,27,28,29,30},1)&lt;&gt;"")*ISERROR(FIND(MID(B407,{1,2,3,4,5,6,7,8,9,10,11,12,13,14,15,16,17,18,19,20,21,22,23,24,25,26,27,28,29,30},1),"ABCDEFGHIJKLMNOPQRSTUVWXYZ0123456789-_")))=0,ISERROR(VALUE(B407)))),"Недопустимый код: только латинские буквы A-Z в верхнем регистре, цифры, - и _; начало с буквы, до 30 символов (например MILK-001)",IF(SUMPRODUCT(--EXACT('Номенклатура'!$A$6:$A$205,B407))=0,"Код не найден в номенклатуре",IF(SUMPRODUCT(--EXACT('Номенклатура'!$A$6:$A$205,B407))&gt;1,"Код повторяется в номенклатуре",IF(ISNA(MATCH(C407,{"Приход","Расход","Списание","Корректировка остатка"},0)),"Выберите тип операции",IF(NOT(ISNUMBER(D407)),"Укажите количество",IF(D407=0,"Количество не может быть 0",IF(AND(C407&lt;&gt;"Корректировка остатка",D407&lt;0),"Для этого типа количество положительное",IF(NOT(ISNUMBER('Номенклатура'!$C$2)),"Укажите дату начала учёта",IF(A407&lt;INT('Номенклатура'!$C$2),"Раньше даты начала учёта: НЕ учтено",IF(AND(C407="Корректировка остатка",TRIM(G407)=""),"Учтено: добавьте пояснение","ОК")))))))))))))</f>
        <v/>
      </c>
    </row>
    <row r="408" spans="1:9" x14ac:dyDescent="0.25">
      <c r="A408" s="16"/>
      <c r="B408" s="13"/>
      <c r="C408" s="13"/>
      <c r="D408" s="14"/>
      <c r="E408" s="17" t="str">
        <f>IF(OR(B408="",SUMPRODUCT(--EXACT('Номенклатура'!$A$6:$A$205,B408))&lt;&gt;1),"",INDEX('Номенклатура'!$D$6:$D$205,SUMPRODUCT(EXACT('Номенклатура'!$A$6:$A$205,B408)*(ROW('Номенклатура'!$A$6:$A$205)-5)))&amp;"")</f>
        <v/>
      </c>
      <c r="F408" s="18" t="str">
        <f>IF(OR(I408="ОК",I408="Учтено: добавьте пояснение"),IF(C408="Приход",D408,IF(C408="Корректировка остатка",D408,-D408)),"")</f>
        <v/>
      </c>
      <c r="G408" s="13"/>
      <c r="H408" s="15" t="str">
        <f>IF(OR(B408="",SUMPRODUCT(--EXACT('Номенклатура'!$A$6:$A$205,B408))&lt;&gt;1),"",INDEX('Номенклатура'!$B$6:$B$205,SUMPRODUCT(EXACT('Номенклатура'!$A$6:$A$205,B408)*(ROW('Номенклатура'!$A$6:$A$205)-5)))&amp;"")</f>
        <v/>
      </c>
      <c r="I408" s="15" t="str">
        <f>IF(COUNTA(A408:D408,G408)=0,"",IF(NOT(ISNUMBER(A408)),"Укажите дату",IF(B408="","Укажите код",IF(NOT(AND(ISTEXT(B408),LEN(B408)&gt;0,LEN(B408)&lt;=30,ISNUMBER(FIND(LEFT(B408,1),"ABCDEFGHIJKLMNOPQRSTUVWXYZ")),SUMPRODUCT((MID(B408,{1,2,3,4,5,6,7,8,9,10,11,12,13,14,15,16,17,18,19,20,21,22,23,24,25,26,27,28,29,30},1)&lt;&gt;"")*ISERROR(FIND(MID(B408,{1,2,3,4,5,6,7,8,9,10,11,12,13,14,15,16,17,18,19,20,21,22,23,24,25,26,27,28,29,30},1),"ABCDEFGHIJKLMNOPQRSTUVWXYZ0123456789-_")))=0,ISERROR(VALUE(B408)))),"Недопустимый код: только латинские буквы A-Z в верхнем регистре, цифры, - и _; начало с буквы, до 30 символов (например MILK-001)",IF(SUMPRODUCT(--EXACT('Номенклатура'!$A$6:$A$205,B408))=0,"Код не найден в номенклатуре",IF(SUMPRODUCT(--EXACT('Номенклатура'!$A$6:$A$205,B408))&gt;1,"Код повторяется в номенклатуре",IF(ISNA(MATCH(C408,{"Приход","Расход","Списание","Корректировка остатка"},0)),"Выберите тип операции",IF(NOT(ISNUMBER(D408)),"Укажите количество",IF(D408=0,"Количество не может быть 0",IF(AND(C408&lt;&gt;"Корректировка остатка",D408&lt;0),"Для этого типа количество положительное",IF(NOT(ISNUMBER('Номенклатура'!$C$2)),"Укажите дату начала учёта",IF(A408&lt;INT('Номенклатура'!$C$2),"Раньше даты начала учёта: НЕ учтено",IF(AND(C408="Корректировка остатка",TRIM(G408)=""),"Учтено: добавьте пояснение","ОК")))))))))))))</f>
        <v/>
      </c>
    </row>
    <row r="409" spans="1:9" x14ac:dyDescent="0.25">
      <c r="A409" s="16"/>
      <c r="B409" s="13"/>
      <c r="C409" s="13"/>
      <c r="D409" s="14"/>
      <c r="E409" s="17" t="str">
        <f>IF(OR(B409="",SUMPRODUCT(--EXACT('Номенклатура'!$A$6:$A$205,B409))&lt;&gt;1),"",INDEX('Номенклатура'!$D$6:$D$205,SUMPRODUCT(EXACT('Номенклатура'!$A$6:$A$205,B409)*(ROW('Номенклатура'!$A$6:$A$205)-5)))&amp;"")</f>
        <v/>
      </c>
      <c r="F409" s="18" t="str">
        <f>IF(OR(I409="ОК",I409="Учтено: добавьте пояснение"),IF(C409="Приход",D409,IF(C409="Корректировка остатка",D409,-D409)),"")</f>
        <v/>
      </c>
      <c r="G409" s="13"/>
      <c r="H409" s="15" t="str">
        <f>IF(OR(B409="",SUMPRODUCT(--EXACT('Номенклатура'!$A$6:$A$205,B409))&lt;&gt;1),"",INDEX('Номенклатура'!$B$6:$B$205,SUMPRODUCT(EXACT('Номенклатура'!$A$6:$A$205,B409)*(ROW('Номенклатура'!$A$6:$A$205)-5)))&amp;"")</f>
        <v/>
      </c>
      <c r="I409" s="15" t="str">
        <f>IF(COUNTA(A409:D409,G409)=0,"",IF(NOT(ISNUMBER(A409)),"Укажите дату",IF(B409="","Укажите код",IF(NOT(AND(ISTEXT(B409),LEN(B409)&gt;0,LEN(B409)&lt;=30,ISNUMBER(FIND(LEFT(B409,1),"ABCDEFGHIJKLMNOPQRSTUVWXYZ")),SUMPRODUCT((MID(B409,{1,2,3,4,5,6,7,8,9,10,11,12,13,14,15,16,17,18,19,20,21,22,23,24,25,26,27,28,29,30},1)&lt;&gt;"")*ISERROR(FIND(MID(B409,{1,2,3,4,5,6,7,8,9,10,11,12,13,14,15,16,17,18,19,20,21,22,23,24,25,26,27,28,29,30},1),"ABCDEFGHIJKLMNOPQRSTUVWXYZ0123456789-_")))=0,ISERROR(VALUE(B409)))),"Недопустимый код: только латинские буквы A-Z в верхнем регистре, цифры, - и _; начало с буквы, до 30 символов (например MILK-001)",IF(SUMPRODUCT(--EXACT('Номенклатура'!$A$6:$A$205,B409))=0,"Код не найден в номенклатуре",IF(SUMPRODUCT(--EXACT('Номенклатура'!$A$6:$A$205,B409))&gt;1,"Код повторяется в номенклатуре",IF(ISNA(MATCH(C409,{"Приход","Расход","Списание","Корректировка остатка"},0)),"Выберите тип операции",IF(NOT(ISNUMBER(D409)),"Укажите количество",IF(D409=0,"Количество не может быть 0",IF(AND(C409&lt;&gt;"Корректировка остатка",D409&lt;0),"Для этого типа количество положительное",IF(NOT(ISNUMBER('Номенклатура'!$C$2)),"Укажите дату начала учёта",IF(A409&lt;INT('Номенклатура'!$C$2),"Раньше даты начала учёта: НЕ учтено",IF(AND(C409="Корректировка остатка",TRIM(G409)=""),"Учтено: добавьте пояснение","ОК")))))))))))))</f>
        <v/>
      </c>
    </row>
    <row r="410" spans="1:9" x14ac:dyDescent="0.25">
      <c r="A410" s="16"/>
      <c r="B410" s="13"/>
      <c r="C410" s="13"/>
      <c r="D410" s="14"/>
      <c r="E410" s="17" t="str">
        <f>IF(OR(B410="",SUMPRODUCT(--EXACT('Номенклатура'!$A$6:$A$205,B410))&lt;&gt;1),"",INDEX('Номенклатура'!$D$6:$D$205,SUMPRODUCT(EXACT('Номенклатура'!$A$6:$A$205,B410)*(ROW('Номенклатура'!$A$6:$A$205)-5)))&amp;"")</f>
        <v/>
      </c>
      <c r="F410" s="18" t="str">
        <f>IF(OR(I410="ОК",I410="Учтено: добавьте пояснение"),IF(C410="Приход",D410,IF(C410="Корректировка остатка",D410,-D410)),"")</f>
        <v/>
      </c>
      <c r="G410" s="13"/>
      <c r="H410" s="15" t="str">
        <f>IF(OR(B410="",SUMPRODUCT(--EXACT('Номенклатура'!$A$6:$A$205,B410))&lt;&gt;1),"",INDEX('Номенклатура'!$B$6:$B$205,SUMPRODUCT(EXACT('Номенклатура'!$A$6:$A$205,B410)*(ROW('Номенклатура'!$A$6:$A$205)-5)))&amp;"")</f>
        <v/>
      </c>
      <c r="I410" s="15" t="str">
        <f>IF(COUNTA(A410:D410,G410)=0,"",IF(NOT(ISNUMBER(A410)),"Укажите дату",IF(B410="","Укажите код",IF(NOT(AND(ISTEXT(B410),LEN(B410)&gt;0,LEN(B410)&lt;=30,ISNUMBER(FIND(LEFT(B410,1),"ABCDEFGHIJKLMNOPQRSTUVWXYZ")),SUMPRODUCT((MID(B410,{1,2,3,4,5,6,7,8,9,10,11,12,13,14,15,16,17,18,19,20,21,22,23,24,25,26,27,28,29,30},1)&lt;&gt;"")*ISERROR(FIND(MID(B410,{1,2,3,4,5,6,7,8,9,10,11,12,13,14,15,16,17,18,19,20,21,22,23,24,25,26,27,28,29,30},1),"ABCDEFGHIJKLMNOPQRSTUVWXYZ0123456789-_")))=0,ISERROR(VALUE(B410)))),"Недопустимый код: только латинские буквы A-Z в верхнем регистре, цифры, - и _; начало с буквы, до 30 символов (например MILK-001)",IF(SUMPRODUCT(--EXACT('Номенклатура'!$A$6:$A$205,B410))=0,"Код не найден в номенклатуре",IF(SUMPRODUCT(--EXACT('Номенклатура'!$A$6:$A$205,B410))&gt;1,"Код повторяется в номенклатуре",IF(ISNA(MATCH(C410,{"Приход","Расход","Списание","Корректировка остатка"},0)),"Выберите тип операции",IF(NOT(ISNUMBER(D410)),"Укажите количество",IF(D410=0,"Количество не может быть 0",IF(AND(C410&lt;&gt;"Корректировка остатка",D410&lt;0),"Для этого типа количество положительное",IF(NOT(ISNUMBER('Номенклатура'!$C$2)),"Укажите дату начала учёта",IF(A410&lt;INT('Номенклатура'!$C$2),"Раньше даты начала учёта: НЕ учтено",IF(AND(C410="Корректировка остатка",TRIM(G410)=""),"Учтено: добавьте пояснение","ОК")))))))))))))</f>
        <v/>
      </c>
    </row>
    <row r="411" spans="1:9" x14ac:dyDescent="0.25">
      <c r="A411" s="16"/>
      <c r="B411" s="13"/>
      <c r="C411" s="13"/>
      <c r="D411" s="14"/>
      <c r="E411" s="17" t="str">
        <f>IF(OR(B411="",SUMPRODUCT(--EXACT('Номенклатура'!$A$6:$A$205,B411))&lt;&gt;1),"",INDEX('Номенклатура'!$D$6:$D$205,SUMPRODUCT(EXACT('Номенклатура'!$A$6:$A$205,B411)*(ROW('Номенклатура'!$A$6:$A$205)-5)))&amp;"")</f>
        <v/>
      </c>
      <c r="F411" s="18" t="str">
        <f>IF(OR(I411="ОК",I411="Учтено: добавьте пояснение"),IF(C411="Приход",D411,IF(C411="Корректировка остатка",D411,-D411)),"")</f>
        <v/>
      </c>
      <c r="G411" s="13"/>
      <c r="H411" s="15" t="str">
        <f>IF(OR(B411="",SUMPRODUCT(--EXACT('Номенклатура'!$A$6:$A$205,B411))&lt;&gt;1),"",INDEX('Номенклатура'!$B$6:$B$205,SUMPRODUCT(EXACT('Номенклатура'!$A$6:$A$205,B411)*(ROW('Номенклатура'!$A$6:$A$205)-5)))&amp;"")</f>
        <v/>
      </c>
      <c r="I411" s="15" t="str">
        <f>IF(COUNTA(A411:D411,G411)=0,"",IF(NOT(ISNUMBER(A411)),"Укажите дату",IF(B411="","Укажите код",IF(NOT(AND(ISTEXT(B411),LEN(B411)&gt;0,LEN(B411)&lt;=30,ISNUMBER(FIND(LEFT(B411,1),"ABCDEFGHIJKLMNOPQRSTUVWXYZ")),SUMPRODUCT((MID(B411,{1,2,3,4,5,6,7,8,9,10,11,12,13,14,15,16,17,18,19,20,21,22,23,24,25,26,27,28,29,30},1)&lt;&gt;"")*ISERROR(FIND(MID(B411,{1,2,3,4,5,6,7,8,9,10,11,12,13,14,15,16,17,18,19,20,21,22,23,24,25,26,27,28,29,30},1),"ABCDEFGHIJKLMNOPQRSTUVWXYZ0123456789-_")))=0,ISERROR(VALUE(B411)))),"Недопустимый код: только латинские буквы A-Z в верхнем регистре, цифры, - и _; начало с буквы, до 30 символов (например MILK-001)",IF(SUMPRODUCT(--EXACT('Номенклатура'!$A$6:$A$205,B411))=0,"Код не найден в номенклатуре",IF(SUMPRODUCT(--EXACT('Номенклатура'!$A$6:$A$205,B411))&gt;1,"Код повторяется в номенклатуре",IF(ISNA(MATCH(C411,{"Приход","Расход","Списание","Корректировка остатка"},0)),"Выберите тип операции",IF(NOT(ISNUMBER(D411)),"Укажите количество",IF(D411=0,"Количество не может быть 0",IF(AND(C411&lt;&gt;"Корректировка остатка",D411&lt;0),"Для этого типа количество положительное",IF(NOT(ISNUMBER('Номенклатура'!$C$2)),"Укажите дату начала учёта",IF(A411&lt;INT('Номенклатура'!$C$2),"Раньше даты начала учёта: НЕ учтено",IF(AND(C411="Корректировка остатка",TRIM(G411)=""),"Учтено: добавьте пояснение","ОК")))))))))))))</f>
        <v/>
      </c>
    </row>
    <row r="412" spans="1:9" x14ac:dyDescent="0.25">
      <c r="A412" s="16"/>
      <c r="B412" s="13"/>
      <c r="C412" s="13"/>
      <c r="D412" s="14"/>
      <c r="E412" s="17" t="str">
        <f>IF(OR(B412="",SUMPRODUCT(--EXACT('Номенклатура'!$A$6:$A$205,B412))&lt;&gt;1),"",INDEX('Номенклатура'!$D$6:$D$205,SUMPRODUCT(EXACT('Номенклатура'!$A$6:$A$205,B412)*(ROW('Номенклатура'!$A$6:$A$205)-5)))&amp;"")</f>
        <v/>
      </c>
      <c r="F412" s="18" t="str">
        <f>IF(OR(I412="ОК",I412="Учтено: добавьте пояснение"),IF(C412="Приход",D412,IF(C412="Корректировка остатка",D412,-D412)),"")</f>
        <v/>
      </c>
      <c r="G412" s="13"/>
      <c r="H412" s="15" t="str">
        <f>IF(OR(B412="",SUMPRODUCT(--EXACT('Номенклатура'!$A$6:$A$205,B412))&lt;&gt;1),"",INDEX('Номенклатура'!$B$6:$B$205,SUMPRODUCT(EXACT('Номенклатура'!$A$6:$A$205,B412)*(ROW('Номенклатура'!$A$6:$A$205)-5)))&amp;"")</f>
        <v/>
      </c>
      <c r="I412" s="15" t="str">
        <f>IF(COUNTA(A412:D412,G412)=0,"",IF(NOT(ISNUMBER(A412)),"Укажите дату",IF(B412="","Укажите код",IF(NOT(AND(ISTEXT(B412),LEN(B412)&gt;0,LEN(B412)&lt;=30,ISNUMBER(FIND(LEFT(B412,1),"ABCDEFGHIJKLMNOPQRSTUVWXYZ")),SUMPRODUCT((MID(B412,{1,2,3,4,5,6,7,8,9,10,11,12,13,14,15,16,17,18,19,20,21,22,23,24,25,26,27,28,29,30},1)&lt;&gt;"")*ISERROR(FIND(MID(B412,{1,2,3,4,5,6,7,8,9,10,11,12,13,14,15,16,17,18,19,20,21,22,23,24,25,26,27,28,29,30},1),"ABCDEFGHIJKLMNOPQRSTUVWXYZ0123456789-_")))=0,ISERROR(VALUE(B412)))),"Недопустимый код: только латинские буквы A-Z в верхнем регистре, цифры, - и _; начало с буквы, до 30 символов (например MILK-001)",IF(SUMPRODUCT(--EXACT('Номенклатура'!$A$6:$A$205,B412))=0,"Код не найден в номенклатуре",IF(SUMPRODUCT(--EXACT('Номенклатура'!$A$6:$A$205,B412))&gt;1,"Код повторяется в номенклатуре",IF(ISNA(MATCH(C412,{"Приход","Расход","Списание","Корректировка остатка"},0)),"Выберите тип операции",IF(NOT(ISNUMBER(D412)),"Укажите количество",IF(D412=0,"Количество не может быть 0",IF(AND(C412&lt;&gt;"Корректировка остатка",D412&lt;0),"Для этого типа количество положительное",IF(NOT(ISNUMBER('Номенклатура'!$C$2)),"Укажите дату начала учёта",IF(A412&lt;INT('Номенклатура'!$C$2),"Раньше даты начала учёта: НЕ учтено",IF(AND(C412="Корректировка остатка",TRIM(G412)=""),"Учтено: добавьте пояснение","ОК")))))))))))))</f>
        <v/>
      </c>
    </row>
    <row r="413" spans="1:9" x14ac:dyDescent="0.25">
      <c r="A413" s="16"/>
      <c r="B413" s="13"/>
      <c r="C413" s="13"/>
      <c r="D413" s="14"/>
      <c r="E413" s="17" t="str">
        <f>IF(OR(B413="",SUMPRODUCT(--EXACT('Номенклатура'!$A$6:$A$205,B413))&lt;&gt;1),"",INDEX('Номенклатура'!$D$6:$D$205,SUMPRODUCT(EXACT('Номенклатура'!$A$6:$A$205,B413)*(ROW('Номенклатура'!$A$6:$A$205)-5)))&amp;"")</f>
        <v/>
      </c>
      <c r="F413" s="18" t="str">
        <f>IF(OR(I413="ОК",I413="Учтено: добавьте пояснение"),IF(C413="Приход",D413,IF(C413="Корректировка остатка",D413,-D413)),"")</f>
        <v/>
      </c>
      <c r="G413" s="13"/>
      <c r="H413" s="15" t="str">
        <f>IF(OR(B413="",SUMPRODUCT(--EXACT('Номенклатура'!$A$6:$A$205,B413))&lt;&gt;1),"",INDEX('Номенклатура'!$B$6:$B$205,SUMPRODUCT(EXACT('Номенклатура'!$A$6:$A$205,B413)*(ROW('Номенклатура'!$A$6:$A$205)-5)))&amp;"")</f>
        <v/>
      </c>
      <c r="I413" s="15" t="str">
        <f>IF(COUNTA(A413:D413,G413)=0,"",IF(NOT(ISNUMBER(A413)),"Укажите дату",IF(B413="","Укажите код",IF(NOT(AND(ISTEXT(B413),LEN(B413)&gt;0,LEN(B413)&lt;=30,ISNUMBER(FIND(LEFT(B413,1),"ABCDEFGHIJKLMNOPQRSTUVWXYZ")),SUMPRODUCT((MID(B413,{1,2,3,4,5,6,7,8,9,10,11,12,13,14,15,16,17,18,19,20,21,22,23,24,25,26,27,28,29,30},1)&lt;&gt;"")*ISERROR(FIND(MID(B413,{1,2,3,4,5,6,7,8,9,10,11,12,13,14,15,16,17,18,19,20,21,22,23,24,25,26,27,28,29,30},1),"ABCDEFGHIJKLMNOPQRSTUVWXYZ0123456789-_")))=0,ISERROR(VALUE(B413)))),"Недопустимый код: только латинские буквы A-Z в верхнем регистре, цифры, - и _; начало с буквы, до 30 символов (например MILK-001)",IF(SUMPRODUCT(--EXACT('Номенклатура'!$A$6:$A$205,B413))=0,"Код не найден в номенклатуре",IF(SUMPRODUCT(--EXACT('Номенклатура'!$A$6:$A$205,B413))&gt;1,"Код повторяется в номенклатуре",IF(ISNA(MATCH(C413,{"Приход","Расход","Списание","Корректировка остатка"},0)),"Выберите тип операции",IF(NOT(ISNUMBER(D413)),"Укажите количество",IF(D413=0,"Количество не может быть 0",IF(AND(C413&lt;&gt;"Корректировка остатка",D413&lt;0),"Для этого типа количество положительное",IF(NOT(ISNUMBER('Номенклатура'!$C$2)),"Укажите дату начала учёта",IF(A413&lt;INT('Номенклатура'!$C$2),"Раньше даты начала учёта: НЕ учтено",IF(AND(C413="Корректировка остатка",TRIM(G413)=""),"Учтено: добавьте пояснение","ОК")))))))))))))</f>
        <v/>
      </c>
    </row>
    <row r="414" spans="1:9" x14ac:dyDescent="0.25">
      <c r="A414" s="16"/>
      <c r="B414" s="13"/>
      <c r="C414" s="13"/>
      <c r="D414" s="14"/>
      <c r="E414" s="17" t="str">
        <f>IF(OR(B414="",SUMPRODUCT(--EXACT('Номенклатура'!$A$6:$A$205,B414))&lt;&gt;1),"",INDEX('Номенклатура'!$D$6:$D$205,SUMPRODUCT(EXACT('Номенклатура'!$A$6:$A$205,B414)*(ROW('Номенклатура'!$A$6:$A$205)-5)))&amp;"")</f>
        <v/>
      </c>
      <c r="F414" s="18" t="str">
        <f>IF(OR(I414="ОК",I414="Учтено: добавьте пояснение"),IF(C414="Приход",D414,IF(C414="Корректировка остатка",D414,-D414)),"")</f>
        <v/>
      </c>
      <c r="G414" s="13"/>
      <c r="H414" s="15" t="str">
        <f>IF(OR(B414="",SUMPRODUCT(--EXACT('Номенклатура'!$A$6:$A$205,B414))&lt;&gt;1),"",INDEX('Номенклатура'!$B$6:$B$205,SUMPRODUCT(EXACT('Номенклатура'!$A$6:$A$205,B414)*(ROW('Номенклатура'!$A$6:$A$205)-5)))&amp;"")</f>
        <v/>
      </c>
      <c r="I414" s="15" t="str">
        <f>IF(COUNTA(A414:D414,G414)=0,"",IF(NOT(ISNUMBER(A414)),"Укажите дату",IF(B414="","Укажите код",IF(NOT(AND(ISTEXT(B414),LEN(B414)&gt;0,LEN(B414)&lt;=30,ISNUMBER(FIND(LEFT(B414,1),"ABCDEFGHIJKLMNOPQRSTUVWXYZ")),SUMPRODUCT((MID(B414,{1,2,3,4,5,6,7,8,9,10,11,12,13,14,15,16,17,18,19,20,21,22,23,24,25,26,27,28,29,30},1)&lt;&gt;"")*ISERROR(FIND(MID(B414,{1,2,3,4,5,6,7,8,9,10,11,12,13,14,15,16,17,18,19,20,21,22,23,24,25,26,27,28,29,30},1),"ABCDEFGHIJKLMNOPQRSTUVWXYZ0123456789-_")))=0,ISERROR(VALUE(B414)))),"Недопустимый код: только латинские буквы A-Z в верхнем регистре, цифры, - и _; начало с буквы, до 30 символов (например MILK-001)",IF(SUMPRODUCT(--EXACT('Номенклатура'!$A$6:$A$205,B414))=0,"Код не найден в номенклатуре",IF(SUMPRODUCT(--EXACT('Номенклатура'!$A$6:$A$205,B414))&gt;1,"Код повторяется в номенклатуре",IF(ISNA(MATCH(C414,{"Приход","Расход","Списание","Корректировка остатка"},0)),"Выберите тип операции",IF(NOT(ISNUMBER(D414)),"Укажите количество",IF(D414=0,"Количество не может быть 0",IF(AND(C414&lt;&gt;"Корректировка остатка",D414&lt;0),"Для этого типа количество положительное",IF(NOT(ISNUMBER('Номенклатура'!$C$2)),"Укажите дату начала учёта",IF(A414&lt;INT('Номенклатура'!$C$2),"Раньше даты начала учёта: НЕ учтено",IF(AND(C414="Корректировка остатка",TRIM(G414)=""),"Учтено: добавьте пояснение","ОК")))))))))))))</f>
        <v/>
      </c>
    </row>
    <row r="415" spans="1:9" x14ac:dyDescent="0.25">
      <c r="A415" s="16"/>
      <c r="B415" s="13"/>
      <c r="C415" s="13"/>
      <c r="D415" s="14"/>
      <c r="E415" s="17" t="str">
        <f>IF(OR(B415="",SUMPRODUCT(--EXACT('Номенклатура'!$A$6:$A$205,B415))&lt;&gt;1),"",INDEX('Номенклатура'!$D$6:$D$205,SUMPRODUCT(EXACT('Номенклатура'!$A$6:$A$205,B415)*(ROW('Номенклатура'!$A$6:$A$205)-5)))&amp;"")</f>
        <v/>
      </c>
      <c r="F415" s="18" t="str">
        <f>IF(OR(I415="ОК",I415="Учтено: добавьте пояснение"),IF(C415="Приход",D415,IF(C415="Корректировка остатка",D415,-D415)),"")</f>
        <v/>
      </c>
      <c r="G415" s="13"/>
      <c r="H415" s="15" t="str">
        <f>IF(OR(B415="",SUMPRODUCT(--EXACT('Номенклатура'!$A$6:$A$205,B415))&lt;&gt;1),"",INDEX('Номенклатура'!$B$6:$B$205,SUMPRODUCT(EXACT('Номенклатура'!$A$6:$A$205,B415)*(ROW('Номенклатура'!$A$6:$A$205)-5)))&amp;"")</f>
        <v/>
      </c>
      <c r="I415" s="15" t="str">
        <f>IF(COUNTA(A415:D415,G415)=0,"",IF(NOT(ISNUMBER(A415)),"Укажите дату",IF(B415="","Укажите код",IF(NOT(AND(ISTEXT(B415),LEN(B415)&gt;0,LEN(B415)&lt;=30,ISNUMBER(FIND(LEFT(B415,1),"ABCDEFGHIJKLMNOPQRSTUVWXYZ")),SUMPRODUCT((MID(B415,{1,2,3,4,5,6,7,8,9,10,11,12,13,14,15,16,17,18,19,20,21,22,23,24,25,26,27,28,29,30},1)&lt;&gt;"")*ISERROR(FIND(MID(B415,{1,2,3,4,5,6,7,8,9,10,11,12,13,14,15,16,17,18,19,20,21,22,23,24,25,26,27,28,29,30},1),"ABCDEFGHIJKLMNOPQRSTUVWXYZ0123456789-_")))=0,ISERROR(VALUE(B415)))),"Недопустимый код: только латинские буквы A-Z в верхнем регистре, цифры, - и _; начало с буквы, до 30 символов (например MILK-001)",IF(SUMPRODUCT(--EXACT('Номенклатура'!$A$6:$A$205,B415))=0,"Код не найден в номенклатуре",IF(SUMPRODUCT(--EXACT('Номенклатура'!$A$6:$A$205,B415))&gt;1,"Код повторяется в номенклатуре",IF(ISNA(MATCH(C415,{"Приход","Расход","Списание","Корректировка остатка"},0)),"Выберите тип операции",IF(NOT(ISNUMBER(D415)),"Укажите количество",IF(D415=0,"Количество не может быть 0",IF(AND(C415&lt;&gt;"Корректировка остатка",D415&lt;0),"Для этого типа количество положительное",IF(NOT(ISNUMBER('Номенклатура'!$C$2)),"Укажите дату начала учёта",IF(A415&lt;INT('Номенклатура'!$C$2),"Раньше даты начала учёта: НЕ учтено",IF(AND(C415="Корректировка остатка",TRIM(G415)=""),"Учтено: добавьте пояснение","ОК")))))))))))))</f>
        <v/>
      </c>
    </row>
    <row r="416" spans="1:9" x14ac:dyDescent="0.25">
      <c r="A416" s="16"/>
      <c r="B416" s="13"/>
      <c r="C416" s="13"/>
      <c r="D416" s="14"/>
      <c r="E416" s="17" t="str">
        <f>IF(OR(B416="",SUMPRODUCT(--EXACT('Номенклатура'!$A$6:$A$205,B416))&lt;&gt;1),"",INDEX('Номенклатура'!$D$6:$D$205,SUMPRODUCT(EXACT('Номенклатура'!$A$6:$A$205,B416)*(ROW('Номенклатура'!$A$6:$A$205)-5)))&amp;"")</f>
        <v/>
      </c>
      <c r="F416" s="18" t="str">
        <f>IF(OR(I416="ОК",I416="Учтено: добавьте пояснение"),IF(C416="Приход",D416,IF(C416="Корректировка остатка",D416,-D416)),"")</f>
        <v/>
      </c>
      <c r="G416" s="13"/>
      <c r="H416" s="15" t="str">
        <f>IF(OR(B416="",SUMPRODUCT(--EXACT('Номенклатура'!$A$6:$A$205,B416))&lt;&gt;1),"",INDEX('Номенклатура'!$B$6:$B$205,SUMPRODUCT(EXACT('Номенклатура'!$A$6:$A$205,B416)*(ROW('Номенклатура'!$A$6:$A$205)-5)))&amp;"")</f>
        <v/>
      </c>
      <c r="I416" s="15" t="str">
        <f>IF(COUNTA(A416:D416,G416)=0,"",IF(NOT(ISNUMBER(A416)),"Укажите дату",IF(B416="","Укажите код",IF(NOT(AND(ISTEXT(B416),LEN(B416)&gt;0,LEN(B416)&lt;=30,ISNUMBER(FIND(LEFT(B416,1),"ABCDEFGHIJKLMNOPQRSTUVWXYZ")),SUMPRODUCT((MID(B416,{1,2,3,4,5,6,7,8,9,10,11,12,13,14,15,16,17,18,19,20,21,22,23,24,25,26,27,28,29,30},1)&lt;&gt;"")*ISERROR(FIND(MID(B416,{1,2,3,4,5,6,7,8,9,10,11,12,13,14,15,16,17,18,19,20,21,22,23,24,25,26,27,28,29,30},1),"ABCDEFGHIJKLMNOPQRSTUVWXYZ0123456789-_")))=0,ISERROR(VALUE(B416)))),"Недопустимый код: только латинские буквы A-Z в верхнем регистре, цифры, - и _; начало с буквы, до 30 символов (например MILK-001)",IF(SUMPRODUCT(--EXACT('Номенклатура'!$A$6:$A$205,B416))=0,"Код не найден в номенклатуре",IF(SUMPRODUCT(--EXACT('Номенклатура'!$A$6:$A$205,B416))&gt;1,"Код повторяется в номенклатуре",IF(ISNA(MATCH(C416,{"Приход","Расход","Списание","Корректировка остатка"},0)),"Выберите тип операции",IF(NOT(ISNUMBER(D416)),"Укажите количество",IF(D416=0,"Количество не может быть 0",IF(AND(C416&lt;&gt;"Корректировка остатка",D416&lt;0),"Для этого типа количество положительное",IF(NOT(ISNUMBER('Номенклатура'!$C$2)),"Укажите дату начала учёта",IF(A416&lt;INT('Номенклатура'!$C$2),"Раньше даты начала учёта: НЕ учтено",IF(AND(C416="Корректировка остатка",TRIM(G416)=""),"Учтено: добавьте пояснение","ОК")))))))))))))</f>
        <v/>
      </c>
    </row>
    <row r="417" spans="1:9" x14ac:dyDescent="0.25">
      <c r="A417" s="16"/>
      <c r="B417" s="13"/>
      <c r="C417" s="13"/>
      <c r="D417" s="14"/>
      <c r="E417" s="17" t="str">
        <f>IF(OR(B417="",SUMPRODUCT(--EXACT('Номенклатура'!$A$6:$A$205,B417))&lt;&gt;1),"",INDEX('Номенклатура'!$D$6:$D$205,SUMPRODUCT(EXACT('Номенклатура'!$A$6:$A$205,B417)*(ROW('Номенклатура'!$A$6:$A$205)-5)))&amp;"")</f>
        <v/>
      </c>
      <c r="F417" s="18" t="str">
        <f>IF(OR(I417="ОК",I417="Учтено: добавьте пояснение"),IF(C417="Приход",D417,IF(C417="Корректировка остатка",D417,-D417)),"")</f>
        <v/>
      </c>
      <c r="G417" s="13"/>
      <c r="H417" s="15" t="str">
        <f>IF(OR(B417="",SUMPRODUCT(--EXACT('Номенклатура'!$A$6:$A$205,B417))&lt;&gt;1),"",INDEX('Номенклатура'!$B$6:$B$205,SUMPRODUCT(EXACT('Номенклатура'!$A$6:$A$205,B417)*(ROW('Номенклатура'!$A$6:$A$205)-5)))&amp;"")</f>
        <v/>
      </c>
      <c r="I417" s="15" t="str">
        <f>IF(COUNTA(A417:D417,G417)=0,"",IF(NOT(ISNUMBER(A417)),"Укажите дату",IF(B417="","Укажите код",IF(NOT(AND(ISTEXT(B417),LEN(B417)&gt;0,LEN(B417)&lt;=30,ISNUMBER(FIND(LEFT(B417,1),"ABCDEFGHIJKLMNOPQRSTUVWXYZ")),SUMPRODUCT((MID(B417,{1,2,3,4,5,6,7,8,9,10,11,12,13,14,15,16,17,18,19,20,21,22,23,24,25,26,27,28,29,30},1)&lt;&gt;"")*ISERROR(FIND(MID(B417,{1,2,3,4,5,6,7,8,9,10,11,12,13,14,15,16,17,18,19,20,21,22,23,24,25,26,27,28,29,30},1),"ABCDEFGHIJKLMNOPQRSTUVWXYZ0123456789-_")))=0,ISERROR(VALUE(B417)))),"Недопустимый код: только латинские буквы A-Z в верхнем регистре, цифры, - и _; начало с буквы, до 30 символов (например MILK-001)",IF(SUMPRODUCT(--EXACT('Номенклатура'!$A$6:$A$205,B417))=0,"Код не найден в номенклатуре",IF(SUMPRODUCT(--EXACT('Номенклатура'!$A$6:$A$205,B417))&gt;1,"Код повторяется в номенклатуре",IF(ISNA(MATCH(C417,{"Приход","Расход","Списание","Корректировка остатка"},0)),"Выберите тип операции",IF(NOT(ISNUMBER(D417)),"Укажите количество",IF(D417=0,"Количество не может быть 0",IF(AND(C417&lt;&gt;"Корректировка остатка",D417&lt;0),"Для этого типа количество положительное",IF(NOT(ISNUMBER('Номенклатура'!$C$2)),"Укажите дату начала учёта",IF(A417&lt;INT('Номенклатура'!$C$2),"Раньше даты начала учёта: НЕ учтено",IF(AND(C417="Корректировка остатка",TRIM(G417)=""),"Учтено: добавьте пояснение","ОК")))))))))))))</f>
        <v/>
      </c>
    </row>
    <row r="418" spans="1:9" x14ac:dyDescent="0.25">
      <c r="A418" s="16"/>
      <c r="B418" s="13"/>
      <c r="C418" s="13"/>
      <c r="D418" s="14"/>
      <c r="E418" s="17" t="str">
        <f>IF(OR(B418="",SUMPRODUCT(--EXACT('Номенклатура'!$A$6:$A$205,B418))&lt;&gt;1),"",INDEX('Номенклатура'!$D$6:$D$205,SUMPRODUCT(EXACT('Номенклатура'!$A$6:$A$205,B418)*(ROW('Номенклатура'!$A$6:$A$205)-5)))&amp;"")</f>
        <v/>
      </c>
      <c r="F418" s="18" t="str">
        <f>IF(OR(I418="ОК",I418="Учтено: добавьте пояснение"),IF(C418="Приход",D418,IF(C418="Корректировка остатка",D418,-D418)),"")</f>
        <v/>
      </c>
      <c r="G418" s="13"/>
      <c r="H418" s="15" t="str">
        <f>IF(OR(B418="",SUMPRODUCT(--EXACT('Номенклатура'!$A$6:$A$205,B418))&lt;&gt;1),"",INDEX('Номенклатура'!$B$6:$B$205,SUMPRODUCT(EXACT('Номенклатура'!$A$6:$A$205,B418)*(ROW('Номенклатура'!$A$6:$A$205)-5)))&amp;"")</f>
        <v/>
      </c>
      <c r="I418" s="15" t="str">
        <f>IF(COUNTA(A418:D418,G418)=0,"",IF(NOT(ISNUMBER(A418)),"Укажите дату",IF(B418="","Укажите код",IF(NOT(AND(ISTEXT(B418),LEN(B418)&gt;0,LEN(B418)&lt;=30,ISNUMBER(FIND(LEFT(B418,1),"ABCDEFGHIJKLMNOPQRSTUVWXYZ")),SUMPRODUCT((MID(B418,{1,2,3,4,5,6,7,8,9,10,11,12,13,14,15,16,17,18,19,20,21,22,23,24,25,26,27,28,29,30},1)&lt;&gt;"")*ISERROR(FIND(MID(B418,{1,2,3,4,5,6,7,8,9,10,11,12,13,14,15,16,17,18,19,20,21,22,23,24,25,26,27,28,29,30},1),"ABCDEFGHIJKLMNOPQRSTUVWXYZ0123456789-_")))=0,ISERROR(VALUE(B418)))),"Недопустимый код: только латинские буквы A-Z в верхнем регистре, цифры, - и _; начало с буквы, до 30 символов (например MILK-001)",IF(SUMPRODUCT(--EXACT('Номенклатура'!$A$6:$A$205,B418))=0,"Код не найден в номенклатуре",IF(SUMPRODUCT(--EXACT('Номенклатура'!$A$6:$A$205,B418))&gt;1,"Код повторяется в номенклатуре",IF(ISNA(MATCH(C418,{"Приход","Расход","Списание","Корректировка остатка"},0)),"Выберите тип операции",IF(NOT(ISNUMBER(D418)),"Укажите количество",IF(D418=0,"Количество не может быть 0",IF(AND(C418&lt;&gt;"Корректировка остатка",D418&lt;0),"Для этого типа количество положительное",IF(NOT(ISNUMBER('Номенклатура'!$C$2)),"Укажите дату начала учёта",IF(A418&lt;INT('Номенклатура'!$C$2),"Раньше даты начала учёта: НЕ учтено",IF(AND(C418="Корректировка остатка",TRIM(G418)=""),"Учтено: добавьте пояснение","ОК")))))))))))))</f>
        <v/>
      </c>
    </row>
    <row r="419" spans="1:9" x14ac:dyDescent="0.25">
      <c r="A419" s="16"/>
      <c r="B419" s="13"/>
      <c r="C419" s="13"/>
      <c r="D419" s="14"/>
      <c r="E419" s="17" t="str">
        <f>IF(OR(B419="",SUMPRODUCT(--EXACT('Номенклатура'!$A$6:$A$205,B419))&lt;&gt;1),"",INDEX('Номенклатура'!$D$6:$D$205,SUMPRODUCT(EXACT('Номенклатура'!$A$6:$A$205,B419)*(ROW('Номенклатура'!$A$6:$A$205)-5)))&amp;"")</f>
        <v/>
      </c>
      <c r="F419" s="18" t="str">
        <f>IF(OR(I419="ОК",I419="Учтено: добавьте пояснение"),IF(C419="Приход",D419,IF(C419="Корректировка остатка",D419,-D419)),"")</f>
        <v/>
      </c>
      <c r="G419" s="13"/>
      <c r="H419" s="15" t="str">
        <f>IF(OR(B419="",SUMPRODUCT(--EXACT('Номенклатура'!$A$6:$A$205,B419))&lt;&gt;1),"",INDEX('Номенклатура'!$B$6:$B$205,SUMPRODUCT(EXACT('Номенклатура'!$A$6:$A$205,B419)*(ROW('Номенклатура'!$A$6:$A$205)-5)))&amp;"")</f>
        <v/>
      </c>
      <c r="I419" s="15" t="str">
        <f>IF(COUNTA(A419:D419,G419)=0,"",IF(NOT(ISNUMBER(A419)),"Укажите дату",IF(B419="","Укажите код",IF(NOT(AND(ISTEXT(B419),LEN(B419)&gt;0,LEN(B419)&lt;=30,ISNUMBER(FIND(LEFT(B419,1),"ABCDEFGHIJKLMNOPQRSTUVWXYZ")),SUMPRODUCT((MID(B419,{1,2,3,4,5,6,7,8,9,10,11,12,13,14,15,16,17,18,19,20,21,22,23,24,25,26,27,28,29,30},1)&lt;&gt;"")*ISERROR(FIND(MID(B419,{1,2,3,4,5,6,7,8,9,10,11,12,13,14,15,16,17,18,19,20,21,22,23,24,25,26,27,28,29,30},1),"ABCDEFGHIJKLMNOPQRSTUVWXYZ0123456789-_")))=0,ISERROR(VALUE(B419)))),"Недопустимый код: только латинские буквы A-Z в верхнем регистре, цифры, - и _; начало с буквы, до 30 символов (например MILK-001)",IF(SUMPRODUCT(--EXACT('Номенклатура'!$A$6:$A$205,B419))=0,"Код не найден в номенклатуре",IF(SUMPRODUCT(--EXACT('Номенклатура'!$A$6:$A$205,B419))&gt;1,"Код повторяется в номенклатуре",IF(ISNA(MATCH(C419,{"Приход","Расход","Списание","Корректировка остатка"},0)),"Выберите тип операции",IF(NOT(ISNUMBER(D419)),"Укажите количество",IF(D419=0,"Количество не может быть 0",IF(AND(C419&lt;&gt;"Корректировка остатка",D419&lt;0),"Для этого типа количество положительное",IF(NOT(ISNUMBER('Номенклатура'!$C$2)),"Укажите дату начала учёта",IF(A419&lt;INT('Номенклатура'!$C$2),"Раньше даты начала учёта: НЕ учтено",IF(AND(C419="Корректировка остатка",TRIM(G419)=""),"Учтено: добавьте пояснение","ОК")))))))))))))</f>
        <v/>
      </c>
    </row>
    <row r="420" spans="1:9" x14ac:dyDescent="0.25">
      <c r="A420" s="16"/>
      <c r="B420" s="13"/>
      <c r="C420" s="13"/>
      <c r="D420" s="14"/>
      <c r="E420" s="17" t="str">
        <f>IF(OR(B420="",SUMPRODUCT(--EXACT('Номенклатура'!$A$6:$A$205,B420))&lt;&gt;1),"",INDEX('Номенклатура'!$D$6:$D$205,SUMPRODUCT(EXACT('Номенклатура'!$A$6:$A$205,B420)*(ROW('Номенклатура'!$A$6:$A$205)-5)))&amp;"")</f>
        <v/>
      </c>
      <c r="F420" s="18" t="str">
        <f>IF(OR(I420="ОК",I420="Учтено: добавьте пояснение"),IF(C420="Приход",D420,IF(C420="Корректировка остатка",D420,-D420)),"")</f>
        <v/>
      </c>
      <c r="G420" s="13"/>
      <c r="H420" s="15" t="str">
        <f>IF(OR(B420="",SUMPRODUCT(--EXACT('Номенклатура'!$A$6:$A$205,B420))&lt;&gt;1),"",INDEX('Номенклатура'!$B$6:$B$205,SUMPRODUCT(EXACT('Номенклатура'!$A$6:$A$205,B420)*(ROW('Номенклатура'!$A$6:$A$205)-5)))&amp;"")</f>
        <v/>
      </c>
      <c r="I420" s="15" t="str">
        <f>IF(COUNTA(A420:D420,G420)=0,"",IF(NOT(ISNUMBER(A420)),"Укажите дату",IF(B420="","Укажите код",IF(NOT(AND(ISTEXT(B420),LEN(B420)&gt;0,LEN(B420)&lt;=30,ISNUMBER(FIND(LEFT(B420,1),"ABCDEFGHIJKLMNOPQRSTUVWXYZ")),SUMPRODUCT((MID(B420,{1,2,3,4,5,6,7,8,9,10,11,12,13,14,15,16,17,18,19,20,21,22,23,24,25,26,27,28,29,30},1)&lt;&gt;"")*ISERROR(FIND(MID(B420,{1,2,3,4,5,6,7,8,9,10,11,12,13,14,15,16,17,18,19,20,21,22,23,24,25,26,27,28,29,30},1),"ABCDEFGHIJKLMNOPQRSTUVWXYZ0123456789-_")))=0,ISERROR(VALUE(B420)))),"Недопустимый код: только латинские буквы A-Z в верхнем регистре, цифры, - и _; начало с буквы, до 30 символов (например MILK-001)",IF(SUMPRODUCT(--EXACT('Номенклатура'!$A$6:$A$205,B420))=0,"Код не найден в номенклатуре",IF(SUMPRODUCT(--EXACT('Номенклатура'!$A$6:$A$205,B420))&gt;1,"Код повторяется в номенклатуре",IF(ISNA(MATCH(C420,{"Приход","Расход","Списание","Корректировка остатка"},0)),"Выберите тип операции",IF(NOT(ISNUMBER(D420)),"Укажите количество",IF(D420=0,"Количество не может быть 0",IF(AND(C420&lt;&gt;"Корректировка остатка",D420&lt;0),"Для этого типа количество положительное",IF(NOT(ISNUMBER('Номенклатура'!$C$2)),"Укажите дату начала учёта",IF(A420&lt;INT('Номенклатура'!$C$2),"Раньше даты начала учёта: НЕ учтено",IF(AND(C420="Корректировка остатка",TRIM(G420)=""),"Учтено: добавьте пояснение","ОК")))))))))))))</f>
        <v/>
      </c>
    </row>
    <row r="421" spans="1:9" x14ac:dyDescent="0.25">
      <c r="A421" s="16"/>
      <c r="B421" s="13"/>
      <c r="C421" s="13"/>
      <c r="D421" s="14"/>
      <c r="E421" s="17" t="str">
        <f>IF(OR(B421="",SUMPRODUCT(--EXACT('Номенклатура'!$A$6:$A$205,B421))&lt;&gt;1),"",INDEX('Номенклатура'!$D$6:$D$205,SUMPRODUCT(EXACT('Номенклатура'!$A$6:$A$205,B421)*(ROW('Номенклатура'!$A$6:$A$205)-5)))&amp;"")</f>
        <v/>
      </c>
      <c r="F421" s="18" t="str">
        <f>IF(OR(I421="ОК",I421="Учтено: добавьте пояснение"),IF(C421="Приход",D421,IF(C421="Корректировка остатка",D421,-D421)),"")</f>
        <v/>
      </c>
      <c r="G421" s="13"/>
      <c r="H421" s="15" t="str">
        <f>IF(OR(B421="",SUMPRODUCT(--EXACT('Номенклатура'!$A$6:$A$205,B421))&lt;&gt;1),"",INDEX('Номенклатура'!$B$6:$B$205,SUMPRODUCT(EXACT('Номенклатура'!$A$6:$A$205,B421)*(ROW('Номенклатура'!$A$6:$A$205)-5)))&amp;"")</f>
        <v/>
      </c>
      <c r="I421" s="15" t="str">
        <f>IF(COUNTA(A421:D421,G421)=0,"",IF(NOT(ISNUMBER(A421)),"Укажите дату",IF(B421="","Укажите код",IF(NOT(AND(ISTEXT(B421),LEN(B421)&gt;0,LEN(B421)&lt;=30,ISNUMBER(FIND(LEFT(B421,1),"ABCDEFGHIJKLMNOPQRSTUVWXYZ")),SUMPRODUCT((MID(B421,{1,2,3,4,5,6,7,8,9,10,11,12,13,14,15,16,17,18,19,20,21,22,23,24,25,26,27,28,29,30},1)&lt;&gt;"")*ISERROR(FIND(MID(B421,{1,2,3,4,5,6,7,8,9,10,11,12,13,14,15,16,17,18,19,20,21,22,23,24,25,26,27,28,29,30},1),"ABCDEFGHIJKLMNOPQRSTUVWXYZ0123456789-_")))=0,ISERROR(VALUE(B421)))),"Недопустимый код: только латинские буквы A-Z в верхнем регистре, цифры, - и _; начало с буквы, до 30 символов (например MILK-001)",IF(SUMPRODUCT(--EXACT('Номенклатура'!$A$6:$A$205,B421))=0,"Код не найден в номенклатуре",IF(SUMPRODUCT(--EXACT('Номенклатура'!$A$6:$A$205,B421))&gt;1,"Код повторяется в номенклатуре",IF(ISNA(MATCH(C421,{"Приход","Расход","Списание","Корректировка остатка"},0)),"Выберите тип операции",IF(NOT(ISNUMBER(D421)),"Укажите количество",IF(D421=0,"Количество не может быть 0",IF(AND(C421&lt;&gt;"Корректировка остатка",D421&lt;0),"Для этого типа количество положительное",IF(NOT(ISNUMBER('Номенклатура'!$C$2)),"Укажите дату начала учёта",IF(A421&lt;INT('Номенклатура'!$C$2),"Раньше даты начала учёта: НЕ учтено",IF(AND(C421="Корректировка остатка",TRIM(G421)=""),"Учтено: добавьте пояснение","ОК")))))))))))))</f>
        <v/>
      </c>
    </row>
    <row r="422" spans="1:9" x14ac:dyDescent="0.25">
      <c r="A422" s="16"/>
      <c r="B422" s="13"/>
      <c r="C422" s="13"/>
      <c r="D422" s="14"/>
      <c r="E422" s="17" t="str">
        <f>IF(OR(B422="",SUMPRODUCT(--EXACT('Номенклатура'!$A$6:$A$205,B422))&lt;&gt;1),"",INDEX('Номенклатура'!$D$6:$D$205,SUMPRODUCT(EXACT('Номенклатура'!$A$6:$A$205,B422)*(ROW('Номенклатура'!$A$6:$A$205)-5)))&amp;"")</f>
        <v/>
      </c>
      <c r="F422" s="18" t="str">
        <f>IF(OR(I422="ОК",I422="Учтено: добавьте пояснение"),IF(C422="Приход",D422,IF(C422="Корректировка остатка",D422,-D422)),"")</f>
        <v/>
      </c>
      <c r="G422" s="13"/>
      <c r="H422" s="15" t="str">
        <f>IF(OR(B422="",SUMPRODUCT(--EXACT('Номенклатура'!$A$6:$A$205,B422))&lt;&gt;1),"",INDEX('Номенклатура'!$B$6:$B$205,SUMPRODUCT(EXACT('Номенклатура'!$A$6:$A$205,B422)*(ROW('Номенклатура'!$A$6:$A$205)-5)))&amp;"")</f>
        <v/>
      </c>
      <c r="I422" s="15" t="str">
        <f>IF(COUNTA(A422:D422,G422)=0,"",IF(NOT(ISNUMBER(A422)),"Укажите дату",IF(B422="","Укажите код",IF(NOT(AND(ISTEXT(B422),LEN(B422)&gt;0,LEN(B422)&lt;=30,ISNUMBER(FIND(LEFT(B422,1),"ABCDEFGHIJKLMNOPQRSTUVWXYZ")),SUMPRODUCT((MID(B422,{1,2,3,4,5,6,7,8,9,10,11,12,13,14,15,16,17,18,19,20,21,22,23,24,25,26,27,28,29,30},1)&lt;&gt;"")*ISERROR(FIND(MID(B422,{1,2,3,4,5,6,7,8,9,10,11,12,13,14,15,16,17,18,19,20,21,22,23,24,25,26,27,28,29,30},1),"ABCDEFGHIJKLMNOPQRSTUVWXYZ0123456789-_")))=0,ISERROR(VALUE(B422)))),"Недопустимый код: только латинские буквы A-Z в верхнем регистре, цифры, - и _; начало с буквы, до 30 символов (например MILK-001)",IF(SUMPRODUCT(--EXACT('Номенклатура'!$A$6:$A$205,B422))=0,"Код не найден в номенклатуре",IF(SUMPRODUCT(--EXACT('Номенклатура'!$A$6:$A$205,B422))&gt;1,"Код повторяется в номенклатуре",IF(ISNA(MATCH(C422,{"Приход","Расход","Списание","Корректировка остатка"},0)),"Выберите тип операции",IF(NOT(ISNUMBER(D422)),"Укажите количество",IF(D422=0,"Количество не может быть 0",IF(AND(C422&lt;&gt;"Корректировка остатка",D422&lt;0),"Для этого типа количество положительное",IF(NOT(ISNUMBER('Номенклатура'!$C$2)),"Укажите дату начала учёта",IF(A422&lt;INT('Номенклатура'!$C$2),"Раньше даты начала учёта: НЕ учтено",IF(AND(C422="Корректировка остатка",TRIM(G422)=""),"Учтено: добавьте пояснение","ОК")))))))))))))</f>
        <v/>
      </c>
    </row>
    <row r="423" spans="1:9" x14ac:dyDescent="0.25">
      <c r="A423" s="16"/>
      <c r="B423" s="13"/>
      <c r="C423" s="13"/>
      <c r="D423" s="14"/>
      <c r="E423" s="17" t="str">
        <f>IF(OR(B423="",SUMPRODUCT(--EXACT('Номенклатура'!$A$6:$A$205,B423))&lt;&gt;1),"",INDEX('Номенклатура'!$D$6:$D$205,SUMPRODUCT(EXACT('Номенклатура'!$A$6:$A$205,B423)*(ROW('Номенклатура'!$A$6:$A$205)-5)))&amp;"")</f>
        <v/>
      </c>
      <c r="F423" s="18" t="str">
        <f>IF(OR(I423="ОК",I423="Учтено: добавьте пояснение"),IF(C423="Приход",D423,IF(C423="Корректировка остатка",D423,-D423)),"")</f>
        <v/>
      </c>
      <c r="G423" s="13"/>
      <c r="H423" s="15" t="str">
        <f>IF(OR(B423="",SUMPRODUCT(--EXACT('Номенклатура'!$A$6:$A$205,B423))&lt;&gt;1),"",INDEX('Номенклатура'!$B$6:$B$205,SUMPRODUCT(EXACT('Номенклатура'!$A$6:$A$205,B423)*(ROW('Номенклатура'!$A$6:$A$205)-5)))&amp;"")</f>
        <v/>
      </c>
      <c r="I423" s="15" t="str">
        <f>IF(COUNTA(A423:D423,G423)=0,"",IF(NOT(ISNUMBER(A423)),"Укажите дату",IF(B423="","Укажите код",IF(NOT(AND(ISTEXT(B423),LEN(B423)&gt;0,LEN(B423)&lt;=30,ISNUMBER(FIND(LEFT(B423,1),"ABCDEFGHIJKLMNOPQRSTUVWXYZ")),SUMPRODUCT((MID(B423,{1,2,3,4,5,6,7,8,9,10,11,12,13,14,15,16,17,18,19,20,21,22,23,24,25,26,27,28,29,30},1)&lt;&gt;"")*ISERROR(FIND(MID(B423,{1,2,3,4,5,6,7,8,9,10,11,12,13,14,15,16,17,18,19,20,21,22,23,24,25,26,27,28,29,30},1),"ABCDEFGHIJKLMNOPQRSTUVWXYZ0123456789-_")))=0,ISERROR(VALUE(B423)))),"Недопустимый код: только латинские буквы A-Z в верхнем регистре, цифры, - и _; начало с буквы, до 30 символов (например MILK-001)",IF(SUMPRODUCT(--EXACT('Номенклатура'!$A$6:$A$205,B423))=0,"Код не найден в номенклатуре",IF(SUMPRODUCT(--EXACT('Номенклатура'!$A$6:$A$205,B423))&gt;1,"Код повторяется в номенклатуре",IF(ISNA(MATCH(C423,{"Приход","Расход","Списание","Корректировка остатка"},0)),"Выберите тип операции",IF(NOT(ISNUMBER(D423)),"Укажите количество",IF(D423=0,"Количество не может быть 0",IF(AND(C423&lt;&gt;"Корректировка остатка",D423&lt;0),"Для этого типа количество положительное",IF(NOT(ISNUMBER('Номенклатура'!$C$2)),"Укажите дату начала учёта",IF(A423&lt;INT('Номенклатура'!$C$2),"Раньше даты начала учёта: НЕ учтено",IF(AND(C423="Корректировка остатка",TRIM(G423)=""),"Учтено: добавьте пояснение","ОК")))))))))))))</f>
        <v/>
      </c>
    </row>
    <row r="424" spans="1:9" x14ac:dyDescent="0.25">
      <c r="A424" s="16"/>
      <c r="B424" s="13"/>
      <c r="C424" s="13"/>
      <c r="D424" s="14"/>
      <c r="E424" s="17" t="str">
        <f>IF(OR(B424="",SUMPRODUCT(--EXACT('Номенклатура'!$A$6:$A$205,B424))&lt;&gt;1),"",INDEX('Номенклатура'!$D$6:$D$205,SUMPRODUCT(EXACT('Номенклатура'!$A$6:$A$205,B424)*(ROW('Номенклатура'!$A$6:$A$205)-5)))&amp;"")</f>
        <v/>
      </c>
      <c r="F424" s="18" t="str">
        <f>IF(OR(I424="ОК",I424="Учтено: добавьте пояснение"),IF(C424="Приход",D424,IF(C424="Корректировка остатка",D424,-D424)),"")</f>
        <v/>
      </c>
      <c r="G424" s="13"/>
      <c r="H424" s="15" t="str">
        <f>IF(OR(B424="",SUMPRODUCT(--EXACT('Номенклатура'!$A$6:$A$205,B424))&lt;&gt;1),"",INDEX('Номенклатура'!$B$6:$B$205,SUMPRODUCT(EXACT('Номенклатура'!$A$6:$A$205,B424)*(ROW('Номенклатура'!$A$6:$A$205)-5)))&amp;"")</f>
        <v/>
      </c>
      <c r="I424" s="15" t="str">
        <f>IF(COUNTA(A424:D424,G424)=0,"",IF(NOT(ISNUMBER(A424)),"Укажите дату",IF(B424="","Укажите код",IF(NOT(AND(ISTEXT(B424),LEN(B424)&gt;0,LEN(B424)&lt;=30,ISNUMBER(FIND(LEFT(B424,1),"ABCDEFGHIJKLMNOPQRSTUVWXYZ")),SUMPRODUCT((MID(B424,{1,2,3,4,5,6,7,8,9,10,11,12,13,14,15,16,17,18,19,20,21,22,23,24,25,26,27,28,29,30},1)&lt;&gt;"")*ISERROR(FIND(MID(B424,{1,2,3,4,5,6,7,8,9,10,11,12,13,14,15,16,17,18,19,20,21,22,23,24,25,26,27,28,29,30},1),"ABCDEFGHIJKLMNOPQRSTUVWXYZ0123456789-_")))=0,ISERROR(VALUE(B424)))),"Недопустимый код: только латинские буквы A-Z в верхнем регистре, цифры, - и _; начало с буквы, до 30 символов (например MILK-001)",IF(SUMPRODUCT(--EXACT('Номенклатура'!$A$6:$A$205,B424))=0,"Код не найден в номенклатуре",IF(SUMPRODUCT(--EXACT('Номенклатура'!$A$6:$A$205,B424))&gt;1,"Код повторяется в номенклатуре",IF(ISNA(MATCH(C424,{"Приход","Расход","Списание","Корректировка остатка"},0)),"Выберите тип операции",IF(NOT(ISNUMBER(D424)),"Укажите количество",IF(D424=0,"Количество не может быть 0",IF(AND(C424&lt;&gt;"Корректировка остатка",D424&lt;0),"Для этого типа количество положительное",IF(NOT(ISNUMBER('Номенклатура'!$C$2)),"Укажите дату начала учёта",IF(A424&lt;INT('Номенклатура'!$C$2),"Раньше даты начала учёта: НЕ учтено",IF(AND(C424="Корректировка остатка",TRIM(G424)=""),"Учтено: добавьте пояснение","ОК")))))))))))))</f>
        <v/>
      </c>
    </row>
    <row r="425" spans="1:9" x14ac:dyDescent="0.25">
      <c r="A425" s="16"/>
      <c r="B425" s="13"/>
      <c r="C425" s="13"/>
      <c r="D425" s="14"/>
      <c r="E425" s="17" t="str">
        <f>IF(OR(B425="",SUMPRODUCT(--EXACT('Номенклатура'!$A$6:$A$205,B425))&lt;&gt;1),"",INDEX('Номенклатура'!$D$6:$D$205,SUMPRODUCT(EXACT('Номенклатура'!$A$6:$A$205,B425)*(ROW('Номенклатура'!$A$6:$A$205)-5)))&amp;"")</f>
        <v/>
      </c>
      <c r="F425" s="18" t="str">
        <f>IF(OR(I425="ОК",I425="Учтено: добавьте пояснение"),IF(C425="Приход",D425,IF(C425="Корректировка остатка",D425,-D425)),"")</f>
        <v/>
      </c>
      <c r="G425" s="13"/>
      <c r="H425" s="15" t="str">
        <f>IF(OR(B425="",SUMPRODUCT(--EXACT('Номенклатура'!$A$6:$A$205,B425))&lt;&gt;1),"",INDEX('Номенклатура'!$B$6:$B$205,SUMPRODUCT(EXACT('Номенклатура'!$A$6:$A$205,B425)*(ROW('Номенклатура'!$A$6:$A$205)-5)))&amp;"")</f>
        <v/>
      </c>
      <c r="I425" s="15" t="str">
        <f>IF(COUNTA(A425:D425,G425)=0,"",IF(NOT(ISNUMBER(A425)),"Укажите дату",IF(B425="","Укажите код",IF(NOT(AND(ISTEXT(B425),LEN(B425)&gt;0,LEN(B425)&lt;=30,ISNUMBER(FIND(LEFT(B425,1),"ABCDEFGHIJKLMNOPQRSTUVWXYZ")),SUMPRODUCT((MID(B425,{1,2,3,4,5,6,7,8,9,10,11,12,13,14,15,16,17,18,19,20,21,22,23,24,25,26,27,28,29,30},1)&lt;&gt;"")*ISERROR(FIND(MID(B425,{1,2,3,4,5,6,7,8,9,10,11,12,13,14,15,16,17,18,19,20,21,22,23,24,25,26,27,28,29,30},1),"ABCDEFGHIJKLMNOPQRSTUVWXYZ0123456789-_")))=0,ISERROR(VALUE(B425)))),"Недопустимый код: только латинские буквы A-Z в верхнем регистре, цифры, - и _; начало с буквы, до 30 символов (например MILK-001)",IF(SUMPRODUCT(--EXACT('Номенклатура'!$A$6:$A$205,B425))=0,"Код не найден в номенклатуре",IF(SUMPRODUCT(--EXACT('Номенклатура'!$A$6:$A$205,B425))&gt;1,"Код повторяется в номенклатуре",IF(ISNA(MATCH(C425,{"Приход","Расход","Списание","Корректировка остатка"},0)),"Выберите тип операции",IF(NOT(ISNUMBER(D425)),"Укажите количество",IF(D425=0,"Количество не может быть 0",IF(AND(C425&lt;&gt;"Корректировка остатка",D425&lt;0),"Для этого типа количество положительное",IF(NOT(ISNUMBER('Номенклатура'!$C$2)),"Укажите дату начала учёта",IF(A425&lt;INT('Номенклатура'!$C$2),"Раньше даты начала учёта: НЕ учтено",IF(AND(C425="Корректировка остатка",TRIM(G425)=""),"Учтено: добавьте пояснение","ОК")))))))))))))</f>
        <v/>
      </c>
    </row>
    <row r="426" spans="1:9" x14ac:dyDescent="0.25">
      <c r="A426" s="16"/>
      <c r="B426" s="13"/>
      <c r="C426" s="13"/>
      <c r="D426" s="14"/>
      <c r="E426" s="17" t="str">
        <f>IF(OR(B426="",SUMPRODUCT(--EXACT('Номенклатура'!$A$6:$A$205,B426))&lt;&gt;1),"",INDEX('Номенклатура'!$D$6:$D$205,SUMPRODUCT(EXACT('Номенклатура'!$A$6:$A$205,B426)*(ROW('Номенклатура'!$A$6:$A$205)-5)))&amp;"")</f>
        <v/>
      </c>
      <c r="F426" s="18" t="str">
        <f>IF(OR(I426="ОК",I426="Учтено: добавьте пояснение"),IF(C426="Приход",D426,IF(C426="Корректировка остатка",D426,-D426)),"")</f>
        <v/>
      </c>
      <c r="G426" s="13"/>
      <c r="H426" s="15" t="str">
        <f>IF(OR(B426="",SUMPRODUCT(--EXACT('Номенклатура'!$A$6:$A$205,B426))&lt;&gt;1),"",INDEX('Номенклатура'!$B$6:$B$205,SUMPRODUCT(EXACT('Номенклатура'!$A$6:$A$205,B426)*(ROW('Номенклатура'!$A$6:$A$205)-5)))&amp;"")</f>
        <v/>
      </c>
      <c r="I426" s="15" t="str">
        <f>IF(COUNTA(A426:D426,G426)=0,"",IF(NOT(ISNUMBER(A426)),"Укажите дату",IF(B426="","Укажите код",IF(NOT(AND(ISTEXT(B426),LEN(B426)&gt;0,LEN(B426)&lt;=30,ISNUMBER(FIND(LEFT(B426,1),"ABCDEFGHIJKLMNOPQRSTUVWXYZ")),SUMPRODUCT((MID(B426,{1,2,3,4,5,6,7,8,9,10,11,12,13,14,15,16,17,18,19,20,21,22,23,24,25,26,27,28,29,30},1)&lt;&gt;"")*ISERROR(FIND(MID(B426,{1,2,3,4,5,6,7,8,9,10,11,12,13,14,15,16,17,18,19,20,21,22,23,24,25,26,27,28,29,30},1),"ABCDEFGHIJKLMNOPQRSTUVWXYZ0123456789-_")))=0,ISERROR(VALUE(B426)))),"Недопустимый код: только латинские буквы A-Z в верхнем регистре, цифры, - и _; начало с буквы, до 30 символов (например MILK-001)",IF(SUMPRODUCT(--EXACT('Номенклатура'!$A$6:$A$205,B426))=0,"Код не найден в номенклатуре",IF(SUMPRODUCT(--EXACT('Номенклатура'!$A$6:$A$205,B426))&gt;1,"Код повторяется в номенклатуре",IF(ISNA(MATCH(C426,{"Приход","Расход","Списание","Корректировка остатка"},0)),"Выберите тип операции",IF(NOT(ISNUMBER(D426)),"Укажите количество",IF(D426=0,"Количество не может быть 0",IF(AND(C426&lt;&gt;"Корректировка остатка",D426&lt;0),"Для этого типа количество положительное",IF(NOT(ISNUMBER('Номенклатура'!$C$2)),"Укажите дату начала учёта",IF(A426&lt;INT('Номенклатура'!$C$2),"Раньше даты начала учёта: НЕ учтено",IF(AND(C426="Корректировка остатка",TRIM(G426)=""),"Учтено: добавьте пояснение","ОК")))))))))))))</f>
        <v/>
      </c>
    </row>
    <row r="427" spans="1:9" x14ac:dyDescent="0.25">
      <c r="A427" s="16"/>
      <c r="B427" s="13"/>
      <c r="C427" s="13"/>
      <c r="D427" s="14"/>
      <c r="E427" s="17" t="str">
        <f>IF(OR(B427="",SUMPRODUCT(--EXACT('Номенклатура'!$A$6:$A$205,B427))&lt;&gt;1),"",INDEX('Номенклатура'!$D$6:$D$205,SUMPRODUCT(EXACT('Номенклатура'!$A$6:$A$205,B427)*(ROW('Номенклатура'!$A$6:$A$205)-5)))&amp;"")</f>
        <v/>
      </c>
      <c r="F427" s="18" t="str">
        <f>IF(OR(I427="ОК",I427="Учтено: добавьте пояснение"),IF(C427="Приход",D427,IF(C427="Корректировка остатка",D427,-D427)),"")</f>
        <v/>
      </c>
      <c r="G427" s="13"/>
      <c r="H427" s="15" t="str">
        <f>IF(OR(B427="",SUMPRODUCT(--EXACT('Номенклатура'!$A$6:$A$205,B427))&lt;&gt;1),"",INDEX('Номенклатура'!$B$6:$B$205,SUMPRODUCT(EXACT('Номенклатура'!$A$6:$A$205,B427)*(ROW('Номенклатура'!$A$6:$A$205)-5)))&amp;"")</f>
        <v/>
      </c>
      <c r="I427" s="15" t="str">
        <f>IF(COUNTA(A427:D427,G427)=0,"",IF(NOT(ISNUMBER(A427)),"Укажите дату",IF(B427="","Укажите код",IF(NOT(AND(ISTEXT(B427),LEN(B427)&gt;0,LEN(B427)&lt;=30,ISNUMBER(FIND(LEFT(B427,1),"ABCDEFGHIJKLMNOPQRSTUVWXYZ")),SUMPRODUCT((MID(B427,{1,2,3,4,5,6,7,8,9,10,11,12,13,14,15,16,17,18,19,20,21,22,23,24,25,26,27,28,29,30},1)&lt;&gt;"")*ISERROR(FIND(MID(B427,{1,2,3,4,5,6,7,8,9,10,11,12,13,14,15,16,17,18,19,20,21,22,23,24,25,26,27,28,29,30},1),"ABCDEFGHIJKLMNOPQRSTUVWXYZ0123456789-_")))=0,ISERROR(VALUE(B427)))),"Недопустимый код: только латинские буквы A-Z в верхнем регистре, цифры, - и _; начало с буквы, до 30 символов (например MILK-001)",IF(SUMPRODUCT(--EXACT('Номенклатура'!$A$6:$A$205,B427))=0,"Код не найден в номенклатуре",IF(SUMPRODUCT(--EXACT('Номенклатура'!$A$6:$A$205,B427))&gt;1,"Код повторяется в номенклатуре",IF(ISNA(MATCH(C427,{"Приход","Расход","Списание","Корректировка остатка"},0)),"Выберите тип операции",IF(NOT(ISNUMBER(D427)),"Укажите количество",IF(D427=0,"Количество не может быть 0",IF(AND(C427&lt;&gt;"Корректировка остатка",D427&lt;0),"Для этого типа количество положительное",IF(NOT(ISNUMBER('Номенклатура'!$C$2)),"Укажите дату начала учёта",IF(A427&lt;INT('Номенклатура'!$C$2),"Раньше даты начала учёта: НЕ учтено",IF(AND(C427="Корректировка остатка",TRIM(G427)=""),"Учтено: добавьте пояснение","ОК")))))))))))))</f>
        <v/>
      </c>
    </row>
    <row r="428" spans="1:9" x14ac:dyDescent="0.25">
      <c r="A428" s="16"/>
      <c r="B428" s="13"/>
      <c r="C428" s="13"/>
      <c r="D428" s="14"/>
      <c r="E428" s="17" t="str">
        <f>IF(OR(B428="",SUMPRODUCT(--EXACT('Номенклатура'!$A$6:$A$205,B428))&lt;&gt;1),"",INDEX('Номенклатура'!$D$6:$D$205,SUMPRODUCT(EXACT('Номенклатура'!$A$6:$A$205,B428)*(ROW('Номенклатура'!$A$6:$A$205)-5)))&amp;"")</f>
        <v/>
      </c>
      <c r="F428" s="18" t="str">
        <f>IF(OR(I428="ОК",I428="Учтено: добавьте пояснение"),IF(C428="Приход",D428,IF(C428="Корректировка остатка",D428,-D428)),"")</f>
        <v/>
      </c>
      <c r="G428" s="13"/>
      <c r="H428" s="15" t="str">
        <f>IF(OR(B428="",SUMPRODUCT(--EXACT('Номенклатура'!$A$6:$A$205,B428))&lt;&gt;1),"",INDEX('Номенклатура'!$B$6:$B$205,SUMPRODUCT(EXACT('Номенклатура'!$A$6:$A$205,B428)*(ROW('Номенклатура'!$A$6:$A$205)-5)))&amp;"")</f>
        <v/>
      </c>
      <c r="I428" s="15" t="str">
        <f>IF(COUNTA(A428:D428,G428)=0,"",IF(NOT(ISNUMBER(A428)),"Укажите дату",IF(B428="","Укажите код",IF(NOT(AND(ISTEXT(B428),LEN(B428)&gt;0,LEN(B428)&lt;=30,ISNUMBER(FIND(LEFT(B428,1),"ABCDEFGHIJKLMNOPQRSTUVWXYZ")),SUMPRODUCT((MID(B428,{1,2,3,4,5,6,7,8,9,10,11,12,13,14,15,16,17,18,19,20,21,22,23,24,25,26,27,28,29,30},1)&lt;&gt;"")*ISERROR(FIND(MID(B428,{1,2,3,4,5,6,7,8,9,10,11,12,13,14,15,16,17,18,19,20,21,22,23,24,25,26,27,28,29,30},1),"ABCDEFGHIJKLMNOPQRSTUVWXYZ0123456789-_")))=0,ISERROR(VALUE(B428)))),"Недопустимый код: только латинские буквы A-Z в верхнем регистре, цифры, - и _; начало с буквы, до 30 символов (например MILK-001)",IF(SUMPRODUCT(--EXACT('Номенклатура'!$A$6:$A$205,B428))=0,"Код не найден в номенклатуре",IF(SUMPRODUCT(--EXACT('Номенклатура'!$A$6:$A$205,B428))&gt;1,"Код повторяется в номенклатуре",IF(ISNA(MATCH(C428,{"Приход","Расход","Списание","Корректировка остатка"},0)),"Выберите тип операции",IF(NOT(ISNUMBER(D428)),"Укажите количество",IF(D428=0,"Количество не может быть 0",IF(AND(C428&lt;&gt;"Корректировка остатка",D428&lt;0),"Для этого типа количество положительное",IF(NOT(ISNUMBER('Номенклатура'!$C$2)),"Укажите дату начала учёта",IF(A428&lt;INT('Номенклатура'!$C$2),"Раньше даты начала учёта: НЕ учтено",IF(AND(C428="Корректировка остатка",TRIM(G428)=""),"Учтено: добавьте пояснение","ОК")))))))))))))</f>
        <v/>
      </c>
    </row>
    <row r="429" spans="1:9" x14ac:dyDescent="0.25">
      <c r="A429" s="16"/>
      <c r="B429" s="13"/>
      <c r="C429" s="13"/>
      <c r="D429" s="14"/>
      <c r="E429" s="17" t="str">
        <f>IF(OR(B429="",SUMPRODUCT(--EXACT('Номенклатура'!$A$6:$A$205,B429))&lt;&gt;1),"",INDEX('Номенклатура'!$D$6:$D$205,SUMPRODUCT(EXACT('Номенклатура'!$A$6:$A$205,B429)*(ROW('Номенклатура'!$A$6:$A$205)-5)))&amp;"")</f>
        <v/>
      </c>
      <c r="F429" s="18" t="str">
        <f>IF(OR(I429="ОК",I429="Учтено: добавьте пояснение"),IF(C429="Приход",D429,IF(C429="Корректировка остатка",D429,-D429)),"")</f>
        <v/>
      </c>
      <c r="G429" s="13"/>
      <c r="H429" s="15" t="str">
        <f>IF(OR(B429="",SUMPRODUCT(--EXACT('Номенклатура'!$A$6:$A$205,B429))&lt;&gt;1),"",INDEX('Номенклатура'!$B$6:$B$205,SUMPRODUCT(EXACT('Номенклатура'!$A$6:$A$205,B429)*(ROW('Номенклатура'!$A$6:$A$205)-5)))&amp;"")</f>
        <v/>
      </c>
      <c r="I429" s="15" t="str">
        <f>IF(COUNTA(A429:D429,G429)=0,"",IF(NOT(ISNUMBER(A429)),"Укажите дату",IF(B429="","Укажите код",IF(NOT(AND(ISTEXT(B429),LEN(B429)&gt;0,LEN(B429)&lt;=30,ISNUMBER(FIND(LEFT(B429,1),"ABCDEFGHIJKLMNOPQRSTUVWXYZ")),SUMPRODUCT((MID(B429,{1,2,3,4,5,6,7,8,9,10,11,12,13,14,15,16,17,18,19,20,21,22,23,24,25,26,27,28,29,30},1)&lt;&gt;"")*ISERROR(FIND(MID(B429,{1,2,3,4,5,6,7,8,9,10,11,12,13,14,15,16,17,18,19,20,21,22,23,24,25,26,27,28,29,30},1),"ABCDEFGHIJKLMNOPQRSTUVWXYZ0123456789-_")))=0,ISERROR(VALUE(B429)))),"Недопустимый код: только латинские буквы A-Z в верхнем регистре, цифры, - и _; начало с буквы, до 30 символов (например MILK-001)",IF(SUMPRODUCT(--EXACT('Номенклатура'!$A$6:$A$205,B429))=0,"Код не найден в номенклатуре",IF(SUMPRODUCT(--EXACT('Номенклатура'!$A$6:$A$205,B429))&gt;1,"Код повторяется в номенклатуре",IF(ISNA(MATCH(C429,{"Приход","Расход","Списание","Корректировка остатка"},0)),"Выберите тип операции",IF(NOT(ISNUMBER(D429)),"Укажите количество",IF(D429=0,"Количество не может быть 0",IF(AND(C429&lt;&gt;"Корректировка остатка",D429&lt;0),"Для этого типа количество положительное",IF(NOT(ISNUMBER('Номенклатура'!$C$2)),"Укажите дату начала учёта",IF(A429&lt;INT('Номенклатура'!$C$2),"Раньше даты начала учёта: НЕ учтено",IF(AND(C429="Корректировка остатка",TRIM(G429)=""),"Учтено: добавьте пояснение","ОК")))))))))))))</f>
        <v/>
      </c>
    </row>
    <row r="430" spans="1:9" x14ac:dyDescent="0.25">
      <c r="A430" s="16"/>
      <c r="B430" s="13"/>
      <c r="C430" s="13"/>
      <c r="D430" s="14"/>
      <c r="E430" s="17" t="str">
        <f>IF(OR(B430="",SUMPRODUCT(--EXACT('Номенклатура'!$A$6:$A$205,B430))&lt;&gt;1),"",INDEX('Номенклатура'!$D$6:$D$205,SUMPRODUCT(EXACT('Номенклатура'!$A$6:$A$205,B430)*(ROW('Номенклатура'!$A$6:$A$205)-5)))&amp;"")</f>
        <v/>
      </c>
      <c r="F430" s="18" t="str">
        <f>IF(OR(I430="ОК",I430="Учтено: добавьте пояснение"),IF(C430="Приход",D430,IF(C430="Корректировка остатка",D430,-D430)),"")</f>
        <v/>
      </c>
      <c r="G430" s="13"/>
      <c r="H430" s="15" t="str">
        <f>IF(OR(B430="",SUMPRODUCT(--EXACT('Номенклатура'!$A$6:$A$205,B430))&lt;&gt;1),"",INDEX('Номенклатура'!$B$6:$B$205,SUMPRODUCT(EXACT('Номенклатура'!$A$6:$A$205,B430)*(ROW('Номенклатура'!$A$6:$A$205)-5)))&amp;"")</f>
        <v/>
      </c>
      <c r="I430" s="15" t="str">
        <f>IF(COUNTA(A430:D430,G430)=0,"",IF(NOT(ISNUMBER(A430)),"Укажите дату",IF(B430="","Укажите код",IF(NOT(AND(ISTEXT(B430),LEN(B430)&gt;0,LEN(B430)&lt;=30,ISNUMBER(FIND(LEFT(B430,1),"ABCDEFGHIJKLMNOPQRSTUVWXYZ")),SUMPRODUCT((MID(B430,{1,2,3,4,5,6,7,8,9,10,11,12,13,14,15,16,17,18,19,20,21,22,23,24,25,26,27,28,29,30},1)&lt;&gt;"")*ISERROR(FIND(MID(B430,{1,2,3,4,5,6,7,8,9,10,11,12,13,14,15,16,17,18,19,20,21,22,23,24,25,26,27,28,29,30},1),"ABCDEFGHIJKLMNOPQRSTUVWXYZ0123456789-_")))=0,ISERROR(VALUE(B430)))),"Недопустимый код: только латинские буквы A-Z в верхнем регистре, цифры, - и _; начало с буквы, до 30 символов (например MILK-001)",IF(SUMPRODUCT(--EXACT('Номенклатура'!$A$6:$A$205,B430))=0,"Код не найден в номенклатуре",IF(SUMPRODUCT(--EXACT('Номенклатура'!$A$6:$A$205,B430))&gt;1,"Код повторяется в номенклатуре",IF(ISNA(MATCH(C430,{"Приход","Расход","Списание","Корректировка остатка"},0)),"Выберите тип операции",IF(NOT(ISNUMBER(D430)),"Укажите количество",IF(D430=0,"Количество не может быть 0",IF(AND(C430&lt;&gt;"Корректировка остатка",D430&lt;0),"Для этого типа количество положительное",IF(NOT(ISNUMBER('Номенклатура'!$C$2)),"Укажите дату начала учёта",IF(A430&lt;INT('Номенклатура'!$C$2),"Раньше даты начала учёта: НЕ учтено",IF(AND(C430="Корректировка остатка",TRIM(G430)=""),"Учтено: добавьте пояснение","ОК")))))))))))))</f>
        <v/>
      </c>
    </row>
    <row r="431" spans="1:9" x14ac:dyDescent="0.25">
      <c r="A431" s="16"/>
      <c r="B431" s="13"/>
      <c r="C431" s="13"/>
      <c r="D431" s="14"/>
      <c r="E431" s="17" t="str">
        <f>IF(OR(B431="",SUMPRODUCT(--EXACT('Номенклатура'!$A$6:$A$205,B431))&lt;&gt;1),"",INDEX('Номенклатура'!$D$6:$D$205,SUMPRODUCT(EXACT('Номенклатура'!$A$6:$A$205,B431)*(ROW('Номенклатура'!$A$6:$A$205)-5)))&amp;"")</f>
        <v/>
      </c>
      <c r="F431" s="18" t="str">
        <f>IF(OR(I431="ОК",I431="Учтено: добавьте пояснение"),IF(C431="Приход",D431,IF(C431="Корректировка остатка",D431,-D431)),"")</f>
        <v/>
      </c>
      <c r="G431" s="13"/>
      <c r="H431" s="15" t="str">
        <f>IF(OR(B431="",SUMPRODUCT(--EXACT('Номенклатура'!$A$6:$A$205,B431))&lt;&gt;1),"",INDEX('Номенклатура'!$B$6:$B$205,SUMPRODUCT(EXACT('Номенклатура'!$A$6:$A$205,B431)*(ROW('Номенклатура'!$A$6:$A$205)-5)))&amp;"")</f>
        <v/>
      </c>
      <c r="I431" s="15" t="str">
        <f>IF(COUNTA(A431:D431,G431)=0,"",IF(NOT(ISNUMBER(A431)),"Укажите дату",IF(B431="","Укажите код",IF(NOT(AND(ISTEXT(B431),LEN(B431)&gt;0,LEN(B431)&lt;=30,ISNUMBER(FIND(LEFT(B431,1),"ABCDEFGHIJKLMNOPQRSTUVWXYZ")),SUMPRODUCT((MID(B431,{1,2,3,4,5,6,7,8,9,10,11,12,13,14,15,16,17,18,19,20,21,22,23,24,25,26,27,28,29,30},1)&lt;&gt;"")*ISERROR(FIND(MID(B431,{1,2,3,4,5,6,7,8,9,10,11,12,13,14,15,16,17,18,19,20,21,22,23,24,25,26,27,28,29,30},1),"ABCDEFGHIJKLMNOPQRSTUVWXYZ0123456789-_")))=0,ISERROR(VALUE(B431)))),"Недопустимый код: только латинские буквы A-Z в верхнем регистре, цифры, - и _; начало с буквы, до 30 символов (например MILK-001)",IF(SUMPRODUCT(--EXACT('Номенклатура'!$A$6:$A$205,B431))=0,"Код не найден в номенклатуре",IF(SUMPRODUCT(--EXACT('Номенклатура'!$A$6:$A$205,B431))&gt;1,"Код повторяется в номенклатуре",IF(ISNA(MATCH(C431,{"Приход","Расход","Списание","Корректировка остатка"},0)),"Выберите тип операции",IF(NOT(ISNUMBER(D431)),"Укажите количество",IF(D431=0,"Количество не может быть 0",IF(AND(C431&lt;&gt;"Корректировка остатка",D431&lt;0),"Для этого типа количество положительное",IF(NOT(ISNUMBER('Номенклатура'!$C$2)),"Укажите дату начала учёта",IF(A431&lt;INT('Номенклатура'!$C$2),"Раньше даты начала учёта: НЕ учтено",IF(AND(C431="Корректировка остатка",TRIM(G431)=""),"Учтено: добавьте пояснение","ОК")))))))))))))</f>
        <v/>
      </c>
    </row>
    <row r="432" spans="1:9" x14ac:dyDescent="0.25">
      <c r="A432" s="16"/>
      <c r="B432" s="13"/>
      <c r="C432" s="13"/>
      <c r="D432" s="14"/>
      <c r="E432" s="17" t="str">
        <f>IF(OR(B432="",SUMPRODUCT(--EXACT('Номенклатура'!$A$6:$A$205,B432))&lt;&gt;1),"",INDEX('Номенклатура'!$D$6:$D$205,SUMPRODUCT(EXACT('Номенклатура'!$A$6:$A$205,B432)*(ROW('Номенклатура'!$A$6:$A$205)-5)))&amp;"")</f>
        <v/>
      </c>
      <c r="F432" s="18" t="str">
        <f>IF(OR(I432="ОК",I432="Учтено: добавьте пояснение"),IF(C432="Приход",D432,IF(C432="Корректировка остатка",D432,-D432)),"")</f>
        <v/>
      </c>
      <c r="G432" s="13"/>
      <c r="H432" s="15" t="str">
        <f>IF(OR(B432="",SUMPRODUCT(--EXACT('Номенклатура'!$A$6:$A$205,B432))&lt;&gt;1),"",INDEX('Номенклатура'!$B$6:$B$205,SUMPRODUCT(EXACT('Номенклатура'!$A$6:$A$205,B432)*(ROW('Номенклатура'!$A$6:$A$205)-5)))&amp;"")</f>
        <v/>
      </c>
      <c r="I432" s="15" t="str">
        <f>IF(COUNTA(A432:D432,G432)=0,"",IF(NOT(ISNUMBER(A432)),"Укажите дату",IF(B432="","Укажите код",IF(NOT(AND(ISTEXT(B432),LEN(B432)&gt;0,LEN(B432)&lt;=30,ISNUMBER(FIND(LEFT(B432,1),"ABCDEFGHIJKLMNOPQRSTUVWXYZ")),SUMPRODUCT((MID(B432,{1,2,3,4,5,6,7,8,9,10,11,12,13,14,15,16,17,18,19,20,21,22,23,24,25,26,27,28,29,30},1)&lt;&gt;"")*ISERROR(FIND(MID(B432,{1,2,3,4,5,6,7,8,9,10,11,12,13,14,15,16,17,18,19,20,21,22,23,24,25,26,27,28,29,30},1),"ABCDEFGHIJKLMNOPQRSTUVWXYZ0123456789-_")))=0,ISERROR(VALUE(B432)))),"Недопустимый код: только латинские буквы A-Z в верхнем регистре, цифры, - и _; начало с буквы, до 30 символов (например MILK-001)",IF(SUMPRODUCT(--EXACT('Номенклатура'!$A$6:$A$205,B432))=0,"Код не найден в номенклатуре",IF(SUMPRODUCT(--EXACT('Номенклатура'!$A$6:$A$205,B432))&gt;1,"Код повторяется в номенклатуре",IF(ISNA(MATCH(C432,{"Приход","Расход","Списание","Корректировка остатка"},0)),"Выберите тип операции",IF(NOT(ISNUMBER(D432)),"Укажите количество",IF(D432=0,"Количество не может быть 0",IF(AND(C432&lt;&gt;"Корректировка остатка",D432&lt;0),"Для этого типа количество положительное",IF(NOT(ISNUMBER('Номенклатура'!$C$2)),"Укажите дату начала учёта",IF(A432&lt;INT('Номенклатура'!$C$2),"Раньше даты начала учёта: НЕ учтено",IF(AND(C432="Корректировка остатка",TRIM(G432)=""),"Учтено: добавьте пояснение","ОК")))))))))))))</f>
        <v/>
      </c>
    </row>
    <row r="433" spans="1:9" x14ac:dyDescent="0.25">
      <c r="A433" s="16"/>
      <c r="B433" s="13"/>
      <c r="C433" s="13"/>
      <c r="D433" s="14"/>
      <c r="E433" s="17" t="str">
        <f>IF(OR(B433="",SUMPRODUCT(--EXACT('Номенклатура'!$A$6:$A$205,B433))&lt;&gt;1),"",INDEX('Номенклатура'!$D$6:$D$205,SUMPRODUCT(EXACT('Номенклатура'!$A$6:$A$205,B433)*(ROW('Номенклатура'!$A$6:$A$205)-5)))&amp;"")</f>
        <v/>
      </c>
      <c r="F433" s="18" t="str">
        <f>IF(OR(I433="ОК",I433="Учтено: добавьте пояснение"),IF(C433="Приход",D433,IF(C433="Корректировка остатка",D433,-D433)),"")</f>
        <v/>
      </c>
      <c r="G433" s="13"/>
      <c r="H433" s="15" t="str">
        <f>IF(OR(B433="",SUMPRODUCT(--EXACT('Номенклатура'!$A$6:$A$205,B433))&lt;&gt;1),"",INDEX('Номенклатура'!$B$6:$B$205,SUMPRODUCT(EXACT('Номенклатура'!$A$6:$A$205,B433)*(ROW('Номенклатура'!$A$6:$A$205)-5)))&amp;"")</f>
        <v/>
      </c>
      <c r="I433" s="15" t="str">
        <f>IF(COUNTA(A433:D433,G433)=0,"",IF(NOT(ISNUMBER(A433)),"Укажите дату",IF(B433="","Укажите код",IF(NOT(AND(ISTEXT(B433),LEN(B433)&gt;0,LEN(B433)&lt;=30,ISNUMBER(FIND(LEFT(B433,1),"ABCDEFGHIJKLMNOPQRSTUVWXYZ")),SUMPRODUCT((MID(B433,{1,2,3,4,5,6,7,8,9,10,11,12,13,14,15,16,17,18,19,20,21,22,23,24,25,26,27,28,29,30},1)&lt;&gt;"")*ISERROR(FIND(MID(B433,{1,2,3,4,5,6,7,8,9,10,11,12,13,14,15,16,17,18,19,20,21,22,23,24,25,26,27,28,29,30},1),"ABCDEFGHIJKLMNOPQRSTUVWXYZ0123456789-_")))=0,ISERROR(VALUE(B433)))),"Недопустимый код: только латинские буквы A-Z в верхнем регистре, цифры, - и _; начало с буквы, до 30 символов (например MILK-001)",IF(SUMPRODUCT(--EXACT('Номенклатура'!$A$6:$A$205,B433))=0,"Код не найден в номенклатуре",IF(SUMPRODUCT(--EXACT('Номенклатура'!$A$6:$A$205,B433))&gt;1,"Код повторяется в номенклатуре",IF(ISNA(MATCH(C433,{"Приход","Расход","Списание","Корректировка остатка"},0)),"Выберите тип операции",IF(NOT(ISNUMBER(D433)),"Укажите количество",IF(D433=0,"Количество не может быть 0",IF(AND(C433&lt;&gt;"Корректировка остатка",D433&lt;0),"Для этого типа количество положительное",IF(NOT(ISNUMBER('Номенклатура'!$C$2)),"Укажите дату начала учёта",IF(A433&lt;INT('Номенклатура'!$C$2),"Раньше даты начала учёта: НЕ учтено",IF(AND(C433="Корректировка остатка",TRIM(G433)=""),"Учтено: добавьте пояснение","ОК")))))))))))))</f>
        <v/>
      </c>
    </row>
    <row r="434" spans="1:9" x14ac:dyDescent="0.25">
      <c r="A434" s="16"/>
      <c r="B434" s="13"/>
      <c r="C434" s="13"/>
      <c r="D434" s="14"/>
      <c r="E434" s="17" t="str">
        <f>IF(OR(B434="",SUMPRODUCT(--EXACT('Номенклатура'!$A$6:$A$205,B434))&lt;&gt;1),"",INDEX('Номенклатура'!$D$6:$D$205,SUMPRODUCT(EXACT('Номенклатура'!$A$6:$A$205,B434)*(ROW('Номенклатура'!$A$6:$A$205)-5)))&amp;"")</f>
        <v/>
      </c>
      <c r="F434" s="18" t="str">
        <f>IF(OR(I434="ОК",I434="Учтено: добавьте пояснение"),IF(C434="Приход",D434,IF(C434="Корректировка остатка",D434,-D434)),"")</f>
        <v/>
      </c>
      <c r="G434" s="13"/>
      <c r="H434" s="15" t="str">
        <f>IF(OR(B434="",SUMPRODUCT(--EXACT('Номенклатура'!$A$6:$A$205,B434))&lt;&gt;1),"",INDEX('Номенклатура'!$B$6:$B$205,SUMPRODUCT(EXACT('Номенклатура'!$A$6:$A$205,B434)*(ROW('Номенклатура'!$A$6:$A$205)-5)))&amp;"")</f>
        <v/>
      </c>
      <c r="I434" s="15" t="str">
        <f>IF(COUNTA(A434:D434,G434)=0,"",IF(NOT(ISNUMBER(A434)),"Укажите дату",IF(B434="","Укажите код",IF(NOT(AND(ISTEXT(B434),LEN(B434)&gt;0,LEN(B434)&lt;=30,ISNUMBER(FIND(LEFT(B434,1),"ABCDEFGHIJKLMNOPQRSTUVWXYZ")),SUMPRODUCT((MID(B434,{1,2,3,4,5,6,7,8,9,10,11,12,13,14,15,16,17,18,19,20,21,22,23,24,25,26,27,28,29,30},1)&lt;&gt;"")*ISERROR(FIND(MID(B434,{1,2,3,4,5,6,7,8,9,10,11,12,13,14,15,16,17,18,19,20,21,22,23,24,25,26,27,28,29,30},1),"ABCDEFGHIJKLMNOPQRSTUVWXYZ0123456789-_")))=0,ISERROR(VALUE(B434)))),"Недопустимый код: только латинские буквы A-Z в верхнем регистре, цифры, - и _; начало с буквы, до 30 символов (например MILK-001)",IF(SUMPRODUCT(--EXACT('Номенклатура'!$A$6:$A$205,B434))=0,"Код не найден в номенклатуре",IF(SUMPRODUCT(--EXACT('Номенклатура'!$A$6:$A$205,B434))&gt;1,"Код повторяется в номенклатуре",IF(ISNA(MATCH(C434,{"Приход","Расход","Списание","Корректировка остатка"},0)),"Выберите тип операции",IF(NOT(ISNUMBER(D434)),"Укажите количество",IF(D434=0,"Количество не может быть 0",IF(AND(C434&lt;&gt;"Корректировка остатка",D434&lt;0),"Для этого типа количество положительное",IF(NOT(ISNUMBER('Номенклатура'!$C$2)),"Укажите дату начала учёта",IF(A434&lt;INT('Номенклатура'!$C$2),"Раньше даты начала учёта: НЕ учтено",IF(AND(C434="Корректировка остатка",TRIM(G434)=""),"Учтено: добавьте пояснение","ОК")))))))))))))</f>
        <v/>
      </c>
    </row>
    <row r="435" spans="1:9" x14ac:dyDescent="0.25">
      <c r="A435" s="16"/>
      <c r="B435" s="13"/>
      <c r="C435" s="13"/>
      <c r="D435" s="14"/>
      <c r="E435" s="17" t="str">
        <f>IF(OR(B435="",SUMPRODUCT(--EXACT('Номенклатура'!$A$6:$A$205,B435))&lt;&gt;1),"",INDEX('Номенклатура'!$D$6:$D$205,SUMPRODUCT(EXACT('Номенклатура'!$A$6:$A$205,B435)*(ROW('Номенклатура'!$A$6:$A$205)-5)))&amp;"")</f>
        <v/>
      </c>
      <c r="F435" s="18" t="str">
        <f>IF(OR(I435="ОК",I435="Учтено: добавьте пояснение"),IF(C435="Приход",D435,IF(C435="Корректировка остатка",D435,-D435)),"")</f>
        <v/>
      </c>
      <c r="G435" s="13"/>
      <c r="H435" s="15" t="str">
        <f>IF(OR(B435="",SUMPRODUCT(--EXACT('Номенклатура'!$A$6:$A$205,B435))&lt;&gt;1),"",INDEX('Номенклатура'!$B$6:$B$205,SUMPRODUCT(EXACT('Номенклатура'!$A$6:$A$205,B435)*(ROW('Номенклатура'!$A$6:$A$205)-5)))&amp;"")</f>
        <v/>
      </c>
      <c r="I435" s="15" t="str">
        <f>IF(COUNTA(A435:D435,G435)=0,"",IF(NOT(ISNUMBER(A435)),"Укажите дату",IF(B435="","Укажите код",IF(NOT(AND(ISTEXT(B435),LEN(B435)&gt;0,LEN(B435)&lt;=30,ISNUMBER(FIND(LEFT(B435,1),"ABCDEFGHIJKLMNOPQRSTUVWXYZ")),SUMPRODUCT((MID(B435,{1,2,3,4,5,6,7,8,9,10,11,12,13,14,15,16,17,18,19,20,21,22,23,24,25,26,27,28,29,30},1)&lt;&gt;"")*ISERROR(FIND(MID(B435,{1,2,3,4,5,6,7,8,9,10,11,12,13,14,15,16,17,18,19,20,21,22,23,24,25,26,27,28,29,30},1),"ABCDEFGHIJKLMNOPQRSTUVWXYZ0123456789-_")))=0,ISERROR(VALUE(B435)))),"Недопустимый код: только латинские буквы A-Z в верхнем регистре, цифры, - и _; начало с буквы, до 30 символов (например MILK-001)",IF(SUMPRODUCT(--EXACT('Номенклатура'!$A$6:$A$205,B435))=0,"Код не найден в номенклатуре",IF(SUMPRODUCT(--EXACT('Номенклатура'!$A$6:$A$205,B435))&gt;1,"Код повторяется в номенклатуре",IF(ISNA(MATCH(C435,{"Приход","Расход","Списание","Корректировка остатка"},0)),"Выберите тип операции",IF(NOT(ISNUMBER(D435)),"Укажите количество",IF(D435=0,"Количество не может быть 0",IF(AND(C435&lt;&gt;"Корректировка остатка",D435&lt;0),"Для этого типа количество положительное",IF(NOT(ISNUMBER('Номенклатура'!$C$2)),"Укажите дату начала учёта",IF(A435&lt;INT('Номенклатура'!$C$2),"Раньше даты начала учёта: НЕ учтено",IF(AND(C435="Корректировка остатка",TRIM(G435)=""),"Учтено: добавьте пояснение","ОК")))))))))))))</f>
        <v/>
      </c>
    </row>
    <row r="436" spans="1:9" x14ac:dyDescent="0.25">
      <c r="A436" s="16"/>
      <c r="B436" s="13"/>
      <c r="C436" s="13"/>
      <c r="D436" s="14"/>
      <c r="E436" s="17" t="str">
        <f>IF(OR(B436="",SUMPRODUCT(--EXACT('Номенклатура'!$A$6:$A$205,B436))&lt;&gt;1),"",INDEX('Номенклатура'!$D$6:$D$205,SUMPRODUCT(EXACT('Номенклатура'!$A$6:$A$205,B436)*(ROW('Номенклатура'!$A$6:$A$205)-5)))&amp;"")</f>
        <v/>
      </c>
      <c r="F436" s="18" t="str">
        <f>IF(OR(I436="ОК",I436="Учтено: добавьте пояснение"),IF(C436="Приход",D436,IF(C436="Корректировка остатка",D436,-D436)),"")</f>
        <v/>
      </c>
      <c r="G436" s="13"/>
      <c r="H436" s="15" t="str">
        <f>IF(OR(B436="",SUMPRODUCT(--EXACT('Номенклатура'!$A$6:$A$205,B436))&lt;&gt;1),"",INDEX('Номенклатура'!$B$6:$B$205,SUMPRODUCT(EXACT('Номенклатура'!$A$6:$A$205,B436)*(ROW('Номенклатура'!$A$6:$A$205)-5)))&amp;"")</f>
        <v/>
      </c>
      <c r="I436" s="15" t="str">
        <f>IF(COUNTA(A436:D436,G436)=0,"",IF(NOT(ISNUMBER(A436)),"Укажите дату",IF(B436="","Укажите код",IF(NOT(AND(ISTEXT(B436),LEN(B436)&gt;0,LEN(B436)&lt;=30,ISNUMBER(FIND(LEFT(B436,1),"ABCDEFGHIJKLMNOPQRSTUVWXYZ")),SUMPRODUCT((MID(B436,{1,2,3,4,5,6,7,8,9,10,11,12,13,14,15,16,17,18,19,20,21,22,23,24,25,26,27,28,29,30},1)&lt;&gt;"")*ISERROR(FIND(MID(B436,{1,2,3,4,5,6,7,8,9,10,11,12,13,14,15,16,17,18,19,20,21,22,23,24,25,26,27,28,29,30},1),"ABCDEFGHIJKLMNOPQRSTUVWXYZ0123456789-_")))=0,ISERROR(VALUE(B436)))),"Недопустимый код: только латинские буквы A-Z в верхнем регистре, цифры, - и _; начало с буквы, до 30 символов (например MILK-001)",IF(SUMPRODUCT(--EXACT('Номенклатура'!$A$6:$A$205,B436))=0,"Код не найден в номенклатуре",IF(SUMPRODUCT(--EXACT('Номенклатура'!$A$6:$A$205,B436))&gt;1,"Код повторяется в номенклатуре",IF(ISNA(MATCH(C436,{"Приход","Расход","Списание","Корректировка остатка"},0)),"Выберите тип операции",IF(NOT(ISNUMBER(D436)),"Укажите количество",IF(D436=0,"Количество не может быть 0",IF(AND(C436&lt;&gt;"Корректировка остатка",D436&lt;0),"Для этого типа количество положительное",IF(NOT(ISNUMBER('Номенклатура'!$C$2)),"Укажите дату начала учёта",IF(A436&lt;INT('Номенклатура'!$C$2),"Раньше даты начала учёта: НЕ учтено",IF(AND(C436="Корректировка остатка",TRIM(G436)=""),"Учтено: добавьте пояснение","ОК")))))))))))))</f>
        <v/>
      </c>
    </row>
    <row r="437" spans="1:9" x14ac:dyDescent="0.25">
      <c r="A437" s="16"/>
      <c r="B437" s="13"/>
      <c r="C437" s="13"/>
      <c r="D437" s="14"/>
      <c r="E437" s="17" t="str">
        <f>IF(OR(B437="",SUMPRODUCT(--EXACT('Номенклатура'!$A$6:$A$205,B437))&lt;&gt;1),"",INDEX('Номенклатура'!$D$6:$D$205,SUMPRODUCT(EXACT('Номенклатура'!$A$6:$A$205,B437)*(ROW('Номенклатура'!$A$6:$A$205)-5)))&amp;"")</f>
        <v/>
      </c>
      <c r="F437" s="18" t="str">
        <f>IF(OR(I437="ОК",I437="Учтено: добавьте пояснение"),IF(C437="Приход",D437,IF(C437="Корректировка остатка",D437,-D437)),"")</f>
        <v/>
      </c>
      <c r="G437" s="13"/>
      <c r="H437" s="15" t="str">
        <f>IF(OR(B437="",SUMPRODUCT(--EXACT('Номенклатура'!$A$6:$A$205,B437))&lt;&gt;1),"",INDEX('Номенклатура'!$B$6:$B$205,SUMPRODUCT(EXACT('Номенклатура'!$A$6:$A$205,B437)*(ROW('Номенклатура'!$A$6:$A$205)-5)))&amp;"")</f>
        <v/>
      </c>
      <c r="I437" s="15" t="str">
        <f>IF(COUNTA(A437:D437,G437)=0,"",IF(NOT(ISNUMBER(A437)),"Укажите дату",IF(B437="","Укажите код",IF(NOT(AND(ISTEXT(B437),LEN(B437)&gt;0,LEN(B437)&lt;=30,ISNUMBER(FIND(LEFT(B437,1),"ABCDEFGHIJKLMNOPQRSTUVWXYZ")),SUMPRODUCT((MID(B437,{1,2,3,4,5,6,7,8,9,10,11,12,13,14,15,16,17,18,19,20,21,22,23,24,25,26,27,28,29,30},1)&lt;&gt;"")*ISERROR(FIND(MID(B437,{1,2,3,4,5,6,7,8,9,10,11,12,13,14,15,16,17,18,19,20,21,22,23,24,25,26,27,28,29,30},1),"ABCDEFGHIJKLMNOPQRSTUVWXYZ0123456789-_")))=0,ISERROR(VALUE(B437)))),"Недопустимый код: только латинские буквы A-Z в верхнем регистре, цифры, - и _; начало с буквы, до 30 символов (например MILK-001)",IF(SUMPRODUCT(--EXACT('Номенклатура'!$A$6:$A$205,B437))=0,"Код не найден в номенклатуре",IF(SUMPRODUCT(--EXACT('Номенклатура'!$A$6:$A$205,B437))&gt;1,"Код повторяется в номенклатуре",IF(ISNA(MATCH(C437,{"Приход","Расход","Списание","Корректировка остатка"},0)),"Выберите тип операции",IF(NOT(ISNUMBER(D437)),"Укажите количество",IF(D437=0,"Количество не может быть 0",IF(AND(C437&lt;&gt;"Корректировка остатка",D437&lt;0),"Для этого типа количество положительное",IF(NOT(ISNUMBER('Номенклатура'!$C$2)),"Укажите дату начала учёта",IF(A437&lt;INT('Номенклатура'!$C$2),"Раньше даты начала учёта: НЕ учтено",IF(AND(C437="Корректировка остатка",TRIM(G437)=""),"Учтено: добавьте пояснение","ОК")))))))))))))</f>
        <v/>
      </c>
    </row>
    <row r="438" spans="1:9" x14ac:dyDescent="0.25">
      <c r="A438" s="16"/>
      <c r="B438" s="13"/>
      <c r="C438" s="13"/>
      <c r="D438" s="14"/>
      <c r="E438" s="17" t="str">
        <f>IF(OR(B438="",SUMPRODUCT(--EXACT('Номенклатура'!$A$6:$A$205,B438))&lt;&gt;1),"",INDEX('Номенклатура'!$D$6:$D$205,SUMPRODUCT(EXACT('Номенклатура'!$A$6:$A$205,B438)*(ROW('Номенклатура'!$A$6:$A$205)-5)))&amp;"")</f>
        <v/>
      </c>
      <c r="F438" s="18" t="str">
        <f>IF(OR(I438="ОК",I438="Учтено: добавьте пояснение"),IF(C438="Приход",D438,IF(C438="Корректировка остатка",D438,-D438)),"")</f>
        <v/>
      </c>
      <c r="G438" s="13"/>
      <c r="H438" s="15" t="str">
        <f>IF(OR(B438="",SUMPRODUCT(--EXACT('Номенклатура'!$A$6:$A$205,B438))&lt;&gt;1),"",INDEX('Номенклатура'!$B$6:$B$205,SUMPRODUCT(EXACT('Номенклатура'!$A$6:$A$205,B438)*(ROW('Номенклатура'!$A$6:$A$205)-5)))&amp;"")</f>
        <v/>
      </c>
      <c r="I438" s="15" t="str">
        <f>IF(COUNTA(A438:D438,G438)=0,"",IF(NOT(ISNUMBER(A438)),"Укажите дату",IF(B438="","Укажите код",IF(NOT(AND(ISTEXT(B438),LEN(B438)&gt;0,LEN(B438)&lt;=30,ISNUMBER(FIND(LEFT(B438,1),"ABCDEFGHIJKLMNOPQRSTUVWXYZ")),SUMPRODUCT((MID(B438,{1,2,3,4,5,6,7,8,9,10,11,12,13,14,15,16,17,18,19,20,21,22,23,24,25,26,27,28,29,30},1)&lt;&gt;"")*ISERROR(FIND(MID(B438,{1,2,3,4,5,6,7,8,9,10,11,12,13,14,15,16,17,18,19,20,21,22,23,24,25,26,27,28,29,30},1),"ABCDEFGHIJKLMNOPQRSTUVWXYZ0123456789-_")))=0,ISERROR(VALUE(B438)))),"Недопустимый код: только латинские буквы A-Z в верхнем регистре, цифры, - и _; начало с буквы, до 30 символов (например MILK-001)",IF(SUMPRODUCT(--EXACT('Номенклатура'!$A$6:$A$205,B438))=0,"Код не найден в номенклатуре",IF(SUMPRODUCT(--EXACT('Номенклатура'!$A$6:$A$205,B438))&gt;1,"Код повторяется в номенклатуре",IF(ISNA(MATCH(C438,{"Приход","Расход","Списание","Корректировка остатка"},0)),"Выберите тип операции",IF(NOT(ISNUMBER(D438)),"Укажите количество",IF(D438=0,"Количество не может быть 0",IF(AND(C438&lt;&gt;"Корректировка остатка",D438&lt;0),"Для этого типа количество положительное",IF(NOT(ISNUMBER('Номенклатура'!$C$2)),"Укажите дату начала учёта",IF(A438&lt;INT('Номенклатура'!$C$2),"Раньше даты начала учёта: НЕ учтено",IF(AND(C438="Корректировка остатка",TRIM(G438)=""),"Учтено: добавьте пояснение","ОК")))))))))))))</f>
        <v/>
      </c>
    </row>
    <row r="439" spans="1:9" x14ac:dyDescent="0.25">
      <c r="A439" s="16"/>
      <c r="B439" s="13"/>
      <c r="C439" s="13"/>
      <c r="D439" s="14"/>
      <c r="E439" s="17" t="str">
        <f>IF(OR(B439="",SUMPRODUCT(--EXACT('Номенклатура'!$A$6:$A$205,B439))&lt;&gt;1),"",INDEX('Номенклатура'!$D$6:$D$205,SUMPRODUCT(EXACT('Номенклатура'!$A$6:$A$205,B439)*(ROW('Номенклатура'!$A$6:$A$205)-5)))&amp;"")</f>
        <v/>
      </c>
      <c r="F439" s="18" t="str">
        <f>IF(OR(I439="ОК",I439="Учтено: добавьте пояснение"),IF(C439="Приход",D439,IF(C439="Корректировка остатка",D439,-D439)),"")</f>
        <v/>
      </c>
      <c r="G439" s="13"/>
      <c r="H439" s="15" t="str">
        <f>IF(OR(B439="",SUMPRODUCT(--EXACT('Номенклатура'!$A$6:$A$205,B439))&lt;&gt;1),"",INDEX('Номенклатура'!$B$6:$B$205,SUMPRODUCT(EXACT('Номенклатура'!$A$6:$A$205,B439)*(ROW('Номенклатура'!$A$6:$A$205)-5)))&amp;"")</f>
        <v/>
      </c>
      <c r="I439" s="15" t="str">
        <f>IF(COUNTA(A439:D439,G439)=0,"",IF(NOT(ISNUMBER(A439)),"Укажите дату",IF(B439="","Укажите код",IF(NOT(AND(ISTEXT(B439),LEN(B439)&gt;0,LEN(B439)&lt;=30,ISNUMBER(FIND(LEFT(B439,1),"ABCDEFGHIJKLMNOPQRSTUVWXYZ")),SUMPRODUCT((MID(B439,{1,2,3,4,5,6,7,8,9,10,11,12,13,14,15,16,17,18,19,20,21,22,23,24,25,26,27,28,29,30},1)&lt;&gt;"")*ISERROR(FIND(MID(B439,{1,2,3,4,5,6,7,8,9,10,11,12,13,14,15,16,17,18,19,20,21,22,23,24,25,26,27,28,29,30},1),"ABCDEFGHIJKLMNOPQRSTUVWXYZ0123456789-_")))=0,ISERROR(VALUE(B439)))),"Недопустимый код: только латинские буквы A-Z в верхнем регистре, цифры, - и _; начало с буквы, до 30 символов (например MILK-001)",IF(SUMPRODUCT(--EXACT('Номенклатура'!$A$6:$A$205,B439))=0,"Код не найден в номенклатуре",IF(SUMPRODUCT(--EXACT('Номенклатура'!$A$6:$A$205,B439))&gt;1,"Код повторяется в номенклатуре",IF(ISNA(MATCH(C439,{"Приход","Расход","Списание","Корректировка остатка"},0)),"Выберите тип операции",IF(NOT(ISNUMBER(D439)),"Укажите количество",IF(D439=0,"Количество не может быть 0",IF(AND(C439&lt;&gt;"Корректировка остатка",D439&lt;0),"Для этого типа количество положительное",IF(NOT(ISNUMBER('Номенклатура'!$C$2)),"Укажите дату начала учёта",IF(A439&lt;INT('Номенклатура'!$C$2),"Раньше даты начала учёта: НЕ учтено",IF(AND(C439="Корректировка остатка",TRIM(G439)=""),"Учтено: добавьте пояснение","ОК")))))))))))))</f>
        <v/>
      </c>
    </row>
    <row r="440" spans="1:9" x14ac:dyDescent="0.25">
      <c r="A440" s="16"/>
      <c r="B440" s="13"/>
      <c r="C440" s="13"/>
      <c r="D440" s="14"/>
      <c r="E440" s="17" t="str">
        <f>IF(OR(B440="",SUMPRODUCT(--EXACT('Номенклатура'!$A$6:$A$205,B440))&lt;&gt;1),"",INDEX('Номенклатура'!$D$6:$D$205,SUMPRODUCT(EXACT('Номенклатура'!$A$6:$A$205,B440)*(ROW('Номенклатура'!$A$6:$A$205)-5)))&amp;"")</f>
        <v/>
      </c>
      <c r="F440" s="18" t="str">
        <f>IF(OR(I440="ОК",I440="Учтено: добавьте пояснение"),IF(C440="Приход",D440,IF(C440="Корректировка остатка",D440,-D440)),"")</f>
        <v/>
      </c>
      <c r="G440" s="13"/>
      <c r="H440" s="15" t="str">
        <f>IF(OR(B440="",SUMPRODUCT(--EXACT('Номенклатура'!$A$6:$A$205,B440))&lt;&gt;1),"",INDEX('Номенклатура'!$B$6:$B$205,SUMPRODUCT(EXACT('Номенклатура'!$A$6:$A$205,B440)*(ROW('Номенклатура'!$A$6:$A$205)-5)))&amp;"")</f>
        <v/>
      </c>
      <c r="I440" s="15" t="str">
        <f>IF(COUNTA(A440:D440,G440)=0,"",IF(NOT(ISNUMBER(A440)),"Укажите дату",IF(B440="","Укажите код",IF(NOT(AND(ISTEXT(B440),LEN(B440)&gt;0,LEN(B440)&lt;=30,ISNUMBER(FIND(LEFT(B440,1),"ABCDEFGHIJKLMNOPQRSTUVWXYZ")),SUMPRODUCT((MID(B440,{1,2,3,4,5,6,7,8,9,10,11,12,13,14,15,16,17,18,19,20,21,22,23,24,25,26,27,28,29,30},1)&lt;&gt;"")*ISERROR(FIND(MID(B440,{1,2,3,4,5,6,7,8,9,10,11,12,13,14,15,16,17,18,19,20,21,22,23,24,25,26,27,28,29,30},1),"ABCDEFGHIJKLMNOPQRSTUVWXYZ0123456789-_")))=0,ISERROR(VALUE(B440)))),"Недопустимый код: только латинские буквы A-Z в верхнем регистре, цифры, - и _; начало с буквы, до 30 символов (например MILK-001)",IF(SUMPRODUCT(--EXACT('Номенклатура'!$A$6:$A$205,B440))=0,"Код не найден в номенклатуре",IF(SUMPRODUCT(--EXACT('Номенклатура'!$A$6:$A$205,B440))&gt;1,"Код повторяется в номенклатуре",IF(ISNA(MATCH(C440,{"Приход","Расход","Списание","Корректировка остатка"},0)),"Выберите тип операции",IF(NOT(ISNUMBER(D440)),"Укажите количество",IF(D440=0,"Количество не может быть 0",IF(AND(C440&lt;&gt;"Корректировка остатка",D440&lt;0),"Для этого типа количество положительное",IF(NOT(ISNUMBER('Номенклатура'!$C$2)),"Укажите дату начала учёта",IF(A440&lt;INT('Номенклатура'!$C$2),"Раньше даты начала учёта: НЕ учтено",IF(AND(C440="Корректировка остатка",TRIM(G440)=""),"Учтено: добавьте пояснение","ОК")))))))))))))</f>
        <v/>
      </c>
    </row>
    <row r="441" spans="1:9" x14ac:dyDescent="0.25">
      <c r="A441" s="16"/>
      <c r="B441" s="13"/>
      <c r="C441" s="13"/>
      <c r="D441" s="14"/>
      <c r="E441" s="17" t="str">
        <f>IF(OR(B441="",SUMPRODUCT(--EXACT('Номенклатура'!$A$6:$A$205,B441))&lt;&gt;1),"",INDEX('Номенклатура'!$D$6:$D$205,SUMPRODUCT(EXACT('Номенклатура'!$A$6:$A$205,B441)*(ROW('Номенклатура'!$A$6:$A$205)-5)))&amp;"")</f>
        <v/>
      </c>
      <c r="F441" s="18" t="str">
        <f>IF(OR(I441="ОК",I441="Учтено: добавьте пояснение"),IF(C441="Приход",D441,IF(C441="Корректировка остатка",D441,-D441)),"")</f>
        <v/>
      </c>
      <c r="G441" s="13"/>
      <c r="H441" s="15" t="str">
        <f>IF(OR(B441="",SUMPRODUCT(--EXACT('Номенклатура'!$A$6:$A$205,B441))&lt;&gt;1),"",INDEX('Номенклатура'!$B$6:$B$205,SUMPRODUCT(EXACT('Номенклатура'!$A$6:$A$205,B441)*(ROW('Номенклатура'!$A$6:$A$205)-5)))&amp;"")</f>
        <v/>
      </c>
      <c r="I441" s="15" t="str">
        <f>IF(COUNTA(A441:D441,G441)=0,"",IF(NOT(ISNUMBER(A441)),"Укажите дату",IF(B441="","Укажите код",IF(NOT(AND(ISTEXT(B441),LEN(B441)&gt;0,LEN(B441)&lt;=30,ISNUMBER(FIND(LEFT(B441,1),"ABCDEFGHIJKLMNOPQRSTUVWXYZ")),SUMPRODUCT((MID(B441,{1,2,3,4,5,6,7,8,9,10,11,12,13,14,15,16,17,18,19,20,21,22,23,24,25,26,27,28,29,30},1)&lt;&gt;"")*ISERROR(FIND(MID(B441,{1,2,3,4,5,6,7,8,9,10,11,12,13,14,15,16,17,18,19,20,21,22,23,24,25,26,27,28,29,30},1),"ABCDEFGHIJKLMNOPQRSTUVWXYZ0123456789-_")))=0,ISERROR(VALUE(B441)))),"Недопустимый код: только латинские буквы A-Z в верхнем регистре, цифры, - и _; начало с буквы, до 30 символов (например MILK-001)",IF(SUMPRODUCT(--EXACT('Номенклатура'!$A$6:$A$205,B441))=0,"Код не найден в номенклатуре",IF(SUMPRODUCT(--EXACT('Номенклатура'!$A$6:$A$205,B441))&gt;1,"Код повторяется в номенклатуре",IF(ISNA(MATCH(C441,{"Приход","Расход","Списание","Корректировка остатка"},0)),"Выберите тип операции",IF(NOT(ISNUMBER(D441)),"Укажите количество",IF(D441=0,"Количество не может быть 0",IF(AND(C441&lt;&gt;"Корректировка остатка",D441&lt;0),"Для этого типа количество положительное",IF(NOT(ISNUMBER('Номенклатура'!$C$2)),"Укажите дату начала учёта",IF(A441&lt;INT('Номенклатура'!$C$2),"Раньше даты начала учёта: НЕ учтено",IF(AND(C441="Корректировка остатка",TRIM(G441)=""),"Учтено: добавьте пояснение","ОК")))))))))))))</f>
        <v/>
      </c>
    </row>
    <row r="442" spans="1:9" x14ac:dyDescent="0.25">
      <c r="A442" s="16"/>
      <c r="B442" s="13"/>
      <c r="C442" s="13"/>
      <c r="D442" s="14"/>
      <c r="E442" s="17" t="str">
        <f>IF(OR(B442="",SUMPRODUCT(--EXACT('Номенклатура'!$A$6:$A$205,B442))&lt;&gt;1),"",INDEX('Номенклатура'!$D$6:$D$205,SUMPRODUCT(EXACT('Номенклатура'!$A$6:$A$205,B442)*(ROW('Номенклатура'!$A$6:$A$205)-5)))&amp;"")</f>
        <v/>
      </c>
      <c r="F442" s="18" t="str">
        <f>IF(OR(I442="ОК",I442="Учтено: добавьте пояснение"),IF(C442="Приход",D442,IF(C442="Корректировка остатка",D442,-D442)),"")</f>
        <v/>
      </c>
      <c r="G442" s="13"/>
      <c r="H442" s="15" t="str">
        <f>IF(OR(B442="",SUMPRODUCT(--EXACT('Номенклатура'!$A$6:$A$205,B442))&lt;&gt;1),"",INDEX('Номенклатура'!$B$6:$B$205,SUMPRODUCT(EXACT('Номенклатура'!$A$6:$A$205,B442)*(ROW('Номенклатура'!$A$6:$A$205)-5)))&amp;"")</f>
        <v/>
      </c>
      <c r="I442" s="15" t="str">
        <f>IF(COUNTA(A442:D442,G442)=0,"",IF(NOT(ISNUMBER(A442)),"Укажите дату",IF(B442="","Укажите код",IF(NOT(AND(ISTEXT(B442),LEN(B442)&gt;0,LEN(B442)&lt;=30,ISNUMBER(FIND(LEFT(B442,1),"ABCDEFGHIJKLMNOPQRSTUVWXYZ")),SUMPRODUCT((MID(B442,{1,2,3,4,5,6,7,8,9,10,11,12,13,14,15,16,17,18,19,20,21,22,23,24,25,26,27,28,29,30},1)&lt;&gt;"")*ISERROR(FIND(MID(B442,{1,2,3,4,5,6,7,8,9,10,11,12,13,14,15,16,17,18,19,20,21,22,23,24,25,26,27,28,29,30},1),"ABCDEFGHIJKLMNOPQRSTUVWXYZ0123456789-_")))=0,ISERROR(VALUE(B442)))),"Недопустимый код: только латинские буквы A-Z в верхнем регистре, цифры, - и _; начало с буквы, до 30 символов (например MILK-001)",IF(SUMPRODUCT(--EXACT('Номенклатура'!$A$6:$A$205,B442))=0,"Код не найден в номенклатуре",IF(SUMPRODUCT(--EXACT('Номенклатура'!$A$6:$A$205,B442))&gt;1,"Код повторяется в номенклатуре",IF(ISNA(MATCH(C442,{"Приход","Расход","Списание","Корректировка остатка"},0)),"Выберите тип операции",IF(NOT(ISNUMBER(D442)),"Укажите количество",IF(D442=0,"Количество не может быть 0",IF(AND(C442&lt;&gt;"Корректировка остатка",D442&lt;0),"Для этого типа количество положительное",IF(NOT(ISNUMBER('Номенклатура'!$C$2)),"Укажите дату начала учёта",IF(A442&lt;INT('Номенклатура'!$C$2),"Раньше даты начала учёта: НЕ учтено",IF(AND(C442="Корректировка остатка",TRIM(G442)=""),"Учтено: добавьте пояснение","ОК")))))))))))))</f>
        <v/>
      </c>
    </row>
    <row r="443" spans="1:9" x14ac:dyDescent="0.25">
      <c r="A443" s="16"/>
      <c r="B443" s="13"/>
      <c r="C443" s="13"/>
      <c r="D443" s="14"/>
      <c r="E443" s="17" t="str">
        <f>IF(OR(B443="",SUMPRODUCT(--EXACT('Номенклатура'!$A$6:$A$205,B443))&lt;&gt;1),"",INDEX('Номенклатура'!$D$6:$D$205,SUMPRODUCT(EXACT('Номенклатура'!$A$6:$A$205,B443)*(ROW('Номенклатура'!$A$6:$A$205)-5)))&amp;"")</f>
        <v/>
      </c>
      <c r="F443" s="18" t="str">
        <f>IF(OR(I443="ОК",I443="Учтено: добавьте пояснение"),IF(C443="Приход",D443,IF(C443="Корректировка остатка",D443,-D443)),"")</f>
        <v/>
      </c>
      <c r="G443" s="13"/>
      <c r="H443" s="15" t="str">
        <f>IF(OR(B443="",SUMPRODUCT(--EXACT('Номенклатура'!$A$6:$A$205,B443))&lt;&gt;1),"",INDEX('Номенклатура'!$B$6:$B$205,SUMPRODUCT(EXACT('Номенклатура'!$A$6:$A$205,B443)*(ROW('Номенклатура'!$A$6:$A$205)-5)))&amp;"")</f>
        <v/>
      </c>
      <c r="I443" s="15" t="str">
        <f>IF(COUNTA(A443:D443,G443)=0,"",IF(NOT(ISNUMBER(A443)),"Укажите дату",IF(B443="","Укажите код",IF(NOT(AND(ISTEXT(B443),LEN(B443)&gt;0,LEN(B443)&lt;=30,ISNUMBER(FIND(LEFT(B443,1),"ABCDEFGHIJKLMNOPQRSTUVWXYZ")),SUMPRODUCT((MID(B443,{1,2,3,4,5,6,7,8,9,10,11,12,13,14,15,16,17,18,19,20,21,22,23,24,25,26,27,28,29,30},1)&lt;&gt;"")*ISERROR(FIND(MID(B443,{1,2,3,4,5,6,7,8,9,10,11,12,13,14,15,16,17,18,19,20,21,22,23,24,25,26,27,28,29,30},1),"ABCDEFGHIJKLMNOPQRSTUVWXYZ0123456789-_")))=0,ISERROR(VALUE(B443)))),"Недопустимый код: только латинские буквы A-Z в верхнем регистре, цифры, - и _; начало с буквы, до 30 символов (например MILK-001)",IF(SUMPRODUCT(--EXACT('Номенклатура'!$A$6:$A$205,B443))=0,"Код не найден в номенклатуре",IF(SUMPRODUCT(--EXACT('Номенклатура'!$A$6:$A$205,B443))&gt;1,"Код повторяется в номенклатуре",IF(ISNA(MATCH(C443,{"Приход","Расход","Списание","Корректировка остатка"},0)),"Выберите тип операции",IF(NOT(ISNUMBER(D443)),"Укажите количество",IF(D443=0,"Количество не может быть 0",IF(AND(C443&lt;&gt;"Корректировка остатка",D443&lt;0),"Для этого типа количество положительное",IF(NOT(ISNUMBER('Номенклатура'!$C$2)),"Укажите дату начала учёта",IF(A443&lt;INT('Номенклатура'!$C$2),"Раньше даты начала учёта: НЕ учтено",IF(AND(C443="Корректировка остатка",TRIM(G443)=""),"Учтено: добавьте пояснение","ОК")))))))))))))</f>
        <v/>
      </c>
    </row>
    <row r="444" spans="1:9" x14ac:dyDescent="0.25">
      <c r="A444" s="16"/>
      <c r="B444" s="13"/>
      <c r="C444" s="13"/>
      <c r="D444" s="14"/>
      <c r="E444" s="17" t="str">
        <f>IF(OR(B444="",SUMPRODUCT(--EXACT('Номенклатура'!$A$6:$A$205,B444))&lt;&gt;1),"",INDEX('Номенклатура'!$D$6:$D$205,SUMPRODUCT(EXACT('Номенклатура'!$A$6:$A$205,B444)*(ROW('Номенклатура'!$A$6:$A$205)-5)))&amp;"")</f>
        <v/>
      </c>
      <c r="F444" s="18" t="str">
        <f>IF(OR(I444="ОК",I444="Учтено: добавьте пояснение"),IF(C444="Приход",D444,IF(C444="Корректировка остатка",D444,-D444)),"")</f>
        <v/>
      </c>
      <c r="G444" s="13"/>
      <c r="H444" s="15" t="str">
        <f>IF(OR(B444="",SUMPRODUCT(--EXACT('Номенклатура'!$A$6:$A$205,B444))&lt;&gt;1),"",INDEX('Номенклатура'!$B$6:$B$205,SUMPRODUCT(EXACT('Номенклатура'!$A$6:$A$205,B444)*(ROW('Номенклатура'!$A$6:$A$205)-5)))&amp;"")</f>
        <v/>
      </c>
      <c r="I444" s="15" t="str">
        <f>IF(COUNTA(A444:D444,G444)=0,"",IF(NOT(ISNUMBER(A444)),"Укажите дату",IF(B444="","Укажите код",IF(NOT(AND(ISTEXT(B444),LEN(B444)&gt;0,LEN(B444)&lt;=30,ISNUMBER(FIND(LEFT(B444,1),"ABCDEFGHIJKLMNOPQRSTUVWXYZ")),SUMPRODUCT((MID(B444,{1,2,3,4,5,6,7,8,9,10,11,12,13,14,15,16,17,18,19,20,21,22,23,24,25,26,27,28,29,30},1)&lt;&gt;"")*ISERROR(FIND(MID(B444,{1,2,3,4,5,6,7,8,9,10,11,12,13,14,15,16,17,18,19,20,21,22,23,24,25,26,27,28,29,30},1),"ABCDEFGHIJKLMNOPQRSTUVWXYZ0123456789-_")))=0,ISERROR(VALUE(B444)))),"Недопустимый код: только латинские буквы A-Z в верхнем регистре, цифры, - и _; начало с буквы, до 30 символов (например MILK-001)",IF(SUMPRODUCT(--EXACT('Номенклатура'!$A$6:$A$205,B444))=0,"Код не найден в номенклатуре",IF(SUMPRODUCT(--EXACT('Номенклатура'!$A$6:$A$205,B444))&gt;1,"Код повторяется в номенклатуре",IF(ISNA(MATCH(C444,{"Приход","Расход","Списание","Корректировка остатка"},0)),"Выберите тип операции",IF(NOT(ISNUMBER(D444)),"Укажите количество",IF(D444=0,"Количество не может быть 0",IF(AND(C444&lt;&gt;"Корректировка остатка",D444&lt;0),"Для этого типа количество положительное",IF(NOT(ISNUMBER('Номенклатура'!$C$2)),"Укажите дату начала учёта",IF(A444&lt;INT('Номенклатура'!$C$2),"Раньше даты начала учёта: НЕ учтено",IF(AND(C444="Корректировка остатка",TRIM(G444)=""),"Учтено: добавьте пояснение","ОК")))))))))))))</f>
        <v/>
      </c>
    </row>
    <row r="445" spans="1:9" x14ac:dyDescent="0.25">
      <c r="A445" s="16"/>
      <c r="B445" s="13"/>
      <c r="C445" s="13"/>
      <c r="D445" s="14"/>
      <c r="E445" s="17" t="str">
        <f>IF(OR(B445="",SUMPRODUCT(--EXACT('Номенклатура'!$A$6:$A$205,B445))&lt;&gt;1),"",INDEX('Номенклатура'!$D$6:$D$205,SUMPRODUCT(EXACT('Номенклатура'!$A$6:$A$205,B445)*(ROW('Номенклатура'!$A$6:$A$205)-5)))&amp;"")</f>
        <v/>
      </c>
      <c r="F445" s="18" t="str">
        <f>IF(OR(I445="ОК",I445="Учтено: добавьте пояснение"),IF(C445="Приход",D445,IF(C445="Корректировка остатка",D445,-D445)),"")</f>
        <v/>
      </c>
      <c r="G445" s="13"/>
      <c r="H445" s="15" t="str">
        <f>IF(OR(B445="",SUMPRODUCT(--EXACT('Номенклатура'!$A$6:$A$205,B445))&lt;&gt;1),"",INDEX('Номенклатура'!$B$6:$B$205,SUMPRODUCT(EXACT('Номенклатура'!$A$6:$A$205,B445)*(ROW('Номенклатура'!$A$6:$A$205)-5)))&amp;"")</f>
        <v/>
      </c>
      <c r="I445" s="15" t="str">
        <f>IF(COUNTA(A445:D445,G445)=0,"",IF(NOT(ISNUMBER(A445)),"Укажите дату",IF(B445="","Укажите код",IF(NOT(AND(ISTEXT(B445),LEN(B445)&gt;0,LEN(B445)&lt;=30,ISNUMBER(FIND(LEFT(B445,1),"ABCDEFGHIJKLMNOPQRSTUVWXYZ")),SUMPRODUCT((MID(B445,{1,2,3,4,5,6,7,8,9,10,11,12,13,14,15,16,17,18,19,20,21,22,23,24,25,26,27,28,29,30},1)&lt;&gt;"")*ISERROR(FIND(MID(B445,{1,2,3,4,5,6,7,8,9,10,11,12,13,14,15,16,17,18,19,20,21,22,23,24,25,26,27,28,29,30},1),"ABCDEFGHIJKLMNOPQRSTUVWXYZ0123456789-_")))=0,ISERROR(VALUE(B445)))),"Недопустимый код: только латинские буквы A-Z в верхнем регистре, цифры, - и _; начало с буквы, до 30 символов (например MILK-001)",IF(SUMPRODUCT(--EXACT('Номенклатура'!$A$6:$A$205,B445))=0,"Код не найден в номенклатуре",IF(SUMPRODUCT(--EXACT('Номенклатура'!$A$6:$A$205,B445))&gt;1,"Код повторяется в номенклатуре",IF(ISNA(MATCH(C445,{"Приход","Расход","Списание","Корректировка остатка"},0)),"Выберите тип операции",IF(NOT(ISNUMBER(D445)),"Укажите количество",IF(D445=0,"Количество не может быть 0",IF(AND(C445&lt;&gt;"Корректировка остатка",D445&lt;0),"Для этого типа количество положительное",IF(NOT(ISNUMBER('Номенклатура'!$C$2)),"Укажите дату начала учёта",IF(A445&lt;INT('Номенклатура'!$C$2),"Раньше даты начала учёта: НЕ учтено",IF(AND(C445="Корректировка остатка",TRIM(G445)=""),"Учтено: добавьте пояснение","ОК")))))))))))))</f>
        <v/>
      </c>
    </row>
    <row r="446" spans="1:9" x14ac:dyDescent="0.25">
      <c r="A446" s="16"/>
      <c r="B446" s="13"/>
      <c r="C446" s="13"/>
      <c r="D446" s="14"/>
      <c r="E446" s="17" t="str">
        <f>IF(OR(B446="",SUMPRODUCT(--EXACT('Номенклатура'!$A$6:$A$205,B446))&lt;&gt;1),"",INDEX('Номенклатура'!$D$6:$D$205,SUMPRODUCT(EXACT('Номенклатура'!$A$6:$A$205,B446)*(ROW('Номенклатура'!$A$6:$A$205)-5)))&amp;"")</f>
        <v/>
      </c>
      <c r="F446" s="18" t="str">
        <f>IF(OR(I446="ОК",I446="Учтено: добавьте пояснение"),IF(C446="Приход",D446,IF(C446="Корректировка остатка",D446,-D446)),"")</f>
        <v/>
      </c>
      <c r="G446" s="13"/>
      <c r="H446" s="15" t="str">
        <f>IF(OR(B446="",SUMPRODUCT(--EXACT('Номенклатура'!$A$6:$A$205,B446))&lt;&gt;1),"",INDEX('Номенклатура'!$B$6:$B$205,SUMPRODUCT(EXACT('Номенклатура'!$A$6:$A$205,B446)*(ROW('Номенклатура'!$A$6:$A$205)-5)))&amp;"")</f>
        <v/>
      </c>
      <c r="I446" s="15" t="str">
        <f>IF(COUNTA(A446:D446,G446)=0,"",IF(NOT(ISNUMBER(A446)),"Укажите дату",IF(B446="","Укажите код",IF(NOT(AND(ISTEXT(B446),LEN(B446)&gt;0,LEN(B446)&lt;=30,ISNUMBER(FIND(LEFT(B446,1),"ABCDEFGHIJKLMNOPQRSTUVWXYZ")),SUMPRODUCT((MID(B446,{1,2,3,4,5,6,7,8,9,10,11,12,13,14,15,16,17,18,19,20,21,22,23,24,25,26,27,28,29,30},1)&lt;&gt;"")*ISERROR(FIND(MID(B446,{1,2,3,4,5,6,7,8,9,10,11,12,13,14,15,16,17,18,19,20,21,22,23,24,25,26,27,28,29,30},1),"ABCDEFGHIJKLMNOPQRSTUVWXYZ0123456789-_")))=0,ISERROR(VALUE(B446)))),"Недопустимый код: только латинские буквы A-Z в верхнем регистре, цифры, - и _; начало с буквы, до 30 символов (например MILK-001)",IF(SUMPRODUCT(--EXACT('Номенклатура'!$A$6:$A$205,B446))=0,"Код не найден в номенклатуре",IF(SUMPRODUCT(--EXACT('Номенклатура'!$A$6:$A$205,B446))&gt;1,"Код повторяется в номенклатуре",IF(ISNA(MATCH(C446,{"Приход","Расход","Списание","Корректировка остатка"},0)),"Выберите тип операции",IF(NOT(ISNUMBER(D446)),"Укажите количество",IF(D446=0,"Количество не может быть 0",IF(AND(C446&lt;&gt;"Корректировка остатка",D446&lt;0),"Для этого типа количество положительное",IF(NOT(ISNUMBER('Номенклатура'!$C$2)),"Укажите дату начала учёта",IF(A446&lt;INT('Номенклатура'!$C$2),"Раньше даты начала учёта: НЕ учтено",IF(AND(C446="Корректировка остатка",TRIM(G446)=""),"Учтено: добавьте пояснение","ОК")))))))))))))</f>
        <v/>
      </c>
    </row>
    <row r="447" spans="1:9" x14ac:dyDescent="0.25">
      <c r="A447" s="16"/>
      <c r="B447" s="13"/>
      <c r="C447" s="13"/>
      <c r="D447" s="14"/>
      <c r="E447" s="17" t="str">
        <f>IF(OR(B447="",SUMPRODUCT(--EXACT('Номенклатура'!$A$6:$A$205,B447))&lt;&gt;1),"",INDEX('Номенклатура'!$D$6:$D$205,SUMPRODUCT(EXACT('Номенклатура'!$A$6:$A$205,B447)*(ROW('Номенклатура'!$A$6:$A$205)-5)))&amp;"")</f>
        <v/>
      </c>
      <c r="F447" s="18" t="str">
        <f>IF(OR(I447="ОК",I447="Учтено: добавьте пояснение"),IF(C447="Приход",D447,IF(C447="Корректировка остатка",D447,-D447)),"")</f>
        <v/>
      </c>
      <c r="G447" s="13"/>
      <c r="H447" s="15" t="str">
        <f>IF(OR(B447="",SUMPRODUCT(--EXACT('Номенклатура'!$A$6:$A$205,B447))&lt;&gt;1),"",INDEX('Номенклатура'!$B$6:$B$205,SUMPRODUCT(EXACT('Номенклатура'!$A$6:$A$205,B447)*(ROW('Номенклатура'!$A$6:$A$205)-5)))&amp;"")</f>
        <v/>
      </c>
      <c r="I447" s="15" t="str">
        <f>IF(COUNTA(A447:D447,G447)=0,"",IF(NOT(ISNUMBER(A447)),"Укажите дату",IF(B447="","Укажите код",IF(NOT(AND(ISTEXT(B447),LEN(B447)&gt;0,LEN(B447)&lt;=30,ISNUMBER(FIND(LEFT(B447,1),"ABCDEFGHIJKLMNOPQRSTUVWXYZ")),SUMPRODUCT((MID(B447,{1,2,3,4,5,6,7,8,9,10,11,12,13,14,15,16,17,18,19,20,21,22,23,24,25,26,27,28,29,30},1)&lt;&gt;"")*ISERROR(FIND(MID(B447,{1,2,3,4,5,6,7,8,9,10,11,12,13,14,15,16,17,18,19,20,21,22,23,24,25,26,27,28,29,30},1),"ABCDEFGHIJKLMNOPQRSTUVWXYZ0123456789-_")))=0,ISERROR(VALUE(B447)))),"Недопустимый код: только латинские буквы A-Z в верхнем регистре, цифры, - и _; начало с буквы, до 30 символов (например MILK-001)",IF(SUMPRODUCT(--EXACT('Номенклатура'!$A$6:$A$205,B447))=0,"Код не найден в номенклатуре",IF(SUMPRODUCT(--EXACT('Номенклатура'!$A$6:$A$205,B447))&gt;1,"Код повторяется в номенклатуре",IF(ISNA(MATCH(C447,{"Приход","Расход","Списание","Корректировка остатка"},0)),"Выберите тип операции",IF(NOT(ISNUMBER(D447)),"Укажите количество",IF(D447=0,"Количество не может быть 0",IF(AND(C447&lt;&gt;"Корректировка остатка",D447&lt;0),"Для этого типа количество положительное",IF(NOT(ISNUMBER('Номенклатура'!$C$2)),"Укажите дату начала учёта",IF(A447&lt;INT('Номенклатура'!$C$2),"Раньше даты начала учёта: НЕ учтено",IF(AND(C447="Корректировка остатка",TRIM(G447)=""),"Учтено: добавьте пояснение","ОК")))))))))))))</f>
        <v/>
      </c>
    </row>
    <row r="448" spans="1:9" x14ac:dyDescent="0.25">
      <c r="A448" s="16"/>
      <c r="B448" s="13"/>
      <c r="C448" s="13"/>
      <c r="D448" s="14"/>
      <c r="E448" s="17" t="str">
        <f>IF(OR(B448="",SUMPRODUCT(--EXACT('Номенклатура'!$A$6:$A$205,B448))&lt;&gt;1),"",INDEX('Номенклатура'!$D$6:$D$205,SUMPRODUCT(EXACT('Номенклатура'!$A$6:$A$205,B448)*(ROW('Номенклатура'!$A$6:$A$205)-5)))&amp;"")</f>
        <v/>
      </c>
      <c r="F448" s="18" t="str">
        <f>IF(OR(I448="ОК",I448="Учтено: добавьте пояснение"),IF(C448="Приход",D448,IF(C448="Корректировка остатка",D448,-D448)),"")</f>
        <v/>
      </c>
      <c r="G448" s="13"/>
      <c r="H448" s="15" t="str">
        <f>IF(OR(B448="",SUMPRODUCT(--EXACT('Номенклатура'!$A$6:$A$205,B448))&lt;&gt;1),"",INDEX('Номенклатура'!$B$6:$B$205,SUMPRODUCT(EXACT('Номенклатура'!$A$6:$A$205,B448)*(ROW('Номенклатура'!$A$6:$A$205)-5)))&amp;"")</f>
        <v/>
      </c>
      <c r="I448" s="15" t="str">
        <f>IF(COUNTA(A448:D448,G448)=0,"",IF(NOT(ISNUMBER(A448)),"Укажите дату",IF(B448="","Укажите код",IF(NOT(AND(ISTEXT(B448),LEN(B448)&gt;0,LEN(B448)&lt;=30,ISNUMBER(FIND(LEFT(B448,1),"ABCDEFGHIJKLMNOPQRSTUVWXYZ")),SUMPRODUCT((MID(B448,{1,2,3,4,5,6,7,8,9,10,11,12,13,14,15,16,17,18,19,20,21,22,23,24,25,26,27,28,29,30},1)&lt;&gt;"")*ISERROR(FIND(MID(B448,{1,2,3,4,5,6,7,8,9,10,11,12,13,14,15,16,17,18,19,20,21,22,23,24,25,26,27,28,29,30},1),"ABCDEFGHIJKLMNOPQRSTUVWXYZ0123456789-_")))=0,ISERROR(VALUE(B448)))),"Недопустимый код: только латинские буквы A-Z в верхнем регистре, цифры, - и _; начало с буквы, до 30 символов (например MILK-001)",IF(SUMPRODUCT(--EXACT('Номенклатура'!$A$6:$A$205,B448))=0,"Код не найден в номенклатуре",IF(SUMPRODUCT(--EXACT('Номенклатура'!$A$6:$A$205,B448))&gt;1,"Код повторяется в номенклатуре",IF(ISNA(MATCH(C448,{"Приход","Расход","Списание","Корректировка остатка"},0)),"Выберите тип операции",IF(NOT(ISNUMBER(D448)),"Укажите количество",IF(D448=0,"Количество не может быть 0",IF(AND(C448&lt;&gt;"Корректировка остатка",D448&lt;0),"Для этого типа количество положительное",IF(NOT(ISNUMBER('Номенклатура'!$C$2)),"Укажите дату начала учёта",IF(A448&lt;INT('Номенклатура'!$C$2),"Раньше даты начала учёта: НЕ учтено",IF(AND(C448="Корректировка остатка",TRIM(G448)=""),"Учтено: добавьте пояснение","ОК")))))))))))))</f>
        <v/>
      </c>
    </row>
    <row r="449" spans="1:9" x14ac:dyDescent="0.25">
      <c r="A449" s="16"/>
      <c r="B449" s="13"/>
      <c r="C449" s="13"/>
      <c r="D449" s="14"/>
      <c r="E449" s="17" t="str">
        <f>IF(OR(B449="",SUMPRODUCT(--EXACT('Номенклатура'!$A$6:$A$205,B449))&lt;&gt;1),"",INDEX('Номенклатура'!$D$6:$D$205,SUMPRODUCT(EXACT('Номенклатура'!$A$6:$A$205,B449)*(ROW('Номенклатура'!$A$6:$A$205)-5)))&amp;"")</f>
        <v/>
      </c>
      <c r="F449" s="18" t="str">
        <f>IF(OR(I449="ОК",I449="Учтено: добавьте пояснение"),IF(C449="Приход",D449,IF(C449="Корректировка остатка",D449,-D449)),"")</f>
        <v/>
      </c>
      <c r="G449" s="13"/>
      <c r="H449" s="15" t="str">
        <f>IF(OR(B449="",SUMPRODUCT(--EXACT('Номенклатура'!$A$6:$A$205,B449))&lt;&gt;1),"",INDEX('Номенклатура'!$B$6:$B$205,SUMPRODUCT(EXACT('Номенклатура'!$A$6:$A$205,B449)*(ROW('Номенклатура'!$A$6:$A$205)-5)))&amp;"")</f>
        <v/>
      </c>
      <c r="I449" s="15" t="str">
        <f>IF(COUNTA(A449:D449,G449)=0,"",IF(NOT(ISNUMBER(A449)),"Укажите дату",IF(B449="","Укажите код",IF(NOT(AND(ISTEXT(B449),LEN(B449)&gt;0,LEN(B449)&lt;=30,ISNUMBER(FIND(LEFT(B449,1),"ABCDEFGHIJKLMNOPQRSTUVWXYZ")),SUMPRODUCT((MID(B449,{1,2,3,4,5,6,7,8,9,10,11,12,13,14,15,16,17,18,19,20,21,22,23,24,25,26,27,28,29,30},1)&lt;&gt;"")*ISERROR(FIND(MID(B449,{1,2,3,4,5,6,7,8,9,10,11,12,13,14,15,16,17,18,19,20,21,22,23,24,25,26,27,28,29,30},1),"ABCDEFGHIJKLMNOPQRSTUVWXYZ0123456789-_")))=0,ISERROR(VALUE(B449)))),"Недопустимый код: только латинские буквы A-Z в верхнем регистре, цифры, - и _; начало с буквы, до 30 символов (например MILK-001)",IF(SUMPRODUCT(--EXACT('Номенклатура'!$A$6:$A$205,B449))=0,"Код не найден в номенклатуре",IF(SUMPRODUCT(--EXACT('Номенклатура'!$A$6:$A$205,B449))&gt;1,"Код повторяется в номенклатуре",IF(ISNA(MATCH(C449,{"Приход","Расход","Списание","Корректировка остатка"},0)),"Выберите тип операции",IF(NOT(ISNUMBER(D449)),"Укажите количество",IF(D449=0,"Количество не может быть 0",IF(AND(C449&lt;&gt;"Корректировка остатка",D449&lt;0),"Для этого типа количество положительное",IF(NOT(ISNUMBER('Номенклатура'!$C$2)),"Укажите дату начала учёта",IF(A449&lt;INT('Номенклатура'!$C$2),"Раньше даты начала учёта: НЕ учтено",IF(AND(C449="Корректировка остатка",TRIM(G449)=""),"Учтено: добавьте пояснение","ОК")))))))))))))</f>
        <v/>
      </c>
    </row>
    <row r="450" spans="1:9" x14ac:dyDescent="0.25">
      <c r="A450" s="16"/>
      <c r="B450" s="13"/>
      <c r="C450" s="13"/>
      <c r="D450" s="14"/>
      <c r="E450" s="17" t="str">
        <f>IF(OR(B450="",SUMPRODUCT(--EXACT('Номенклатура'!$A$6:$A$205,B450))&lt;&gt;1),"",INDEX('Номенклатура'!$D$6:$D$205,SUMPRODUCT(EXACT('Номенклатура'!$A$6:$A$205,B450)*(ROW('Номенклатура'!$A$6:$A$205)-5)))&amp;"")</f>
        <v/>
      </c>
      <c r="F450" s="18" t="str">
        <f>IF(OR(I450="ОК",I450="Учтено: добавьте пояснение"),IF(C450="Приход",D450,IF(C450="Корректировка остатка",D450,-D450)),"")</f>
        <v/>
      </c>
      <c r="G450" s="13"/>
      <c r="H450" s="15" t="str">
        <f>IF(OR(B450="",SUMPRODUCT(--EXACT('Номенклатура'!$A$6:$A$205,B450))&lt;&gt;1),"",INDEX('Номенклатура'!$B$6:$B$205,SUMPRODUCT(EXACT('Номенклатура'!$A$6:$A$205,B450)*(ROW('Номенклатура'!$A$6:$A$205)-5)))&amp;"")</f>
        <v/>
      </c>
      <c r="I450" s="15" t="str">
        <f>IF(COUNTA(A450:D450,G450)=0,"",IF(NOT(ISNUMBER(A450)),"Укажите дату",IF(B450="","Укажите код",IF(NOT(AND(ISTEXT(B450),LEN(B450)&gt;0,LEN(B450)&lt;=30,ISNUMBER(FIND(LEFT(B450,1),"ABCDEFGHIJKLMNOPQRSTUVWXYZ")),SUMPRODUCT((MID(B450,{1,2,3,4,5,6,7,8,9,10,11,12,13,14,15,16,17,18,19,20,21,22,23,24,25,26,27,28,29,30},1)&lt;&gt;"")*ISERROR(FIND(MID(B450,{1,2,3,4,5,6,7,8,9,10,11,12,13,14,15,16,17,18,19,20,21,22,23,24,25,26,27,28,29,30},1),"ABCDEFGHIJKLMNOPQRSTUVWXYZ0123456789-_")))=0,ISERROR(VALUE(B450)))),"Недопустимый код: только латинские буквы A-Z в верхнем регистре, цифры, - и _; начало с буквы, до 30 символов (например MILK-001)",IF(SUMPRODUCT(--EXACT('Номенклатура'!$A$6:$A$205,B450))=0,"Код не найден в номенклатуре",IF(SUMPRODUCT(--EXACT('Номенклатура'!$A$6:$A$205,B450))&gt;1,"Код повторяется в номенклатуре",IF(ISNA(MATCH(C450,{"Приход","Расход","Списание","Корректировка остатка"},0)),"Выберите тип операции",IF(NOT(ISNUMBER(D450)),"Укажите количество",IF(D450=0,"Количество не может быть 0",IF(AND(C450&lt;&gt;"Корректировка остатка",D450&lt;0),"Для этого типа количество положительное",IF(NOT(ISNUMBER('Номенклатура'!$C$2)),"Укажите дату начала учёта",IF(A450&lt;INT('Номенклатура'!$C$2),"Раньше даты начала учёта: НЕ учтено",IF(AND(C450="Корректировка остатка",TRIM(G450)=""),"Учтено: добавьте пояснение","ОК")))))))))))))</f>
        <v/>
      </c>
    </row>
    <row r="451" spans="1:9" x14ac:dyDescent="0.25">
      <c r="A451" s="16"/>
      <c r="B451" s="13"/>
      <c r="C451" s="13"/>
      <c r="D451" s="14"/>
      <c r="E451" s="17" t="str">
        <f>IF(OR(B451="",SUMPRODUCT(--EXACT('Номенклатура'!$A$6:$A$205,B451))&lt;&gt;1),"",INDEX('Номенклатура'!$D$6:$D$205,SUMPRODUCT(EXACT('Номенклатура'!$A$6:$A$205,B451)*(ROW('Номенклатура'!$A$6:$A$205)-5)))&amp;"")</f>
        <v/>
      </c>
      <c r="F451" s="18" t="str">
        <f>IF(OR(I451="ОК",I451="Учтено: добавьте пояснение"),IF(C451="Приход",D451,IF(C451="Корректировка остатка",D451,-D451)),"")</f>
        <v/>
      </c>
      <c r="G451" s="13"/>
      <c r="H451" s="15" t="str">
        <f>IF(OR(B451="",SUMPRODUCT(--EXACT('Номенклатура'!$A$6:$A$205,B451))&lt;&gt;1),"",INDEX('Номенклатура'!$B$6:$B$205,SUMPRODUCT(EXACT('Номенклатура'!$A$6:$A$205,B451)*(ROW('Номенклатура'!$A$6:$A$205)-5)))&amp;"")</f>
        <v/>
      </c>
      <c r="I451" s="15" t="str">
        <f>IF(COUNTA(A451:D451,G451)=0,"",IF(NOT(ISNUMBER(A451)),"Укажите дату",IF(B451="","Укажите код",IF(NOT(AND(ISTEXT(B451),LEN(B451)&gt;0,LEN(B451)&lt;=30,ISNUMBER(FIND(LEFT(B451,1),"ABCDEFGHIJKLMNOPQRSTUVWXYZ")),SUMPRODUCT((MID(B451,{1,2,3,4,5,6,7,8,9,10,11,12,13,14,15,16,17,18,19,20,21,22,23,24,25,26,27,28,29,30},1)&lt;&gt;"")*ISERROR(FIND(MID(B451,{1,2,3,4,5,6,7,8,9,10,11,12,13,14,15,16,17,18,19,20,21,22,23,24,25,26,27,28,29,30},1),"ABCDEFGHIJKLMNOPQRSTUVWXYZ0123456789-_")))=0,ISERROR(VALUE(B451)))),"Недопустимый код: только латинские буквы A-Z в верхнем регистре, цифры, - и _; начало с буквы, до 30 символов (например MILK-001)",IF(SUMPRODUCT(--EXACT('Номенклатура'!$A$6:$A$205,B451))=0,"Код не найден в номенклатуре",IF(SUMPRODUCT(--EXACT('Номенклатура'!$A$6:$A$205,B451))&gt;1,"Код повторяется в номенклатуре",IF(ISNA(MATCH(C451,{"Приход","Расход","Списание","Корректировка остатка"},0)),"Выберите тип операции",IF(NOT(ISNUMBER(D451)),"Укажите количество",IF(D451=0,"Количество не может быть 0",IF(AND(C451&lt;&gt;"Корректировка остатка",D451&lt;0),"Для этого типа количество положительное",IF(NOT(ISNUMBER('Номенклатура'!$C$2)),"Укажите дату начала учёта",IF(A451&lt;INT('Номенклатура'!$C$2),"Раньше даты начала учёта: НЕ учтено",IF(AND(C451="Корректировка остатка",TRIM(G451)=""),"Учтено: добавьте пояснение","ОК")))))))))))))</f>
        <v/>
      </c>
    </row>
    <row r="452" spans="1:9" x14ac:dyDescent="0.25">
      <c r="A452" s="16"/>
      <c r="B452" s="13"/>
      <c r="C452" s="13"/>
      <c r="D452" s="14"/>
      <c r="E452" s="17" t="str">
        <f>IF(OR(B452="",SUMPRODUCT(--EXACT('Номенклатура'!$A$6:$A$205,B452))&lt;&gt;1),"",INDEX('Номенклатура'!$D$6:$D$205,SUMPRODUCT(EXACT('Номенклатура'!$A$6:$A$205,B452)*(ROW('Номенклатура'!$A$6:$A$205)-5)))&amp;"")</f>
        <v/>
      </c>
      <c r="F452" s="18" t="str">
        <f>IF(OR(I452="ОК",I452="Учтено: добавьте пояснение"),IF(C452="Приход",D452,IF(C452="Корректировка остатка",D452,-D452)),"")</f>
        <v/>
      </c>
      <c r="G452" s="13"/>
      <c r="H452" s="15" t="str">
        <f>IF(OR(B452="",SUMPRODUCT(--EXACT('Номенклатура'!$A$6:$A$205,B452))&lt;&gt;1),"",INDEX('Номенклатура'!$B$6:$B$205,SUMPRODUCT(EXACT('Номенклатура'!$A$6:$A$205,B452)*(ROW('Номенклатура'!$A$6:$A$205)-5)))&amp;"")</f>
        <v/>
      </c>
      <c r="I452" s="15" t="str">
        <f>IF(COUNTA(A452:D452,G452)=0,"",IF(NOT(ISNUMBER(A452)),"Укажите дату",IF(B452="","Укажите код",IF(NOT(AND(ISTEXT(B452),LEN(B452)&gt;0,LEN(B452)&lt;=30,ISNUMBER(FIND(LEFT(B452,1),"ABCDEFGHIJKLMNOPQRSTUVWXYZ")),SUMPRODUCT((MID(B452,{1,2,3,4,5,6,7,8,9,10,11,12,13,14,15,16,17,18,19,20,21,22,23,24,25,26,27,28,29,30},1)&lt;&gt;"")*ISERROR(FIND(MID(B452,{1,2,3,4,5,6,7,8,9,10,11,12,13,14,15,16,17,18,19,20,21,22,23,24,25,26,27,28,29,30},1),"ABCDEFGHIJKLMNOPQRSTUVWXYZ0123456789-_")))=0,ISERROR(VALUE(B452)))),"Недопустимый код: только латинские буквы A-Z в верхнем регистре, цифры, - и _; начало с буквы, до 30 символов (например MILK-001)",IF(SUMPRODUCT(--EXACT('Номенклатура'!$A$6:$A$205,B452))=0,"Код не найден в номенклатуре",IF(SUMPRODUCT(--EXACT('Номенклатура'!$A$6:$A$205,B452))&gt;1,"Код повторяется в номенклатуре",IF(ISNA(MATCH(C452,{"Приход","Расход","Списание","Корректировка остатка"},0)),"Выберите тип операции",IF(NOT(ISNUMBER(D452)),"Укажите количество",IF(D452=0,"Количество не может быть 0",IF(AND(C452&lt;&gt;"Корректировка остатка",D452&lt;0),"Для этого типа количество положительное",IF(NOT(ISNUMBER('Номенклатура'!$C$2)),"Укажите дату начала учёта",IF(A452&lt;INT('Номенклатура'!$C$2),"Раньше даты начала учёта: НЕ учтено",IF(AND(C452="Корректировка остатка",TRIM(G452)=""),"Учтено: добавьте пояснение","ОК")))))))))))))</f>
        <v/>
      </c>
    </row>
    <row r="453" spans="1:9" x14ac:dyDescent="0.25">
      <c r="A453" s="16"/>
      <c r="B453" s="13"/>
      <c r="C453" s="13"/>
      <c r="D453" s="14"/>
      <c r="E453" s="17" t="str">
        <f>IF(OR(B453="",SUMPRODUCT(--EXACT('Номенклатура'!$A$6:$A$205,B453))&lt;&gt;1),"",INDEX('Номенклатура'!$D$6:$D$205,SUMPRODUCT(EXACT('Номенклатура'!$A$6:$A$205,B453)*(ROW('Номенклатура'!$A$6:$A$205)-5)))&amp;"")</f>
        <v/>
      </c>
      <c r="F453" s="18" t="str">
        <f>IF(OR(I453="ОК",I453="Учтено: добавьте пояснение"),IF(C453="Приход",D453,IF(C453="Корректировка остатка",D453,-D453)),"")</f>
        <v/>
      </c>
      <c r="G453" s="13"/>
      <c r="H453" s="15" t="str">
        <f>IF(OR(B453="",SUMPRODUCT(--EXACT('Номенклатура'!$A$6:$A$205,B453))&lt;&gt;1),"",INDEX('Номенклатура'!$B$6:$B$205,SUMPRODUCT(EXACT('Номенклатура'!$A$6:$A$205,B453)*(ROW('Номенклатура'!$A$6:$A$205)-5)))&amp;"")</f>
        <v/>
      </c>
      <c r="I453" s="15" t="str">
        <f>IF(COUNTA(A453:D453,G453)=0,"",IF(NOT(ISNUMBER(A453)),"Укажите дату",IF(B453="","Укажите код",IF(NOT(AND(ISTEXT(B453),LEN(B453)&gt;0,LEN(B453)&lt;=30,ISNUMBER(FIND(LEFT(B453,1),"ABCDEFGHIJKLMNOPQRSTUVWXYZ")),SUMPRODUCT((MID(B453,{1,2,3,4,5,6,7,8,9,10,11,12,13,14,15,16,17,18,19,20,21,22,23,24,25,26,27,28,29,30},1)&lt;&gt;"")*ISERROR(FIND(MID(B453,{1,2,3,4,5,6,7,8,9,10,11,12,13,14,15,16,17,18,19,20,21,22,23,24,25,26,27,28,29,30},1),"ABCDEFGHIJKLMNOPQRSTUVWXYZ0123456789-_")))=0,ISERROR(VALUE(B453)))),"Недопустимый код: только латинские буквы A-Z в верхнем регистре, цифры, - и _; начало с буквы, до 30 символов (например MILK-001)",IF(SUMPRODUCT(--EXACT('Номенклатура'!$A$6:$A$205,B453))=0,"Код не найден в номенклатуре",IF(SUMPRODUCT(--EXACT('Номенклатура'!$A$6:$A$205,B453))&gt;1,"Код повторяется в номенклатуре",IF(ISNA(MATCH(C453,{"Приход","Расход","Списание","Корректировка остатка"},0)),"Выберите тип операции",IF(NOT(ISNUMBER(D453)),"Укажите количество",IF(D453=0,"Количество не может быть 0",IF(AND(C453&lt;&gt;"Корректировка остатка",D453&lt;0),"Для этого типа количество положительное",IF(NOT(ISNUMBER('Номенклатура'!$C$2)),"Укажите дату начала учёта",IF(A453&lt;INT('Номенклатура'!$C$2),"Раньше даты начала учёта: НЕ учтено",IF(AND(C453="Корректировка остатка",TRIM(G453)=""),"Учтено: добавьте пояснение","ОК")))))))))))))</f>
        <v/>
      </c>
    </row>
    <row r="454" spans="1:9" x14ac:dyDescent="0.25">
      <c r="A454" s="16"/>
      <c r="B454" s="13"/>
      <c r="C454" s="13"/>
      <c r="D454" s="14"/>
      <c r="E454" s="17" t="str">
        <f>IF(OR(B454="",SUMPRODUCT(--EXACT('Номенклатура'!$A$6:$A$205,B454))&lt;&gt;1),"",INDEX('Номенклатура'!$D$6:$D$205,SUMPRODUCT(EXACT('Номенклатура'!$A$6:$A$205,B454)*(ROW('Номенклатура'!$A$6:$A$205)-5)))&amp;"")</f>
        <v/>
      </c>
      <c r="F454" s="18" t="str">
        <f>IF(OR(I454="ОК",I454="Учтено: добавьте пояснение"),IF(C454="Приход",D454,IF(C454="Корректировка остатка",D454,-D454)),"")</f>
        <v/>
      </c>
      <c r="G454" s="13"/>
      <c r="H454" s="15" t="str">
        <f>IF(OR(B454="",SUMPRODUCT(--EXACT('Номенклатура'!$A$6:$A$205,B454))&lt;&gt;1),"",INDEX('Номенклатура'!$B$6:$B$205,SUMPRODUCT(EXACT('Номенклатура'!$A$6:$A$205,B454)*(ROW('Номенклатура'!$A$6:$A$205)-5)))&amp;"")</f>
        <v/>
      </c>
      <c r="I454" s="15" t="str">
        <f>IF(COUNTA(A454:D454,G454)=0,"",IF(NOT(ISNUMBER(A454)),"Укажите дату",IF(B454="","Укажите код",IF(NOT(AND(ISTEXT(B454),LEN(B454)&gt;0,LEN(B454)&lt;=30,ISNUMBER(FIND(LEFT(B454,1),"ABCDEFGHIJKLMNOPQRSTUVWXYZ")),SUMPRODUCT((MID(B454,{1,2,3,4,5,6,7,8,9,10,11,12,13,14,15,16,17,18,19,20,21,22,23,24,25,26,27,28,29,30},1)&lt;&gt;"")*ISERROR(FIND(MID(B454,{1,2,3,4,5,6,7,8,9,10,11,12,13,14,15,16,17,18,19,20,21,22,23,24,25,26,27,28,29,30},1),"ABCDEFGHIJKLMNOPQRSTUVWXYZ0123456789-_")))=0,ISERROR(VALUE(B454)))),"Недопустимый код: только латинские буквы A-Z в верхнем регистре, цифры, - и _; начало с буквы, до 30 символов (например MILK-001)",IF(SUMPRODUCT(--EXACT('Номенклатура'!$A$6:$A$205,B454))=0,"Код не найден в номенклатуре",IF(SUMPRODUCT(--EXACT('Номенклатура'!$A$6:$A$205,B454))&gt;1,"Код повторяется в номенклатуре",IF(ISNA(MATCH(C454,{"Приход","Расход","Списание","Корректировка остатка"},0)),"Выберите тип операции",IF(NOT(ISNUMBER(D454)),"Укажите количество",IF(D454=0,"Количество не может быть 0",IF(AND(C454&lt;&gt;"Корректировка остатка",D454&lt;0),"Для этого типа количество положительное",IF(NOT(ISNUMBER('Номенклатура'!$C$2)),"Укажите дату начала учёта",IF(A454&lt;INT('Номенклатура'!$C$2),"Раньше даты начала учёта: НЕ учтено",IF(AND(C454="Корректировка остатка",TRIM(G454)=""),"Учтено: добавьте пояснение","ОК")))))))))))))</f>
        <v/>
      </c>
    </row>
    <row r="455" spans="1:9" x14ac:dyDescent="0.25">
      <c r="A455" s="16"/>
      <c r="B455" s="13"/>
      <c r="C455" s="13"/>
      <c r="D455" s="14"/>
      <c r="E455" s="17" t="str">
        <f>IF(OR(B455="",SUMPRODUCT(--EXACT('Номенклатура'!$A$6:$A$205,B455))&lt;&gt;1),"",INDEX('Номенклатура'!$D$6:$D$205,SUMPRODUCT(EXACT('Номенклатура'!$A$6:$A$205,B455)*(ROW('Номенклатура'!$A$6:$A$205)-5)))&amp;"")</f>
        <v/>
      </c>
      <c r="F455" s="18" t="str">
        <f>IF(OR(I455="ОК",I455="Учтено: добавьте пояснение"),IF(C455="Приход",D455,IF(C455="Корректировка остатка",D455,-D455)),"")</f>
        <v/>
      </c>
      <c r="G455" s="13"/>
      <c r="H455" s="15" t="str">
        <f>IF(OR(B455="",SUMPRODUCT(--EXACT('Номенклатура'!$A$6:$A$205,B455))&lt;&gt;1),"",INDEX('Номенклатура'!$B$6:$B$205,SUMPRODUCT(EXACT('Номенклатура'!$A$6:$A$205,B455)*(ROW('Номенклатура'!$A$6:$A$205)-5)))&amp;"")</f>
        <v/>
      </c>
      <c r="I455" s="15" t="str">
        <f>IF(COUNTA(A455:D455,G455)=0,"",IF(NOT(ISNUMBER(A455)),"Укажите дату",IF(B455="","Укажите код",IF(NOT(AND(ISTEXT(B455),LEN(B455)&gt;0,LEN(B455)&lt;=30,ISNUMBER(FIND(LEFT(B455,1),"ABCDEFGHIJKLMNOPQRSTUVWXYZ")),SUMPRODUCT((MID(B455,{1,2,3,4,5,6,7,8,9,10,11,12,13,14,15,16,17,18,19,20,21,22,23,24,25,26,27,28,29,30},1)&lt;&gt;"")*ISERROR(FIND(MID(B455,{1,2,3,4,5,6,7,8,9,10,11,12,13,14,15,16,17,18,19,20,21,22,23,24,25,26,27,28,29,30},1),"ABCDEFGHIJKLMNOPQRSTUVWXYZ0123456789-_")))=0,ISERROR(VALUE(B455)))),"Недопустимый код: только латинские буквы A-Z в верхнем регистре, цифры, - и _; начало с буквы, до 30 символов (например MILK-001)",IF(SUMPRODUCT(--EXACT('Номенклатура'!$A$6:$A$205,B455))=0,"Код не найден в номенклатуре",IF(SUMPRODUCT(--EXACT('Номенклатура'!$A$6:$A$205,B455))&gt;1,"Код повторяется в номенклатуре",IF(ISNA(MATCH(C455,{"Приход","Расход","Списание","Корректировка остатка"},0)),"Выберите тип операции",IF(NOT(ISNUMBER(D455)),"Укажите количество",IF(D455=0,"Количество не может быть 0",IF(AND(C455&lt;&gt;"Корректировка остатка",D455&lt;0),"Для этого типа количество положительное",IF(NOT(ISNUMBER('Номенклатура'!$C$2)),"Укажите дату начала учёта",IF(A455&lt;INT('Номенклатура'!$C$2),"Раньше даты начала учёта: НЕ учтено",IF(AND(C455="Корректировка остатка",TRIM(G455)=""),"Учтено: добавьте пояснение","ОК")))))))))))))</f>
        <v/>
      </c>
    </row>
    <row r="456" spans="1:9" x14ac:dyDescent="0.25">
      <c r="A456" s="16"/>
      <c r="B456" s="13"/>
      <c r="C456" s="13"/>
      <c r="D456" s="14"/>
      <c r="E456" s="17" t="str">
        <f>IF(OR(B456="",SUMPRODUCT(--EXACT('Номенклатура'!$A$6:$A$205,B456))&lt;&gt;1),"",INDEX('Номенклатура'!$D$6:$D$205,SUMPRODUCT(EXACT('Номенклатура'!$A$6:$A$205,B456)*(ROW('Номенклатура'!$A$6:$A$205)-5)))&amp;"")</f>
        <v/>
      </c>
      <c r="F456" s="18" t="str">
        <f>IF(OR(I456="ОК",I456="Учтено: добавьте пояснение"),IF(C456="Приход",D456,IF(C456="Корректировка остатка",D456,-D456)),"")</f>
        <v/>
      </c>
      <c r="G456" s="13"/>
      <c r="H456" s="15" t="str">
        <f>IF(OR(B456="",SUMPRODUCT(--EXACT('Номенклатура'!$A$6:$A$205,B456))&lt;&gt;1),"",INDEX('Номенклатура'!$B$6:$B$205,SUMPRODUCT(EXACT('Номенклатура'!$A$6:$A$205,B456)*(ROW('Номенклатура'!$A$6:$A$205)-5)))&amp;"")</f>
        <v/>
      </c>
      <c r="I456" s="15" t="str">
        <f>IF(COUNTA(A456:D456,G456)=0,"",IF(NOT(ISNUMBER(A456)),"Укажите дату",IF(B456="","Укажите код",IF(NOT(AND(ISTEXT(B456),LEN(B456)&gt;0,LEN(B456)&lt;=30,ISNUMBER(FIND(LEFT(B456,1),"ABCDEFGHIJKLMNOPQRSTUVWXYZ")),SUMPRODUCT((MID(B456,{1,2,3,4,5,6,7,8,9,10,11,12,13,14,15,16,17,18,19,20,21,22,23,24,25,26,27,28,29,30},1)&lt;&gt;"")*ISERROR(FIND(MID(B456,{1,2,3,4,5,6,7,8,9,10,11,12,13,14,15,16,17,18,19,20,21,22,23,24,25,26,27,28,29,30},1),"ABCDEFGHIJKLMNOPQRSTUVWXYZ0123456789-_")))=0,ISERROR(VALUE(B456)))),"Недопустимый код: только латинские буквы A-Z в верхнем регистре, цифры, - и _; начало с буквы, до 30 символов (например MILK-001)",IF(SUMPRODUCT(--EXACT('Номенклатура'!$A$6:$A$205,B456))=0,"Код не найден в номенклатуре",IF(SUMPRODUCT(--EXACT('Номенклатура'!$A$6:$A$205,B456))&gt;1,"Код повторяется в номенклатуре",IF(ISNA(MATCH(C456,{"Приход","Расход","Списание","Корректировка остатка"},0)),"Выберите тип операции",IF(NOT(ISNUMBER(D456)),"Укажите количество",IF(D456=0,"Количество не может быть 0",IF(AND(C456&lt;&gt;"Корректировка остатка",D456&lt;0),"Для этого типа количество положительное",IF(NOT(ISNUMBER('Номенклатура'!$C$2)),"Укажите дату начала учёта",IF(A456&lt;INT('Номенклатура'!$C$2),"Раньше даты начала учёта: НЕ учтено",IF(AND(C456="Корректировка остатка",TRIM(G456)=""),"Учтено: добавьте пояснение","ОК")))))))))))))</f>
        <v/>
      </c>
    </row>
    <row r="457" spans="1:9" x14ac:dyDescent="0.25">
      <c r="A457" s="16"/>
      <c r="B457" s="13"/>
      <c r="C457" s="13"/>
      <c r="D457" s="14"/>
      <c r="E457" s="17" t="str">
        <f>IF(OR(B457="",SUMPRODUCT(--EXACT('Номенклатура'!$A$6:$A$205,B457))&lt;&gt;1),"",INDEX('Номенклатура'!$D$6:$D$205,SUMPRODUCT(EXACT('Номенклатура'!$A$6:$A$205,B457)*(ROW('Номенклатура'!$A$6:$A$205)-5)))&amp;"")</f>
        <v/>
      </c>
      <c r="F457" s="18" t="str">
        <f>IF(OR(I457="ОК",I457="Учтено: добавьте пояснение"),IF(C457="Приход",D457,IF(C457="Корректировка остатка",D457,-D457)),"")</f>
        <v/>
      </c>
      <c r="G457" s="13"/>
      <c r="H457" s="15" t="str">
        <f>IF(OR(B457="",SUMPRODUCT(--EXACT('Номенклатура'!$A$6:$A$205,B457))&lt;&gt;1),"",INDEX('Номенклатура'!$B$6:$B$205,SUMPRODUCT(EXACT('Номенклатура'!$A$6:$A$205,B457)*(ROW('Номенклатура'!$A$6:$A$205)-5)))&amp;"")</f>
        <v/>
      </c>
      <c r="I457" s="15" t="str">
        <f>IF(COUNTA(A457:D457,G457)=0,"",IF(NOT(ISNUMBER(A457)),"Укажите дату",IF(B457="","Укажите код",IF(NOT(AND(ISTEXT(B457),LEN(B457)&gt;0,LEN(B457)&lt;=30,ISNUMBER(FIND(LEFT(B457,1),"ABCDEFGHIJKLMNOPQRSTUVWXYZ")),SUMPRODUCT((MID(B457,{1,2,3,4,5,6,7,8,9,10,11,12,13,14,15,16,17,18,19,20,21,22,23,24,25,26,27,28,29,30},1)&lt;&gt;"")*ISERROR(FIND(MID(B457,{1,2,3,4,5,6,7,8,9,10,11,12,13,14,15,16,17,18,19,20,21,22,23,24,25,26,27,28,29,30},1),"ABCDEFGHIJKLMNOPQRSTUVWXYZ0123456789-_")))=0,ISERROR(VALUE(B457)))),"Недопустимый код: только латинские буквы A-Z в верхнем регистре, цифры, - и _; начало с буквы, до 30 символов (например MILK-001)",IF(SUMPRODUCT(--EXACT('Номенклатура'!$A$6:$A$205,B457))=0,"Код не найден в номенклатуре",IF(SUMPRODUCT(--EXACT('Номенклатура'!$A$6:$A$205,B457))&gt;1,"Код повторяется в номенклатуре",IF(ISNA(MATCH(C457,{"Приход","Расход","Списание","Корректировка остатка"},0)),"Выберите тип операции",IF(NOT(ISNUMBER(D457)),"Укажите количество",IF(D457=0,"Количество не может быть 0",IF(AND(C457&lt;&gt;"Корректировка остатка",D457&lt;0),"Для этого типа количество положительное",IF(NOT(ISNUMBER('Номенклатура'!$C$2)),"Укажите дату начала учёта",IF(A457&lt;INT('Номенклатура'!$C$2),"Раньше даты начала учёта: НЕ учтено",IF(AND(C457="Корректировка остатка",TRIM(G457)=""),"Учтено: добавьте пояснение","ОК")))))))))))))</f>
        <v/>
      </c>
    </row>
    <row r="458" spans="1:9" x14ac:dyDescent="0.25">
      <c r="A458" s="16"/>
      <c r="B458" s="13"/>
      <c r="C458" s="13"/>
      <c r="D458" s="14"/>
      <c r="E458" s="17" t="str">
        <f>IF(OR(B458="",SUMPRODUCT(--EXACT('Номенклатура'!$A$6:$A$205,B458))&lt;&gt;1),"",INDEX('Номенклатура'!$D$6:$D$205,SUMPRODUCT(EXACT('Номенклатура'!$A$6:$A$205,B458)*(ROW('Номенклатура'!$A$6:$A$205)-5)))&amp;"")</f>
        <v/>
      </c>
      <c r="F458" s="18" t="str">
        <f>IF(OR(I458="ОК",I458="Учтено: добавьте пояснение"),IF(C458="Приход",D458,IF(C458="Корректировка остатка",D458,-D458)),"")</f>
        <v/>
      </c>
      <c r="G458" s="13"/>
      <c r="H458" s="15" t="str">
        <f>IF(OR(B458="",SUMPRODUCT(--EXACT('Номенклатура'!$A$6:$A$205,B458))&lt;&gt;1),"",INDEX('Номенклатура'!$B$6:$B$205,SUMPRODUCT(EXACT('Номенклатура'!$A$6:$A$205,B458)*(ROW('Номенклатура'!$A$6:$A$205)-5)))&amp;"")</f>
        <v/>
      </c>
      <c r="I458" s="15" t="str">
        <f>IF(COUNTA(A458:D458,G458)=0,"",IF(NOT(ISNUMBER(A458)),"Укажите дату",IF(B458="","Укажите код",IF(NOT(AND(ISTEXT(B458),LEN(B458)&gt;0,LEN(B458)&lt;=30,ISNUMBER(FIND(LEFT(B458,1),"ABCDEFGHIJKLMNOPQRSTUVWXYZ")),SUMPRODUCT((MID(B458,{1,2,3,4,5,6,7,8,9,10,11,12,13,14,15,16,17,18,19,20,21,22,23,24,25,26,27,28,29,30},1)&lt;&gt;"")*ISERROR(FIND(MID(B458,{1,2,3,4,5,6,7,8,9,10,11,12,13,14,15,16,17,18,19,20,21,22,23,24,25,26,27,28,29,30},1),"ABCDEFGHIJKLMNOPQRSTUVWXYZ0123456789-_")))=0,ISERROR(VALUE(B458)))),"Недопустимый код: только латинские буквы A-Z в верхнем регистре, цифры, - и _; начало с буквы, до 30 символов (например MILK-001)",IF(SUMPRODUCT(--EXACT('Номенклатура'!$A$6:$A$205,B458))=0,"Код не найден в номенклатуре",IF(SUMPRODUCT(--EXACT('Номенклатура'!$A$6:$A$205,B458))&gt;1,"Код повторяется в номенклатуре",IF(ISNA(MATCH(C458,{"Приход","Расход","Списание","Корректировка остатка"},0)),"Выберите тип операции",IF(NOT(ISNUMBER(D458)),"Укажите количество",IF(D458=0,"Количество не может быть 0",IF(AND(C458&lt;&gt;"Корректировка остатка",D458&lt;0),"Для этого типа количество положительное",IF(NOT(ISNUMBER('Номенклатура'!$C$2)),"Укажите дату начала учёта",IF(A458&lt;INT('Номенклатура'!$C$2),"Раньше даты начала учёта: НЕ учтено",IF(AND(C458="Корректировка остатка",TRIM(G458)=""),"Учтено: добавьте пояснение","ОК")))))))))))))</f>
        <v/>
      </c>
    </row>
    <row r="459" spans="1:9" x14ac:dyDescent="0.25">
      <c r="A459" s="16"/>
      <c r="B459" s="13"/>
      <c r="C459" s="13"/>
      <c r="D459" s="14"/>
      <c r="E459" s="17" t="str">
        <f>IF(OR(B459="",SUMPRODUCT(--EXACT('Номенклатура'!$A$6:$A$205,B459))&lt;&gt;1),"",INDEX('Номенклатура'!$D$6:$D$205,SUMPRODUCT(EXACT('Номенклатура'!$A$6:$A$205,B459)*(ROW('Номенклатура'!$A$6:$A$205)-5)))&amp;"")</f>
        <v/>
      </c>
      <c r="F459" s="18" t="str">
        <f>IF(OR(I459="ОК",I459="Учтено: добавьте пояснение"),IF(C459="Приход",D459,IF(C459="Корректировка остатка",D459,-D459)),"")</f>
        <v/>
      </c>
      <c r="G459" s="13"/>
      <c r="H459" s="15" t="str">
        <f>IF(OR(B459="",SUMPRODUCT(--EXACT('Номенклатура'!$A$6:$A$205,B459))&lt;&gt;1),"",INDEX('Номенклатура'!$B$6:$B$205,SUMPRODUCT(EXACT('Номенклатура'!$A$6:$A$205,B459)*(ROW('Номенклатура'!$A$6:$A$205)-5)))&amp;"")</f>
        <v/>
      </c>
      <c r="I459" s="15" t="str">
        <f>IF(COUNTA(A459:D459,G459)=0,"",IF(NOT(ISNUMBER(A459)),"Укажите дату",IF(B459="","Укажите код",IF(NOT(AND(ISTEXT(B459),LEN(B459)&gt;0,LEN(B459)&lt;=30,ISNUMBER(FIND(LEFT(B459,1),"ABCDEFGHIJKLMNOPQRSTUVWXYZ")),SUMPRODUCT((MID(B459,{1,2,3,4,5,6,7,8,9,10,11,12,13,14,15,16,17,18,19,20,21,22,23,24,25,26,27,28,29,30},1)&lt;&gt;"")*ISERROR(FIND(MID(B459,{1,2,3,4,5,6,7,8,9,10,11,12,13,14,15,16,17,18,19,20,21,22,23,24,25,26,27,28,29,30},1),"ABCDEFGHIJKLMNOPQRSTUVWXYZ0123456789-_")))=0,ISERROR(VALUE(B459)))),"Недопустимый код: только латинские буквы A-Z в верхнем регистре, цифры, - и _; начало с буквы, до 30 символов (например MILK-001)",IF(SUMPRODUCT(--EXACT('Номенклатура'!$A$6:$A$205,B459))=0,"Код не найден в номенклатуре",IF(SUMPRODUCT(--EXACT('Номенклатура'!$A$6:$A$205,B459))&gt;1,"Код повторяется в номенклатуре",IF(ISNA(MATCH(C459,{"Приход","Расход","Списание","Корректировка остатка"},0)),"Выберите тип операции",IF(NOT(ISNUMBER(D459)),"Укажите количество",IF(D459=0,"Количество не может быть 0",IF(AND(C459&lt;&gt;"Корректировка остатка",D459&lt;0),"Для этого типа количество положительное",IF(NOT(ISNUMBER('Номенклатура'!$C$2)),"Укажите дату начала учёта",IF(A459&lt;INT('Номенклатура'!$C$2),"Раньше даты начала учёта: НЕ учтено",IF(AND(C459="Корректировка остатка",TRIM(G459)=""),"Учтено: добавьте пояснение","ОК")))))))))))))</f>
        <v/>
      </c>
    </row>
    <row r="460" spans="1:9" x14ac:dyDescent="0.25">
      <c r="A460" s="16"/>
      <c r="B460" s="13"/>
      <c r="C460" s="13"/>
      <c r="D460" s="14"/>
      <c r="E460" s="17" t="str">
        <f>IF(OR(B460="",SUMPRODUCT(--EXACT('Номенклатура'!$A$6:$A$205,B460))&lt;&gt;1),"",INDEX('Номенклатура'!$D$6:$D$205,SUMPRODUCT(EXACT('Номенклатура'!$A$6:$A$205,B460)*(ROW('Номенклатура'!$A$6:$A$205)-5)))&amp;"")</f>
        <v/>
      </c>
      <c r="F460" s="18" t="str">
        <f>IF(OR(I460="ОК",I460="Учтено: добавьте пояснение"),IF(C460="Приход",D460,IF(C460="Корректировка остатка",D460,-D460)),"")</f>
        <v/>
      </c>
      <c r="G460" s="13"/>
      <c r="H460" s="15" t="str">
        <f>IF(OR(B460="",SUMPRODUCT(--EXACT('Номенклатура'!$A$6:$A$205,B460))&lt;&gt;1),"",INDEX('Номенклатура'!$B$6:$B$205,SUMPRODUCT(EXACT('Номенклатура'!$A$6:$A$205,B460)*(ROW('Номенклатура'!$A$6:$A$205)-5)))&amp;"")</f>
        <v/>
      </c>
      <c r="I460" s="15" t="str">
        <f>IF(COUNTA(A460:D460,G460)=0,"",IF(NOT(ISNUMBER(A460)),"Укажите дату",IF(B460="","Укажите код",IF(NOT(AND(ISTEXT(B460),LEN(B460)&gt;0,LEN(B460)&lt;=30,ISNUMBER(FIND(LEFT(B460,1),"ABCDEFGHIJKLMNOPQRSTUVWXYZ")),SUMPRODUCT((MID(B460,{1,2,3,4,5,6,7,8,9,10,11,12,13,14,15,16,17,18,19,20,21,22,23,24,25,26,27,28,29,30},1)&lt;&gt;"")*ISERROR(FIND(MID(B460,{1,2,3,4,5,6,7,8,9,10,11,12,13,14,15,16,17,18,19,20,21,22,23,24,25,26,27,28,29,30},1),"ABCDEFGHIJKLMNOPQRSTUVWXYZ0123456789-_")))=0,ISERROR(VALUE(B460)))),"Недопустимый код: только латинские буквы A-Z в верхнем регистре, цифры, - и _; начало с буквы, до 30 символов (например MILK-001)",IF(SUMPRODUCT(--EXACT('Номенклатура'!$A$6:$A$205,B460))=0,"Код не найден в номенклатуре",IF(SUMPRODUCT(--EXACT('Номенклатура'!$A$6:$A$205,B460))&gt;1,"Код повторяется в номенклатуре",IF(ISNA(MATCH(C460,{"Приход","Расход","Списание","Корректировка остатка"},0)),"Выберите тип операции",IF(NOT(ISNUMBER(D460)),"Укажите количество",IF(D460=0,"Количество не может быть 0",IF(AND(C460&lt;&gt;"Корректировка остатка",D460&lt;0),"Для этого типа количество положительное",IF(NOT(ISNUMBER('Номенклатура'!$C$2)),"Укажите дату начала учёта",IF(A460&lt;INT('Номенклатура'!$C$2),"Раньше даты начала учёта: НЕ учтено",IF(AND(C460="Корректировка остатка",TRIM(G460)=""),"Учтено: добавьте пояснение","ОК")))))))))))))</f>
        <v/>
      </c>
    </row>
    <row r="461" spans="1:9" x14ac:dyDescent="0.25">
      <c r="A461" s="16"/>
      <c r="B461" s="13"/>
      <c r="C461" s="13"/>
      <c r="D461" s="14"/>
      <c r="E461" s="17" t="str">
        <f>IF(OR(B461="",SUMPRODUCT(--EXACT('Номенклатура'!$A$6:$A$205,B461))&lt;&gt;1),"",INDEX('Номенклатура'!$D$6:$D$205,SUMPRODUCT(EXACT('Номенклатура'!$A$6:$A$205,B461)*(ROW('Номенклатура'!$A$6:$A$205)-5)))&amp;"")</f>
        <v/>
      </c>
      <c r="F461" s="18" t="str">
        <f>IF(OR(I461="ОК",I461="Учтено: добавьте пояснение"),IF(C461="Приход",D461,IF(C461="Корректировка остатка",D461,-D461)),"")</f>
        <v/>
      </c>
      <c r="G461" s="13"/>
      <c r="H461" s="15" t="str">
        <f>IF(OR(B461="",SUMPRODUCT(--EXACT('Номенклатура'!$A$6:$A$205,B461))&lt;&gt;1),"",INDEX('Номенклатура'!$B$6:$B$205,SUMPRODUCT(EXACT('Номенклатура'!$A$6:$A$205,B461)*(ROW('Номенклатура'!$A$6:$A$205)-5)))&amp;"")</f>
        <v/>
      </c>
      <c r="I461" s="15" t="str">
        <f>IF(COUNTA(A461:D461,G461)=0,"",IF(NOT(ISNUMBER(A461)),"Укажите дату",IF(B461="","Укажите код",IF(NOT(AND(ISTEXT(B461),LEN(B461)&gt;0,LEN(B461)&lt;=30,ISNUMBER(FIND(LEFT(B461,1),"ABCDEFGHIJKLMNOPQRSTUVWXYZ")),SUMPRODUCT((MID(B461,{1,2,3,4,5,6,7,8,9,10,11,12,13,14,15,16,17,18,19,20,21,22,23,24,25,26,27,28,29,30},1)&lt;&gt;"")*ISERROR(FIND(MID(B461,{1,2,3,4,5,6,7,8,9,10,11,12,13,14,15,16,17,18,19,20,21,22,23,24,25,26,27,28,29,30},1),"ABCDEFGHIJKLMNOPQRSTUVWXYZ0123456789-_")))=0,ISERROR(VALUE(B461)))),"Недопустимый код: только латинские буквы A-Z в верхнем регистре, цифры, - и _; начало с буквы, до 30 символов (например MILK-001)",IF(SUMPRODUCT(--EXACT('Номенклатура'!$A$6:$A$205,B461))=0,"Код не найден в номенклатуре",IF(SUMPRODUCT(--EXACT('Номенклатура'!$A$6:$A$205,B461))&gt;1,"Код повторяется в номенклатуре",IF(ISNA(MATCH(C461,{"Приход","Расход","Списание","Корректировка остатка"},0)),"Выберите тип операции",IF(NOT(ISNUMBER(D461)),"Укажите количество",IF(D461=0,"Количество не может быть 0",IF(AND(C461&lt;&gt;"Корректировка остатка",D461&lt;0),"Для этого типа количество положительное",IF(NOT(ISNUMBER('Номенклатура'!$C$2)),"Укажите дату начала учёта",IF(A461&lt;INT('Номенклатура'!$C$2),"Раньше даты начала учёта: НЕ учтено",IF(AND(C461="Корректировка остатка",TRIM(G461)=""),"Учтено: добавьте пояснение","ОК")))))))))))))</f>
        <v/>
      </c>
    </row>
    <row r="462" spans="1:9" x14ac:dyDescent="0.25">
      <c r="A462" s="16"/>
      <c r="B462" s="13"/>
      <c r="C462" s="13"/>
      <c r="D462" s="14"/>
      <c r="E462" s="17" t="str">
        <f>IF(OR(B462="",SUMPRODUCT(--EXACT('Номенклатура'!$A$6:$A$205,B462))&lt;&gt;1),"",INDEX('Номенклатура'!$D$6:$D$205,SUMPRODUCT(EXACT('Номенклатура'!$A$6:$A$205,B462)*(ROW('Номенклатура'!$A$6:$A$205)-5)))&amp;"")</f>
        <v/>
      </c>
      <c r="F462" s="18" t="str">
        <f>IF(OR(I462="ОК",I462="Учтено: добавьте пояснение"),IF(C462="Приход",D462,IF(C462="Корректировка остатка",D462,-D462)),"")</f>
        <v/>
      </c>
      <c r="G462" s="13"/>
      <c r="H462" s="15" t="str">
        <f>IF(OR(B462="",SUMPRODUCT(--EXACT('Номенклатура'!$A$6:$A$205,B462))&lt;&gt;1),"",INDEX('Номенклатура'!$B$6:$B$205,SUMPRODUCT(EXACT('Номенклатура'!$A$6:$A$205,B462)*(ROW('Номенклатура'!$A$6:$A$205)-5)))&amp;"")</f>
        <v/>
      </c>
      <c r="I462" s="15" t="str">
        <f>IF(COUNTA(A462:D462,G462)=0,"",IF(NOT(ISNUMBER(A462)),"Укажите дату",IF(B462="","Укажите код",IF(NOT(AND(ISTEXT(B462),LEN(B462)&gt;0,LEN(B462)&lt;=30,ISNUMBER(FIND(LEFT(B462,1),"ABCDEFGHIJKLMNOPQRSTUVWXYZ")),SUMPRODUCT((MID(B462,{1,2,3,4,5,6,7,8,9,10,11,12,13,14,15,16,17,18,19,20,21,22,23,24,25,26,27,28,29,30},1)&lt;&gt;"")*ISERROR(FIND(MID(B462,{1,2,3,4,5,6,7,8,9,10,11,12,13,14,15,16,17,18,19,20,21,22,23,24,25,26,27,28,29,30},1),"ABCDEFGHIJKLMNOPQRSTUVWXYZ0123456789-_")))=0,ISERROR(VALUE(B462)))),"Недопустимый код: только латинские буквы A-Z в верхнем регистре, цифры, - и _; начало с буквы, до 30 символов (например MILK-001)",IF(SUMPRODUCT(--EXACT('Номенклатура'!$A$6:$A$205,B462))=0,"Код не найден в номенклатуре",IF(SUMPRODUCT(--EXACT('Номенклатура'!$A$6:$A$205,B462))&gt;1,"Код повторяется в номенклатуре",IF(ISNA(MATCH(C462,{"Приход","Расход","Списание","Корректировка остатка"},0)),"Выберите тип операции",IF(NOT(ISNUMBER(D462)),"Укажите количество",IF(D462=0,"Количество не может быть 0",IF(AND(C462&lt;&gt;"Корректировка остатка",D462&lt;0),"Для этого типа количество положительное",IF(NOT(ISNUMBER('Номенклатура'!$C$2)),"Укажите дату начала учёта",IF(A462&lt;INT('Номенклатура'!$C$2),"Раньше даты начала учёта: НЕ учтено",IF(AND(C462="Корректировка остатка",TRIM(G462)=""),"Учтено: добавьте пояснение","ОК")))))))))))))</f>
        <v/>
      </c>
    </row>
    <row r="463" spans="1:9" x14ac:dyDescent="0.25">
      <c r="A463" s="16"/>
      <c r="B463" s="13"/>
      <c r="C463" s="13"/>
      <c r="D463" s="14"/>
      <c r="E463" s="17" t="str">
        <f>IF(OR(B463="",SUMPRODUCT(--EXACT('Номенклатура'!$A$6:$A$205,B463))&lt;&gt;1),"",INDEX('Номенклатура'!$D$6:$D$205,SUMPRODUCT(EXACT('Номенклатура'!$A$6:$A$205,B463)*(ROW('Номенклатура'!$A$6:$A$205)-5)))&amp;"")</f>
        <v/>
      </c>
      <c r="F463" s="18" t="str">
        <f>IF(OR(I463="ОК",I463="Учтено: добавьте пояснение"),IF(C463="Приход",D463,IF(C463="Корректировка остатка",D463,-D463)),"")</f>
        <v/>
      </c>
      <c r="G463" s="13"/>
      <c r="H463" s="15" t="str">
        <f>IF(OR(B463="",SUMPRODUCT(--EXACT('Номенклатура'!$A$6:$A$205,B463))&lt;&gt;1),"",INDEX('Номенклатура'!$B$6:$B$205,SUMPRODUCT(EXACT('Номенклатура'!$A$6:$A$205,B463)*(ROW('Номенклатура'!$A$6:$A$205)-5)))&amp;"")</f>
        <v/>
      </c>
      <c r="I463" s="15" t="str">
        <f>IF(COUNTA(A463:D463,G463)=0,"",IF(NOT(ISNUMBER(A463)),"Укажите дату",IF(B463="","Укажите код",IF(NOT(AND(ISTEXT(B463),LEN(B463)&gt;0,LEN(B463)&lt;=30,ISNUMBER(FIND(LEFT(B463,1),"ABCDEFGHIJKLMNOPQRSTUVWXYZ")),SUMPRODUCT((MID(B463,{1,2,3,4,5,6,7,8,9,10,11,12,13,14,15,16,17,18,19,20,21,22,23,24,25,26,27,28,29,30},1)&lt;&gt;"")*ISERROR(FIND(MID(B463,{1,2,3,4,5,6,7,8,9,10,11,12,13,14,15,16,17,18,19,20,21,22,23,24,25,26,27,28,29,30},1),"ABCDEFGHIJKLMNOPQRSTUVWXYZ0123456789-_")))=0,ISERROR(VALUE(B463)))),"Недопустимый код: только латинские буквы A-Z в верхнем регистре, цифры, - и _; начало с буквы, до 30 символов (например MILK-001)",IF(SUMPRODUCT(--EXACT('Номенклатура'!$A$6:$A$205,B463))=0,"Код не найден в номенклатуре",IF(SUMPRODUCT(--EXACT('Номенклатура'!$A$6:$A$205,B463))&gt;1,"Код повторяется в номенклатуре",IF(ISNA(MATCH(C463,{"Приход","Расход","Списание","Корректировка остатка"},0)),"Выберите тип операции",IF(NOT(ISNUMBER(D463)),"Укажите количество",IF(D463=0,"Количество не может быть 0",IF(AND(C463&lt;&gt;"Корректировка остатка",D463&lt;0),"Для этого типа количество положительное",IF(NOT(ISNUMBER('Номенклатура'!$C$2)),"Укажите дату начала учёта",IF(A463&lt;INT('Номенклатура'!$C$2),"Раньше даты начала учёта: НЕ учтено",IF(AND(C463="Корректировка остатка",TRIM(G463)=""),"Учтено: добавьте пояснение","ОК")))))))))))))</f>
        <v/>
      </c>
    </row>
    <row r="464" spans="1:9" x14ac:dyDescent="0.25">
      <c r="A464" s="16"/>
      <c r="B464" s="13"/>
      <c r="C464" s="13"/>
      <c r="D464" s="14"/>
      <c r="E464" s="17" t="str">
        <f>IF(OR(B464="",SUMPRODUCT(--EXACT('Номенклатура'!$A$6:$A$205,B464))&lt;&gt;1),"",INDEX('Номенклатура'!$D$6:$D$205,SUMPRODUCT(EXACT('Номенклатура'!$A$6:$A$205,B464)*(ROW('Номенклатура'!$A$6:$A$205)-5)))&amp;"")</f>
        <v/>
      </c>
      <c r="F464" s="18" t="str">
        <f>IF(OR(I464="ОК",I464="Учтено: добавьте пояснение"),IF(C464="Приход",D464,IF(C464="Корректировка остатка",D464,-D464)),"")</f>
        <v/>
      </c>
      <c r="G464" s="13"/>
      <c r="H464" s="15" t="str">
        <f>IF(OR(B464="",SUMPRODUCT(--EXACT('Номенклатура'!$A$6:$A$205,B464))&lt;&gt;1),"",INDEX('Номенклатура'!$B$6:$B$205,SUMPRODUCT(EXACT('Номенклатура'!$A$6:$A$205,B464)*(ROW('Номенклатура'!$A$6:$A$205)-5)))&amp;"")</f>
        <v/>
      </c>
      <c r="I464" s="15" t="str">
        <f>IF(COUNTA(A464:D464,G464)=0,"",IF(NOT(ISNUMBER(A464)),"Укажите дату",IF(B464="","Укажите код",IF(NOT(AND(ISTEXT(B464),LEN(B464)&gt;0,LEN(B464)&lt;=30,ISNUMBER(FIND(LEFT(B464,1),"ABCDEFGHIJKLMNOPQRSTUVWXYZ")),SUMPRODUCT((MID(B464,{1,2,3,4,5,6,7,8,9,10,11,12,13,14,15,16,17,18,19,20,21,22,23,24,25,26,27,28,29,30},1)&lt;&gt;"")*ISERROR(FIND(MID(B464,{1,2,3,4,5,6,7,8,9,10,11,12,13,14,15,16,17,18,19,20,21,22,23,24,25,26,27,28,29,30},1),"ABCDEFGHIJKLMNOPQRSTUVWXYZ0123456789-_")))=0,ISERROR(VALUE(B464)))),"Недопустимый код: только латинские буквы A-Z в верхнем регистре, цифры, - и _; начало с буквы, до 30 символов (например MILK-001)",IF(SUMPRODUCT(--EXACT('Номенклатура'!$A$6:$A$205,B464))=0,"Код не найден в номенклатуре",IF(SUMPRODUCT(--EXACT('Номенклатура'!$A$6:$A$205,B464))&gt;1,"Код повторяется в номенклатуре",IF(ISNA(MATCH(C464,{"Приход","Расход","Списание","Корректировка остатка"},0)),"Выберите тип операции",IF(NOT(ISNUMBER(D464)),"Укажите количество",IF(D464=0,"Количество не может быть 0",IF(AND(C464&lt;&gt;"Корректировка остатка",D464&lt;0),"Для этого типа количество положительное",IF(NOT(ISNUMBER('Номенклатура'!$C$2)),"Укажите дату начала учёта",IF(A464&lt;INT('Номенклатура'!$C$2),"Раньше даты начала учёта: НЕ учтено",IF(AND(C464="Корректировка остатка",TRIM(G464)=""),"Учтено: добавьте пояснение","ОК")))))))))))))</f>
        <v/>
      </c>
    </row>
    <row r="465" spans="1:9" x14ac:dyDescent="0.25">
      <c r="A465" s="16"/>
      <c r="B465" s="13"/>
      <c r="C465" s="13"/>
      <c r="D465" s="14"/>
      <c r="E465" s="17" t="str">
        <f>IF(OR(B465="",SUMPRODUCT(--EXACT('Номенклатура'!$A$6:$A$205,B465))&lt;&gt;1),"",INDEX('Номенклатура'!$D$6:$D$205,SUMPRODUCT(EXACT('Номенклатура'!$A$6:$A$205,B465)*(ROW('Номенклатура'!$A$6:$A$205)-5)))&amp;"")</f>
        <v/>
      </c>
      <c r="F465" s="18" t="str">
        <f>IF(OR(I465="ОК",I465="Учтено: добавьте пояснение"),IF(C465="Приход",D465,IF(C465="Корректировка остатка",D465,-D465)),"")</f>
        <v/>
      </c>
      <c r="G465" s="13"/>
      <c r="H465" s="15" t="str">
        <f>IF(OR(B465="",SUMPRODUCT(--EXACT('Номенклатура'!$A$6:$A$205,B465))&lt;&gt;1),"",INDEX('Номенклатура'!$B$6:$B$205,SUMPRODUCT(EXACT('Номенклатура'!$A$6:$A$205,B465)*(ROW('Номенклатура'!$A$6:$A$205)-5)))&amp;"")</f>
        <v/>
      </c>
      <c r="I465" s="15" t="str">
        <f>IF(COUNTA(A465:D465,G465)=0,"",IF(NOT(ISNUMBER(A465)),"Укажите дату",IF(B465="","Укажите код",IF(NOT(AND(ISTEXT(B465),LEN(B465)&gt;0,LEN(B465)&lt;=30,ISNUMBER(FIND(LEFT(B465,1),"ABCDEFGHIJKLMNOPQRSTUVWXYZ")),SUMPRODUCT((MID(B465,{1,2,3,4,5,6,7,8,9,10,11,12,13,14,15,16,17,18,19,20,21,22,23,24,25,26,27,28,29,30},1)&lt;&gt;"")*ISERROR(FIND(MID(B465,{1,2,3,4,5,6,7,8,9,10,11,12,13,14,15,16,17,18,19,20,21,22,23,24,25,26,27,28,29,30},1),"ABCDEFGHIJKLMNOPQRSTUVWXYZ0123456789-_")))=0,ISERROR(VALUE(B465)))),"Недопустимый код: только латинские буквы A-Z в верхнем регистре, цифры, - и _; начало с буквы, до 30 символов (например MILK-001)",IF(SUMPRODUCT(--EXACT('Номенклатура'!$A$6:$A$205,B465))=0,"Код не найден в номенклатуре",IF(SUMPRODUCT(--EXACT('Номенклатура'!$A$6:$A$205,B465))&gt;1,"Код повторяется в номенклатуре",IF(ISNA(MATCH(C465,{"Приход","Расход","Списание","Корректировка остатка"},0)),"Выберите тип операции",IF(NOT(ISNUMBER(D465)),"Укажите количество",IF(D465=0,"Количество не может быть 0",IF(AND(C465&lt;&gt;"Корректировка остатка",D465&lt;0),"Для этого типа количество положительное",IF(NOT(ISNUMBER('Номенклатура'!$C$2)),"Укажите дату начала учёта",IF(A465&lt;INT('Номенклатура'!$C$2),"Раньше даты начала учёта: НЕ учтено",IF(AND(C465="Корректировка остатка",TRIM(G465)=""),"Учтено: добавьте пояснение","ОК")))))))))))))</f>
        <v/>
      </c>
    </row>
    <row r="466" spans="1:9" x14ac:dyDescent="0.25">
      <c r="A466" s="16"/>
      <c r="B466" s="13"/>
      <c r="C466" s="13"/>
      <c r="D466" s="14"/>
      <c r="E466" s="17" t="str">
        <f>IF(OR(B466="",SUMPRODUCT(--EXACT('Номенклатура'!$A$6:$A$205,B466))&lt;&gt;1),"",INDEX('Номенклатура'!$D$6:$D$205,SUMPRODUCT(EXACT('Номенклатура'!$A$6:$A$205,B466)*(ROW('Номенклатура'!$A$6:$A$205)-5)))&amp;"")</f>
        <v/>
      </c>
      <c r="F466" s="18" t="str">
        <f>IF(OR(I466="ОК",I466="Учтено: добавьте пояснение"),IF(C466="Приход",D466,IF(C466="Корректировка остатка",D466,-D466)),"")</f>
        <v/>
      </c>
      <c r="G466" s="13"/>
      <c r="H466" s="15" t="str">
        <f>IF(OR(B466="",SUMPRODUCT(--EXACT('Номенклатура'!$A$6:$A$205,B466))&lt;&gt;1),"",INDEX('Номенклатура'!$B$6:$B$205,SUMPRODUCT(EXACT('Номенклатура'!$A$6:$A$205,B466)*(ROW('Номенклатура'!$A$6:$A$205)-5)))&amp;"")</f>
        <v/>
      </c>
      <c r="I466" s="15" t="str">
        <f>IF(COUNTA(A466:D466,G466)=0,"",IF(NOT(ISNUMBER(A466)),"Укажите дату",IF(B466="","Укажите код",IF(NOT(AND(ISTEXT(B466),LEN(B466)&gt;0,LEN(B466)&lt;=30,ISNUMBER(FIND(LEFT(B466,1),"ABCDEFGHIJKLMNOPQRSTUVWXYZ")),SUMPRODUCT((MID(B466,{1,2,3,4,5,6,7,8,9,10,11,12,13,14,15,16,17,18,19,20,21,22,23,24,25,26,27,28,29,30},1)&lt;&gt;"")*ISERROR(FIND(MID(B466,{1,2,3,4,5,6,7,8,9,10,11,12,13,14,15,16,17,18,19,20,21,22,23,24,25,26,27,28,29,30},1),"ABCDEFGHIJKLMNOPQRSTUVWXYZ0123456789-_")))=0,ISERROR(VALUE(B466)))),"Недопустимый код: только латинские буквы A-Z в верхнем регистре, цифры, - и _; начало с буквы, до 30 символов (например MILK-001)",IF(SUMPRODUCT(--EXACT('Номенклатура'!$A$6:$A$205,B466))=0,"Код не найден в номенклатуре",IF(SUMPRODUCT(--EXACT('Номенклатура'!$A$6:$A$205,B466))&gt;1,"Код повторяется в номенклатуре",IF(ISNA(MATCH(C466,{"Приход","Расход","Списание","Корректировка остатка"},0)),"Выберите тип операции",IF(NOT(ISNUMBER(D466)),"Укажите количество",IF(D466=0,"Количество не может быть 0",IF(AND(C466&lt;&gt;"Корректировка остатка",D466&lt;0),"Для этого типа количество положительное",IF(NOT(ISNUMBER('Номенклатура'!$C$2)),"Укажите дату начала учёта",IF(A466&lt;INT('Номенклатура'!$C$2),"Раньше даты начала учёта: НЕ учтено",IF(AND(C466="Корректировка остатка",TRIM(G466)=""),"Учтено: добавьте пояснение","ОК")))))))))))))</f>
        <v/>
      </c>
    </row>
    <row r="467" spans="1:9" x14ac:dyDescent="0.25">
      <c r="A467" s="16"/>
      <c r="B467" s="13"/>
      <c r="C467" s="13"/>
      <c r="D467" s="14"/>
      <c r="E467" s="17" t="str">
        <f>IF(OR(B467="",SUMPRODUCT(--EXACT('Номенклатура'!$A$6:$A$205,B467))&lt;&gt;1),"",INDEX('Номенклатура'!$D$6:$D$205,SUMPRODUCT(EXACT('Номенклатура'!$A$6:$A$205,B467)*(ROW('Номенклатура'!$A$6:$A$205)-5)))&amp;"")</f>
        <v/>
      </c>
      <c r="F467" s="18" t="str">
        <f>IF(OR(I467="ОК",I467="Учтено: добавьте пояснение"),IF(C467="Приход",D467,IF(C467="Корректировка остатка",D467,-D467)),"")</f>
        <v/>
      </c>
      <c r="G467" s="13"/>
      <c r="H467" s="15" t="str">
        <f>IF(OR(B467="",SUMPRODUCT(--EXACT('Номенклатура'!$A$6:$A$205,B467))&lt;&gt;1),"",INDEX('Номенклатура'!$B$6:$B$205,SUMPRODUCT(EXACT('Номенклатура'!$A$6:$A$205,B467)*(ROW('Номенклатура'!$A$6:$A$205)-5)))&amp;"")</f>
        <v/>
      </c>
      <c r="I467" s="15" t="str">
        <f>IF(COUNTA(A467:D467,G467)=0,"",IF(NOT(ISNUMBER(A467)),"Укажите дату",IF(B467="","Укажите код",IF(NOT(AND(ISTEXT(B467),LEN(B467)&gt;0,LEN(B467)&lt;=30,ISNUMBER(FIND(LEFT(B467,1),"ABCDEFGHIJKLMNOPQRSTUVWXYZ")),SUMPRODUCT((MID(B467,{1,2,3,4,5,6,7,8,9,10,11,12,13,14,15,16,17,18,19,20,21,22,23,24,25,26,27,28,29,30},1)&lt;&gt;"")*ISERROR(FIND(MID(B467,{1,2,3,4,5,6,7,8,9,10,11,12,13,14,15,16,17,18,19,20,21,22,23,24,25,26,27,28,29,30},1),"ABCDEFGHIJKLMNOPQRSTUVWXYZ0123456789-_")))=0,ISERROR(VALUE(B467)))),"Недопустимый код: только латинские буквы A-Z в верхнем регистре, цифры, - и _; начало с буквы, до 30 символов (например MILK-001)",IF(SUMPRODUCT(--EXACT('Номенклатура'!$A$6:$A$205,B467))=0,"Код не найден в номенклатуре",IF(SUMPRODUCT(--EXACT('Номенклатура'!$A$6:$A$205,B467))&gt;1,"Код повторяется в номенклатуре",IF(ISNA(MATCH(C467,{"Приход","Расход","Списание","Корректировка остатка"},0)),"Выберите тип операции",IF(NOT(ISNUMBER(D467)),"Укажите количество",IF(D467=0,"Количество не может быть 0",IF(AND(C467&lt;&gt;"Корректировка остатка",D467&lt;0),"Для этого типа количество положительное",IF(NOT(ISNUMBER('Номенклатура'!$C$2)),"Укажите дату начала учёта",IF(A467&lt;INT('Номенклатура'!$C$2),"Раньше даты начала учёта: НЕ учтено",IF(AND(C467="Корректировка остатка",TRIM(G467)=""),"Учтено: добавьте пояснение","ОК")))))))))))))</f>
        <v/>
      </c>
    </row>
    <row r="468" spans="1:9" x14ac:dyDescent="0.25">
      <c r="A468" s="16"/>
      <c r="B468" s="13"/>
      <c r="C468" s="13"/>
      <c r="D468" s="14"/>
      <c r="E468" s="17" t="str">
        <f>IF(OR(B468="",SUMPRODUCT(--EXACT('Номенклатура'!$A$6:$A$205,B468))&lt;&gt;1),"",INDEX('Номенклатура'!$D$6:$D$205,SUMPRODUCT(EXACT('Номенклатура'!$A$6:$A$205,B468)*(ROW('Номенклатура'!$A$6:$A$205)-5)))&amp;"")</f>
        <v/>
      </c>
      <c r="F468" s="18" t="str">
        <f>IF(OR(I468="ОК",I468="Учтено: добавьте пояснение"),IF(C468="Приход",D468,IF(C468="Корректировка остатка",D468,-D468)),"")</f>
        <v/>
      </c>
      <c r="G468" s="13"/>
      <c r="H468" s="15" t="str">
        <f>IF(OR(B468="",SUMPRODUCT(--EXACT('Номенклатура'!$A$6:$A$205,B468))&lt;&gt;1),"",INDEX('Номенклатура'!$B$6:$B$205,SUMPRODUCT(EXACT('Номенклатура'!$A$6:$A$205,B468)*(ROW('Номенклатура'!$A$6:$A$205)-5)))&amp;"")</f>
        <v/>
      </c>
      <c r="I468" s="15" t="str">
        <f>IF(COUNTA(A468:D468,G468)=0,"",IF(NOT(ISNUMBER(A468)),"Укажите дату",IF(B468="","Укажите код",IF(NOT(AND(ISTEXT(B468),LEN(B468)&gt;0,LEN(B468)&lt;=30,ISNUMBER(FIND(LEFT(B468,1),"ABCDEFGHIJKLMNOPQRSTUVWXYZ")),SUMPRODUCT((MID(B468,{1,2,3,4,5,6,7,8,9,10,11,12,13,14,15,16,17,18,19,20,21,22,23,24,25,26,27,28,29,30},1)&lt;&gt;"")*ISERROR(FIND(MID(B468,{1,2,3,4,5,6,7,8,9,10,11,12,13,14,15,16,17,18,19,20,21,22,23,24,25,26,27,28,29,30},1),"ABCDEFGHIJKLMNOPQRSTUVWXYZ0123456789-_")))=0,ISERROR(VALUE(B468)))),"Недопустимый код: только латинские буквы A-Z в верхнем регистре, цифры, - и _; начало с буквы, до 30 символов (например MILK-001)",IF(SUMPRODUCT(--EXACT('Номенклатура'!$A$6:$A$205,B468))=0,"Код не найден в номенклатуре",IF(SUMPRODUCT(--EXACT('Номенклатура'!$A$6:$A$205,B468))&gt;1,"Код повторяется в номенклатуре",IF(ISNA(MATCH(C468,{"Приход","Расход","Списание","Корректировка остатка"},0)),"Выберите тип операции",IF(NOT(ISNUMBER(D468)),"Укажите количество",IF(D468=0,"Количество не может быть 0",IF(AND(C468&lt;&gt;"Корректировка остатка",D468&lt;0),"Для этого типа количество положительное",IF(NOT(ISNUMBER('Номенклатура'!$C$2)),"Укажите дату начала учёта",IF(A468&lt;INT('Номенклатура'!$C$2),"Раньше даты начала учёта: НЕ учтено",IF(AND(C468="Корректировка остатка",TRIM(G468)=""),"Учтено: добавьте пояснение","ОК")))))))))))))</f>
        <v/>
      </c>
    </row>
    <row r="469" spans="1:9" x14ac:dyDescent="0.25">
      <c r="A469" s="16"/>
      <c r="B469" s="13"/>
      <c r="C469" s="13"/>
      <c r="D469" s="14"/>
      <c r="E469" s="17" t="str">
        <f>IF(OR(B469="",SUMPRODUCT(--EXACT('Номенклатура'!$A$6:$A$205,B469))&lt;&gt;1),"",INDEX('Номенклатура'!$D$6:$D$205,SUMPRODUCT(EXACT('Номенклатура'!$A$6:$A$205,B469)*(ROW('Номенклатура'!$A$6:$A$205)-5)))&amp;"")</f>
        <v/>
      </c>
      <c r="F469" s="18" t="str">
        <f>IF(OR(I469="ОК",I469="Учтено: добавьте пояснение"),IF(C469="Приход",D469,IF(C469="Корректировка остатка",D469,-D469)),"")</f>
        <v/>
      </c>
      <c r="G469" s="13"/>
      <c r="H469" s="15" t="str">
        <f>IF(OR(B469="",SUMPRODUCT(--EXACT('Номенклатура'!$A$6:$A$205,B469))&lt;&gt;1),"",INDEX('Номенклатура'!$B$6:$B$205,SUMPRODUCT(EXACT('Номенклатура'!$A$6:$A$205,B469)*(ROW('Номенклатура'!$A$6:$A$205)-5)))&amp;"")</f>
        <v/>
      </c>
      <c r="I469" s="15" t="str">
        <f>IF(COUNTA(A469:D469,G469)=0,"",IF(NOT(ISNUMBER(A469)),"Укажите дату",IF(B469="","Укажите код",IF(NOT(AND(ISTEXT(B469),LEN(B469)&gt;0,LEN(B469)&lt;=30,ISNUMBER(FIND(LEFT(B469,1),"ABCDEFGHIJKLMNOPQRSTUVWXYZ")),SUMPRODUCT((MID(B469,{1,2,3,4,5,6,7,8,9,10,11,12,13,14,15,16,17,18,19,20,21,22,23,24,25,26,27,28,29,30},1)&lt;&gt;"")*ISERROR(FIND(MID(B469,{1,2,3,4,5,6,7,8,9,10,11,12,13,14,15,16,17,18,19,20,21,22,23,24,25,26,27,28,29,30},1),"ABCDEFGHIJKLMNOPQRSTUVWXYZ0123456789-_")))=0,ISERROR(VALUE(B469)))),"Недопустимый код: только латинские буквы A-Z в верхнем регистре, цифры, - и _; начало с буквы, до 30 символов (например MILK-001)",IF(SUMPRODUCT(--EXACT('Номенклатура'!$A$6:$A$205,B469))=0,"Код не найден в номенклатуре",IF(SUMPRODUCT(--EXACT('Номенклатура'!$A$6:$A$205,B469))&gt;1,"Код повторяется в номенклатуре",IF(ISNA(MATCH(C469,{"Приход","Расход","Списание","Корректировка остатка"},0)),"Выберите тип операции",IF(NOT(ISNUMBER(D469)),"Укажите количество",IF(D469=0,"Количество не может быть 0",IF(AND(C469&lt;&gt;"Корректировка остатка",D469&lt;0),"Для этого типа количество положительное",IF(NOT(ISNUMBER('Номенклатура'!$C$2)),"Укажите дату начала учёта",IF(A469&lt;INT('Номенклатура'!$C$2),"Раньше даты начала учёта: НЕ учтено",IF(AND(C469="Корректировка остатка",TRIM(G469)=""),"Учтено: добавьте пояснение","ОК")))))))))))))</f>
        <v/>
      </c>
    </row>
    <row r="470" spans="1:9" x14ac:dyDescent="0.25">
      <c r="A470" s="16"/>
      <c r="B470" s="13"/>
      <c r="C470" s="13"/>
      <c r="D470" s="14"/>
      <c r="E470" s="17" t="str">
        <f>IF(OR(B470="",SUMPRODUCT(--EXACT('Номенклатура'!$A$6:$A$205,B470))&lt;&gt;1),"",INDEX('Номенклатура'!$D$6:$D$205,SUMPRODUCT(EXACT('Номенклатура'!$A$6:$A$205,B470)*(ROW('Номенклатура'!$A$6:$A$205)-5)))&amp;"")</f>
        <v/>
      </c>
      <c r="F470" s="18" t="str">
        <f>IF(OR(I470="ОК",I470="Учтено: добавьте пояснение"),IF(C470="Приход",D470,IF(C470="Корректировка остатка",D470,-D470)),"")</f>
        <v/>
      </c>
      <c r="G470" s="13"/>
      <c r="H470" s="15" t="str">
        <f>IF(OR(B470="",SUMPRODUCT(--EXACT('Номенклатура'!$A$6:$A$205,B470))&lt;&gt;1),"",INDEX('Номенклатура'!$B$6:$B$205,SUMPRODUCT(EXACT('Номенклатура'!$A$6:$A$205,B470)*(ROW('Номенклатура'!$A$6:$A$205)-5)))&amp;"")</f>
        <v/>
      </c>
      <c r="I470" s="15" t="str">
        <f>IF(COUNTA(A470:D470,G470)=0,"",IF(NOT(ISNUMBER(A470)),"Укажите дату",IF(B470="","Укажите код",IF(NOT(AND(ISTEXT(B470),LEN(B470)&gt;0,LEN(B470)&lt;=30,ISNUMBER(FIND(LEFT(B470,1),"ABCDEFGHIJKLMNOPQRSTUVWXYZ")),SUMPRODUCT((MID(B470,{1,2,3,4,5,6,7,8,9,10,11,12,13,14,15,16,17,18,19,20,21,22,23,24,25,26,27,28,29,30},1)&lt;&gt;"")*ISERROR(FIND(MID(B470,{1,2,3,4,5,6,7,8,9,10,11,12,13,14,15,16,17,18,19,20,21,22,23,24,25,26,27,28,29,30},1),"ABCDEFGHIJKLMNOPQRSTUVWXYZ0123456789-_")))=0,ISERROR(VALUE(B470)))),"Недопустимый код: только латинские буквы A-Z в верхнем регистре, цифры, - и _; начало с буквы, до 30 символов (например MILK-001)",IF(SUMPRODUCT(--EXACT('Номенклатура'!$A$6:$A$205,B470))=0,"Код не найден в номенклатуре",IF(SUMPRODUCT(--EXACT('Номенклатура'!$A$6:$A$205,B470))&gt;1,"Код повторяется в номенклатуре",IF(ISNA(MATCH(C470,{"Приход","Расход","Списание","Корректировка остатка"},0)),"Выберите тип операции",IF(NOT(ISNUMBER(D470)),"Укажите количество",IF(D470=0,"Количество не может быть 0",IF(AND(C470&lt;&gt;"Корректировка остатка",D470&lt;0),"Для этого типа количество положительное",IF(NOT(ISNUMBER('Номенклатура'!$C$2)),"Укажите дату начала учёта",IF(A470&lt;INT('Номенклатура'!$C$2),"Раньше даты начала учёта: НЕ учтено",IF(AND(C470="Корректировка остатка",TRIM(G470)=""),"Учтено: добавьте пояснение","ОК")))))))))))))</f>
        <v/>
      </c>
    </row>
    <row r="471" spans="1:9" x14ac:dyDescent="0.25">
      <c r="A471" s="16"/>
      <c r="B471" s="13"/>
      <c r="C471" s="13"/>
      <c r="D471" s="14"/>
      <c r="E471" s="17" t="str">
        <f>IF(OR(B471="",SUMPRODUCT(--EXACT('Номенклатура'!$A$6:$A$205,B471))&lt;&gt;1),"",INDEX('Номенклатура'!$D$6:$D$205,SUMPRODUCT(EXACT('Номенклатура'!$A$6:$A$205,B471)*(ROW('Номенклатура'!$A$6:$A$205)-5)))&amp;"")</f>
        <v/>
      </c>
      <c r="F471" s="18" t="str">
        <f>IF(OR(I471="ОК",I471="Учтено: добавьте пояснение"),IF(C471="Приход",D471,IF(C471="Корректировка остатка",D471,-D471)),"")</f>
        <v/>
      </c>
      <c r="G471" s="13"/>
      <c r="H471" s="15" t="str">
        <f>IF(OR(B471="",SUMPRODUCT(--EXACT('Номенклатура'!$A$6:$A$205,B471))&lt;&gt;1),"",INDEX('Номенклатура'!$B$6:$B$205,SUMPRODUCT(EXACT('Номенклатура'!$A$6:$A$205,B471)*(ROW('Номенклатура'!$A$6:$A$205)-5)))&amp;"")</f>
        <v/>
      </c>
      <c r="I471" s="15" t="str">
        <f>IF(COUNTA(A471:D471,G471)=0,"",IF(NOT(ISNUMBER(A471)),"Укажите дату",IF(B471="","Укажите код",IF(NOT(AND(ISTEXT(B471),LEN(B471)&gt;0,LEN(B471)&lt;=30,ISNUMBER(FIND(LEFT(B471,1),"ABCDEFGHIJKLMNOPQRSTUVWXYZ")),SUMPRODUCT((MID(B471,{1,2,3,4,5,6,7,8,9,10,11,12,13,14,15,16,17,18,19,20,21,22,23,24,25,26,27,28,29,30},1)&lt;&gt;"")*ISERROR(FIND(MID(B471,{1,2,3,4,5,6,7,8,9,10,11,12,13,14,15,16,17,18,19,20,21,22,23,24,25,26,27,28,29,30},1),"ABCDEFGHIJKLMNOPQRSTUVWXYZ0123456789-_")))=0,ISERROR(VALUE(B471)))),"Недопустимый код: только латинские буквы A-Z в верхнем регистре, цифры, - и _; начало с буквы, до 30 символов (например MILK-001)",IF(SUMPRODUCT(--EXACT('Номенклатура'!$A$6:$A$205,B471))=0,"Код не найден в номенклатуре",IF(SUMPRODUCT(--EXACT('Номенклатура'!$A$6:$A$205,B471))&gt;1,"Код повторяется в номенклатуре",IF(ISNA(MATCH(C471,{"Приход","Расход","Списание","Корректировка остатка"},0)),"Выберите тип операции",IF(NOT(ISNUMBER(D471)),"Укажите количество",IF(D471=0,"Количество не может быть 0",IF(AND(C471&lt;&gt;"Корректировка остатка",D471&lt;0),"Для этого типа количество положительное",IF(NOT(ISNUMBER('Номенклатура'!$C$2)),"Укажите дату начала учёта",IF(A471&lt;INT('Номенклатура'!$C$2),"Раньше даты начала учёта: НЕ учтено",IF(AND(C471="Корректировка остатка",TRIM(G471)=""),"Учтено: добавьте пояснение","ОК")))))))))))))</f>
        <v/>
      </c>
    </row>
    <row r="472" spans="1:9" x14ac:dyDescent="0.25">
      <c r="A472" s="16"/>
      <c r="B472" s="13"/>
      <c r="C472" s="13"/>
      <c r="D472" s="14"/>
      <c r="E472" s="17" t="str">
        <f>IF(OR(B472="",SUMPRODUCT(--EXACT('Номенклатура'!$A$6:$A$205,B472))&lt;&gt;1),"",INDEX('Номенклатура'!$D$6:$D$205,SUMPRODUCT(EXACT('Номенклатура'!$A$6:$A$205,B472)*(ROW('Номенклатура'!$A$6:$A$205)-5)))&amp;"")</f>
        <v/>
      </c>
      <c r="F472" s="18" t="str">
        <f>IF(OR(I472="ОК",I472="Учтено: добавьте пояснение"),IF(C472="Приход",D472,IF(C472="Корректировка остатка",D472,-D472)),"")</f>
        <v/>
      </c>
      <c r="G472" s="13"/>
      <c r="H472" s="15" t="str">
        <f>IF(OR(B472="",SUMPRODUCT(--EXACT('Номенклатура'!$A$6:$A$205,B472))&lt;&gt;1),"",INDEX('Номенклатура'!$B$6:$B$205,SUMPRODUCT(EXACT('Номенклатура'!$A$6:$A$205,B472)*(ROW('Номенклатура'!$A$6:$A$205)-5)))&amp;"")</f>
        <v/>
      </c>
      <c r="I472" s="15" t="str">
        <f>IF(COUNTA(A472:D472,G472)=0,"",IF(NOT(ISNUMBER(A472)),"Укажите дату",IF(B472="","Укажите код",IF(NOT(AND(ISTEXT(B472),LEN(B472)&gt;0,LEN(B472)&lt;=30,ISNUMBER(FIND(LEFT(B472,1),"ABCDEFGHIJKLMNOPQRSTUVWXYZ")),SUMPRODUCT((MID(B472,{1,2,3,4,5,6,7,8,9,10,11,12,13,14,15,16,17,18,19,20,21,22,23,24,25,26,27,28,29,30},1)&lt;&gt;"")*ISERROR(FIND(MID(B472,{1,2,3,4,5,6,7,8,9,10,11,12,13,14,15,16,17,18,19,20,21,22,23,24,25,26,27,28,29,30},1),"ABCDEFGHIJKLMNOPQRSTUVWXYZ0123456789-_")))=0,ISERROR(VALUE(B472)))),"Недопустимый код: только латинские буквы A-Z в верхнем регистре, цифры, - и _; начало с буквы, до 30 символов (например MILK-001)",IF(SUMPRODUCT(--EXACT('Номенклатура'!$A$6:$A$205,B472))=0,"Код не найден в номенклатуре",IF(SUMPRODUCT(--EXACT('Номенклатура'!$A$6:$A$205,B472))&gt;1,"Код повторяется в номенклатуре",IF(ISNA(MATCH(C472,{"Приход","Расход","Списание","Корректировка остатка"},0)),"Выберите тип операции",IF(NOT(ISNUMBER(D472)),"Укажите количество",IF(D472=0,"Количество не может быть 0",IF(AND(C472&lt;&gt;"Корректировка остатка",D472&lt;0),"Для этого типа количество положительное",IF(NOT(ISNUMBER('Номенклатура'!$C$2)),"Укажите дату начала учёта",IF(A472&lt;INT('Номенклатура'!$C$2),"Раньше даты начала учёта: НЕ учтено",IF(AND(C472="Корректировка остатка",TRIM(G472)=""),"Учтено: добавьте пояснение","ОК")))))))))))))</f>
        <v/>
      </c>
    </row>
    <row r="473" spans="1:9" x14ac:dyDescent="0.25">
      <c r="A473" s="16"/>
      <c r="B473" s="13"/>
      <c r="C473" s="13"/>
      <c r="D473" s="14"/>
      <c r="E473" s="17" t="str">
        <f>IF(OR(B473="",SUMPRODUCT(--EXACT('Номенклатура'!$A$6:$A$205,B473))&lt;&gt;1),"",INDEX('Номенклатура'!$D$6:$D$205,SUMPRODUCT(EXACT('Номенклатура'!$A$6:$A$205,B473)*(ROW('Номенклатура'!$A$6:$A$205)-5)))&amp;"")</f>
        <v/>
      </c>
      <c r="F473" s="18" t="str">
        <f>IF(OR(I473="ОК",I473="Учтено: добавьте пояснение"),IF(C473="Приход",D473,IF(C473="Корректировка остатка",D473,-D473)),"")</f>
        <v/>
      </c>
      <c r="G473" s="13"/>
      <c r="H473" s="15" t="str">
        <f>IF(OR(B473="",SUMPRODUCT(--EXACT('Номенклатура'!$A$6:$A$205,B473))&lt;&gt;1),"",INDEX('Номенклатура'!$B$6:$B$205,SUMPRODUCT(EXACT('Номенклатура'!$A$6:$A$205,B473)*(ROW('Номенклатура'!$A$6:$A$205)-5)))&amp;"")</f>
        <v/>
      </c>
      <c r="I473" s="15" t="str">
        <f>IF(COUNTA(A473:D473,G473)=0,"",IF(NOT(ISNUMBER(A473)),"Укажите дату",IF(B473="","Укажите код",IF(NOT(AND(ISTEXT(B473),LEN(B473)&gt;0,LEN(B473)&lt;=30,ISNUMBER(FIND(LEFT(B473,1),"ABCDEFGHIJKLMNOPQRSTUVWXYZ")),SUMPRODUCT((MID(B473,{1,2,3,4,5,6,7,8,9,10,11,12,13,14,15,16,17,18,19,20,21,22,23,24,25,26,27,28,29,30},1)&lt;&gt;"")*ISERROR(FIND(MID(B473,{1,2,3,4,5,6,7,8,9,10,11,12,13,14,15,16,17,18,19,20,21,22,23,24,25,26,27,28,29,30},1),"ABCDEFGHIJKLMNOPQRSTUVWXYZ0123456789-_")))=0,ISERROR(VALUE(B473)))),"Недопустимый код: только латинские буквы A-Z в верхнем регистре, цифры, - и _; начало с буквы, до 30 символов (например MILK-001)",IF(SUMPRODUCT(--EXACT('Номенклатура'!$A$6:$A$205,B473))=0,"Код не найден в номенклатуре",IF(SUMPRODUCT(--EXACT('Номенклатура'!$A$6:$A$205,B473))&gt;1,"Код повторяется в номенклатуре",IF(ISNA(MATCH(C473,{"Приход","Расход","Списание","Корректировка остатка"},0)),"Выберите тип операции",IF(NOT(ISNUMBER(D473)),"Укажите количество",IF(D473=0,"Количество не может быть 0",IF(AND(C473&lt;&gt;"Корректировка остатка",D473&lt;0),"Для этого типа количество положительное",IF(NOT(ISNUMBER('Номенклатура'!$C$2)),"Укажите дату начала учёта",IF(A473&lt;INT('Номенклатура'!$C$2),"Раньше даты начала учёта: НЕ учтено",IF(AND(C473="Корректировка остатка",TRIM(G473)=""),"Учтено: добавьте пояснение","ОК")))))))))))))</f>
        <v/>
      </c>
    </row>
    <row r="474" spans="1:9" x14ac:dyDescent="0.25">
      <c r="A474" s="16"/>
      <c r="B474" s="13"/>
      <c r="C474" s="13"/>
      <c r="D474" s="14"/>
      <c r="E474" s="17" t="str">
        <f>IF(OR(B474="",SUMPRODUCT(--EXACT('Номенклатура'!$A$6:$A$205,B474))&lt;&gt;1),"",INDEX('Номенклатура'!$D$6:$D$205,SUMPRODUCT(EXACT('Номенклатура'!$A$6:$A$205,B474)*(ROW('Номенклатура'!$A$6:$A$205)-5)))&amp;"")</f>
        <v/>
      </c>
      <c r="F474" s="18" t="str">
        <f>IF(OR(I474="ОК",I474="Учтено: добавьте пояснение"),IF(C474="Приход",D474,IF(C474="Корректировка остатка",D474,-D474)),"")</f>
        <v/>
      </c>
      <c r="G474" s="13"/>
      <c r="H474" s="15" t="str">
        <f>IF(OR(B474="",SUMPRODUCT(--EXACT('Номенклатура'!$A$6:$A$205,B474))&lt;&gt;1),"",INDEX('Номенклатура'!$B$6:$B$205,SUMPRODUCT(EXACT('Номенклатура'!$A$6:$A$205,B474)*(ROW('Номенклатура'!$A$6:$A$205)-5)))&amp;"")</f>
        <v/>
      </c>
      <c r="I474" s="15" t="str">
        <f>IF(COUNTA(A474:D474,G474)=0,"",IF(NOT(ISNUMBER(A474)),"Укажите дату",IF(B474="","Укажите код",IF(NOT(AND(ISTEXT(B474),LEN(B474)&gt;0,LEN(B474)&lt;=30,ISNUMBER(FIND(LEFT(B474,1),"ABCDEFGHIJKLMNOPQRSTUVWXYZ")),SUMPRODUCT((MID(B474,{1,2,3,4,5,6,7,8,9,10,11,12,13,14,15,16,17,18,19,20,21,22,23,24,25,26,27,28,29,30},1)&lt;&gt;"")*ISERROR(FIND(MID(B474,{1,2,3,4,5,6,7,8,9,10,11,12,13,14,15,16,17,18,19,20,21,22,23,24,25,26,27,28,29,30},1),"ABCDEFGHIJKLMNOPQRSTUVWXYZ0123456789-_")))=0,ISERROR(VALUE(B474)))),"Недопустимый код: только латинские буквы A-Z в верхнем регистре, цифры, - и _; начало с буквы, до 30 символов (например MILK-001)",IF(SUMPRODUCT(--EXACT('Номенклатура'!$A$6:$A$205,B474))=0,"Код не найден в номенклатуре",IF(SUMPRODUCT(--EXACT('Номенклатура'!$A$6:$A$205,B474))&gt;1,"Код повторяется в номенклатуре",IF(ISNA(MATCH(C474,{"Приход","Расход","Списание","Корректировка остатка"},0)),"Выберите тип операции",IF(NOT(ISNUMBER(D474)),"Укажите количество",IF(D474=0,"Количество не может быть 0",IF(AND(C474&lt;&gt;"Корректировка остатка",D474&lt;0),"Для этого типа количество положительное",IF(NOT(ISNUMBER('Номенклатура'!$C$2)),"Укажите дату начала учёта",IF(A474&lt;INT('Номенклатура'!$C$2),"Раньше даты начала учёта: НЕ учтено",IF(AND(C474="Корректировка остатка",TRIM(G474)=""),"Учтено: добавьте пояснение","ОК")))))))))))))</f>
        <v/>
      </c>
    </row>
    <row r="475" spans="1:9" x14ac:dyDescent="0.25">
      <c r="A475" s="16"/>
      <c r="B475" s="13"/>
      <c r="C475" s="13"/>
      <c r="D475" s="14"/>
      <c r="E475" s="17" t="str">
        <f>IF(OR(B475="",SUMPRODUCT(--EXACT('Номенклатура'!$A$6:$A$205,B475))&lt;&gt;1),"",INDEX('Номенклатура'!$D$6:$D$205,SUMPRODUCT(EXACT('Номенклатура'!$A$6:$A$205,B475)*(ROW('Номенклатура'!$A$6:$A$205)-5)))&amp;"")</f>
        <v/>
      </c>
      <c r="F475" s="18" t="str">
        <f>IF(OR(I475="ОК",I475="Учтено: добавьте пояснение"),IF(C475="Приход",D475,IF(C475="Корректировка остатка",D475,-D475)),"")</f>
        <v/>
      </c>
      <c r="G475" s="13"/>
      <c r="H475" s="15" t="str">
        <f>IF(OR(B475="",SUMPRODUCT(--EXACT('Номенклатура'!$A$6:$A$205,B475))&lt;&gt;1),"",INDEX('Номенклатура'!$B$6:$B$205,SUMPRODUCT(EXACT('Номенклатура'!$A$6:$A$205,B475)*(ROW('Номенклатура'!$A$6:$A$205)-5)))&amp;"")</f>
        <v/>
      </c>
      <c r="I475" s="15" t="str">
        <f>IF(COUNTA(A475:D475,G475)=0,"",IF(NOT(ISNUMBER(A475)),"Укажите дату",IF(B475="","Укажите код",IF(NOT(AND(ISTEXT(B475),LEN(B475)&gt;0,LEN(B475)&lt;=30,ISNUMBER(FIND(LEFT(B475,1),"ABCDEFGHIJKLMNOPQRSTUVWXYZ")),SUMPRODUCT((MID(B475,{1,2,3,4,5,6,7,8,9,10,11,12,13,14,15,16,17,18,19,20,21,22,23,24,25,26,27,28,29,30},1)&lt;&gt;"")*ISERROR(FIND(MID(B475,{1,2,3,4,5,6,7,8,9,10,11,12,13,14,15,16,17,18,19,20,21,22,23,24,25,26,27,28,29,30},1),"ABCDEFGHIJKLMNOPQRSTUVWXYZ0123456789-_")))=0,ISERROR(VALUE(B475)))),"Недопустимый код: только латинские буквы A-Z в верхнем регистре, цифры, - и _; начало с буквы, до 30 символов (например MILK-001)",IF(SUMPRODUCT(--EXACT('Номенклатура'!$A$6:$A$205,B475))=0,"Код не найден в номенклатуре",IF(SUMPRODUCT(--EXACT('Номенклатура'!$A$6:$A$205,B475))&gt;1,"Код повторяется в номенклатуре",IF(ISNA(MATCH(C475,{"Приход","Расход","Списание","Корректировка остатка"},0)),"Выберите тип операции",IF(NOT(ISNUMBER(D475)),"Укажите количество",IF(D475=0,"Количество не может быть 0",IF(AND(C475&lt;&gt;"Корректировка остатка",D475&lt;0),"Для этого типа количество положительное",IF(NOT(ISNUMBER('Номенклатура'!$C$2)),"Укажите дату начала учёта",IF(A475&lt;INT('Номенклатура'!$C$2),"Раньше даты начала учёта: НЕ учтено",IF(AND(C475="Корректировка остатка",TRIM(G475)=""),"Учтено: добавьте пояснение","ОК")))))))))))))</f>
        <v/>
      </c>
    </row>
    <row r="476" spans="1:9" x14ac:dyDescent="0.25">
      <c r="A476" s="16"/>
      <c r="B476" s="13"/>
      <c r="C476" s="13"/>
      <c r="D476" s="14"/>
      <c r="E476" s="17" t="str">
        <f>IF(OR(B476="",SUMPRODUCT(--EXACT('Номенклатура'!$A$6:$A$205,B476))&lt;&gt;1),"",INDEX('Номенклатура'!$D$6:$D$205,SUMPRODUCT(EXACT('Номенклатура'!$A$6:$A$205,B476)*(ROW('Номенклатура'!$A$6:$A$205)-5)))&amp;"")</f>
        <v/>
      </c>
      <c r="F476" s="18" t="str">
        <f>IF(OR(I476="ОК",I476="Учтено: добавьте пояснение"),IF(C476="Приход",D476,IF(C476="Корректировка остатка",D476,-D476)),"")</f>
        <v/>
      </c>
      <c r="G476" s="13"/>
      <c r="H476" s="15" t="str">
        <f>IF(OR(B476="",SUMPRODUCT(--EXACT('Номенклатура'!$A$6:$A$205,B476))&lt;&gt;1),"",INDEX('Номенклатура'!$B$6:$B$205,SUMPRODUCT(EXACT('Номенклатура'!$A$6:$A$205,B476)*(ROW('Номенклатура'!$A$6:$A$205)-5)))&amp;"")</f>
        <v/>
      </c>
      <c r="I476" s="15" t="str">
        <f>IF(COUNTA(A476:D476,G476)=0,"",IF(NOT(ISNUMBER(A476)),"Укажите дату",IF(B476="","Укажите код",IF(NOT(AND(ISTEXT(B476),LEN(B476)&gt;0,LEN(B476)&lt;=30,ISNUMBER(FIND(LEFT(B476,1),"ABCDEFGHIJKLMNOPQRSTUVWXYZ")),SUMPRODUCT((MID(B476,{1,2,3,4,5,6,7,8,9,10,11,12,13,14,15,16,17,18,19,20,21,22,23,24,25,26,27,28,29,30},1)&lt;&gt;"")*ISERROR(FIND(MID(B476,{1,2,3,4,5,6,7,8,9,10,11,12,13,14,15,16,17,18,19,20,21,22,23,24,25,26,27,28,29,30},1),"ABCDEFGHIJKLMNOPQRSTUVWXYZ0123456789-_")))=0,ISERROR(VALUE(B476)))),"Недопустимый код: только латинские буквы A-Z в верхнем регистре, цифры, - и _; начало с буквы, до 30 символов (например MILK-001)",IF(SUMPRODUCT(--EXACT('Номенклатура'!$A$6:$A$205,B476))=0,"Код не найден в номенклатуре",IF(SUMPRODUCT(--EXACT('Номенклатура'!$A$6:$A$205,B476))&gt;1,"Код повторяется в номенклатуре",IF(ISNA(MATCH(C476,{"Приход","Расход","Списание","Корректировка остатка"},0)),"Выберите тип операции",IF(NOT(ISNUMBER(D476)),"Укажите количество",IF(D476=0,"Количество не может быть 0",IF(AND(C476&lt;&gt;"Корректировка остатка",D476&lt;0),"Для этого типа количество положительное",IF(NOT(ISNUMBER('Номенклатура'!$C$2)),"Укажите дату начала учёта",IF(A476&lt;INT('Номенклатура'!$C$2),"Раньше даты начала учёта: НЕ учтено",IF(AND(C476="Корректировка остатка",TRIM(G476)=""),"Учтено: добавьте пояснение","ОК")))))))))))))</f>
        <v/>
      </c>
    </row>
    <row r="477" spans="1:9" x14ac:dyDescent="0.25">
      <c r="A477" s="16"/>
      <c r="B477" s="13"/>
      <c r="C477" s="13"/>
      <c r="D477" s="14"/>
      <c r="E477" s="17" t="str">
        <f>IF(OR(B477="",SUMPRODUCT(--EXACT('Номенклатура'!$A$6:$A$205,B477))&lt;&gt;1),"",INDEX('Номенклатура'!$D$6:$D$205,SUMPRODUCT(EXACT('Номенклатура'!$A$6:$A$205,B477)*(ROW('Номенклатура'!$A$6:$A$205)-5)))&amp;"")</f>
        <v/>
      </c>
      <c r="F477" s="18" t="str">
        <f>IF(OR(I477="ОК",I477="Учтено: добавьте пояснение"),IF(C477="Приход",D477,IF(C477="Корректировка остатка",D477,-D477)),"")</f>
        <v/>
      </c>
      <c r="G477" s="13"/>
      <c r="H477" s="15" t="str">
        <f>IF(OR(B477="",SUMPRODUCT(--EXACT('Номенклатура'!$A$6:$A$205,B477))&lt;&gt;1),"",INDEX('Номенклатура'!$B$6:$B$205,SUMPRODUCT(EXACT('Номенклатура'!$A$6:$A$205,B477)*(ROW('Номенклатура'!$A$6:$A$205)-5)))&amp;"")</f>
        <v/>
      </c>
      <c r="I477" s="15" t="str">
        <f>IF(COUNTA(A477:D477,G477)=0,"",IF(NOT(ISNUMBER(A477)),"Укажите дату",IF(B477="","Укажите код",IF(NOT(AND(ISTEXT(B477),LEN(B477)&gt;0,LEN(B477)&lt;=30,ISNUMBER(FIND(LEFT(B477,1),"ABCDEFGHIJKLMNOPQRSTUVWXYZ")),SUMPRODUCT((MID(B477,{1,2,3,4,5,6,7,8,9,10,11,12,13,14,15,16,17,18,19,20,21,22,23,24,25,26,27,28,29,30},1)&lt;&gt;"")*ISERROR(FIND(MID(B477,{1,2,3,4,5,6,7,8,9,10,11,12,13,14,15,16,17,18,19,20,21,22,23,24,25,26,27,28,29,30},1),"ABCDEFGHIJKLMNOPQRSTUVWXYZ0123456789-_")))=0,ISERROR(VALUE(B477)))),"Недопустимый код: только латинские буквы A-Z в верхнем регистре, цифры, - и _; начало с буквы, до 30 символов (например MILK-001)",IF(SUMPRODUCT(--EXACT('Номенклатура'!$A$6:$A$205,B477))=0,"Код не найден в номенклатуре",IF(SUMPRODUCT(--EXACT('Номенклатура'!$A$6:$A$205,B477))&gt;1,"Код повторяется в номенклатуре",IF(ISNA(MATCH(C477,{"Приход","Расход","Списание","Корректировка остатка"},0)),"Выберите тип операции",IF(NOT(ISNUMBER(D477)),"Укажите количество",IF(D477=0,"Количество не может быть 0",IF(AND(C477&lt;&gt;"Корректировка остатка",D477&lt;0),"Для этого типа количество положительное",IF(NOT(ISNUMBER('Номенклатура'!$C$2)),"Укажите дату начала учёта",IF(A477&lt;INT('Номенклатура'!$C$2),"Раньше даты начала учёта: НЕ учтено",IF(AND(C477="Корректировка остатка",TRIM(G477)=""),"Учтено: добавьте пояснение","ОК")))))))))))))</f>
        <v/>
      </c>
    </row>
    <row r="478" spans="1:9" x14ac:dyDescent="0.25">
      <c r="A478" s="16"/>
      <c r="B478" s="13"/>
      <c r="C478" s="13"/>
      <c r="D478" s="14"/>
      <c r="E478" s="17" t="str">
        <f>IF(OR(B478="",SUMPRODUCT(--EXACT('Номенклатура'!$A$6:$A$205,B478))&lt;&gt;1),"",INDEX('Номенклатура'!$D$6:$D$205,SUMPRODUCT(EXACT('Номенклатура'!$A$6:$A$205,B478)*(ROW('Номенклатура'!$A$6:$A$205)-5)))&amp;"")</f>
        <v/>
      </c>
      <c r="F478" s="18" t="str">
        <f>IF(OR(I478="ОК",I478="Учтено: добавьте пояснение"),IF(C478="Приход",D478,IF(C478="Корректировка остатка",D478,-D478)),"")</f>
        <v/>
      </c>
      <c r="G478" s="13"/>
      <c r="H478" s="15" t="str">
        <f>IF(OR(B478="",SUMPRODUCT(--EXACT('Номенклатура'!$A$6:$A$205,B478))&lt;&gt;1),"",INDEX('Номенклатура'!$B$6:$B$205,SUMPRODUCT(EXACT('Номенклатура'!$A$6:$A$205,B478)*(ROW('Номенклатура'!$A$6:$A$205)-5)))&amp;"")</f>
        <v/>
      </c>
      <c r="I478" s="15" t="str">
        <f>IF(COUNTA(A478:D478,G478)=0,"",IF(NOT(ISNUMBER(A478)),"Укажите дату",IF(B478="","Укажите код",IF(NOT(AND(ISTEXT(B478),LEN(B478)&gt;0,LEN(B478)&lt;=30,ISNUMBER(FIND(LEFT(B478,1),"ABCDEFGHIJKLMNOPQRSTUVWXYZ")),SUMPRODUCT((MID(B478,{1,2,3,4,5,6,7,8,9,10,11,12,13,14,15,16,17,18,19,20,21,22,23,24,25,26,27,28,29,30},1)&lt;&gt;"")*ISERROR(FIND(MID(B478,{1,2,3,4,5,6,7,8,9,10,11,12,13,14,15,16,17,18,19,20,21,22,23,24,25,26,27,28,29,30},1),"ABCDEFGHIJKLMNOPQRSTUVWXYZ0123456789-_")))=0,ISERROR(VALUE(B478)))),"Недопустимый код: только латинские буквы A-Z в верхнем регистре, цифры, - и _; начало с буквы, до 30 символов (например MILK-001)",IF(SUMPRODUCT(--EXACT('Номенклатура'!$A$6:$A$205,B478))=0,"Код не найден в номенклатуре",IF(SUMPRODUCT(--EXACT('Номенклатура'!$A$6:$A$205,B478))&gt;1,"Код повторяется в номенклатуре",IF(ISNA(MATCH(C478,{"Приход","Расход","Списание","Корректировка остатка"},0)),"Выберите тип операции",IF(NOT(ISNUMBER(D478)),"Укажите количество",IF(D478=0,"Количество не может быть 0",IF(AND(C478&lt;&gt;"Корректировка остатка",D478&lt;0),"Для этого типа количество положительное",IF(NOT(ISNUMBER('Номенклатура'!$C$2)),"Укажите дату начала учёта",IF(A478&lt;INT('Номенклатура'!$C$2),"Раньше даты начала учёта: НЕ учтено",IF(AND(C478="Корректировка остатка",TRIM(G478)=""),"Учтено: добавьте пояснение","ОК")))))))))))))</f>
        <v/>
      </c>
    </row>
    <row r="479" spans="1:9" x14ac:dyDescent="0.25">
      <c r="A479" s="16"/>
      <c r="B479" s="13"/>
      <c r="C479" s="13"/>
      <c r="D479" s="14"/>
      <c r="E479" s="17" t="str">
        <f>IF(OR(B479="",SUMPRODUCT(--EXACT('Номенклатура'!$A$6:$A$205,B479))&lt;&gt;1),"",INDEX('Номенклатура'!$D$6:$D$205,SUMPRODUCT(EXACT('Номенклатура'!$A$6:$A$205,B479)*(ROW('Номенклатура'!$A$6:$A$205)-5)))&amp;"")</f>
        <v/>
      </c>
      <c r="F479" s="18" t="str">
        <f>IF(OR(I479="ОК",I479="Учтено: добавьте пояснение"),IF(C479="Приход",D479,IF(C479="Корректировка остатка",D479,-D479)),"")</f>
        <v/>
      </c>
      <c r="G479" s="13"/>
      <c r="H479" s="15" t="str">
        <f>IF(OR(B479="",SUMPRODUCT(--EXACT('Номенклатура'!$A$6:$A$205,B479))&lt;&gt;1),"",INDEX('Номенклатура'!$B$6:$B$205,SUMPRODUCT(EXACT('Номенклатура'!$A$6:$A$205,B479)*(ROW('Номенклатура'!$A$6:$A$205)-5)))&amp;"")</f>
        <v/>
      </c>
      <c r="I479" s="15" t="str">
        <f>IF(COUNTA(A479:D479,G479)=0,"",IF(NOT(ISNUMBER(A479)),"Укажите дату",IF(B479="","Укажите код",IF(NOT(AND(ISTEXT(B479),LEN(B479)&gt;0,LEN(B479)&lt;=30,ISNUMBER(FIND(LEFT(B479,1),"ABCDEFGHIJKLMNOPQRSTUVWXYZ")),SUMPRODUCT((MID(B479,{1,2,3,4,5,6,7,8,9,10,11,12,13,14,15,16,17,18,19,20,21,22,23,24,25,26,27,28,29,30},1)&lt;&gt;"")*ISERROR(FIND(MID(B479,{1,2,3,4,5,6,7,8,9,10,11,12,13,14,15,16,17,18,19,20,21,22,23,24,25,26,27,28,29,30},1),"ABCDEFGHIJKLMNOPQRSTUVWXYZ0123456789-_")))=0,ISERROR(VALUE(B479)))),"Недопустимый код: только латинские буквы A-Z в верхнем регистре, цифры, - и _; начало с буквы, до 30 символов (например MILK-001)",IF(SUMPRODUCT(--EXACT('Номенклатура'!$A$6:$A$205,B479))=0,"Код не найден в номенклатуре",IF(SUMPRODUCT(--EXACT('Номенклатура'!$A$6:$A$205,B479))&gt;1,"Код повторяется в номенклатуре",IF(ISNA(MATCH(C479,{"Приход","Расход","Списание","Корректировка остатка"},0)),"Выберите тип операции",IF(NOT(ISNUMBER(D479)),"Укажите количество",IF(D479=0,"Количество не может быть 0",IF(AND(C479&lt;&gt;"Корректировка остатка",D479&lt;0),"Для этого типа количество положительное",IF(NOT(ISNUMBER('Номенклатура'!$C$2)),"Укажите дату начала учёта",IF(A479&lt;INT('Номенклатура'!$C$2),"Раньше даты начала учёта: НЕ учтено",IF(AND(C479="Корректировка остатка",TRIM(G479)=""),"Учтено: добавьте пояснение","ОК")))))))))))))</f>
        <v/>
      </c>
    </row>
    <row r="480" spans="1:9" x14ac:dyDescent="0.25">
      <c r="A480" s="16"/>
      <c r="B480" s="13"/>
      <c r="C480" s="13"/>
      <c r="D480" s="14"/>
      <c r="E480" s="17" t="str">
        <f>IF(OR(B480="",SUMPRODUCT(--EXACT('Номенклатура'!$A$6:$A$205,B480))&lt;&gt;1),"",INDEX('Номенклатура'!$D$6:$D$205,SUMPRODUCT(EXACT('Номенклатура'!$A$6:$A$205,B480)*(ROW('Номенклатура'!$A$6:$A$205)-5)))&amp;"")</f>
        <v/>
      </c>
      <c r="F480" s="18" t="str">
        <f>IF(OR(I480="ОК",I480="Учтено: добавьте пояснение"),IF(C480="Приход",D480,IF(C480="Корректировка остатка",D480,-D480)),"")</f>
        <v/>
      </c>
      <c r="G480" s="13"/>
      <c r="H480" s="15" t="str">
        <f>IF(OR(B480="",SUMPRODUCT(--EXACT('Номенклатура'!$A$6:$A$205,B480))&lt;&gt;1),"",INDEX('Номенклатура'!$B$6:$B$205,SUMPRODUCT(EXACT('Номенклатура'!$A$6:$A$205,B480)*(ROW('Номенклатура'!$A$6:$A$205)-5)))&amp;"")</f>
        <v/>
      </c>
      <c r="I480" s="15" t="str">
        <f>IF(COUNTA(A480:D480,G480)=0,"",IF(NOT(ISNUMBER(A480)),"Укажите дату",IF(B480="","Укажите код",IF(NOT(AND(ISTEXT(B480),LEN(B480)&gt;0,LEN(B480)&lt;=30,ISNUMBER(FIND(LEFT(B480,1),"ABCDEFGHIJKLMNOPQRSTUVWXYZ")),SUMPRODUCT((MID(B480,{1,2,3,4,5,6,7,8,9,10,11,12,13,14,15,16,17,18,19,20,21,22,23,24,25,26,27,28,29,30},1)&lt;&gt;"")*ISERROR(FIND(MID(B480,{1,2,3,4,5,6,7,8,9,10,11,12,13,14,15,16,17,18,19,20,21,22,23,24,25,26,27,28,29,30},1),"ABCDEFGHIJKLMNOPQRSTUVWXYZ0123456789-_")))=0,ISERROR(VALUE(B480)))),"Недопустимый код: только латинские буквы A-Z в верхнем регистре, цифры, - и _; начало с буквы, до 30 символов (например MILK-001)",IF(SUMPRODUCT(--EXACT('Номенклатура'!$A$6:$A$205,B480))=0,"Код не найден в номенклатуре",IF(SUMPRODUCT(--EXACT('Номенклатура'!$A$6:$A$205,B480))&gt;1,"Код повторяется в номенклатуре",IF(ISNA(MATCH(C480,{"Приход","Расход","Списание","Корректировка остатка"},0)),"Выберите тип операции",IF(NOT(ISNUMBER(D480)),"Укажите количество",IF(D480=0,"Количество не может быть 0",IF(AND(C480&lt;&gt;"Корректировка остатка",D480&lt;0),"Для этого типа количество положительное",IF(NOT(ISNUMBER('Номенклатура'!$C$2)),"Укажите дату начала учёта",IF(A480&lt;INT('Номенклатура'!$C$2),"Раньше даты начала учёта: НЕ учтено",IF(AND(C480="Корректировка остатка",TRIM(G480)=""),"Учтено: добавьте пояснение","ОК")))))))))))))</f>
        <v/>
      </c>
    </row>
    <row r="481" spans="1:9" x14ac:dyDescent="0.25">
      <c r="A481" s="16"/>
      <c r="B481" s="13"/>
      <c r="C481" s="13"/>
      <c r="D481" s="14"/>
      <c r="E481" s="17" t="str">
        <f>IF(OR(B481="",SUMPRODUCT(--EXACT('Номенклатура'!$A$6:$A$205,B481))&lt;&gt;1),"",INDEX('Номенклатура'!$D$6:$D$205,SUMPRODUCT(EXACT('Номенклатура'!$A$6:$A$205,B481)*(ROW('Номенклатура'!$A$6:$A$205)-5)))&amp;"")</f>
        <v/>
      </c>
      <c r="F481" s="18" t="str">
        <f>IF(OR(I481="ОК",I481="Учтено: добавьте пояснение"),IF(C481="Приход",D481,IF(C481="Корректировка остатка",D481,-D481)),"")</f>
        <v/>
      </c>
      <c r="G481" s="13"/>
      <c r="H481" s="15" t="str">
        <f>IF(OR(B481="",SUMPRODUCT(--EXACT('Номенклатура'!$A$6:$A$205,B481))&lt;&gt;1),"",INDEX('Номенклатура'!$B$6:$B$205,SUMPRODUCT(EXACT('Номенклатура'!$A$6:$A$205,B481)*(ROW('Номенклатура'!$A$6:$A$205)-5)))&amp;"")</f>
        <v/>
      </c>
      <c r="I481" s="15" t="str">
        <f>IF(COUNTA(A481:D481,G481)=0,"",IF(NOT(ISNUMBER(A481)),"Укажите дату",IF(B481="","Укажите код",IF(NOT(AND(ISTEXT(B481),LEN(B481)&gt;0,LEN(B481)&lt;=30,ISNUMBER(FIND(LEFT(B481,1),"ABCDEFGHIJKLMNOPQRSTUVWXYZ")),SUMPRODUCT((MID(B481,{1,2,3,4,5,6,7,8,9,10,11,12,13,14,15,16,17,18,19,20,21,22,23,24,25,26,27,28,29,30},1)&lt;&gt;"")*ISERROR(FIND(MID(B481,{1,2,3,4,5,6,7,8,9,10,11,12,13,14,15,16,17,18,19,20,21,22,23,24,25,26,27,28,29,30},1),"ABCDEFGHIJKLMNOPQRSTUVWXYZ0123456789-_")))=0,ISERROR(VALUE(B481)))),"Недопустимый код: только латинские буквы A-Z в верхнем регистре, цифры, - и _; начало с буквы, до 30 символов (например MILK-001)",IF(SUMPRODUCT(--EXACT('Номенклатура'!$A$6:$A$205,B481))=0,"Код не найден в номенклатуре",IF(SUMPRODUCT(--EXACT('Номенклатура'!$A$6:$A$205,B481))&gt;1,"Код повторяется в номенклатуре",IF(ISNA(MATCH(C481,{"Приход","Расход","Списание","Корректировка остатка"},0)),"Выберите тип операции",IF(NOT(ISNUMBER(D481)),"Укажите количество",IF(D481=0,"Количество не может быть 0",IF(AND(C481&lt;&gt;"Корректировка остатка",D481&lt;0),"Для этого типа количество положительное",IF(NOT(ISNUMBER('Номенклатура'!$C$2)),"Укажите дату начала учёта",IF(A481&lt;INT('Номенклатура'!$C$2),"Раньше даты начала учёта: НЕ учтено",IF(AND(C481="Корректировка остатка",TRIM(G481)=""),"Учтено: добавьте пояснение","ОК")))))))))))))</f>
        <v/>
      </c>
    </row>
    <row r="482" spans="1:9" x14ac:dyDescent="0.25">
      <c r="A482" s="16"/>
      <c r="B482" s="13"/>
      <c r="C482" s="13"/>
      <c r="D482" s="14"/>
      <c r="E482" s="17" t="str">
        <f>IF(OR(B482="",SUMPRODUCT(--EXACT('Номенклатура'!$A$6:$A$205,B482))&lt;&gt;1),"",INDEX('Номенклатура'!$D$6:$D$205,SUMPRODUCT(EXACT('Номенклатура'!$A$6:$A$205,B482)*(ROW('Номенклатура'!$A$6:$A$205)-5)))&amp;"")</f>
        <v/>
      </c>
      <c r="F482" s="18" t="str">
        <f>IF(OR(I482="ОК",I482="Учтено: добавьте пояснение"),IF(C482="Приход",D482,IF(C482="Корректировка остатка",D482,-D482)),"")</f>
        <v/>
      </c>
      <c r="G482" s="13"/>
      <c r="H482" s="15" t="str">
        <f>IF(OR(B482="",SUMPRODUCT(--EXACT('Номенклатура'!$A$6:$A$205,B482))&lt;&gt;1),"",INDEX('Номенклатура'!$B$6:$B$205,SUMPRODUCT(EXACT('Номенклатура'!$A$6:$A$205,B482)*(ROW('Номенклатура'!$A$6:$A$205)-5)))&amp;"")</f>
        <v/>
      </c>
      <c r="I482" s="15" t="str">
        <f>IF(COUNTA(A482:D482,G482)=0,"",IF(NOT(ISNUMBER(A482)),"Укажите дату",IF(B482="","Укажите код",IF(NOT(AND(ISTEXT(B482),LEN(B482)&gt;0,LEN(B482)&lt;=30,ISNUMBER(FIND(LEFT(B482,1),"ABCDEFGHIJKLMNOPQRSTUVWXYZ")),SUMPRODUCT((MID(B482,{1,2,3,4,5,6,7,8,9,10,11,12,13,14,15,16,17,18,19,20,21,22,23,24,25,26,27,28,29,30},1)&lt;&gt;"")*ISERROR(FIND(MID(B482,{1,2,3,4,5,6,7,8,9,10,11,12,13,14,15,16,17,18,19,20,21,22,23,24,25,26,27,28,29,30},1),"ABCDEFGHIJKLMNOPQRSTUVWXYZ0123456789-_")))=0,ISERROR(VALUE(B482)))),"Недопустимый код: только латинские буквы A-Z в верхнем регистре, цифры, - и _; начало с буквы, до 30 символов (например MILK-001)",IF(SUMPRODUCT(--EXACT('Номенклатура'!$A$6:$A$205,B482))=0,"Код не найден в номенклатуре",IF(SUMPRODUCT(--EXACT('Номенклатура'!$A$6:$A$205,B482))&gt;1,"Код повторяется в номенклатуре",IF(ISNA(MATCH(C482,{"Приход","Расход","Списание","Корректировка остатка"},0)),"Выберите тип операции",IF(NOT(ISNUMBER(D482)),"Укажите количество",IF(D482=0,"Количество не может быть 0",IF(AND(C482&lt;&gt;"Корректировка остатка",D482&lt;0),"Для этого типа количество положительное",IF(NOT(ISNUMBER('Номенклатура'!$C$2)),"Укажите дату начала учёта",IF(A482&lt;INT('Номенклатура'!$C$2),"Раньше даты начала учёта: НЕ учтено",IF(AND(C482="Корректировка остатка",TRIM(G482)=""),"Учтено: добавьте пояснение","ОК")))))))))))))</f>
        <v/>
      </c>
    </row>
    <row r="483" spans="1:9" x14ac:dyDescent="0.25">
      <c r="A483" s="16"/>
      <c r="B483" s="13"/>
      <c r="C483" s="13"/>
      <c r="D483" s="14"/>
      <c r="E483" s="17" t="str">
        <f>IF(OR(B483="",SUMPRODUCT(--EXACT('Номенклатура'!$A$6:$A$205,B483))&lt;&gt;1),"",INDEX('Номенклатура'!$D$6:$D$205,SUMPRODUCT(EXACT('Номенклатура'!$A$6:$A$205,B483)*(ROW('Номенклатура'!$A$6:$A$205)-5)))&amp;"")</f>
        <v/>
      </c>
      <c r="F483" s="18" t="str">
        <f>IF(OR(I483="ОК",I483="Учтено: добавьте пояснение"),IF(C483="Приход",D483,IF(C483="Корректировка остатка",D483,-D483)),"")</f>
        <v/>
      </c>
      <c r="G483" s="13"/>
      <c r="H483" s="15" t="str">
        <f>IF(OR(B483="",SUMPRODUCT(--EXACT('Номенклатура'!$A$6:$A$205,B483))&lt;&gt;1),"",INDEX('Номенклатура'!$B$6:$B$205,SUMPRODUCT(EXACT('Номенклатура'!$A$6:$A$205,B483)*(ROW('Номенклатура'!$A$6:$A$205)-5)))&amp;"")</f>
        <v/>
      </c>
      <c r="I483" s="15" t="str">
        <f>IF(COUNTA(A483:D483,G483)=0,"",IF(NOT(ISNUMBER(A483)),"Укажите дату",IF(B483="","Укажите код",IF(NOT(AND(ISTEXT(B483),LEN(B483)&gt;0,LEN(B483)&lt;=30,ISNUMBER(FIND(LEFT(B483,1),"ABCDEFGHIJKLMNOPQRSTUVWXYZ")),SUMPRODUCT((MID(B483,{1,2,3,4,5,6,7,8,9,10,11,12,13,14,15,16,17,18,19,20,21,22,23,24,25,26,27,28,29,30},1)&lt;&gt;"")*ISERROR(FIND(MID(B483,{1,2,3,4,5,6,7,8,9,10,11,12,13,14,15,16,17,18,19,20,21,22,23,24,25,26,27,28,29,30},1),"ABCDEFGHIJKLMNOPQRSTUVWXYZ0123456789-_")))=0,ISERROR(VALUE(B483)))),"Недопустимый код: только латинские буквы A-Z в верхнем регистре, цифры, - и _; начало с буквы, до 30 символов (например MILK-001)",IF(SUMPRODUCT(--EXACT('Номенклатура'!$A$6:$A$205,B483))=0,"Код не найден в номенклатуре",IF(SUMPRODUCT(--EXACT('Номенклатура'!$A$6:$A$205,B483))&gt;1,"Код повторяется в номенклатуре",IF(ISNA(MATCH(C483,{"Приход","Расход","Списание","Корректировка остатка"},0)),"Выберите тип операции",IF(NOT(ISNUMBER(D483)),"Укажите количество",IF(D483=0,"Количество не может быть 0",IF(AND(C483&lt;&gt;"Корректировка остатка",D483&lt;0),"Для этого типа количество положительное",IF(NOT(ISNUMBER('Номенклатура'!$C$2)),"Укажите дату начала учёта",IF(A483&lt;INT('Номенклатура'!$C$2),"Раньше даты начала учёта: НЕ учтено",IF(AND(C483="Корректировка остатка",TRIM(G483)=""),"Учтено: добавьте пояснение","ОК")))))))))))))</f>
        <v/>
      </c>
    </row>
    <row r="484" spans="1:9" x14ac:dyDescent="0.25">
      <c r="A484" s="16"/>
      <c r="B484" s="13"/>
      <c r="C484" s="13"/>
      <c r="D484" s="14"/>
      <c r="E484" s="17" t="str">
        <f>IF(OR(B484="",SUMPRODUCT(--EXACT('Номенклатура'!$A$6:$A$205,B484))&lt;&gt;1),"",INDEX('Номенклатура'!$D$6:$D$205,SUMPRODUCT(EXACT('Номенклатура'!$A$6:$A$205,B484)*(ROW('Номенклатура'!$A$6:$A$205)-5)))&amp;"")</f>
        <v/>
      </c>
      <c r="F484" s="18" t="str">
        <f>IF(OR(I484="ОК",I484="Учтено: добавьте пояснение"),IF(C484="Приход",D484,IF(C484="Корректировка остатка",D484,-D484)),"")</f>
        <v/>
      </c>
      <c r="G484" s="13"/>
      <c r="H484" s="15" t="str">
        <f>IF(OR(B484="",SUMPRODUCT(--EXACT('Номенклатура'!$A$6:$A$205,B484))&lt;&gt;1),"",INDEX('Номенклатура'!$B$6:$B$205,SUMPRODUCT(EXACT('Номенклатура'!$A$6:$A$205,B484)*(ROW('Номенклатура'!$A$6:$A$205)-5)))&amp;"")</f>
        <v/>
      </c>
      <c r="I484" s="15" t="str">
        <f>IF(COUNTA(A484:D484,G484)=0,"",IF(NOT(ISNUMBER(A484)),"Укажите дату",IF(B484="","Укажите код",IF(NOT(AND(ISTEXT(B484),LEN(B484)&gt;0,LEN(B484)&lt;=30,ISNUMBER(FIND(LEFT(B484,1),"ABCDEFGHIJKLMNOPQRSTUVWXYZ")),SUMPRODUCT((MID(B484,{1,2,3,4,5,6,7,8,9,10,11,12,13,14,15,16,17,18,19,20,21,22,23,24,25,26,27,28,29,30},1)&lt;&gt;"")*ISERROR(FIND(MID(B484,{1,2,3,4,5,6,7,8,9,10,11,12,13,14,15,16,17,18,19,20,21,22,23,24,25,26,27,28,29,30},1),"ABCDEFGHIJKLMNOPQRSTUVWXYZ0123456789-_")))=0,ISERROR(VALUE(B484)))),"Недопустимый код: только латинские буквы A-Z в верхнем регистре, цифры, - и _; начало с буквы, до 30 символов (например MILK-001)",IF(SUMPRODUCT(--EXACT('Номенклатура'!$A$6:$A$205,B484))=0,"Код не найден в номенклатуре",IF(SUMPRODUCT(--EXACT('Номенклатура'!$A$6:$A$205,B484))&gt;1,"Код повторяется в номенклатуре",IF(ISNA(MATCH(C484,{"Приход","Расход","Списание","Корректировка остатка"},0)),"Выберите тип операции",IF(NOT(ISNUMBER(D484)),"Укажите количество",IF(D484=0,"Количество не может быть 0",IF(AND(C484&lt;&gt;"Корректировка остатка",D484&lt;0),"Для этого типа количество положительное",IF(NOT(ISNUMBER('Номенклатура'!$C$2)),"Укажите дату начала учёта",IF(A484&lt;INT('Номенклатура'!$C$2),"Раньше даты начала учёта: НЕ учтено",IF(AND(C484="Корректировка остатка",TRIM(G484)=""),"Учтено: добавьте пояснение","ОК")))))))))))))</f>
        <v/>
      </c>
    </row>
    <row r="485" spans="1:9" x14ac:dyDescent="0.25">
      <c r="A485" s="16"/>
      <c r="B485" s="13"/>
      <c r="C485" s="13"/>
      <c r="D485" s="14"/>
      <c r="E485" s="17" t="str">
        <f>IF(OR(B485="",SUMPRODUCT(--EXACT('Номенклатура'!$A$6:$A$205,B485))&lt;&gt;1),"",INDEX('Номенклатура'!$D$6:$D$205,SUMPRODUCT(EXACT('Номенклатура'!$A$6:$A$205,B485)*(ROW('Номенклатура'!$A$6:$A$205)-5)))&amp;"")</f>
        <v/>
      </c>
      <c r="F485" s="18" t="str">
        <f>IF(OR(I485="ОК",I485="Учтено: добавьте пояснение"),IF(C485="Приход",D485,IF(C485="Корректировка остатка",D485,-D485)),"")</f>
        <v/>
      </c>
      <c r="G485" s="13"/>
      <c r="H485" s="15" t="str">
        <f>IF(OR(B485="",SUMPRODUCT(--EXACT('Номенклатура'!$A$6:$A$205,B485))&lt;&gt;1),"",INDEX('Номенклатура'!$B$6:$B$205,SUMPRODUCT(EXACT('Номенклатура'!$A$6:$A$205,B485)*(ROW('Номенклатура'!$A$6:$A$205)-5)))&amp;"")</f>
        <v/>
      </c>
      <c r="I485" s="15" t="str">
        <f>IF(COUNTA(A485:D485,G485)=0,"",IF(NOT(ISNUMBER(A485)),"Укажите дату",IF(B485="","Укажите код",IF(NOT(AND(ISTEXT(B485),LEN(B485)&gt;0,LEN(B485)&lt;=30,ISNUMBER(FIND(LEFT(B485,1),"ABCDEFGHIJKLMNOPQRSTUVWXYZ")),SUMPRODUCT((MID(B485,{1,2,3,4,5,6,7,8,9,10,11,12,13,14,15,16,17,18,19,20,21,22,23,24,25,26,27,28,29,30},1)&lt;&gt;"")*ISERROR(FIND(MID(B485,{1,2,3,4,5,6,7,8,9,10,11,12,13,14,15,16,17,18,19,20,21,22,23,24,25,26,27,28,29,30},1),"ABCDEFGHIJKLMNOPQRSTUVWXYZ0123456789-_")))=0,ISERROR(VALUE(B485)))),"Недопустимый код: только латинские буквы A-Z в верхнем регистре, цифры, - и _; начало с буквы, до 30 символов (например MILK-001)",IF(SUMPRODUCT(--EXACT('Номенклатура'!$A$6:$A$205,B485))=0,"Код не найден в номенклатуре",IF(SUMPRODUCT(--EXACT('Номенклатура'!$A$6:$A$205,B485))&gt;1,"Код повторяется в номенклатуре",IF(ISNA(MATCH(C485,{"Приход","Расход","Списание","Корректировка остатка"},0)),"Выберите тип операции",IF(NOT(ISNUMBER(D485)),"Укажите количество",IF(D485=0,"Количество не может быть 0",IF(AND(C485&lt;&gt;"Корректировка остатка",D485&lt;0),"Для этого типа количество положительное",IF(NOT(ISNUMBER('Номенклатура'!$C$2)),"Укажите дату начала учёта",IF(A485&lt;INT('Номенклатура'!$C$2),"Раньше даты начала учёта: НЕ учтено",IF(AND(C485="Корректировка остатка",TRIM(G485)=""),"Учтено: добавьте пояснение","ОК")))))))))))))</f>
        <v/>
      </c>
    </row>
    <row r="486" spans="1:9" x14ac:dyDescent="0.25">
      <c r="A486" s="16"/>
      <c r="B486" s="13"/>
      <c r="C486" s="13"/>
      <c r="D486" s="14"/>
      <c r="E486" s="17" t="str">
        <f>IF(OR(B486="",SUMPRODUCT(--EXACT('Номенклатура'!$A$6:$A$205,B486))&lt;&gt;1),"",INDEX('Номенклатура'!$D$6:$D$205,SUMPRODUCT(EXACT('Номенклатура'!$A$6:$A$205,B486)*(ROW('Номенклатура'!$A$6:$A$205)-5)))&amp;"")</f>
        <v/>
      </c>
      <c r="F486" s="18" t="str">
        <f>IF(OR(I486="ОК",I486="Учтено: добавьте пояснение"),IF(C486="Приход",D486,IF(C486="Корректировка остатка",D486,-D486)),"")</f>
        <v/>
      </c>
      <c r="G486" s="13"/>
      <c r="H486" s="15" t="str">
        <f>IF(OR(B486="",SUMPRODUCT(--EXACT('Номенклатура'!$A$6:$A$205,B486))&lt;&gt;1),"",INDEX('Номенклатура'!$B$6:$B$205,SUMPRODUCT(EXACT('Номенклатура'!$A$6:$A$205,B486)*(ROW('Номенклатура'!$A$6:$A$205)-5)))&amp;"")</f>
        <v/>
      </c>
      <c r="I486" s="15" t="str">
        <f>IF(COUNTA(A486:D486,G486)=0,"",IF(NOT(ISNUMBER(A486)),"Укажите дату",IF(B486="","Укажите код",IF(NOT(AND(ISTEXT(B486),LEN(B486)&gt;0,LEN(B486)&lt;=30,ISNUMBER(FIND(LEFT(B486,1),"ABCDEFGHIJKLMNOPQRSTUVWXYZ")),SUMPRODUCT((MID(B486,{1,2,3,4,5,6,7,8,9,10,11,12,13,14,15,16,17,18,19,20,21,22,23,24,25,26,27,28,29,30},1)&lt;&gt;"")*ISERROR(FIND(MID(B486,{1,2,3,4,5,6,7,8,9,10,11,12,13,14,15,16,17,18,19,20,21,22,23,24,25,26,27,28,29,30},1),"ABCDEFGHIJKLMNOPQRSTUVWXYZ0123456789-_")))=0,ISERROR(VALUE(B486)))),"Недопустимый код: только латинские буквы A-Z в верхнем регистре, цифры, - и _; начало с буквы, до 30 символов (например MILK-001)",IF(SUMPRODUCT(--EXACT('Номенклатура'!$A$6:$A$205,B486))=0,"Код не найден в номенклатуре",IF(SUMPRODUCT(--EXACT('Номенклатура'!$A$6:$A$205,B486))&gt;1,"Код повторяется в номенклатуре",IF(ISNA(MATCH(C486,{"Приход","Расход","Списание","Корректировка остатка"},0)),"Выберите тип операции",IF(NOT(ISNUMBER(D486)),"Укажите количество",IF(D486=0,"Количество не может быть 0",IF(AND(C486&lt;&gt;"Корректировка остатка",D486&lt;0),"Для этого типа количество положительное",IF(NOT(ISNUMBER('Номенклатура'!$C$2)),"Укажите дату начала учёта",IF(A486&lt;INT('Номенклатура'!$C$2),"Раньше даты начала учёта: НЕ учтено",IF(AND(C486="Корректировка остатка",TRIM(G486)=""),"Учтено: добавьте пояснение","ОК")))))))))))))</f>
        <v/>
      </c>
    </row>
    <row r="487" spans="1:9" x14ac:dyDescent="0.25">
      <c r="A487" s="16"/>
      <c r="B487" s="13"/>
      <c r="C487" s="13"/>
      <c r="D487" s="14"/>
      <c r="E487" s="17" t="str">
        <f>IF(OR(B487="",SUMPRODUCT(--EXACT('Номенклатура'!$A$6:$A$205,B487))&lt;&gt;1),"",INDEX('Номенклатура'!$D$6:$D$205,SUMPRODUCT(EXACT('Номенклатура'!$A$6:$A$205,B487)*(ROW('Номенклатура'!$A$6:$A$205)-5)))&amp;"")</f>
        <v/>
      </c>
      <c r="F487" s="18" t="str">
        <f>IF(OR(I487="ОК",I487="Учтено: добавьте пояснение"),IF(C487="Приход",D487,IF(C487="Корректировка остатка",D487,-D487)),"")</f>
        <v/>
      </c>
      <c r="G487" s="13"/>
      <c r="H487" s="15" t="str">
        <f>IF(OR(B487="",SUMPRODUCT(--EXACT('Номенклатура'!$A$6:$A$205,B487))&lt;&gt;1),"",INDEX('Номенклатура'!$B$6:$B$205,SUMPRODUCT(EXACT('Номенклатура'!$A$6:$A$205,B487)*(ROW('Номенклатура'!$A$6:$A$205)-5)))&amp;"")</f>
        <v/>
      </c>
      <c r="I487" s="15" t="str">
        <f>IF(COUNTA(A487:D487,G487)=0,"",IF(NOT(ISNUMBER(A487)),"Укажите дату",IF(B487="","Укажите код",IF(NOT(AND(ISTEXT(B487),LEN(B487)&gt;0,LEN(B487)&lt;=30,ISNUMBER(FIND(LEFT(B487,1),"ABCDEFGHIJKLMNOPQRSTUVWXYZ")),SUMPRODUCT((MID(B487,{1,2,3,4,5,6,7,8,9,10,11,12,13,14,15,16,17,18,19,20,21,22,23,24,25,26,27,28,29,30},1)&lt;&gt;"")*ISERROR(FIND(MID(B487,{1,2,3,4,5,6,7,8,9,10,11,12,13,14,15,16,17,18,19,20,21,22,23,24,25,26,27,28,29,30},1),"ABCDEFGHIJKLMNOPQRSTUVWXYZ0123456789-_")))=0,ISERROR(VALUE(B487)))),"Недопустимый код: только латинские буквы A-Z в верхнем регистре, цифры, - и _; начало с буквы, до 30 символов (например MILK-001)",IF(SUMPRODUCT(--EXACT('Номенклатура'!$A$6:$A$205,B487))=0,"Код не найден в номенклатуре",IF(SUMPRODUCT(--EXACT('Номенклатура'!$A$6:$A$205,B487))&gt;1,"Код повторяется в номенклатуре",IF(ISNA(MATCH(C487,{"Приход","Расход","Списание","Корректировка остатка"},0)),"Выберите тип операции",IF(NOT(ISNUMBER(D487)),"Укажите количество",IF(D487=0,"Количество не может быть 0",IF(AND(C487&lt;&gt;"Корректировка остатка",D487&lt;0),"Для этого типа количество положительное",IF(NOT(ISNUMBER('Номенклатура'!$C$2)),"Укажите дату начала учёта",IF(A487&lt;INT('Номенклатура'!$C$2),"Раньше даты начала учёта: НЕ учтено",IF(AND(C487="Корректировка остатка",TRIM(G487)=""),"Учтено: добавьте пояснение","ОК")))))))))))))</f>
        <v/>
      </c>
    </row>
    <row r="488" spans="1:9" x14ac:dyDescent="0.25">
      <c r="A488" s="16"/>
      <c r="B488" s="13"/>
      <c r="C488" s="13"/>
      <c r="D488" s="14"/>
      <c r="E488" s="17" t="str">
        <f>IF(OR(B488="",SUMPRODUCT(--EXACT('Номенклатура'!$A$6:$A$205,B488))&lt;&gt;1),"",INDEX('Номенклатура'!$D$6:$D$205,SUMPRODUCT(EXACT('Номенклатура'!$A$6:$A$205,B488)*(ROW('Номенклатура'!$A$6:$A$205)-5)))&amp;"")</f>
        <v/>
      </c>
      <c r="F488" s="18" t="str">
        <f>IF(OR(I488="ОК",I488="Учтено: добавьте пояснение"),IF(C488="Приход",D488,IF(C488="Корректировка остатка",D488,-D488)),"")</f>
        <v/>
      </c>
      <c r="G488" s="13"/>
      <c r="H488" s="15" t="str">
        <f>IF(OR(B488="",SUMPRODUCT(--EXACT('Номенклатура'!$A$6:$A$205,B488))&lt;&gt;1),"",INDEX('Номенклатура'!$B$6:$B$205,SUMPRODUCT(EXACT('Номенклатура'!$A$6:$A$205,B488)*(ROW('Номенклатура'!$A$6:$A$205)-5)))&amp;"")</f>
        <v/>
      </c>
      <c r="I488" s="15" t="str">
        <f>IF(COUNTA(A488:D488,G488)=0,"",IF(NOT(ISNUMBER(A488)),"Укажите дату",IF(B488="","Укажите код",IF(NOT(AND(ISTEXT(B488),LEN(B488)&gt;0,LEN(B488)&lt;=30,ISNUMBER(FIND(LEFT(B488,1),"ABCDEFGHIJKLMNOPQRSTUVWXYZ")),SUMPRODUCT((MID(B488,{1,2,3,4,5,6,7,8,9,10,11,12,13,14,15,16,17,18,19,20,21,22,23,24,25,26,27,28,29,30},1)&lt;&gt;"")*ISERROR(FIND(MID(B488,{1,2,3,4,5,6,7,8,9,10,11,12,13,14,15,16,17,18,19,20,21,22,23,24,25,26,27,28,29,30},1),"ABCDEFGHIJKLMNOPQRSTUVWXYZ0123456789-_")))=0,ISERROR(VALUE(B488)))),"Недопустимый код: только латинские буквы A-Z в верхнем регистре, цифры, - и _; начало с буквы, до 30 символов (например MILK-001)",IF(SUMPRODUCT(--EXACT('Номенклатура'!$A$6:$A$205,B488))=0,"Код не найден в номенклатуре",IF(SUMPRODUCT(--EXACT('Номенклатура'!$A$6:$A$205,B488))&gt;1,"Код повторяется в номенклатуре",IF(ISNA(MATCH(C488,{"Приход","Расход","Списание","Корректировка остатка"},0)),"Выберите тип операции",IF(NOT(ISNUMBER(D488)),"Укажите количество",IF(D488=0,"Количество не может быть 0",IF(AND(C488&lt;&gt;"Корректировка остатка",D488&lt;0),"Для этого типа количество положительное",IF(NOT(ISNUMBER('Номенклатура'!$C$2)),"Укажите дату начала учёта",IF(A488&lt;INT('Номенклатура'!$C$2),"Раньше даты начала учёта: НЕ учтено",IF(AND(C488="Корректировка остатка",TRIM(G488)=""),"Учтено: добавьте пояснение","ОК")))))))))))))</f>
        <v/>
      </c>
    </row>
    <row r="489" spans="1:9" x14ac:dyDescent="0.25">
      <c r="A489" s="16"/>
      <c r="B489" s="13"/>
      <c r="C489" s="13"/>
      <c r="D489" s="14"/>
      <c r="E489" s="17" t="str">
        <f>IF(OR(B489="",SUMPRODUCT(--EXACT('Номенклатура'!$A$6:$A$205,B489))&lt;&gt;1),"",INDEX('Номенклатура'!$D$6:$D$205,SUMPRODUCT(EXACT('Номенклатура'!$A$6:$A$205,B489)*(ROW('Номенклатура'!$A$6:$A$205)-5)))&amp;"")</f>
        <v/>
      </c>
      <c r="F489" s="18" t="str">
        <f>IF(OR(I489="ОК",I489="Учтено: добавьте пояснение"),IF(C489="Приход",D489,IF(C489="Корректировка остатка",D489,-D489)),"")</f>
        <v/>
      </c>
      <c r="G489" s="13"/>
      <c r="H489" s="15" t="str">
        <f>IF(OR(B489="",SUMPRODUCT(--EXACT('Номенклатура'!$A$6:$A$205,B489))&lt;&gt;1),"",INDEX('Номенклатура'!$B$6:$B$205,SUMPRODUCT(EXACT('Номенклатура'!$A$6:$A$205,B489)*(ROW('Номенклатура'!$A$6:$A$205)-5)))&amp;"")</f>
        <v/>
      </c>
      <c r="I489" s="15" t="str">
        <f>IF(COUNTA(A489:D489,G489)=0,"",IF(NOT(ISNUMBER(A489)),"Укажите дату",IF(B489="","Укажите код",IF(NOT(AND(ISTEXT(B489),LEN(B489)&gt;0,LEN(B489)&lt;=30,ISNUMBER(FIND(LEFT(B489,1),"ABCDEFGHIJKLMNOPQRSTUVWXYZ")),SUMPRODUCT((MID(B489,{1,2,3,4,5,6,7,8,9,10,11,12,13,14,15,16,17,18,19,20,21,22,23,24,25,26,27,28,29,30},1)&lt;&gt;"")*ISERROR(FIND(MID(B489,{1,2,3,4,5,6,7,8,9,10,11,12,13,14,15,16,17,18,19,20,21,22,23,24,25,26,27,28,29,30},1),"ABCDEFGHIJKLMNOPQRSTUVWXYZ0123456789-_")))=0,ISERROR(VALUE(B489)))),"Недопустимый код: только латинские буквы A-Z в верхнем регистре, цифры, - и _; начало с буквы, до 30 символов (например MILK-001)",IF(SUMPRODUCT(--EXACT('Номенклатура'!$A$6:$A$205,B489))=0,"Код не найден в номенклатуре",IF(SUMPRODUCT(--EXACT('Номенклатура'!$A$6:$A$205,B489))&gt;1,"Код повторяется в номенклатуре",IF(ISNA(MATCH(C489,{"Приход","Расход","Списание","Корректировка остатка"},0)),"Выберите тип операции",IF(NOT(ISNUMBER(D489)),"Укажите количество",IF(D489=0,"Количество не может быть 0",IF(AND(C489&lt;&gt;"Корректировка остатка",D489&lt;0),"Для этого типа количество положительное",IF(NOT(ISNUMBER('Номенклатура'!$C$2)),"Укажите дату начала учёта",IF(A489&lt;INT('Номенклатура'!$C$2),"Раньше даты начала учёта: НЕ учтено",IF(AND(C489="Корректировка остатка",TRIM(G489)=""),"Учтено: добавьте пояснение","ОК")))))))))))))</f>
        <v/>
      </c>
    </row>
    <row r="490" spans="1:9" x14ac:dyDescent="0.25">
      <c r="A490" s="16"/>
      <c r="B490" s="13"/>
      <c r="C490" s="13"/>
      <c r="D490" s="14"/>
      <c r="E490" s="17" t="str">
        <f>IF(OR(B490="",SUMPRODUCT(--EXACT('Номенклатура'!$A$6:$A$205,B490))&lt;&gt;1),"",INDEX('Номенклатура'!$D$6:$D$205,SUMPRODUCT(EXACT('Номенклатура'!$A$6:$A$205,B490)*(ROW('Номенклатура'!$A$6:$A$205)-5)))&amp;"")</f>
        <v/>
      </c>
      <c r="F490" s="18" t="str">
        <f>IF(OR(I490="ОК",I490="Учтено: добавьте пояснение"),IF(C490="Приход",D490,IF(C490="Корректировка остатка",D490,-D490)),"")</f>
        <v/>
      </c>
      <c r="G490" s="13"/>
      <c r="H490" s="15" t="str">
        <f>IF(OR(B490="",SUMPRODUCT(--EXACT('Номенклатура'!$A$6:$A$205,B490))&lt;&gt;1),"",INDEX('Номенклатура'!$B$6:$B$205,SUMPRODUCT(EXACT('Номенклатура'!$A$6:$A$205,B490)*(ROW('Номенклатура'!$A$6:$A$205)-5)))&amp;"")</f>
        <v/>
      </c>
      <c r="I490" s="15" t="str">
        <f>IF(COUNTA(A490:D490,G490)=0,"",IF(NOT(ISNUMBER(A490)),"Укажите дату",IF(B490="","Укажите код",IF(NOT(AND(ISTEXT(B490),LEN(B490)&gt;0,LEN(B490)&lt;=30,ISNUMBER(FIND(LEFT(B490,1),"ABCDEFGHIJKLMNOPQRSTUVWXYZ")),SUMPRODUCT((MID(B490,{1,2,3,4,5,6,7,8,9,10,11,12,13,14,15,16,17,18,19,20,21,22,23,24,25,26,27,28,29,30},1)&lt;&gt;"")*ISERROR(FIND(MID(B490,{1,2,3,4,5,6,7,8,9,10,11,12,13,14,15,16,17,18,19,20,21,22,23,24,25,26,27,28,29,30},1),"ABCDEFGHIJKLMNOPQRSTUVWXYZ0123456789-_")))=0,ISERROR(VALUE(B490)))),"Недопустимый код: только латинские буквы A-Z в верхнем регистре, цифры, - и _; начало с буквы, до 30 символов (например MILK-001)",IF(SUMPRODUCT(--EXACT('Номенклатура'!$A$6:$A$205,B490))=0,"Код не найден в номенклатуре",IF(SUMPRODUCT(--EXACT('Номенклатура'!$A$6:$A$205,B490))&gt;1,"Код повторяется в номенклатуре",IF(ISNA(MATCH(C490,{"Приход","Расход","Списание","Корректировка остатка"},0)),"Выберите тип операции",IF(NOT(ISNUMBER(D490)),"Укажите количество",IF(D490=0,"Количество не может быть 0",IF(AND(C490&lt;&gt;"Корректировка остатка",D490&lt;0),"Для этого типа количество положительное",IF(NOT(ISNUMBER('Номенклатура'!$C$2)),"Укажите дату начала учёта",IF(A490&lt;INT('Номенклатура'!$C$2),"Раньше даты начала учёта: НЕ учтено",IF(AND(C490="Корректировка остатка",TRIM(G490)=""),"Учтено: добавьте пояснение","ОК")))))))))))))</f>
        <v/>
      </c>
    </row>
    <row r="491" spans="1:9" x14ac:dyDescent="0.25">
      <c r="A491" s="16"/>
      <c r="B491" s="13"/>
      <c r="C491" s="13"/>
      <c r="D491" s="14"/>
      <c r="E491" s="17" t="str">
        <f>IF(OR(B491="",SUMPRODUCT(--EXACT('Номенклатура'!$A$6:$A$205,B491))&lt;&gt;1),"",INDEX('Номенклатура'!$D$6:$D$205,SUMPRODUCT(EXACT('Номенклатура'!$A$6:$A$205,B491)*(ROW('Номенклатура'!$A$6:$A$205)-5)))&amp;"")</f>
        <v/>
      </c>
      <c r="F491" s="18" t="str">
        <f>IF(OR(I491="ОК",I491="Учтено: добавьте пояснение"),IF(C491="Приход",D491,IF(C491="Корректировка остатка",D491,-D491)),"")</f>
        <v/>
      </c>
      <c r="G491" s="13"/>
      <c r="H491" s="15" t="str">
        <f>IF(OR(B491="",SUMPRODUCT(--EXACT('Номенклатура'!$A$6:$A$205,B491))&lt;&gt;1),"",INDEX('Номенклатура'!$B$6:$B$205,SUMPRODUCT(EXACT('Номенклатура'!$A$6:$A$205,B491)*(ROW('Номенклатура'!$A$6:$A$205)-5)))&amp;"")</f>
        <v/>
      </c>
      <c r="I491" s="15" t="str">
        <f>IF(COUNTA(A491:D491,G491)=0,"",IF(NOT(ISNUMBER(A491)),"Укажите дату",IF(B491="","Укажите код",IF(NOT(AND(ISTEXT(B491),LEN(B491)&gt;0,LEN(B491)&lt;=30,ISNUMBER(FIND(LEFT(B491,1),"ABCDEFGHIJKLMNOPQRSTUVWXYZ")),SUMPRODUCT((MID(B491,{1,2,3,4,5,6,7,8,9,10,11,12,13,14,15,16,17,18,19,20,21,22,23,24,25,26,27,28,29,30},1)&lt;&gt;"")*ISERROR(FIND(MID(B491,{1,2,3,4,5,6,7,8,9,10,11,12,13,14,15,16,17,18,19,20,21,22,23,24,25,26,27,28,29,30},1),"ABCDEFGHIJKLMNOPQRSTUVWXYZ0123456789-_")))=0,ISERROR(VALUE(B491)))),"Недопустимый код: только латинские буквы A-Z в верхнем регистре, цифры, - и _; начало с буквы, до 30 символов (например MILK-001)",IF(SUMPRODUCT(--EXACT('Номенклатура'!$A$6:$A$205,B491))=0,"Код не найден в номенклатуре",IF(SUMPRODUCT(--EXACT('Номенклатура'!$A$6:$A$205,B491))&gt;1,"Код повторяется в номенклатуре",IF(ISNA(MATCH(C491,{"Приход","Расход","Списание","Корректировка остатка"},0)),"Выберите тип операции",IF(NOT(ISNUMBER(D491)),"Укажите количество",IF(D491=0,"Количество не может быть 0",IF(AND(C491&lt;&gt;"Корректировка остатка",D491&lt;0),"Для этого типа количество положительное",IF(NOT(ISNUMBER('Номенклатура'!$C$2)),"Укажите дату начала учёта",IF(A491&lt;INT('Номенклатура'!$C$2),"Раньше даты начала учёта: НЕ учтено",IF(AND(C491="Корректировка остатка",TRIM(G491)=""),"Учтено: добавьте пояснение","ОК")))))))))))))</f>
        <v/>
      </c>
    </row>
    <row r="492" spans="1:9" x14ac:dyDescent="0.25">
      <c r="A492" s="16"/>
      <c r="B492" s="13"/>
      <c r="C492" s="13"/>
      <c r="D492" s="14"/>
      <c r="E492" s="17" t="str">
        <f>IF(OR(B492="",SUMPRODUCT(--EXACT('Номенклатура'!$A$6:$A$205,B492))&lt;&gt;1),"",INDEX('Номенклатура'!$D$6:$D$205,SUMPRODUCT(EXACT('Номенклатура'!$A$6:$A$205,B492)*(ROW('Номенклатура'!$A$6:$A$205)-5)))&amp;"")</f>
        <v/>
      </c>
      <c r="F492" s="18" t="str">
        <f>IF(OR(I492="ОК",I492="Учтено: добавьте пояснение"),IF(C492="Приход",D492,IF(C492="Корректировка остатка",D492,-D492)),"")</f>
        <v/>
      </c>
      <c r="G492" s="13"/>
      <c r="H492" s="15" t="str">
        <f>IF(OR(B492="",SUMPRODUCT(--EXACT('Номенклатура'!$A$6:$A$205,B492))&lt;&gt;1),"",INDEX('Номенклатура'!$B$6:$B$205,SUMPRODUCT(EXACT('Номенклатура'!$A$6:$A$205,B492)*(ROW('Номенклатура'!$A$6:$A$205)-5)))&amp;"")</f>
        <v/>
      </c>
      <c r="I492" s="15" t="str">
        <f>IF(COUNTA(A492:D492,G492)=0,"",IF(NOT(ISNUMBER(A492)),"Укажите дату",IF(B492="","Укажите код",IF(NOT(AND(ISTEXT(B492),LEN(B492)&gt;0,LEN(B492)&lt;=30,ISNUMBER(FIND(LEFT(B492,1),"ABCDEFGHIJKLMNOPQRSTUVWXYZ")),SUMPRODUCT((MID(B492,{1,2,3,4,5,6,7,8,9,10,11,12,13,14,15,16,17,18,19,20,21,22,23,24,25,26,27,28,29,30},1)&lt;&gt;"")*ISERROR(FIND(MID(B492,{1,2,3,4,5,6,7,8,9,10,11,12,13,14,15,16,17,18,19,20,21,22,23,24,25,26,27,28,29,30},1),"ABCDEFGHIJKLMNOPQRSTUVWXYZ0123456789-_")))=0,ISERROR(VALUE(B492)))),"Недопустимый код: только латинские буквы A-Z в верхнем регистре, цифры, - и _; начало с буквы, до 30 символов (например MILK-001)",IF(SUMPRODUCT(--EXACT('Номенклатура'!$A$6:$A$205,B492))=0,"Код не найден в номенклатуре",IF(SUMPRODUCT(--EXACT('Номенклатура'!$A$6:$A$205,B492))&gt;1,"Код повторяется в номенклатуре",IF(ISNA(MATCH(C492,{"Приход","Расход","Списание","Корректировка остатка"},0)),"Выберите тип операции",IF(NOT(ISNUMBER(D492)),"Укажите количество",IF(D492=0,"Количество не может быть 0",IF(AND(C492&lt;&gt;"Корректировка остатка",D492&lt;0),"Для этого типа количество положительное",IF(NOT(ISNUMBER('Номенклатура'!$C$2)),"Укажите дату начала учёта",IF(A492&lt;INT('Номенклатура'!$C$2),"Раньше даты начала учёта: НЕ учтено",IF(AND(C492="Корректировка остатка",TRIM(G492)=""),"Учтено: добавьте пояснение","ОК")))))))))))))</f>
        <v/>
      </c>
    </row>
    <row r="493" spans="1:9" x14ac:dyDescent="0.25">
      <c r="A493" s="16"/>
      <c r="B493" s="13"/>
      <c r="C493" s="13"/>
      <c r="D493" s="14"/>
      <c r="E493" s="17" t="str">
        <f>IF(OR(B493="",SUMPRODUCT(--EXACT('Номенклатура'!$A$6:$A$205,B493))&lt;&gt;1),"",INDEX('Номенклатура'!$D$6:$D$205,SUMPRODUCT(EXACT('Номенклатура'!$A$6:$A$205,B493)*(ROW('Номенклатура'!$A$6:$A$205)-5)))&amp;"")</f>
        <v/>
      </c>
      <c r="F493" s="18" t="str">
        <f>IF(OR(I493="ОК",I493="Учтено: добавьте пояснение"),IF(C493="Приход",D493,IF(C493="Корректировка остатка",D493,-D493)),"")</f>
        <v/>
      </c>
      <c r="G493" s="13"/>
      <c r="H493" s="15" t="str">
        <f>IF(OR(B493="",SUMPRODUCT(--EXACT('Номенклатура'!$A$6:$A$205,B493))&lt;&gt;1),"",INDEX('Номенклатура'!$B$6:$B$205,SUMPRODUCT(EXACT('Номенклатура'!$A$6:$A$205,B493)*(ROW('Номенклатура'!$A$6:$A$205)-5)))&amp;"")</f>
        <v/>
      </c>
      <c r="I493" s="15" t="str">
        <f>IF(COUNTA(A493:D493,G493)=0,"",IF(NOT(ISNUMBER(A493)),"Укажите дату",IF(B493="","Укажите код",IF(NOT(AND(ISTEXT(B493),LEN(B493)&gt;0,LEN(B493)&lt;=30,ISNUMBER(FIND(LEFT(B493,1),"ABCDEFGHIJKLMNOPQRSTUVWXYZ")),SUMPRODUCT((MID(B493,{1,2,3,4,5,6,7,8,9,10,11,12,13,14,15,16,17,18,19,20,21,22,23,24,25,26,27,28,29,30},1)&lt;&gt;"")*ISERROR(FIND(MID(B493,{1,2,3,4,5,6,7,8,9,10,11,12,13,14,15,16,17,18,19,20,21,22,23,24,25,26,27,28,29,30},1),"ABCDEFGHIJKLMNOPQRSTUVWXYZ0123456789-_")))=0,ISERROR(VALUE(B493)))),"Недопустимый код: только латинские буквы A-Z в верхнем регистре, цифры, - и _; начало с буквы, до 30 символов (например MILK-001)",IF(SUMPRODUCT(--EXACT('Номенклатура'!$A$6:$A$205,B493))=0,"Код не найден в номенклатуре",IF(SUMPRODUCT(--EXACT('Номенклатура'!$A$6:$A$205,B493))&gt;1,"Код повторяется в номенклатуре",IF(ISNA(MATCH(C493,{"Приход","Расход","Списание","Корректировка остатка"},0)),"Выберите тип операции",IF(NOT(ISNUMBER(D493)),"Укажите количество",IF(D493=0,"Количество не может быть 0",IF(AND(C493&lt;&gt;"Корректировка остатка",D493&lt;0),"Для этого типа количество положительное",IF(NOT(ISNUMBER('Номенклатура'!$C$2)),"Укажите дату начала учёта",IF(A493&lt;INT('Номенклатура'!$C$2),"Раньше даты начала учёта: НЕ учтено",IF(AND(C493="Корректировка остатка",TRIM(G493)=""),"Учтено: добавьте пояснение","ОК")))))))))))))</f>
        <v/>
      </c>
    </row>
    <row r="494" spans="1:9" x14ac:dyDescent="0.25">
      <c r="A494" s="16"/>
      <c r="B494" s="13"/>
      <c r="C494" s="13"/>
      <c r="D494" s="14"/>
      <c r="E494" s="17" t="str">
        <f>IF(OR(B494="",SUMPRODUCT(--EXACT('Номенклатура'!$A$6:$A$205,B494))&lt;&gt;1),"",INDEX('Номенклатура'!$D$6:$D$205,SUMPRODUCT(EXACT('Номенклатура'!$A$6:$A$205,B494)*(ROW('Номенклатура'!$A$6:$A$205)-5)))&amp;"")</f>
        <v/>
      </c>
      <c r="F494" s="18" t="str">
        <f>IF(OR(I494="ОК",I494="Учтено: добавьте пояснение"),IF(C494="Приход",D494,IF(C494="Корректировка остатка",D494,-D494)),"")</f>
        <v/>
      </c>
      <c r="G494" s="13"/>
      <c r="H494" s="15" t="str">
        <f>IF(OR(B494="",SUMPRODUCT(--EXACT('Номенклатура'!$A$6:$A$205,B494))&lt;&gt;1),"",INDEX('Номенклатура'!$B$6:$B$205,SUMPRODUCT(EXACT('Номенклатура'!$A$6:$A$205,B494)*(ROW('Номенклатура'!$A$6:$A$205)-5)))&amp;"")</f>
        <v/>
      </c>
      <c r="I494" s="15" t="str">
        <f>IF(COUNTA(A494:D494,G494)=0,"",IF(NOT(ISNUMBER(A494)),"Укажите дату",IF(B494="","Укажите код",IF(NOT(AND(ISTEXT(B494),LEN(B494)&gt;0,LEN(B494)&lt;=30,ISNUMBER(FIND(LEFT(B494,1),"ABCDEFGHIJKLMNOPQRSTUVWXYZ")),SUMPRODUCT((MID(B494,{1,2,3,4,5,6,7,8,9,10,11,12,13,14,15,16,17,18,19,20,21,22,23,24,25,26,27,28,29,30},1)&lt;&gt;"")*ISERROR(FIND(MID(B494,{1,2,3,4,5,6,7,8,9,10,11,12,13,14,15,16,17,18,19,20,21,22,23,24,25,26,27,28,29,30},1),"ABCDEFGHIJKLMNOPQRSTUVWXYZ0123456789-_")))=0,ISERROR(VALUE(B494)))),"Недопустимый код: только латинские буквы A-Z в верхнем регистре, цифры, - и _; начало с буквы, до 30 символов (например MILK-001)",IF(SUMPRODUCT(--EXACT('Номенклатура'!$A$6:$A$205,B494))=0,"Код не найден в номенклатуре",IF(SUMPRODUCT(--EXACT('Номенклатура'!$A$6:$A$205,B494))&gt;1,"Код повторяется в номенклатуре",IF(ISNA(MATCH(C494,{"Приход","Расход","Списание","Корректировка остатка"},0)),"Выберите тип операции",IF(NOT(ISNUMBER(D494)),"Укажите количество",IF(D494=0,"Количество не может быть 0",IF(AND(C494&lt;&gt;"Корректировка остатка",D494&lt;0),"Для этого типа количество положительное",IF(NOT(ISNUMBER('Номенклатура'!$C$2)),"Укажите дату начала учёта",IF(A494&lt;INT('Номенклатура'!$C$2),"Раньше даты начала учёта: НЕ учтено",IF(AND(C494="Корректировка остатка",TRIM(G494)=""),"Учтено: добавьте пояснение","ОК")))))))))))))</f>
        <v/>
      </c>
    </row>
    <row r="495" spans="1:9" x14ac:dyDescent="0.25">
      <c r="A495" s="16"/>
      <c r="B495" s="13"/>
      <c r="C495" s="13"/>
      <c r="D495" s="14"/>
      <c r="E495" s="17" t="str">
        <f>IF(OR(B495="",SUMPRODUCT(--EXACT('Номенклатура'!$A$6:$A$205,B495))&lt;&gt;1),"",INDEX('Номенклатура'!$D$6:$D$205,SUMPRODUCT(EXACT('Номенклатура'!$A$6:$A$205,B495)*(ROW('Номенклатура'!$A$6:$A$205)-5)))&amp;"")</f>
        <v/>
      </c>
      <c r="F495" s="18" t="str">
        <f>IF(OR(I495="ОК",I495="Учтено: добавьте пояснение"),IF(C495="Приход",D495,IF(C495="Корректировка остатка",D495,-D495)),"")</f>
        <v/>
      </c>
      <c r="G495" s="13"/>
      <c r="H495" s="15" t="str">
        <f>IF(OR(B495="",SUMPRODUCT(--EXACT('Номенклатура'!$A$6:$A$205,B495))&lt;&gt;1),"",INDEX('Номенклатура'!$B$6:$B$205,SUMPRODUCT(EXACT('Номенклатура'!$A$6:$A$205,B495)*(ROW('Номенклатура'!$A$6:$A$205)-5)))&amp;"")</f>
        <v/>
      </c>
      <c r="I495" s="15" t="str">
        <f>IF(COUNTA(A495:D495,G495)=0,"",IF(NOT(ISNUMBER(A495)),"Укажите дату",IF(B495="","Укажите код",IF(NOT(AND(ISTEXT(B495),LEN(B495)&gt;0,LEN(B495)&lt;=30,ISNUMBER(FIND(LEFT(B495,1),"ABCDEFGHIJKLMNOPQRSTUVWXYZ")),SUMPRODUCT((MID(B495,{1,2,3,4,5,6,7,8,9,10,11,12,13,14,15,16,17,18,19,20,21,22,23,24,25,26,27,28,29,30},1)&lt;&gt;"")*ISERROR(FIND(MID(B495,{1,2,3,4,5,6,7,8,9,10,11,12,13,14,15,16,17,18,19,20,21,22,23,24,25,26,27,28,29,30},1),"ABCDEFGHIJKLMNOPQRSTUVWXYZ0123456789-_")))=0,ISERROR(VALUE(B495)))),"Недопустимый код: только латинские буквы A-Z в верхнем регистре, цифры, - и _; начало с буквы, до 30 символов (например MILK-001)",IF(SUMPRODUCT(--EXACT('Номенклатура'!$A$6:$A$205,B495))=0,"Код не найден в номенклатуре",IF(SUMPRODUCT(--EXACT('Номенклатура'!$A$6:$A$205,B495))&gt;1,"Код повторяется в номенклатуре",IF(ISNA(MATCH(C495,{"Приход","Расход","Списание","Корректировка остатка"},0)),"Выберите тип операции",IF(NOT(ISNUMBER(D495)),"Укажите количество",IF(D495=0,"Количество не может быть 0",IF(AND(C495&lt;&gt;"Корректировка остатка",D495&lt;0),"Для этого типа количество положительное",IF(NOT(ISNUMBER('Номенклатура'!$C$2)),"Укажите дату начала учёта",IF(A495&lt;INT('Номенклатура'!$C$2),"Раньше даты начала учёта: НЕ учтено",IF(AND(C495="Корректировка остатка",TRIM(G495)=""),"Учтено: добавьте пояснение","ОК")))))))))))))</f>
        <v/>
      </c>
    </row>
    <row r="496" spans="1:9" x14ac:dyDescent="0.25">
      <c r="A496" s="16"/>
      <c r="B496" s="13"/>
      <c r="C496" s="13"/>
      <c r="D496" s="14"/>
      <c r="E496" s="17" t="str">
        <f>IF(OR(B496="",SUMPRODUCT(--EXACT('Номенклатура'!$A$6:$A$205,B496))&lt;&gt;1),"",INDEX('Номенклатура'!$D$6:$D$205,SUMPRODUCT(EXACT('Номенклатура'!$A$6:$A$205,B496)*(ROW('Номенклатура'!$A$6:$A$205)-5)))&amp;"")</f>
        <v/>
      </c>
      <c r="F496" s="18" t="str">
        <f>IF(OR(I496="ОК",I496="Учтено: добавьте пояснение"),IF(C496="Приход",D496,IF(C496="Корректировка остатка",D496,-D496)),"")</f>
        <v/>
      </c>
      <c r="G496" s="13"/>
      <c r="H496" s="15" t="str">
        <f>IF(OR(B496="",SUMPRODUCT(--EXACT('Номенклатура'!$A$6:$A$205,B496))&lt;&gt;1),"",INDEX('Номенклатура'!$B$6:$B$205,SUMPRODUCT(EXACT('Номенклатура'!$A$6:$A$205,B496)*(ROW('Номенклатура'!$A$6:$A$205)-5)))&amp;"")</f>
        <v/>
      </c>
      <c r="I496" s="15" t="str">
        <f>IF(COUNTA(A496:D496,G496)=0,"",IF(NOT(ISNUMBER(A496)),"Укажите дату",IF(B496="","Укажите код",IF(NOT(AND(ISTEXT(B496),LEN(B496)&gt;0,LEN(B496)&lt;=30,ISNUMBER(FIND(LEFT(B496,1),"ABCDEFGHIJKLMNOPQRSTUVWXYZ")),SUMPRODUCT((MID(B496,{1,2,3,4,5,6,7,8,9,10,11,12,13,14,15,16,17,18,19,20,21,22,23,24,25,26,27,28,29,30},1)&lt;&gt;"")*ISERROR(FIND(MID(B496,{1,2,3,4,5,6,7,8,9,10,11,12,13,14,15,16,17,18,19,20,21,22,23,24,25,26,27,28,29,30},1),"ABCDEFGHIJKLMNOPQRSTUVWXYZ0123456789-_")))=0,ISERROR(VALUE(B496)))),"Недопустимый код: только латинские буквы A-Z в верхнем регистре, цифры, - и _; начало с буквы, до 30 символов (например MILK-001)",IF(SUMPRODUCT(--EXACT('Номенклатура'!$A$6:$A$205,B496))=0,"Код не найден в номенклатуре",IF(SUMPRODUCT(--EXACT('Номенклатура'!$A$6:$A$205,B496))&gt;1,"Код повторяется в номенклатуре",IF(ISNA(MATCH(C496,{"Приход","Расход","Списание","Корректировка остатка"},0)),"Выберите тип операции",IF(NOT(ISNUMBER(D496)),"Укажите количество",IF(D496=0,"Количество не может быть 0",IF(AND(C496&lt;&gt;"Корректировка остатка",D496&lt;0),"Для этого типа количество положительное",IF(NOT(ISNUMBER('Номенклатура'!$C$2)),"Укажите дату начала учёта",IF(A496&lt;INT('Номенклатура'!$C$2),"Раньше даты начала учёта: НЕ учтено",IF(AND(C496="Корректировка остатка",TRIM(G496)=""),"Учтено: добавьте пояснение","ОК")))))))))))))</f>
        <v/>
      </c>
    </row>
    <row r="497" spans="1:9" x14ac:dyDescent="0.25">
      <c r="A497" s="16"/>
      <c r="B497" s="13"/>
      <c r="C497" s="13"/>
      <c r="D497" s="14"/>
      <c r="E497" s="17" t="str">
        <f>IF(OR(B497="",SUMPRODUCT(--EXACT('Номенклатура'!$A$6:$A$205,B497))&lt;&gt;1),"",INDEX('Номенклатура'!$D$6:$D$205,SUMPRODUCT(EXACT('Номенклатура'!$A$6:$A$205,B497)*(ROW('Номенклатура'!$A$6:$A$205)-5)))&amp;"")</f>
        <v/>
      </c>
      <c r="F497" s="18" t="str">
        <f>IF(OR(I497="ОК",I497="Учтено: добавьте пояснение"),IF(C497="Приход",D497,IF(C497="Корректировка остатка",D497,-D497)),"")</f>
        <v/>
      </c>
      <c r="G497" s="13"/>
      <c r="H497" s="15" t="str">
        <f>IF(OR(B497="",SUMPRODUCT(--EXACT('Номенклатура'!$A$6:$A$205,B497))&lt;&gt;1),"",INDEX('Номенклатура'!$B$6:$B$205,SUMPRODUCT(EXACT('Номенклатура'!$A$6:$A$205,B497)*(ROW('Номенклатура'!$A$6:$A$205)-5)))&amp;"")</f>
        <v/>
      </c>
      <c r="I497" s="15" t="str">
        <f>IF(COUNTA(A497:D497,G497)=0,"",IF(NOT(ISNUMBER(A497)),"Укажите дату",IF(B497="","Укажите код",IF(NOT(AND(ISTEXT(B497),LEN(B497)&gt;0,LEN(B497)&lt;=30,ISNUMBER(FIND(LEFT(B497,1),"ABCDEFGHIJKLMNOPQRSTUVWXYZ")),SUMPRODUCT((MID(B497,{1,2,3,4,5,6,7,8,9,10,11,12,13,14,15,16,17,18,19,20,21,22,23,24,25,26,27,28,29,30},1)&lt;&gt;"")*ISERROR(FIND(MID(B497,{1,2,3,4,5,6,7,8,9,10,11,12,13,14,15,16,17,18,19,20,21,22,23,24,25,26,27,28,29,30},1),"ABCDEFGHIJKLMNOPQRSTUVWXYZ0123456789-_")))=0,ISERROR(VALUE(B497)))),"Недопустимый код: только латинские буквы A-Z в верхнем регистре, цифры, - и _; начало с буквы, до 30 символов (например MILK-001)",IF(SUMPRODUCT(--EXACT('Номенклатура'!$A$6:$A$205,B497))=0,"Код не найден в номенклатуре",IF(SUMPRODUCT(--EXACT('Номенклатура'!$A$6:$A$205,B497))&gt;1,"Код повторяется в номенклатуре",IF(ISNA(MATCH(C497,{"Приход","Расход","Списание","Корректировка остатка"},0)),"Выберите тип операции",IF(NOT(ISNUMBER(D497)),"Укажите количество",IF(D497=0,"Количество не может быть 0",IF(AND(C497&lt;&gt;"Корректировка остатка",D497&lt;0),"Для этого типа количество положительное",IF(NOT(ISNUMBER('Номенклатура'!$C$2)),"Укажите дату начала учёта",IF(A497&lt;INT('Номенклатура'!$C$2),"Раньше даты начала учёта: НЕ учтено",IF(AND(C497="Корректировка остатка",TRIM(G497)=""),"Учтено: добавьте пояснение","ОК")))))))))))))</f>
        <v/>
      </c>
    </row>
    <row r="498" spans="1:9" x14ac:dyDescent="0.25">
      <c r="A498" s="16"/>
      <c r="B498" s="13"/>
      <c r="C498" s="13"/>
      <c r="D498" s="14"/>
      <c r="E498" s="17" t="str">
        <f>IF(OR(B498="",SUMPRODUCT(--EXACT('Номенклатура'!$A$6:$A$205,B498))&lt;&gt;1),"",INDEX('Номенклатура'!$D$6:$D$205,SUMPRODUCT(EXACT('Номенклатура'!$A$6:$A$205,B498)*(ROW('Номенклатура'!$A$6:$A$205)-5)))&amp;"")</f>
        <v/>
      </c>
      <c r="F498" s="18" t="str">
        <f>IF(OR(I498="ОК",I498="Учтено: добавьте пояснение"),IF(C498="Приход",D498,IF(C498="Корректировка остатка",D498,-D498)),"")</f>
        <v/>
      </c>
      <c r="G498" s="13"/>
      <c r="H498" s="15" t="str">
        <f>IF(OR(B498="",SUMPRODUCT(--EXACT('Номенклатура'!$A$6:$A$205,B498))&lt;&gt;1),"",INDEX('Номенклатура'!$B$6:$B$205,SUMPRODUCT(EXACT('Номенклатура'!$A$6:$A$205,B498)*(ROW('Номенклатура'!$A$6:$A$205)-5)))&amp;"")</f>
        <v/>
      </c>
      <c r="I498" s="15" t="str">
        <f>IF(COUNTA(A498:D498,G498)=0,"",IF(NOT(ISNUMBER(A498)),"Укажите дату",IF(B498="","Укажите код",IF(NOT(AND(ISTEXT(B498),LEN(B498)&gt;0,LEN(B498)&lt;=30,ISNUMBER(FIND(LEFT(B498,1),"ABCDEFGHIJKLMNOPQRSTUVWXYZ")),SUMPRODUCT((MID(B498,{1,2,3,4,5,6,7,8,9,10,11,12,13,14,15,16,17,18,19,20,21,22,23,24,25,26,27,28,29,30},1)&lt;&gt;"")*ISERROR(FIND(MID(B498,{1,2,3,4,5,6,7,8,9,10,11,12,13,14,15,16,17,18,19,20,21,22,23,24,25,26,27,28,29,30},1),"ABCDEFGHIJKLMNOPQRSTUVWXYZ0123456789-_")))=0,ISERROR(VALUE(B498)))),"Недопустимый код: только латинские буквы A-Z в верхнем регистре, цифры, - и _; начало с буквы, до 30 символов (например MILK-001)",IF(SUMPRODUCT(--EXACT('Номенклатура'!$A$6:$A$205,B498))=0,"Код не найден в номенклатуре",IF(SUMPRODUCT(--EXACT('Номенклатура'!$A$6:$A$205,B498))&gt;1,"Код повторяется в номенклатуре",IF(ISNA(MATCH(C498,{"Приход","Расход","Списание","Корректировка остатка"},0)),"Выберите тип операции",IF(NOT(ISNUMBER(D498)),"Укажите количество",IF(D498=0,"Количество не может быть 0",IF(AND(C498&lt;&gt;"Корректировка остатка",D498&lt;0),"Для этого типа количество положительное",IF(NOT(ISNUMBER('Номенклатура'!$C$2)),"Укажите дату начала учёта",IF(A498&lt;INT('Номенклатура'!$C$2),"Раньше даты начала учёта: НЕ учтено",IF(AND(C498="Корректировка остатка",TRIM(G498)=""),"Учтено: добавьте пояснение","ОК")))))))))))))</f>
        <v/>
      </c>
    </row>
    <row r="499" spans="1:9" x14ac:dyDescent="0.25">
      <c r="A499" s="16"/>
      <c r="B499" s="13"/>
      <c r="C499" s="13"/>
      <c r="D499" s="14"/>
      <c r="E499" s="17" t="str">
        <f>IF(OR(B499="",SUMPRODUCT(--EXACT('Номенклатура'!$A$6:$A$205,B499))&lt;&gt;1),"",INDEX('Номенклатура'!$D$6:$D$205,SUMPRODUCT(EXACT('Номенклатура'!$A$6:$A$205,B499)*(ROW('Номенклатура'!$A$6:$A$205)-5)))&amp;"")</f>
        <v/>
      </c>
      <c r="F499" s="18" t="str">
        <f>IF(OR(I499="ОК",I499="Учтено: добавьте пояснение"),IF(C499="Приход",D499,IF(C499="Корректировка остатка",D499,-D499)),"")</f>
        <v/>
      </c>
      <c r="G499" s="13"/>
      <c r="H499" s="15" t="str">
        <f>IF(OR(B499="",SUMPRODUCT(--EXACT('Номенклатура'!$A$6:$A$205,B499))&lt;&gt;1),"",INDEX('Номенклатура'!$B$6:$B$205,SUMPRODUCT(EXACT('Номенклатура'!$A$6:$A$205,B499)*(ROW('Номенклатура'!$A$6:$A$205)-5)))&amp;"")</f>
        <v/>
      </c>
      <c r="I499" s="15" t="str">
        <f>IF(COUNTA(A499:D499,G499)=0,"",IF(NOT(ISNUMBER(A499)),"Укажите дату",IF(B499="","Укажите код",IF(NOT(AND(ISTEXT(B499),LEN(B499)&gt;0,LEN(B499)&lt;=30,ISNUMBER(FIND(LEFT(B499,1),"ABCDEFGHIJKLMNOPQRSTUVWXYZ")),SUMPRODUCT((MID(B499,{1,2,3,4,5,6,7,8,9,10,11,12,13,14,15,16,17,18,19,20,21,22,23,24,25,26,27,28,29,30},1)&lt;&gt;"")*ISERROR(FIND(MID(B499,{1,2,3,4,5,6,7,8,9,10,11,12,13,14,15,16,17,18,19,20,21,22,23,24,25,26,27,28,29,30},1),"ABCDEFGHIJKLMNOPQRSTUVWXYZ0123456789-_")))=0,ISERROR(VALUE(B499)))),"Недопустимый код: только латинские буквы A-Z в верхнем регистре, цифры, - и _; начало с буквы, до 30 символов (например MILK-001)",IF(SUMPRODUCT(--EXACT('Номенклатура'!$A$6:$A$205,B499))=0,"Код не найден в номенклатуре",IF(SUMPRODUCT(--EXACT('Номенклатура'!$A$6:$A$205,B499))&gt;1,"Код повторяется в номенклатуре",IF(ISNA(MATCH(C499,{"Приход","Расход","Списание","Корректировка остатка"},0)),"Выберите тип операции",IF(NOT(ISNUMBER(D499)),"Укажите количество",IF(D499=0,"Количество не может быть 0",IF(AND(C499&lt;&gt;"Корректировка остатка",D499&lt;0),"Для этого типа количество положительное",IF(NOT(ISNUMBER('Номенклатура'!$C$2)),"Укажите дату начала учёта",IF(A499&lt;INT('Номенклатура'!$C$2),"Раньше даты начала учёта: НЕ учтено",IF(AND(C499="Корректировка остатка",TRIM(G499)=""),"Учтено: добавьте пояснение","ОК")))))))))))))</f>
        <v/>
      </c>
    </row>
    <row r="500" spans="1:9" x14ac:dyDescent="0.25">
      <c r="A500" s="16"/>
      <c r="B500" s="13"/>
      <c r="C500" s="13"/>
      <c r="D500" s="14"/>
      <c r="E500" s="17" t="str">
        <f>IF(OR(B500="",SUMPRODUCT(--EXACT('Номенклатура'!$A$6:$A$205,B500))&lt;&gt;1),"",INDEX('Номенклатура'!$D$6:$D$205,SUMPRODUCT(EXACT('Номенклатура'!$A$6:$A$205,B500)*(ROW('Номенклатура'!$A$6:$A$205)-5)))&amp;"")</f>
        <v/>
      </c>
      <c r="F500" s="18" t="str">
        <f>IF(OR(I500="ОК",I500="Учтено: добавьте пояснение"),IF(C500="Приход",D500,IF(C500="Корректировка остатка",D500,-D500)),"")</f>
        <v/>
      </c>
      <c r="G500" s="13"/>
      <c r="H500" s="15" t="str">
        <f>IF(OR(B500="",SUMPRODUCT(--EXACT('Номенклатура'!$A$6:$A$205,B500))&lt;&gt;1),"",INDEX('Номенклатура'!$B$6:$B$205,SUMPRODUCT(EXACT('Номенклатура'!$A$6:$A$205,B500)*(ROW('Номенклатура'!$A$6:$A$205)-5)))&amp;"")</f>
        <v/>
      </c>
      <c r="I500" s="15" t="str">
        <f>IF(COUNTA(A500:D500,G500)=0,"",IF(NOT(ISNUMBER(A500)),"Укажите дату",IF(B500="","Укажите код",IF(NOT(AND(ISTEXT(B500),LEN(B500)&gt;0,LEN(B500)&lt;=30,ISNUMBER(FIND(LEFT(B500,1),"ABCDEFGHIJKLMNOPQRSTUVWXYZ")),SUMPRODUCT((MID(B500,{1,2,3,4,5,6,7,8,9,10,11,12,13,14,15,16,17,18,19,20,21,22,23,24,25,26,27,28,29,30},1)&lt;&gt;"")*ISERROR(FIND(MID(B500,{1,2,3,4,5,6,7,8,9,10,11,12,13,14,15,16,17,18,19,20,21,22,23,24,25,26,27,28,29,30},1),"ABCDEFGHIJKLMNOPQRSTUVWXYZ0123456789-_")))=0,ISERROR(VALUE(B500)))),"Недопустимый код: только латинские буквы A-Z в верхнем регистре, цифры, - и _; начало с буквы, до 30 символов (например MILK-001)",IF(SUMPRODUCT(--EXACT('Номенклатура'!$A$6:$A$205,B500))=0,"Код не найден в номенклатуре",IF(SUMPRODUCT(--EXACT('Номенклатура'!$A$6:$A$205,B500))&gt;1,"Код повторяется в номенклатуре",IF(ISNA(MATCH(C500,{"Приход","Расход","Списание","Корректировка остатка"},0)),"Выберите тип операции",IF(NOT(ISNUMBER(D500)),"Укажите количество",IF(D500=0,"Количество не может быть 0",IF(AND(C500&lt;&gt;"Корректировка остатка",D500&lt;0),"Для этого типа количество положительное",IF(NOT(ISNUMBER('Номенклатура'!$C$2)),"Укажите дату начала учёта",IF(A500&lt;INT('Номенклатура'!$C$2),"Раньше даты начала учёта: НЕ учтено",IF(AND(C500="Корректировка остатка",TRIM(G500)=""),"Учтено: добавьте пояснение","ОК")))))))))))))</f>
        <v/>
      </c>
    </row>
    <row r="501" spans="1:9" x14ac:dyDescent="0.25">
      <c r="A501" s="16"/>
      <c r="B501" s="13"/>
      <c r="C501" s="13"/>
      <c r="D501" s="14"/>
      <c r="E501" s="17" t="str">
        <f>IF(OR(B501="",SUMPRODUCT(--EXACT('Номенклатура'!$A$6:$A$205,B501))&lt;&gt;1),"",INDEX('Номенклатура'!$D$6:$D$205,SUMPRODUCT(EXACT('Номенклатура'!$A$6:$A$205,B501)*(ROW('Номенклатура'!$A$6:$A$205)-5)))&amp;"")</f>
        <v/>
      </c>
      <c r="F501" s="18" t="str">
        <f>IF(OR(I501="ОК",I501="Учтено: добавьте пояснение"),IF(C501="Приход",D501,IF(C501="Корректировка остатка",D501,-D501)),"")</f>
        <v/>
      </c>
      <c r="G501" s="13"/>
      <c r="H501" s="15" t="str">
        <f>IF(OR(B501="",SUMPRODUCT(--EXACT('Номенклатура'!$A$6:$A$205,B501))&lt;&gt;1),"",INDEX('Номенклатура'!$B$6:$B$205,SUMPRODUCT(EXACT('Номенклатура'!$A$6:$A$205,B501)*(ROW('Номенклатура'!$A$6:$A$205)-5)))&amp;"")</f>
        <v/>
      </c>
      <c r="I501" s="15" t="str">
        <f>IF(COUNTA(A501:D501,G501)=0,"",IF(NOT(ISNUMBER(A501)),"Укажите дату",IF(B501="","Укажите код",IF(NOT(AND(ISTEXT(B501),LEN(B501)&gt;0,LEN(B501)&lt;=30,ISNUMBER(FIND(LEFT(B501,1),"ABCDEFGHIJKLMNOPQRSTUVWXYZ")),SUMPRODUCT((MID(B501,{1,2,3,4,5,6,7,8,9,10,11,12,13,14,15,16,17,18,19,20,21,22,23,24,25,26,27,28,29,30},1)&lt;&gt;"")*ISERROR(FIND(MID(B501,{1,2,3,4,5,6,7,8,9,10,11,12,13,14,15,16,17,18,19,20,21,22,23,24,25,26,27,28,29,30},1),"ABCDEFGHIJKLMNOPQRSTUVWXYZ0123456789-_")))=0,ISERROR(VALUE(B501)))),"Недопустимый код: только латинские буквы A-Z в верхнем регистре, цифры, - и _; начало с буквы, до 30 символов (например MILK-001)",IF(SUMPRODUCT(--EXACT('Номенклатура'!$A$6:$A$205,B501))=0,"Код не найден в номенклатуре",IF(SUMPRODUCT(--EXACT('Номенклатура'!$A$6:$A$205,B501))&gt;1,"Код повторяется в номенклатуре",IF(ISNA(MATCH(C501,{"Приход","Расход","Списание","Корректировка остатка"},0)),"Выберите тип операции",IF(NOT(ISNUMBER(D501)),"Укажите количество",IF(D501=0,"Количество не может быть 0",IF(AND(C501&lt;&gt;"Корректировка остатка",D501&lt;0),"Для этого типа количество положительное",IF(NOT(ISNUMBER('Номенклатура'!$C$2)),"Укажите дату начала учёта",IF(A501&lt;INT('Номенклатура'!$C$2),"Раньше даты начала учёта: НЕ учтено",IF(AND(C501="Корректировка остатка",TRIM(G501)=""),"Учтено: добавьте пояснение","ОК")))))))))))))</f>
        <v/>
      </c>
    </row>
    <row r="502" spans="1:9" x14ac:dyDescent="0.25">
      <c r="A502" s="16"/>
      <c r="B502" s="13"/>
      <c r="C502" s="13"/>
      <c r="D502" s="14"/>
      <c r="E502" s="17" t="str">
        <f>IF(OR(B502="",SUMPRODUCT(--EXACT('Номенклатура'!$A$6:$A$205,B502))&lt;&gt;1),"",INDEX('Номенклатура'!$D$6:$D$205,SUMPRODUCT(EXACT('Номенклатура'!$A$6:$A$205,B502)*(ROW('Номенклатура'!$A$6:$A$205)-5)))&amp;"")</f>
        <v/>
      </c>
      <c r="F502" s="18" t="str">
        <f>IF(OR(I502="ОК",I502="Учтено: добавьте пояснение"),IF(C502="Приход",D502,IF(C502="Корректировка остатка",D502,-D502)),"")</f>
        <v/>
      </c>
      <c r="G502" s="13"/>
      <c r="H502" s="15" t="str">
        <f>IF(OR(B502="",SUMPRODUCT(--EXACT('Номенклатура'!$A$6:$A$205,B502))&lt;&gt;1),"",INDEX('Номенклатура'!$B$6:$B$205,SUMPRODUCT(EXACT('Номенклатура'!$A$6:$A$205,B502)*(ROW('Номенклатура'!$A$6:$A$205)-5)))&amp;"")</f>
        <v/>
      </c>
      <c r="I502" s="15" t="str">
        <f>IF(COUNTA(A502:D502,G502)=0,"",IF(NOT(ISNUMBER(A502)),"Укажите дату",IF(B502="","Укажите код",IF(NOT(AND(ISTEXT(B502),LEN(B502)&gt;0,LEN(B502)&lt;=30,ISNUMBER(FIND(LEFT(B502,1),"ABCDEFGHIJKLMNOPQRSTUVWXYZ")),SUMPRODUCT((MID(B502,{1,2,3,4,5,6,7,8,9,10,11,12,13,14,15,16,17,18,19,20,21,22,23,24,25,26,27,28,29,30},1)&lt;&gt;"")*ISERROR(FIND(MID(B502,{1,2,3,4,5,6,7,8,9,10,11,12,13,14,15,16,17,18,19,20,21,22,23,24,25,26,27,28,29,30},1),"ABCDEFGHIJKLMNOPQRSTUVWXYZ0123456789-_")))=0,ISERROR(VALUE(B502)))),"Недопустимый код: только латинские буквы A-Z в верхнем регистре, цифры, - и _; начало с буквы, до 30 символов (например MILK-001)",IF(SUMPRODUCT(--EXACT('Номенклатура'!$A$6:$A$205,B502))=0,"Код не найден в номенклатуре",IF(SUMPRODUCT(--EXACT('Номенклатура'!$A$6:$A$205,B502))&gt;1,"Код повторяется в номенклатуре",IF(ISNA(MATCH(C502,{"Приход","Расход","Списание","Корректировка остатка"},0)),"Выберите тип операции",IF(NOT(ISNUMBER(D502)),"Укажите количество",IF(D502=0,"Количество не может быть 0",IF(AND(C502&lt;&gt;"Корректировка остатка",D502&lt;0),"Для этого типа количество положительное",IF(NOT(ISNUMBER('Номенклатура'!$C$2)),"Укажите дату начала учёта",IF(A502&lt;INT('Номенклатура'!$C$2),"Раньше даты начала учёта: НЕ учтено",IF(AND(C502="Корректировка остатка",TRIM(G502)=""),"Учтено: добавьте пояснение","ОК")))))))))))))</f>
        <v/>
      </c>
    </row>
    <row r="503" spans="1:9" x14ac:dyDescent="0.25">
      <c r="A503" s="16"/>
      <c r="B503" s="13"/>
      <c r="C503" s="13"/>
      <c r="D503" s="14"/>
      <c r="E503" s="17" t="str">
        <f>IF(OR(B503="",SUMPRODUCT(--EXACT('Номенклатура'!$A$6:$A$205,B503))&lt;&gt;1),"",INDEX('Номенклатура'!$D$6:$D$205,SUMPRODUCT(EXACT('Номенклатура'!$A$6:$A$205,B503)*(ROW('Номенклатура'!$A$6:$A$205)-5)))&amp;"")</f>
        <v/>
      </c>
      <c r="F503" s="18" t="str">
        <f>IF(OR(I503="ОК",I503="Учтено: добавьте пояснение"),IF(C503="Приход",D503,IF(C503="Корректировка остатка",D503,-D503)),"")</f>
        <v/>
      </c>
      <c r="G503" s="13"/>
      <c r="H503" s="15" t="str">
        <f>IF(OR(B503="",SUMPRODUCT(--EXACT('Номенклатура'!$A$6:$A$205,B503))&lt;&gt;1),"",INDEX('Номенклатура'!$B$6:$B$205,SUMPRODUCT(EXACT('Номенклатура'!$A$6:$A$205,B503)*(ROW('Номенклатура'!$A$6:$A$205)-5)))&amp;"")</f>
        <v/>
      </c>
      <c r="I503" s="15" t="str">
        <f>IF(COUNTA(A503:D503,G503)=0,"",IF(NOT(ISNUMBER(A503)),"Укажите дату",IF(B503="","Укажите код",IF(NOT(AND(ISTEXT(B503),LEN(B503)&gt;0,LEN(B503)&lt;=30,ISNUMBER(FIND(LEFT(B503,1),"ABCDEFGHIJKLMNOPQRSTUVWXYZ")),SUMPRODUCT((MID(B503,{1,2,3,4,5,6,7,8,9,10,11,12,13,14,15,16,17,18,19,20,21,22,23,24,25,26,27,28,29,30},1)&lt;&gt;"")*ISERROR(FIND(MID(B503,{1,2,3,4,5,6,7,8,9,10,11,12,13,14,15,16,17,18,19,20,21,22,23,24,25,26,27,28,29,30},1),"ABCDEFGHIJKLMNOPQRSTUVWXYZ0123456789-_")))=0,ISERROR(VALUE(B503)))),"Недопустимый код: только латинские буквы A-Z в верхнем регистре, цифры, - и _; начало с буквы, до 30 символов (например MILK-001)",IF(SUMPRODUCT(--EXACT('Номенклатура'!$A$6:$A$205,B503))=0,"Код не найден в номенклатуре",IF(SUMPRODUCT(--EXACT('Номенклатура'!$A$6:$A$205,B503))&gt;1,"Код повторяется в номенклатуре",IF(ISNA(MATCH(C503,{"Приход","Расход","Списание","Корректировка остатка"},0)),"Выберите тип операции",IF(NOT(ISNUMBER(D503)),"Укажите количество",IF(D503=0,"Количество не может быть 0",IF(AND(C503&lt;&gt;"Корректировка остатка",D503&lt;0),"Для этого типа количество положительное",IF(NOT(ISNUMBER('Номенклатура'!$C$2)),"Укажите дату начала учёта",IF(A503&lt;INT('Номенклатура'!$C$2),"Раньше даты начала учёта: НЕ учтено",IF(AND(C503="Корректировка остатка",TRIM(G503)=""),"Учтено: добавьте пояснение","ОК")))))))))))))</f>
        <v/>
      </c>
    </row>
    <row r="504" spans="1:9" x14ac:dyDescent="0.25">
      <c r="A504" s="16"/>
      <c r="B504" s="13"/>
      <c r="C504" s="13"/>
      <c r="D504" s="14"/>
      <c r="E504" s="17" t="str">
        <f>IF(OR(B504="",SUMPRODUCT(--EXACT('Номенклатура'!$A$6:$A$205,B504))&lt;&gt;1),"",INDEX('Номенклатура'!$D$6:$D$205,SUMPRODUCT(EXACT('Номенклатура'!$A$6:$A$205,B504)*(ROW('Номенклатура'!$A$6:$A$205)-5)))&amp;"")</f>
        <v/>
      </c>
      <c r="F504" s="18" t="str">
        <f>IF(OR(I504="ОК",I504="Учтено: добавьте пояснение"),IF(C504="Приход",D504,IF(C504="Корректировка остатка",D504,-D504)),"")</f>
        <v/>
      </c>
      <c r="G504" s="13"/>
      <c r="H504" s="15" t="str">
        <f>IF(OR(B504="",SUMPRODUCT(--EXACT('Номенклатура'!$A$6:$A$205,B504))&lt;&gt;1),"",INDEX('Номенклатура'!$B$6:$B$205,SUMPRODUCT(EXACT('Номенклатура'!$A$6:$A$205,B504)*(ROW('Номенклатура'!$A$6:$A$205)-5)))&amp;"")</f>
        <v/>
      </c>
      <c r="I504" s="15" t="str">
        <f>IF(COUNTA(A504:D504,G504)=0,"",IF(NOT(ISNUMBER(A504)),"Укажите дату",IF(B504="","Укажите код",IF(NOT(AND(ISTEXT(B504),LEN(B504)&gt;0,LEN(B504)&lt;=30,ISNUMBER(FIND(LEFT(B504,1),"ABCDEFGHIJKLMNOPQRSTUVWXYZ")),SUMPRODUCT((MID(B504,{1,2,3,4,5,6,7,8,9,10,11,12,13,14,15,16,17,18,19,20,21,22,23,24,25,26,27,28,29,30},1)&lt;&gt;"")*ISERROR(FIND(MID(B504,{1,2,3,4,5,6,7,8,9,10,11,12,13,14,15,16,17,18,19,20,21,22,23,24,25,26,27,28,29,30},1),"ABCDEFGHIJKLMNOPQRSTUVWXYZ0123456789-_")))=0,ISERROR(VALUE(B504)))),"Недопустимый код: только латинские буквы A-Z в верхнем регистре, цифры, - и _; начало с буквы, до 30 символов (например MILK-001)",IF(SUMPRODUCT(--EXACT('Номенклатура'!$A$6:$A$205,B504))=0,"Код не найден в номенклатуре",IF(SUMPRODUCT(--EXACT('Номенклатура'!$A$6:$A$205,B504))&gt;1,"Код повторяется в номенклатуре",IF(ISNA(MATCH(C504,{"Приход","Расход","Списание","Корректировка остатка"},0)),"Выберите тип операции",IF(NOT(ISNUMBER(D504)),"Укажите количество",IF(D504=0,"Количество не может быть 0",IF(AND(C504&lt;&gt;"Корректировка остатка",D504&lt;0),"Для этого типа количество положительное",IF(NOT(ISNUMBER('Номенклатура'!$C$2)),"Укажите дату начала учёта",IF(A504&lt;INT('Номенклатура'!$C$2),"Раньше даты начала учёта: НЕ учтено",IF(AND(C504="Корректировка остатка",TRIM(G504)=""),"Учтено: добавьте пояснение","ОК")))))))))))))</f>
        <v/>
      </c>
    </row>
    <row r="505" spans="1:9" x14ac:dyDescent="0.25">
      <c r="A505" s="16"/>
      <c r="B505" s="13"/>
      <c r="C505" s="13"/>
      <c r="D505" s="14"/>
      <c r="E505" s="17" t="str">
        <f>IF(OR(B505="",SUMPRODUCT(--EXACT('Номенклатура'!$A$6:$A$205,B505))&lt;&gt;1),"",INDEX('Номенклатура'!$D$6:$D$205,SUMPRODUCT(EXACT('Номенклатура'!$A$6:$A$205,B505)*(ROW('Номенклатура'!$A$6:$A$205)-5)))&amp;"")</f>
        <v/>
      </c>
      <c r="F505" s="18" t="str">
        <f>IF(OR(I505="ОК",I505="Учтено: добавьте пояснение"),IF(C505="Приход",D505,IF(C505="Корректировка остатка",D505,-D505)),"")</f>
        <v/>
      </c>
      <c r="G505" s="13"/>
      <c r="H505" s="15" t="str">
        <f>IF(OR(B505="",SUMPRODUCT(--EXACT('Номенклатура'!$A$6:$A$205,B505))&lt;&gt;1),"",INDEX('Номенклатура'!$B$6:$B$205,SUMPRODUCT(EXACT('Номенклатура'!$A$6:$A$205,B505)*(ROW('Номенклатура'!$A$6:$A$205)-5)))&amp;"")</f>
        <v/>
      </c>
      <c r="I505" s="15" t="str">
        <f>IF(COUNTA(A505:D505,G505)=0,"",IF(NOT(ISNUMBER(A505)),"Укажите дату",IF(B505="","Укажите код",IF(NOT(AND(ISTEXT(B505),LEN(B505)&gt;0,LEN(B505)&lt;=30,ISNUMBER(FIND(LEFT(B505,1),"ABCDEFGHIJKLMNOPQRSTUVWXYZ")),SUMPRODUCT((MID(B505,{1,2,3,4,5,6,7,8,9,10,11,12,13,14,15,16,17,18,19,20,21,22,23,24,25,26,27,28,29,30},1)&lt;&gt;"")*ISERROR(FIND(MID(B505,{1,2,3,4,5,6,7,8,9,10,11,12,13,14,15,16,17,18,19,20,21,22,23,24,25,26,27,28,29,30},1),"ABCDEFGHIJKLMNOPQRSTUVWXYZ0123456789-_")))=0,ISERROR(VALUE(B505)))),"Недопустимый код: только латинские буквы A-Z в верхнем регистре, цифры, - и _; начало с буквы, до 30 символов (например MILK-001)",IF(SUMPRODUCT(--EXACT('Номенклатура'!$A$6:$A$205,B505))=0,"Код не найден в номенклатуре",IF(SUMPRODUCT(--EXACT('Номенклатура'!$A$6:$A$205,B505))&gt;1,"Код повторяется в номенклатуре",IF(ISNA(MATCH(C505,{"Приход","Расход","Списание","Корректировка остатка"},0)),"Выберите тип операции",IF(NOT(ISNUMBER(D505)),"Укажите количество",IF(D505=0,"Количество не может быть 0",IF(AND(C505&lt;&gt;"Корректировка остатка",D505&lt;0),"Для этого типа количество положительное",IF(NOT(ISNUMBER('Номенклатура'!$C$2)),"Укажите дату начала учёта",IF(A505&lt;INT('Номенклатура'!$C$2),"Раньше даты начала учёта: НЕ учтено",IF(AND(C505="Корректировка остатка",TRIM(G505)=""),"Учтено: добавьте пояснение","ОК")))))))))))))</f>
        <v/>
      </c>
    </row>
    <row r="506" spans="1:9" x14ac:dyDescent="0.25">
      <c r="A506" s="16"/>
      <c r="B506" s="13"/>
      <c r="C506" s="13"/>
      <c r="D506" s="14"/>
      <c r="E506" s="17" t="str">
        <f>IF(OR(B506="",SUMPRODUCT(--EXACT('Номенклатура'!$A$6:$A$205,B506))&lt;&gt;1),"",INDEX('Номенклатура'!$D$6:$D$205,SUMPRODUCT(EXACT('Номенклатура'!$A$6:$A$205,B506)*(ROW('Номенклатура'!$A$6:$A$205)-5)))&amp;"")</f>
        <v/>
      </c>
      <c r="F506" s="18" t="str">
        <f>IF(OR(I506="ОК",I506="Учтено: добавьте пояснение"),IF(C506="Приход",D506,IF(C506="Корректировка остатка",D506,-D506)),"")</f>
        <v/>
      </c>
      <c r="G506" s="13"/>
      <c r="H506" s="15" t="str">
        <f>IF(OR(B506="",SUMPRODUCT(--EXACT('Номенклатура'!$A$6:$A$205,B506))&lt;&gt;1),"",INDEX('Номенклатура'!$B$6:$B$205,SUMPRODUCT(EXACT('Номенклатура'!$A$6:$A$205,B506)*(ROW('Номенклатура'!$A$6:$A$205)-5)))&amp;"")</f>
        <v/>
      </c>
      <c r="I506" s="15" t="str">
        <f>IF(COUNTA(A506:D506,G506)=0,"",IF(NOT(ISNUMBER(A506)),"Укажите дату",IF(B506="","Укажите код",IF(NOT(AND(ISTEXT(B506),LEN(B506)&gt;0,LEN(B506)&lt;=30,ISNUMBER(FIND(LEFT(B506,1),"ABCDEFGHIJKLMNOPQRSTUVWXYZ")),SUMPRODUCT((MID(B506,{1,2,3,4,5,6,7,8,9,10,11,12,13,14,15,16,17,18,19,20,21,22,23,24,25,26,27,28,29,30},1)&lt;&gt;"")*ISERROR(FIND(MID(B506,{1,2,3,4,5,6,7,8,9,10,11,12,13,14,15,16,17,18,19,20,21,22,23,24,25,26,27,28,29,30},1),"ABCDEFGHIJKLMNOPQRSTUVWXYZ0123456789-_")))=0,ISERROR(VALUE(B506)))),"Недопустимый код: только латинские буквы A-Z в верхнем регистре, цифры, - и _; начало с буквы, до 30 символов (например MILK-001)",IF(SUMPRODUCT(--EXACT('Номенклатура'!$A$6:$A$205,B506))=0,"Код не найден в номенклатуре",IF(SUMPRODUCT(--EXACT('Номенклатура'!$A$6:$A$205,B506))&gt;1,"Код повторяется в номенклатуре",IF(ISNA(MATCH(C506,{"Приход","Расход","Списание","Корректировка остатка"},0)),"Выберите тип операции",IF(NOT(ISNUMBER(D506)),"Укажите количество",IF(D506=0,"Количество не может быть 0",IF(AND(C506&lt;&gt;"Корректировка остатка",D506&lt;0),"Для этого типа количество положительное",IF(NOT(ISNUMBER('Номенклатура'!$C$2)),"Укажите дату начала учёта",IF(A506&lt;INT('Номенклатура'!$C$2),"Раньше даты начала учёта: НЕ учтено",IF(AND(C506="Корректировка остатка",TRIM(G506)=""),"Учтено: добавьте пояснение","ОК")))))))))))))</f>
        <v/>
      </c>
    </row>
    <row r="507" spans="1:9" x14ac:dyDescent="0.25">
      <c r="A507" s="16"/>
      <c r="B507" s="13"/>
      <c r="C507" s="13"/>
      <c r="D507" s="14"/>
      <c r="E507" s="17" t="str">
        <f>IF(OR(B507="",SUMPRODUCT(--EXACT('Номенклатура'!$A$6:$A$205,B507))&lt;&gt;1),"",INDEX('Номенклатура'!$D$6:$D$205,SUMPRODUCT(EXACT('Номенклатура'!$A$6:$A$205,B507)*(ROW('Номенклатура'!$A$6:$A$205)-5)))&amp;"")</f>
        <v/>
      </c>
      <c r="F507" s="18" t="str">
        <f>IF(OR(I507="ОК",I507="Учтено: добавьте пояснение"),IF(C507="Приход",D507,IF(C507="Корректировка остатка",D507,-D507)),"")</f>
        <v/>
      </c>
      <c r="G507" s="13"/>
      <c r="H507" s="15" t="str">
        <f>IF(OR(B507="",SUMPRODUCT(--EXACT('Номенклатура'!$A$6:$A$205,B507))&lt;&gt;1),"",INDEX('Номенклатура'!$B$6:$B$205,SUMPRODUCT(EXACT('Номенклатура'!$A$6:$A$205,B507)*(ROW('Номенклатура'!$A$6:$A$205)-5)))&amp;"")</f>
        <v/>
      </c>
      <c r="I507" s="15" t="str">
        <f>IF(COUNTA(A507:D507,G507)=0,"",IF(NOT(ISNUMBER(A507)),"Укажите дату",IF(B507="","Укажите код",IF(NOT(AND(ISTEXT(B507),LEN(B507)&gt;0,LEN(B507)&lt;=30,ISNUMBER(FIND(LEFT(B507,1),"ABCDEFGHIJKLMNOPQRSTUVWXYZ")),SUMPRODUCT((MID(B507,{1,2,3,4,5,6,7,8,9,10,11,12,13,14,15,16,17,18,19,20,21,22,23,24,25,26,27,28,29,30},1)&lt;&gt;"")*ISERROR(FIND(MID(B507,{1,2,3,4,5,6,7,8,9,10,11,12,13,14,15,16,17,18,19,20,21,22,23,24,25,26,27,28,29,30},1),"ABCDEFGHIJKLMNOPQRSTUVWXYZ0123456789-_")))=0,ISERROR(VALUE(B507)))),"Недопустимый код: только латинские буквы A-Z в верхнем регистре, цифры, - и _; начало с буквы, до 30 символов (например MILK-001)",IF(SUMPRODUCT(--EXACT('Номенклатура'!$A$6:$A$205,B507))=0,"Код не найден в номенклатуре",IF(SUMPRODUCT(--EXACT('Номенклатура'!$A$6:$A$205,B507))&gt;1,"Код повторяется в номенклатуре",IF(ISNA(MATCH(C507,{"Приход","Расход","Списание","Корректировка остатка"},0)),"Выберите тип операции",IF(NOT(ISNUMBER(D507)),"Укажите количество",IF(D507=0,"Количество не может быть 0",IF(AND(C507&lt;&gt;"Корректировка остатка",D507&lt;0),"Для этого типа количество положительное",IF(NOT(ISNUMBER('Номенклатура'!$C$2)),"Укажите дату начала учёта",IF(A507&lt;INT('Номенклатура'!$C$2),"Раньше даты начала учёта: НЕ учтено",IF(AND(C507="Корректировка остатка",TRIM(G507)=""),"Учтено: добавьте пояснение","ОК")))))))))))))</f>
        <v/>
      </c>
    </row>
    <row r="508" spans="1:9" x14ac:dyDescent="0.25">
      <c r="A508" s="16"/>
      <c r="B508" s="13"/>
      <c r="C508" s="13"/>
      <c r="D508" s="14"/>
      <c r="E508" s="17" t="str">
        <f>IF(OR(B508="",SUMPRODUCT(--EXACT('Номенклатура'!$A$6:$A$205,B508))&lt;&gt;1),"",INDEX('Номенклатура'!$D$6:$D$205,SUMPRODUCT(EXACT('Номенклатура'!$A$6:$A$205,B508)*(ROW('Номенклатура'!$A$6:$A$205)-5)))&amp;"")</f>
        <v/>
      </c>
      <c r="F508" s="18" t="str">
        <f>IF(OR(I508="ОК",I508="Учтено: добавьте пояснение"),IF(C508="Приход",D508,IF(C508="Корректировка остатка",D508,-D508)),"")</f>
        <v/>
      </c>
      <c r="G508" s="13"/>
      <c r="H508" s="15" t="str">
        <f>IF(OR(B508="",SUMPRODUCT(--EXACT('Номенклатура'!$A$6:$A$205,B508))&lt;&gt;1),"",INDEX('Номенклатура'!$B$6:$B$205,SUMPRODUCT(EXACT('Номенклатура'!$A$6:$A$205,B508)*(ROW('Номенклатура'!$A$6:$A$205)-5)))&amp;"")</f>
        <v/>
      </c>
      <c r="I508" s="15" t="str">
        <f>IF(COUNTA(A508:D508,G508)=0,"",IF(NOT(ISNUMBER(A508)),"Укажите дату",IF(B508="","Укажите код",IF(NOT(AND(ISTEXT(B508),LEN(B508)&gt;0,LEN(B508)&lt;=30,ISNUMBER(FIND(LEFT(B508,1),"ABCDEFGHIJKLMNOPQRSTUVWXYZ")),SUMPRODUCT((MID(B508,{1,2,3,4,5,6,7,8,9,10,11,12,13,14,15,16,17,18,19,20,21,22,23,24,25,26,27,28,29,30},1)&lt;&gt;"")*ISERROR(FIND(MID(B508,{1,2,3,4,5,6,7,8,9,10,11,12,13,14,15,16,17,18,19,20,21,22,23,24,25,26,27,28,29,30},1),"ABCDEFGHIJKLMNOPQRSTUVWXYZ0123456789-_")))=0,ISERROR(VALUE(B508)))),"Недопустимый код: только латинские буквы A-Z в верхнем регистре, цифры, - и _; начало с буквы, до 30 символов (например MILK-001)",IF(SUMPRODUCT(--EXACT('Номенклатура'!$A$6:$A$205,B508))=0,"Код не найден в номенклатуре",IF(SUMPRODUCT(--EXACT('Номенклатура'!$A$6:$A$205,B508))&gt;1,"Код повторяется в номенклатуре",IF(ISNA(MATCH(C508,{"Приход","Расход","Списание","Корректировка остатка"},0)),"Выберите тип операции",IF(NOT(ISNUMBER(D508)),"Укажите количество",IF(D508=0,"Количество не может быть 0",IF(AND(C508&lt;&gt;"Корректировка остатка",D508&lt;0),"Для этого типа количество положительное",IF(NOT(ISNUMBER('Номенклатура'!$C$2)),"Укажите дату начала учёта",IF(A508&lt;INT('Номенклатура'!$C$2),"Раньше даты начала учёта: НЕ учтено",IF(AND(C508="Корректировка остатка",TRIM(G508)=""),"Учтено: добавьте пояснение","ОК")))))))))))))</f>
        <v/>
      </c>
    </row>
    <row r="509" spans="1:9" x14ac:dyDescent="0.25">
      <c r="A509" s="16"/>
      <c r="B509" s="13"/>
      <c r="C509" s="13"/>
      <c r="D509" s="14"/>
      <c r="E509" s="17" t="str">
        <f>IF(OR(B509="",SUMPRODUCT(--EXACT('Номенклатура'!$A$6:$A$205,B509))&lt;&gt;1),"",INDEX('Номенклатура'!$D$6:$D$205,SUMPRODUCT(EXACT('Номенклатура'!$A$6:$A$205,B509)*(ROW('Номенклатура'!$A$6:$A$205)-5)))&amp;"")</f>
        <v/>
      </c>
      <c r="F509" s="18" t="str">
        <f>IF(OR(I509="ОК",I509="Учтено: добавьте пояснение"),IF(C509="Приход",D509,IF(C509="Корректировка остатка",D509,-D509)),"")</f>
        <v/>
      </c>
      <c r="G509" s="13"/>
      <c r="H509" s="15" t="str">
        <f>IF(OR(B509="",SUMPRODUCT(--EXACT('Номенклатура'!$A$6:$A$205,B509))&lt;&gt;1),"",INDEX('Номенклатура'!$B$6:$B$205,SUMPRODUCT(EXACT('Номенклатура'!$A$6:$A$205,B509)*(ROW('Номенклатура'!$A$6:$A$205)-5)))&amp;"")</f>
        <v/>
      </c>
      <c r="I509" s="15" t="str">
        <f>IF(COUNTA(A509:D509,G509)=0,"",IF(NOT(ISNUMBER(A509)),"Укажите дату",IF(B509="","Укажите код",IF(NOT(AND(ISTEXT(B509),LEN(B509)&gt;0,LEN(B509)&lt;=30,ISNUMBER(FIND(LEFT(B509,1),"ABCDEFGHIJKLMNOPQRSTUVWXYZ")),SUMPRODUCT((MID(B509,{1,2,3,4,5,6,7,8,9,10,11,12,13,14,15,16,17,18,19,20,21,22,23,24,25,26,27,28,29,30},1)&lt;&gt;"")*ISERROR(FIND(MID(B509,{1,2,3,4,5,6,7,8,9,10,11,12,13,14,15,16,17,18,19,20,21,22,23,24,25,26,27,28,29,30},1),"ABCDEFGHIJKLMNOPQRSTUVWXYZ0123456789-_")))=0,ISERROR(VALUE(B509)))),"Недопустимый код: только латинские буквы A-Z в верхнем регистре, цифры, - и _; начало с буквы, до 30 символов (например MILK-001)",IF(SUMPRODUCT(--EXACT('Номенклатура'!$A$6:$A$205,B509))=0,"Код не найден в номенклатуре",IF(SUMPRODUCT(--EXACT('Номенклатура'!$A$6:$A$205,B509))&gt;1,"Код повторяется в номенклатуре",IF(ISNA(MATCH(C509,{"Приход","Расход","Списание","Корректировка остатка"},0)),"Выберите тип операции",IF(NOT(ISNUMBER(D509)),"Укажите количество",IF(D509=0,"Количество не может быть 0",IF(AND(C509&lt;&gt;"Корректировка остатка",D509&lt;0),"Для этого типа количество положительное",IF(NOT(ISNUMBER('Номенклатура'!$C$2)),"Укажите дату начала учёта",IF(A509&lt;INT('Номенклатура'!$C$2),"Раньше даты начала учёта: НЕ учтено",IF(AND(C509="Корректировка остатка",TRIM(G509)=""),"Учтено: добавьте пояснение","ОК")))))))))))))</f>
        <v/>
      </c>
    </row>
    <row r="510" spans="1:9" x14ac:dyDescent="0.25">
      <c r="A510" s="16"/>
      <c r="B510" s="13"/>
      <c r="C510" s="13"/>
      <c r="D510" s="14"/>
      <c r="E510" s="17" t="str">
        <f>IF(OR(B510="",SUMPRODUCT(--EXACT('Номенклатура'!$A$6:$A$205,B510))&lt;&gt;1),"",INDEX('Номенклатура'!$D$6:$D$205,SUMPRODUCT(EXACT('Номенклатура'!$A$6:$A$205,B510)*(ROW('Номенклатура'!$A$6:$A$205)-5)))&amp;"")</f>
        <v/>
      </c>
      <c r="F510" s="18" t="str">
        <f>IF(OR(I510="ОК",I510="Учтено: добавьте пояснение"),IF(C510="Приход",D510,IF(C510="Корректировка остатка",D510,-D510)),"")</f>
        <v/>
      </c>
      <c r="G510" s="13"/>
      <c r="H510" s="15" t="str">
        <f>IF(OR(B510="",SUMPRODUCT(--EXACT('Номенклатура'!$A$6:$A$205,B510))&lt;&gt;1),"",INDEX('Номенклатура'!$B$6:$B$205,SUMPRODUCT(EXACT('Номенклатура'!$A$6:$A$205,B510)*(ROW('Номенклатура'!$A$6:$A$205)-5)))&amp;"")</f>
        <v/>
      </c>
      <c r="I510" s="15" t="str">
        <f>IF(COUNTA(A510:D510,G510)=0,"",IF(NOT(ISNUMBER(A510)),"Укажите дату",IF(B510="","Укажите код",IF(NOT(AND(ISTEXT(B510),LEN(B510)&gt;0,LEN(B510)&lt;=30,ISNUMBER(FIND(LEFT(B510,1),"ABCDEFGHIJKLMNOPQRSTUVWXYZ")),SUMPRODUCT((MID(B510,{1,2,3,4,5,6,7,8,9,10,11,12,13,14,15,16,17,18,19,20,21,22,23,24,25,26,27,28,29,30},1)&lt;&gt;"")*ISERROR(FIND(MID(B510,{1,2,3,4,5,6,7,8,9,10,11,12,13,14,15,16,17,18,19,20,21,22,23,24,25,26,27,28,29,30},1),"ABCDEFGHIJKLMNOPQRSTUVWXYZ0123456789-_")))=0,ISERROR(VALUE(B510)))),"Недопустимый код: только латинские буквы A-Z в верхнем регистре, цифры, - и _; начало с буквы, до 30 символов (например MILK-001)",IF(SUMPRODUCT(--EXACT('Номенклатура'!$A$6:$A$205,B510))=0,"Код не найден в номенклатуре",IF(SUMPRODUCT(--EXACT('Номенклатура'!$A$6:$A$205,B510))&gt;1,"Код повторяется в номенклатуре",IF(ISNA(MATCH(C510,{"Приход","Расход","Списание","Корректировка остатка"},0)),"Выберите тип операции",IF(NOT(ISNUMBER(D510)),"Укажите количество",IF(D510=0,"Количество не может быть 0",IF(AND(C510&lt;&gt;"Корректировка остатка",D510&lt;0),"Для этого типа количество положительное",IF(NOT(ISNUMBER('Номенклатура'!$C$2)),"Укажите дату начала учёта",IF(A510&lt;INT('Номенклатура'!$C$2),"Раньше даты начала учёта: НЕ учтено",IF(AND(C510="Корректировка остатка",TRIM(G510)=""),"Учтено: добавьте пояснение","ОК")))))))))))))</f>
        <v/>
      </c>
    </row>
    <row r="511" spans="1:9" x14ac:dyDescent="0.25">
      <c r="A511" s="16"/>
      <c r="B511" s="13"/>
      <c r="C511" s="13"/>
      <c r="D511" s="14"/>
      <c r="E511" s="17" t="str">
        <f>IF(OR(B511="",SUMPRODUCT(--EXACT('Номенклатура'!$A$6:$A$205,B511))&lt;&gt;1),"",INDEX('Номенклатура'!$D$6:$D$205,SUMPRODUCT(EXACT('Номенклатура'!$A$6:$A$205,B511)*(ROW('Номенклатура'!$A$6:$A$205)-5)))&amp;"")</f>
        <v/>
      </c>
      <c r="F511" s="18" t="str">
        <f>IF(OR(I511="ОК",I511="Учтено: добавьте пояснение"),IF(C511="Приход",D511,IF(C511="Корректировка остатка",D511,-D511)),"")</f>
        <v/>
      </c>
      <c r="G511" s="13"/>
      <c r="H511" s="15" t="str">
        <f>IF(OR(B511="",SUMPRODUCT(--EXACT('Номенклатура'!$A$6:$A$205,B511))&lt;&gt;1),"",INDEX('Номенклатура'!$B$6:$B$205,SUMPRODUCT(EXACT('Номенклатура'!$A$6:$A$205,B511)*(ROW('Номенклатура'!$A$6:$A$205)-5)))&amp;"")</f>
        <v/>
      </c>
      <c r="I511" s="15" t="str">
        <f>IF(COUNTA(A511:D511,G511)=0,"",IF(NOT(ISNUMBER(A511)),"Укажите дату",IF(B511="","Укажите код",IF(NOT(AND(ISTEXT(B511),LEN(B511)&gt;0,LEN(B511)&lt;=30,ISNUMBER(FIND(LEFT(B511,1),"ABCDEFGHIJKLMNOPQRSTUVWXYZ")),SUMPRODUCT((MID(B511,{1,2,3,4,5,6,7,8,9,10,11,12,13,14,15,16,17,18,19,20,21,22,23,24,25,26,27,28,29,30},1)&lt;&gt;"")*ISERROR(FIND(MID(B511,{1,2,3,4,5,6,7,8,9,10,11,12,13,14,15,16,17,18,19,20,21,22,23,24,25,26,27,28,29,30},1),"ABCDEFGHIJKLMNOPQRSTUVWXYZ0123456789-_")))=0,ISERROR(VALUE(B511)))),"Недопустимый код: только латинские буквы A-Z в верхнем регистре, цифры, - и _; начало с буквы, до 30 символов (например MILK-001)",IF(SUMPRODUCT(--EXACT('Номенклатура'!$A$6:$A$205,B511))=0,"Код не найден в номенклатуре",IF(SUMPRODUCT(--EXACT('Номенклатура'!$A$6:$A$205,B511))&gt;1,"Код повторяется в номенклатуре",IF(ISNA(MATCH(C511,{"Приход","Расход","Списание","Корректировка остатка"},0)),"Выберите тип операции",IF(NOT(ISNUMBER(D511)),"Укажите количество",IF(D511=0,"Количество не может быть 0",IF(AND(C511&lt;&gt;"Корректировка остатка",D511&lt;0),"Для этого типа количество положительное",IF(NOT(ISNUMBER('Номенклатура'!$C$2)),"Укажите дату начала учёта",IF(A511&lt;INT('Номенклатура'!$C$2),"Раньше даты начала учёта: НЕ учтено",IF(AND(C511="Корректировка остатка",TRIM(G511)=""),"Учтено: добавьте пояснение","ОК")))))))))))))</f>
        <v/>
      </c>
    </row>
    <row r="512" spans="1:9" x14ac:dyDescent="0.25">
      <c r="A512" s="16"/>
      <c r="B512" s="13"/>
      <c r="C512" s="13"/>
      <c r="D512" s="14"/>
      <c r="E512" s="17" t="str">
        <f>IF(OR(B512="",SUMPRODUCT(--EXACT('Номенклатура'!$A$6:$A$205,B512))&lt;&gt;1),"",INDEX('Номенклатура'!$D$6:$D$205,SUMPRODUCT(EXACT('Номенклатура'!$A$6:$A$205,B512)*(ROW('Номенклатура'!$A$6:$A$205)-5)))&amp;"")</f>
        <v/>
      </c>
      <c r="F512" s="18" t="str">
        <f>IF(OR(I512="ОК",I512="Учтено: добавьте пояснение"),IF(C512="Приход",D512,IF(C512="Корректировка остатка",D512,-D512)),"")</f>
        <v/>
      </c>
      <c r="G512" s="13"/>
      <c r="H512" s="15" t="str">
        <f>IF(OR(B512="",SUMPRODUCT(--EXACT('Номенклатура'!$A$6:$A$205,B512))&lt;&gt;1),"",INDEX('Номенклатура'!$B$6:$B$205,SUMPRODUCT(EXACT('Номенклатура'!$A$6:$A$205,B512)*(ROW('Номенклатура'!$A$6:$A$205)-5)))&amp;"")</f>
        <v/>
      </c>
      <c r="I512" s="15" t="str">
        <f>IF(COUNTA(A512:D512,G512)=0,"",IF(NOT(ISNUMBER(A512)),"Укажите дату",IF(B512="","Укажите код",IF(NOT(AND(ISTEXT(B512),LEN(B512)&gt;0,LEN(B512)&lt;=30,ISNUMBER(FIND(LEFT(B512,1),"ABCDEFGHIJKLMNOPQRSTUVWXYZ")),SUMPRODUCT((MID(B512,{1,2,3,4,5,6,7,8,9,10,11,12,13,14,15,16,17,18,19,20,21,22,23,24,25,26,27,28,29,30},1)&lt;&gt;"")*ISERROR(FIND(MID(B512,{1,2,3,4,5,6,7,8,9,10,11,12,13,14,15,16,17,18,19,20,21,22,23,24,25,26,27,28,29,30},1),"ABCDEFGHIJKLMNOPQRSTUVWXYZ0123456789-_")))=0,ISERROR(VALUE(B512)))),"Недопустимый код: только латинские буквы A-Z в верхнем регистре, цифры, - и _; начало с буквы, до 30 символов (например MILK-001)",IF(SUMPRODUCT(--EXACT('Номенклатура'!$A$6:$A$205,B512))=0,"Код не найден в номенклатуре",IF(SUMPRODUCT(--EXACT('Номенклатура'!$A$6:$A$205,B512))&gt;1,"Код повторяется в номенклатуре",IF(ISNA(MATCH(C512,{"Приход","Расход","Списание","Корректировка остатка"},0)),"Выберите тип операции",IF(NOT(ISNUMBER(D512)),"Укажите количество",IF(D512=0,"Количество не может быть 0",IF(AND(C512&lt;&gt;"Корректировка остатка",D512&lt;0),"Для этого типа количество положительное",IF(NOT(ISNUMBER('Номенклатура'!$C$2)),"Укажите дату начала учёта",IF(A512&lt;INT('Номенклатура'!$C$2),"Раньше даты начала учёта: НЕ учтено",IF(AND(C512="Корректировка остатка",TRIM(G512)=""),"Учтено: добавьте пояснение","ОК")))))))))))))</f>
        <v/>
      </c>
    </row>
    <row r="513" spans="1:9" x14ac:dyDescent="0.25">
      <c r="A513" s="16"/>
      <c r="B513" s="13"/>
      <c r="C513" s="13"/>
      <c r="D513" s="14"/>
      <c r="E513" s="17" t="str">
        <f>IF(OR(B513="",SUMPRODUCT(--EXACT('Номенклатура'!$A$6:$A$205,B513))&lt;&gt;1),"",INDEX('Номенклатура'!$D$6:$D$205,SUMPRODUCT(EXACT('Номенклатура'!$A$6:$A$205,B513)*(ROW('Номенклатура'!$A$6:$A$205)-5)))&amp;"")</f>
        <v/>
      </c>
      <c r="F513" s="18" t="str">
        <f>IF(OR(I513="ОК",I513="Учтено: добавьте пояснение"),IF(C513="Приход",D513,IF(C513="Корректировка остатка",D513,-D513)),"")</f>
        <v/>
      </c>
      <c r="G513" s="13"/>
      <c r="H513" s="15" t="str">
        <f>IF(OR(B513="",SUMPRODUCT(--EXACT('Номенклатура'!$A$6:$A$205,B513))&lt;&gt;1),"",INDEX('Номенклатура'!$B$6:$B$205,SUMPRODUCT(EXACT('Номенклатура'!$A$6:$A$205,B513)*(ROW('Номенклатура'!$A$6:$A$205)-5)))&amp;"")</f>
        <v/>
      </c>
      <c r="I513" s="15" t="str">
        <f>IF(COUNTA(A513:D513,G513)=0,"",IF(NOT(ISNUMBER(A513)),"Укажите дату",IF(B513="","Укажите код",IF(NOT(AND(ISTEXT(B513),LEN(B513)&gt;0,LEN(B513)&lt;=30,ISNUMBER(FIND(LEFT(B513,1),"ABCDEFGHIJKLMNOPQRSTUVWXYZ")),SUMPRODUCT((MID(B513,{1,2,3,4,5,6,7,8,9,10,11,12,13,14,15,16,17,18,19,20,21,22,23,24,25,26,27,28,29,30},1)&lt;&gt;"")*ISERROR(FIND(MID(B513,{1,2,3,4,5,6,7,8,9,10,11,12,13,14,15,16,17,18,19,20,21,22,23,24,25,26,27,28,29,30},1),"ABCDEFGHIJKLMNOPQRSTUVWXYZ0123456789-_")))=0,ISERROR(VALUE(B513)))),"Недопустимый код: только латинские буквы A-Z в верхнем регистре, цифры, - и _; начало с буквы, до 30 символов (например MILK-001)",IF(SUMPRODUCT(--EXACT('Номенклатура'!$A$6:$A$205,B513))=0,"Код не найден в номенклатуре",IF(SUMPRODUCT(--EXACT('Номенклатура'!$A$6:$A$205,B513))&gt;1,"Код повторяется в номенклатуре",IF(ISNA(MATCH(C513,{"Приход","Расход","Списание","Корректировка остатка"},0)),"Выберите тип операции",IF(NOT(ISNUMBER(D513)),"Укажите количество",IF(D513=0,"Количество не может быть 0",IF(AND(C513&lt;&gt;"Корректировка остатка",D513&lt;0),"Для этого типа количество положительное",IF(NOT(ISNUMBER('Номенклатура'!$C$2)),"Укажите дату начала учёта",IF(A513&lt;INT('Номенклатура'!$C$2),"Раньше даты начала учёта: НЕ учтено",IF(AND(C513="Корректировка остатка",TRIM(G513)=""),"Учтено: добавьте пояснение","ОК")))))))))))))</f>
        <v/>
      </c>
    </row>
    <row r="514" spans="1:9" x14ac:dyDescent="0.25">
      <c r="A514" s="16"/>
      <c r="B514" s="13"/>
      <c r="C514" s="13"/>
      <c r="D514" s="14"/>
      <c r="E514" s="17" t="str">
        <f>IF(OR(B514="",SUMPRODUCT(--EXACT('Номенклатура'!$A$6:$A$205,B514))&lt;&gt;1),"",INDEX('Номенклатура'!$D$6:$D$205,SUMPRODUCT(EXACT('Номенклатура'!$A$6:$A$205,B514)*(ROW('Номенклатура'!$A$6:$A$205)-5)))&amp;"")</f>
        <v/>
      </c>
      <c r="F514" s="18" t="str">
        <f>IF(OR(I514="ОК",I514="Учтено: добавьте пояснение"),IF(C514="Приход",D514,IF(C514="Корректировка остатка",D514,-D514)),"")</f>
        <v/>
      </c>
      <c r="G514" s="13"/>
      <c r="H514" s="15" t="str">
        <f>IF(OR(B514="",SUMPRODUCT(--EXACT('Номенклатура'!$A$6:$A$205,B514))&lt;&gt;1),"",INDEX('Номенклатура'!$B$6:$B$205,SUMPRODUCT(EXACT('Номенклатура'!$A$6:$A$205,B514)*(ROW('Номенклатура'!$A$6:$A$205)-5)))&amp;"")</f>
        <v/>
      </c>
      <c r="I514" s="15" t="str">
        <f>IF(COUNTA(A514:D514,G514)=0,"",IF(NOT(ISNUMBER(A514)),"Укажите дату",IF(B514="","Укажите код",IF(NOT(AND(ISTEXT(B514),LEN(B514)&gt;0,LEN(B514)&lt;=30,ISNUMBER(FIND(LEFT(B514,1),"ABCDEFGHIJKLMNOPQRSTUVWXYZ")),SUMPRODUCT((MID(B514,{1,2,3,4,5,6,7,8,9,10,11,12,13,14,15,16,17,18,19,20,21,22,23,24,25,26,27,28,29,30},1)&lt;&gt;"")*ISERROR(FIND(MID(B514,{1,2,3,4,5,6,7,8,9,10,11,12,13,14,15,16,17,18,19,20,21,22,23,24,25,26,27,28,29,30},1),"ABCDEFGHIJKLMNOPQRSTUVWXYZ0123456789-_")))=0,ISERROR(VALUE(B514)))),"Недопустимый код: только латинские буквы A-Z в верхнем регистре, цифры, - и _; начало с буквы, до 30 символов (например MILK-001)",IF(SUMPRODUCT(--EXACT('Номенклатура'!$A$6:$A$205,B514))=0,"Код не найден в номенклатуре",IF(SUMPRODUCT(--EXACT('Номенклатура'!$A$6:$A$205,B514))&gt;1,"Код повторяется в номенклатуре",IF(ISNA(MATCH(C514,{"Приход","Расход","Списание","Корректировка остатка"},0)),"Выберите тип операции",IF(NOT(ISNUMBER(D514)),"Укажите количество",IF(D514=0,"Количество не может быть 0",IF(AND(C514&lt;&gt;"Корректировка остатка",D514&lt;0),"Для этого типа количество положительное",IF(NOT(ISNUMBER('Номенклатура'!$C$2)),"Укажите дату начала учёта",IF(A514&lt;INT('Номенклатура'!$C$2),"Раньше даты начала учёта: НЕ учтено",IF(AND(C514="Корректировка остатка",TRIM(G514)=""),"Учтено: добавьте пояснение","ОК")))))))))))))</f>
        <v/>
      </c>
    </row>
    <row r="515" spans="1:9" x14ac:dyDescent="0.25">
      <c r="A515" s="16"/>
      <c r="B515" s="13"/>
      <c r="C515" s="13"/>
      <c r="D515" s="14"/>
      <c r="E515" s="17" t="str">
        <f>IF(OR(B515="",SUMPRODUCT(--EXACT('Номенклатура'!$A$6:$A$205,B515))&lt;&gt;1),"",INDEX('Номенклатура'!$D$6:$D$205,SUMPRODUCT(EXACT('Номенклатура'!$A$6:$A$205,B515)*(ROW('Номенклатура'!$A$6:$A$205)-5)))&amp;"")</f>
        <v/>
      </c>
      <c r="F515" s="18" t="str">
        <f>IF(OR(I515="ОК",I515="Учтено: добавьте пояснение"),IF(C515="Приход",D515,IF(C515="Корректировка остатка",D515,-D515)),"")</f>
        <v/>
      </c>
      <c r="G515" s="13"/>
      <c r="H515" s="15" t="str">
        <f>IF(OR(B515="",SUMPRODUCT(--EXACT('Номенклатура'!$A$6:$A$205,B515))&lt;&gt;1),"",INDEX('Номенклатура'!$B$6:$B$205,SUMPRODUCT(EXACT('Номенклатура'!$A$6:$A$205,B515)*(ROW('Номенклатура'!$A$6:$A$205)-5)))&amp;"")</f>
        <v/>
      </c>
      <c r="I515" s="15" t="str">
        <f>IF(COUNTA(A515:D515,G515)=0,"",IF(NOT(ISNUMBER(A515)),"Укажите дату",IF(B515="","Укажите код",IF(NOT(AND(ISTEXT(B515),LEN(B515)&gt;0,LEN(B515)&lt;=30,ISNUMBER(FIND(LEFT(B515,1),"ABCDEFGHIJKLMNOPQRSTUVWXYZ")),SUMPRODUCT((MID(B515,{1,2,3,4,5,6,7,8,9,10,11,12,13,14,15,16,17,18,19,20,21,22,23,24,25,26,27,28,29,30},1)&lt;&gt;"")*ISERROR(FIND(MID(B515,{1,2,3,4,5,6,7,8,9,10,11,12,13,14,15,16,17,18,19,20,21,22,23,24,25,26,27,28,29,30},1),"ABCDEFGHIJKLMNOPQRSTUVWXYZ0123456789-_")))=0,ISERROR(VALUE(B515)))),"Недопустимый код: только латинские буквы A-Z в верхнем регистре, цифры, - и _; начало с буквы, до 30 символов (например MILK-001)",IF(SUMPRODUCT(--EXACT('Номенклатура'!$A$6:$A$205,B515))=0,"Код не найден в номенклатуре",IF(SUMPRODUCT(--EXACT('Номенклатура'!$A$6:$A$205,B515))&gt;1,"Код повторяется в номенклатуре",IF(ISNA(MATCH(C515,{"Приход","Расход","Списание","Корректировка остатка"},0)),"Выберите тип операции",IF(NOT(ISNUMBER(D515)),"Укажите количество",IF(D515=0,"Количество не может быть 0",IF(AND(C515&lt;&gt;"Корректировка остатка",D515&lt;0),"Для этого типа количество положительное",IF(NOT(ISNUMBER('Номенклатура'!$C$2)),"Укажите дату начала учёта",IF(A515&lt;INT('Номенклатура'!$C$2),"Раньше даты начала учёта: НЕ учтено",IF(AND(C515="Корректировка остатка",TRIM(G515)=""),"Учтено: добавьте пояснение","ОК")))))))))))))</f>
        <v/>
      </c>
    </row>
    <row r="516" spans="1:9" x14ac:dyDescent="0.25">
      <c r="A516" s="16"/>
      <c r="B516" s="13"/>
      <c r="C516" s="13"/>
      <c r="D516" s="14"/>
      <c r="E516" s="17" t="str">
        <f>IF(OR(B516="",SUMPRODUCT(--EXACT('Номенклатура'!$A$6:$A$205,B516))&lt;&gt;1),"",INDEX('Номенклатура'!$D$6:$D$205,SUMPRODUCT(EXACT('Номенклатура'!$A$6:$A$205,B516)*(ROW('Номенклатура'!$A$6:$A$205)-5)))&amp;"")</f>
        <v/>
      </c>
      <c r="F516" s="18" t="str">
        <f>IF(OR(I516="ОК",I516="Учтено: добавьте пояснение"),IF(C516="Приход",D516,IF(C516="Корректировка остатка",D516,-D516)),"")</f>
        <v/>
      </c>
      <c r="G516" s="13"/>
      <c r="H516" s="15" t="str">
        <f>IF(OR(B516="",SUMPRODUCT(--EXACT('Номенклатура'!$A$6:$A$205,B516))&lt;&gt;1),"",INDEX('Номенклатура'!$B$6:$B$205,SUMPRODUCT(EXACT('Номенклатура'!$A$6:$A$205,B516)*(ROW('Номенклатура'!$A$6:$A$205)-5)))&amp;"")</f>
        <v/>
      </c>
      <c r="I516" s="15" t="str">
        <f>IF(COUNTA(A516:D516,G516)=0,"",IF(NOT(ISNUMBER(A516)),"Укажите дату",IF(B516="","Укажите код",IF(NOT(AND(ISTEXT(B516),LEN(B516)&gt;0,LEN(B516)&lt;=30,ISNUMBER(FIND(LEFT(B516,1),"ABCDEFGHIJKLMNOPQRSTUVWXYZ")),SUMPRODUCT((MID(B516,{1,2,3,4,5,6,7,8,9,10,11,12,13,14,15,16,17,18,19,20,21,22,23,24,25,26,27,28,29,30},1)&lt;&gt;"")*ISERROR(FIND(MID(B516,{1,2,3,4,5,6,7,8,9,10,11,12,13,14,15,16,17,18,19,20,21,22,23,24,25,26,27,28,29,30},1),"ABCDEFGHIJKLMNOPQRSTUVWXYZ0123456789-_")))=0,ISERROR(VALUE(B516)))),"Недопустимый код: только латинские буквы A-Z в верхнем регистре, цифры, - и _; начало с буквы, до 30 символов (например MILK-001)",IF(SUMPRODUCT(--EXACT('Номенклатура'!$A$6:$A$205,B516))=0,"Код не найден в номенклатуре",IF(SUMPRODUCT(--EXACT('Номенклатура'!$A$6:$A$205,B516))&gt;1,"Код повторяется в номенклатуре",IF(ISNA(MATCH(C516,{"Приход","Расход","Списание","Корректировка остатка"},0)),"Выберите тип операции",IF(NOT(ISNUMBER(D516)),"Укажите количество",IF(D516=0,"Количество не может быть 0",IF(AND(C516&lt;&gt;"Корректировка остатка",D516&lt;0),"Для этого типа количество положительное",IF(NOT(ISNUMBER('Номенклатура'!$C$2)),"Укажите дату начала учёта",IF(A516&lt;INT('Номенклатура'!$C$2),"Раньше даты начала учёта: НЕ учтено",IF(AND(C516="Корректировка остатка",TRIM(G516)=""),"Учтено: добавьте пояснение","ОК")))))))))))))</f>
        <v/>
      </c>
    </row>
    <row r="517" spans="1:9" x14ac:dyDescent="0.25">
      <c r="A517" s="16"/>
      <c r="B517" s="13"/>
      <c r="C517" s="13"/>
      <c r="D517" s="14"/>
      <c r="E517" s="17" t="str">
        <f>IF(OR(B517="",SUMPRODUCT(--EXACT('Номенклатура'!$A$6:$A$205,B517))&lt;&gt;1),"",INDEX('Номенклатура'!$D$6:$D$205,SUMPRODUCT(EXACT('Номенклатура'!$A$6:$A$205,B517)*(ROW('Номенклатура'!$A$6:$A$205)-5)))&amp;"")</f>
        <v/>
      </c>
      <c r="F517" s="18" t="str">
        <f>IF(OR(I517="ОК",I517="Учтено: добавьте пояснение"),IF(C517="Приход",D517,IF(C517="Корректировка остатка",D517,-D517)),"")</f>
        <v/>
      </c>
      <c r="G517" s="13"/>
      <c r="H517" s="15" t="str">
        <f>IF(OR(B517="",SUMPRODUCT(--EXACT('Номенклатура'!$A$6:$A$205,B517))&lt;&gt;1),"",INDEX('Номенклатура'!$B$6:$B$205,SUMPRODUCT(EXACT('Номенклатура'!$A$6:$A$205,B517)*(ROW('Номенклатура'!$A$6:$A$205)-5)))&amp;"")</f>
        <v/>
      </c>
      <c r="I517" s="15" t="str">
        <f>IF(COUNTA(A517:D517,G517)=0,"",IF(NOT(ISNUMBER(A517)),"Укажите дату",IF(B517="","Укажите код",IF(NOT(AND(ISTEXT(B517),LEN(B517)&gt;0,LEN(B517)&lt;=30,ISNUMBER(FIND(LEFT(B517,1),"ABCDEFGHIJKLMNOPQRSTUVWXYZ")),SUMPRODUCT((MID(B517,{1,2,3,4,5,6,7,8,9,10,11,12,13,14,15,16,17,18,19,20,21,22,23,24,25,26,27,28,29,30},1)&lt;&gt;"")*ISERROR(FIND(MID(B517,{1,2,3,4,5,6,7,8,9,10,11,12,13,14,15,16,17,18,19,20,21,22,23,24,25,26,27,28,29,30},1),"ABCDEFGHIJKLMNOPQRSTUVWXYZ0123456789-_")))=0,ISERROR(VALUE(B517)))),"Недопустимый код: только латинские буквы A-Z в верхнем регистре, цифры, - и _; начало с буквы, до 30 символов (например MILK-001)",IF(SUMPRODUCT(--EXACT('Номенклатура'!$A$6:$A$205,B517))=0,"Код не найден в номенклатуре",IF(SUMPRODUCT(--EXACT('Номенклатура'!$A$6:$A$205,B517))&gt;1,"Код повторяется в номенклатуре",IF(ISNA(MATCH(C517,{"Приход","Расход","Списание","Корректировка остатка"},0)),"Выберите тип операции",IF(NOT(ISNUMBER(D517)),"Укажите количество",IF(D517=0,"Количество не может быть 0",IF(AND(C517&lt;&gt;"Корректировка остатка",D517&lt;0),"Для этого типа количество положительное",IF(NOT(ISNUMBER('Номенклатура'!$C$2)),"Укажите дату начала учёта",IF(A517&lt;INT('Номенклатура'!$C$2),"Раньше даты начала учёта: НЕ учтено",IF(AND(C517="Корректировка остатка",TRIM(G517)=""),"Учтено: добавьте пояснение","ОК")))))))))))))</f>
        <v/>
      </c>
    </row>
    <row r="518" spans="1:9" x14ac:dyDescent="0.25">
      <c r="A518" s="16"/>
      <c r="B518" s="13"/>
      <c r="C518" s="13"/>
      <c r="D518" s="14"/>
      <c r="E518" s="17" t="str">
        <f>IF(OR(B518="",SUMPRODUCT(--EXACT('Номенклатура'!$A$6:$A$205,B518))&lt;&gt;1),"",INDEX('Номенклатура'!$D$6:$D$205,SUMPRODUCT(EXACT('Номенклатура'!$A$6:$A$205,B518)*(ROW('Номенклатура'!$A$6:$A$205)-5)))&amp;"")</f>
        <v/>
      </c>
      <c r="F518" s="18" t="str">
        <f>IF(OR(I518="ОК",I518="Учтено: добавьте пояснение"),IF(C518="Приход",D518,IF(C518="Корректировка остатка",D518,-D518)),"")</f>
        <v/>
      </c>
      <c r="G518" s="13"/>
      <c r="H518" s="15" t="str">
        <f>IF(OR(B518="",SUMPRODUCT(--EXACT('Номенклатура'!$A$6:$A$205,B518))&lt;&gt;1),"",INDEX('Номенклатура'!$B$6:$B$205,SUMPRODUCT(EXACT('Номенклатура'!$A$6:$A$205,B518)*(ROW('Номенклатура'!$A$6:$A$205)-5)))&amp;"")</f>
        <v/>
      </c>
      <c r="I518" s="15" t="str">
        <f>IF(COUNTA(A518:D518,G518)=0,"",IF(NOT(ISNUMBER(A518)),"Укажите дату",IF(B518="","Укажите код",IF(NOT(AND(ISTEXT(B518),LEN(B518)&gt;0,LEN(B518)&lt;=30,ISNUMBER(FIND(LEFT(B518,1),"ABCDEFGHIJKLMNOPQRSTUVWXYZ")),SUMPRODUCT((MID(B518,{1,2,3,4,5,6,7,8,9,10,11,12,13,14,15,16,17,18,19,20,21,22,23,24,25,26,27,28,29,30},1)&lt;&gt;"")*ISERROR(FIND(MID(B518,{1,2,3,4,5,6,7,8,9,10,11,12,13,14,15,16,17,18,19,20,21,22,23,24,25,26,27,28,29,30},1),"ABCDEFGHIJKLMNOPQRSTUVWXYZ0123456789-_")))=0,ISERROR(VALUE(B518)))),"Недопустимый код: только латинские буквы A-Z в верхнем регистре, цифры, - и _; начало с буквы, до 30 символов (например MILK-001)",IF(SUMPRODUCT(--EXACT('Номенклатура'!$A$6:$A$205,B518))=0,"Код не найден в номенклатуре",IF(SUMPRODUCT(--EXACT('Номенклатура'!$A$6:$A$205,B518))&gt;1,"Код повторяется в номенклатуре",IF(ISNA(MATCH(C518,{"Приход","Расход","Списание","Корректировка остатка"},0)),"Выберите тип операции",IF(NOT(ISNUMBER(D518)),"Укажите количество",IF(D518=0,"Количество не может быть 0",IF(AND(C518&lt;&gt;"Корректировка остатка",D518&lt;0),"Для этого типа количество положительное",IF(NOT(ISNUMBER('Номенклатура'!$C$2)),"Укажите дату начала учёта",IF(A518&lt;INT('Номенклатура'!$C$2),"Раньше даты начала учёта: НЕ учтено",IF(AND(C518="Корректировка остатка",TRIM(G518)=""),"Учтено: добавьте пояснение","ОК")))))))))))))</f>
        <v/>
      </c>
    </row>
    <row r="519" spans="1:9" x14ac:dyDescent="0.25">
      <c r="A519" s="16"/>
      <c r="B519" s="13"/>
      <c r="C519" s="13"/>
      <c r="D519" s="14"/>
      <c r="E519" s="17" t="str">
        <f>IF(OR(B519="",SUMPRODUCT(--EXACT('Номенклатура'!$A$6:$A$205,B519))&lt;&gt;1),"",INDEX('Номенклатура'!$D$6:$D$205,SUMPRODUCT(EXACT('Номенклатура'!$A$6:$A$205,B519)*(ROW('Номенклатура'!$A$6:$A$205)-5)))&amp;"")</f>
        <v/>
      </c>
      <c r="F519" s="18" t="str">
        <f>IF(OR(I519="ОК",I519="Учтено: добавьте пояснение"),IF(C519="Приход",D519,IF(C519="Корректировка остатка",D519,-D519)),"")</f>
        <v/>
      </c>
      <c r="G519" s="13"/>
      <c r="H519" s="15" t="str">
        <f>IF(OR(B519="",SUMPRODUCT(--EXACT('Номенклатура'!$A$6:$A$205,B519))&lt;&gt;1),"",INDEX('Номенклатура'!$B$6:$B$205,SUMPRODUCT(EXACT('Номенклатура'!$A$6:$A$205,B519)*(ROW('Номенклатура'!$A$6:$A$205)-5)))&amp;"")</f>
        <v/>
      </c>
      <c r="I519" s="15" t="str">
        <f>IF(COUNTA(A519:D519,G519)=0,"",IF(NOT(ISNUMBER(A519)),"Укажите дату",IF(B519="","Укажите код",IF(NOT(AND(ISTEXT(B519),LEN(B519)&gt;0,LEN(B519)&lt;=30,ISNUMBER(FIND(LEFT(B519,1),"ABCDEFGHIJKLMNOPQRSTUVWXYZ")),SUMPRODUCT((MID(B519,{1,2,3,4,5,6,7,8,9,10,11,12,13,14,15,16,17,18,19,20,21,22,23,24,25,26,27,28,29,30},1)&lt;&gt;"")*ISERROR(FIND(MID(B519,{1,2,3,4,5,6,7,8,9,10,11,12,13,14,15,16,17,18,19,20,21,22,23,24,25,26,27,28,29,30},1),"ABCDEFGHIJKLMNOPQRSTUVWXYZ0123456789-_")))=0,ISERROR(VALUE(B519)))),"Недопустимый код: только латинские буквы A-Z в верхнем регистре, цифры, - и _; начало с буквы, до 30 символов (например MILK-001)",IF(SUMPRODUCT(--EXACT('Номенклатура'!$A$6:$A$205,B519))=0,"Код не найден в номенклатуре",IF(SUMPRODUCT(--EXACT('Номенклатура'!$A$6:$A$205,B519))&gt;1,"Код повторяется в номенклатуре",IF(ISNA(MATCH(C519,{"Приход","Расход","Списание","Корректировка остатка"},0)),"Выберите тип операции",IF(NOT(ISNUMBER(D519)),"Укажите количество",IF(D519=0,"Количество не может быть 0",IF(AND(C519&lt;&gt;"Корректировка остатка",D519&lt;0),"Для этого типа количество положительное",IF(NOT(ISNUMBER('Номенклатура'!$C$2)),"Укажите дату начала учёта",IF(A519&lt;INT('Номенклатура'!$C$2),"Раньше даты начала учёта: НЕ учтено",IF(AND(C519="Корректировка остатка",TRIM(G519)=""),"Учтено: добавьте пояснение","ОК")))))))))))))</f>
        <v/>
      </c>
    </row>
    <row r="520" spans="1:9" x14ac:dyDescent="0.25">
      <c r="A520" s="16"/>
      <c r="B520" s="13"/>
      <c r="C520" s="13"/>
      <c r="D520" s="14"/>
      <c r="E520" s="17" t="str">
        <f>IF(OR(B520="",SUMPRODUCT(--EXACT('Номенклатура'!$A$6:$A$205,B520))&lt;&gt;1),"",INDEX('Номенклатура'!$D$6:$D$205,SUMPRODUCT(EXACT('Номенклатура'!$A$6:$A$205,B520)*(ROW('Номенклатура'!$A$6:$A$205)-5)))&amp;"")</f>
        <v/>
      </c>
      <c r="F520" s="18" t="str">
        <f>IF(OR(I520="ОК",I520="Учтено: добавьте пояснение"),IF(C520="Приход",D520,IF(C520="Корректировка остатка",D520,-D520)),"")</f>
        <v/>
      </c>
      <c r="G520" s="13"/>
      <c r="H520" s="15" t="str">
        <f>IF(OR(B520="",SUMPRODUCT(--EXACT('Номенклатура'!$A$6:$A$205,B520))&lt;&gt;1),"",INDEX('Номенклатура'!$B$6:$B$205,SUMPRODUCT(EXACT('Номенклатура'!$A$6:$A$205,B520)*(ROW('Номенклатура'!$A$6:$A$205)-5)))&amp;"")</f>
        <v/>
      </c>
      <c r="I520" s="15" t="str">
        <f>IF(COUNTA(A520:D520,G520)=0,"",IF(NOT(ISNUMBER(A520)),"Укажите дату",IF(B520="","Укажите код",IF(NOT(AND(ISTEXT(B520),LEN(B520)&gt;0,LEN(B520)&lt;=30,ISNUMBER(FIND(LEFT(B520,1),"ABCDEFGHIJKLMNOPQRSTUVWXYZ")),SUMPRODUCT((MID(B520,{1,2,3,4,5,6,7,8,9,10,11,12,13,14,15,16,17,18,19,20,21,22,23,24,25,26,27,28,29,30},1)&lt;&gt;"")*ISERROR(FIND(MID(B520,{1,2,3,4,5,6,7,8,9,10,11,12,13,14,15,16,17,18,19,20,21,22,23,24,25,26,27,28,29,30},1),"ABCDEFGHIJKLMNOPQRSTUVWXYZ0123456789-_")))=0,ISERROR(VALUE(B520)))),"Недопустимый код: только латинские буквы A-Z в верхнем регистре, цифры, - и _; начало с буквы, до 30 символов (например MILK-001)",IF(SUMPRODUCT(--EXACT('Номенклатура'!$A$6:$A$205,B520))=0,"Код не найден в номенклатуре",IF(SUMPRODUCT(--EXACT('Номенклатура'!$A$6:$A$205,B520))&gt;1,"Код повторяется в номенклатуре",IF(ISNA(MATCH(C520,{"Приход","Расход","Списание","Корректировка остатка"},0)),"Выберите тип операции",IF(NOT(ISNUMBER(D520)),"Укажите количество",IF(D520=0,"Количество не может быть 0",IF(AND(C520&lt;&gt;"Корректировка остатка",D520&lt;0),"Для этого типа количество положительное",IF(NOT(ISNUMBER('Номенклатура'!$C$2)),"Укажите дату начала учёта",IF(A520&lt;INT('Номенклатура'!$C$2),"Раньше даты начала учёта: НЕ учтено",IF(AND(C520="Корректировка остатка",TRIM(G520)=""),"Учтено: добавьте пояснение","ОК")))))))))))))</f>
        <v/>
      </c>
    </row>
    <row r="521" spans="1:9" x14ac:dyDescent="0.25">
      <c r="A521" s="16"/>
      <c r="B521" s="13"/>
      <c r="C521" s="13"/>
      <c r="D521" s="14"/>
      <c r="E521" s="17" t="str">
        <f>IF(OR(B521="",SUMPRODUCT(--EXACT('Номенклатура'!$A$6:$A$205,B521))&lt;&gt;1),"",INDEX('Номенклатура'!$D$6:$D$205,SUMPRODUCT(EXACT('Номенклатура'!$A$6:$A$205,B521)*(ROW('Номенклатура'!$A$6:$A$205)-5)))&amp;"")</f>
        <v/>
      </c>
      <c r="F521" s="18" t="str">
        <f>IF(OR(I521="ОК",I521="Учтено: добавьте пояснение"),IF(C521="Приход",D521,IF(C521="Корректировка остатка",D521,-D521)),"")</f>
        <v/>
      </c>
      <c r="G521" s="13"/>
      <c r="H521" s="15" t="str">
        <f>IF(OR(B521="",SUMPRODUCT(--EXACT('Номенклатура'!$A$6:$A$205,B521))&lt;&gt;1),"",INDEX('Номенклатура'!$B$6:$B$205,SUMPRODUCT(EXACT('Номенклатура'!$A$6:$A$205,B521)*(ROW('Номенклатура'!$A$6:$A$205)-5)))&amp;"")</f>
        <v/>
      </c>
      <c r="I521" s="15" t="str">
        <f>IF(COUNTA(A521:D521,G521)=0,"",IF(NOT(ISNUMBER(A521)),"Укажите дату",IF(B521="","Укажите код",IF(NOT(AND(ISTEXT(B521),LEN(B521)&gt;0,LEN(B521)&lt;=30,ISNUMBER(FIND(LEFT(B521,1),"ABCDEFGHIJKLMNOPQRSTUVWXYZ")),SUMPRODUCT((MID(B521,{1,2,3,4,5,6,7,8,9,10,11,12,13,14,15,16,17,18,19,20,21,22,23,24,25,26,27,28,29,30},1)&lt;&gt;"")*ISERROR(FIND(MID(B521,{1,2,3,4,5,6,7,8,9,10,11,12,13,14,15,16,17,18,19,20,21,22,23,24,25,26,27,28,29,30},1),"ABCDEFGHIJKLMNOPQRSTUVWXYZ0123456789-_")))=0,ISERROR(VALUE(B521)))),"Недопустимый код: только латинские буквы A-Z в верхнем регистре, цифры, - и _; начало с буквы, до 30 символов (например MILK-001)",IF(SUMPRODUCT(--EXACT('Номенклатура'!$A$6:$A$205,B521))=0,"Код не найден в номенклатуре",IF(SUMPRODUCT(--EXACT('Номенклатура'!$A$6:$A$205,B521))&gt;1,"Код повторяется в номенклатуре",IF(ISNA(MATCH(C521,{"Приход","Расход","Списание","Корректировка остатка"},0)),"Выберите тип операции",IF(NOT(ISNUMBER(D521)),"Укажите количество",IF(D521=0,"Количество не может быть 0",IF(AND(C521&lt;&gt;"Корректировка остатка",D521&lt;0),"Для этого типа количество положительное",IF(NOT(ISNUMBER('Номенклатура'!$C$2)),"Укажите дату начала учёта",IF(A521&lt;INT('Номенклатура'!$C$2),"Раньше даты начала учёта: НЕ учтено",IF(AND(C521="Корректировка остатка",TRIM(G521)=""),"Учтено: добавьте пояснение","ОК")))))))))))))</f>
        <v/>
      </c>
    </row>
    <row r="522" spans="1:9" x14ac:dyDescent="0.25">
      <c r="A522" s="16"/>
      <c r="B522" s="13"/>
      <c r="C522" s="13"/>
      <c r="D522" s="14"/>
      <c r="E522" s="17" t="str">
        <f>IF(OR(B522="",SUMPRODUCT(--EXACT('Номенклатура'!$A$6:$A$205,B522))&lt;&gt;1),"",INDEX('Номенклатура'!$D$6:$D$205,SUMPRODUCT(EXACT('Номенклатура'!$A$6:$A$205,B522)*(ROW('Номенклатура'!$A$6:$A$205)-5)))&amp;"")</f>
        <v/>
      </c>
      <c r="F522" s="18" t="str">
        <f>IF(OR(I522="ОК",I522="Учтено: добавьте пояснение"),IF(C522="Приход",D522,IF(C522="Корректировка остатка",D522,-D522)),"")</f>
        <v/>
      </c>
      <c r="G522" s="13"/>
      <c r="H522" s="15" t="str">
        <f>IF(OR(B522="",SUMPRODUCT(--EXACT('Номенклатура'!$A$6:$A$205,B522))&lt;&gt;1),"",INDEX('Номенклатура'!$B$6:$B$205,SUMPRODUCT(EXACT('Номенклатура'!$A$6:$A$205,B522)*(ROW('Номенклатура'!$A$6:$A$205)-5)))&amp;"")</f>
        <v/>
      </c>
      <c r="I522" s="15" t="str">
        <f>IF(COUNTA(A522:D522,G522)=0,"",IF(NOT(ISNUMBER(A522)),"Укажите дату",IF(B522="","Укажите код",IF(NOT(AND(ISTEXT(B522),LEN(B522)&gt;0,LEN(B522)&lt;=30,ISNUMBER(FIND(LEFT(B522,1),"ABCDEFGHIJKLMNOPQRSTUVWXYZ")),SUMPRODUCT((MID(B522,{1,2,3,4,5,6,7,8,9,10,11,12,13,14,15,16,17,18,19,20,21,22,23,24,25,26,27,28,29,30},1)&lt;&gt;"")*ISERROR(FIND(MID(B522,{1,2,3,4,5,6,7,8,9,10,11,12,13,14,15,16,17,18,19,20,21,22,23,24,25,26,27,28,29,30},1),"ABCDEFGHIJKLMNOPQRSTUVWXYZ0123456789-_")))=0,ISERROR(VALUE(B522)))),"Недопустимый код: только латинские буквы A-Z в верхнем регистре, цифры, - и _; начало с буквы, до 30 символов (например MILK-001)",IF(SUMPRODUCT(--EXACT('Номенклатура'!$A$6:$A$205,B522))=0,"Код не найден в номенклатуре",IF(SUMPRODUCT(--EXACT('Номенклатура'!$A$6:$A$205,B522))&gt;1,"Код повторяется в номенклатуре",IF(ISNA(MATCH(C522,{"Приход","Расход","Списание","Корректировка остатка"},0)),"Выберите тип операции",IF(NOT(ISNUMBER(D522)),"Укажите количество",IF(D522=0,"Количество не может быть 0",IF(AND(C522&lt;&gt;"Корректировка остатка",D522&lt;0),"Для этого типа количество положительное",IF(NOT(ISNUMBER('Номенклатура'!$C$2)),"Укажите дату начала учёта",IF(A522&lt;INT('Номенклатура'!$C$2),"Раньше даты начала учёта: НЕ учтено",IF(AND(C522="Корректировка остатка",TRIM(G522)=""),"Учтено: добавьте пояснение","ОК")))))))))))))</f>
        <v/>
      </c>
    </row>
    <row r="523" spans="1:9" x14ac:dyDescent="0.25">
      <c r="A523" s="16"/>
      <c r="B523" s="13"/>
      <c r="C523" s="13"/>
      <c r="D523" s="14"/>
      <c r="E523" s="17" t="str">
        <f>IF(OR(B523="",SUMPRODUCT(--EXACT('Номенклатура'!$A$6:$A$205,B523))&lt;&gt;1),"",INDEX('Номенклатура'!$D$6:$D$205,SUMPRODUCT(EXACT('Номенклатура'!$A$6:$A$205,B523)*(ROW('Номенклатура'!$A$6:$A$205)-5)))&amp;"")</f>
        <v/>
      </c>
      <c r="F523" s="18" t="str">
        <f>IF(OR(I523="ОК",I523="Учтено: добавьте пояснение"),IF(C523="Приход",D523,IF(C523="Корректировка остатка",D523,-D523)),"")</f>
        <v/>
      </c>
      <c r="G523" s="13"/>
      <c r="H523" s="15" t="str">
        <f>IF(OR(B523="",SUMPRODUCT(--EXACT('Номенклатура'!$A$6:$A$205,B523))&lt;&gt;1),"",INDEX('Номенклатура'!$B$6:$B$205,SUMPRODUCT(EXACT('Номенклатура'!$A$6:$A$205,B523)*(ROW('Номенклатура'!$A$6:$A$205)-5)))&amp;"")</f>
        <v/>
      </c>
      <c r="I523" s="15" t="str">
        <f>IF(COUNTA(A523:D523,G523)=0,"",IF(NOT(ISNUMBER(A523)),"Укажите дату",IF(B523="","Укажите код",IF(NOT(AND(ISTEXT(B523),LEN(B523)&gt;0,LEN(B523)&lt;=30,ISNUMBER(FIND(LEFT(B523,1),"ABCDEFGHIJKLMNOPQRSTUVWXYZ")),SUMPRODUCT((MID(B523,{1,2,3,4,5,6,7,8,9,10,11,12,13,14,15,16,17,18,19,20,21,22,23,24,25,26,27,28,29,30},1)&lt;&gt;"")*ISERROR(FIND(MID(B523,{1,2,3,4,5,6,7,8,9,10,11,12,13,14,15,16,17,18,19,20,21,22,23,24,25,26,27,28,29,30},1),"ABCDEFGHIJKLMNOPQRSTUVWXYZ0123456789-_")))=0,ISERROR(VALUE(B523)))),"Недопустимый код: только латинские буквы A-Z в верхнем регистре, цифры, - и _; начало с буквы, до 30 символов (например MILK-001)",IF(SUMPRODUCT(--EXACT('Номенклатура'!$A$6:$A$205,B523))=0,"Код не найден в номенклатуре",IF(SUMPRODUCT(--EXACT('Номенклатура'!$A$6:$A$205,B523))&gt;1,"Код повторяется в номенклатуре",IF(ISNA(MATCH(C523,{"Приход","Расход","Списание","Корректировка остатка"},0)),"Выберите тип операции",IF(NOT(ISNUMBER(D523)),"Укажите количество",IF(D523=0,"Количество не может быть 0",IF(AND(C523&lt;&gt;"Корректировка остатка",D523&lt;0),"Для этого типа количество положительное",IF(NOT(ISNUMBER('Номенклатура'!$C$2)),"Укажите дату начала учёта",IF(A523&lt;INT('Номенклатура'!$C$2),"Раньше даты начала учёта: НЕ учтено",IF(AND(C523="Корректировка остатка",TRIM(G523)=""),"Учтено: добавьте пояснение","ОК")))))))))))))</f>
        <v/>
      </c>
    </row>
    <row r="524" spans="1:9" x14ac:dyDescent="0.25">
      <c r="A524" s="16"/>
      <c r="B524" s="13"/>
      <c r="C524" s="13"/>
      <c r="D524" s="14"/>
      <c r="E524" s="17" t="str">
        <f>IF(OR(B524="",SUMPRODUCT(--EXACT('Номенклатура'!$A$6:$A$205,B524))&lt;&gt;1),"",INDEX('Номенклатура'!$D$6:$D$205,SUMPRODUCT(EXACT('Номенклатура'!$A$6:$A$205,B524)*(ROW('Номенклатура'!$A$6:$A$205)-5)))&amp;"")</f>
        <v/>
      </c>
      <c r="F524" s="18" t="str">
        <f>IF(OR(I524="ОК",I524="Учтено: добавьте пояснение"),IF(C524="Приход",D524,IF(C524="Корректировка остатка",D524,-D524)),"")</f>
        <v/>
      </c>
      <c r="G524" s="13"/>
      <c r="H524" s="15" t="str">
        <f>IF(OR(B524="",SUMPRODUCT(--EXACT('Номенклатура'!$A$6:$A$205,B524))&lt;&gt;1),"",INDEX('Номенклатура'!$B$6:$B$205,SUMPRODUCT(EXACT('Номенклатура'!$A$6:$A$205,B524)*(ROW('Номенклатура'!$A$6:$A$205)-5)))&amp;"")</f>
        <v/>
      </c>
      <c r="I524" s="15" t="str">
        <f>IF(COUNTA(A524:D524,G524)=0,"",IF(NOT(ISNUMBER(A524)),"Укажите дату",IF(B524="","Укажите код",IF(NOT(AND(ISTEXT(B524),LEN(B524)&gt;0,LEN(B524)&lt;=30,ISNUMBER(FIND(LEFT(B524,1),"ABCDEFGHIJKLMNOPQRSTUVWXYZ")),SUMPRODUCT((MID(B524,{1,2,3,4,5,6,7,8,9,10,11,12,13,14,15,16,17,18,19,20,21,22,23,24,25,26,27,28,29,30},1)&lt;&gt;"")*ISERROR(FIND(MID(B524,{1,2,3,4,5,6,7,8,9,10,11,12,13,14,15,16,17,18,19,20,21,22,23,24,25,26,27,28,29,30},1),"ABCDEFGHIJKLMNOPQRSTUVWXYZ0123456789-_")))=0,ISERROR(VALUE(B524)))),"Недопустимый код: только латинские буквы A-Z в верхнем регистре, цифры, - и _; начало с буквы, до 30 символов (например MILK-001)",IF(SUMPRODUCT(--EXACT('Номенклатура'!$A$6:$A$205,B524))=0,"Код не найден в номенклатуре",IF(SUMPRODUCT(--EXACT('Номенклатура'!$A$6:$A$205,B524))&gt;1,"Код повторяется в номенклатуре",IF(ISNA(MATCH(C524,{"Приход","Расход","Списание","Корректировка остатка"},0)),"Выберите тип операции",IF(NOT(ISNUMBER(D524)),"Укажите количество",IF(D524=0,"Количество не может быть 0",IF(AND(C524&lt;&gt;"Корректировка остатка",D524&lt;0),"Для этого типа количество положительное",IF(NOT(ISNUMBER('Номенклатура'!$C$2)),"Укажите дату начала учёта",IF(A524&lt;INT('Номенклатура'!$C$2),"Раньше даты начала учёта: НЕ учтено",IF(AND(C524="Корректировка остатка",TRIM(G524)=""),"Учтено: добавьте пояснение","ОК")))))))))))))</f>
        <v/>
      </c>
    </row>
    <row r="525" spans="1:9" x14ac:dyDescent="0.25">
      <c r="A525" s="16"/>
      <c r="B525" s="13"/>
      <c r="C525" s="13"/>
      <c r="D525" s="14"/>
      <c r="E525" s="17" t="str">
        <f>IF(OR(B525="",SUMPRODUCT(--EXACT('Номенклатура'!$A$6:$A$205,B525))&lt;&gt;1),"",INDEX('Номенклатура'!$D$6:$D$205,SUMPRODUCT(EXACT('Номенклатура'!$A$6:$A$205,B525)*(ROW('Номенклатура'!$A$6:$A$205)-5)))&amp;"")</f>
        <v/>
      </c>
      <c r="F525" s="18" t="str">
        <f>IF(OR(I525="ОК",I525="Учтено: добавьте пояснение"),IF(C525="Приход",D525,IF(C525="Корректировка остатка",D525,-D525)),"")</f>
        <v/>
      </c>
      <c r="G525" s="13"/>
      <c r="H525" s="15" t="str">
        <f>IF(OR(B525="",SUMPRODUCT(--EXACT('Номенклатура'!$A$6:$A$205,B525))&lt;&gt;1),"",INDEX('Номенклатура'!$B$6:$B$205,SUMPRODUCT(EXACT('Номенклатура'!$A$6:$A$205,B525)*(ROW('Номенклатура'!$A$6:$A$205)-5)))&amp;"")</f>
        <v/>
      </c>
      <c r="I525" s="15" t="str">
        <f>IF(COUNTA(A525:D525,G525)=0,"",IF(NOT(ISNUMBER(A525)),"Укажите дату",IF(B525="","Укажите код",IF(NOT(AND(ISTEXT(B525),LEN(B525)&gt;0,LEN(B525)&lt;=30,ISNUMBER(FIND(LEFT(B525,1),"ABCDEFGHIJKLMNOPQRSTUVWXYZ")),SUMPRODUCT((MID(B525,{1,2,3,4,5,6,7,8,9,10,11,12,13,14,15,16,17,18,19,20,21,22,23,24,25,26,27,28,29,30},1)&lt;&gt;"")*ISERROR(FIND(MID(B525,{1,2,3,4,5,6,7,8,9,10,11,12,13,14,15,16,17,18,19,20,21,22,23,24,25,26,27,28,29,30},1),"ABCDEFGHIJKLMNOPQRSTUVWXYZ0123456789-_")))=0,ISERROR(VALUE(B525)))),"Недопустимый код: только латинские буквы A-Z в верхнем регистре, цифры, - и _; начало с буквы, до 30 символов (например MILK-001)",IF(SUMPRODUCT(--EXACT('Номенклатура'!$A$6:$A$205,B525))=0,"Код не найден в номенклатуре",IF(SUMPRODUCT(--EXACT('Номенклатура'!$A$6:$A$205,B525))&gt;1,"Код повторяется в номенклатуре",IF(ISNA(MATCH(C525,{"Приход","Расход","Списание","Корректировка остатка"},0)),"Выберите тип операции",IF(NOT(ISNUMBER(D525)),"Укажите количество",IF(D525=0,"Количество не может быть 0",IF(AND(C525&lt;&gt;"Корректировка остатка",D525&lt;0),"Для этого типа количество положительное",IF(NOT(ISNUMBER('Номенклатура'!$C$2)),"Укажите дату начала учёта",IF(A525&lt;INT('Номенклатура'!$C$2),"Раньше даты начала учёта: НЕ учтено",IF(AND(C525="Корректировка остатка",TRIM(G525)=""),"Учтено: добавьте пояснение","ОК")))))))))))))</f>
        <v/>
      </c>
    </row>
    <row r="526" spans="1:9" x14ac:dyDescent="0.25">
      <c r="A526" s="16"/>
      <c r="B526" s="13"/>
      <c r="C526" s="13"/>
      <c r="D526" s="14"/>
      <c r="E526" s="17" t="str">
        <f>IF(OR(B526="",SUMPRODUCT(--EXACT('Номенклатура'!$A$6:$A$205,B526))&lt;&gt;1),"",INDEX('Номенклатура'!$D$6:$D$205,SUMPRODUCT(EXACT('Номенклатура'!$A$6:$A$205,B526)*(ROW('Номенклатура'!$A$6:$A$205)-5)))&amp;"")</f>
        <v/>
      </c>
      <c r="F526" s="18" t="str">
        <f>IF(OR(I526="ОК",I526="Учтено: добавьте пояснение"),IF(C526="Приход",D526,IF(C526="Корректировка остатка",D526,-D526)),"")</f>
        <v/>
      </c>
      <c r="G526" s="13"/>
      <c r="H526" s="15" t="str">
        <f>IF(OR(B526="",SUMPRODUCT(--EXACT('Номенклатура'!$A$6:$A$205,B526))&lt;&gt;1),"",INDEX('Номенклатура'!$B$6:$B$205,SUMPRODUCT(EXACT('Номенклатура'!$A$6:$A$205,B526)*(ROW('Номенклатура'!$A$6:$A$205)-5)))&amp;"")</f>
        <v/>
      </c>
      <c r="I526" s="15" t="str">
        <f>IF(COUNTA(A526:D526,G526)=0,"",IF(NOT(ISNUMBER(A526)),"Укажите дату",IF(B526="","Укажите код",IF(NOT(AND(ISTEXT(B526),LEN(B526)&gt;0,LEN(B526)&lt;=30,ISNUMBER(FIND(LEFT(B526,1),"ABCDEFGHIJKLMNOPQRSTUVWXYZ")),SUMPRODUCT((MID(B526,{1,2,3,4,5,6,7,8,9,10,11,12,13,14,15,16,17,18,19,20,21,22,23,24,25,26,27,28,29,30},1)&lt;&gt;"")*ISERROR(FIND(MID(B526,{1,2,3,4,5,6,7,8,9,10,11,12,13,14,15,16,17,18,19,20,21,22,23,24,25,26,27,28,29,30},1),"ABCDEFGHIJKLMNOPQRSTUVWXYZ0123456789-_")))=0,ISERROR(VALUE(B526)))),"Недопустимый код: только латинские буквы A-Z в верхнем регистре, цифры, - и _; начало с буквы, до 30 символов (например MILK-001)",IF(SUMPRODUCT(--EXACT('Номенклатура'!$A$6:$A$205,B526))=0,"Код не найден в номенклатуре",IF(SUMPRODUCT(--EXACT('Номенклатура'!$A$6:$A$205,B526))&gt;1,"Код повторяется в номенклатуре",IF(ISNA(MATCH(C526,{"Приход","Расход","Списание","Корректировка остатка"},0)),"Выберите тип операции",IF(NOT(ISNUMBER(D526)),"Укажите количество",IF(D526=0,"Количество не может быть 0",IF(AND(C526&lt;&gt;"Корректировка остатка",D526&lt;0),"Для этого типа количество положительное",IF(NOT(ISNUMBER('Номенклатура'!$C$2)),"Укажите дату начала учёта",IF(A526&lt;INT('Номенклатура'!$C$2),"Раньше даты начала учёта: НЕ учтено",IF(AND(C526="Корректировка остатка",TRIM(G526)=""),"Учтено: добавьте пояснение","ОК")))))))))))))</f>
        <v/>
      </c>
    </row>
    <row r="527" spans="1:9" x14ac:dyDescent="0.25">
      <c r="A527" s="16"/>
      <c r="B527" s="13"/>
      <c r="C527" s="13"/>
      <c r="D527" s="14"/>
      <c r="E527" s="17" t="str">
        <f>IF(OR(B527="",SUMPRODUCT(--EXACT('Номенклатура'!$A$6:$A$205,B527))&lt;&gt;1),"",INDEX('Номенклатура'!$D$6:$D$205,SUMPRODUCT(EXACT('Номенклатура'!$A$6:$A$205,B527)*(ROW('Номенклатура'!$A$6:$A$205)-5)))&amp;"")</f>
        <v/>
      </c>
      <c r="F527" s="18" t="str">
        <f>IF(OR(I527="ОК",I527="Учтено: добавьте пояснение"),IF(C527="Приход",D527,IF(C527="Корректировка остатка",D527,-D527)),"")</f>
        <v/>
      </c>
      <c r="G527" s="13"/>
      <c r="H527" s="15" t="str">
        <f>IF(OR(B527="",SUMPRODUCT(--EXACT('Номенклатура'!$A$6:$A$205,B527))&lt;&gt;1),"",INDEX('Номенклатура'!$B$6:$B$205,SUMPRODUCT(EXACT('Номенклатура'!$A$6:$A$205,B527)*(ROW('Номенклатура'!$A$6:$A$205)-5)))&amp;"")</f>
        <v/>
      </c>
      <c r="I527" s="15" t="str">
        <f>IF(COUNTA(A527:D527,G527)=0,"",IF(NOT(ISNUMBER(A527)),"Укажите дату",IF(B527="","Укажите код",IF(NOT(AND(ISTEXT(B527),LEN(B527)&gt;0,LEN(B527)&lt;=30,ISNUMBER(FIND(LEFT(B527,1),"ABCDEFGHIJKLMNOPQRSTUVWXYZ")),SUMPRODUCT((MID(B527,{1,2,3,4,5,6,7,8,9,10,11,12,13,14,15,16,17,18,19,20,21,22,23,24,25,26,27,28,29,30},1)&lt;&gt;"")*ISERROR(FIND(MID(B527,{1,2,3,4,5,6,7,8,9,10,11,12,13,14,15,16,17,18,19,20,21,22,23,24,25,26,27,28,29,30},1),"ABCDEFGHIJKLMNOPQRSTUVWXYZ0123456789-_")))=0,ISERROR(VALUE(B527)))),"Недопустимый код: только латинские буквы A-Z в верхнем регистре, цифры, - и _; начало с буквы, до 30 символов (например MILK-001)",IF(SUMPRODUCT(--EXACT('Номенклатура'!$A$6:$A$205,B527))=0,"Код не найден в номенклатуре",IF(SUMPRODUCT(--EXACT('Номенклатура'!$A$6:$A$205,B527))&gt;1,"Код повторяется в номенклатуре",IF(ISNA(MATCH(C527,{"Приход","Расход","Списание","Корректировка остатка"},0)),"Выберите тип операции",IF(NOT(ISNUMBER(D527)),"Укажите количество",IF(D527=0,"Количество не может быть 0",IF(AND(C527&lt;&gt;"Корректировка остатка",D527&lt;0),"Для этого типа количество положительное",IF(NOT(ISNUMBER('Номенклатура'!$C$2)),"Укажите дату начала учёта",IF(A527&lt;INT('Номенклатура'!$C$2),"Раньше даты начала учёта: НЕ учтено",IF(AND(C527="Корректировка остатка",TRIM(G527)=""),"Учтено: добавьте пояснение","ОК")))))))))))))</f>
        <v/>
      </c>
    </row>
    <row r="528" spans="1:9" x14ac:dyDescent="0.25">
      <c r="A528" s="16"/>
      <c r="B528" s="13"/>
      <c r="C528" s="13"/>
      <c r="D528" s="14"/>
      <c r="E528" s="17" t="str">
        <f>IF(OR(B528="",SUMPRODUCT(--EXACT('Номенклатура'!$A$6:$A$205,B528))&lt;&gt;1),"",INDEX('Номенклатура'!$D$6:$D$205,SUMPRODUCT(EXACT('Номенклатура'!$A$6:$A$205,B528)*(ROW('Номенклатура'!$A$6:$A$205)-5)))&amp;"")</f>
        <v/>
      </c>
      <c r="F528" s="18" t="str">
        <f>IF(OR(I528="ОК",I528="Учтено: добавьте пояснение"),IF(C528="Приход",D528,IF(C528="Корректировка остатка",D528,-D528)),"")</f>
        <v/>
      </c>
      <c r="G528" s="13"/>
      <c r="H528" s="15" t="str">
        <f>IF(OR(B528="",SUMPRODUCT(--EXACT('Номенклатура'!$A$6:$A$205,B528))&lt;&gt;1),"",INDEX('Номенклатура'!$B$6:$B$205,SUMPRODUCT(EXACT('Номенклатура'!$A$6:$A$205,B528)*(ROW('Номенклатура'!$A$6:$A$205)-5)))&amp;"")</f>
        <v/>
      </c>
      <c r="I528" s="15" t="str">
        <f>IF(COUNTA(A528:D528,G528)=0,"",IF(NOT(ISNUMBER(A528)),"Укажите дату",IF(B528="","Укажите код",IF(NOT(AND(ISTEXT(B528),LEN(B528)&gt;0,LEN(B528)&lt;=30,ISNUMBER(FIND(LEFT(B528,1),"ABCDEFGHIJKLMNOPQRSTUVWXYZ")),SUMPRODUCT((MID(B528,{1,2,3,4,5,6,7,8,9,10,11,12,13,14,15,16,17,18,19,20,21,22,23,24,25,26,27,28,29,30},1)&lt;&gt;"")*ISERROR(FIND(MID(B528,{1,2,3,4,5,6,7,8,9,10,11,12,13,14,15,16,17,18,19,20,21,22,23,24,25,26,27,28,29,30},1),"ABCDEFGHIJKLMNOPQRSTUVWXYZ0123456789-_")))=0,ISERROR(VALUE(B528)))),"Недопустимый код: только латинские буквы A-Z в верхнем регистре, цифры, - и _; начало с буквы, до 30 символов (например MILK-001)",IF(SUMPRODUCT(--EXACT('Номенклатура'!$A$6:$A$205,B528))=0,"Код не найден в номенклатуре",IF(SUMPRODUCT(--EXACT('Номенклатура'!$A$6:$A$205,B528))&gt;1,"Код повторяется в номенклатуре",IF(ISNA(MATCH(C528,{"Приход","Расход","Списание","Корректировка остатка"},0)),"Выберите тип операции",IF(NOT(ISNUMBER(D528)),"Укажите количество",IF(D528=0,"Количество не может быть 0",IF(AND(C528&lt;&gt;"Корректировка остатка",D528&lt;0),"Для этого типа количество положительное",IF(NOT(ISNUMBER('Номенклатура'!$C$2)),"Укажите дату начала учёта",IF(A528&lt;INT('Номенклатура'!$C$2),"Раньше даты начала учёта: НЕ учтено",IF(AND(C528="Корректировка остатка",TRIM(G528)=""),"Учтено: добавьте пояснение","ОК")))))))))))))</f>
        <v/>
      </c>
    </row>
    <row r="529" spans="1:9" x14ac:dyDescent="0.25">
      <c r="A529" s="16"/>
      <c r="B529" s="13"/>
      <c r="C529" s="13"/>
      <c r="D529" s="14"/>
      <c r="E529" s="17" t="str">
        <f>IF(OR(B529="",SUMPRODUCT(--EXACT('Номенклатура'!$A$6:$A$205,B529))&lt;&gt;1),"",INDEX('Номенклатура'!$D$6:$D$205,SUMPRODUCT(EXACT('Номенклатура'!$A$6:$A$205,B529)*(ROW('Номенклатура'!$A$6:$A$205)-5)))&amp;"")</f>
        <v/>
      </c>
      <c r="F529" s="18" t="str">
        <f>IF(OR(I529="ОК",I529="Учтено: добавьте пояснение"),IF(C529="Приход",D529,IF(C529="Корректировка остатка",D529,-D529)),"")</f>
        <v/>
      </c>
      <c r="G529" s="13"/>
      <c r="H529" s="15" t="str">
        <f>IF(OR(B529="",SUMPRODUCT(--EXACT('Номенклатура'!$A$6:$A$205,B529))&lt;&gt;1),"",INDEX('Номенклатура'!$B$6:$B$205,SUMPRODUCT(EXACT('Номенклатура'!$A$6:$A$205,B529)*(ROW('Номенклатура'!$A$6:$A$205)-5)))&amp;"")</f>
        <v/>
      </c>
      <c r="I529" s="15" t="str">
        <f>IF(COUNTA(A529:D529,G529)=0,"",IF(NOT(ISNUMBER(A529)),"Укажите дату",IF(B529="","Укажите код",IF(NOT(AND(ISTEXT(B529),LEN(B529)&gt;0,LEN(B529)&lt;=30,ISNUMBER(FIND(LEFT(B529,1),"ABCDEFGHIJKLMNOPQRSTUVWXYZ")),SUMPRODUCT((MID(B529,{1,2,3,4,5,6,7,8,9,10,11,12,13,14,15,16,17,18,19,20,21,22,23,24,25,26,27,28,29,30},1)&lt;&gt;"")*ISERROR(FIND(MID(B529,{1,2,3,4,5,6,7,8,9,10,11,12,13,14,15,16,17,18,19,20,21,22,23,24,25,26,27,28,29,30},1),"ABCDEFGHIJKLMNOPQRSTUVWXYZ0123456789-_")))=0,ISERROR(VALUE(B529)))),"Недопустимый код: только латинские буквы A-Z в верхнем регистре, цифры, - и _; начало с буквы, до 30 символов (например MILK-001)",IF(SUMPRODUCT(--EXACT('Номенклатура'!$A$6:$A$205,B529))=0,"Код не найден в номенклатуре",IF(SUMPRODUCT(--EXACT('Номенклатура'!$A$6:$A$205,B529))&gt;1,"Код повторяется в номенклатуре",IF(ISNA(MATCH(C529,{"Приход","Расход","Списание","Корректировка остатка"},0)),"Выберите тип операции",IF(NOT(ISNUMBER(D529)),"Укажите количество",IF(D529=0,"Количество не может быть 0",IF(AND(C529&lt;&gt;"Корректировка остатка",D529&lt;0),"Для этого типа количество положительное",IF(NOT(ISNUMBER('Номенклатура'!$C$2)),"Укажите дату начала учёта",IF(A529&lt;INT('Номенклатура'!$C$2),"Раньше даты начала учёта: НЕ учтено",IF(AND(C529="Корректировка остатка",TRIM(G529)=""),"Учтено: добавьте пояснение","ОК")))))))))))))</f>
        <v/>
      </c>
    </row>
    <row r="530" spans="1:9" x14ac:dyDescent="0.25">
      <c r="A530" s="16"/>
      <c r="B530" s="13"/>
      <c r="C530" s="13"/>
      <c r="D530" s="14"/>
      <c r="E530" s="17" t="str">
        <f>IF(OR(B530="",SUMPRODUCT(--EXACT('Номенклатура'!$A$6:$A$205,B530))&lt;&gt;1),"",INDEX('Номенклатура'!$D$6:$D$205,SUMPRODUCT(EXACT('Номенклатура'!$A$6:$A$205,B530)*(ROW('Номенклатура'!$A$6:$A$205)-5)))&amp;"")</f>
        <v/>
      </c>
      <c r="F530" s="18" t="str">
        <f>IF(OR(I530="ОК",I530="Учтено: добавьте пояснение"),IF(C530="Приход",D530,IF(C530="Корректировка остатка",D530,-D530)),"")</f>
        <v/>
      </c>
      <c r="G530" s="13"/>
      <c r="H530" s="15" t="str">
        <f>IF(OR(B530="",SUMPRODUCT(--EXACT('Номенклатура'!$A$6:$A$205,B530))&lt;&gt;1),"",INDEX('Номенклатура'!$B$6:$B$205,SUMPRODUCT(EXACT('Номенклатура'!$A$6:$A$205,B530)*(ROW('Номенклатура'!$A$6:$A$205)-5)))&amp;"")</f>
        <v/>
      </c>
      <c r="I530" s="15" t="str">
        <f>IF(COUNTA(A530:D530,G530)=0,"",IF(NOT(ISNUMBER(A530)),"Укажите дату",IF(B530="","Укажите код",IF(NOT(AND(ISTEXT(B530),LEN(B530)&gt;0,LEN(B530)&lt;=30,ISNUMBER(FIND(LEFT(B530,1),"ABCDEFGHIJKLMNOPQRSTUVWXYZ")),SUMPRODUCT((MID(B530,{1,2,3,4,5,6,7,8,9,10,11,12,13,14,15,16,17,18,19,20,21,22,23,24,25,26,27,28,29,30},1)&lt;&gt;"")*ISERROR(FIND(MID(B530,{1,2,3,4,5,6,7,8,9,10,11,12,13,14,15,16,17,18,19,20,21,22,23,24,25,26,27,28,29,30},1),"ABCDEFGHIJKLMNOPQRSTUVWXYZ0123456789-_")))=0,ISERROR(VALUE(B530)))),"Недопустимый код: только латинские буквы A-Z в верхнем регистре, цифры, - и _; начало с буквы, до 30 символов (например MILK-001)",IF(SUMPRODUCT(--EXACT('Номенклатура'!$A$6:$A$205,B530))=0,"Код не найден в номенклатуре",IF(SUMPRODUCT(--EXACT('Номенклатура'!$A$6:$A$205,B530))&gt;1,"Код повторяется в номенклатуре",IF(ISNA(MATCH(C530,{"Приход","Расход","Списание","Корректировка остатка"},0)),"Выберите тип операции",IF(NOT(ISNUMBER(D530)),"Укажите количество",IF(D530=0,"Количество не может быть 0",IF(AND(C530&lt;&gt;"Корректировка остатка",D530&lt;0),"Для этого типа количество положительное",IF(NOT(ISNUMBER('Номенклатура'!$C$2)),"Укажите дату начала учёта",IF(A530&lt;INT('Номенклатура'!$C$2),"Раньше даты начала учёта: НЕ учтено",IF(AND(C530="Корректировка остатка",TRIM(G530)=""),"Учтено: добавьте пояснение","ОК")))))))))))))</f>
        <v/>
      </c>
    </row>
    <row r="531" spans="1:9" x14ac:dyDescent="0.25">
      <c r="A531" s="16"/>
      <c r="B531" s="13"/>
      <c r="C531" s="13"/>
      <c r="D531" s="14"/>
      <c r="E531" s="17" t="str">
        <f>IF(OR(B531="",SUMPRODUCT(--EXACT('Номенклатура'!$A$6:$A$205,B531))&lt;&gt;1),"",INDEX('Номенклатура'!$D$6:$D$205,SUMPRODUCT(EXACT('Номенклатура'!$A$6:$A$205,B531)*(ROW('Номенклатура'!$A$6:$A$205)-5)))&amp;"")</f>
        <v/>
      </c>
      <c r="F531" s="18" t="str">
        <f>IF(OR(I531="ОК",I531="Учтено: добавьте пояснение"),IF(C531="Приход",D531,IF(C531="Корректировка остатка",D531,-D531)),"")</f>
        <v/>
      </c>
      <c r="G531" s="13"/>
      <c r="H531" s="15" t="str">
        <f>IF(OR(B531="",SUMPRODUCT(--EXACT('Номенклатура'!$A$6:$A$205,B531))&lt;&gt;1),"",INDEX('Номенклатура'!$B$6:$B$205,SUMPRODUCT(EXACT('Номенклатура'!$A$6:$A$205,B531)*(ROW('Номенклатура'!$A$6:$A$205)-5)))&amp;"")</f>
        <v/>
      </c>
      <c r="I531" s="15" t="str">
        <f>IF(COUNTA(A531:D531,G531)=0,"",IF(NOT(ISNUMBER(A531)),"Укажите дату",IF(B531="","Укажите код",IF(NOT(AND(ISTEXT(B531),LEN(B531)&gt;0,LEN(B531)&lt;=30,ISNUMBER(FIND(LEFT(B531,1),"ABCDEFGHIJKLMNOPQRSTUVWXYZ")),SUMPRODUCT((MID(B531,{1,2,3,4,5,6,7,8,9,10,11,12,13,14,15,16,17,18,19,20,21,22,23,24,25,26,27,28,29,30},1)&lt;&gt;"")*ISERROR(FIND(MID(B531,{1,2,3,4,5,6,7,8,9,10,11,12,13,14,15,16,17,18,19,20,21,22,23,24,25,26,27,28,29,30},1),"ABCDEFGHIJKLMNOPQRSTUVWXYZ0123456789-_")))=0,ISERROR(VALUE(B531)))),"Недопустимый код: только латинские буквы A-Z в верхнем регистре, цифры, - и _; начало с буквы, до 30 символов (например MILK-001)",IF(SUMPRODUCT(--EXACT('Номенклатура'!$A$6:$A$205,B531))=0,"Код не найден в номенклатуре",IF(SUMPRODUCT(--EXACT('Номенклатура'!$A$6:$A$205,B531))&gt;1,"Код повторяется в номенклатуре",IF(ISNA(MATCH(C531,{"Приход","Расход","Списание","Корректировка остатка"},0)),"Выберите тип операции",IF(NOT(ISNUMBER(D531)),"Укажите количество",IF(D531=0,"Количество не может быть 0",IF(AND(C531&lt;&gt;"Корректировка остатка",D531&lt;0),"Для этого типа количество положительное",IF(NOT(ISNUMBER('Номенклатура'!$C$2)),"Укажите дату начала учёта",IF(A531&lt;INT('Номенклатура'!$C$2),"Раньше даты начала учёта: НЕ учтено",IF(AND(C531="Корректировка остатка",TRIM(G531)=""),"Учтено: добавьте пояснение","ОК")))))))))))))</f>
        <v/>
      </c>
    </row>
    <row r="532" spans="1:9" x14ac:dyDescent="0.25">
      <c r="A532" s="16"/>
      <c r="B532" s="13"/>
      <c r="C532" s="13"/>
      <c r="D532" s="14"/>
      <c r="E532" s="17" t="str">
        <f>IF(OR(B532="",SUMPRODUCT(--EXACT('Номенклатура'!$A$6:$A$205,B532))&lt;&gt;1),"",INDEX('Номенклатура'!$D$6:$D$205,SUMPRODUCT(EXACT('Номенклатура'!$A$6:$A$205,B532)*(ROW('Номенклатура'!$A$6:$A$205)-5)))&amp;"")</f>
        <v/>
      </c>
      <c r="F532" s="18" t="str">
        <f>IF(OR(I532="ОК",I532="Учтено: добавьте пояснение"),IF(C532="Приход",D532,IF(C532="Корректировка остатка",D532,-D532)),"")</f>
        <v/>
      </c>
      <c r="G532" s="13"/>
      <c r="H532" s="15" t="str">
        <f>IF(OR(B532="",SUMPRODUCT(--EXACT('Номенклатура'!$A$6:$A$205,B532))&lt;&gt;1),"",INDEX('Номенклатура'!$B$6:$B$205,SUMPRODUCT(EXACT('Номенклатура'!$A$6:$A$205,B532)*(ROW('Номенклатура'!$A$6:$A$205)-5)))&amp;"")</f>
        <v/>
      </c>
      <c r="I532" s="15" t="str">
        <f>IF(COUNTA(A532:D532,G532)=0,"",IF(NOT(ISNUMBER(A532)),"Укажите дату",IF(B532="","Укажите код",IF(NOT(AND(ISTEXT(B532),LEN(B532)&gt;0,LEN(B532)&lt;=30,ISNUMBER(FIND(LEFT(B532,1),"ABCDEFGHIJKLMNOPQRSTUVWXYZ")),SUMPRODUCT((MID(B532,{1,2,3,4,5,6,7,8,9,10,11,12,13,14,15,16,17,18,19,20,21,22,23,24,25,26,27,28,29,30},1)&lt;&gt;"")*ISERROR(FIND(MID(B532,{1,2,3,4,5,6,7,8,9,10,11,12,13,14,15,16,17,18,19,20,21,22,23,24,25,26,27,28,29,30},1),"ABCDEFGHIJKLMNOPQRSTUVWXYZ0123456789-_")))=0,ISERROR(VALUE(B532)))),"Недопустимый код: только латинские буквы A-Z в верхнем регистре, цифры, - и _; начало с буквы, до 30 символов (например MILK-001)",IF(SUMPRODUCT(--EXACT('Номенклатура'!$A$6:$A$205,B532))=0,"Код не найден в номенклатуре",IF(SUMPRODUCT(--EXACT('Номенклатура'!$A$6:$A$205,B532))&gt;1,"Код повторяется в номенклатуре",IF(ISNA(MATCH(C532,{"Приход","Расход","Списание","Корректировка остатка"},0)),"Выберите тип операции",IF(NOT(ISNUMBER(D532)),"Укажите количество",IF(D532=0,"Количество не может быть 0",IF(AND(C532&lt;&gt;"Корректировка остатка",D532&lt;0),"Для этого типа количество положительное",IF(NOT(ISNUMBER('Номенклатура'!$C$2)),"Укажите дату начала учёта",IF(A532&lt;INT('Номенклатура'!$C$2),"Раньше даты начала учёта: НЕ учтено",IF(AND(C532="Корректировка остатка",TRIM(G532)=""),"Учтено: добавьте пояснение","ОК")))))))))))))</f>
        <v/>
      </c>
    </row>
    <row r="533" spans="1:9" x14ac:dyDescent="0.25">
      <c r="A533" s="16"/>
      <c r="B533" s="13"/>
      <c r="C533" s="13"/>
      <c r="D533" s="14"/>
      <c r="E533" s="17" t="str">
        <f>IF(OR(B533="",SUMPRODUCT(--EXACT('Номенклатура'!$A$6:$A$205,B533))&lt;&gt;1),"",INDEX('Номенклатура'!$D$6:$D$205,SUMPRODUCT(EXACT('Номенклатура'!$A$6:$A$205,B533)*(ROW('Номенклатура'!$A$6:$A$205)-5)))&amp;"")</f>
        <v/>
      </c>
      <c r="F533" s="18" t="str">
        <f>IF(OR(I533="ОК",I533="Учтено: добавьте пояснение"),IF(C533="Приход",D533,IF(C533="Корректировка остатка",D533,-D533)),"")</f>
        <v/>
      </c>
      <c r="G533" s="13"/>
      <c r="H533" s="15" t="str">
        <f>IF(OR(B533="",SUMPRODUCT(--EXACT('Номенклатура'!$A$6:$A$205,B533))&lt;&gt;1),"",INDEX('Номенклатура'!$B$6:$B$205,SUMPRODUCT(EXACT('Номенклатура'!$A$6:$A$205,B533)*(ROW('Номенклатура'!$A$6:$A$205)-5)))&amp;"")</f>
        <v/>
      </c>
      <c r="I533" s="15" t="str">
        <f>IF(COUNTA(A533:D533,G533)=0,"",IF(NOT(ISNUMBER(A533)),"Укажите дату",IF(B533="","Укажите код",IF(NOT(AND(ISTEXT(B533),LEN(B533)&gt;0,LEN(B533)&lt;=30,ISNUMBER(FIND(LEFT(B533,1),"ABCDEFGHIJKLMNOPQRSTUVWXYZ")),SUMPRODUCT((MID(B533,{1,2,3,4,5,6,7,8,9,10,11,12,13,14,15,16,17,18,19,20,21,22,23,24,25,26,27,28,29,30},1)&lt;&gt;"")*ISERROR(FIND(MID(B533,{1,2,3,4,5,6,7,8,9,10,11,12,13,14,15,16,17,18,19,20,21,22,23,24,25,26,27,28,29,30},1),"ABCDEFGHIJKLMNOPQRSTUVWXYZ0123456789-_")))=0,ISERROR(VALUE(B533)))),"Недопустимый код: только латинские буквы A-Z в верхнем регистре, цифры, - и _; начало с буквы, до 30 символов (например MILK-001)",IF(SUMPRODUCT(--EXACT('Номенклатура'!$A$6:$A$205,B533))=0,"Код не найден в номенклатуре",IF(SUMPRODUCT(--EXACT('Номенклатура'!$A$6:$A$205,B533))&gt;1,"Код повторяется в номенклатуре",IF(ISNA(MATCH(C533,{"Приход","Расход","Списание","Корректировка остатка"},0)),"Выберите тип операции",IF(NOT(ISNUMBER(D533)),"Укажите количество",IF(D533=0,"Количество не может быть 0",IF(AND(C533&lt;&gt;"Корректировка остатка",D533&lt;0),"Для этого типа количество положительное",IF(NOT(ISNUMBER('Номенклатура'!$C$2)),"Укажите дату начала учёта",IF(A533&lt;INT('Номенклатура'!$C$2),"Раньше даты начала учёта: НЕ учтено",IF(AND(C533="Корректировка остатка",TRIM(G533)=""),"Учтено: добавьте пояснение","ОК")))))))))))))</f>
        <v/>
      </c>
    </row>
    <row r="534" spans="1:9" x14ac:dyDescent="0.25">
      <c r="A534" s="16"/>
      <c r="B534" s="13"/>
      <c r="C534" s="13"/>
      <c r="D534" s="14"/>
      <c r="E534" s="17" t="str">
        <f>IF(OR(B534="",SUMPRODUCT(--EXACT('Номенклатура'!$A$6:$A$205,B534))&lt;&gt;1),"",INDEX('Номенклатура'!$D$6:$D$205,SUMPRODUCT(EXACT('Номенклатура'!$A$6:$A$205,B534)*(ROW('Номенклатура'!$A$6:$A$205)-5)))&amp;"")</f>
        <v/>
      </c>
      <c r="F534" s="18" t="str">
        <f>IF(OR(I534="ОК",I534="Учтено: добавьте пояснение"),IF(C534="Приход",D534,IF(C534="Корректировка остатка",D534,-D534)),"")</f>
        <v/>
      </c>
      <c r="G534" s="13"/>
      <c r="H534" s="15" t="str">
        <f>IF(OR(B534="",SUMPRODUCT(--EXACT('Номенклатура'!$A$6:$A$205,B534))&lt;&gt;1),"",INDEX('Номенклатура'!$B$6:$B$205,SUMPRODUCT(EXACT('Номенклатура'!$A$6:$A$205,B534)*(ROW('Номенклатура'!$A$6:$A$205)-5)))&amp;"")</f>
        <v/>
      </c>
      <c r="I534" s="15" t="str">
        <f>IF(COUNTA(A534:D534,G534)=0,"",IF(NOT(ISNUMBER(A534)),"Укажите дату",IF(B534="","Укажите код",IF(NOT(AND(ISTEXT(B534),LEN(B534)&gt;0,LEN(B534)&lt;=30,ISNUMBER(FIND(LEFT(B534,1),"ABCDEFGHIJKLMNOPQRSTUVWXYZ")),SUMPRODUCT((MID(B534,{1,2,3,4,5,6,7,8,9,10,11,12,13,14,15,16,17,18,19,20,21,22,23,24,25,26,27,28,29,30},1)&lt;&gt;"")*ISERROR(FIND(MID(B534,{1,2,3,4,5,6,7,8,9,10,11,12,13,14,15,16,17,18,19,20,21,22,23,24,25,26,27,28,29,30},1),"ABCDEFGHIJKLMNOPQRSTUVWXYZ0123456789-_")))=0,ISERROR(VALUE(B534)))),"Недопустимый код: только латинские буквы A-Z в верхнем регистре, цифры, - и _; начало с буквы, до 30 символов (например MILK-001)",IF(SUMPRODUCT(--EXACT('Номенклатура'!$A$6:$A$205,B534))=0,"Код не найден в номенклатуре",IF(SUMPRODUCT(--EXACT('Номенклатура'!$A$6:$A$205,B534))&gt;1,"Код повторяется в номенклатуре",IF(ISNA(MATCH(C534,{"Приход","Расход","Списание","Корректировка остатка"},0)),"Выберите тип операции",IF(NOT(ISNUMBER(D534)),"Укажите количество",IF(D534=0,"Количество не может быть 0",IF(AND(C534&lt;&gt;"Корректировка остатка",D534&lt;0),"Для этого типа количество положительное",IF(NOT(ISNUMBER('Номенклатура'!$C$2)),"Укажите дату начала учёта",IF(A534&lt;INT('Номенклатура'!$C$2),"Раньше даты начала учёта: НЕ учтено",IF(AND(C534="Корректировка остатка",TRIM(G534)=""),"Учтено: добавьте пояснение","ОК")))))))))))))</f>
        <v/>
      </c>
    </row>
    <row r="535" spans="1:9" x14ac:dyDescent="0.25">
      <c r="A535" s="16"/>
      <c r="B535" s="13"/>
      <c r="C535" s="13"/>
      <c r="D535" s="14"/>
      <c r="E535" s="17" t="str">
        <f>IF(OR(B535="",SUMPRODUCT(--EXACT('Номенклатура'!$A$6:$A$205,B535))&lt;&gt;1),"",INDEX('Номенклатура'!$D$6:$D$205,SUMPRODUCT(EXACT('Номенклатура'!$A$6:$A$205,B535)*(ROW('Номенклатура'!$A$6:$A$205)-5)))&amp;"")</f>
        <v/>
      </c>
      <c r="F535" s="18" t="str">
        <f>IF(OR(I535="ОК",I535="Учтено: добавьте пояснение"),IF(C535="Приход",D535,IF(C535="Корректировка остатка",D535,-D535)),"")</f>
        <v/>
      </c>
      <c r="G535" s="13"/>
      <c r="H535" s="15" t="str">
        <f>IF(OR(B535="",SUMPRODUCT(--EXACT('Номенклатура'!$A$6:$A$205,B535))&lt;&gt;1),"",INDEX('Номенклатура'!$B$6:$B$205,SUMPRODUCT(EXACT('Номенклатура'!$A$6:$A$205,B535)*(ROW('Номенклатура'!$A$6:$A$205)-5)))&amp;"")</f>
        <v/>
      </c>
      <c r="I535" s="15" t="str">
        <f>IF(COUNTA(A535:D535,G535)=0,"",IF(NOT(ISNUMBER(A535)),"Укажите дату",IF(B535="","Укажите код",IF(NOT(AND(ISTEXT(B535),LEN(B535)&gt;0,LEN(B535)&lt;=30,ISNUMBER(FIND(LEFT(B535,1),"ABCDEFGHIJKLMNOPQRSTUVWXYZ")),SUMPRODUCT((MID(B535,{1,2,3,4,5,6,7,8,9,10,11,12,13,14,15,16,17,18,19,20,21,22,23,24,25,26,27,28,29,30},1)&lt;&gt;"")*ISERROR(FIND(MID(B535,{1,2,3,4,5,6,7,8,9,10,11,12,13,14,15,16,17,18,19,20,21,22,23,24,25,26,27,28,29,30},1),"ABCDEFGHIJKLMNOPQRSTUVWXYZ0123456789-_")))=0,ISERROR(VALUE(B535)))),"Недопустимый код: только латинские буквы A-Z в верхнем регистре, цифры, - и _; начало с буквы, до 30 символов (например MILK-001)",IF(SUMPRODUCT(--EXACT('Номенклатура'!$A$6:$A$205,B535))=0,"Код не найден в номенклатуре",IF(SUMPRODUCT(--EXACT('Номенклатура'!$A$6:$A$205,B535))&gt;1,"Код повторяется в номенклатуре",IF(ISNA(MATCH(C535,{"Приход","Расход","Списание","Корректировка остатка"},0)),"Выберите тип операции",IF(NOT(ISNUMBER(D535)),"Укажите количество",IF(D535=0,"Количество не может быть 0",IF(AND(C535&lt;&gt;"Корректировка остатка",D535&lt;0),"Для этого типа количество положительное",IF(NOT(ISNUMBER('Номенклатура'!$C$2)),"Укажите дату начала учёта",IF(A535&lt;INT('Номенклатура'!$C$2),"Раньше даты начала учёта: НЕ учтено",IF(AND(C535="Корректировка остатка",TRIM(G535)=""),"Учтено: добавьте пояснение","ОК")))))))))))))</f>
        <v/>
      </c>
    </row>
    <row r="536" spans="1:9" x14ac:dyDescent="0.25">
      <c r="A536" s="16"/>
      <c r="B536" s="13"/>
      <c r="C536" s="13"/>
      <c r="D536" s="14"/>
      <c r="E536" s="17" t="str">
        <f>IF(OR(B536="",SUMPRODUCT(--EXACT('Номенклатура'!$A$6:$A$205,B536))&lt;&gt;1),"",INDEX('Номенклатура'!$D$6:$D$205,SUMPRODUCT(EXACT('Номенклатура'!$A$6:$A$205,B536)*(ROW('Номенклатура'!$A$6:$A$205)-5)))&amp;"")</f>
        <v/>
      </c>
      <c r="F536" s="18" t="str">
        <f>IF(OR(I536="ОК",I536="Учтено: добавьте пояснение"),IF(C536="Приход",D536,IF(C536="Корректировка остатка",D536,-D536)),"")</f>
        <v/>
      </c>
      <c r="G536" s="13"/>
      <c r="H536" s="15" t="str">
        <f>IF(OR(B536="",SUMPRODUCT(--EXACT('Номенклатура'!$A$6:$A$205,B536))&lt;&gt;1),"",INDEX('Номенклатура'!$B$6:$B$205,SUMPRODUCT(EXACT('Номенклатура'!$A$6:$A$205,B536)*(ROW('Номенклатура'!$A$6:$A$205)-5)))&amp;"")</f>
        <v/>
      </c>
      <c r="I536" s="15" t="str">
        <f>IF(COUNTA(A536:D536,G536)=0,"",IF(NOT(ISNUMBER(A536)),"Укажите дату",IF(B536="","Укажите код",IF(NOT(AND(ISTEXT(B536),LEN(B536)&gt;0,LEN(B536)&lt;=30,ISNUMBER(FIND(LEFT(B536,1),"ABCDEFGHIJKLMNOPQRSTUVWXYZ")),SUMPRODUCT((MID(B536,{1,2,3,4,5,6,7,8,9,10,11,12,13,14,15,16,17,18,19,20,21,22,23,24,25,26,27,28,29,30},1)&lt;&gt;"")*ISERROR(FIND(MID(B536,{1,2,3,4,5,6,7,8,9,10,11,12,13,14,15,16,17,18,19,20,21,22,23,24,25,26,27,28,29,30},1),"ABCDEFGHIJKLMNOPQRSTUVWXYZ0123456789-_")))=0,ISERROR(VALUE(B536)))),"Недопустимый код: только латинские буквы A-Z в верхнем регистре, цифры, - и _; начало с буквы, до 30 символов (например MILK-001)",IF(SUMPRODUCT(--EXACT('Номенклатура'!$A$6:$A$205,B536))=0,"Код не найден в номенклатуре",IF(SUMPRODUCT(--EXACT('Номенклатура'!$A$6:$A$205,B536))&gt;1,"Код повторяется в номенклатуре",IF(ISNA(MATCH(C536,{"Приход","Расход","Списание","Корректировка остатка"},0)),"Выберите тип операции",IF(NOT(ISNUMBER(D536)),"Укажите количество",IF(D536=0,"Количество не может быть 0",IF(AND(C536&lt;&gt;"Корректировка остатка",D536&lt;0),"Для этого типа количество положительное",IF(NOT(ISNUMBER('Номенклатура'!$C$2)),"Укажите дату начала учёта",IF(A536&lt;INT('Номенклатура'!$C$2),"Раньше даты начала учёта: НЕ учтено",IF(AND(C536="Корректировка остатка",TRIM(G536)=""),"Учтено: добавьте пояснение","ОК")))))))))))))</f>
        <v/>
      </c>
    </row>
    <row r="537" spans="1:9" x14ac:dyDescent="0.25">
      <c r="A537" s="16"/>
      <c r="B537" s="13"/>
      <c r="C537" s="13"/>
      <c r="D537" s="14"/>
      <c r="E537" s="17" t="str">
        <f>IF(OR(B537="",SUMPRODUCT(--EXACT('Номенклатура'!$A$6:$A$205,B537))&lt;&gt;1),"",INDEX('Номенклатура'!$D$6:$D$205,SUMPRODUCT(EXACT('Номенклатура'!$A$6:$A$205,B537)*(ROW('Номенклатура'!$A$6:$A$205)-5)))&amp;"")</f>
        <v/>
      </c>
      <c r="F537" s="18" t="str">
        <f>IF(OR(I537="ОК",I537="Учтено: добавьте пояснение"),IF(C537="Приход",D537,IF(C537="Корректировка остатка",D537,-D537)),"")</f>
        <v/>
      </c>
      <c r="G537" s="13"/>
      <c r="H537" s="15" t="str">
        <f>IF(OR(B537="",SUMPRODUCT(--EXACT('Номенклатура'!$A$6:$A$205,B537))&lt;&gt;1),"",INDEX('Номенклатура'!$B$6:$B$205,SUMPRODUCT(EXACT('Номенклатура'!$A$6:$A$205,B537)*(ROW('Номенклатура'!$A$6:$A$205)-5)))&amp;"")</f>
        <v/>
      </c>
      <c r="I537" s="15" t="str">
        <f>IF(COUNTA(A537:D537,G537)=0,"",IF(NOT(ISNUMBER(A537)),"Укажите дату",IF(B537="","Укажите код",IF(NOT(AND(ISTEXT(B537),LEN(B537)&gt;0,LEN(B537)&lt;=30,ISNUMBER(FIND(LEFT(B537,1),"ABCDEFGHIJKLMNOPQRSTUVWXYZ")),SUMPRODUCT((MID(B537,{1,2,3,4,5,6,7,8,9,10,11,12,13,14,15,16,17,18,19,20,21,22,23,24,25,26,27,28,29,30},1)&lt;&gt;"")*ISERROR(FIND(MID(B537,{1,2,3,4,5,6,7,8,9,10,11,12,13,14,15,16,17,18,19,20,21,22,23,24,25,26,27,28,29,30},1),"ABCDEFGHIJKLMNOPQRSTUVWXYZ0123456789-_")))=0,ISERROR(VALUE(B537)))),"Недопустимый код: только латинские буквы A-Z в верхнем регистре, цифры, - и _; начало с буквы, до 30 символов (например MILK-001)",IF(SUMPRODUCT(--EXACT('Номенклатура'!$A$6:$A$205,B537))=0,"Код не найден в номенклатуре",IF(SUMPRODUCT(--EXACT('Номенклатура'!$A$6:$A$205,B537))&gt;1,"Код повторяется в номенклатуре",IF(ISNA(MATCH(C537,{"Приход","Расход","Списание","Корректировка остатка"},0)),"Выберите тип операции",IF(NOT(ISNUMBER(D537)),"Укажите количество",IF(D537=0,"Количество не может быть 0",IF(AND(C537&lt;&gt;"Корректировка остатка",D537&lt;0),"Для этого типа количество положительное",IF(NOT(ISNUMBER('Номенклатура'!$C$2)),"Укажите дату начала учёта",IF(A537&lt;INT('Номенклатура'!$C$2),"Раньше даты начала учёта: НЕ учтено",IF(AND(C537="Корректировка остатка",TRIM(G537)=""),"Учтено: добавьте пояснение","ОК")))))))))))))</f>
        <v/>
      </c>
    </row>
    <row r="538" spans="1:9" x14ac:dyDescent="0.25">
      <c r="A538" s="16"/>
      <c r="B538" s="13"/>
      <c r="C538" s="13"/>
      <c r="D538" s="14"/>
      <c r="E538" s="17" t="str">
        <f>IF(OR(B538="",SUMPRODUCT(--EXACT('Номенклатура'!$A$6:$A$205,B538))&lt;&gt;1),"",INDEX('Номенклатура'!$D$6:$D$205,SUMPRODUCT(EXACT('Номенклатура'!$A$6:$A$205,B538)*(ROW('Номенклатура'!$A$6:$A$205)-5)))&amp;"")</f>
        <v/>
      </c>
      <c r="F538" s="18" t="str">
        <f>IF(OR(I538="ОК",I538="Учтено: добавьте пояснение"),IF(C538="Приход",D538,IF(C538="Корректировка остатка",D538,-D538)),"")</f>
        <v/>
      </c>
      <c r="G538" s="13"/>
      <c r="H538" s="15" t="str">
        <f>IF(OR(B538="",SUMPRODUCT(--EXACT('Номенклатура'!$A$6:$A$205,B538))&lt;&gt;1),"",INDEX('Номенклатура'!$B$6:$B$205,SUMPRODUCT(EXACT('Номенклатура'!$A$6:$A$205,B538)*(ROW('Номенклатура'!$A$6:$A$205)-5)))&amp;"")</f>
        <v/>
      </c>
      <c r="I538" s="15" t="str">
        <f>IF(COUNTA(A538:D538,G538)=0,"",IF(NOT(ISNUMBER(A538)),"Укажите дату",IF(B538="","Укажите код",IF(NOT(AND(ISTEXT(B538),LEN(B538)&gt;0,LEN(B538)&lt;=30,ISNUMBER(FIND(LEFT(B538,1),"ABCDEFGHIJKLMNOPQRSTUVWXYZ")),SUMPRODUCT((MID(B538,{1,2,3,4,5,6,7,8,9,10,11,12,13,14,15,16,17,18,19,20,21,22,23,24,25,26,27,28,29,30},1)&lt;&gt;"")*ISERROR(FIND(MID(B538,{1,2,3,4,5,6,7,8,9,10,11,12,13,14,15,16,17,18,19,20,21,22,23,24,25,26,27,28,29,30},1),"ABCDEFGHIJKLMNOPQRSTUVWXYZ0123456789-_")))=0,ISERROR(VALUE(B538)))),"Недопустимый код: только латинские буквы A-Z в верхнем регистре, цифры, - и _; начало с буквы, до 30 символов (например MILK-001)",IF(SUMPRODUCT(--EXACT('Номенклатура'!$A$6:$A$205,B538))=0,"Код не найден в номенклатуре",IF(SUMPRODUCT(--EXACT('Номенклатура'!$A$6:$A$205,B538))&gt;1,"Код повторяется в номенклатуре",IF(ISNA(MATCH(C538,{"Приход","Расход","Списание","Корректировка остатка"},0)),"Выберите тип операции",IF(NOT(ISNUMBER(D538)),"Укажите количество",IF(D538=0,"Количество не может быть 0",IF(AND(C538&lt;&gt;"Корректировка остатка",D538&lt;0),"Для этого типа количество положительное",IF(NOT(ISNUMBER('Номенклатура'!$C$2)),"Укажите дату начала учёта",IF(A538&lt;INT('Номенклатура'!$C$2),"Раньше даты начала учёта: НЕ учтено",IF(AND(C538="Корректировка остатка",TRIM(G538)=""),"Учтено: добавьте пояснение","ОК")))))))))))))</f>
        <v/>
      </c>
    </row>
    <row r="539" spans="1:9" x14ac:dyDescent="0.25">
      <c r="A539" s="16"/>
      <c r="B539" s="13"/>
      <c r="C539" s="13"/>
      <c r="D539" s="14"/>
      <c r="E539" s="17" t="str">
        <f>IF(OR(B539="",SUMPRODUCT(--EXACT('Номенклатура'!$A$6:$A$205,B539))&lt;&gt;1),"",INDEX('Номенклатура'!$D$6:$D$205,SUMPRODUCT(EXACT('Номенклатура'!$A$6:$A$205,B539)*(ROW('Номенклатура'!$A$6:$A$205)-5)))&amp;"")</f>
        <v/>
      </c>
      <c r="F539" s="18" t="str">
        <f>IF(OR(I539="ОК",I539="Учтено: добавьте пояснение"),IF(C539="Приход",D539,IF(C539="Корректировка остатка",D539,-D539)),"")</f>
        <v/>
      </c>
      <c r="G539" s="13"/>
      <c r="H539" s="15" t="str">
        <f>IF(OR(B539="",SUMPRODUCT(--EXACT('Номенклатура'!$A$6:$A$205,B539))&lt;&gt;1),"",INDEX('Номенклатура'!$B$6:$B$205,SUMPRODUCT(EXACT('Номенклатура'!$A$6:$A$205,B539)*(ROW('Номенклатура'!$A$6:$A$205)-5)))&amp;"")</f>
        <v/>
      </c>
      <c r="I539" s="15" t="str">
        <f>IF(COUNTA(A539:D539,G539)=0,"",IF(NOT(ISNUMBER(A539)),"Укажите дату",IF(B539="","Укажите код",IF(NOT(AND(ISTEXT(B539),LEN(B539)&gt;0,LEN(B539)&lt;=30,ISNUMBER(FIND(LEFT(B539,1),"ABCDEFGHIJKLMNOPQRSTUVWXYZ")),SUMPRODUCT((MID(B539,{1,2,3,4,5,6,7,8,9,10,11,12,13,14,15,16,17,18,19,20,21,22,23,24,25,26,27,28,29,30},1)&lt;&gt;"")*ISERROR(FIND(MID(B539,{1,2,3,4,5,6,7,8,9,10,11,12,13,14,15,16,17,18,19,20,21,22,23,24,25,26,27,28,29,30},1),"ABCDEFGHIJKLMNOPQRSTUVWXYZ0123456789-_")))=0,ISERROR(VALUE(B539)))),"Недопустимый код: только латинские буквы A-Z в верхнем регистре, цифры, - и _; начало с буквы, до 30 символов (например MILK-001)",IF(SUMPRODUCT(--EXACT('Номенклатура'!$A$6:$A$205,B539))=0,"Код не найден в номенклатуре",IF(SUMPRODUCT(--EXACT('Номенклатура'!$A$6:$A$205,B539))&gt;1,"Код повторяется в номенклатуре",IF(ISNA(MATCH(C539,{"Приход","Расход","Списание","Корректировка остатка"},0)),"Выберите тип операции",IF(NOT(ISNUMBER(D539)),"Укажите количество",IF(D539=0,"Количество не может быть 0",IF(AND(C539&lt;&gt;"Корректировка остатка",D539&lt;0),"Для этого типа количество положительное",IF(NOT(ISNUMBER('Номенклатура'!$C$2)),"Укажите дату начала учёта",IF(A539&lt;INT('Номенклатура'!$C$2),"Раньше даты начала учёта: НЕ учтено",IF(AND(C539="Корректировка остатка",TRIM(G539)=""),"Учтено: добавьте пояснение","ОК")))))))))))))</f>
        <v/>
      </c>
    </row>
    <row r="540" spans="1:9" x14ac:dyDescent="0.25">
      <c r="A540" s="16"/>
      <c r="B540" s="13"/>
      <c r="C540" s="13"/>
      <c r="D540" s="14"/>
      <c r="E540" s="17" t="str">
        <f>IF(OR(B540="",SUMPRODUCT(--EXACT('Номенклатура'!$A$6:$A$205,B540))&lt;&gt;1),"",INDEX('Номенклатура'!$D$6:$D$205,SUMPRODUCT(EXACT('Номенклатура'!$A$6:$A$205,B540)*(ROW('Номенклатура'!$A$6:$A$205)-5)))&amp;"")</f>
        <v/>
      </c>
      <c r="F540" s="18" t="str">
        <f>IF(OR(I540="ОК",I540="Учтено: добавьте пояснение"),IF(C540="Приход",D540,IF(C540="Корректировка остатка",D540,-D540)),"")</f>
        <v/>
      </c>
      <c r="G540" s="13"/>
      <c r="H540" s="15" t="str">
        <f>IF(OR(B540="",SUMPRODUCT(--EXACT('Номенклатура'!$A$6:$A$205,B540))&lt;&gt;1),"",INDEX('Номенклатура'!$B$6:$B$205,SUMPRODUCT(EXACT('Номенклатура'!$A$6:$A$205,B540)*(ROW('Номенклатура'!$A$6:$A$205)-5)))&amp;"")</f>
        <v/>
      </c>
      <c r="I540" s="15" t="str">
        <f>IF(COUNTA(A540:D540,G540)=0,"",IF(NOT(ISNUMBER(A540)),"Укажите дату",IF(B540="","Укажите код",IF(NOT(AND(ISTEXT(B540),LEN(B540)&gt;0,LEN(B540)&lt;=30,ISNUMBER(FIND(LEFT(B540,1),"ABCDEFGHIJKLMNOPQRSTUVWXYZ")),SUMPRODUCT((MID(B540,{1,2,3,4,5,6,7,8,9,10,11,12,13,14,15,16,17,18,19,20,21,22,23,24,25,26,27,28,29,30},1)&lt;&gt;"")*ISERROR(FIND(MID(B540,{1,2,3,4,5,6,7,8,9,10,11,12,13,14,15,16,17,18,19,20,21,22,23,24,25,26,27,28,29,30},1),"ABCDEFGHIJKLMNOPQRSTUVWXYZ0123456789-_")))=0,ISERROR(VALUE(B540)))),"Недопустимый код: только латинские буквы A-Z в верхнем регистре, цифры, - и _; начало с буквы, до 30 символов (например MILK-001)",IF(SUMPRODUCT(--EXACT('Номенклатура'!$A$6:$A$205,B540))=0,"Код не найден в номенклатуре",IF(SUMPRODUCT(--EXACT('Номенклатура'!$A$6:$A$205,B540))&gt;1,"Код повторяется в номенклатуре",IF(ISNA(MATCH(C540,{"Приход","Расход","Списание","Корректировка остатка"},0)),"Выберите тип операции",IF(NOT(ISNUMBER(D540)),"Укажите количество",IF(D540=0,"Количество не может быть 0",IF(AND(C540&lt;&gt;"Корректировка остатка",D540&lt;0),"Для этого типа количество положительное",IF(NOT(ISNUMBER('Номенклатура'!$C$2)),"Укажите дату начала учёта",IF(A540&lt;INT('Номенклатура'!$C$2),"Раньше даты начала учёта: НЕ учтено",IF(AND(C540="Корректировка остатка",TRIM(G540)=""),"Учтено: добавьте пояснение","ОК")))))))))))))</f>
        <v/>
      </c>
    </row>
    <row r="541" spans="1:9" x14ac:dyDescent="0.25">
      <c r="A541" s="16"/>
      <c r="B541" s="13"/>
      <c r="C541" s="13"/>
      <c r="D541" s="14"/>
      <c r="E541" s="17" t="str">
        <f>IF(OR(B541="",SUMPRODUCT(--EXACT('Номенклатура'!$A$6:$A$205,B541))&lt;&gt;1),"",INDEX('Номенклатура'!$D$6:$D$205,SUMPRODUCT(EXACT('Номенклатура'!$A$6:$A$205,B541)*(ROW('Номенклатура'!$A$6:$A$205)-5)))&amp;"")</f>
        <v/>
      </c>
      <c r="F541" s="18" t="str">
        <f>IF(OR(I541="ОК",I541="Учтено: добавьте пояснение"),IF(C541="Приход",D541,IF(C541="Корректировка остатка",D541,-D541)),"")</f>
        <v/>
      </c>
      <c r="G541" s="13"/>
      <c r="H541" s="15" t="str">
        <f>IF(OR(B541="",SUMPRODUCT(--EXACT('Номенклатура'!$A$6:$A$205,B541))&lt;&gt;1),"",INDEX('Номенклатура'!$B$6:$B$205,SUMPRODUCT(EXACT('Номенклатура'!$A$6:$A$205,B541)*(ROW('Номенклатура'!$A$6:$A$205)-5)))&amp;"")</f>
        <v/>
      </c>
      <c r="I541" s="15" t="str">
        <f>IF(COUNTA(A541:D541,G541)=0,"",IF(NOT(ISNUMBER(A541)),"Укажите дату",IF(B541="","Укажите код",IF(NOT(AND(ISTEXT(B541),LEN(B541)&gt;0,LEN(B541)&lt;=30,ISNUMBER(FIND(LEFT(B541,1),"ABCDEFGHIJKLMNOPQRSTUVWXYZ")),SUMPRODUCT((MID(B541,{1,2,3,4,5,6,7,8,9,10,11,12,13,14,15,16,17,18,19,20,21,22,23,24,25,26,27,28,29,30},1)&lt;&gt;"")*ISERROR(FIND(MID(B541,{1,2,3,4,5,6,7,8,9,10,11,12,13,14,15,16,17,18,19,20,21,22,23,24,25,26,27,28,29,30},1),"ABCDEFGHIJKLMNOPQRSTUVWXYZ0123456789-_")))=0,ISERROR(VALUE(B541)))),"Недопустимый код: только латинские буквы A-Z в верхнем регистре, цифры, - и _; начало с буквы, до 30 символов (например MILK-001)",IF(SUMPRODUCT(--EXACT('Номенклатура'!$A$6:$A$205,B541))=0,"Код не найден в номенклатуре",IF(SUMPRODUCT(--EXACT('Номенклатура'!$A$6:$A$205,B541))&gt;1,"Код повторяется в номенклатуре",IF(ISNA(MATCH(C541,{"Приход","Расход","Списание","Корректировка остатка"},0)),"Выберите тип операции",IF(NOT(ISNUMBER(D541)),"Укажите количество",IF(D541=0,"Количество не может быть 0",IF(AND(C541&lt;&gt;"Корректировка остатка",D541&lt;0),"Для этого типа количество положительное",IF(NOT(ISNUMBER('Номенклатура'!$C$2)),"Укажите дату начала учёта",IF(A541&lt;INT('Номенклатура'!$C$2),"Раньше даты начала учёта: НЕ учтено",IF(AND(C541="Корректировка остатка",TRIM(G541)=""),"Учтено: добавьте пояснение","ОК")))))))))))))</f>
        <v/>
      </c>
    </row>
    <row r="542" spans="1:9" x14ac:dyDescent="0.25">
      <c r="A542" s="16"/>
      <c r="B542" s="13"/>
      <c r="C542" s="13"/>
      <c r="D542" s="14"/>
      <c r="E542" s="17" t="str">
        <f>IF(OR(B542="",SUMPRODUCT(--EXACT('Номенклатура'!$A$6:$A$205,B542))&lt;&gt;1),"",INDEX('Номенклатура'!$D$6:$D$205,SUMPRODUCT(EXACT('Номенклатура'!$A$6:$A$205,B542)*(ROW('Номенклатура'!$A$6:$A$205)-5)))&amp;"")</f>
        <v/>
      </c>
      <c r="F542" s="18" t="str">
        <f>IF(OR(I542="ОК",I542="Учтено: добавьте пояснение"),IF(C542="Приход",D542,IF(C542="Корректировка остатка",D542,-D542)),"")</f>
        <v/>
      </c>
      <c r="G542" s="13"/>
      <c r="H542" s="15" t="str">
        <f>IF(OR(B542="",SUMPRODUCT(--EXACT('Номенклатура'!$A$6:$A$205,B542))&lt;&gt;1),"",INDEX('Номенклатура'!$B$6:$B$205,SUMPRODUCT(EXACT('Номенклатура'!$A$6:$A$205,B542)*(ROW('Номенклатура'!$A$6:$A$205)-5)))&amp;"")</f>
        <v/>
      </c>
      <c r="I542" s="15" t="str">
        <f>IF(COUNTA(A542:D542,G542)=0,"",IF(NOT(ISNUMBER(A542)),"Укажите дату",IF(B542="","Укажите код",IF(NOT(AND(ISTEXT(B542),LEN(B542)&gt;0,LEN(B542)&lt;=30,ISNUMBER(FIND(LEFT(B542,1),"ABCDEFGHIJKLMNOPQRSTUVWXYZ")),SUMPRODUCT((MID(B542,{1,2,3,4,5,6,7,8,9,10,11,12,13,14,15,16,17,18,19,20,21,22,23,24,25,26,27,28,29,30},1)&lt;&gt;"")*ISERROR(FIND(MID(B542,{1,2,3,4,5,6,7,8,9,10,11,12,13,14,15,16,17,18,19,20,21,22,23,24,25,26,27,28,29,30},1),"ABCDEFGHIJKLMNOPQRSTUVWXYZ0123456789-_")))=0,ISERROR(VALUE(B542)))),"Недопустимый код: только латинские буквы A-Z в верхнем регистре, цифры, - и _; начало с буквы, до 30 символов (например MILK-001)",IF(SUMPRODUCT(--EXACT('Номенклатура'!$A$6:$A$205,B542))=0,"Код не найден в номенклатуре",IF(SUMPRODUCT(--EXACT('Номенклатура'!$A$6:$A$205,B542))&gt;1,"Код повторяется в номенклатуре",IF(ISNA(MATCH(C542,{"Приход","Расход","Списание","Корректировка остатка"},0)),"Выберите тип операции",IF(NOT(ISNUMBER(D542)),"Укажите количество",IF(D542=0,"Количество не может быть 0",IF(AND(C542&lt;&gt;"Корректировка остатка",D542&lt;0),"Для этого типа количество положительное",IF(NOT(ISNUMBER('Номенклатура'!$C$2)),"Укажите дату начала учёта",IF(A542&lt;INT('Номенклатура'!$C$2),"Раньше даты начала учёта: НЕ учтено",IF(AND(C542="Корректировка остатка",TRIM(G542)=""),"Учтено: добавьте пояснение","ОК")))))))))))))</f>
        <v/>
      </c>
    </row>
    <row r="543" spans="1:9" x14ac:dyDescent="0.25">
      <c r="A543" s="16"/>
      <c r="B543" s="13"/>
      <c r="C543" s="13"/>
      <c r="D543" s="14"/>
      <c r="E543" s="17" t="str">
        <f>IF(OR(B543="",SUMPRODUCT(--EXACT('Номенклатура'!$A$6:$A$205,B543))&lt;&gt;1),"",INDEX('Номенклатура'!$D$6:$D$205,SUMPRODUCT(EXACT('Номенклатура'!$A$6:$A$205,B543)*(ROW('Номенклатура'!$A$6:$A$205)-5)))&amp;"")</f>
        <v/>
      </c>
      <c r="F543" s="18" t="str">
        <f>IF(OR(I543="ОК",I543="Учтено: добавьте пояснение"),IF(C543="Приход",D543,IF(C543="Корректировка остатка",D543,-D543)),"")</f>
        <v/>
      </c>
      <c r="G543" s="13"/>
      <c r="H543" s="15" t="str">
        <f>IF(OR(B543="",SUMPRODUCT(--EXACT('Номенклатура'!$A$6:$A$205,B543))&lt;&gt;1),"",INDEX('Номенклатура'!$B$6:$B$205,SUMPRODUCT(EXACT('Номенклатура'!$A$6:$A$205,B543)*(ROW('Номенклатура'!$A$6:$A$205)-5)))&amp;"")</f>
        <v/>
      </c>
      <c r="I543" s="15" t="str">
        <f>IF(COUNTA(A543:D543,G543)=0,"",IF(NOT(ISNUMBER(A543)),"Укажите дату",IF(B543="","Укажите код",IF(NOT(AND(ISTEXT(B543),LEN(B543)&gt;0,LEN(B543)&lt;=30,ISNUMBER(FIND(LEFT(B543,1),"ABCDEFGHIJKLMNOPQRSTUVWXYZ")),SUMPRODUCT((MID(B543,{1,2,3,4,5,6,7,8,9,10,11,12,13,14,15,16,17,18,19,20,21,22,23,24,25,26,27,28,29,30},1)&lt;&gt;"")*ISERROR(FIND(MID(B543,{1,2,3,4,5,6,7,8,9,10,11,12,13,14,15,16,17,18,19,20,21,22,23,24,25,26,27,28,29,30},1),"ABCDEFGHIJKLMNOPQRSTUVWXYZ0123456789-_")))=0,ISERROR(VALUE(B543)))),"Недопустимый код: только латинские буквы A-Z в верхнем регистре, цифры, - и _; начало с буквы, до 30 символов (например MILK-001)",IF(SUMPRODUCT(--EXACT('Номенклатура'!$A$6:$A$205,B543))=0,"Код не найден в номенклатуре",IF(SUMPRODUCT(--EXACT('Номенклатура'!$A$6:$A$205,B543))&gt;1,"Код повторяется в номенклатуре",IF(ISNA(MATCH(C543,{"Приход","Расход","Списание","Корректировка остатка"},0)),"Выберите тип операции",IF(NOT(ISNUMBER(D543)),"Укажите количество",IF(D543=0,"Количество не может быть 0",IF(AND(C543&lt;&gt;"Корректировка остатка",D543&lt;0),"Для этого типа количество положительное",IF(NOT(ISNUMBER('Номенклатура'!$C$2)),"Укажите дату начала учёта",IF(A543&lt;INT('Номенклатура'!$C$2),"Раньше даты начала учёта: НЕ учтено",IF(AND(C543="Корректировка остатка",TRIM(G543)=""),"Учтено: добавьте пояснение","ОК")))))))))))))</f>
        <v/>
      </c>
    </row>
    <row r="544" spans="1:9" x14ac:dyDescent="0.25">
      <c r="A544" s="16"/>
      <c r="B544" s="13"/>
      <c r="C544" s="13"/>
      <c r="D544" s="14"/>
      <c r="E544" s="17" t="str">
        <f>IF(OR(B544="",SUMPRODUCT(--EXACT('Номенклатура'!$A$6:$A$205,B544))&lt;&gt;1),"",INDEX('Номенклатура'!$D$6:$D$205,SUMPRODUCT(EXACT('Номенклатура'!$A$6:$A$205,B544)*(ROW('Номенклатура'!$A$6:$A$205)-5)))&amp;"")</f>
        <v/>
      </c>
      <c r="F544" s="18" t="str">
        <f>IF(OR(I544="ОК",I544="Учтено: добавьте пояснение"),IF(C544="Приход",D544,IF(C544="Корректировка остатка",D544,-D544)),"")</f>
        <v/>
      </c>
      <c r="G544" s="13"/>
      <c r="H544" s="15" t="str">
        <f>IF(OR(B544="",SUMPRODUCT(--EXACT('Номенклатура'!$A$6:$A$205,B544))&lt;&gt;1),"",INDEX('Номенклатура'!$B$6:$B$205,SUMPRODUCT(EXACT('Номенклатура'!$A$6:$A$205,B544)*(ROW('Номенклатура'!$A$6:$A$205)-5)))&amp;"")</f>
        <v/>
      </c>
      <c r="I544" s="15" t="str">
        <f>IF(COUNTA(A544:D544,G544)=0,"",IF(NOT(ISNUMBER(A544)),"Укажите дату",IF(B544="","Укажите код",IF(NOT(AND(ISTEXT(B544),LEN(B544)&gt;0,LEN(B544)&lt;=30,ISNUMBER(FIND(LEFT(B544,1),"ABCDEFGHIJKLMNOPQRSTUVWXYZ")),SUMPRODUCT((MID(B544,{1,2,3,4,5,6,7,8,9,10,11,12,13,14,15,16,17,18,19,20,21,22,23,24,25,26,27,28,29,30},1)&lt;&gt;"")*ISERROR(FIND(MID(B544,{1,2,3,4,5,6,7,8,9,10,11,12,13,14,15,16,17,18,19,20,21,22,23,24,25,26,27,28,29,30},1),"ABCDEFGHIJKLMNOPQRSTUVWXYZ0123456789-_")))=0,ISERROR(VALUE(B544)))),"Недопустимый код: только латинские буквы A-Z в верхнем регистре, цифры, - и _; начало с буквы, до 30 символов (например MILK-001)",IF(SUMPRODUCT(--EXACT('Номенклатура'!$A$6:$A$205,B544))=0,"Код не найден в номенклатуре",IF(SUMPRODUCT(--EXACT('Номенклатура'!$A$6:$A$205,B544))&gt;1,"Код повторяется в номенклатуре",IF(ISNA(MATCH(C544,{"Приход","Расход","Списание","Корректировка остатка"},0)),"Выберите тип операции",IF(NOT(ISNUMBER(D544)),"Укажите количество",IF(D544=0,"Количество не может быть 0",IF(AND(C544&lt;&gt;"Корректировка остатка",D544&lt;0),"Для этого типа количество положительное",IF(NOT(ISNUMBER('Номенклатура'!$C$2)),"Укажите дату начала учёта",IF(A544&lt;INT('Номенклатура'!$C$2),"Раньше даты начала учёта: НЕ учтено",IF(AND(C544="Корректировка остатка",TRIM(G544)=""),"Учтено: добавьте пояснение","ОК")))))))))))))</f>
        <v/>
      </c>
    </row>
    <row r="545" spans="1:9" x14ac:dyDescent="0.25">
      <c r="A545" s="16"/>
      <c r="B545" s="13"/>
      <c r="C545" s="13"/>
      <c r="D545" s="14"/>
      <c r="E545" s="17" t="str">
        <f>IF(OR(B545="",SUMPRODUCT(--EXACT('Номенклатура'!$A$6:$A$205,B545))&lt;&gt;1),"",INDEX('Номенклатура'!$D$6:$D$205,SUMPRODUCT(EXACT('Номенклатура'!$A$6:$A$205,B545)*(ROW('Номенклатура'!$A$6:$A$205)-5)))&amp;"")</f>
        <v/>
      </c>
      <c r="F545" s="18" t="str">
        <f>IF(OR(I545="ОК",I545="Учтено: добавьте пояснение"),IF(C545="Приход",D545,IF(C545="Корректировка остатка",D545,-D545)),"")</f>
        <v/>
      </c>
      <c r="G545" s="13"/>
      <c r="H545" s="15" t="str">
        <f>IF(OR(B545="",SUMPRODUCT(--EXACT('Номенклатура'!$A$6:$A$205,B545))&lt;&gt;1),"",INDEX('Номенклатура'!$B$6:$B$205,SUMPRODUCT(EXACT('Номенклатура'!$A$6:$A$205,B545)*(ROW('Номенклатура'!$A$6:$A$205)-5)))&amp;"")</f>
        <v/>
      </c>
      <c r="I545" s="15" t="str">
        <f>IF(COUNTA(A545:D545,G545)=0,"",IF(NOT(ISNUMBER(A545)),"Укажите дату",IF(B545="","Укажите код",IF(NOT(AND(ISTEXT(B545),LEN(B545)&gt;0,LEN(B545)&lt;=30,ISNUMBER(FIND(LEFT(B545,1),"ABCDEFGHIJKLMNOPQRSTUVWXYZ")),SUMPRODUCT((MID(B545,{1,2,3,4,5,6,7,8,9,10,11,12,13,14,15,16,17,18,19,20,21,22,23,24,25,26,27,28,29,30},1)&lt;&gt;"")*ISERROR(FIND(MID(B545,{1,2,3,4,5,6,7,8,9,10,11,12,13,14,15,16,17,18,19,20,21,22,23,24,25,26,27,28,29,30},1),"ABCDEFGHIJKLMNOPQRSTUVWXYZ0123456789-_")))=0,ISERROR(VALUE(B545)))),"Недопустимый код: только латинские буквы A-Z в верхнем регистре, цифры, - и _; начало с буквы, до 30 символов (например MILK-001)",IF(SUMPRODUCT(--EXACT('Номенклатура'!$A$6:$A$205,B545))=0,"Код не найден в номенклатуре",IF(SUMPRODUCT(--EXACT('Номенклатура'!$A$6:$A$205,B545))&gt;1,"Код повторяется в номенклатуре",IF(ISNA(MATCH(C545,{"Приход","Расход","Списание","Корректировка остатка"},0)),"Выберите тип операции",IF(NOT(ISNUMBER(D545)),"Укажите количество",IF(D545=0,"Количество не может быть 0",IF(AND(C545&lt;&gt;"Корректировка остатка",D545&lt;0),"Для этого типа количество положительное",IF(NOT(ISNUMBER('Номенклатура'!$C$2)),"Укажите дату начала учёта",IF(A545&lt;INT('Номенклатура'!$C$2),"Раньше даты начала учёта: НЕ учтено",IF(AND(C545="Корректировка остатка",TRIM(G545)=""),"Учтено: добавьте пояснение","ОК")))))))))))))</f>
        <v/>
      </c>
    </row>
    <row r="546" spans="1:9" x14ac:dyDescent="0.25">
      <c r="A546" s="16"/>
      <c r="B546" s="13"/>
      <c r="C546" s="13"/>
      <c r="D546" s="14"/>
      <c r="E546" s="17" t="str">
        <f>IF(OR(B546="",SUMPRODUCT(--EXACT('Номенклатура'!$A$6:$A$205,B546))&lt;&gt;1),"",INDEX('Номенклатура'!$D$6:$D$205,SUMPRODUCT(EXACT('Номенклатура'!$A$6:$A$205,B546)*(ROW('Номенклатура'!$A$6:$A$205)-5)))&amp;"")</f>
        <v/>
      </c>
      <c r="F546" s="18" t="str">
        <f>IF(OR(I546="ОК",I546="Учтено: добавьте пояснение"),IF(C546="Приход",D546,IF(C546="Корректировка остатка",D546,-D546)),"")</f>
        <v/>
      </c>
      <c r="G546" s="13"/>
      <c r="H546" s="15" t="str">
        <f>IF(OR(B546="",SUMPRODUCT(--EXACT('Номенклатура'!$A$6:$A$205,B546))&lt;&gt;1),"",INDEX('Номенклатура'!$B$6:$B$205,SUMPRODUCT(EXACT('Номенклатура'!$A$6:$A$205,B546)*(ROW('Номенклатура'!$A$6:$A$205)-5)))&amp;"")</f>
        <v/>
      </c>
      <c r="I546" s="15" t="str">
        <f>IF(COUNTA(A546:D546,G546)=0,"",IF(NOT(ISNUMBER(A546)),"Укажите дату",IF(B546="","Укажите код",IF(NOT(AND(ISTEXT(B546),LEN(B546)&gt;0,LEN(B546)&lt;=30,ISNUMBER(FIND(LEFT(B546,1),"ABCDEFGHIJKLMNOPQRSTUVWXYZ")),SUMPRODUCT((MID(B546,{1,2,3,4,5,6,7,8,9,10,11,12,13,14,15,16,17,18,19,20,21,22,23,24,25,26,27,28,29,30},1)&lt;&gt;"")*ISERROR(FIND(MID(B546,{1,2,3,4,5,6,7,8,9,10,11,12,13,14,15,16,17,18,19,20,21,22,23,24,25,26,27,28,29,30},1),"ABCDEFGHIJKLMNOPQRSTUVWXYZ0123456789-_")))=0,ISERROR(VALUE(B546)))),"Недопустимый код: только латинские буквы A-Z в верхнем регистре, цифры, - и _; начало с буквы, до 30 символов (например MILK-001)",IF(SUMPRODUCT(--EXACT('Номенклатура'!$A$6:$A$205,B546))=0,"Код не найден в номенклатуре",IF(SUMPRODUCT(--EXACT('Номенклатура'!$A$6:$A$205,B546))&gt;1,"Код повторяется в номенклатуре",IF(ISNA(MATCH(C546,{"Приход","Расход","Списание","Корректировка остатка"},0)),"Выберите тип операции",IF(NOT(ISNUMBER(D546)),"Укажите количество",IF(D546=0,"Количество не может быть 0",IF(AND(C546&lt;&gt;"Корректировка остатка",D546&lt;0),"Для этого типа количество положительное",IF(NOT(ISNUMBER('Номенклатура'!$C$2)),"Укажите дату начала учёта",IF(A546&lt;INT('Номенклатура'!$C$2),"Раньше даты начала учёта: НЕ учтено",IF(AND(C546="Корректировка остатка",TRIM(G546)=""),"Учтено: добавьте пояснение","ОК")))))))))))))</f>
        <v/>
      </c>
    </row>
    <row r="547" spans="1:9" x14ac:dyDescent="0.25">
      <c r="A547" s="16"/>
      <c r="B547" s="13"/>
      <c r="C547" s="13"/>
      <c r="D547" s="14"/>
      <c r="E547" s="17" t="str">
        <f>IF(OR(B547="",SUMPRODUCT(--EXACT('Номенклатура'!$A$6:$A$205,B547))&lt;&gt;1),"",INDEX('Номенклатура'!$D$6:$D$205,SUMPRODUCT(EXACT('Номенклатура'!$A$6:$A$205,B547)*(ROW('Номенклатура'!$A$6:$A$205)-5)))&amp;"")</f>
        <v/>
      </c>
      <c r="F547" s="18" t="str">
        <f>IF(OR(I547="ОК",I547="Учтено: добавьте пояснение"),IF(C547="Приход",D547,IF(C547="Корректировка остатка",D547,-D547)),"")</f>
        <v/>
      </c>
      <c r="G547" s="13"/>
      <c r="H547" s="15" t="str">
        <f>IF(OR(B547="",SUMPRODUCT(--EXACT('Номенклатура'!$A$6:$A$205,B547))&lt;&gt;1),"",INDEX('Номенклатура'!$B$6:$B$205,SUMPRODUCT(EXACT('Номенклатура'!$A$6:$A$205,B547)*(ROW('Номенклатура'!$A$6:$A$205)-5)))&amp;"")</f>
        <v/>
      </c>
      <c r="I547" s="15" t="str">
        <f>IF(COUNTA(A547:D547,G547)=0,"",IF(NOT(ISNUMBER(A547)),"Укажите дату",IF(B547="","Укажите код",IF(NOT(AND(ISTEXT(B547),LEN(B547)&gt;0,LEN(B547)&lt;=30,ISNUMBER(FIND(LEFT(B547,1),"ABCDEFGHIJKLMNOPQRSTUVWXYZ")),SUMPRODUCT((MID(B547,{1,2,3,4,5,6,7,8,9,10,11,12,13,14,15,16,17,18,19,20,21,22,23,24,25,26,27,28,29,30},1)&lt;&gt;"")*ISERROR(FIND(MID(B547,{1,2,3,4,5,6,7,8,9,10,11,12,13,14,15,16,17,18,19,20,21,22,23,24,25,26,27,28,29,30},1),"ABCDEFGHIJKLMNOPQRSTUVWXYZ0123456789-_")))=0,ISERROR(VALUE(B547)))),"Недопустимый код: только латинские буквы A-Z в верхнем регистре, цифры, - и _; начало с буквы, до 30 символов (например MILK-001)",IF(SUMPRODUCT(--EXACT('Номенклатура'!$A$6:$A$205,B547))=0,"Код не найден в номенклатуре",IF(SUMPRODUCT(--EXACT('Номенклатура'!$A$6:$A$205,B547))&gt;1,"Код повторяется в номенклатуре",IF(ISNA(MATCH(C547,{"Приход","Расход","Списание","Корректировка остатка"},0)),"Выберите тип операции",IF(NOT(ISNUMBER(D547)),"Укажите количество",IF(D547=0,"Количество не может быть 0",IF(AND(C547&lt;&gt;"Корректировка остатка",D547&lt;0),"Для этого типа количество положительное",IF(NOT(ISNUMBER('Номенклатура'!$C$2)),"Укажите дату начала учёта",IF(A547&lt;INT('Номенклатура'!$C$2),"Раньше даты начала учёта: НЕ учтено",IF(AND(C547="Корректировка остатка",TRIM(G547)=""),"Учтено: добавьте пояснение","ОК")))))))))))))</f>
        <v/>
      </c>
    </row>
    <row r="548" spans="1:9" x14ac:dyDescent="0.25">
      <c r="A548" s="16"/>
      <c r="B548" s="13"/>
      <c r="C548" s="13"/>
      <c r="D548" s="14"/>
      <c r="E548" s="17" t="str">
        <f>IF(OR(B548="",SUMPRODUCT(--EXACT('Номенклатура'!$A$6:$A$205,B548))&lt;&gt;1),"",INDEX('Номенклатура'!$D$6:$D$205,SUMPRODUCT(EXACT('Номенклатура'!$A$6:$A$205,B548)*(ROW('Номенклатура'!$A$6:$A$205)-5)))&amp;"")</f>
        <v/>
      </c>
      <c r="F548" s="18" t="str">
        <f>IF(OR(I548="ОК",I548="Учтено: добавьте пояснение"),IF(C548="Приход",D548,IF(C548="Корректировка остатка",D548,-D548)),"")</f>
        <v/>
      </c>
      <c r="G548" s="13"/>
      <c r="H548" s="15" t="str">
        <f>IF(OR(B548="",SUMPRODUCT(--EXACT('Номенклатура'!$A$6:$A$205,B548))&lt;&gt;1),"",INDEX('Номенклатура'!$B$6:$B$205,SUMPRODUCT(EXACT('Номенклатура'!$A$6:$A$205,B548)*(ROW('Номенклатура'!$A$6:$A$205)-5)))&amp;"")</f>
        <v/>
      </c>
      <c r="I548" s="15" t="str">
        <f>IF(COUNTA(A548:D548,G548)=0,"",IF(NOT(ISNUMBER(A548)),"Укажите дату",IF(B548="","Укажите код",IF(NOT(AND(ISTEXT(B548),LEN(B548)&gt;0,LEN(B548)&lt;=30,ISNUMBER(FIND(LEFT(B548,1),"ABCDEFGHIJKLMNOPQRSTUVWXYZ")),SUMPRODUCT((MID(B548,{1,2,3,4,5,6,7,8,9,10,11,12,13,14,15,16,17,18,19,20,21,22,23,24,25,26,27,28,29,30},1)&lt;&gt;"")*ISERROR(FIND(MID(B548,{1,2,3,4,5,6,7,8,9,10,11,12,13,14,15,16,17,18,19,20,21,22,23,24,25,26,27,28,29,30},1),"ABCDEFGHIJKLMNOPQRSTUVWXYZ0123456789-_")))=0,ISERROR(VALUE(B548)))),"Недопустимый код: только латинские буквы A-Z в верхнем регистре, цифры, - и _; начало с буквы, до 30 символов (например MILK-001)",IF(SUMPRODUCT(--EXACT('Номенклатура'!$A$6:$A$205,B548))=0,"Код не найден в номенклатуре",IF(SUMPRODUCT(--EXACT('Номенклатура'!$A$6:$A$205,B548))&gt;1,"Код повторяется в номенклатуре",IF(ISNA(MATCH(C548,{"Приход","Расход","Списание","Корректировка остатка"},0)),"Выберите тип операции",IF(NOT(ISNUMBER(D548)),"Укажите количество",IF(D548=0,"Количество не может быть 0",IF(AND(C548&lt;&gt;"Корректировка остатка",D548&lt;0),"Для этого типа количество положительное",IF(NOT(ISNUMBER('Номенклатура'!$C$2)),"Укажите дату начала учёта",IF(A548&lt;INT('Номенклатура'!$C$2),"Раньше даты начала учёта: НЕ учтено",IF(AND(C548="Корректировка остатка",TRIM(G548)=""),"Учтено: добавьте пояснение","ОК")))))))))))))</f>
        <v/>
      </c>
    </row>
    <row r="549" spans="1:9" x14ac:dyDescent="0.25">
      <c r="A549" s="16"/>
      <c r="B549" s="13"/>
      <c r="C549" s="13"/>
      <c r="D549" s="14"/>
      <c r="E549" s="17" t="str">
        <f>IF(OR(B549="",SUMPRODUCT(--EXACT('Номенклатура'!$A$6:$A$205,B549))&lt;&gt;1),"",INDEX('Номенклатура'!$D$6:$D$205,SUMPRODUCT(EXACT('Номенклатура'!$A$6:$A$205,B549)*(ROW('Номенклатура'!$A$6:$A$205)-5)))&amp;"")</f>
        <v/>
      </c>
      <c r="F549" s="18" t="str">
        <f>IF(OR(I549="ОК",I549="Учтено: добавьте пояснение"),IF(C549="Приход",D549,IF(C549="Корректировка остатка",D549,-D549)),"")</f>
        <v/>
      </c>
      <c r="G549" s="13"/>
      <c r="H549" s="15" t="str">
        <f>IF(OR(B549="",SUMPRODUCT(--EXACT('Номенклатура'!$A$6:$A$205,B549))&lt;&gt;1),"",INDEX('Номенклатура'!$B$6:$B$205,SUMPRODUCT(EXACT('Номенклатура'!$A$6:$A$205,B549)*(ROW('Номенклатура'!$A$6:$A$205)-5)))&amp;"")</f>
        <v/>
      </c>
      <c r="I549" s="15" t="str">
        <f>IF(COUNTA(A549:D549,G549)=0,"",IF(NOT(ISNUMBER(A549)),"Укажите дату",IF(B549="","Укажите код",IF(NOT(AND(ISTEXT(B549),LEN(B549)&gt;0,LEN(B549)&lt;=30,ISNUMBER(FIND(LEFT(B549,1),"ABCDEFGHIJKLMNOPQRSTUVWXYZ")),SUMPRODUCT((MID(B549,{1,2,3,4,5,6,7,8,9,10,11,12,13,14,15,16,17,18,19,20,21,22,23,24,25,26,27,28,29,30},1)&lt;&gt;"")*ISERROR(FIND(MID(B549,{1,2,3,4,5,6,7,8,9,10,11,12,13,14,15,16,17,18,19,20,21,22,23,24,25,26,27,28,29,30},1),"ABCDEFGHIJKLMNOPQRSTUVWXYZ0123456789-_")))=0,ISERROR(VALUE(B549)))),"Недопустимый код: только латинские буквы A-Z в верхнем регистре, цифры, - и _; начало с буквы, до 30 символов (например MILK-001)",IF(SUMPRODUCT(--EXACT('Номенклатура'!$A$6:$A$205,B549))=0,"Код не найден в номенклатуре",IF(SUMPRODUCT(--EXACT('Номенклатура'!$A$6:$A$205,B549))&gt;1,"Код повторяется в номенклатуре",IF(ISNA(MATCH(C549,{"Приход","Расход","Списание","Корректировка остатка"},0)),"Выберите тип операции",IF(NOT(ISNUMBER(D549)),"Укажите количество",IF(D549=0,"Количество не может быть 0",IF(AND(C549&lt;&gt;"Корректировка остатка",D549&lt;0),"Для этого типа количество положительное",IF(NOT(ISNUMBER('Номенклатура'!$C$2)),"Укажите дату начала учёта",IF(A549&lt;INT('Номенклатура'!$C$2),"Раньше даты начала учёта: НЕ учтено",IF(AND(C549="Корректировка остатка",TRIM(G549)=""),"Учтено: добавьте пояснение","ОК")))))))))))))</f>
        <v/>
      </c>
    </row>
    <row r="550" spans="1:9" x14ac:dyDescent="0.25">
      <c r="A550" s="16"/>
      <c r="B550" s="13"/>
      <c r="C550" s="13"/>
      <c r="D550" s="14"/>
      <c r="E550" s="17" t="str">
        <f>IF(OR(B550="",SUMPRODUCT(--EXACT('Номенклатура'!$A$6:$A$205,B550))&lt;&gt;1),"",INDEX('Номенклатура'!$D$6:$D$205,SUMPRODUCT(EXACT('Номенклатура'!$A$6:$A$205,B550)*(ROW('Номенклатура'!$A$6:$A$205)-5)))&amp;"")</f>
        <v/>
      </c>
      <c r="F550" s="18" t="str">
        <f>IF(OR(I550="ОК",I550="Учтено: добавьте пояснение"),IF(C550="Приход",D550,IF(C550="Корректировка остатка",D550,-D550)),"")</f>
        <v/>
      </c>
      <c r="G550" s="13"/>
      <c r="H550" s="15" t="str">
        <f>IF(OR(B550="",SUMPRODUCT(--EXACT('Номенклатура'!$A$6:$A$205,B550))&lt;&gt;1),"",INDEX('Номенклатура'!$B$6:$B$205,SUMPRODUCT(EXACT('Номенклатура'!$A$6:$A$205,B550)*(ROW('Номенклатура'!$A$6:$A$205)-5)))&amp;"")</f>
        <v/>
      </c>
      <c r="I550" s="15" t="str">
        <f>IF(COUNTA(A550:D550,G550)=0,"",IF(NOT(ISNUMBER(A550)),"Укажите дату",IF(B550="","Укажите код",IF(NOT(AND(ISTEXT(B550),LEN(B550)&gt;0,LEN(B550)&lt;=30,ISNUMBER(FIND(LEFT(B550,1),"ABCDEFGHIJKLMNOPQRSTUVWXYZ")),SUMPRODUCT((MID(B550,{1,2,3,4,5,6,7,8,9,10,11,12,13,14,15,16,17,18,19,20,21,22,23,24,25,26,27,28,29,30},1)&lt;&gt;"")*ISERROR(FIND(MID(B550,{1,2,3,4,5,6,7,8,9,10,11,12,13,14,15,16,17,18,19,20,21,22,23,24,25,26,27,28,29,30},1),"ABCDEFGHIJKLMNOPQRSTUVWXYZ0123456789-_")))=0,ISERROR(VALUE(B550)))),"Недопустимый код: только латинские буквы A-Z в верхнем регистре, цифры, - и _; начало с буквы, до 30 символов (например MILK-001)",IF(SUMPRODUCT(--EXACT('Номенклатура'!$A$6:$A$205,B550))=0,"Код не найден в номенклатуре",IF(SUMPRODUCT(--EXACT('Номенклатура'!$A$6:$A$205,B550))&gt;1,"Код повторяется в номенклатуре",IF(ISNA(MATCH(C550,{"Приход","Расход","Списание","Корректировка остатка"},0)),"Выберите тип операции",IF(NOT(ISNUMBER(D550)),"Укажите количество",IF(D550=0,"Количество не может быть 0",IF(AND(C550&lt;&gt;"Корректировка остатка",D550&lt;0),"Для этого типа количество положительное",IF(NOT(ISNUMBER('Номенклатура'!$C$2)),"Укажите дату начала учёта",IF(A550&lt;INT('Номенклатура'!$C$2),"Раньше даты начала учёта: НЕ учтено",IF(AND(C550="Корректировка остатка",TRIM(G550)=""),"Учтено: добавьте пояснение","ОК")))))))))))))</f>
        <v/>
      </c>
    </row>
    <row r="551" spans="1:9" x14ac:dyDescent="0.25">
      <c r="A551" s="16"/>
      <c r="B551" s="13"/>
      <c r="C551" s="13"/>
      <c r="D551" s="14"/>
      <c r="E551" s="17" t="str">
        <f>IF(OR(B551="",SUMPRODUCT(--EXACT('Номенклатура'!$A$6:$A$205,B551))&lt;&gt;1),"",INDEX('Номенклатура'!$D$6:$D$205,SUMPRODUCT(EXACT('Номенклатура'!$A$6:$A$205,B551)*(ROW('Номенклатура'!$A$6:$A$205)-5)))&amp;"")</f>
        <v/>
      </c>
      <c r="F551" s="18" t="str">
        <f>IF(OR(I551="ОК",I551="Учтено: добавьте пояснение"),IF(C551="Приход",D551,IF(C551="Корректировка остатка",D551,-D551)),"")</f>
        <v/>
      </c>
      <c r="G551" s="13"/>
      <c r="H551" s="15" t="str">
        <f>IF(OR(B551="",SUMPRODUCT(--EXACT('Номенклатура'!$A$6:$A$205,B551))&lt;&gt;1),"",INDEX('Номенклатура'!$B$6:$B$205,SUMPRODUCT(EXACT('Номенклатура'!$A$6:$A$205,B551)*(ROW('Номенклатура'!$A$6:$A$205)-5)))&amp;"")</f>
        <v/>
      </c>
      <c r="I551" s="15" t="str">
        <f>IF(COUNTA(A551:D551,G551)=0,"",IF(NOT(ISNUMBER(A551)),"Укажите дату",IF(B551="","Укажите код",IF(NOT(AND(ISTEXT(B551),LEN(B551)&gt;0,LEN(B551)&lt;=30,ISNUMBER(FIND(LEFT(B551,1),"ABCDEFGHIJKLMNOPQRSTUVWXYZ")),SUMPRODUCT((MID(B551,{1,2,3,4,5,6,7,8,9,10,11,12,13,14,15,16,17,18,19,20,21,22,23,24,25,26,27,28,29,30},1)&lt;&gt;"")*ISERROR(FIND(MID(B551,{1,2,3,4,5,6,7,8,9,10,11,12,13,14,15,16,17,18,19,20,21,22,23,24,25,26,27,28,29,30},1),"ABCDEFGHIJKLMNOPQRSTUVWXYZ0123456789-_")))=0,ISERROR(VALUE(B551)))),"Недопустимый код: только латинские буквы A-Z в верхнем регистре, цифры, - и _; начало с буквы, до 30 символов (например MILK-001)",IF(SUMPRODUCT(--EXACT('Номенклатура'!$A$6:$A$205,B551))=0,"Код не найден в номенклатуре",IF(SUMPRODUCT(--EXACT('Номенклатура'!$A$6:$A$205,B551))&gt;1,"Код повторяется в номенклатуре",IF(ISNA(MATCH(C551,{"Приход","Расход","Списание","Корректировка остатка"},0)),"Выберите тип операции",IF(NOT(ISNUMBER(D551)),"Укажите количество",IF(D551=0,"Количество не может быть 0",IF(AND(C551&lt;&gt;"Корректировка остатка",D551&lt;0),"Для этого типа количество положительное",IF(NOT(ISNUMBER('Номенклатура'!$C$2)),"Укажите дату начала учёта",IF(A551&lt;INT('Номенклатура'!$C$2),"Раньше даты начала учёта: НЕ учтено",IF(AND(C551="Корректировка остатка",TRIM(G551)=""),"Учтено: добавьте пояснение","ОК")))))))))))))</f>
        <v/>
      </c>
    </row>
    <row r="552" spans="1:9" x14ac:dyDescent="0.25">
      <c r="A552" s="16"/>
      <c r="B552" s="13"/>
      <c r="C552" s="13"/>
      <c r="D552" s="14"/>
      <c r="E552" s="17" t="str">
        <f>IF(OR(B552="",SUMPRODUCT(--EXACT('Номенклатура'!$A$6:$A$205,B552))&lt;&gt;1),"",INDEX('Номенклатура'!$D$6:$D$205,SUMPRODUCT(EXACT('Номенклатура'!$A$6:$A$205,B552)*(ROW('Номенклатура'!$A$6:$A$205)-5)))&amp;"")</f>
        <v/>
      </c>
      <c r="F552" s="18" t="str">
        <f>IF(OR(I552="ОК",I552="Учтено: добавьте пояснение"),IF(C552="Приход",D552,IF(C552="Корректировка остатка",D552,-D552)),"")</f>
        <v/>
      </c>
      <c r="G552" s="13"/>
      <c r="H552" s="15" t="str">
        <f>IF(OR(B552="",SUMPRODUCT(--EXACT('Номенклатура'!$A$6:$A$205,B552))&lt;&gt;1),"",INDEX('Номенклатура'!$B$6:$B$205,SUMPRODUCT(EXACT('Номенклатура'!$A$6:$A$205,B552)*(ROW('Номенклатура'!$A$6:$A$205)-5)))&amp;"")</f>
        <v/>
      </c>
      <c r="I552" s="15" t="str">
        <f>IF(COUNTA(A552:D552,G552)=0,"",IF(NOT(ISNUMBER(A552)),"Укажите дату",IF(B552="","Укажите код",IF(NOT(AND(ISTEXT(B552),LEN(B552)&gt;0,LEN(B552)&lt;=30,ISNUMBER(FIND(LEFT(B552,1),"ABCDEFGHIJKLMNOPQRSTUVWXYZ")),SUMPRODUCT((MID(B552,{1,2,3,4,5,6,7,8,9,10,11,12,13,14,15,16,17,18,19,20,21,22,23,24,25,26,27,28,29,30},1)&lt;&gt;"")*ISERROR(FIND(MID(B552,{1,2,3,4,5,6,7,8,9,10,11,12,13,14,15,16,17,18,19,20,21,22,23,24,25,26,27,28,29,30},1),"ABCDEFGHIJKLMNOPQRSTUVWXYZ0123456789-_")))=0,ISERROR(VALUE(B552)))),"Недопустимый код: только латинские буквы A-Z в верхнем регистре, цифры, - и _; начало с буквы, до 30 символов (например MILK-001)",IF(SUMPRODUCT(--EXACT('Номенклатура'!$A$6:$A$205,B552))=0,"Код не найден в номенклатуре",IF(SUMPRODUCT(--EXACT('Номенклатура'!$A$6:$A$205,B552))&gt;1,"Код повторяется в номенклатуре",IF(ISNA(MATCH(C552,{"Приход","Расход","Списание","Корректировка остатка"},0)),"Выберите тип операции",IF(NOT(ISNUMBER(D552)),"Укажите количество",IF(D552=0,"Количество не может быть 0",IF(AND(C552&lt;&gt;"Корректировка остатка",D552&lt;0),"Для этого типа количество положительное",IF(NOT(ISNUMBER('Номенклатура'!$C$2)),"Укажите дату начала учёта",IF(A552&lt;INT('Номенклатура'!$C$2),"Раньше даты начала учёта: НЕ учтено",IF(AND(C552="Корректировка остатка",TRIM(G552)=""),"Учтено: добавьте пояснение","ОК")))))))))))))</f>
        <v/>
      </c>
    </row>
    <row r="553" spans="1:9" x14ac:dyDescent="0.25">
      <c r="A553" s="16"/>
      <c r="B553" s="13"/>
      <c r="C553" s="13"/>
      <c r="D553" s="14"/>
      <c r="E553" s="17" t="str">
        <f>IF(OR(B553="",SUMPRODUCT(--EXACT('Номенклатура'!$A$6:$A$205,B553))&lt;&gt;1),"",INDEX('Номенклатура'!$D$6:$D$205,SUMPRODUCT(EXACT('Номенклатура'!$A$6:$A$205,B553)*(ROW('Номенклатура'!$A$6:$A$205)-5)))&amp;"")</f>
        <v/>
      </c>
      <c r="F553" s="18" t="str">
        <f>IF(OR(I553="ОК",I553="Учтено: добавьте пояснение"),IF(C553="Приход",D553,IF(C553="Корректировка остатка",D553,-D553)),"")</f>
        <v/>
      </c>
      <c r="G553" s="13"/>
      <c r="H553" s="15" t="str">
        <f>IF(OR(B553="",SUMPRODUCT(--EXACT('Номенклатура'!$A$6:$A$205,B553))&lt;&gt;1),"",INDEX('Номенклатура'!$B$6:$B$205,SUMPRODUCT(EXACT('Номенклатура'!$A$6:$A$205,B553)*(ROW('Номенклатура'!$A$6:$A$205)-5)))&amp;"")</f>
        <v/>
      </c>
      <c r="I553" s="15" t="str">
        <f>IF(COUNTA(A553:D553,G553)=0,"",IF(NOT(ISNUMBER(A553)),"Укажите дату",IF(B553="","Укажите код",IF(NOT(AND(ISTEXT(B553),LEN(B553)&gt;0,LEN(B553)&lt;=30,ISNUMBER(FIND(LEFT(B553,1),"ABCDEFGHIJKLMNOPQRSTUVWXYZ")),SUMPRODUCT((MID(B553,{1,2,3,4,5,6,7,8,9,10,11,12,13,14,15,16,17,18,19,20,21,22,23,24,25,26,27,28,29,30},1)&lt;&gt;"")*ISERROR(FIND(MID(B553,{1,2,3,4,5,6,7,8,9,10,11,12,13,14,15,16,17,18,19,20,21,22,23,24,25,26,27,28,29,30},1),"ABCDEFGHIJKLMNOPQRSTUVWXYZ0123456789-_")))=0,ISERROR(VALUE(B553)))),"Недопустимый код: только латинские буквы A-Z в верхнем регистре, цифры, - и _; начало с буквы, до 30 символов (например MILK-001)",IF(SUMPRODUCT(--EXACT('Номенклатура'!$A$6:$A$205,B553))=0,"Код не найден в номенклатуре",IF(SUMPRODUCT(--EXACT('Номенклатура'!$A$6:$A$205,B553))&gt;1,"Код повторяется в номенклатуре",IF(ISNA(MATCH(C553,{"Приход","Расход","Списание","Корректировка остатка"},0)),"Выберите тип операции",IF(NOT(ISNUMBER(D553)),"Укажите количество",IF(D553=0,"Количество не может быть 0",IF(AND(C553&lt;&gt;"Корректировка остатка",D553&lt;0),"Для этого типа количество положительное",IF(NOT(ISNUMBER('Номенклатура'!$C$2)),"Укажите дату начала учёта",IF(A553&lt;INT('Номенклатура'!$C$2),"Раньше даты начала учёта: НЕ учтено",IF(AND(C553="Корректировка остатка",TRIM(G553)=""),"Учтено: добавьте пояснение","ОК")))))))))))))</f>
        <v/>
      </c>
    </row>
    <row r="554" spans="1:9" x14ac:dyDescent="0.25">
      <c r="A554" s="16"/>
      <c r="B554" s="13"/>
      <c r="C554" s="13"/>
      <c r="D554" s="14"/>
      <c r="E554" s="17" t="str">
        <f>IF(OR(B554="",SUMPRODUCT(--EXACT('Номенклатура'!$A$6:$A$205,B554))&lt;&gt;1),"",INDEX('Номенклатура'!$D$6:$D$205,SUMPRODUCT(EXACT('Номенклатура'!$A$6:$A$205,B554)*(ROW('Номенклатура'!$A$6:$A$205)-5)))&amp;"")</f>
        <v/>
      </c>
      <c r="F554" s="18" t="str">
        <f>IF(OR(I554="ОК",I554="Учтено: добавьте пояснение"),IF(C554="Приход",D554,IF(C554="Корректировка остатка",D554,-D554)),"")</f>
        <v/>
      </c>
      <c r="G554" s="13"/>
      <c r="H554" s="15" t="str">
        <f>IF(OR(B554="",SUMPRODUCT(--EXACT('Номенклатура'!$A$6:$A$205,B554))&lt;&gt;1),"",INDEX('Номенклатура'!$B$6:$B$205,SUMPRODUCT(EXACT('Номенклатура'!$A$6:$A$205,B554)*(ROW('Номенклатура'!$A$6:$A$205)-5)))&amp;"")</f>
        <v/>
      </c>
      <c r="I554" s="15" t="str">
        <f>IF(COUNTA(A554:D554,G554)=0,"",IF(NOT(ISNUMBER(A554)),"Укажите дату",IF(B554="","Укажите код",IF(NOT(AND(ISTEXT(B554),LEN(B554)&gt;0,LEN(B554)&lt;=30,ISNUMBER(FIND(LEFT(B554,1),"ABCDEFGHIJKLMNOPQRSTUVWXYZ")),SUMPRODUCT((MID(B554,{1,2,3,4,5,6,7,8,9,10,11,12,13,14,15,16,17,18,19,20,21,22,23,24,25,26,27,28,29,30},1)&lt;&gt;"")*ISERROR(FIND(MID(B554,{1,2,3,4,5,6,7,8,9,10,11,12,13,14,15,16,17,18,19,20,21,22,23,24,25,26,27,28,29,30},1),"ABCDEFGHIJKLMNOPQRSTUVWXYZ0123456789-_")))=0,ISERROR(VALUE(B554)))),"Недопустимый код: только латинские буквы A-Z в верхнем регистре, цифры, - и _; начало с буквы, до 30 символов (например MILK-001)",IF(SUMPRODUCT(--EXACT('Номенклатура'!$A$6:$A$205,B554))=0,"Код не найден в номенклатуре",IF(SUMPRODUCT(--EXACT('Номенклатура'!$A$6:$A$205,B554))&gt;1,"Код повторяется в номенклатуре",IF(ISNA(MATCH(C554,{"Приход","Расход","Списание","Корректировка остатка"},0)),"Выберите тип операции",IF(NOT(ISNUMBER(D554)),"Укажите количество",IF(D554=0,"Количество не может быть 0",IF(AND(C554&lt;&gt;"Корректировка остатка",D554&lt;0),"Для этого типа количество положительное",IF(NOT(ISNUMBER('Номенклатура'!$C$2)),"Укажите дату начала учёта",IF(A554&lt;INT('Номенклатура'!$C$2),"Раньше даты начала учёта: НЕ учтено",IF(AND(C554="Корректировка остатка",TRIM(G554)=""),"Учтено: добавьте пояснение","ОК")))))))))))))</f>
        <v/>
      </c>
    </row>
    <row r="555" spans="1:9" x14ac:dyDescent="0.25">
      <c r="A555" s="16"/>
      <c r="B555" s="13"/>
      <c r="C555" s="13"/>
      <c r="D555" s="14"/>
      <c r="E555" s="17" t="str">
        <f>IF(OR(B555="",SUMPRODUCT(--EXACT('Номенклатура'!$A$6:$A$205,B555))&lt;&gt;1),"",INDEX('Номенклатура'!$D$6:$D$205,SUMPRODUCT(EXACT('Номенклатура'!$A$6:$A$205,B555)*(ROW('Номенклатура'!$A$6:$A$205)-5)))&amp;"")</f>
        <v/>
      </c>
      <c r="F555" s="18" t="str">
        <f>IF(OR(I555="ОК",I555="Учтено: добавьте пояснение"),IF(C555="Приход",D555,IF(C555="Корректировка остатка",D555,-D555)),"")</f>
        <v/>
      </c>
      <c r="G555" s="13"/>
      <c r="H555" s="15" t="str">
        <f>IF(OR(B555="",SUMPRODUCT(--EXACT('Номенклатура'!$A$6:$A$205,B555))&lt;&gt;1),"",INDEX('Номенклатура'!$B$6:$B$205,SUMPRODUCT(EXACT('Номенклатура'!$A$6:$A$205,B555)*(ROW('Номенклатура'!$A$6:$A$205)-5)))&amp;"")</f>
        <v/>
      </c>
      <c r="I555" s="15" t="str">
        <f>IF(COUNTA(A555:D555,G555)=0,"",IF(NOT(ISNUMBER(A555)),"Укажите дату",IF(B555="","Укажите код",IF(NOT(AND(ISTEXT(B555),LEN(B555)&gt;0,LEN(B555)&lt;=30,ISNUMBER(FIND(LEFT(B555,1),"ABCDEFGHIJKLMNOPQRSTUVWXYZ")),SUMPRODUCT((MID(B555,{1,2,3,4,5,6,7,8,9,10,11,12,13,14,15,16,17,18,19,20,21,22,23,24,25,26,27,28,29,30},1)&lt;&gt;"")*ISERROR(FIND(MID(B555,{1,2,3,4,5,6,7,8,9,10,11,12,13,14,15,16,17,18,19,20,21,22,23,24,25,26,27,28,29,30},1),"ABCDEFGHIJKLMNOPQRSTUVWXYZ0123456789-_")))=0,ISERROR(VALUE(B555)))),"Недопустимый код: только латинские буквы A-Z в верхнем регистре, цифры, - и _; начало с буквы, до 30 символов (например MILK-001)",IF(SUMPRODUCT(--EXACT('Номенклатура'!$A$6:$A$205,B555))=0,"Код не найден в номенклатуре",IF(SUMPRODUCT(--EXACT('Номенклатура'!$A$6:$A$205,B555))&gt;1,"Код повторяется в номенклатуре",IF(ISNA(MATCH(C555,{"Приход","Расход","Списание","Корректировка остатка"},0)),"Выберите тип операции",IF(NOT(ISNUMBER(D555)),"Укажите количество",IF(D555=0,"Количество не может быть 0",IF(AND(C555&lt;&gt;"Корректировка остатка",D555&lt;0),"Для этого типа количество положительное",IF(NOT(ISNUMBER('Номенклатура'!$C$2)),"Укажите дату начала учёта",IF(A555&lt;INT('Номенклатура'!$C$2),"Раньше даты начала учёта: НЕ учтено",IF(AND(C555="Корректировка остатка",TRIM(G555)=""),"Учтено: добавьте пояснение","ОК")))))))))))))</f>
        <v/>
      </c>
    </row>
    <row r="556" spans="1:9" x14ac:dyDescent="0.25">
      <c r="A556" s="16"/>
      <c r="B556" s="13"/>
      <c r="C556" s="13"/>
      <c r="D556" s="14"/>
      <c r="E556" s="17" t="str">
        <f>IF(OR(B556="",SUMPRODUCT(--EXACT('Номенклатура'!$A$6:$A$205,B556))&lt;&gt;1),"",INDEX('Номенклатура'!$D$6:$D$205,SUMPRODUCT(EXACT('Номенклатура'!$A$6:$A$205,B556)*(ROW('Номенклатура'!$A$6:$A$205)-5)))&amp;"")</f>
        <v/>
      </c>
      <c r="F556" s="18" t="str">
        <f>IF(OR(I556="ОК",I556="Учтено: добавьте пояснение"),IF(C556="Приход",D556,IF(C556="Корректировка остатка",D556,-D556)),"")</f>
        <v/>
      </c>
      <c r="G556" s="13"/>
      <c r="H556" s="15" t="str">
        <f>IF(OR(B556="",SUMPRODUCT(--EXACT('Номенклатура'!$A$6:$A$205,B556))&lt;&gt;1),"",INDEX('Номенклатура'!$B$6:$B$205,SUMPRODUCT(EXACT('Номенклатура'!$A$6:$A$205,B556)*(ROW('Номенклатура'!$A$6:$A$205)-5)))&amp;"")</f>
        <v/>
      </c>
      <c r="I556" s="15" t="str">
        <f>IF(COUNTA(A556:D556,G556)=0,"",IF(NOT(ISNUMBER(A556)),"Укажите дату",IF(B556="","Укажите код",IF(NOT(AND(ISTEXT(B556),LEN(B556)&gt;0,LEN(B556)&lt;=30,ISNUMBER(FIND(LEFT(B556,1),"ABCDEFGHIJKLMNOPQRSTUVWXYZ")),SUMPRODUCT((MID(B556,{1,2,3,4,5,6,7,8,9,10,11,12,13,14,15,16,17,18,19,20,21,22,23,24,25,26,27,28,29,30},1)&lt;&gt;"")*ISERROR(FIND(MID(B556,{1,2,3,4,5,6,7,8,9,10,11,12,13,14,15,16,17,18,19,20,21,22,23,24,25,26,27,28,29,30},1),"ABCDEFGHIJKLMNOPQRSTUVWXYZ0123456789-_")))=0,ISERROR(VALUE(B556)))),"Недопустимый код: только латинские буквы A-Z в верхнем регистре, цифры, - и _; начало с буквы, до 30 символов (например MILK-001)",IF(SUMPRODUCT(--EXACT('Номенклатура'!$A$6:$A$205,B556))=0,"Код не найден в номенклатуре",IF(SUMPRODUCT(--EXACT('Номенклатура'!$A$6:$A$205,B556))&gt;1,"Код повторяется в номенклатуре",IF(ISNA(MATCH(C556,{"Приход","Расход","Списание","Корректировка остатка"},0)),"Выберите тип операции",IF(NOT(ISNUMBER(D556)),"Укажите количество",IF(D556=0,"Количество не может быть 0",IF(AND(C556&lt;&gt;"Корректировка остатка",D556&lt;0),"Для этого типа количество положительное",IF(NOT(ISNUMBER('Номенклатура'!$C$2)),"Укажите дату начала учёта",IF(A556&lt;INT('Номенклатура'!$C$2),"Раньше даты начала учёта: НЕ учтено",IF(AND(C556="Корректировка остатка",TRIM(G556)=""),"Учтено: добавьте пояснение","ОК")))))))))))))</f>
        <v/>
      </c>
    </row>
    <row r="557" spans="1:9" x14ac:dyDescent="0.25">
      <c r="A557" s="16"/>
      <c r="B557" s="13"/>
      <c r="C557" s="13"/>
      <c r="D557" s="14"/>
      <c r="E557" s="17" t="str">
        <f>IF(OR(B557="",SUMPRODUCT(--EXACT('Номенклатура'!$A$6:$A$205,B557))&lt;&gt;1),"",INDEX('Номенклатура'!$D$6:$D$205,SUMPRODUCT(EXACT('Номенклатура'!$A$6:$A$205,B557)*(ROW('Номенклатура'!$A$6:$A$205)-5)))&amp;"")</f>
        <v/>
      </c>
      <c r="F557" s="18" t="str">
        <f>IF(OR(I557="ОК",I557="Учтено: добавьте пояснение"),IF(C557="Приход",D557,IF(C557="Корректировка остатка",D557,-D557)),"")</f>
        <v/>
      </c>
      <c r="G557" s="13"/>
      <c r="H557" s="15" t="str">
        <f>IF(OR(B557="",SUMPRODUCT(--EXACT('Номенклатура'!$A$6:$A$205,B557))&lt;&gt;1),"",INDEX('Номенклатура'!$B$6:$B$205,SUMPRODUCT(EXACT('Номенклатура'!$A$6:$A$205,B557)*(ROW('Номенклатура'!$A$6:$A$205)-5)))&amp;"")</f>
        <v/>
      </c>
      <c r="I557" s="15" t="str">
        <f>IF(COUNTA(A557:D557,G557)=0,"",IF(NOT(ISNUMBER(A557)),"Укажите дату",IF(B557="","Укажите код",IF(NOT(AND(ISTEXT(B557),LEN(B557)&gt;0,LEN(B557)&lt;=30,ISNUMBER(FIND(LEFT(B557,1),"ABCDEFGHIJKLMNOPQRSTUVWXYZ")),SUMPRODUCT((MID(B557,{1,2,3,4,5,6,7,8,9,10,11,12,13,14,15,16,17,18,19,20,21,22,23,24,25,26,27,28,29,30},1)&lt;&gt;"")*ISERROR(FIND(MID(B557,{1,2,3,4,5,6,7,8,9,10,11,12,13,14,15,16,17,18,19,20,21,22,23,24,25,26,27,28,29,30},1),"ABCDEFGHIJKLMNOPQRSTUVWXYZ0123456789-_")))=0,ISERROR(VALUE(B557)))),"Недопустимый код: только латинские буквы A-Z в верхнем регистре, цифры, - и _; начало с буквы, до 30 символов (например MILK-001)",IF(SUMPRODUCT(--EXACT('Номенклатура'!$A$6:$A$205,B557))=0,"Код не найден в номенклатуре",IF(SUMPRODUCT(--EXACT('Номенклатура'!$A$6:$A$205,B557))&gt;1,"Код повторяется в номенклатуре",IF(ISNA(MATCH(C557,{"Приход","Расход","Списание","Корректировка остатка"},0)),"Выберите тип операции",IF(NOT(ISNUMBER(D557)),"Укажите количество",IF(D557=0,"Количество не может быть 0",IF(AND(C557&lt;&gt;"Корректировка остатка",D557&lt;0),"Для этого типа количество положительное",IF(NOT(ISNUMBER('Номенклатура'!$C$2)),"Укажите дату начала учёта",IF(A557&lt;INT('Номенклатура'!$C$2),"Раньше даты начала учёта: НЕ учтено",IF(AND(C557="Корректировка остатка",TRIM(G557)=""),"Учтено: добавьте пояснение","ОК")))))))))))))</f>
        <v/>
      </c>
    </row>
    <row r="558" spans="1:9" x14ac:dyDescent="0.25">
      <c r="A558" s="16"/>
      <c r="B558" s="13"/>
      <c r="C558" s="13"/>
      <c r="D558" s="14"/>
      <c r="E558" s="17" t="str">
        <f>IF(OR(B558="",SUMPRODUCT(--EXACT('Номенклатура'!$A$6:$A$205,B558))&lt;&gt;1),"",INDEX('Номенклатура'!$D$6:$D$205,SUMPRODUCT(EXACT('Номенклатура'!$A$6:$A$205,B558)*(ROW('Номенклатура'!$A$6:$A$205)-5)))&amp;"")</f>
        <v/>
      </c>
      <c r="F558" s="18" t="str">
        <f>IF(OR(I558="ОК",I558="Учтено: добавьте пояснение"),IF(C558="Приход",D558,IF(C558="Корректировка остатка",D558,-D558)),"")</f>
        <v/>
      </c>
      <c r="G558" s="13"/>
      <c r="H558" s="15" t="str">
        <f>IF(OR(B558="",SUMPRODUCT(--EXACT('Номенклатура'!$A$6:$A$205,B558))&lt;&gt;1),"",INDEX('Номенклатура'!$B$6:$B$205,SUMPRODUCT(EXACT('Номенклатура'!$A$6:$A$205,B558)*(ROW('Номенклатура'!$A$6:$A$205)-5)))&amp;"")</f>
        <v/>
      </c>
      <c r="I558" s="15" t="str">
        <f>IF(COUNTA(A558:D558,G558)=0,"",IF(NOT(ISNUMBER(A558)),"Укажите дату",IF(B558="","Укажите код",IF(NOT(AND(ISTEXT(B558),LEN(B558)&gt;0,LEN(B558)&lt;=30,ISNUMBER(FIND(LEFT(B558,1),"ABCDEFGHIJKLMNOPQRSTUVWXYZ")),SUMPRODUCT((MID(B558,{1,2,3,4,5,6,7,8,9,10,11,12,13,14,15,16,17,18,19,20,21,22,23,24,25,26,27,28,29,30},1)&lt;&gt;"")*ISERROR(FIND(MID(B558,{1,2,3,4,5,6,7,8,9,10,11,12,13,14,15,16,17,18,19,20,21,22,23,24,25,26,27,28,29,30},1),"ABCDEFGHIJKLMNOPQRSTUVWXYZ0123456789-_")))=0,ISERROR(VALUE(B558)))),"Недопустимый код: только латинские буквы A-Z в верхнем регистре, цифры, - и _; начало с буквы, до 30 символов (например MILK-001)",IF(SUMPRODUCT(--EXACT('Номенклатура'!$A$6:$A$205,B558))=0,"Код не найден в номенклатуре",IF(SUMPRODUCT(--EXACT('Номенклатура'!$A$6:$A$205,B558))&gt;1,"Код повторяется в номенклатуре",IF(ISNA(MATCH(C558,{"Приход","Расход","Списание","Корректировка остатка"},0)),"Выберите тип операции",IF(NOT(ISNUMBER(D558)),"Укажите количество",IF(D558=0,"Количество не может быть 0",IF(AND(C558&lt;&gt;"Корректировка остатка",D558&lt;0),"Для этого типа количество положительное",IF(NOT(ISNUMBER('Номенклатура'!$C$2)),"Укажите дату начала учёта",IF(A558&lt;INT('Номенклатура'!$C$2),"Раньше даты начала учёта: НЕ учтено",IF(AND(C558="Корректировка остатка",TRIM(G558)=""),"Учтено: добавьте пояснение","ОК")))))))))))))</f>
        <v/>
      </c>
    </row>
    <row r="559" spans="1:9" x14ac:dyDescent="0.25">
      <c r="A559" s="16"/>
      <c r="B559" s="13"/>
      <c r="C559" s="13"/>
      <c r="D559" s="14"/>
      <c r="E559" s="17" t="str">
        <f>IF(OR(B559="",SUMPRODUCT(--EXACT('Номенклатура'!$A$6:$A$205,B559))&lt;&gt;1),"",INDEX('Номенклатура'!$D$6:$D$205,SUMPRODUCT(EXACT('Номенклатура'!$A$6:$A$205,B559)*(ROW('Номенклатура'!$A$6:$A$205)-5)))&amp;"")</f>
        <v/>
      </c>
      <c r="F559" s="18" t="str">
        <f>IF(OR(I559="ОК",I559="Учтено: добавьте пояснение"),IF(C559="Приход",D559,IF(C559="Корректировка остатка",D559,-D559)),"")</f>
        <v/>
      </c>
      <c r="G559" s="13"/>
      <c r="H559" s="15" t="str">
        <f>IF(OR(B559="",SUMPRODUCT(--EXACT('Номенклатура'!$A$6:$A$205,B559))&lt;&gt;1),"",INDEX('Номенклатура'!$B$6:$B$205,SUMPRODUCT(EXACT('Номенклатура'!$A$6:$A$205,B559)*(ROW('Номенклатура'!$A$6:$A$205)-5)))&amp;"")</f>
        <v/>
      </c>
      <c r="I559" s="15" t="str">
        <f>IF(COUNTA(A559:D559,G559)=0,"",IF(NOT(ISNUMBER(A559)),"Укажите дату",IF(B559="","Укажите код",IF(NOT(AND(ISTEXT(B559),LEN(B559)&gt;0,LEN(B559)&lt;=30,ISNUMBER(FIND(LEFT(B559,1),"ABCDEFGHIJKLMNOPQRSTUVWXYZ")),SUMPRODUCT((MID(B559,{1,2,3,4,5,6,7,8,9,10,11,12,13,14,15,16,17,18,19,20,21,22,23,24,25,26,27,28,29,30},1)&lt;&gt;"")*ISERROR(FIND(MID(B559,{1,2,3,4,5,6,7,8,9,10,11,12,13,14,15,16,17,18,19,20,21,22,23,24,25,26,27,28,29,30},1),"ABCDEFGHIJKLMNOPQRSTUVWXYZ0123456789-_")))=0,ISERROR(VALUE(B559)))),"Недопустимый код: только латинские буквы A-Z в верхнем регистре, цифры, - и _; начало с буквы, до 30 символов (например MILK-001)",IF(SUMPRODUCT(--EXACT('Номенклатура'!$A$6:$A$205,B559))=0,"Код не найден в номенклатуре",IF(SUMPRODUCT(--EXACT('Номенклатура'!$A$6:$A$205,B559))&gt;1,"Код повторяется в номенклатуре",IF(ISNA(MATCH(C559,{"Приход","Расход","Списание","Корректировка остатка"},0)),"Выберите тип операции",IF(NOT(ISNUMBER(D559)),"Укажите количество",IF(D559=0,"Количество не может быть 0",IF(AND(C559&lt;&gt;"Корректировка остатка",D559&lt;0),"Для этого типа количество положительное",IF(NOT(ISNUMBER('Номенклатура'!$C$2)),"Укажите дату начала учёта",IF(A559&lt;INT('Номенклатура'!$C$2),"Раньше даты начала учёта: НЕ учтено",IF(AND(C559="Корректировка остатка",TRIM(G559)=""),"Учтено: добавьте пояснение","ОК")))))))))))))</f>
        <v/>
      </c>
    </row>
    <row r="560" spans="1:9" x14ac:dyDescent="0.25">
      <c r="A560" s="16"/>
      <c r="B560" s="13"/>
      <c r="C560" s="13"/>
      <c r="D560" s="14"/>
      <c r="E560" s="17" t="str">
        <f>IF(OR(B560="",SUMPRODUCT(--EXACT('Номенклатура'!$A$6:$A$205,B560))&lt;&gt;1),"",INDEX('Номенклатура'!$D$6:$D$205,SUMPRODUCT(EXACT('Номенклатура'!$A$6:$A$205,B560)*(ROW('Номенклатура'!$A$6:$A$205)-5)))&amp;"")</f>
        <v/>
      </c>
      <c r="F560" s="18" t="str">
        <f>IF(OR(I560="ОК",I560="Учтено: добавьте пояснение"),IF(C560="Приход",D560,IF(C560="Корректировка остатка",D560,-D560)),"")</f>
        <v/>
      </c>
      <c r="G560" s="13"/>
      <c r="H560" s="15" t="str">
        <f>IF(OR(B560="",SUMPRODUCT(--EXACT('Номенклатура'!$A$6:$A$205,B560))&lt;&gt;1),"",INDEX('Номенклатура'!$B$6:$B$205,SUMPRODUCT(EXACT('Номенклатура'!$A$6:$A$205,B560)*(ROW('Номенклатура'!$A$6:$A$205)-5)))&amp;"")</f>
        <v/>
      </c>
      <c r="I560" s="15" t="str">
        <f>IF(COUNTA(A560:D560,G560)=0,"",IF(NOT(ISNUMBER(A560)),"Укажите дату",IF(B560="","Укажите код",IF(NOT(AND(ISTEXT(B560),LEN(B560)&gt;0,LEN(B560)&lt;=30,ISNUMBER(FIND(LEFT(B560,1),"ABCDEFGHIJKLMNOPQRSTUVWXYZ")),SUMPRODUCT((MID(B560,{1,2,3,4,5,6,7,8,9,10,11,12,13,14,15,16,17,18,19,20,21,22,23,24,25,26,27,28,29,30},1)&lt;&gt;"")*ISERROR(FIND(MID(B560,{1,2,3,4,5,6,7,8,9,10,11,12,13,14,15,16,17,18,19,20,21,22,23,24,25,26,27,28,29,30},1),"ABCDEFGHIJKLMNOPQRSTUVWXYZ0123456789-_")))=0,ISERROR(VALUE(B560)))),"Недопустимый код: только латинские буквы A-Z в верхнем регистре, цифры, - и _; начало с буквы, до 30 символов (например MILK-001)",IF(SUMPRODUCT(--EXACT('Номенклатура'!$A$6:$A$205,B560))=0,"Код не найден в номенклатуре",IF(SUMPRODUCT(--EXACT('Номенклатура'!$A$6:$A$205,B560))&gt;1,"Код повторяется в номенклатуре",IF(ISNA(MATCH(C560,{"Приход","Расход","Списание","Корректировка остатка"},0)),"Выберите тип операции",IF(NOT(ISNUMBER(D560)),"Укажите количество",IF(D560=0,"Количество не может быть 0",IF(AND(C560&lt;&gt;"Корректировка остатка",D560&lt;0),"Для этого типа количество положительное",IF(NOT(ISNUMBER('Номенклатура'!$C$2)),"Укажите дату начала учёта",IF(A560&lt;INT('Номенклатура'!$C$2),"Раньше даты начала учёта: НЕ учтено",IF(AND(C560="Корректировка остатка",TRIM(G560)=""),"Учтено: добавьте пояснение","ОК")))))))))))))</f>
        <v/>
      </c>
    </row>
    <row r="561" spans="1:9" x14ac:dyDescent="0.25">
      <c r="A561" s="16"/>
      <c r="B561" s="13"/>
      <c r="C561" s="13"/>
      <c r="D561" s="14"/>
      <c r="E561" s="17" t="str">
        <f>IF(OR(B561="",SUMPRODUCT(--EXACT('Номенклатура'!$A$6:$A$205,B561))&lt;&gt;1),"",INDEX('Номенклатура'!$D$6:$D$205,SUMPRODUCT(EXACT('Номенклатура'!$A$6:$A$205,B561)*(ROW('Номенклатура'!$A$6:$A$205)-5)))&amp;"")</f>
        <v/>
      </c>
      <c r="F561" s="18" t="str">
        <f>IF(OR(I561="ОК",I561="Учтено: добавьте пояснение"),IF(C561="Приход",D561,IF(C561="Корректировка остатка",D561,-D561)),"")</f>
        <v/>
      </c>
      <c r="G561" s="13"/>
      <c r="H561" s="15" t="str">
        <f>IF(OR(B561="",SUMPRODUCT(--EXACT('Номенклатура'!$A$6:$A$205,B561))&lt;&gt;1),"",INDEX('Номенклатура'!$B$6:$B$205,SUMPRODUCT(EXACT('Номенклатура'!$A$6:$A$205,B561)*(ROW('Номенклатура'!$A$6:$A$205)-5)))&amp;"")</f>
        <v/>
      </c>
      <c r="I561" s="15" t="str">
        <f>IF(COUNTA(A561:D561,G561)=0,"",IF(NOT(ISNUMBER(A561)),"Укажите дату",IF(B561="","Укажите код",IF(NOT(AND(ISTEXT(B561),LEN(B561)&gt;0,LEN(B561)&lt;=30,ISNUMBER(FIND(LEFT(B561,1),"ABCDEFGHIJKLMNOPQRSTUVWXYZ")),SUMPRODUCT((MID(B561,{1,2,3,4,5,6,7,8,9,10,11,12,13,14,15,16,17,18,19,20,21,22,23,24,25,26,27,28,29,30},1)&lt;&gt;"")*ISERROR(FIND(MID(B561,{1,2,3,4,5,6,7,8,9,10,11,12,13,14,15,16,17,18,19,20,21,22,23,24,25,26,27,28,29,30},1),"ABCDEFGHIJKLMNOPQRSTUVWXYZ0123456789-_")))=0,ISERROR(VALUE(B561)))),"Недопустимый код: только латинские буквы A-Z в верхнем регистре, цифры, - и _; начало с буквы, до 30 символов (например MILK-001)",IF(SUMPRODUCT(--EXACT('Номенклатура'!$A$6:$A$205,B561))=0,"Код не найден в номенклатуре",IF(SUMPRODUCT(--EXACT('Номенклатура'!$A$6:$A$205,B561))&gt;1,"Код повторяется в номенклатуре",IF(ISNA(MATCH(C561,{"Приход","Расход","Списание","Корректировка остатка"},0)),"Выберите тип операции",IF(NOT(ISNUMBER(D561)),"Укажите количество",IF(D561=0,"Количество не может быть 0",IF(AND(C561&lt;&gt;"Корректировка остатка",D561&lt;0),"Для этого типа количество положительное",IF(NOT(ISNUMBER('Номенклатура'!$C$2)),"Укажите дату начала учёта",IF(A561&lt;INT('Номенклатура'!$C$2),"Раньше даты начала учёта: НЕ учтено",IF(AND(C561="Корректировка остатка",TRIM(G561)=""),"Учтено: добавьте пояснение","ОК")))))))))))))</f>
        <v/>
      </c>
    </row>
    <row r="562" spans="1:9" x14ac:dyDescent="0.25">
      <c r="A562" s="16"/>
      <c r="B562" s="13"/>
      <c r="C562" s="13"/>
      <c r="D562" s="14"/>
      <c r="E562" s="17" t="str">
        <f>IF(OR(B562="",SUMPRODUCT(--EXACT('Номенклатура'!$A$6:$A$205,B562))&lt;&gt;1),"",INDEX('Номенклатура'!$D$6:$D$205,SUMPRODUCT(EXACT('Номенклатура'!$A$6:$A$205,B562)*(ROW('Номенклатура'!$A$6:$A$205)-5)))&amp;"")</f>
        <v/>
      </c>
      <c r="F562" s="18" t="str">
        <f>IF(OR(I562="ОК",I562="Учтено: добавьте пояснение"),IF(C562="Приход",D562,IF(C562="Корректировка остатка",D562,-D562)),"")</f>
        <v/>
      </c>
      <c r="G562" s="13"/>
      <c r="H562" s="15" t="str">
        <f>IF(OR(B562="",SUMPRODUCT(--EXACT('Номенклатура'!$A$6:$A$205,B562))&lt;&gt;1),"",INDEX('Номенклатура'!$B$6:$B$205,SUMPRODUCT(EXACT('Номенклатура'!$A$6:$A$205,B562)*(ROW('Номенклатура'!$A$6:$A$205)-5)))&amp;"")</f>
        <v/>
      </c>
      <c r="I562" s="15" t="str">
        <f>IF(COUNTA(A562:D562,G562)=0,"",IF(NOT(ISNUMBER(A562)),"Укажите дату",IF(B562="","Укажите код",IF(NOT(AND(ISTEXT(B562),LEN(B562)&gt;0,LEN(B562)&lt;=30,ISNUMBER(FIND(LEFT(B562,1),"ABCDEFGHIJKLMNOPQRSTUVWXYZ")),SUMPRODUCT((MID(B562,{1,2,3,4,5,6,7,8,9,10,11,12,13,14,15,16,17,18,19,20,21,22,23,24,25,26,27,28,29,30},1)&lt;&gt;"")*ISERROR(FIND(MID(B562,{1,2,3,4,5,6,7,8,9,10,11,12,13,14,15,16,17,18,19,20,21,22,23,24,25,26,27,28,29,30},1),"ABCDEFGHIJKLMNOPQRSTUVWXYZ0123456789-_")))=0,ISERROR(VALUE(B562)))),"Недопустимый код: только латинские буквы A-Z в верхнем регистре, цифры, - и _; начало с буквы, до 30 символов (например MILK-001)",IF(SUMPRODUCT(--EXACT('Номенклатура'!$A$6:$A$205,B562))=0,"Код не найден в номенклатуре",IF(SUMPRODUCT(--EXACT('Номенклатура'!$A$6:$A$205,B562))&gt;1,"Код повторяется в номенклатуре",IF(ISNA(MATCH(C562,{"Приход","Расход","Списание","Корректировка остатка"},0)),"Выберите тип операции",IF(NOT(ISNUMBER(D562)),"Укажите количество",IF(D562=0,"Количество не может быть 0",IF(AND(C562&lt;&gt;"Корректировка остатка",D562&lt;0),"Для этого типа количество положительное",IF(NOT(ISNUMBER('Номенклатура'!$C$2)),"Укажите дату начала учёта",IF(A562&lt;INT('Номенклатура'!$C$2),"Раньше даты начала учёта: НЕ учтено",IF(AND(C562="Корректировка остатка",TRIM(G562)=""),"Учтено: добавьте пояснение","ОК")))))))))))))</f>
        <v/>
      </c>
    </row>
    <row r="563" spans="1:9" x14ac:dyDescent="0.25">
      <c r="A563" s="16"/>
      <c r="B563" s="13"/>
      <c r="C563" s="13"/>
      <c r="D563" s="14"/>
      <c r="E563" s="17" t="str">
        <f>IF(OR(B563="",SUMPRODUCT(--EXACT('Номенклатура'!$A$6:$A$205,B563))&lt;&gt;1),"",INDEX('Номенклатура'!$D$6:$D$205,SUMPRODUCT(EXACT('Номенклатура'!$A$6:$A$205,B563)*(ROW('Номенклатура'!$A$6:$A$205)-5)))&amp;"")</f>
        <v/>
      </c>
      <c r="F563" s="18" t="str">
        <f>IF(OR(I563="ОК",I563="Учтено: добавьте пояснение"),IF(C563="Приход",D563,IF(C563="Корректировка остатка",D563,-D563)),"")</f>
        <v/>
      </c>
      <c r="G563" s="13"/>
      <c r="H563" s="15" t="str">
        <f>IF(OR(B563="",SUMPRODUCT(--EXACT('Номенклатура'!$A$6:$A$205,B563))&lt;&gt;1),"",INDEX('Номенклатура'!$B$6:$B$205,SUMPRODUCT(EXACT('Номенклатура'!$A$6:$A$205,B563)*(ROW('Номенклатура'!$A$6:$A$205)-5)))&amp;"")</f>
        <v/>
      </c>
      <c r="I563" s="15" t="str">
        <f>IF(COUNTA(A563:D563,G563)=0,"",IF(NOT(ISNUMBER(A563)),"Укажите дату",IF(B563="","Укажите код",IF(NOT(AND(ISTEXT(B563),LEN(B563)&gt;0,LEN(B563)&lt;=30,ISNUMBER(FIND(LEFT(B563,1),"ABCDEFGHIJKLMNOPQRSTUVWXYZ")),SUMPRODUCT((MID(B563,{1,2,3,4,5,6,7,8,9,10,11,12,13,14,15,16,17,18,19,20,21,22,23,24,25,26,27,28,29,30},1)&lt;&gt;"")*ISERROR(FIND(MID(B563,{1,2,3,4,5,6,7,8,9,10,11,12,13,14,15,16,17,18,19,20,21,22,23,24,25,26,27,28,29,30},1),"ABCDEFGHIJKLMNOPQRSTUVWXYZ0123456789-_")))=0,ISERROR(VALUE(B563)))),"Недопустимый код: только латинские буквы A-Z в верхнем регистре, цифры, - и _; начало с буквы, до 30 символов (например MILK-001)",IF(SUMPRODUCT(--EXACT('Номенклатура'!$A$6:$A$205,B563))=0,"Код не найден в номенклатуре",IF(SUMPRODUCT(--EXACT('Номенклатура'!$A$6:$A$205,B563))&gt;1,"Код повторяется в номенклатуре",IF(ISNA(MATCH(C563,{"Приход","Расход","Списание","Корректировка остатка"},0)),"Выберите тип операции",IF(NOT(ISNUMBER(D563)),"Укажите количество",IF(D563=0,"Количество не может быть 0",IF(AND(C563&lt;&gt;"Корректировка остатка",D563&lt;0),"Для этого типа количество положительное",IF(NOT(ISNUMBER('Номенклатура'!$C$2)),"Укажите дату начала учёта",IF(A563&lt;INT('Номенклатура'!$C$2),"Раньше даты начала учёта: НЕ учтено",IF(AND(C563="Корректировка остатка",TRIM(G563)=""),"Учтено: добавьте пояснение","ОК")))))))))))))</f>
        <v/>
      </c>
    </row>
    <row r="564" spans="1:9" x14ac:dyDescent="0.25">
      <c r="A564" s="16"/>
      <c r="B564" s="13"/>
      <c r="C564" s="13"/>
      <c r="D564" s="14"/>
      <c r="E564" s="17" t="str">
        <f>IF(OR(B564="",SUMPRODUCT(--EXACT('Номенклатура'!$A$6:$A$205,B564))&lt;&gt;1),"",INDEX('Номенклатура'!$D$6:$D$205,SUMPRODUCT(EXACT('Номенклатура'!$A$6:$A$205,B564)*(ROW('Номенклатура'!$A$6:$A$205)-5)))&amp;"")</f>
        <v/>
      </c>
      <c r="F564" s="18" t="str">
        <f>IF(OR(I564="ОК",I564="Учтено: добавьте пояснение"),IF(C564="Приход",D564,IF(C564="Корректировка остатка",D564,-D564)),"")</f>
        <v/>
      </c>
      <c r="G564" s="13"/>
      <c r="H564" s="15" t="str">
        <f>IF(OR(B564="",SUMPRODUCT(--EXACT('Номенклатура'!$A$6:$A$205,B564))&lt;&gt;1),"",INDEX('Номенклатура'!$B$6:$B$205,SUMPRODUCT(EXACT('Номенклатура'!$A$6:$A$205,B564)*(ROW('Номенклатура'!$A$6:$A$205)-5)))&amp;"")</f>
        <v/>
      </c>
      <c r="I564" s="15" t="str">
        <f>IF(COUNTA(A564:D564,G564)=0,"",IF(NOT(ISNUMBER(A564)),"Укажите дату",IF(B564="","Укажите код",IF(NOT(AND(ISTEXT(B564),LEN(B564)&gt;0,LEN(B564)&lt;=30,ISNUMBER(FIND(LEFT(B564,1),"ABCDEFGHIJKLMNOPQRSTUVWXYZ")),SUMPRODUCT((MID(B564,{1,2,3,4,5,6,7,8,9,10,11,12,13,14,15,16,17,18,19,20,21,22,23,24,25,26,27,28,29,30},1)&lt;&gt;"")*ISERROR(FIND(MID(B564,{1,2,3,4,5,6,7,8,9,10,11,12,13,14,15,16,17,18,19,20,21,22,23,24,25,26,27,28,29,30},1),"ABCDEFGHIJKLMNOPQRSTUVWXYZ0123456789-_")))=0,ISERROR(VALUE(B564)))),"Недопустимый код: только латинские буквы A-Z в верхнем регистре, цифры, - и _; начало с буквы, до 30 символов (например MILK-001)",IF(SUMPRODUCT(--EXACT('Номенклатура'!$A$6:$A$205,B564))=0,"Код не найден в номенклатуре",IF(SUMPRODUCT(--EXACT('Номенклатура'!$A$6:$A$205,B564))&gt;1,"Код повторяется в номенклатуре",IF(ISNA(MATCH(C564,{"Приход","Расход","Списание","Корректировка остатка"},0)),"Выберите тип операции",IF(NOT(ISNUMBER(D564)),"Укажите количество",IF(D564=0,"Количество не может быть 0",IF(AND(C564&lt;&gt;"Корректировка остатка",D564&lt;0),"Для этого типа количество положительное",IF(NOT(ISNUMBER('Номенклатура'!$C$2)),"Укажите дату начала учёта",IF(A564&lt;INT('Номенклатура'!$C$2),"Раньше даты начала учёта: НЕ учтено",IF(AND(C564="Корректировка остатка",TRIM(G564)=""),"Учтено: добавьте пояснение","ОК")))))))))))))</f>
        <v/>
      </c>
    </row>
    <row r="565" spans="1:9" x14ac:dyDescent="0.25">
      <c r="A565" s="16"/>
      <c r="B565" s="13"/>
      <c r="C565" s="13"/>
      <c r="D565" s="14"/>
      <c r="E565" s="17" t="str">
        <f>IF(OR(B565="",SUMPRODUCT(--EXACT('Номенклатура'!$A$6:$A$205,B565))&lt;&gt;1),"",INDEX('Номенклатура'!$D$6:$D$205,SUMPRODUCT(EXACT('Номенклатура'!$A$6:$A$205,B565)*(ROW('Номенклатура'!$A$6:$A$205)-5)))&amp;"")</f>
        <v/>
      </c>
      <c r="F565" s="18" t="str">
        <f>IF(OR(I565="ОК",I565="Учтено: добавьте пояснение"),IF(C565="Приход",D565,IF(C565="Корректировка остатка",D565,-D565)),"")</f>
        <v/>
      </c>
      <c r="G565" s="13"/>
      <c r="H565" s="15" t="str">
        <f>IF(OR(B565="",SUMPRODUCT(--EXACT('Номенклатура'!$A$6:$A$205,B565))&lt;&gt;1),"",INDEX('Номенклатура'!$B$6:$B$205,SUMPRODUCT(EXACT('Номенклатура'!$A$6:$A$205,B565)*(ROW('Номенклатура'!$A$6:$A$205)-5)))&amp;"")</f>
        <v/>
      </c>
      <c r="I565" s="15" t="str">
        <f>IF(COUNTA(A565:D565,G565)=0,"",IF(NOT(ISNUMBER(A565)),"Укажите дату",IF(B565="","Укажите код",IF(NOT(AND(ISTEXT(B565),LEN(B565)&gt;0,LEN(B565)&lt;=30,ISNUMBER(FIND(LEFT(B565,1),"ABCDEFGHIJKLMNOPQRSTUVWXYZ")),SUMPRODUCT((MID(B565,{1,2,3,4,5,6,7,8,9,10,11,12,13,14,15,16,17,18,19,20,21,22,23,24,25,26,27,28,29,30},1)&lt;&gt;"")*ISERROR(FIND(MID(B565,{1,2,3,4,5,6,7,8,9,10,11,12,13,14,15,16,17,18,19,20,21,22,23,24,25,26,27,28,29,30},1),"ABCDEFGHIJKLMNOPQRSTUVWXYZ0123456789-_")))=0,ISERROR(VALUE(B565)))),"Недопустимый код: только латинские буквы A-Z в верхнем регистре, цифры, - и _; начало с буквы, до 30 символов (например MILK-001)",IF(SUMPRODUCT(--EXACT('Номенклатура'!$A$6:$A$205,B565))=0,"Код не найден в номенклатуре",IF(SUMPRODUCT(--EXACT('Номенклатура'!$A$6:$A$205,B565))&gt;1,"Код повторяется в номенклатуре",IF(ISNA(MATCH(C565,{"Приход","Расход","Списание","Корректировка остатка"},0)),"Выберите тип операции",IF(NOT(ISNUMBER(D565)),"Укажите количество",IF(D565=0,"Количество не может быть 0",IF(AND(C565&lt;&gt;"Корректировка остатка",D565&lt;0),"Для этого типа количество положительное",IF(NOT(ISNUMBER('Номенклатура'!$C$2)),"Укажите дату начала учёта",IF(A565&lt;INT('Номенклатура'!$C$2),"Раньше даты начала учёта: НЕ учтено",IF(AND(C565="Корректировка остатка",TRIM(G565)=""),"Учтено: добавьте пояснение","ОК")))))))))))))</f>
        <v/>
      </c>
    </row>
    <row r="566" spans="1:9" x14ac:dyDescent="0.25">
      <c r="A566" s="16"/>
      <c r="B566" s="13"/>
      <c r="C566" s="13"/>
      <c r="D566" s="14"/>
      <c r="E566" s="17" t="str">
        <f>IF(OR(B566="",SUMPRODUCT(--EXACT('Номенклатура'!$A$6:$A$205,B566))&lt;&gt;1),"",INDEX('Номенклатура'!$D$6:$D$205,SUMPRODUCT(EXACT('Номенклатура'!$A$6:$A$205,B566)*(ROW('Номенклатура'!$A$6:$A$205)-5)))&amp;"")</f>
        <v/>
      </c>
      <c r="F566" s="18" t="str">
        <f>IF(OR(I566="ОК",I566="Учтено: добавьте пояснение"),IF(C566="Приход",D566,IF(C566="Корректировка остатка",D566,-D566)),"")</f>
        <v/>
      </c>
      <c r="G566" s="13"/>
      <c r="H566" s="15" t="str">
        <f>IF(OR(B566="",SUMPRODUCT(--EXACT('Номенклатура'!$A$6:$A$205,B566))&lt;&gt;1),"",INDEX('Номенклатура'!$B$6:$B$205,SUMPRODUCT(EXACT('Номенклатура'!$A$6:$A$205,B566)*(ROW('Номенклатура'!$A$6:$A$205)-5)))&amp;"")</f>
        <v/>
      </c>
      <c r="I566" s="15" t="str">
        <f>IF(COUNTA(A566:D566,G566)=0,"",IF(NOT(ISNUMBER(A566)),"Укажите дату",IF(B566="","Укажите код",IF(NOT(AND(ISTEXT(B566),LEN(B566)&gt;0,LEN(B566)&lt;=30,ISNUMBER(FIND(LEFT(B566,1),"ABCDEFGHIJKLMNOPQRSTUVWXYZ")),SUMPRODUCT((MID(B566,{1,2,3,4,5,6,7,8,9,10,11,12,13,14,15,16,17,18,19,20,21,22,23,24,25,26,27,28,29,30},1)&lt;&gt;"")*ISERROR(FIND(MID(B566,{1,2,3,4,5,6,7,8,9,10,11,12,13,14,15,16,17,18,19,20,21,22,23,24,25,26,27,28,29,30},1),"ABCDEFGHIJKLMNOPQRSTUVWXYZ0123456789-_")))=0,ISERROR(VALUE(B566)))),"Недопустимый код: только латинские буквы A-Z в верхнем регистре, цифры, - и _; начало с буквы, до 30 символов (например MILK-001)",IF(SUMPRODUCT(--EXACT('Номенклатура'!$A$6:$A$205,B566))=0,"Код не найден в номенклатуре",IF(SUMPRODUCT(--EXACT('Номенклатура'!$A$6:$A$205,B566))&gt;1,"Код повторяется в номенклатуре",IF(ISNA(MATCH(C566,{"Приход","Расход","Списание","Корректировка остатка"},0)),"Выберите тип операции",IF(NOT(ISNUMBER(D566)),"Укажите количество",IF(D566=0,"Количество не может быть 0",IF(AND(C566&lt;&gt;"Корректировка остатка",D566&lt;0),"Для этого типа количество положительное",IF(NOT(ISNUMBER('Номенклатура'!$C$2)),"Укажите дату начала учёта",IF(A566&lt;INT('Номенклатура'!$C$2),"Раньше даты начала учёта: НЕ учтено",IF(AND(C566="Корректировка остатка",TRIM(G566)=""),"Учтено: добавьте пояснение","ОК")))))))))))))</f>
        <v/>
      </c>
    </row>
    <row r="567" spans="1:9" x14ac:dyDescent="0.25">
      <c r="A567" s="16"/>
      <c r="B567" s="13"/>
      <c r="C567" s="13"/>
      <c r="D567" s="14"/>
      <c r="E567" s="17" t="str">
        <f>IF(OR(B567="",SUMPRODUCT(--EXACT('Номенклатура'!$A$6:$A$205,B567))&lt;&gt;1),"",INDEX('Номенклатура'!$D$6:$D$205,SUMPRODUCT(EXACT('Номенклатура'!$A$6:$A$205,B567)*(ROW('Номенклатура'!$A$6:$A$205)-5)))&amp;"")</f>
        <v/>
      </c>
      <c r="F567" s="18" t="str">
        <f>IF(OR(I567="ОК",I567="Учтено: добавьте пояснение"),IF(C567="Приход",D567,IF(C567="Корректировка остатка",D567,-D567)),"")</f>
        <v/>
      </c>
      <c r="G567" s="13"/>
      <c r="H567" s="15" t="str">
        <f>IF(OR(B567="",SUMPRODUCT(--EXACT('Номенклатура'!$A$6:$A$205,B567))&lt;&gt;1),"",INDEX('Номенклатура'!$B$6:$B$205,SUMPRODUCT(EXACT('Номенклатура'!$A$6:$A$205,B567)*(ROW('Номенклатура'!$A$6:$A$205)-5)))&amp;"")</f>
        <v/>
      </c>
      <c r="I567" s="15" t="str">
        <f>IF(COUNTA(A567:D567,G567)=0,"",IF(NOT(ISNUMBER(A567)),"Укажите дату",IF(B567="","Укажите код",IF(NOT(AND(ISTEXT(B567),LEN(B567)&gt;0,LEN(B567)&lt;=30,ISNUMBER(FIND(LEFT(B567,1),"ABCDEFGHIJKLMNOPQRSTUVWXYZ")),SUMPRODUCT((MID(B567,{1,2,3,4,5,6,7,8,9,10,11,12,13,14,15,16,17,18,19,20,21,22,23,24,25,26,27,28,29,30},1)&lt;&gt;"")*ISERROR(FIND(MID(B567,{1,2,3,4,5,6,7,8,9,10,11,12,13,14,15,16,17,18,19,20,21,22,23,24,25,26,27,28,29,30},1),"ABCDEFGHIJKLMNOPQRSTUVWXYZ0123456789-_")))=0,ISERROR(VALUE(B567)))),"Недопустимый код: только латинские буквы A-Z в верхнем регистре, цифры, - и _; начало с буквы, до 30 символов (например MILK-001)",IF(SUMPRODUCT(--EXACT('Номенклатура'!$A$6:$A$205,B567))=0,"Код не найден в номенклатуре",IF(SUMPRODUCT(--EXACT('Номенклатура'!$A$6:$A$205,B567))&gt;1,"Код повторяется в номенклатуре",IF(ISNA(MATCH(C567,{"Приход","Расход","Списание","Корректировка остатка"},0)),"Выберите тип операции",IF(NOT(ISNUMBER(D567)),"Укажите количество",IF(D567=0,"Количество не может быть 0",IF(AND(C567&lt;&gt;"Корректировка остатка",D567&lt;0),"Для этого типа количество положительное",IF(NOT(ISNUMBER('Номенклатура'!$C$2)),"Укажите дату начала учёта",IF(A567&lt;INT('Номенклатура'!$C$2),"Раньше даты начала учёта: НЕ учтено",IF(AND(C567="Корректировка остатка",TRIM(G567)=""),"Учтено: добавьте пояснение","ОК")))))))))))))</f>
        <v/>
      </c>
    </row>
    <row r="568" spans="1:9" x14ac:dyDescent="0.25">
      <c r="A568" s="16"/>
      <c r="B568" s="13"/>
      <c r="C568" s="13"/>
      <c r="D568" s="14"/>
      <c r="E568" s="17" t="str">
        <f>IF(OR(B568="",SUMPRODUCT(--EXACT('Номенклатура'!$A$6:$A$205,B568))&lt;&gt;1),"",INDEX('Номенклатура'!$D$6:$D$205,SUMPRODUCT(EXACT('Номенклатура'!$A$6:$A$205,B568)*(ROW('Номенклатура'!$A$6:$A$205)-5)))&amp;"")</f>
        <v/>
      </c>
      <c r="F568" s="18" t="str">
        <f>IF(OR(I568="ОК",I568="Учтено: добавьте пояснение"),IF(C568="Приход",D568,IF(C568="Корректировка остатка",D568,-D568)),"")</f>
        <v/>
      </c>
      <c r="G568" s="13"/>
      <c r="H568" s="15" t="str">
        <f>IF(OR(B568="",SUMPRODUCT(--EXACT('Номенклатура'!$A$6:$A$205,B568))&lt;&gt;1),"",INDEX('Номенклатура'!$B$6:$B$205,SUMPRODUCT(EXACT('Номенклатура'!$A$6:$A$205,B568)*(ROW('Номенклатура'!$A$6:$A$205)-5)))&amp;"")</f>
        <v/>
      </c>
      <c r="I568" s="15" t="str">
        <f>IF(COUNTA(A568:D568,G568)=0,"",IF(NOT(ISNUMBER(A568)),"Укажите дату",IF(B568="","Укажите код",IF(NOT(AND(ISTEXT(B568),LEN(B568)&gt;0,LEN(B568)&lt;=30,ISNUMBER(FIND(LEFT(B568,1),"ABCDEFGHIJKLMNOPQRSTUVWXYZ")),SUMPRODUCT((MID(B568,{1,2,3,4,5,6,7,8,9,10,11,12,13,14,15,16,17,18,19,20,21,22,23,24,25,26,27,28,29,30},1)&lt;&gt;"")*ISERROR(FIND(MID(B568,{1,2,3,4,5,6,7,8,9,10,11,12,13,14,15,16,17,18,19,20,21,22,23,24,25,26,27,28,29,30},1),"ABCDEFGHIJKLMNOPQRSTUVWXYZ0123456789-_")))=0,ISERROR(VALUE(B568)))),"Недопустимый код: только латинские буквы A-Z в верхнем регистре, цифры, - и _; начало с буквы, до 30 символов (например MILK-001)",IF(SUMPRODUCT(--EXACT('Номенклатура'!$A$6:$A$205,B568))=0,"Код не найден в номенклатуре",IF(SUMPRODUCT(--EXACT('Номенклатура'!$A$6:$A$205,B568))&gt;1,"Код повторяется в номенклатуре",IF(ISNA(MATCH(C568,{"Приход","Расход","Списание","Корректировка остатка"},0)),"Выберите тип операции",IF(NOT(ISNUMBER(D568)),"Укажите количество",IF(D568=0,"Количество не может быть 0",IF(AND(C568&lt;&gt;"Корректировка остатка",D568&lt;0),"Для этого типа количество положительное",IF(NOT(ISNUMBER('Номенклатура'!$C$2)),"Укажите дату начала учёта",IF(A568&lt;INT('Номенклатура'!$C$2),"Раньше даты начала учёта: НЕ учтено",IF(AND(C568="Корректировка остатка",TRIM(G568)=""),"Учтено: добавьте пояснение","ОК")))))))))))))</f>
        <v/>
      </c>
    </row>
    <row r="569" spans="1:9" x14ac:dyDescent="0.25">
      <c r="A569" s="16"/>
      <c r="B569" s="13"/>
      <c r="C569" s="13"/>
      <c r="D569" s="14"/>
      <c r="E569" s="17" t="str">
        <f>IF(OR(B569="",SUMPRODUCT(--EXACT('Номенклатура'!$A$6:$A$205,B569))&lt;&gt;1),"",INDEX('Номенклатура'!$D$6:$D$205,SUMPRODUCT(EXACT('Номенклатура'!$A$6:$A$205,B569)*(ROW('Номенклатура'!$A$6:$A$205)-5)))&amp;"")</f>
        <v/>
      </c>
      <c r="F569" s="18" t="str">
        <f>IF(OR(I569="ОК",I569="Учтено: добавьте пояснение"),IF(C569="Приход",D569,IF(C569="Корректировка остатка",D569,-D569)),"")</f>
        <v/>
      </c>
      <c r="G569" s="13"/>
      <c r="H569" s="15" t="str">
        <f>IF(OR(B569="",SUMPRODUCT(--EXACT('Номенклатура'!$A$6:$A$205,B569))&lt;&gt;1),"",INDEX('Номенклатура'!$B$6:$B$205,SUMPRODUCT(EXACT('Номенклатура'!$A$6:$A$205,B569)*(ROW('Номенклатура'!$A$6:$A$205)-5)))&amp;"")</f>
        <v/>
      </c>
      <c r="I569" s="15" t="str">
        <f>IF(COUNTA(A569:D569,G569)=0,"",IF(NOT(ISNUMBER(A569)),"Укажите дату",IF(B569="","Укажите код",IF(NOT(AND(ISTEXT(B569),LEN(B569)&gt;0,LEN(B569)&lt;=30,ISNUMBER(FIND(LEFT(B569,1),"ABCDEFGHIJKLMNOPQRSTUVWXYZ")),SUMPRODUCT((MID(B569,{1,2,3,4,5,6,7,8,9,10,11,12,13,14,15,16,17,18,19,20,21,22,23,24,25,26,27,28,29,30},1)&lt;&gt;"")*ISERROR(FIND(MID(B569,{1,2,3,4,5,6,7,8,9,10,11,12,13,14,15,16,17,18,19,20,21,22,23,24,25,26,27,28,29,30},1),"ABCDEFGHIJKLMNOPQRSTUVWXYZ0123456789-_")))=0,ISERROR(VALUE(B569)))),"Недопустимый код: только латинские буквы A-Z в верхнем регистре, цифры, - и _; начало с буквы, до 30 символов (например MILK-001)",IF(SUMPRODUCT(--EXACT('Номенклатура'!$A$6:$A$205,B569))=0,"Код не найден в номенклатуре",IF(SUMPRODUCT(--EXACT('Номенклатура'!$A$6:$A$205,B569))&gt;1,"Код повторяется в номенклатуре",IF(ISNA(MATCH(C569,{"Приход","Расход","Списание","Корректировка остатка"},0)),"Выберите тип операции",IF(NOT(ISNUMBER(D569)),"Укажите количество",IF(D569=0,"Количество не может быть 0",IF(AND(C569&lt;&gt;"Корректировка остатка",D569&lt;0),"Для этого типа количество положительное",IF(NOT(ISNUMBER('Номенклатура'!$C$2)),"Укажите дату начала учёта",IF(A569&lt;INT('Номенклатура'!$C$2),"Раньше даты начала учёта: НЕ учтено",IF(AND(C569="Корректировка остатка",TRIM(G569)=""),"Учтено: добавьте пояснение","ОК")))))))))))))</f>
        <v/>
      </c>
    </row>
    <row r="570" spans="1:9" x14ac:dyDescent="0.25">
      <c r="A570" s="16"/>
      <c r="B570" s="13"/>
      <c r="C570" s="13"/>
      <c r="D570" s="14"/>
      <c r="E570" s="17" t="str">
        <f>IF(OR(B570="",SUMPRODUCT(--EXACT('Номенклатура'!$A$6:$A$205,B570))&lt;&gt;1),"",INDEX('Номенклатура'!$D$6:$D$205,SUMPRODUCT(EXACT('Номенклатура'!$A$6:$A$205,B570)*(ROW('Номенклатура'!$A$6:$A$205)-5)))&amp;"")</f>
        <v/>
      </c>
      <c r="F570" s="18" t="str">
        <f>IF(OR(I570="ОК",I570="Учтено: добавьте пояснение"),IF(C570="Приход",D570,IF(C570="Корректировка остатка",D570,-D570)),"")</f>
        <v/>
      </c>
      <c r="G570" s="13"/>
      <c r="H570" s="15" t="str">
        <f>IF(OR(B570="",SUMPRODUCT(--EXACT('Номенклатура'!$A$6:$A$205,B570))&lt;&gt;1),"",INDEX('Номенклатура'!$B$6:$B$205,SUMPRODUCT(EXACT('Номенклатура'!$A$6:$A$205,B570)*(ROW('Номенклатура'!$A$6:$A$205)-5)))&amp;"")</f>
        <v/>
      </c>
      <c r="I570" s="15" t="str">
        <f>IF(COUNTA(A570:D570,G570)=0,"",IF(NOT(ISNUMBER(A570)),"Укажите дату",IF(B570="","Укажите код",IF(NOT(AND(ISTEXT(B570),LEN(B570)&gt;0,LEN(B570)&lt;=30,ISNUMBER(FIND(LEFT(B570,1),"ABCDEFGHIJKLMNOPQRSTUVWXYZ")),SUMPRODUCT((MID(B570,{1,2,3,4,5,6,7,8,9,10,11,12,13,14,15,16,17,18,19,20,21,22,23,24,25,26,27,28,29,30},1)&lt;&gt;"")*ISERROR(FIND(MID(B570,{1,2,3,4,5,6,7,8,9,10,11,12,13,14,15,16,17,18,19,20,21,22,23,24,25,26,27,28,29,30},1),"ABCDEFGHIJKLMNOPQRSTUVWXYZ0123456789-_")))=0,ISERROR(VALUE(B570)))),"Недопустимый код: только латинские буквы A-Z в верхнем регистре, цифры, - и _; начало с буквы, до 30 символов (например MILK-001)",IF(SUMPRODUCT(--EXACT('Номенклатура'!$A$6:$A$205,B570))=0,"Код не найден в номенклатуре",IF(SUMPRODUCT(--EXACT('Номенклатура'!$A$6:$A$205,B570))&gt;1,"Код повторяется в номенклатуре",IF(ISNA(MATCH(C570,{"Приход","Расход","Списание","Корректировка остатка"},0)),"Выберите тип операции",IF(NOT(ISNUMBER(D570)),"Укажите количество",IF(D570=0,"Количество не может быть 0",IF(AND(C570&lt;&gt;"Корректировка остатка",D570&lt;0),"Для этого типа количество положительное",IF(NOT(ISNUMBER('Номенклатура'!$C$2)),"Укажите дату начала учёта",IF(A570&lt;INT('Номенклатура'!$C$2),"Раньше даты начала учёта: НЕ учтено",IF(AND(C570="Корректировка остатка",TRIM(G570)=""),"Учтено: добавьте пояснение","ОК")))))))))))))</f>
        <v/>
      </c>
    </row>
    <row r="571" spans="1:9" x14ac:dyDescent="0.25">
      <c r="A571" s="16"/>
      <c r="B571" s="13"/>
      <c r="C571" s="13"/>
      <c r="D571" s="14"/>
      <c r="E571" s="17" t="str">
        <f>IF(OR(B571="",SUMPRODUCT(--EXACT('Номенклатура'!$A$6:$A$205,B571))&lt;&gt;1),"",INDEX('Номенклатура'!$D$6:$D$205,SUMPRODUCT(EXACT('Номенклатура'!$A$6:$A$205,B571)*(ROW('Номенклатура'!$A$6:$A$205)-5)))&amp;"")</f>
        <v/>
      </c>
      <c r="F571" s="18" t="str">
        <f>IF(OR(I571="ОК",I571="Учтено: добавьте пояснение"),IF(C571="Приход",D571,IF(C571="Корректировка остатка",D571,-D571)),"")</f>
        <v/>
      </c>
      <c r="G571" s="13"/>
      <c r="H571" s="15" t="str">
        <f>IF(OR(B571="",SUMPRODUCT(--EXACT('Номенклатура'!$A$6:$A$205,B571))&lt;&gt;1),"",INDEX('Номенклатура'!$B$6:$B$205,SUMPRODUCT(EXACT('Номенклатура'!$A$6:$A$205,B571)*(ROW('Номенклатура'!$A$6:$A$205)-5)))&amp;"")</f>
        <v/>
      </c>
      <c r="I571" s="15" t="str">
        <f>IF(COUNTA(A571:D571,G571)=0,"",IF(NOT(ISNUMBER(A571)),"Укажите дату",IF(B571="","Укажите код",IF(NOT(AND(ISTEXT(B571),LEN(B571)&gt;0,LEN(B571)&lt;=30,ISNUMBER(FIND(LEFT(B571,1),"ABCDEFGHIJKLMNOPQRSTUVWXYZ")),SUMPRODUCT((MID(B571,{1,2,3,4,5,6,7,8,9,10,11,12,13,14,15,16,17,18,19,20,21,22,23,24,25,26,27,28,29,30},1)&lt;&gt;"")*ISERROR(FIND(MID(B571,{1,2,3,4,5,6,7,8,9,10,11,12,13,14,15,16,17,18,19,20,21,22,23,24,25,26,27,28,29,30},1),"ABCDEFGHIJKLMNOPQRSTUVWXYZ0123456789-_")))=0,ISERROR(VALUE(B571)))),"Недопустимый код: только латинские буквы A-Z в верхнем регистре, цифры, - и _; начало с буквы, до 30 символов (например MILK-001)",IF(SUMPRODUCT(--EXACT('Номенклатура'!$A$6:$A$205,B571))=0,"Код не найден в номенклатуре",IF(SUMPRODUCT(--EXACT('Номенклатура'!$A$6:$A$205,B571))&gt;1,"Код повторяется в номенклатуре",IF(ISNA(MATCH(C571,{"Приход","Расход","Списание","Корректировка остатка"},0)),"Выберите тип операции",IF(NOT(ISNUMBER(D571)),"Укажите количество",IF(D571=0,"Количество не может быть 0",IF(AND(C571&lt;&gt;"Корректировка остатка",D571&lt;0),"Для этого типа количество положительное",IF(NOT(ISNUMBER('Номенклатура'!$C$2)),"Укажите дату начала учёта",IF(A571&lt;INT('Номенклатура'!$C$2),"Раньше даты начала учёта: НЕ учтено",IF(AND(C571="Корректировка остатка",TRIM(G571)=""),"Учтено: добавьте пояснение","ОК")))))))))))))</f>
        <v/>
      </c>
    </row>
    <row r="572" spans="1:9" x14ac:dyDescent="0.25">
      <c r="A572" s="16"/>
      <c r="B572" s="13"/>
      <c r="C572" s="13"/>
      <c r="D572" s="14"/>
      <c r="E572" s="17" t="str">
        <f>IF(OR(B572="",SUMPRODUCT(--EXACT('Номенклатура'!$A$6:$A$205,B572))&lt;&gt;1),"",INDEX('Номенклатура'!$D$6:$D$205,SUMPRODUCT(EXACT('Номенклатура'!$A$6:$A$205,B572)*(ROW('Номенклатура'!$A$6:$A$205)-5)))&amp;"")</f>
        <v/>
      </c>
      <c r="F572" s="18" t="str">
        <f>IF(OR(I572="ОК",I572="Учтено: добавьте пояснение"),IF(C572="Приход",D572,IF(C572="Корректировка остатка",D572,-D572)),"")</f>
        <v/>
      </c>
      <c r="G572" s="13"/>
      <c r="H572" s="15" t="str">
        <f>IF(OR(B572="",SUMPRODUCT(--EXACT('Номенклатура'!$A$6:$A$205,B572))&lt;&gt;1),"",INDEX('Номенклатура'!$B$6:$B$205,SUMPRODUCT(EXACT('Номенклатура'!$A$6:$A$205,B572)*(ROW('Номенклатура'!$A$6:$A$205)-5)))&amp;"")</f>
        <v/>
      </c>
      <c r="I572" s="15" t="str">
        <f>IF(COUNTA(A572:D572,G572)=0,"",IF(NOT(ISNUMBER(A572)),"Укажите дату",IF(B572="","Укажите код",IF(NOT(AND(ISTEXT(B572),LEN(B572)&gt;0,LEN(B572)&lt;=30,ISNUMBER(FIND(LEFT(B572,1),"ABCDEFGHIJKLMNOPQRSTUVWXYZ")),SUMPRODUCT((MID(B572,{1,2,3,4,5,6,7,8,9,10,11,12,13,14,15,16,17,18,19,20,21,22,23,24,25,26,27,28,29,30},1)&lt;&gt;"")*ISERROR(FIND(MID(B572,{1,2,3,4,5,6,7,8,9,10,11,12,13,14,15,16,17,18,19,20,21,22,23,24,25,26,27,28,29,30},1),"ABCDEFGHIJKLMNOPQRSTUVWXYZ0123456789-_")))=0,ISERROR(VALUE(B572)))),"Недопустимый код: только латинские буквы A-Z в верхнем регистре, цифры, - и _; начало с буквы, до 30 символов (например MILK-001)",IF(SUMPRODUCT(--EXACT('Номенклатура'!$A$6:$A$205,B572))=0,"Код не найден в номенклатуре",IF(SUMPRODUCT(--EXACT('Номенклатура'!$A$6:$A$205,B572))&gt;1,"Код повторяется в номенклатуре",IF(ISNA(MATCH(C572,{"Приход","Расход","Списание","Корректировка остатка"},0)),"Выберите тип операции",IF(NOT(ISNUMBER(D572)),"Укажите количество",IF(D572=0,"Количество не может быть 0",IF(AND(C572&lt;&gt;"Корректировка остатка",D572&lt;0),"Для этого типа количество положительное",IF(NOT(ISNUMBER('Номенклатура'!$C$2)),"Укажите дату начала учёта",IF(A572&lt;INT('Номенклатура'!$C$2),"Раньше даты начала учёта: НЕ учтено",IF(AND(C572="Корректировка остатка",TRIM(G572)=""),"Учтено: добавьте пояснение","ОК")))))))))))))</f>
        <v/>
      </c>
    </row>
    <row r="573" spans="1:9" x14ac:dyDescent="0.25">
      <c r="A573" s="16"/>
      <c r="B573" s="13"/>
      <c r="C573" s="13"/>
      <c r="D573" s="14"/>
      <c r="E573" s="17" t="str">
        <f>IF(OR(B573="",SUMPRODUCT(--EXACT('Номенклатура'!$A$6:$A$205,B573))&lt;&gt;1),"",INDEX('Номенклатура'!$D$6:$D$205,SUMPRODUCT(EXACT('Номенклатура'!$A$6:$A$205,B573)*(ROW('Номенклатура'!$A$6:$A$205)-5)))&amp;"")</f>
        <v/>
      </c>
      <c r="F573" s="18" t="str">
        <f>IF(OR(I573="ОК",I573="Учтено: добавьте пояснение"),IF(C573="Приход",D573,IF(C573="Корректировка остатка",D573,-D573)),"")</f>
        <v/>
      </c>
      <c r="G573" s="13"/>
      <c r="H573" s="15" t="str">
        <f>IF(OR(B573="",SUMPRODUCT(--EXACT('Номенклатура'!$A$6:$A$205,B573))&lt;&gt;1),"",INDEX('Номенклатура'!$B$6:$B$205,SUMPRODUCT(EXACT('Номенклатура'!$A$6:$A$205,B573)*(ROW('Номенклатура'!$A$6:$A$205)-5)))&amp;"")</f>
        <v/>
      </c>
      <c r="I573" s="15" t="str">
        <f>IF(COUNTA(A573:D573,G573)=0,"",IF(NOT(ISNUMBER(A573)),"Укажите дату",IF(B573="","Укажите код",IF(NOT(AND(ISTEXT(B573),LEN(B573)&gt;0,LEN(B573)&lt;=30,ISNUMBER(FIND(LEFT(B573,1),"ABCDEFGHIJKLMNOPQRSTUVWXYZ")),SUMPRODUCT((MID(B573,{1,2,3,4,5,6,7,8,9,10,11,12,13,14,15,16,17,18,19,20,21,22,23,24,25,26,27,28,29,30},1)&lt;&gt;"")*ISERROR(FIND(MID(B573,{1,2,3,4,5,6,7,8,9,10,11,12,13,14,15,16,17,18,19,20,21,22,23,24,25,26,27,28,29,30},1),"ABCDEFGHIJKLMNOPQRSTUVWXYZ0123456789-_")))=0,ISERROR(VALUE(B573)))),"Недопустимый код: только латинские буквы A-Z в верхнем регистре, цифры, - и _; начало с буквы, до 30 символов (например MILK-001)",IF(SUMPRODUCT(--EXACT('Номенклатура'!$A$6:$A$205,B573))=0,"Код не найден в номенклатуре",IF(SUMPRODUCT(--EXACT('Номенклатура'!$A$6:$A$205,B573))&gt;1,"Код повторяется в номенклатуре",IF(ISNA(MATCH(C573,{"Приход","Расход","Списание","Корректировка остатка"},0)),"Выберите тип операции",IF(NOT(ISNUMBER(D573)),"Укажите количество",IF(D573=0,"Количество не может быть 0",IF(AND(C573&lt;&gt;"Корректировка остатка",D573&lt;0),"Для этого типа количество положительное",IF(NOT(ISNUMBER('Номенклатура'!$C$2)),"Укажите дату начала учёта",IF(A573&lt;INT('Номенклатура'!$C$2),"Раньше даты начала учёта: НЕ учтено",IF(AND(C573="Корректировка остатка",TRIM(G573)=""),"Учтено: добавьте пояснение","ОК")))))))))))))</f>
        <v/>
      </c>
    </row>
    <row r="574" spans="1:9" x14ac:dyDescent="0.25">
      <c r="A574" s="16"/>
      <c r="B574" s="13"/>
      <c r="C574" s="13"/>
      <c r="D574" s="14"/>
      <c r="E574" s="17" t="str">
        <f>IF(OR(B574="",SUMPRODUCT(--EXACT('Номенклатура'!$A$6:$A$205,B574))&lt;&gt;1),"",INDEX('Номенклатура'!$D$6:$D$205,SUMPRODUCT(EXACT('Номенклатура'!$A$6:$A$205,B574)*(ROW('Номенклатура'!$A$6:$A$205)-5)))&amp;"")</f>
        <v/>
      </c>
      <c r="F574" s="18" t="str">
        <f>IF(OR(I574="ОК",I574="Учтено: добавьте пояснение"),IF(C574="Приход",D574,IF(C574="Корректировка остатка",D574,-D574)),"")</f>
        <v/>
      </c>
      <c r="G574" s="13"/>
      <c r="H574" s="15" t="str">
        <f>IF(OR(B574="",SUMPRODUCT(--EXACT('Номенклатура'!$A$6:$A$205,B574))&lt;&gt;1),"",INDEX('Номенклатура'!$B$6:$B$205,SUMPRODUCT(EXACT('Номенклатура'!$A$6:$A$205,B574)*(ROW('Номенклатура'!$A$6:$A$205)-5)))&amp;"")</f>
        <v/>
      </c>
      <c r="I574" s="15" t="str">
        <f>IF(COUNTA(A574:D574,G574)=0,"",IF(NOT(ISNUMBER(A574)),"Укажите дату",IF(B574="","Укажите код",IF(NOT(AND(ISTEXT(B574),LEN(B574)&gt;0,LEN(B574)&lt;=30,ISNUMBER(FIND(LEFT(B574,1),"ABCDEFGHIJKLMNOPQRSTUVWXYZ")),SUMPRODUCT((MID(B574,{1,2,3,4,5,6,7,8,9,10,11,12,13,14,15,16,17,18,19,20,21,22,23,24,25,26,27,28,29,30},1)&lt;&gt;"")*ISERROR(FIND(MID(B574,{1,2,3,4,5,6,7,8,9,10,11,12,13,14,15,16,17,18,19,20,21,22,23,24,25,26,27,28,29,30},1),"ABCDEFGHIJKLMNOPQRSTUVWXYZ0123456789-_")))=0,ISERROR(VALUE(B574)))),"Недопустимый код: только латинские буквы A-Z в верхнем регистре, цифры, - и _; начало с буквы, до 30 символов (например MILK-001)",IF(SUMPRODUCT(--EXACT('Номенклатура'!$A$6:$A$205,B574))=0,"Код не найден в номенклатуре",IF(SUMPRODUCT(--EXACT('Номенклатура'!$A$6:$A$205,B574))&gt;1,"Код повторяется в номенклатуре",IF(ISNA(MATCH(C574,{"Приход","Расход","Списание","Корректировка остатка"},0)),"Выберите тип операции",IF(NOT(ISNUMBER(D574)),"Укажите количество",IF(D574=0,"Количество не может быть 0",IF(AND(C574&lt;&gt;"Корректировка остатка",D574&lt;0),"Для этого типа количество положительное",IF(NOT(ISNUMBER('Номенклатура'!$C$2)),"Укажите дату начала учёта",IF(A574&lt;INT('Номенклатура'!$C$2),"Раньше даты начала учёта: НЕ учтено",IF(AND(C574="Корректировка остатка",TRIM(G574)=""),"Учтено: добавьте пояснение","ОК")))))))))))))</f>
        <v/>
      </c>
    </row>
    <row r="575" spans="1:9" x14ac:dyDescent="0.25">
      <c r="A575" s="16"/>
      <c r="B575" s="13"/>
      <c r="C575" s="13"/>
      <c r="D575" s="14"/>
      <c r="E575" s="17" t="str">
        <f>IF(OR(B575="",SUMPRODUCT(--EXACT('Номенклатура'!$A$6:$A$205,B575))&lt;&gt;1),"",INDEX('Номенклатура'!$D$6:$D$205,SUMPRODUCT(EXACT('Номенклатура'!$A$6:$A$205,B575)*(ROW('Номенклатура'!$A$6:$A$205)-5)))&amp;"")</f>
        <v/>
      </c>
      <c r="F575" s="18" t="str">
        <f>IF(OR(I575="ОК",I575="Учтено: добавьте пояснение"),IF(C575="Приход",D575,IF(C575="Корректировка остатка",D575,-D575)),"")</f>
        <v/>
      </c>
      <c r="G575" s="13"/>
      <c r="H575" s="15" t="str">
        <f>IF(OR(B575="",SUMPRODUCT(--EXACT('Номенклатура'!$A$6:$A$205,B575))&lt;&gt;1),"",INDEX('Номенклатура'!$B$6:$B$205,SUMPRODUCT(EXACT('Номенклатура'!$A$6:$A$205,B575)*(ROW('Номенклатура'!$A$6:$A$205)-5)))&amp;"")</f>
        <v/>
      </c>
      <c r="I575" s="15" t="str">
        <f>IF(COUNTA(A575:D575,G575)=0,"",IF(NOT(ISNUMBER(A575)),"Укажите дату",IF(B575="","Укажите код",IF(NOT(AND(ISTEXT(B575),LEN(B575)&gt;0,LEN(B575)&lt;=30,ISNUMBER(FIND(LEFT(B575,1),"ABCDEFGHIJKLMNOPQRSTUVWXYZ")),SUMPRODUCT((MID(B575,{1,2,3,4,5,6,7,8,9,10,11,12,13,14,15,16,17,18,19,20,21,22,23,24,25,26,27,28,29,30},1)&lt;&gt;"")*ISERROR(FIND(MID(B575,{1,2,3,4,5,6,7,8,9,10,11,12,13,14,15,16,17,18,19,20,21,22,23,24,25,26,27,28,29,30},1),"ABCDEFGHIJKLMNOPQRSTUVWXYZ0123456789-_")))=0,ISERROR(VALUE(B575)))),"Недопустимый код: только латинские буквы A-Z в верхнем регистре, цифры, - и _; начало с буквы, до 30 символов (например MILK-001)",IF(SUMPRODUCT(--EXACT('Номенклатура'!$A$6:$A$205,B575))=0,"Код не найден в номенклатуре",IF(SUMPRODUCT(--EXACT('Номенклатура'!$A$6:$A$205,B575))&gt;1,"Код повторяется в номенклатуре",IF(ISNA(MATCH(C575,{"Приход","Расход","Списание","Корректировка остатка"},0)),"Выберите тип операции",IF(NOT(ISNUMBER(D575)),"Укажите количество",IF(D575=0,"Количество не может быть 0",IF(AND(C575&lt;&gt;"Корректировка остатка",D575&lt;0),"Для этого типа количество положительное",IF(NOT(ISNUMBER('Номенклатура'!$C$2)),"Укажите дату начала учёта",IF(A575&lt;INT('Номенклатура'!$C$2),"Раньше даты начала учёта: НЕ учтено",IF(AND(C575="Корректировка остатка",TRIM(G575)=""),"Учтено: добавьте пояснение","ОК")))))))))))))</f>
        <v/>
      </c>
    </row>
    <row r="576" spans="1:9" x14ac:dyDescent="0.25">
      <c r="A576" s="16"/>
      <c r="B576" s="13"/>
      <c r="C576" s="13"/>
      <c r="D576" s="14"/>
      <c r="E576" s="17" t="str">
        <f>IF(OR(B576="",SUMPRODUCT(--EXACT('Номенклатура'!$A$6:$A$205,B576))&lt;&gt;1),"",INDEX('Номенклатура'!$D$6:$D$205,SUMPRODUCT(EXACT('Номенклатура'!$A$6:$A$205,B576)*(ROW('Номенклатура'!$A$6:$A$205)-5)))&amp;"")</f>
        <v/>
      </c>
      <c r="F576" s="18" t="str">
        <f>IF(OR(I576="ОК",I576="Учтено: добавьте пояснение"),IF(C576="Приход",D576,IF(C576="Корректировка остатка",D576,-D576)),"")</f>
        <v/>
      </c>
      <c r="G576" s="13"/>
      <c r="H576" s="15" t="str">
        <f>IF(OR(B576="",SUMPRODUCT(--EXACT('Номенклатура'!$A$6:$A$205,B576))&lt;&gt;1),"",INDEX('Номенклатура'!$B$6:$B$205,SUMPRODUCT(EXACT('Номенклатура'!$A$6:$A$205,B576)*(ROW('Номенклатура'!$A$6:$A$205)-5)))&amp;"")</f>
        <v/>
      </c>
      <c r="I576" s="15" t="str">
        <f>IF(COUNTA(A576:D576,G576)=0,"",IF(NOT(ISNUMBER(A576)),"Укажите дату",IF(B576="","Укажите код",IF(NOT(AND(ISTEXT(B576),LEN(B576)&gt;0,LEN(B576)&lt;=30,ISNUMBER(FIND(LEFT(B576,1),"ABCDEFGHIJKLMNOPQRSTUVWXYZ")),SUMPRODUCT((MID(B576,{1,2,3,4,5,6,7,8,9,10,11,12,13,14,15,16,17,18,19,20,21,22,23,24,25,26,27,28,29,30},1)&lt;&gt;"")*ISERROR(FIND(MID(B576,{1,2,3,4,5,6,7,8,9,10,11,12,13,14,15,16,17,18,19,20,21,22,23,24,25,26,27,28,29,30},1),"ABCDEFGHIJKLMNOPQRSTUVWXYZ0123456789-_")))=0,ISERROR(VALUE(B576)))),"Недопустимый код: только латинские буквы A-Z в верхнем регистре, цифры, - и _; начало с буквы, до 30 символов (например MILK-001)",IF(SUMPRODUCT(--EXACT('Номенклатура'!$A$6:$A$205,B576))=0,"Код не найден в номенклатуре",IF(SUMPRODUCT(--EXACT('Номенклатура'!$A$6:$A$205,B576))&gt;1,"Код повторяется в номенклатуре",IF(ISNA(MATCH(C576,{"Приход","Расход","Списание","Корректировка остатка"},0)),"Выберите тип операции",IF(NOT(ISNUMBER(D576)),"Укажите количество",IF(D576=0,"Количество не может быть 0",IF(AND(C576&lt;&gt;"Корректировка остатка",D576&lt;0),"Для этого типа количество положительное",IF(NOT(ISNUMBER('Номенклатура'!$C$2)),"Укажите дату начала учёта",IF(A576&lt;INT('Номенклатура'!$C$2),"Раньше даты начала учёта: НЕ учтено",IF(AND(C576="Корректировка остатка",TRIM(G576)=""),"Учтено: добавьте пояснение","ОК")))))))))))))</f>
        <v/>
      </c>
    </row>
    <row r="577" spans="1:9" x14ac:dyDescent="0.25">
      <c r="A577" s="16"/>
      <c r="B577" s="13"/>
      <c r="C577" s="13"/>
      <c r="D577" s="14"/>
      <c r="E577" s="17" t="str">
        <f>IF(OR(B577="",SUMPRODUCT(--EXACT('Номенклатура'!$A$6:$A$205,B577))&lt;&gt;1),"",INDEX('Номенклатура'!$D$6:$D$205,SUMPRODUCT(EXACT('Номенклатура'!$A$6:$A$205,B577)*(ROW('Номенклатура'!$A$6:$A$205)-5)))&amp;"")</f>
        <v/>
      </c>
      <c r="F577" s="18" t="str">
        <f>IF(OR(I577="ОК",I577="Учтено: добавьте пояснение"),IF(C577="Приход",D577,IF(C577="Корректировка остатка",D577,-D577)),"")</f>
        <v/>
      </c>
      <c r="G577" s="13"/>
      <c r="H577" s="15" t="str">
        <f>IF(OR(B577="",SUMPRODUCT(--EXACT('Номенклатура'!$A$6:$A$205,B577))&lt;&gt;1),"",INDEX('Номенклатура'!$B$6:$B$205,SUMPRODUCT(EXACT('Номенклатура'!$A$6:$A$205,B577)*(ROW('Номенклатура'!$A$6:$A$205)-5)))&amp;"")</f>
        <v/>
      </c>
      <c r="I577" s="15" t="str">
        <f>IF(COUNTA(A577:D577,G577)=0,"",IF(NOT(ISNUMBER(A577)),"Укажите дату",IF(B577="","Укажите код",IF(NOT(AND(ISTEXT(B577),LEN(B577)&gt;0,LEN(B577)&lt;=30,ISNUMBER(FIND(LEFT(B577,1),"ABCDEFGHIJKLMNOPQRSTUVWXYZ")),SUMPRODUCT((MID(B577,{1,2,3,4,5,6,7,8,9,10,11,12,13,14,15,16,17,18,19,20,21,22,23,24,25,26,27,28,29,30},1)&lt;&gt;"")*ISERROR(FIND(MID(B577,{1,2,3,4,5,6,7,8,9,10,11,12,13,14,15,16,17,18,19,20,21,22,23,24,25,26,27,28,29,30},1),"ABCDEFGHIJKLMNOPQRSTUVWXYZ0123456789-_")))=0,ISERROR(VALUE(B577)))),"Недопустимый код: только латинские буквы A-Z в верхнем регистре, цифры, - и _; начало с буквы, до 30 символов (например MILK-001)",IF(SUMPRODUCT(--EXACT('Номенклатура'!$A$6:$A$205,B577))=0,"Код не найден в номенклатуре",IF(SUMPRODUCT(--EXACT('Номенклатура'!$A$6:$A$205,B577))&gt;1,"Код повторяется в номенклатуре",IF(ISNA(MATCH(C577,{"Приход","Расход","Списание","Корректировка остатка"},0)),"Выберите тип операции",IF(NOT(ISNUMBER(D577)),"Укажите количество",IF(D577=0,"Количество не может быть 0",IF(AND(C577&lt;&gt;"Корректировка остатка",D577&lt;0),"Для этого типа количество положительное",IF(NOT(ISNUMBER('Номенклатура'!$C$2)),"Укажите дату начала учёта",IF(A577&lt;INT('Номенклатура'!$C$2),"Раньше даты начала учёта: НЕ учтено",IF(AND(C577="Корректировка остатка",TRIM(G577)=""),"Учтено: добавьте пояснение","ОК")))))))))))))</f>
        <v/>
      </c>
    </row>
    <row r="578" spans="1:9" x14ac:dyDescent="0.25">
      <c r="A578" s="16"/>
      <c r="B578" s="13"/>
      <c r="C578" s="13"/>
      <c r="D578" s="14"/>
      <c r="E578" s="17" t="str">
        <f>IF(OR(B578="",SUMPRODUCT(--EXACT('Номенклатура'!$A$6:$A$205,B578))&lt;&gt;1),"",INDEX('Номенклатура'!$D$6:$D$205,SUMPRODUCT(EXACT('Номенклатура'!$A$6:$A$205,B578)*(ROW('Номенклатура'!$A$6:$A$205)-5)))&amp;"")</f>
        <v/>
      </c>
      <c r="F578" s="18" t="str">
        <f>IF(OR(I578="ОК",I578="Учтено: добавьте пояснение"),IF(C578="Приход",D578,IF(C578="Корректировка остатка",D578,-D578)),"")</f>
        <v/>
      </c>
      <c r="G578" s="13"/>
      <c r="H578" s="15" t="str">
        <f>IF(OR(B578="",SUMPRODUCT(--EXACT('Номенклатура'!$A$6:$A$205,B578))&lt;&gt;1),"",INDEX('Номенклатура'!$B$6:$B$205,SUMPRODUCT(EXACT('Номенклатура'!$A$6:$A$205,B578)*(ROW('Номенклатура'!$A$6:$A$205)-5)))&amp;"")</f>
        <v/>
      </c>
      <c r="I578" s="15" t="str">
        <f>IF(COUNTA(A578:D578,G578)=0,"",IF(NOT(ISNUMBER(A578)),"Укажите дату",IF(B578="","Укажите код",IF(NOT(AND(ISTEXT(B578),LEN(B578)&gt;0,LEN(B578)&lt;=30,ISNUMBER(FIND(LEFT(B578,1),"ABCDEFGHIJKLMNOPQRSTUVWXYZ")),SUMPRODUCT((MID(B578,{1,2,3,4,5,6,7,8,9,10,11,12,13,14,15,16,17,18,19,20,21,22,23,24,25,26,27,28,29,30},1)&lt;&gt;"")*ISERROR(FIND(MID(B578,{1,2,3,4,5,6,7,8,9,10,11,12,13,14,15,16,17,18,19,20,21,22,23,24,25,26,27,28,29,30},1),"ABCDEFGHIJKLMNOPQRSTUVWXYZ0123456789-_")))=0,ISERROR(VALUE(B578)))),"Недопустимый код: только латинские буквы A-Z в верхнем регистре, цифры, - и _; начало с буквы, до 30 символов (например MILK-001)",IF(SUMPRODUCT(--EXACT('Номенклатура'!$A$6:$A$205,B578))=0,"Код не найден в номенклатуре",IF(SUMPRODUCT(--EXACT('Номенклатура'!$A$6:$A$205,B578))&gt;1,"Код повторяется в номенклатуре",IF(ISNA(MATCH(C578,{"Приход","Расход","Списание","Корректировка остатка"},0)),"Выберите тип операции",IF(NOT(ISNUMBER(D578)),"Укажите количество",IF(D578=0,"Количество не может быть 0",IF(AND(C578&lt;&gt;"Корректировка остатка",D578&lt;0),"Для этого типа количество положительное",IF(NOT(ISNUMBER('Номенклатура'!$C$2)),"Укажите дату начала учёта",IF(A578&lt;INT('Номенклатура'!$C$2),"Раньше даты начала учёта: НЕ учтено",IF(AND(C578="Корректировка остатка",TRIM(G578)=""),"Учтено: добавьте пояснение","ОК")))))))))))))</f>
        <v/>
      </c>
    </row>
    <row r="579" spans="1:9" x14ac:dyDescent="0.25">
      <c r="A579" s="16"/>
      <c r="B579" s="13"/>
      <c r="C579" s="13"/>
      <c r="D579" s="14"/>
      <c r="E579" s="17" t="str">
        <f>IF(OR(B579="",SUMPRODUCT(--EXACT('Номенклатура'!$A$6:$A$205,B579))&lt;&gt;1),"",INDEX('Номенклатура'!$D$6:$D$205,SUMPRODUCT(EXACT('Номенклатура'!$A$6:$A$205,B579)*(ROW('Номенклатура'!$A$6:$A$205)-5)))&amp;"")</f>
        <v/>
      </c>
      <c r="F579" s="18" t="str">
        <f>IF(OR(I579="ОК",I579="Учтено: добавьте пояснение"),IF(C579="Приход",D579,IF(C579="Корректировка остатка",D579,-D579)),"")</f>
        <v/>
      </c>
      <c r="G579" s="13"/>
      <c r="H579" s="15" t="str">
        <f>IF(OR(B579="",SUMPRODUCT(--EXACT('Номенклатура'!$A$6:$A$205,B579))&lt;&gt;1),"",INDEX('Номенклатура'!$B$6:$B$205,SUMPRODUCT(EXACT('Номенклатура'!$A$6:$A$205,B579)*(ROW('Номенклатура'!$A$6:$A$205)-5)))&amp;"")</f>
        <v/>
      </c>
      <c r="I579" s="15" t="str">
        <f>IF(COUNTA(A579:D579,G579)=0,"",IF(NOT(ISNUMBER(A579)),"Укажите дату",IF(B579="","Укажите код",IF(NOT(AND(ISTEXT(B579),LEN(B579)&gt;0,LEN(B579)&lt;=30,ISNUMBER(FIND(LEFT(B579,1),"ABCDEFGHIJKLMNOPQRSTUVWXYZ")),SUMPRODUCT((MID(B579,{1,2,3,4,5,6,7,8,9,10,11,12,13,14,15,16,17,18,19,20,21,22,23,24,25,26,27,28,29,30},1)&lt;&gt;"")*ISERROR(FIND(MID(B579,{1,2,3,4,5,6,7,8,9,10,11,12,13,14,15,16,17,18,19,20,21,22,23,24,25,26,27,28,29,30},1),"ABCDEFGHIJKLMNOPQRSTUVWXYZ0123456789-_")))=0,ISERROR(VALUE(B579)))),"Недопустимый код: только латинские буквы A-Z в верхнем регистре, цифры, - и _; начало с буквы, до 30 символов (например MILK-001)",IF(SUMPRODUCT(--EXACT('Номенклатура'!$A$6:$A$205,B579))=0,"Код не найден в номенклатуре",IF(SUMPRODUCT(--EXACT('Номенклатура'!$A$6:$A$205,B579))&gt;1,"Код повторяется в номенклатуре",IF(ISNA(MATCH(C579,{"Приход","Расход","Списание","Корректировка остатка"},0)),"Выберите тип операции",IF(NOT(ISNUMBER(D579)),"Укажите количество",IF(D579=0,"Количество не может быть 0",IF(AND(C579&lt;&gt;"Корректировка остатка",D579&lt;0),"Для этого типа количество положительное",IF(NOT(ISNUMBER('Номенклатура'!$C$2)),"Укажите дату начала учёта",IF(A579&lt;INT('Номенклатура'!$C$2),"Раньше даты начала учёта: НЕ учтено",IF(AND(C579="Корректировка остатка",TRIM(G579)=""),"Учтено: добавьте пояснение","ОК")))))))))))))</f>
        <v/>
      </c>
    </row>
    <row r="580" spans="1:9" x14ac:dyDescent="0.25">
      <c r="A580" s="16"/>
      <c r="B580" s="13"/>
      <c r="C580" s="13"/>
      <c r="D580" s="14"/>
      <c r="E580" s="17" t="str">
        <f>IF(OR(B580="",SUMPRODUCT(--EXACT('Номенклатура'!$A$6:$A$205,B580))&lt;&gt;1),"",INDEX('Номенклатура'!$D$6:$D$205,SUMPRODUCT(EXACT('Номенклатура'!$A$6:$A$205,B580)*(ROW('Номенклатура'!$A$6:$A$205)-5)))&amp;"")</f>
        <v/>
      </c>
      <c r="F580" s="18" t="str">
        <f>IF(OR(I580="ОК",I580="Учтено: добавьте пояснение"),IF(C580="Приход",D580,IF(C580="Корректировка остатка",D580,-D580)),"")</f>
        <v/>
      </c>
      <c r="G580" s="13"/>
      <c r="H580" s="15" t="str">
        <f>IF(OR(B580="",SUMPRODUCT(--EXACT('Номенклатура'!$A$6:$A$205,B580))&lt;&gt;1),"",INDEX('Номенклатура'!$B$6:$B$205,SUMPRODUCT(EXACT('Номенклатура'!$A$6:$A$205,B580)*(ROW('Номенклатура'!$A$6:$A$205)-5)))&amp;"")</f>
        <v/>
      </c>
      <c r="I580" s="15" t="str">
        <f>IF(COUNTA(A580:D580,G580)=0,"",IF(NOT(ISNUMBER(A580)),"Укажите дату",IF(B580="","Укажите код",IF(NOT(AND(ISTEXT(B580),LEN(B580)&gt;0,LEN(B580)&lt;=30,ISNUMBER(FIND(LEFT(B580,1),"ABCDEFGHIJKLMNOPQRSTUVWXYZ")),SUMPRODUCT((MID(B580,{1,2,3,4,5,6,7,8,9,10,11,12,13,14,15,16,17,18,19,20,21,22,23,24,25,26,27,28,29,30},1)&lt;&gt;"")*ISERROR(FIND(MID(B580,{1,2,3,4,5,6,7,8,9,10,11,12,13,14,15,16,17,18,19,20,21,22,23,24,25,26,27,28,29,30},1),"ABCDEFGHIJKLMNOPQRSTUVWXYZ0123456789-_")))=0,ISERROR(VALUE(B580)))),"Недопустимый код: только латинские буквы A-Z в верхнем регистре, цифры, - и _; начало с буквы, до 30 символов (например MILK-001)",IF(SUMPRODUCT(--EXACT('Номенклатура'!$A$6:$A$205,B580))=0,"Код не найден в номенклатуре",IF(SUMPRODUCT(--EXACT('Номенклатура'!$A$6:$A$205,B580))&gt;1,"Код повторяется в номенклатуре",IF(ISNA(MATCH(C580,{"Приход","Расход","Списание","Корректировка остатка"},0)),"Выберите тип операции",IF(NOT(ISNUMBER(D580)),"Укажите количество",IF(D580=0,"Количество не может быть 0",IF(AND(C580&lt;&gt;"Корректировка остатка",D580&lt;0),"Для этого типа количество положительное",IF(NOT(ISNUMBER('Номенклатура'!$C$2)),"Укажите дату начала учёта",IF(A580&lt;INT('Номенклатура'!$C$2),"Раньше даты начала учёта: НЕ учтено",IF(AND(C580="Корректировка остатка",TRIM(G580)=""),"Учтено: добавьте пояснение","ОК")))))))))))))</f>
        <v/>
      </c>
    </row>
    <row r="581" spans="1:9" x14ac:dyDescent="0.25">
      <c r="A581" s="16"/>
      <c r="B581" s="13"/>
      <c r="C581" s="13"/>
      <c r="D581" s="14"/>
      <c r="E581" s="17" t="str">
        <f>IF(OR(B581="",SUMPRODUCT(--EXACT('Номенклатура'!$A$6:$A$205,B581))&lt;&gt;1),"",INDEX('Номенклатура'!$D$6:$D$205,SUMPRODUCT(EXACT('Номенклатура'!$A$6:$A$205,B581)*(ROW('Номенклатура'!$A$6:$A$205)-5)))&amp;"")</f>
        <v/>
      </c>
      <c r="F581" s="18" t="str">
        <f>IF(OR(I581="ОК",I581="Учтено: добавьте пояснение"),IF(C581="Приход",D581,IF(C581="Корректировка остатка",D581,-D581)),"")</f>
        <v/>
      </c>
      <c r="G581" s="13"/>
      <c r="H581" s="15" t="str">
        <f>IF(OR(B581="",SUMPRODUCT(--EXACT('Номенклатура'!$A$6:$A$205,B581))&lt;&gt;1),"",INDEX('Номенклатура'!$B$6:$B$205,SUMPRODUCT(EXACT('Номенклатура'!$A$6:$A$205,B581)*(ROW('Номенклатура'!$A$6:$A$205)-5)))&amp;"")</f>
        <v/>
      </c>
      <c r="I581" s="15" t="str">
        <f>IF(COUNTA(A581:D581,G581)=0,"",IF(NOT(ISNUMBER(A581)),"Укажите дату",IF(B581="","Укажите код",IF(NOT(AND(ISTEXT(B581),LEN(B581)&gt;0,LEN(B581)&lt;=30,ISNUMBER(FIND(LEFT(B581,1),"ABCDEFGHIJKLMNOPQRSTUVWXYZ")),SUMPRODUCT((MID(B581,{1,2,3,4,5,6,7,8,9,10,11,12,13,14,15,16,17,18,19,20,21,22,23,24,25,26,27,28,29,30},1)&lt;&gt;"")*ISERROR(FIND(MID(B581,{1,2,3,4,5,6,7,8,9,10,11,12,13,14,15,16,17,18,19,20,21,22,23,24,25,26,27,28,29,30},1),"ABCDEFGHIJKLMNOPQRSTUVWXYZ0123456789-_")))=0,ISERROR(VALUE(B581)))),"Недопустимый код: только латинские буквы A-Z в верхнем регистре, цифры, - и _; начало с буквы, до 30 символов (например MILK-001)",IF(SUMPRODUCT(--EXACT('Номенклатура'!$A$6:$A$205,B581))=0,"Код не найден в номенклатуре",IF(SUMPRODUCT(--EXACT('Номенклатура'!$A$6:$A$205,B581))&gt;1,"Код повторяется в номенклатуре",IF(ISNA(MATCH(C581,{"Приход","Расход","Списание","Корректировка остатка"},0)),"Выберите тип операции",IF(NOT(ISNUMBER(D581)),"Укажите количество",IF(D581=0,"Количество не может быть 0",IF(AND(C581&lt;&gt;"Корректировка остатка",D581&lt;0),"Для этого типа количество положительное",IF(NOT(ISNUMBER('Номенклатура'!$C$2)),"Укажите дату начала учёта",IF(A581&lt;INT('Номенклатура'!$C$2),"Раньше даты начала учёта: НЕ учтено",IF(AND(C581="Корректировка остатка",TRIM(G581)=""),"Учтено: добавьте пояснение","ОК")))))))))))))</f>
        <v/>
      </c>
    </row>
    <row r="582" spans="1:9" x14ac:dyDescent="0.25">
      <c r="A582" s="16"/>
      <c r="B582" s="13"/>
      <c r="C582" s="13"/>
      <c r="D582" s="14"/>
      <c r="E582" s="17" t="str">
        <f>IF(OR(B582="",SUMPRODUCT(--EXACT('Номенклатура'!$A$6:$A$205,B582))&lt;&gt;1),"",INDEX('Номенклатура'!$D$6:$D$205,SUMPRODUCT(EXACT('Номенклатура'!$A$6:$A$205,B582)*(ROW('Номенклатура'!$A$6:$A$205)-5)))&amp;"")</f>
        <v/>
      </c>
      <c r="F582" s="18" t="str">
        <f>IF(OR(I582="ОК",I582="Учтено: добавьте пояснение"),IF(C582="Приход",D582,IF(C582="Корректировка остатка",D582,-D582)),"")</f>
        <v/>
      </c>
      <c r="G582" s="13"/>
      <c r="H582" s="15" t="str">
        <f>IF(OR(B582="",SUMPRODUCT(--EXACT('Номенклатура'!$A$6:$A$205,B582))&lt;&gt;1),"",INDEX('Номенклатура'!$B$6:$B$205,SUMPRODUCT(EXACT('Номенклатура'!$A$6:$A$205,B582)*(ROW('Номенклатура'!$A$6:$A$205)-5)))&amp;"")</f>
        <v/>
      </c>
      <c r="I582" s="15" t="str">
        <f>IF(COUNTA(A582:D582,G582)=0,"",IF(NOT(ISNUMBER(A582)),"Укажите дату",IF(B582="","Укажите код",IF(NOT(AND(ISTEXT(B582),LEN(B582)&gt;0,LEN(B582)&lt;=30,ISNUMBER(FIND(LEFT(B582,1),"ABCDEFGHIJKLMNOPQRSTUVWXYZ")),SUMPRODUCT((MID(B582,{1,2,3,4,5,6,7,8,9,10,11,12,13,14,15,16,17,18,19,20,21,22,23,24,25,26,27,28,29,30},1)&lt;&gt;"")*ISERROR(FIND(MID(B582,{1,2,3,4,5,6,7,8,9,10,11,12,13,14,15,16,17,18,19,20,21,22,23,24,25,26,27,28,29,30},1),"ABCDEFGHIJKLMNOPQRSTUVWXYZ0123456789-_")))=0,ISERROR(VALUE(B582)))),"Недопустимый код: только латинские буквы A-Z в верхнем регистре, цифры, - и _; начало с буквы, до 30 символов (например MILK-001)",IF(SUMPRODUCT(--EXACT('Номенклатура'!$A$6:$A$205,B582))=0,"Код не найден в номенклатуре",IF(SUMPRODUCT(--EXACT('Номенклатура'!$A$6:$A$205,B582))&gt;1,"Код повторяется в номенклатуре",IF(ISNA(MATCH(C582,{"Приход","Расход","Списание","Корректировка остатка"},0)),"Выберите тип операции",IF(NOT(ISNUMBER(D582)),"Укажите количество",IF(D582=0,"Количество не может быть 0",IF(AND(C582&lt;&gt;"Корректировка остатка",D582&lt;0),"Для этого типа количество положительное",IF(NOT(ISNUMBER('Номенклатура'!$C$2)),"Укажите дату начала учёта",IF(A582&lt;INT('Номенклатура'!$C$2),"Раньше даты начала учёта: НЕ учтено",IF(AND(C582="Корректировка остатка",TRIM(G582)=""),"Учтено: добавьте пояснение","ОК")))))))))))))</f>
        <v/>
      </c>
    </row>
    <row r="583" spans="1:9" x14ac:dyDescent="0.25">
      <c r="A583" s="16"/>
      <c r="B583" s="13"/>
      <c r="C583" s="13"/>
      <c r="D583" s="14"/>
      <c r="E583" s="17" t="str">
        <f>IF(OR(B583="",SUMPRODUCT(--EXACT('Номенклатура'!$A$6:$A$205,B583))&lt;&gt;1),"",INDEX('Номенклатура'!$D$6:$D$205,SUMPRODUCT(EXACT('Номенклатура'!$A$6:$A$205,B583)*(ROW('Номенклатура'!$A$6:$A$205)-5)))&amp;"")</f>
        <v/>
      </c>
      <c r="F583" s="18" t="str">
        <f>IF(OR(I583="ОК",I583="Учтено: добавьте пояснение"),IF(C583="Приход",D583,IF(C583="Корректировка остатка",D583,-D583)),"")</f>
        <v/>
      </c>
      <c r="G583" s="13"/>
      <c r="H583" s="15" t="str">
        <f>IF(OR(B583="",SUMPRODUCT(--EXACT('Номенклатура'!$A$6:$A$205,B583))&lt;&gt;1),"",INDEX('Номенклатура'!$B$6:$B$205,SUMPRODUCT(EXACT('Номенклатура'!$A$6:$A$205,B583)*(ROW('Номенклатура'!$A$6:$A$205)-5)))&amp;"")</f>
        <v/>
      </c>
      <c r="I583" s="15" t="str">
        <f>IF(COUNTA(A583:D583,G583)=0,"",IF(NOT(ISNUMBER(A583)),"Укажите дату",IF(B583="","Укажите код",IF(NOT(AND(ISTEXT(B583),LEN(B583)&gt;0,LEN(B583)&lt;=30,ISNUMBER(FIND(LEFT(B583,1),"ABCDEFGHIJKLMNOPQRSTUVWXYZ")),SUMPRODUCT((MID(B583,{1,2,3,4,5,6,7,8,9,10,11,12,13,14,15,16,17,18,19,20,21,22,23,24,25,26,27,28,29,30},1)&lt;&gt;"")*ISERROR(FIND(MID(B583,{1,2,3,4,5,6,7,8,9,10,11,12,13,14,15,16,17,18,19,20,21,22,23,24,25,26,27,28,29,30},1),"ABCDEFGHIJKLMNOPQRSTUVWXYZ0123456789-_")))=0,ISERROR(VALUE(B583)))),"Недопустимый код: только латинские буквы A-Z в верхнем регистре, цифры, - и _; начало с буквы, до 30 символов (например MILK-001)",IF(SUMPRODUCT(--EXACT('Номенклатура'!$A$6:$A$205,B583))=0,"Код не найден в номенклатуре",IF(SUMPRODUCT(--EXACT('Номенклатура'!$A$6:$A$205,B583))&gt;1,"Код повторяется в номенклатуре",IF(ISNA(MATCH(C583,{"Приход","Расход","Списание","Корректировка остатка"},0)),"Выберите тип операции",IF(NOT(ISNUMBER(D583)),"Укажите количество",IF(D583=0,"Количество не может быть 0",IF(AND(C583&lt;&gt;"Корректировка остатка",D583&lt;0),"Для этого типа количество положительное",IF(NOT(ISNUMBER('Номенклатура'!$C$2)),"Укажите дату начала учёта",IF(A583&lt;INT('Номенклатура'!$C$2),"Раньше даты начала учёта: НЕ учтено",IF(AND(C583="Корректировка остатка",TRIM(G583)=""),"Учтено: добавьте пояснение","ОК")))))))))))))</f>
        <v/>
      </c>
    </row>
    <row r="584" spans="1:9" x14ac:dyDescent="0.25">
      <c r="A584" s="16"/>
      <c r="B584" s="13"/>
      <c r="C584" s="13"/>
      <c r="D584" s="14"/>
      <c r="E584" s="17" t="str">
        <f>IF(OR(B584="",SUMPRODUCT(--EXACT('Номенклатура'!$A$6:$A$205,B584))&lt;&gt;1),"",INDEX('Номенклатура'!$D$6:$D$205,SUMPRODUCT(EXACT('Номенклатура'!$A$6:$A$205,B584)*(ROW('Номенклатура'!$A$6:$A$205)-5)))&amp;"")</f>
        <v/>
      </c>
      <c r="F584" s="18" t="str">
        <f>IF(OR(I584="ОК",I584="Учтено: добавьте пояснение"),IF(C584="Приход",D584,IF(C584="Корректировка остатка",D584,-D584)),"")</f>
        <v/>
      </c>
      <c r="G584" s="13"/>
      <c r="H584" s="15" t="str">
        <f>IF(OR(B584="",SUMPRODUCT(--EXACT('Номенклатура'!$A$6:$A$205,B584))&lt;&gt;1),"",INDEX('Номенклатура'!$B$6:$B$205,SUMPRODUCT(EXACT('Номенклатура'!$A$6:$A$205,B584)*(ROW('Номенклатура'!$A$6:$A$205)-5)))&amp;"")</f>
        <v/>
      </c>
      <c r="I584" s="15" t="str">
        <f>IF(COUNTA(A584:D584,G584)=0,"",IF(NOT(ISNUMBER(A584)),"Укажите дату",IF(B584="","Укажите код",IF(NOT(AND(ISTEXT(B584),LEN(B584)&gt;0,LEN(B584)&lt;=30,ISNUMBER(FIND(LEFT(B584,1),"ABCDEFGHIJKLMNOPQRSTUVWXYZ")),SUMPRODUCT((MID(B584,{1,2,3,4,5,6,7,8,9,10,11,12,13,14,15,16,17,18,19,20,21,22,23,24,25,26,27,28,29,30},1)&lt;&gt;"")*ISERROR(FIND(MID(B584,{1,2,3,4,5,6,7,8,9,10,11,12,13,14,15,16,17,18,19,20,21,22,23,24,25,26,27,28,29,30},1),"ABCDEFGHIJKLMNOPQRSTUVWXYZ0123456789-_")))=0,ISERROR(VALUE(B584)))),"Недопустимый код: только латинские буквы A-Z в верхнем регистре, цифры, - и _; начало с буквы, до 30 символов (например MILK-001)",IF(SUMPRODUCT(--EXACT('Номенклатура'!$A$6:$A$205,B584))=0,"Код не найден в номенклатуре",IF(SUMPRODUCT(--EXACT('Номенклатура'!$A$6:$A$205,B584))&gt;1,"Код повторяется в номенклатуре",IF(ISNA(MATCH(C584,{"Приход","Расход","Списание","Корректировка остатка"},0)),"Выберите тип операции",IF(NOT(ISNUMBER(D584)),"Укажите количество",IF(D584=0,"Количество не может быть 0",IF(AND(C584&lt;&gt;"Корректировка остатка",D584&lt;0),"Для этого типа количество положительное",IF(NOT(ISNUMBER('Номенклатура'!$C$2)),"Укажите дату начала учёта",IF(A584&lt;INT('Номенклатура'!$C$2),"Раньше даты начала учёта: НЕ учтено",IF(AND(C584="Корректировка остатка",TRIM(G584)=""),"Учтено: добавьте пояснение","ОК")))))))))))))</f>
        <v/>
      </c>
    </row>
    <row r="585" spans="1:9" x14ac:dyDescent="0.25">
      <c r="A585" s="16"/>
      <c r="B585" s="13"/>
      <c r="C585" s="13"/>
      <c r="D585" s="14"/>
      <c r="E585" s="17" t="str">
        <f>IF(OR(B585="",SUMPRODUCT(--EXACT('Номенклатура'!$A$6:$A$205,B585))&lt;&gt;1),"",INDEX('Номенклатура'!$D$6:$D$205,SUMPRODUCT(EXACT('Номенклатура'!$A$6:$A$205,B585)*(ROW('Номенклатура'!$A$6:$A$205)-5)))&amp;"")</f>
        <v/>
      </c>
      <c r="F585" s="18" t="str">
        <f>IF(OR(I585="ОК",I585="Учтено: добавьте пояснение"),IF(C585="Приход",D585,IF(C585="Корректировка остатка",D585,-D585)),"")</f>
        <v/>
      </c>
      <c r="G585" s="13"/>
      <c r="H585" s="15" t="str">
        <f>IF(OR(B585="",SUMPRODUCT(--EXACT('Номенклатура'!$A$6:$A$205,B585))&lt;&gt;1),"",INDEX('Номенклатура'!$B$6:$B$205,SUMPRODUCT(EXACT('Номенклатура'!$A$6:$A$205,B585)*(ROW('Номенклатура'!$A$6:$A$205)-5)))&amp;"")</f>
        <v/>
      </c>
      <c r="I585" s="15" t="str">
        <f>IF(COUNTA(A585:D585,G585)=0,"",IF(NOT(ISNUMBER(A585)),"Укажите дату",IF(B585="","Укажите код",IF(NOT(AND(ISTEXT(B585),LEN(B585)&gt;0,LEN(B585)&lt;=30,ISNUMBER(FIND(LEFT(B585,1),"ABCDEFGHIJKLMNOPQRSTUVWXYZ")),SUMPRODUCT((MID(B585,{1,2,3,4,5,6,7,8,9,10,11,12,13,14,15,16,17,18,19,20,21,22,23,24,25,26,27,28,29,30},1)&lt;&gt;"")*ISERROR(FIND(MID(B585,{1,2,3,4,5,6,7,8,9,10,11,12,13,14,15,16,17,18,19,20,21,22,23,24,25,26,27,28,29,30},1),"ABCDEFGHIJKLMNOPQRSTUVWXYZ0123456789-_")))=0,ISERROR(VALUE(B585)))),"Недопустимый код: только латинские буквы A-Z в верхнем регистре, цифры, - и _; начало с буквы, до 30 символов (например MILK-001)",IF(SUMPRODUCT(--EXACT('Номенклатура'!$A$6:$A$205,B585))=0,"Код не найден в номенклатуре",IF(SUMPRODUCT(--EXACT('Номенклатура'!$A$6:$A$205,B585))&gt;1,"Код повторяется в номенклатуре",IF(ISNA(MATCH(C585,{"Приход","Расход","Списание","Корректировка остатка"},0)),"Выберите тип операции",IF(NOT(ISNUMBER(D585)),"Укажите количество",IF(D585=0,"Количество не может быть 0",IF(AND(C585&lt;&gt;"Корректировка остатка",D585&lt;0),"Для этого типа количество положительное",IF(NOT(ISNUMBER('Номенклатура'!$C$2)),"Укажите дату начала учёта",IF(A585&lt;INT('Номенклатура'!$C$2),"Раньше даты начала учёта: НЕ учтено",IF(AND(C585="Корректировка остатка",TRIM(G585)=""),"Учтено: добавьте пояснение","ОК")))))))))))))</f>
        <v/>
      </c>
    </row>
    <row r="586" spans="1:9" x14ac:dyDescent="0.25">
      <c r="A586" s="16"/>
      <c r="B586" s="13"/>
      <c r="C586" s="13"/>
      <c r="D586" s="14"/>
      <c r="E586" s="17" t="str">
        <f>IF(OR(B586="",SUMPRODUCT(--EXACT('Номенклатура'!$A$6:$A$205,B586))&lt;&gt;1),"",INDEX('Номенклатура'!$D$6:$D$205,SUMPRODUCT(EXACT('Номенклатура'!$A$6:$A$205,B586)*(ROW('Номенклатура'!$A$6:$A$205)-5)))&amp;"")</f>
        <v/>
      </c>
      <c r="F586" s="18" t="str">
        <f>IF(OR(I586="ОК",I586="Учтено: добавьте пояснение"),IF(C586="Приход",D586,IF(C586="Корректировка остатка",D586,-D586)),"")</f>
        <v/>
      </c>
      <c r="G586" s="13"/>
      <c r="H586" s="15" t="str">
        <f>IF(OR(B586="",SUMPRODUCT(--EXACT('Номенклатура'!$A$6:$A$205,B586))&lt;&gt;1),"",INDEX('Номенклатура'!$B$6:$B$205,SUMPRODUCT(EXACT('Номенклатура'!$A$6:$A$205,B586)*(ROW('Номенклатура'!$A$6:$A$205)-5)))&amp;"")</f>
        <v/>
      </c>
      <c r="I586" s="15" t="str">
        <f>IF(COUNTA(A586:D586,G586)=0,"",IF(NOT(ISNUMBER(A586)),"Укажите дату",IF(B586="","Укажите код",IF(NOT(AND(ISTEXT(B586),LEN(B586)&gt;0,LEN(B586)&lt;=30,ISNUMBER(FIND(LEFT(B586,1),"ABCDEFGHIJKLMNOPQRSTUVWXYZ")),SUMPRODUCT((MID(B586,{1,2,3,4,5,6,7,8,9,10,11,12,13,14,15,16,17,18,19,20,21,22,23,24,25,26,27,28,29,30},1)&lt;&gt;"")*ISERROR(FIND(MID(B586,{1,2,3,4,5,6,7,8,9,10,11,12,13,14,15,16,17,18,19,20,21,22,23,24,25,26,27,28,29,30},1),"ABCDEFGHIJKLMNOPQRSTUVWXYZ0123456789-_")))=0,ISERROR(VALUE(B586)))),"Недопустимый код: только латинские буквы A-Z в верхнем регистре, цифры, - и _; начало с буквы, до 30 символов (например MILK-001)",IF(SUMPRODUCT(--EXACT('Номенклатура'!$A$6:$A$205,B586))=0,"Код не найден в номенклатуре",IF(SUMPRODUCT(--EXACT('Номенклатура'!$A$6:$A$205,B586))&gt;1,"Код повторяется в номенклатуре",IF(ISNA(MATCH(C586,{"Приход","Расход","Списание","Корректировка остатка"},0)),"Выберите тип операции",IF(NOT(ISNUMBER(D586)),"Укажите количество",IF(D586=0,"Количество не может быть 0",IF(AND(C586&lt;&gt;"Корректировка остатка",D586&lt;0),"Для этого типа количество положительное",IF(NOT(ISNUMBER('Номенклатура'!$C$2)),"Укажите дату начала учёта",IF(A586&lt;INT('Номенклатура'!$C$2),"Раньше даты начала учёта: НЕ учтено",IF(AND(C586="Корректировка остатка",TRIM(G586)=""),"Учтено: добавьте пояснение","ОК")))))))))))))</f>
        <v/>
      </c>
    </row>
    <row r="587" spans="1:9" x14ac:dyDescent="0.25">
      <c r="A587" s="16"/>
      <c r="B587" s="13"/>
      <c r="C587" s="13"/>
      <c r="D587" s="14"/>
      <c r="E587" s="17" t="str">
        <f>IF(OR(B587="",SUMPRODUCT(--EXACT('Номенклатура'!$A$6:$A$205,B587))&lt;&gt;1),"",INDEX('Номенклатура'!$D$6:$D$205,SUMPRODUCT(EXACT('Номенклатура'!$A$6:$A$205,B587)*(ROW('Номенклатура'!$A$6:$A$205)-5)))&amp;"")</f>
        <v/>
      </c>
      <c r="F587" s="18" t="str">
        <f>IF(OR(I587="ОК",I587="Учтено: добавьте пояснение"),IF(C587="Приход",D587,IF(C587="Корректировка остатка",D587,-D587)),"")</f>
        <v/>
      </c>
      <c r="G587" s="13"/>
      <c r="H587" s="15" t="str">
        <f>IF(OR(B587="",SUMPRODUCT(--EXACT('Номенклатура'!$A$6:$A$205,B587))&lt;&gt;1),"",INDEX('Номенклатура'!$B$6:$B$205,SUMPRODUCT(EXACT('Номенклатура'!$A$6:$A$205,B587)*(ROW('Номенклатура'!$A$6:$A$205)-5)))&amp;"")</f>
        <v/>
      </c>
      <c r="I587" s="15" t="str">
        <f>IF(COUNTA(A587:D587,G587)=0,"",IF(NOT(ISNUMBER(A587)),"Укажите дату",IF(B587="","Укажите код",IF(NOT(AND(ISTEXT(B587),LEN(B587)&gt;0,LEN(B587)&lt;=30,ISNUMBER(FIND(LEFT(B587,1),"ABCDEFGHIJKLMNOPQRSTUVWXYZ")),SUMPRODUCT((MID(B587,{1,2,3,4,5,6,7,8,9,10,11,12,13,14,15,16,17,18,19,20,21,22,23,24,25,26,27,28,29,30},1)&lt;&gt;"")*ISERROR(FIND(MID(B587,{1,2,3,4,5,6,7,8,9,10,11,12,13,14,15,16,17,18,19,20,21,22,23,24,25,26,27,28,29,30},1),"ABCDEFGHIJKLMNOPQRSTUVWXYZ0123456789-_")))=0,ISERROR(VALUE(B587)))),"Недопустимый код: только латинские буквы A-Z в верхнем регистре, цифры, - и _; начало с буквы, до 30 символов (например MILK-001)",IF(SUMPRODUCT(--EXACT('Номенклатура'!$A$6:$A$205,B587))=0,"Код не найден в номенклатуре",IF(SUMPRODUCT(--EXACT('Номенклатура'!$A$6:$A$205,B587))&gt;1,"Код повторяется в номенклатуре",IF(ISNA(MATCH(C587,{"Приход","Расход","Списание","Корректировка остатка"},0)),"Выберите тип операции",IF(NOT(ISNUMBER(D587)),"Укажите количество",IF(D587=0,"Количество не может быть 0",IF(AND(C587&lt;&gt;"Корректировка остатка",D587&lt;0),"Для этого типа количество положительное",IF(NOT(ISNUMBER('Номенклатура'!$C$2)),"Укажите дату начала учёта",IF(A587&lt;INT('Номенклатура'!$C$2),"Раньше даты начала учёта: НЕ учтено",IF(AND(C587="Корректировка остатка",TRIM(G587)=""),"Учтено: добавьте пояснение","ОК")))))))))))))</f>
        <v/>
      </c>
    </row>
    <row r="588" spans="1:9" x14ac:dyDescent="0.25">
      <c r="A588" s="16"/>
      <c r="B588" s="13"/>
      <c r="C588" s="13"/>
      <c r="D588" s="14"/>
      <c r="E588" s="17" t="str">
        <f>IF(OR(B588="",SUMPRODUCT(--EXACT('Номенклатура'!$A$6:$A$205,B588))&lt;&gt;1),"",INDEX('Номенклатура'!$D$6:$D$205,SUMPRODUCT(EXACT('Номенклатура'!$A$6:$A$205,B588)*(ROW('Номенклатура'!$A$6:$A$205)-5)))&amp;"")</f>
        <v/>
      </c>
      <c r="F588" s="18" t="str">
        <f>IF(OR(I588="ОК",I588="Учтено: добавьте пояснение"),IF(C588="Приход",D588,IF(C588="Корректировка остатка",D588,-D588)),"")</f>
        <v/>
      </c>
      <c r="G588" s="13"/>
      <c r="H588" s="15" t="str">
        <f>IF(OR(B588="",SUMPRODUCT(--EXACT('Номенклатура'!$A$6:$A$205,B588))&lt;&gt;1),"",INDEX('Номенклатура'!$B$6:$B$205,SUMPRODUCT(EXACT('Номенклатура'!$A$6:$A$205,B588)*(ROW('Номенклатура'!$A$6:$A$205)-5)))&amp;"")</f>
        <v/>
      </c>
      <c r="I588" s="15" t="str">
        <f>IF(COUNTA(A588:D588,G588)=0,"",IF(NOT(ISNUMBER(A588)),"Укажите дату",IF(B588="","Укажите код",IF(NOT(AND(ISTEXT(B588),LEN(B588)&gt;0,LEN(B588)&lt;=30,ISNUMBER(FIND(LEFT(B588,1),"ABCDEFGHIJKLMNOPQRSTUVWXYZ")),SUMPRODUCT((MID(B588,{1,2,3,4,5,6,7,8,9,10,11,12,13,14,15,16,17,18,19,20,21,22,23,24,25,26,27,28,29,30},1)&lt;&gt;"")*ISERROR(FIND(MID(B588,{1,2,3,4,5,6,7,8,9,10,11,12,13,14,15,16,17,18,19,20,21,22,23,24,25,26,27,28,29,30},1),"ABCDEFGHIJKLMNOPQRSTUVWXYZ0123456789-_")))=0,ISERROR(VALUE(B588)))),"Недопустимый код: только латинские буквы A-Z в верхнем регистре, цифры, - и _; начало с буквы, до 30 символов (например MILK-001)",IF(SUMPRODUCT(--EXACT('Номенклатура'!$A$6:$A$205,B588))=0,"Код не найден в номенклатуре",IF(SUMPRODUCT(--EXACT('Номенклатура'!$A$6:$A$205,B588))&gt;1,"Код повторяется в номенклатуре",IF(ISNA(MATCH(C588,{"Приход","Расход","Списание","Корректировка остатка"},0)),"Выберите тип операции",IF(NOT(ISNUMBER(D588)),"Укажите количество",IF(D588=0,"Количество не может быть 0",IF(AND(C588&lt;&gt;"Корректировка остатка",D588&lt;0),"Для этого типа количество положительное",IF(NOT(ISNUMBER('Номенклатура'!$C$2)),"Укажите дату начала учёта",IF(A588&lt;INT('Номенклатура'!$C$2),"Раньше даты начала учёта: НЕ учтено",IF(AND(C588="Корректировка остатка",TRIM(G588)=""),"Учтено: добавьте пояснение","ОК")))))))))))))</f>
        <v/>
      </c>
    </row>
    <row r="589" spans="1:9" x14ac:dyDescent="0.25">
      <c r="A589" s="16"/>
      <c r="B589" s="13"/>
      <c r="C589" s="13"/>
      <c r="D589" s="14"/>
      <c r="E589" s="17" t="str">
        <f>IF(OR(B589="",SUMPRODUCT(--EXACT('Номенклатура'!$A$6:$A$205,B589))&lt;&gt;1),"",INDEX('Номенклатура'!$D$6:$D$205,SUMPRODUCT(EXACT('Номенклатура'!$A$6:$A$205,B589)*(ROW('Номенклатура'!$A$6:$A$205)-5)))&amp;"")</f>
        <v/>
      </c>
      <c r="F589" s="18" t="str">
        <f>IF(OR(I589="ОК",I589="Учтено: добавьте пояснение"),IF(C589="Приход",D589,IF(C589="Корректировка остатка",D589,-D589)),"")</f>
        <v/>
      </c>
      <c r="G589" s="13"/>
      <c r="H589" s="15" t="str">
        <f>IF(OR(B589="",SUMPRODUCT(--EXACT('Номенклатура'!$A$6:$A$205,B589))&lt;&gt;1),"",INDEX('Номенклатура'!$B$6:$B$205,SUMPRODUCT(EXACT('Номенклатура'!$A$6:$A$205,B589)*(ROW('Номенклатура'!$A$6:$A$205)-5)))&amp;"")</f>
        <v/>
      </c>
      <c r="I589" s="15" t="str">
        <f>IF(COUNTA(A589:D589,G589)=0,"",IF(NOT(ISNUMBER(A589)),"Укажите дату",IF(B589="","Укажите код",IF(NOT(AND(ISTEXT(B589),LEN(B589)&gt;0,LEN(B589)&lt;=30,ISNUMBER(FIND(LEFT(B589,1),"ABCDEFGHIJKLMNOPQRSTUVWXYZ")),SUMPRODUCT((MID(B589,{1,2,3,4,5,6,7,8,9,10,11,12,13,14,15,16,17,18,19,20,21,22,23,24,25,26,27,28,29,30},1)&lt;&gt;"")*ISERROR(FIND(MID(B589,{1,2,3,4,5,6,7,8,9,10,11,12,13,14,15,16,17,18,19,20,21,22,23,24,25,26,27,28,29,30},1),"ABCDEFGHIJKLMNOPQRSTUVWXYZ0123456789-_")))=0,ISERROR(VALUE(B589)))),"Недопустимый код: только латинские буквы A-Z в верхнем регистре, цифры, - и _; начало с буквы, до 30 символов (например MILK-001)",IF(SUMPRODUCT(--EXACT('Номенклатура'!$A$6:$A$205,B589))=0,"Код не найден в номенклатуре",IF(SUMPRODUCT(--EXACT('Номенклатура'!$A$6:$A$205,B589))&gt;1,"Код повторяется в номенклатуре",IF(ISNA(MATCH(C589,{"Приход","Расход","Списание","Корректировка остатка"},0)),"Выберите тип операции",IF(NOT(ISNUMBER(D589)),"Укажите количество",IF(D589=0,"Количество не может быть 0",IF(AND(C589&lt;&gt;"Корректировка остатка",D589&lt;0),"Для этого типа количество положительное",IF(NOT(ISNUMBER('Номенклатура'!$C$2)),"Укажите дату начала учёта",IF(A589&lt;INT('Номенклатура'!$C$2),"Раньше даты начала учёта: НЕ учтено",IF(AND(C589="Корректировка остатка",TRIM(G589)=""),"Учтено: добавьте пояснение","ОК")))))))))))))</f>
        <v/>
      </c>
    </row>
    <row r="590" spans="1:9" x14ac:dyDescent="0.25">
      <c r="A590" s="16"/>
      <c r="B590" s="13"/>
      <c r="C590" s="13"/>
      <c r="D590" s="14"/>
      <c r="E590" s="17" t="str">
        <f>IF(OR(B590="",SUMPRODUCT(--EXACT('Номенклатура'!$A$6:$A$205,B590))&lt;&gt;1),"",INDEX('Номенклатура'!$D$6:$D$205,SUMPRODUCT(EXACT('Номенклатура'!$A$6:$A$205,B590)*(ROW('Номенклатура'!$A$6:$A$205)-5)))&amp;"")</f>
        <v/>
      </c>
      <c r="F590" s="18" t="str">
        <f>IF(OR(I590="ОК",I590="Учтено: добавьте пояснение"),IF(C590="Приход",D590,IF(C590="Корректировка остатка",D590,-D590)),"")</f>
        <v/>
      </c>
      <c r="G590" s="13"/>
      <c r="H590" s="15" t="str">
        <f>IF(OR(B590="",SUMPRODUCT(--EXACT('Номенклатура'!$A$6:$A$205,B590))&lt;&gt;1),"",INDEX('Номенклатура'!$B$6:$B$205,SUMPRODUCT(EXACT('Номенклатура'!$A$6:$A$205,B590)*(ROW('Номенклатура'!$A$6:$A$205)-5)))&amp;"")</f>
        <v/>
      </c>
      <c r="I590" s="15" t="str">
        <f>IF(COUNTA(A590:D590,G590)=0,"",IF(NOT(ISNUMBER(A590)),"Укажите дату",IF(B590="","Укажите код",IF(NOT(AND(ISTEXT(B590),LEN(B590)&gt;0,LEN(B590)&lt;=30,ISNUMBER(FIND(LEFT(B590,1),"ABCDEFGHIJKLMNOPQRSTUVWXYZ")),SUMPRODUCT((MID(B590,{1,2,3,4,5,6,7,8,9,10,11,12,13,14,15,16,17,18,19,20,21,22,23,24,25,26,27,28,29,30},1)&lt;&gt;"")*ISERROR(FIND(MID(B590,{1,2,3,4,5,6,7,8,9,10,11,12,13,14,15,16,17,18,19,20,21,22,23,24,25,26,27,28,29,30},1),"ABCDEFGHIJKLMNOPQRSTUVWXYZ0123456789-_")))=0,ISERROR(VALUE(B590)))),"Недопустимый код: только латинские буквы A-Z в верхнем регистре, цифры, - и _; начало с буквы, до 30 символов (например MILK-001)",IF(SUMPRODUCT(--EXACT('Номенклатура'!$A$6:$A$205,B590))=0,"Код не найден в номенклатуре",IF(SUMPRODUCT(--EXACT('Номенклатура'!$A$6:$A$205,B590))&gt;1,"Код повторяется в номенклатуре",IF(ISNA(MATCH(C590,{"Приход","Расход","Списание","Корректировка остатка"},0)),"Выберите тип операции",IF(NOT(ISNUMBER(D590)),"Укажите количество",IF(D590=0,"Количество не может быть 0",IF(AND(C590&lt;&gt;"Корректировка остатка",D590&lt;0),"Для этого типа количество положительное",IF(NOT(ISNUMBER('Номенклатура'!$C$2)),"Укажите дату начала учёта",IF(A590&lt;INT('Номенклатура'!$C$2),"Раньше даты начала учёта: НЕ учтено",IF(AND(C590="Корректировка остатка",TRIM(G590)=""),"Учтено: добавьте пояснение","ОК")))))))))))))</f>
        <v/>
      </c>
    </row>
    <row r="591" spans="1:9" x14ac:dyDescent="0.25">
      <c r="A591" s="16"/>
      <c r="B591" s="13"/>
      <c r="C591" s="13"/>
      <c r="D591" s="14"/>
      <c r="E591" s="17" t="str">
        <f>IF(OR(B591="",SUMPRODUCT(--EXACT('Номенклатура'!$A$6:$A$205,B591))&lt;&gt;1),"",INDEX('Номенклатура'!$D$6:$D$205,SUMPRODUCT(EXACT('Номенклатура'!$A$6:$A$205,B591)*(ROW('Номенклатура'!$A$6:$A$205)-5)))&amp;"")</f>
        <v/>
      </c>
      <c r="F591" s="18" t="str">
        <f>IF(OR(I591="ОК",I591="Учтено: добавьте пояснение"),IF(C591="Приход",D591,IF(C591="Корректировка остатка",D591,-D591)),"")</f>
        <v/>
      </c>
      <c r="G591" s="13"/>
      <c r="H591" s="15" t="str">
        <f>IF(OR(B591="",SUMPRODUCT(--EXACT('Номенклатура'!$A$6:$A$205,B591))&lt;&gt;1),"",INDEX('Номенклатура'!$B$6:$B$205,SUMPRODUCT(EXACT('Номенклатура'!$A$6:$A$205,B591)*(ROW('Номенклатура'!$A$6:$A$205)-5)))&amp;"")</f>
        <v/>
      </c>
      <c r="I591" s="15" t="str">
        <f>IF(COUNTA(A591:D591,G591)=0,"",IF(NOT(ISNUMBER(A591)),"Укажите дату",IF(B591="","Укажите код",IF(NOT(AND(ISTEXT(B591),LEN(B591)&gt;0,LEN(B591)&lt;=30,ISNUMBER(FIND(LEFT(B591,1),"ABCDEFGHIJKLMNOPQRSTUVWXYZ")),SUMPRODUCT((MID(B591,{1,2,3,4,5,6,7,8,9,10,11,12,13,14,15,16,17,18,19,20,21,22,23,24,25,26,27,28,29,30},1)&lt;&gt;"")*ISERROR(FIND(MID(B591,{1,2,3,4,5,6,7,8,9,10,11,12,13,14,15,16,17,18,19,20,21,22,23,24,25,26,27,28,29,30},1),"ABCDEFGHIJKLMNOPQRSTUVWXYZ0123456789-_")))=0,ISERROR(VALUE(B591)))),"Недопустимый код: только латинские буквы A-Z в верхнем регистре, цифры, - и _; начало с буквы, до 30 символов (например MILK-001)",IF(SUMPRODUCT(--EXACT('Номенклатура'!$A$6:$A$205,B591))=0,"Код не найден в номенклатуре",IF(SUMPRODUCT(--EXACT('Номенклатура'!$A$6:$A$205,B591))&gt;1,"Код повторяется в номенклатуре",IF(ISNA(MATCH(C591,{"Приход","Расход","Списание","Корректировка остатка"},0)),"Выберите тип операции",IF(NOT(ISNUMBER(D591)),"Укажите количество",IF(D591=0,"Количество не может быть 0",IF(AND(C591&lt;&gt;"Корректировка остатка",D591&lt;0),"Для этого типа количество положительное",IF(NOT(ISNUMBER('Номенклатура'!$C$2)),"Укажите дату начала учёта",IF(A591&lt;INT('Номенклатура'!$C$2),"Раньше даты начала учёта: НЕ учтено",IF(AND(C591="Корректировка остатка",TRIM(G591)=""),"Учтено: добавьте пояснение","ОК")))))))))))))</f>
        <v/>
      </c>
    </row>
    <row r="592" spans="1:9" x14ac:dyDescent="0.25">
      <c r="A592" s="16"/>
      <c r="B592" s="13"/>
      <c r="C592" s="13"/>
      <c r="D592" s="14"/>
      <c r="E592" s="17" t="str">
        <f>IF(OR(B592="",SUMPRODUCT(--EXACT('Номенклатура'!$A$6:$A$205,B592))&lt;&gt;1),"",INDEX('Номенклатура'!$D$6:$D$205,SUMPRODUCT(EXACT('Номенклатура'!$A$6:$A$205,B592)*(ROW('Номенклатура'!$A$6:$A$205)-5)))&amp;"")</f>
        <v/>
      </c>
      <c r="F592" s="18" t="str">
        <f>IF(OR(I592="ОК",I592="Учтено: добавьте пояснение"),IF(C592="Приход",D592,IF(C592="Корректировка остатка",D592,-D592)),"")</f>
        <v/>
      </c>
      <c r="G592" s="13"/>
      <c r="H592" s="15" t="str">
        <f>IF(OR(B592="",SUMPRODUCT(--EXACT('Номенклатура'!$A$6:$A$205,B592))&lt;&gt;1),"",INDEX('Номенклатура'!$B$6:$B$205,SUMPRODUCT(EXACT('Номенклатура'!$A$6:$A$205,B592)*(ROW('Номенклатура'!$A$6:$A$205)-5)))&amp;"")</f>
        <v/>
      </c>
      <c r="I592" s="15" t="str">
        <f>IF(COUNTA(A592:D592,G592)=0,"",IF(NOT(ISNUMBER(A592)),"Укажите дату",IF(B592="","Укажите код",IF(NOT(AND(ISTEXT(B592),LEN(B592)&gt;0,LEN(B592)&lt;=30,ISNUMBER(FIND(LEFT(B592,1),"ABCDEFGHIJKLMNOPQRSTUVWXYZ")),SUMPRODUCT((MID(B592,{1,2,3,4,5,6,7,8,9,10,11,12,13,14,15,16,17,18,19,20,21,22,23,24,25,26,27,28,29,30},1)&lt;&gt;"")*ISERROR(FIND(MID(B592,{1,2,3,4,5,6,7,8,9,10,11,12,13,14,15,16,17,18,19,20,21,22,23,24,25,26,27,28,29,30},1),"ABCDEFGHIJKLMNOPQRSTUVWXYZ0123456789-_")))=0,ISERROR(VALUE(B592)))),"Недопустимый код: только латинские буквы A-Z в верхнем регистре, цифры, - и _; начало с буквы, до 30 символов (например MILK-001)",IF(SUMPRODUCT(--EXACT('Номенклатура'!$A$6:$A$205,B592))=0,"Код не найден в номенклатуре",IF(SUMPRODUCT(--EXACT('Номенклатура'!$A$6:$A$205,B592))&gt;1,"Код повторяется в номенклатуре",IF(ISNA(MATCH(C592,{"Приход","Расход","Списание","Корректировка остатка"},0)),"Выберите тип операции",IF(NOT(ISNUMBER(D592)),"Укажите количество",IF(D592=0,"Количество не может быть 0",IF(AND(C592&lt;&gt;"Корректировка остатка",D592&lt;0),"Для этого типа количество положительное",IF(NOT(ISNUMBER('Номенклатура'!$C$2)),"Укажите дату начала учёта",IF(A592&lt;INT('Номенклатура'!$C$2),"Раньше даты начала учёта: НЕ учтено",IF(AND(C592="Корректировка остатка",TRIM(G592)=""),"Учтено: добавьте пояснение","ОК")))))))))))))</f>
        <v/>
      </c>
    </row>
    <row r="593" spans="1:9" x14ac:dyDescent="0.25">
      <c r="A593" s="16"/>
      <c r="B593" s="13"/>
      <c r="C593" s="13"/>
      <c r="D593" s="14"/>
      <c r="E593" s="17" t="str">
        <f>IF(OR(B593="",SUMPRODUCT(--EXACT('Номенклатура'!$A$6:$A$205,B593))&lt;&gt;1),"",INDEX('Номенклатура'!$D$6:$D$205,SUMPRODUCT(EXACT('Номенклатура'!$A$6:$A$205,B593)*(ROW('Номенклатура'!$A$6:$A$205)-5)))&amp;"")</f>
        <v/>
      </c>
      <c r="F593" s="18" t="str">
        <f>IF(OR(I593="ОК",I593="Учтено: добавьте пояснение"),IF(C593="Приход",D593,IF(C593="Корректировка остатка",D593,-D593)),"")</f>
        <v/>
      </c>
      <c r="G593" s="13"/>
      <c r="H593" s="15" t="str">
        <f>IF(OR(B593="",SUMPRODUCT(--EXACT('Номенклатура'!$A$6:$A$205,B593))&lt;&gt;1),"",INDEX('Номенклатура'!$B$6:$B$205,SUMPRODUCT(EXACT('Номенклатура'!$A$6:$A$205,B593)*(ROW('Номенклатура'!$A$6:$A$205)-5)))&amp;"")</f>
        <v/>
      </c>
      <c r="I593" s="15" t="str">
        <f>IF(COUNTA(A593:D593,G593)=0,"",IF(NOT(ISNUMBER(A593)),"Укажите дату",IF(B593="","Укажите код",IF(NOT(AND(ISTEXT(B593),LEN(B593)&gt;0,LEN(B593)&lt;=30,ISNUMBER(FIND(LEFT(B593,1),"ABCDEFGHIJKLMNOPQRSTUVWXYZ")),SUMPRODUCT((MID(B593,{1,2,3,4,5,6,7,8,9,10,11,12,13,14,15,16,17,18,19,20,21,22,23,24,25,26,27,28,29,30},1)&lt;&gt;"")*ISERROR(FIND(MID(B593,{1,2,3,4,5,6,7,8,9,10,11,12,13,14,15,16,17,18,19,20,21,22,23,24,25,26,27,28,29,30},1),"ABCDEFGHIJKLMNOPQRSTUVWXYZ0123456789-_")))=0,ISERROR(VALUE(B593)))),"Недопустимый код: только латинские буквы A-Z в верхнем регистре, цифры, - и _; начало с буквы, до 30 символов (например MILK-001)",IF(SUMPRODUCT(--EXACT('Номенклатура'!$A$6:$A$205,B593))=0,"Код не найден в номенклатуре",IF(SUMPRODUCT(--EXACT('Номенклатура'!$A$6:$A$205,B593))&gt;1,"Код повторяется в номенклатуре",IF(ISNA(MATCH(C593,{"Приход","Расход","Списание","Корректировка остатка"},0)),"Выберите тип операции",IF(NOT(ISNUMBER(D593)),"Укажите количество",IF(D593=0,"Количество не может быть 0",IF(AND(C593&lt;&gt;"Корректировка остатка",D593&lt;0),"Для этого типа количество положительное",IF(NOT(ISNUMBER('Номенклатура'!$C$2)),"Укажите дату начала учёта",IF(A593&lt;INT('Номенклатура'!$C$2),"Раньше даты начала учёта: НЕ учтено",IF(AND(C593="Корректировка остатка",TRIM(G593)=""),"Учтено: добавьте пояснение","ОК")))))))))))))</f>
        <v/>
      </c>
    </row>
    <row r="594" spans="1:9" x14ac:dyDescent="0.25">
      <c r="A594" s="16"/>
      <c r="B594" s="13"/>
      <c r="C594" s="13"/>
      <c r="D594" s="14"/>
      <c r="E594" s="17" t="str">
        <f>IF(OR(B594="",SUMPRODUCT(--EXACT('Номенклатура'!$A$6:$A$205,B594))&lt;&gt;1),"",INDEX('Номенклатура'!$D$6:$D$205,SUMPRODUCT(EXACT('Номенклатура'!$A$6:$A$205,B594)*(ROW('Номенклатура'!$A$6:$A$205)-5)))&amp;"")</f>
        <v/>
      </c>
      <c r="F594" s="18" t="str">
        <f>IF(OR(I594="ОК",I594="Учтено: добавьте пояснение"),IF(C594="Приход",D594,IF(C594="Корректировка остатка",D594,-D594)),"")</f>
        <v/>
      </c>
      <c r="G594" s="13"/>
      <c r="H594" s="15" t="str">
        <f>IF(OR(B594="",SUMPRODUCT(--EXACT('Номенклатура'!$A$6:$A$205,B594))&lt;&gt;1),"",INDEX('Номенклатура'!$B$6:$B$205,SUMPRODUCT(EXACT('Номенклатура'!$A$6:$A$205,B594)*(ROW('Номенклатура'!$A$6:$A$205)-5)))&amp;"")</f>
        <v/>
      </c>
      <c r="I594" s="15" t="str">
        <f>IF(COUNTA(A594:D594,G594)=0,"",IF(NOT(ISNUMBER(A594)),"Укажите дату",IF(B594="","Укажите код",IF(NOT(AND(ISTEXT(B594),LEN(B594)&gt;0,LEN(B594)&lt;=30,ISNUMBER(FIND(LEFT(B594,1),"ABCDEFGHIJKLMNOPQRSTUVWXYZ")),SUMPRODUCT((MID(B594,{1,2,3,4,5,6,7,8,9,10,11,12,13,14,15,16,17,18,19,20,21,22,23,24,25,26,27,28,29,30},1)&lt;&gt;"")*ISERROR(FIND(MID(B594,{1,2,3,4,5,6,7,8,9,10,11,12,13,14,15,16,17,18,19,20,21,22,23,24,25,26,27,28,29,30},1),"ABCDEFGHIJKLMNOPQRSTUVWXYZ0123456789-_")))=0,ISERROR(VALUE(B594)))),"Недопустимый код: только латинские буквы A-Z в верхнем регистре, цифры, - и _; начало с буквы, до 30 символов (например MILK-001)",IF(SUMPRODUCT(--EXACT('Номенклатура'!$A$6:$A$205,B594))=0,"Код не найден в номенклатуре",IF(SUMPRODUCT(--EXACT('Номенклатура'!$A$6:$A$205,B594))&gt;1,"Код повторяется в номенклатуре",IF(ISNA(MATCH(C594,{"Приход","Расход","Списание","Корректировка остатка"},0)),"Выберите тип операции",IF(NOT(ISNUMBER(D594)),"Укажите количество",IF(D594=0,"Количество не может быть 0",IF(AND(C594&lt;&gt;"Корректировка остатка",D594&lt;0),"Для этого типа количество положительное",IF(NOT(ISNUMBER('Номенклатура'!$C$2)),"Укажите дату начала учёта",IF(A594&lt;INT('Номенклатура'!$C$2),"Раньше даты начала учёта: НЕ учтено",IF(AND(C594="Корректировка остатка",TRIM(G594)=""),"Учтено: добавьте пояснение","ОК")))))))))))))</f>
        <v/>
      </c>
    </row>
    <row r="595" spans="1:9" x14ac:dyDescent="0.25">
      <c r="A595" s="16"/>
      <c r="B595" s="13"/>
      <c r="C595" s="13"/>
      <c r="D595" s="14"/>
      <c r="E595" s="17" t="str">
        <f>IF(OR(B595="",SUMPRODUCT(--EXACT('Номенклатура'!$A$6:$A$205,B595))&lt;&gt;1),"",INDEX('Номенклатура'!$D$6:$D$205,SUMPRODUCT(EXACT('Номенклатура'!$A$6:$A$205,B595)*(ROW('Номенклатура'!$A$6:$A$205)-5)))&amp;"")</f>
        <v/>
      </c>
      <c r="F595" s="18" t="str">
        <f>IF(OR(I595="ОК",I595="Учтено: добавьте пояснение"),IF(C595="Приход",D595,IF(C595="Корректировка остатка",D595,-D595)),"")</f>
        <v/>
      </c>
      <c r="G595" s="13"/>
      <c r="H595" s="15" t="str">
        <f>IF(OR(B595="",SUMPRODUCT(--EXACT('Номенклатура'!$A$6:$A$205,B595))&lt;&gt;1),"",INDEX('Номенклатура'!$B$6:$B$205,SUMPRODUCT(EXACT('Номенклатура'!$A$6:$A$205,B595)*(ROW('Номенклатура'!$A$6:$A$205)-5)))&amp;"")</f>
        <v/>
      </c>
      <c r="I595" s="15" t="str">
        <f>IF(COUNTA(A595:D595,G595)=0,"",IF(NOT(ISNUMBER(A595)),"Укажите дату",IF(B595="","Укажите код",IF(NOT(AND(ISTEXT(B595),LEN(B595)&gt;0,LEN(B595)&lt;=30,ISNUMBER(FIND(LEFT(B595,1),"ABCDEFGHIJKLMNOPQRSTUVWXYZ")),SUMPRODUCT((MID(B595,{1,2,3,4,5,6,7,8,9,10,11,12,13,14,15,16,17,18,19,20,21,22,23,24,25,26,27,28,29,30},1)&lt;&gt;"")*ISERROR(FIND(MID(B595,{1,2,3,4,5,6,7,8,9,10,11,12,13,14,15,16,17,18,19,20,21,22,23,24,25,26,27,28,29,30},1),"ABCDEFGHIJKLMNOPQRSTUVWXYZ0123456789-_")))=0,ISERROR(VALUE(B595)))),"Недопустимый код: только латинские буквы A-Z в верхнем регистре, цифры, - и _; начало с буквы, до 30 символов (например MILK-001)",IF(SUMPRODUCT(--EXACT('Номенклатура'!$A$6:$A$205,B595))=0,"Код не найден в номенклатуре",IF(SUMPRODUCT(--EXACT('Номенклатура'!$A$6:$A$205,B595))&gt;1,"Код повторяется в номенклатуре",IF(ISNA(MATCH(C595,{"Приход","Расход","Списание","Корректировка остатка"},0)),"Выберите тип операции",IF(NOT(ISNUMBER(D595)),"Укажите количество",IF(D595=0,"Количество не может быть 0",IF(AND(C595&lt;&gt;"Корректировка остатка",D595&lt;0),"Для этого типа количество положительное",IF(NOT(ISNUMBER('Номенклатура'!$C$2)),"Укажите дату начала учёта",IF(A595&lt;INT('Номенклатура'!$C$2),"Раньше даты начала учёта: НЕ учтено",IF(AND(C595="Корректировка остатка",TRIM(G595)=""),"Учтено: добавьте пояснение","ОК")))))))))))))</f>
        <v/>
      </c>
    </row>
    <row r="596" spans="1:9" x14ac:dyDescent="0.25">
      <c r="A596" s="16"/>
      <c r="B596" s="13"/>
      <c r="C596" s="13"/>
      <c r="D596" s="14"/>
      <c r="E596" s="17" t="str">
        <f>IF(OR(B596="",SUMPRODUCT(--EXACT('Номенклатура'!$A$6:$A$205,B596))&lt;&gt;1),"",INDEX('Номенклатура'!$D$6:$D$205,SUMPRODUCT(EXACT('Номенклатура'!$A$6:$A$205,B596)*(ROW('Номенклатура'!$A$6:$A$205)-5)))&amp;"")</f>
        <v/>
      </c>
      <c r="F596" s="18" t="str">
        <f>IF(OR(I596="ОК",I596="Учтено: добавьте пояснение"),IF(C596="Приход",D596,IF(C596="Корректировка остатка",D596,-D596)),"")</f>
        <v/>
      </c>
      <c r="G596" s="13"/>
      <c r="H596" s="15" t="str">
        <f>IF(OR(B596="",SUMPRODUCT(--EXACT('Номенклатура'!$A$6:$A$205,B596))&lt;&gt;1),"",INDEX('Номенклатура'!$B$6:$B$205,SUMPRODUCT(EXACT('Номенклатура'!$A$6:$A$205,B596)*(ROW('Номенклатура'!$A$6:$A$205)-5)))&amp;"")</f>
        <v/>
      </c>
      <c r="I596" s="15" t="str">
        <f>IF(COUNTA(A596:D596,G596)=0,"",IF(NOT(ISNUMBER(A596)),"Укажите дату",IF(B596="","Укажите код",IF(NOT(AND(ISTEXT(B596),LEN(B596)&gt;0,LEN(B596)&lt;=30,ISNUMBER(FIND(LEFT(B596,1),"ABCDEFGHIJKLMNOPQRSTUVWXYZ")),SUMPRODUCT((MID(B596,{1,2,3,4,5,6,7,8,9,10,11,12,13,14,15,16,17,18,19,20,21,22,23,24,25,26,27,28,29,30},1)&lt;&gt;"")*ISERROR(FIND(MID(B596,{1,2,3,4,5,6,7,8,9,10,11,12,13,14,15,16,17,18,19,20,21,22,23,24,25,26,27,28,29,30},1),"ABCDEFGHIJKLMNOPQRSTUVWXYZ0123456789-_")))=0,ISERROR(VALUE(B596)))),"Недопустимый код: только латинские буквы A-Z в верхнем регистре, цифры, - и _; начало с буквы, до 30 символов (например MILK-001)",IF(SUMPRODUCT(--EXACT('Номенклатура'!$A$6:$A$205,B596))=0,"Код не найден в номенклатуре",IF(SUMPRODUCT(--EXACT('Номенклатура'!$A$6:$A$205,B596))&gt;1,"Код повторяется в номенклатуре",IF(ISNA(MATCH(C596,{"Приход","Расход","Списание","Корректировка остатка"},0)),"Выберите тип операции",IF(NOT(ISNUMBER(D596)),"Укажите количество",IF(D596=0,"Количество не может быть 0",IF(AND(C596&lt;&gt;"Корректировка остатка",D596&lt;0),"Для этого типа количество положительное",IF(NOT(ISNUMBER('Номенклатура'!$C$2)),"Укажите дату начала учёта",IF(A596&lt;INT('Номенклатура'!$C$2),"Раньше даты начала учёта: НЕ учтено",IF(AND(C596="Корректировка остатка",TRIM(G596)=""),"Учтено: добавьте пояснение","ОК")))))))))))))</f>
        <v/>
      </c>
    </row>
    <row r="597" spans="1:9" x14ac:dyDescent="0.25">
      <c r="A597" s="16"/>
      <c r="B597" s="13"/>
      <c r="C597" s="13"/>
      <c r="D597" s="14"/>
      <c r="E597" s="17" t="str">
        <f>IF(OR(B597="",SUMPRODUCT(--EXACT('Номенклатура'!$A$6:$A$205,B597))&lt;&gt;1),"",INDEX('Номенклатура'!$D$6:$D$205,SUMPRODUCT(EXACT('Номенклатура'!$A$6:$A$205,B597)*(ROW('Номенклатура'!$A$6:$A$205)-5)))&amp;"")</f>
        <v/>
      </c>
      <c r="F597" s="18" t="str">
        <f>IF(OR(I597="ОК",I597="Учтено: добавьте пояснение"),IF(C597="Приход",D597,IF(C597="Корректировка остатка",D597,-D597)),"")</f>
        <v/>
      </c>
      <c r="G597" s="13"/>
      <c r="H597" s="15" t="str">
        <f>IF(OR(B597="",SUMPRODUCT(--EXACT('Номенклатура'!$A$6:$A$205,B597))&lt;&gt;1),"",INDEX('Номенклатура'!$B$6:$B$205,SUMPRODUCT(EXACT('Номенклатура'!$A$6:$A$205,B597)*(ROW('Номенклатура'!$A$6:$A$205)-5)))&amp;"")</f>
        <v/>
      </c>
      <c r="I597" s="15" t="str">
        <f>IF(COUNTA(A597:D597,G597)=0,"",IF(NOT(ISNUMBER(A597)),"Укажите дату",IF(B597="","Укажите код",IF(NOT(AND(ISTEXT(B597),LEN(B597)&gt;0,LEN(B597)&lt;=30,ISNUMBER(FIND(LEFT(B597,1),"ABCDEFGHIJKLMNOPQRSTUVWXYZ")),SUMPRODUCT((MID(B597,{1,2,3,4,5,6,7,8,9,10,11,12,13,14,15,16,17,18,19,20,21,22,23,24,25,26,27,28,29,30},1)&lt;&gt;"")*ISERROR(FIND(MID(B597,{1,2,3,4,5,6,7,8,9,10,11,12,13,14,15,16,17,18,19,20,21,22,23,24,25,26,27,28,29,30},1),"ABCDEFGHIJKLMNOPQRSTUVWXYZ0123456789-_")))=0,ISERROR(VALUE(B597)))),"Недопустимый код: только латинские буквы A-Z в верхнем регистре, цифры, - и _; начало с буквы, до 30 символов (например MILK-001)",IF(SUMPRODUCT(--EXACT('Номенклатура'!$A$6:$A$205,B597))=0,"Код не найден в номенклатуре",IF(SUMPRODUCT(--EXACT('Номенклатура'!$A$6:$A$205,B597))&gt;1,"Код повторяется в номенклатуре",IF(ISNA(MATCH(C597,{"Приход","Расход","Списание","Корректировка остатка"},0)),"Выберите тип операции",IF(NOT(ISNUMBER(D597)),"Укажите количество",IF(D597=0,"Количество не может быть 0",IF(AND(C597&lt;&gt;"Корректировка остатка",D597&lt;0),"Для этого типа количество положительное",IF(NOT(ISNUMBER('Номенклатура'!$C$2)),"Укажите дату начала учёта",IF(A597&lt;INT('Номенклатура'!$C$2),"Раньше даты начала учёта: НЕ учтено",IF(AND(C597="Корректировка остатка",TRIM(G597)=""),"Учтено: добавьте пояснение","ОК")))))))))))))</f>
        <v/>
      </c>
    </row>
    <row r="598" spans="1:9" x14ac:dyDescent="0.25">
      <c r="A598" s="16"/>
      <c r="B598" s="13"/>
      <c r="C598" s="13"/>
      <c r="D598" s="14"/>
      <c r="E598" s="17" t="str">
        <f>IF(OR(B598="",SUMPRODUCT(--EXACT('Номенклатура'!$A$6:$A$205,B598))&lt;&gt;1),"",INDEX('Номенклатура'!$D$6:$D$205,SUMPRODUCT(EXACT('Номенклатура'!$A$6:$A$205,B598)*(ROW('Номенклатура'!$A$6:$A$205)-5)))&amp;"")</f>
        <v/>
      </c>
      <c r="F598" s="18" t="str">
        <f>IF(OR(I598="ОК",I598="Учтено: добавьте пояснение"),IF(C598="Приход",D598,IF(C598="Корректировка остатка",D598,-D598)),"")</f>
        <v/>
      </c>
      <c r="G598" s="13"/>
      <c r="H598" s="15" t="str">
        <f>IF(OR(B598="",SUMPRODUCT(--EXACT('Номенклатура'!$A$6:$A$205,B598))&lt;&gt;1),"",INDEX('Номенклатура'!$B$6:$B$205,SUMPRODUCT(EXACT('Номенклатура'!$A$6:$A$205,B598)*(ROW('Номенклатура'!$A$6:$A$205)-5)))&amp;"")</f>
        <v/>
      </c>
      <c r="I598" s="15" t="str">
        <f>IF(COUNTA(A598:D598,G598)=0,"",IF(NOT(ISNUMBER(A598)),"Укажите дату",IF(B598="","Укажите код",IF(NOT(AND(ISTEXT(B598),LEN(B598)&gt;0,LEN(B598)&lt;=30,ISNUMBER(FIND(LEFT(B598,1),"ABCDEFGHIJKLMNOPQRSTUVWXYZ")),SUMPRODUCT((MID(B598,{1,2,3,4,5,6,7,8,9,10,11,12,13,14,15,16,17,18,19,20,21,22,23,24,25,26,27,28,29,30},1)&lt;&gt;"")*ISERROR(FIND(MID(B598,{1,2,3,4,5,6,7,8,9,10,11,12,13,14,15,16,17,18,19,20,21,22,23,24,25,26,27,28,29,30},1),"ABCDEFGHIJKLMNOPQRSTUVWXYZ0123456789-_")))=0,ISERROR(VALUE(B598)))),"Недопустимый код: только латинские буквы A-Z в верхнем регистре, цифры, - и _; начало с буквы, до 30 символов (например MILK-001)",IF(SUMPRODUCT(--EXACT('Номенклатура'!$A$6:$A$205,B598))=0,"Код не найден в номенклатуре",IF(SUMPRODUCT(--EXACT('Номенклатура'!$A$6:$A$205,B598))&gt;1,"Код повторяется в номенклатуре",IF(ISNA(MATCH(C598,{"Приход","Расход","Списание","Корректировка остатка"},0)),"Выберите тип операции",IF(NOT(ISNUMBER(D598)),"Укажите количество",IF(D598=0,"Количество не может быть 0",IF(AND(C598&lt;&gt;"Корректировка остатка",D598&lt;0),"Для этого типа количество положительное",IF(NOT(ISNUMBER('Номенклатура'!$C$2)),"Укажите дату начала учёта",IF(A598&lt;INT('Номенклатура'!$C$2),"Раньше даты начала учёта: НЕ учтено",IF(AND(C598="Корректировка остатка",TRIM(G598)=""),"Учтено: добавьте пояснение","ОК")))))))))))))</f>
        <v/>
      </c>
    </row>
    <row r="599" spans="1:9" x14ac:dyDescent="0.25">
      <c r="A599" s="16"/>
      <c r="B599" s="13"/>
      <c r="C599" s="13"/>
      <c r="D599" s="14"/>
      <c r="E599" s="17" t="str">
        <f>IF(OR(B599="",SUMPRODUCT(--EXACT('Номенклатура'!$A$6:$A$205,B599))&lt;&gt;1),"",INDEX('Номенклатура'!$D$6:$D$205,SUMPRODUCT(EXACT('Номенклатура'!$A$6:$A$205,B599)*(ROW('Номенклатура'!$A$6:$A$205)-5)))&amp;"")</f>
        <v/>
      </c>
      <c r="F599" s="18" t="str">
        <f>IF(OR(I599="ОК",I599="Учтено: добавьте пояснение"),IF(C599="Приход",D599,IF(C599="Корректировка остатка",D599,-D599)),"")</f>
        <v/>
      </c>
      <c r="G599" s="13"/>
      <c r="H599" s="15" t="str">
        <f>IF(OR(B599="",SUMPRODUCT(--EXACT('Номенклатура'!$A$6:$A$205,B599))&lt;&gt;1),"",INDEX('Номенклатура'!$B$6:$B$205,SUMPRODUCT(EXACT('Номенклатура'!$A$6:$A$205,B599)*(ROW('Номенклатура'!$A$6:$A$205)-5)))&amp;"")</f>
        <v/>
      </c>
      <c r="I599" s="15" t="str">
        <f>IF(COUNTA(A599:D599,G599)=0,"",IF(NOT(ISNUMBER(A599)),"Укажите дату",IF(B599="","Укажите код",IF(NOT(AND(ISTEXT(B599),LEN(B599)&gt;0,LEN(B599)&lt;=30,ISNUMBER(FIND(LEFT(B599,1),"ABCDEFGHIJKLMNOPQRSTUVWXYZ")),SUMPRODUCT((MID(B599,{1,2,3,4,5,6,7,8,9,10,11,12,13,14,15,16,17,18,19,20,21,22,23,24,25,26,27,28,29,30},1)&lt;&gt;"")*ISERROR(FIND(MID(B599,{1,2,3,4,5,6,7,8,9,10,11,12,13,14,15,16,17,18,19,20,21,22,23,24,25,26,27,28,29,30},1),"ABCDEFGHIJKLMNOPQRSTUVWXYZ0123456789-_")))=0,ISERROR(VALUE(B599)))),"Недопустимый код: только латинские буквы A-Z в верхнем регистре, цифры, - и _; начало с буквы, до 30 символов (например MILK-001)",IF(SUMPRODUCT(--EXACT('Номенклатура'!$A$6:$A$205,B599))=0,"Код не найден в номенклатуре",IF(SUMPRODUCT(--EXACT('Номенклатура'!$A$6:$A$205,B599))&gt;1,"Код повторяется в номенклатуре",IF(ISNA(MATCH(C599,{"Приход","Расход","Списание","Корректировка остатка"},0)),"Выберите тип операции",IF(NOT(ISNUMBER(D599)),"Укажите количество",IF(D599=0,"Количество не может быть 0",IF(AND(C599&lt;&gt;"Корректировка остатка",D599&lt;0),"Для этого типа количество положительное",IF(NOT(ISNUMBER('Номенклатура'!$C$2)),"Укажите дату начала учёта",IF(A599&lt;INT('Номенклатура'!$C$2),"Раньше даты начала учёта: НЕ учтено",IF(AND(C599="Корректировка остатка",TRIM(G599)=""),"Учтено: добавьте пояснение","ОК")))))))))))))</f>
        <v/>
      </c>
    </row>
    <row r="600" spans="1:9" x14ac:dyDescent="0.25">
      <c r="A600" s="16"/>
      <c r="B600" s="13"/>
      <c r="C600" s="13"/>
      <c r="D600" s="14"/>
      <c r="E600" s="17" t="str">
        <f>IF(OR(B600="",SUMPRODUCT(--EXACT('Номенклатура'!$A$6:$A$205,B600))&lt;&gt;1),"",INDEX('Номенклатура'!$D$6:$D$205,SUMPRODUCT(EXACT('Номенклатура'!$A$6:$A$205,B600)*(ROW('Номенклатура'!$A$6:$A$205)-5)))&amp;"")</f>
        <v/>
      </c>
      <c r="F600" s="18" t="str">
        <f>IF(OR(I600="ОК",I600="Учтено: добавьте пояснение"),IF(C600="Приход",D600,IF(C600="Корректировка остатка",D600,-D600)),"")</f>
        <v/>
      </c>
      <c r="G600" s="13"/>
      <c r="H600" s="15" t="str">
        <f>IF(OR(B600="",SUMPRODUCT(--EXACT('Номенклатура'!$A$6:$A$205,B600))&lt;&gt;1),"",INDEX('Номенклатура'!$B$6:$B$205,SUMPRODUCT(EXACT('Номенклатура'!$A$6:$A$205,B600)*(ROW('Номенклатура'!$A$6:$A$205)-5)))&amp;"")</f>
        <v/>
      </c>
      <c r="I600" s="15" t="str">
        <f>IF(COUNTA(A600:D600,G600)=0,"",IF(NOT(ISNUMBER(A600)),"Укажите дату",IF(B600="","Укажите код",IF(NOT(AND(ISTEXT(B600),LEN(B600)&gt;0,LEN(B600)&lt;=30,ISNUMBER(FIND(LEFT(B600,1),"ABCDEFGHIJKLMNOPQRSTUVWXYZ")),SUMPRODUCT((MID(B600,{1,2,3,4,5,6,7,8,9,10,11,12,13,14,15,16,17,18,19,20,21,22,23,24,25,26,27,28,29,30},1)&lt;&gt;"")*ISERROR(FIND(MID(B600,{1,2,3,4,5,6,7,8,9,10,11,12,13,14,15,16,17,18,19,20,21,22,23,24,25,26,27,28,29,30},1),"ABCDEFGHIJKLMNOPQRSTUVWXYZ0123456789-_")))=0,ISERROR(VALUE(B600)))),"Недопустимый код: только латинские буквы A-Z в верхнем регистре, цифры, - и _; начало с буквы, до 30 символов (например MILK-001)",IF(SUMPRODUCT(--EXACT('Номенклатура'!$A$6:$A$205,B600))=0,"Код не найден в номенклатуре",IF(SUMPRODUCT(--EXACT('Номенклатура'!$A$6:$A$205,B600))&gt;1,"Код повторяется в номенклатуре",IF(ISNA(MATCH(C600,{"Приход","Расход","Списание","Корректировка остатка"},0)),"Выберите тип операции",IF(NOT(ISNUMBER(D600)),"Укажите количество",IF(D600=0,"Количество не может быть 0",IF(AND(C600&lt;&gt;"Корректировка остатка",D600&lt;0),"Для этого типа количество положительное",IF(NOT(ISNUMBER('Номенклатура'!$C$2)),"Укажите дату начала учёта",IF(A600&lt;INT('Номенклатура'!$C$2),"Раньше даты начала учёта: НЕ учтено",IF(AND(C600="Корректировка остатка",TRIM(G600)=""),"Учтено: добавьте пояснение","ОК")))))))))))))</f>
        <v/>
      </c>
    </row>
    <row r="601" spans="1:9" x14ac:dyDescent="0.25">
      <c r="A601" s="16"/>
      <c r="B601" s="13"/>
      <c r="C601" s="13"/>
      <c r="D601" s="14"/>
      <c r="E601" s="17" t="str">
        <f>IF(OR(B601="",SUMPRODUCT(--EXACT('Номенклатура'!$A$6:$A$205,B601))&lt;&gt;1),"",INDEX('Номенклатура'!$D$6:$D$205,SUMPRODUCT(EXACT('Номенклатура'!$A$6:$A$205,B601)*(ROW('Номенклатура'!$A$6:$A$205)-5)))&amp;"")</f>
        <v/>
      </c>
      <c r="F601" s="18" t="str">
        <f>IF(OR(I601="ОК",I601="Учтено: добавьте пояснение"),IF(C601="Приход",D601,IF(C601="Корректировка остатка",D601,-D601)),"")</f>
        <v/>
      </c>
      <c r="G601" s="13"/>
      <c r="H601" s="15" t="str">
        <f>IF(OR(B601="",SUMPRODUCT(--EXACT('Номенклатура'!$A$6:$A$205,B601))&lt;&gt;1),"",INDEX('Номенклатура'!$B$6:$B$205,SUMPRODUCT(EXACT('Номенклатура'!$A$6:$A$205,B601)*(ROW('Номенклатура'!$A$6:$A$205)-5)))&amp;"")</f>
        <v/>
      </c>
      <c r="I601" s="15" t="str">
        <f>IF(COUNTA(A601:D601,G601)=0,"",IF(NOT(ISNUMBER(A601)),"Укажите дату",IF(B601="","Укажите код",IF(NOT(AND(ISTEXT(B601),LEN(B601)&gt;0,LEN(B601)&lt;=30,ISNUMBER(FIND(LEFT(B601,1),"ABCDEFGHIJKLMNOPQRSTUVWXYZ")),SUMPRODUCT((MID(B601,{1,2,3,4,5,6,7,8,9,10,11,12,13,14,15,16,17,18,19,20,21,22,23,24,25,26,27,28,29,30},1)&lt;&gt;"")*ISERROR(FIND(MID(B601,{1,2,3,4,5,6,7,8,9,10,11,12,13,14,15,16,17,18,19,20,21,22,23,24,25,26,27,28,29,30},1),"ABCDEFGHIJKLMNOPQRSTUVWXYZ0123456789-_")))=0,ISERROR(VALUE(B601)))),"Недопустимый код: только латинские буквы A-Z в верхнем регистре, цифры, - и _; начало с буквы, до 30 символов (например MILK-001)",IF(SUMPRODUCT(--EXACT('Номенклатура'!$A$6:$A$205,B601))=0,"Код не найден в номенклатуре",IF(SUMPRODUCT(--EXACT('Номенклатура'!$A$6:$A$205,B601))&gt;1,"Код повторяется в номенклатуре",IF(ISNA(MATCH(C601,{"Приход","Расход","Списание","Корректировка остатка"},0)),"Выберите тип операции",IF(NOT(ISNUMBER(D601)),"Укажите количество",IF(D601=0,"Количество не может быть 0",IF(AND(C601&lt;&gt;"Корректировка остатка",D601&lt;0),"Для этого типа количество положительное",IF(NOT(ISNUMBER('Номенклатура'!$C$2)),"Укажите дату начала учёта",IF(A601&lt;INT('Номенклатура'!$C$2),"Раньше даты начала учёта: НЕ учтено",IF(AND(C601="Корректировка остатка",TRIM(G601)=""),"Учтено: добавьте пояснение","ОК")))))))))))))</f>
        <v/>
      </c>
    </row>
    <row r="602" spans="1:9" x14ac:dyDescent="0.25">
      <c r="A602" s="16"/>
      <c r="B602" s="13"/>
      <c r="C602" s="13"/>
      <c r="D602" s="14"/>
      <c r="E602" s="17" t="str">
        <f>IF(OR(B602="",SUMPRODUCT(--EXACT('Номенклатура'!$A$6:$A$205,B602))&lt;&gt;1),"",INDEX('Номенклатура'!$D$6:$D$205,SUMPRODUCT(EXACT('Номенклатура'!$A$6:$A$205,B602)*(ROW('Номенклатура'!$A$6:$A$205)-5)))&amp;"")</f>
        <v/>
      </c>
      <c r="F602" s="18" t="str">
        <f>IF(OR(I602="ОК",I602="Учтено: добавьте пояснение"),IF(C602="Приход",D602,IF(C602="Корректировка остатка",D602,-D602)),"")</f>
        <v/>
      </c>
      <c r="G602" s="13"/>
      <c r="H602" s="15" t="str">
        <f>IF(OR(B602="",SUMPRODUCT(--EXACT('Номенклатура'!$A$6:$A$205,B602))&lt;&gt;1),"",INDEX('Номенклатура'!$B$6:$B$205,SUMPRODUCT(EXACT('Номенклатура'!$A$6:$A$205,B602)*(ROW('Номенклатура'!$A$6:$A$205)-5)))&amp;"")</f>
        <v/>
      </c>
      <c r="I602" s="15" t="str">
        <f>IF(COUNTA(A602:D602,G602)=0,"",IF(NOT(ISNUMBER(A602)),"Укажите дату",IF(B602="","Укажите код",IF(NOT(AND(ISTEXT(B602),LEN(B602)&gt;0,LEN(B602)&lt;=30,ISNUMBER(FIND(LEFT(B602,1),"ABCDEFGHIJKLMNOPQRSTUVWXYZ")),SUMPRODUCT((MID(B602,{1,2,3,4,5,6,7,8,9,10,11,12,13,14,15,16,17,18,19,20,21,22,23,24,25,26,27,28,29,30},1)&lt;&gt;"")*ISERROR(FIND(MID(B602,{1,2,3,4,5,6,7,8,9,10,11,12,13,14,15,16,17,18,19,20,21,22,23,24,25,26,27,28,29,30},1),"ABCDEFGHIJKLMNOPQRSTUVWXYZ0123456789-_")))=0,ISERROR(VALUE(B602)))),"Недопустимый код: только латинские буквы A-Z в верхнем регистре, цифры, - и _; начало с буквы, до 30 символов (например MILK-001)",IF(SUMPRODUCT(--EXACT('Номенклатура'!$A$6:$A$205,B602))=0,"Код не найден в номенклатуре",IF(SUMPRODUCT(--EXACT('Номенклатура'!$A$6:$A$205,B602))&gt;1,"Код повторяется в номенклатуре",IF(ISNA(MATCH(C602,{"Приход","Расход","Списание","Корректировка остатка"},0)),"Выберите тип операции",IF(NOT(ISNUMBER(D602)),"Укажите количество",IF(D602=0,"Количество не может быть 0",IF(AND(C602&lt;&gt;"Корректировка остатка",D602&lt;0),"Для этого типа количество положительное",IF(NOT(ISNUMBER('Номенклатура'!$C$2)),"Укажите дату начала учёта",IF(A602&lt;INT('Номенклатура'!$C$2),"Раньше даты начала учёта: НЕ учтено",IF(AND(C602="Корректировка остатка",TRIM(G602)=""),"Учтено: добавьте пояснение","ОК")))))))))))))</f>
        <v/>
      </c>
    </row>
    <row r="603" spans="1:9" x14ac:dyDescent="0.25">
      <c r="A603" s="16"/>
      <c r="B603" s="13"/>
      <c r="C603" s="13"/>
      <c r="D603" s="14"/>
      <c r="E603" s="17" t="str">
        <f>IF(OR(B603="",SUMPRODUCT(--EXACT('Номенклатура'!$A$6:$A$205,B603))&lt;&gt;1),"",INDEX('Номенклатура'!$D$6:$D$205,SUMPRODUCT(EXACT('Номенклатура'!$A$6:$A$205,B603)*(ROW('Номенклатура'!$A$6:$A$205)-5)))&amp;"")</f>
        <v/>
      </c>
      <c r="F603" s="18" t="str">
        <f>IF(OR(I603="ОК",I603="Учтено: добавьте пояснение"),IF(C603="Приход",D603,IF(C603="Корректировка остатка",D603,-D603)),"")</f>
        <v/>
      </c>
      <c r="G603" s="13"/>
      <c r="H603" s="15" t="str">
        <f>IF(OR(B603="",SUMPRODUCT(--EXACT('Номенклатура'!$A$6:$A$205,B603))&lt;&gt;1),"",INDEX('Номенклатура'!$B$6:$B$205,SUMPRODUCT(EXACT('Номенклатура'!$A$6:$A$205,B603)*(ROW('Номенклатура'!$A$6:$A$205)-5)))&amp;"")</f>
        <v/>
      </c>
      <c r="I603" s="15" t="str">
        <f>IF(COUNTA(A603:D603,G603)=0,"",IF(NOT(ISNUMBER(A603)),"Укажите дату",IF(B603="","Укажите код",IF(NOT(AND(ISTEXT(B603),LEN(B603)&gt;0,LEN(B603)&lt;=30,ISNUMBER(FIND(LEFT(B603,1),"ABCDEFGHIJKLMNOPQRSTUVWXYZ")),SUMPRODUCT((MID(B603,{1,2,3,4,5,6,7,8,9,10,11,12,13,14,15,16,17,18,19,20,21,22,23,24,25,26,27,28,29,30},1)&lt;&gt;"")*ISERROR(FIND(MID(B603,{1,2,3,4,5,6,7,8,9,10,11,12,13,14,15,16,17,18,19,20,21,22,23,24,25,26,27,28,29,30},1),"ABCDEFGHIJKLMNOPQRSTUVWXYZ0123456789-_")))=0,ISERROR(VALUE(B603)))),"Недопустимый код: только латинские буквы A-Z в верхнем регистре, цифры, - и _; начало с буквы, до 30 символов (например MILK-001)",IF(SUMPRODUCT(--EXACT('Номенклатура'!$A$6:$A$205,B603))=0,"Код не найден в номенклатуре",IF(SUMPRODUCT(--EXACT('Номенклатура'!$A$6:$A$205,B603))&gt;1,"Код повторяется в номенклатуре",IF(ISNA(MATCH(C603,{"Приход","Расход","Списание","Корректировка остатка"},0)),"Выберите тип операции",IF(NOT(ISNUMBER(D603)),"Укажите количество",IF(D603=0,"Количество не может быть 0",IF(AND(C603&lt;&gt;"Корректировка остатка",D603&lt;0),"Для этого типа количество положительное",IF(NOT(ISNUMBER('Номенклатура'!$C$2)),"Укажите дату начала учёта",IF(A603&lt;INT('Номенклатура'!$C$2),"Раньше даты начала учёта: НЕ учтено",IF(AND(C603="Корректировка остатка",TRIM(G603)=""),"Учтено: добавьте пояснение","ОК")))))))))))))</f>
        <v/>
      </c>
    </row>
    <row r="604" spans="1:9" x14ac:dyDescent="0.25">
      <c r="A604" s="16"/>
      <c r="B604" s="13"/>
      <c r="C604" s="13"/>
      <c r="D604" s="14"/>
      <c r="E604" s="17" t="str">
        <f>IF(OR(B604="",SUMPRODUCT(--EXACT('Номенклатура'!$A$6:$A$205,B604))&lt;&gt;1),"",INDEX('Номенклатура'!$D$6:$D$205,SUMPRODUCT(EXACT('Номенклатура'!$A$6:$A$205,B604)*(ROW('Номенклатура'!$A$6:$A$205)-5)))&amp;"")</f>
        <v/>
      </c>
      <c r="F604" s="18" t="str">
        <f>IF(OR(I604="ОК",I604="Учтено: добавьте пояснение"),IF(C604="Приход",D604,IF(C604="Корректировка остатка",D604,-D604)),"")</f>
        <v/>
      </c>
      <c r="G604" s="13"/>
      <c r="H604" s="15" t="str">
        <f>IF(OR(B604="",SUMPRODUCT(--EXACT('Номенклатура'!$A$6:$A$205,B604))&lt;&gt;1),"",INDEX('Номенклатура'!$B$6:$B$205,SUMPRODUCT(EXACT('Номенклатура'!$A$6:$A$205,B604)*(ROW('Номенклатура'!$A$6:$A$205)-5)))&amp;"")</f>
        <v/>
      </c>
      <c r="I604" s="15" t="str">
        <f>IF(COUNTA(A604:D604,G604)=0,"",IF(NOT(ISNUMBER(A604)),"Укажите дату",IF(B604="","Укажите код",IF(NOT(AND(ISTEXT(B604),LEN(B604)&gt;0,LEN(B604)&lt;=30,ISNUMBER(FIND(LEFT(B604,1),"ABCDEFGHIJKLMNOPQRSTUVWXYZ")),SUMPRODUCT((MID(B604,{1,2,3,4,5,6,7,8,9,10,11,12,13,14,15,16,17,18,19,20,21,22,23,24,25,26,27,28,29,30},1)&lt;&gt;"")*ISERROR(FIND(MID(B604,{1,2,3,4,5,6,7,8,9,10,11,12,13,14,15,16,17,18,19,20,21,22,23,24,25,26,27,28,29,30},1),"ABCDEFGHIJKLMNOPQRSTUVWXYZ0123456789-_")))=0,ISERROR(VALUE(B604)))),"Недопустимый код: только латинские буквы A-Z в верхнем регистре, цифры, - и _; начало с буквы, до 30 символов (например MILK-001)",IF(SUMPRODUCT(--EXACT('Номенклатура'!$A$6:$A$205,B604))=0,"Код не найден в номенклатуре",IF(SUMPRODUCT(--EXACT('Номенклатура'!$A$6:$A$205,B604))&gt;1,"Код повторяется в номенклатуре",IF(ISNA(MATCH(C604,{"Приход","Расход","Списание","Корректировка остатка"},0)),"Выберите тип операции",IF(NOT(ISNUMBER(D604)),"Укажите количество",IF(D604=0,"Количество не может быть 0",IF(AND(C604&lt;&gt;"Корректировка остатка",D604&lt;0),"Для этого типа количество положительное",IF(NOT(ISNUMBER('Номенклатура'!$C$2)),"Укажите дату начала учёта",IF(A604&lt;INT('Номенклатура'!$C$2),"Раньше даты начала учёта: НЕ учтено",IF(AND(C604="Корректировка остатка",TRIM(G604)=""),"Учтено: добавьте пояснение","ОК")))))))))))))</f>
        <v/>
      </c>
    </row>
    <row r="605" spans="1:9" x14ac:dyDescent="0.25">
      <c r="A605" s="16"/>
      <c r="B605" s="13"/>
      <c r="C605" s="13"/>
      <c r="D605" s="14"/>
      <c r="E605" s="17" t="str">
        <f>IF(OR(B605="",SUMPRODUCT(--EXACT('Номенклатура'!$A$6:$A$205,B605))&lt;&gt;1),"",INDEX('Номенклатура'!$D$6:$D$205,SUMPRODUCT(EXACT('Номенклатура'!$A$6:$A$205,B605)*(ROW('Номенклатура'!$A$6:$A$205)-5)))&amp;"")</f>
        <v/>
      </c>
      <c r="F605" s="18" t="str">
        <f>IF(OR(I605="ОК",I605="Учтено: добавьте пояснение"),IF(C605="Приход",D605,IF(C605="Корректировка остатка",D605,-D605)),"")</f>
        <v/>
      </c>
      <c r="G605" s="13"/>
      <c r="H605" s="15" t="str">
        <f>IF(OR(B605="",SUMPRODUCT(--EXACT('Номенклатура'!$A$6:$A$205,B605))&lt;&gt;1),"",INDEX('Номенклатура'!$B$6:$B$205,SUMPRODUCT(EXACT('Номенклатура'!$A$6:$A$205,B605)*(ROW('Номенклатура'!$A$6:$A$205)-5)))&amp;"")</f>
        <v/>
      </c>
      <c r="I605" s="15" t="str">
        <f>IF(COUNTA(A605:D605,G605)=0,"",IF(NOT(ISNUMBER(A605)),"Укажите дату",IF(B605="","Укажите код",IF(NOT(AND(ISTEXT(B605),LEN(B605)&gt;0,LEN(B605)&lt;=30,ISNUMBER(FIND(LEFT(B605,1),"ABCDEFGHIJKLMNOPQRSTUVWXYZ")),SUMPRODUCT((MID(B605,{1,2,3,4,5,6,7,8,9,10,11,12,13,14,15,16,17,18,19,20,21,22,23,24,25,26,27,28,29,30},1)&lt;&gt;"")*ISERROR(FIND(MID(B605,{1,2,3,4,5,6,7,8,9,10,11,12,13,14,15,16,17,18,19,20,21,22,23,24,25,26,27,28,29,30},1),"ABCDEFGHIJKLMNOPQRSTUVWXYZ0123456789-_")))=0,ISERROR(VALUE(B605)))),"Недопустимый код: только латинские буквы A-Z в верхнем регистре, цифры, - и _; начало с буквы, до 30 символов (например MILK-001)",IF(SUMPRODUCT(--EXACT('Номенклатура'!$A$6:$A$205,B605))=0,"Код не найден в номенклатуре",IF(SUMPRODUCT(--EXACT('Номенклатура'!$A$6:$A$205,B605))&gt;1,"Код повторяется в номенклатуре",IF(ISNA(MATCH(C605,{"Приход","Расход","Списание","Корректировка остатка"},0)),"Выберите тип операции",IF(NOT(ISNUMBER(D605)),"Укажите количество",IF(D605=0,"Количество не может быть 0",IF(AND(C605&lt;&gt;"Корректировка остатка",D605&lt;0),"Для этого типа количество положительное",IF(NOT(ISNUMBER('Номенклатура'!$C$2)),"Укажите дату начала учёта",IF(A605&lt;INT('Номенклатура'!$C$2),"Раньше даты начала учёта: НЕ учтено",IF(AND(C605="Корректировка остатка",TRIM(G605)=""),"Учтено: добавьте пояснение","ОК")))))))))))))</f>
        <v/>
      </c>
    </row>
    <row r="606" spans="1:9" x14ac:dyDescent="0.25">
      <c r="A606" s="16"/>
      <c r="B606" s="13"/>
      <c r="C606" s="13"/>
      <c r="D606" s="14"/>
      <c r="E606" s="17" t="str">
        <f>IF(OR(B606="",SUMPRODUCT(--EXACT('Номенклатура'!$A$6:$A$205,B606))&lt;&gt;1),"",INDEX('Номенклатура'!$D$6:$D$205,SUMPRODUCT(EXACT('Номенклатура'!$A$6:$A$205,B606)*(ROW('Номенклатура'!$A$6:$A$205)-5)))&amp;"")</f>
        <v/>
      </c>
      <c r="F606" s="18" t="str">
        <f>IF(OR(I606="ОК",I606="Учтено: добавьте пояснение"),IF(C606="Приход",D606,IF(C606="Корректировка остатка",D606,-D606)),"")</f>
        <v/>
      </c>
      <c r="G606" s="13"/>
      <c r="H606" s="15" t="str">
        <f>IF(OR(B606="",SUMPRODUCT(--EXACT('Номенклатура'!$A$6:$A$205,B606))&lt;&gt;1),"",INDEX('Номенклатура'!$B$6:$B$205,SUMPRODUCT(EXACT('Номенклатура'!$A$6:$A$205,B606)*(ROW('Номенклатура'!$A$6:$A$205)-5)))&amp;"")</f>
        <v/>
      </c>
      <c r="I606" s="15" t="str">
        <f>IF(COUNTA(A606:D606,G606)=0,"",IF(NOT(ISNUMBER(A606)),"Укажите дату",IF(B606="","Укажите код",IF(NOT(AND(ISTEXT(B606),LEN(B606)&gt;0,LEN(B606)&lt;=30,ISNUMBER(FIND(LEFT(B606,1),"ABCDEFGHIJKLMNOPQRSTUVWXYZ")),SUMPRODUCT((MID(B606,{1,2,3,4,5,6,7,8,9,10,11,12,13,14,15,16,17,18,19,20,21,22,23,24,25,26,27,28,29,30},1)&lt;&gt;"")*ISERROR(FIND(MID(B606,{1,2,3,4,5,6,7,8,9,10,11,12,13,14,15,16,17,18,19,20,21,22,23,24,25,26,27,28,29,30},1),"ABCDEFGHIJKLMNOPQRSTUVWXYZ0123456789-_")))=0,ISERROR(VALUE(B606)))),"Недопустимый код: только латинские буквы A-Z в верхнем регистре, цифры, - и _; начало с буквы, до 30 символов (например MILK-001)",IF(SUMPRODUCT(--EXACT('Номенклатура'!$A$6:$A$205,B606))=0,"Код не найден в номенклатуре",IF(SUMPRODUCT(--EXACT('Номенклатура'!$A$6:$A$205,B606))&gt;1,"Код повторяется в номенклатуре",IF(ISNA(MATCH(C606,{"Приход","Расход","Списание","Корректировка остатка"},0)),"Выберите тип операции",IF(NOT(ISNUMBER(D606)),"Укажите количество",IF(D606=0,"Количество не может быть 0",IF(AND(C606&lt;&gt;"Корректировка остатка",D606&lt;0),"Для этого типа количество положительное",IF(NOT(ISNUMBER('Номенклатура'!$C$2)),"Укажите дату начала учёта",IF(A606&lt;INT('Номенклатура'!$C$2),"Раньше даты начала учёта: НЕ учтено",IF(AND(C606="Корректировка остатка",TRIM(G606)=""),"Учтено: добавьте пояснение","ОК")))))))))))))</f>
        <v/>
      </c>
    </row>
    <row r="607" spans="1:9" x14ac:dyDescent="0.25">
      <c r="A607" s="16"/>
      <c r="B607" s="13"/>
      <c r="C607" s="13"/>
      <c r="D607" s="14"/>
      <c r="E607" s="17" t="str">
        <f>IF(OR(B607="",SUMPRODUCT(--EXACT('Номенклатура'!$A$6:$A$205,B607))&lt;&gt;1),"",INDEX('Номенклатура'!$D$6:$D$205,SUMPRODUCT(EXACT('Номенклатура'!$A$6:$A$205,B607)*(ROW('Номенклатура'!$A$6:$A$205)-5)))&amp;"")</f>
        <v/>
      </c>
      <c r="F607" s="18" t="str">
        <f>IF(OR(I607="ОК",I607="Учтено: добавьте пояснение"),IF(C607="Приход",D607,IF(C607="Корректировка остатка",D607,-D607)),"")</f>
        <v/>
      </c>
      <c r="G607" s="13"/>
      <c r="H607" s="15" t="str">
        <f>IF(OR(B607="",SUMPRODUCT(--EXACT('Номенклатура'!$A$6:$A$205,B607))&lt;&gt;1),"",INDEX('Номенклатура'!$B$6:$B$205,SUMPRODUCT(EXACT('Номенклатура'!$A$6:$A$205,B607)*(ROW('Номенклатура'!$A$6:$A$205)-5)))&amp;"")</f>
        <v/>
      </c>
      <c r="I607" s="15" t="str">
        <f>IF(COUNTA(A607:D607,G607)=0,"",IF(NOT(ISNUMBER(A607)),"Укажите дату",IF(B607="","Укажите код",IF(NOT(AND(ISTEXT(B607),LEN(B607)&gt;0,LEN(B607)&lt;=30,ISNUMBER(FIND(LEFT(B607,1),"ABCDEFGHIJKLMNOPQRSTUVWXYZ")),SUMPRODUCT((MID(B607,{1,2,3,4,5,6,7,8,9,10,11,12,13,14,15,16,17,18,19,20,21,22,23,24,25,26,27,28,29,30},1)&lt;&gt;"")*ISERROR(FIND(MID(B607,{1,2,3,4,5,6,7,8,9,10,11,12,13,14,15,16,17,18,19,20,21,22,23,24,25,26,27,28,29,30},1),"ABCDEFGHIJKLMNOPQRSTUVWXYZ0123456789-_")))=0,ISERROR(VALUE(B607)))),"Недопустимый код: только латинские буквы A-Z в верхнем регистре, цифры, - и _; начало с буквы, до 30 символов (например MILK-001)",IF(SUMPRODUCT(--EXACT('Номенклатура'!$A$6:$A$205,B607))=0,"Код не найден в номенклатуре",IF(SUMPRODUCT(--EXACT('Номенклатура'!$A$6:$A$205,B607))&gt;1,"Код повторяется в номенклатуре",IF(ISNA(MATCH(C607,{"Приход","Расход","Списание","Корректировка остатка"},0)),"Выберите тип операции",IF(NOT(ISNUMBER(D607)),"Укажите количество",IF(D607=0,"Количество не может быть 0",IF(AND(C607&lt;&gt;"Корректировка остатка",D607&lt;0),"Для этого типа количество положительное",IF(NOT(ISNUMBER('Номенклатура'!$C$2)),"Укажите дату начала учёта",IF(A607&lt;INT('Номенклатура'!$C$2),"Раньше даты начала учёта: НЕ учтено",IF(AND(C607="Корректировка остатка",TRIM(G607)=""),"Учтено: добавьте пояснение","ОК")))))))))))))</f>
        <v/>
      </c>
    </row>
    <row r="608" spans="1:9" x14ac:dyDescent="0.25">
      <c r="A608" s="16"/>
      <c r="B608" s="13"/>
      <c r="C608" s="13"/>
      <c r="D608" s="14"/>
      <c r="E608" s="17" t="str">
        <f>IF(OR(B608="",SUMPRODUCT(--EXACT('Номенклатура'!$A$6:$A$205,B608))&lt;&gt;1),"",INDEX('Номенклатура'!$D$6:$D$205,SUMPRODUCT(EXACT('Номенклатура'!$A$6:$A$205,B608)*(ROW('Номенклатура'!$A$6:$A$205)-5)))&amp;"")</f>
        <v/>
      </c>
      <c r="F608" s="18" t="str">
        <f>IF(OR(I608="ОК",I608="Учтено: добавьте пояснение"),IF(C608="Приход",D608,IF(C608="Корректировка остатка",D608,-D608)),"")</f>
        <v/>
      </c>
      <c r="G608" s="13"/>
      <c r="H608" s="15" t="str">
        <f>IF(OR(B608="",SUMPRODUCT(--EXACT('Номенклатура'!$A$6:$A$205,B608))&lt;&gt;1),"",INDEX('Номенклатура'!$B$6:$B$205,SUMPRODUCT(EXACT('Номенклатура'!$A$6:$A$205,B608)*(ROW('Номенклатура'!$A$6:$A$205)-5)))&amp;"")</f>
        <v/>
      </c>
      <c r="I608" s="15" t="str">
        <f>IF(COUNTA(A608:D608,G608)=0,"",IF(NOT(ISNUMBER(A608)),"Укажите дату",IF(B608="","Укажите код",IF(NOT(AND(ISTEXT(B608),LEN(B608)&gt;0,LEN(B608)&lt;=30,ISNUMBER(FIND(LEFT(B608,1),"ABCDEFGHIJKLMNOPQRSTUVWXYZ")),SUMPRODUCT((MID(B608,{1,2,3,4,5,6,7,8,9,10,11,12,13,14,15,16,17,18,19,20,21,22,23,24,25,26,27,28,29,30},1)&lt;&gt;"")*ISERROR(FIND(MID(B608,{1,2,3,4,5,6,7,8,9,10,11,12,13,14,15,16,17,18,19,20,21,22,23,24,25,26,27,28,29,30},1),"ABCDEFGHIJKLMNOPQRSTUVWXYZ0123456789-_")))=0,ISERROR(VALUE(B608)))),"Недопустимый код: только латинские буквы A-Z в верхнем регистре, цифры, - и _; начало с буквы, до 30 символов (например MILK-001)",IF(SUMPRODUCT(--EXACT('Номенклатура'!$A$6:$A$205,B608))=0,"Код не найден в номенклатуре",IF(SUMPRODUCT(--EXACT('Номенклатура'!$A$6:$A$205,B608))&gt;1,"Код повторяется в номенклатуре",IF(ISNA(MATCH(C608,{"Приход","Расход","Списание","Корректировка остатка"},0)),"Выберите тип операции",IF(NOT(ISNUMBER(D608)),"Укажите количество",IF(D608=0,"Количество не может быть 0",IF(AND(C608&lt;&gt;"Корректировка остатка",D608&lt;0),"Для этого типа количество положительное",IF(NOT(ISNUMBER('Номенклатура'!$C$2)),"Укажите дату начала учёта",IF(A608&lt;INT('Номенклатура'!$C$2),"Раньше даты начала учёта: НЕ учтено",IF(AND(C608="Корректировка остатка",TRIM(G608)=""),"Учтено: добавьте пояснение","ОК")))))))))))))</f>
        <v/>
      </c>
    </row>
    <row r="609" spans="1:9" x14ac:dyDescent="0.25">
      <c r="A609" s="16"/>
      <c r="B609" s="13"/>
      <c r="C609" s="13"/>
      <c r="D609" s="14"/>
      <c r="E609" s="17" t="str">
        <f>IF(OR(B609="",SUMPRODUCT(--EXACT('Номенклатура'!$A$6:$A$205,B609))&lt;&gt;1),"",INDEX('Номенклатура'!$D$6:$D$205,SUMPRODUCT(EXACT('Номенклатура'!$A$6:$A$205,B609)*(ROW('Номенклатура'!$A$6:$A$205)-5)))&amp;"")</f>
        <v/>
      </c>
      <c r="F609" s="18" t="str">
        <f>IF(OR(I609="ОК",I609="Учтено: добавьте пояснение"),IF(C609="Приход",D609,IF(C609="Корректировка остатка",D609,-D609)),"")</f>
        <v/>
      </c>
      <c r="G609" s="13"/>
      <c r="H609" s="15" t="str">
        <f>IF(OR(B609="",SUMPRODUCT(--EXACT('Номенклатура'!$A$6:$A$205,B609))&lt;&gt;1),"",INDEX('Номенклатура'!$B$6:$B$205,SUMPRODUCT(EXACT('Номенклатура'!$A$6:$A$205,B609)*(ROW('Номенклатура'!$A$6:$A$205)-5)))&amp;"")</f>
        <v/>
      </c>
      <c r="I609" s="15" t="str">
        <f>IF(COUNTA(A609:D609,G609)=0,"",IF(NOT(ISNUMBER(A609)),"Укажите дату",IF(B609="","Укажите код",IF(NOT(AND(ISTEXT(B609),LEN(B609)&gt;0,LEN(B609)&lt;=30,ISNUMBER(FIND(LEFT(B609,1),"ABCDEFGHIJKLMNOPQRSTUVWXYZ")),SUMPRODUCT((MID(B609,{1,2,3,4,5,6,7,8,9,10,11,12,13,14,15,16,17,18,19,20,21,22,23,24,25,26,27,28,29,30},1)&lt;&gt;"")*ISERROR(FIND(MID(B609,{1,2,3,4,5,6,7,8,9,10,11,12,13,14,15,16,17,18,19,20,21,22,23,24,25,26,27,28,29,30},1),"ABCDEFGHIJKLMNOPQRSTUVWXYZ0123456789-_")))=0,ISERROR(VALUE(B609)))),"Недопустимый код: только латинские буквы A-Z в верхнем регистре, цифры, - и _; начало с буквы, до 30 символов (например MILK-001)",IF(SUMPRODUCT(--EXACT('Номенклатура'!$A$6:$A$205,B609))=0,"Код не найден в номенклатуре",IF(SUMPRODUCT(--EXACT('Номенклатура'!$A$6:$A$205,B609))&gt;1,"Код повторяется в номенклатуре",IF(ISNA(MATCH(C609,{"Приход","Расход","Списание","Корректировка остатка"},0)),"Выберите тип операции",IF(NOT(ISNUMBER(D609)),"Укажите количество",IF(D609=0,"Количество не может быть 0",IF(AND(C609&lt;&gt;"Корректировка остатка",D609&lt;0),"Для этого типа количество положительное",IF(NOT(ISNUMBER('Номенклатура'!$C$2)),"Укажите дату начала учёта",IF(A609&lt;INT('Номенклатура'!$C$2),"Раньше даты начала учёта: НЕ учтено",IF(AND(C609="Корректировка остатка",TRIM(G609)=""),"Учтено: добавьте пояснение","ОК")))))))))))))</f>
        <v/>
      </c>
    </row>
    <row r="610" spans="1:9" x14ac:dyDescent="0.25">
      <c r="A610" s="16"/>
      <c r="B610" s="13"/>
      <c r="C610" s="13"/>
      <c r="D610" s="14"/>
      <c r="E610" s="17" t="str">
        <f>IF(OR(B610="",SUMPRODUCT(--EXACT('Номенклатура'!$A$6:$A$205,B610))&lt;&gt;1),"",INDEX('Номенклатура'!$D$6:$D$205,SUMPRODUCT(EXACT('Номенклатура'!$A$6:$A$205,B610)*(ROW('Номенклатура'!$A$6:$A$205)-5)))&amp;"")</f>
        <v/>
      </c>
      <c r="F610" s="18" t="str">
        <f>IF(OR(I610="ОК",I610="Учтено: добавьте пояснение"),IF(C610="Приход",D610,IF(C610="Корректировка остатка",D610,-D610)),"")</f>
        <v/>
      </c>
      <c r="G610" s="13"/>
      <c r="H610" s="15" t="str">
        <f>IF(OR(B610="",SUMPRODUCT(--EXACT('Номенклатура'!$A$6:$A$205,B610))&lt;&gt;1),"",INDEX('Номенклатура'!$B$6:$B$205,SUMPRODUCT(EXACT('Номенклатура'!$A$6:$A$205,B610)*(ROW('Номенклатура'!$A$6:$A$205)-5)))&amp;"")</f>
        <v/>
      </c>
      <c r="I610" s="15" t="str">
        <f>IF(COUNTA(A610:D610,G610)=0,"",IF(NOT(ISNUMBER(A610)),"Укажите дату",IF(B610="","Укажите код",IF(NOT(AND(ISTEXT(B610),LEN(B610)&gt;0,LEN(B610)&lt;=30,ISNUMBER(FIND(LEFT(B610,1),"ABCDEFGHIJKLMNOPQRSTUVWXYZ")),SUMPRODUCT((MID(B610,{1,2,3,4,5,6,7,8,9,10,11,12,13,14,15,16,17,18,19,20,21,22,23,24,25,26,27,28,29,30},1)&lt;&gt;"")*ISERROR(FIND(MID(B610,{1,2,3,4,5,6,7,8,9,10,11,12,13,14,15,16,17,18,19,20,21,22,23,24,25,26,27,28,29,30},1),"ABCDEFGHIJKLMNOPQRSTUVWXYZ0123456789-_")))=0,ISERROR(VALUE(B610)))),"Недопустимый код: только латинские буквы A-Z в верхнем регистре, цифры, - и _; начало с буквы, до 30 символов (например MILK-001)",IF(SUMPRODUCT(--EXACT('Номенклатура'!$A$6:$A$205,B610))=0,"Код не найден в номенклатуре",IF(SUMPRODUCT(--EXACT('Номенклатура'!$A$6:$A$205,B610))&gt;1,"Код повторяется в номенклатуре",IF(ISNA(MATCH(C610,{"Приход","Расход","Списание","Корректировка остатка"},0)),"Выберите тип операции",IF(NOT(ISNUMBER(D610)),"Укажите количество",IF(D610=0,"Количество не может быть 0",IF(AND(C610&lt;&gt;"Корректировка остатка",D610&lt;0),"Для этого типа количество положительное",IF(NOT(ISNUMBER('Номенклатура'!$C$2)),"Укажите дату начала учёта",IF(A610&lt;INT('Номенклатура'!$C$2),"Раньше даты начала учёта: НЕ учтено",IF(AND(C610="Корректировка остатка",TRIM(G610)=""),"Учтено: добавьте пояснение","ОК")))))))))))))</f>
        <v/>
      </c>
    </row>
    <row r="611" spans="1:9" x14ac:dyDescent="0.25">
      <c r="A611" s="16"/>
      <c r="B611" s="13"/>
      <c r="C611" s="13"/>
      <c r="D611" s="14"/>
      <c r="E611" s="17" t="str">
        <f>IF(OR(B611="",SUMPRODUCT(--EXACT('Номенклатура'!$A$6:$A$205,B611))&lt;&gt;1),"",INDEX('Номенклатура'!$D$6:$D$205,SUMPRODUCT(EXACT('Номенклатура'!$A$6:$A$205,B611)*(ROW('Номенклатура'!$A$6:$A$205)-5)))&amp;"")</f>
        <v/>
      </c>
      <c r="F611" s="18" t="str">
        <f>IF(OR(I611="ОК",I611="Учтено: добавьте пояснение"),IF(C611="Приход",D611,IF(C611="Корректировка остатка",D611,-D611)),"")</f>
        <v/>
      </c>
      <c r="G611" s="13"/>
      <c r="H611" s="15" t="str">
        <f>IF(OR(B611="",SUMPRODUCT(--EXACT('Номенклатура'!$A$6:$A$205,B611))&lt;&gt;1),"",INDEX('Номенклатура'!$B$6:$B$205,SUMPRODUCT(EXACT('Номенклатура'!$A$6:$A$205,B611)*(ROW('Номенклатура'!$A$6:$A$205)-5)))&amp;"")</f>
        <v/>
      </c>
      <c r="I611" s="15" t="str">
        <f>IF(COUNTA(A611:D611,G611)=0,"",IF(NOT(ISNUMBER(A611)),"Укажите дату",IF(B611="","Укажите код",IF(NOT(AND(ISTEXT(B611),LEN(B611)&gt;0,LEN(B611)&lt;=30,ISNUMBER(FIND(LEFT(B611,1),"ABCDEFGHIJKLMNOPQRSTUVWXYZ")),SUMPRODUCT((MID(B611,{1,2,3,4,5,6,7,8,9,10,11,12,13,14,15,16,17,18,19,20,21,22,23,24,25,26,27,28,29,30},1)&lt;&gt;"")*ISERROR(FIND(MID(B611,{1,2,3,4,5,6,7,8,9,10,11,12,13,14,15,16,17,18,19,20,21,22,23,24,25,26,27,28,29,30},1),"ABCDEFGHIJKLMNOPQRSTUVWXYZ0123456789-_")))=0,ISERROR(VALUE(B611)))),"Недопустимый код: только латинские буквы A-Z в верхнем регистре, цифры, - и _; начало с буквы, до 30 символов (например MILK-001)",IF(SUMPRODUCT(--EXACT('Номенклатура'!$A$6:$A$205,B611))=0,"Код не найден в номенклатуре",IF(SUMPRODUCT(--EXACT('Номенклатура'!$A$6:$A$205,B611))&gt;1,"Код повторяется в номенклатуре",IF(ISNA(MATCH(C611,{"Приход","Расход","Списание","Корректировка остатка"},0)),"Выберите тип операции",IF(NOT(ISNUMBER(D611)),"Укажите количество",IF(D611=0,"Количество не может быть 0",IF(AND(C611&lt;&gt;"Корректировка остатка",D611&lt;0),"Для этого типа количество положительное",IF(NOT(ISNUMBER('Номенклатура'!$C$2)),"Укажите дату начала учёта",IF(A611&lt;INT('Номенклатура'!$C$2),"Раньше даты начала учёта: НЕ учтено",IF(AND(C611="Корректировка остатка",TRIM(G611)=""),"Учтено: добавьте пояснение","ОК")))))))))))))</f>
        <v/>
      </c>
    </row>
    <row r="612" spans="1:9" x14ac:dyDescent="0.25">
      <c r="A612" s="16"/>
      <c r="B612" s="13"/>
      <c r="C612" s="13"/>
      <c r="D612" s="14"/>
      <c r="E612" s="17" t="str">
        <f>IF(OR(B612="",SUMPRODUCT(--EXACT('Номенклатура'!$A$6:$A$205,B612))&lt;&gt;1),"",INDEX('Номенклатура'!$D$6:$D$205,SUMPRODUCT(EXACT('Номенклатура'!$A$6:$A$205,B612)*(ROW('Номенклатура'!$A$6:$A$205)-5)))&amp;"")</f>
        <v/>
      </c>
      <c r="F612" s="18" t="str">
        <f>IF(OR(I612="ОК",I612="Учтено: добавьте пояснение"),IF(C612="Приход",D612,IF(C612="Корректировка остатка",D612,-D612)),"")</f>
        <v/>
      </c>
      <c r="G612" s="13"/>
      <c r="H612" s="15" t="str">
        <f>IF(OR(B612="",SUMPRODUCT(--EXACT('Номенклатура'!$A$6:$A$205,B612))&lt;&gt;1),"",INDEX('Номенклатура'!$B$6:$B$205,SUMPRODUCT(EXACT('Номенклатура'!$A$6:$A$205,B612)*(ROW('Номенклатура'!$A$6:$A$205)-5)))&amp;"")</f>
        <v/>
      </c>
      <c r="I612" s="15" t="str">
        <f>IF(COUNTA(A612:D612,G612)=0,"",IF(NOT(ISNUMBER(A612)),"Укажите дату",IF(B612="","Укажите код",IF(NOT(AND(ISTEXT(B612),LEN(B612)&gt;0,LEN(B612)&lt;=30,ISNUMBER(FIND(LEFT(B612,1),"ABCDEFGHIJKLMNOPQRSTUVWXYZ")),SUMPRODUCT((MID(B612,{1,2,3,4,5,6,7,8,9,10,11,12,13,14,15,16,17,18,19,20,21,22,23,24,25,26,27,28,29,30},1)&lt;&gt;"")*ISERROR(FIND(MID(B612,{1,2,3,4,5,6,7,8,9,10,11,12,13,14,15,16,17,18,19,20,21,22,23,24,25,26,27,28,29,30},1),"ABCDEFGHIJKLMNOPQRSTUVWXYZ0123456789-_")))=0,ISERROR(VALUE(B612)))),"Недопустимый код: только латинские буквы A-Z в верхнем регистре, цифры, - и _; начало с буквы, до 30 символов (например MILK-001)",IF(SUMPRODUCT(--EXACT('Номенклатура'!$A$6:$A$205,B612))=0,"Код не найден в номенклатуре",IF(SUMPRODUCT(--EXACT('Номенклатура'!$A$6:$A$205,B612))&gt;1,"Код повторяется в номенклатуре",IF(ISNA(MATCH(C612,{"Приход","Расход","Списание","Корректировка остатка"},0)),"Выберите тип операции",IF(NOT(ISNUMBER(D612)),"Укажите количество",IF(D612=0,"Количество не может быть 0",IF(AND(C612&lt;&gt;"Корректировка остатка",D612&lt;0),"Для этого типа количество положительное",IF(NOT(ISNUMBER('Номенклатура'!$C$2)),"Укажите дату начала учёта",IF(A612&lt;INT('Номенклатура'!$C$2),"Раньше даты начала учёта: НЕ учтено",IF(AND(C612="Корректировка остатка",TRIM(G612)=""),"Учтено: добавьте пояснение","ОК")))))))))))))</f>
        <v/>
      </c>
    </row>
    <row r="613" spans="1:9" x14ac:dyDescent="0.25">
      <c r="A613" s="16"/>
      <c r="B613" s="13"/>
      <c r="C613" s="13"/>
      <c r="D613" s="14"/>
      <c r="E613" s="17" t="str">
        <f>IF(OR(B613="",SUMPRODUCT(--EXACT('Номенклатура'!$A$6:$A$205,B613))&lt;&gt;1),"",INDEX('Номенклатура'!$D$6:$D$205,SUMPRODUCT(EXACT('Номенклатура'!$A$6:$A$205,B613)*(ROW('Номенклатура'!$A$6:$A$205)-5)))&amp;"")</f>
        <v/>
      </c>
      <c r="F613" s="18" t="str">
        <f>IF(OR(I613="ОК",I613="Учтено: добавьте пояснение"),IF(C613="Приход",D613,IF(C613="Корректировка остатка",D613,-D613)),"")</f>
        <v/>
      </c>
      <c r="G613" s="13"/>
      <c r="H613" s="15" t="str">
        <f>IF(OR(B613="",SUMPRODUCT(--EXACT('Номенклатура'!$A$6:$A$205,B613))&lt;&gt;1),"",INDEX('Номенклатура'!$B$6:$B$205,SUMPRODUCT(EXACT('Номенклатура'!$A$6:$A$205,B613)*(ROW('Номенклатура'!$A$6:$A$205)-5)))&amp;"")</f>
        <v/>
      </c>
      <c r="I613" s="15" t="str">
        <f>IF(COUNTA(A613:D613,G613)=0,"",IF(NOT(ISNUMBER(A613)),"Укажите дату",IF(B613="","Укажите код",IF(NOT(AND(ISTEXT(B613),LEN(B613)&gt;0,LEN(B613)&lt;=30,ISNUMBER(FIND(LEFT(B613,1),"ABCDEFGHIJKLMNOPQRSTUVWXYZ")),SUMPRODUCT((MID(B613,{1,2,3,4,5,6,7,8,9,10,11,12,13,14,15,16,17,18,19,20,21,22,23,24,25,26,27,28,29,30},1)&lt;&gt;"")*ISERROR(FIND(MID(B613,{1,2,3,4,5,6,7,8,9,10,11,12,13,14,15,16,17,18,19,20,21,22,23,24,25,26,27,28,29,30},1),"ABCDEFGHIJKLMNOPQRSTUVWXYZ0123456789-_")))=0,ISERROR(VALUE(B613)))),"Недопустимый код: только латинские буквы A-Z в верхнем регистре, цифры, - и _; начало с буквы, до 30 символов (например MILK-001)",IF(SUMPRODUCT(--EXACT('Номенклатура'!$A$6:$A$205,B613))=0,"Код не найден в номенклатуре",IF(SUMPRODUCT(--EXACT('Номенклатура'!$A$6:$A$205,B613))&gt;1,"Код повторяется в номенклатуре",IF(ISNA(MATCH(C613,{"Приход","Расход","Списание","Корректировка остатка"},0)),"Выберите тип операции",IF(NOT(ISNUMBER(D613)),"Укажите количество",IF(D613=0,"Количество не может быть 0",IF(AND(C613&lt;&gt;"Корректировка остатка",D613&lt;0),"Для этого типа количество положительное",IF(NOT(ISNUMBER('Номенклатура'!$C$2)),"Укажите дату начала учёта",IF(A613&lt;INT('Номенклатура'!$C$2),"Раньше даты начала учёта: НЕ учтено",IF(AND(C613="Корректировка остатка",TRIM(G613)=""),"Учтено: добавьте пояснение","ОК")))))))))))))</f>
        <v/>
      </c>
    </row>
    <row r="614" spans="1:9" x14ac:dyDescent="0.25">
      <c r="A614" s="16"/>
      <c r="B614" s="13"/>
      <c r="C614" s="13"/>
      <c r="D614" s="14"/>
      <c r="E614" s="17" t="str">
        <f>IF(OR(B614="",SUMPRODUCT(--EXACT('Номенклатура'!$A$6:$A$205,B614))&lt;&gt;1),"",INDEX('Номенклатура'!$D$6:$D$205,SUMPRODUCT(EXACT('Номенклатура'!$A$6:$A$205,B614)*(ROW('Номенклатура'!$A$6:$A$205)-5)))&amp;"")</f>
        <v/>
      </c>
      <c r="F614" s="18" t="str">
        <f>IF(OR(I614="ОК",I614="Учтено: добавьте пояснение"),IF(C614="Приход",D614,IF(C614="Корректировка остатка",D614,-D614)),"")</f>
        <v/>
      </c>
      <c r="G614" s="13"/>
      <c r="H614" s="15" t="str">
        <f>IF(OR(B614="",SUMPRODUCT(--EXACT('Номенклатура'!$A$6:$A$205,B614))&lt;&gt;1),"",INDEX('Номенклатура'!$B$6:$B$205,SUMPRODUCT(EXACT('Номенклатура'!$A$6:$A$205,B614)*(ROW('Номенклатура'!$A$6:$A$205)-5)))&amp;"")</f>
        <v/>
      </c>
      <c r="I614" s="15" t="str">
        <f>IF(COUNTA(A614:D614,G614)=0,"",IF(NOT(ISNUMBER(A614)),"Укажите дату",IF(B614="","Укажите код",IF(NOT(AND(ISTEXT(B614),LEN(B614)&gt;0,LEN(B614)&lt;=30,ISNUMBER(FIND(LEFT(B614,1),"ABCDEFGHIJKLMNOPQRSTUVWXYZ")),SUMPRODUCT((MID(B614,{1,2,3,4,5,6,7,8,9,10,11,12,13,14,15,16,17,18,19,20,21,22,23,24,25,26,27,28,29,30},1)&lt;&gt;"")*ISERROR(FIND(MID(B614,{1,2,3,4,5,6,7,8,9,10,11,12,13,14,15,16,17,18,19,20,21,22,23,24,25,26,27,28,29,30},1),"ABCDEFGHIJKLMNOPQRSTUVWXYZ0123456789-_")))=0,ISERROR(VALUE(B614)))),"Недопустимый код: только латинские буквы A-Z в верхнем регистре, цифры, - и _; начало с буквы, до 30 символов (например MILK-001)",IF(SUMPRODUCT(--EXACT('Номенклатура'!$A$6:$A$205,B614))=0,"Код не найден в номенклатуре",IF(SUMPRODUCT(--EXACT('Номенклатура'!$A$6:$A$205,B614))&gt;1,"Код повторяется в номенклатуре",IF(ISNA(MATCH(C614,{"Приход","Расход","Списание","Корректировка остатка"},0)),"Выберите тип операции",IF(NOT(ISNUMBER(D614)),"Укажите количество",IF(D614=0,"Количество не может быть 0",IF(AND(C614&lt;&gt;"Корректировка остатка",D614&lt;0),"Для этого типа количество положительное",IF(NOT(ISNUMBER('Номенклатура'!$C$2)),"Укажите дату начала учёта",IF(A614&lt;INT('Номенклатура'!$C$2),"Раньше даты начала учёта: НЕ учтено",IF(AND(C614="Корректировка остатка",TRIM(G614)=""),"Учтено: добавьте пояснение","ОК")))))))))))))</f>
        <v/>
      </c>
    </row>
    <row r="615" spans="1:9" x14ac:dyDescent="0.25">
      <c r="A615" s="16"/>
      <c r="B615" s="13"/>
      <c r="C615" s="13"/>
      <c r="D615" s="14"/>
      <c r="E615" s="17" t="str">
        <f>IF(OR(B615="",SUMPRODUCT(--EXACT('Номенклатура'!$A$6:$A$205,B615))&lt;&gt;1),"",INDEX('Номенклатура'!$D$6:$D$205,SUMPRODUCT(EXACT('Номенклатура'!$A$6:$A$205,B615)*(ROW('Номенклатура'!$A$6:$A$205)-5)))&amp;"")</f>
        <v/>
      </c>
      <c r="F615" s="18" t="str">
        <f>IF(OR(I615="ОК",I615="Учтено: добавьте пояснение"),IF(C615="Приход",D615,IF(C615="Корректировка остатка",D615,-D615)),"")</f>
        <v/>
      </c>
      <c r="G615" s="13"/>
      <c r="H615" s="15" t="str">
        <f>IF(OR(B615="",SUMPRODUCT(--EXACT('Номенклатура'!$A$6:$A$205,B615))&lt;&gt;1),"",INDEX('Номенклатура'!$B$6:$B$205,SUMPRODUCT(EXACT('Номенклатура'!$A$6:$A$205,B615)*(ROW('Номенклатура'!$A$6:$A$205)-5)))&amp;"")</f>
        <v/>
      </c>
      <c r="I615" s="15" t="str">
        <f>IF(COUNTA(A615:D615,G615)=0,"",IF(NOT(ISNUMBER(A615)),"Укажите дату",IF(B615="","Укажите код",IF(NOT(AND(ISTEXT(B615),LEN(B615)&gt;0,LEN(B615)&lt;=30,ISNUMBER(FIND(LEFT(B615,1),"ABCDEFGHIJKLMNOPQRSTUVWXYZ")),SUMPRODUCT((MID(B615,{1,2,3,4,5,6,7,8,9,10,11,12,13,14,15,16,17,18,19,20,21,22,23,24,25,26,27,28,29,30},1)&lt;&gt;"")*ISERROR(FIND(MID(B615,{1,2,3,4,5,6,7,8,9,10,11,12,13,14,15,16,17,18,19,20,21,22,23,24,25,26,27,28,29,30},1),"ABCDEFGHIJKLMNOPQRSTUVWXYZ0123456789-_")))=0,ISERROR(VALUE(B615)))),"Недопустимый код: только латинские буквы A-Z в верхнем регистре, цифры, - и _; начало с буквы, до 30 символов (например MILK-001)",IF(SUMPRODUCT(--EXACT('Номенклатура'!$A$6:$A$205,B615))=0,"Код не найден в номенклатуре",IF(SUMPRODUCT(--EXACT('Номенклатура'!$A$6:$A$205,B615))&gt;1,"Код повторяется в номенклатуре",IF(ISNA(MATCH(C615,{"Приход","Расход","Списание","Корректировка остатка"},0)),"Выберите тип операции",IF(NOT(ISNUMBER(D615)),"Укажите количество",IF(D615=0,"Количество не может быть 0",IF(AND(C615&lt;&gt;"Корректировка остатка",D615&lt;0),"Для этого типа количество положительное",IF(NOT(ISNUMBER('Номенклатура'!$C$2)),"Укажите дату начала учёта",IF(A615&lt;INT('Номенклатура'!$C$2),"Раньше даты начала учёта: НЕ учтено",IF(AND(C615="Корректировка остатка",TRIM(G615)=""),"Учтено: добавьте пояснение","ОК")))))))))))))</f>
        <v/>
      </c>
    </row>
    <row r="616" spans="1:9" x14ac:dyDescent="0.25">
      <c r="A616" s="16"/>
      <c r="B616" s="13"/>
      <c r="C616" s="13"/>
      <c r="D616" s="14"/>
      <c r="E616" s="17" t="str">
        <f>IF(OR(B616="",SUMPRODUCT(--EXACT('Номенклатура'!$A$6:$A$205,B616))&lt;&gt;1),"",INDEX('Номенклатура'!$D$6:$D$205,SUMPRODUCT(EXACT('Номенклатура'!$A$6:$A$205,B616)*(ROW('Номенклатура'!$A$6:$A$205)-5)))&amp;"")</f>
        <v/>
      </c>
      <c r="F616" s="18" t="str">
        <f>IF(OR(I616="ОК",I616="Учтено: добавьте пояснение"),IF(C616="Приход",D616,IF(C616="Корректировка остатка",D616,-D616)),"")</f>
        <v/>
      </c>
      <c r="G616" s="13"/>
      <c r="H616" s="15" t="str">
        <f>IF(OR(B616="",SUMPRODUCT(--EXACT('Номенклатура'!$A$6:$A$205,B616))&lt;&gt;1),"",INDEX('Номенклатура'!$B$6:$B$205,SUMPRODUCT(EXACT('Номенклатура'!$A$6:$A$205,B616)*(ROW('Номенклатура'!$A$6:$A$205)-5)))&amp;"")</f>
        <v/>
      </c>
      <c r="I616" s="15" t="str">
        <f>IF(COUNTA(A616:D616,G616)=0,"",IF(NOT(ISNUMBER(A616)),"Укажите дату",IF(B616="","Укажите код",IF(NOT(AND(ISTEXT(B616),LEN(B616)&gt;0,LEN(B616)&lt;=30,ISNUMBER(FIND(LEFT(B616,1),"ABCDEFGHIJKLMNOPQRSTUVWXYZ")),SUMPRODUCT((MID(B616,{1,2,3,4,5,6,7,8,9,10,11,12,13,14,15,16,17,18,19,20,21,22,23,24,25,26,27,28,29,30},1)&lt;&gt;"")*ISERROR(FIND(MID(B616,{1,2,3,4,5,6,7,8,9,10,11,12,13,14,15,16,17,18,19,20,21,22,23,24,25,26,27,28,29,30},1),"ABCDEFGHIJKLMNOPQRSTUVWXYZ0123456789-_")))=0,ISERROR(VALUE(B616)))),"Недопустимый код: только латинские буквы A-Z в верхнем регистре, цифры, - и _; начало с буквы, до 30 символов (например MILK-001)",IF(SUMPRODUCT(--EXACT('Номенклатура'!$A$6:$A$205,B616))=0,"Код не найден в номенклатуре",IF(SUMPRODUCT(--EXACT('Номенклатура'!$A$6:$A$205,B616))&gt;1,"Код повторяется в номенклатуре",IF(ISNA(MATCH(C616,{"Приход","Расход","Списание","Корректировка остатка"},0)),"Выберите тип операции",IF(NOT(ISNUMBER(D616)),"Укажите количество",IF(D616=0,"Количество не может быть 0",IF(AND(C616&lt;&gt;"Корректировка остатка",D616&lt;0),"Для этого типа количество положительное",IF(NOT(ISNUMBER('Номенклатура'!$C$2)),"Укажите дату начала учёта",IF(A616&lt;INT('Номенклатура'!$C$2),"Раньше даты начала учёта: НЕ учтено",IF(AND(C616="Корректировка остатка",TRIM(G616)=""),"Учтено: добавьте пояснение","ОК")))))))))))))</f>
        <v/>
      </c>
    </row>
    <row r="617" spans="1:9" x14ac:dyDescent="0.25">
      <c r="A617" s="16"/>
      <c r="B617" s="13"/>
      <c r="C617" s="13"/>
      <c r="D617" s="14"/>
      <c r="E617" s="17" t="str">
        <f>IF(OR(B617="",SUMPRODUCT(--EXACT('Номенклатура'!$A$6:$A$205,B617))&lt;&gt;1),"",INDEX('Номенклатура'!$D$6:$D$205,SUMPRODUCT(EXACT('Номенклатура'!$A$6:$A$205,B617)*(ROW('Номенклатура'!$A$6:$A$205)-5)))&amp;"")</f>
        <v/>
      </c>
      <c r="F617" s="18" t="str">
        <f>IF(OR(I617="ОК",I617="Учтено: добавьте пояснение"),IF(C617="Приход",D617,IF(C617="Корректировка остатка",D617,-D617)),"")</f>
        <v/>
      </c>
      <c r="G617" s="13"/>
      <c r="H617" s="15" t="str">
        <f>IF(OR(B617="",SUMPRODUCT(--EXACT('Номенклатура'!$A$6:$A$205,B617))&lt;&gt;1),"",INDEX('Номенклатура'!$B$6:$B$205,SUMPRODUCT(EXACT('Номенклатура'!$A$6:$A$205,B617)*(ROW('Номенклатура'!$A$6:$A$205)-5)))&amp;"")</f>
        <v/>
      </c>
      <c r="I617" s="15" t="str">
        <f>IF(COUNTA(A617:D617,G617)=0,"",IF(NOT(ISNUMBER(A617)),"Укажите дату",IF(B617="","Укажите код",IF(NOT(AND(ISTEXT(B617),LEN(B617)&gt;0,LEN(B617)&lt;=30,ISNUMBER(FIND(LEFT(B617,1),"ABCDEFGHIJKLMNOPQRSTUVWXYZ")),SUMPRODUCT((MID(B617,{1,2,3,4,5,6,7,8,9,10,11,12,13,14,15,16,17,18,19,20,21,22,23,24,25,26,27,28,29,30},1)&lt;&gt;"")*ISERROR(FIND(MID(B617,{1,2,3,4,5,6,7,8,9,10,11,12,13,14,15,16,17,18,19,20,21,22,23,24,25,26,27,28,29,30},1),"ABCDEFGHIJKLMNOPQRSTUVWXYZ0123456789-_")))=0,ISERROR(VALUE(B617)))),"Недопустимый код: только латинские буквы A-Z в верхнем регистре, цифры, - и _; начало с буквы, до 30 символов (например MILK-001)",IF(SUMPRODUCT(--EXACT('Номенклатура'!$A$6:$A$205,B617))=0,"Код не найден в номенклатуре",IF(SUMPRODUCT(--EXACT('Номенклатура'!$A$6:$A$205,B617))&gt;1,"Код повторяется в номенклатуре",IF(ISNA(MATCH(C617,{"Приход","Расход","Списание","Корректировка остатка"},0)),"Выберите тип операции",IF(NOT(ISNUMBER(D617)),"Укажите количество",IF(D617=0,"Количество не может быть 0",IF(AND(C617&lt;&gt;"Корректировка остатка",D617&lt;0),"Для этого типа количество положительное",IF(NOT(ISNUMBER('Номенклатура'!$C$2)),"Укажите дату начала учёта",IF(A617&lt;INT('Номенклатура'!$C$2),"Раньше даты начала учёта: НЕ учтено",IF(AND(C617="Корректировка остатка",TRIM(G617)=""),"Учтено: добавьте пояснение","ОК")))))))))))))</f>
        <v/>
      </c>
    </row>
    <row r="618" spans="1:9" x14ac:dyDescent="0.25">
      <c r="A618" s="16"/>
      <c r="B618" s="13"/>
      <c r="C618" s="13"/>
      <c r="D618" s="14"/>
      <c r="E618" s="17" t="str">
        <f>IF(OR(B618="",SUMPRODUCT(--EXACT('Номенклатура'!$A$6:$A$205,B618))&lt;&gt;1),"",INDEX('Номенклатура'!$D$6:$D$205,SUMPRODUCT(EXACT('Номенклатура'!$A$6:$A$205,B618)*(ROW('Номенклатура'!$A$6:$A$205)-5)))&amp;"")</f>
        <v/>
      </c>
      <c r="F618" s="18" t="str">
        <f>IF(OR(I618="ОК",I618="Учтено: добавьте пояснение"),IF(C618="Приход",D618,IF(C618="Корректировка остатка",D618,-D618)),"")</f>
        <v/>
      </c>
      <c r="G618" s="13"/>
      <c r="H618" s="15" t="str">
        <f>IF(OR(B618="",SUMPRODUCT(--EXACT('Номенклатура'!$A$6:$A$205,B618))&lt;&gt;1),"",INDEX('Номенклатура'!$B$6:$B$205,SUMPRODUCT(EXACT('Номенклатура'!$A$6:$A$205,B618)*(ROW('Номенклатура'!$A$6:$A$205)-5)))&amp;"")</f>
        <v/>
      </c>
      <c r="I618" s="15" t="str">
        <f>IF(COUNTA(A618:D618,G618)=0,"",IF(NOT(ISNUMBER(A618)),"Укажите дату",IF(B618="","Укажите код",IF(NOT(AND(ISTEXT(B618),LEN(B618)&gt;0,LEN(B618)&lt;=30,ISNUMBER(FIND(LEFT(B618,1),"ABCDEFGHIJKLMNOPQRSTUVWXYZ")),SUMPRODUCT((MID(B618,{1,2,3,4,5,6,7,8,9,10,11,12,13,14,15,16,17,18,19,20,21,22,23,24,25,26,27,28,29,30},1)&lt;&gt;"")*ISERROR(FIND(MID(B618,{1,2,3,4,5,6,7,8,9,10,11,12,13,14,15,16,17,18,19,20,21,22,23,24,25,26,27,28,29,30},1),"ABCDEFGHIJKLMNOPQRSTUVWXYZ0123456789-_")))=0,ISERROR(VALUE(B618)))),"Недопустимый код: только латинские буквы A-Z в верхнем регистре, цифры, - и _; начало с буквы, до 30 символов (например MILK-001)",IF(SUMPRODUCT(--EXACT('Номенклатура'!$A$6:$A$205,B618))=0,"Код не найден в номенклатуре",IF(SUMPRODUCT(--EXACT('Номенклатура'!$A$6:$A$205,B618))&gt;1,"Код повторяется в номенклатуре",IF(ISNA(MATCH(C618,{"Приход","Расход","Списание","Корректировка остатка"},0)),"Выберите тип операции",IF(NOT(ISNUMBER(D618)),"Укажите количество",IF(D618=0,"Количество не может быть 0",IF(AND(C618&lt;&gt;"Корректировка остатка",D618&lt;0),"Для этого типа количество положительное",IF(NOT(ISNUMBER('Номенклатура'!$C$2)),"Укажите дату начала учёта",IF(A618&lt;INT('Номенклатура'!$C$2),"Раньше даты начала учёта: НЕ учтено",IF(AND(C618="Корректировка остатка",TRIM(G618)=""),"Учтено: добавьте пояснение","ОК")))))))))))))</f>
        <v/>
      </c>
    </row>
    <row r="619" spans="1:9" x14ac:dyDescent="0.25">
      <c r="A619" s="16"/>
      <c r="B619" s="13"/>
      <c r="C619" s="13"/>
      <c r="D619" s="14"/>
      <c r="E619" s="17" t="str">
        <f>IF(OR(B619="",SUMPRODUCT(--EXACT('Номенклатура'!$A$6:$A$205,B619))&lt;&gt;1),"",INDEX('Номенклатура'!$D$6:$D$205,SUMPRODUCT(EXACT('Номенклатура'!$A$6:$A$205,B619)*(ROW('Номенклатура'!$A$6:$A$205)-5)))&amp;"")</f>
        <v/>
      </c>
      <c r="F619" s="18" t="str">
        <f>IF(OR(I619="ОК",I619="Учтено: добавьте пояснение"),IF(C619="Приход",D619,IF(C619="Корректировка остатка",D619,-D619)),"")</f>
        <v/>
      </c>
      <c r="G619" s="13"/>
      <c r="H619" s="15" t="str">
        <f>IF(OR(B619="",SUMPRODUCT(--EXACT('Номенклатура'!$A$6:$A$205,B619))&lt;&gt;1),"",INDEX('Номенклатура'!$B$6:$B$205,SUMPRODUCT(EXACT('Номенклатура'!$A$6:$A$205,B619)*(ROW('Номенклатура'!$A$6:$A$205)-5)))&amp;"")</f>
        <v/>
      </c>
      <c r="I619" s="15" t="str">
        <f>IF(COUNTA(A619:D619,G619)=0,"",IF(NOT(ISNUMBER(A619)),"Укажите дату",IF(B619="","Укажите код",IF(NOT(AND(ISTEXT(B619),LEN(B619)&gt;0,LEN(B619)&lt;=30,ISNUMBER(FIND(LEFT(B619,1),"ABCDEFGHIJKLMNOPQRSTUVWXYZ")),SUMPRODUCT((MID(B619,{1,2,3,4,5,6,7,8,9,10,11,12,13,14,15,16,17,18,19,20,21,22,23,24,25,26,27,28,29,30},1)&lt;&gt;"")*ISERROR(FIND(MID(B619,{1,2,3,4,5,6,7,8,9,10,11,12,13,14,15,16,17,18,19,20,21,22,23,24,25,26,27,28,29,30},1),"ABCDEFGHIJKLMNOPQRSTUVWXYZ0123456789-_")))=0,ISERROR(VALUE(B619)))),"Недопустимый код: только латинские буквы A-Z в верхнем регистре, цифры, - и _; начало с буквы, до 30 символов (например MILK-001)",IF(SUMPRODUCT(--EXACT('Номенклатура'!$A$6:$A$205,B619))=0,"Код не найден в номенклатуре",IF(SUMPRODUCT(--EXACT('Номенклатура'!$A$6:$A$205,B619))&gt;1,"Код повторяется в номенклатуре",IF(ISNA(MATCH(C619,{"Приход","Расход","Списание","Корректировка остатка"},0)),"Выберите тип операции",IF(NOT(ISNUMBER(D619)),"Укажите количество",IF(D619=0,"Количество не может быть 0",IF(AND(C619&lt;&gt;"Корректировка остатка",D619&lt;0),"Для этого типа количество положительное",IF(NOT(ISNUMBER('Номенклатура'!$C$2)),"Укажите дату начала учёта",IF(A619&lt;INT('Номенклатура'!$C$2),"Раньше даты начала учёта: НЕ учтено",IF(AND(C619="Корректировка остатка",TRIM(G619)=""),"Учтено: добавьте пояснение","ОК")))))))))))))</f>
        <v/>
      </c>
    </row>
    <row r="620" spans="1:9" x14ac:dyDescent="0.25">
      <c r="A620" s="16"/>
      <c r="B620" s="13"/>
      <c r="C620" s="13"/>
      <c r="D620" s="14"/>
      <c r="E620" s="17" t="str">
        <f>IF(OR(B620="",SUMPRODUCT(--EXACT('Номенклатура'!$A$6:$A$205,B620))&lt;&gt;1),"",INDEX('Номенклатура'!$D$6:$D$205,SUMPRODUCT(EXACT('Номенклатура'!$A$6:$A$205,B620)*(ROW('Номенклатура'!$A$6:$A$205)-5)))&amp;"")</f>
        <v/>
      </c>
      <c r="F620" s="18" t="str">
        <f>IF(OR(I620="ОК",I620="Учтено: добавьте пояснение"),IF(C620="Приход",D620,IF(C620="Корректировка остатка",D620,-D620)),"")</f>
        <v/>
      </c>
      <c r="G620" s="13"/>
      <c r="H620" s="15" t="str">
        <f>IF(OR(B620="",SUMPRODUCT(--EXACT('Номенклатура'!$A$6:$A$205,B620))&lt;&gt;1),"",INDEX('Номенклатура'!$B$6:$B$205,SUMPRODUCT(EXACT('Номенклатура'!$A$6:$A$205,B620)*(ROW('Номенклатура'!$A$6:$A$205)-5)))&amp;"")</f>
        <v/>
      </c>
      <c r="I620" s="15" t="str">
        <f>IF(COUNTA(A620:D620,G620)=0,"",IF(NOT(ISNUMBER(A620)),"Укажите дату",IF(B620="","Укажите код",IF(NOT(AND(ISTEXT(B620),LEN(B620)&gt;0,LEN(B620)&lt;=30,ISNUMBER(FIND(LEFT(B620,1),"ABCDEFGHIJKLMNOPQRSTUVWXYZ")),SUMPRODUCT((MID(B620,{1,2,3,4,5,6,7,8,9,10,11,12,13,14,15,16,17,18,19,20,21,22,23,24,25,26,27,28,29,30},1)&lt;&gt;"")*ISERROR(FIND(MID(B620,{1,2,3,4,5,6,7,8,9,10,11,12,13,14,15,16,17,18,19,20,21,22,23,24,25,26,27,28,29,30},1),"ABCDEFGHIJKLMNOPQRSTUVWXYZ0123456789-_")))=0,ISERROR(VALUE(B620)))),"Недопустимый код: только латинские буквы A-Z в верхнем регистре, цифры, - и _; начало с буквы, до 30 символов (например MILK-001)",IF(SUMPRODUCT(--EXACT('Номенклатура'!$A$6:$A$205,B620))=0,"Код не найден в номенклатуре",IF(SUMPRODUCT(--EXACT('Номенклатура'!$A$6:$A$205,B620))&gt;1,"Код повторяется в номенклатуре",IF(ISNA(MATCH(C620,{"Приход","Расход","Списание","Корректировка остатка"},0)),"Выберите тип операции",IF(NOT(ISNUMBER(D620)),"Укажите количество",IF(D620=0,"Количество не может быть 0",IF(AND(C620&lt;&gt;"Корректировка остатка",D620&lt;0),"Для этого типа количество положительное",IF(NOT(ISNUMBER('Номенклатура'!$C$2)),"Укажите дату начала учёта",IF(A620&lt;INT('Номенклатура'!$C$2),"Раньше даты начала учёта: НЕ учтено",IF(AND(C620="Корректировка остатка",TRIM(G620)=""),"Учтено: добавьте пояснение","ОК")))))))))))))</f>
        <v/>
      </c>
    </row>
    <row r="621" spans="1:9" x14ac:dyDescent="0.25">
      <c r="A621" s="16"/>
      <c r="B621" s="13"/>
      <c r="C621" s="13"/>
      <c r="D621" s="14"/>
      <c r="E621" s="17" t="str">
        <f>IF(OR(B621="",SUMPRODUCT(--EXACT('Номенклатура'!$A$6:$A$205,B621))&lt;&gt;1),"",INDEX('Номенклатура'!$D$6:$D$205,SUMPRODUCT(EXACT('Номенклатура'!$A$6:$A$205,B621)*(ROW('Номенклатура'!$A$6:$A$205)-5)))&amp;"")</f>
        <v/>
      </c>
      <c r="F621" s="18" t="str">
        <f>IF(OR(I621="ОК",I621="Учтено: добавьте пояснение"),IF(C621="Приход",D621,IF(C621="Корректировка остатка",D621,-D621)),"")</f>
        <v/>
      </c>
      <c r="G621" s="13"/>
      <c r="H621" s="15" t="str">
        <f>IF(OR(B621="",SUMPRODUCT(--EXACT('Номенклатура'!$A$6:$A$205,B621))&lt;&gt;1),"",INDEX('Номенклатура'!$B$6:$B$205,SUMPRODUCT(EXACT('Номенклатура'!$A$6:$A$205,B621)*(ROW('Номенклатура'!$A$6:$A$205)-5)))&amp;"")</f>
        <v/>
      </c>
      <c r="I621" s="15" t="str">
        <f>IF(COUNTA(A621:D621,G621)=0,"",IF(NOT(ISNUMBER(A621)),"Укажите дату",IF(B621="","Укажите код",IF(NOT(AND(ISTEXT(B621),LEN(B621)&gt;0,LEN(B621)&lt;=30,ISNUMBER(FIND(LEFT(B621,1),"ABCDEFGHIJKLMNOPQRSTUVWXYZ")),SUMPRODUCT((MID(B621,{1,2,3,4,5,6,7,8,9,10,11,12,13,14,15,16,17,18,19,20,21,22,23,24,25,26,27,28,29,30},1)&lt;&gt;"")*ISERROR(FIND(MID(B621,{1,2,3,4,5,6,7,8,9,10,11,12,13,14,15,16,17,18,19,20,21,22,23,24,25,26,27,28,29,30},1),"ABCDEFGHIJKLMNOPQRSTUVWXYZ0123456789-_")))=0,ISERROR(VALUE(B621)))),"Недопустимый код: только латинские буквы A-Z в верхнем регистре, цифры, - и _; начало с буквы, до 30 символов (например MILK-001)",IF(SUMPRODUCT(--EXACT('Номенклатура'!$A$6:$A$205,B621))=0,"Код не найден в номенклатуре",IF(SUMPRODUCT(--EXACT('Номенклатура'!$A$6:$A$205,B621))&gt;1,"Код повторяется в номенклатуре",IF(ISNA(MATCH(C621,{"Приход","Расход","Списание","Корректировка остатка"},0)),"Выберите тип операции",IF(NOT(ISNUMBER(D621)),"Укажите количество",IF(D621=0,"Количество не может быть 0",IF(AND(C621&lt;&gt;"Корректировка остатка",D621&lt;0),"Для этого типа количество положительное",IF(NOT(ISNUMBER('Номенклатура'!$C$2)),"Укажите дату начала учёта",IF(A621&lt;INT('Номенклатура'!$C$2),"Раньше даты начала учёта: НЕ учтено",IF(AND(C621="Корректировка остатка",TRIM(G621)=""),"Учтено: добавьте пояснение","ОК")))))))))))))</f>
        <v/>
      </c>
    </row>
    <row r="622" spans="1:9" x14ac:dyDescent="0.25">
      <c r="A622" s="16"/>
      <c r="B622" s="13"/>
      <c r="C622" s="13"/>
      <c r="D622" s="14"/>
      <c r="E622" s="17" t="str">
        <f>IF(OR(B622="",SUMPRODUCT(--EXACT('Номенклатура'!$A$6:$A$205,B622))&lt;&gt;1),"",INDEX('Номенклатура'!$D$6:$D$205,SUMPRODUCT(EXACT('Номенклатура'!$A$6:$A$205,B622)*(ROW('Номенклатура'!$A$6:$A$205)-5)))&amp;"")</f>
        <v/>
      </c>
      <c r="F622" s="18" t="str">
        <f>IF(OR(I622="ОК",I622="Учтено: добавьте пояснение"),IF(C622="Приход",D622,IF(C622="Корректировка остатка",D622,-D622)),"")</f>
        <v/>
      </c>
      <c r="G622" s="13"/>
      <c r="H622" s="15" t="str">
        <f>IF(OR(B622="",SUMPRODUCT(--EXACT('Номенклатура'!$A$6:$A$205,B622))&lt;&gt;1),"",INDEX('Номенклатура'!$B$6:$B$205,SUMPRODUCT(EXACT('Номенклатура'!$A$6:$A$205,B622)*(ROW('Номенклатура'!$A$6:$A$205)-5)))&amp;"")</f>
        <v/>
      </c>
      <c r="I622" s="15" t="str">
        <f>IF(COUNTA(A622:D622,G622)=0,"",IF(NOT(ISNUMBER(A622)),"Укажите дату",IF(B622="","Укажите код",IF(NOT(AND(ISTEXT(B622),LEN(B622)&gt;0,LEN(B622)&lt;=30,ISNUMBER(FIND(LEFT(B622,1),"ABCDEFGHIJKLMNOPQRSTUVWXYZ")),SUMPRODUCT((MID(B622,{1,2,3,4,5,6,7,8,9,10,11,12,13,14,15,16,17,18,19,20,21,22,23,24,25,26,27,28,29,30},1)&lt;&gt;"")*ISERROR(FIND(MID(B622,{1,2,3,4,5,6,7,8,9,10,11,12,13,14,15,16,17,18,19,20,21,22,23,24,25,26,27,28,29,30},1),"ABCDEFGHIJKLMNOPQRSTUVWXYZ0123456789-_")))=0,ISERROR(VALUE(B622)))),"Недопустимый код: только латинские буквы A-Z в верхнем регистре, цифры, - и _; начало с буквы, до 30 символов (например MILK-001)",IF(SUMPRODUCT(--EXACT('Номенклатура'!$A$6:$A$205,B622))=0,"Код не найден в номенклатуре",IF(SUMPRODUCT(--EXACT('Номенклатура'!$A$6:$A$205,B622))&gt;1,"Код повторяется в номенклатуре",IF(ISNA(MATCH(C622,{"Приход","Расход","Списание","Корректировка остатка"},0)),"Выберите тип операции",IF(NOT(ISNUMBER(D622)),"Укажите количество",IF(D622=0,"Количество не может быть 0",IF(AND(C622&lt;&gt;"Корректировка остатка",D622&lt;0),"Для этого типа количество положительное",IF(NOT(ISNUMBER('Номенклатура'!$C$2)),"Укажите дату начала учёта",IF(A622&lt;INT('Номенклатура'!$C$2),"Раньше даты начала учёта: НЕ учтено",IF(AND(C622="Корректировка остатка",TRIM(G622)=""),"Учтено: добавьте пояснение","ОК")))))))))))))</f>
        <v/>
      </c>
    </row>
    <row r="623" spans="1:9" x14ac:dyDescent="0.25">
      <c r="A623" s="16"/>
      <c r="B623" s="13"/>
      <c r="C623" s="13"/>
      <c r="D623" s="14"/>
      <c r="E623" s="17" t="str">
        <f>IF(OR(B623="",SUMPRODUCT(--EXACT('Номенклатура'!$A$6:$A$205,B623))&lt;&gt;1),"",INDEX('Номенклатура'!$D$6:$D$205,SUMPRODUCT(EXACT('Номенклатура'!$A$6:$A$205,B623)*(ROW('Номенклатура'!$A$6:$A$205)-5)))&amp;"")</f>
        <v/>
      </c>
      <c r="F623" s="18" t="str">
        <f>IF(OR(I623="ОК",I623="Учтено: добавьте пояснение"),IF(C623="Приход",D623,IF(C623="Корректировка остатка",D623,-D623)),"")</f>
        <v/>
      </c>
      <c r="G623" s="13"/>
      <c r="H623" s="15" t="str">
        <f>IF(OR(B623="",SUMPRODUCT(--EXACT('Номенклатура'!$A$6:$A$205,B623))&lt;&gt;1),"",INDEX('Номенклатура'!$B$6:$B$205,SUMPRODUCT(EXACT('Номенклатура'!$A$6:$A$205,B623)*(ROW('Номенклатура'!$A$6:$A$205)-5)))&amp;"")</f>
        <v/>
      </c>
      <c r="I623" s="15" t="str">
        <f>IF(COUNTA(A623:D623,G623)=0,"",IF(NOT(ISNUMBER(A623)),"Укажите дату",IF(B623="","Укажите код",IF(NOT(AND(ISTEXT(B623),LEN(B623)&gt;0,LEN(B623)&lt;=30,ISNUMBER(FIND(LEFT(B623,1),"ABCDEFGHIJKLMNOPQRSTUVWXYZ")),SUMPRODUCT((MID(B623,{1,2,3,4,5,6,7,8,9,10,11,12,13,14,15,16,17,18,19,20,21,22,23,24,25,26,27,28,29,30},1)&lt;&gt;"")*ISERROR(FIND(MID(B623,{1,2,3,4,5,6,7,8,9,10,11,12,13,14,15,16,17,18,19,20,21,22,23,24,25,26,27,28,29,30},1),"ABCDEFGHIJKLMNOPQRSTUVWXYZ0123456789-_")))=0,ISERROR(VALUE(B623)))),"Недопустимый код: только латинские буквы A-Z в верхнем регистре, цифры, - и _; начало с буквы, до 30 символов (например MILK-001)",IF(SUMPRODUCT(--EXACT('Номенклатура'!$A$6:$A$205,B623))=0,"Код не найден в номенклатуре",IF(SUMPRODUCT(--EXACT('Номенклатура'!$A$6:$A$205,B623))&gt;1,"Код повторяется в номенклатуре",IF(ISNA(MATCH(C623,{"Приход","Расход","Списание","Корректировка остатка"},0)),"Выберите тип операции",IF(NOT(ISNUMBER(D623)),"Укажите количество",IF(D623=0,"Количество не может быть 0",IF(AND(C623&lt;&gt;"Корректировка остатка",D623&lt;0),"Для этого типа количество положительное",IF(NOT(ISNUMBER('Номенклатура'!$C$2)),"Укажите дату начала учёта",IF(A623&lt;INT('Номенклатура'!$C$2),"Раньше даты начала учёта: НЕ учтено",IF(AND(C623="Корректировка остатка",TRIM(G623)=""),"Учтено: добавьте пояснение","ОК")))))))))))))</f>
        <v/>
      </c>
    </row>
    <row r="624" spans="1:9" x14ac:dyDescent="0.25">
      <c r="A624" s="16"/>
      <c r="B624" s="13"/>
      <c r="C624" s="13"/>
      <c r="D624" s="14"/>
      <c r="E624" s="17" t="str">
        <f>IF(OR(B624="",SUMPRODUCT(--EXACT('Номенклатура'!$A$6:$A$205,B624))&lt;&gt;1),"",INDEX('Номенклатура'!$D$6:$D$205,SUMPRODUCT(EXACT('Номенклатура'!$A$6:$A$205,B624)*(ROW('Номенклатура'!$A$6:$A$205)-5)))&amp;"")</f>
        <v/>
      </c>
      <c r="F624" s="18" t="str">
        <f>IF(OR(I624="ОК",I624="Учтено: добавьте пояснение"),IF(C624="Приход",D624,IF(C624="Корректировка остатка",D624,-D624)),"")</f>
        <v/>
      </c>
      <c r="G624" s="13"/>
      <c r="H624" s="15" t="str">
        <f>IF(OR(B624="",SUMPRODUCT(--EXACT('Номенклатура'!$A$6:$A$205,B624))&lt;&gt;1),"",INDEX('Номенклатура'!$B$6:$B$205,SUMPRODUCT(EXACT('Номенклатура'!$A$6:$A$205,B624)*(ROW('Номенклатура'!$A$6:$A$205)-5)))&amp;"")</f>
        <v/>
      </c>
      <c r="I624" s="15" t="str">
        <f>IF(COUNTA(A624:D624,G624)=0,"",IF(NOT(ISNUMBER(A624)),"Укажите дату",IF(B624="","Укажите код",IF(NOT(AND(ISTEXT(B624),LEN(B624)&gt;0,LEN(B624)&lt;=30,ISNUMBER(FIND(LEFT(B624,1),"ABCDEFGHIJKLMNOPQRSTUVWXYZ")),SUMPRODUCT((MID(B624,{1,2,3,4,5,6,7,8,9,10,11,12,13,14,15,16,17,18,19,20,21,22,23,24,25,26,27,28,29,30},1)&lt;&gt;"")*ISERROR(FIND(MID(B624,{1,2,3,4,5,6,7,8,9,10,11,12,13,14,15,16,17,18,19,20,21,22,23,24,25,26,27,28,29,30},1),"ABCDEFGHIJKLMNOPQRSTUVWXYZ0123456789-_")))=0,ISERROR(VALUE(B624)))),"Недопустимый код: только латинские буквы A-Z в верхнем регистре, цифры, - и _; начало с буквы, до 30 символов (например MILK-001)",IF(SUMPRODUCT(--EXACT('Номенклатура'!$A$6:$A$205,B624))=0,"Код не найден в номенклатуре",IF(SUMPRODUCT(--EXACT('Номенклатура'!$A$6:$A$205,B624))&gt;1,"Код повторяется в номенклатуре",IF(ISNA(MATCH(C624,{"Приход","Расход","Списание","Корректировка остатка"},0)),"Выберите тип операции",IF(NOT(ISNUMBER(D624)),"Укажите количество",IF(D624=0,"Количество не может быть 0",IF(AND(C624&lt;&gt;"Корректировка остатка",D624&lt;0),"Для этого типа количество положительное",IF(NOT(ISNUMBER('Номенклатура'!$C$2)),"Укажите дату начала учёта",IF(A624&lt;INT('Номенклатура'!$C$2),"Раньше даты начала учёта: НЕ учтено",IF(AND(C624="Корректировка остатка",TRIM(G624)=""),"Учтено: добавьте пояснение","ОК")))))))))))))</f>
        <v/>
      </c>
    </row>
    <row r="625" spans="1:9" x14ac:dyDescent="0.25">
      <c r="A625" s="16"/>
      <c r="B625" s="13"/>
      <c r="C625" s="13"/>
      <c r="D625" s="14"/>
      <c r="E625" s="17" t="str">
        <f>IF(OR(B625="",SUMPRODUCT(--EXACT('Номенклатура'!$A$6:$A$205,B625))&lt;&gt;1),"",INDEX('Номенклатура'!$D$6:$D$205,SUMPRODUCT(EXACT('Номенклатура'!$A$6:$A$205,B625)*(ROW('Номенклатура'!$A$6:$A$205)-5)))&amp;"")</f>
        <v/>
      </c>
      <c r="F625" s="18" t="str">
        <f>IF(OR(I625="ОК",I625="Учтено: добавьте пояснение"),IF(C625="Приход",D625,IF(C625="Корректировка остатка",D625,-D625)),"")</f>
        <v/>
      </c>
      <c r="G625" s="13"/>
      <c r="H625" s="15" t="str">
        <f>IF(OR(B625="",SUMPRODUCT(--EXACT('Номенклатура'!$A$6:$A$205,B625))&lt;&gt;1),"",INDEX('Номенклатура'!$B$6:$B$205,SUMPRODUCT(EXACT('Номенклатура'!$A$6:$A$205,B625)*(ROW('Номенклатура'!$A$6:$A$205)-5)))&amp;"")</f>
        <v/>
      </c>
      <c r="I625" s="15" t="str">
        <f>IF(COUNTA(A625:D625,G625)=0,"",IF(NOT(ISNUMBER(A625)),"Укажите дату",IF(B625="","Укажите код",IF(NOT(AND(ISTEXT(B625),LEN(B625)&gt;0,LEN(B625)&lt;=30,ISNUMBER(FIND(LEFT(B625,1),"ABCDEFGHIJKLMNOPQRSTUVWXYZ")),SUMPRODUCT((MID(B625,{1,2,3,4,5,6,7,8,9,10,11,12,13,14,15,16,17,18,19,20,21,22,23,24,25,26,27,28,29,30},1)&lt;&gt;"")*ISERROR(FIND(MID(B625,{1,2,3,4,5,6,7,8,9,10,11,12,13,14,15,16,17,18,19,20,21,22,23,24,25,26,27,28,29,30},1),"ABCDEFGHIJKLMNOPQRSTUVWXYZ0123456789-_")))=0,ISERROR(VALUE(B625)))),"Недопустимый код: только латинские буквы A-Z в верхнем регистре, цифры, - и _; начало с буквы, до 30 символов (например MILK-001)",IF(SUMPRODUCT(--EXACT('Номенклатура'!$A$6:$A$205,B625))=0,"Код не найден в номенклатуре",IF(SUMPRODUCT(--EXACT('Номенклатура'!$A$6:$A$205,B625))&gt;1,"Код повторяется в номенклатуре",IF(ISNA(MATCH(C625,{"Приход","Расход","Списание","Корректировка остатка"},0)),"Выберите тип операции",IF(NOT(ISNUMBER(D625)),"Укажите количество",IF(D625=0,"Количество не может быть 0",IF(AND(C625&lt;&gt;"Корректировка остатка",D625&lt;0),"Для этого типа количество положительное",IF(NOT(ISNUMBER('Номенклатура'!$C$2)),"Укажите дату начала учёта",IF(A625&lt;INT('Номенклатура'!$C$2),"Раньше даты начала учёта: НЕ учтено",IF(AND(C625="Корректировка остатка",TRIM(G625)=""),"Учтено: добавьте пояснение","ОК")))))))))))))</f>
        <v/>
      </c>
    </row>
    <row r="626" spans="1:9" x14ac:dyDescent="0.25">
      <c r="A626" s="16"/>
      <c r="B626" s="13"/>
      <c r="C626" s="13"/>
      <c r="D626" s="14"/>
      <c r="E626" s="17" t="str">
        <f>IF(OR(B626="",SUMPRODUCT(--EXACT('Номенклатура'!$A$6:$A$205,B626))&lt;&gt;1),"",INDEX('Номенклатура'!$D$6:$D$205,SUMPRODUCT(EXACT('Номенклатура'!$A$6:$A$205,B626)*(ROW('Номенклатура'!$A$6:$A$205)-5)))&amp;"")</f>
        <v/>
      </c>
      <c r="F626" s="18" t="str">
        <f>IF(OR(I626="ОК",I626="Учтено: добавьте пояснение"),IF(C626="Приход",D626,IF(C626="Корректировка остатка",D626,-D626)),"")</f>
        <v/>
      </c>
      <c r="G626" s="13"/>
      <c r="H626" s="15" t="str">
        <f>IF(OR(B626="",SUMPRODUCT(--EXACT('Номенклатура'!$A$6:$A$205,B626))&lt;&gt;1),"",INDEX('Номенклатура'!$B$6:$B$205,SUMPRODUCT(EXACT('Номенклатура'!$A$6:$A$205,B626)*(ROW('Номенклатура'!$A$6:$A$205)-5)))&amp;"")</f>
        <v/>
      </c>
      <c r="I626" s="15" t="str">
        <f>IF(COUNTA(A626:D626,G626)=0,"",IF(NOT(ISNUMBER(A626)),"Укажите дату",IF(B626="","Укажите код",IF(NOT(AND(ISTEXT(B626),LEN(B626)&gt;0,LEN(B626)&lt;=30,ISNUMBER(FIND(LEFT(B626,1),"ABCDEFGHIJKLMNOPQRSTUVWXYZ")),SUMPRODUCT((MID(B626,{1,2,3,4,5,6,7,8,9,10,11,12,13,14,15,16,17,18,19,20,21,22,23,24,25,26,27,28,29,30},1)&lt;&gt;"")*ISERROR(FIND(MID(B626,{1,2,3,4,5,6,7,8,9,10,11,12,13,14,15,16,17,18,19,20,21,22,23,24,25,26,27,28,29,30},1),"ABCDEFGHIJKLMNOPQRSTUVWXYZ0123456789-_")))=0,ISERROR(VALUE(B626)))),"Недопустимый код: только латинские буквы A-Z в верхнем регистре, цифры, - и _; начало с буквы, до 30 символов (например MILK-001)",IF(SUMPRODUCT(--EXACT('Номенклатура'!$A$6:$A$205,B626))=0,"Код не найден в номенклатуре",IF(SUMPRODUCT(--EXACT('Номенклатура'!$A$6:$A$205,B626))&gt;1,"Код повторяется в номенклатуре",IF(ISNA(MATCH(C626,{"Приход","Расход","Списание","Корректировка остатка"},0)),"Выберите тип операции",IF(NOT(ISNUMBER(D626)),"Укажите количество",IF(D626=0,"Количество не может быть 0",IF(AND(C626&lt;&gt;"Корректировка остатка",D626&lt;0),"Для этого типа количество положительное",IF(NOT(ISNUMBER('Номенклатура'!$C$2)),"Укажите дату начала учёта",IF(A626&lt;INT('Номенклатура'!$C$2),"Раньше даты начала учёта: НЕ учтено",IF(AND(C626="Корректировка остатка",TRIM(G626)=""),"Учтено: добавьте пояснение","ОК")))))))))))))</f>
        <v/>
      </c>
    </row>
    <row r="627" spans="1:9" x14ac:dyDescent="0.25">
      <c r="A627" s="16"/>
      <c r="B627" s="13"/>
      <c r="C627" s="13"/>
      <c r="D627" s="14"/>
      <c r="E627" s="17" t="str">
        <f>IF(OR(B627="",SUMPRODUCT(--EXACT('Номенклатура'!$A$6:$A$205,B627))&lt;&gt;1),"",INDEX('Номенклатура'!$D$6:$D$205,SUMPRODUCT(EXACT('Номенклатура'!$A$6:$A$205,B627)*(ROW('Номенклатура'!$A$6:$A$205)-5)))&amp;"")</f>
        <v/>
      </c>
      <c r="F627" s="18" t="str">
        <f>IF(OR(I627="ОК",I627="Учтено: добавьте пояснение"),IF(C627="Приход",D627,IF(C627="Корректировка остатка",D627,-D627)),"")</f>
        <v/>
      </c>
      <c r="G627" s="13"/>
      <c r="H627" s="15" t="str">
        <f>IF(OR(B627="",SUMPRODUCT(--EXACT('Номенклатура'!$A$6:$A$205,B627))&lt;&gt;1),"",INDEX('Номенклатура'!$B$6:$B$205,SUMPRODUCT(EXACT('Номенклатура'!$A$6:$A$205,B627)*(ROW('Номенклатура'!$A$6:$A$205)-5)))&amp;"")</f>
        <v/>
      </c>
      <c r="I627" s="15" t="str">
        <f>IF(COUNTA(A627:D627,G627)=0,"",IF(NOT(ISNUMBER(A627)),"Укажите дату",IF(B627="","Укажите код",IF(NOT(AND(ISTEXT(B627),LEN(B627)&gt;0,LEN(B627)&lt;=30,ISNUMBER(FIND(LEFT(B627,1),"ABCDEFGHIJKLMNOPQRSTUVWXYZ")),SUMPRODUCT((MID(B627,{1,2,3,4,5,6,7,8,9,10,11,12,13,14,15,16,17,18,19,20,21,22,23,24,25,26,27,28,29,30},1)&lt;&gt;"")*ISERROR(FIND(MID(B627,{1,2,3,4,5,6,7,8,9,10,11,12,13,14,15,16,17,18,19,20,21,22,23,24,25,26,27,28,29,30},1),"ABCDEFGHIJKLMNOPQRSTUVWXYZ0123456789-_")))=0,ISERROR(VALUE(B627)))),"Недопустимый код: только латинские буквы A-Z в верхнем регистре, цифры, - и _; начало с буквы, до 30 символов (например MILK-001)",IF(SUMPRODUCT(--EXACT('Номенклатура'!$A$6:$A$205,B627))=0,"Код не найден в номенклатуре",IF(SUMPRODUCT(--EXACT('Номенклатура'!$A$6:$A$205,B627))&gt;1,"Код повторяется в номенклатуре",IF(ISNA(MATCH(C627,{"Приход","Расход","Списание","Корректировка остатка"},0)),"Выберите тип операции",IF(NOT(ISNUMBER(D627)),"Укажите количество",IF(D627=0,"Количество не может быть 0",IF(AND(C627&lt;&gt;"Корректировка остатка",D627&lt;0),"Для этого типа количество положительное",IF(NOT(ISNUMBER('Номенклатура'!$C$2)),"Укажите дату начала учёта",IF(A627&lt;INT('Номенклатура'!$C$2),"Раньше даты начала учёта: НЕ учтено",IF(AND(C627="Корректировка остатка",TRIM(G627)=""),"Учтено: добавьте пояснение","ОК")))))))))))))</f>
        <v/>
      </c>
    </row>
    <row r="628" spans="1:9" x14ac:dyDescent="0.25">
      <c r="A628" s="16"/>
      <c r="B628" s="13"/>
      <c r="C628" s="13"/>
      <c r="D628" s="14"/>
      <c r="E628" s="17" t="str">
        <f>IF(OR(B628="",SUMPRODUCT(--EXACT('Номенклатура'!$A$6:$A$205,B628))&lt;&gt;1),"",INDEX('Номенклатура'!$D$6:$D$205,SUMPRODUCT(EXACT('Номенклатура'!$A$6:$A$205,B628)*(ROW('Номенклатура'!$A$6:$A$205)-5)))&amp;"")</f>
        <v/>
      </c>
      <c r="F628" s="18" t="str">
        <f>IF(OR(I628="ОК",I628="Учтено: добавьте пояснение"),IF(C628="Приход",D628,IF(C628="Корректировка остатка",D628,-D628)),"")</f>
        <v/>
      </c>
      <c r="G628" s="13"/>
      <c r="H628" s="15" t="str">
        <f>IF(OR(B628="",SUMPRODUCT(--EXACT('Номенклатура'!$A$6:$A$205,B628))&lt;&gt;1),"",INDEX('Номенклатура'!$B$6:$B$205,SUMPRODUCT(EXACT('Номенклатура'!$A$6:$A$205,B628)*(ROW('Номенклатура'!$A$6:$A$205)-5)))&amp;"")</f>
        <v/>
      </c>
      <c r="I628" s="15" t="str">
        <f>IF(COUNTA(A628:D628,G628)=0,"",IF(NOT(ISNUMBER(A628)),"Укажите дату",IF(B628="","Укажите код",IF(NOT(AND(ISTEXT(B628),LEN(B628)&gt;0,LEN(B628)&lt;=30,ISNUMBER(FIND(LEFT(B628,1),"ABCDEFGHIJKLMNOPQRSTUVWXYZ")),SUMPRODUCT((MID(B628,{1,2,3,4,5,6,7,8,9,10,11,12,13,14,15,16,17,18,19,20,21,22,23,24,25,26,27,28,29,30},1)&lt;&gt;"")*ISERROR(FIND(MID(B628,{1,2,3,4,5,6,7,8,9,10,11,12,13,14,15,16,17,18,19,20,21,22,23,24,25,26,27,28,29,30},1),"ABCDEFGHIJKLMNOPQRSTUVWXYZ0123456789-_")))=0,ISERROR(VALUE(B628)))),"Недопустимый код: только латинские буквы A-Z в верхнем регистре, цифры, - и _; начало с буквы, до 30 символов (например MILK-001)",IF(SUMPRODUCT(--EXACT('Номенклатура'!$A$6:$A$205,B628))=0,"Код не найден в номенклатуре",IF(SUMPRODUCT(--EXACT('Номенклатура'!$A$6:$A$205,B628))&gt;1,"Код повторяется в номенклатуре",IF(ISNA(MATCH(C628,{"Приход","Расход","Списание","Корректировка остатка"},0)),"Выберите тип операции",IF(NOT(ISNUMBER(D628)),"Укажите количество",IF(D628=0,"Количество не может быть 0",IF(AND(C628&lt;&gt;"Корректировка остатка",D628&lt;0),"Для этого типа количество положительное",IF(NOT(ISNUMBER('Номенклатура'!$C$2)),"Укажите дату начала учёта",IF(A628&lt;INT('Номенклатура'!$C$2),"Раньше даты начала учёта: НЕ учтено",IF(AND(C628="Корректировка остатка",TRIM(G628)=""),"Учтено: добавьте пояснение","ОК")))))))))))))</f>
        <v/>
      </c>
    </row>
    <row r="629" spans="1:9" x14ac:dyDescent="0.25">
      <c r="A629" s="16"/>
      <c r="B629" s="13"/>
      <c r="C629" s="13"/>
      <c r="D629" s="14"/>
      <c r="E629" s="17" t="str">
        <f>IF(OR(B629="",SUMPRODUCT(--EXACT('Номенклатура'!$A$6:$A$205,B629))&lt;&gt;1),"",INDEX('Номенклатура'!$D$6:$D$205,SUMPRODUCT(EXACT('Номенклатура'!$A$6:$A$205,B629)*(ROW('Номенклатура'!$A$6:$A$205)-5)))&amp;"")</f>
        <v/>
      </c>
      <c r="F629" s="18" t="str">
        <f>IF(OR(I629="ОК",I629="Учтено: добавьте пояснение"),IF(C629="Приход",D629,IF(C629="Корректировка остатка",D629,-D629)),"")</f>
        <v/>
      </c>
      <c r="G629" s="13"/>
      <c r="H629" s="15" t="str">
        <f>IF(OR(B629="",SUMPRODUCT(--EXACT('Номенклатура'!$A$6:$A$205,B629))&lt;&gt;1),"",INDEX('Номенклатура'!$B$6:$B$205,SUMPRODUCT(EXACT('Номенклатура'!$A$6:$A$205,B629)*(ROW('Номенклатура'!$A$6:$A$205)-5)))&amp;"")</f>
        <v/>
      </c>
      <c r="I629" s="15" t="str">
        <f>IF(COUNTA(A629:D629,G629)=0,"",IF(NOT(ISNUMBER(A629)),"Укажите дату",IF(B629="","Укажите код",IF(NOT(AND(ISTEXT(B629),LEN(B629)&gt;0,LEN(B629)&lt;=30,ISNUMBER(FIND(LEFT(B629,1),"ABCDEFGHIJKLMNOPQRSTUVWXYZ")),SUMPRODUCT((MID(B629,{1,2,3,4,5,6,7,8,9,10,11,12,13,14,15,16,17,18,19,20,21,22,23,24,25,26,27,28,29,30},1)&lt;&gt;"")*ISERROR(FIND(MID(B629,{1,2,3,4,5,6,7,8,9,10,11,12,13,14,15,16,17,18,19,20,21,22,23,24,25,26,27,28,29,30},1),"ABCDEFGHIJKLMNOPQRSTUVWXYZ0123456789-_")))=0,ISERROR(VALUE(B629)))),"Недопустимый код: только латинские буквы A-Z в верхнем регистре, цифры, - и _; начало с буквы, до 30 символов (например MILK-001)",IF(SUMPRODUCT(--EXACT('Номенклатура'!$A$6:$A$205,B629))=0,"Код не найден в номенклатуре",IF(SUMPRODUCT(--EXACT('Номенклатура'!$A$6:$A$205,B629))&gt;1,"Код повторяется в номенклатуре",IF(ISNA(MATCH(C629,{"Приход","Расход","Списание","Корректировка остатка"},0)),"Выберите тип операции",IF(NOT(ISNUMBER(D629)),"Укажите количество",IF(D629=0,"Количество не может быть 0",IF(AND(C629&lt;&gt;"Корректировка остатка",D629&lt;0),"Для этого типа количество положительное",IF(NOT(ISNUMBER('Номенклатура'!$C$2)),"Укажите дату начала учёта",IF(A629&lt;INT('Номенклатура'!$C$2),"Раньше даты начала учёта: НЕ учтено",IF(AND(C629="Корректировка остатка",TRIM(G629)=""),"Учтено: добавьте пояснение","ОК")))))))))))))</f>
        <v/>
      </c>
    </row>
    <row r="630" spans="1:9" x14ac:dyDescent="0.25">
      <c r="A630" s="16"/>
      <c r="B630" s="13"/>
      <c r="C630" s="13"/>
      <c r="D630" s="14"/>
      <c r="E630" s="17" t="str">
        <f>IF(OR(B630="",SUMPRODUCT(--EXACT('Номенклатура'!$A$6:$A$205,B630))&lt;&gt;1),"",INDEX('Номенклатура'!$D$6:$D$205,SUMPRODUCT(EXACT('Номенклатура'!$A$6:$A$205,B630)*(ROW('Номенклатура'!$A$6:$A$205)-5)))&amp;"")</f>
        <v/>
      </c>
      <c r="F630" s="18" t="str">
        <f>IF(OR(I630="ОК",I630="Учтено: добавьте пояснение"),IF(C630="Приход",D630,IF(C630="Корректировка остатка",D630,-D630)),"")</f>
        <v/>
      </c>
      <c r="G630" s="13"/>
      <c r="H630" s="15" t="str">
        <f>IF(OR(B630="",SUMPRODUCT(--EXACT('Номенклатура'!$A$6:$A$205,B630))&lt;&gt;1),"",INDEX('Номенклатура'!$B$6:$B$205,SUMPRODUCT(EXACT('Номенклатура'!$A$6:$A$205,B630)*(ROW('Номенклатура'!$A$6:$A$205)-5)))&amp;"")</f>
        <v/>
      </c>
      <c r="I630" s="15" t="str">
        <f>IF(COUNTA(A630:D630,G630)=0,"",IF(NOT(ISNUMBER(A630)),"Укажите дату",IF(B630="","Укажите код",IF(NOT(AND(ISTEXT(B630),LEN(B630)&gt;0,LEN(B630)&lt;=30,ISNUMBER(FIND(LEFT(B630,1),"ABCDEFGHIJKLMNOPQRSTUVWXYZ")),SUMPRODUCT((MID(B630,{1,2,3,4,5,6,7,8,9,10,11,12,13,14,15,16,17,18,19,20,21,22,23,24,25,26,27,28,29,30},1)&lt;&gt;"")*ISERROR(FIND(MID(B630,{1,2,3,4,5,6,7,8,9,10,11,12,13,14,15,16,17,18,19,20,21,22,23,24,25,26,27,28,29,30},1),"ABCDEFGHIJKLMNOPQRSTUVWXYZ0123456789-_")))=0,ISERROR(VALUE(B630)))),"Недопустимый код: только латинские буквы A-Z в верхнем регистре, цифры, - и _; начало с буквы, до 30 символов (например MILK-001)",IF(SUMPRODUCT(--EXACT('Номенклатура'!$A$6:$A$205,B630))=0,"Код не найден в номенклатуре",IF(SUMPRODUCT(--EXACT('Номенклатура'!$A$6:$A$205,B630))&gt;1,"Код повторяется в номенклатуре",IF(ISNA(MATCH(C630,{"Приход","Расход","Списание","Корректировка остатка"},0)),"Выберите тип операции",IF(NOT(ISNUMBER(D630)),"Укажите количество",IF(D630=0,"Количество не может быть 0",IF(AND(C630&lt;&gt;"Корректировка остатка",D630&lt;0),"Для этого типа количество положительное",IF(NOT(ISNUMBER('Номенклатура'!$C$2)),"Укажите дату начала учёта",IF(A630&lt;INT('Номенклатура'!$C$2),"Раньше даты начала учёта: НЕ учтено",IF(AND(C630="Корректировка остатка",TRIM(G630)=""),"Учтено: добавьте пояснение","ОК")))))))))))))</f>
        <v/>
      </c>
    </row>
    <row r="631" spans="1:9" x14ac:dyDescent="0.25">
      <c r="A631" s="16"/>
      <c r="B631" s="13"/>
      <c r="C631" s="13"/>
      <c r="D631" s="14"/>
      <c r="E631" s="17" t="str">
        <f>IF(OR(B631="",SUMPRODUCT(--EXACT('Номенклатура'!$A$6:$A$205,B631))&lt;&gt;1),"",INDEX('Номенклатура'!$D$6:$D$205,SUMPRODUCT(EXACT('Номенклатура'!$A$6:$A$205,B631)*(ROW('Номенклатура'!$A$6:$A$205)-5)))&amp;"")</f>
        <v/>
      </c>
      <c r="F631" s="18" t="str">
        <f>IF(OR(I631="ОК",I631="Учтено: добавьте пояснение"),IF(C631="Приход",D631,IF(C631="Корректировка остатка",D631,-D631)),"")</f>
        <v/>
      </c>
      <c r="G631" s="13"/>
      <c r="H631" s="15" t="str">
        <f>IF(OR(B631="",SUMPRODUCT(--EXACT('Номенклатура'!$A$6:$A$205,B631))&lt;&gt;1),"",INDEX('Номенклатура'!$B$6:$B$205,SUMPRODUCT(EXACT('Номенклатура'!$A$6:$A$205,B631)*(ROW('Номенклатура'!$A$6:$A$205)-5)))&amp;"")</f>
        <v/>
      </c>
      <c r="I631" s="15" t="str">
        <f>IF(COUNTA(A631:D631,G631)=0,"",IF(NOT(ISNUMBER(A631)),"Укажите дату",IF(B631="","Укажите код",IF(NOT(AND(ISTEXT(B631),LEN(B631)&gt;0,LEN(B631)&lt;=30,ISNUMBER(FIND(LEFT(B631,1),"ABCDEFGHIJKLMNOPQRSTUVWXYZ")),SUMPRODUCT((MID(B631,{1,2,3,4,5,6,7,8,9,10,11,12,13,14,15,16,17,18,19,20,21,22,23,24,25,26,27,28,29,30},1)&lt;&gt;"")*ISERROR(FIND(MID(B631,{1,2,3,4,5,6,7,8,9,10,11,12,13,14,15,16,17,18,19,20,21,22,23,24,25,26,27,28,29,30},1),"ABCDEFGHIJKLMNOPQRSTUVWXYZ0123456789-_")))=0,ISERROR(VALUE(B631)))),"Недопустимый код: только латинские буквы A-Z в верхнем регистре, цифры, - и _; начало с буквы, до 30 символов (например MILK-001)",IF(SUMPRODUCT(--EXACT('Номенклатура'!$A$6:$A$205,B631))=0,"Код не найден в номенклатуре",IF(SUMPRODUCT(--EXACT('Номенклатура'!$A$6:$A$205,B631))&gt;1,"Код повторяется в номенклатуре",IF(ISNA(MATCH(C631,{"Приход","Расход","Списание","Корректировка остатка"},0)),"Выберите тип операции",IF(NOT(ISNUMBER(D631)),"Укажите количество",IF(D631=0,"Количество не может быть 0",IF(AND(C631&lt;&gt;"Корректировка остатка",D631&lt;0),"Для этого типа количество положительное",IF(NOT(ISNUMBER('Номенклатура'!$C$2)),"Укажите дату начала учёта",IF(A631&lt;INT('Номенклатура'!$C$2),"Раньше даты начала учёта: НЕ учтено",IF(AND(C631="Корректировка остатка",TRIM(G631)=""),"Учтено: добавьте пояснение","ОК")))))))))))))</f>
        <v/>
      </c>
    </row>
    <row r="632" spans="1:9" x14ac:dyDescent="0.25">
      <c r="A632" s="16"/>
      <c r="B632" s="13"/>
      <c r="C632" s="13"/>
      <c r="D632" s="14"/>
      <c r="E632" s="17" t="str">
        <f>IF(OR(B632="",SUMPRODUCT(--EXACT('Номенклатура'!$A$6:$A$205,B632))&lt;&gt;1),"",INDEX('Номенклатура'!$D$6:$D$205,SUMPRODUCT(EXACT('Номенклатура'!$A$6:$A$205,B632)*(ROW('Номенклатура'!$A$6:$A$205)-5)))&amp;"")</f>
        <v/>
      </c>
      <c r="F632" s="18" t="str">
        <f>IF(OR(I632="ОК",I632="Учтено: добавьте пояснение"),IF(C632="Приход",D632,IF(C632="Корректировка остатка",D632,-D632)),"")</f>
        <v/>
      </c>
      <c r="G632" s="13"/>
      <c r="H632" s="15" t="str">
        <f>IF(OR(B632="",SUMPRODUCT(--EXACT('Номенклатура'!$A$6:$A$205,B632))&lt;&gt;1),"",INDEX('Номенклатура'!$B$6:$B$205,SUMPRODUCT(EXACT('Номенклатура'!$A$6:$A$205,B632)*(ROW('Номенклатура'!$A$6:$A$205)-5)))&amp;"")</f>
        <v/>
      </c>
      <c r="I632" s="15" t="str">
        <f>IF(COUNTA(A632:D632,G632)=0,"",IF(NOT(ISNUMBER(A632)),"Укажите дату",IF(B632="","Укажите код",IF(NOT(AND(ISTEXT(B632),LEN(B632)&gt;0,LEN(B632)&lt;=30,ISNUMBER(FIND(LEFT(B632,1),"ABCDEFGHIJKLMNOPQRSTUVWXYZ")),SUMPRODUCT((MID(B632,{1,2,3,4,5,6,7,8,9,10,11,12,13,14,15,16,17,18,19,20,21,22,23,24,25,26,27,28,29,30},1)&lt;&gt;"")*ISERROR(FIND(MID(B632,{1,2,3,4,5,6,7,8,9,10,11,12,13,14,15,16,17,18,19,20,21,22,23,24,25,26,27,28,29,30},1),"ABCDEFGHIJKLMNOPQRSTUVWXYZ0123456789-_")))=0,ISERROR(VALUE(B632)))),"Недопустимый код: только латинские буквы A-Z в верхнем регистре, цифры, - и _; начало с буквы, до 30 символов (например MILK-001)",IF(SUMPRODUCT(--EXACT('Номенклатура'!$A$6:$A$205,B632))=0,"Код не найден в номенклатуре",IF(SUMPRODUCT(--EXACT('Номенклатура'!$A$6:$A$205,B632))&gt;1,"Код повторяется в номенклатуре",IF(ISNA(MATCH(C632,{"Приход","Расход","Списание","Корректировка остатка"},0)),"Выберите тип операции",IF(NOT(ISNUMBER(D632)),"Укажите количество",IF(D632=0,"Количество не может быть 0",IF(AND(C632&lt;&gt;"Корректировка остатка",D632&lt;0),"Для этого типа количество положительное",IF(NOT(ISNUMBER('Номенклатура'!$C$2)),"Укажите дату начала учёта",IF(A632&lt;INT('Номенклатура'!$C$2),"Раньше даты начала учёта: НЕ учтено",IF(AND(C632="Корректировка остатка",TRIM(G632)=""),"Учтено: добавьте пояснение","ОК")))))))))))))</f>
        <v/>
      </c>
    </row>
    <row r="633" spans="1:9" x14ac:dyDescent="0.25">
      <c r="A633" s="16"/>
      <c r="B633" s="13"/>
      <c r="C633" s="13"/>
      <c r="D633" s="14"/>
      <c r="E633" s="17" t="str">
        <f>IF(OR(B633="",SUMPRODUCT(--EXACT('Номенклатура'!$A$6:$A$205,B633))&lt;&gt;1),"",INDEX('Номенклатура'!$D$6:$D$205,SUMPRODUCT(EXACT('Номенклатура'!$A$6:$A$205,B633)*(ROW('Номенклатура'!$A$6:$A$205)-5)))&amp;"")</f>
        <v/>
      </c>
      <c r="F633" s="18" t="str">
        <f>IF(OR(I633="ОК",I633="Учтено: добавьте пояснение"),IF(C633="Приход",D633,IF(C633="Корректировка остатка",D633,-D633)),"")</f>
        <v/>
      </c>
      <c r="G633" s="13"/>
      <c r="H633" s="15" t="str">
        <f>IF(OR(B633="",SUMPRODUCT(--EXACT('Номенклатура'!$A$6:$A$205,B633))&lt;&gt;1),"",INDEX('Номенклатура'!$B$6:$B$205,SUMPRODUCT(EXACT('Номенклатура'!$A$6:$A$205,B633)*(ROW('Номенклатура'!$A$6:$A$205)-5)))&amp;"")</f>
        <v/>
      </c>
      <c r="I633" s="15" t="str">
        <f>IF(COUNTA(A633:D633,G633)=0,"",IF(NOT(ISNUMBER(A633)),"Укажите дату",IF(B633="","Укажите код",IF(NOT(AND(ISTEXT(B633),LEN(B633)&gt;0,LEN(B633)&lt;=30,ISNUMBER(FIND(LEFT(B633,1),"ABCDEFGHIJKLMNOPQRSTUVWXYZ")),SUMPRODUCT((MID(B633,{1,2,3,4,5,6,7,8,9,10,11,12,13,14,15,16,17,18,19,20,21,22,23,24,25,26,27,28,29,30},1)&lt;&gt;"")*ISERROR(FIND(MID(B633,{1,2,3,4,5,6,7,8,9,10,11,12,13,14,15,16,17,18,19,20,21,22,23,24,25,26,27,28,29,30},1),"ABCDEFGHIJKLMNOPQRSTUVWXYZ0123456789-_")))=0,ISERROR(VALUE(B633)))),"Недопустимый код: только латинские буквы A-Z в верхнем регистре, цифры, - и _; начало с буквы, до 30 символов (например MILK-001)",IF(SUMPRODUCT(--EXACT('Номенклатура'!$A$6:$A$205,B633))=0,"Код не найден в номенклатуре",IF(SUMPRODUCT(--EXACT('Номенклатура'!$A$6:$A$205,B633))&gt;1,"Код повторяется в номенклатуре",IF(ISNA(MATCH(C633,{"Приход","Расход","Списание","Корректировка остатка"},0)),"Выберите тип операции",IF(NOT(ISNUMBER(D633)),"Укажите количество",IF(D633=0,"Количество не может быть 0",IF(AND(C633&lt;&gt;"Корректировка остатка",D633&lt;0),"Для этого типа количество положительное",IF(NOT(ISNUMBER('Номенклатура'!$C$2)),"Укажите дату начала учёта",IF(A633&lt;INT('Номенклатура'!$C$2),"Раньше даты начала учёта: НЕ учтено",IF(AND(C633="Корректировка остатка",TRIM(G633)=""),"Учтено: добавьте пояснение","ОК")))))))))))))</f>
        <v/>
      </c>
    </row>
    <row r="634" spans="1:9" x14ac:dyDescent="0.25">
      <c r="A634" s="16"/>
      <c r="B634" s="13"/>
      <c r="C634" s="13"/>
      <c r="D634" s="14"/>
      <c r="E634" s="17" t="str">
        <f>IF(OR(B634="",SUMPRODUCT(--EXACT('Номенклатура'!$A$6:$A$205,B634))&lt;&gt;1),"",INDEX('Номенклатура'!$D$6:$D$205,SUMPRODUCT(EXACT('Номенклатура'!$A$6:$A$205,B634)*(ROW('Номенклатура'!$A$6:$A$205)-5)))&amp;"")</f>
        <v/>
      </c>
      <c r="F634" s="18" t="str">
        <f>IF(OR(I634="ОК",I634="Учтено: добавьте пояснение"),IF(C634="Приход",D634,IF(C634="Корректировка остатка",D634,-D634)),"")</f>
        <v/>
      </c>
      <c r="G634" s="13"/>
      <c r="H634" s="15" t="str">
        <f>IF(OR(B634="",SUMPRODUCT(--EXACT('Номенклатура'!$A$6:$A$205,B634))&lt;&gt;1),"",INDEX('Номенклатура'!$B$6:$B$205,SUMPRODUCT(EXACT('Номенклатура'!$A$6:$A$205,B634)*(ROW('Номенклатура'!$A$6:$A$205)-5)))&amp;"")</f>
        <v/>
      </c>
      <c r="I634" s="15" t="str">
        <f>IF(COUNTA(A634:D634,G634)=0,"",IF(NOT(ISNUMBER(A634)),"Укажите дату",IF(B634="","Укажите код",IF(NOT(AND(ISTEXT(B634),LEN(B634)&gt;0,LEN(B634)&lt;=30,ISNUMBER(FIND(LEFT(B634,1),"ABCDEFGHIJKLMNOPQRSTUVWXYZ")),SUMPRODUCT((MID(B634,{1,2,3,4,5,6,7,8,9,10,11,12,13,14,15,16,17,18,19,20,21,22,23,24,25,26,27,28,29,30},1)&lt;&gt;"")*ISERROR(FIND(MID(B634,{1,2,3,4,5,6,7,8,9,10,11,12,13,14,15,16,17,18,19,20,21,22,23,24,25,26,27,28,29,30},1),"ABCDEFGHIJKLMNOPQRSTUVWXYZ0123456789-_")))=0,ISERROR(VALUE(B634)))),"Недопустимый код: только латинские буквы A-Z в верхнем регистре, цифры, - и _; начало с буквы, до 30 символов (например MILK-001)",IF(SUMPRODUCT(--EXACT('Номенклатура'!$A$6:$A$205,B634))=0,"Код не найден в номенклатуре",IF(SUMPRODUCT(--EXACT('Номенклатура'!$A$6:$A$205,B634))&gt;1,"Код повторяется в номенклатуре",IF(ISNA(MATCH(C634,{"Приход","Расход","Списание","Корректировка остатка"},0)),"Выберите тип операции",IF(NOT(ISNUMBER(D634)),"Укажите количество",IF(D634=0,"Количество не может быть 0",IF(AND(C634&lt;&gt;"Корректировка остатка",D634&lt;0),"Для этого типа количество положительное",IF(NOT(ISNUMBER('Номенклатура'!$C$2)),"Укажите дату начала учёта",IF(A634&lt;INT('Номенклатура'!$C$2),"Раньше даты начала учёта: НЕ учтено",IF(AND(C634="Корректировка остатка",TRIM(G634)=""),"Учтено: добавьте пояснение","ОК")))))))))))))</f>
        <v/>
      </c>
    </row>
    <row r="635" spans="1:9" x14ac:dyDescent="0.25">
      <c r="A635" s="16"/>
      <c r="B635" s="13"/>
      <c r="C635" s="13"/>
      <c r="D635" s="14"/>
      <c r="E635" s="17" t="str">
        <f>IF(OR(B635="",SUMPRODUCT(--EXACT('Номенклатура'!$A$6:$A$205,B635))&lt;&gt;1),"",INDEX('Номенклатура'!$D$6:$D$205,SUMPRODUCT(EXACT('Номенклатура'!$A$6:$A$205,B635)*(ROW('Номенклатура'!$A$6:$A$205)-5)))&amp;"")</f>
        <v/>
      </c>
      <c r="F635" s="18" t="str">
        <f>IF(OR(I635="ОК",I635="Учтено: добавьте пояснение"),IF(C635="Приход",D635,IF(C635="Корректировка остатка",D635,-D635)),"")</f>
        <v/>
      </c>
      <c r="G635" s="13"/>
      <c r="H635" s="15" t="str">
        <f>IF(OR(B635="",SUMPRODUCT(--EXACT('Номенклатура'!$A$6:$A$205,B635))&lt;&gt;1),"",INDEX('Номенклатура'!$B$6:$B$205,SUMPRODUCT(EXACT('Номенклатура'!$A$6:$A$205,B635)*(ROW('Номенклатура'!$A$6:$A$205)-5)))&amp;"")</f>
        <v/>
      </c>
      <c r="I635" s="15" t="str">
        <f>IF(COUNTA(A635:D635,G635)=0,"",IF(NOT(ISNUMBER(A635)),"Укажите дату",IF(B635="","Укажите код",IF(NOT(AND(ISTEXT(B635),LEN(B635)&gt;0,LEN(B635)&lt;=30,ISNUMBER(FIND(LEFT(B635,1),"ABCDEFGHIJKLMNOPQRSTUVWXYZ")),SUMPRODUCT((MID(B635,{1,2,3,4,5,6,7,8,9,10,11,12,13,14,15,16,17,18,19,20,21,22,23,24,25,26,27,28,29,30},1)&lt;&gt;"")*ISERROR(FIND(MID(B635,{1,2,3,4,5,6,7,8,9,10,11,12,13,14,15,16,17,18,19,20,21,22,23,24,25,26,27,28,29,30},1),"ABCDEFGHIJKLMNOPQRSTUVWXYZ0123456789-_")))=0,ISERROR(VALUE(B635)))),"Недопустимый код: только латинские буквы A-Z в верхнем регистре, цифры, - и _; начало с буквы, до 30 символов (например MILK-001)",IF(SUMPRODUCT(--EXACT('Номенклатура'!$A$6:$A$205,B635))=0,"Код не найден в номенклатуре",IF(SUMPRODUCT(--EXACT('Номенклатура'!$A$6:$A$205,B635))&gt;1,"Код повторяется в номенклатуре",IF(ISNA(MATCH(C635,{"Приход","Расход","Списание","Корректировка остатка"},0)),"Выберите тип операции",IF(NOT(ISNUMBER(D635)),"Укажите количество",IF(D635=0,"Количество не может быть 0",IF(AND(C635&lt;&gt;"Корректировка остатка",D635&lt;0),"Для этого типа количество положительное",IF(NOT(ISNUMBER('Номенклатура'!$C$2)),"Укажите дату начала учёта",IF(A635&lt;INT('Номенклатура'!$C$2),"Раньше даты начала учёта: НЕ учтено",IF(AND(C635="Корректировка остатка",TRIM(G635)=""),"Учтено: добавьте пояснение","ОК")))))))))))))</f>
        <v/>
      </c>
    </row>
    <row r="636" spans="1:9" x14ac:dyDescent="0.25">
      <c r="A636" s="16"/>
      <c r="B636" s="13"/>
      <c r="C636" s="13"/>
      <c r="D636" s="14"/>
      <c r="E636" s="17" t="str">
        <f>IF(OR(B636="",SUMPRODUCT(--EXACT('Номенклатура'!$A$6:$A$205,B636))&lt;&gt;1),"",INDEX('Номенклатура'!$D$6:$D$205,SUMPRODUCT(EXACT('Номенклатура'!$A$6:$A$205,B636)*(ROW('Номенклатура'!$A$6:$A$205)-5)))&amp;"")</f>
        <v/>
      </c>
      <c r="F636" s="18" t="str">
        <f>IF(OR(I636="ОК",I636="Учтено: добавьте пояснение"),IF(C636="Приход",D636,IF(C636="Корректировка остатка",D636,-D636)),"")</f>
        <v/>
      </c>
      <c r="G636" s="13"/>
      <c r="H636" s="15" t="str">
        <f>IF(OR(B636="",SUMPRODUCT(--EXACT('Номенклатура'!$A$6:$A$205,B636))&lt;&gt;1),"",INDEX('Номенклатура'!$B$6:$B$205,SUMPRODUCT(EXACT('Номенклатура'!$A$6:$A$205,B636)*(ROW('Номенклатура'!$A$6:$A$205)-5)))&amp;"")</f>
        <v/>
      </c>
      <c r="I636" s="15" t="str">
        <f>IF(COUNTA(A636:D636,G636)=0,"",IF(NOT(ISNUMBER(A636)),"Укажите дату",IF(B636="","Укажите код",IF(NOT(AND(ISTEXT(B636),LEN(B636)&gt;0,LEN(B636)&lt;=30,ISNUMBER(FIND(LEFT(B636,1),"ABCDEFGHIJKLMNOPQRSTUVWXYZ")),SUMPRODUCT((MID(B636,{1,2,3,4,5,6,7,8,9,10,11,12,13,14,15,16,17,18,19,20,21,22,23,24,25,26,27,28,29,30},1)&lt;&gt;"")*ISERROR(FIND(MID(B636,{1,2,3,4,5,6,7,8,9,10,11,12,13,14,15,16,17,18,19,20,21,22,23,24,25,26,27,28,29,30},1),"ABCDEFGHIJKLMNOPQRSTUVWXYZ0123456789-_")))=0,ISERROR(VALUE(B636)))),"Недопустимый код: только латинские буквы A-Z в верхнем регистре, цифры, - и _; начало с буквы, до 30 символов (например MILK-001)",IF(SUMPRODUCT(--EXACT('Номенклатура'!$A$6:$A$205,B636))=0,"Код не найден в номенклатуре",IF(SUMPRODUCT(--EXACT('Номенклатура'!$A$6:$A$205,B636))&gt;1,"Код повторяется в номенклатуре",IF(ISNA(MATCH(C636,{"Приход","Расход","Списание","Корректировка остатка"},0)),"Выберите тип операции",IF(NOT(ISNUMBER(D636)),"Укажите количество",IF(D636=0,"Количество не может быть 0",IF(AND(C636&lt;&gt;"Корректировка остатка",D636&lt;0),"Для этого типа количество положительное",IF(NOT(ISNUMBER('Номенклатура'!$C$2)),"Укажите дату начала учёта",IF(A636&lt;INT('Номенклатура'!$C$2),"Раньше даты начала учёта: НЕ учтено",IF(AND(C636="Корректировка остатка",TRIM(G636)=""),"Учтено: добавьте пояснение","ОК")))))))))))))</f>
        <v/>
      </c>
    </row>
    <row r="637" spans="1:9" x14ac:dyDescent="0.25">
      <c r="A637" s="16"/>
      <c r="B637" s="13"/>
      <c r="C637" s="13"/>
      <c r="D637" s="14"/>
      <c r="E637" s="17" t="str">
        <f>IF(OR(B637="",SUMPRODUCT(--EXACT('Номенклатура'!$A$6:$A$205,B637))&lt;&gt;1),"",INDEX('Номенклатура'!$D$6:$D$205,SUMPRODUCT(EXACT('Номенклатура'!$A$6:$A$205,B637)*(ROW('Номенклатура'!$A$6:$A$205)-5)))&amp;"")</f>
        <v/>
      </c>
      <c r="F637" s="18" t="str">
        <f>IF(OR(I637="ОК",I637="Учтено: добавьте пояснение"),IF(C637="Приход",D637,IF(C637="Корректировка остатка",D637,-D637)),"")</f>
        <v/>
      </c>
      <c r="G637" s="13"/>
      <c r="H637" s="15" t="str">
        <f>IF(OR(B637="",SUMPRODUCT(--EXACT('Номенклатура'!$A$6:$A$205,B637))&lt;&gt;1),"",INDEX('Номенклатура'!$B$6:$B$205,SUMPRODUCT(EXACT('Номенклатура'!$A$6:$A$205,B637)*(ROW('Номенклатура'!$A$6:$A$205)-5)))&amp;"")</f>
        <v/>
      </c>
      <c r="I637" s="15" t="str">
        <f>IF(COUNTA(A637:D637,G637)=0,"",IF(NOT(ISNUMBER(A637)),"Укажите дату",IF(B637="","Укажите код",IF(NOT(AND(ISTEXT(B637),LEN(B637)&gt;0,LEN(B637)&lt;=30,ISNUMBER(FIND(LEFT(B637,1),"ABCDEFGHIJKLMNOPQRSTUVWXYZ")),SUMPRODUCT((MID(B637,{1,2,3,4,5,6,7,8,9,10,11,12,13,14,15,16,17,18,19,20,21,22,23,24,25,26,27,28,29,30},1)&lt;&gt;"")*ISERROR(FIND(MID(B637,{1,2,3,4,5,6,7,8,9,10,11,12,13,14,15,16,17,18,19,20,21,22,23,24,25,26,27,28,29,30},1),"ABCDEFGHIJKLMNOPQRSTUVWXYZ0123456789-_")))=0,ISERROR(VALUE(B637)))),"Недопустимый код: только латинские буквы A-Z в верхнем регистре, цифры, - и _; начало с буквы, до 30 символов (например MILK-001)",IF(SUMPRODUCT(--EXACT('Номенклатура'!$A$6:$A$205,B637))=0,"Код не найден в номенклатуре",IF(SUMPRODUCT(--EXACT('Номенклатура'!$A$6:$A$205,B637))&gt;1,"Код повторяется в номенклатуре",IF(ISNA(MATCH(C637,{"Приход","Расход","Списание","Корректировка остатка"},0)),"Выберите тип операции",IF(NOT(ISNUMBER(D637)),"Укажите количество",IF(D637=0,"Количество не может быть 0",IF(AND(C637&lt;&gt;"Корректировка остатка",D637&lt;0),"Для этого типа количество положительное",IF(NOT(ISNUMBER('Номенклатура'!$C$2)),"Укажите дату начала учёта",IF(A637&lt;INT('Номенклатура'!$C$2),"Раньше даты начала учёта: НЕ учтено",IF(AND(C637="Корректировка остатка",TRIM(G637)=""),"Учтено: добавьте пояснение","ОК")))))))))))))</f>
        <v/>
      </c>
    </row>
    <row r="638" spans="1:9" x14ac:dyDescent="0.25">
      <c r="A638" s="16"/>
      <c r="B638" s="13"/>
      <c r="C638" s="13"/>
      <c r="D638" s="14"/>
      <c r="E638" s="17" t="str">
        <f>IF(OR(B638="",SUMPRODUCT(--EXACT('Номенклатура'!$A$6:$A$205,B638))&lt;&gt;1),"",INDEX('Номенклатура'!$D$6:$D$205,SUMPRODUCT(EXACT('Номенклатура'!$A$6:$A$205,B638)*(ROW('Номенклатура'!$A$6:$A$205)-5)))&amp;"")</f>
        <v/>
      </c>
      <c r="F638" s="18" t="str">
        <f>IF(OR(I638="ОК",I638="Учтено: добавьте пояснение"),IF(C638="Приход",D638,IF(C638="Корректировка остатка",D638,-D638)),"")</f>
        <v/>
      </c>
      <c r="G638" s="13"/>
      <c r="H638" s="15" t="str">
        <f>IF(OR(B638="",SUMPRODUCT(--EXACT('Номенклатура'!$A$6:$A$205,B638))&lt;&gt;1),"",INDEX('Номенклатура'!$B$6:$B$205,SUMPRODUCT(EXACT('Номенклатура'!$A$6:$A$205,B638)*(ROW('Номенклатура'!$A$6:$A$205)-5)))&amp;"")</f>
        <v/>
      </c>
      <c r="I638" s="15" t="str">
        <f>IF(COUNTA(A638:D638,G638)=0,"",IF(NOT(ISNUMBER(A638)),"Укажите дату",IF(B638="","Укажите код",IF(NOT(AND(ISTEXT(B638),LEN(B638)&gt;0,LEN(B638)&lt;=30,ISNUMBER(FIND(LEFT(B638,1),"ABCDEFGHIJKLMNOPQRSTUVWXYZ")),SUMPRODUCT((MID(B638,{1,2,3,4,5,6,7,8,9,10,11,12,13,14,15,16,17,18,19,20,21,22,23,24,25,26,27,28,29,30},1)&lt;&gt;"")*ISERROR(FIND(MID(B638,{1,2,3,4,5,6,7,8,9,10,11,12,13,14,15,16,17,18,19,20,21,22,23,24,25,26,27,28,29,30},1),"ABCDEFGHIJKLMNOPQRSTUVWXYZ0123456789-_")))=0,ISERROR(VALUE(B638)))),"Недопустимый код: только латинские буквы A-Z в верхнем регистре, цифры, - и _; начало с буквы, до 30 символов (например MILK-001)",IF(SUMPRODUCT(--EXACT('Номенклатура'!$A$6:$A$205,B638))=0,"Код не найден в номенклатуре",IF(SUMPRODUCT(--EXACT('Номенклатура'!$A$6:$A$205,B638))&gt;1,"Код повторяется в номенклатуре",IF(ISNA(MATCH(C638,{"Приход","Расход","Списание","Корректировка остатка"},0)),"Выберите тип операции",IF(NOT(ISNUMBER(D638)),"Укажите количество",IF(D638=0,"Количество не может быть 0",IF(AND(C638&lt;&gt;"Корректировка остатка",D638&lt;0),"Для этого типа количество положительное",IF(NOT(ISNUMBER('Номенклатура'!$C$2)),"Укажите дату начала учёта",IF(A638&lt;INT('Номенклатура'!$C$2),"Раньше даты начала учёта: НЕ учтено",IF(AND(C638="Корректировка остатка",TRIM(G638)=""),"Учтено: добавьте пояснение","ОК")))))))))))))</f>
        <v/>
      </c>
    </row>
    <row r="639" spans="1:9" x14ac:dyDescent="0.25">
      <c r="A639" s="16"/>
      <c r="B639" s="13"/>
      <c r="C639" s="13"/>
      <c r="D639" s="14"/>
      <c r="E639" s="17" t="str">
        <f>IF(OR(B639="",SUMPRODUCT(--EXACT('Номенклатура'!$A$6:$A$205,B639))&lt;&gt;1),"",INDEX('Номенклатура'!$D$6:$D$205,SUMPRODUCT(EXACT('Номенклатура'!$A$6:$A$205,B639)*(ROW('Номенклатура'!$A$6:$A$205)-5)))&amp;"")</f>
        <v/>
      </c>
      <c r="F639" s="18" t="str">
        <f>IF(OR(I639="ОК",I639="Учтено: добавьте пояснение"),IF(C639="Приход",D639,IF(C639="Корректировка остатка",D639,-D639)),"")</f>
        <v/>
      </c>
      <c r="G639" s="13"/>
      <c r="H639" s="15" t="str">
        <f>IF(OR(B639="",SUMPRODUCT(--EXACT('Номенклатура'!$A$6:$A$205,B639))&lt;&gt;1),"",INDEX('Номенклатура'!$B$6:$B$205,SUMPRODUCT(EXACT('Номенклатура'!$A$6:$A$205,B639)*(ROW('Номенклатура'!$A$6:$A$205)-5)))&amp;"")</f>
        <v/>
      </c>
      <c r="I639" s="15" t="str">
        <f>IF(COUNTA(A639:D639,G639)=0,"",IF(NOT(ISNUMBER(A639)),"Укажите дату",IF(B639="","Укажите код",IF(NOT(AND(ISTEXT(B639),LEN(B639)&gt;0,LEN(B639)&lt;=30,ISNUMBER(FIND(LEFT(B639,1),"ABCDEFGHIJKLMNOPQRSTUVWXYZ")),SUMPRODUCT((MID(B639,{1,2,3,4,5,6,7,8,9,10,11,12,13,14,15,16,17,18,19,20,21,22,23,24,25,26,27,28,29,30},1)&lt;&gt;"")*ISERROR(FIND(MID(B639,{1,2,3,4,5,6,7,8,9,10,11,12,13,14,15,16,17,18,19,20,21,22,23,24,25,26,27,28,29,30},1),"ABCDEFGHIJKLMNOPQRSTUVWXYZ0123456789-_")))=0,ISERROR(VALUE(B639)))),"Недопустимый код: только латинские буквы A-Z в верхнем регистре, цифры, - и _; начало с буквы, до 30 символов (например MILK-001)",IF(SUMPRODUCT(--EXACT('Номенклатура'!$A$6:$A$205,B639))=0,"Код не найден в номенклатуре",IF(SUMPRODUCT(--EXACT('Номенклатура'!$A$6:$A$205,B639))&gt;1,"Код повторяется в номенклатуре",IF(ISNA(MATCH(C639,{"Приход","Расход","Списание","Корректировка остатка"},0)),"Выберите тип операции",IF(NOT(ISNUMBER(D639)),"Укажите количество",IF(D639=0,"Количество не может быть 0",IF(AND(C639&lt;&gt;"Корректировка остатка",D639&lt;0),"Для этого типа количество положительное",IF(NOT(ISNUMBER('Номенклатура'!$C$2)),"Укажите дату начала учёта",IF(A639&lt;INT('Номенклатура'!$C$2),"Раньше даты начала учёта: НЕ учтено",IF(AND(C639="Корректировка остатка",TRIM(G639)=""),"Учтено: добавьте пояснение","ОК")))))))))))))</f>
        <v/>
      </c>
    </row>
    <row r="640" spans="1:9" x14ac:dyDescent="0.25">
      <c r="A640" s="16"/>
      <c r="B640" s="13"/>
      <c r="C640" s="13"/>
      <c r="D640" s="14"/>
      <c r="E640" s="17" t="str">
        <f>IF(OR(B640="",SUMPRODUCT(--EXACT('Номенклатура'!$A$6:$A$205,B640))&lt;&gt;1),"",INDEX('Номенклатура'!$D$6:$D$205,SUMPRODUCT(EXACT('Номенклатура'!$A$6:$A$205,B640)*(ROW('Номенклатура'!$A$6:$A$205)-5)))&amp;"")</f>
        <v/>
      </c>
      <c r="F640" s="18" t="str">
        <f>IF(OR(I640="ОК",I640="Учтено: добавьте пояснение"),IF(C640="Приход",D640,IF(C640="Корректировка остатка",D640,-D640)),"")</f>
        <v/>
      </c>
      <c r="G640" s="13"/>
      <c r="H640" s="15" t="str">
        <f>IF(OR(B640="",SUMPRODUCT(--EXACT('Номенклатура'!$A$6:$A$205,B640))&lt;&gt;1),"",INDEX('Номенклатура'!$B$6:$B$205,SUMPRODUCT(EXACT('Номенклатура'!$A$6:$A$205,B640)*(ROW('Номенклатура'!$A$6:$A$205)-5)))&amp;"")</f>
        <v/>
      </c>
      <c r="I640" s="15" t="str">
        <f>IF(COUNTA(A640:D640,G640)=0,"",IF(NOT(ISNUMBER(A640)),"Укажите дату",IF(B640="","Укажите код",IF(NOT(AND(ISTEXT(B640),LEN(B640)&gt;0,LEN(B640)&lt;=30,ISNUMBER(FIND(LEFT(B640,1),"ABCDEFGHIJKLMNOPQRSTUVWXYZ")),SUMPRODUCT((MID(B640,{1,2,3,4,5,6,7,8,9,10,11,12,13,14,15,16,17,18,19,20,21,22,23,24,25,26,27,28,29,30},1)&lt;&gt;"")*ISERROR(FIND(MID(B640,{1,2,3,4,5,6,7,8,9,10,11,12,13,14,15,16,17,18,19,20,21,22,23,24,25,26,27,28,29,30},1),"ABCDEFGHIJKLMNOPQRSTUVWXYZ0123456789-_")))=0,ISERROR(VALUE(B640)))),"Недопустимый код: только латинские буквы A-Z в верхнем регистре, цифры, - и _; начало с буквы, до 30 символов (например MILK-001)",IF(SUMPRODUCT(--EXACT('Номенклатура'!$A$6:$A$205,B640))=0,"Код не найден в номенклатуре",IF(SUMPRODUCT(--EXACT('Номенклатура'!$A$6:$A$205,B640))&gt;1,"Код повторяется в номенклатуре",IF(ISNA(MATCH(C640,{"Приход","Расход","Списание","Корректировка остатка"},0)),"Выберите тип операции",IF(NOT(ISNUMBER(D640)),"Укажите количество",IF(D640=0,"Количество не может быть 0",IF(AND(C640&lt;&gt;"Корректировка остатка",D640&lt;0),"Для этого типа количество положительное",IF(NOT(ISNUMBER('Номенклатура'!$C$2)),"Укажите дату начала учёта",IF(A640&lt;INT('Номенклатура'!$C$2),"Раньше даты начала учёта: НЕ учтено",IF(AND(C640="Корректировка остатка",TRIM(G640)=""),"Учтено: добавьте пояснение","ОК")))))))))))))</f>
        <v/>
      </c>
    </row>
    <row r="641" spans="1:9" x14ac:dyDescent="0.25">
      <c r="A641" s="16"/>
      <c r="B641" s="13"/>
      <c r="C641" s="13"/>
      <c r="D641" s="14"/>
      <c r="E641" s="17" t="str">
        <f>IF(OR(B641="",SUMPRODUCT(--EXACT('Номенклатура'!$A$6:$A$205,B641))&lt;&gt;1),"",INDEX('Номенклатура'!$D$6:$D$205,SUMPRODUCT(EXACT('Номенклатура'!$A$6:$A$205,B641)*(ROW('Номенклатура'!$A$6:$A$205)-5)))&amp;"")</f>
        <v/>
      </c>
      <c r="F641" s="18" t="str">
        <f>IF(OR(I641="ОК",I641="Учтено: добавьте пояснение"),IF(C641="Приход",D641,IF(C641="Корректировка остатка",D641,-D641)),"")</f>
        <v/>
      </c>
      <c r="G641" s="13"/>
      <c r="H641" s="15" t="str">
        <f>IF(OR(B641="",SUMPRODUCT(--EXACT('Номенклатура'!$A$6:$A$205,B641))&lt;&gt;1),"",INDEX('Номенклатура'!$B$6:$B$205,SUMPRODUCT(EXACT('Номенклатура'!$A$6:$A$205,B641)*(ROW('Номенклатура'!$A$6:$A$205)-5)))&amp;"")</f>
        <v/>
      </c>
      <c r="I641" s="15" t="str">
        <f>IF(COUNTA(A641:D641,G641)=0,"",IF(NOT(ISNUMBER(A641)),"Укажите дату",IF(B641="","Укажите код",IF(NOT(AND(ISTEXT(B641),LEN(B641)&gt;0,LEN(B641)&lt;=30,ISNUMBER(FIND(LEFT(B641,1),"ABCDEFGHIJKLMNOPQRSTUVWXYZ")),SUMPRODUCT((MID(B641,{1,2,3,4,5,6,7,8,9,10,11,12,13,14,15,16,17,18,19,20,21,22,23,24,25,26,27,28,29,30},1)&lt;&gt;"")*ISERROR(FIND(MID(B641,{1,2,3,4,5,6,7,8,9,10,11,12,13,14,15,16,17,18,19,20,21,22,23,24,25,26,27,28,29,30},1),"ABCDEFGHIJKLMNOPQRSTUVWXYZ0123456789-_")))=0,ISERROR(VALUE(B641)))),"Недопустимый код: только латинские буквы A-Z в верхнем регистре, цифры, - и _; начало с буквы, до 30 символов (например MILK-001)",IF(SUMPRODUCT(--EXACT('Номенклатура'!$A$6:$A$205,B641))=0,"Код не найден в номенклатуре",IF(SUMPRODUCT(--EXACT('Номенклатура'!$A$6:$A$205,B641))&gt;1,"Код повторяется в номенклатуре",IF(ISNA(MATCH(C641,{"Приход","Расход","Списание","Корректировка остатка"},0)),"Выберите тип операции",IF(NOT(ISNUMBER(D641)),"Укажите количество",IF(D641=0,"Количество не может быть 0",IF(AND(C641&lt;&gt;"Корректировка остатка",D641&lt;0),"Для этого типа количество положительное",IF(NOT(ISNUMBER('Номенклатура'!$C$2)),"Укажите дату начала учёта",IF(A641&lt;INT('Номенклатура'!$C$2),"Раньше даты начала учёта: НЕ учтено",IF(AND(C641="Корректировка остатка",TRIM(G641)=""),"Учтено: добавьте пояснение","ОК")))))))))))))</f>
        <v/>
      </c>
    </row>
    <row r="642" spans="1:9" x14ac:dyDescent="0.25">
      <c r="A642" s="16"/>
      <c r="B642" s="13"/>
      <c r="C642" s="13"/>
      <c r="D642" s="14"/>
      <c r="E642" s="17" t="str">
        <f>IF(OR(B642="",SUMPRODUCT(--EXACT('Номенклатура'!$A$6:$A$205,B642))&lt;&gt;1),"",INDEX('Номенклатура'!$D$6:$D$205,SUMPRODUCT(EXACT('Номенклатура'!$A$6:$A$205,B642)*(ROW('Номенклатура'!$A$6:$A$205)-5)))&amp;"")</f>
        <v/>
      </c>
      <c r="F642" s="18" t="str">
        <f>IF(OR(I642="ОК",I642="Учтено: добавьте пояснение"),IF(C642="Приход",D642,IF(C642="Корректировка остатка",D642,-D642)),"")</f>
        <v/>
      </c>
      <c r="G642" s="13"/>
      <c r="H642" s="15" t="str">
        <f>IF(OR(B642="",SUMPRODUCT(--EXACT('Номенклатура'!$A$6:$A$205,B642))&lt;&gt;1),"",INDEX('Номенклатура'!$B$6:$B$205,SUMPRODUCT(EXACT('Номенклатура'!$A$6:$A$205,B642)*(ROW('Номенклатура'!$A$6:$A$205)-5)))&amp;"")</f>
        <v/>
      </c>
      <c r="I642" s="15" t="str">
        <f>IF(COUNTA(A642:D642,G642)=0,"",IF(NOT(ISNUMBER(A642)),"Укажите дату",IF(B642="","Укажите код",IF(NOT(AND(ISTEXT(B642),LEN(B642)&gt;0,LEN(B642)&lt;=30,ISNUMBER(FIND(LEFT(B642,1),"ABCDEFGHIJKLMNOPQRSTUVWXYZ")),SUMPRODUCT((MID(B642,{1,2,3,4,5,6,7,8,9,10,11,12,13,14,15,16,17,18,19,20,21,22,23,24,25,26,27,28,29,30},1)&lt;&gt;"")*ISERROR(FIND(MID(B642,{1,2,3,4,5,6,7,8,9,10,11,12,13,14,15,16,17,18,19,20,21,22,23,24,25,26,27,28,29,30},1),"ABCDEFGHIJKLMNOPQRSTUVWXYZ0123456789-_")))=0,ISERROR(VALUE(B642)))),"Недопустимый код: только латинские буквы A-Z в верхнем регистре, цифры, - и _; начало с буквы, до 30 символов (например MILK-001)",IF(SUMPRODUCT(--EXACT('Номенклатура'!$A$6:$A$205,B642))=0,"Код не найден в номенклатуре",IF(SUMPRODUCT(--EXACT('Номенклатура'!$A$6:$A$205,B642))&gt;1,"Код повторяется в номенклатуре",IF(ISNA(MATCH(C642,{"Приход","Расход","Списание","Корректировка остатка"},0)),"Выберите тип операции",IF(NOT(ISNUMBER(D642)),"Укажите количество",IF(D642=0,"Количество не может быть 0",IF(AND(C642&lt;&gt;"Корректировка остатка",D642&lt;0),"Для этого типа количество положительное",IF(NOT(ISNUMBER('Номенклатура'!$C$2)),"Укажите дату начала учёта",IF(A642&lt;INT('Номенклатура'!$C$2),"Раньше даты начала учёта: НЕ учтено",IF(AND(C642="Корректировка остатка",TRIM(G642)=""),"Учтено: добавьте пояснение","ОК")))))))))))))</f>
        <v/>
      </c>
    </row>
    <row r="643" spans="1:9" x14ac:dyDescent="0.25">
      <c r="A643" s="16"/>
      <c r="B643" s="13"/>
      <c r="C643" s="13"/>
      <c r="D643" s="14"/>
      <c r="E643" s="17" t="str">
        <f>IF(OR(B643="",SUMPRODUCT(--EXACT('Номенклатура'!$A$6:$A$205,B643))&lt;&gt;1),"",INDEX('Номенклатура'!$D$6:$D$205,SUMPRODUCT(EXACT('Номенклатура'!$A$6:$A$205,B643)*(ROW('Номенклатура'!$A$6:$A$205)-5)))&amp;"")</f>
        <v/>
      </c>
      <c r="F643" s="18" t="str">
        <f>IF(OR(I643="ОК",I643="Учтено: добавьте пояснение"),IF(C643="Приход",D643,IF(C643="Корректировка остатка",D643,-D643)),"")</f>
        <v/>
      </c>
      <c r="G643" s="13"/>
      <c r="H643" s="15" t="str">
        <f>IF(OR(B643="",SUMPRODUCT(--EXACT('Номенклатура'!$A$6:$A$205,B643))&lt;&gt;1),"",INDEX('Номенклатура'!$B$6:$B$205,SUMPRODUCT(EXACT('Номенклатура'!$A$6:$A$205,B643)*(ROW('Номенклатура'!$A$6:$A$205)-5)))&amp;"")</f>
        <v/>
      </c>
      <c r="I643" s="15" t="str">
        <f>IF(COUNTA(A643:D643,G643)=0,"",IF(NOT(ISNUMBER(A643)),"Укажите дату",IF(B643="","Укажите код",IF(NOT(AND(ISTEXT(B643),LEN(B643)&gt;0,LEN(B643)&lt;=30,ISNUMBER(FIND(LEFT(B643,1),"ABCDEFGHIJKLMNOPQRSTUVWXYZ")),SUMPRODUCT((MID(B643,{1,2,3,4,5,6,7,8,9,10,11,12,13,14,15,16,17,18,19,20,21,22,23,24,25,26,27,28,29,30},1)&lt;&gt;"")*ISERROR(FIND(MID(B643,{1,2,3,4,5,6,7,8,9,10,11,12,13,14,15,16,17,18,19,20,21,22,23,24,25,26,27,28,29,30},1),"ABCDEFGHIJKLMNOPQRSTUVWXYZ0123456789-_")))=0,ISERROR(VALUE(B643)))),"Недопустимый код: только латинские буквы A-Z в верхнем регистре, цифры, - и _; начало с буквы, до 30 символов (например MILK-001)",IF(SUMPRODUCT(--EXACT('Номенклатура'!$A$6:$A$205,B643))=0,"Код не найден в номенклатуре",IF(SUMPRODUCT(--EXACT('Номенклатура'!$A$6:$A$205,B643))&gt;1,"Код повторяется в номенклатуре",IF(ISNA(MATCH(C643,{"Приход","Расход","Списание","Корректировка остатка"},0)),"Выберите тип операции",IF(NOT(ISNUMBER(D643)),"Укажите количество",IF(D643=0,"Количество не может быть 0",IF(AND(C643&lt;&gt;"Корректировка остатка",D643&lt;0),"Для этого типа количество положительное",IF(NOT(ISNUMBER('Номенклатура'!$C$2)),"Укажите дату начала учёта",IF(A643&lt;INT('Номенклатура'!$C$2),"Раньше даты начала учёта: НЕ учтено",IF(AND(C643="Корректировка остатка",TRIM(G643)=""),"Учтено: добавьте пояснение","ОК")))))))))))))</f>
        <v/>
      </c>
    </row>
    <row r="644" spans="1:9" x14ac:dyDescent="0.25">
      <c r="A644" s="16"/>
      <c r="B644" s="13"/>
      <c r="C644" s="13"/>
      <c r="D644" s="14"/>
      <c r="E644" s="17" t="str">
        <f>IF(OR(B644="",SUMPRODUCT(--EXACT('Номенклатура'!$A$6:$A$205,B644))&lt;&gt;1),"",INDEX('Номенклатура'!$D$6:$D$205,SUMPRODUCT(EXACT('Номенклатура'!$A$6:$A$205,B644)*(ROW('Номенклатура'!$A$6:$A$205)-5)))&amp;"")</f>
        <v/>
      </c>
      <c r="F644" s="18" t="str">
        <f>IF(OR(I644="ОК",I644="Учтено: добавьте пояснение"),IF(C644="Приход",D644,IF(C644="Корректировка остатка",D644,-D644)),"")</f>
        <v/>
      </c>
      <c r="G644" s="13"/>
      <c r="H644" s="15" t="str">
        <f>IF(OR(B644="",SUMPRODUCT(--EXACT('Номенклатура'!$A$6:$A$205,B644))&lt;&gt;1),"",INDEX('Номенклатура'!$B$6:$B$205,SUMPRODUCT(EXACT('Номенклатура'!$A$6:$A$205,B644)*(ROW('Номенклатура'!$A$6:$A$205)-5)))&amp;"")</f>
        <v/>
      </c>
      <c r="I644" s="15" t="str">
        <f>IF(COUNTA(A644:D644,G644)=0,"",IF(NOT(ISNUMBER(A644)),"Укажите дату",IF(B644="","Укажите код",IF(NOT(AND(ISTEXT(B644),LEN(B644)&gt;0,LEN(B644)&lt;=30,ISNUMBER(FIND(LEFT(B644,1),"ABCDEFGHIJKLMNOPQRSTUVWXYZ")),SUMPRODUCT((MID(B644,{1,2,3,4,5,6,7,8,9,10,11,12,13,14,15,16,17,18,19,20,21,22,23,24,25,26,27,28,29,30},1)&lt;&gt;"")*ISERROR(FIND(MID(B644,{1,2,3,4,5,6,7,8,9,10,11,12,13,14,15,16,17,18,19,20,21,22,23,24,25,26,27,28,29,30},1),"ABCDEFGHIJKLMNOPQRSTUVWXYZ0123456789-_")))=0,ISERROR(VALUE(B644)))),"Недопустимый код: только латинские буквы A-Z в верхнем регистре, цифры, - и _; начало с буквы, до 30 символов (например MILK-001)",IF(SUMPRODUCT(--EXACT('Номенклатура'!$A$6:$A$205,B644))=0,"Код не найден в номенклатуре",IF(SUMPRODUCT(--EXACT('Номенклатура'!$A$6:$A$205,B644))&gt;1,"Код повторяется в номенклатуре",IF(ISNA(MATCH(C644,{"Приход","Расход","Списание","Корректировка остатка"},0)),"Выберите тип операции",IF(NOT(ISNUMBER(D644)),"Укажите количество",IF(D644=0,"Количество не может быть 0",IF(AND(C644&lt;&gt;"Корректировка остатка",D644&lt;0),"Для этого типа количество положительное",IF(NOT(ISNUMBER('Номенклатура'!$C$2)),"Укажите дату начала учёта",IF(A644&lt;INT('Номенклатура'!$C$2),"Раньше даты начала учёта: НЕ учтено",IF(AND(C644="Корректировка остатка",TRIM(G644)=""),"Учтено: добавьте пояснение","ОК")))))))))))))</f>
        <v/>
      </c>
    </row>
    <row r="645" spans="1:9" x14ac:dyDescent="0.25">
      <c r="A645" s="16"/>
      <c r="B645" s="13"/>
      <c r="C645" s="13"/>
      <c r="D645" s="14"/>
      <c r="E645" s="17" t="str">
        <f>IF(OR(B645="",SUMPRODUCT(--EXACT('Номенклатура'!$A$6:$A$205,B645))&lt;&gt;1),"",INDEX('Номенклатура'!$D$6:$D$205,SUMPRODUCT(EXACT('Номенклатура'!$A$6:$A$205,B645)*(ROW('Номенклатура'!$A$6:$A$205)-5)))&amp;"")</f>
        <v/>
      </c>
      <c r="F645" s="18" t="str">
        <f>IF(OR(I645="ОК",I645="Учтено: добавьте пояснение"),IF(C645="Приход",D645,IF(C645="Корректировка остатка",D645,-D645)),"")</f>
        <v/>
      </c>
      <c r="G645" s="13"/>
      <c r="H645" s="15" t="str">
        <f>IF(OR(B645="",SUMPRODUCT(--EXACT('Номенклатура'!$A$6:$A$205,B645))&lt;&gt;1),"",INDEX('Номенклатура'!$B$6:$B$205,SUMPRODUCT(EXACT('Номенклатура'!$A$6:$A$205,B645)*(ROW('Номенклатура'!$A$6:$A$205)-5)))&amp;"")</f>
        <v/>
      </c>
      <c r="I645" s="15" t="str">
        <f>IF(COUNTA(A645:D645,G645)=0,"",IF(NOT(ISNUMBER(A645)),"Укажите дату",IF(B645="","Укажите код",IF(NOT(AND(ISTEXT(B645),LEN(B645)&gt;0,LEN(B645)&lt;=30,ISNUMBER(FIND(LEFT(B645,1),"ABCDEFGHIJKLMNOPQRSTUVWXYZ")),SUMPRODUCT((MID(B645,{1,2,3,4,5,6,7,8,9,10,11,12,13,14,15,16,17,18,19,20,21,22,23,24,25,26,27,28,29,30},1)&lt;&gt;"")*ISERROR(FIND(MID(B645,{1,2,3,4,5,6,7,8,9,10,11,12,13,14,15,16,17,18,19,20,21,22,23,24,25,26,27,28,29,30},1),"ABCDEFGHIJKLMNOPQRSTUVWXYZ0123456789-_")))=0,ISERROR(VALUE(B645)))),"Недопустимый код: только латинские буквы A-Z в верхнем регистре, цифры, - и _; начало с буквы, до 30 символов (например MILK-001)",IF(SUMPRODUCT(--EXACT('Номенклатура'!$A$6:$A$205,B645))=0,"Код не найден в номенклатуре",IF(SUMPRODUCT(--EXACT('Номенклатура'!$A$6:$A$205,B645))&gt;1,"Код повторяется в номенклатуре",IF(ISNA(MATCH(C645,{"Приход","Расход","Списание","Корректировка остатка"},0)),"Выберите тип операции",IF(NOT(ISNUMBER(D645)),"Укажите количество",IF(D645=0,"Количество не может быть 0",IF(AND(C645&lt;&gt;"Корректировка остатка",D645&lt;0),"Для этого типа количество положительное",IF(NOT(ISNUMBER('Номенклатура'!$C$2)),"Укажите дату начала учёта",IF(A645&lt;INT('Номенклатура'!$C$2),"Раньше даты начала учёта: НЕ учтено",IF(AND(C645="Корректировка остатка",TRIM(G645)=""),"Учтено: добавьте пояснение","ОК")))))))))))))</f>
        <v/>
      </c>
    </row>
    <row r="646" spans="1:9" x14ac:dyDescent="0.25">
      <c r="A646" s="16"/>
      <c r="B646" s="13"/>
      <c r="C646" s="13"/>
      <c r="D646" s="14"/>
      <c r="E646" s="17" t="str">
        <f>IF(OR(B646="",SUMPRODUCT(--EXACT('Номенклатура'!$A$6:$A$205,B646))&lt;&gt;1),"",INDEX('Номенклатура'!$D$6:$D$205,SUMPRODUCT(EXACT('Номенклатура'!$A$6:$A$205,B646)*(ROW('Номенклатура'!$A$6:$A$205)-5)))&amp;"")</f>
        <v/>
      </c>
      <c r="F646" s="18" t="str">
        <f>IF(OR(I646="ОК",I646="Учтено: добавьте пояснение"),IF(C646="Приход",D646,IF(C646="Корректировка остатка",D646,-D646)),"")</f>
        <v/>
      </c>
      <c r="G646" s="13"/>
      <c r="H646" s="15" t="str">
        <f>IF(OR(B646="",SUMPRODUCT(--EXACT('Номенклатура'!$A$6:$A$205,B646))&lt;&gt;1),"",INDEX('Номенклатура'!$B$6:$B$205,SUMPRODUCT(EXACT('Номенклатура'!$A$6:$A$205,B646)*(ROW('Номенклатура'!$A$6:$A$205)-5)))&amp;"")</f>
        <v/>
      </c>
      <c r="I646" s="15" t="str">
        <f>IF(COUNTA(A646:D646,G646)=0,"",IF(NOT(ISNUMBER(A646)),"Укажите дату",IF(B646="","Укажите код",IF(NOT(AND(ISTEXT(B646),LEN(B646)&gt;0,LEN(B646)&lt;=30,ISNUMBER(FIND(LEFT(B646,1),"ABCDEFGHIJKLMNOPQRSTUVWXYZ")),SUMPRODUCT((MID(B646,{1,2,3,4,5,6,7,8,9,10,11,12,13,14,15,16,17,18,19,20,21,22,23,24,25,26,27,28,29,30},1)&lt;&gt;"")*ISERROR(FIND(MID(B646,{1,2,3,4,5,6,7,8,9,10,11,12,13,14,15,16,17,18,19,20,21,22,23,24,25,26,27,28,29,30},1),"ABCDEFGHIJKLMNOPQRSTUVWXYZ0123456789-_")))=0,ISERROR(VALUE(B646)))),"Недопустимый код: только латинские буквы A-Z в верхнем регистре, цифры, - и _; начало с буквы, до 30 символов (например MILK-001)",IF(SUMPRODUCT(--EXACT('Номенклатура'!$A$6:$A$205,B646))=0,"Код не найден в номенклатуре",IF(SUMPRODUCT(--EXACT('Номенклатура'!$A$6:$A$205,B646))&gt;1,"Код повторяется в номенклатуре",IF(ISNA(MATCH(C646,{"Приход","Расход","Списание","Корректировка остатка"},0)),"Выберите тип операции",IF(NOT(ISNUMBER(D646)),"Укажите количество",IF(D646=0,"Количество не может быть 0",IF(AND(C646&lt;&gt;"Корректировка остатка",D646&lt;0),"Для этого типа количество положительное",IF(NOT(ISNUMBER('Номенклатура'!$C$2)),"Укажите дату начала учёта",IF(A646&lt;INT('Номенклатура'!$C$2),"Раньше даты начала учёта: НЕ учтено",IF(AND(C646="Корректировка остатка",TRIM(G646)=""),"Учтено: добавьте пояснение","ОК")))))))))))))</f>
        <v/>
      </c>
    </row>
    <row r="647" spans="1:9" x14ac:dyDescent="0.25">
      <c r="A647" s="16"/>
      <c r="B647" s="13"/>
      <c r="C647" s="13"/>
      <c r="D647" s="14"/>
      <c r="E647" s="17" t="str">
        <f>IF(OR(B647="",SUMPRODUCT(--EXACT('Номенклатура'!$A$6:$A$205,B647))&lt;&gt;1),"",INDEX('Номенклатура'!$D$6:$D$205,SUMPRODUCT(EXACT('Номенклатура'!$A$6:$A$205,B647)*(ROW('Номенклатура'!$A$6:$A$205)-5)))&amp;"")</f>
        <v/>
      </c>
      <c r="F647" s="18" t="str">
        <f>IF(OR(I647="ОК",I647="Учтено: добавьте пояснение"),IF(C647="Приход",D647,IF(C647="Корректировка остатка",D647,-D647)),"")</f>
        <v/>
      </c>
      <c r="G647" s="13"/>
      <c r="H647" s="15" t="str">
        <f>IF(OR(B647="",SUMPRODUCT(--EXACT('Номенклатура'!$A$6:$A$205,B647))&lt;&gt;1),"",INDEX('Номенклатура'!$B$6:$B$205,SUMPRODUCT(EXACT('Номенклатура'!$A$6:$A$205,B647)*(ROW('Номенклатура'!$A$6:$A$205)-5)))&amp;"")</f>
        <v/>
      </c>
      <c r="I647" s="15" t="str">
        <f>IF(COUNTA(A647:D647,G647)=0,"",IF(NOT(ISNUMBER(A647)),"Укажите дату",IF(B647="","Укажите код",IF(NOT(AND(ISTEXT(B647),LEN(B647)&gt;0,LEN(B647)&lt;=30,ISNUMBER(FIND(LEFT(B647,1),"ABCDEFGHIJKLMNOPQRSTUVWXYZ")),SUMPRODUCT((MID(B647,{1,2,3,4,5,6,7,8,9,10,11,12,13,14,15,16,17,18,19,20,21,22,23,24,25,26,27,28,29,30},1)&lt;&gt;"")*ISERROR(FIND(MID(B647,{1,2,3,4,5,6,7,8,9,10,11,12,13,14,15,16,17,18,19,20,21,22,23,24,25,26,27,28,29,30},1),"ABCDEFGHIJKLMNOPQRSTUVWXYZ0123456789-_")))=0,ISERROR(VALUE(B647)))),"Недопустимый код: только латинские буквы A-Z в верхнем регистре, цифры, - и _; начало с буквы, до 30 символов (например MILK-001)",IF(SUMPRODUCT(--EXACT('Номенклатура'!$A$6:$A$205,B647))=0,"Код не найден в номенклатуре",IF(SUMPRODUCT(--EXACT('Номенклатура'!$A$6:$A$205,B647))&gt;1,"Код повторяется в номенклатуре",IF(ISNA(MATCH(C647,{"Приход","Расход","Списание","Корректировка остатка"},0)),"Выберите тип операции",IF(NOT(ISNUMBER(D647)),"Укажите количество",IF(D647=0,"Количество не может быть 0",IF(AND(C647&lt;&gt;"Корректировка остатка",D647&lt;0),"Для этого типа количество положительное",IF(NOT(ISNUMBER('Номенклатура'!$C$2)),"Укажите дату начала учёта",IF(A647&lt;INT('Номенклатура'!$C$2),"Раньше даты начала учёта: НЕ учтено",IF(AND(C647="Корректировка остатка",TRIM(G647)=""),"Учтено: добавьте пояснение","ОК")))))))))))))</f>
        <v/>
      </c>
    </row>
    <row r="648" spans="1:9" x14ac:dyDescent="0.25">
      <c r="A648" s="16"/>
      <c r="B648" s="13"/>
      <c r="C648" s="13"/>
      <c r="D648" s="14"/>
      <c r="E648" s="17" t="str">
        <f>IF(OR(B648="",SUMPRODUCT(--EXACT('Номенклатура'!$A$6:$A$205,B648))&lt;&gt;1),"",INDEX('Номенклатура'!$D$6:$D$205,SUMPRODUCT(EXACT('Номенклатура'!$A$6:$A$205,B648)*(ROW('Номенклатура'!$A$6:$A$205)-5)))&amp;"")</f>
        <v/>
      </c>
      <c r="F648" s="18" t="str">
        <f>IF(OR(I648="ОК",I648="Учтено: добавьте пояснение"),IF(C648="Приход",D648,IF(C648="Корректировка остатка",D648,-D648)),"")</f>
        <v/>
      </c>
      <c r="G648" s="13"/>
      <c r="H648" s="15" t="str">
        <f>IF(OR(B648="",SUMPRODUCT(--EXACT('Номенклатура'!$A$6:$A$205,B648))&lt;&gt;1),"",INDEX('Номенклатура'!$B$6:$B$205,SUMPRODUCT(EXACT('Номенклатура'!$A$6:$A$205,B648)*(ROW('Номенклатура'!$A$6:$A$205)-5)))&amp;"")</f>
        <v/>
      </c>
      <c r="I648" s="15" t="str">
        <f>IF(COUNTA(A648:D648,G648)=0,"",IF(NOT(ISNUMBER(A648)),"Укажите дату",IF(B648="","Укажите код",IF(NOT(AND(ISTEXT(B648),LEN(B648)&gt;0,LEN(B648)&lt;=30,ISNUMBER(FIND(LEFT(B648,1),"ABCDEFGHIJKLMNOPQRSTUVWXYZ")),SUMPRODUCT((MID(B648,{1,2,3,4,5,6,7,8,9,10,11,12,13,14,15,16,17,18,19,20,21,22,23,24,25,26,27,28,29,30},1)&lt;&gt;"")*ISERROR(FIND(MID(B648,{1,2,3,4,5,6,7,8,9,10,11,12,13,14,15,16,17,18,19,20,21,22,23,24,25,26,27,28,29,30},1),"ABCDEFGHIJKLMNOPQRSTUVWXYZ0123456789-_")))=0,ISERROR(VALUE(B648)))),"Недопустимый код: только латинские буквы A-Z в верхнем регистре, цифры, - и _; начало с буквы, до 30 символов (например MILK-001)",IF(SUMPRODUCT(--EXACT('Номенклатура'!$A$6:$A$205,B648))=0,"Код не найден в номенклатуре",IF(SUMPRODUCT(--EXACT('Номенклатура'!$A$6:$A$205,B648))&gt;1,"Код повторяется в номенклатуре",IF(ISNA(MATCH(C648,{"Приход","Расход","Списание","Корректировка остатка"},0)),"Выберите тип операции",IF(NOT(ISNUMBER(D648)),"Укажите количество",IF(D648=0,"Количество не может быть 0",IF(AND(C648&lt;&gt;"Корректировка остатка",D648&lt;0),"Для этого типа количество положительное",IF(NOT(ISNUMBER('Номенклатура'!$C$2)),"Укажите дату начала учёта",IF(A648&lt;INT('Номенклатура'!$C$2),"Раньше даты начала учёта: НЕ учтено",IF(AND(C648="Корректировка остатка",TRIM(G648)=""),"Учтено: добавьте пояснение","ОК")))))))))))))</f>
        <v/>
      </c>
    </row>
    <row r="649" spans="1:9" x14ac:dyDescent="0.25">
      <c r="A649" s="16"/>
      <c r="B649" s="13"/>
      <c r="C649" s="13"/>
      <c r="D649" s="14"/>
      <c r="E649" s="17" t="str">
        <f>IF(OR(B649="",SUMPRODUCT(--EXACT('Номенклатура'!$A$6:$A$205,B649))&lt;&gt;1),"",INDEX('Номенклатура'!$D$6:$D$205,SUMPRODUCT(EXACT('Номенклатура'!$A$6:$A$205,B649)*(ROW('Номенклатура'!$A$6:$A$205)-5)))&amp;"")</f>
        <v/>
      </c>
      <c r="F649" s="18" t="str">
        <f>IF(OR(I649="ОК",I649="Учтено: добавьте пояснение"),IF(C649="Приход",D649,IF(C649="Корректировка остатка",D649,-D649)),"")</f>
        <v/>
      </c>
      <c r="G649" s="13"/>
      <c r="H649" s="15" t="str">
        <f>IF(OR(B649="",SUMPRODUCT(--EXACT('Номенклатура'!$A$6:$A$205,B649))&lt;&gt;1),"",INDEX('Номенклатура'!$B$6:$B$205,SUMPRODUCT(EXACT('Номенклатура'!$A$6:$A$205,B649)*(ROW('Номенклатура'!$A$6:$A$205)-5)))&amp;"")</f>
        <v/>
      </c>
      <c r="I649" s="15" t="str">
        <f>IF(COUNTA(A649:D649,G649)=0,"",IF(NOT(ISNUMBER(A649)),"Укажите дату",IF(B649="","Укажите код",IF(NOT(AND(ISTEXT(B649),LEN(B649)&gt;0,LEN(B649)&lt;=30,ISNUMBER(FIND(LEFT(B649,1),"ABCDEFGHIJKLMNOPQRSTUVWXYZ")),SUMPRODUCT((MID(B649,{1,2,3,4,5,6,7,8,9,10,11,12,13,14,15,16,17,18,19,20,21,22,23,24,25,26,27,28,29,30},1)&lt;&gt;"")*ISERROR(FIND(MID(B649,{1,2,3,4,5,6,7,8,9,10,11,12,13,14,15,16,17,18,19,20,21,22,23,24,25,26,27,28,29,30},1),"ABCDEFGHIJKLMNOPQRSTUVWXYZ0123456789-_")))=0,ISERROR(VALUE(B649)))),"Недопустимый код: только латинские буквы A-Z в верхнем регистре, цифры, - и _; начало с буквы, до 30 символов (например MILK-001)",IF(SUMPRODUCT(--EXACT('Номенклатура'!$A$6:$A$205,B649))=0,"Код не найден в номенклатуре",IF(SUMPRODUCT(--EXACT('Номенклатура'!$A$6:$A$205,B649))&gt;1,"Код повторяется в номенклатуре",IF(ISNA(MATCH(C649,{"Приход","Расход","Списание","Корректировка остатка"},0)),"Выберите тип операции",IF(NOT(ISNUMBER(D649)),"Укажите количество",IF(D649=0,"Количество не может быть 0",IF(AND(C649&lt;&gt;"Корректировка остатка",D649&lt;0),"Для этого типа количество положительное",IF(NOT(ISNUMBER('Номенклатура'!$C$2)),"Укажите дату начала учёта",IF(A649&lt;INT('Номенклатура'!$C$2),"Раньше даты начала учёта: НЕ учтено",IF(AND(C649="Корректировка остатка",TRIM(G649)=""),"Учтено: добавьте пояснение","ОК")))))))))))))</f>
        <v/>
      </c>
    </row>
    <row r="650" spans="1:9" x14ac:dyDescent="0.25">
      <c r="A650" s="16"/>
      <c r="B650" s="13"/>
      <c r="C650" s="13"/>
      <c r="D650" s="14"/>
      <c r="E650" s="17" t="str">
        <f>IF(OR(B650="",SUMPRODUCT(--EXACT('Номенклатура'!$A$6:$A$205,B650))&lt;&gt;1),"",INDEX('Номенклатура'!$D$6:$D$205,SUMPRODUCT(EXACT('Номенклатура'!$A$6:$A$205,B650)*(ROW('Номенклатура'!$A$6:$A$205)-5)))&amp;"")</f>
        <v/>
      </c>
      <c r="F650" s="18" t="str">
        <f>IF(OR(I650="ОК",I650="Учтено: добавьте пояснение"),IF(C650="Приход",D650,IF(C650="Корректировка остатка",D650,-D650)),"")</f>
        <v/>
      </c>
      <c r="G650" s="13"/>
      <c r="H650" s="15" t="str">
        <f>IF(OR(B650="",SUMPRODUCT(--EXACT('Номенклатура'!$A$6:$A$205,B650))&lt;&gt;1),"",INDEX('Номенклатура'!$B$6:$B$205,SUMPRODUCT(EXACT('Номенклатура'!$A$6:$A$205,B650)*(ROW('Номенклатура'!$A$6:$A$205)-5)))&amp;"")</f>
        <v/>
      </c>
      <c r="I650" s="15" t="str">
        <f>IF(COUNTA(A650:D650,G650)=0,"",IF(NOT(ISNUMBER(A650)),"Укажите дату",IF(B650="","Укажите код",IF(NOT(AND(ISTEXT(B650),LEN(B650)&gt;0,LEN(B650)&lt;=30,ISNUMBER(FIND(LEFT(B650,1),"ABCDEFGHIJKLMNOPQRSTUVWXYZ")),SUMPRODUCT((MID(B650,{1,2,3,4,5,6,7,8,9,10,11,12,13,14,15,16,17,18,19,20,21,22,23,24,25,26,27,28,29,30},1)&lt;&gt;"")*ISERROR(FIND(MID(B650,{1,2,3,4,5,6,7,8,9,10,11,12,13,14,15,16,17,18,19,20,21,22,23,24,25,26,27,28,29,30},1),"ABCDEFGHIJKLMNOPQRSTUVWXYZ0123456789-_")))=0,ISERROR(VALUE(B650)))),"Недопустимый код: только латинские буквы A-Z в верхнем регистре, цифры, - и _; начало с буквы, до 30 символов (например MILK-001)",IF(SUMPRODUCT(--EXACT('Номенклатура'!$A$6:$A$205,B650))=0,"Код не найден в номенклатуре",IF(SUMPRODUCT(--EXACT('Номенклатура'!$A$6:$A$205,B650))&gt;1,"Код повторяется в номенклатуре",IF(ISNA(MATCH(C650,{"Приход","Расход","Списание","Корректировка остатка"},0)),"Выберите тип операции",IF(NOT(ISNUMBER(D650)),"Укажите количество",IF(D650=0,"Количество не может быть 0",IF(AND(C650&lt;&gt;"Корректировка остатка",D650&lt;0),"Для этого типа количество положительное",IF(NOT(ISNUMBER('Номенклатура'!$C$2)),"Укажите дату начала учёта",IF(A650&lt;INT('Номенклатура'!$C$2),"Раньше даты начала учёта: НЕ учтено",IF(AND(C650="Корректировка остатка",TRIM(G650)=""),"Учтено: добавьте пояснение","ОК")))))))))))))</f>
        <v/>
      </c>
    </row>
    <row r="651" spans="1:9" x14ac:dyDescent="0.25">
      <c r="A651" s="16"/>
      <c r="B651" s="13"/>
      <c r="C651" s="13"/>
      <c r="D651" s="14"/>
      <c r="E651" s="17" t="str">
        <f>IF(OR(B651="",SUMPRODUCT(--EXACT('Номенклатура'!$A$6:$A$205,B651))&lt;&gt;1),"",INDEX('Номенклатура'!$D$6:$D$205,SUMPRODUCT(EXACT('Номенклатура'!$A$6:$A$205,B651)*(ROW('Номенклатура'!$A$6:$A$205)-5)))&amp;"")</f>
        <v/>
      </c>
      <c r="F651" s="18" t="str">
        <f>IF(OR(I651="ОК",I651="Учтено: добавьте пояснение"),IF(C651="Приход",D651,IF(C651="Корректировка остатка",D651,-D651)),"")</f>
        <v/>
      </c>
      <c r="G651" s="13"/>
      <c r="H651" s="15" t="str">
        <f>IF(OR(B651="",SUMPRODUCT(--EXACT('Номенклатура'!$A$6:$A$205,B651))&lt;&gt;1),"",INDEX('Номенклатура'!$B$6:$B$205,SUMPRODUCT(EXACT('Номенклатура'!$A$6:$A$205,B651)*(ROW('Номенклатура'!$A$6:$A$205)-5)))&amp;"")</f>
        <v/>
      </c>
      <c r="I651" s="15" t="str">
        <f>IF(COUNTA(A651:D651,G651)=0,"",IF(NOT(ISNUMBER(A651)),"Укажите дату",IF(B651="","Укажите код",IF(NOT(AND(ISTEXT(B651),LEN(B651)&gt;0,LEN(B651)&lt;=30,ISNUMBER(FIND(LEFT(B651,1),"ABCDEFGHIJKLMNOPQRSTUVWXYZ")),SUMPRODUCT((MID(B651,{1,2,3,4,5,6,7,8,9,10,11,12,13,14,15,16,17,18,19,20,21,22,23,24,25,26,27,28,29,30},1)&lt;&gt;"")*ISERROR(FIND(MID(B651,{1,2,3,4,5,6,7,8,9,10,11,12,13,14,15,16,17,18,19,20,21,22,23,24,25,26,27,28,29,30},1),"ABCDEFGHIJKLMNOPQRSTUVWXYZ0123456789-_")))=0,ISERROR(VALUE(B651)))),"Недопустимый код: только латинские буквы A-Z в верхнем регистре, цифры, - и _; начало с буквы, до 30 символов (например MILK-001)",IF(SUMPRODUCT(--EXACT('Номенклатура'!$A$6:$A$205,B651))=0,"Код не найден в номенклатуре",IF(SUMPRODUCT(--EXACT('Номенклатура'!$A$6:$A$205,B651))&gt;1,"Код повторяется в номенклатуре",IF(ISNA(MATCH(C651,{"Приход","Расход","Списание","Корректировка остатка"},0)),"Выберите тип операции",IF(NOT(ISNUMBER(D651)),"Укажите количество",IF(D651=0,"Количество не может быть 0",IF(AND(C651&lt;&gt;"Корректировка остатка",D651&lt;0),"Для этого типа количество положительное",IF(NOT(ISNUMBER('Номенклатура'!$C$2)),"Укажите дату начала учёта",IF(A651&lt;INT('Номенклатура'!$C$2),"Раньше даты начала учёта: НЕ учтено",IF(AND(C651="Корректировка остатка",TRIM(G651)=""),"Учтено: добавьте пояснение","ОК")))))))))))))</f>
        <v/>
      </c>
    </row>
    <row r="652" spans="1:9" x14ac:dyDescent="0.25">
      <c r="A652" s="16"/>
      <c r="B652" s="13"/>
      <c r="C652" s="13"/>
      <c r="D652" s="14"/>
      <c r="E652" s="17" t="str">
        <f>IF(OR(B652="",SUMPRODUCT(--EXACT('Номенклатура'!$A$6:$A$205,B652))&lt;&gt;1),"",INDEX('Номенклатура'!$D$6:$D$205,SUMPRODUCT(EXACT('Номенклатура'!$A$6:$A$205,B652)*(ROW('Номенклатура'!$A$6:$A$205)-5)))&amp;"")</f>
        <v/>
      </c>
      <c r="F652" s="18" t="str">
        <f>IF(OR(I652="ОК",I652="Учтено: добавьте пояснение"),IF(C652="Приход",D652,IF(C652="Корректировка остатка",D652,-D652)),"")</f>
        <v/>
      </c>
      <c r="G652" s="13"/>
      <c r="H652" s="15" t="str">
        <f>IF(OR(B652="",SUMPRODUCT(--EXACT('Номенклатура'!$A$6:$A$205,B652))&lt;&gt;1),"",INDEX('Номенклатура'!$B$6:$B$205,SUMPRODUCT(EXACT('Номенклатура'!$A$6:$A$205,B652)*(ROW('Номенклатура'!$A$6:$A$205)-5)))&amp;"")</f>
        <v/>
      </c>
      <c r="I652" s="15" t="str">
        <f>IF(COUNTA(A652:D652,G652)=0,"",IF(NOT(ISNUMBER(A652)),"Укажите дату",IF(B652="","Укажите код",IF(NOT(AND(ISTEXT(B652),LEN(B652)&gt;0,LEN(B652)&lt;=30,ISNUMBER(FIND(LEFT(B652,1),"ABCDEFGHIJKLMNOPQRSTUVWXYZ")),SUMPRODUCT((MID(B652,{1,2,3,4,5,6,7,8,9,10,11,12,13,14,15,16,17,18,19,20,21,22,23,24,25,26,27,28,29,30},1)&lt;&gt;"")*ISERROR(FIND(MID(B652,{1,2,3,4,5,6,7,8,9,10,11,12,13,14,15,16,17,18,19,20,21,22,23,24,25,26,27,28,29,30},1),"ABCDEFGHIJKLMNOPQRSTUVWXYZ0123456789-_")))=0,ISERROR(VALUE(B652)))),"Недопустимый код: только латинские буквы A-Z в верхнем регистре, цифры, - и _; начало с буквы, до 30 символов (например MILK-001)",IF(SUMPRODUCT(--EXACT('Номенклатура'!$A$6:$A$205,B652))=0,"Код не найден в номенклатуре",IF(SUMPRODUCT(--EXACT('Номенклатура'!$A$6:$A$205,B652))&gt;1,"Код повторяется в номенклатуре",IF(ISNA(MATCH(C652,{"Приход","Расход","Списание","Корректировка остатка"},0)),"Выберите тип операции",IF(NOT(ISNUMBER(D652)),"Укажите количество",IF(D652=0,"Количество не может быть 0",IF(AND(C652&lt;&gt;"Корректировка остатка",D652&lt;0),"Для этого типа количество положительное",IF(NOT(ISNUMBER('Номенклатура'!$C$2)),"Укажите дату начала учёта",IF(A652&lt;INT('Номенклатура'!$C$2),"Раньше даты начала учёта: НЕ учтено",IF(AND(C652="Корректировка остатка",TRIM(G652)=""),"Учтено: добавьте пояснение","ОК")))))))))))))</f>
        <v/>
      </c>
    </row>
    <row r="653" spans="1:9" x14ac:dyDescent="0.25">
      <c r="A653" s="16"/>
      <c r="B653" s="13"/>
      <c r="C653" s="13"/>
      <c r="D653" s="14"/>
      <c r="E653" s="17" t="str">
        <f>IF(OR(B653="",SUMPRODUCT(--EXACT('Номенклатура'!$A$6:$A$205,B653))&lt;&gt;1),"",INDEX('Номенклатура'!$D$6:$D$205,SUMPRODUCT(EXACT('Номенклатура'!$A$6:$A$205,B653)*(ROW('Номенклатура'!$A$6:$A$205)-5)))&amp;"")</f>
        <v/>
      </c>
      <c r="F653" s="18" t="str">
        <f>IF(OR(I653="ОК",I653="Учтено: добавьте пояснение"),IF(C653="Приход",D653,IF(C653="Корректировка остатка",D653,-D653)),"")</f>
        <v/>
      </c>
      <c r="G653" s="13"/>
      <c r="H653" s="15" t="str">
        <f>IF(OR(B653="",SUMPRODUCT(--EXACT('Номенклатура'!$A$6:$A$205,B653))&lt;&gt;1),"",INDEX('Номенклатура'!$B$6:$B$205,SUMPRODUCT(EXACT('Номенклатура'!$A$6:$A$205,B653)*(ROW('Номенклатура'!$A$6:$A$205)-5)))&amp;"")</f>
        <v/>
      </c>
      <c r="I653" s="15" t="str">
        <f>IF(COUNTA(A653:D653,G653)=0,"",IF(NOT(ISNUMBER(A653)),"Укажите дату",IF(B653="","Укажите код",IF(NOT(AND(ISTEXT(B653),LEN(B653)&gt;0,LEN(B653)&lt;=30,ISNUMBER(FIND(LEFT(B653,1),"ABCDEFGHIJKLMNOPQRSTUVWXYZ")),SUMPRODUCT((MID(B653,{1,2,3,4,5,6,7,8,9,10,11,12,13,14,15,16,17,18,19,20,21,22,23,24,25,26,27,28,29,30},1)&lt;&gt;"")*ISERROR(FIND(MID(B653,{1,2,3,4,5,6,7,8,9,10,11,12,13,14,15,16,17,18,19,20,21,22,23,24,25,26,27,28,29,30},1),"ABCDEFGHIJKLMNOPQRSTUVWXYZ0123456789-_")))=0,ISERROR(VALUE(B653)))),"Недопустимый код: только латинские буквы A-Z в верхнем регистре, цифры, - и _; начало с буквы, до 30 символов (например MILK-001)",IF(SUMPRODUCT(--EXACT('Номенклатура'!$A$6:$A$205,B653))=0,"Код не найден в номенклатуре",IF(SUMPRODUCT(--EXACT('Номенклатура'!$A$6:$A$205,B653))&gt;1,"Код повторяется в номенклатуре",IF(ISNA(MATCH(C653,{"Приход","Расход","Списание","Корректировка остатка"},0)),"Выберите тип операции",IF(NOT(ISNUMBER(D653)),"Укажите количество",IF(D653=0,"Количество не может быть 0",IF(AND(C653&lt;&gt;"Корректировка остатка",D653&lt;0),"Для этого типа количество положительное",IF(NOT(ISNUMBER('Номенклатура'!$C$2)),"Укажите дату начала учёта",IF(A653&lt;INT('Номенклатура'!$C$2),"Раньше даты начала учёта: НЕ учтено",IF(AND(C653="Корректировка остатка",TRIM(G653)=""),"Учтено: добавьте пояснение","ОК")))))))))))))</f>
        <v/>
      </c>
    </row>
    <row r="654" spans="1:9" x14ac:dyDescent="0.25">
      <c r="A654" s="16"/>
      <c r="B654" s="13"/>
      <c r="C654" s="13"/>
      <c r="D654" s="14"/>
      <c r="E654" s="17" t="str">
        <f>IF(OR(B654="",SUMPRODUCT(--EXACT('Номенклатура'!$A$6:$A$205,B654))&lt;&gt;1),"",INDEX('Номенклатура'!$D$6:$D$205,SUMPRODUCT(EXACT('Номенклатура'!$A$6:$A$205,B654)*(ROW('Номенклатура'!$A$6:$A$205)-5)))&amp;"")</f>
        <v/>
      </c>
      <c r="F654" s="18" t="str">
        <f>IF(OR(I654="ОК",I654="Учтено: добавьте пояснение"),IF(C654="Приход",D654,IF(C654="Корректировка остатка",D654,-D654)),"")</f>
        <v/>
      </c>
      <c r="G654" s="13"/>
      <c r="H654" s="15" t="str">
        <f>IF(OR(B654="",SUMPRODUCT(--EXACT('Номенклатура'!$A$6:$A$205,B654))&lt;&gt;1),"",INDEX('Номенклатура'!$B$6:$B$205,SUMPRODUCT(EXACT('Номенклатура'!$A$6:$A$205,B654)*(ROW('Номенклатура'!$A$6:$A$205)-5)))&amp;"")</f>
        <v/>
      </c>
      <c r="I654" s="15" t="str">
        <f>IF(COUNTA(A654:D654,G654)=0,"",IF(NOT(ISNUMBER(A654)),"Укажите дату",IF(B654="","Укажите код",IF(NOT(AND(ISTEXT(B654),LEN(B654)&gt;0,LEN(B654)&lt;=30,ISNUMBER(FIND(LEFT(B654,1),"ABCDEFGHIJKLMNOPQRSTUVWXYZ")),SUMPRODUCT((MID(B654,{1,2,3,4,5,6,7,8,9,10,11,12,13,14,15,16,17,18,19,20,21,22,23,24,25,26,27,28,29,30},1)&lt;&gt;"")*ISERROR(FIND(MID(B654,{1,2,3,4,5,6,7,8,9,10,11,12,13,14,15,16,17,18,19,20,21,22,23,24,25,26,27,28,29,30},1),"ABCDEFGHIJKLMNOPQRSTUVWXYZ0123456789-_")))=0,ISERROR(VALUE(B654)))),"Недопустимый код: только латинские буквы A-Z в верхнем регистре, цифры, - и _; начало с буквы, до 30 символов (например MILK-001)",IF(SUMPRODUCT(--EXACT('Номенклатура'!$A$6:$A$205,B654))=0,"Код не найден в номенклатуре",IF(SUMPRODUCT(--EXACT('Номенклатура'!$A$6:$A$205,B654))&gt;1,"Код повторяется в номенклатуре",IF(ISNA(MATCH(C654,{"Приход","Расход","Списание","Корректировка остатка"},0)),"Выберите тип операции",IF(NOT(ISNUMBER(D654)),"Укажите количество",IF(D654=0,"Количество не может быть 0",IF(AND(C654&lt;&gt;"Корректировка остатка",D654&lt;0),"Для этого типа количество положительное",IF(NOT(ISNUMBER('Номенклатура'!$C$2)),"Укажите дату начала учёта",IF(A654&lt;INT('Номенклатура'!$C$2),"Раньше даты начала учёта: НЕ учтено",IF(AND(C654="Корректировка остатка",TRIM(G654)=""),"Учтено: добавьте пояснение","ОК")))))))))))))</f>
        <v/>
      </c>
    </row>
    <row r="655" spans="1:9" x14ac:dyDescent="0.25">
      <c r="A655" s="16"/>
      <c r="B655" s="13"/>
      <c r="C655" s="13"/>
      <c r="D655" s="14"/>
      <c r="E655" s="17" t="str">
        <f>IF(OR(B655="",SUMPRODUCT(--EXACT('Номенклатура'!$A$6:$A$205,B655))&lt;&gt;1),"",INDEX('Номенклатура'!$D$6:$D$205,SUMPRODUCT(EXACT('Номенклатура'!$A$6:$A$205,B655)*(ROW('Номенклатура'!$A$6:$A$205)-5)))&amp;"")</f>
        <v/>
      </c>
      <c r="F655" s="18" t="str">
        <f>IF(OR(I655="ОК",I655="Учтено: добавьте пояснение"),IF(C655="Приход",D655,IF(C655="Корректировка остатка",D655,-D655)),"")</f>
        <v/>
      </c>
      <c r="G655" s="13"/>
      <c r="H655" s="15" t="str">
        <f>IF(OR(B655="",SUMPRODUCT(--EXACT('Номенклатура'!$A$6:$A$205,B655))&lt;&gt;1),"",INDEX('Номенклатура'!$B$6:$B$205,SUMPRODUCT(EXACT('Номенклатура'!$A$6:$A$205,B655)*(ROW('Номенклатура'!$A$6:$A$205)-5)))&amp;"")</f>
        <v/>
      </c>
      <c r="I655" s="15" t="str">
        <f>IF(COUNTA(A655:D655,G655)=0,"",IF(NOT(ISNUMBER(A655)),"Укажите дату",IF(B655="","Укажите код",IF(NOT(AND(ISTEXT(B655),LEN(B655)&gt;0,LEN(B655)&lt;=30,ISNUMBER(FIND(LEFT(B655,1),"ABCDEFGHIJKLMNOPQRSTUVWXYZ")),SUMPRODUCT((MID(B655,{1,2,3,4,5,6,7,8,9,10,11,12,13,14,15,16,17,18,19,20,21,22,23,24,25,26,27,28,29,30},1)&lt;&gt;"")*ISERROR(FIND(MID(B655,{1,2,3,4,5,6,7,8,9,10,11,12,13,14,15,16,17,18,19,20,21,22,23,24,25,26,27,28,29,30},1),"ABCDEFGHIJKLMNOPQRSTUVWXYZ0123456789-_")))=0,ISERROR(VALUE(B655)))),"Недопустимый код: только латинские буквы A-Z в верхнем регистре, цифры, - и _; начало с буквы, до 30 символов (например MILK-001)",IF(SUMPRODUCT(--EXACT('Номенклатура'!$A$6:$A$205,B655))=0,"Код не найден в номенклатуре",IF(SUMPRODUCT(--EXACT('Номенклатура'!$A$6:$A$205,B655))&gt;1,"Код повторяется в номенклатуре",IF(ISNA(MATCH(C655,{"Приход","Расход","Списание","Корректировка остатка"},0)),"Выберите тип операции",IF(NOT(ISNUMBER(D655)),"Укажите количество",IF(D655=0,"Количество не может быть 0",IF(AND(C655&lt;&gt;"Корректировка остатка",D655&lt;0),"Для этого типа количество положительное",IF(NOT(ISNUMBER('Номенклатура'!$C$2)),"Укажите дату начала учёта",IF(A655&lt;INT('Номенклатура'!$C$2),"Раньше даты начала учёта: НЕ учтено",IF(AND(C655="Корректировка остатка",TRIM(G655)=""),"Учтено: добавьте пояснение","ОК")))))))))))))</f>
        <v/>
      </c>
    </row>
    <row r="656" spans="1:9" x14ac:dyDescent="0.25">
      <c r="A656" s="16"/>
      <c r="B656" s="13"/>
      <c r="C656" s="13"/>
      <c r="D656" s="14"/>
      <c r="E656" s="17" t="str">
        <f>IF(OR(B656="",SUMPRODUCT(--EXACT('Номенклатура'!$A$6:$A$205,B656))&lt;&gt;1),"",INDEX('Номенклатура'!$D$6:$D$205,SUMPRODUCT(EXACT('Номенклатура'!$A$6:$A$205,B656)*(ROW('Номенклатура'!$A$6:$A$205)-5)))&amp;"")</f>
        <v/>
      </c>
      <c r="F656" s="18" t="str">
        <f>IF(OR(I656="ОК",I656="Учтено: добавьте пояснение"),IF(C656="Приход",D656,IF(C656="Корректировка остатка",D656,-D656)),"")</f>
        <v/>
      </c>
      <c r="G656" s="13"/>
      <c r="H656" s="15" t="str">
        <f>IF(OR(B656="",SUMPRODUCT(--EXACT('Номенклатура'!$A$6:$A$205,B656))&lt;&gt;1),"",INDEX('Номенклатура'!$B$6:$B$205,SUMPRODUCT(EXACT('Номенклатура'!$A$6:$A$205,B656)*(ROW('Номенклатура'!$A$6:$A$205)-5)))&amp;"")</f>
        <v/>
      </c>
      <c r="I656" s="15" t="str">
        <f>IF(COUNTA(A656:D656,G656)=0,"",IF(NOT(ISNUMBER(A656)),"Укажите дату",IF(B656="","Укажите код",IF(NOT(AND(ISTEXT(B656),LEN(B656)&gt;0,LEN(B656)&lt;=30,ISNUMBER(FIND(LEFT(B656,1),"ABCDEFGHIJKLMNOPQRSTUVWXYZ")),SUMPRODUCT((MID(B656,{1,2,3,4,5,6,7,8,9,10,11,12,13,14,15,16,17,18,19,20,21,22,23,24,25,26,27,28,29,30},1)&lt;&gt;"")*ISERROR(FIND(MID(B656,{1,2,3,4,5,6,7,8,9,10,11,12,13,14,15,16,17,18,19,20,21,22,23,24,25,26,27,28,29,30},1),"ABCDEFGHIJKLMNOPQRSTUVWXYZ0123456789-_")))=0,ISERROR(VALUE(B656)))),"Недопустимый код: только латинские буквы A-Z в верхнем регистре, цифры, - и _; начало с буквы, до 30 символов (например MILK-001)",IF(SUMPRODUCT(--EXACT('Номенклатура'!$A$6:$A$205,B656))=0,"Код не найден в номенклатуре",IF(SUMPRODUCT(--EXACT('Номенклатура'!$A$6:$A$205,B656))&gt;1,"Код повторяется в номенклатуре",IF(ISNA(MATCH(C656,{"Приход","Расход","Списание","Корректировка остатка"},0)),"Выберите тип операции",IF(NOT(ISNUMBER(D656)),"Укажите количество",IF(D656=0,"Количество не может быть 0",IF(AND(C656&lt;&gt;"Корректировка остатка",D656&lt;0),"Для этого типа количество положительное",IF(NOT(ISNUMBER('Номенклатура'!$C$2)),"Укажите дату начала учёта",IF(A656&lt;INT('Номенклатура'!$C$2),"Раньше даты начала учёта: НЕ учтено",IF(AND(C656="Корректировка остатка",TRIM(G656)=""),"Учтено: добавьте пояснение","ОК")))))))))))))</f>
        <v/>
      </c>
    </row>
    <row r="657" spans="1:9" x14ac:dyDescent="0.25">
      <c r="A657" s="16"/>
      <c r="B657" s="13"/>
      <c r="C657" s="13"/>
      <c r="D657" s="14"/>
      <c r="E657" s="17" t="str">
        <f>IF(OR(B657="",SUMPRODUCT(--EXACT('Номенклатура'!$A$6:$A$205,B657))&lt;&gt;1),"",INDEX('Номенклатура'!$D$6:$D$205,SUMPRODUCT(EXACT('Номенклатура'!$A$6:$A$205,B657)*(ROW('Номенклатура'!$A$6:$A$205)-5)))&amp;"")</f>
        <v/>
      </c>
      <c r="F657" s="18" t="str">
        <f>IF(OR(I657="ОК",I657="Учтено: добавьте пояснение"),IF(C657="Приход",D657,IF(C657="Корректировка остатка",D657,-D657)),"")</f>
        <v/>
      </c>
      <c r="G657" s="13"/>
      <c r="H657" s="15" t="str">
        <f>IF(OR(B657="",SUMPRODUCT(--EXACT('Номенклатура'!$A$6:$A$205,B657))&lt;&gt;1),"",INDEX('Номенклатура'!$B$6:$B$205,SUMPRODUCT(EXACT('Номенклатура'!$A$6:$A$205,B657)*(ROW('Номенклатура'!$A$6:$A$205)-5)))&amp;"")</f>
        <v/>
      </c>
      <c r="I657" s="15" t="str">
        <f>IF(COUNTA(A657:D657,G657)=0,"",IF(NOT(ISNUMBER(A657)),"Укажите дату",IF(B657="","Укажите код",IF(NOT(AND(ISTEXT(B657),LEN(B657)&gt;0,LEN(B657)&lt;=30,ISNUMBER(FIND(LEFT(B657,1),"ABCDEFGHIJKLMNOPQRSTUVWXYZ")),SUMPRODUCT((MID(B657,{1,2,3,4,5,6,7,8,9,10,11,12,13,14,15,16,17,18,19,20,21,22,23,24,25,26,27,28,29,30},1)&lt;&gt;"")*ISERROR(FIND(MID(B657,{1,2,3,4,5,6,7,8,9,10,11,12,13,14,15,16,17,18,19,20,21,22,23,24,25,26,27,28,29,30},1),"ABCDEFGHIJKLMNOPQRSTUVWXYZ0123456789-_")))=0,ISERROR(VALUE(B657)))),"Недопустимый код: только латинские буквы A-Z в верхнем регистре, цифры, - и _; начало с буквы, до 30 символов (например MILK-001)",IF(SUMPRODUCT(--EXACT('Номенклатура'!$A$6:$A$205,B657))=0,"Код не найден в номенклатуре",IF(SUMPRODUCT(--EXACT('Номенклатура'!$A$6:$A$205,B657))&gt;1,"Код повторяется в номенклатуре",IF(ISNA(MATCH(C657,{"Приход","Расход","Списание","Корректировка остатка"},0)),"Выберите тип операции",IF(NOT(ISNUMBER(D657)),"Укажите количество",IF(D657=0,"Количество не может быть 0",IF(AND(C657&lt;&gt;"Корректировка остатка",D657&lt;0),"Для этого типа количество положительное",IF(NOT(ISNUMBER('Номенклатура'!$C$2)),"Укажите дату начала учёта",IF(A657&lt;INT('Номенклатура'!$C$2),"Раньше даты начала учёта: НЕ учтено",IF(AND(C657="Корректировка остатка",TRIM(G657)=""),"Учтено: добавьте пояснение","ОК")))))))))))))</f>
        <v/>
      </c>
    </row>
    <row r="658" spans="1:9" x14ac:dyDescent="0.25">
      <c r="A658" s="16"/>
      <c r="B658" s="13"/>
      <c r="C658" s="13"/>
      <c r="D658" s="14"/>
      <c r="E658" s="17" t="str">
        <f>IF(OR(B658="",SUMPRODUCT(--EXACT('Номенклатура'!$A$6:$A$205,B658))&lt;&gt;1),"",INDEX('Номенклатура'!$D$6:$D$205,SUMPRODUCT(EXACT('Номенклатура'!$A$6:$A$205,B658)*(ROW('Номенклатура'!$A$6:$A$205)-5)))&amp;"")</f>
        <v/>
      </c>
      <c r="F658" s="18" t="str">
        <f>IF(OR(I658="ОК",I658="Учтено: добавьте пояснение"),IF(C658="Приход",D658,IF(C658="Корректировка остатка",D658,-D658)),"")</f>
        <v/>
      </c>
      <c r="G658" s="13"/>
      <c r="H658" s="15" t="str">
        <f>IF(OR(B658="",SUMPRODUCT(--EXACT('Номенклатура'!$A$6:$A$205,B658))&lt;&gt;1),"",INDEX('Номенклатура'!$B$6:$B$205,SUMPRODUCT(EXACT('Номенклатура'!$A$6:$A$205,B658)*(ROW('Номенклатура'!$A$6:$A$205)-5)))&amp;"")</f>
        <v/>
      </c>
      <c r="I658" s="15" t="str">
        <f>IF(COUNTA(A658:D658,G658)=0,"",IF(NOT(ISNUMBER(A658)),"Укажите дату",IF(B658="","Укажите код",IF(NOT(AND(ISTEXT(B658),LEN(B658)&gt;0,LEN(B658)&lt;=30,ISNUMBER(FIND(LEFT(B658,1),"ABCDEFGHIJKLMNOPQRSTUVWXYZ")),SUMPRODUCT((MID(B658,{1,2,3,4,5,6,7,8,9,10,11,12,13,14,15,16,17,18,19,20,21,22,23,24,25,26,27,28,29,30},1)&lt;&gt;"")*ISERROR(FIND(MID(B658,{1,2,3,4,5,6,7,8,9,10,11,12,13,14,15,16,17,18,19,20,21,22,23,24,25,26,27,28,29,30},1),"ABCDEFGHIJKLMNOPQRSTUVWXYZ0123456789-_")))=0,ISERROR(VALUE(B658)))),"Недопустимый код: только латинские буквы A-Z в верхнем регистре, цифры, - и _; начало с буквы, до 30 символов (например MILK-001)",IF(SUMPRODUCT(--EXACT('Номенклатура'!$A$6:$A$205,B658))=0,"Код не найден в номенклатуре",IF(SUMPRODUCT(--EXACT('Номенклатура'!$A$6:$A$205,B658))&gt;1,"Код повторяется в номенклатуре",IF(ISNA(MATCH(C658,{"Приход","Расход","Списание","Корректировка остатка"},0)),"Выберите тип операции",IF(NOT(ISNUMBER(D658)),"Укажите количество",IF(D658=0,"Количество не может быть 0",IF(AND(C658&lt;&gt;"Корректировка остатка",D658&lt;0),"Для этого типа количество положительное",IF(NOT(ISNUMBER('Номенклатура'!$C$2)),"Укажите дату начала учёта",IF(A658&lt;INT('Номенклатура'!$C$2),"Раньше даты начала учёта: НЕ учтено",IF(AND(C658="Корректировка остатка",TRIM(G658)=""),"Учтено: добавьте пояснение","ОК")))))))))))))</f>
        <v/>
      </c>
    </row>
    <row r="659" spans="1:9" x14ac:dyDescent="0.25">
      <c r="A659" s="16"/>
      <c r="B659" s="13"/>
      <c r="C659" s="13"/>
      <c r="D659" s="14"/>
      <c r="E659" s="17" t="str">
        <f>IF(OR(B659="",SUMPRODUCT(--EXACT('Номенклатура'!$A$6:$A$205,B659))&lt;&gt;1),"",INDEX('Номенклатура'!$D$6:$D$205,SUMPRODUCT(EXACT('Номенклатура'!$A$6:$A$205,B659)*(ROW('Номенклатура'!$A$6:$A$205)-5)))&amp;"")</f>
        <v/>
      </c>
      <c r="F659" s="18" t="str">
        <f>IF(OR(I659="ОК",I659="Учтено: добавьте пояснение"),IF(C659="Приход",D659,IF(C659="Корректировка остатка",D659,-D659)),"")</f>
        <v/>
      </c>
      <c r="G659" s="13"/>
      <c r="H659" s="15" t="str">
        <f>IF(OR(B659="",SUMPRODUCT(--EXACT('Номенклатура'!$A$6:$A$205,B659))&lt;&gt;1),"",INDEX('Номенклатура'!$B$6:$B$205,SUMPRODUCT(EXACT('Номенклатура'!$A$6:$A$205,B659)*(ROW('Номенклатура'!$A$6:$A$205)-5)))&amp;"")</f>
        <v/>
      </c>
      <c r="I659" s="15" t="str">
        <f>IF(COUNTA(A659:D659,G659)=0,"",IF(NOT(ISNUMBER(A659)),"Укажите дату",IF(B659="","Укажите код",IF(NOT(AND(ISTEXT(B659),LEN(B659)&gt;0,LEN(B659)&lt;=30,ISNUMBER(FIND(LEFT(B659,1),"ABCDEFGHIJKLMNOPQRSTUVWXYZ")),SUMPRODUCT((MID(B659,{1,2,3,4,5,6,7,8,9,10,11,12,13,14,15,16,17,18,19,20,21,22,23,24,25,26,27,28,29,30},1)&lt;&gt;"")*ISERROR(FIND(MID(B659,{1,2,3,4,5,6,7,8,9,10,11,12,13,14,15,16,17,18,19,20,21,22,23,24,25,26,27,28,29,30},1),"ABCDEFGHIJKLMNOPQRSTUVWXYZ0123456789-_")))=0,ISERROR(VALUE(B659)))),"Недопустимый код: только латинские буквы A-Z в верхнем регистре, цифры, - и _; начало с буквы, до 30 символов (например MILK-001)",IF(SUMPRODUCT(--EXACT('Номенклатура'!$A$6:$A$205,B659))=0,"Код не найден в номенклатуре",IF(SUMPRODUCT(--EXACT('Номенклатура'!$A$6:$A$205,B659))&gt;1,"Код повторяется в номенклатуре",IF(ISNA(MATCH(C659,{"Приход","Расход","Списание","Корректировка остатка"},0)),"Выберите тип операции",IF(NOT(ISNUMBER(D659)),"Укажите количество",IF(D659=0,"Количество не может быть 0",IF(AND(C659&lt;&gt;"Корректировка остатка",D659&lt;0),"Для этого типа количество положительное",IF(NOT(ISNUMBER('Номенклатура'!$C$2)),"Укажите дату начала учёта",IF(A659&lt;INT('Номенклатура'!$C$2),"Раньше даты начала учёта: НЕ учтено",IF(AND(C659="Корректировка остатка",TRIM(G659)=""),"Учтено: добавьте пояснение","ОК")))))))))))))</f>
        <v/>
      </c>
    </row>
    <row r="660" spans="1:9" x14ac:dyDescent="0.25">
      <c r="A660" s="16"/>
      <c r="B660" s="13"/>
      <c r="C660" s="13"/>
      <c r="D660" s="14"/>
      <c r="E660" s="17" t="str">
        <f>IF(OR(B660="",SUMPRODUCT(--EXACT('Номенклатура'!$A$6:$A$205,B660))&lt;&gt;1),"",INDEX('Номенклатура'!$D$6:$D$205,SUMPRODUCT(EXACT('Номенклатура'!$A$6:$A$205,B660)*(ROW('Номенклатура'!$A$6:$A$205)-5)))&amp;"")</f>
        <v/>
      </c>
      <c r="F660" s="18" t="str">
        <f>IF(OR(I660="ОК",I660="Учтено: добавьте пояснение"),IF(C660="Приход",D660,IF(C660="Корректировка остатка",D660,-D660)),"")</f>
        <v/>
      </c>
      <c r="G660" s="13"/>
      <c r="H660" s="15" t="str">
        <f>IF(OR(B660="",SUMPRODUCT(--EXACT('Номенклатура'!$A$6:$A$205,B660))&lt;&gt;1),"",INDEX('Номенклатура'!$B$6:$B$205,SUMPRODUCT(EXACT('Номенклатура'!$A$6:$A$205,B660)*(ROW('Номенклатура'!$A$6:$A$205)-5)))&amp;"")</f>
        <v/>
      </c>
      <c r="I660" s="15" t="str">
        <f>IF(COUNTA(A660:D660,G660)=0,"",IF(NOT(ISNUMBER(A660)),"Укажите дату",IF(B660="","Укажите код",IF(NOT(AND(ISTEXT(B660),LEN(B660)&gt;0,LEN(B660)&lt;=30,ISNUMBER(FIND(LEFT(B660,1),"ABCDEFGHIJKLMNOPQRSTUVWXYZ")),SUMPRODUCT((MID(B660,{1,2,3,4,5,6,7,8,9,10,11,12,13,14,15,16,17,18,19,20,21,22,23,24,25,26,27,28,29,30},1)&lt;&gt;"")*ISERROR(FIND(MID(B660,{1,2,3,4,5,6,7,8,9,10,11,12,13,14,15,16,17,18,19,20,21,22,23,24,25,26,27,28,29,30},1),"ABCDEFGHIJKLMNOPQRSTUVWXYZ0123456789-_")))=0,ISERROR(VALUE(B660)))),"Недопустимый код: только латинские буквы A-Z в верхнем регистре, цифры, - и _; начало с буквы, до 30 символов (например MILK-001)",IF(SUMPRODUCT(--EXACT('Номенклатура'!$A$6:$A$205,B660))=0,"Код не найден в номенклатуре",IF(SUMPRODUCT(--EXACT('Номенклатура'!$A$6:$A$205,B660))&gt;1,"Код повторяется в номенклатуре",IF(ISNA(MATCH(C660,{"Приход","Расход","Списание","Корректировка остатка"},0)),"Выберите тип операции",IF(NOT(ISNUMBER(D660)),"Укажите количество",IF(D660=0,"Количество не может быть 0",IF(AND(C660&lt;&gt;"Корректировка остатка",D660&lt;0),"Для этого типа количество положительное",IF(NOT(ISNUMBER('Номенклатура'!$C$2)),"Укажите дату начала учёта",IF(A660&lt;INT('Номенклатура'!$C$2),"Раньше даты начала учёта: НЕ учтено",IF(AND(C660="Корректировка остатка",TRIM(G660)=""),"Учтено: добавьте пояснение","ОК")))))))))))))</f>
        <v/>
      </c>
    </row>
    <row r="661" spans="1:9" x14ac:dyDescent="0.25">
      <c r="A661" s="16"/>
      <c r="B661" s="13"/>
      <c r="C661" s="13"/>
      <c r="D661" s="14"/>
      <c r="E661" s="17" t="str">
        <f>IF(OR(B661="",SUMPRODUCT(--EXACT('Номенклатура'!$A$6:$A$205,B661))&lt;&gt;1),"",INDEX('Номенклатура'!$D$6:$D$205,SUMPRODUCT(EXACT('Номенклатура'!$A$6:$A$205,B661)*(ROW('Номенклатура'!$A$6:$A$205)-5)))&amp;"")</f>
        <v/>
      </c>
      <c r="F661" s="18" t="str">
        <f>IF(OR(I661="ОК",I661="Учтено: добавьте пояснение"),IF(C661="Приход",D661,IF(C661="Корректировка остатка",D661,-D661)),"")</f>
        <v/>
      </c>
      <c r="G661" s="13"/>
      <c r="H661" s="15" t="str">
        <f>IF(OR(B661="",SUMPRODUCT(--EXACT('Номенклатура'!$A$6:$A$205,B661))&lt;&gt;1),"",INDEX('Номенклатура'!$B$6:$B$205,SUMPRODUCT(EXACT('Номенклатура'!$A$6:$A$205,B661)*(ROW('Номенклатура'!$A$6:$A$205)-5)))&amp;"")</f>
        <v/>
      </c>
      <c r="I661" s="15" t="str">
        <f>IF(COUNTA(A661:D661,G661)=0,"",IF(NOT(ISNUMBER(A661)),"Укажите дату",IF(B661="","Укажите код",IF(NOT(AND(ISTEXT(B661),LEN(B661)&gt;0,LEN(B661)&lt;=30,ISNUMBER(FIND(LEFT(B661,1),"ABCDEFGHIJKLMNOPQRSTUVWXYZ")),SUMPRODUCT((MID(B661,{1,2,3,4,5,6,7,8,9,10,11,12,13,14,15,16,17,18,19,20,21,22,23,24,25,26,27,28,29,30},1)&lt;&gt;"")*ISERROR(FIND(MID(B661,{1,2,3,4,5,6,7,8,9,10,11,12,13,14,15,16,17,18,19,20,21,22,23,24,25,26,27,28,29,30},1),"ABCDEFGHIJKLMNOPQRSTUVWXYZ0123456789-_")))=0,ISERROR(VALUE(B661)))),"Недопустимый код: только латинские буквы A-Z в верхнем регистре, цифры, - и _; начало с буквы, до 30 символов (например MILK-001)",IF(SUMPRODUCT(--EXACT('Номенклатура'!$A$6:$A$205,B661))=0,"Код не найден в номенклатуре",IF(SUMPRODUCT(--EXACT('Номенклатура'!$A$6:$A$205,B661))&gt;1,"Код повторяется в номенклатуре",IF(ISNA(MATCH(C661,{"Приход","Расход","Списание","Корректировка остатка"},0)),"Выберите тип операции",IF(NOT(ISNUMBER(D661)),"Укажите количество",IF(D661=0,"Количество не может быть 0",IF(AND(C661&lt;&gt;"Корректировка остатка",D661&lt;0),"Для этого типа количество положительное",IF(NOT(ISNUMBER('Номенклатура'!$C$2)),"Укажите дату начала учёта",IF(A661&lt;INT('Номенклатура'!$C$2),"Раньше даты начала учёта: НЕ учтено",IF(AND(C661="Корректировка остатка",TRIM(G661)=""),"Учтено: добавьте пояснение","ОК")))))))))))))</f>
        <v/>
      </c>
    </row>
    <row r="662" spans="1:9" x14ac:dyDescent="0.25">
      <c r="A662" s="16"/>
      <c r="B662" s="13"/>
      <c r="C662" s="13"/>
      <c r="D662" s="14"/>
      <c r="E662" s="17" t="str">
        <f>IF(OR(B662="",SUMPRODUCT(--EXACT('Номенклатура'!$A$6:$A$205,B662))&lt;&gt;1),"",INDEX('Номенклатура'!$D$6:$D$205,SUMPRODUCT(EXACT('Номенклатура'!$A$6:$A$205,B662)*(ROW('Номенклатура'!$A$6:$A$205)-5)))&amp;"")</f>
        <v/>
      </c>
      <c r="F662" s="18" t="str">
        <f>IF(OR(I662="ОК",I662="Учтено: добавьте пояснение"),IF(C662="Приход",D662,IF(C662="Корректировка остатка",D662,-D662)),"")</f>
        <v/>
      </c>
      <c r="G662" s="13"/>
      <c r="H662" s="15" t="str">
        <f>IF(OR(B662="",SUMPRODUCT(--EXACT('Номенклатура'!$A$6:$A$205,B662))&lt;&gt;1),"",INDEX('Номенклатура'!$B$6:$B$205,SUMPRODUCT(EXACT('Номенклатура'!$A$6:$A$205,B662)*(ROW('Номенклатура'!$A$6:$A$205)-5)))&amp;"")</f>
        <v/>
      </c>
      <c r="I662" s="15" t="str">
        <f>IF(COUNTA(A662:D662,G662)=0,"",IF(NOT(ISNUMBER(A662)),"Укажите дату",IF(B662="","Укажите код",IF(NOT(AND(ISTEXT(B662),LEN(B662)&gt;0,LEN(B662)&lt;=30,ISNUMBER(FIND(LEFT(B662,1),"ABCDEFGHIJKLMNOPQRSTUVWXYZ")),SUMPRODUCT((MID(B662,{1,2,3,4,5,6,7,8,9,10,11,12,13,14,15,16,17,18,19,20,21,22,23,24,25,26,27,28,29,30},1)&lt;&gt;"")*ISERROR(FIND(MID(B662,{1,2,3,4,5,6,7,8,9,10,11,12,13,14,15,16,17,18,19,20,21,22,23,24,25,26,27,28,29,30},1),"ABCDEFGHIJKLMNOPQRSTUVWXYZ0123456789-_")))=0,ISERROR(VALUE(B662)))),"Недопустимый код: только латинские буквы A-Z в верхнем регистре, цифры, - и _; начало с буквы, до 30 символов (например MILK-001)",IF(SUMPRODUCT(--EXACT('Номенклатура'!$A$6:$A$205,B662))=0,"Код не найден в номенклатуре",IF(SUMPRODUCT(--EXACT('Номенклатура'!$A$6:$A$205,B662))&gt;1,"Код повторяется в номенклатуре",IF(ISNA(MATCH(C662,{"Приход","Расход","Списание","Корректировка остатка"},0)),"Выберите тип операции",IF(NOT(ISNUMBER(D662)),"Укажите количество",IF(D662=0,"Количество не может быть 0",IF(AND(C662&lt;&gt;"Корректировка остатка",D662&lt;0),"Для этого типа количество положительное",IF(NOT(ISNUMBER('Номенклатура'!$C$2)),"Укажите дату начала учёта",IF(A662&lt;INT('Номенклатура'!$C$2),"Раньше даты начала учёта: НЕ учтено",IF(AND(C662="Корректировка остатка",TRIM(G662)=""),"Учтено: добавьте пояснение","ОК")))))))))))))</f>
        <v/>
      </c>
    </row>
    <row r="663" spans="1:9" x14ac:dyDescent="0.25">
      <c r="A663" s="16"/>
      <c r="B663" s="13"/>
      <c r="C663" s="13"/>
      <c r="D663" s="14"/>
      <c r="E663" s="17" t="str">
        <f>IF(OR(B663="",SUMPRODUCT(--EXACT('Номенклатура'!$A$6:$A$205,B663))&lt;&gt;1),"",INDEX('Номенклатура'!$D$6:$D$205,SUMPRODUCT(EXACT('Номенклатура'!$A$6:$A$205,B663)*(ROW('Номенклатура'!$A$6:$A$205)-5)))&amp;"")</f>
        <v/>
      </c>
      <c r="F663" s="18" t="str">
        <f>IF(OR(I663="ОК",I663="Учтено: добавьте пояснение"),IF(C663="Приход",D663,IF(C663="Корректировка остатка",D663,-D663)),"")</f>
        <v/>
      </c>
      <c r="G663" s="13"/>
      <c r="H663" s="15" t="str">
        <f>IF(OR(B663="",SUMPRODUCT(--EXACT('Номенклатура'!$A$6:$A$205,B663))&lt;&gt;1),"",INDEX('Номенклатура'!$B$6:$B$205,SUMPRODUCT(EXACT('Номенклатура'!$A$6:$A$205,B663)*(ROW('Номенклатура'!$A$6:$A$205)-5)))&amp;"")</f>
        <v/>
      </c>
      <c r="I663" s="15" t="str">
        <f>IF(COUNTA(A663:D663,G663)=0,"",IF(NOT(ISNUMBER(A663)),"Укажите дату",IF(B663="","Укажите код",IF(NOT(AND(ISTEXT(B663),LEN(B663)&gt;0,LEN(B663)&lt;=30,ISNUMBER(FIND(LEFT(B663,1),"ABCDEFGHIJKLMNOPQRSTUVWXYZ")),SUMPRODUCT((MID(B663,{1,2,3,4,5,6,7,8,9,10,11,12,13,14,15,16,17,18,19,20,21,22,23,24,25,26,27,28,29,30},1)&lt;&gt;"")*ISERROR(FIND(MID(B663,{1,2,3,4,5,6,7,8,9,10,11,12,13,14,15,16,17,18,19,20,21,22,23,24,25,26,27,28,29,30},1),"ABCDEFGHIJKLMNOPQRSTUVWXYZ0123456789-_")))=0,ISERROR(VALUE(B663)))),"Недопустимый код: только латинские буквы A-Z в верхнем регистре, цифры, - и _; начало с буквы, до 30 символов (например MILK-001)",IF(SUMPRODUCT(--EXACT('Номенклатура'!$A$6:$A$205,B663))=0,"Код не найден в номенклатуре",IF(SUMPRODUCT(--EXACT('Номенклатура'!$A$6:$A$205,B663))&gt;1,"Код повторяется в номенклатуре",IF(ISNA(MATCH(C663,{"Приход","Расход","Списание","Корректировка остатка"},0)),"Выберите тип операции",IF(NOT(ISNUMBER(D663)),"Укажите количество",IF(D663=0,"Количество не может быть 0",IF(AND(C663&lt;&gt;"Корректировка остатка",D663&lt;0),"Для этого типа количество положительное",IF(NOT(ISNUMBER('Номенклатура'!$C$2)),"Укажите дату начала учёта",IF(A663&lt;INT('Номенклатура'!$C$2),"Раньше даты начала учёта: НЕ учтено",IF(AND(C663="Корректировка остатка",TRIM(G663)=""),"Учтено: добавьте пояснение","ОК")))))))))))))</f>
        <v/>
      </c>
    </row>
    <row r="664" spans="1:9" x14ac:dyDescent="0.25">
      <c r="A664" s="16"/>
      <c r="B664" s="13"/>
      <c r="C664" s="13"/>
      <c r="D664" s="14"/>
      <c r="E664" s="17" t="str">
        <f>IF(OR(B664="",SUMPRODUCT(--EXACT('Номенклатура'!$A$6:$A$205,B664))&lt;&gt;1),"",INDEX('Номенклатура'!$D$6:$D$205,SUMPRODUCT(EXACT('Номенклатура'!$A$6:$A$205,B664)*(ROW('Номенклатура'!$A$6:$A$205)-5)))&amp;"")</f>
        <v/>
      </c>
      <c r="F664" s="18" t="str">
        <f>IF(OR(I664="ОК",I664="Учтено: добавьте пояснение"),IF(C664="Приход",D664,IF(C664="Корректировка остатка",D664,-D664)),"")</f>
        <v/>
      </c>
      <c r="G664" s="13"/>
      <c r="H664" s="15" t="str">
        <f>IF(OR(B664="",SUMPRODUCT(--EXACT('Номенклатура'!$A$6:$A$205,B664))&lt;&gt;1),"",INDEX('Номенклатура'!$B$6:$B$205,SUMPRODUCT(EXACT('Номенклатура'!$A$6:$A$205,B664)*(ROW('Номенклатура'!$A$6:$A$205)-5)))&amp;"")</f>
        <v/>
      </c>
      <c r="I664" s="15" t="str">
        <f>IF(COUNTA(A664:D664,G664)=0,"",IF(NOT(ISNUMBER(A664)),"Укажите дату",IF(B664="","Укажите код",IF(NOT(AND(ISTEXT(B664),LEN(B664)&gt;0,LEN(B664)&lt;=30,ISNUMBER(FIND(LEFT(B664,1),"ABCDEFGHIJKLMNOPQRSTUVWXYZ")),SUMPRODUCT((MID(B664,{1,2,3,4,5,6,7,8,9,10,11,12,13,14,15,16,17,18,19,20,21,22,23,24,25,26,27,28,29,30},1)&lt;&gt;"")*ISERROR(FIND(MID(B664,{1,2,3,4,5,6,7,8,9,10,11,12,13,14,15,16,17,18,19,20,21,22,23,24,25,26,27,28,29,30},1),"ABCDEFGHIJKLMNOPQRSTUVWXYZ0123456789-_")))=0,ISERROR(VALUE(B664)))),"Недопустимый код: только латинские буквы A-Z в верхнем регистре, цифры, - и _; начало с буквы, до 30 символов (например MILK-001)",IF(SUMPRODUCT(--EXACT('Номенклатура'!$A$6:$A$205,B664))=0,"Код не найден в номенклатуре",IF(SUMPRODUCT(--EXACT('Номенклатура'!$A$6:$A$205,B664))&gt;1,"Код повторяется в номенклатуре",IF(ISNA(MATCH(C664,{"Приход","Расход","Списание","Корректировка остатка"},0)),"Выберите тип операции",IF(NOT(ISNUMBER(D664)),"Укажите количество",IF(D664=0,"Количество не может быть 0",IF(AND(C664&lt;&gt;"Корректировка остатка",D664&lt;0),"Для этого типа количество положительное",IF(NOT(ISNUMBER('Номенклатура'!$C$2)),"Укажите дату начала учёта",IF(A664&lt;INT('Номенклатура'!$C$2),"Раньше даты начала учёта: НЕ учтено",IF(AND(C664="Корректировка остатка",TRIM(G664)=""),"Учтено: добавьте пояснение","ОК")))))))))))))</f>
        <v/>
      </c>
    </row>
    <row r="665" spans="1:9" x14ac:dyDescent="0.25">
      <c r="A665" s="16"/>
      <c r="B665" s="13"/>
      <c r="C665" s="13"/>
      <c r="D665" s="14"/>
      <c r="E665" s="17" t="str">
        <f>IF(OR(B665="",SUMPRODUCT(--EXACT('Номенклатура'!$A$6:$A$205,B665))&lt;&gt;1),"",INDEX('Номенклатура'!$D$6:$D$205,SUMPRODUCT(EXACT('Номенклатура'!$A$6:$A$205,B665)*(ROW('Номенклатура'!$A$6:$A$205)-5)))&amp;"")</f>
        <v/>
      </c>
      <c r="F665" s="18" t="str">
        <f>IF(OR(I665="ОК",I665="Учтено: добавьте пояснение"),IF(C665="Приход",D665,IF(C665="Корректировка остатка",D665,-D665)),"")</f>
        <v/>
      </c>
      <c r="G665" s="13"/>
      <c r="H665" s="15" t="str">
        <f>IF(OR(B665="",SUMPRODUCT(--EXACT('Номенклатура'!$A$6:$A$205,B665))&lt;&gt;1),"",INDEX('Номенклатура'!$B$6:$B$205,SUMPRODUCT(EXACT('Номенклатура'!$A$6:$A$205,B665)*(ROW('Номенклатура'!$A$6:$A$205)-5)))&amp;"")</f>
        <v/>
      </c>
      <c r="I665" s="15" t="str">
        <f>IF(COUNTA(A665:D665,G665)=0,"",IF(NOT(ISNUMBER(A665)),"Укажите дату",IF(B665="","Укажите код",IF(NOT(AND(ISTEXT(B665),LEN(B665)&gt;0,LEN(B665)&lt;=30,ISNUMBER(FIND(LEFT(B665,1),"ABCDEFGHIJKLMNOPQRSTUVWXYZ")),SUMPRODUCT((MID(B665,{1,2,3,4,5,6,7,8,9,10,11,12,13,14,15,16,17,18,19,20,21,22,23,24,25,26,27,28,29,30},1)&lt;&gt;"")*ISERROR(FIND(MID(B665,{1,2,3,4,5,6,7,8,9,10,11,12,13,14,15,16,17,18,19,20,21,22,23,24,25,26,27,28,29,30},1),"ABCDEFGHIJKLMNOPQRSTUVWXYZ0123456789-_")))=0,ISERROR(VALUE(B665)))),"Недопустимый код: только латинские буквы A-Z в верхнем регистре, цифры, - и _; начало с буквы, до 30 символов (например MILK-001)",IF(SUMPRODUCT(--EXACT('Номенклатура'!$A$6:$A$205,B665))=0,"Код не найден в номенклатуре",IF(SUMPRODUCT(--EXACT('Номенклатура'!$A$6:$A$205,B665))&gt;1,"Код повторяется в номенклатуре",IF(ISNA(MATCH(C665,{"Приход","Расход","Списание","Корректировка остатка"},0)),"Выберите тип операции",IF(NOT(ISNUMBER(D665)),"Укажите количество",IF(D665=0,"Количество не может быть 0",IF(AND(C665&lt;&gt;"Корректировка остатка",D665&lt;0),"Для этого типа количество положительное",IF(NOT(ISNUMBER('Номенклатура'!$C$2)),"Укажите дату начала учёта",IF(A665&lt;INT('Номенклатура'!$C$2),"Раньше даты начала учёта: НЕ учтено",IF(AND(C665="Корректировка остатка",TRIM(G665)=""),"Учтено: добавьте пояснение","ОК")))))))))))))</f>
        <v/>
      </c>
    </row>
    <row r="666" spans="1:9" x14ac:dyDescent="0.25">
      <c r="A666" s="16"/>
      <c r="B666" s="13"/>
      <c r="C666" s="13"/>
      <c r="D666" s="14"/>
      <c r="E666" s="17" t="str">
        <f>IF(OR(B666="",SUMPRODUCT(--EXACT('Номенклатура'!$A$6:$A$205,B666))&lt;&gt;1),"",INDEX('Номенклатура'!$D$6:$D$205,SUMPRODUCT(EXACT('Номенклатура'!$A$6:$A$205,B666)*(ROW('Номенклатура'!$A$6:$A$205)-5)))&amp;"")</f>
        <v/>
      </c>
      <c r="F666" s="18" t="str">
        <f>IF(OR(I666="ОК",I666="Учтено: добавьте пояснение"),IF(C666="Приход",D666,IF(C666="Корректировка остатка",D666,-D666)),"")</f>
        <v/>
      </c>
      <c r="G666" s="13"/>
      <c r="H666" s="15" t="str">
        <f>IF(OR(B666="",SUMPRODUCT(--EXACT('Номенклатура'!$A$6:$A$205,B666))&lt;&gt;1),"",INDEX('Номенклатура'!$B$6:$B$205,SUMPRODUCT(EXACT('Номенклатура'!$A$6:$A$205,B666)*(ROW('Номенклатура'!$A$6:$A$205)-5)))&amp;"")</f>
        <v/>
      </c>
      <c r="I666" s="15" t="str">
        <f>IF(COUNTA(A666:D666,G666)=0,"",IF(NOT(ISNUMBER(A666)),"Укажите дату",IF(B666="","Укажите код",IF(NOT(AND(ISTEXT(B666),LEN(B666)&gt;0,LEN(B666)&lt;=30,ISNUMBER(FIND(LEFT(B666,1),"ABCDEFGHIJKLMNOPQRSTUVWXYZ")),SUMPRODUCT((MID(B666,{1,2,3,4,5,6,7,8,9,10,11,12,13,14,15,16,17,18,19,20,21,22,23,24,25,26,27,28,29,30},1)&lt;&gt;"")*ISERROR(FIND(MID(B666,{1,2,3,4,5,6,7,8,9,10,11,12,13,14,15,16,17,18,19,20,21,22,23,24,25,26,27,28,29,30},1),"ABCDEFGHIJKLMNOPQRSTUVWXYZ0123456789-_")))=0,ISERROR(VALUE(B666)))),"Недопустимый код: только латинские буквы A-Z в верхнем регистре, цифры, - и _; начало с буквы, до 30 символов (например MILK-001)",IF(SUMPRODUCT(--EXACT('Номенклатура'!$A$6:$A$205,B666))=0,"Код не найден в номенклатуре",IF(SUMPRODUCT(--EXACT('Номенклатура'!$A$6:$A$205,B666))&gt;1,"Код повторяется в номенклатуре",IF(ISNA(MATCH(C666,{"Приход","Расход","Списание","Корректировка остатка"},0)),"Выберите тип операции",IF(NOT(ISNUMBER(D666)),"Укажите количество",IF(D666=0,"Количество не может быть 0",IF(AND(C666&lt;&gt;"Корректировка остатка",D666&lt;0),"Для этого типа количество положительное",IF(NOT(ISNUMBER('Номенклатура'!$C$2)),"Укажите дату начала учёта",IF(A666&lt;INT('Номенклатура'!$C$2),"Раньше даты начала учёта: НЕ учтено",IF(AND(C666="Корректировка остатка",TRIM(G666)=""),"Учтено: добавьте пояснение","ОК")))))))))))))</f>
        <v/>
      </c>
    </row>
    <row r="667" spans="1:9" x14ac:dyDescent="0.25">
      <c r="A667" s="16"/>
      <c r="B667" s="13"/>
      <c r="C667" s="13"/>
      <c r="D667" s="14"/>
      <c r="E667" s="17" t="str">
        <f>IF(OR(B667="",SUMPRODUCT(--EXACT('Номенклатура'!$A$6:$A$205,B667))&lt;&gt;1),"",INDEX('Номенклатура'!$D$6:$D$205,SUMPRODUCT(EXACT('Номенклатура'!$A$6:$A$205,B667)*(ROW('Номенклатура'!$A$6:$A$205)-5)))&amp;"")</f>
        <v/>
      </c>
      <c r="F667" s="18" t="str">
        <f>IF(OR(I667="ОК",I667="Учтено: добавьте пояснение"),IF(C667="Приход",D667,IF(C667="Корректировка остатка",D667,-D667)),"")</f>
        <v/>
      </c>
      <c r="G667" s="13"/>
      <c r="H667" s="15" t="str">
        <f>IF(OR(B667="",SUMPRODUCT(--EXACT('Номенклатура'!$A$6:$A$205,B667))&lt;&gt;1),"",INDEX('Номенклатура'!$B$6:$B$205,SUMPRODUCT(EXACT('Номенклатура'!$A$6:$A$205,B667)*(ROW('Номенклатура'!$A$6:$A$205)-5)))&amp;"")</f>
        <v/>
      </c>
      <c r="I667" s="15" t="str">
        <f>IF(COUNTA(A667:D667,G667)=0,"",IF(NOT(ISNUMBER(A667)),"Укажите дату",IF(B667="","Укажите код",IF(NOT(AND(ISTEXT(B667),LEN(B667)&gt;0,LEN(B667)&lt;=30,ISNUMBER(FIND(LEFT(B667,1),"ABCDEFGHIJKLMNOPQRSTUVWXYZ")),SUMPRODUCT((MID(B667,{1,2,3,4,5,6,7,8,9,10,11,12,13,14,15,16,17,18,19,20,21,22,23,24,25,26,27,28,29,30},1)&lt;&gt;"")*ISERROR(FIND(MID(B667,{1,2,3,4,5,6,7,8,9,10,11,12,13,14,15,16,17,18,19,20,21,22,23,24,25,26,27,28,29,30},1),"ABCDEFGHIJKLMNOPQRSTUVWXYZ0123456789-_")))=0,ISERROR(VALUE(B667)))),"Недопустимый код: только латинские буквы A-Z в верхнем регистре, цифры, - и _; начало с буквы, до 30 символов (например MILK-001)",IF(SUMPRODUCT(--EXACT('Номенклатура'!$A$6:$A$205,B667))=0,"Код не найден в номенклатуре",IF(SUMPRODUCT(--EXACT('Номенклатура'!$A$6:$A$205,B667))&gt;1,"Код повторяется в номенклатуре",IF(ISNA(MATCH(C667,{"Приход","Расход","Списание","Корректировка остатка"},0)),"Выберите тип операции",IF(NOT(ISNUMBER(D667)),"Укажите количество",IF(D667=0,"Количество не может быть 0",IF(AND(C667&lt;&gt;"Корректировка остатка",D667&lt;0),"Для этого типа количество положительное",IF(NOT(ISNUMBER('Номенклатура'!$C$2)),"Укажите дату начала учёта",IF(A667&lt;INT('Номенклатура'!$C$2),"Раньше даты начала учёта: НЕ учтено",IF(AND(C667="Корректировка остатка",TRIM(G667)=""),"Учтено: добавьте пояснение","ОК")))))))))))))</f>
        <v/>
      </c>
    </row>
    <row r="668" spans="1:9" x14ac:dyDescent="0.25">
      <c r="A668" s="16"/>
      <c r="B668" s="13"/>
      <c r="C668" s="13"/>
      <c r="D668" s="14"/>
      <c r="E668" s="17" t="str">
        <f>IF(OR(B668="",SUMPRODUCT(--EXACT('Номенклатура'!$A$6:$A$205,B668))&lt;&gt;1),"",INDEX('Номенклатура'!$D$6:$D$205,SUMPRODUCT(EXACT('Номенклатура'!$A$6:$A$205,B668)*(ROW('Номенклатура'!$A$6:$A$205)-5)))&amp;"")</f>
        <v/>
      </c>
      <c r="F668" s="18" t="str">
        <f>IF(OR(I668="ОК",I668="Учтено: добавьте пояснение"),IF(C668="Приход",D668,IF(C668="Корректировка остатка",D668,-D668)),"")</f>
        <v/>
      </c>
      <c r="G668" s="13"/>
      <c r="H668" s="15" t="str">
        <f>IF(OR(B668="",SUMPRODUCT(--EXACT('Номенклатура'!$A$6:$A$205,B668))&lt;&gt;1),"",INDEX('Номенклатура'!$B$6:$B$205,SUMPRODUCT(EXACT('Номенклатура'!$A$6:$A$205,B668)*(ROW('Номенклатура'!$A$6:$A$205)-5)))&amp;"")</f>
        <v/>
      </c>
      <c r="I668" s="15" t="str">
        <f>IF(COUNTA(A668:D668,G668)=0,"",IF(NOT(ISNUMBER(A668)),"Укажите дату",IF(B668="","Укажите код",IF(NOT(AND(ISTEXT(B668),LEN(B668)&gt;0,LEN(B668)&lt;=30,ISNUMBER(FIND(LEFT(B668,1),"ABCDEFGHIJKLMNOPQRSTUVWXYZ")),SUMPRODUCT((MID(B668,{1,2,3,4,5,6,7,8,9,10,11,12,13,14,15,16,17,18,19,20,21,22,23,24,25,26,27,28,29,30},1)&lt;&gt;"")*ISERROR(FIND(MID(B668,{1,2,3,4,5,6,7,8,9,10,11,12,13,14,15,16,17,18,19,20,21,22,23,24,25,26,27,28,29,30},1),"ABCDEFGHIJKLMNOPQRSTUVWXYZ0123456789-_")))=0,ISERROR(VALUE(B668)))),"Недопустимый код: только латинские буквы A-Z в верхнем регистре, цифры, - и _; начало с буквы, до 30 символов (например MILK-001)",IF(SUMPRODUCT(--EXACT('Номенклатура'!$A$6:$A$205,B668))=0,"Код не найден в номенклатуре",IF(SUMPRODUCT(--EXACT('Номенклатура'!$A$6:$A$205,B668))&gt;1,"Код повторяется в номенклатуре",IF(ISNA(MATCH(C668,{"Приход","Расход","Списание","Корректировка остатка"},0)),"Выберите тип операции",IF(NOT(ISNUMBER(D668)),"Укажите количество",IF(D668=0,"Количество не может быть 0",IF(AND(C668&lt;&gt;"Корректировка остатка",D668&lt;0),"Для этого типа количество положительное",IF(NOT(ISNUMBER('Номенклатура'!$C$2)),"Укажите дату начала учёта",IF(A668&lt;INT('Номенклатура'!$C$2),"Раньше даты начала учёта: НЕ учтено",IF(AND(C668="Корректировка остатка",TRIM(G668)=""),"Учтено: добавьте пояснение","ОК")))))))))))))</f>
        <v/>
      </c>
    </row>
    <row r="669" spans="1:9" x14ac:dyDescent="0.25">
      <c r="A669" s="16"/>
      <c r="B669" s="13"/>
      <c r="C669" s="13"/>
      <c r="D669" s="14"/>
      <c r="E669" s="17" t="str">
        <f>IF(OR(B669="",SUMPRODUCT(--EXACT('Номенклатура'!$A$6:$A$205,B669))&lt;&gt;1),"",INDEX('Номенклатура'!$D$6:$D$205,SUMPRODUCT(EXACT('Номенклатура'!$A$6:$A$205,B669)*(ROW('Номенклатура'!$A$6:$A$205)-5)))&amp;"")</f>
        <v/>
      </c>
      <c r="F669" s="18" t="str">
        <f>IF(OR(I669="ОК",I669="Учтено: добавьте пояснение"),IF(C669="Приход",D669,IF(C669="Корректировка остатка",D669,-D669)),"")</f>
        <v/>
      </c>
      <c r="G669" s="13"/>
      <c r="H669" s="15" t="str">
        <f>IF(OR(B669="",SUMPRODUCT(--EXACT('Номенклатура'!$A$6:$A$205,B669))&lt;&gt;1),"",INDEX('Номенклатура'!$B$6:$B$205,SUMPRODUCT(EXACT('Номенклатура'!$A$6:$A$205,B669)*(ROW('Номенклатура'!$A$6:$A$205)-5)))&amp;"")</f>
        <v/>
      </c>
      <c r="I669" s="15" t="str">
        <f>IF(COUNTA(A669:D669,G669)=0,"",IF(NOT(ISNUMBER(A669)),"Укажите дату",IF(B669="","Укажите код",IF(NOT(AND(ISTEXT(B669),LEN(B669)&gt;0,LEN(B669)&lt;=30,ISNUMBER(FIND(LEFT(B669,1),"ABCDEFGHIJKLMNOPQRSTUVWXYZ")),SUMPRODUCT((MID(B669,{1,2,3,4,5,6,7,8,9,10,11,12,13,14,15,16,17,18,19,20,21,22,23,24,25,26,27,28,29,30},1)&lt;&gt;"")*ISERROR(FIND(MID(B669,{1,2,3,4,5,6,7,8,9,10,11,12,13,14,15,16,17,18,19,20,21,22,23,24,25,26,27,28,29,30},1),"ABCDEFGHIJKLMNOPQRSTUVWXYZ0123456789-_")))=0,ISERROR(VALUE(B669)))),"Недопустимый код: только латинские буквы A-Z в верхнем регистре, цифры, - и _; начало с буквы, до 30 символов (например MILK-001)",IF(SUMPRODUCT(--EXACT('Номенклатура'!$A$6:$A$205,B669))=0,"Код не найден в номенклатуре",IF(SUMPRODUCT(--EXACT('Номенклатура'!$A$6:$A$205,B669))&gt;1,"Код повторяется в номенклатуре",IF(ISNA(MATCH(C669,{"Приход","Расход","Списание","Корректировка остатка"},0)),"Выберите тип операции",IF(NOT(ISNUMBER(D669)),"Укажите количество",IF(D669=0,"Количество не может быть 0",IF(AND(C669&lt;&gt;"Корректировка остатка",D669&lt;0),"Для этого типа количество положительное",IF(NOT(ISNUMBER('Номенклатура'!$C$2)),"Укажите дату начала учёта",IF(A669&lt;INT('Номенклатура'!$C$2),"Раньше даты начала учёта: НЕ учтено",IF(AND(C669="Корректировка остатка",TRIM(G669)=""),"Учтено: добавьте пояснение","ОК")))))))))))))</f>
        <v/>
      </c>
    </row>
    <row r="670" spans="1:9" x14ac:dyDescent="0.25">
      <c r="A670" s="16"/>
      <c r="B670" s="13"/>
      <c r="C670" s="13"/>
      <c r="D670" s="14"/>
      <c r="E670" s="17" t="str">
        <f>IF(OR(B670="",SUMPRODUCT(--EXACT('Номенклатура'!$A$6:$A$205,B670))&lt;&gt;1),"",INDEX('Номенклатура'!$D$6:$D$205,SUMPRODUCT(EXACT('Номенклатура'!$A$6:$A$205,B670)*(ROW('Номенклатура'!$A$6:$A$205)-5)))&amp;"")</f>
        <v/>
      </c>
      <c r="F670" s="18" t="str">
        <f>IF(OR(I670="ОК",I670="Учтено: добавьте пояснение"),IF(C670="Приход",D670,IF(C670="Корректировка остатка",D670,-D670)),"")</f>
        <v/>
      </c>
      <c r="G670" s="13"/>
      <c r="H670" s="15" t="str">
        <f>IF(OR(B670="",SUMPRODUCT(--EXACT('Номенклатура'!$A$6:$A$205,B670))&lt;&gt;1),"",INDEX('Номенклатура'!$B$6:$B$205,SUMPRODUCT(EXACT('Номенклатура'!$A$6:$A$205,B670)*(ROW('Номенклатура'!$A$6:$A$205)-5)))&amp;"")</f>
        <v/>
      </c>
      <c r="I670" s="15" t="str">
        <f>IF(COUNTA(A670:D670,G670)=0,"",IF(NOT(ISNUMBER(A670)),"Укажите дату",IF(B670="","Укажите код",IF(NOT(AND(ISTEXT(B670),LEN(B670)&gt;0,LEN(B670)&lt;=30,ISNUMBER(FIND(LEFT(B670,1),"ABCDEFGHIJKLMNOPQRSTUVWXYZ")),SUMPRODUCT((MID(B670,{1,2,3,4,5,6,7,8,9,10,11,12,13,14,15,16,17,18,19,20,21,22,23,24,25,26,27,28,29,30},1)&lt;&gt;"")*ISERROR(FIND(MID(B670,{1,2,3,4,5,6,7,8,9,10,11,12,13,14,15,16,17,18,19,20,21,22,23,24,25,26,27,28,29,30},1),"ABCDEFGHIJKLMNOPQRSTUVWXYZ0123456789-_")))=0,ISERROR(VALUE(B670)))),"Недопустимый код: только латинские буквы A-Z в верхнем регистре, цифры, - и _; начало с буквы, до 30 символов (например MILK-001)",IF(SUMPRODUCT(--EXACT('Номенклатура'!$A$6:$A$205,B670))=0,"Код не найден в номенклатуре",IF(SUMPRODUCT(--EXACT('Номенклатура'!$A$6:$A$205,B670))&gt;1,"Код повторяется в номенклатуре",IF(ISNA(MATCH(C670,{"Приход","Расход","Списание","Корректировка остатка"},0)),"Выберите тип операции",IF(NOT(ISNUMBER(D670)),"Укажите количество",IF(D670=0,"Количество не может быть 0",IF(AND(C670&lt;&gt;"Корректировка остатка",D670&lt;0),"Для этого типа количество положительное",IF(NOT(ISNUMBER('Номенклатура'!$C$2)),"Укажите дату начала учёта",IF(A670&lt;INT('Номенклатура'!$C$2),"Раньше даты начала учёта: НЕ учтено",IF(AND(C670="Корректировка остатка",TRIM(G670)=""),"Учтено: добавьте пояснение","ОК")))))))))))))</f>
        <v/>
      </c>
    </row>
    <row r="671" spans="1:9" x14ac:dyDescent="0.25">
      <c r="A671" s="16"/>
      <c r="B671" s="13"/>
      <c r="C671" s="13"/>
      <c r="D671" s="14"/>
      <c r="E671" s="17" t="str">
        <f>IF(OR(B671="",SUMPRODUCT(--EXACT('Номенклатура'!$A$6:$A$205,B671))&lt;&gt;1),"",INDEX('Номенклатура'!$D$6:$D$205,SUMPRODUCT(EXACT('Номенклатура'!$A$6:$A$205,B671)*(ROW('Номенклатура'!$A$6:$A$205)-5)))&amp;"")</f>
        <v/>
      </c>
      <c r="F671" s="18" t="str">
        <f>IF(OR(I671="ОК",I671="Учтено: добавьте пояснение"),IF(C671="Приход",D671,IF(C671="Корректировка остатка",D671,-D671)),"")</f>
        <v/>
      </c>
      <c r="G671" s="13"/>
      <c r="H671" s="15" t="str">
        <f>IF(OR(B671="",SUMPRODUCT(--EXACT('Номенклатура'!$A$6:$A$205,B671))&lt;&gt;1),"",INDEX('Номенклатура'!$B$6:$B$205,SUMPRODUCT(EXACT('Номенклатура'!$A$6:$A$205,B671)*(ROW('Номенклатура'!$A$6:$A$205)-5)))&amp;"")</f>
        <v/>
      </c>
      <c r="I671" s="15" t="str">
        <f>IF(COUNTA(A671:D671,G671)=0,"",IF(NOT(ISNUMBER(A671)),"Укажите дату",IF(B671="","Укажите код",IF(NOT(AND(ISTEXT(B671),LEN(B671)&gt;0,LEN(B671)&lt;=30,ISNUMBER(FIND(LEFT(B671,1),"ABCDEFGHIJKLMNOPQRSTUVWXYZ")),SUMPRODUCT((MID(B671,{1,2,3,4,5,6,7,8,9,10,11,12,13,14,15,16,17,18,19,20,21,22,23,24,25,26,27,28,29,30},1)&lt;&gt;"")*ISERROR(FIND(MID(B671,{1,2,3,4,5,6,7,8,9,10,11,12,13,14,15,16,17,18,19,20,21,22,23,24,25,26,27,28,29,30},1),"ABCDEFGHIJKLMNOPQRSTUVWXYZ0123456789-_")))=0,ISERROR(VALUE(B671)))),"Недопустимый код: только латинские буквы A-Z в верхнем регистре, цифры, - и _; начало с буквы, до 30 символов (например MILK-001)",IF(SUMPRODUCT(--EXACT('Номенклатура'!$A$6:$A$205,B671))=0,"Код не найден в номенклатуре",IF(SUMPRODUCT(--EXACT('Номенклатура'!$A$6:$A$205,B671))&gt;1,"Код повторяется в номенклатуре",IF(ISNA(MATCH(C671,{"Приход","Расход","Списание","Корректировка остатка"},0)),"Выберите тип операции",IF(NOT(ISNUMBER(D671)),"Укажите количество",IF(D671=0,"Количество не может быть 0",IF(AND(C671&lt;&gt;"Корректировка остатка",D671&lt;0),"Для этого типа количество положительное",IF(NOT(ISNUMBER('Номенклатура'!$C$2)),"Укажите дату начала учёта",IF(A671&lt;INT('Номенклатура'!$C$2),"Раньше даты начала учёта: НЕ учтено",IF(AND(C671="Корректировка остатка",TRIM(G671)=""),"Учтено: добавьте пояснение","ОК")))))))))))))</f>
        <v/>
      </c>
    </row>
    <row r="672" spans="1:9" x14ac:dyDescent="0.25">
      <c r="A672" s="16"/>
      <c r="B672" s="13"/>
      <c r="C672" s="13"/>
      <c r="D672" s="14"/>
      <c r="E672" s="17" t="str">
        <f>IF(OR(B672="",SUMPRODUCT(--EXACT('Номенклатура'!$A$6:$A$205,B672))&lt;&gt;1),"",INDEX('Номенклатура'!$D$6:$D$205,SUMPRODUCT(EXACT('Номенклатура'!$A$6:$A$205,B672)*(ROW('Номенклатура'!$A$6:$A$205)-5)))&amp;"")</f>
        <v/>
      </c>
      <c r="F672" s="18" t="str">
        <f>IF(OR(I672="ОК",I672="Учтено: добавьте пояснение"),IF(C672="Приход",D672,IF(C672="Корректировка остатка",D672,-D672)),"")</f>
        <v/>
      </c>
      <c r="G672" s="13"/>
      <c r="H672" s="15" t="str">
        <f>IF(OR(B672="",SUMPRODUCT(--EXACT('Номенклатура'!$A$6:$A$205,B672))&lt;&gt;1),"",INDEX('Номенклатура'!$B$6:$B$205,SUMPRODUCT(EXACT('Номенклатура'!$A$6:$A$205,B672)*(ROW('Номенклатура'!$A$6:$A$205)-5)))&amp;"")</f>
        <v/>
      </c>
      <c r="I672" s="15" t="str">
        <f>IF(COUNTA(A672:D672,G672)=0,"",IF(NOT(ISNUMBER(A672)),"Укажите дату",IF(B672="","Укажите код",IF(NOT(AND(ISTEXT(B672),LEN(B672)&gt;0,LEN(B672)&lt;=30,ISNUMBER(FIND(LEFT(B672,1),"ABCDEFGHIJKLMNOPQRSTUVWXYZ")),SUMPRODUCT((MID(B672,{1,2,3,4,5,6,7,8,9,10,11,12,13,14,15,16,17,18,19,20,21,22,23,24,25,26,27,28,29,30},1)&lt;&gt;"")*ISERROR(FIND(MID(B672,{1,2,3,4,5,6,7,8,9,10,11,12,13,14,15,16,17,18,19,20,21,22,23,24,25,26,27,28,29,30},1),"ABCDEFGHIJKLMNOPQRSTUVWXYZ0123456789-_")))=0,ISERROR(VALUE(B672)))),"Недопустимый код: только латинские буквы A-Z в верхнем регистре, цифры, - и _; начало с буквы, до 30 символов (например MILK-001)",IF(SUMPRODUCT(--EXACT('Номенклатура'!$A$6:$A$205,B672))=0,"Код не найден в номенклатуре",IF(SUMPRODUCT(--EXACT('Номенклатура'!$A$6:$A$205,B672))&gt;1,"Код повторяется в номенклатуре",IF(ISNA(MATCH(C672,{"Приход","Расход","Списание","Корректировка остатка"},0)),"Выберите тип операции",IF(NOT(ISNUMBER(D672)),"Укажите количество",IF(D672=0,"Количество не может быть 0",IF(AND(C672&lt;&gt;"Корректировка остатка",D672&lt;0),"Для этого типа количество положительное",IF(NOT(ISNUMBER('Номенклатура'!$C$2)),"Укажите дату начала учёта",IF(A672&lt;INT('Номенклатура'!$C$2),"Раньше даты начала учёта: НЕ учтено",IF(AND(C672="Корректировка остатка",TRIM(G672)=""),"Учтено: добавьте пояснение","ОК")))))))))))))</f>
        <v/>
      </c>
    </row>
    <row r="673" spans="1:9" x14ac:dyDescent="0.25">
      <c r="A673" s="16"/>
      <c r="B673" s="13"/>
      <c r="C673" s="13"/>
      <c r="D673" s="14"/>
      <c r="E673" s="17" t="str">
        <f>IF(OR(B673="",SUMPRODUCT(--EXACT('Номенклатура'!$A$6:$A$205,B673))&lt;&gt;1),"",INDEX('Номенклатура'!$D$6:$D$205,SUMPRODUCT(EXACT('Номенклатура'!$A$6:$A$205,B673)*(ROW('Номенклатура'!$A$6:$A$205)-5)))&amp;"")</f>
        <v/>
      </c>
      <c r="F673" s="18" t="str">
        <f>IF(OR(I673="ОК",I673="Учтено: добавьте пояснение"),IF(C673="Приход",D673,IF(C673="Корректировка остатка",D673,-D673)),"")</f>
        <v/>
      </c>
      <c r="G673" s="13"/>
      <c r="H673" s="15" t="str">
        <f>IF(OR(B673="",SUMPRODUCT(--EXACT('Номенклатура'!$A$6:$A$205,B673))&lt;&gt;1),"",INDEX('Номенклатура'!$B$6:$B$205,SUMPRODUCT(EXACT('Номенклатура'!$A$6:$A$205,B673)*(ROW('Номенклатура'!$A$6:$A$205)-5)))&amp;"")</f>
        <v/>
      </c>
      <c r="I673" s="15" t="str">
        <f>IF(COUNTA(A673:D673,G673)=0,"",IF(NOT(ISNUMBER(A673)),"Укажите дату",IF(B673="","Укажите код",IF(NOT(AND(ISTEXT(B673),LEN(B673)&gt;0,LEN(B673)&lt;=30,ISNUMBER(FIND(LEFT(B673,1),"ABCDEFGHIJKLMNOPQRSTUVWXYZ")),SUMPRODUCT((MID(B673,{1,2,3,4,5,6,7,8,9,10,11,12,13,14,15,16,17,18,19,20,21,22,23,24,25,26,27,28,29,30},1)&lt;&gt;"")*ISERROR(FIND(MID(B673,{1,2,3,4,5,6,7,8,9,10,11,12,13,14,15,16,17,18,19,20,21,22,23,24,25,26,27,28,29,30},1),"ABCDEFGHIJKLMNOPQRSTUVWXYZ0123456789-_")))=0,ISERROR(VALUE(B673)))),"Недопустимый код: только латинские буквы A-Z в верхнем регистре, цифры, - и _; начало с буквы, до 30 символов (например MILK-001)",IF(SUMPRODUCT(--EXACT('Номенклатура'!$A$6:$A$205,B673))=0,"Код не найден в номенклатуре",IF(SUMPRODUCT(--EXACT('Номенклатура'!$A$6:$A$205,B673))&gt;1,"Код повторяется в номенклатуре",IF(ISNA(MATCH(C673,{"Приход","Расход","Списание","Корректировка остатка"},0)),"Выберите тип операции",IF(NOT(ISNUMBER(D673)),"Укажите количество",IF(D673=0,"Количество не может быть 0",IF(AND(C673&lt;&gt;"Корректировка остатка",D673&lt;0),"Для этого типа количество положительное",IF(NOT(ISNUMBER('Номенклатура'!$C$2)),"Укажите дату начала учёта",IF(A673&lt;INT('Номенклатура'!$C$2),"Раньше даты начала учёта: НЕ учтено",IF(AND(C673="Корректировка остатка",TRIM(G673)=""),"Учтено: добавьте пояснение","ОК")))))))))))))</f>
        <v/>
      </c>
    </row>
    <row r="674" spans="1:9" x14ac:dyDescent="0.25">
      <c r="A674" s="16"/>
      <c r="B674" s="13"/>
      <c r="C674" s="13"/>
      <c r="D674" s="14"/>
      <c r="E674" s="17" t="str">
        <f>IF(OR(B674="",SUMPRODUCT(--EXACT('Номенклатура'!$A$6:$A$205,B674))&lt;&gt;1),"",INDEX('Номенклатура'!$D$6:$D$205,SUMPRODUCT(EXACT('Номенклатура'!$A$6:$A$205,B674)*(ROW('Номенклатура'!$A$6:$A$205)-5)))&amp;"")</f>
        <v/>
      </c>
      <c r="F674" s="18" t="str">
        <f>IF(OR(I674="ОК",I674="Учтено: добавьте пояснение"),IF(C674="Приход",D674,IF(C674="Корректировка остатка",D674,-D674)),"")</f>
        <v/>
      </c>
      <c r="G674" s="13"/>
      <c r="H674" s="15" t="str">
        <f>IF(OR(B674="",SUMPRODUCT(--EXACT('Номенклатура'!$A$6:$A$205,B674))&lt;&gt;1),"",INDEX('Номенклатура'!$B$6:$B$205,SUMPRODUCT(EXACT('Номенклатура'!$A$6:$A$205,B674)*(ROW('Номенклатура'!$A$6:$A$205)-5)))&amp;"")</f>
        <v/>
      </c>
      <c r="I674" s="15" t="str">
        <f>IF(COUNTA(A674:D674,G674)=0,"",IF(NOT(ISNUMBER(A674)),"Укажите дату",IF(B674="","Укажите код",IF(NOT(AND(ISTEXT(B674),LEN(B674)&gt;0,LEN(B674)&lt;=30,ISNUMBER(FIND(LEFT(B674,1),"ABCDEFGHIJKLMNOPQRSTUVWXYZ")),SUMPRODUCT((MID(B674,{1,2,3,4,5,6,7,8,9,10,11,12,13,14,15,16,17,18,19,20,21,22,23,24,25,26,27,28,29,30},1)&lt;&gt;"")*ISERROR(FIND(MID(B674,{1,2,3,4,5,6,7,8,9,10,11,12,13,14,15,16,17,18,19,20,21,22,23,24,25,26,27,28,29,30},1),"ABCDEFGHIJKLMNOPQRSTUVWXYZ0123456789-_")))=0,ISERROR(VALUE(B674)))),"Недопустимый код: только латинские буквы A-Z в верхнем регистре, цифры, - и _; начало с буквы, до 30 символов (например MILK-001)",IF(SUMPRODUCT(--EXACT('Номенклатура'!$A$6:$A$205,B674))=0,"Код не найден в номенклатуре",IF(SUMPRODUCT(--EXACT('Номенклатура'!$A$6:$A$205,B674))&gt;1,"Код повторяется в номенклатуре",IF(ISNA(MATCH(C674,{"Приход","Расход","Списание","Корректировка остатка"},0)),"Выберите тип операции",IF(NOT(ISNUMBER(D674)),"Укажите количество",IF(D674=0,"Количество не может быть 0",IF(AND(C674&lt;&gt;"Корректировка остатка",D674&lt;0),"Для этого типа количество положительное",IF(NOT(ISNUMBER('Номенклатура'!$C$2)),"Укажите дату начала учёта",IF(A674&lt;INT('Номенклатура'!$C$2),"Раньше даты начала учёта: НЕ учтено",IF(AND(C674="Корректировка остатка",TRIM(G674)=""),"Учтено: добавьте пояснение","ОК")))))))))))))</f>
        <v/>
      </c>
    </row>
    <row r="675" spans="1:9" x14ac:dyDescent="0.25">
      <c r="A675" s="16"/>
      <c r="B675" s="13"/>
      <c r="C675" s="13"/>
      <c r="D675" s="14"/>
      <c r="E675" s="17" t="str">
        <f>IF(OR(B675="",SUMPRODUCT(--EXACT('Номенклатура'!$A$6:$A$205,B675))&lt;&gt;1),"",INDEX('Номенклатура'!$D$6:$D$205,SUMPRODUCT(EXACT('Номенклатура'!$A$6:$A$205,B675)*(ROW('Номенклатура'!$A$6:$A$205)-5)))&amp;"")</f>
        <v/>
      </c>
      <c r="F675" s="18" t="str">
        <f>IF(OR(I675="ОК",I675="Учтено: добавьте пояснение"),IF(C675="Приход",D675,IF(C675="Корректировка остатка",D675,-D675)),"")</f>
        <v/>
      </c>
      <c r="G675" s="13"/>
      <c r="H675" s="15" t="str">
        <f>IF(OR(B675="",SUMPRODUCT(--EXACT('Номенклатура'!$A$6:$A$205,B675))&lt;&gt;1),"",INDEX('Номенклатура'!$B$6:$B$205,SUMPRODUCT(EXACT('Номенклатура'!$A$6:$A$205,B675)*(ROW('Номенклатура'!$A$6:$A$205)-5)))&amp;"")</f>
        <v/>
      </c>
      <c r="I675" s="15" t="str">
        <f>IF(COUNTA(A675:D675,G675)=0,"",IF(NOT(ISNUMBER(A675)),"Укажите дату",IF(B675="","Укажите код",IF(NOT(AND(ISTEXT(B675),LEN(B675)&gt;0,LEN(B675)&lt;=30,ISNUMBER(FIND(LEFT(B675,1),"ABCDEFGHIJKLMNOPQRSTUVWXYZ")),SUMPRODUCT((MID(B675,{1,2,3,4,5,6,7,8,9,10,11,12,13,14,15,16,17,18,19,20,21,22,23,24,25,26,27,28,29,30},1)&lt;&gt;"")*ISERROR(FIND(MID(B675,{1,2,3,4,5,6,7,8,9,10,11,12,13,14,15,16,17,18,19,20,21,22,23,24,25,26,27,28,29,30},1),"ABCDEFGHIJKLMNOPQRSTUVWXYZ0123456789-_")))=0,ISERROR(VALUE(B675)))),"Недопустимый код: только латинские буквы A-Z в верхнем регистре, цифры, - и _; начало с буквы, до 30 символов (например MILK-001)",IF(SUMPRODUCT(--EXACT('Номенклатура'!$A$6:$A$205,B675))=0,"Код не найден в номенклатуре",IF(SUMPRODUCT(--EXACT('Номенклатура'!$A$6:$A$205,B675))&gt;1,"Код повторяется в номенклатуре",IF(ISNA(MATCH(C675,{"Приход","Расход","Списание","Корректировка остатка"},0)),"Выберите тип операции",IF(NOT(ISNUMBER(D675)),"Укажите количество",IF(D675=0,"Количество не может быть 0",IF(AND(C675&lt;&gt;"Корректировка остатка",D675&lt;0),"Для этого типа количество положительное",IF(NOT(ISNUMBER('Номенклатура'!$C$2)),"Укажите дату начала учёта",IF(A675&lt;INT('Номенклатура'!$C$2),"Раньше даты начала учёта: НЕ учтено",IF(AND(C675="Корректировка остатка",TRIM(G675)=""),"Учтено: добавьте пояснение","ОК")))))))))))))</f>
        <v/>
      </c>
    </row>
    <row r="676" spans="1:9" x14ac:dyDescent="0.25">
      <c r="A676" s="16"/>
      <c r="B676" s="13"/>
      <c r="C676" s="13"/>
      <c r="D676" s="14"/>
      <c r="E676" s="17" t="str">
        <f>IF(OR(B676="",SUMPRODUCT(--EXACT('Номенклатура'!$A$6:$A$205,B676))&lt;&gt;1),"",INDEX('Номенклатура'!$D$6:$D$205,SUMPRODUCT(EXACT('Номенклатура'!$A$6:$A$205,B676)*(ROW('Номенклатура'!$A$6:$A$205)-5)))&amp;"")</f>
        <v/>
      </c>
      <c r="F676" s="18" t="str">
        <f>IF(OR(I676="ОК",I676="Учтено: добавьте пояснение"),IF(C676="Приход",D676,IF(C676="Корректировка остатка",D676,-D676)),"")</f>
        <v/>
      </c>
      <c r="G676" s="13"/>
      <c r="H676" s="15" t="str">
        <f>IF(OR(B676="",SUMPRODUCT(--EXACT('Номенклатура'!$A$6:$A$205,B676))&lt;&gt;1),"",INDEX('Номенклатура'!$B$6:$B$205,SUMPRODUCT(EXACT('Номенклатура'!$A$6:$A$205,B676)*(ROW('Номенклатура'!$A$6:$A$205)-5)))&amp;"")</f>
        <v/>
      </c>
      <c r="I676" s="15" t="str">
        <f>IF(COUNTA(A676:D676,G676)=0,"",IF(NOT(ISNUMBER(A676)),"Укажите дату",IF(B676="","Укажите код",IF(NOT(AND(ISTEXT(B676),LEN(B676)&gt;0,LEN(B676)&lt;=30,ISNUMBER(FIND(LEFT(B676,1),"ABCDEFGHIJKLMNOPQRSTUVWXYZ")),SUMPRODUCT((MID(B676,{1,2,3,4,5,6,7,8,9,10,11,12,13,14,15,16,17,18,19,20,21,22,23,24,25,26,27,28,29,30},1)&lt;&gt;"")*ISERROR(FIND(MID(B676,{1,2,3,4,5,6,7,8,9,10,11,12,13,14,15,16,17,18,19,20,21,22,23,24,25,26,27,28,29,30},1),"ABCDEFGHIJKLMNOPQRSTUVWXYZ0123456789-_")))=0,ISERROR(VALUE(B676)))),"Недопустимый код: только латинские буквы A-Z в верхнем регистре, цифры, - и _; начало с буквы, до 30 символов (например MILK-001)",IF(SUMPRODUCT(--EXACT('Номенклатура'!$A$6:$A$205,B676))=0,"Код не найден в номенклатуре",IF(SUMPRODUCT(--EXACT('Номенклатура'!$A$6:$A$205,B676))&gt;1,"Код повторяется в номенклатуре",IF(ISNA(MATCH(C676,{"Приход","Расход","Списание","Корректировка остатка"},0)),"Выберите тип операции",IF(NOT(ISNUMBER(D676)),"Укажите количество",IF(D676=0,"Количество не может быть 0",IF(AND(C676&lt;&gt;"Корректировка остатка",D676&lt;0),"Для этого типа количество положительное",IF(NOT(ISNUMBER('Номенклатура'!$C$2)),"Укажите дату начала учёта",IF(A676&lt;INT('Номенклатура'!$C$2),"Раньше даты начала учёта: НЕ учтено",IF(AND(C676="Корректировка остатка",TRIM(G676)=""),"Учтено: добавьте пояснение","ОК")))))))))))))</f>
        <v/>
      </c>
    </row>
    <row r="677" spans="1:9" x14ac:dyDescent="0.25">
      <c r="A677" s="16"/>
      <c r="B677" s="13"/>
      <c r="C677" s="13"/>
      <c r="D677" s="14"/>
      <c r="E677" s="17" t="str">
        <f>IF(OR(B677="",SUMPRODUCT(--EXACT('Номенклатура'!$A$6:$A$205,B677))&lt;&gt;1),"",INDEX('Номенклатура'!$D$6:$D$205,SUMPRODUCT(EXACT('Номенклатура'!$A$6:$A$205,B677)*(ROW('Номенклатура'!$A$6:$A$205)-5)))&amp;"")</f>
        <v/>
      </c>
      <c r="F677" s="18" t="str">
        <f>IF(OR(I677="ОК",I677="Учтено: добавьте пояснение"),IF(C677="Приход",D677,IF(C677="Корректировка остатка",D677,-D677)),"")</f>
        <v/>
      </c>
      <c r="G677" s="13"/>
      <c r="H677" s="15" t="str">
        <f>IF(OR(B677="",SUMPRODUCT(--EXACT('Номенклатура'!$A$6:$A$205,B677))&lt;&gt;1),"",INDEX('Номенклатура'!$B$6:$B$205,SUMPRODUCT(EXACT('Номенклатура'!$A$6:$A$205,B677)*(ROW('Номенклатура'!$A$6:$A$205)-5)))&amp;"")</f>
        <v/>
      </c>
      <c r="I677" s="15" t="str">
        <f>IF(COUNTA(A677:D677,G677)=0,"",IF(NOT(ISNUMBER(A677)),"Укажите дату",IF(B677="","Укажите код",IF(NOT(AND(ISTEXT(B677),LEN(B677)&gt;0,LEN(B677)&lt;=30,ISNUMBER(FIND(LEFT(B677,1),"ABCDEFGHIJKLMNOPQRSTUVWXYZ")),SUMPRODUCT((MID(B677,{1,2,3,4,5,6,7,8,9,10,11,12,13,14,15,16,17,18,19,20,21,22,23,24,25,26,27,28,29,30},1)&lt;&gt;"")*ISERROR(FIND(MID(B677,{1,2,3,4,5,6,7,8,9,10,11,12,13,14,15,16,17,18,19,20,21,22,23,24,25,26,27,28,29,30},1),"ABCDEFGHIJKLMNOPQRSTUVWXYZ0123456789-_")))=0,ISERROR(VALUE(B677)))),"Недопустимый код: только латинские буквы A-Z в верхнем регистре, цифры, - и _; начало с буквы, до 30 символов (например MILK-001)",IF(SUMPRODUCT(--EXACT('Номенклатура'!$A$6:$A$205,B677))=0,"Код не найден в номенклатуре",IF(SUMPRODUCT(--EXACT('Номенклатура'!$A$6:$A$205,B677))&gt;1,"Код повторяется в номенклатуре",IF(ISNA(MATCH(C677,{"Приход","Расход","Списание","Корректировка остатка"},0)),"Выберите тип операции",IF(NOT(ISNUMBER(D677)),"Укажите количество",IF(D677=0,"Количество не может быть 0",IF(AND(C677&lt;&gt;"Корректировка остатка",D677&lt;0),"Для этого типа количество положительное",IF(NOT(ISNUMBER('Номенклатура'!$C$2)),"Укажите дату начала учёта",IF(A677&lt;INT('Номенклатура'!$C$2),"Раньше даты начала учёта: НЕ учтено",IF(AND(C677="Корректировка остатка",TRIM(G677)=""),"Учтено: добавьте пояснение","ОК")))))))))))))</f>
        <v/>
      </c>
    </row>
    <row r="678" spans="1:9" x14ac:dyDescent="0.25">
      <c r="A678" s="16"/>
      <c r="B678" s="13"/>
      <c r="C678" s="13"/>
      <c r="D678" s="14"/>
      <c r="E678" s="17" t="str">
        <f>IF(OR(B678="",SUMPRODUCT(--EXACT('Номенклатура'!$A$6:$A$205,B678))&lt;&gt;1),"",INDEX('Номенклатура'!$D$6:$D$205,SUMPRODUCT(EXACT('Номенклатура'!$A$6:$A$205,B678)*(ROW('Номенклатура'!$A$6:$A$205)-5)))&amp;"")</f>
        <v/>
      </c>
      <c r="F678" s="18" t="str">
        <f>IF(OR(I678="ОК",I678="Учтено: добавьте пояснение"),IF(C678="Приход",D678,IF(C678="Корректировка остатка",D678,-D678)),"")</f>
        <v/>
      </c>
      <c r="G678" s="13"/>
      <c r="H678" s="15" t="str">
        <f>IF(OR(B678="",SUMPRODUCT(--EXACT('Номенклатура'!$A$6:$A$205,B678))&lt;&gt;1),"",INDEX('Номенклатура'!$B$6:$B$205,SUMPRODUCT(EXACT('Номенклатура'!$A$6:$A$205,B678)*(ROW('Номенклатура'!$A$6:$A$205)-5)))&amp;"")</f>
        <v/>
      </c>
      <c r="I678" s="15" t="str">
        <f>IF(COUNTA(A678:D678,G678)=0,"",IF(NOT(ISNUMBER(A678)),"Укажите дату",IF(B678="","Укажите код",IF(NOT(AND(ISTEXT(B678),LEN(B678)&gt;0,LEN(B678)&lt;=30,ISNUMBER(FIND(LEFT(B678,1),"ABCDEFGHIJKLMNOPQRSTUVWXYZ")),SUMPRODUCT((MID(B678,{1,2,3,4,5,6,7,8,9,10,11,12,13,14,15,16,17,18,19,20,21,22,23,24,25,26,27,28,29,30},1)&lt;&gt;"")*ISERROR(FIND(MID(B678,{1,2,3,4,5,6,7,8,9,10,11,12,13,14,15,16,17,18,19,20,21,22,23,24,25,26,27,28,29,30},1),"ABCDEFGHIJKLMNOPQRSTUVWXYZ0123456789-_")))=0,ISERROR(VALUE(B678)))),"Недопустимый код: только латинские буквы A-Z в верхнем регистре, цифры, - и _; начало с буквы, до 30 символов (например MILK-001)",IF(SUMPRODUCT(--EXACT('Номенклатура'!$A$6:$A$205,B678))=0,"Код не найден в номенклатуре",IF(SUMPRODUCT(--EXACT('Номенклатура'!$A$6:$A$205,B678))&gt;1,"Код повторяется в номенклатуре",IF(ISNA(MATCH(C678,{"Приход","Расход","Списание","Корректировка остатка"},0)),"Выберите тип операции",IF(NOT(ISNUMBER(D678)),"Укажите количество",IF(D678=0,"Количество не может быть 0",IF(AND(C678&lt;&gt;"Корректировка остатка",D678&lt;0),"Для этого типа количество положительное",IF(NOT(ISNUMBER('Номенклатура'!$C$2)),"Укажите дату начала учёта",IF(A678&lt;INT('Номенклатура'!$C$2),"Раньше даты начала учёта: НЕ учтено",IF(AND(C678="Корректировка остатка",TRIM(G678)=""),"Учтено: добавьте пояснение","ОК")))))))))))))</f>
        <v/>
      </c>
    </row>
    <row r="679" spans="1:9" x14ac:dyDescent="0.25">
      <c r="A679" s="16"/>
      <c r="B679" s="13"/>
      <c r="C679" s="13"/>
      <c r="D679" s="14"/>
      <c r="E679" s="17" t="str">
        <f>IF(OR(B679="",SUMPRODUCT(--EXACT('Номенклатура'!$A$6:$A$205,B679))&lt;&gt;1),"",INDEX('Номенклатура'!$D$6:$D$205,SUMPRODUCT(EXACT('Номенклатура'!$A$6:$A$205,B679)*(ROW('Номенклатура'!$A$6:$A$205)-5)))&amp;"")</f>
        <v/>
      </c>
      <c r="F679" s="18" t="str">
        <f>IF(OR(I679="ОК",I679="Учтено: добавьте пояснение"),IF(C679="Приход",D679,IF(C679="Корректировка остатка",D679,-D679)),"")</f>
        <v/>
      </c>
      <c r="G679" s="13"/>
      <c r="H679" s="15" t="str">
        <f>IF(OR(B679="",SUMPRODUCT(--EXACT('Номенклатура'!$A$6:$A$205,B679))&lt;&gt;1),"",INDEX('Номенклатура'!$B$6:$B$205,SUMPRODUCT(EXACT('Номенклатура'!$A$6:$A$205,B679)*(ROW('Номенклатура'!$A$6:$A$205)-5)))&amp;"")</f>
        <v/>
      </c>
      <c r="I679" s="15" t="str">
        <f>IF(COUNTA(A679:D679,G679)=0,"",IF(NOT(ISNUMBER(A679)),"Укажите дату",IF(B679="","Укажите код",IF(NOT(AND(ISTEXT(B679),LEN(B679)&gt;0,LEN(B679)&lt;=30,ISNUMBER(FIND(LEFT(B679,1),"ABCDEFGHIJKLMNOPQRSTUVWXYZ")),SUMPRODUCT((MID(B679,{1,2,3,4,5,6,7,8,9,10,11,12,13,14,15,16,17,18,19,20,21,22,23,24,25,26,27,28,29,30},1)&lt;&gt;"")*ISERROR(FIND(MID(B679,{1,2,3,4,5,6,7,8,9,10,11,12,13,14,15,16,17,18,19,20,21,22,23,24,25,26,27,28,29,30},1),"ABCDEFGHIJKLMNOPQRSTUVWXYZ0123456789-_")))=0,ISERROR(VALUE(B679)))),"Недопустимый код: только латинские буквы A-Z в верхнем регистре, цифры, - и _; начало с буквы, до 30 символов (например MILK-001)",IF(SUMPRODUCT(--EXACT('Номенклатура'!$A$6:$A$205,B679))=0,"Код не найден в номенклатуре",IF(SUMPRODUCT(--EXACT('Номенклатура'!$A$6:$A$205,B679))&gt;1,"Код повторяется в номенклатуре",IF(ISNA(MATCH(C679,{"Приход","Расход","Списание","Корректировка остатка"},0)),"Выберите тип операции",IF(NOT(ISNUMBER(D679)),"Укажите количество",IF(D679=0,"Количество не может быть 0",IF(AND(C679&lt;&gt;"Корректировка остатка",D679&lt;0),"Для этого типа количество положительное",IF(NOT(ISNUMBER('Номенклатура'!$C$2)),"Укажите дату начала учёта",IF(A679&lt;INT('Номенклатура'!$C$2),"Раньше даты начала учёта: НЕ учтено",IF(AND(C679="Корректировка остатка",TRIM(G679)=""),"Учтено: добавьте пояснение","ОК")))))))))))))</f>
        <v/>
      </c>
    </row>
    <row r="680" spans="1:9" x14ac:dyDescent="0.25">
      <c r="A680" s="16"/>
      <c r="B680" s="13"/>
      <c r="C680" s="13"/>
      <c r="D680" s="14"/>
      <c r="E680" s="17" t="str">
        <f>IF(OR(B680="",SUMPRODUCT(--EXACT('Номенклатура'!$A$6:$A$205,B680))&lt;&gt;1),"",INDEX('Номенклатура'!$D$6:$D$205,SUMPRODUCT(EXACT('Номенклатура'!$A$6:$A$205,B680)*(ROW('Номенклатура'!$A$6:$A$205)-5)))&amp;"")</f>
        <v/>
      </c>
      <c r="F680" s="18" t="str">
        <f>IF(OR(I680="ОК",I680="Учтено: добавьте пояснение"),IF(C680="Приход",D680,IF(C680="Корректировка остатка",D680,-D680)),"")</f>
        <v/>
      </c>
      <c r="G680" s="13"/>
      <c r="H680" s="15" t="str">
        <f>IF(OR(B680="",SUMPRODUCT(--EXACT('Номенклатура'!$A$6:$A$205,B680))&lt;&gt;1),"",INDEX('Номенклатура'!$B$6:$B$205,SUMPRODUCT(EXACT('Номенклатура'!$A$6:$A$205,B680)*(ROW('Номенклатура'!$A$6:$A$205)-5)))&amp;"")</f>
        <v/>
      </c>
      <c r="I680" s="15" t="str">
        <f>IF(COUNTA(A680:D680,G680)=0,"",IF(NOT(ISNUMBER(A680)),"Укажите дату",IF(B680="","Укажите код",IF(NOT(AND(ISTEXT(B680),LEN(B680)&gt;0,LEN(B680)&lt;=30,ISNUMBER(FIND(LEFT(B680,1),"ABCDEFGHIJKLMNOPQRSTUVWXYZ")),SUMPRODUCT((MID(B680,{1,2,3,4,5,6,7,8,9,10,11,12,13,14,15,16,17,18,19,20,21,22,23,24,25,26,27,28,29,30},1)&lt;&gt;"")*ISERROR(FIND(MID(B680,{1,2,3,4,5,6,7,8,9,10,11,12,13,14,15,16,17,18,19,20,21,22,23,24,25,26,27,28,29,30},1),"ABCDEFGHIJKLMNOPQRSTUVWXYZ0123456789-_")))=0,ISERROR(VALUE(B680)))),"Недопустимый код: только латинские буквы A-Z в верхнем регистре, цифры, - и _; начало с буквы, до 30 символов (например MILK-001)",IF(SUMPRODUCT(--EXACT('Номенклатура'!$A$6:$A$205,B680))=0,"Код не найден в номенклатуре",IF(SUMPRODUCT(--EXACT('Номенклатура'!$A$6:$A$205,B680))&gt;1,"Код повторяется в номенклатуре",IF(ISNA(MATCH(C680,{"Приход","Расход","Списание","Корректировка остатка"},0)),"Выберите тип операции",IF(NOT(ISNUMBER(D680)),"Укажите количество",IF(D680=0,"Количество не может быть 0",IF(AND(C680&lt;&gt;"Корректировка остатка",D680&lt;0),"Для этого типа количество положительное",IF(NOT(ISNUMBER('Номенклатура'!$C$2)),"Укажите дату начала учёта",IF(A680&lt;INT('Номенклатура'!$C$2),"Раньше даты начала учёта: НЕ учтено",IF(AND(C680="Корректировка остатка",TRIM(G680)=""),"Учтено: добавьте пояснение","ОК")))))))))))))</f>
        <v/>
      </c>
    </row>
    <row r="681" spans="1:9" x14ac:dyDescent="0.25">
      <c r="A681" s="16"/>
      <c r="B681" s="13"/>
      <c r="C681" s="13"/>
      <c r="D681" s="14"/>
      <c r="E681" s="17" t="str">
        <f>IF(OR(B681="",SUMPRODUCT(--EXACT('Номенклатура'!$A$6:$A$205,B681))&lt;&gt;1),"",INDEX('Номенклатура'!$D$6:$D$205,SUMPRODUCT(EXACT('Номенклатура'!$A$6:$A$205,B681)*(ROW('Номенклатура'!$A$6:$A$205)-5)))&amp;"")</f>
        <v/>
      </c>
      <c r="F681" s="18" t="str">
        <f>IF(OR(I681="ОК",I681="Учтено: добавьте пояснение"),IF(C681="Приход",D681,IF(C681="Корректировка остатка",D681,-D681)),"")</f>
        <v/>
      </c>
      <c r="G681" s="13"/>
      <c r="H681" s="15" t="str">
        <f>IF(OR(B681="",SUMPRODUCT(--EXACT('Номенклатура'!$A$6:$A$205,B681))&lt;&gt;1),"",INDEX('Номенклатура'!$B$6:$B$205,SUMPRODUCT(EXACT('Номенклатура'!$A$6:$A$205,B681)*(ROW('Номенклатура'!$A$6:$A$205)-5)))&amp;"")</f>
        <v/>
      </c>
      <c r="I681" s="15" t="str">
        <f>IF(COUNTA(A681:D681,G681)=0,"",IF(NOT(ISNUMBER(A681)),"Укажите дату",IF(B681="","Укажите код",IF(NOT(AND(ISTEXT(B681),LEN(B681)&gt;0,LEN(B681)&lt;=30,ISNUMBER(FIND(LEFT(B681,1),"ABCDEFGHIJKLMNOPQRSTUVWXYZ")),SUMPRODUCT((MID(B681,{1,2,3,4,5,6,7,8,9,10,11,12,13,14,15,16,17,18,19,20,21,22,23,24,25,26,27,28,29,30},1)&lt;&gt;"")*ISERROR(FIND(MID(B681,{1,2,3,4,5,6,7,8,9,10,11,12,13,14,15,16,17,18,19,20,21,22,23,24,25,26,27,28,29,30},1),"ABCDEFGHIJKLMNOPQRSTUVWXYZ0123456789-_")))=0,ISERROR(VALUE(B681)))),"Недопустимый код: только латинские буквы A-Z в верхнем регистре, цифры, - и _; начало с буквы, до 30 символов (например MILK-001)",IF(SUMPRODUCT(--EXACT('Номенклатура'!$A$6:$A$205,B681))=0,"Код не найден в номенклатуре",IF(SUMPRODUCT(--EXACT('Номенклатура'!$A$6:$A$205,B681))&gt;1,"Код повторяется в номенклатуре",IF(ISNA(MATCH(C681,{"Приход","Расход","Списание","Корректировка остатка"},0)),"Выберите тип операции",IF(NOT(ISNUMBER(D681)),"Укажите количество",IF(D681=0,"Количество не может быть 0",IF(AND(C681&lt;&gt;"Корректировка остатка",D681&lt;0),"Для этого типа количество положительное",IF(NOT(ISNUMBER('Номенклатура'!$C$2)),"Укажите дату начала учёта",IF(A681&lt;INT('Номенклатура'!$C$2),"Раньше даты начала учёта: НЕ учтено",IF(AND(C681="Корректировка остатка",TRIM(G681)=""),"Учтено: добавьте пояснение","ОК")))))))))))))</f>
        <v/>
      </c>
    </row>
    <row r="682" spans="1:9" x14ac:dyDescent="0.25">
      <c r="A682" s="16"/>
      <c r="B682" s="13"/>
      <c r="C682" s="13"/>
      <c r="D682" s="14"/>
      <c r="E682" s="17" t="str">
        <f>IF(OR(B682="",SUMPRODUCT(--EXACT('Номенклатура'!$A$6:$A$205,B682))&lt;&gt;1),"",INDEX('Номенклатура'!$D$6:$D$205,SUMPRODUCT(EXACT('Номенклатура'!$A$6:$A$205,B682)*(ROW('Номенклатура'!$A$6:$A$205)-5)))&amp;"")</f>
        <v/>
      </c>
      <c r="F682" s="18" t="str">
        <f>IF(OR(I682="ОК",I682="Учтено: добавьте пояснение"),IF(C682="Приход",D682,IF(C682="Корректировка остатка",D682,-D682)),"")</f>
        <v/>
      </c>
      <c r="G682" s="13"/>
      <c r="H682" s="15" t="str">
        <f>IF(OR(B682="",SUMPRODUCT(--EXACT('Номенклатура'!$A$6:$A$205,B682))&lt;&gt;1),"",INDEX('Номенклатура'!$B$6:$B$205,SUMPRODUCT(EXACT('Номенклатура'!$A$6:$A$205,B682)*(ROW('Номенклатура'!$A$6:$A$205)-5)))&amp;"")</f>
        <v/>
      </c>
      <c r="I682" s="15" t="str">
        <f>IF(COUNTA(A682:D682,G682)=0,"",IF(NOT(ISNUMBER(A682)),"Укажите дату",IF(B682="","Укажите код",IF(NOT(AND(ISTEXT(B682),LEN(B682)&gt;0,LEN(B682)&lt;=30,ISNUMBER(FIND(LEFT(B682,1),"ABCDEFGHIJKLMNOPQRSTUVWXYZ")),SUMPRODUCT((MID(B682,{1,2,3,4,5,6,7,8,9,10,11,12,13,14,15,16,17,18,19,20,21,22,23,24,25,26,27,28,29,30},1)&lt;&gt;"")*ISERROR(FIND(MID(B682,{1,2,3,4,5,6,7,8,9,10,11,12,13,14,15,16,17,18,19,20,21,22,23,24,25,26,27,28,29,30},1),"ABCDEFGHIJKLMNOPQRSTUVWXYZ0123456789-_")))=0,ISERROR(VALUE(B682)))),"Недопустимый код: только латинские буквы A-Z в верхнем регистре, цифры, - и _; начало с буквы, до 30 символов (например MILK-001)",IF(SUMPRODUCT(--EXACT('Номенклатура'!$A$6:$A$205,B682))=0,"Код не найден в номенклатуре",IF(SUMPRODUCT(--EXACT('Номенклатура'!$A$6:$A$205,B682))&gt;1,"Код повторяется в номенклатуре",IF(ISNA(MATCH(C682,{"Приход","Расход","Списание","Корректировка остатка"},0)),"Выберите тип операции",IF(NOT(ISNUMBER(D682)),"Укажите количество",IF(D682=0,"Количество не может быть 0",IF(AND(C682&lt;&gt;"Корректировка остатка",D682&lt;0),"Для этого типа количество положительное",IF(NOT(ISNUMBER('Номенклатура'!$C$2)),"Укажите дату начала учёта",IF(A682&lt;INT('Номенклатура'!$C$2),"Раньше даты начала учёта: НЕ учтено",IF(AND(C682="Корректировка остатка",TRIM(G682)=""),"Учтено: добавьте пояснение","ОК")))))))))))))</f>
        <v/>
      </c>
    </row>
    <row r="683" spans="1:9" x14ac:dyDescent="0.25">
      <c r="A683" s="16"/>
      <c r="B683" s="13"/>
      <c r="C683" s="13"/>
      <c r="D683" s="14"/>
      <c r="E683" s="17" t="str">
        <f>IF(OR(B683="",SUMPRODUCT(--EXACT('Номенклатура'!$A$6:$A$205,B683))&lt;&gt;1),"",INDEX('Номенклатура'!$D$6:$D$205,SUMPRODUCT(EXACT('Номенклатура'!$A$6:$A$205,B683)*(ROW('Номенклатура'!$A$6:$A$205)-5)))&amp;"")</f>
        <v/>
      </c>
      <c r="F683" s="18" t="str">
        <f>IF(OR(I683="ОК",I683="Учтено: добавьте пояснение"),IF(C683="Приход",D683,IF(C683="Корректировка остатка",D683,-D683)),"")</f>
        <v/>
      </c>
      <c r="G683" s="13"/>
      <c r="H683" s="15" t="str">
        <f>IF(OR(B683="",SUMPRODUCT(--EXACT('Номенклатура'!$A$6:$A$205,B683))&lt;&gt;1),"",INDEX('Номенклатура'!$B$6:$B$205,SUMPRODUCT(EXACT('Номенклатура'!$A$6:$A$205,B683)*(ROW('Номенклатура'!$A$6:$A$205)-5)))&amp;"")</f>
        <v/>
      </c>
      <c r="I683" s="15" t="str">
        <f>IF(COUNTA(A683:D683,G683)=0,"",IF(NOT(ISNUMBER(A683)),"Укажите дату",IF(B683="","Укажите код",IF(NOT(AND(ISTEXT(B683),LEN(B683)&gt;0,LEN(B683)&lt;=30,ISNUMBER(FIND(LEFT(B683,1),"ABCDEFGHIJKLMNOPQRSTUVWXYZ")),SUMPRODUCT((MID(B683,{1,2,3,4,5,6,7,8,9,10,11,12,13,14,15,16,17,18,19,20,21,22,23,24,25,26,27,28,29,30},1)&lt;&gt;"")*ISERROR(FIND(MID(B683,{1,2,3,4,5,6,7,8,9,10,11,12,13,14,15,16,17,18,19,20,21,22,23,24,25,26,27,28,29,30},1),"ABCDEFGHIJKLMNOPQRSTUVWXYZ0123456789-_")))=0,ISERROR(VALUE(B683)))),"Недопустимый код: только латинские буквы A-Z в верхнем регистре, цифры, - и _; начало с буквы, до 30 символов (например MILK-001)",IF(SUMPRODUCT(--EXACT('Номенклатура'!$A$6:$A$205,B683))=0,"Код не найден в номенклатуре",IF(SUMPRODUCT(--EXACT('Номенклатура'!$A$6:$A$205,B683))&gt;1,"Код повторяется в номенклатуре",IF(ISNA(MATCH(C683,{"Приход","Расход","Списание","Корректировка остатка"},0)),"Выберите тип операции",IF(NOT(ISNUMBER(D683)),"Укажите количество",IF(D683=0,"Количество не может быть 0",IF(AND(C683&lt;&gt;"Корректировка остатка",D683&lt;0),"Для этого типа количество положительное",IF(NOT(ISNUMBER('Номенклатура'!$C$2)),"Укажите дату начала учёта",IF(A683&lt;INT('Номенклатура'!$C$2),"Раньше даты начала учёта: НЕ учтено",IF(AND(C683="Корректировка остатка",TRIM(G683)=""),"Учтено: добавьте пояснение","ОК")))))))))))))</f>
        <v/>
      </c>
    </row>
    <row r="684" spans="1:9" x14ac:dyDescent="0.25">
      <c r="A684" s="16"/>
      <c r="B684" s="13"/>
      <c r="C684" s="13"/>
      <c r="D684" s="14"/>
      <c r="E684" s="17" t="str">
        <f>IF(OR(B684="",SUMPRODUCT(--EXACT('Номенклатура'!$A$6:$A$205,B684))&lt;&gt;1),"",INDEX('Номенклатура'!$D$6:$D$205,SUMPRODUCT(EXACT('Номенклатура'!$A$6:$A$205,B684)*(ROW('Номенклатура'!$A$6:$A$205)-5)))&amp;"")</f>
        <v/>
      </c>
      <c r="F684" s="18" t="str">
        <f>IF(OR(I684="ОК",I684="Учтено: добавьте пояснение"),IF(C684="Приход",D684,IF(C684="Корректировка остатка",D684,-D684)),"")</f>
        <v/>
      </c>
      <c r="G684" s="13"/>
      <c r="H684" s="15" t="str">
        <f>IF(OR(B684="",SUMPRODUCT(--EXACT('Номенклатура'!$A$6:$A$205,B684))&lt;&gt;1),"",INDEX('Номенклатура'!$B$6:$B$205,SUMPRODUCT(EXACT('Номенклатура'!$A$6:$A$205,B684)*(ROW('Номенклатура'!$A$6:$A$205)-5)))&amp;"")</f>
        <v/>
      </c>
      <c r="I684" s="15" t="str">
        <f>IF(COUNTA(A684:D684,G684)=0,"",IF(NOT(ISNUMBER(A684)),"Укажите дату",IF(B684="","Укажите код",IF(NOT(AND(ISTEXT(B684),LEN(B684)&gt;0,LEN(B684)&lt;=30,ISNUMBER(FIND(LEFT(B684,1),"ABCDEFGHIJKLMNOPQRSTUVWXYZ")),SUMPRODUCT((MID(B684,{1,2,3,4,5,6,7,8,9,10,11,12,13,14,15,16,17,18,19,20,21,22,23,24,25,26,27,28,29,30},1)&lt;&gt;"")*ISERROR(FIND(MID(B684,{1,2,3,4,5,6,7,8,9,10,11,12,13,14,15,16,17,18,19,20,21,22,23,24,25,26,27,28,29,30},1),"ABCDEFGHIJKLMNOPQRSTUVWXYZ0123456789-_")))=0,ISERROR(VALUE(B684)))),"Недопустимый код: только латинские буквы A-Z в верхнем регистре, цифры, - и _; начало с буквы, до 30 символов (например MILK-001)",IF(SUMPRODUCT(--EXACT('Номенклатура'!$A$6:$A$205,B684))=0,"Код не найден в номенклатуре",IF(SUMPRODUCT(--EXACT('Номенклатура'!$A$6:$A$205,B684))&gt;1,"Код повторяется в номенклатуре",IF(ISNA(MATCH(C684,{"Приход","Расход","Списание","Корректировка остатка"},0)),"Выберите тип операции",IF(NOT(ISNUMBER(D684)),"Укажите количество",IF(D684=0,"Количество не может быть 0",IF(AND(C684&lt;&gt;"Корректировка остатка",D684&lt;0),"Для этого типа количество положительное",IF(NOT(ISNUMBER('Номенклатура'!$C$2)),"Укажите дату начала учёта",IF(A684&lt;INT('Номенклатура'!$C$2),"Раньше даты начала учёта: НЕ учтено",IF(AND(C684="Корректировка остатка",TRIM(G684)=""),"Учтено: добавьте пояснение","ОК")))))))))))))</f>
        <v/>
      </c>
    </row>
    <row r="685" spans="1:9" x14ac:dyDescent="0.25">
      <c r="A685" s="16"/>
      <c r="B685" s="13"/>
      <c r="C685" s="13"/>
      <c r="D685" s="14"/>
      <c r="E685" s="17" t="str">
        <f>IF(OR(B685="",SUMPRODUCT(--EXACT('Номенклатура'!$A$6:$A$205,B685))&lt;&gt;1),"",INDEX('Номенклатура'!$D$6:$D$205,SUMPRODUCT(EXACT('Номенклатура'!$A$6:$A$205,B685)*(ROW('Номенклатура'!$A$6:$A$205)-5)))&amp;"")</f>
        <v/>
      </c>
      <c r="F685" s="18" t="str">
        <f>IF(OR(I685="ОК",I685="Учтено: добавьте пояснение"),IF(C685="Приход",D685,IF(C685="Корректировка остатка",D685,-D685)),"")</f>
        <v/>
      </c>
      <c r="G685" s="13"/>
      <c r="H685" s="15" t="str">
        <f>IF(OR(B685="",SUMPRODUCT(--EXACT('Номенклатура'!$A$6:$A$205,B685))&lt;&gt;1),"",INDEX('Номенклатура'!$B$6:$B$205,SUMPRODUCT(EXACT('Номенклатура'!$A$6:$A$205,B685)*(ROW('Номенклатура'!$A$6:$A$205)-5)))&amp;"")</f>
        <v/>
      </c>
      <c r="I685" s="15" t="str">
        <f>IF(COUNTA(A685:D685,G685)=0,"",IF(NOT(ISNUMBER(A685)),"Укажите дату",IF(B685="","Укажите код",IF(NOT(AND(ISTEXT(B685),LEN(B685)&gt;0,LEN(B685)&lt;=30,ISNUMBER(FIND(LEFT(B685,1),"ABCDEFGHIJKLMNOPQRSTUVWXYZ")),SUMPRODUCT((MID(B685,{1,2,3,4,5,6,7,8,9,10,11,12,13,14,15,16,17,18,19,20,21,22,23,24,25,26,27,28,29,30},1)&lt;&gt;"")*ISERROR(FIND(MID(B685,{1,2,3,4,5,6,7,8,9,10,11,12,13,14,15,16,17,18,19,20,21,22,23,24,25,26,27,28,29,30},1),"ABCDEFGHIJKLMNOPQRSTUVWXYZ0123456789-_")))=0,ISERROR(VALUE(B685)))),"Недопустимый код: только латинские буквы A-Z в верхнем регистре, цифры, - и _; начало с буквы, до 30 символов (например MILK-001)",IF(SUMPRODUCT(--EXACT('Номенклатура'!$A$6:$A$205,B685))=0,"Код не найден в номенклатуре",IF(SUMPRODUCT(--EXACT('Номенклатура'!$A$6:$A$205,B685))&gt;1,"Код повторяется в номенклатуре",IF(ISNA(MATCH(C685,{"Приход","Расход","Списание","Корректировка остатка"},0)),"Выберите тип операции",IF(NOT(ISNUMBER(D685)),"Укажите количество",IF(D685=0,"Количество не может быть 0",IF(AND(C685&lt;&gt;"Корректировка остатка",D685&lt;0),"Для этого типа количество положительное",IF(NOT(ISNUMBER('Номенклатура'!$C$2)),"Укажите дату начала учёта",IF(A685&lt;INT('Номенклатура'!$C$2),"Раньше даты начала учёта: НЕ учтено",IF(AND(C685="Корректировка остатка",TRIM(G685)=""),"Учтено: добавьте пояснение","ОК")))))))))))))</f>
        <v/>
      </c>
    </row>
    <row r="686" spans="1:9" x14ac:dyDescent="0.25">
      <c r="A686" s="16"/>
      <c r="B686" s="13"/>
      <c r="C686" s="13"/>
      <c r="D686" s="14"/>
      <c r="E686" s="17" t="str">
        <f>IF(OR(B686="",SUMPRODUCT(--EXACT('Номенклатура'!$A$6:$A$205,B686))&lt;&gt;1),"",INDEX('Номенклатура'!$D$6:$D$205,SUMPRODUCT(EXACT('Номенклатура'!$A$6:$A$205,B686)*(ROW('Номенклатура'!$A$6:$A$205)-5)))&amp;"")</f>
        <v/>
      </c>
      <c r="F686" s="18" t="str">
        <f>IF(OR(I686="ОК",I686="Учтено: добавьте пояснение"),IF(C686="Приход",D686,IF(C686="Корректировка остатка",D686,-D686)),"")</f>
        <v/>
      </c>
      <c r="G686" s="13"/>
      <c r="H686" s="15" t="str">
        <f>IF(OR(B686="",SUMPRODUCT(--EXACT('Номенклатура'!$A$6:$A$205,B686))&lt;&gt;1),"",INDEX('Номенклатура'!$B$6:$B$205,SUMPRODUCT(EXACT('Номенклатура'!$A$6:$A$205,B686)*(ROW('Номенклатура'!$A$6:$A$205)-5)))&amp;"")</f>
        <v/>
      </c>
      <c r="I686" s="15" t="str">
        <f>IF(COUNTA(A686:D686,G686)=0,"",IF(NOT(ISNUMBER(A686)),"Укажите дату",IF(B686="","Укажите код",IF(NOT(AND(ISTEXT(B686),LEN(B686)&gt;0,LEN(B686)&lt;=30,ISNUMBER(FIND(LEFT(B686,1),"ABCDEFGHIJKLMNOPQRSTUVWXYZ")),SUMPRODUCT((MID(B686,{1,2,3,4,5,6,7,8,9,10,11,12,13,14,15,16,17,18,19,20,21,22,23,24,25,26,27,28,29,30},1)&lt;&gt;"")*ISERROR(FIND(MID(B686,{1,2,3,4,5,6,7,8,9,10,11,12,13,14,15,16,17,18,19,20,21,22,23,24,25,26,27,28,29,30},1),"ABCDEFGHIJKLMNOPQRSTUVWXYZ0123456789-_")))=0,ISERROR(VALUE(B686)))),"Недопустимый код: только латинские буквы A-Z в верхнем регистре, цифры, - и _; начало с буквы, до 30 символов (например MILK-001)",IF(SUMPRODUCT(--EXACT('Номенклатура'!$A$6:$A$205,B686))=0,"Код не найден в номенклатуре",IF(SUMPRODUCT(--EXACT('Номенклатура'!$A$6:$A$205,B686))&gt;1,"Код повторяется в номенклатуре",IF(ISNA(MATCH(C686,{"Приход","Расход","Списание","Корректировка остатка"},0)),"Выберите тип операции",IF(NOT(ISNUMBER(D686)),"Укажите количество",IF(D686=0,"Количество не может быть 0",IF(AND(C686&lt;&gt;"Корректировка остатка",D686&lt;0),"Для этого типа количество положительное",IF(NOT(ISNUMBER('Номенклатура'!$C$2)),"Укажите дату начала учёта",IF(A686&lt;INT('Номенклатура'!$C$2),"Раньше даты начала учёта: НЕ учтено",IF(AND(C686="Корректировка остатка",TRIM(G686)=""),"Учтено: добавьте пояснение","ОК")))))))))))))</f>
        <v/>
      </c>
    </row>
    <row r="687" spans="1:9" x14ac:dyDescent="0.25">
      <c r="A687" s="16"/>
      <c r="B687" s="13"/>
      <c r="C687" s="13"/>
      <c r="D687" s="14"/>
      <c r="E687" s="17" t="str">
        <f>IF(OR(B687="",SUMPRODUCT(--EXACT('Номенклатура'!$A$6:$A$205,B687))&lt;&gt;1),"",INDEX('Номенклатура'!$D$6:$D$205,SUMPRODUCT(EXACT('Номенклатура'!$A$6:$A$205,B687)*(ROW('Номенклатура'!$A$6:$A$205)-5)))&amp;"")</f>
        <v/>
      </c>
      <c r="F687" s="18" t="str">
        <f>IF(OR(I687="ОК",I687="Учтено: добавьте пояснение"),IF(C687="Приход",D687,IF(C687="Корректировка остатка",D687,-D687)),"")</f>
        <v/>
      </c>
      <c r="G687" s="13"/>
      <c r="H687" s="15" t="str">
        <f>IF(OR(B687="",SUMPRODUCT(--EXACT('Номенклатура'!$A$6:$A$205,B687))&lt;&gt;1),"",INDEX('Номенклатура'!$B$6:$B$205,SUMPRODUCT(EXACT('Номенклатура'!$A$6:$A$205,B687)*(ROW('Номенклатура'!$A$6:$A$205)-5)))&amp;"")</f>
        <v/>
      </c>
      <c r="I687" s="15" t="str">
        <f>IF(COUNTA(A687:D687,G687)=0,"",IF(NOT(ISNUMBER(A687)),"Укажите дату",IF(B687="","Укажите код",IF(NOT(AND(ISTEXT(B687),LEN(B687)&gt;0,LEN(B687)&lt;=30,ISNUMBER(FIND(LEFT(B687,1),"ABCDEFGHIJKLMNOPQRSTUVWXYZ")),SUMPRODUCT((MID(B687,{1,2,3,4,5,6,7,8,9,10,11,12,13,14,15,16,17,18,19,20,21,22,23,24,25,26,27,28,29,30},1)&lt;&gt;"")*ISERROR(FIND(MID(B687,{1,2,3,4,5,6,7,8,9,10,11,12,13,14,15,16,17,18,19,20,21,22,23,24,25,26,27,28,29,30},1),"ABCDEFGHIJKLMNOPQRSTUVWXYZ0123456789-_")))=0,ISERROR(VALUE(B687)))),"Недопустимый код: только латинские буквы A-Z в верхнем регистре, цифры, - и _; начало с буквы, до 30 символов (например MILK-001)",IF(SUMPRODUCT(--EXACT('Номенклатура'!$A$6:$A$205,B687))=0,"Код не найден в номенклатуре",IF(SUMPRODUCT(--EXACT('Номенклатура'!$A$6:$A$205,B687))&gt;1,"Код повторяется в номенклатуре",IF(ISNA(MATCH(C687,{"Приход","Расход","Списание","Корректировка остатка"},0)),"Выберите тип операции",IF(NOT(ISNUMBER(D687)),"Укажите количество",IF(D687=0,"Количество не может быть 0",IF(AND(C687&lt;&gt;"Корректировка остатка",D687&lt;0),"Для этого типа количество положительное",IF(NOT(ISNUMBER('Номенклатура'!$C$2)),"Укажите дату начала учёта",IF(A687&lt;INT('Номенклатура'!$C$2),"Раньше даты начала учёта: НЕ учтено",IF(AND(C687="Корректировка остатка",TRIM(G687)=""),"Учтено: добавьте пояснение","ОК")))))))))))))</f>
        <v/>
      </c>
    </row>
    <row r="688" spans="1:9" x14ac:dyDescent="0.25">
      <c r="A688" s="16"/>
      <c r="B688" s="13"/>
      <c r="C688" s="13"/>
      <c r="D688" s="14"/>
      <c r="E688" s="17" t="str">
        <f>IF(OR(B688="",SUMPRODUCT(--EXACT('Номенклатура'!$A$6:$A$205,B688))&lt;&gt;1),"",INDEX('Номенклатура'!$D$6:$D$205,SUMPRODUCT(EXACT('Номенклатура'!$A$6:$A$205,B688)*(ROW('Номенклатура'!$A$6:$A$205)-5)))&amp;"")</f>
        <v/>
      </c>
      <c r="F688" s="18" t="str">
        <f>IF(OR(I688="ОК",I688="Учтено: добавьте пояснение"),IF(C688="Приход",D688,IF(C688="Корректировка остатка",D688,-D688)),"")</f>
        <v/>
      </c>
      <c r="G688" s="13"/>
      <c r="H688" s="15" t="str">
        <f>IF(OR(B688="",SUMPRODUCT(--EXACT('Номенклатура'!$A$6:$A$205,B688))&lt;&gt;1),"",INDEX('Номенклатура'!$B$6:$B$205,SUMPRODUCT(EXACT('Номенклатура'!$A$6:$A$205,B688)*(ROW('Номенклатура'!$A$6:$A$205)-5)))&amp;"")</f>
        <v/>
      </c>
      <c r="I688" s="15" t="str">
        <f>IF(COUNTA(A688:D688,G688)=0,"",IF(NOT(ISNUMBER(A688)),"Укажите дату",IF(B688="","Укажите код",IF(NOT(AND(ISTEXT(B688),LEN(B688)&gt;0,LEN(B688)&lt;=30,ISNUMBER(FIND(LEFT(B688,1),"ABCDEFGHIJKLMNOPQRSTUVWXYZ")),SUMPRODUCT((MID(B688,{1,2,3,4,5,6,7,8,9,10,11,12,13,14,15,16,17,18,19,20,21,22,23,24,25,26,27,28,29,30},1)&lt;&gt;"")*ISERROR(FIND(MID(B688,{1,2,3,4,5,6,7,8,9,10,11,12,13,14,15,16,17,18,19,20,21,22,23,24,25,26,27,28,29,30},1),"ABCDEFGHIJKLMNOPQRSTUVWXYZ0123456789-_")))=0,ISERROR(VALUE(B688)))),"Недопустимый код: только латинские буквы A-Z в верхнем регистре, цифры, - и _; начало с буквы, до 30 символов (например MILK-001)",IF(SUMPRODUCT(--EXACT('Номенклатура'!$A$6:$A$205,B688))=0,"Код не найден в номенклатуре",IF(SUMPRODUCT(--EXACT('Номенклатура'!$A$6:$A$205,B688))&gt;1,"Код повторяется в номенклатуре",IF(ISNA(MATCH(C688,{"Приход","Расход","Списание","Корректировка остатка"},0)),"Выберите тип операции",IF(NOT(ISNUMBER(D688)),"Укажите количество",IF(D688=0,"Количество не может быть 0",IF(AND(C688&lt;&gt;"Корректировка остатка",D688&lt;0),"Для этого типа количество положительное",IF(NOT(ISNUMBER('Номенклатура'!$C$2)),"Укажите дату начала учёта",IF(A688&lt;INT('Номенклатура'!$C$2),"Раньше даты начала учёта: НЕ учтено",IF(AND(C688="Корректировка остатка",TRIM(G688)=""),"Учтено: добавьте пояснение","ОК")))))))))))))</f>
        <v/>
      </c>
    </row>
    <row r="689" spans="1:9" x14ac:dyDescent="0.25">
      <c r="A689" s="16"/>
      <c r="B689" s="13"/>
      <c r="C689" s="13"/>
      <c r="D689" s="14"/>
      <c r="E689" s="17" t="str">
        <f>IF(OR(B689="",SUMPRODUCT(--EXACT('Номенклатура'!$A$6:$A$205,B689))&lt;&gt;1),"",INDEX('Номенклатура'!$D$6:$D$205,SUMPRODUCT(EXACT('Номенклатура'!$A$6:$A$205,B689)*(ROW('Номенклатура'!$A$6:$A$205)-5)))&amp;"")</f>
        <v/>
      </c>
      <c r="F689" s="18" t="str">
        <f>IF(OR(I689="ОК",I689="Учтено: добавьте пояснение"),IF(C689="Приход",D689,IF(C689="Корректировка остатка",D689,-D689)),"")</f>
        <v/>
      </c>
      <c r="G689" s="13"/>
      <c r="H689" s="15" t="str">
        <f>IF(OR(B689="",SUMPRODUCT(--EXACT('Номенклатура'!$A$6:$A$205,B689))&lt;&gt;1),"",INDEX('Номенклатура'!$B$6:$B$205,SUMPRODUCT(EXACT('Номенклатура'!$A$6:$A$205,B689)*(ROW('Номенклатура'!$A$6:$A$205)-5)))&amp;"")</f>
        <v/>
      </c>
      <c r="I689" s="15" t="str">
        <f>IF(COUNTA(A689:D689,G689)=0,"",IF(NOT(ISNUMBER(A689)),"Укажите дату",IF(B689="","Укажите код",IF(NOT(AND(ISTEXT(B689),LEN(B689)&gt;0,LEN(B689)&lt;=30,ISNUMBER(FIND(LEFT(B689,1),"ABCDEFGHIJKLMNOPQRSTUVWXYZ")),SUMPRODUCT((MID(B689,{1,2,3,4,5,6,7,8,9,10,11,12,13,14,15,16,17,18,19,20,21,22,23,24,25,26,27,28,29,30},1)&lt;&gt;"")*ISERROR(FIND(MID(B689,{1,2,3,4,5,6,7,8,9,10,11,12,13,14,15,16,17,18,19,20,21,22,23,24,25,26,27,28,29,30},1),"ABCDEFGHIJKLMNOPQRSTUVWXYZ0123456789-_")))=0,ISERROR(VALUE(B689)))),"Недопустимый код: только латинские буквы A-Z в верхнем регистре, цифры, - и _; начало с буквы, до 30 символов (например MILK-001)",IF(SUMPRODUCT(--EXACT('Номенклатура'!$A$6:$A$205,B689))=0,"Код не найден в номенклатуре",IF(SUMPRODUCT(--EXACT('Номенклатура'!$A$6:$A$205,B689))&gt;1,"Код повторяется в номенклатуре",IF(ISNA(MATCH(C689,{"Приход","Расход","Списание","Корректировка остатка"},0)),"Выберите тип операции",IF(NOT(ISNUMBER(D689)),"Укажите количество",IF(D689=0,"Количество не может быть 0",IF(AND(C689&lt;&gt;"Корректировка остатка",D689&lt;0),"Для этого типа количество положительное",IF(NOT(ISNUMBER('Номенклатура'!$C$2)),"Укажите дату начала учёта",IF(A689&lt;INT('Номенклатура'!$C$2),"Раньше даты начала учёта: НЕ учтено",IF(AND(C689="Корректировка остатка",TRIM(G689)=""),"Учтено: добавьте пояснение","ОК")))))))))))))</f>
        <v/>
      </c>
    </row>
    <row r="690" spans="1:9" x14ac:dyDescent="0.25">
      <c r="A690" s="16"/>
      <c r="B690" s="13"/>
      <c r="C690" s="13"/>
      <c r="D690" s="14"/>
      <c r="E690" s="17" t="str">
        <f>IF(OR(B690="",SUMPRODUCT(--EXACT('Номенклатура'!$A$6:$A$205,B690))&lt;&gt;1),"",INDEX('Номенклатура'!$D$6:$D$205,SUMPRODUCT(EXACT('Номенклатура'!$A$6:$A$205,B690)*(ROW('Номенклатура'!$A$6:$A$205)-5)))&amp;"")</f>
        <v/>
      </c>
      <c r="F690" s="18" t="str">
        <f>IF(OR(I690="ОК",I690="Учтено: добавьте пояснение"),IF(C690="Приход",D690,IF(C690="Корректировка остатка",D690,-D690)),"")</f>
        <v/>
      </c>
      <c r="G690" s="13"/>
      <c r="H690" s="15" t="str">
        <f>IF(OR(B690="",SUMPRODUCT(--EXACT('Номенклатура'!$A$6:$A$205,B690))&lt;&gt;1),"",INDEX('Номенклатура'!$B$6:$B$205,SUMPRODUCT(EXACT('Номенклатура'!$A$6:$A$205,B690)*(ROW('Номенклатура'!$A$6:$A$205)-5)))&amp;"")</f>
        <v/>
      </c>
      <c r="I690" s="15" t="str">
        <f>IF(COUNTA(A690:D690,G690)=0,"",IF(NOT(ISNUMBER(A690)),"Укажите дату",IF(B690="","Укажите код",IF(NOT(AND(ISTEXT(B690),LEN(B690)&gt;0,LEN(B690)&lt;=30,ISNUMBER(FIND(LEFT(B690,1),"ABCDEFGHIJKLMNOPQRSTUVWXYZ")),SUMPRODUCT((MID(B690,{1,2,3,4,5,6,7,8,9,10,11,12,13,14,15,16,17,18,19,20,21,22,23,24,25,26,27,28,29,30},1)&lt;&gt;"")*ISERROR(FIND(MID(B690,{1,2,3,4,5,6,7,8,9,10,11,12,13,14,15,16,17,18,19,20,21,22,23,24,25,26,27,28,29,30},1),"ABCDEFGHIJKLMNOPQRSTUVWXYZ0123456789-_")))=0,ISERROR(VALUE(B690)))),"Недопустимый код: только латинские буквы A-Z в верхнем регистре, цифры, - и _; начало с буквы, до 30 символов (например MILK-001)",IF(SUMPRODUCT(--EXACT('Номенклатура'!$A$6:$A$205,B690))=0,"Код не найден в номенклатуре",IF(SUMPRODUCT(--EXACT('Номенклатура'!$A$6:$A$205,B690))&gt;1,"Код повторяется в номенклатуре",IF(ISNA(MATCH(C690,{"Приход","Расход","Списание","Корректировка остатка"},0)),"Выберите тип операции",IF(NOT(ISNUMBER(D690)),"Укажите количество",IF(D690=0,"Количество не может быть 0",IF(AND(C690&lt;&gt;"Корректировка остатка",D690&lt;0),"Для этого типа количество положительное",IF(NOT(ISNUMBER('Номенклатура'!$C$2)),"Укажите дату начала учёта",IF(A690&lt;INT('Номенклатура'!$C$2),"Раньше даты начала учёта: НЕ учтено",IF(AND(C690="Корректировка остатка",TRIM(G690)=""),"Учтено: добавьте пояснение","ОК")))))))))))))</f>
        <v/>
      </c>
    </row>
    <row r="691" spans="1:9" x14ac:dyDescent="0.25">
      <c r="A691" s="16"/>
      <c r="B691" s="13"/>
      <c r="C691" s="13"/>
      <c r="D691" s="14"/>
      <c r="E691" s="17" t="str">
        <f>IF(OR(B691="",SUMPRODUCT(--EXACT('Номенклатура'!$A$6:$A$205,B691))&lt;&gt;1),"",INDEX('Номенклатура'!$D$6:$D$205,SUMPRODUCT(EXACT('Номенклатура'!$A$6:$A$205,B691)*(ROW('Номенклатура'!$A$6:$A$205)-5)))&amp;"")</f>
        <v/>
      </c>
      <c r="F691" s="18" t="str">
        <f>IF(OR(I691="ОК",I691="Учтено: добавьте пояснение"),IF(C691="Приход",D691,IF(C691="Корректировка остатка",D691,-D691)),"")</f>
        <v/>
      </c>
      <c r="G691" s="13"/>
      <c r="H691" s="15" t="str">
        <f>IF(OR(B691="",SUMPRODUCT(--EXACT('Номенклатура'!$A$6:$A$205,B691))&lt;&gt;1),"",INDEX('Номенклатура'!$B$6:$B$205,SUMPRODUCT(EXACT('Номенклатура'!$A$6:$A$205,B691)*(ROW('Номенклатура'!$A$6:$A$205)-5)))&amp;"")</f>
        <v/>
      </c>
      <c r="I691" s="15" t="str">
        <f>IF(COUNTA(A691:D691,G691)=0,"",IF(NOT(ISNUMBER(A691)),"Укажите дату",IF(B691="","Укажите код",IF(NOT(AND(ISTEXT(B691),LEN(B691)&gt;0,LEN(B691)&lt;=30,ISNUMBER(FIND(LEFT(B691,1),"ABCDEFGHIJKLMNOPQRSTUVWXYZ")),SUMPRODUCT((MID(B691,{1,2,3,4,5,6,7,8,9,10,11,12,13,14,15,16,17,18,19,20,21,22,23,24,25,26,27,28,29,30},1)&lt;&gt;"")*ISERROR(FIND(MID(B691,{1,2,3,4,5,6,7,8,9,10,11,12,13,14,15,16,17,18,19,20,21,22,23,24,25,26,27,28,29,30},1),"ABCDEFGHIJKLMNOPQRSTUVWXYZ0123456789-_")))=0,ISERROR(VALUE(B691)))),"Недопустимый код: только латинские буквы A-Z в верхнем регистре, цифры, - и _; начало с буквы, до 30 символов (например MILK-001)",IF(SUMPRODUCT(--EXACT('Номенклатура'!$A$6:$A$205,B691))=0,"Код не найден в номенклатуре",IF(SUMPRODUCT(--EXACT('Номенклатура'!$A$6:$A$205,B691))&gt;1,"Код повторяется в номенклатуре",IF(ISNA(MATCH(C691,{"Приход","Расход","Списание","Корректировка остатка"},0)),"Выберите тип операции",IF(NOT(ISNUMBER(D691)),"Укажите количество",IF(D691=0,"Количество не может быть 0",IF(AND(C691&lt;&gt;"Корректировка остатка",D691&lt;0),"Для этого типа количество положительное",IF(NOT(ISNUMBER('Номенклатура'!$C$2)),"Укажите дату начала учёта",IF(A691&lt;INT('Номенклатура'!$C$2),"Раньше даты начала учёта: НЕ учтено",IF(AND(C691="Корректировка остатка",TRIM(G691)=""),"Учтено: добавьте пояснение","ОК")))))))))))))</f>
        <v/>
      </c>
    </row>
    <row r="692" spans="1:9" x14ac:dyDescent="0.25">
      <c r="A692" s="16"/>
      <c r="B692" s="13"/>
      <c r="C692" s="13"/>
      <c r="D692" s="14"/>
      <c r="E692" s="17" t="str">
        <f>IF(OR(B692="",SUMPRODUCT(--EXACT('Номенклатура'!$A$6:$A$205,B692))&lt;&gt;1),"",INDEX('Номенклатура'!$D$6:$D$205,SUMPRODUCT(EXACT('Номенклатура'!$A$6:$A$205,B692)*(ROW('Номенклатура'!$A$6:$A$205)-5)))&amp;"")</f>
        <v/>
      </c>
      <c r="F692" s="18" t="str">
        <f>IF(OR(I692="ОК",I692="Учтено: добавьте пояснение"),IF(C692="Приход",D692,IF(C692="Корректировка остатка",D692,-D692)),"")</f>
        <v/>
      </c>
      <c r="G692" s="13"/>
      <c r="H692" s="15" t="str">
        <f>IF(OR(B692="",SUMPRODUCT(--EXACT('Номенклатура'!$A$6:$A$205,B692))&lt;&gt;1),"",INDEX('Номенклатура'!$B$6:$B$205,SUMPRODUCT(EXACT('Номенклатура'!$A$6:$A$205,B692)*(ROW('Номенклатура'!$A$6:$A$205)-5)))&amp;"")</f>
        <v/>
      </c>
      <c r="I692" s="15" t="str">
        <f>IF(COUNTA(A692:D692,G692)=0,"",IF(NOT(ISNUMBER(A692)),"Укажите дату",IF(B692="","Укажите код",IF(NOT(AND(ISTEXT(B692),LEN(B692)&gt;0,LEN(B692)&lt;=30,ISNUMBER(FIND(LEFT(B692,1),"ABCDEFGHIJKLMNOPQRSTUVWXYZ")),SUMPRODUCT((MID(B692,{1,2,3,4,5,6,7,8,9,10,11,12,13,14,15,16,17,18,19,20,21,22,23,24,25,26,27,28,29,30},1)&lt;&gt;"")*ISERROR(FIND(MID(B692,{1,2,3,4,5,6,7,8,9,10,11,12,13,14,15,16,17,18,19,20,21,22,23,24,25,26,27,28,29,30},1),"ABCDEFGHIJKLMNOPQRSTUVWXYZ0123456789-_")))=0,ISERROR(VALUE(B692)))),"Недопустимый код: только латинские буквы A-Z в верхнем регистре, цифры, - и _; начало с буквы, до 30 символов (например MILK-001)",IF(SUMPRODUCT(--EXACT('Номенклатура'!$A$6:$A$205,B692))=0,"Код не найден в номенклатуре",IF(SUMPRODUCT(--EXACT('Номенклатура'!$A$6:$A$205,B692))&gt;1,"Код повторяется в номенклатуре",IF(ISNA(MATCH(C692,{"Приход","Расход","Списание","Корректировка остатка"},0)),"Выберите тип операции",IF(NOT(ISNUMBER(D692)),"Укажите количество",IF(D692=0,"Количество не может быть 0",IF(AND(C692&lt;&gt;"Корректировка остатка",D692&lt;0),"Для этого типа количество положительное",IF(NOT(ISNUMBER('Номенклатура'!$C$2)),"Укажите дату начала учёта",IF(A692&lt;INT('Номенклатура'!$C$2),"Раньше даты начала учёта: НЕ учтено",IF(AND(C692="Корректировка остатка",TRIM(G692)=""),"Учтено: добавьте пояснение","ОК")))))))))))))</f>
        <v/>
      </c>
    </row>
    <row r="693" spans="1:9" x14ac:dyDescent="0.25">
      <c r="A693" s="16"/>
      <c r="B693" s="13"/>
      <c r="C693" s="13"/>
      <c r="D693" s="14"/>
      <c r="E693" s="17" t="str">
        <f>IF(OR(B693="",SUMPRODUCT(--EXACT('Номенклатура'!$A$6:$A$205,B693))&lt;&gt;1),"",INDEX('Номенклатура'!$D$6:$D$205,SUMPRODUCT(EXACT('Номенклатура'!$A$6:$A$205,B693)*(ROW('Номенклатура'!$A$6:$A$205)-5)))&amp;"")</f>
        <v/>
      </c>
      <c r="F693" s="18" t="str">
        <f>IF(OR(I693="ОК",I693="Учтено: добавьте пояснение"),IF(C693="Приход",D693,IF(C693="Корректировка остатка",D693,-D693)),"")</f>
        <v/>
      </c>
      <c r="G693" s="13"/>
      <c r="H693" s="15" t="str">
        <f>IF(OR(B693="",SUMPRODUCT(--EXACT('Номенклатура'!$A$6:$A$205,B693))&lt;&gt;1),"",INDEX('Номенклатура'!$B$6:$B$205,SUMPRODUCT(EXACT('Номенклатура'!$A$6:$A$205,B693)*(ROW('Номенклатура'!$A$6:$A$205)-5)))&amp;"")</f>
        <v/>
      </c>
      <c r="I693" s="15" t="str">
        <f>IF(COUNTA(A693:D693,G693)=0,"",IF(NOT(ISNUMBER(A693)),"Укажите дату",IF(B693="","Укажите код",IF(NOT(AND(ISTEXT(B693),LEN(B693)&gt;0,LEN(B693)&lt;=30,ISNUMBER(FIND(LEFT(B693,1),"ABCDEFGHIJKLMNOPQRSTUVWXYZ")),SUMPRODUCT((MID(B693,{1,2,3,4,5,6,7,8,9,10,11,12,13,14,15,16,17,18,19,20,21,22,23,24,25,26,27,28,29,30},1)&lt;&gt;"")*ISERROR(FIND(MID(B693,{1,2,3,4,5,6,7,8,9,10,11,12,13,14,15,16,17,18,19,20,21,22,23,24,25,26,27,28,29,30},1),"ABCDEFGHIJKLMNOPQRSTUVWXYZ0123456789-_")))=0,ISERROR(VALUE(B693)))),"Недопустимый код: только латинские буквы A-Z в верхнем регистре, цифры, - и _; начало с буквы, до 30 символов (например MILK-001)",IF(SUMPRODUCT(--EXACT('Номенклатура'!$A$6:$A$205,B693))=0,"Код не найден в номенклатуре",IF(SUMPRODUCT(--EXACT('Номенклатура'!$A$6:$A$205,B693))&gt;1,"Код повторяется в номенклатуре",IF(ISNA(MATCH(C693,{"Приход","Расход","Списание","Корректировка остатка"},0)),"Выберите тип операции",IF(NOT(ISNUMBER(D693)),"Укажите количество",IF(D693=0,"Количество не может быть 0",IF(AND(C693&lt;&gt;"Корректировка остатка",D693&lt;0),"Для этого типа количество положительное",IF(NOT(ISNUMBER('Номенклатура'!$C$2)),"Укажите дату начала учёта",IF(A693&lt;INT('Номенклатура'!$C$2),"Раньше даты начала учёта: НЕ учтено",IF(AND(C693="Корректировка остатка",TRIM(G693)=""),"Учтено: добавьте пояснение","ОК")))))))))))))</f>
        <v/>
      </c>
    </row>
    <row r="694" spans="1:9" x14ac:dyDescent="0.25">
      <c r="A694" s="16"/>
      <c r="B694" s="13"/>
      <c r="C694" s="13"/>
      <c r="D694" s="14"/>
      <c r="E694" s="17" t="str">
        <f>IF(OR(B694="",SUMPRODUCT(--EXACT('Номенклатура'!$A$6:$A$205,B694))&lt;&gt;1),"",INDEX('Номенклатура'!$D$6:$D$205,SUMPRODUCT(EXACT('Номенклатура'!$A$6:$A$205,B694)*(ROW('Номенклатура'!$A$6:$A$205)-5)))&amp;"")</f>
        <v/>
      </c>
      <c r="F694" s="18" t="str">
        <f>IF(OR(I694="ОК",I694="Учтено: добавьте пояснение"),IF(C694="Приход",D694,IF(C694="Корректировка остатка",D694,-D694)),"")</f>
        <v/>
      </c>
      <c r="G694" s="13"/>
      <c r="H694" s="15" t="str">
        <f>IF(OR(B694="",SUMPRODUCT(--EXACT('Номенклатура'!$A$6:$A$205,B694))&lt;&gt;1),"",INDEX('Номенклатура'!$B$6:$B$205,SUMPRODUCT(EXACT('Номенклатура'!$A$6:$A$205,B694)*(ROW('Номенклатура'!$A$6:$A$205)-5)))&amp;"")</f>
        <v/>
      </c>
      <c r="I694" s="15" t="str">
        <f>IF(COUNTA(A694:D694,G694)=0,"",IF(NOT(ISNUMBER(A694)),"Укажите дату",IF(B694="","Укажите код",IF(NOT(AND(ISTEXT(B694),LEN(B694)&gt;0,LEN(B694)&lt;=30,ISNUMBER(FIND(LEFT(B694,1),"ABCDEFGHIJKLMNOPQRSTUVWXYZ")),SUMPRODUCT((MID(B694,{1,2,3,4,5,6,7,8,9,10,11,12,13,14,15,16,17,18,19,20,21,22,23,24,25,26,27,28,29,30},1)&lt;&gt;"")*ISERROR(FIND(MID(B694,{1,2,3,4,5,6,7,8,9,10,11,12,13,14,15,16,17,18,19,20,21,22,23,24,25,26,27,28,29,30},1),"ABCDEFGHIJKLMNOPQRSTUVWXYZ0123456789-_")))=0,ISERROR(VALUE(B694)))),"Недопустимый код: только латинские буквы A-Z в верхнем регистре, цифры, - и _; начало с буквы, до 30 символов (например MILK-001)",IF(SUMPRODUCT(--EXACT('Номенклатура'!$A$6:$A$205,B694))=0,"Код не найден в номенклатуре",IF(SUMPRODUCT(--EXACT('Номенклатура'!$A$6:$A$205,B694))&gt;1,"Код повторяется в номенклатуре",IF(ISNA(MATCH(C694,{"Приход","Расход","Списание","Корректировка остатка"},0)),"Выберите тип операции",IF(NOT(ISNUMBER(D694)),"Укажите количество",IF(D694=0,"Количество не может быть 0",IF(AND(C694&lt;&gt;"Корректировка остатка",D694&lt;0),"Для этого типа количество положительное",IF(NOT(ISNUMBER('Номенклатура'!$C$2)),"Укажите дату начала учёта",IF(A694&lt;INT('Номенклатура'!$C$2),"Раньше даты начала учёта: НЕ учтено",IF(AND(C694="Корректировка остатка",TRIM(G694)=""),"Учтено: добавьте пояснение","ОК")))))))))))))</f>
        <v/>
      </c>
    </row>
    <row r="695" spans="1:9" x14ac:dyDescent="0.25">
      <c r="A695" s="16"/>
      <c r="B695" s="13"/>
      <c r="C695" s="13"/>
      <c r="D695" s="14"/>
      <c r="E695" s="17" t="str">
        <f>IF(OR(B695="",SUMPRODUCT(--EXACT('Номенклатура'!$A$6:$A$205,B695))&lt;&gt;1),"",INDEX('Номенклатура'!$D$6:$D$205,SUMPRODUCT(EXACT('Номенклатура'!$A$6:$A$205,B695)*(ROW('Номенклатура'!$A$6:$A$205)-5)))&amp;"")</f>
        <v/>
      </c>
      <c r="F695" s="18" t="str">
        <f>IF(OR(I695="ОК",I695="Учтено: добавьте пояснение"),IF(C695="Приход",D695,IF(C695="Корректировка остатка",D695,-D695)),"")</f>
        <v/>
      </c>
      <c r="G695" s="13"/>
      <c r="H695" s="15" t="str">
        <f>IF(OR(B695="",SUMPRODUCT(--EXACT('Номенклатура'!$A$6:$A$205,B695))&lt;&gt;1),"",INDEX('Номенклатура'!$B$6:$B$205,SUMPRODUCT(EXACT('Номенклатура'!$A$6:$A$205,B695)*(ROW('Номенклатура'!$A$6:$A$205)-5)))&amp;"")</f>
        <v/>
      </c>
      <c r="I695" s="15" t="str">
        <f>IF(COUNTA(A695:D695,G695)=0,"",IF(NOT(ISNUMBER(A695)),"Укажите дату",IF(B695="","Укажите код",IF(NOT(AND(ISTEXT(B695),LEN(B695)&gt;0,LEN(B695)&lt;=30,ISNUMBER(FIND(LEFT(B695,1),"ABCDEFGHIJKLMNOPQRSTUVWXYZ")),SUMPRODUCT((MID(B695,{1,2,3,4,5,6,7,8,9,10,11,12,13,14,15,16,17,18,19,20,21,22,23,24,25,26,27,28,29,30},1)&lt;&gt;"")*ISERROR(FIND(MID(B695,{1,2,3,4,5,6,7,8,9,10,11,12,13,14,15,16,17,18,19,20,21,22,23,24,25,26,27,28,29,30},1),"ABCDEFGHIJKLMNOPQRSTUVWXYZ0123456789-_")))=0,ISERROR(VALUE(B695)))),"Недопустимый код: только латинские буквы A-Z в верхнем регистре, цифры, - и _; начало с буквы, до 30 символов (например MILK-001)",IF(SUMPRODUCT(--EXACT('Номенклатура'!$A$6:$A$205,B695))=0,"Код не найден в номенклатуре",IF(SUMPRODUCT(--EXACT('Номенклатура'!$A$6:$A$205,B695))&gt;1,"Код повторяется в номенклатуре",IF(ISNA(MATCH(C695,{"Приход","Расход","Списание","Корректировка остатка"},0)),"Выберите тип операции",IF(NOT(ISNUMBER(D695)),"Укажите количество",IF(D695=0,"Количество не может быть 0",IF(AND(C695&lt;&gt;"Корректировка остатка",D695&lt;0),"Для этого типа количество положительное",IF(NOT(ISNUMBER('Номенклатура'!$C$2)),"Укажите дату начала учёта",IF(A695&lt;INT('Номенклатура'!$C$2),"Раньше даты начала учёта: НЕ учтено",IF(AND(C695="Корректировка остатка",TRIM(G695)=""),"Учтено: добавьте пояснение","ОК")))))))))))))</f>
        <v/>
      </c>
    </row>
    <row r="696" spans="1:9" x14ac:dyDescent="0.25">
      <c r="A696" s="16"/>
      <c r="B696" s="13"/>
      <c r="C696" s="13"/>
      <c r="D696" s="14"/>
      <c r="E696" s="17" t="str">
        <f>IF(OR(B696="",SUMPRODUCT(--EXACT('Номенклатура'!$A$6:$A$205,B696))&lt;&gt;1),"",INDEX('Номенклатура'!$D$6:$D$205,SUMPRODUCT(EXACT('Номенклатура'!$A$6:$A$205,B696)*(ROW('Номенклатура'!$A$6:$A$205)-5)))&amp;"")</f>
        <v/>
      </c>
      <c r="F696" s="18" t="str">
        <f>IF(OR(I696="ОК",I696="Учтено: добавьте пояснение"),IF(C696="Приход",D696,IF(C696="Корректировка остатка",D696,-D696)),"")</f>
        <v/>
      </c>
      <c r="G696" s="13"/>
      <c r="H696" s="15" t="str">
        <f>IF(OR(B696="",SUMPRODUCT(--EXACT('Номенклатура'!$A$6:$A$205,B696))&lt;&gt;1),"",INDEX('Номенклатура'!$B$6:$B$205,SUMPRODUCT(EXACT('Номенклатура'!$A$6:$A$205,B696)*(ROW('Номенклатура'!$A$6:$A$205)-5)))&amp;"")</f>
        <v/>
      </c>
      <c r="I696" s="15" t="str">
        <f>IF(COUNTA(A696:D696,G696)=0,"",IF(NOT(ISNUMBER(A696)),"Укажите дату",IF(B696="","Укажите код",IF(NOT(AND(ISTEXT(B696),LEN(B696)&gt;0,LEN(B696)&lt;=30,ISNUMBER(FIND(LEFT(B696,1),"ABCDEFGHIJKLMNOPQRSTUVWXYZ")),SUMPRODUCT((MID(B696,{1,2,3,4,5,6,7,8,9,10,11,12,13,14,15,16,17,18,19,20,21,22,23,24,25,26,27,28,29,30},1)&lt;&gt;"")*ISERROR(FIND(MID(B696,{1,2,3,4,5,6,7,8,9,10,11,12,13,14,15,16,17,18,19,20,21,22,23,24,25,26,27,28,29,30},1),"ABCDEFGHIJKLMNOPQRSTUVWXYZ0123456789-_")))=0,ISERROR(VALUE(B696)))),"Недопустимый код: только латинские буквы A-Z в верхнем регистре, цифры, - и _; начало с буквы, до 30 символов (например MILK-001)",IF(SUMPRODUCT(--EXACT('Номенклатура'!$A$6:$A$205,B696))=0,"Код не найден в номенклатуре",IF(SUMPRODUCT(--EXACT('Номенклатура'!$A$6:$A$205,B696))&gt;1,"Код повторяется в номенклатуре",IF(ISNA(MATCH(C696,{"Приход","Расход","Списание","Корректировка остатка"},0)),"Выберите тип операции",IF(NOT(ISNUMBER(D696)),"Укажите количество",IF(D696=0,"Количество не может быть 0",IF(AND(C696&lt;&gt;"Корректировка остатка",D696&lt;0),"Для этого типа количество положительное",IF(NOT(ISNUMBER('Номенклатура'!$C$2)),"Укажите дату начала учёта",IF(A696&lt;INT('Номенклатура'!$C$2),"Раньше даты начала учёта: НЕ учтено",IF(AND(C696="Корректировка остатка",TRIM(G696)=""),"Учтено: добавьте пояснение","ОК")))))))))))))</f>
        <v/>
      </c>
    </row>
    <row r="697" spans="1:9" x14ac:dyDescent="0.25">
      <c r="A697" s="16"/>
      <c r="B697" s="13"/>
      <c r="C697" s="13"/>
      <c r="D697" s="14"/>
      <c r="E697" s="17" t="str">
        <f>IF(OR(B697="",SUMPRODUCT(--EXACT('Номенклатура'!$A$6:$A$205,B697))&lt;&gt;1),"",INDEX('Номенклатура'!$D$6:$D$205,SUMPRODUCT(EXACT('Номенклатура'!$A$6:$A$205,B697)*(ROW('Номенклатура'!$A$6:$A$205)-5)))&amp;"")</f>
        <v/>
      </c>
      <c r="F697" s="18" t="str">
        <f>IF(OR(I697="ОК",I697="Учтено: добавьте пояснение"),IF(C697="Приход",D697,IF(C697="Корректировка остатка",D697,-D697)),"")</f>
        <v/>
      </c>
      <c r="G697" s="13"/>
      <c r="H697" s="15" t="str">
        <f>IF(OR(B697="",SUMPRODUCT(--EXACT('Номенклатура'!$A$6:$A$205,B697))&lt;&gt;1),"",INDEX('Номенклатура'!$B$6:$B$205,SUMPRODUCT(EXACT('Номенклатура'!$A$6:$A$205,B697)*(ROW('Номенклатура'!$A$6:$A$205)-5)))&amp;"")</f>
        <v/>
      </c>
      <c r="I697" s="15" t="str">
        <f>IF(COUNTA(A697:D697,G697)=0,"",IF(NOT(ISNUMBER(A697)),"Укажите дату",IF(B697="","Укажите код",IF(NOT(AND(ISTEXT(B697),LEN(B697)&gt;0,LEN(B697)&lt;=30,ISNUMBER(FIND(LEFT(B697,1),"ABCDEFGHIJKLMNOPQRSTUVWXYZ")),SUMPRODUCT((MID(B697,{1,2,3,4,5,6,7,8,9,10,11,12,13,14,15,16,17,18,19,20,21,22,23,24,25,26,27,28,29,30},1)&lt;&gt;"")*ISERROR(FIND(MID(B697,{1,2,3,4,5,6,7,8,9,10,11,12,13,14,15,16,17,18,19,20,21,22,23,24,25,26,27,28,29,30},1),"ABCDEFGHIJKLMNOPQRSTUVWXYZ0123456789-_")))=0,ISERROR(VALUE(B697)))),"Недопустимый код: только латинские буквы A-Z в верхнем регистре, цифры, - и _; начало с буквы, до 30 символов (например MILK-001)",IF(SUMPRODUCT(--EXACT('Номенклатура'!$A$6:$A$205,B697))=0,"Код не найден в номенклатуре",IF(SUMPRODUCT(--EXACT('Номенклатура'!$A$6:$A$205,B697))&gt;1,"Код повторяется в номенклатуре",IF(ISNA(MATCH(C697,{"Приход","Расход","Списание","Корректировка остатка"},0)),"Выберите тип операции",IF(NOT(ISNUMBER(D697)),"Укажите количество",IF(D697=0,"Количество не может быть 0",IF(AND(C697&lt;&gt;"Корректировка остатка",D697&lt;0),"Для этого типа количество положительное",IF(NOT(ISNUMBER('Номенклатура'!$C$2)),"Укажите дату начала учёта",IF(A697&lt;INT('Номенклатура'!$C$2),"Раньше даты начала учёта: НЕ учтено",IF(AND(C697="Корректировка остатка",TRIM(G697)=""),"Учтено: добавьте пояснение","ОК")))))))))))))</f>
        <v/>
      </c>
    </row>
    <row r="698" spans="1:9" x14ac:dyDescent="0.25">
      <c r="A698" s="16"/>
      <c r="B698" s="13"/>
      <c r="C698" s="13"/>
      <c r="D698" s="14"/>
      <c r="E698" s="17" t="str">
        <f>IF(OR(B698="",SUMPRODUCT(--EXACT('Номенклатура'!$A$6:$A$205,B698))&lt;&gt;1),"",INDEX('Номенклатура'!$D$6:$D$205,SUMPRODUCT(EXACT('Номенклатура'!$A$6:$A$205,B698)*(ROW('Номенклатура'!$A$6:$A$205)-5)))&amp;"")</f>
        <v/>
      </c>
      <c r="F698" s="18" t="str">
        <f>IF(OR(I698="ОК",I698="Учтено: добавьте пояснение"),IF(C698="Приход",D698,IF(C698="Корректировка остатка",D698,-D698)),"")</f>
        <v/>
      </c>
      <c r="G698" s="13"/>
      <c r="H698" s="15" t="str">
        <f>IF(OR(B698="",SUMPRODUCT(--EXACT('Номенклатура'!$A$6:$A$205,B698))&lt;&gt;1),"",INDEX('Номенклатура'!$B$6:$B$205,SUMPRODUCT(EXACT('Номенклатура'!$A$6:$A$205,B698)*(ROW('Номенклатура'!$A$6:$A$205)-5)))&amp;"")</f>
        <v/>
      </c>
      <c r="I698" s="15" t="str">
        <f>IF(COUNTA(A698:D698,G698)=0,"",IF(NOT(ISNUMBER(A698)),"Укажите дату",IF(B698="","Укажите код",IF(NOT(AND(ISTEXT(B698),LEN(B698)&gt;0,LEN(B698)&lt;=30,ISNUMBER(FIND(LEFT(B698,1),"ABCDEFGHIJKLMNOPQRSTUVWXYZ")),SUMPRODUCT((MID(B698,{1,2,3,4,5,6,7,8,9,10,11,12,13,14,15,16,17,18,19,20,21,22,23,24,25,26,27,28,29,30},1)&lt;&gt;"")*ISERROR(FIND(MID(B698,{1,2,3,4,5,6,7,8,9,10,11,12,13,14,15,16,17,18,19,20,21,22,23,24,25,26,27,28,29,30},1),"ABCDEFGHIJKLMNOPQRSTUVWXYZ0123456789-_")))=0,ISERROR(VALUE(B698)))),"Недопустимый код: только латинские буквы A-Z в верхнем регистре, цифры, - и _; начало с буквы, до 30 символов (например MILK-001)",IF(SUMPRODUCT(--EXACT('Номенклатура'!$A$6:$A$205,B698))=0,"Код не найден в номенклатуре",IF(SUMPRODUCT(--EXACT('Номенклатура'!$A$6:$A$205,B698))&gt;1,"Код повторяется в номенклатуре",IF(ISNA(MATCH(C698,{"Приход","Расход","Списание","Корректировка остатка"},0)),"Выберите тип операции",IF(NOT(ISNUMBER(D698)),"Укажите количество",IF(D698=0,"Количество не может быть 0",IF(AND(C698&lt;&gt;"Корректировка остатка",D698&lt;0),"Для этого типа количество положительное",IF(NOT(ISNUMBER('Номенклатура'!$C$2)),"Укажите дату начала учёта",IF(A698&lt;INT('Номенклатура'!$C$2),"Раньше даты начала учёта: НЕ учтено",IF(AND(C698="Корректировка остатка",TRIM(G698)=""),"Учтено: добавьте пояснение","ОК")))))))))))))</f>
        <v/>
      </c>
    </row>
    <row r="699" spans="1:9" x14ac:dyDescent="0.25">
      <c r="A699" s="16"/>
      <c r="B699" s="13"/>
      <c r="C699" s="13"/>
      <c r="D699" s="14"/>
      <c r="E699" s="17" t="str">
        <f>IF(OR(B699="",SUMPRODUCT(--EXACT('Номенклатура'!$A$6:$A$205,B699))&lt;&gt;1),"",INDEX('Номенклатура'!$D$6:$D$205,SUMPRODUCT(EXACT('Номенклатура'!$A$6:$A$205,B699)*(ROW('Номенклатура'!$A$6:$A$205)-5)))&amp;"")</f>
        <v/>
      </c>
      <c r="F699" s="18" t="str">
        <f>IF(OR(I699="ОК",I699="Учтено: добавьте пояснение"),IF(C699="Приход",D699,IF(C699="Корректировка остатка",D699,-D699)),"")</f>
        <v/>
      </c>
      <c r="G699" s="13"/>
      <c r="H699" s="15" t="str">
        <f>IF(OR(B699="",SUMPRODUCT(--EXACT('Номенклатура'!$A$6:$A$205,B699))&lt;&gt;1),"",INDEX('Номенклатура'!$B$6:$B$205,SUMPRODUCT(EXACT('Номенклатура'!$A$6:$A$205,B699)*(ROW('Номенклатура'!$A$6:$A$205)-5)))&amp;"")</f>
        <v/>
      </c>
      <c r="I699" s="15" t="str">
        <f>IF(COUNTA(A699:D699,G699)=0,"",IF(NOT(ISNUMBER(A699)),"Укажите дату",IF(B699="","Укажите код",IF(NOT(AND(ISTEXT(B699),LEN(B699)&gt;0,LEN(B699)&lt;=30,ISNUMBER(FIND(LEFT(B699,1),"ABCDEFGHIJKLMNOPQRSTUVWXYZ")),SUMPRODUCT((MID(B699,{1,2,3,4,5,6,7,8,9,10,11,12,13,14,15,16,17,18,19,20,21,22,23,24,25,26,27,28,29,30},1)&lt;&gt;"")*ISERROR(FIND(MID(B699,{1,2,3,4,5,6,7,8,9,10,11,12,13,14,15,16,17,18,19,20,21,22,23,24,25,26,27,28,29,30},1),"ABCDEFGHIJKLMNOPQRSTUVWXYZ0123456789-_")))=0,ISERROR(VALUE(B699)))),"Недопустимый код: только латинские буквы A-Z в верхнем регистре, цифры, - и _; начало с буквы, до 30 символов (например MILK-001)",IF(SUMPRODUCT(--EXACT('Номенклатура'!$A$6:$A$205,B699))=0,"Код не найден в номенклатуре",IF(SUMPRODUCT(--EXACT('Номенклатура'!$A$6:$A$205,B699))&gt;1,"Код повторяется в номенклатуре",IF(ISNA(MATCH(C699,{"Приход","Расход","Списание","Корректировка остатка"},0)),"Выберите тип операции",IF(NOT(ISNUMBER(D699)),"Укажите количество",IF(D699=0,"Количество не может быть 0",IF(AND(C699&lt;&gt;"Корректировка остатка",D699&lt;0),"Для этого типа количество положительное",IF(NOT(ISNUMBER('Номенклатура'!$C$2)),"Укажите дату начала учёта",IF(A699&lt;INT('Номенклатура'!$C$2),"Раньше даты начала учёта: НЕ учтено",IF(AND(C699="Корректировка остатка",TRIM(G699)=""),"Учтено: добавьте пояснение","ОК")))))))))))))</f>
        <v/>
      </c>
    </row>
    <row r="700" spans="1:9" x14ac:dyDescent="0.25">
      <c r="A700" s="16"/>
      <c r="B700" s="13"/>
      <c r="C700" s="13"/>
      <c r="D700" s="14"/>
      <c r="E700" s="17" t="str">
        <f>IF(OR(B700="",SUMPRODUCT(--EXACT('Номенклатура'!$A$6:$A$205,B700))&lt;&gt;1),"",INDEX('Номенклатура'!$D$6:$D$205,SUMPRODUCT(EXACT('Номенклатура'!$A$6:$A$205,B700)*(ROW('Номенклатура'!$A$6:$A$205)-5)))&amp;"")</f>
        <v/>
      </c>
      <c r="F700" s="18" t="str">
        <f>IF(OR(I700="ОК",I700="Учтено: добавьте пояснение"),IF(C700="Приход",D700,IF(C700="Корректировка остатка",D700,-D700)),"")</f>
        <v/>
      </c>
      <c r="G700" s="13"/>
      <c r="H700" s="15" t="str">
        <f>IF(OR(B700="",SUMPRODUCT(--EXACT('Номенклатура'!$A$6:$A$205,B700))&lt;&gt;1),"",INDEX('Номенклатура'!$B$6:$B$205,SUMPRODUCT(EXACT('Номенклатура'!$A$6:$A$205,B700)*(ROW('Номенклатура'!$A$6:$A$205)-5)))&amp;"")</f>
        <v/>
      </c>
      <c r="I700" s="15" t="str">
        <f>IF(COUNTA(A700:D700,G700)=0,"",IF(NOT(ISNUMBER(A700)),"Укажите дату",IF(B700="","Укажите код",IF(NOT(AND(ISTEXT(B700),LEN(B700)&gt;0,LEN(B700)&lt;=30,ISNUMBER(FIND(LEFT(B700,1),"ABCDEFGHIJKLMNOPQRSTUVWXYZ")),SUMPRODUCT((MID(B700,{1,2,3,4,5,6,7,8,9,10,11,12,13,14,15,16,17,18,19,20,21,22,23,24,25,26,27,28,29,30},1)&lt;&gt;"")*ISERROR(FIND(MID(B700,{1,2,3,4,5,6,7,8,9,10,11,12,13,14,15,16,17,18,19,20,21,22,23,24,25,26,27,28,29,30},1),"ABCDEFGHIJKLMNOPQRSTUVWXYZ0123456789-_")))=0,ISERROR(VALUE(B700)))),"Недопустимый код: только латинские буквы A-Z в верхнем регистре, цифры, - и _; начало с буквы, до 30 символов (например MILK-001)",IF(SUMPRODUCT(--EXACT('Номенклатура'!$A$6:$A$205,B700))=0,"Код не найден в номенклатуре",IF(SUMPRODUCT(--EXACT('Номенклатура'!$A$6:$A$205,B700))&gt;1,"Код повторяется в номенклатуре",IF(ISNA(MATCH(C700,{"Приход","Расход","Списание","Корректировка остатка"},0)),"Выберите тип операции",IF(NOT(ISNUMBER(D700)),"Укажите количество",IF(D700=0,"Количество не может быть 0",IF(AND(C700&lt;&gt;"Корректировка остатка",D700&lt;0),"Для этого типа количество положительное",IF(NOT(ISNUMBER('Номенклатура'!$C$2)),"Укажите дату начала учёта",IF(A700&lt;INT('Номенклатура'!$C$2),"Раньше даты начала учёта: НЕ учтено",IF(AND(C700="Корректировка остатка",TRIM(G700)=""),"Учтено: добавьте пояснение","ОК")))))))))))))</f>
        <v/>
      </c>
    </row>
    <row r="701" spans="1:9" x14ac:dyDescent="0.25">
      <c r="A701" s="16"/>
      <c r="B701" s="13"/>
      <c r="C701" s="13"/>
      <c r="D701" s="14"/>
      <c r="E701" s="17" t="str">
        <f>IF(OR(B701="",SUMPRODUCT(--EXACT('Номенклатура'!$A$6:$A$205,B701))&lt;&gt;1),"",INDEX('Номенклатура'!$D$6:$D$205,SUMPRODUCT(EXACT('Номенклатура'!$A$6:$A$205,B701)*(ROW('Номенклатура'!$A$6:$A$205)-5)))&amp;"")</f>
        <v/>
      </c>
      <c r="F701" s="18" t="str">
        <f>IF(OR(I701="ОК",I701="Учтено: добавьте пояснение"),IF(C701="Приход",D701,IF(C701="Корректировка остатка",D701,-D701)),"")</f>
        <v/>
      </c>
      <c r="G701" s="13"/>
      <c r="H701" s="15" t="str">
        <f>IF(OR(B701="",SUMPRODUCT(--EXACT('Номенклатура'!$A$6:$A$205,B701))&lt;&gt;1),"",INDEX('Номенклатура'!$B$6:$B$205,SUMPRODUCT(EXACT('Номенклатура'!$A$6:$A$205,B701)*(ROW('Номенклатура'!$A$6:$A$205)-5)))&amp;"")</f>
        <v/>
      </c>
      <c r="I701" s="15" t="str">
        <f>IF(COUNTA(A701:D701,G701)=0,"",IF(NOT(ISNUMBER(A701)),"Укажите дату",IF(B701="","Укажите код",IF(NOT(AND(ISTEXT(B701),LEN(B701)&gt;0,LEN(B701)&lt;=30,ISNUMBER(FIND(LEFT(B701,1),"ABCDEFGHIJKLMNOPQRSTUVWXYZ")),SUMPRODUCT((MID(B701,{1,2,3,4,5,6,7,8,9,10,11,12,13,14,15,16,17,18,19,20,21,22,23,24,25,26,27,28,29,30},1)&lt;&gt;"")*ISERROR(FIND(MID(B701,{1,2,3,4,5,6,7,8,9,10,11,12,13,14,15,16,17,18,19,20,21,22,23,24,25,26,27,28,29,30},1),"ABCDEFGHIJKLMNOPQRSTUVWXYZ0123456789-_")))=0,ISERROR(VALUE(B701)))),"Недопустимый код: только латинские буквы A-Z в верхнем регистре, цифры, - и _; начало с буквы, до 30 символов (например MILK-001)",IF(SUMPRODUCT(--EXACT('Номенклатура'!$A$6:$A$205,B701))=0,"Код не найден в номенклатуре",IF(SUMPRODUCT(--EXACT('Номенклатура'!$A$6:$A$205,B701))&gt;1,"Код повторяется в номенклатуре",IF(ISNA(MATCH(C701,{"Приход","Расход","Списание","Корректировка остатка"},0)),"Выберите тип операции",IF(NOT(ISNUMBER(D701)),"Укажите количество",IF(D701=0,"Количество не может быть 0",IF(AND(C701&lt;&gt;"Корректировка остатка",D701&lt;0),"Для этого типа количество положительное",IF(NOT(ISNUMBER('Номенклатура'!$C$2)),"Укажите дату начала учёта",IF(A701&lt;INT('Номенклатура'!$C$2),"Раньше даты начала учёта: НЕ учтено",IF(AND(C701="Корректировка остатка",TRIM(G701)=""),"Учтено: добавьте пояснение","ОК")))))))))))))</f>
        <v/>
      </c>
    </row>
    <row r="702" spans="1:9" x14ac:dyDescent="0.25">
      <c r="A702" s="16"/>
      <c r="B702" s="13"/>
      <c r="C702" s="13"/>
      <c r="D702" s="14"/>
      <c r="E702" s="17" t="str">
        <f>IF(OR(B702="",SUMPRODUCT(--EXACT('Номенклатура'!$A$6:$A$205,B702))&lt;&gt;1),"",INDEX('Номенклатура'!$D$6:$D$205,SUMPRODUCT(EXACT('Номенклатура'!$A$6:$A$205,B702)*(ROW('Номенклатура'!$A$6:$A$205)-5)))&amp;"")</f>
        <v/>
      </c>
      <c r="F702" s="18" t="str">
        <f>IF(OR(I702="ОК",I702="Учтено: добавьте пояснение"),IF(C702="Приход",D702,IF(C702="Корректировка остатка",D702,-D702)),"")</f>
        <v/>
      </c>
      <c r="G702" s="13"/>
      <c r="H702" s="15" t="str">
        <f>IF(OR(B702="",SUMPRODUCT(--EXACT('Номенклатура'!$A$6:$A$205,B702))&lt;&gt;1),"",INDEX('Номенклатура'!$B$6:$B$205,SUMPRODUCT(EXACT('Номенклатура'!$A$6:$A$205,B702)*(ROW('Номенклатура'!$A$6:$A$205)-5)))&amp;"")</f>
        <v/>
      </c>
      <c r="I702" s="15" t="str">
        <f>IF(COUNTA(A702:D702,G702)=0,"",IF(NOT(ISNUMBER(A702)),"Укажите дату",IF(B702="","Укажите код",IF(NOT(AND(ISTEXT(B702),LEN(B702)&gt;0,LEN(B702)&lt;=30,ISNUMBER(FIND(LEFT(B702,1),"ABCDEFGHIJKLMNOPQRSTUVWXYZ")),SUMPRODUCT((MID(B702,{1,2,3,4,5,6,7,8,9,10,11,12,13,14,15,16,17,18,19,20,21,22,23,24,25,26,27,28,29,30},1)&lt;&gt;"")*ISERROR(FIND(MID(B702,{1,2,3,4,5,6,7,8,9,10,11,12,13,14,15,16,17,18,19,20,21,22,23,24,25,26,27,28,29,30},1),"ABCDEFGHIJKLMNOPQRSTUVWXYZ0123456789-_")))=0,ISERROR(VALUE(B702)))),"Недопустимый код: только латинские буквы A-Z в верхнем регистре, цифры, - и _; начало с буквы, до 30 символов (например MILK-001)",IF(SUMPRODUCT(--EXACT('Номенклатура'!$A$6:$A$205,B702))=0,"Код не найден в номенклатуре",IF(SUMPRODUCT(--EXACT('Номенклатура'!$A$6:$A$205,B702))&gt;1,"Код повторяется в номенклатуре",IF(ISNA(MATCH(C702,{"Приход","Расход","Списание","Корректировка остатка"},0)),"Выберите тип операции",IF(NOT(ISNUMBER(D702)),"Укажите количество",IF(D702=0,"Количество не может быть 0",IF(AND(C702&lt;&gt;"Корректировка остатка",D702&lt;0),"Для этого типа количество положительное",IF(NOT(ISNUMBER('Номенклатура'!$C$2)),"Укажите дату начала учёта",IF(A702&lt;INT('Номенклатура'!$C$2),"Раньше даты начала учёта: НЕ учтено",IF(AND(C702="Корректировка остатка",TRIM(G702)=""),"Учтено: добавьте пояснение","ОК")))))))))))))</f>
        <v/>
      </c>
    </row>
    <row r="703" spans="1:9" x14ac:dyDescent="0.25">
      <c r="A703" s="16"/>
      <c r="B703" s="13"/>
      <c r="C703" s="13"/>
      <c r="D703" s="14"/>
      <c r="E703" s="17" t="str">
        <f>IF(OR(B703="",SUMPRODUCT(--EXACT('Номенклатура'!$A$6:$A$205,B703))&lt;&gt;1),"",INDEX('Номенклатура'!$D$6:$D$205,SUMPRODUCT(EXACT('Номенклатура'!$A$6:$A$205,B703)*(ROW('Номенклатура'!$A$6:$A$205)-5)))&amp;"")</f>
        <v/>
      </c>
      <c r="F703" s="18" t="str">
        <f>IF(OR(I703="ОК",I703="Учтено: добавьте пояснение"),IF(C703="Приход",D703,IF(C703="Корректировка остатка",D703,-D703)),"")</f>
        <v/>
      </c>
      <c r="G703" s="13"/>
      <c r="H703" s="15" t="str">
        <f>IF(OR(B703="",SUMPRODUCT(--EXACT('Номенклатура'!$A$6:$A$205,B703))&lt;&gt;1),"",INDEX('Номенклатура'!$B$6:$B$205,SUMPRODUCT(EXACT('Номенклатура'!$A$6:$A$205,B703)*(ROW('Номенклатура'!$A$6:$A$205)-5)))&amp;"")</f>
        <v/>
      </c>
      <c r="I703" s="15" t="str">
        <f>IF(COUNTA(A703:D703,G703)=0,"",IF(NOT(ISNUMBER(A703)),"Укажите дату",IF(B703="","Укажите код",IF(NOT(AND(ISTEXT(B703),LEN(B703)&gt;0,LEN(B703)&lt;=30,ISNUMBER(FIND(LEFT(B703,1),"ABCDEFGHIJKLMNOPQRSTUVWXYZ")),SUMPRODUCT((MID(B703,{1,2,3,4,5,6,7,8,9,10,11,12,13,14,15,16,17,18,19,20,21,22,23,24,25,26,27,28,29,30},1)&lt;&gt;"")*ISERROR(FIND(MID(B703,{1,2,3,4,5,6,7,8,9,10,11,12,13,14,15,16,17,18,19,20,21,22,23,24,25,26,27,28,29,30},1),"ABCDEFGHIJKLMNOPQRSTUVWXYZ0123456789-_")))=0,ISERROR(VALUE(B703)))),"Недопустимый код: только латинские буквы A-Z в верхнем регистре, цифры, - и _; начало с буквы, до 30 символов (например MILK-001)",IF(SUMPRODUCT(--EXACT('Номенклатура'!$A$6:$A$205,B703))=0,"Код не найден в номенклатуре",IF(SUMPRODUCT(--EXACT('Номенклатура'!$A$6:$A$205,B703))&gt;1,"Код повторяется в номенклатуре",IF(ISNA(MATCH(C703,{"Приход","Расход","Списание","Корректировка остатка"},0)),"Выберите тип операции",IF(NOT(ISNUMBER(D703)),"Укажите количество",IF(D703=0,"Количество не может быть 0",IF(AND(C703&lt;&gt;"Корректировка остатка",D703&lt;0),"Для этого типа количество положительное",IF(NOT(ISNUMBER('Номенклатура'!$C$2)),"Укажите дату начала учёта",IF(A703&lt;INT('Номенклатура'!$C$2),"Раньше даты начала учёта: НЕ учтено",IF(AND(C703="Корректировка остатка",TRIM(G703)=""),"Учтено: добавьте пояснение","ОК")))))))))))))</f>
        <v/>
      </c>
    </row>
    <row r="704" spans="1:9" x14ac:dyDescent="0.25">
      <c r="A704" s="16"/>
      <c r="B704" s="13"/>
      <c r="C704" s="13"/>
      <c r="D704" s="14"/>
      <c r="E704" s="17" t="str">
        <f>IF(OR(B704="",SUMPRODUCT(--EXACT('Номенклатура'!$A$6:$A$205,B704))&lt;&gt;1),"",INDEX('Номенклатура'!$D$6:$D$205,SUMPRODUCT(EXACT('Номенклатура'!$A$6:$A$205,B704)*(ROW('Номенклатура'!$A$6:$A$205)-5)))&amp;"")</f>
        <v/>
      </c>
      <c r="F704" s="18" t="str">
        <f>IF(OR(I704="ОК",I704="Учтено: добавьте пояснение"),IF(C704="Приход",D704,IF(C704="Корректировка остатка",D704,-D704)),"")</f>
        <v/>
      </c>
      <c r="G704" s="13"/>
      <c r="H704" s="15" t="str">
        <f>IF(OR(B704="",SUMPRODUCT(--EXACT('Номенклатура'!$A$6:$A$205,B704))&lt;&gt;1),"",INDEX('Номенклатура'!$B$6:$B$205,SUMPRODUCT(EXACT('Номенклатура'!$A$6:$A$205,B704)*(ROW('Номенклатура'!$A$6:$A$205)-5)))&amp;"")</f>
        <v/>
      </c>
      <c r="I704" s="15" t="str">
        <f>IF(COUNTA(A704:D704,G704)=0,"",IF(NOT(ISNUMBER(A704)),"Укажите дату",IF(B704="","Укажите код",IF(NOT(AND(ISTEXT(B704),LEN(B704)&gt;0,LEN(B704)&lt;=30,ISNUMBER(FIND(LEFT(B704,1),"ABCDEFGHIJKLMNOPQRSTUVWXYZ")),SUMPRODUCT((MID(B704,{1,2,3,4,5,6,7,8,9,10,11,12,13,14,15,16,17,18,19,20,21,22,23,24,25,26,27,28,29,30},1)&lt;&gt;"")*ISERROR(FIND(MID(B704,{1,2,3,4,5,6,7,8,9,10,11,12,13,14,15,16,17,18,19,20,21,22,23,24,25,26,27,28,29,30},1),"ABCDEFGHIJKLMNOPQRSTUVWXYZ0123456789-_")))=0,ISERROR(VALUE(B704)))),"Недопустимый код: только латинские буквы A-Z в верхнем регистре, цифры, - и _; начало с буквы, до 30 символов (например MILK-001)",IF(SUMPRODUCT(--EXACT('Номенклатура'!$A$6:$A$205,B704))=0,"Код не найден в номенклатуре",IF(SUMPRODUCT(--EXACT('Номенклатура'!$A$6:$A$205,B704))&gt;1,"Код повторяется в номенклатуре",IF(ISNA(MATCH(C704,{"Приход","Расход","Списание","Корректировка остатка"},0)),"Выберите тип операции",IF(NOT(ISNUMBER(D704)),"Укажите количество",IF(D704=0,"Количество не может быть 0",IF(AND(C704&lt;&gt;"Корректировка остатка",D704&lt;0),"Для этого типа количество положительное",IF(NOT(ISNUMBER('Номенклатура'!$C$2)),"Укажите дату начала учёта",IF(A704&lt;INT('Номенклатура'!$C$2),"Раньше даты начала учёта: НЕ учтено",IF(AND(C704="Корректировка остатка",TRIM(G704)=""),"Учтено: добавьте пояснение","ОК")))))))))))))</f>
        <v/>
      </c>
    </row>
    <row r="705" spans="1:9" x14ac:dyDescent="0.25">
      <c r="A705" s="16"/>
      <c r="B705" s="13"/>
      <c r="C705" s="13"/>
      <c r="D705" s="14"/>
      <c r="E705" s="17" t="str">
        <f>IF(OR(B705="",SUMPRODUCT(--EXACT('Номенклатура'!$A$6:$A$205,B705))&lt;&gt;1),"",INDEX('Номенклатура'!$D$6:$D$205,SUMPRODUCT(EXACT('Номенклатура'!$A$6:$A$205,B705)*(ROW('Номенклатура'!$A$6:$A$205)-5)))&amp;"")</f>
        <v/>
      </c>
      <c r="F705" s="18" t="str">
        <f>IF(OR(I705="ОК",I705="Учтено: добавьте пояснение"),IF(C705="Приход",D705,IF(C705="Корректировка остатка",D705,-D705)),"")</f>
        <v/>
      </c>
      <c r="G705" s="13"/>
      <c r="H705" s="15" t="str">
        <f>IF(OR(B705="",SUMPRODUCT(--EXACT('Номенклатура'!$A$6:$A$205,B705))&lt;&gt;1),"",INDEX('Номенклатура'!$B$6:$B$205,SUMPRODUCT(EXACT('Номенклатура'!$A$6:$A$205,B705)*(ROW('Номенклатура'!$A$6:$A$205)-5)))&amp;"")</f>
        <v/>
      </c>
      <c r="I705" s="15" t="str">
        <f>IF(COUNTA(A705:D705,G705)=0,"",IF(NOT(ISNUMBER(A705)),"Укажите дату",IF(B705="","Укажите код",IF(NOT(AND(ISTEXT(B705),LEN(B705)&gt;0,LEN(B705)&lt;=30,ISNUMBER(FIND(LEFT(B705,1),"ABCDEFGHIJKLMNOPQRSTUVWXYZ")),SUMPRODUCT((MID(B705,{1,2,3,4,5,6,7,8,9,10,11,12,13,14,15,16,17,18,19,20,21,22,23,24,25,26,27,28,29,30},1)&lt;&gt;"")*ISERROR(FIND(MID(B705,{1,2,3,4,5,6,7,8,9,10,11,12,13,14,15,16,17,18,19,20,21,22,23,24,25,26,27,28,29,30},1),"ABCDEFGHIJKLMNOPQRSTUVWXYZ0123456789-_")))=0,ISERROR(VALUE(B705)))),"Недопустимый код: только латинские буквы A-Z в верхнем регистре, цифры, - и _; начало с буквы, до 30 символов (например MILK-001)",IF(SUMPRODUCT(--EXACT('Номенклатура'!$A$6:$A$205,B705))=0,"Код не найден в номенклатуре",IF(SUMPRODUCT(--EXACT('Номенклатура'!$A$6:$A$205,B705))&gt;1,"Код повторяется в номенклатуре",IF(ISNA(MATCH(C705,{"Приход","Расход","Списание","Корректировка остатка"},0)),"Выберите тип операции",IF(NOT(ISNUMBER(D705)),"Укажите количество",IF(D705=0,"Количество не может быть 0",IF(AND(C705&lt;&gt;"Корректировка остатка",D705&lt;0),"Для этого типа количество положительное",IF(NOT(ISNUMBER('Номенклатура'!$C$2)),"Укажите дату начала учёта",IF(A705&lt;INT('Номенклатура'!$C$2),"Раньше даты начала учёта: НЕ учтено",IF(AND(C705="Корректировка остатка",TRIM(G705)=""),"Учтено: добавьте пояснение","ОК")))))))))))))</f>
        <v/>
      </c>
    </row>
    <row r="706" spans="1:9" x14ac:dyDescent="0.25">
      <c r="A706" s="16"/>
      <c r="B706" s="13"/>
      <c r="C706" s="13"/>
      <c r="D706" s="14"/>
      <c r="E706" s="17" t="str">
        <f>IF(OR(B706="",SUMPRODUCT(--EXACT('Номенклатура'!$A$6:$A$205,B706))&lt;&gt;1),"",INDEX('Номенклатура'!$D$6:$D$205,SUMPRODUCT(EXACT('Номенклатура'!$A$6:$A$205,B706)*(ROW('Номенклатура'!$A$6:$A$205)-5)))&amp;"")</f>
        <v/>
      </c>
      <c r="F706" s="18" t="str">
        <f>IF(OR(I706="ОК",I706="Учтено: добавьте пояснение"),IF(C706="Приход",D706,IF(C706="Корректировка остатка",D706,-D706)),"")</f>
        <v/>
      </c>
      <c r="G706" s="13"/>
      <c r="H706" s="15" t="str">
        <f>IF(OR(B706="",SUMPRODUCT(--EXACT('Номенклатура'!$A$6:$A$205,B706))&lt;&gt;1),"",INDEX('Номенклатура'!$B$6:$B$205,SUMPRODUCT(EXACT('Номенклатура'!$A$6:$A$205,B706)*(ROW('Номенклатура'!$A$6:$A$205)-5)))&amp;"")</f>
        <v/>
      </c>
      <c r="I706" s="15" t="str">
        <f>IF(COUNTA(A706:D706,G706)=0,"",IF(NOT(ISNUMBER(A706)),"Укажите дату",IF(B706="","Укажите код",IF(NOT(AND(ISTEXT(B706),LEN(B706)&gt;0,LEN(B706)&lt;=30,ISNUMBER(FIND(LEFT(B706,1),"ABCDEFGHIJKLMNOPQRSTUVWXYZ")),SUMPRODUCT((MID(B706,{1,2,3,4,5,6,7,8,9,10,11,12,13,14,15,16,17,18,19,20,21,22,23,24,25,26,27,28,29,30},1)&lt;&gt;"")*ISERROR(FIND(MID(B706,{1,2,3,4,5,6,7,8,9,10,11,12,13,14,15,16,17,18,19,20,21,22,23,24,25,26,27,28,29,30},1),"ABCDEFGHIJKLMNOPQRSTUVWXYZ0123456789-_")))=0,ISERROR(VALUE(B706)))),"Недопустимый код: только латинские буквы A-Z в верхнем регистре, цифры, - и _; начало с буквы, до 30 символов (например MILK-001)",IF(SUMPRODUCT(--EXACT('Номенклатура'!$A$6:$A$205,B706))=0,"Код не найден в номенклатуре",IF(SUMPRODUCT(--EXACT('Номенклатура'!$A$6:$A$205,B706))&gt;1,"Код повторяется в номенклатуре",IF(ISNA(MATCH(C706,{"Приход","Расход","Списание","Корректировка остатка"},0)),"Выберите тип операции",IF(NOT(ISNUMBER(D706)),"Укажите количество",IF(D706=0,"Количество не может быть 0",IF(AND(C706&lt;&gt;"Корректировка остатка",D706&lt;0),"Для этого типа количество положительное",IF(NOT(ISNUMBER('Номенклатура'!$C$2)),"Укажите дату начала учёта",IF(A706&lt;INT('Номенклатура'!$C$2),"Раньше даты начала учёта: НЕ учтено",IF(AND(C706="Корректировка остатка",TRIM(G706)=""),"Учтено: добавьте пояснение","ОК")))))))))))))</f>
        <v/>
      </c>
    </row>
    <row r="707" spans="1:9" x14ac:dyDescent="0.25">
      <c r="A707" s="16"/>
      <c r="B707" s="13"/>
      <c r="C707" s="13"/>
      <c r="D707" s="14"/>
      <c r="E707" s="17" t="str">
        <f>IF(OR(B707="",SUMPRODUCT(--EXACT('Номенклатура'!$A$6:$A$205,B707))&lt;&gt;1),"",INDEX('Номенклатура'!$D$6:$D$205,SUMPRODUCT(EXACT('Номенклатура'!$A$6:$A$205,B707)*(ROW('Номенклатура'!$A$6:$A$205)-5)))&amp;"")</f>
        <v/>
      </c>
      <c r="F707" s="18" t="str">
        <f>IF(OR(I707="ОК",I707="Учтено: добавьте пояснение"),IF(C707="Приход",D707,IF(C707="Корректировка остатка",D707,-D707)),"")</f>
        <v/>
      </c>
      <c r="G707" s="13"/>
      <c r="H707" s="15" t="str">
        <f>IF(OR(B707="",SUMPRODUCT(--EXACT('Номенклатура'!$A$6:$A$205,B707))&lt;&gt;1),"",INDEX('Номенклатура'!$B$6:$B$205,SUMPRODUCT(EXACT('Номенклатура'!$A$6:$A$205,B707)*(ROW('Номенклатура'!$A$6:$A$205)-5)))&amp;"")</f>
        <v/>
      </c>
      <c r="I707" s="15" t="str">
        <f>IF(COUNTA(A707:D707,G707)=0,"",IF(NOT(ISNUMBER(A707)),"Укажите дату",IF(B707="","Укажите код",IF(NOT(AND(ISTEXT(B707),LEN(B707)&gt;0,LEN(B707)&lt;=30,ISNUMBER(FIND(LEFT(B707,1),"ABCDEFGHIJKLMNOPQRSTUVWXYZ")),SUMPRODUCT((MID(B707,{1,2,3,4,5,6,7,8,9,10,11,12,13,14,15,16,17,18,19,20,21,22,23,24,25,26,27,28,29,30},1)&lt;&gt;"")*ISERROR(FIND(MID(B707,{1,2,3,4,5,6,7,8,9,10,11,12,13,14,15,16,17,18,19,20,21,22,23,24,25,26,27,28,29,30},1),"ABCDEFGHIJKLMNOPQRSTUVWXYZ0123456789-_")))=0,ISERROR(VALUE(B707)))),"Недопустимый код: только латинские буквы A-Z в верхнем регистре, цифры, - и _; начало с буквы, до 30 символов (например MILK-001)",IF(SUMPRODUCT(--EXACT('Номенклатура'!$A$6:$A$205,B707))=0,"Код не найден в номенклатуре",IF(SUMPRODUCT(--EXACT('Номенклатура'!$A$6:$A$205,B707))&gt;1,"Код повторяется в номенклатуре",IF(ISNA(MATCH(C707,{"Приход","Расход","Списание","Корректировка остатка"},0)),"Выберите тип операции",IF(NOT(ISNUMBER(D707)),"Укажите количество",IF(D707=0,"Количество не может быть 0",IF(AND(C707&lt;&gt;"Корректировка остатка",D707&lt;0),"Для этого типа количество положительное",IF(NOT(ISNUMBER('Номенклатура'!$C$2)),"Укажите дату начала учёта",IF(A707&lt;INT('Номенклатура'!$C$2),"Раньше даты начала учёта: НЕ учтено",IF(AND(C707="Корректировка остатка",TRIM(G707)=""),"Учтено: добавьте пояснение","ОК")))))))))))))</f>
        <v/>
      </c>
    </row>
    <row r="708" spans="1:9" x14ac:dyDescent="0.25">
      <c r="A708" s="16"/>
      <c r="B708" s="13"/>
      <c r="C708" s="13"/>
      <c r="D708" s="14"/>
      <c r="E708" s="17" t="str">
        <f>IF(OR(B708="",SUMPRODUCT(--EXACT('Номенклатура'!$A$6:$A$205,B708))&lt;&gt;1),"",INDEX('Номенклатура'!$D$6:$D$205,SUMPRODUCT(EXACT('Номенклатура'!$A$6:$A$205,B708)*(ROW('Номенклатура'!$A$6:$A$205)-5)))&amp;"")</f>
        <v/>
      </c>
      <c r="F708" s="18" t="str">
        <f>IF(OR(I708="ОК",I708="Учтено: добавьте пояснение"),IF(C708="Приход",D708,IF(C708="Корректировка остатка",D708,-D708)),"")</f>
        <v/>
      </c>
      <c r="G708" s="13"/>
      <c r="H708" s="15" t="str">
        <f>IF(OR(B708="",SUMPRODUCT(--EXACT('Номенклатура'!$A$6:$A$205,B708))&lt;&gt;1),"",INDEX('Номенклатура'!$B$6:$B$205,SUMPRODUCT(EXACT('Номенклатура'!$A$6:$A$205,B708)*(ROW('Номенклатура'!$A$6:$A$205)-5)))&amp;"")</f>
        <v/>
      </c>
      <c r="I708" s="15" t="str">
        <f>IF(COUNTA(A708:D708,G708)=0,"",IF(NOT(ISNUMBER(A708)),"Укажите дату",IF(B708="","Укажите код",IF(NOT(AND(ISTEXT(B708),LEN(B708)&gt;0,LEN(B708)&lt;=30,ISNUMBER(FIND(LEFT(B708,1),"ABCDEFGHIJKLMNOPQRSTUVWXYZ")),SUMPRODUCT((MID(B708,{1,2,3,4,5,6,7,8,9,10,11,12,13,14,15,16,17,18,19,20,21,22,23,24,25,26,27,28,29,30},1)&lt;&gt;"")*ISERROR(FIND(MID(B708,{1,2,3,4,5,6,7,8,9,10,11,12,13,14,15,16,17,18,19,20,21,22,23,24,25,26,27,28,29,30},1),"ABCDEFGHIJKLMNOPQRSTUVWXYZ0123456789-_")))=0,ISERROR(VALUE(B708)))),"Недопустимый код: только латинские буквы A-Z в верхнем регистре, цифры, - и _; начало с буквы, до 30 символов (например MILK-001)",IF(SUMPRODUCT(--EXACT('Номенклатура'!$A$6:$A$205,B708))=0,"Код не найден в номенклатуре",IF(SUMPRODUCT(--EXACT('Номенклатура'!$A$6:$A$205,B708))&gt;1,"Код повторяется в номенклатуре",IF(ISNA(MATCH(C708,{"Приход","Расход","Списание","Корректировка остатка"},0)),"Выберите тип операции",IF(NOT(ISNUMBER(D708)),"Укажите количество",IF(D708=0,"Количество не может быть 0",IF(AND(C708&lt;&gt;"Корректировка остатка",D708&lt;0),"Для этого типа количество положительное",IF(NOT(ISNUMBER('Номенклатура'!$C$2)),"Укажите дату начала учёта",IF(A708&lt;INT('Номенклатура'!$C$2),"Раньше даты начала учёта: НЕ учтено",IF(AND(C708="Корректировка остатка",TRIM(G708)=""),"Учтено: добавьте пояснение","ОК")))))))))))))</f>
        <v/>
      </c>
    </row>
    <row r="709" spans="1:9" x14ac:dyDescent="0.25">
      <c r="A709" s="16"/>
      <c r="B709" s="13"/>
      <c r="C709" s="13"/>
      <c r="D709" s="14"/>
      <c r="E709" s="17" t="str">
        <f>IF(OR(B709="",SUMPRODUCT(--EXACT('Номенклатура'!$A$6:$A$205,B709))&lt;&gt;1),"",INDEX('Номенклатура'!$D$6:$D$205,SUMPRODUCT(EXACT('Номенклатура'!$A$6:$A$205,B709)*(ROW('Номенклатура'!$A$6:$A$205)-5)))&amp;"")</f>
        <v/>
      </c>
      <c r="F709" s="18" t="str">
        <f>IF(OR(I709="ОК",I709="Учтено: добавьте пояснение"),IF(C709="Приход",D709,IF(C709="Корректировка остатка",D709,-D709)),"")</f>
        <v/>
      </c>
      <c r="G709" s="13"/>
      <c r="H709" s="15" t="str">
        <f>IF(OR(B709="",SUMPRODUCT(--EXACT('Номенклатура'!$A$6:$A$205,B709))&lt;&gt;1),"",INDEX('Номенклатура'!$B$6:$B$205,SUMPRODUCT(EXACT('Номенклатура'!$A$6:$A$205,B709)*(ROW('Номенклатура'!$A$6:$A$205)-5)))&amp;"")</f>
        <v/>
      </c>
      <c r="I709" s="15" t="str">
        <f>IF(COUNTA(A709:D709,G709)=0,"",IF(NOT(ISNUMBER(A709)),"Укажите дату",IF(B709="","Укажите код",IF(NOT(AND(ISTEXT(B709),LEN(B709)&gt;0,LEN(B709)&lt;=30,ISNUMBER(FIND(LEFT(B709,1),"ABCDEFGHIJKLMNOPQRSTUVWXYZ")),SUMPRODUCT((MID(B709,{1,2,3,4,5,6,7,8,9,10,11,12,13,14,15,16,17,18,19,20,21,22,23,24,25,26,27,28,29,30},1)&lt;&gt;"")*ISERROR(FIND(MID(B709,{1,2,3,4,5,6,7,8,9,10,11,12,13,14,15,16,17,18,19,20,21,22,23,24,25,26,27,28,29,30},1),"ABCDEFGHIJKLMNOPQRSTUVWXYZ0123456789-_")))=0,ISERROR(VALUE(B709)))),"Недопустимый код: только латинские буквы A-Z в верхнем регистре, цифры, - и _; начало с буквы, до 30 символов (например MILK-001)",IF(SUMPRODUCT(--EXACT('Номенклатура'!$A$6:$A$205,B709))=0,"Код не найден в номенклатуре",IF(SUMPRODUCT(--EXACT('Номенклатура'!$A$6:$A$205,B709))&gt;1,"Код повторяется в номенклатуре",IF(ISNA(MATCH(C709,{"Приход","Расход","Списание","Корректировка остатка"},0)),"Выберите тип операции",IF(NOT(ISNUMBER(D709)),"Укажите количество",IF(D709=0,"Количество не может быть 0",IF(AND(C709&lt;&gt;"Корректировка остатка",D709&lt;0),"Для этого типа количество положительное",IF(NOT(ISNUMBER('Номенклатура'!$C$2)),"Укажите дату начала учёта",IF(A709&lt;INT('Номенклатура'!$C$2),"Раньше даты начала учёта: НЕ учтено",IF(AND(C709="Корректировка остатка",TRIM(G709)=""),"Учтено: добавьте пояснение","ОК")))))))))))))</f>
        <v/>
      </c>
    </row>
    <row r="710" spans="1:9" x14ac:dyDescent="0.25">
      <c r="A710" s="16"/>
      <c r="B710" s="13"/>
      <c r="C710" s="13"/>
      <c r="D710" s="14"/>
      <c r="E710" s="17" t="str">
        <f>IF(OR(B710="",SUMPRODUCT(--EXACT('Номенклатура'!$A$6:$A$205,B710))&lt;&gt;1),"",INDEX('Номенклатура'!$D$6:$D$205,SUMPRODUCT(EXACT('Номенклатура'!$A$6:$A$205,B710)*(ROW('Номенклатура'!$A$6:$A$205)-5)))&amp;"")</f>
        <v/>
      </c>
      <c r="F710" s="18" t="str">
        <f>IF(OR(I710="ОК",I710="Учтено: добавьте пояснение"),IF(C710="Приход",D710,IF(C710="Корректировка остатка",D710,-D710)),"")</f>
        <v/>
      </c>
      <c r="G710" s="13"/>
      <c r="H710" s="15" t="str">
        <f>IF(OR(B710="",SUMPRODUCT(--EXACT('Номенклатура'!$A$6:$A$205,B710))&lt;&gt;1),"",INDEX('Номенклатура'!$B$6:$B$205,SUMPRODUCT(EXACT('Номенклатура'!$A$6:$A$205,B710)*(ROW('Номенклатура'!$A$6:$A$205)-5)))&amp;"")</f>
        <v/>
      </c>
      <c r="I710" s="15" t="str">
        <f>IF(COUNTA(A710:D710,G710)=0,"",IF(NOT(ISNUMBER(A710)),"Укажите дату",IF(B710="","Укажите код",IF(NOT(AND(ISTEXT(B710),LEN(B710)&gt;0,LEN(B710)&lt;=30,ISNUMBER(FIND(LEFT(B710,1),"ABCDEFGHIJKLMNOPQRSTUVWXYZ")),SUMPRODUCT((MID(B710,{1,2,3,4,5,6,7,8,9,10,11,12,13,14,15,16,17,18,19,20,21,22,23,24,25,26,27,28,29,30},1)&lt;&gt;"")*ISERROR(FIND(MID(B710,{1,2,3,4,5,6,7,8,9,10,11,12,13,14,15,16,17,18,19,20,21,22,23,24,25,26,27,28,29,30},1),"ABCDEFGHIJKLMNOPQRSTUVWXYZ0123456789-_")))=0,ISERROR(VALUE(B710)))),"Недопустимый код: только латинские буквы A-Z в верхнем регистре, цифры, - и _; начало с буквы, до 30 символов (например MILK-001)",IF(SUMPRODUCT(--EXACT('Номенклатура'!$A$6:$A$205,B710))=0,"Код не найден в номенклатуре",IF(SUMPRODUCT(--EXACT('Номенклатура'!$A$6:$A$205,B710))&gt;1,"Код повторяется в номенклатуре",IF(ISNA(MATCH(C710,{"Приход","Расход","Списание","Корректировка остатка"},0)),"Выберите тип операции",IF(NOT(ISNUMBER(D710)),"Укажите количество",IF(D710=0,"Количество не может быть 0",IF(AND(C710&lt;&gt;"Корректировка остатка",D710&lt;0),"Для этого типа количество положительное",IF(NOT(ISNUMBER('Номенклатура'!$C$2)),"Укажите дату начала учёта",IF(A710&lt;INT('Номенклатура'!$C$2),"Раньше даты начала учёта: НЕ учтено",IF(AND(C710="Корректировка остатка",TRIM(G710)=""),"Учтено: добавьте пояснение","ОК")))))))))))))</f>
        <v/>
      </c>
    </row>
    <row r="711" spans="1:9" x14ac:dyDescent="0.25">
      <c r="A711" s="16"/>
      <c r="B711" s="13"/>
      <c r="C711" s="13"/>
      <c r="D711" s="14"/>
      <c r="E711" s="17" t="str">
        <f>IF(OR(B711="",SUMPRODUCT(--EXACT('Номенклатура'!$A$6:$A$205,B711))&lt;&gt;1),"",INDEX('Номенклатура'!$D$6:$D$205,SUMPRODUCT(EXACT('Номенклатура'!$A$6:$A$205,B711)*(ROW('Номенклатура'!$A$6:$A$205)-5)))&amp;"")</f>
        <v/>
      </c>
      <c r="F711" s="18" t="str">
        <f>IF(OR(I711="ОК",I711="Учтено: добавьте пояснение"),IF(C711="Приход",D711,IF(C711="Корректировка остатка",D711,-D711)),"")</f>
        <v/>
      </c>
      <c r="G711" s="13"/>
      <c r="H711" s="15" t="str">
        <f>IF(OR(B711="",SUMPRODUCT(--EXACT('Номенклатура'!$A$6:$A$205,B711))&lt;&gt;1),"",INDEX('Номенклатура'!$B$6:$B$205,SUMPRODUCT(EXACT('Номенклатура'!$A$6:$A$205,B711)*(ROW('Номенклатура'!$A$6:$A$205)-5)))&amp;"")</f>
        <v/>
      </c>
      <c r="I711" s="15" t="str">
        <f>IF(COUNTA(A711:D711,G711)=0,"",IF(NOT(ISNUMBER(A711)),"Укажите дату",IF(B711="","Укажите код",IF(NOT(AND(ISTEXT(B711),LEN(B711)&gt;0,LEN(B711)&lt;=30,ISNUMBER(FIND(LEFT(B711,1),"ABCDEFGHIJKLMNOPQRSTUVWXYZ")),SUMPRODUCT((MID(B711,{1,2,3,4,5,6,7,8,9,10,11,12,13,14,15,16,17,18,19,20,21,22,23,24,25,26,27,28,29,30},1)&lt;&gt;"")*ISERROR(FIND(MID(B711,{1,2,3,4,5,6,7,8,9,10,11,12,13,14,15,16,17,18,19,20,21,22,23,24,25,26,27,28,29,30},1),"ABCDEFGHIJKLMNOPQRSTUVWXYZ0123456789-_")))=0,ISERROR(VALUE(B711)))),"Недопустимый код: только латинские буквы A-Z в верхнем регистре, цифры, - и _; начало с буквы, до 30 символов (например MILK-001)",IF(SUMPRODUCT(--EXACT('Номенклатура'!$A$6:$A$205,B711))=0,"Код не найден в номенклатуре",IF(SUMPRODUCT(--EXACT('Номенклатура'!$A$6:$A$205,B711))&gt;1,"Код повторяется в номенклатуре",IF(ISNA(MATCH(C711,{"Приход","Расход","Списание","Корректировка остатка"},0)),"Выберите тип операции",IF(NOT(ISNUMBER(D711)),"Укажите количество",IF(D711=0,"Количество не может быть 0",IF(AND(C711&lt;&gt;"Корректировка остатка",D711&lt;0),"Для этого типа количество положительное",IF(NOT(ISNUMBER('Номенклатура'!$C$2)),"Укажите дату начала учёта",IF(A711&lt;INT('Номенклатура'!$C$2),"Раньше даты начала учёта: НЕ учтено",IF(AND(C711="Корректировка остатка",TRIM(G711)=""),"Учтено: добавьте пояснение","ОК")))))))))))))</f>
        <v/>
      </c>
    </row>
    <row r="712" spans="1:9" x14ac:dyDescent="0.25">
      <c r="A712" s="16"/>
      <c r="B712" s="13"/>
      <c r="C712" s="13"/>
      <c r="D712" s="14"/>
      <c r="E712" s="17" t="str">
        <f>IF(OR(B712="",SUMPRODUCT(--EXACT('Номенклатура'!$A$6:$A$205,B712))&lt;&gt;1),"",INDEX('Номенклатура'!$D$6:$D$205,SUMPRODUCT(EXACT('Номенклатура'!$A$6:$A$205,B712)*(ROW('Номенклатура'!$A$6:$A$205)-5)))&amp;"")</f>
        <v/>
      </c>
      <c r="F712" s="18" t="str">
        <f>IF(OR(I712="ОК",I712="Учтено: добавьте пояснение"),IF(C712="Приход",D712,IF(C712="Корректировка остатка",D712,-D712)),"")</f>
        <v/>
      </c>
      <c r="G712" s="13"/>
      <c r="H712" s="15" t="str">
        <f>IF(OR(B712="",SUMPRODUCT(--EXACT('Номенклатура'!$A$6:$A$205,B712))&lt;&gt;1),"",INDEX('Номенклатура'!$B$6:$B$205,SUMPRODUCT(EXACT('Номенклатура'!$A$6:$A$205,B712)*(ROW('Номенклатура'!$A$6:$A$205)-5)))&amp;"")</f>
        <v/>
      </c>
      <c r="I712" s="15" t="str">
        <f>IF(COUNTA(A712:D712,G712)=0,"",IF(NOT(ISNUMBER(A712)),"Укажите дату",IF(B712="","Укажите код",IF(NOT(AND(ISTEXT(B712),LEN(B712)&gt;0,LEN(B712)&lt;=30,ISNUMBER(FIND(LEFT(B712,1),"ABCDEFGHIJKLMNOPQRSTUVWXYZ")),SUMPRODUCT((MID(B712,{1,2,3,4,5,6,7,8,9,10,11,12,13,14,15,16,17,18,19,20,21,22,23,24,25,26,27,28,29,30},1)&lt;&gt;"")*ISERROR(FIND(MID(B712,{1,2,3,4,5,6,7,8,9,10,11,12,13,14,15,16,17,18,19,20,21,22,23,24,25,26,27,28,29,30},1),"ABCDEFGHIJKLMNOPQRSTUVWXYZ0123456789-_")))=0,ISERROR(VALUE(B712)))),"Недопустимый код: только латинские буквы A-Z в верхнем регистре, цифры, - и _; начало с буквы, до 30 символов (например MILK-001)",IF(SUMPRODUCT(--EXACT('Номенклатура'!$A$6:$A$205,B712))=0,"Код не найден в номенклатуре",IF(SUMPRODUCT(--EXACT('Номенклатура'!$A$6:$A$205,B712))&gt;1,"Код повторяется в номенклатуре",IF(ISNA(MATCH(C712,{"Приход","Расход","Списание","Корректировка остатка"},0)),"Выберите тип операции",IF(NOT(ISNUMBER(D712)),"Укажите количество",IF(D712=0,"Количество не может быть 0",IF(AND(C712&lt;&gt;"Корректировка остатка",D712&lt;0),"Для этого типа количество положительное",IF(NOT(ISNUMBER('Номенклатура'!$C$2)),"Укажите дату начала учёта",IF(A712&lt;INT('Номенклатура'!$C$2),"Раньше даты начала учёта: НЕ учтено",IF(AND(C712="Корректировка остатка",TRIM(G712)=""),"Учтено: добавьте пояснение","ОК")))))))))))))</f>
        <v/>
      </c>
    </row>
    <row r="713" spans="1:9" x14ac:dyDescent="0.25">
      <c r="A713" s="16"/>
      <c r="B713" s="13"/>
      <c r="C713" s="13"/>
      <c r="D713" s="14"/>
      <c r="E713" s="17" t="str">
        <f>IF(OR(B713="",SUMPRODUCT(--EXACT('Номенклатура'!$A$6:$A$205,B713))&lt;&gt;1),"",INDEX('Номенклатура'!$D$6:$D$205,SUMPRODUCT(EXACT('Номенклатура'!$A$6:$A$205,B713)*(ROW('Номенклатура'!$A$6:$A$205)-5)))&amp;"")</f>
        <v/>
      </c>
      <c r="F713" s="18" t="str">
        <f>IF(OR(I713="ОК",I713="Учтено: добавьте пояснение"),IF(C713="Приход",D713,IF(C713="Корректировка остатка",D713,-D713)),"")</f>
        <v/>
      </c>
      <c r="G713" s="13"/>
      <c r="H713" s="15" t="str">
        <f>IF(OR(B713="",SUMPRODUCT(--EXACT('Номенклатура'!$A$6:$A$205,B713))&lt;&gt;1),"",INDEX('Номенклатура'!$B$6:$B$205,SUMPRODUCT(EXACT('Номенклатура'!$A$6:$A$205,B713)*(ROW('Номенклатура'!$A$6:$A$205)-5)))&amp;"")</f>
        <v/>
      </c>
      <c r="I713" s="15" t="str">
        <f>IF(COUNTA(A713:D713,G713)=0,"",IF(NOT(ISNUMBER(A713)),"Укажите дату",IF(B713="","Укажите код",IF(NOT(AND(ISTEXT(B713),LEN(B713)&gt;0,LEN(B713)&lt;=30,ISNUMBER(FIND(LEFT(B713,1),"ABCDEFGHIJKLMNOPQRSTUVWXYZ")),SUMPRODUCT((MID(B713,{1,2,3,4,5,6,7,8,9,10,11,12,13,14,15,16,17,18,19,20,21,22,23,24,25,26,27,28,29,30},1)&lt;&gt;"")*ISERROR(FIND(MID(B713,{1,2,3,4,5,6,7,8,9,10,11,12,13,14,15,16,17,18,19,20,21,22,23,24,25,26,27,28,29,30},1),"ABCDEFGHIJKLMNOPQRSTUVWXYZ0123456789-_")))=0,ISERROR(VALUE(B713)))),"Недопустимый код: только латинские буквы A-Z в верхнем регистре, цифры, - и _; начало с буквы, до 30 символов (например MILK-001)",IF(SUMPRODUCT(--EXACT('Номенклатура'!$A$6:$A$205,B713))=0,"Код не найден в номенклатуре",IF(SUMPRODUCT(--EXACT('Номенклатура'!$A$6:$A$205,B713))&gt;1,"Код повторяется в номенклатуре",IF(ISNA(MATCH(C713,{"Приход","Расход","Списание","Корректировка остатка"},0)),"Выберите тип операции",IF(NOT(ISNUMBER(D713)),"Укажите количество",IF(D713=0,"Количество не может быть 0",IF(AND(C713&lt;&gt;"Корректировка остатка",D713&lt;0),"Для этого типа количество положительное",IF(NOT(ISNUMBER('Номенклатура'!$C$2)),"Укажите дату начала учёта",IF(A713&lt;INT('Номенклатура'!$C$2),"Раньше даты начала учёта: НЕ учтено",IF(AND(C713="Корректировка остатка",TRIM(G713)=""),"Учтено: добавьте пояснение","ОК")))))))))))))</f>
        <v/>
      </c>
    </row>
    <row r="714" spans="1:9" x14ac:dyDescent="0.25">
      <c r="A714" s="16"/>
      <c r="B714" s="13"/>
      <c r="C714" s="13"/>
      <c r="D714" s="14"/>
      <c r="E714" s="17" t="str">
        <f>IF(OR(B714="",SUMPRODUCT(--EXACT('Номенклатура'!$A$6:$A$205,B714))&lt;&gt;1),"",INDEX('Номенклатура'!$D$6:$D$205,SUMPRODUCT(EXACT('Номенклатура'!$A$6:$A$205,B714)*(ROW('Номенклатура'!$A$6:$A$205)-5)))&amp;"")</f>
        <v/>
      </c>
      <c r="F714" s="18" t="str">
        <f>IF(OR(I714="ОК",I714="Учтено: добавьте пояснение"),IF(C714="Приход",D714,IF(C714="Корректировка остатка",D714,-D714)),"")</f>
        <v/>
      </c>
      <c r="G714" s="13"/>
      <c r="H714" s="15" t="str">
        <f>IF(OR(B714="",SUMPRODUCT(--EXACT('Номенклатура'!$A$6:$A$205,B714))&lt;&gt;1),"",INDEX('Номенклатура'!$B$6:$B$205,SUMPRODUCT(EXACT('Номенклатура'!$A$6:$A$205,B714)*(ROW('Номенклатура'!$A$6:$A$205)-5)))&amp;"")</f>
        <v/>
      </c>
      <c r="I714" s="15" t="str">
        <f>IF(COUNTA(A714:D714,G714)=0,"",IF(NOT(ISNUMBER(A714)),"Укажите дату",IF(B714="","Укажите код",IF(NOT(AND(ISTEXT(B714),LEN(B714)&gt;0,LEN(B714)&lt;=30,ISNUMBER(FIND(LEFT(B714,1),"ABCDEFGHIJKLMNOPQRSTUVWXYZ")),SUMPRODUCT((MID(B714,{1,2,3,4,5,6,7,8,9,10,11,12,13,14,15,16,17,18,19,20,21,22,23,24,25,26,27,28,29,30},1)&lt;&gt;"")*ISERROR(FIND(MID(B714,{1,2,3,4,5,6,7,8,9,10,11,12,13,14,15,16,17,18,19,20,21,22,23,24,25,26,27,28,29,30},1),"ABCDEFGHIJKLMNOPQRSTUVWXYZ0123456789-_")))=0,ISERROR(VALUE(B714)))),"Недопустимый код: только латинские буквы A-Z в верхнем регистре, цифры, - и _; начало с буквы, до 30 символов (например MILK-001)",IF(SUMPRODUCT(--EXACT('Номенклатура'!$A$6:$A$205,B714))=0,"Код не найден в номенклатуре",IF(SUMPRODUCT(--EXACT('Номенклатура'!$A$6:$A$205,B714))&gt;1,"Код повторяется в номенклатуре",IF(ISNA(MATCH(C714,{"Приход","Расход","Списание","Корректировка остатка"},0)),"Выберите тип операции",IF(NOT(ISNUMBER(D714)),"Укажите количество",IF(D714=0,"Количество не может быть 0",IF(AND(C714&lt;&gt;"Корректировка остатка",D714&lt;0),"Для этого типа количество положительное",IF(NOT(ISNUMBER('Номенклатура'!$C$2)),"Укажите дату начала учёта",IF(A714&lt;INT('Номенклатура'!$C$2),"Раньше даты начала учёта: НЕ учтено",IF(AND(C714="Корректировка остатка",TRIM(G714)=""),"Учтено: добавьте пояснение","ОК")))))))))))))</f>
        <v/>
      </c>
    </row>
    <row r="715" spans="1:9" x14ac:dyDescent="0.25">
      <c r="A715" s="16"/>
      <c r="B715" s="13"/>
      <c r="C715" s="13"/>
      <c r="D715" s="14"/>
      <c r="E715" s="17" t="str">
        <f>IF(OR(B715="",SUMPRODUCT(--EXACT('Номенклатура'!$A$6:$A$205,B715))&lt;&gt;1),"",INDEX('Номенклатура'!$D$6:$D$205,SUMPRODUCT(EXACT('Номенклатура'!$A$6:$A$205,B715)*(ROW('Номенклатура'!$A$6:$A$205)-5)))&amp;"")</f>
        <v/>
      </c>
      <c r="F715" s="18" t="str">
        <f>IF(OR(I715="ОК",I715="Учтено: добавьте пояснение"),IF(C715="Приход",D715,IF(C715="Корректировка остатка",D715,-D715)),"")</f>
        <v/>
      </c>
      <c r="G715" s="13"/>
      <c r="H715" s="15" t="str">
        <f>IF(OR(B715="",SUMPRODUCT(--EXACT('Номенклатура'!$A$6:$A$205,B715))&lt;&gt;1),"",INDEX('Номенклатура'!$B$6:$B$205,SUMPRODUCT(EXACT('Номенклатура'!$A$6:$A$205,B715)*(ROW('Номенклатура'!$A$6:$A$205)-5)))&amp;"")</f>
        <v/>
      </c>
      <c r="I715" s="15" t="str">
        <f>IF(COUNTA(A715:D715,G715)=0,"",IF(NOT(ISNUMBER(A715)),"Укажите дату",IF(B715="","Укажите код",IF(NOT(AND(ISTEXT(B715),LEN(B715)&gt;0,LEN(B715)&lt;=30,ISNUMBER(FIND(LEFT(B715,1),"ABCDEFGHIJKLMNOPQRSTUVWXYZ")),SUMPRODUCT((MID(B715,{1,2,3,4,5,6,7,8,9,10,11,12,13,14,15,16,17,18,19,20,21,22,23,24,25,26,27,28,29,30},1)&lt;&gt;"")*ISERROR(FIND(MID(B715,{1,2,3,4,5,6,7,8,9,10,11,12,13,14,15,16,17,18,19,20,21,22,23,24,25,26,27,28,29,30},1),"ABCDEFGHIJKLMNOPQRSTUVWXYZ0123456789-_")))=0,ISERROR(VALUE(B715)))),"Недопустимый код: только латинские буквы A-Z в верхнем регистре, цифры, - и _; начало с буквы, до 30 символов (например MILK-001)",IF(SUMPRODUCT(--EXACT('Номенклатура'!$A$6:$A$205,B715))=0,"Код не найден в номенклатуре",IF(SUMPRODUCT(--EXACT('Номенклатура'!$A$6:$A$205,B715))&gt;1,"Код повторяется в номенклатуре",IF(ISNA(MATCH(C715,{"Приход","Расход","Списание","Корректировка остатка"},0)),"Выберите тип операции",IF(NOT(ISNUMBER(D715)),"Укажите количество",IF(D715=0,"Количество не может быть 0",IF(AND(C715&lt;&gt;"Корректировка остатка",D715&lt;0),"Для этого типа количество положительное",IF(NOT(ISNUMBER('Номенклатура'!$C$2)),"Укажите дату начала учёта",IF(A715&lt;INT('Номенклатура'!$C$2),"Раньше даты начала учёта: НЕ учтено",IF(AND(C715="Корректировка остатка",TRIM(G715)=""),"Учтено: добавьте пояснение","ОК")))))))))))))</f>
        <v/>
      </c>
    </row>
    <row r="716" spans="1:9" x14ac:dyDescent="0.25">
      <c r="A716" s="16"/>
      <c r="B716" s="13"/>
      <c r="C716" s="13"/>
      <c r="D716" s="14"/>
      <c r="E716" s="17" t="str">
        <f>IF(OR(B716="",SUMPRODUCT(--EXACT('Номенклатура'!$A$6:$A$205,B716))&lt;&gt;1),"",INDEX('Номенклатура'!$D$6:$D$205,SUMPRODUCT(EXACT('Номенклатура'!$A$6:$A$205,B716)*(ROW('Номенклатура'!$A$6:$A$205)-5)))&amp;"")</f>
        <v/>
      </c>
      <c r="F716" s="18" t="str">
        <f>IF(OR(I716="ОК",I716="Учтено: добавьте пояснение"),IF(C716="Приход",D716,IF(C716="Корректировка остатка",D716,-D716)),"")</f>
        <v/>
      </c>
      <c r="G716" s="13"/>
      <c r="H716" s="15" t="str">
        <f>IF(OR(B716="",SUMPRODUCT(--EXACT('Номенклатура'!$A$6:$A$205,B716))&lt;&gt;1),"",INDEX('Номенклатура'!$B$6:$B$205,SUMPRODUCT(EXACT('Номенклатура'!$A$6:$A$205,B716)*(ROW('Номенклатура'!$A$6:$A$205)-5)))&amp;"")</f>
        <v/>
      </c>
      <c r="I716" s="15" t="str">
        <f>IF(COUNTA(A716:D716,G716)=0,"",IF(NOT(ISNUMBER(A716)),"Укажите дату",IF(B716="","Укажите код",IF(NOT(AND(ISTEXT(B716),LEN(B716)&gt;0,LEN(B716)&lt;=30,ISNUMBER(FIND(LEFT(B716,1),"ABCDEFGHIJKLMNOPQRSTUVWXYZ")),SUMPRODUCT((MID(B716,{1,2,3,4,5,6,7,8,9,10,11,12,13,14,15,16,17,18,19,20,21,22,23,24,25,26,27,28,29,30},1)&lt;&gt;"")*ISERROR(FIND(MID(B716,{1,2,3,4,5,6,7,8,9,10,11,12,13,14,15,16,17,18,19,20,21,22,23,24,25,26,27,28,29,30},1),"ABCDEFGHIJKLMNOPQRSTUVWXYZ0123456789-_")))=0,ISERROR(VALUE(B716)))),"Недопустимый код: только латинские буквы A-Z в верхнем регистре, цифры, - и _; начало с буквы, до 30 символов (например MILK-001)",IF(SUMPRODUCT(--EXACT('Номенклатура'!$A$6:$A$205,B716))=0,"Код не найден в номенклатуре",IF(SUMPRODUCT(--EXACT('Номенклатура'!$A$6:$A$205,B716))&gt;1,"Код повторяется в номенклатуре",IF(ISNA(MATCH(C716,{"Приход","Расход","Списание","Корректировка остатка"},0)),"Выберите тип операции",IF(NOT(ISNUMBER(D716)),"Укажите количество",IF(D716=0,"Количество не может быть 0",IF(AND(C716&lt;&gt;"Корректировка остатка",D716&lt;0),"Для этого типа количество положительное",IF(NOT(ISNUMBER('Номенклатура'!$C$2)),"Укажите дату начала учёта",IF(A716&lt;INT('Номенклатура'!$C$2),"Раньше даты начала учёта: НЕ учтено",IF(AND(C716="Корректировка остатка",TRIM(G716)=""),"Учтено: добавьте пояснение","ОК")))))))))))))</f>
        <v/>
      </c>
    </row>
    <row r="717" spans="1:9" x14ac:dyDescent="0.25">
      <c r="A717" s="16"/>
      <c r="B717" s="13"/>
      <c r="C717" s="13"/>
      <c r="D717" s="14"/>
      <c r="E717" s="17" t="str">
        <f>IF(OR(B717="",SUMPRODUCT(--EXACT('Номенклатура'!$A$6:$A$205,B717))&lt;&gt;1),"",INDEX('Номенклатура'!$D$6:$D$205,SUMPRODUCT(EXACT('Номенклатура'!$A$6:$A$205,B717)*(ROW('Номенклатура'!$A$6:$A$205)-5)))&amp;"")</f>
        <v/>
      </c>
      <c r="F717" s="18" t="str">
        <f>IF(OR(I717="ОК",I717="Учтено: добавьте пояснение"),IF(C717="Приход",D717,IF(C717="Корректировка остатка",D717,-D717)),"")</f>
        <v/>
      </c>
      <c r="G717" s="13"/>
      <c r="H717" s="15" t="str">
        <f>IF(OR(B717="",SUMPRODUCT(--EXACT('Номенклатура'!$A$6:$A$205,B717))&lt;&gt;1),"",INDEX('Номенклатура'!$B$6:$B$205,SUMPRODUCT(EXACT('Номенклатура'!$A$6:$A$205,B717)*(ROW('Номенклатура'!$A$6:$A$205)-5)))&amp;"")</f>
        <v/>
      </c>
      <c r="I717" s="15" t="str">
        <f>IF(COUNTA(A717:D717,G717)=0,"",IF(NOT(ISNUMBER(A717)),"Укажите дату",IF(B717="","Укажите код",IF(NOT(AND(ISTEXT(B717),LEN(B717)&gt;0,LEN(B717)&lt;=30,ISNUMBER(FIND(LEFT(B717,1),"ABCDEFGHIJKLMNOPQRSTUVWXYZ")),SUMPRODUCT((MID(B717,{1,2,3,4,5,6,7,8,9,10,11,12,13,14,15,16,17,18,19,20,21,22,23,24,25,26,27,28,29,30},1)&lt;&gt;"")*ISERROR(FIND(MID(B717,{1,2,3,4,5,6,7,8,9,10,11,12,13,14,15,16,17,18,19,20,21,22,23,24,25,26,27,28,29,30},1),"ABCDEFGHIJKLMNOPQRSTUVWXYZ0123456789-_")))=0,ISERROR(VALUE(B717)))),"Недопустимый код: только латинские буквы A-Z в верхнем регистре, цифры, - и _; начало с буквы, до 30 символов (например MILK-001)",IF(SUMPRODUCT(--EXACT('Номенклатура'!$A$6:$A$205,B717))=0,"Код не найден в номенклатуре",IF(SUMPRODUCT(--EXACT('Номенклатура'!$A$6:$A$205,B717))&gt;1,"Код повторяется в номенклатуре",IF(ISNA(MATCH(C717,{"Приход","Расход","Списание","Корректировка остатка"},0)),"Выберите тип операции",IF(NOT(ISNUMBER(D717)),"Укажите количество",IF(D717=0,"Количество не может быть 0",IF(AND(C717&lt;&gt;"Корректировка остатка",D717&lt;0),"Для этого типа количество положительное",IF(NOT(ISNUMBER('Номенклатура'!$C$2)),"Укажите дату начала учёта",IF(A717&lt;INT('Номенклатура'!$C$2),"Раньше даты начала учёта: НЕ учтено",IF(AND(C717="Корректировка остатка",TRIM(G717)=""),"Учтено: добавьте пояснение","ОК")))))))))))))</f>
        <v/>
      </c>
    </row>
    <row r="718" spans="1:9" x14ac:dyDescent="0.25">
      <c r="A718" s="16"/>
      <c r="B718" s="13"/>
      <c r="C718" s="13"/>
      <c r="D718" s="14"/>
      <c r="E718" s="17" t="str">
        <f>IF(OR(B718="",SUMPRODUCT(--EXACT('Номенклатура'!$A$6:$A$205,B718))&lt;&gt;1),"",INDEX('Номенклатура'!$D$6:$D$205,SUMPRODUCT(EXACT('Номенклатура'!$A$6:$A$205,B718)*(ROW('Номенклатура'!$A$6:$A$205)-5)))&amp;"")</f>
        <v/>
      </c>
      <c r="F718" s="18" t="str">
        <f>IF(OR(I718="ОК",I718="Учтено: добавьте пояснение"),IF(C718="Приход",D718,IF(C718="Корректировка остатка",D718,-D718)),"")</f>
        <v/>
      </c>
      <c r="G718" s="13"/>
      <c r="H718" s="15" t="str">
        <f>IF(OR(B718="",SUMPRODUCT(--EXACT('Номенклатура'!$A$6:$A$205,B718))&lt;&gt;1),"",INDEX('Номенклатура'!$B$6:$B$205,SUMPRODUCT(EXACT('Номенклатура'!$A$6:$A$205,B718)*(ROW('Номенклатура'!$A$6:$A$205)-5)))&amp;"")</f>
        <v/>
      </c>
      <c r="I718" s="15" t="str">
        <f>IF(COUNTA(A718:D718,G718)=0,"",IF(NOT(ISNUMBER(A718)),"Укажите дату",IF(B718="","Укажите код",IF(NOT(AND(ISTEXT(B718),LEN(B718)&gt;0,LEN(B718)&lt;=30,ISNUMBER(FIND(LEFT(B718,1),"ABCDEFGHIJKLMNOPQRSTUVWXYZ")),SUMPRODUCT((MID(B718,{1,2,3,4,5,6,7,8,9,10,11,12,13,14,15,16,17,18,19,20,21,22,23,24,25,26,27,28,29,30},1)&lt;&gt;"")*ISERROR(FIND(MID(B718,{1,2,3,4,5,6,7,8,9,10,11,12,13,14,15,16,17,18,19,20,21,22,23,24,25,26,27,28,29,30},1),"ABCDEFGHIJKLMNOPQRSTUVWXYZ0123456789-_")))=0,ISERROR(VALUE(B718)))),"Недопустимый код: только латинские буквы A-Z в верхнем регистре, цифры, - и _; начало с буквы, до 30 символов (например MILK-001)",IF(SUMPRODUCT(--EXACT('Номенклатура'!$A$6:$A$205,B718))=0,"Код не найден в номенклатуре",IF(SUMPRODUCT(--EXACT('Номенклатура'!$A$6:$A$205,B718))&gt;1,"Код повторяется в номенклатуре",IF(ISNA(MATCH(C718,{"Приход","Расход","Списание","Корректировка остатка"},0)),"Выберите тип операции",IF(NOT(ISNUMBER(D718)),"Укажите количество",IF(D718=0,"Количество не может быть 0",IF(AND(C718&lt;&gt;"Корректировка остатка",D718&lt;0),"Для этого типа количество положительное",IF(NOT(ISNUMBER('Номенклатура'!$C$2)),"Укажите дату начала учёта",IF(A718&lt;INT('Номенклатура'!$C$2),"Раньше даты начала учёта: НЕ учтено",IF(AND(C718="Корректировка остатка",TRIM(G718)=""),"Учтено: добавьте пояснение","ОК")))))))))))))</f>
        <v/>
      </c>
    </row>
    <row r="719" spans="1:9" x14ac:dyDescent="0.25">
      <c r="A719" s="16"/>
      <c r="B719" s="13"/>
      <c r="C719" s="13"/>
      <c r="D719" s="14"/>
      <c r="E719" s="17" t="str">
        <f>IF(OR(B719="",SUMPRODUCT(--EXACT('Номенклатура'!$A$6:$A$205,B719))&lt;&gt;1),"",INDEX('Номенклатура'!$D$6:$D$205,SUMPRODUCT(EXACT('Номенклатура'!$A$6:$A$205,B719)*(ROW('Номенклатура'!$A$6:$A$205)-5)))&amp;"")</f>
        <v/>
      </c>
      <c r="F719" s="18" t="str">
        <f>IF(OR(I719="ОК",I719="Учтено: добавьте пояснение"),IF(C719="Приход",D719,IF(C719="Корректировка остатка",D719,-D719)),"")</f>
        <v/>
      </c>
      <c r="G719" s="13"/>
      <c r="H719" s="15" t="str">
        <f>IF(OR(B719="",SUMPRODUCT(--EXACT('Номенклатура'!$A$6:$A$205,B719))&lt;&gt;1),"",INDEX('Номенклатура'!$B$6:$B$205,SUMPRODUCT(EXACT('Номенклатура'!$A$6:$A$205,B719)*(ROW('Номенклатура'!$A$6:$A$205)-5)))&amp;"")</f>
        <v/>
      </c>
      <c r="I719" s="15" t="str">
        <f>IF(COUNTA(A719:D719,G719)=0,"",IF(NOT(ISNUMBER(A719)),"Укажите дату",IF(B719="","Укажите код",IF(NOT(AND(ISTEXT(B719),LEN(B719)&gt;0,LEN(B719)&lt;=30,ISNUMBER(FIND(LEFT(B719,1),"ABCDEFGHIJKLMNOPQRSTUVWXYZ")),SUMPRODUCT((MID(B719,{1,2,3,4,5,6,7,8,9,10,11,12,13,14,15,16,17,18,19,20,21,22,23,24,25,26,27,28,29,30},1)&lt;&gt;"")*ISERROR(FIND(MID(B719,{1,2,3,4,5,6,7,8,9,10,11,12,13,14,15,16,17,18,19,20,21,22,23,24,25,26,27,28,29,30},1),"ABCDEFGHIJKLMNOPQRSTUVWXYZ0123456789-_")))=0,ISERROR(VALUE(B719)))),"Недопустимый код: только латинские буквы A-Z в верхнем регистре, цифры, - и _; начало с буквы, до 30 символов (например MILK-001)",IF(SUMPRODUCT(--EXACT('Номенклатура'!$A$6:$A$205,B719))=0,"Код не найден в номенклатуре",IF(SUMPRODUCT(--EXACT('Номенклатура'!$A$6:$A$205,B719))&gt;1,"Код повторяется в номенклатуре",IF(ISNA(MATCH(C719,{"Приход","Расход","Списание","Корректировка остатка"},0)),"Выберите тип операции",IF(NOT(ISNUMBER(D719)),"Укажите количество",IF(D719=0,"Количество не может быть 0",IF(AND(C719&lt;&gt;"Корректировка остатка",D719&lt;0),"Для этого типа количество положительное",IF(NOT(ISNUMBER('Номенклатура'!$C$2)),"Укажите дату начала учёта",IF(A719&lt;INT('Номенклатура'!$C$2),"Раньше даты начала учёта: НЕ учтено",IF(AND(C719="Корректировка остатка",TRIM(G719)=""),"Учтено: добавьте пояснение","ОК")))))))))))))</f>
        <v/>
      </c>
    </row>
    <row r="720" spans="1:9" x14ac:dyDescent="0.25">
      <c r="A720" s="16"/>
      <c r="B720" s="13"/>
      <c r="C720" s="13"/>
      <c r="D720" s="14"/>
      <c r="E720" s="17" t="str">
        <f>IF(OR(B720="",SUMPRODUCT(--EXACT('Номенклатура'!$A$6:$A$205,B720))&lt;&gt;1),"",INDEX('Номенклатура'!$D$6:$D$205,SUMPRODUCT(EXACT('Номенклатура'!$A$6:$A$205,B720)*(ROW('Номенклатура'!$A$6:$A$205)-5)))&amp;"")</f>
        <v/>
      </c>
      <c r="F720" s="18" t="str">
        <f>IF(OR(I720="ОК",I720="Учтено: добавьте пояснение"),IF(C720="Приход",D720,IF(C720="Корректировка остатка",D720,-D720)),"")</f>
        <v/>
      </c>
      <c r="G720" s="13"/>
      <c r="H720" s="15" t="str">
        <f>IF(OR(B720="",SUMPRODUCT(--EXACT('Номенклатура'!$A$6:$A$205,B720))&lt;&gt;1),"",INDEX('Номенклатура'!$B$6:$B$205,SUMPRODUCT(EXACT('Номенклатура'!$A$6:$A$205,B720)*(ROW('Номенклатура'!$A$6:$A$205)-5)))&amp;"")</f>
        <v/>
      </c>
      <c r="I720" s="15" t="str">
        <f>IF(COUNTA(A720:D720,G720)=0,"",IF(NOT(ISNUMBER(A720)),"Укажите дату",IF(B720="","Укажите код",IF(NOT(AND(ISTEXT(B720),LEN(B720)&gt;0,LEN(B720)&lt;=30,ISNUMBER(FIND(LEFT(B720,1),"ABCDEFGHIJKLMNOPQRSTUVWXYZ")),SUMPRODUCT((MID(B720,{1,2,3,4,5,6,7,8,9,10,11,12,13,14,15,16,17,18,19,20,21,22,23,24,25,26,27,28,29,30},1)&lt;&gt;"")*ISERROR(FIND(MID(B720,{1,2,3,4,5,6,7,8,9,10,11,12,13,14,15,16,17,18,19,20,21,22,23,24,25,26,27,28,29,30},1),"ABCDEFGHIJKLMNOPQRSTUVWXYZ0123456789-_")))=0,ISERROR(VALUE(B720)))),"Недопустимый код: только латинские буквы A-Z в верхнем регистре, цифры, - и _; начало с буквы, до 30 символов (например MILK-001)",IF(SUMPRODUCT(--EXACT('Номенклатура'!$A$6:$A$205,B720))=0,"Код не найден в номенклатуре",IF(SUMPRODUCT(--EXACT('Номенклатура'!$A$6:$A$205,B720))&gt;1,"Код повторяется в номенклатуре",IF(ISNA(MATCH(C720,{"Приход","Расход","Списание","Корректировка остатка"},0)),"Выберите тип операции",IF(NOT(ISNUMBER(D720)),"Укажите количество",IF(D720=0,"Количество не может быть 0",IF(AND(C720&lt;&gt;"Корректировка остатка",D720&lt;0),"Для этого типа количество положительное",IF(NOT(ISNUMBER('Номенклатура'!$C$2)),"Укажите дату начала учёта",IF(A720&lt;INT('Номенклатура'!$C$2),"Раньше даты начала учёта: НЕ учтено",IF(AND(C720="Корректировка остатка",TRIM(G720)=""),"Учтено: добавьте пояснение","ОК")))))))))))))</f>
        <v/>
      </c>
    </row>
    <row r="721" spans="1:9" x14ac:dyDescent="0.25">
      <c r="A721" s="16"/>
      <c r="B721" s="13"/>
      <c r="C721" s="13"/>
      <c r="D721" s="14"/>
      <c r="E721" s="17" t="str">
        <f>IF(OR(B721="",SUMPRODUCT(--EXACT('Номенклатура'!$A$6:$A$205,B721))&lt;&gt;1),"",INDEX('Номенклатура'!$D$6:$D$205,SUMPRODUCT(EXACT('Номенклатура'!$A$6:$A$205,B721)*(ROW('Номенклатура'!$A$6:$A$205)-5)))&amp;"")</f>
        <v/>
      </c>
      <c r="F721" s="18" t="str">
        <f>IF(OR(I721="ОК",I721="Учтено: добавьте пояснение"),IF(C721="Приход",D721,IF(C721="Корректировка остатка",D721,-D721)),"")</f>
        <v/>
      </c>
      <c r="G721" s="13"/>
      <c r="H721" s="15" t="str">
        <f>IF(OR(B721="",SUMPRODUCT(--EXACT('Номенклатура'!$A$6:$A$205,B721))&lt;&gt;1),"",INDEX('Номенклатура'!$B$6:$B$205,SUMPRODUCT(EXACT('Номенклатура'!$A$6:$A$205,B721)*(ROW('Номенклатура'!$A$6:$A$205)-5)))&amp;"")</f>
        <v/>
      </c>
      <c r="I721" s="15" t="str">
        <f>IF(COUNTA(A721:D721,G721)=0,"",IF(NOT(ISNUMBER(A721)),"Укажите дату",IF(B721="","Укажите код",IF(NOT(AND(ISTEXT(B721),LEN(B721)&gt;0,LEN(B721)&lt;=30,ISNUMBER(FIND(LEFT(B721,1),"ABCDEFGHIJKLMNOPQRSTUVWXYZ")),SUMPRODUCT((MID(B721,{1,2,3,4,5,6,7,8,9,10,11,12,13,14,15,16,17,18,19,20,21,22,23,24,25,26,27,28,29,30},1)&lt;&gt;"")*ISERROR(FIND(MID(B721,{1,2,3,4,5,6,7,8,9,10,11,12,13,14,15,16,17,18,19,20,21,22,23,24,25,26,27,28,29,30},1),"ABCDEFGHIJKLMNOPQRSTUVWXYZ0123456789-_")))=0,ISERROR(VALUE(B721)))),"Недопустимый код: только латинские буквы A-Z в верхнем регистре, цифры, - и _; начало с буквы, до 30 символов (например MILK-001)",IF(SUMPRODUCT(--EXACT('Номенклатура'!$A$6:$A$205,B721))=0,"Код не найден в номенклатуре",IF(SUMPRODUCT(--EXACT('Номенклатура'!$A$6:$A$205,B721))&gt;1,"Код повторяется в номенклатуре",IF(ISNA(MATCH(C721,{"Приход","Расход","Списание","Корректировка остатка"},0)),"Выберите тип операции",IF(NOT(ISNUMBER(D721)),"Укажите количество",IF(D721=0,"Количество не может быть 0",IF(AND(C721&lt;&gt;"Корректировка остатка",D721&lt;0),"Для этого типа количество положительное",IF(NOT(ISNUMBER('Номенклатура'!$C$2)),"Укажите дату начала учёта",IF(A721&lt;INT('Номенклатура'!$C$2),"Раньше даты начала учёта: НЕ учтено",IF(AND(C721="Корректировка остатка",TRIM(G721)=""),"Учтено: добавьте пояснение","ОК")))))))))))))</f>
        <v/>
      </c>
    </row>
    <row r="722" spans="1:9" x14ac:dyDescent="0.25">
      <c r="A722" s="16"/>
      <c r="B722" s="13"/>
      <c r="C722" s="13"/>
      <c r="D722" s="14"/>
      <c r="E722" s="17" t="str">
        <f>IF(OR(B722="",SUMPRODUCT(--EXACT('Номенклатура'!$A$6:$A$205,B722))&lt;&gt;1),"",INDEX('Номенклатура'!$D$6:$D$205,SUMPRODUCT(EXACT('Номенклатура'!$A$6:$A$205,B722)*(ROW('Номенклатура'!$A$6:$A$205)-5)))&amp;"")</f>
        <v/>
      </c>
      <c r="F722" s="18" t="str">
        <f>IF(OR(I722="ОК",I722="Учтено: добавьте пояснение"),IF(C722="Приход",D722,IF(C722="Корректировка остатка",D722,-D722)),"")</f>
        <v/>
      </c>
      <c r="G722" s="13"/>
      <c r="H722" s="15" t="str">
        <f>IF(OR(B722="",SUMPRODUCT(--EXACT('Номенклатура'!$A$6:$A$205,B722))&lt;&gt;1),"",INDEX('Номенклатура'!$B$6:$B$205,SUMPRODUCT(EXACT('Номенклатура'!$A$6:$A$205,B722)*(ROW('Номенклатура'!$A$6:$A$205)-5)))&amp;"")</f>
        <v/>
      </c>
      <c r="I722" s="15" t="str">
        <f>IF(COUNTA(A722:D722,G722)=0,"",IF(NOT(ISNUMBER(A722)),"Укажите дату",IF(B722="","Укажите код",IF(NOT(AND(ISTEXT(B722),LEN(B722)&gt;0,LEN(B722)&lt;=30,ISNUMBER(FIND(LEFT(B722,1),"ABCDEFGHIJKLMNOPQRSTUVWXYZ")),SUMPRODUCT((MID(B722,{1,2,3,4,5,6,7,8,9,10,11,12,13,14,15,16,17,18,19,20,21,22,23,24,25,26,27,28,29,30},1)&lt;&gt;"")*ISERROR(FIND(MID(B722,{1,2,3,4,5,6,7,8,9,10,11,12,13,14,15,16,17,18,19,20,21,22,23,24,25,26,27,28,29,30},1),"ABCDEFGHIJKLMNOPQRSTUVWXYZ0123456789-_")))=0,ISERROR(VALUE(B722)))),"Недопустимый код: только латинские буквы A-Z в верхнем регистре, цифры, - и _; начало с буквы, до 30 символов (например MILK-001)",IF(SUMPRODUCT(--EXACT('Номенклатура'!$A$6:$A$205,B722))=0,"Код не найден в номенклатуре",IF(SUMPRODUCT(--EXACT('Номенклатура'!$A$6:$A$205,B722))&gt;1,"Код повторяется в номенклатуре",IF(ISNA(MATCH(C722,{"Приход","Расход","Списание","Корректировка остатка"},0)),"Выберите тип операции",IF(NOT(ISNUMBER(D722)),"Укажите количество",IF(D722=0,"Количество не может быть 0",IF(AND(C722&lt;&gt;"Корректировка остатка",D722&lt;0),"Для этого типа количество положительное",IF(NOT(ISNUMBER('Номенклатура'!$C$2)),"Укажите дату начала учёта",IF(A722&lt;INT('Номенклатура'!$C$2),"Раньше даты начала учёта: НЕ учтено",IF(AND(C722="Корректировка остатка",TRIM(G722)=""),"Учтено: добавьте пояснение","ОК")))))))))))))</f>
        <v/>
      </c>
    </row>
    <row r="723" spans="1:9" x14ac:dyDescent="0.25">
      <c r="A723" s="16"/>
      <c r="B723" s="13"/>
      <c r="C723" s="13"/>
      <c r="D723" s="14"/>
      <c r="E723" s="17" t="str">
        <f>IF(OR(B723="",SUMPRODUCT(--EXACT('Номенклатура'!$A$6:$A$205,B723))&lt;&gt;1),"",INDEX('Номенклатура'!$D$6:$D$205,SUMPRODUCT(EXACT('Номенклатура'!$A$6:$A$205,B723)*(ROW('Номенклатура'!$A$6:$A$205)-5)))&amp;"")</f>
        <v/>
      </c>
      <c r="F723" s="18" t="str">
        <f>IF(OR(I723="ОК",I723="Учтено: добавьте пояснение"),IF(C723="Приход",D723,IF(C723="Корректировка остатка",D723,-D723)),"")</f>
        <v/>
      </c>
      <c r="G723" s="13"/>
      <c r="H723" s="15" t="str">
        <f>IF(OR(B723="",SUMPRODUCT(--EXACT('Номенклатура'!$A$6:$A$205,B723))&lt;&gt;1),"",INDEX('Номенклатура'!$B$6:$B$205,SUMPRODUCT(EXACT('Номенклатура'!$A$6:$A$205,B723)*(ROW('Номенклатура'!$A$6:$A$205)-5)))&amp;"")</f>
        <v/>
      </c>
      <c r="I723" s="15" t="str">
        <f>IF(COUNTA(A723:D723,G723)=0,"",IF(NOT(ISNUMBER(A723)),"Укажите дату",IF(B723="","Укажите код",IF(NOT(AND(ISTEXT(B723),LEN(B723)&gt;0,LEN(B723)&lt;=30,ISNUMBER(FIND(LEFT(B723,1),"ABCDEFGHIJKLMNOPQRSTUVWXYZ")),SUMPRODUCT((MID(B723,{1,2,3,4,5,6,7,8,9,10,11,12,13,14,15,16,17,18,19,20,21,22,23,24,25,26,27,28,29,30},1)&lt;&gt;"")*ISERROR(FIND(MID(B723,{1,2,3,4,5,6,7,8,9,10,11,12,13,14,15,16,17,18,19,20,21,22,23,24,25,26,27,28,29,30},1),"ABCDEFGHIJKLMNOPQRSTUVWXYZ0123456789-_")))=0,ISERROR(VALUE(B723)))),"Недопустимый код: только латинские буквы A-Z в верхнем регистре, цифры, - и _; начало с буквы, до 30 символов (например MILK-001)",IF(SUMPRODUCT(--EXACT('Номенклатура'!$A$6:$A$205,B723))=0,"Код не найден в номенклатуре",IF(SUMPRODUCT(--EXACT('Номенклатура'!$A$6:$A$205,B723))&gt;1,"Код повторяется в номенклатуре",IF(ISNA(MATCH(C723,{"Приход","Расход","Списание","Корректировка остатка"},0)),"Выберите тип операции",IF(NOT(ISNUMBER(D723)),"Укажите количество",IF(D723=0,"Количество не может быть 0",IF(AND(C723&lt;&gt;"Корректировка остатка",D723&lt;0),"Для этого типа количество положительное",IF(NOT(ISNUMBER('Номенклатура'!$C$2)),"Укажите дату начала учёта",IF(A723&lt;INT('Номенклатура'!$C$2),"Раньше даты начала учёта: НЕ учтено",IF(AND(C723="Корректировка остатка",TRIM(G723)=""),"Учтено: добавьте пояснение","ОК")))))))))))))</f>
        <v/>
      </c>
    </row>
    <row r="724" spans="1:9" x14ac:dyDescent="0.25">
      <c r="A724" s="16"/>
      <c r="B724" s="13"/>
      <c r="C724" s="13"/>
      <c r="D724" s="14"/>
      <c r="E724" s="17" t="str">
        <f>IF(OR(B724="",SUMPRODUCT(--EXACT('Номенклатура'!$A$6:$A$205,B724))&lt;&gt;1),"",INDEX('Номенклатура'!$D$6:$D$205,SUMPRODUCT(EXACT('Номенклатура'!$A$6:$A$205,B724)*(ROW('Номенклатура'!$A$6:$A$205)-5)))&amp;"")</f>
        <v/>
      </c>
      <c r="F724" s="18" t="str">
        <f>IF(OR(I724="ОК",I724="Учтено: добавьте пояснение"),IF(C724="Приход",D724,IF(C724="Корректировка остатка",D724,-D724)),"")</f>
        <v/>
      </c>
      <c r="G724" s="13"/>
      <c r="H724" s="15" t="str">
        <f>IF(OR(B724="",SUMPRODUCT(--EXACT('Номенклатура'!$A$6:$A$205,B724))&lt;&gt;1),"",INDEX('Номенклатура'!$B$6:$B$205,SUMPRODUCT(EXACT('Номенклатура'!$A$6:$A$205,B724)*(ROW('Номенклатура'!$A$6:$A$205)-5)))&amp;"")</f>
        <v/>
      </c>
      <c r="I724" s="15" t="str">
        <f>IF(COUNTA(A724:D724,G724)=0,"",IF(NOT(ISNUMBER(A724)),"Укажите дату",IF(B724="","Укажите код",IF(NOT(AND(ISTEXT(B724),LEN(B724)&gt;0,LEN(B724)&lt;=30,ISNUMBER(FIND(LEFT(B724,1),"ABCDEFGHIJKLMNOPQRSTUVWXYZ")),SUMPRODUCT((MID(B724,{1,2,3,4,5,6,7,8,9,10,11,12,13,14,15,16,17,18,19,20,21,22,23,24,25,26,27,28,29,30},1)&lt;&gt;"")*ISERROR(FIND(MID(B724,{1,2,3,4,5,6,7,8,9,10,11,12,13,14,15,16,17,18,19,20,21,22,23,24,25,26,27,28,29,30},1),"ABCDEFGHIJKLMNOPQRSTUVWXYZ0123456789-_")))=0,ISERROR(VALUE(B724)))),"Недопустимый код: только латинские буквы A-Z в верхнем регистре, цифры, - и _; начало с буквы, до 30 символов (например MILK-001)",IF(SUMPRODUCT(--EXACT('Номенклатура'!$A$6:$A$205,B724))=0,"Код не найден в номенклатуре",IF(SUMPRODUCT(--EXACT('Номенклатура'!$A$6:$A$205,B724))&gt;1,"Код повторяется в номенклатуре",IF(ISNA(MATCH(C724,{"Приход","Расход","Списание","Корректировка остатка"},0)),"Выберите тип операции",IF(NOT(ISNUMBER(D724)),"Укажите количество",IF(D724=0,"Количество не может быть 0",IF(AND(C724&lt;&gt;"Корректировка остатка",D724&lt;0),"Для этого типа количество положительное",IF(NOT(ISNUMBER('Номенклатура'!$C$2)),"Укажите дату начала учёта",IF(A724&lt;INT('Номенклатура'!$C$2),"Раньше даты начала учёта: НЕ учтено",IF(AND(C724="Корректировка остатка",TRIM(G724)=""),"Учтено: добавьте пояснение","ОК")))))))))))))</f>
        <v/>
      </c>
    </row>
    <row r="725" spans="1:9" x14ac:dyDescent="0.25">
      <c r="A725" s="16"/>
      <c r="B725" s="13"/>
      <c r="C725" s="13"/>
      <c r="D725" s="14"/>
      <c r="E725" s="17" t="str">
        <f>IF(OR(B725="",SUMPRODUCT(--EXACT('Номенклатура'!$A$6:$A$205,B725))&lt;&gt;1),"",INDEX('Номенклатура'!$D$6:$D$205,SUMPRODUCT(EXACT('Номенклатура'!$A$6:$A$205,B725)*(ROW('Номенклатура'!$A$6:$A$205)-5)))&amp;"")</f>
        <v/>
      </c>
      <c r="F725" s="18" t="str">
        <f>IF(OR(I725="ОК",I725="Учтено: добавьте пояснение"),IF(C725="Приход",D725,IF(C725="Корректировка остатка",D725,-D725)),"")</f>
        <v/>
      </c>
      <c r="G725" s="13"/>
      <c r="H725" s="15" t="str">
        <f>IF(OR(B725="",SUMPRODUCT(--EXACT('Номенклатура'!$A$6:$A$205,B725))&lt;&gt;1),"",INDEX('Номенклатура'!$B$6:$B$205,SUMPRODUCT(EXACT('Номенклатура'!$A$6:$A$205,B725)*(ROW('Номенклатура'!$A$6:$A$205)-5)))&amp;"")</f>
        <v/>
      </c>
      <c r="I725" s="15" t="str">
        <f>IF(COUNTA(A725:D725,G725)=0,"",IF(NOT(ISNUMBER(A725)),"Укажите дату",IF(B725="","Укажите код",IF(NOT(AND(ISTEXT(B725),LEN(B725)&gt;0,LEN(B725)&lt;=30,ISNUMBER(FIND(LEFT(B725,1),"ABCDEFGHIJKLMNOPQRSTUVWXYZ")),SUMPRODUCT((MID(B725,{1,2,3,4,5,6,7,8,9,10,11,12,13,14,15,16,17,18,19,20,21,22,23,24,25,26,27,28,29,30},1)&lt;&gt;"")*ISERROR(FIND(MID(B725,{1,2,3,4,5,6,7,8,9,10,11,12,13,14,15,16,17,18,19,20,21,22,23,24,25,26,27,28,29,30},1),"ABCDEFGHIJKLMNOPQRSTUVWXYZ0123456789-_")))=0,ISERROR(VALUE(B725)))),"Недопустимый код: только латинские буквы A-Z в верхнем регистре, цифры, - и _; начало с буквы, до 30 символов (например MILK-001)",IF(SUMPRODUCT(--EXACT('Номенклатура'!$A$6:$A$205,B725))=0,"Код не найден в номенклатуре",IF(SUMPRODUCT(--EXACT('Номенклатура'!$A$6:$A$205,B725))&gt;1,"Код повторяется в номенклатуре",IF(ISNA(MATCH(C725,{"Приход","Расход","Списание","Корректировка остатка"},0)),"Выберите тип операции",IF(NOT(ISNUMBER(D725)),"Укажите количество",IF(D725=0,"Количество не может быть 0",IF(AND(C725&lt;&gt;"Корректировка остатка",D725&lt;0),"Для этого типа количество положительное",IF(NOT(ISNUMBER('Номенклатура'!$C$2)),"Укажите дату начала учёта",IF(A725&lt;INT('Номенклатура'!$C$2),"Раньше даты начала учёта: НЕ учтено",IF(AND(C725="Корректировка остатка",TRIM(G725)=""),"Учтено: добавьте пояснение","ОК")))))))))))))</f>
        <v/>
      </c>
    </row>
    <row r="726" spans="1:9" x14ac:dyDescent="0.25">
      <c r="A726" s="16"/>
      <c r="B726" s="13"/>
      <c r="C726" s="13"/>
      <c r="D726" s="14"/>
      <c r="E726" s="17" t="str">
        <f>IF(OR(B726="",SUMPRODUCT(--EXACT('Номенклатура'!$A$6:$A$205,B726))&lt;&gt;1),"",INDEX('Номенклатура'!$D$6:$D$205,SUMPRODUCT(EXACT('Номенклатура'!$A$6:$A$205,B726)*(ROW('Номенклатура'!$A$6:$A$205)-5)))&amp;"")</f>
        <v/>
      </c>
      <c r="F726" s="18" t="str">
        <f>IF(OR(I726="ОК",I726="Учтено: добавьте пояснение"),IF(C726="Приход",D726,IF(C726="Корректировка остатка",D726,-D726)),"")</f>
        <v/>
      </c>
      <c r="G726" s="13"/>
      <c r="H726" s="15" t="str">
        <f>IF(OR(B726="",SUMPRODUCT(--EXACT('Номенклатура'!$A$6:$A$205,B726))&lt;&gt;1),"",INDEX('Номенклатура'!$B$6:$B$205,SUMPRODUCT(EXACT('Номенклатура'!$A$6:$A$205,B726)*(ROW('Номенклатура'!$A$6:$A$205)-5)))&amp;"")</f>
        <v/>
      </c>
      <c r="I726" s="15" t="str">
        <f>IF(COUNTA(A726:D726,G726)=0,"",IF(NOT(ISNUMBER(A726)),"Укажите дату",IF(B726="","Укажите код",IF(NOT(AND(ISTEXT(B726),LEN(B726)&gt;0,LEN(B726)&lt;=30,ISNUMBER(FIND(LEFT(B726,1),"ABCDEFGHIJKLMNOPQRSTUVWXYZ")),SUMPRODUCT((MID(B726,{1,2,3,4,5,6,7,8,9,10,11,12,13,14,15,16,17,18,19,20,21,22,23,24,25,26,27,28,29,30},1)&lt;&gt;"")*ISERROR(FIND(MID(B726,{1,2,3,4,5,6,7,8,9,10,11,12,13,14,15,16,17,18,19,20,21,22,23,24,25,26,27,28,29,30},1),"ABCDEFGHIJKLMNOPQRSTUVWXYZ0123456789-_")))=0,ISERROR(VALUE(B726)))),"Недопустимый код: только латинские буквы A-Z в верхнем регистре, цифры, - и _; начало с буквы, до 30 символов (например MILK-001)",IF(SUMPRODUCT(--EXACT('Номенклатура'!$A$6:$A$205,B726))=0,"Код не найден в номенклатуре",IF(SUMPRODUCT(--EXACT('Номенклатура'!$A$6:$A$205,B726))&gt;1,"Код повторяется в номенклатуре",IF(ISNA(MATCH(C726,{"Приход","Расход","Списание","Корректировка остатка"},0)),"Выберите тип операции",IF(NOT(ISNUMBER(D726)),"Укажите количество",IF(D726=0,"Количество не может быть 0",IF(AND(C726&lt;&gt;"Корректировка остатка",D726&lt;0),"Для этого типа количество положительное",IF(NOT(ISNUMBER('Номенклатура'!$C$2)),"Укажите дату начала учёта",IF(A726&lt;INT('Номенклатура'!$C$2),"Раньше даты начала учёта: НЕ учтено",IF(AND(C726="Корректировка остатка",TRIM(G726)=""),"Учтено: добавьте пояснение","ОК")))))))))))))</f>
        <v/>
      </c>
    </row>
    <row r="727" spans="1:9" x14ac:dyDescent="0.25">
      <c r="A727" s="16"/>
      <c r="B727" s="13"/>
      <c r="C727" s="13"/>
      <c r="D727" s="14"/>
      <c r="E727" s="17" t="str">
        <f>IF(OR(B727="",SUMPRODUCT(--EXACT('Номенклатура'!$A$6:$A$205,B727))&lt;&gt;1),"",INDEX('Номенклатура'!$D$6:$D$205,SUMPRODUCT(EXACT('Номенклатура'!$A$6:$A$205,B727)*(ROW('Номенклатура'!$A$6:$A$205)-5)))&amp;"")</f>
        <v/>
      </c>
      <c r="F727" s="18" t="str">
        <f>IF(OR(I727="ОК",I727="Учтено: добавьте пояснение"),IF(C727="Приход",D727,IF(C727="Корректировка остатка",D727,-D727)),"")</f>
        <v/>
      </c>
      <c r="G727" s="13"/>
      <c r="H727" s="15" t="str">
        <f>IF(OR(B727="",SUMPRODUCT(--EXACT('Номенклатура'!$A$6:$A$205,B727))&lt;&gt;1),"",INDEX('Номенклатура'!$B$6:$B$205,SUMPRODUCT(EXACT('Номенклатура'!$A$6:$A$205,B727)*(ROW('Номенклатура'!$A$6:$A$205)-5)))&amp;"")</f>
        <v/>
      </c>
      <c r="I727" s="15" t="str">
        <f>IF(COUNTA(A727:D727,G727)=0,"",IF(NOT(ISNUMBER(A727)),"Укажите дату",IF(B727="","Укажите код",IF(NOT(AND(ISTEXT(B727),LEN(B727)&gt;0,LEN(B727)&lt;=30,ISNUMBER(FIND(LEFT(B727,1),"ABCDEFGHIJKLMNOPQRSTUVWXYZ")),SUMPRODUCT((MID(B727,{1,2,3,4,5,6,7,8,9,10,11,12,13,14,15,16,17,18,19,20,21,22,23,24,25,26,27,28,29,30},1)&lt;&gt;"")*ISERROR(FIND(MID(B727,{1,2,3,4,5,6,7,8,9,10,11,12,13,14,15,16,17,18,19,20,21,22,23,24,25,26,27,28,29,30},1),"ABCDEFGHIJKLMNOPQRSTUVWXYZ0123456789-_")))=0,ISERROR(VALUE(B727)))),"Недопустимый код: только латинские буквы A-Z в верхнем регистре, цифры, - и _; начало с буквы, до 30 символов (например MILK-001)",IF(SUMPRODUCT(--EXACT('Номенклатура'!$A$6:$A$205,B727))=0,"Код не найден в номенклатуре",IF(SUMPRODUCT(--EXACT('Номенклатура'!$A$6:$A$205,B727))&gt;1,"Код повторяется в номенклатуре",IF(ISNA(MATCH(C727,{"Приход","Расход","Списание","Корректировка остатка"},0)),"Выберите тип операции",IF(NOT(ISNUMBER(D727)),"Укажите количество",IF(D727=0,"Количество не может быть 0",IF(AND(C727&lt;&gt;"Корректировка остатка",D727&lt;0),"Для этого типа количество положительное",IF(NOT(ISNUMBER('Номенклатура'!$C$2)),"Укажите дату начала учёта",IF(A727&lt;INT('Номенклатура'!$C$2),"Раньше даты начала учёта: НЕ учтено",IF(AND(C727="Корректировка остатка",TRIM(G727)=""),"Учтено: добавьте пояснение","ОК")))))))))))))</f>
        <v/>
      </c>
    </row>
    <row r="728" spans="1:9" x14ac:dyDescent="0.25">
      <c r="A728" s="16"/>
      <c r="B728" s="13"/>
      <c r="C728" s="13"/>
      <c r="D728" s="14"/>
      <c r="E728" s="17" t="str">
        <f>IF(OR(B728="",SUMPRODUCT(--EXACT('Номенклатура'!$A$6:$A$205,B728))&lt;&gt;1),"",INDEX('Номенклатура'!$D$6:$D$205,SUMPRODUCT(EXACT('Номенклатура'!$A$6:$A$205,B728)*(ROW('Номенклатура'!$A$6:$A$205)-5)))&amp;"")</f>
        <v/>
      </c>
      <c r="F728" s="18" t="str">
        <f>IF(OR(I728="ОК",I728="Учтено: добавьте пояснение"),IF(C728="Приход",D728,IF(C728="Корректировка остатка",D728,-D728)),"")</f>
        <v/>
      </c>
      <c r="G728" s="13"/>
      <c r="H728" s="15" t="str">
        <f>IF(OR(B728="",SUMPRODUCT(--EXACT('Номенклатура'!$A$6:$A$205,B728))&lt;&gt;1),"",INDEX('Номенклатура'!$B$6:$B$205,SUMPRODUCT(EXACT('Номенклатура'!$A$6:$A$205,B728)*(ROW('Номенклатура'!$A$6:$A$205)-5)))&amp;"")</f>
        <v/>
      </c>
      <c r="I728" s="15" t="str">
        <f>IF(COUNTA(A728:D728,G728)=0,"",IF(NOT(ISNUMBER(A728)),"Укажите дату",IF(B728="","Укажите код",IF(NOT(AND(ISTEXT(B728),LEN(B728)&gt;0,LEN(B728)&lt;=30,ISNUMBER(FIND(LEFT(B728,1),"ABCDEFGHIJKLMNOPQRSTUVWXYZ")),SUMPRODUCT((MID(B728,{1,2,3,4,5,6,7,8,9,10,11,12,13,14,15,16,17,18,19,20,21,22,23,24,25,26,27,28,29,30},1)&lt;&gt;"")*ISERROR(FIND(MID(B728,{1,2,3,4,5,6,7,8,9,10,11,12,13,14,15,16,17,18,19,20,21,22,23,24,25,26,27,28,29,30},1),"ABCDEFGHIJKLMNOPQRSTUVWXYZ0123456789-_")))=0,ISERROR(VALUE(B728)))),"Недопустимый код: только латинские буквы A-Z в верхнем регистре, цифры, - и _; начало с буквы, до 30 символов (например MILK-001)",IF(SUMPRODUCT(--EXACT('Номенклатура'!$A$6:$A$205,B728))=0,"Код не найден в номенклатуре",IF(SUMPRODUCT(--EXACT('Номенклатура'!$A$6:$A$205,B728))&gt;1,"Код повторяется в номенклатуре",IF(ISNA(MATCH(C728,{"Приход","Расход","Списание","Корректировка остатка"},0)),"Выберите тип операции",IF(NOT(ISNUMBER(D728)),"Укажите количество",IF(D728=0,"Количество не может быть 0",IF(AND(C728&lt;&gt;"Корректировка остатка",D728&lt;0),"Для этого типа количество положительное",IF(NOT(ISNUMBER('Номенклатура'!$C$2)),"Укажите дату начала учёта",IF(A728&lt;INT('Номенклатура'!$C$2),"Раньше даты начала учёта: НЕ учтено",IF(AND(C728="Корректировка остатка",TRIM(G728)=""),"Учтено: добавьте пояснение","ОК")))))))))))))</f>
        <v/>
      </c>
    </row>
    <row r="729" spans="1:9" x14ac:dyDescent="0.25">
      <c r="A729" s="16"/>
      <c r="B729" s="13"/>
      <c r="C729" s="13"/>
      <c r="D729" s="14"/>
      <c r="E729" s="17" t="str">
        <f>IF(OR(B729="",SUMPRODUCT(--EXACT('Номенклатура'!$A$6:$A$205,B729))&lt;&gt;1),"",INDEX('Номенклатура'!$D$6:$D$205,SUMPRODUCT(EXACT('Номенклатура'!$A$6:$A$205,B729)*(ROW('Номенклатура'!$A$6:$A$205)-5)))&amp;"")</f>
        <v/>
      </c>
      <c r="F729" s="18" t="str">
        <f>IF(OR(I729="ОК",I729="Учтено: добавьте пояснение"),IF(C729="Приход",D729,IF(C729="Корректировка остатка",D729,-D729)),"")</f>
        <v/>
      </c>
      <c r="G729" s="13"/>
      <c r="H729" s="15" t="str">
        <f>IF(OR(B729="",SUMPRODUCT(--EXACT('Номенклатура'!$A$6:$A$205,B729))&lt;&gt;1),"",INDEX('Номенклатура'!$B$6:$B$205,SUMPRODUCT(EXACT('Номенклатура'!$A$6:$A$205,B729)*(ROW('Номенклатура'!$A$6:$A$205)-5)))&amp;"")</f>
        <v/>
      </c>
      <c r="I729" s="15" t="str">
        <f>IF(COUNTA(A729:D729,G729)=0,"",IF(NOT(ISNUMBER(A729)),"Укажите дату",IF(B729="","Укажите код",IF(NOT(AND(ISTEXT(B729),LEN(B729)&gt;0,LEN(B729)&lt;=30,ISNUMBER(FIND(LEFT(B729,1),"ABCDEFGHIJKLMNOPQRSTUVWXYZ")),SUMPRODUCT((MID(B729,{1,2,3,4,5,6,7,8,9,10,11,12,13,14,15,16,17,18,19,20,21,22,23,24,25,26,27,28,29,30},1)&lt;&gt;"")*ISERROR(FIND(MID(B729,{1,2,3,4,5,6,7,8,9,10,11,12,13,14,15,16,17,18,19,20,21,22,23,24,25,26,27,28,29,30},1),"ABCDEFGHIJKLMNOPQRSTUVWXYZ0123456789-_")))=0,ISERROR(VALUE(B729)))),"Недопустимый код: только латинские буквы A-Z в верхнем регистре, цифры, - и _; начало с буквы, до 30 символов (например MILK-001)",IF(SUMPRODUCT(--EXACT('Номенклатура'!$A$6:$A$205,B729))=0,"Код не найден в номенклатуре",IF(SUMPRODUCT(--EXACT('Номенклатура'!$A$6:$A$205,B729))&gt;1,"Код повторяется в номенклатуре",IF(ISNA(MATCH(C729,{"Приход","Расход","Списание","Корректировка остатка"},0)),"Выберите тип операции",IF(NOT(ISNUMBER(D729)),"Укажите количество",IF(D729=0,"Количество не может быть 0",IF(AND(C729&lt;&gt;"Корректировка остатка",D729&lt;0),"Для этого типа количество положительное",IF(NOT(ISNUMBER('Номенклатура'!$C$2)),"Укажите дату начала учёта",IF(A729&lt;INT('Номенклатура'!$C$2),"Раньше даты начала учёта: НЕ учтено",IF(AND(C729="Корректировка остатка",TRIM(G729)=""),"Учтено: добавьте пояснение","ОК")))))))))))))</f>
        <v/>
      </c>
    </row>
    <row r="730" spans="1:9" x14ac:dyDescent="0.25">
      <c r="A730" s="16"/>
      <c r="B730" s="13"/>
      <c r="C730" s="13"/>
      <c r="D730" s="14"/>
      <c r="E730" s="17" t="str">
        <f>IF(OR(B730="",SUMPRODUCT(--EXACT('Номенклатура'!$A$6:$A$205,B730))&lt;&gt;1),"",INDEX('Номенклатура'!$D$6:$D$205,SUMPRODUCT(EXACT('Номенклатура'!$A$6:$A$205,B730)*(ROW('Номенклатура'!$A$6:$A$205)-5)))&amp;"")</f>
        <v/>
      </c>
      <c r="F730" s="18" t="str">
        <f>IF(OR(I730="ОК",I730="Учтено: добавьте пояснение"),IF(C730="Приход",D730,IF(C730="Корректировка остатка",D730,-D730)),"")</f>
        <v/>
      </c>
      <c r="G730" s="13"/>
      <c r="H730" s="15" t="str">
        <f>IF(OR(B730="",SUMPRODUCT(--EXACT('Номенклатура'!$A$6:$A$205,B730))&lt;&gt;1),"",INDEX('Номенклатура'!$B$6:$B$205,SUMPRODUCT(EXACT('Номенклатура'!$A$6:$A$205,B730)*(ROW('Номенклатура'!$A$6:$A$205)-5)))&amp;"")</f>
        <v/>
      </c>
      <c r="I730" s="15" t="str">
        <f>IF(COUNTA(A730:D730,G730)=0,"",IF(NOT(ISNUMBER(A730)),"Укажите дату",IF(B730="","Укажите код",IF(NOT(AND(ISTEXT(B730),LEN(B730)&gt;0,LEN(B730)&lt;=30,ISNUMBER(FIND(LEFT(B730,1),"ABCDEFGHIJKLMNOPQRSTUVWXYZ")),SUMPRODUCT((MID(B730,{1,2,3,4,5,6,7,8,9,10,11,12,13,14,15,16,17,18,19,20,21,22,23,24,25,26,27,28,29,30},1)&lt;&gt;"")*ISERROR(FIND(MID(B730,{1,2,3,4,5,6,7,8,9,10,11,12,13,14,15,16,17,18,19,20,21,22,23,24,25,26,27,28,29,30},1),"ABCDEFGHIJKLMNOPQRSTUVWXYZ0123456789-_")))=0,ISERROR(VALUE(B730)))),"Недопустимый код: только латинские буквы A-Z в верхнем регистре, цифры, - и _; начало с буквы, до 30 символов (например MILK-001)",IF(SUMPRODUCT(--EXACT('Номенклатура'!$A$6:$A$205,B730))=0,"Код не найден в номенклатуре",IF(SUMPRODUCT(--EXACT('Номенклатура'!$A$6:$A$205,B730))&gt;1,"Код повторяется в номенклатуре",IF(ISNA(MATCH(C730,{"Приход","Расход","Списание","Корректировка остатка"},0)),"Выберите тип операции",IF(NOT(ISNUMBER(D730)),"Укажите количество",IF(D730=0,"Количество не может быть 0",IF(AND(C730&lt;&gt;"Корректировка остатка",D730&lt;0),"Для этого типа количество положительное",IF(NOT(ISNUMBER('Номенклатура'!$C$2)),"Укажите дату начала учёта",IF(A730&lt;INT('Номенклатура'!$C$2),"Раньше даты начала учёта: НЕ учтено",IF(AND(C730="Корректировка остатка",TRIM(G730)=""),"Учтено: добавьте пояснение","ОК")))))))))))))</f>
        <v/>
      </c>
    </row>
    <row r="731" spans="1:9" x14ac:dyDescent="0.25">
      <c r="A731" s="16"/>
      <c r="B731" s="13"/>
      <c r="C731" s="13"/>
      <c r="D731" s="14"/>
      <c r="E731" s="17" t="str">
        <f>IF(OR(B731="",SUMPRODUCT(--EXACT('Номенклатура'!$A$6:$A$205,B731))&lt;&gt;1),"",INDEX('Номенклатура'!$D$6:$D$205,SUMPRODUCT(EXACT('Номенклатура'!$A$6:$A$205,B731)*(ROW('Номенклатура'!$A$6:$A$205)-5)))&amp;"")</f>
        <v/>
      </c>
      <c r="F731" s="18" t="str">
        <f>IF(OR(I731="ОК",I731="Учтено: добавьте пояснение"),IF(C731="Приход",D731,IF(C731="Корректировка остатка",D731,-D731)),"")</f>
        <v/>
      </c>
      <c r="G731" s="13"/>
      <c r="H731" s="15" t="str">
        <f>IF(OR(B731="",SUMPRODUCT(--EXACT('Номенклатура'!$A$6:$A$205,B731))&lt;&gt;1),"",INDEX('Номенклатура'!$B$6:$B$205,SUMPRODUCT(EXACT('Номенклатура'!$A$6:$A$205,B731)*(ROW('Номенклатура'!$A$6:$A$205)-5)))&amp;"")</f>
        <v/>
      </c>
      <c r="I731" s="15" t="str">
        <f>IF(COUNTA(A731:D731,G731)=0,"",IF(NOT(ISNUMBER(A731)),"Укажите дату",IF(B731="","Укажите код",IF(NOT(AND(ISTEXT(B731),LEN(B731)&gt;0,LEN(B731)&lt;=30,ISNUMBER(FIND(LEFT(B731,1),"ABCDEFGHIJKLMNOPQRSTUVWXYZ")),SUMPRODUCT((MID(B731,{1,2,3,4,5,6,7,8,9,10,11,12,13,14,15,16,17,18,19,20,21,22,23,24,25,26,27,28,29,30},1)&lt;&gt;"")*ISERROR(FIND(MID(B731,{1,2,3,4,5,6,7,8,9,10,11,12,13,14,15,16,17,18,19,20,21,22,23,24,25,26,27,28,29,30},1),"ABCDEFGHIJKLMNOPQRSTUVWXYZ0123456789-_")))=0,ISERROR(VALUE(B731)))),"Недопустимый код: только латинские буквы A-Z в верхнем регистре, цифры, - и _; начало с буквы, до 30 символов (например MILK-001)",IF(SUMPRODUCT(--EXACT('Номенклатура'!$A$6:$A$205,B731))=0,"Код не найден в номенклатуре",IF(SUMPRODUCT(--EXACT('Номенклатура'!$A$6:$A$205,B731))&gt;1,"Код повторяется в номенклатуре",IF(ISNA(MATCH(C731,{"Приход","Расход","Списание","Корректировка остатка"},0)),"Выберите тип операции",IF(NOT(ISNUMBER(D731)),"Укажите количество",IF(D731=0,"Количество не может быть 0",IF(AND(C731&lt;&gt;"Корректировка остатка",D731&lt;0),"Для этого типа количество положительное",IF(NOT(ISNUMBER('Номенклатура'!$C$2)),"Укажите дату начала учёта",IF(A731&lt;INT('Номенклатура'!$C$2),"Раньше даты начала учёта: НЕ учтено",IF(AND(C731="Корректировка остатка",TRIM(G731)=""),"Учтено: добавьте пояснение","ОК")))))))))))))</f>
        <v/>
      </c>
    </row>
    <row r="732" spans="1:9" x14ac:dyDescent="0.25">
      <c r="A732" s="16"/>
      <c r="B732" s="13"/>
      <c r="C732" s="13"/>
      <c r="D732" s="14"/>
      <c r="E732" s="17" t="str">
        <f>IF(OR(B732="",SUMPRODUCT(--EXACT('Номенклатура'!$A$6:$A$205,B732))&lt;&gt;1),"",INDEX('Номенклатура'!$D$6:$D$205,SUMPRODUCT(EXACT('Номенклатура'!$A$6:$A$205,B732)*(ROW('Номенклатура'!$A$6:$A$205)-5)))&amp;"")</f>
        <v/>
      </c>
      <c r="F732" s="18" t="str">
        <f>IF(OR(I732="ОК",I732="Учтено: добавьте пояснение"),IF(C732="Приход",D732,IF(C732="Корректировка остатка",D732,-D732)),"")</f>
        <v/>
      </c>
      <c r="G732" s="13"/>
      <c r="H732" s="15" t="str">
        <f>IF(OR(B732="",SUMPRODUCT(--EXACT('Номенклатура'!$A$6:$A$205,B732))&lt;&gt;1),"",INDEX('Номенклатура'!$B$6:$B$205,SUMPRODUCT(EXACT('Номенклатура'!$A$6:$A$205,B732)*(ROW('Номенклатура'!$A$6:$A$205)-5)))&amp;"")</f>
        <v/>
      </c>
      <c r="I732" s="15" t="str">
        <f>IF(COUNTA(A732:D732,G732)=0,"",IF(NOT(ISNUMBER(A732)),"Укажите дату",IF(B732="","Укажите код",IF(NOT(AND(ISTEXT(B732),LEN(B732)&gt;0,LEN(B732)&lt;=30,ISNUMBER(FIND(LEFT(B732,1),"ABCDEFGHIJKLMNOPQRSTUVWXYZ")),SUMPRODUCT((MID(B732,{1,2,3,4,5,6,7,8,9,10,11,12,13,14,15,16,17,18,19,20,21,22,23,24,25,26,27,28,29,30},1)&lt;&gt;"")*ISERROR(FIND(MID(B732,{1,2,3,4,5,6,7,8,9,10,11,12,13,14,15,16,17,18,19,20,21,22,23,24,25,26,27,28,29,30},1),"ABCDEFGHIJKLMNOPQRSTUVWXYZ0123456789-_")))=0,ISERROR(VALUE(B732)))),"Недопустимый код: только латинские буквы A-Z в верхнем регистре, цифры, - и _; начало с буквы, до 30 символов (например MILK-001)",IF(SUMPRODUCT(--EXACT('Номенклатура'!$A$6:$A$205,B732))=0,"Код не найден в номенклатуре",IF(SUMPRODUCT(--EXACT('Номенклатура'!$A$6:$A$205,B732))&gt;1,"Код повторяется в номенклатуре",IF(ISNA(MATCH(C732,{"Приход","Расход","Списание","Корректировка остатка"},0)),"Выберите тип операции",IF(NOT(ISNUMBER(D732)),"Укажите количество",IF(D732=0,"Количество не может быть 0",IF(AND(C732&lt;&gt;"Корректировка остатка",D732&lt;0),"Для этого типа количество положительное",IF(NOT(ISNUMBER('Номенклатура'!$C$2)),"Укажите дату начала учёта",IF(A732&lt;INT('Номенклатура'!$C$2),"Раньше даты начала учёта: НЕ учтено",IF(AND(C732="Корректировка остатка",TRIM(G732)=""),"Учтено: добавьте пояснение","ОК")))))))))))))</f>
        <v/>
      </c>
    </row>
    <row r="733" spans="1:9" x14ac:dyDescent="0.25">
      <c r="A733" s="16"/>
      <c r="B733" s="13"/>
      <c r="C733" s="13"/>
      <c r="D733" s="14"/>
      <c r="E733" s="17" t="str">
        <f>IF(OR(B733="",SUMPRODUCT(--EXACT('Номенклатура'!$A$6:$A$205,B733))&lt;&gt;1),"",INDEX('Номенклатура'!$D$6:$D$205,SUMPRODUCT(EXACT('Номенклатура'!$A$6:$A$205,B733)*(ROW('Номенклатура'!$A$6:$A$205)-5)))&amp;"")</f>
        <v/>
      </c>
      <c r="F733" s="18" t="str">
        <f>IF(OR(I733="ОК",I733="Учтено: добавьте пояснение"),IF(C733="Приход",D733,IF(C733="Корректировка остатка",D733,-D733)),"")</f>
        <v/>
      </c>
      <c r="G733" s="13"/>
      <c r="H733" s="15" t="str">
        <f>IF(OR(B733="",SUMPRODUCT(--EXACT('Номенклатура'!$A$6:$A$205,B733))&lt;&gt;1),"",INDEX('Номенклатура'!$B$6:$B$205,SUMPRODUCT(EXACT('Номенклатура'!$A$6:$A$205,B733)*(ROW('Номенклатура'!$A$6:$A$205)-5)))&amp;"")</f>
        <v/>
      </c>
      <c r="I733" s="15" t="str">
        <f>IF(COUNTA(A733:D733,G733)=0,"",IF(NOT(ISNUMBER(A733)),"Укажите дату",IF(B733="","Укажите код",IF(NOT(AND(ISTEXT(B733),LEN(B733)&gt;0,LEN(B733)&lt;=30,ISNUMBER(FIND(LEFT(B733,1),"ABCDEFGHIJKLMNOPQRSTUVWXYZ")),SUMPRODUCT((MID(B733,{1,2,3,4,5,6,7,8,9,10,11,12,13,14,15,16,17,18,19,20,21,22,23,24,25,26,27,28,29,30},1)&lt;&gt;"")*ISERROR(FIND(MID(B733,{1,2,3,4,5,6,7,8,9,10,11,12,13,14,15,16,17,18,19,20,21,22,23,24,25,26,27,28,29,30},1),"ABCDEFGHIJKLMNOPQRSTUVWXYZ0123456789-_")))=0,ISERROR(VALUE(B733)))),"Недопустимый код: только латинские буквы A-Z в верхнем регистре, цифры, - и _; начало с буквы, до 30 символов (например MILK-001)",IF(SUMPRODUCT(--EXACT('Номенклатура'!$A$6:$A$205,B733))=0,"Код не найден в номенклатуре",IF(SUMPRODUCT(--EXACT('Номенклатура'!$A$6:$A$205,B733))&gt;1,"Код повторяется в номенклатуре",IF(ISNA(MATCH(C733,{"Приход","Расход","Списание","Корректировка остатка"},0)),"Выберите тип операции",IF(NOT(ISNUMBER(D733)),"Укажите количество",IF(D733=0,"Количество не может быть 0",IF(AND(C733&lt;&gt;"Корректировка остатка",D733&lt;0),"Для этого типа количество положительное",IF(NOT(ISNUMBER('Номенклатура'!$C$2)),"Укажите дату начала учёта",IF(A733&lt;INT('Номенклатура'!$C$2),"Раньше даты начала учёта: НЕ учтено",IF(AND(C733="Корректировка остатка",TRIM(G733)=""),"Учтено: добавьте пояснение","ОК")))))))))))))</f>
        <v/>
      </c>
    </row>
    <row r="734" spans="1:9" x14ac:dyDescent="0.25">
      <c r="A734" s="16"/>
      <c r="B734" s="13"/>
      <c r="C734" s="13"/>
      <c r="D734" s="14"/>
      <c r="E734" s="17" t="str">
        <f>IF(OR(B734="",SUMPRODUCT(--EXACT('Номенклатура'!$A$6:$A$205,B734))&lt;&gt;1),"",INDEX('Номенклатура'!$D$6:$D$205,SUMPRODUCT(EXACT('Номенклатура'!$A$6:$A$205,B734)*(ROW('Номенклатура'!$A$6:$A$205)-5)))&amp;"")</f>
        <v/>
      </c>
      <c r="F734" s="18" t="str">
        <f>IF(OR(I734="ОК",I734="Учтено: добавьте пояснение"),IF(C734="Приход",D734,IF(C734="Корректировка остатка",D734,-D734)),"")</f>
        <v/>
      </c>
      <c r="G734" s="13"/>
      <c r="H734" s="15" t="str">
        <f>IF(OR(B734="",SUMPRODUCT(--EXACT('Номенклатура'!$A$6:$A$205,B734))&lt;&gt;1),"",INDEX('Номенклатура'!$B$6:$B$205,SUMPRODUCT(EXACT('Номенклатура'!$A$6:$A$205,B734)*(ROW('Номенклатура'!$A$6:$A$205)-5)))&amp;"")</f>
        <v/>
      </c>
      <c r="I734" s="15" t="str">
        <f>IF(COUNTA(A734:D734,G734)=0,"",IF(NOT(ISNUMBER(A734)),"Укажите дату",IF(B734="","Укажите код",IF(NOT(AND(ISTEXT(B734),LEN(B734)&gt;0,LEN(B734)&lt;=30,ISNUMBER(FIND(LEFT(B734,1),"ABCDEFGHIJKLMNOPQRSTUVWXYZ")),SUMPRODUCT((MID(B734,{1,2,3,4,5,6,7,8,9,10,11,12,13,14,15,16,17,18,19,20,21,22,23,24,25,26,27,28,29,30},1)&lt;&gt;"")*ISERROR(FIND(MID(B734,{1,2,3,4,5,6,7,8,9,10,11,12,13,14,15,16,17,18,19,20,21,22,23,24,25,26,27,28,29,30},1),"ABCDEFGHIJKLMNOPQRSTUVWXYZ0123456789-_")))=0,ISERROR(VALUE(B734)))),"Недопустимый код: только латинские буквы A-Z в верхнем регистре, цифры, - и _; начало с буквы, до 30 символов (например MILK-001)",IF(SUMPRODUCT(--EXACT('Номенклатура'!$A$6:$A$205,B734))=0,"Код не найден в номенклатуре",IF(SUMPRODUCT(--EXACT('Номенклатура'!$A$6:$A$205,B734))&gt;1,"Код повторяется в номенклатуре",IF(ISNA(MATCH(C734,{"Приход","Расход","Списание","Корректировка остатка"},0)),"Выберите тип операции",IF(NOT(ISNUMBER(D734)),"Укажите количество",IF(D734=0,"Количество не может быть 0",IF(AND(C734&lt;&gt;"Корректировка остатка",D734&lt;0),"Для этого типа количество положительное",IF(NOT(ISNUMBER('Номенклатура'!$C$2)),"Укажите дату начала учёта",IF(A734&lt;INT('Номенклатура'!$C$2),"Раньше даты начала учёта: НЕ учтено",IF(AND(C734="Корректировка остатка",TRIM(G734)=""),"Учтено: добавьте пояснение","ОК")))))))))))))</f>
        <v/>
      </c>
    </row>
    <row r="735" spans="1:9" x14ac:dyDescent="0.25">
      <c r="A735" s="16"/>
      <c r="B735" s="13"/>
      <c r="C735" s="13"/>
      <c r="D735" s="14"/>
      <c r="E735" s="17" t="str">
        <f>IF(OR(B735="",SUMPRODUCT(--EXACT('Номенклатура'!$A$6:$A$205,B735))&lt;&gt;1),"",INDEX('Номенклатура'!$D$6:$D$205,SUMPRODUCT(EXACT('Номенклатура'!$A$6:$A$205,B735)*(ROW('Номенклатура'!$A$6:$A$205)-5)))&amp;"")</f>
        <v/>
      </c>
      <c r="F735" s="18" t="str">
        <f>IF(OR(I735="ОК",I735="Учтено: добавьте пояснение"),IF(C735="Приход",D735,IF(C735="Корректировка остатка",D735,-D735)),"")</f>
        <v/>
      </c>
      <c r="G735" s="13"/>
      <c r="H735" s="15" t="str">
        <f>IF(OR(B735="",SUMPRODUCT(--EXACT('Номенклатура'!$A$6:$A$205,B735))&lt;&gt;1),"",INDEX('Номенклатура'!$B$6:$B$205,SUMPRODUCT(EXACT('Номенклатура'!$A$6:$A$205,B735)*(ROW('Номенклатура'!$A$6:$A$205)-5)))&amp;"")</f>
        <v/>
      </c>
      <c r="I735" s="15" t="str">
        <f>IF(COUNTA(A735:D735,G735)=0,"",IF(NOT(ISNUMBER(A735)),"Укажите дату",IF(B735="","Укажите код",IF(NOT(AND(ISTEXT(B735),LEN(B735)&gt;0,LEN(B735)&lt;=30,ISNUMBER(FIND(LEFT(B735,1),"ABCDEFGHIJKLMNOPQRSTUVWXYZ")),SUMPRODUCT((MID(B735,{1,2,3,4,5,6,7,8,9,10,11,12,13,14,15,16,17,18,19,20,21,22,23,24,25,26,27,28,29,30},1)&lt;&gt;"")*ISERROR(FIND(MID(B735,{1,2,3,4,5,6,7,8,9,10,11,12,13,14,15,16,17,18,19,20,21,22,23,24,25,26,27,28,29,30},1),"ABCDEFGHIJKLMNOPQRSTUVWXYZ0123456789-_")))=0,ISERROR(VALUE(B735)))),"Недопустимый код: только латинские буквы A-Z в верхнем регистре, цифры, - и _; начало с буквы, до 30 символов (например MILK-001)",IF(SUMPRODUCT(--EXACT('Номенклатура'!$A$6:$A$205,B735))=0,"Код не найден в номенклатуре",IF(SUMPRODUCT(--EXACT('Номенклатура'!$A$6:$A$205,B735))&gt;1,"Код повторяется в номенклатуре",IF(ISNA(MATCH(C735,{"Приход","Расход","Списание","Корректировка остатка"},0)),"Выберите тип операции",IF(NOT(ISNUMBER(D735)),"Укажите количество",IF(D735=0,"Количество не может быть 0",IF(AND(C735&lt;&gt;"Корректировка остатка",D735&lt;0),"Для этого типа количество положительное",IF(NOT(ISNUMBER('Номенклатура'!$C$2)),"Укажите дату начала учёта",IF(A735&lt;INT('Номенклатура'!$C$2),"Раньше даты начала учёта: НЕ учтено",IF(AND(C735="Корректировка остатка",TRIM(G735)=""),"Учтено: добавьте пояснение","ОК")))))))))))))</f>
        <v/>
      </c>
    </row>
    <row r="736" spans="1:9" x14ac:dyDescent="0.25">
      <c r="A736" s="16"/>
      <c r="B736" s="13"/>
      <c r="C736" s="13"/>
      <c r="D736" s="14"/>
      <c r="E736" s="17" t="str">
        <f>IF(OR(B736="",SUMPRODUCT(--EXACT('Номенклатура'!$A$6:$A$205,B736))&lt;&gt;1),"",INDEX('Номенклатура'!$D$6:$D$205,SUMPRODUCT(EXACT('Номенклатура'!$A$6:$A$205,B736)*(ROW('Номенклатура'!$A$6:$A$205)-5)))&amp;"")</f>
        <v/>
      </c>
      <c r="F736" s="18" t="str">
        <f>IF(OR(I736="ОК",I736="Учтено: добавьте пояснение"),IF(C736="Приход",D736,IF(C736="Корректировка остатка",D736,-D736)),"")</f>
        <v/>
      </c>
      <c r="G736" s="13"/>
      <c r="H736" s="15" t="str">
        <f>IF(OR(B736="",SUMPRODUCT(--EXACT('Номенклатура'!$A$6:$A$205,B736))&lt;&gt;1),"",INDEX('Номенклатура'!$B$6:$B$205,SUMPRODUCT(EXACT('Номенклатура'!$A$6:$A$205,B736)*(ROW('Номенклатура'!$A$6:$A$205)-5)))&amp;"")</f>
        <v/>
      </c>
      <c r="I736" s="15" t="str">
        <f>IF(COUNTA(A736:D736,G736)=0,"",IF(NOT(ISNUMBER(A736)),"Укажите дату",IF(B736="","Укажите код",IF(NOT(AND(ISTEXT(B736),LEN(B736)&gt;0,LEN(B736)&lt;=30,ISNUMBER(FIND(LEFT(B736,1),"ABCDEFGHIJKLMNOPQRSTUVWXYZ")),SUMPRODUCT((MID(B736,{1,2,3,4,5,6,7,8,9,10,11,12,13,14,15,16,17,18,19,20,21,22,23,24,25,26,27,28,29,30},1)&lt;&gt;"")*ISERROR(FIND(MID(B736,{1,2,3,4,5,6,7,8,9,10,11,12,13,14,15,16,17,18,19,20,21,22,23,24,25,26,27,28,29,30},1),"ABCDEFGHIJKLMNOPQRSTUVWXYZ0123456789-_")))=0,ISERROR(VALUE(B736)))),"Недопустимый код: только латинские буквы A-Z в верхнем регистре, цифры, - и _; начало с буквы, до 30 символов (например MILK-001)",IF(SUMPRODUCT(--EXACT('Номенклатура'!$A$6:$A$205,B736))=0,"Код не найден в номенклатуре",IF(SUMPRODUCT(--EXACT('Номенклатура'!$A$6:$A$205,B736))&gt;1,"Код повторяется в номенклатуре",IF(ISNA(MATCH(C736,{"Приход","Расход","Списание","Корректировка остатка"},0)),"Выберите тип операции",IF(NOT(ISNUMBER(D736)),"Укажите количество",IF(D736=0,"Количество не может быть 0",IF(AND(C736&lt;&gt;"Корректировка остатка",D736&lt;0),"Для этого типа количество положительное",IF(NOT(ISNUMBER('Номенклатура'!$C$2)),"Укажите дату начала учёта",IF(A736&lt;INT('Номенклатура'!$C$2),"Раньше даты начала учёта: НЕ учтено",IF(AND(C736="Корректировка остатка",TRIM(G736)=""),"Учтено: добавьте пояснение","ОК")))))))))))))</f>
        <v/>
      </c>
    </row>
    <row r="737" spans="1:9" x14ac:dyDescent="0.25">
      <c r="A737" s="16"/>
      <c r="B737" s="13"/>
      <c r="C737" s="13"/>
      <c r="D737" s="14"/>
      <c r="E737" s="17" t="str">
        <f>IF(OR(B737="",SUMPRODUCT(--EXACT('Номенклатура'!$A$6:$A$205,B737))&lt;&gt;1),"",INDEX('Номенклатура'!$D$6:$D$205,SUMPRODUCT(EXACT('Номенклатура'!$A$6:$A$205,B737)*(ROW('Номенклатура'!$A$6:$A$205)-5)))&amp;"")</f>
        <v/>
      </c>
      <c r="F737" s="18" t="str">
        <f>IF(OR(I737="ОК",I737="Учтено: добавьте пояснение"),IF(C737="Приход",D737,IF(C737="Корректировка остатка",D737,-D737)),"")</f>
        <v/>
      </c>
      <c r="G737" s="13"/>
      <c r="H737" s="15" t="str">
        <f>IF(OR(B737="",SUMPRODUCT(--EXACT('Номенклатура'!$A$6:$A$205,B737))&lt;&gt;1),"",INDEX('Номенклатура'!$B$6:$B$205,SUMPRODUCT(EXACT('Номенклатура'!$A$6:$A$205,B737)*(ROW('Номенклатура'!$A$6:$A$205)-5)))&amp;"")</f>
        <v/>
      </c>
      <c r="I737" s="15" t="str">
        <f>IF(COUNTA(A737:D737,G737)=0,"",IF(NOT(ISNUMBER(A737)),"Укажите дату",IF(B737="","Укажите код",IF(NOT(AND(ISTEXT(B737),LEN(B737)&gt;0,LEN(B737)&lt;=30,ISNUMBER(FIND(LEFT(B737,1),"ABCDEFGHIJKLMNOPQRSTUVWXYZ")),SUMPRODUCT((MID(B737,{1,2,3,4,5,6,7,8,9,10,11,12,13,14,15,16,17,18,19,20,21,22,23,24,25,26,27,28,29,30},1)&lt;&gt;"")*ISERROR(FIND(MID(B737,{1,2,3,4,5,6,7,8,9,10,11,12,13,14,15,16,17,18,19,20,21,22,23,24,25,26,27,28,29,30},1),"ABCDEFGHIJKLMNOPQRSTUVWXYZ0123456789-_")))=0,ISERROR(VALUE(B737)))),"Недопустимый код: только латинские буквы A-Z в верхнем регистре, цифры, - и _; начало с буквы, до 30 символов (например MILK-001)",IF(SUMPRODUCT(--EXACT('Номенклатура'!$A$6:$A$205,B737))=0,"Код не найден в номенклатуре",IF(SUMPRODUCT(--EXACT('Номенклатура'!$A$6:$A$205,B737))&gt;1,"Код повторяется в номенклатуре",IF(ISNA(MATCH(C737,{"Приход","Расход","Списание","Корректировка остатка"},0)),"Выберите тип операции",IF(NOT(ISNUMBER(D737)),"Укажите количество",IF(D737=0,"Количество не может быть 0",IF(AND(C737&lt;&gt;"Корректировка остатка",D737&lt;0),"Для этого типа количество положительное",IF(NOT(ISNUMBER('Номенклатура'!$C$2)),"Укажите дату начала учёта",IF(A737&lt;INT('Номенклатура'!$C$2),"Раньше даты начала учёта: НЕ учтено",IF(AND(C737="Корректировка остатка",TRIM(G737)=""),"Учтено: добавьте пояснение","ОК")))))))))))))</f>
        <v/>
      </c>
    </row>
    <row r="738" spans="1:9" x14ac:dyDescent="0.25">
      <c r="A738" s="16"/>
      <c r="B738" s="13"/>
      <c r="C738" s="13"/>
      <c r="D738" s="14"/>
      <c r="E738" s="17" t="str">
        <f>IF(OR(B738="",SUMPRODUCT(--EXACT('Номенклатура'!$A$6:$A$205,B738))&lt;&gt;1),"",INDEX('Номенклатура'!$D$6:$D$205,SUMPRODUCT(EXACT('Номенклатура'!$A$6:$A$205,B738)*(ROW('Номенклатура'!$A$6:$A$205)-5)))&amp;"")</f>
        <v/>
      </c>
      <c r="F738" s="18" t="str">
        <f>IF(OR(I738="ОК",I738="Учтено: добавьте пояснение"),IF(C738="Приход",D738,IF(C738="Корректировка остатка",D738,-D738)),"")</f>
        <v/>
      </c>
      <c r="G738" s="13"/>
      <c r="H738" s="15" t="str">
        <f>IF(OR(B738="",SUMPRODUCT(--EXACT('Номенклатура'!$A$6:$A$205,B738))&lt;&gt;1),"",INDEX('Номенклатура'!$B$6:$B$205,SUMPRODUCT(EXACT('Номенклатура'!$A$6:$A$205,B738)*(ROW('Номенклатура'!$A$6:$A$205)-5)))&amp;"")</f>
        <v/>
      </c>
      <c r="I738" s="15" t="str">
        <f>IF(COUNTA(A738:D738,G738)=0,"",IF(NOT(ISNUMBER(A738)),"Укажите дату",IF(B738="","Укажите код",IF(NOT(AND(ISTEXT(B738),LEN(B738)&gt;0,LEN(B738)&lt;=30,ISNUMBER(FIND(LEFT(B738,1),"ABCDEFGHIJKLMNOPQRSTUVWXYZ")),SUMPRODUCT((MID(B738,{1,2,3,4,5,6,7,8,9,10,11,12,13,14,15,16,17,18,19,20,21,22,23,24,25,26,27,28,29,30},1)&lt;&gt;"")*ISERROR(FIND(MID(B738,{1,2,3,4,5,6,7,8,9,10,11,12,13,14,15,16,17,18,19,20,21,22,23,24,25,26,27,28,29,30},1),"ABCDEFGHIJKLMNOPQRSTUVWXYZ0123456789-_")))=0,ISERROR(VALUE(B738)))),"Недопустимый код: только латинские буквы A-Z в верхнем регистре, цифры, - и _; начало с буквы, до 30 символов (например MILK-001)",IF(SUMPRODUCT(--EXACT('Номенклатура'!$A$6:$A$205,B738))=0,"Код не найден в номенклатуре",IF(SUMPRODUCT(--EXACT('Номенклатура'!$A$6:$A$205,B738))&gt;1,"Код повторяется в номенклатуре",IF(ISNA(MATCH(C738,{"Приход","Расход","Списание","Корректировка остатка"},0)),"Выберите тип операции",IF(NOT(ISNUMBER(D738)),"Укажите количество",IF(D738=0,"Количество не может быть 0",IF(AND(C738&lt;&gt;"Корректировка остатка",D738&lt;0),"Для этого типа количество положительное",IF(NOT(ISNUMBER('Номенклатура'!$C$2)),"Укажите дату начала учёта",IF(A738&lt;INT('Номенклатура'!$C$2),"Раньше даты начала учёта: НЕ учтено",IF(AND(C738="Корректировка остатка",TRIM(G738)=""),"Учтено: добавьте пояснение","ОК")))))))))))))</f>
        <v/>
      </c>
    </row>
    <row r="739" spans="1:9" x14ac:dyDescent="0.25">
      <c r="A739" s="16"/>
      <c r="B739" s="13"/>
      <c r="C739" s="13"/>
      <c r="D739" s="14"/>
      <c r="E739" s="17" t="str">
        <f>IF(OR(B739="",SUMPRODUCT(--EXACT('Номенклатура'!$A$6:$A$205,B739))&lt;&gt;1),"",INDEX('Номенклатура'!$D$6:$D$205,SUMPRODUCT(EXACT('Номенклатура'!$A$6:$A$205,B739)*(ROW('Номенклатура'!$A$6:$A$205)-5)))&amp;"")</f>
        <v/>
      </c>
      <c r="F739" s="18" t="str">
        <f>IF(OR(I739="ОК",I739="Учтено: добавьте пояснение"),IF(C739="Приход",D739,IF(C739="Корректировка остатка",D739,-D739)),"")</f>
        <v/>
      </c>
      <c r="G739" s="13"/>
      <c r="H739" s="15" t="str">
        <f>IF(OR(B739="",SUMPRODUCT(--EXACT('Номенклатура'!$A$6:$A$205,B739))&lt;&gt;1),"",INDEX('Номенклатура'!$B$6:$B$205,SUMPRODUCT(EXACT('Номенклатура'!$A$6:$A$205,B739)*(ROW('Номенклатура'!$A$6:$A$205)-5)))&amp;"")</f>
        <v/>
      </c>
      <c r="I739" s="15" t="str">
        <f>IF(COUNTA(A739:D739,G739)=0,"",IF(NOT(ISNUMBER(A739)),"Укажите дату",IF(B739="","Укажите код",IF(NOT(AND(ISTEXT(B739),LEN(B739)&gt;0,LEN(B739)&lt;=30,ISNUMBER(FIND(LEFT(B739,1),"ABCDEFGHIJKLMNOPQRSTUVWXYZ")),SUMPRODUCT((MID(B739,{1,2,3,4,5,6,7,8,9,10,11,12,13,14,15,16,17,18,19,20,21,22,23,24,25,26,27,28,29,30},1)&lt;&gt;"")*ISERROR(FIND(MID(B739,{1,2,3,4,5,6,7,8,9,10,11,12,13,14,15,16,17,18,19,20,21,22,23,24,25,26,27,28,29,30},1),"ABCDEFGHIJKLMNOPQRSTUVWXYZ0123456789-_")))=0,ISERROR(VALUE(B739)))),"Недопустимый код: только латинские буквы A-Z в верхнем регистре, цифры, - и _; начало с буквы, до 30 символов (например MILK-001)",IF(SUMPRODUCT(--EXACT('Номенклатура'!$A$6:$A$205,B739))=0,"Код не найден в номенклатуре",IF(SUMPRODUCT(--EXACT('Номенклатура'!$A$6:$A$205,B739))&gt;1,"Код повторяется в номенклатуре",IF(ISNA(MATCH(C739,{"Приход","Расход","Списание","Корректировка остатка"},0)),"Выберите тип операции",IF(NOT(ISNUMBER(D739)),"Укажите количество",IF(D739=0,"Количество не может быть 0",IF(AND(C739&lt;&gt;"Корректировка остатка",D739&lt;0),"Для этого типа количество положительное",IF(NOT(ISNUMBER('Номенклатура'!$C$2)),"Укажите дату начала учёта",IF(A739&lt;INT('Номенклатура'!$C$2),"Раньше даты начала учёта: НЕ учтено",IF(AND(C739="Корректировка остатка",TRIM(G739)=""),"Учтено: добавьте пояснение","ОК")))))))))))))</f>
        <v/>
      </c>
    </row>
    <row r="740" spans="1:9" x14ac:dyDescent="0.25">
      <c r="A740" s="16"/>
      <c r="B740" s="13"/>
      <c r="C740" s="13"/>
      <c r="D740" s="14"/>
      <c r="E740" s="17" t="str">
        <f>IF(OR(B740="",SUMPRODUCT(--EXACT('Номенклатура'!$A$6:$A$205,B740))&lt;&gt;1),"",INDEX('Номенклатура'!$D$6:$D$205,SUMPRODUCT(EXACT('Номенклатура'!$A$6:$A$205,B740)*(ROW('Номенклатура'!$A$6:$A$205)-5)))&amp;"")</f>
        <v/>
      </c>
      <c r="F740" s="18" t="str">
        <f>IF(OR(I740="ОК",I740="Учтено: добавьте пояснение"),IF(C740="Приход",D740,IF(C740="Корректировка остатка",D740,-D740)),"")</f>
        <v/>
      </c>
      <c r="G740" s="13"/>
      <c r="H740" s="15" t="str">
        <f>IF(OR(B740="",SUMPRODUCT(--EXACT('Номенклатура'!$A$6:$A$205,B740))&lt;&gt;1),"",INDEX('Номенклатура'!$B$6:$B$205,SUMPRODUCT(EXACT('Номенклатура'!$A$6:$A$205,B740)*(ROW('Номенклатура'!$A$6:$A$205)-5)))&amp;"")</f>
        <v/>
      </c>
      <c r="I740" s="15" t="str">
        <f>IF(COUNTA(A740:D740,G740)=0,"",IF(NOT(ISNUMBER(A740)),"Укажите дату",IF(B740="","Укажите код",IF(NOT(AND(ISTEXT(B740),LEN(B740)&gt;0,LEN(B740)&lt;=30,ISNUMBER(FIND(LEFT(B740,1),"ABCDEFGHIJKLMNOPQRSTUVWXYZ")),SUMPRODUCT((MID(B740,{1,2,3,4,5,6,7,8,9,10,11,12,13,14,15,16,17,18,19,20,21,22,23,24,25,26,27,28,29,30},1)&lt;&gt;"")*ISERROR(FIND(MID(B740,{1,2,3,4,5,6,7,8,9,10,11,12,13,14,15,16,17,18,19,20,21,22,23,24,25,26,27,28,29,30},1),"ABCDEFGHIJKLMNOPQRSTUVWXYZ0123456789-_")))=0,ISERROR(VALUE(B740)))),"Недопустимый код: только латинские буквы A-Z в верхнем регистре, цифры, - и _; начало с буквы, до 30 символов (например MILK-001)",IF(SUMPRODUCT(--EXACT('Номенклатура'!$A$6:$A$205,B740))=0,"Код не найден в номенклатуре",IF(SUMPRODUCT(--EXACT('Номенклатура'!$A$6:$A$205,B740))&gt;1,"Код повторяется в номенклатуре",IF(ISNA(MATCH(C740,{"Приход","Расход","Списание","Корректировка остатка"},0)),"Выберите тип операции",IF(NOT(ISNUMBER(D740)),"Укажите количество",IF(D740=0,"Количество не может быть 0",IF(AND(C740&lt;&gt;"Корректировка остатка",D740&lt;0),"Для этого типа количество положительное",IF(NOT(ISNUMBER('Номенклатура'!$C$2)),"Укажите дату начала учёта",IF(A740&lt;INT('Номенклатура'!$C$2),"Раньше даты начала учёта: НЕ учтено",IF(AND(C740="Корректировка остатка",TRIM(G740)=""),"Учтено: добавьте пояснение","ОК")))))))))))))</f>
        <v/>
      </c>
    </row>
    <row r="741" spans="1:9" x14ac:dyDescent="0.25">
      <c r="A741" s="16"/>
      <c r="B741" s="13"/>
      <c r="C741" s="13"/>
      <c r="D741" s="14"/>
      <c r="E741" s="17" t="str">
        <f>IF(OR(B741="",SUMPRODUCT(--EXACT('Номенклатура'!$A$6:$A$205,B741))&lt;&gt;1),"",INDEX('Номенклатура'!$D$6:$D$205,SUMPRODUCT(EXACT('Номенклатура'!$A$6:$A$205,B741)*(ROW('Номенклатура'!$A$6:$A$205)-5)))&amp;"")</f>
        <v/>
      </c>
      <c r="F741" s="18" t="str">
        <f>IF(OR(I741="ОК",I741="Учтено: добавьте пояснение"),IF(C741="Приход",D741,IF(C741="Корректировка остатка",D741,-D741)),"")</f>
        <v/>
      </c>
      <c r="G741" s="13"/>
      <c r="H741" s="15" t="str">
        <f>IF(OR(B741="",SUMPRODUCT(--EXACT('Номенклатура'!$A$6:$A$205,B741))&lt;&gt;1),"",INDEX('Номенклатура'!$B$6:$B$205,SUMPRODUCT(EXACT('Номенклатура'!$A$6:$A$205,B741)*(ROW('Номенклатура'!$A$6:$A$205)-5)))&amp;"")</f>
        <v/>
      </c>
      <c r="I741" s="15" t="str">
        <f>IF(COUNTA(A741:D741,G741)=0,"",IF(NOT(ISNUMBER(A741)),"Укажите дату",IF(B741="","Укажите код",IF(NOT(AND(ISTEXT(B741),LEN(B741)&gt;0,LEN(B741)&lt;=30,ISNUMBER(FIND(LEFT(B741,1),"ABCDEFGHIJKLMNOPQRSTUVWXYZ")),SUMPRODUCT((MID(B741,{1,2,3,4,5,6,7,8,9,10,11,12,13,14,15,16,17,18,19,20,21,22,23,24,25,26,27,28,29,30},1)&lt;&gt;"")*ISERROR(FIND(MID(B741,{1,2,3,4,5,6,7,8,9,10,11,12,13,14,15,16,17,18,19,20,21,22,23,24,25,26,27,28,29,30},1),"ABCDEFGHIJKLMNOPQRSTUVWXYZ0123456789-_")))=0,ISERROR(VALUE(B741)))),"Недопустимый код: только латинские буквы A-Z в верхнем регистре, цифры, - и _; начало с буквы, до 30 символов (например MILK-001)",IF(SUMPRODUCT(--EXACT('Номенклатура'!$A$6:$A$205,B741))=0,"Код не найден в номенклатуре",IF(SUMPRODUCT(--EXACT('Номенклатура'!$A$6:$A$205,B741))&gt;1,"Код повторяется в номенклатуре",IF(ISNA(MATCH(C741,{"Приход","Расход","Списание","Корректировка остатка"},0)),"Выберите тип операции",IF(NOT(ISNUMBER(D741)),"Укажите количество",IF(D741=0,"Количество не может быть 0",IF(AND(C741&lt;&gt;"Корректировка остатка",D741&lt;0),"Для этого типа количество положительное",IF(NOT(ISNUMBER('Номенклатура'!$C$2)),"Укажите дату начала учёта",IF(A741&lt;INT('Номенклатура'!$C$2),"Раньше даты начала учёта: НЕ учтено",IF(AND(C741="Корректировка остатка",TRIM(G741)=""),"Учтено: добавьте пояснение","ОК")))))))))))))</f>
        <v/>
      </c>
    </row>
    <row r="742" spans="1:9" x14ac:dyDescent="0.25">
      <c r="A742" s="16"/>
      <c r="B742" s="13"/>
      <c r="C742" s="13"/>
      <c r="D742" s="14"/>
      <c r="E742" s="17" t="str">
        <f>IF(OR(B742="",SUMPRODUCT(--EXACT('Номенклатура'!$A$6:$A$205,B742))&lt;&gt;1),"",INDEX('Номенклатура'!$D$6:$D$205,SUMPRODUCT(EXACT('Номенклатура'!$A$6:$A$205,B742)*(ROW('Номенклатура'!$A$6:$A$205)-5)))&amp;"")</f>
        <v/>
      </c>
      <c r="F742" s="18" t="str">
        <f>IF(OR(I742="ОК",I742="Учтено: добавьте пояснение"),IF(C742="Приход",D742,IF(C742="Корректировка остатка",D742,-D742)),"")</f>
        <v/>
      </c>
      <c r="G742" s="13"/>
      <c r="H742" s="15" t="str">
        <f>IF(OR(B742="",SUMPRODUCT(--EXACT('Номенклатура'!$A$6:$A$205,B742))&lt;&gt;1),"",INDEX('Номенклатура'!$B$6:$B$205,SUMPRODUCT(EXACT('Номенклатура'!$A$6:$A$205,B742)*(ROW('Номенклатура'!$A$6:$A$205)-5)))&amp;"")</f>
        <v/>
      </c>
      <c r="I742" s="15" t="str">
        <f>IF(COUNTA(A742:D742,G742)=0,"",IF(NOT(ISNUMBER(A742)),"Укажите дату",IF(B742="","Укажите код",IF(NOT(AND(ISTEXT(B742),LEN(B742)&gt;0,LEN(B742)&lt;=30,ISNUMBER(FIND(LEFT(B742,1),"ABCDEFGHIJKLMNOPQRSTUVWXYZ")),SUMPRODUCT((MID(B742,{1,2,3,4,5,6,7,8,9,10,11,12,13,14,15,16,17,18,19,20,21,22,23,24,25,26,27,28,29,30},1)&lt;&gt;"")*ISERROR(FIND(MID(B742,{1,2,3,4,5,6,7,8,9,10,11,12,13,14,15,16,17,18,19,20,21,22,23,24,25,26,27,28,29,30},1),"ABCDEFGHIJKLMNOPQRSTUVWXYZ0123456789-_")))=0,ISERROR(VALUE(B742)))),"Недопустимый код: только латинские буквы A-Z в верхнем регистре, цифры, - и _; начало с буквы, до 30 символов (например MILK-001)",IF(SUMPRODUCT(--EXACT('Номенклатура'!$A$6:$A$205,B742))=0,"Код не найден в номенклатуре",IF(SUMPRODUCT(--EXACT('Номенклатура'!$A$6:$A$205,B742))&gt;1,"Код повторяется в номенклатуре",IF(ISNA(MATCH(C742,{"Приход","Расход","Списание","Корректировка остатка"},0)),"Выберите тип операции",IF(NOT(ISNUMBER(D742)),"Укажите количество",IF(D742=0,"Количество не может быть 0",IF(AND(C742&lt;&gt;"Корректировка остатка",D742&lt;0),"Для этого типа количество положительное",IF(NOT(ISNUMBER('Номенклатура'!$C$2)),"Укажите дату начала учёта",IF(A742&lt;INT('Номенклатура'!$C$2),"Раньше даты начала учёта: НЕ учтено",IF(AND(C742="Корректировка остатка",TRIM(G742)=""),"Учтено: добавьте пояснение","ОК")))))))))))))</f>
        <v/>
      </c>
    </row>
    <row r="743" spans="1:9" x14ac:dyDescent="0.25">
      <c r="A743" s="16"/>
      <c r="B743" s="13"/>
      <c r="C743" s="13"/>
      <c r="D743" s="14"/>
      <c r="E743" s="17" t="str">
        <f>IF(OR(B743="",SUMPRODUCT(--EXACT('Номенклатура'!$A$6:$A$205,B743))&lt;&gt;1),"",INDEX('Номенклатура'!$D$6:$D$205,SUMPRODUCT(EXACT('Номенклатура'!$A$6:$A$205,B743)*(ROW('Номенклатура'!$A$6:$A$205)-5)))&amp;"")</f>
        <v/>
      </c>
      <c r="F743" s="18" t="str">
        <f>IF(OR(I743="ОК",I743="Учтено: добавьте пояснение"),IF(C743="Приход",D743,IF(C743="Корректировка остатка",D743,-D743)),"")</f>
        <v/>
      </c>
      <c r="G743" s="13"/>
      <c r="H743" s="15" t="str">
        <f>IF(OR(B743="",SUMPRODUCT(--EXACT('Номенклатура'!$A$6:$A$205,B743))&lt;&gt;1),"",INDEX('Номенклатура'!$B$6:$B$205,SUMPRODUCT(EXACT('Номенклатура'!$A$6:$A$205,B743)*(ROW('Номенклатура'!$A$6:$A$205)-5)))&amp;"")</f>
        <v/>
      </c>
      <c r="I743" s="15" t="str">
        <f>IF(COUNTA(A743:D743,G743)=0,"",IF(NOT(ISNUMBER(A743)),"Укажите дату",IF(B743="","Укажите код",IF(NOT(AND(ISTEXT(B743),LEN(B743)&gt;0,LEN(B743)&lt;=30,ISNUMBER(FIND(LEFT(B743,1),"ABCDEFGHIJKLMNOPQRSTUVWXYZ")),SUMPRODUCT((MID(B743,{1,2,3,4,5,6,7,8,9,10,11,12,13,14,15,16,17,18,19,20,21,22,23,24,25,26,27,28,29,30},1)&lt;&gt;"")*ISERROR(FIND(MID(B743,{1,2,3,4,5,6,7,8,9,10,11,12,13,14,15,16,17,18,19,20,21,22,23,24,25,26,27,28,29,30},1),"ABCDEFGHIJKLMNOPQRSTUVWXYZ0123456789-_")))=0,ISERROR(VALUE(B743)))),"Недопустимый код: только латинские буквы A-Z в верхнем регистре, цифры, - и _; начало с буквы, до 30 символов (например MILK-001)",IF(SUMPRODUCT(--EXACT('Номенклатура'!$A$6:$A$205,B743))=0,"Код не найден в номенклатуре",IF(SUMPRODUCT(--EXACT('Номенклатура'!$A$6:$A$205,B743))&gt;1,"Код повторяется в номенклатуре",IF(ISNA(MATCH(C743,{"Приход","Расход","Списание","Корректировка остатка"},0)),"Выберите тип операции",IF(NOT(ISNUMBER(D743)),"Укажите количество",IF(D743=0,"Количество не может быть 0",IF(AND(C743&lt;&gt;"Корректировка остатка",D743&lt;0),"Для этого типа количество положительное",IF(NOT(ISNUMBER('Номенклатура'!$C$2)),"Укажите дату начала учёта",IF(A743&lt;INT('Номенклатура'!$C$2),"Раньше даты начала учёта: НЕ учтено",IF(AND(C743="Корректировка остатка",TRIM(G743)=""),"Учтено: добавьте пояснение","ОК")))))))))))))</f>
        <v/>
      </c>
    </row>
    <row r="744" spans="1:9" x14ac:dyDescent="0.25">
      <c r="A744" s="16"/>
      <c r="B744" s="13"/>
      <c r="C744" s="13"/>
      <c r="D744" s="14"/>
      <c r="E744" s="17" t="str">
        <f>IF(OR(B744="",SUMPRODUCT(--EXACT('Номенклатура'!$A$6:$A$205,B744))&lt;&gt;1),"",INDEX('Номенклатура'!$D$6:$D$205,SUMPRODUCT(EXACT('Номенклатура'!$A$6:$A$205,B744)*(ROW('Номенклатура'!$A$6:$A$205)-5)))&amp;"")</f>
        <v/>
      </c>
      <c r="F744" s="18" t="str">
        <f>IF(OR(I744="ОК",I744="Учтено: добавьте пояснение"),IF(C744="Приход",D744,IF(C744="Корректировка остатка",D744,-D744)),"")</f>
        <v/>
      </c>
      <c r="G744" s="13"/>
      <c r="H744" s="15" t="str">
        <f>IF(OR(B744="",SUMPRODUCT(--EXACT('Номенклатура'!$A$6:$A$205,B744))&lt;&gt;1),"",INDEX('Номенклатура'!$B$6:$B$205,SUMPRODUCT(EXACT('Номенклатура'!$A$6:$A$205,B744)*(ROW('Номенклатура'!$A$6:$A$205)-5)))&amp;"")</f>
        <v/>
      </c>
      <c r="I744" s="15" t="str">
        <f>IF(COUNTA(A744:D744,G744)=0,"",IF(NOT(ISNUMBER(A744)),"Укажите дату",IF(B744="","Укажите код",IF(NOT(AND(ISTEXT(B744),LEN(B744)&gt;0,LEN(B744)&lt;=30,ISNUMBER(FIND(LEFT(B744,1),"ABCDEFGHIJKLMNOPQRSTUVWXYZ")),SUMPRODUCT((MID(B744,{1,2,3,4,5,6,7,8,9,10,11,12,13,14,15,16,17,18,19,20,21,22,23,24,25,26,27,28,29,30},1)&lt;&gt;"")*ISERROR(FIND(MID(B744,{1,2,3,4,5,6,7,8,9,10,11,12,13,14,15,16,17,18,19,20,21,22,23,24,25,26,27,28,29,30},1),"ABCDEFGHIJKLMNOPQRSTUVWXYZ0123456789-_")))=0,ISERROR(VALUE(B744)))),"Недопустимый код: только латинские буквы A-Z в верхнем регистре, цифры, - и _; начало с буквы, до 30 символов (например MILK-001)",IF(SUMPRODUCT(--EXACT('Номенклатура'!$A$6:$A$205,B744))=0,"Код не найден в номенклатуре",IF(SUMPRODUCT(--EXACT('Номенклатура'!$A$6:$A$205,B744))&gt;1,"Код повторяется в номенклатуре",IF(ISNA(MATCH(C744,{"Приход","Расход","Списание","Корректировка остатка"},0)),"Выберите тип операции",IF(NOT(ISNUMBER(D744)),"Укажите количество",IF(D744=0,"Количество не может быть 0",IF(AND(C744&lt;&gt;"Корректировка остатка",D744&lt;0),"Для этого типа количество положительное",IF(NOT(ISNUMBER('Номенклатура'!$C$2)),"Укажите дату начала учёта",IF(A744&lt;INT('Номенклатура'!$C$2),"Раньше даты начала учёта: НЕ учтено",IF(AND(C744="Корректировка остатка",TRIM(G744)=""),"Учтено: добавьте пояснение","ОК")))))))))))))</f>
        <v/>
      </c>
    </row>
    <row r="745" spans="1:9" x14ac:dyDescent="0.25">
      <c r="A745" s="16"/>
      <c r="B745" s="13"/>
      <c r="C745" s="13"/>
      <c r="D745" s="14"/>
      <c r="E745" s="17" t="str">
        <f>IF(OR(B745="",SUMPRODUCT(--EXACT('Номенклатура'!$A$6:$A$205,B745))&lt;&gt;1),"",INDEX('Номенклатура'!$D$6:$D$205,SUMPRODUCT(EXACT('Номенклатура'!$A$6:$A$205,B745)*(ROW('Номенклатура'!$A$6:$A$205)-5)))&amp;"")</f>
        <v/>
      </c>
      <c r="F745" s="18" t="str">
        <f>IF(OR(I745="ОК",I745="Учтено: добавьте пояснение"),IF(C745="Приход",D745,IF(C745="Корректировка остатка",D745,-D745)),"")</f>
        <v/>
      </c>
      <c r="G745" s="13"/>
      <c r="H745" s="15" t="str">
        <f>IF(OR(B745="",SUMPRODUCT(--EXACT('Номенклатура'!$A$6:$A$205,B745))&lt;&gt;1),"",INDEX('Номенклатура'!$B$6:$B$205,SUMPRODUCT(EXACT('Номенклатура'!$A$6:$A$205,B745)*(ROW('Номенклатура'!$A$6:$A$205)-5)))&amp;"")</f>
        <v/>
      </c>
      <c r="I745" s="15" t="str">
        <f>IF(COUNTA(A745:D745,G745)=0,"",IF(NOT(ISNUMBER(A745)),"Укажите дату",IF(B745="","Укажите код",IF(NOT(AND(ISTEXT(B745),LEN(B745)&gt;0,LEN(B745)&lt;=30,ISNUMBER(FIND(LEFT(B745,1),"ABCDEFGHIJKLMNOPQRSTUVWXYZ")),SUMPRODUCT((MID(B745,{1,2,3,4,5,6,7,8,9,10,11,12,13,14,15,16,17,18,19,20,21,22,23,24,25,26,27,28,29,30},1)&lt;&gt;"")*ISERROR(FIND(MID(B745,{1,2,3,4,5,6,7,8,9,10,11,12,13,14,15,16,17,18,19,20,21,22,23,24,25,26,27,28,29,30},1),"ABCDEFGHIJKLMNOPQRSTUVWXYZ0123456789-_")))=0,ISERROR(VALUE(B745)))),"Недопустимый код: только латинские буквы A-Z в верхнем регистре, цифры, - и _; начало с буквы, до 30 символов (например MILK-001)",IF(SUMPRODUCT(--EXACT('Номенклатура'!$A$6:$A$205,B745))=0,"Код не найден в номенклатуре",IF(SUMPRODUCT(--EXACT('Номенклатура'!$A$6:$A$205,B745))&gt;1,"Код повторяется в номенклатуре",IF(ISNA(MATCH(C745,{"Приход","Расход","Списание","Корректировка остатка"},0)),"Выберите тип операции",IF(NOT(ISNUMBER(D745)),"Укажите количество",IF(D745=0,"Количество не может быть 0",IF(AND(C745&lt;&gt;"Корректировка остатка",D745&lt;0),"Для этого типа количество положительное",IF(NOT(ISNUMBER('Номенклатура'!$C$2)),"Укажите дату начала учёта",IF(A745&lt;INT('Номенклатура'!$C$2),"Раньше даты начала учёта: НЕ учтено",IF(AND(C745="Корректировка остатка",TRIM(G745)=""),"Учтено: добавьте пояснение","ОК")))))))))))))</f>
        <v/>
      </c>
    </row>
    <row r="746" spans="1:9" x14ac:dyDescent="0.25">
      <c r="A746" s="16"/>
      <c r="B746" s="13"/>
      <c r="C746" s="13"/>
      <c r="D746" s="14"/>
      <c r="E746" s="17" t="str">
        <f>IF(OR(B746="",SUMPRODUCT(--EXACT('Номенклатура'!$A$6:$A$205,B746))&lt;&gt;1),"",INDEX('Номенклатура'!$D$6:$D$205,SUMPRODUCT(EXACT('Номенклатура'!$A$6:$A$205,B746)*(ROW('Номенклатура'!$A$6:$A$205)-5)))&amp;"")</f>
        <v/>
      </c>
      <c r="F746" s="18" t="str">
        <f>IF(OR(I746="ОК",I746="Учтено: добавьте пояснение"),IF(C746="Приход",D746,IF(C746="Корректировка остатка",D746,-D746)),"")</f>
        <v/>
      </c>
      <c r="G746" s="13"/>
      <c r="H746" s="15" t="str">
        <f>IF(OR(B746="",SUMPRODUCT(--EXACT('Номенклатура'!$A$6:$A$205,B746))&lt;&gt;1),"",INDEX('Номенклатура'!$B$6:$B$205,SUMPRODUCT(EXACT('Номенклатура'!$A$6:$A$205,B746)*(ROW('Номенклатура'!$A$6:$A$205)-5)))&amp;"")</f>
        <v/>
      </c>
      <c r="I746" s="15" t="str">
        <f>IF(COUNTA(A746:D746,G746)=0,"",IF(NOT(ISNUMBER(A746)),"Укажите дату",IF(B746="","Укажите код",IF(NOT(AND(ISTEXT(B746),LEN(B746)&gt;0,LEN(B746)&lt;=30,ISNUMBER(FIND(LEFT(B746,1),"ABCDEFGHIJKLMNOPQRSTUVWXYZ")),SUMPRODUCT((MID(B746,{1,2,3,4,5,6,7,8,9,10,11,12,13,14,15,16,17,18,19,20,21,22,23,24,25,26,27,28,29,30},1)&lt;&gt;"")*ISERROR(FIND(MID(B746,{1,2,3,4,5,6,7,8,9,10,11,12,13,14,15,16,17,18,19,20,21,22,23,24,25,26,27,28,29,30},1),"ABCDEFGHIJKLMNOPQRSTUVWXYZ0123456789-_")))=0,ISERROR(VALUE(B746)))),"Недопустимый код: только латинские буквы A-Z в верхнем регистре, цифры, - и _; начало с буквы, до 30 символов (например MILK-001)",IF(SUMPRODUCT(--EXACT('Номенклатура'!$A$6:$A$205,B746))=0,"Код не найден в номенклатуре",IF(SUMPRODUCT(--EXACT('Номенклатура'!$A$6:$A$205,B746))&gt;1,"Код повторяется в номенклатуре",IF(ISNA(MATCH(C746,{"Приход","Расход","Списание","Корректировка остатка"},0)),"Выберите тип операции",IF(NOT(ISNUMBER(D746)),"Укажите количество",IF(D746=0,"Количество не может быть 0",IF(AND(C746&lt;&gt;"Корректировка остатка",D746&lt;0),"Для этого типа количество положительное",IF(NOT(ISNUMBER('Номенклатура'!$C$2)),"Укажите дату начала учёта",IF(A746&lt;INT('Номенклатура'!$C$2),"Раньше даты начала учёта: НЕ учтено",IF(AND(C746="Корректировка остатка",TRIM(G746)=""),"Учтено: добавьте пояснение","ОК")))))))))))))</f>
        <v/>
      </c>
    </row>
    <row r="747" spans="1:9" x14ac:dyDescent="0.25">
      <c r="A747" s="16"/>
      <c r="B747" s="13"/>
      <c r="C747" s="13"/>
      <c r="D747" s="14"/>
      <c r="E747" s="17" t="str">
        <f>IF(OR(B747="",SUMPRODUCT(--EXACT('Номенклатура'!$A$6:$A$205,B747))&lt;&gt;1),"",INDEX('Номенклатура'!$D$6:$D$205,SUMPRODUCT(EXACT('Номенклатура'!$A$6:$A$205,B747)*(ROW('Номенклатура'!$A$6:$A$205)-5)))&amp;"")</f>
        <v/>
      </c>
      <c r="F747" s="18" t="str">
        <f>IF(OR(I747="ОК",I747="Учтено: добавьте пояснение"),IF(C747="Приход",D747,IF(C747="Корректировка остатка",D747,-D747)),"")</f>
        <v/>
      </c>
      <c r="G747" s="13"/>
      <c r="H747" s="15" t="str">
        <f>IF(OR(B747="",SUMPRODUCT(--EXACT('Номенклатура'!$A$6:$A$205,B747))&lt;&gt;1),"",INDEX('Номенклатура'!$B$6:$B$205,SUMPRODUCT(EXACT('Номенклатура'!$A$6:$A$205,B747)*(ROW('Номенклатура'!$A$6:$A$205)-5)))&amp;"")</f>
        <v/>
      </c>
      <c r="I747" s="15" t="str">
        <f>IF(COUNTA(A747:D747,G747)=0,"",IF(NOT(ISNUMBER(A747)),"Укажите дату",IF(B747="","Укажите код",IF(NOT(AND(ISTEXT(B747),LEN(B747)&gt;0,LEN(B747)&lt;=30,ISNUMBER(FIND(LEFT(B747,1),"ABCDEFGHIJKLMNOPQRSTUVWXYZ")),SUMPRODUCT((MID(B747,{1,2,3,4,5,6,7,8,9,10,11,12,13,14,15,16,17,18,19,20,21,22,23,24,25,26,27,28,29,30},1)&lt;&gt;"")*ISERROR(FIND(MID(B747,{1,2,3,4,5,6,7,8,9,10,11,12,13,14,15,16,17,18,19,20,21,22,23,24,25,26,27,28,29,30},1),"ABCDEFGHIJKLMNOPQRSTUVWXYZ0123456789-_")))=0,ISERROR(VALUE(B747)))),"Недопустимый код: только латинские буквы A-Z в верхнем регистре, цифры, - и _; начало с буквы, до 30 символов (например MILK-001)",IF(SUMPRODUCT(--EXACT('Номенклатура'!$A$6:$A$205,B747))=0,"Код не найден в номенклатуре",IF(SUMPRODUCT(--EXACT('Номенклатура'!$A$6:$A$205,B747))&gt;1,"Код повторяется в номенклатуре",IF(ISNA(MATCH(C747,{"Приход","Расход","Списание","Корректировка остатка"},0)),"Выберите тип операции",IF(NOT(ISNUMBER(D747)),"Укажите количество",IF(D747=0,"Количество не может быть 0",IF(AND(C747&lt;&gt;"Корректировка остатка",D747&lt;0),"Для этого типа количество положительное",IF(NOT(ISNUMBER('Номенклатура'!$C$2)),"Укажите дату начала учёта",IF(A747&lt;INT('Номенклатура'!$C$2),"Раньше даты начала учёта: НЕ учтено",IF(AND(C747="Корректировка остатка",TRIM(G747)=""),"Учтено: добавьте пояснение","ОК")))))))))))))</f>
        <v/>
      </c>
    </row>
    <row r="748" spans="1:9" x14ac:dyDescent="0.25">
      <c r="A748" s="16"/>
      <c r="B748" s="13"/>
      <c r="C748" s="13"/>
      <c r="D748" s="14"/>
      <c r="E748" s="17" t="str">
        <f>IF(OR(B748="",SUMPRODUCT(--EXACT('Номенклатура'!$A$6:$A$205,B748))&lt;&gt;1),"",INDEX('Номенклатура'!$D$6:$D$205,SUMPRODUCT(EXACT('Номенклатура'!$A$6:$A$205,B748)*(ROW('Номенклатура'!$A$6:$A$205)-5)))&amp;"")</f>
        <v/>
      </c>
      <c r="F748" s="18" t="str">
        <f>IF(OR(I748="ОК",I748="Учтено: добавьте пояснение"),IF(C748="Приход",D748,IF(C748="Корректировка остатка",D748,-D748)),"")</f>
        <v/>
      </c>
      <c r="G748" s="13"/>
      <c r="H748" s="15" t="str">
        <f>IF(OR(B748="",SUMPRODUCT(--EXACT('Номенклатура'!$A$6:$A$205,B748))&lt;&gt;1),"",INDEX('Номенклатура'!$B$6:$B$205,SUMPRODUCT(EXACT('Номенклатура'!$A$6:$A$205,B748)*(ROW('Номенклатура'!$A$6:$A$205)-5)))&amp;"")</f>
        <v/>
      </c>
      <c r="I748" s="15" t="str">
        <f>IF(COUNTA(A748:D748,G748)=0,"",IF(NOT(ISNUMBER(A748)),"Укажите дату",IF(B748="","Укажите код",IF(NOT(AND(ISTEXT(B748),LEN(B748)&gt;0,LEN(B748)&lt;=30,ISNUMBER(FIND(LEFT(B748,1),"ABCDEFGHIJKLMNOPQRSTUVWXYZ")),SUMPRODUCT((MID(B748,{1,2,3,4,5,6,7,8,9,10,11,12,13,14,15,16,17,18,19,20,21,22,23,24,25,26,27,28,29,30},1)&lt;&gt;"")*ISERROR(FIND(MID(B748,{1,2,3,4,5,6,7,8,9,10,11,12,13,14,15,16,17,18,19,20,21,22,23,24,25,26,27,28,29,30},1),"ABCDEFGHIJKLMNOPQRSTUVWXYZ0123456789-_")))=0,ISERROR(VALUE(B748)))),"Недопустимый код: только латинские буквы A-Z в верхнем регистре, цифры, - и _; начало с буквы, до 30 символов (например MILK-001)",IF(SUMPRODUCT(--EXACT('Номенклатура'!$A$6:$A$205,B748))=0,"Код не найден в номенклатуре",IF(SUMPRODUCT(--EXACT('Номенклатура'!$A$6:$A$205,B748))&gt;1,"Код повторяется в номенклатуре",IF(ISNA(MATCH(C748,{"Приход","Расход","Списание","Корректировка остатка"},0)),"Выберите тип операции",IF(NOT(ISNUMBER(D748)),"Укажите количество",IF(D748=0,"Количество не может быть 0",IF(AND(C748&lt;&gt;"Корректировка остатка",D748&lt;0),"Для этого типа количество положительное",IF(NOT(ISNUMBER('Номенклатура'!$C$2)),"Укажите дату начала учёта",IF(A748&lt;INT('Номенклатура'!$C$2),"Раньше даты начала учёта: НЕ учтено",IF(AND(C748="Корректировка остатка",TRIM(G748)=""),"Учтено: добавьте пояснение","ОК")))))))))))))</f>
        <v/>
      </c>
    </row>
    <row r="749" spans="1:9" x14ac:dyDescent="0.25">
      <c r="A749" s="16"/>
      <c r="B749" s="13"/>
      <c r="C749" s="13"/>
      <c r="D749" s="14"/>
      <c r="E749" s="17" t="str">
        <f>IF(OR(B749="",SUMPRODUCT(--EXACT('Номенклатура'!$A$6:$A$205,B749))&lt;&gt;1),"",INDEX('Номенклатура'!$D$6:$D$205,SUMPRODUCT(EXACT('Номенклатура'!$A$6:$A$205,B749)*(ROW('Номенклатура'!$A$6:$A$205)-5)))&amp;"")</f>
        <v/>
      </c>
      <c r="F749" s="18" t="str">
        <f>IF(OR(I749="ОК",I749="Учтено: добавьте пояснение"),IF(C749="Приход",D749,IF(C749="Корректировка остатка",D749,-D749)),"")</f>
        <v/>
      </c>
      <c r="G749" s="13"/>
      <c r="H749" s="15" t="str">
        <f>IF(OR(B749="",SUMPRODUCT(--EXACT('Номенклатура'!$A$6:$A$205,B749))&lt;&gt;1),"",INDEX('Номенклатура'!$B$6:$B$205,SUMPRODUCT(EXACT('Номенклатура'!$A$6:$A$205,B749)*(ROW('Номенклатура'!$A$6:$A$205)-5)))&amp;"")</f>
        <v/>
      </c>
      <c r="I749" s="15" t="str">
        <f>IF(COUNTA(A749:D749,G749)=0,"",IF(NOT(ISNUMBER(A749)),"Укажите дату",IF(B749="","Укажите код",IF(NOT(AND(ISTEXT(B749),LEN(B749)&gt;0,LEN(B749)&lt;=30,ISNUMBER(FIND(LEFT(B749,1),"ABCDEFGHIJKLMNOPQRSTUVWXYZ")),SUMPRODUCT((MID(B749,{1,2,3,4,5,6,7,8,9,10,11,12,13,14,15,16,17,18,19,20,21,22,23,24,25,26,27,28,29,30},1)&lt;&gt;"")*ISERROR(FIND(MID(B749,{1,2,3,4,5,6,7,8,9,10,11,12,13,14,15,16,17,18,19,20,21,22,23,24,25,26,27,28,29,30},1),"ABCDEFGHIJKLMNOPQRSTUVWXYZ0123456789-_")))=0,ISERROR(VALUE(B749)))),"Недопустимый код: только латинские буквы A-Z в верхнем регистре, цифры, - и _; начало с буквы, до 30 символов (например MILK-001)",IF(SUMPRODUCT(--EXACT('Номенклатура'!$A$6:$A$205,B749))=0,"Код не найден в номенклатуре",IF(SUMPRODUCT(--EXACT('Номенклатура'!$A$6:$A$205,B749))&gt;1,"Код повторяется в номенклатуре",IF(ISNA(MATCH(C749,{"Приход","Расход","Списание","Корректировка остатка"},0)),"Выберите тип операции",IF(NOT(ISNUMBER(D749)),"Укажите количество",IF(D749=0,"Количество не может быть 0",IF(AND(C749&lt;&gt;"Корректировка остатка",D749&lt;0),"Для этого типа количество положительное",IF(NOT(ISNUMBER('Номенклатура'!$C$2)),"Укажите дату начала учёта",IF(A749&lt;INT('Номенклатура'!$C$2),"Раньше даты начала учёта: НЕ учтено",IF(AND(C749="Корректировка остатка",TRIM(G749)=""),"Учтено: добавьте пояснение","ОК")))))))))))))</f>
        <v/>
      </c>
    </row>
    <row r="750" spans="1:9" x14ac:dyDescent="0.25">
      <c r="A750" s="16"/>
      <c r="B750" s="13"/>
      <c r="C750" s="13"/>
      <c r="D750" s="14"/>
      <c r="E750" s="17" t="str">
        <f>IF(OR(B750="",SUMPRODUCT(--EXACT('Номенклатура'!$A$6:$A$205,B750))&lt;&gt;1),"",INDEX('Номенклатура'!$D$6:$D$205,SUMPRODUCT(EXACT('Номенклатура'!$A$6:$A$205,B750)*(ROW('Номенклатура'!$A$6:$A$205)-5)))&amp;"")</f>
        <v/>
      </c>
      <c r="F750" s="18" t="str">
        <f>IF(OR(I750="ОК",I750="Учтено: добавьте пояснение"),IF(C750="Приход",D750,IF(C750="Корректировка остатка",D750,-D750)),"")</f>
        <v/>
      </c>
      <c r="G750" s="13"/>
      <c r="H750" s="15" t="str">
        <f>IF(OR(B750="",SUMPRODUCT(--EXACT('Номенклатура'!$A$6:$A$205,B750))&lt;&gt;1),"",INDEX('Номенклатура'!$B$6:$B$205,SUMPRODUCT(EXACT('Номенклатура'!$A$6:$A$205,B750)*(ROW('Номенклатура'!$A$6:$A$205)-5)))&amp;"")</f>
        <v/>
      </c>
      <c r="I750" s="15" t="str">
        <f>IF(COUNTA(A750:D750,G750)=0,"",IF(NOT(ISNUMBER(A750)),"Укажите дату",IF(B750="","Укажите код",IF(NOT(AND(ISTEXT(B750),LEN(B750)&gt;0,LEN(B750)&lt;=30,ISNUMBER(FIND(LEFT(B750,1),"ABCDEFGHIJKLMNOPQRSTUVWXYZ")),SUMPRODUCT((MID(B750,{1,2,3,4,5,6,7,8,9,10,11,12,13,14,15,16,17,18,19,20,21,22,23,24,25,26,27,28,29,30},1)&lt;&gt;"")*ISERROR(FIND(MID(B750,{1,2,3,4,5,6,7,8,9,10,11,12,13,14,15,16,17,18,19,20,21,22,23,24,25,26,27,28,29,30},1),"ABCDEFGHIJKLMNOPQRSTUVWXYZ0123456789-_")))=0,ISERROR(VALUE(B750)))),"Недопустимый код: только латинские буквы A-Z в верхнем регистре, цифры, - и _; начало с буквы, до 30 символов (например MILK-001)",IF(SUMPRODUCT(--EXACT('Номенклатура'!$A$6:$A$205,B750))=0,"Код не найден в номенклатуре",IF(SUMPRODUCT(--EXACT('Номенклатура'!$A$6:$A$205,B750))&gt;1,"Код повторяется в номенклатуре",IF(ISNA(MATCH(C750,{"Приход","Расход","Списание","Корректировка остатка"},0)),"Выберите тип операции",IF(NOT(ISNUMBER(D750)),"Укажите количество",IF(D750=0,"Количество не может быть 0",IF(AND(C750&lt;&gt;"Корректировка остатка",D750&lt;0),"Для этого типа количество положительное",IF(NOT(ISNUMBER('Номенклатура'!$C$2)),"Укажите дату начала учёта",IF(A750&lt;INT('Номенклатура'!$C$2),"Раньше даты начала учёта: НЕ учтено",IF(AND(C750="Корректировка остатка",TRIM(G750)=""),"Учтено: добавьте пояснение","ОК")))))))))))))</f>
        <v/>
      </c>
    </row>
    <row r="751" spans="1:9" x14ac:dyDescent="0.25">
      <c r="A751" s="16"/>
      <c r="B751" s="13"/>
      <c r="C751" s="13"/>
      <c r="D751" s="14"/>
      <c r="E751" s="17" t="str">
        <f>IF(OR(B751="",SUMPRODUCT(--EXACT('Номенклатура'!$A$6:$A$205,B751))&lt;&gt;1),"",INDEX('Номенклатура'!$D$6:$D$205,SUMPRODUCT(EXACT('Номенклатура'!$A$6:$A$205,B751)*(ROW('Номенклатура'!$A$6:$A$205)-5)))&amp;"")</f>
        <v/>
      </c>
      <c r="F751" s="18" t="str">
        <f>IF(OR(I751="ОК",I751="Учтено: добавьте пояснение"),IF(C751="Приход",D751,IF(C751="Корректировка остатка",D751,-D751)),"")</f>
        <v/>
      </c>
      <c r="G751" s="13"/>
      <c r="H751" s="15" t="str">
        <f>IF(OR(B751="",SUMPRODUCT(--EXACT('Номенклатура'!$A$6:$A$205,B751))&lt;&gt;1),"",INDEX('Номенклатура'!$B$6:$B$205,SUMPRODUCT(EXACT('Номенклатура'!$A$6:$A$205,B751)*(ROW('Номенклатура'!$A$6:$A$205)-5)))&amp;"")</f>
        <v/>
      </c>
      <c r="I751" s="15" t="str">
        <f>IF(COUNTA(A751:D751,G751)=0,"",IF(NOT(ISNUMBER(A751)),"Укажите дату",IF(B751="","Укажите код",IF(NOT(AND(ISTEXT(B751),LEN(B751)&gt;0,LEN(B751)&lt;=30,ISNUMBER(FIND(LEFT(B751,1),"ABCDEFGHIJKLMNOPQRSTUVWXYZ")),SUMPRODUCT((MID(B751,{1,2,3,4,5,6,7,8,9,10,11,12,13,14,15,16,17,18,19,20,21,22,23,24,25,26,27,28,29,30},1)&lt;&gt;"")*ISERROR(FIND(MID(B751,{1,2,3,4,5,6,7,8,9,10,11,12,13,14,15,16,17,18,19,20,21,22,23,24,25,26,27,28,29,30},1),"ABCDEFGHIJKLMNOPQRSTUVWXYZ0123456789-_")))=0,ISERROR(VALUE(B751)))),"Недопустимый код: только латинские буквы A-Z в верхнем регистре, цифры, - и _; начало с буквы, до 30 символов (например MILK-001)",IF(SUMPRODUCT(--EXACT('Номенклатура'!$A$6:$A$205,B751))=0,"Код не найден в номенклатуре",IF(SUMPRODUCT(--EXACT('Номенклатура'!$A$6:$A$205,B751))&gt;1,"Код повторяется в номенклатуре",IF(ISNA(MATCH(C751,{"Приход","Расход","Списание","Корректировка остатка"},0)),"Выберите тип операции",IF(NOT(ISNUMBER(D751)),"Укажите количество",IF(D751=0,"Количество не может быть 0",IF(AND(C751&lt;&gt;"Корректировка остатка",D751&lt;0),"Для этого типа количество положительное",IF(NOT(ISNUMBER('Номенклатура'!$C$2)),"Укажите дату начала учёта",IF(A751&lt;INT('Номенклатура'!$C$2),"Раньше даты начала учёта: НЕ учтено",IF(AND(C751="Корректировка остатка",TRIM(G751)=""),"Учтено: добавьте пояснение","ОК")))))))))))))</f>
        <v/>
      </c>
    </row>
    <row r="752" spans="1:9" x14ac:dyDescent="0.25">
      <c r="A752" s="16"/>
      <c r="B752" s="13"/>
      <c r="C752" s="13"/>
      <c r="D752" s="14"/>
      <c r="E752" s="17" t="str">
        <f>IF(OR(B752="",SUMPRODUCT(--EXACT('Номенклатура'!$A$6:$A$205,B752))&lt;&gt;1),"",INDEX('Номенклатура'!$D$6:$D$205,SUMPRODUCT(EXACT('Номенклатура'!$A$6:$A$205,B752)*(ROW('Номенклатура'!$A$6:$A$205)-5)))&amp;"")</f>
        <v/>
      </c>
      <c r="F752" s="18" t="str">
        <f>IF(OR(I752="ОК",I752="Учтено: добавьте пояснение"),IF(C752="Приход",D752,IF(C752="Корректировка остатка",D752,-D752)),"")</f>
        <v/>
      </c>
      <c r="G752" s="13"/>
      <c r="H752" s="15" t="str">
        <f>IF(OR(B752="",SUMPRODUCT(--EXACT('Номенклатура'!$A$6:$A$205,B752))&lt;&gt;1),"",INDEX('Номенклатура'!$B$6:$B$205,SUMPRODUCT(EXACT('Номенклатура'!$A$6:$A$205,B752)*(ROW('Номенклатура'!$A$6:$A$205)-5)))&amp;"")</f>
        <v/>
      </c>
      <c r="I752" s="15" t="str">
        <f>IF(COUNTA(A752:D752,G752)=0,"",IF(NOT(ISNUMBER(A752)),"Укажите дату",IF(B752="","Укажите код",IF(NOT(AND(ISTEXT(B752),LEN(B752)&gt;0,LEN(B752)&lt;=30,ISNUMBER(FIND(LEFT(B752,1),"ABCDEFGHIJKLMNOPQRSTUVWXYZ")),SUMPRODUCT((MID(B752,{1,2,3,4,5,6,7,8,9,10,11,12,13,14,15,16,17,18,19,20,21,22,23,24,25,26,27,28,29,30},1)&lt;&gt;"")*ISERROR(FIND(MID(B752,{1,2,3,4,5,6,7,8,9,10,11,12,13,14,15,16,17,18,19,20,21,22,23,24,25,26,27,28,29,30},1),"ABCDEFGHIJKLMNOPQRSTUVWXYZ0123456789-_")))=0,ISERROR(VALUE(B752)))),"Недопустимый код: только латинские буквы A-Z в верхнем регистре, цифры, - и _; начало с буквы, до 30 символов (например MILK-001)",IF(SUMPRODUCT(--EXACT('Номенклатура'!$A$6:$A$205,B752))=0,"Код не найден в номенклатуре",IF(SUMPRODUCT(--EXACT('Номенклатура'!$A$6:$A$205,B752))&gt;1,"Код повторяется в номенклатуре",IF(ISNA(MATCH(C752,{"Приход","Расход","Списание","Корректировка остатка"},0)),"Выберите тип операции",IF(NOT(ISNUMBER(D752)),"Укажите количество",IF(D752=0,"Количество не может быть 0",IF(AND(C752&lt;&gt;"Корректировка остатка",D752&lt;0),"Для этого типа количество положительное",IF(NOT(ISNUMBER('Номенклатура'!$C$2)),"Укажите дату начала учёта",IF(A752&lt;INT('Номенклатура'!$C$2),"Раньше даты начала учёта: НЕ учтено",IF(AND(C752="Корректировка остатка",TRIM(G752)=""),"Учтено: добавьте пояснение","ОК")))))))))))))</f>
        <v/>
      </c>
    </row>
    <row r="753" spans="1:9" x14ac:dyDescent="0.25">
      <c r="A753" s="16"/>
      <c r="B753" s="13"/>
      <c r="C753" s="13"/>
      <c r="D753" s="14"/>
      <c r="E753" s="17" t="str">
        <f>IF(OR(B753="",SUMPRODUCT(--EXACT('Номенклатура'!$A$6:$A$205,B753))&lt;&gt;1),"",INDEX('Номенклатура'!$D$6:$D$205,SUMPRODUCT(EXACT('Номенклатура'!$A$6:$A$205,B753)*(ROW('Номенклатура'!$A$6:$A$205)-5)))&amp;"")</f>
        <v/>
      </c>
      <c r="F753" s="18" t="str">
        <f>IF(OR(I753="ОК",I753="Учтено: добавьте пояснение"),IF(C753="Приход",D753,IF(C753="Корректировка остатка",D753,-D753)),"")</f>
        <v/>
      </c>
      <c r="G753" s="13"/>
      <c r="H753" s="15" t="str">
        <f>IF(OR(B753="",SUMPRODUCT(--EXACT('Номенклатура'!$A$6:$A$205,B753))&lt;&gt;1),"",INDEX('Номенклатура'!$B$6:$B$205,SUMPRODUCT(EXACT('Номенклатура'!$A$6:$A$205,B753)*(ROW('Номенклатура'!$A$6:$A$205)-5)))&amp;"")</f>
        <v/>
      </c>
      <c r="I753" s="15" t="str">
        <f>IF(COUNTA(A753:D753,G753)=0,"",IF(NOT(ISNUMBER(A753)),"Укажите дату",IF(B753="","Укажите код",IF(NOT(AND(ISTEXT(B753),LEN(B753)&gt;0,LEN(B753)&lt;=30,ISNUMBER(FIND(LEFT(B753,1),"ABCDEFGHIJKLMNOPQRSTUVWXYZ")),SUMPRODUCT((MID(B753,{1,2,3,4,5,6,7,8,9,10,11,12,13,14,15,16,17,18,19,20,21,22,23,24,25,26,27,28,29,30},1)&lt;&gt;"")*ISERROR(FIND(MID(B753,{1,2,3,4,5,6,7,8,9,10,11,12,13,14,15,16,17,18,19,20,21,22,23,24,25,26,27,28,29,30},1),"ABCDEFGHIJKLMNOPQRSTUVWXYZ0123456789-_")))=0,ISERROR(VALUE(B753)))),"Недопустимый код: только латинские буквы A-Z в верхнем регистре, цифры, - и _; начало с буквы, до 30 символов (например MILK-001)",IF(SUMPRODUCT(--EXACT('Номенклатура'!$A$6:$A$205,B753))=0,"Код не найден в номенклатуре",IF(SUMPRODUCT(--EXACT('Номенклатура'!$A$6:$A$205,B753))&gt;1,"Код повторяется в номенклатуре",IF(ISNA(MATCH(C753,{"Приход","Расход","Списание","Корректировка остатка"},0)),"Выберите тип операции",IF(NOT(ISNUMBER(D753)),"Укажите количество",IF(D753=0,"Количество не может быть 0",IF(AND(C753&lt;&gt;"Корректировка остатка",D753&lt;0),"Для этого типа количество положительное",IF(NOT(ISNUMBER('Номенклатура'!$C$2)),"Укажите дату начала учёта",IF(A753&lt;INT('Номенклатура'!$C$2),"Раньше даты начала учёта: НЕ учтено",IF(AND(C753="Корректировка остатка",TRIM(G753)=""),"Учтено: добавьте пояснение","ОК")))))))))))))</f>
        <v/>
      </c>
    </row>
    <row r="754" spans="1:9" x14ac:dyDescent="0.25">
      <c r="A754" s="16"/>
      <c r="B754" s="13"/>
      <c r="C754" s="13"/>
      <c r="D754" s="14"/>
      <c r="E754" s="17" t="str">
        <f>IF(OR(B754="",SUMPRODUCT(--EXACT('Номенклатура'!$A$6:$A$205,B754))&lt;&gt;1),"",INDEX('Номенклатура'!$D$6:$D$205,SUMPRODUCT(EXACT('Номенклатура'!$A$6:$A$205,B754)*(ROW('Номенклатура'!$A$6:$A$205)-5)))&amp;"")</f>
        <v/>
      </c>
      <c r="F754" s="18" t="str">
        <f>IF(OR(I754="ОК",I754="Учтено: добавьте пояснение"),IF(C754="Приход",D754,IF(C754="Корректировка остатка",D754,-D754)),"")</f>
        <v/>
      </c>
      <c r="G754" s="13"/>
      <c r="H754" s="15" t="str">
        <f>IF(OR(B754="",SUMPRODUCT(--EXACT('Номенклатура'!$A$6:$A$205,B754))&lt;&gt;1),"",INDEX('Номенклатура'!$B$6:$B$205,SUMPRODUCT(EXACT('Номенклатура'!$A$6:$A$205,B754)*(ROW('Номенклатура'!$A$6:$A$205)-5)))&amp;"")</f>
        <v/>
      </c>
      <c r="I754" s="15" t="str">
        <f>IF(COUNTA(A754:D754,G754)=0,"",IF(NOT(ISNUMBER(A754)),"Укажите дату",IF(B754="","Укажите код",IF(NOT(AND(ISTEXT(B754),LEN(B754)&gt;0,LEN(B754)&lt;=30,ISNUMBER(FIND(LEFT(B754,1),"ABCDEFGHIJKLMNOPQRSTUVWXYZ")),SUMPRODUCT((MID(B754,{1,2,3,4,5,6,7,8,9,10,11,12,13,14,15,16,17,18,19,20,21,22,23,24,25,26,27,28,29,30},1)&lt;&gt;"")*ISERROR(FIND(MID(B754,{1,2,3,4,5,6,7,8,9,10,11,12,13,14,15,16,17,18,19,20,21,22,23,24,25,26,27,28,29,30},1),"ABCDEFGHIJKLMNOPQRSTUVWXYZ0123456789-_")))=0,ISERROR(VALUE(B754)))),"Недопустимый код: только латинские буквы A-Z в верхнем регистре, цифры, - и _; начало с буквы, до 30 символов (например MILK-001)",IF(SUMPRODUCT(--EXACT('Номенклатура'!$A$6:$A$205,B754))=0,"Код не найден в номенклатуре",IF(SUMPRODUCT(--EXACT('Номенклатура'!$A$6:$A$205,B754))&gt;1,"Код повторяется в номенклатуре",IF(ISNA(MATCH(C754,{"Приход","Расход","Списание","Корректировка остатка"},0)),"Выберите тип операции",IF(NOT(ISNUMBER(D754)),"Укажите количество",IF(D754=0,"Количество не может быть 0",IF(AND(C754&lt;&gt;"Корректировка остатка",D754&lt;0),"Для этого типа количество положительное",IF(NOT(ISNUMBER('Номенклатура'!$C$2)),"Укажите дату начала учёта",IF(A754&lt;INT('Номенклатура'!$C$2),"Раньше даты начала учёта: НЕ учтено",IF(AND(C754="Корректировка остатка",TRIM(G754)=""),"Учтено: добавьте пояснение","ОК")))))))))))))</f>
        <v/>
      </c>
    </row>
    <row r="755" spans="1:9" x14ac:dyDescent="0.25">
      <c r="A755" s="16"/>
      <c r="B755" s="13"/>
      <c r="C755" s="13"/>
      <c r="D755" s="14"/>
      <c r="E755" s="17" t="str">
        <f>IF(OR(B755="",SUMPRODUCT(--EXACT('Номенклатура'!$A$6:$A$205,B755))&lt;&gt;1),"",INDEX('Номенклатура'!$D$6:$D$205,SUMPRODUCT(EXACT('Номенклатура'!$A$6:$A$205,B755)*(ROW('Номенклатура'!$A$6:$A$205)-5)))&amp;"")</f>
        <v/>
      </c>
      <c r="F755" s="18" t="str">
        <f>IF(OR(I755="ОК",I755="Учтено: добавьте пояснение"),IF(C755="Приход",D755,IF(C755="Корректировка остатка",D755,-D755)),"")</f>
        <v/>
      </c>
      <c r="G755" s="13"/>
      <c r="H755" s="15" t="str">
        <f>IF(OR(B755="",SUMPRODUCT(--EXACT('Номенклатура'!$A$6:$A$205,B755))&lt;&gt;1),"",INDEX('Номенклатура'!$B$6:$B$205,SUMPRODUCT(EXACT('Номенклатура'!$A$6:$A$205,B755)*(ROW('Номенклатура'!$A$6:$A$205)-5)))&amp;"")</f>
        <v/>
      </c>
      <c r="I755" s="15" t="str">
        <f>IF(COUNTA(A755:D755,G755)=0,"",IF(NOT(ISNUMBER(A755)),"Укажите дату",IF(B755="","Укажите код",IF(NOT(AND(ISTEXT(B755),LEN(B755)&gt;0,LEN(B755)&lt;=30,ISNUMBER(FIND(LEFT(B755,1),"ABCDEFGHIJKLMNOPQRSTUVWXYZ")),SUMPRODUCT((MID(B755,{1,2,3,4,5,6,7,8,9,10,11,12,13,14,15,16,17,18,19,20,21,22,23,24,25,26,27,28,29,30},1)&lt;&gt;"")*ISERROR(FIND(MID(B755,{1,2,3,4,5,6,7,8,9,10,11,12,13,14,15,16,17,18,19,20,21,22,23,24,25,26,27,28,29,30},1),"ABCDEFGHIJKLMNOPQRSTUVWXYZ0123456789-_")))=0,ISERROR(VALUE(B755)))),"Недопустимый код: только латинские буквы A-Z в верхнем регистре, цифры, - и _; начало с буквы, до 30 символов (например MILK-001)",IF(SUMPRODUCT(--EXACT('Номенклатура'!$A$6:$A$205,B755))=0,"Код не найден в номенклатуре",IF(SUMPRODUCT(--EXACT('Номенклатура'!$A$6:$A$205,B755))&gt;1,"Код повторяется в номенклатуре",IF(ISNA(MATCH(C755,{"Приход","Расход","Списание","Корректировка остатка"},0)),"Выберите тип операции",IF(NOT(ISNUMBER(D755)),"Укажите количество",IF(D755=0,"Количество не может быть 0",IF(AND(C755&lt;&gt;"Корректировка остатка",D755&lt;0),"Для этого типа количество положительное",IF(NOT(ISNUMBER('Номенклатура'!$C$2)),"Укажите дату начала учёта",IF(A755&lt;INT('Номенклатура'!$C$2),"Раньше даты начала учёта: НЕ учтено",IF(AND(C755="Корректировка остатка",TRIM(G755)=""),"Учтено: добавьте пояснение","ОК")))))))))))))</f>
        <v/>
      </c>
    </row>
    <row r="756" spans="1:9" x14ac:dyDescent="0.25">
      <c r="A756" s="16"/>
      <c r="B756" s="13"/>
      <c r="C756" s="13"/>
      <c r="D756" s="14"/>
      <c r="E756" s="17" t="str">
        <f>IF(OR(B756="",SUMPRODUCT(--EXACT('Номенклатура'!$A$6:$A$205,B756))&lt;&gt;1),"",INDEX('Номенклатура'!$D$6:$D$205,SUMPRODUCT(EXACT('Номенклатура'!$A$6:$A$205,B756)*(ROW('Номенклатура'!$A$6:$A$205)-5)))&amp;"")</f>
        <v/>
      </c>
      <c r="F756" s="18" t="str">
        <f>IF(OR(I756="ОК",I756="Учтено: добавьте пояснение"),IF(C756="Приход",D756,IF(C756="Корректировка остатка",D756,-D756)),"")</f>
        <v/>
      </c>
      <c r="G756" s="13"/>
      <c r="H756" s="15" t="str">
        <f>IF(OR(B756="",SUMPRODUCT(--EXACT('Номенклатура'!$A$6:$A$205,B756))&lt;&gt;1),"",INDEX('Номенклатура'!$B$6:$B$205,SUMPRODUCT(EXACT('Номенклатура'!$A$6:$A$205,B756)*(ROW('Номенклатура'!$A$6:$A$205)-5)))&amp;"")</f>
        <v/>
      </c>
      <c r="I756" s="15" t="str">
        <f>IF(COUNTA(A756:D756,G756)=0,"",IF(NOT(ISNUMBER(A756)),"Укажите дату",IF(B756="","Укажите код",IF(NOT(AND(ISTEXT(B756),LEN(B756)&gt;0,LEN(B756)&lt;=30,ISNUMBER(FIND(LEFT(B756,1),"ABCDEFGHIJKLMNOPQRSTUVWXYZ")),SUMPRODUCT((MID(B756,{1,2,3,4,5,6,7,8,9,10,11,12,13,14,15,16,17,18,19,20,21,22,23,24,25,26,27,28,29,30},1)&lt;&gt;"")*ISERROR(FIND(MID(B756,{1,2,3,4,5,6,7,8,9,10,11,12,13,14,15,16,17,18,19,20,21,22,23,24,25,26,27,28,29,30},1),"ABCDEFGHIJKLMNOPQRSTUVWXYZ0123456789-_")))=0,ISERROR(VALUE(B756)))),"Недопустимый код: только латинские буквы A-Z в верхнем регистре, цифры, - и _; начало с буквы, до 30 символов (например MILK-001)",IF(SUMPRODUCT(--EXACT('Номенклатура'!$A$6:$A$205,B756))=0,"Код не найден в номенклатуре",IF(SUMPRODUCT(--EXACT('Номенклатура'!$A$6:$A$205,B756))&gt;1,"Код повторяется в номенклатуре",IF(ISNA(MATCH(C756,{"Приход","Расход","Списание","Корректировка остатка"},0)),"Выберите тип операции",IF(NOT(ISNUMBER(D756)),"Укажите количество",IF(D756=0,"Количество не может быть 0",IF(AND(C756&lt;&gt;"Корректировка остатка",D756&lt;0),"Для этого типа количество положительное",IF(NOT(ISNUMBER('Номенклатура'!$C$2)),"Укажите дату начала учёта",IF(A756&lt;INT('Номенклатура'!$C$2),"Раньше даты начала учёта: НЕ учтено",IF(AND(C756="Корректировка остатка",TRIM(G756)=""),"Учтено: добавьте пояснение","ОК")))))))))))))</f>
        <v/>
      </c>
    </row>
    <row r="757" spans="1:9" x14ac:dyDescent="0.25">
      <c r="A757" s="16"/>
      <c r="B757" s="13"/>
      <c r="C757" s="13"/>
      <c r="D757" s="14"/>
      <c r="E757" s="17" t="str">
        <f>IF(OR(B757="",SUMPRODUCT(--EXACT('Номенклатура'!$A$6:$A$205,B757))&lt;&gt;1),"",INDEX('Номенклатура'!$D$6:$D$205,SUMPRODUCT(EXACT('Номенклатура'!$A$6:$A$205,B757)*(ROW('Номенклатура'!$A$6:$A$205)-5)))&amp;"")</f>
        <v/>
      </c>
      <c r="F757" s="18" t="str">
        <f>IF(OR(I757="ОК",I757="Учтено: добавьте пояснение"),IF(C757="Приход",D757,IF(C757="Корректировка остатка",D757,-D757)),"")</f>
        <v/>
      </c>
      <c r="G757" s="13"/>
      <c r="H757" s="15" t="str">
        <f>IF(OR(B757="",SUMPRODUCT(--EXACT('Номенклатура'!$A$6:$A$205,B757))&lt;&gt;1),"",INDEX('Номенклатура'!$B$6:$B$205,SUMPRODUCT(EXACT('Номенклатура'!$A$6:$A$205,B757)*(ROW('Номенклатура'!$A$6:$A$205)-5)))&amp;"")</f>
        <v/>
      </c>
      <c r="I757" s="15" t="str">
        <f>IF(COUNTA(A757:D757,G757)=0,"",IF(NOT(ISNUMBER(A757)),"Укажите дату",IF(B757="","Укажите код",IF(NOT(AND(ISTEXT(B757),LEN(B757)&gt;0,LEN(B757)&lt;=30,ISNUMBER(FIND(LEFT(B757,1),"ABCDEFGHIJKLMNOPQRSTUVWXYZ")),SUMPRODUCT((MID(B757,{1,2,3,4,5,6,7,8,9,10,11,12,13,14,15,16,17,18,19,20,21,22,23,24,25,26,27,28,29,30},1)&lt;&gt;"")*ISERROR(FIND(MID(B757,{1,2,3,4,5,6,7,8,9,10,11,12,13,14,15,16,17,18,19,20,21,22,23,24,25,26,27,28,29,30},1),"ABCDEFGHIJKLMNOPQRSTUVWXYZ0123456789-_")))=0,ISERROR(VALUE(B757)))),"Недопустимый код: только латинские буквы A-Z в верхнем регистре, цифры, - и _; начало с буквы, до 30 символов (например MILK-001)",IF(SUMPRODUCT(--EXACT('Номенклатура'!$A$6:$A$205,B757))=0,"Код не найден в номенклатуре",IF(SUMPRODUCT(--EXACT('Номенклатура'!$A$6:$A$205,B757))&gt;1,"Код повторяется в номенклатуре",IF(ISNA(MATCH(C757,{"Приход","Расход","Списание","Корректировка остатка"},0)),"Выберите тип операции",IF(NOT(ISNUMBER(D757)),"Укажите количество",IF(D757=0,"Количество не может быть 0",IF(AND(C757&lt;&gt;"Корректировка остатка",D757&lt;0),"Для этого типа количество положительное",IF(NOT(ISNUMBER('Номенклатура'!$C$2)),"Укажите дату начала учёта",IF(A757&lt;INT('Номенклатура'!$C$2),"Раньше даты начала учёта: НЕ учтено",IF(AND(C757="Корректировка остатка",TRIM(G757)=""),"Учтено: добавьте пояснение","ОК")))))))))))))</f>
        <v/>
      </c>
    </row>
    <row r="758" spans="1:9" x14ac:dyDescent="0.25">
      <c r="A758" s="16"/>
      <c r="B758" s="13"/>
      <c r="C758" s="13"/>
      <c r="D758" s="14"/>
      <c r="E758" s="17" t="str">
        <f>IF(OR(B758="",SUMPRODUCT(--EXACT('Номенклатура'!$A$6:$A$205,B758))&lt;&gt;1),"",INDEX('Номенклатура'!$D$6:$D$205,SUMPRODUCT(EXACT('Номенклатура'!$A$6:$A$205,B758)*(ROW('Номенклатура'!$A$6:$A$205)-5)))&amp;"")</f>
        <v/>
      </c>
      <c r="F758" s="18" t="str">
        <f>IF(OR(I758="ОК",I758="Учтено: добавьте пояснение"),IF(C758="Приход",D758,IF(C758="Корректировка остатка",D758,-D758)),"")</f>
        <v/>
      </c>
      <c r="G758" s="13"/>
      <c r="H758" s="15" t="str">
        <f>IF(OR(B758="",SUMPRODUCT(--EXACT('Номенклатура'!$A$6:$A$205,B758))&lt;&gt;1),"",INDEX('Номенклатура'!$B$6:$B$205,SUMPRODUCT(EXACT('Номенклатура'!$A$6:$A$205,B758)*(ROW('Номенклатура'!$A$6:$A$205)-5)))&amp;"")</f>
        <v/>
      </c>
      <c r="I758" s="15" t="str">
        <f>IF(COUNTA(A758:D758,G758)=0,"",IF(NOT(ISNUMBER(A758)),"Укажите дату",IF(B758="","Укажите код",IF(NOT(AND(ISTEXT(B758),LEN(B758)&gt;0,LEN(B758)&lt;=30,ISNUMBER(FIND(LEFT(B758,1),"ABCDEFGHIJKLMNOPQRSTUVWXYZ")),SUMPRODUCT((MID(B758,{1,2,3,4,5,6,7,8,9,10,11,12,13,14,15,16,17,18,19,20,21,22,23,24,25,26,27,28,29,30},1)&lt;&gt;"")*ISERROR(FIND(MID(B758,{1,2,3,4,5,6,7,8,9,10,11,12,13,14,15,16,17,18,19,20,21,22,23,24,25,26,27,28,29,30},1),"ABCDEFGHIJKLMNOPQRSTUVWXYZ0123456789-_")))=0,ISERROR(VALUE(B758)))),"Недопустимый код: только латинские буквы A-Z в верхнем регистре, цифры, - и _; начало с буквы, до 30 символов (например MILK-001)",IF(SUMPRODUCT(--EXACT('Номенклатура'!$A$6:$A$205,B758))=0,"Код не найден в номенклатуре",IF(SUMPRODUCT(--EXACT('Номенклатура'!$A$6:$A$205,B758))&gt;1,"Код повторяется в номенклатуре",IF(ISNA(MATCH(C758,{"Приход","Расход","Списание","Корректировка остатка"},0)),"Выберите тип операции",IF(NOT(ISNUMBER(D758)),"Укажите количество",IF(D758=0,"Количество не может быть 0",IF(AND(C758&lt;&gt;"Корректировка остатка",D758&lt;0),"Для этого типа количество положительное",IF(NOT(ISNUMBER('Номенклатура'!$C$2)),"Укажите дату начала учёта",IF(A758&lt;INT('Номенклатура'!$C$2),"Раньше даты начала учёта: НЕ учтено",IF(AND(C758="Корректировка остатка",TRIM(G758)=""),"Учтено: добавьте пояснение","ОК")))))))))))))</f>
        <v/>
      </c>
    </row>
    <row r="759" spans="1:9" x14ac:dyDescent="0.25">
      <c r="A759" s="16"/>
      <c r="B759" s="13"/>
      <c r="C759" s="13"/>
      <c r="D759" s="14"/>
      <c r="E759" s="17" t="str">
        <f>IF(OR(B759="",SUMPRODUCT(--EXACT('Номенклатура'!$A$6:$A$205,B759))&lt;&gt;1),"",INDEX('Номенклатура'!$D$6:$D$205,SUMPRODUCT(EXACT('Номенклатура'!$A$6:$A$205,B759)*(ROW('Номенклатура'!$A$6:$A$205)-5)))&amp;"")</f>
        <v/>
      </c>
      <c r="F759" s="18" t="str">
        <f>IF(OR(I759="ОК",I759="Учтено: добавьте пояснение"),IF(C759="Приход",D759,IF(C759="Корректировка остатка",D759,-D759)),"")</f>
        <v/>
      </c>
      <c r="G759" s="13"/>
      <c r="H759" s="15" t="str">
        <f>IF(OR(B759="",SUMPRODUCT(--EXACT('Номенклатура'!$A$6:$A$205,B759))&lt;&gt;1),"",INDEX('Номенклатура'!$B$6:$B$205,SUMPRODUCT(EXACT('Номенклатура'!$A$6:$A$205,B759)*(ROW('Номенклатура'!$A$6:$A$205)-5)))&amp;"")</f>
        <v/>
      </c>
      <c r="I759" s="15" t="str">
        <f>IF(COUNTA(A759:D759,G759)=0,"",IF(NOT(ISNUMBER(A759)),"Укажите дату",IF(B759="","Укажите код",IF(NOT(AND(ISTEXT(B759),LEN(B759)&gt;0,LEN(B759)&lt;=30,ISNUMBER(FIND(LEFT(B759,1),"ABCDEFGHIJKLMNOPQRSTUVWXYZ")),SUMPRODUCT((MID(B759,{1,2,3,4,5,6,7,8,9,10,11,12,13,14,15,16,17,18,19,20,21,22,23,24,25,26,27,28,29,30},1)&lt;&gt;"")*ISERROR(FIND(MID(B759,{1,2,3,4,5,6,7,8,9,10,11,12,13,14,15,16,17,18,19,20,21,22,23,24,25,26,27,28,29,30},1),"ABCDEFGHIJKLMNOPQRSTUVWXYZ0123456789-_")))=0,ISERROR(VALUE(B759)))),"Недопустимый код: только латинские буквы A-Z в верхнем регистре, цифры, - и _; начало с буквы, до 30 символов (например MILK-001)",IF(SUMPRODUCT(--EXACT('Номенклатура'!$A$6:$A$205,B759))=0,"Код не найден в номенклатуре",IF(SUMPRODUCT(--EXACT('Номенклатура'!$A$6:$A$205,B759))&gt;1,"Код повторяется в номенклатуре",IF(ISNA(MATCH(C759,{"Приход","Расход","Списание","Корректировка остатка"},0)),"Выберите тип операции",IF(NOT(ISNUMBER(D759)),"Укажите количество",IF(D759=0,"Количество не может быть 0",IF(AND(C759&lt;&gt;"Корректировка остатка",D759&lt;0),"Для этого типа количество положительное",IF(NOT(ISNUMBER('Номенклатура'!$C$2)),"Укажите дату начала учёта",IF(A759&lt;INT('Номенклатура'!$C$2),"Раньше даты начала учёта: НЕ учтено",IF(AND(C759="Корректировка остатка",TRIM(G759)=""),"Учтено: добавьте пояснение","ОК")))))))))))))</f>
        <v/>
      </c>
    </row>
    <row r="760" spans="1:9" x14ac:dyDescent="0.25">
      <c r="A760" s="16"/>
      <c r="B760" s="13"/>
      <c r="C760" s="13"/>
      <c r="D760" s="14"/>
      <c r="E760" s="17" t="str">
        <f>IF(OR(B760="",SUMPRODUCT(--EXACT('Номенклатура'!$A$6:$A$205,B760))&lt;&gt;1),"",INDEX('Номенклатура'!$D$6:$D$205,SUMPRODUCT(EXACT('Номенклатура'!$A$6:$A$205,B760)*(ROW('Номенклатура'!$A$6:$A$205)-5)))&amp;"")</f>
        <v/>
      </c>
      <c r="F760" s="18" t="str">
        <f>IF(OR(I760="ОК",I760="Учтено: добавьте пояснение"),IF(C760="Приход",D760,IF(C760="Корректировка остатка",D760,-D760)),"")</f>
        <v/>
      </c>
      <c r="G760" s="13"/>
      <c r="H760" s="15" t="str">
        <f>IF(OR(B760="",SUMPRODUCT(--EXACT('Номенклатура'!$A$6:$A$205,B760))&lt;&gt;1),"",INDEX('Номенклатура'!$B$6:$B$205,SUMPRODUCT(EXACT('Номенклатура'!$A$6:$A$205,B760)*(ROW('Номенклатура'!$A$6:$A$205)-5)))&amp;"")</f>
        <v/>
      </c>
      <c r="I760" s="15" t="str">
        <f>IF(COUNTA(A760:D760,G760)=0,"",IF(NOT(ISNUMBER(A760)),"Укажите дату",IF(B760="","Укажите код",IF(NOT(AND(ISTEXT(B760),LEN(B760)&gt;0,LEN(B760)&lt;=30,ISNUMBER(FIND(LEFT(B760,1),"ABCDEFGHIJKLMNOPQRSTUVWXYZ")),SUMPRODUCT((MID(B760,{1,2,3,4,5,6,7,8,9,10,11,12,13,14,15,16,17,18,19,20,21,22,23,24,25,26,27,28,29,30},1)&lt;&gt;"")*ISERROR(FIND(MID(B760,{1,2,3,4,5,6,7,8,9,10,11,12,13,14,15,16,17,18,19,20,21,22,23,24,25,26,27,28,29,30},1),"ABCDEFGHIJKLMNOPQRSTUVWXYZ0123456789-_")))=0,ISERROR(VALUE(B760)))),"Недопустимый код: только латинские буквы A-Z в верхнем регистре, цифры, - и _; начало с буквы, до 30 символов (например MILK-001)",IF(SUMPRODUCT(--EXACT('Номенклатура'!$A$6:$A$205,B760))=0,"Код не найден в номенклатуре",IF(SUMPRODUCT(--EXACT('Номенклатура'!$A$6:$A$205,B760))&gt;1,"Код повторяется в номенклатуре",IF(ISNA(MATCH(C760,{"Приход","Расход","Списание","Корректировка остатка"},0)),"Выберите тип операции",IF(NOT(ISNUMBER(D760)),"Укажите количество",IF(D760=0,"Количество не может быть 0",IF(AND(C760&lt;&gt;"Корректировка остатка",D760&lt;0),"Для этого типа количество положительное",IF(NOT(ISNUMBER('Номенклатура'!$C$2)),"Укажите дату начала учёта",IF(A760&lt;INT('Номенклатура'!$C$2),"Раньше даты начала учёта: НЕ учтено",IF(AND(C760="Корректировка остатка",TRIM(G760)=""),"Учтено: добавьте пояснение","ОК")))))))))))))</f>
        <v/>
      </c>
    </row>
    <row r="761" spans="1:9" x14ac:dyDescent="0.25">
      <c r="A761" s="16"/>
      <c r="B761" s="13"/>
      <c r="C761" s="13"/>
      <c r="D761" s="14"/>
      <c r="E761" s="17" t="str">
        <f>IF(OR(B761="",SUMPRODUCT(--EXACT('Номенклатура'!$A$6:$A$205,B761))&lt;&gt;1),"",INDEX('Номенклатура'!$D$6:$D$205,SUMPRODUCT(EXACT('Номенклатура'!$A$6:$A$205,B761)*(ROW('Номенклатура'!$A$6:$A$205)-5)))&amp;"")</f>
        <v/>
      </c>
      <c r="F761" s="18" t="str">
        <f>IF(OR(I761="ОК",I761="Учтено: добавьте пояснение"),IF(C761="Приход",D761,IF(C761="Корректировка остатка",D761,-D761)),"")</f>
        <v/>
      </c>
      <c r="G761" s="13"/>
      <c r="H761" s="15" t="str">
        <f>IF(OR(B761="",SUMPRODUCT(--EXACT('Номенклатура'!$A$6:$A$205,B761))&lt;&gt;1),"",INDEX('Номенклатура'!$B$6:$B$205,SUMPRODUCT(EXACT('Номенклатура'!$A$6:$A$205,B761)*(ROW('Номенклатура'!$A$6:$A$205)-5)))&amp;"")</f>
        <v/>
      </c>
      <c r="I761" s="15" t="str">
        <f>IF(COUNTA(A761:D761,G761)=0,"",IF(NOT(ISNUMBER(A761)),"Укажите дату",IF(B761="","Укажите код",IF(NOT(AND(ISTEXT(B761),LEN(B761)&gt;0,LEN(B761)&lt;=30,ISNUMBER(FIND(LEFT(B761,1),"ABCDEFGHIJKLMNOPQRSTUVWXYZ")),SUMPRODUCT((MID(B761,{1,2,3,4,5,6,7,8,9,10,11,12,13,14,15,16,17,18,19,20,21,22,23,24,25,26,27,28,29,30},1)&lt;&gt;"")*ISERROR(FIND(MID(B761,{1,2,3,4,5,6,7,8,9,10,11,12,13,14,15,16,17,18,19,20,21,22,23,24,25,26,27,28,29,30},1),"ABCDEFGHIJKLMNOPQRSTUVWXYZ0123456789-_")))=0,ISERROR(VALUE(B761)))),"Недопустимый код: только латинские буквы A-Z в верхнем регистре, цифры, - и _; начало с буквы, до 30 символов (например MILK-001)",IF(SUMPRODUCT(--EXACT('Номенклатура'!$A$6:$A$205,B761))=0,"Код не найден в номенклатуре",IF(SUMPRODUCT(--EXACT('Номенклатура'!$A$6:$A$205,B761))&gt;1,"Код повторяется в номенклатуре",IF(ISNA(MATCH(C761,{"Приход","Расход","Списание","Корректировка остатка"},0)),"Выберите тип операции",IF(NOT(ISNUMBER(D761)),"Укажите количество",IF(D761=0,"Количество не может быть 0",IF(AND(C761&lt;&gt;"Корректировка остатка",D761&lt;0),"Для этого типа количество положительное",IF(NOT(ISNUMBER('Номенклатура'!$C$2)),"Укажите дату начала учёта",IF(A761&lt;INT('Номенклатура'!$C$2),"Раньше даты начала учёта: НЕ учтено",IF(AND(C761="Корректировка остатка",TRIM(G761)=""),"Учтено: добавьте пояснение","ОК")))))))))))))</f>
        <v/>
      </c>
    </row>
    <row r="762" spans="1:9" x14ac:dyDescent="0.25">
      <c r="A762" s="16"/>
      <c r="B762" s="13"/>
      <c r="C762" s="13"/>
      <c r="D762" s="14"/>
      <c r="E762" s="17" t="str">
        <f>IF(OR(B762="",SUMPRODUCT(--EXACT('Номенклатура'!$A$6:$A$205,B762))&lt;&gt;1),"",INDEX('Номенклатура'!$D$6:$D$205,SUMPRODUCT(EXACT('Номенклатура'!$A$6:$A$205,B762)*(ROW('Номенклатура'!$A$6:$A$205)-5)))&amp;"")</f>
        <v/>
      </c>
      <c r="F762" s="18" t="str">
        <f>IF(OR(I762="ОК",I762="Учтено: добавьте пояснение"),IF(C762="Приход",D762,IF(C762="Корректировка остатка",D762,-D762)),"")</f>
        <v/>
      </c>
      <c r="G762" s="13"/>
      <c r="H762" s="15" t="str">
        <f>IF(OR(B762="",SUMPRODUCT(--EXACT('Номенклатура'!$A$6:$A$205,B762))&lt;&gt;1),"",INDEX('Номенклатура'!$B$6:$B$205,SUMPRODUCT(EXACT('Номенклатура'!$A$6:$A$205,B762)*(ROW('Номенклатура'!$A$6:$A$205)-5)))&amp;"")</f>
        <v/>
      </c>
      <c r="I762" s="15" t="str">
        <f>IF(COUNTA(A762:D762,G762)=0,"",IF(NOT(ISNUMBER(A762)),"Укажите дату",IF(B762="","Укажите код",IF(NOT(AND(ISTEXT(B762),LEN(B762)&gt;0,LEN(B762)&lt;=30,ISNUMBER(FIND(LEFT(B762,1),"ABCDEFGHIJKLMNOPQRSTUVWXYZ")),SUMPRODUCT((MID(B762,{1,2,3,4,5,6,7,8,9,10,11,12,13,14,15,16,17,18,19,20,21,22,23,24,25,26,27,28,29,30},1)&lt;&gt;"")*ISERROR(FIND(MID(B762,{1,2,3,4,5,6,7,8,9,10,11,12,13,14,15,16,17,18,19,20,21,22,23,24,25,26,27,28,29,30},1),"ABCDEFGHIJKLMNOPQRSTUVWXYZ0123456789-_")))=0,ISERROR(VALUE(B762)))),"Недопустимый код: только латинские буквы A-Z в верхнем регистре, цифры, - и _; начало с буквы, до 30 символов (например MILK-001)",IF(SUMPRODUCT(--EXACT('Номенклатура'!$A$6:$A$205,B762))=0,"Код не найден в номенклатуре",IF(SUMPRODUCT(--EXACT('Номенклатура'!$A$6:$A$205,B762))&gt;1,"Код повторяется в номенклатуре",IF(ISNA(MATCH(C762,{"Приход","Расход","Списание","Корректировка остатка"},0)),"Выберите тип операции",IF(NOT(ISNUMBER(D762)),"Укажите количество",IF(D762=0,"Количество не может быть 0",IF(AND(C762&lt;&gt;"Корректировка остатка",D762&lt;0),"Для этого типа количество положительное",IF(NOT(ISNUMBER('Номенклатура'!$C$2)),"Укажите дату начала учёта",IF(A762&lt;INT('Номенклатура'!$C$2),"Раньше даты начала учёта: НЕ учтено",IF(AND(C762="Корректировка остатка",TRIM(G762)=""),"Учтено: добавьте пояснение","ОК")))))))))))))</f>
        <v/>
      </c>
    </row>
    <row r="763" spans="1:9" x14ac:dyDescent="0.25">
      <c r="A763" s="16"/>
      <c r="B763" s="13"/>
      <c r="C763" s="13"/>
      <c r="D763" s="14"/>
      <c r="E763" s="17" t="str">
        <f>IF(OR(B763="",SUMPRODUCT(--EXACT('Номенклатура'!$A$6:$A$205,B763))&lt;&gt;1),"",INDEX('Номенклатура'!$D$6:$D$205,SUMPRODUCT(EXACT('Номенклатура'!$A$6:$A$205,B763)*(ROW('Номенклатура'!$A$6:$A$205)-5)))&amp;"")</f>
        <v/>
      </c>
      <c r="F763" s="18" t="str">
        <f>IF(OR(I763="ОК",I763="Учтено: добавьте пояснение"),IF(C763="Приход",D763,IF(C763="Корректировка остатка",D763,-D763)),"")</f>
        <v/>
      </c>
      <c r="G763" s="13"/>
      <c r="H763" s="15" t="str">
        <f>IF(OR(B763="",SUMPRODUCT(--EXACT('Номенклатура'!$A$6:$A$205,B763))&lt;&gt;1),"",INDEX('Номенклатура'!$B$6:$B$205,SUMPRODUCT(EXACT('Номенклатура'!$A$6:$A$205,B763)*(ROW('Номенклатура'!$A$6:$A$205)-5)))&amp;"")</f>
        <v/>
      </c>
      <c r="I763" s="15" t="str">
        <f>IF(COUNTA(A763:D763,G763)=0,"",IF(NOT(ISNUMBER(A763)),"Укажите дату",IF(B763="","Укажите код",IF(NOT(AND(ISTEXT(B763),LEN(B763)&gt;0,LEN(B763)&lt;=30,ISNUMBER(FIND(LEFT(B763,1),"ABCDEFGHIJKLMNOPQRSTUVWXYZ")),SUMPRODUCT((MID(B763,{1,2,3,4,5,6,7,8,9,10,11,12,13,14,15,16,17,18,19,20,21,22,23,24,25,26,27,28,29,30},1)&lt;&gt;"")*ISERROR(FIND(MID(B763,{1,2,3,4,5,6,7,8,9,10,11,12,13,14,15,16,17,18,19,20,21,22,23,24,25,26,27,28,29,30},1),"ABCDEFGHIJKLMNOPQRSTUVWXYZ0123456789-_")))=0,ISERROR(VALUE(B763)))),"Недопустимый код: только латинские буквы A-Z в верхнем регистре, цифры, - и _; начало с буквы, до 30 символов (например MILK-001)",IF(SUMPRODUCT(--EXACT('Номенклатура'!$A$6:$A$205,B763))=0,"Код не найден в номенклатуре",IF(SUMPRODUCT(--EXACT('Номенклатура'!$A$6:$A$205,B763))&gt;1,"Код повторяется в номенклатуре",IF(ISNA(MATCH(C763,{"Приход","Расход","Списание","Корректировка остатка"},0)),"Выберите тип операции",IF(NOT(ISNUMBER(D763)),"Укажите количество",IF(D763=0,"Количество не может быть 0",IF(AND(C763&lt;&gt;"Корректировка остатка",D763&lt;0),"Для этого типа количество положительное",IF(NOT(ISNUMBER('Номенклатура'!$C$2)),"Укажите дату начала учёта",IF(A763&lt;INT('Номенклатура'!$C$2),"Раньше даты начала учёта: НЕ учтено",IF(AND(C763="Корректировка остатка",TRIM(G763)=""),"Учтено: добавьте пояснение","ОК")))))))))))))</f>
        <v/>
      </c>
    </row>
    <row r="764" spans="1:9" x14ac:dyDescent="0.25">
      <c r="A764" s="16"/>
      <c r="B764" s="13"/>
      <c r="C764" s="13"/>
      <c r="D764" s="14"/>
      <c r="E764" s="17" t="str">
        <f>IF(OR(B764="",SUMPRODUCT(--EXACT('Номенклатура'!$A$6:$A$205,B764))&lt;&gt;1),"",INDEX('Номенклатура'!$D$6:$D$205,SUMPRODUCT(EXACT('Номенклатура'!$A$6:$A$205,B764)*(ROW('Номенклатура'!$A$6:$A$205)-5)))&amp;"")</f>
        <v/>
      </c>
      <c r="F764" s="18" t="str">
        <f>IF(OR(I764="ОК",I764="Учтено: добавьте пояснение"),IF(C764="Приход",D764,IF(C764="Корректировка остатка",D764,-D764)),"")</f>
        <v/>
      </c>
      <c r="G764" s="13"/>
      <c r="H764" s="15" t="str">
        <f>IF(OR(B764="",SUMPRODUCT(--EXACT('Номенклатура'!$A$6:$A$205,B764))&lt;&gt;1),"",INDEX('Номенклатура'!$B$6:$B$205,SUMPRODUCT(EXACT('Номенклатура'!$A$6:$A$205,B764)*(ROW('Номенклатура'!$A$6:$A$205)-5)))&amp;"")</f>
        <v/>
      </c>
      <c r="I764" s="15" t="str">
        <f>IF(COUNTA(A764:D764,G764)=0,"",IF(NOT(ISNUMBER(A764)),"Укажите дату",IF(B764="","Укажите код",IF(NOT(AND(ISTEXT(B764),LEN(B764)&gt;0,LEN(B764)&lt;=30,ISNUMBER(FIND(LEFT(B764,1),"ABCDEFGHIJKLMNOPQRSTUVWXYZ")),SUMPRODUCT((MID(B764,{1,2,3,4,5,6,7,8,9,10,11,12,13,14,15,16,17,18,19,20,21,22,23,24,25,26,27,28,29,30},1)&lt;&gt;"")*ISERROR(FIND(MID(B764,{1,2,3,4,5,6,7,8,9,10,11,12,13,14,15,16,17,18,19,20,21,22,23,24,25,26,27,28,29,30},1),"ABCDEFGHIJKLMNOPQRSTUVWXYZ0123456789-_")))=0,ISERROR(VALUE(B764)))),"Недопустимый код: только латинские буквы A-Z в верхнем регистре, цифры, - и _; начало с буквы, до 30 символов (например MILK-001)",IF(SUMPRODUCT(--EXACT('Номенклатура'!$A$6:$A$205,B764))=0,"Код не найден в номенклатуре",IF(SUMPRODUCT(--EXACT('Номенклатура'!$A$6:$A$205,B764))&gt;1,"Код повторяется в номенклатуре",IF(ISNA(MATCH(C764,{"Приход","Расход","Списание","Корректировка остатка"},0)),"Выберите тип операции",IF(NOT(ISNUMBER(D764)),"Укажите количество",IF(D764=0,"Количество не может быть 0",IF(AND(C764&lt;&gt;"Корректировка остатка",D764&lt;0),"Для этого типа количество положительное",IF(NOT(ISNUMBER('Номенклатура'!$C$2)),"Укажите дату начала учёта",IF(A764&lt;INT('Номенклатура'!$C$2),"Раньше даты начала учёта: НЕ учтено",IF(AND(C764="Корректировка остатка",TRIM(G764)=""),"Учтено: добавьте пояснение","ОК")))))))))))))</f>
        <v/>
      </c>
    </row>
    <row r="765" spans="1:9" x14ac:dyDescent="0.25">
      <c r="A765" s="16"/>
      <c r="B765" s="13"/>
      <c r="C765" s="13"/>
      <c r="D765" s="14"/>
      <c r="E765" s="17" t="str">
        <f>IF(OR(B765="",SUMPRODUCT(--EXACT('Номенклатура'!$A$6:$A$205,B765))&lt;&gt;1),"",INDEX('Номенклатура'!$D$6:$D$205,SUMPRODUCT(EXACT('Номенклатура'!$A$6:$A$205,B765)*(ROW('Номенклатура'!$A$6:$A$205)-5)))&amp;"")</f>
        <v/>
      </c>
      <c r="F765" s="18" t="str">
        <f>IF(OR(I765="ОК",I765="Учтено: добавьте пояснение"),IF(C765="Приход",D765,IF(C765="Корректировка остатка",D765,-D765)),"")</f>
        <v/>
      </c>
      <c r="G765" s="13"/>
      <c r="H765" s="15" t="str">
        <f>IF(OR(B765="",SUMPRODUCT(--EXACT('Номенклатура'!$A$6:$A$205,B765))&lt;&gt;1),"",INDEX('Номенклатура'!$B$6:$B$205,SUMPRODUCT(EXACT('Номенклатура'!$A$6:$A$205,B765)*(ROW('Номенклатура'!$A$6:$A$205)-5)))&amp;"")</f>
        <v/>
      </c>
      <c r="I765" s="15" t="str">
        <f>IF(COUNTA(A765:D765,G765)=0,"",IF(NOT(ISNUMBER(A765)),"Укажите дату",IF(B765="","Укажите код",IF(NOT(AND(ISTEXT(B765),LEN(B765)&gt;0,LEN(B765)&lt;=30,ISNUMBER(FIND(LEFT(B765,1),"ABCDEFGHIJKLMNOPQRSTUVWXYZ")),SUMPRODUCT((MID(B765,{1,2,3,4,5,6,7,8,9,10,11,12,13,14,15,16,17,18,19,20,21,22,23,24,25,26,27,28,29,30},1)&lt;&gt;"")*ISERROR(FIND(MID(B765,{1,2,3,4,5,6,7,8,9,10,11,12,13,14,15,16,17,18,19,20,21,22,23,24,25,26,27,28,29,30},1),"ABCDEFGHIJKLMNOPQRSTUVWXYZ0123456789-_")))=0,ISERROR(VALUE(B765)))),"Недопустимый код: только латинские буквы A-Z в верхнем регистре, цифры, - и _; начало с буквы, до 30 символов (например MILK-001)",IF(SUMPRODUCT(--EXACT('Номенклатура'!$A$6:$A$205,B765))=0,"Код не найден в номенклатуре",IF(SUMPRODUCT(--EXACT('Номенклатура'!$A$6:$A$205,B765))&gt;1,"Код повторяется в номенклатуре",IF(ISNA(MATCH(C765,{"Приход","Расход","Списание","Корректировка остатка"},0)),"Выберите тип операции",IF(NOT(ISNUMBER(D765)),"Укажите количество",IF(D765=0,"Количество не может быть 0",IF(AND(C765&lt;&gt;"Корректировка остатка",D765&lt;0),"Для этого типа количество положительное",IF(NOT(ISNUMBER('Номенклатура'!$C$2)),"Укажите дату начала учёта",IF(A765&lt;INT('Номенклатура'!$C$2),"Раньше даты начала учёта: НЕ учтено",IF(AND(C765="Корректировка остатка",TRIM(G765)=""),"Учтено: добавьте пояснение","ОК")))))))))))))</f>
        <v/>
      </c>
    </row>
    <row r="766" spans="1:9" x14ac:dyDescent="0.25">
      <c r="A766" s="16"/>
      <c r="B766" s="13"/>
      <c r="C766" s="13"/>
      <c r="D766" s="14"/>
      <c r="E766" s="17" t="str">
        <f>IF(OR(B766="",SUMPRODUCT(--EXACT('Номенклатура'!$A$6:$A$205,B766))&lt;&gt;1),"",INDEX('Номенклатура'!$D$6:$D$205,SUMPRODUCT(EXACT('Номенклатура'!$A$6:$A$205,B766)*(ROW('Номенклатура'!$A$6:$A$205)-5)))&amp;"")</f>
        <v/>
      </c>
      <c r="F766" s="18" t="str">
        <f>IF(OR(I766="ОК",I766="Учтено: добавьте пояснение"),IF(C766="Приход",D766,IF(C766="Корректировка остатка",D766,-D766)),"")</f>
        <v/>
      </c>
      <c r="G766" s="13"/>
      <c r="H766" s="15" t="str">
        <f>IF(OR(B766="",SUMPRODUCT(--EXACT('Номенклатура'!$A$6:$A$205,B766))&lt;&gt;1),"",INDEX('Номенклатура'!$B$6:$B$205,SUMPRODUCT(EXACT('Номенклатура'!$A$6:$A$205,B766)*(ROW('Номенклатура'!$A$6:$A$205)-5)))&amp;"")</f>
        <v/>
      </c>
      <c r="I766" s="15" t="str">
        <f>IF(COUNTA(A766:D766,G766)=0,"",IF(NOT(ISNUMBER(A766)),"Укажите дату",IF(B766="","Укажите код",IF(NOT(AND(ISTEXT(B766),LEN(B766)&gt;0,LEN(B766)&lt;=30,ISNUMBER(FIND(LEFT(B766,1),"ABCDEFGHIJKLMNOPQRSTUVWXYZ")),SUMPRODUCT((MID(B766,{1,2,3,4,5,6,7,8,9,10,11,12,13,14,15,16,17,18,19,20,21,22,23,24,25,26,27,28,29,30},1)&lt;&gt;"")*ISERROR(FIND(MID(B766,{1,2,3,4,5,6,7,8,9,10,11,12,13,14,15,16,17,18,19,20,21,22,23,24,25,26,27,28,29,30},1),"ABCDEFGHIJKLMNOPQRSTUVWXYZ0123456789-_")))=0,ISERROR(VALUE(B766)))),"Недопустимый код: только латинские буквы A-Z в верхнем регистре, цифры, - и _; начало с буквы, до 30 символов (например MILK-001)",IF(SUMPRODUCT(--EXACT('Номенклатура'!$A$6:$A$205,B766))=0,"Код не найден в номенклатуре",IF(SUMPRODUCT(--EXACT('Номенклатура'!$A$6:$A$205,B766))&gt;1,"Код повторяется в номенклатуре",IF(ISNA(MATCH(C766,{"Приход","Расход","Списание","Корректировка остатка"},0)),"Выберите тип операции",IF(NOT(ISNUMBER(D766)),"Укажите количество",IF(D766=0,"Количество не может быть 0",IF(AND(C766&lt;&gt;"Корректировка остатка",D766&lt;0),"Для этого типа количество положительное",IF(NOT(ISNUMBER('Номенклатура'!$C$2)),"Укажите дату начала учёта",IF(A766&lt;INT('Номенклатура'!$C$2),"Раньше даты начала учёта: НЕ учтено",IF(AND(C766="Корректировка остатка",TRIM(G766)=""),"Учтено: добавьте пояснение","ОК")))))))))))))</f>
        <v/>
      </c>
    </row>
    <row r="767" spans="1:9" x14ac:dyDescent="0.25">
      <c r="A767" s="16"/>
      <c r="B767" s="13"/>
      <c r="C767" s="13"/>
      <c r="D767" s="14"/>
      <c r="E767" s="17" t="str">
        <f>IF(OR(B767="",SUMPRODUCT(--EXACT('Номенклатура'!$A$6:$A$205,B767))&lt;&gt;1),"",INDEX('Номенклатура'!$D$6:$D$205,SUMPRODUCT(EXACT('Номенклатура'!$A$6:$A$205,B767)*(ROW('Номенклатура'!$A$6:$A$205)-5)))&amp;"")</f>
        <v/>
      </c>
      <c r="F767" s="18" t="str">
        <f>IF(OR(I767="ОК",I767="Учтено: добавьте пояснение"),IF(C767="Приход",D767,IF(C767="Корректировка остатка",D767,-D767)),"")</f>
        <v/>
      </c>
      <c r="G767" s="13"/>
      <c r="H767" s="15" t="str">
        <f>IF(OR(B767="",SUMPRODUCT(--EXACT('Номенклатура'!$A$6:$A$205,B767))&lt;&gt;1),"",INDEX('Номенклатура'!$B$6:$B$205,SUMPRODUCT(EXACT('Номенклатура'!$A$6:$A$205,B767)*(ROW('Номенклатура'!$A$6:$A$205)-5)))&amp;"")</f>
        <v/>
      </c>
      <c r="I767" s="15" t="str">
        <f>IF(COUNTA(A767:D767,G767)=0,"",IF(NOT(ISNUMBER(A767)),"Укажите дату",IF(B767="","Укажите код",IF(NOT(AND(ISTEXT(B767),LEN(B767)&gt;0,LEN(B767)&lt;=30,ISNUMBER(FIND(LEFT(B767,1),"ABCDEFGHIJKLMNOPQRSTUVWXYZ")),SUMPRODUCT((MID(B767,{1,2,3,4,5,6,7,8,9,10,11,12,13,14,15,16,17,18,19,20,21,22,23,24,25,26,27,28,29,30},1)&lt;&gt;"")*ISERROR(FIND(MID(B767,{1,2,3,4,5,6,7,8,9,10,11,12,13,14,15,16,17,18,19,20,21,22,23,24,25,26,27,28,29,30},1),"ABCDEFGHIJKLMNOPQRSTUVWXYZ0123456789-_")))=0,ISERROR(VALUE(B767)))),"Недопустимый код: только латинские буквы A-Z в верхнем регистре, цифры, - и _; начало с буквы, до 30 символов (например MILK-001)",IF(SUMPRODUCT(--EXACT('Номенклатура'!$A$6:$A$205,B767))=0,"Код не найден в номенклатуре",IF(SUMPRODUCT(--EXACT('Номенклатура'!$A$6:$A$205,B767))&gt;1,"Код повторяется в номенклатуре",IF(ISNA(MATCH(C767,{"Приход","Расход","Списание","Корректировка остатка"},0)),"Выберите тип операции",IF(NOT(ISNUMBER(D767)),"Укажите количество",IF(D767=0,"Количество не может быть 0",IF(AND(C767&lt;&gt;"Корректировка остатка",D767&lt;0),"Для этого типа количество положительное",IF(NOT(ISNUMBER('Номенклатура'!$C$2)),"Укажите дату начала учёта",IF(A767&lt;INT('Номенклатура'!$C$2),"Раньше даты начала учёта: НЕ учтено",IF(AND(C767="Корректировка остатка",TRIM(G767)=""),"Учтено: добавьте пояснение","ОК")))))))))))))</f>
        <v/>
      </c>
    </row>
    <row r="768" spans="1:9" x14ac:dyDescent="0.25">
      <c r="A768" s="16"/>
      <c r="B768" s="13"/>
      <c r="C768" s="13"/>
      <c r="D768" s="14"/>
      <c r="E768" s="17" t="str">
        <f>IF(OR(B768="",SUMPRODUCT(--EXACT('Номенклатура'!$A$6:$A$205,B768))&lt;&gt;1),"",INDEX('Номенклатура'!$D$6:$D$205,SUMPRODUCT(EXACT('Номенклатура'!$A$6:$A$205,B768)*(ROW('Номенклатура'!$A$6:$A$205)-5)))&amp;"")</f>
        <v/>
      </c>
      <c r="F768" s="18" t="str">
        <f>IF(OR(I768="ОК",I768="Учтено: добавьте пояснение"),IF(C768="Приход",D768,IF(C768="Корректировка остатка",D768,-D768)),"")</f>
        <v/>
      </c>
      <c r="G768" s="13"/>
      <c r="H768" s="15" t="str">
        <f>IF(OR(B768="",SUMPRODUCT(--EXACT('Номенклатура'!$A$6:$A$205,B768))&lt;&gt;1),"",INDEX('Номенклатура'!$B$6:$B$205,SUMPRODUCT(EXACT('Номенклатура'!$A$6:$A$205,B768)*(ROW('Номенклатура'!$A$6:$A$205)-5)))&amp;"")</f>
        <v/>
      </c>
      <c r="I768" s="15" t="str">
        <f>IF(COUNTA(A768:D768,G768)=0,"",IF(NOT(ISNUMBER(A768)),"Укажите дату",IF(B768="","Укажите код",IF(NOT(AND(ISTEXT(B768),LEN(B768)&gt;0,LEN(B768)&lt;=30,ISNUMBER(FIND(LEFT(B768,1),"ABCDEFGHIJKLMNOPQRSTUVWXYZ")),SUMPRODUCT((MID(B768,{1,2,3,4,5,6,7,8,9,10,11,12,13,14,15,16,17,18,19,20,21,22,23,24,25,26,27,28,29,30},1)&lt;&gt;"")*ISERROR(FIND(MID(B768,{1,2,3,4,5,6,7,8,9,10,11,12,13,14,15,16,17,18,19,20,21,22,23,24,25,26,27,28,29,30},1),"ABCDEFGHIJKLMNOPQRSTUVWXYZ0123456789-_")))=0,ISERROR(VALUE(B768)))),"Недопустимый код: только латинские буквы A-Z в верхнем регистре, цифры, - и _; начало с буквы, до 30 символов (например MILK-001)",IF(SUMPRODUCT(--EXACT('Номенклатура'!$A$6:$A$205,B768))=0,"Код не найден в номенклатуре",IF(SUMPRODUCT(--EXACT('Номенклатура'!$A$6:$A$205,B768))&gt;1,"Код повторяется в номенклатуре",IF(ISNA(MATCH(C768,{"Приход","Расход","Списание","Корректировка остатка"},0)),"Выберите тип операции",IF(NOT(ISNUMBER(D768)),"Укажите количество",IF(D768=0,"Количество не может быть 0",IF(AND(C768&lt;&gt;"Корректировка остатка",D768&lt;0),"Для этого типа количество положительное",IF(NOT(ISNUMBER('Номенклатура'!$C$2)),"Укажите дату начала учёта",IF(A768&lt;INT('Номенклатура'!$C$2),"Раньше даты начала учёта: НЕ учтено",IF(AND(C768="Корректировка остатка",TRIM(G768)=""),"Учтено: добавьте пояснение","ОК")))))))))))))</f>
        <v/>
      </c>
    </row>
    <row r="769" spans="1:9" x14ac:dyDescent="0.25">
      <c r="A769" s="16"/>
      <c r="B769" s="13"/>
      <c r="C769" s="13"/>
      <c r="D769" s="14"/>
      <c r="E769" s="17" t="str">
        <f>IF(OR(B769="",SUMPRODUCT(--EXACT('Номенклатура'!$A$6:$A$205,B769))&lt;&gt;1),"",INDEX('Номенклатура'!$D$6:$D$205,SUMPRODUCT(EXACT('Номенклатура'!$A$6:$A$205,B769)*(ROW('Номенклатура'!$A$6:$A$205)-5)))&amp;"")</f>
        <v/>
      </c>
      <c r="F769" s="18" t="str">
        <f>IF(OR(I769="ОК",I769="Учтено: добавьте пояснение"),IF(C769="Приход",D769,IF(C769="Корректировка остатка",D769,-D769)),"")</f>
        <v/>
      </c>
      <c r="G769" s="13"/>
      <c r="H769" s="15" t="str">
        <f>IF(OR(B769="",SUMPRODUCT(--EXACT('Номенклатура'!$A$6:$A$205,B769))&lt;&gt;1),"",INDEX('Номенклатура'!$B$6:$B$205,SUMPRODUCT(EXACT('Номенклатура'!$A$6:$A$205,B769)*(ROW('Номенклатура'!$A$6:$A$205)-5)))&amp;"")</f>
        <v/>
      </c>
      <c r="I769" s="15" t="str">
        <f>IF(COUNTA(A769:D769,G769)=0,"",IF(NOT(ISNUMBER(A769)),"Укажите дату",IF(B769="","Укажите код",IF(NOT(AND(ISTEXT(B769),LEN(B769)&gt;0,LEN(B769)&lt;=30,ISNUMBER(FIND(LEFT(B769,1),"ABCDEFGHIJKLMNOPQRSTUVWXYZ")),SUMPRODUCT((MID(B769,{1,2,3,4,5,6,7,8,9,10,11,12,13,14,15,16,17,18,19,20,21,22,23,24,25,26,27,28,29,30},1)&lt;&gt;"")*ISERROR(FIND(MID(B769,{1,2,3,4,5,6,7,8,9,10,11,12,13,14,15,16,17,18,19,20,21,22,23,24,25,26,27,28,29,30},1),"ABCDEFGHIJKLMNOPQRSTUVWXYZ0123456789-_")))=0,ISERROR(VALUE(B769)))),"Недопустимый код: только латинские буквы A-Z в верхнем регистре, цифры, - и _; начало с буквы, до 30 символов (например MILK-001)",IF(SUMPRODUCT(--EXACT('Номенклатура'!$A$6:$A$205,B769))=0,"Код не найден в номенклатуре",IF(SUMPRODUCT(--EXACT('Номенклатура'!$A$6:$A$205,B769))&gt;1,"Код повторяется в номенклатуре",IF(ISNA(MATCH(C769,{"Приход","Расход","Списание","Корректировка остатка"},0)),"Выберите тип операции",IF(NOT(ISNUMBER(D769)),"Укажите количество",IF(D769=0,"Количество не может быть 0",IF(AND(C769&lt;&gt;"Корректировка остатка",D769&lt;0),"Для этого типа количество положительное",IF(NOT(ISNUMBER('Номенклатура'!$C$2)),"Укажите дату начала учёта",IF(A769&lt;INT('Номенклатура'!$C$2),"Раньше даты начала учёта: НЕ учтено",IF(AND(C769="Корректировка остатка",TRIM(G769)=""),"Учтено: добавьте пояснение","ОК")))))))))))))</f>
        <v/>
      </c>
    </row>
    <row r="770" spans="1:9" x14ac:dyDescent="0.25">
      <c r="A770" s="16"/>
      <c r="B770" s="13"/>
      <c r="C770" s="13"/>
      <c r="D770" s="14"/>
      <c r="E770" s="17" t="str">
        <f>IF(OR(B770="",SUMPRODUCT(--EXACT('Номенклатура'!$A$6:$A$205,B770))&lt;&gt;1),"",INDEX('Номенклатура'!$D$6:$D$205,SUMPRODUCT(EXACT('Номенклатура'!$A$6:$A$205,B770)*(ROW('Номенклатура'!$A$6:$A$205)-5)))&amp;"")</f>
        <v/>
      </c>
      <c r="F770" s="18" t="str">
        <f>IF(OR(I770="ОК",I770="Учтено: добавьте пояснение"),IF(C770="Приход",D770,IF(C770="Корректировка остатка",D770,-D770)),"")</f>
        <v/>
      </c>
      <c r="G770" s="13"/>
      <c r="H770" s="15" t="str">
        <f>IF(OR(B770="",SUMPRODUCT(--EXACT('Номенклатура'!$A$6:$A$205,B770))&lt;&gt;1),"",INDEX('Номенклатура'!$B$6:$B$205,SUMPRODUCT(EXACT('Номенклатура'!$A$6:$A$205,B770)*(ROW('Номенклатура'!$A$6:$A$205)-5)))&amp;"")</f>
        <v/>
      </c>
      <c r="I770" s="15" t="str">
        <f>IF(COUNTA(A770:D770,G770)=0,"",IF(NOT(ISNUMBER(A770)),"Укажите дату",IF(B770="","Укажите код",IF(NOT(AND(ISTEXT(B770),LEN(B770)&gt;0,LEN(B770)&lt;=30,ISNUMBER(FIND(LEFT(B770,1),"ABCDEFGHIJKLMNOPQRSTUVWXYZ")),SUMPRODUCT((MID(B770,{1,2,3,4,5,6,7,8,9,10,11,12,13,14,15,16,17,18,19,20,21,22,23,24,25,26,27,28,29,30},1)&lt;&gt;"")*ISERROR(FIND(MID(B770,{1,2,3,4,5,6,7,8,9,10,11,12,13,14,15,16,17,18,19,20,21,22,23,24,25,26,27,28,29,30},1),"ABCDEFGHIJKLMNOPQRSTUVWXYZ0123456789-_")))=0,ISERROR(VALUE(B770)))),"Недопустимый код: только латинские буквы A-Z в верхнем регистре, цифры, - и _; начало с буквы, до 30 символов (например MILK-001)",IF(SUMPRODUCT(--EXACT('Номенклатура'!$A$6:$A$205,B770))=0,"Код не найден в номенклатуре",IF(SUMPRODUCT(--EXACT('Номенклатура'!$A$6:$A$205,B770))&gt;1,"Код повторяется в номенклатуре",IF(ISNA(MATCH(C770,{"Приход","Расход","Списание","Корректировка остатка"},0)),"Выберите тип операции",IF(NOT(ISNUMBER(D770)),"Укажите количество",IF(D770=0,"Количество не может быть 0",IF(AND(C770&lt;&gt;"Корректировка остатка",D770&lt;0),"Для этого типа количество положительное",IF(NOT(ISNUMBER('Номенклатура'!$C$2)),"Укажите дату начала учёта",IF(A770&lt;INT('Номенклатура'!$C$2),"Раньше даты начала учёта: НЕ учтено",IF(AND(C770="Корректировка остатка",TRIM(G770)=""),"Учтено: добавьте пояснение","ОК")))))))))))))</f>
        <v/>
      </c>
    </row>
    <row r="771" spans="1:9" x14ac:dyDescent="0.25">
      <c r="A771" s="16"/>
      <c r="B771" s="13"/>
      <c r="C771" s="13"/>
      <c r="D771" s="14"/>
      <c r="E771" s="17" t="str">
        <f>IF(OR(B771="",SUMPRODUCT(--EXACT('Номенклатура'!$A$6:$A$205,B771))&lt;&gt;1),"",INDEX('Номенклатура'!$D$6:$D$205,SUMPRODUCT(EXACT('Номенклатура'!$A$6:$A$205,B771)*(ROW('Номенклатура'!$A$6:$A$205)-5)))&amp;"")</f>
        <v/>
      </c>
      <c r="F771" s="18" t="str">
        <f>IF(OR(I771="ОК",I771="Учтено: добавьте пояснение"),IF(C771="Приход",D771,IF(C771="Корректировка остатка",D771,-D771)),"")</f>
        <v/>
      </c>
      <c r="G771" s="13"/>
      <c r="H771" s="15" t="str">
        <f>IF(OR(B771="",SUMPRODUCT(--EXACT('Номенклатура'!$A$6:$A$205,B771))&lt;&gt;1),"",INDEX('Номенклатура'!$B$6:$B$205,SUMPRODUCT(EXACT('Номенклатура'!$A$6:$A$205,B771)*(ROW('Номенклатура'!$A$6:$A$205)-5)))&amp;"")</f>
        <v/>
      </c>
      <c r="I771" s="15" t="str">
        <f>IF(COUNTA(A771:D771,G771)=0,"",IF(NOT(ISNUMBER(A771)),"Укажите дату",IF(B771="","Укажите код",IF(NOT(AND(ISTEXT(B771),LEN(B771)&gt;0,LEN(B771)&lt;=30,ISNUMBER(FIND(LEFT(B771,1),"ABCDEFGHIJKLMNOPQRSTUVWXYZ")),SUMPRODUCT((MID(B771,{1,2,3,4,5,6,7,8,9,10,11,12,13,14,15,16,17,18,19,20,21,22,23,24,25,26,27,28,29,30},1)&lt;&gt;"")*ISERROR(FIND(MID(B771,{1,2,3,4,5,6,7,8,9,10,11,12,13,14,15,16,17,18,19,20,21,22,23,24,25,26,27,28,29,30},1),"ABCDEFGHIJKLMNOPQRSTUVWXYZ0123456789-_")))=0,ISERROR(VALUE(B771)))),"Недопустимый код: только латинские буквы A-Z в верхнем регистре, цифры, - и _; начало с буквы, до 30 символов (например MILK-001)",IF(SUMPRODUCT(--EXACT('Номенклатура'!$A$6:$A$205,B771))=0,"Код не найден в номенклатуре",IF(SUMPRODUCT(--EXACT('Номенклатура'!$A$6:$A$205,B771))&gt;1,"Код повторяется в номенклатуре",IF(ISNA(MATCH(C771,{"Приход","Расход","Списание","Корректировка остатка"},0)),"Выберите тип операции",IF(NOT(ISNUMBER(D771)),"Укажите количество",IF(D771=0,"Количество не может быть 0",IF(AND(C771&lt;&gt;"Корректировка остатка",D771&lt;0),"Для этого типа количество положительное",IF(NOT(ISNUMBER('Номенклатура'!$C$2)),"Укажите дату начала учёта",IF(A771&lt;INT('Номенклатура'!$C$2),"Раньше даты начала учёта: НЕ учтено",IF(AND(C771="Корректировка остатка",TRIM(G771)=""),"Учтено: добавьте пояснение","ОК")))))))))))))</f>
        <v/>
      </c>
    </row>
    <row r="772" spans="1:9" x14ac:dyDescent="0.25">
      <c r="A772" s="16"/>
      <c r="B772" s="13"/>
      <c r="C772" s="13"/>
      <c r="D772" s="14"/>
      <c r="E772" s="17" t="str">
        <f>IF(OR(B772="",SUMPRODUCT(--EXACT('Номенклатура'!$A$6:$A$205,B772))&lt;&gt;1),"",INDEX('Номенклатура'!$D$6:$D$205,SUMPRODUCT(EXACT('Номенклатура'!$A$6:$A$205,B772)*(ROW('Номенклатура'!$A$6:$A$205)-5)))&amp;"")</f>
        <v/>
      </c>
      <c r="F772" s="18" t="str">
        <f>IF(OR(I772="ОК",I772="Учтено: добавьте пояснение"),IF(C772="Приход",D772,IF(C772="Корректировка остатка",D772,-D772)),"")</f>
        <v/>
      </c>
      <c r="G772" s="13"/>
      <c r="H772" s="15" t="str">
        <f>IF(OR(B772="",SUMPRODUCT(--EXACT('Номенклатура'!$A$6:$A$205,B772))&lt;&gt;1),"",INDEX('Номенклатура'!$B$6:$B$205,SUMPRODUCT(EXACT('Номенклатура'!$A$6:$A$205,B772)*(ROW('Номенклатура'!$A$6:$A$205)-5)))&amp;"")</f>
        <v/>
      </c>
      <c r="I772" s="15" t="str">
        <f>IF(COUNTA(A772:D772,G772)=0,"",IF(NOT(ISNUMBER(A772)),"Укажите дату",IF(B772="","Укажите код",IF(NOT(AND(ISTEXT(B772),LEN(B772)&gt;0,LEN(B772)&lt;=30,ISNUMBER(FIND(LEFT(B772,1),"ABCDEFGHIJKLMNOPQRSTUVWXYZ")),SUMPRODUCT((MID(B772,{1,2,3,4,5,6,7,8,9,10,11,12,13,14,15,16,17,18,19,20,21,22,23,24,25,26,27,28,29,30},1)&lt;&gt;"")*ISERROR(FIND(MID(B772,{1,2,3,4,5,6,7,8,9,10,11,12,13,14,15,16,17,18,19,20,21,22,23,24,25,26,27,28,29,30},1),"ABCDEFGHIJKLMNOPQRSTUVWXYZ0123456789-_")))=0,ISERROR(VALUE(B772)))),"Недопустимый код: только латинские буквы A-Z в верхнем регистре, цифры, - и _; начало с буквы, до 30 символов (например MILK-001)",IF(SUMPRODUCT(--EXACT('Номенклатура'!$A$6:$A$205,B772))=0,"Код не найден в номенклатуре",IF(SUMPRODUCT(--EXACT('Номенклатура'!$A$6:$A$205,B772))&gt;1,"Код повторяется в номенклатуре",IF(ISNA(MATCH(C772,{"Приход","Расход","Списание","Корректировка остатка"},0)),"Выберите тип операции",IF(NOT(ISNUMBER(D772)),"Укажите количество",IF(D772=0,"Количество не может быть 0",IF(AND(C772&lt;&gt;"Корректировка остатка",D772&lt;0),"Для этого типа количество положительное",IF(NOT(ISNUMBER('Номенклатура'!$C$2)),"Укажите дату начала учёта",IF(A772&lt;INT('Номенклатура'!$C$2),"Раньше даты начала учёта: НЕ учтено",IF(AND(C772="Корректировка остатка",TRIM(G772)=""),"Учтено: добавьте пояснение","ОК")))))))))))))</f>
        <v/>
      </c>
    </row>
    <row r="773" spans="1:9" x14ac:dyDescent="0.25">
      <c r="A773" s="16"/>
      <c r="B773" s="13"/>
      <c r="C773" s="13"/>
      <c r="D773" s="14"/>
      <c r="E773" s="17" t="str">
        <f>IF(OR(B773="",SUMPRODUCT(--EXACT('Номенклатура'!$A$6:$A$205,B773))&lt;&gt;1),"",INDEX('Номенклатура'!$D$6:$D$205,SUMPRODUCT(EXACT('Номенклатура'!$A$6:$A$205,B773)*(ROW('Номенклатура'!$A$6:$A$205)-5)))&amp;"")</f>
        <v/>
      </c>
      <c r="F773" s="18" t="str">
        <f>IF(OR(I773="ОК",I773="Учтено: добавьте пояснение"),IF(C773="Приход",D773,IF(C773="Корректировка остатка",D773,-D773)),"")</f>
        <v/>
      </c>
      <c r="G773" s="13"/>
      <c r="H773" s="15" t="str">
        <f>IF(OR(B773="",SUMPRODUCT(--EXACT('Номенклатура'!$A$6:$A$205,B773))&lt;&gt;1),"",INDEX('Номенклатура'!$B$6:$B$205,SUMPRODUCT(EXACT('Номенклатура'!$A$6:$A$205,B773)*(ROW('Номенклатура'!$A$6:$A$205)-5)))&amp;"")</f>
        <v/>
      </c>
      <c r="I773" s="15" t="str">
        <f>IF(COUNTA(A773:D773,G773)=0,"",IF(NOT(ISNUMBER(A773)),"Укажите дату",IF(B773="","Укажите код",IF(NOT(AND(ISTEXT(B773),LEN(B773)&gt;0,LEN(B773)&lt;=30,ISNUMBER(FIND(LEFT(B773,1),"ABCDEFGHIJKLMNOPQRSTUVWXYZ")),SUMPRODUCT((MID(B773,{1,2,3,4,5,6,7,8,9,10,11,12,13,14,15,16,17,18,19,20,21,22,23,24,25,26,27,28,29,30},1)&lt;&gt;"")*ISERROR(FIND(MID(B773,{1,2,3,4,5,6,7,8,9,10,11,12,13,14,15,16,17,18,19,20,21,22,23,24,25,26,27,28,29,30},1),"ABCDEFGHIJKLMNOPQRSTUVWXYZ0123456789-_")))=0,ISERROR(VALUE(B773)))),"Недопустимый код: только латинские буквы A-Z в верхнем регистре, цифры, - и _; начало с буквы, до 30 символов (например MILK-001)",IF(SUMPRODUCT(--EXACT('Номенклатура'!$A$6:$A$205,B773))=0,"Код не найден в номенклатуре",IF(SUMPRODUCT(--EXACT('Номенклатура'!$A$6:$A$205,B773))&gt;1,"Код повторяется в номенклатуре",IF(ISNA(MATCH(C773,{"Приход","Расход","Списание","Корректировка остатка"},0)),"Выберите тип операции",IF(NOT(ISNUMBER(D773)),"Укажите количество",IF(D773=0,"Количество не может быть 0",IF(AND(C773&lt;&gt;"Корректировка остатка",D773&lt;0),"Для этого типа количество положительное",IF(NOT(ISNUMBER('Номенклатура'!$C$2)),"Укажите дату начала учёта",IF(A773&lt;INT('Номенклатура'!$C$2),"Раньше даты начала учёта: НЕ учтено",IF(AND(C773="Корректировка остатка",TRIM(G773)=""),"Учтено: добавьте пояснение","ОК")))))))))))))</f>
        <v/>
      </c>
    </row>
    <row r="774" spans="1:9" x14ac:dyDescent="0.25">
      <c r="A774" s="16"/>
      <c r="B774" s="13"/>
      <c r="C774" s="13"/>
      <c r="D774" s="14"/>
      <c r="E774" s="17" t="str">
        <f>IF(OR(B774="",SUMPRODUCT(--EXACT('Номенклатура'!$A$6:$A$205,B774))&lt;&gt;1),"",INDEX('Номенклатура'!$D$6:$D$205,SUMPRODUCT(EXACT('Номенклатура'!$A$6:$A$205,B774)*(ROW('Номенклатура'!$A$6:$A$205)-5)))&amp;"")</f>
        <v/>
      </c>
      <c r="F774" s="18" t="str">
        <f>IF(OR(I774="ОК",I774="Учтено: добавьте пояснение"),IF(C774="Приход",D774,IF(C774="Корректировка остатка",D774,-D774)),"")</f>
        <v/>
      </c>
      <c r="G774" s="13"/>
      <c r="H774" s="15" t="str">
        <f>IF(OR(B774="",SUMPRODUCT(--EXACT('Номенклатура'!$A$6:$A$205,B774))&lt;&gt;1),"",INDEX('Номенклатура'!$B$6:$B$205,SUMPRODUCT(EXACT('Номенклатура'!$A$6:$A$205,B774)*(ROW('Номенклатура'!$A$6:$A$205)-5)))&amp;"")</f>
        <v/>
      </c>
      <c r="I774" s="15" t="str">
        <f>IF(COUNTA(A774:D774,G774)=0,"",IF(NOT(ISNUMBER(A774)),"Укажите дату",IF(B774="","Укажите код",IF(NOT(AND(ISTEXT(B774),LEN(B774)&gt;0,LEN(B774)&lt;=30,ISNUMBER(FIND(LEFT(B774,1),"ABCDEFGHIJKLMNOPQRSTUVWXYZ")),SUMPRODUCT((MID(B774,{1,2,3,4,5,6,7,8,9,10,11,12,13,14,15,16,17,18,19,20,21,22,23,24,25,26,27,28,29,30},1)&lt;&gt;"")*ISERROR(FIND(MID(B774,{1,2,3,4,5,6,7,8,9,10,11,12,13,14,15,16,17,18,19,20,21,22,23,24,25,26,27,28,29,30},1),"ABCDEFGHIJKLMNOPQRSTUVWXYZ0123456789-_")))=0,ISERROR(VALUE(B774)))),"Недопустимый код: только латинские буквы A-Z в верхнем регистре, цифры, - и _; начало с буквы, до 30 символов (например MILK-001)",IF(SUMPRODUCT(--EXACT('Номенклатура'!$A$6:$A$205,B774))=0,"Код не найден в номенклатуре",IF(SUMPRODUCT(--EXACT('Номенклатура'!$A$6:$A$205,B774))&gt;1,"Код повторяется в номенклатуре",IF(ISNA(MATCH(C774,{"Приход","Расход","Списание","Корректировка остатка"},0)),"Выберите тип операции",IF(NOT(ISNUMBER(D774)),"Укажите количество",IF(D774=0,"Количество не может быть 0",IF(AND(C774&lt;&gt;"Корректировка остатка",D774&lt;0),"Для этого типа количество положительное",IF(NOT(ISNUMBER('Номенклатура'!$C$2)),"Укажите дату начала учёта",IF(A774&lt;INT('Номенклатура'!$C$2),"Раньше даты начала учёта: НЕ учтено",IF(AND(C774="Корректировка остатка",TRIM(G774)=""),"Учтено: добавьте пояснение","ОК")))))))))))))</f>
        <v/>
      </c>
    </row>
    <row r="775" spans="1:9" x14ac:dyDescent="0.25">
      <c r="A775" s="16"/>
      <c r="B775" s="13"/>
      <c r="C775" s="13"/>
      <c r="D775" s="14"/>
      <c r="E775" s="17" t="str">
        <f>IF(OR(B775="",SUMPRODUCT(--EXACT('Номенклатура'!$A$6:$A$205,B775))&lt;&gt;1),"",INDEX('Номенклатура'!$D$6:$D$205,SUMPRODUCT(EXACT('Номенклатура'!$A$6:$A$205,B775)*(ROW('Номенклатура'!$A$6:$A$205)-5)))&amp;"")</f>
        <v/>
      </c>
      <c r="F775" s="18" t="str">
        <f>IF(OR(I775="ОК",I775="Учтено: добавьте пояснение"),IF(C775="Приход",D775,IF(C775="Корректировка остатка",D775,-D775)),"")</f>
        <v/>
      </c>
      <c r="G775" s="13"/>
      <c r="H775" s="15" t="str">
        <f>IF(OR(B775="",SUMPRODUCT(--EXACT('Номенклатура'!$A$6:$A$205,B775))&lt;&gt;1),"",INDEX('Номенклатура'!$B$6:$B$205,SUMPRODUCT(EXACT('Номенклатура'!$A$6:$A$205,B775)*(ROW('Номенклатура'!$A$6:$A$205)-5)))&amp;"")</f>
        <v/>
      </c>
      <c r="I775" s="15" t="str">
        <f>IF(COUNTA(A775:D775,G775)=0,"",IF(NOT(ISNUMBER(A775)),"Укажите дату",IF(B775="","Укажите код",IF(NOT(AND(ISTEXT(B775),LEN(B775)&gt;0,LEN(B775)&lt;=30,ISNUMBER(FIND(LEFT(B775,1),"ABCDEFGHIJKLMNOPQRSTUVWXYZ")),SUMPRODUCT((MID(B775,{1,2,3,4,5,6,7,8,9,10,11,12,13,14,15,16,17,18,19,20,21,22,23,24,25,26,27,28,29,30},1)&lt;&gt;"")*ISERROR(FIND(MID(B775,{1,2,3,4,5,6,7,8,9,10,11,12,13,14,15,16,17,18,19,20,21,22,23,24,25,26,27,28,29,30},1),"ABCDEFGHIJKLMNOPQRSTUVWXYZ0123456789-_")))=0,ISERROR(VALUE(B775)))),"Недопустимый код: только латинские буквы A-Z в верхнем регистре, цифры, - и _; начало с буквы, до 30 символов (например MILK-001)",IF(SUMPRODUCT(--EXACT('Номенклатура'!$A$6:$A$205,B775))=0,"Код не найден в номенклатуре",IF(SUMPRODUCT(--EXACT('Номенклатура'!$A$6:$A$205,B775))&gt;1,"Код повторяется в номенклатуре",IF(ISNA(MATCH(C775,{"Приход","Расход","Списание","Корректировка остатка"},0)),"Выберите тип операции",IF(NOT(ISNUMBER(D775)),"Укажите количество",IF(D775=0,"Количество не может быть 0",IF(AND(C775&lt;&gt;"Корректировка остатка",D775&lt;0),"Для этого типа количество положительное",IF(NOT(ISNUMBER('Номенклатура'!$C$2)),"Укажите дату начала учёта",IF(A775&lt;INT('Номенклатура'!$C$2),"Раньше даты начала учёта: НЕ учтено",IF(AND(C775="Корректировка остатка",TRIM(G775)=""),"Учтено: добавьте пояснение","ОК")))))))))))))</f>
        <v/>
      </c>
    </row>
    <row r="776" spans="1:9" x14ac:dyDescent="0.25">
      <c r="A776" s="16"/>
      <c r="B776" s="13"/>
      <c r="C776" s="13"/>
      <c r="D776" s="14"/>
      <c r="E776" s="17" t="str">
        <f>IF(OR(B776="",SUMPRODUCT(--EXACT('Номенклатура'!$A$6:$A$205,B776))&lt;&gt;1),"",INDEX('Номенклатура'!$D$6:$D$205,SUMPRODUCT(EXACT('Номенклатура'!$A$6:$A$205,B776)*(ROW('Номенклатура'!$A$6:$A$205)-5)))&amp;"")</f>
        <v/>
      </c>
      <c r="F776" s="18" t="str">
        <f>IF(OR(I776="ОК",I776="Учтено: добавьте пояснение"),IF(C776="Приход",D776,IF(C776="Корректировка остатка",D776,-D776)),"")</f>
        <v/>
      </c>
      <c r="G776" s="13"/>
      <c r="H776" s="15" t="str">
        <f>IF(OR(B776="",SUMPRODUCT(--EXACT('Номенклатура'!$A$6:$A$205,B776))&lt;&gt;1),"",INDEX('Номенклатура'!$B$6:$B$205,SUMPRODUCT(EXACT('Номенклатура'!$A$6:$A$205,B776)*(ROW('Номенклатура'!$A$6:$A$205)-5)))&amp;"")</f>
        <v/>
      </c>
      <c r="I776" s="15" t="str">
        <f>IF(COUNTA(A776:D776,G776)=0,"",IF(NOT(ISNUMBER(A776)),"Укажите дату",IF(B776="","Укажите код",IF(NOT(AND(ISTEXT(B776),LEN(B776)&gt;0,LEN(B776)&lt;=30,ISNUMBER(FIND(LEFT(B776,1),"ABCDEFGHIJKLMNOPQRSTUVWXYZ")),SUMPRODUCT((MID(B776,{1,2,3,4,5,6,7,8,9,10,11,12,13,14,15,16,17,18,19,20,21,22,23,24,25,26,27,28,29,30},1)&lt;&gt;"")*ISERROR(FIND(MID(B776,{1,2,3,4,5,6,7,8,9,10,11,12,13,14,15,16,17,18,19,20,21,22,23,24,25,26,27,28,29,30},1),"ABCDEFGHIJKLMNOPQRSTUVWXYZ0123456789-_")))=0,ISERROR(VALUE(B776)))),"Недопустимый код: только латинские буквы A-Z в верхнем регистре, цифры, - и _; начало с буквы, до 30 символов (например MILK-001)",IF(SUMPRODUCT(--EXACT('Номенклатура'!$A$6:$A$205,B776))=0,"Код не найден в номенклатуре",IF(SUMPRODUCT(--EXACT('Номенклатура'!$A$6:$A$205,B776))&gt;1,"Код повторяется в номенклатуре",IF(ISNA(MATCH(C776,{"Приход","Расход","Списание","Корректировка остатка"},0)),"Выберите тип операции",IF(NOT(ISNUMBER(D776)),"Укажите количество",IF(D776=0,"Количество не может быть 0",IF(AND(C776&lt;&gt;"Корректировка остатка",D776&lt;0),"Для этого типа количество положительное",IF(NOT(ISNUMBER('Номенклатура'!$C$2)),"Укажите дату начала учёта",IF(A776&lt;INT('Номенклатура'!$C$2),"Раньше даты начала учёта: НЕ учтено",IF(AND(C776="Корректировка остатка",TRIM(G776)=""),"Учтено: добавьте пояснение","ОК")))))))))))))</f>
        <v/>
      </c>
    </row>
    <row r="777" spans="1:9" x14ac:dyDescent="0.25">
      <c r="A777" s="16"/>
      <c r="B777" s="13"/>
      <c r="C777" s="13"/>
      <c r="D777" s="14"/>
      <c r="E777" s="17" t="str">
        <f>IF(OR(B777="",SUMPRODUCT(--EXACT('Номенклатура'!$A$6:$A$205,B777))&lt;&gt;1),"",INDEX('Номенклатура'!$D$6:$D$205,SUMPRODUCT(EXACT('Номенклатура'!$A$6:$A$205,B777)*(ROW('Номенклатура'!$A$6:$A$205)-5)))&amp;"")</f>
        <v/>
      </c>
      <c r="F777" s="18" t="str">
        <f>IF(OR(I777="ОК",I777="Учтено: добавьте пояснение"),IF(C777="Приход",D777,IF(C777="Корректировка остатка",D777,-D777)),"")</f>
        <v/>
      </c>
      <c r="G777" s="13"/>
      <c r="H777" s="15" t="str">
        <f>IF(OR(B777="",SUMPRODUCT(--EXACT('Номенклатура'!$A$6:$A$205,B777))&lt;&gt;1),"",INDEX('Номенклатура'!$B$6:$B$205,SUMPRODUCT(EXACT('Номенклатура'!$A$6:$A$205,B777)*(ROW('Номенклатура'!$A$6:$A$205)-5)))&amp;"")</f>
        <v/>
      </c>
      <c r="I777" s="15" t="str">
        <f>IF(COUNTA(A777:D777,G777)=0,"",IF(NOT(ISNUMBER(A777)),"Укажите дату",IF(B777="","Укажите код",IF(NOT(AND(ISTEXT(B777),LEN(B777)&gt;0,LEN(B777)&lt;=30,ISNUMBER(FIND(LEFT(B777,1),"ABCDEFGHIJKLMNOPQRSTUVWXYZ")),SUMPRODUCT((MID(B777,{1,2,3,4,5,6,7,8,9,10,11,12,13,14,15,16,17,18,19,20,21,22,23,24,25,26,27,28,29,30},1)&lt;&gt;"")*ISERROR(FIND(MID(B777,{1,2,3,4,5,6,7,8,9,10,11,12,13,14,15,16,17,18,19,20,21,22,23,24,25,26,27,28,29,30},1),"ABCDEFGHIJKLMNOPQRSTUVWXYZ0123456789-_")))=0,ISERROR(VALUE(B777)))),"Недопустимый код: только латинские буквы A-Z в верхнем регистре, цифры, - и _; начало с буквы, до 30 символов (например MILK-001)",IF(SUMPRODUCT(--EXACT('Номенклатура'!$A$6:$A$205,B777))=0,"Код не найден в номенклатуре",IF(SUMPRODUCT(--EXACT('Номенклатура'!$A$6:$A$205,B777))&gt;1,"Код повторяется в номенклатуре",IF(ISNA(MATCH(C777,{"Приход","Расход","Списание","Корректировка остатка"},0)),"Выберите тип операции",IF(NOT(ISNUMBER(D777)),"Укажите количество",IF(D777=0,"Количество не может быть 0",IF(AND(C777&lt;&gt;"Корректировка остатка",D777&lt;0),"Для этого типа количество положительное",IF(NOT(ISNUMBER('Номенклатура'!$C$2)),"Укажите дату начала учёта",IF(A777&lt;INT('Номенклатура'!$C$2),"Раньше даты начала учёта: НЕ учтено",IF(AND(C777="Корректировка остатка",TRIM(G777)=""),"Учтено: добавьте пояснение","ОК")))))))))))))</f>
        <v/>
      </c>
    </row>
    <row r="778" spans="1:9" x14ac:dyDescent="0.25">
      <c r="A778" s="16"/>
      <c r="B778" s="13"/>
      <c r="C778" s="13"/>
      <c r="D778" s="14"/>
      <c r="E778" s="17" t="str">
        <f>IF(OR(B778="",SUMPRODUCT(--EXACT('Номенклатура'!$A$6:$A$205,B778))&lt;&gt;1),"",INDEX('Номенклатура'!$D$6:$D$205,SUMPRODUCT(EXACT('Номенклатура'!$A$6:$A$205,B778)*(ROW('Номенклатура'!$A$6:$A$205)-5)))&amp;"")</f>
        <v/>
      </c>
      <c r="F778" s="18" t="str">
        <f>IF(OR(I778="ОК",I778="Учтено: добавьте пояснение"),IF(C778="Приход",D778,IF(C778="Корректировка остатка",D778,-D778)),"")</f>
        <v/>
      </c>
      <c r="G778" s="13"/>
      <c r="H778" s="15" t="str">
        <f>IF(OR(B778="",SUMPRODUCT(--EXACT('Номенклатура'!$A$6:$A$205,B778))&lt;&gt;1),"",INDEX('Номенклатура'!$B$6:$B$205,SUMPRODUCT(EXACT('Номенклатура'!$A$6:$A$205,B778)*(ROW('Номенклатура'!$A$6:$A$205)-5)))&amp;"")</f>
        <v/>
      </c>
      <c r="I778" s="15" t="str">
        <f>IF(COUNTA(A778:D778,G778)=0,"",IF(NOT(ISNUMBER(A778)),"Укажите дату",IF(B778="","Укажите код",IF(NOT(AND(ISTEXT(B778),LEN(B778)&gt;0,LEN(B778)&lt;=30,ISNUMBER(FIND(LEFT(B778,1),"ABCDEFGHIJKLMNOPQRSTUVWXYZ")),SUMPRODUCT((MID(B778,{1,2,3,4,5,6,7,8,9,10,11,12,13,14,15,16,17,18,19,20,21,22,23,24,25,26,27,28,29,30},1)&lt;&gt;"")*ISERROR(FIND(MID(B778,{1,2,3,4,5,6,7,8,9,10,11,12,13,14,15,16,17,18,19,20,21,22,23,24,25,26,27,28,29,30},1),"ABCDEFGHIJKLMNOPQRSTUVWXYZ0123456789-_")))=0,ISERROR(VALUE(B778)))),"Недопустимый код: только латинские буквы A-Z в верхнем регистре, цифры, - и _; начало с буквы, до 30 символов (например MILK-001)",IF(SUMPRODUCT(--EXACT('Номенклатура'!$A$6:$A$205,B778))=0,"Код не найден в номенклатуре",IF(SUMPRODUCT(--EXACT('Номенклатура'!$A$6:$A$205,B778))&gt;1,"Код повторяется в номенклатуре",IF(ISNA(MATCH(C778,{"Приход","Расход","Списание","Корректировка остатка"},0)),"Выберите тип операции",IF(NOT(ISNUMBER(D778)),"Укажите количество",IF(D778=0,"Количество не может быть 0",IF(AND(C778&lt;&gt;"Корректировка остатка",D778&lt;0),"Для этого типа количество положительное",IF(NOT(ISNUMBER('Номенклатура'!$C$2)),"Укажите дату начала учёта",IF(A778&lt;INT('Номенклатура'!$C$2),"Раньше даты начала учёта: НЕ учтено",IF(AND(C778="Корректировка остатка",TRIM(G778)=""),"Учтено: добавьте пояснение","ОК")))))))))))))</f>
        <v/>
      </c>
    </row>
    <row r="779" spans="1:9" x14ac:dyDescent="0.25">
      <c r="A779" s="16"/>
      <c r="B779" s="13"/>
      <c r="C779" s="13"/>
      <c r="D779" s="14"/>
      <c r="E779" s="17" t="str">
        <f>IF(OR(B779="",SUMPRODUCT(--EXACT('Номенклатура'!$A$6:$A$205,B779))&lt;&gt;1),"",INDEX('Номенклатура'!$D$6:$D$205,SUMPRODUCT(EXACT('Номенклатура'!$A$6:$A$205,B779)*(ROW('Номенклатура'!$A$6:$A$205)-5)))&amp;"")</f>
        <v/>
      </c>
      <c r="F779" s="18" t="str">
        <f>IF(OR(I779="ОК",I779="Учтено: добавьте пояснение"),IF(C779="Приход",D779,IF(C779="Корректировка остатка",D779,-D779)),"")</f>
        <v/>
      </c>
      <c r="G779" s="13"/>
      <c r="H779" s="15" t="str">
        <f>IF(OR(B779="",SUMPRODUCT(--EXACT('Номенклатура'!$A$6:$A$205,B779))&lt;&gt;1),"",INDEX('Номенклатура'!$B$6:$B$205,SUMPRODUCT(EXACT('Номенклатура'!$A$6:$A$205,B779)*(ROW('Номенклатура'!$A$6:$A$205)-5)))&amp;"")</f>
        <v/>
      </c>
      <c r="I779" s="15" t="str">
        <f>IF(COUNTA(A779:D779,G779)=0,"",IF(NOT(ISNUMBER(A779)),"Укажите дату",IF(B779="","Укажите код",IF(NOT(AND(ISTEXT(B779),LEN(B779)&gt;0,LEN(B779)&lt;=30,ISNUMBER(FIND(LEFT(B779,1),"ABCDEFGHIJKLMNOPQRSTUVWXYZ")),SUMPRODUCT((MID(B779,{1,2,3,4,5,6,7,8,9,10,11,12,13,14,15,16,17,18,19,20,21,22,23,24,25,26,27,28,29,30},1)&lt;&gt;"")*ISERROR(FIND(MID(B779,{1,2,3,4,5,6,7,8,9,10,11,12,13,14,15,16,17,18,19,20,21,22,23,24,25,26,27,28,29,30},1),"ABCDEFGHIJKLMNOPQRSTUVWXYZ0123456789-_")))=0,ISERROR(VALUE(B779)))),"Недопустимый код: только латинские буквы A-Z в верхнем регистре, цифры, - и _; начало с буквы, до 30 символов (например MILK-001)",IF(SUMPRODUCT(--EXACT('Номенклатура'!$A$6:$A$205,B779))=0,"Код не найден в номенклатуре",IF(SUMPRODUCT(--EXACT('Номенклатура'!$A$6:$A$205,B779))&gt;1,"Код повторяется в номенклатуре",IF(ISNA(MATCH(C779,{"Приход","Расход","Списание","Корректировка остатка"},0)),"Выберите тип операции",IF(NOT(ISNUMBER(D779)),"Укажите количество",IF(D779=0,"Количество не может быть 0",IF(AND(C779&lt;&gt;"Корректировка остатка",D779&lt;0),"Для этого типа количество положительное",IF(NOT(ISNUMBER('Номенклатура'!$C$2)),"Укажите дату начала учёта",IF(A779&lt;INT('Номенклатура'!$C$2),"Раньше даты начала учёта: НЕ учтено",IF(AND(C779="Корректировка остатка",TRIM(G779)=""),"Учтено: добавьте пояснение","ОК")))))))))))))</f>
        <v/>
      </c>
    </row>
    <row r="780" spans="1:9" x14ac:dyDescent="0.25">
      <c r="A780" s="16"/>
      <c r="B780" s="13"/>
      <c r="C780" s="13"/>
      <c r="D780" s="14"/>
      <c r="E780" s="17" t="str">
        <f>IF(OR(B780="",SUMPRODUCT(--EXACT('Номенклатура'!$A$6:$A$205,B780))&lt;&gt;1),"",INDEX('Номенклатура'!$D$6:$D$205,SUMPRODUCT(EXACT('Номенклатура'!$A$6:$A$205,B780)*(ROW('Номенклатура'!$A$6:$A$205)-5)))&amp;"")</f>
        <v/>
      </c>
      <c r="F780" s="18" t="str">
        <f>IF(OR(I780="ОК",I780="Учтено: добавьте пояснение"),IF(C780="Приход",D780,IF(C780="Корректировка остатка",D780,-D780)),"")</f>
        <v/>
      </c>
      <c r="G780" s="13"/>
      <c r="H780" s="15" t="str">
        <f>IF(OR(B780="",SUMPRODUCT(--EXACT('Номенклатура'!$A$6:$A$205,B780))&lt;&gt;1),"",INDEX('Номенклатура'!$B$6:$B$205,SUMPRODUCT(EXACT('Номенклатура'!$A$6:$A$205,B780)*(ROW('Номенклатура'!$A$6:$A$205)-5)))&amp;"")</f>
        <v/>
      </c>
      <c r="I780" s="15" t="str">
        <f>IF(COUNTA(A780:D780,G780)=0,"",IF(NOT(ISNUMBER(A780)),"Укажите дату",IF(B780="","Укажите код",IF(NOT(AND(ISTEXT(B780),LEN(B780)&gt;0,LEN(B780)&lt;=30,ISNUMBER(FIND(LEFT(B780,1),"ABCDEFGHIJKLMNOPQRSTUVWXYZ")),SUMPRODUCT((MID(B780,{1,2,3,4,5,6,7,8,9,10,11,12,13,14,15,16,17,18,19,20,21,22,23,24,25,26,27,28,29,30},1)&lt;&gt;"")*ISERROR(FIND(MID(B780,{1,2,3,4,5,6,7,8,9,10,11,12,13,14,15,16,17,18,19,20,21,22,23,24,25,26,27,28,29,30},1),"ABCDEFGHIJKLMNOPQRSTUVWXYZ0123456789-_")))=0,ISERROR(VALUE(B780)))),"Недопустимый код: только латинские буквы A-Z в верхнем регистре, цифры, - и _; начало с буквы, до 30 символов (например MILK-001)",IF(SUMPRODUCT(--EXACT('Номенклатура'!$A$6:$A$205,B780))=0,"Код не найден в номенклатуре",IF(SUMPRODUCT(--EXACT('Номенклатура'!$A$6:$A$205,B780))&gt;1,"Код повторяется в номенклатуре",IF(ISNA(MATCH(C780,{"Приход","Расход","Списание","Корректировка остатка"},0)),"Выберите тип операции",IF(NOT(ISNUMBER(D780)),"Укажите количество",IF(D780=0,"Количество не может быть 0",IF(AND(C780&lt;&gt;"Корректировка остатка",D780&lt;0),"Для этого типа количество положительное",IF(NOT(ISNUMBER('Номенклатура'!$C$2)),"Укажите дату начала учёта",IF(A780&lt;INT('Номенклатура'!$C$2),"Раньше даты начала учёта: НЕ учтено",IF(AND(C780="Корректировка остатка",TRIM(G780)=""),"Учтено: добавьте пояснение","ОК")))))))))))))</f>
        <v/>
      </c>
    </row>
    <row r="781" spans="1:9" x14ac:dyDescent="0.25">
      <c r="A781" s="16"/>
      <c r="B781" s="13"/>
      <c r="C781" s="13"/>
      <c r="D781" s="14"/>
      <c r="E781" s="17" t="str">
        <f>IF(OR(B781="",SUMPRODUCT(--EXACT('Номенклатура'!$A$6:$A$205,B781))&lt;&gt;1),"",INDEX('Номенклатура'!$D$6:$D$205,SUMPRODUCT(EXACT('Номенклатура'!$A$6:$A$205,B781)*(ROW('Номенклатура'!$A$6:$A$205)-5)))&amp;"")</f>
        <v/>
      </c>
      <c r="F781" s="18" t="str">
        <f>IF(OR(I781="ОК",I781="Учтено: добавьте пояснение"),IF(C781="Приход",D781,IF(C781="Корректировка остатка",D781,-D781)),"")</f>
        <v/>
      </c>
      <c r="G781" s="13"/>
      <c r="H781" s="15" t="str">
        <f>IF(OR(B781="",SUMPRODUCT(--EXACT('Номенклатура'!$A$6:$A$205,B781))&lt;&gt;1),"",INDEX('Номенклатура'!$B$6:$B$205,SUMPRODUCT(EXACT('Номенклатура'!$A$6:$A$205,B781)*(ROW('Номенклатура'!$A$6:$A$205)-5)))&amp;"")</f>
        <v/>
      </c>
      <c r="I781" s="15" t="str">
        <f>IF(COUNTA(A781:D781,G781)=0,"",IF(NOT(ISNUMBER(A781)),"Укажите дату",IF(B781="","Укажите код",IF(NOT(AND(ISTEXT(B781),LEN(B781)&gt;0,LEN(B781)&lt;=30,ISNUMBER(FIND(LEFT(B781,1),"ABCDEFGHIJKLMNOPQRSTUVWXYZ")),SUMPRODUCT((MID(B781,{1,2,3,4,5,6,7,8,9,10,11,12,13,14,15,16,17,18,19,20,21,22,23,24,25,26,27,28,29,30},1)&lt;&gt;"")*ISERROR(FIND(MID(B781,{1,2,3,4,5,6,7,8,9,10,11,12,13,14,15,16,17,18,19,20,21,22,23,24,25,26,27,28,29,30},1),"ABCDEFGHIJKLMNOPQRSTUVWXYZ0123456789-_")))=0,ISERROR(VALUE(B781)))),"Недопустимый код: только латинские буквы A-Z в верхнем регистре, цифры, - и _; начало с буквы, до 30 символов (например MILK-001)",IF(SUMPRODUCT(--EXACT('Номенклатура'!$A$6:$A$205,B781))=0,"Код не найден в номенклатуре",IF(SUMPRODUCT(--EXACT('Номенклатура'!$A$6:$A$205,B781))&gt;1,"Код повторяется в номенклатуре",IF(ISNA(MATCH(C781,{"Приход","Расход","Списание","Корректировка остатка"},0)),"Выберите тип операции",IF(NOT(ISNUMBER(D781)),"Укажите количество",IF(D781=0,"Количество не может быть 0",IF(AND(C781&lt;&gt;"Корректировка остатка",D781&lt;0),"Для этого типа количество положительное",IF(NOT(ISNUMBER('Номенклатура'!$C$2)),"Укажите дату начала учёта",IF(A781&lt;INT('Номенклатура'!$C$2),"Раньше даты начала учёта: НЕ учтено",IF(AND(C781="Корректировка остатка",TRIM(G781)=""),"Учтено: добавьте пояснение","ОК")))))))))))))</f>
        <v/>
      </c>
    </row>
    <row r="782" spans="1:9" x14ac:dyDescent="0.25">
      <c r="A782" s="16"/>
      <c r="B782" s="13"/>
      <c r="C782" s="13"/>
      <c r="D782" s="14"/>
      <c r="E782" s="17" t="str">
        <f>IF(OR(B782="",SUMPRODUCT(--EXACT('Номенклатура'!$A$6:$A$205,B782))&lt;&gt;1),"",INDEX('Номенклатура'!$D$6:$D$205,SUMPRODUCT(EXACT('Номенклатура'!$A$6:$A$205,B782)*(ROW('Номенклатура'!$A$6:$A$205)-5)))&amp;"")</f>
        <v/>
      </c>
      <c r="F782" s="18" t="str">
        <f>IF(OR(I782="ОК",I782="Учтено: добавьте пояснение"),IF(C782="Приход",D782,IF(C782="Корректировка остатка",D782,-D782)),"")</f>
        <v/>
      </c>
      <c r="G782" s="13"/>
      <c r="H782" s="15" t="str">
        <f>IF(OR(B782="",SUMPRODUCT(--EXACT('Номенклатура'!$A$6:$A$205,B782))&lt;&gt;1),"",INDEX('Номенклатура'!$B$6:$B$205,SUMPRODUCT(EXACT('Номенклатура'!$A$6:$A$205,B782)*(ROW('Номенклатура'!$A$6:$A$205)-5)))&amp;"")</f>
        <v/>
      </c>
      <c r="I782" s="15" t="str">
        <f>IF(COUNTA(A782:D782,G782)=0,"",IF(NOT(ISNUMBER(A782)),"Укажите дату",IF(B782="","Укажите код",IF(NOT(AND(ISTEXT(B782),LEN(B782)&gt;0,LEN(B782)&lt;=30,ISNUMBER(FIND(LEFT(B782,1),"ABCDEFGHIJKLMNOPQRSTUVWXYZ")),SUMPRODUCT((MID(B782,{1,2,3,4,5,6,7,8,9,10,11,12,13,14,15,16,17,18,19,20,21,22,23,24,25,26,27,28,29,30},1)&lt;&gt;"")*ISERROR(FIND(MID(B782,{1,2,3,4,5,6,7,8,9,10,11,12,13,14,15,16,17,18,19,20,21,22,23,24,25,26,27,28,29,30},1),"ABCDEFGHIJKLMNOPQRSTUVWXYZ0123456789-_")))=0,ISERROR(VALUE(B782)))),"Недопустимый код: только латинские буквы A-Z в верхнем регистре, цифры, - и _; начало с буквы, до 30 символов (например MILK-001)",IF(SUMPRODUCT(--EXACT('Номенклатура'!$A$6:$A$205,B782))=0,"Код не найден в номенклатуре",IF(SUMPRODUCT(--EXACT('Номенклатура'!$A$6:$A$205,B782))&gt;1,"Код повторяется в номенклатуре",IF(ISNA(MATCH(C782,{"Приход","Расход","Списание","Корректировка остатка"},0)),"Выберите тип операции",IF(NOT(ISNUMBER(D782)),"Укажите количество",IF(D782=0,"Количество не может быть 0",IF(AND(C782&lt;&gt;"Корректировка остатка",D782&lt;0),"Для этого типа количество положительное",IF(NOT(ISNUMBER('Номенклатура'!$C$2)),"Укажите дату начала учёта",IF(A782&lt;INT('Номенклатура'!$C$2),"Раньше даты начала учёта: НЕ учтено",IF(AND(C782="Корректировка остатка",TRIM(G782)=""),"Учтено: добавьте пояснение","ОК")))))))))))))</f>
        <v/>
      </c>
    </row>
    <row r="783" spans="1:9" x14ac:dyDescent="0.25">
      <c r="A783" s="16"/>
      <c r="B783" s="13"/>
      <c r="C783" s="13"/>
      <c r="D783" s="14"/>
      <c r="E783" s="17" t="str">
        <f>IF(OR(B783="",SUMPRODUCT(--EXACT('Номенклатура'!$A$6:$A$205,B783))&lt;&gt;1),"",INDEX('Номенклатура'!$D$6:$D$205,SUMPRODUCT(EXACT('Номенклатура'!$A$6:$A$205,B783)*(ROW('Номенклатура'!$A$6:$A$205)-5)))&amp;"")</f>
        <v/>
      </c>
      <c r="F783" s="18" t="str">
        <f>IF(OR(I783="ОК",I783="Учтено: добавьте пояснение"),IF(C783="Приход",D783,IF(C783="Корректировка остатка",D783,-D783)),"")</f>
        <v/>
      </c>
      <c r="G783" s="13"/>
      <c r="H783" s="15" t="str">
        <f>IF(OR(B783="",SUMPRODUCT(--EXACT('Номенклатура'!$A$6:$A$205,B783))&lt;&gt;1),"",INDEX('Номенклатура'!$B$6:$B$205,SUMPRODUCT(EXACT('Номенклатура'!$A$6:$A$205,B783)*(ROW('Номенклатура'!$A$6:$A$205)-5)))&amp;"")</f>
        <v/>
      </c>
      <c r="I783" s="15" t="str">
        <f>IF(COUNTA(A783:D783,G783)=0,"",IF(NOT(ISNUMBER(A783)),"Укажите дату",IF(B783="","Укажите код",IF(NOT(AND(ISTEXT(B783),LEN(B783)&gt;0,LEN(B783)&lt;=30,ISNUMBER(FIND(LEFT(B783,1),"ABCDEFGHIJKLMNOPQRSTUVWXYZ")),SUMPRODUCT((MID(B783,{1,2,3,4,5,6,7,8,9,10,11,12,13,14,15,16,17,18,19,20,21,22,23,24,25,26,27,28,29,30},1)&lt;&gt;"")*ISERROR(FIND(MID(B783,{1,2,3,4,5,6,7,8,9,10,11,12,13,14,15,16,17,18,19,20,21,22,23,24,25,26,27,28,29,30},1),"ABCDEFGHIJKLMNOPQRSTUVWXYZ0123456789-_")))=0,ISERROR(VALUE(B783)))),"Недопустимый код: только латинские буквы A-Z в верхнем регистре, цифры, - и _; начало с буквы, до 30 символов (например MILK-001)",IF(SUMPRODUCT(--EXACT('Номенклатура'!$A$6:$A$205,B783))=0,"Код не найден в номенклатуре",IF(SUMPRODUCT(--EXACT('Номенклатура'!$A$6:$A$205,B783))&gt;1,"Код повторяется в номенклатуре",IF(ISNA(MATCH(C783,{"Приход","Расход","Списание","Корректировка остатка"},0)),"Выберите тип операции",IF(NOT(ISNUMBER(D783)),"Укажите количество",IF(D783=0,"Количество не может быть 0",IF(AND(C783&lt;&gt;"Корректировка остатка",D783&lt;0),"Для этого типа количество положительное",IF(NOT(ISNUMBER('Номенклатура'!$C$2)),"Укажите дату начала учёта",IF(A783&lt;INT('Номенклатура'!$C$2),"Раньше даты начала учёта: НЕ учтено",IF(AND(C783="Корректировка остатка",TRIM(G783)=""),"Учтено: добавьте пояснение","ОК")))))))))))))</f>
        <v/>
      </c>
    </row>
    <row r="784" spans="1:9" x14ac:dyDescent="0.25">
      <c r="A784" s="16"/>
      <c r="B784" s="13"/>
      <c r="C784" s="13"/>
      <c r="D784" s="14"/>
      <c r="E784" s="17" t="str">
        <f>IF(OR(B784="",SUMPRODUCT(--EXACT('Номенклатура'!$A$6:$A$205,B784))&lt;&gt;1),"",INDEX('Номенклатура'!$D$6:$D$205,SUMPRODUCT(EXACT('Номенклатура'!$A$6:$A$205,B784)*(ROW('Номенклатура'!$A$6:$A$205)-5)))&amp;"")</f>
        <v/>
      </c>
      <c r="F784" s="18" t="str">
        <f>IF(OR(I784="ОК",I784="Учтено: добавьте пояснение"),IF(C784="Приход",D784,IF(C784="Корректировка остатка",D784,-D784)),"")</f>
        <v/>
      </c>
      <c r="G784" s="13"/>
      <c r="H784" s="15" t="str">
        <f>IF(OR(B784="",SUMPRODUCT(--EXACT('Номенклатура'!$A$6:$A$205,B784))&lt;&gt;1),"",INDEX('Номенклатура'!$B$6:$B$205,SUMPRODUCT(EXACT('Номенклатура'!$A$6:$A$205,B784)*(ROW('Номенклатура'!$A$6:$A$205)-5)))&amp;"")</f>
        <v/>
      </c>
      <c r="I784" s="15" t="str">
        <f>IF(COUNTA(A784:D784,G784)=0,"",IF(NOT(ISNUMBER(A784)),"Укажите дату",IF(B784="","Укажите код",IF(NOT(AND(ISTEXT(B784),LEN(B784)&gt;0,LEN(B784)&lt;=30,ISNUMBER(FIND(LEFT(B784,1),"ABCDEFGHIJKLMNOPQRSTUVWXYZ")),SUMPRODUCT((MID(B784,{1,2,3,4,5,6,7,8,9,10,11,12,13,14,15,16,17,18,19,20,21,22,23,24,25,26,27,28,29,30},1)&lt;&gt;"")*ISERROR(FIND(MID(B784,{1,2,3,4,5,6,7,8,9,10,11,12,13,14,15,16,17,18,19,20,21,22,23,24,25,26,27,28,29,30},1),"ABCDEFGHIJKLMNOPQRSTUVWXYZ0123456789-_")))=0,ISERROR(VALUE(B784)))),"Недопустимый код: только латинские буквы A-Z в верхнем регистре, цифры, - и _; начало с буквы, до 30 символов (например MILK-001)",IF(SUMPRODUCT(--EXACT('Номенклатура'!$A$6:$A$205,B784))=0,"Код не найден в номенклатуре",IF(SUMPRODUCT(--EXACT('Номенклатура'!$A$6:$A$205,B784))&gt;1,"Код повторяется в номенклатуре",IF(ISNA(MATCH(C784,{"Приход","Расход","Списание","Корректировка остатка"},0)),"Выберите тип операции",IF(NOT(ISNUMBER(D784)),"Укажите количество",IF(D784=0,"Количество не может быть 0",IF(AND(C784&lt;&gt;"Корректировка остатка",D784&lt;0),"Для этого типа количество положительное",IF(NOT(ISNUMBER('Номенклатура'!$C$2)),"Укажите дату начала учёта",IF(A784&lt;INT('Номенклатура'!$C$2),"Раньше даты начала учёта: НЕ учтено",IF(AND(C784="Корректировка остатка",TRIM(G784)=""),"Учтено: добавьте пояснение","ОК")))))))))))))</f>
        <v/>
      </c>
    </row>
    <row r="785" spans="1:9" x14ac:dyDescent="0.25">
      <c r="A785" s="16"/>
      <c r="B785" s="13"/>
      <c r="C785" s="13"/>
      <c r="D785" s="14"/>
      <c r="E785" s="17" t="str">
        <f>IF(OR(B785="",SUMPRODUCT(--EXACT('Номенклатура'!$A$6:$A$205,B785))&lt;&gt;1),"",INDEX('Номенклатура'!$D$6:$D$205,SUMPRODUCT(EXACT('Номенклатура'!$A$6:$A$205,B785)*(ROW('Номенклатура'!$A$6:$A$205)-5)))&amp;"")</f>
        <v/>
      </c>
      <c r="F785" s="18" t="str">
        <f>IF(OR(I785="ОК",I785="Учтено: добавьте пояснение"),IF(C785="Приход",D785,IF(C785="Корректировка остатка",D785,-D785)),"")</f>
        <v/>
      </c>
      <c r="G785" s="13"/>
      <c r="H785" s="15" t="str">
        <f>IF(OR(B785="",SUMPRODUCT(--EXACT('Номенклатура'!$A$6:$A$205,B785))&lt;&gt;1),"",INDEX('Номенклатура'!$B$6:$B$205,SUMPRODUCT(EXACT('Номенклатура'!$A$6:$A$205,B785)*(ROW('Номенклатура'!$A$6:$A$205)-5)))&amp;"")</f>
        <v/>
      </c>
      <c r="I785" s="15" t="str">
        <f>IF(COUNTA(A785:D785,G785)=0,"",IF(NOT(ISNUMBER(A785)),"Укажите дату",IF(B785="","Укажите код",IF(NOT(AND(ISTEXT(B785),LEN(B785)&gt;0,LEN(B785)&lt;=30,ISNUMBER(FIND(LEFT(B785,1),"ABCDEFGHIJKLMNOPQRSTUVWXYZ")),SUMPRODUCT((MID(B785,{1,2,3,4,5,6,7,8,9,10,11,12,13,14,15,16,17,18,19,20,21,22,23,24,25,26,27,28,29,30},1)&lt;&gt;"")*ISERROR(FIND(MID(B785,{1,2,3,4,5,6,7,8,9,10,11,12,13,14,15,16,17,18,19,20,21,22,23,24,25,26,27,28,29,30},1),"ABCDEFGHIJKLMNOPQRSTUVWXYZ0123456789-_")))=0,ISERROR(VALUE(B785)))),"Недопустимый код: только латинские буквы A-Z в верхнем регистре, цифры, - и _; начало с буквы, до 30 символов (например MILK-001)",IF(SUMPRODUCT(--EXACT('Номенклатура'!$A$6:$A$205,B785))=0,"Код не найден в номенклатуре",IF(SUMPRODUCT(--EXACT('Номенклатура'!$A$6:$A$205,B785))&gt;1,"Код повторяется в номенклатуре",IF(ISNA(MATCH(C785,{"Приход","Расход","Списание","Корректировка остатка"},0)),"Выберите тип операции",IF(NOT(ISNUMBER(D785)),"Укажите количество",IF(D785=0,"Количество не может быть 0",IF(AND(C785&lt;&gt;"Корректировка остатка",D785&lt;0),"Для этого типа количество положительное",IF(NOT(ISNUMBER('Номенклатура'!$C$2)),"Укажите дату начала учёта",IF(A785&lt;INT('Номенклатура'!$C$2),"Раньше даты начала учёта: НЕ учтено",IF(AND(C785="Корректировка остатка",TRIM(G785)=""),"Учтено: добавьте пояснение","ОК")))))))))))))</f>
        <v/>
      </c>
    </row>
    <row r="786" spans="1:9" x14ac:dyDescent="0.25">
      <c r="A786" s="16"/>
      <c r="B786" s="13"/>
      <c r="C786" s="13"/>
      <c r="D786" s="14"/>
      <c r="E786" s="17" t="str">
        <f>IF(OR(B786="",SUMPRODUCT(--EXACT('Номенклатура'!$A$6:$A$205,B786))&lt;&gt;1),"",INDEX('Номенклатура'!$D$6:$D$205,SUMPRODUCT(EXACT('Номенклатура'!$A$6:$A$205,B786)*(ROW('Номенклатура'!$A$6:$A$205)-5)))&amp;"")</f>
        <v/>
      </c>
      <c r="F786" s="18" t="str">
        <f>IF(OR(I786="ОК",I786="Учтено: добавьте пояснение"),IF(C786="Приход",D786,IF(C786="Корректировка остатка",D786,-D786)),"")</f>
        <v/>
      </c>
      <c r="G786" s="13"/>
      <c r="H786" s="15" t="str">
        <f>IF(OR(B786="",SUMPRODUCT(--EXACT('Номенклатура'!$A$6:$A$205,B786))&lt;&gt;1),"",INDEX('Номенклатура'!$B$6:$B$205,SUMPRODUCT(EXACT('Номенклатура'!$A$6:$A$205,B786)*(ROW('Номенклатура'!$A$6:$A$205)-5)))&amp;"")</f>
        <v/>
      </c>
      <c r="I786" s="15" t="str">
        <f>IF(COUNTA(A786:D786,G786)=0,"",IF(NOT(ISNUMBER(A786)),"Укажите дату",IF(B786="","Укажите код",IF(NOT(AND(ISTEXT(B786),LEN(B786)&gt;0,LEN(B786)&lt;=30,ISNUMBER(FIND(LEFT(B786,1),"ABCDEFGHIJKLMNOPQRSTUVWXYZ")),SUMPRODUCT((MID(B786,{1,2,3,4,5,6,7,8,9,10,11,12,13,14,15,16,17,18,19,20,21,22,23,24,25,26,27,28,29,30},1)&lt;&gt;"")*ISERROR(FIND(MID(B786,{1,2,3,4,5,6,7,8,9,10,11,12,13,14,15,16,17,18,19,20,21,22,23,24,25,26,27,28,29,30},1),"ABCDEFGHIJKLMNOPQRSTUVWXYZ0123456789-_")))=0,ISERROR(VALUE(B786)))),"Недопустимый код: только латинские буквы A-Z в верхнем регистре, цифры, - и _; начало с буквы, до 30 символов (например MILK-001)",IF(SUMPRODUCT(--EXACT('Номенклатура'!$A$6:$A$205,B786))=0,"Код не найден в номенклатуре",IF(SUMPRODUCT(--EXACT('Номенклатура'!$A$6:$A$205,B786))&gt;1,"Код повторяется в номенклатуре",IF(ISNA(MATCH(C786,{"Приход","Расход","Списание","Корректировка остатка"},0)),"Выберите тип операции",IF(NOT(ISNUMBER(D786)),"Укажите количество",IF(D786=0,"Количество не может быть 0",IF(AND(C786&lt;&gt;"Корректировка остатка",D786&lt;0),"Для этого типа количество положительное",IF(NOT(ISNUMBER('Номенклатура'!$C$2)),"Укажите дату начала учёта",IF(A786&lt;INT('Номенклатура'!$C$2),"Раньше даты начала учёта: НЕ учтено",IF(AND(C786="Корректировка остатка",TRIM(G786)=""),"Учтено: добавьте пояснение","ОК")))))))))))))</f>
        <v/>
      </c>
    </row>
    <row r="787" spans="1:9" x14ac:dyDescent="0.25">
      <c r="A787" s="16"/>
      <c r="B787" s="13"/>
      <c r="C787" s="13"/>
      <c r="D787" s="14"/>
      <c r="E787" s="17" t="str">
        <f>IF(OR(B787="",SUMPRODUCT(--EXACT('Номенклатура'!$A$6:$A$205,B787))&lt;&gt;1),"",INDEX('Номенклатура'!$D$6:$D$205,SUMPRODUCT(EXACT('Номенклатура'!$A$6:$A$205,B787)*(ROW('Номенклатура'!$A$6:$A$205)-5)))&amp;"")</f>
        <v/>
      </c>
      <c r="F787" s="18" t="str">
        <f>IF(OR(I787="ОК",I787="Учтено: добавьте пояснение"),IF(C787="Приход",D787,IF(C787="Корректировка остатка",D787,-D787)),"")</f>
        <v/>
      </c>
      <c r="G787" s="13"/>
      <c r="H787" s="15" t="str">
        <f>IF(OR(B787="",SUMPRODUCT(--EXACT('Номенклатура'!$A$6:$A$205,B787))&lt;&gt;1),"",INDEX('Номенклатура'!$B$6:$B$205,SUMPRODUCT(EXACT('Номенклатура'!$A$6:$A$205,B787)*(ROW('Номенклатура'!$A$6:$A$205)-5)))&amp;"")</f>
        <v/>
      </c>
      <c r="I787" s="15" t="str">
        <f>IF(COUNTA(A787:D787,G787)=0,"",IF(NOT(ISNUMBER(A787)),"Укажите дату",IF(B787="","Укажите код",IF(NOT(AND(ISTEXT(B787),LEN(B787)&gt;0,LEN(B787)&lt;=30,ISNUMBER(FIND(LEFT(B787,1),"ABCDEFGHIJKLMNOPQRSTUVWXYZ")),SUMPRODUCT((MID(B787,{1,2,3,4,5,6,7,8,9,10,11,12,13,14,15,16,17,18,19,20,21,22,23,24,25,26,27,28,29,30},1)&lt;&gt;"")*ISERROR(FIND(MID(B787,{1,2,3,4,5,6,7,8,9,10,11,12,13,14,15,16,17,18,19,20,21,22,23,24,25,26,27,28,29,30},1),"ABCDEFGHIJKLMNOPQRSTUVWXYZ0123456789-_")))=0,ISERROR(VALUE(B787)))),"Недопустимый код: только латинские буквы A-Z в верхнем регистре, цифры, - и _; начало с буквы, до 30 символов (например MILK-001)",IF(SUMPRODUCT(--EXACT('Номенклатура'!$A$6:$A$205,B787))=0,"Код не найден в номенклатуре",IF(SUMPRODUCT(--EXACT('Номенклатура'!$A$6:$A$205,B787))&gt;1,"Код повторяется в номенклатуре",IF(ISNA(MATCH(C787,{"Приход","Расход","Списание","Корректировка остатка"},0)),"Выберите тип операции",IF(NOT(ISNUMBER(D787)),"Укажите количество",IF(D787=0,"Количество не может быть 0",IF(AND(C787&lt;&gt;"Корректировка остатка",D787&lt;0),"Для этого типа количество положительное",IF(NOT(ISNUMBER('Номенклатура'!$C$2)),"Укажите дату начала учёта",IF(A787&lt;INT('Номенклатура'!$C$2),"Раньше даты начала учёта: НЕ учтено",IF(AND(C787="Корректировка остатка",TRIM(G787)=""),"Учтено: добавьте пояснение","ОК")))))))))))))</f>
        <v/>
      </c>
    </row>
    <row r="788" spans="1:9" x14ac:dyDescent="0.25">
      <c r="A788" s="16"/>
      <c r="B788" s="13"/>
      <c r="C788" s="13"/>
      <c r="D788" s="14"/>
      <c r="E788" s="17" t="str">
        <f>IF(OR(B788="",SUMPRODUCT(--EXACT('Номенклатура'!$A$6:$A$205,B788))&lt;&gt;1),"",INDEX('Номенклатура'!$D$6:$D$205,SUMPRODUCT(EXACT('Номенклатура'!$A$6:$A$205,B788)*(ROW('Номенклатура'!$A$6:$A$205)-5)))&amp;"")</f>
        <v/>
      </c>
      <c r="F788" s="18" t="str">
        <f>IF(OR(I788="ОК",I788="Учтено: добавьте пояснение"),IF(C788="Приход",D788,IF(C788="Корректировка остатка",D788,-D788)),"")</f>
        <v/>
      </c>
      <c r="G788" s="13"/>
      <c r="H788" s="15" t="str">
        <f>IF(OR(B788="",SUMPRODUCT(--EXACT('Номенклатура'!$A$6:$A$205,B788))&lt;&gt;1),"",INDEX('Номенклатура'!$B$6:$B$205,SUMPRODUCT(EXACT('Номенклатура'!$A$6:$A$205,B788)*(ROW('Номенклатура'!$A$6:$A$205)-5)))&amp;"")</f>
        <v/>
      </c>
      <c r="I788" s="15" t="str">
        <f>IF(COUNTA(A788:D788,G788)=0,"",IF(NOT(ISNUMBER(A788)),"Укажите дату",IF(B788="","Укажите код",IF(NOT(AND(ISTEXT(B788),LEN(B788)&gt;0,LEN(B788)&lt;=30,ISNUMBER(FIND(LEFT(B788,1),"ABCDEFGHIJKLMNOPQRSTUVWXYZ")),SUMPRODUCT((MID(B788,{1,2,3,4,5,6,7,8,9,10,11,12,13,14,15,16,17,18,19,20,21,22,23,24,25,26,27,28,29,30},1)&lt;&gt;"")*ISERROR(FIND(MID(B788,{1,2,3,4,5,6,7,8,9,10,11,12,13,14,15,16,17,18,19,20,21,22,23,24,25,26,27,28,29,30},1),"ABCDEFGHIJKLMNOPQRSTUVWXYZ0123456789-_")))=0,ISERROR(VALUE(B788)))),"Недопустимый код: только латинские буквы A-Z в верхнем регистре, цифры, - и _; начало с буквы, до 30 символов (например MILK-001)",IF(SUMPRODUCT(--EXACT('Номенклатура'!$A$6:$A$205,B788))=0,"Код не найден в номенклатуре",IF(SUMPRODUCT(--EXACT('Номенклатура'!$A$6:$A$205,B788))&gt;1,"Код повторяется в номенклатуре",IF(ISNA(MATCH(C788,{"Приход","Расход","Списание","Корректировка остатка"},0)),"Выберите тип операции",IF(NOT(ISNUMBER(D788)),"Укажите количество",IF(D788=0,"Количество не может быть 0",IF(AND(C788&lt;&gt;"Корректировка остатка",D788&lt;0),"Для этого типа количество положительное",IF(NOT(ISNUMBER('Номенклатура'!$C$2)),"Укажите дату начала учёта",IF(A788&lt;INT('Номенклатура'!$C$2),"Раньше даты начала учёта: НЕ учтено",IF(AND(C788="Корректировка остатка",TRIM(G788)=""),"Учтено: добавьте пояснение","ОК")))))))))))))</f>
        <v/>
      </c>
    </row>
    <row r="789" spans="1:9" x14ac:dyDescent="0.25">
      <c r="A789" s="16"/>
      <c r="B789" s="13"/>
      <c r="C789" s="13"/>
      <c r="D789" s="14"/>
      <c r="E789" s="17" t="str">
        <f>IF(OR(B789="",SUMPRODUCT(--EXACT('Номенклатура'!$A$6:$A$205,B789))&lt;&gt;1),"",INDEX('Номенклатура'!$D$6:$D$205,SUMPRODUCT(EXACT('Номенклатура'!$A$6:$A$205,B789)*(ROW('Номенклатура'!$A$6:$A$205)-5)))&amp;"")</f>
        <v/>
      </c>
      <c r="F789" s="18" t="str">
        <f>IF(OR(I789="ОК",I789="Учтено: добавьте пояснение"),IF(C789="Приход",D789,IF(C789="Корректировка остатка",D789,-D789)),"")</f>
        <v/>
      </c>
      <c r="G789" s="13"/>
      <c r="H789" s="15" t="str">
        <f>IF(OR(B789="",SUMPRODUCT(--EXACT('Номенклатура'!$A$6:$A$205,B789))&lt;&gt;1),"",INDEX('Номенклатура'!$B$6:$B$205,SUMPRODUCT(EXACT('Номенклатура'!$A$6:$A$205,B789)*(ROW('Номенклатура'!$A$6:$A$205)-5)))&amp;"")</f>
        <v/>
      </c>
      <c r="I789" s="15" t="str">
        <f>IF(COUNTA(A789:D789,G789)=0,"",IF(NOT(ISNUMBER(A789)),"Укажите дату",IF(B789="","Укажите код",IF(NOT(AND(ISTEXT(B789),LEN(B789)&gt;0,LEN(B789)&lt;=30,ISNUMBER(FIND(LEFT(B789,1),"ABCDEFGHIJKLMNOPQRSTUVWXYZ")),SUMPRODUCT((MID(B789,{1,2,3,4,5,6,7,8,9,10,11,12,13,14,15,16,17,18,19,20,21,22,23,24,25,26,27,28,29,30},1)&lt;&gt;"")*ISERROR(FIND(MID(B789,{1,2,3,4,5,6,7,8,9,10,11,12,13,14,15,16,17,18,19,20,21,22,23,24,25,26,27,28,29,30},1),"ABCDEFGHIJKLMNOPQRSTUVWXYZ0123456789-_")))=0,ISERROR(VALUE(B789)))),"Недопустимый код: только латинские буквы A-Z в верхнем регистре, цифры, - и _; начало с буквы, до 30 символов (например MILK-001)",IF(SUMPRODUCT(--EXACT('Номенклатура'!$A$6:$A$205,B789))=0,"Код не найден в номенклатуре",IF(SUMPRODUCT(--EXACT('Номенклатура'!$A$6:$A$205,B789))&gt;1,"Код повторяется в номенклатуре",IF(ISNA(MATCH(C789,{"Приход","Расход","Списание","Корректировка остатка"},0)),"Выберите тип операции",IF(NOT(ISNUMBER(D789)),"Укажите количество",IF(D789=0,"Количество не может быть 0",IF(AND(C789&lt;&gt;"Корректировка остатка",D789&lt;0),"Для этого типа количество положительное",IF(NOT(ISNUMBER('Номенклатура'!$C$2)),"Укажите дату начала учёта",IF(A789&lt;INT('Номенклатура'!$C$2),"Раньше даты начала учёта: НЕ учтено",IF(AND(C789="Корректировка остатка",TRIM(G789)=""),"Учтено: добавьте пояснение","ОК")))))))))))))</f>
        <v/>
      </c>
    </row>
    <row r="790" spans="1:9" x14ac:dyDescent="0.25">
      <c r="A790" s="16"/>
      <c r="B790" s="13"/>
      <c r="C790" s="13"/>
      <c r="D790" s="14"/>
      <c r="E790" s="17" t="str">
        <f>IF(OR(B790="",SUMPRODUCT(--EXACT('Номенклатура'!$A$6:$A$205,B790))&lt;&gt;1),"",INDEX('Номенклатура'!$D$6:$D$205,SUMPRODUCT(EXACT('Номенклатура'!$A$6:$A$205,B790)*(ROW('Номенклатура'!$A$6:$A$205)-5)))&amp;"")</f>
        <v/>
      </c>
      <c r="F790" s="18" t="str">
        <f>IF(OR(I790="ОК",I790="Учтено: добавьте пояснение"),IF(C790="Приход",D790,IF(C790="Корректировка остатка",D790,-D790)),"")</f>
        <v/>
      </c>
      <c r="G790" s="13"/>
      <c r="H790" s="15" t="str">
        <f>IF(OR(B790="",SUMPRODUCT(--EXACT('Номенклатура'!$A$6:$A$205,B790))&lt;&gt;1),"",INDEX('Номенклатура'!$B$6:$B$205,SUMPRODUCT(EXACT('Номенклатура'!$A$6:$A$205,B790)*(ROW('Номенклатура'!$A$6:$A$205)-5)))&amp;"")</f>
        <v/>
      </c>
      <c r="I790" s="15" t="str">
        <f>IF(COUNTA(A790:D790,G790)=0,"",IF(NOT(ISNUMBER(A790)),"Укажите дату",IF(B790="","Укажите код",IF(NOT(AND(ISTEXT(B790),LEN(B790)&gt;0,LEN(B790)&lt;=30,ISNUMBER(FIND(LEFT(B790,1),"ABCDEFGHIJKLMNOPQRSTUVWXYZ")),SUMPRODUCT((MID(B790,{1,2,3,4,5,6,7,8,9,10,11,12,13,14,15,16,17,18,19,20,21,22,23,24,25,26,27,28,29,30},1)&lt;&gt;"")*ISERROR(FIND(MID(B790,{1,2,3,4,5,6,7,8,9,10,11,12,13,14,15,16,17,18,19,20,21,22,23,24,25,26,27,28,29,30},1),"ABCDEFGHIJKLMNOPQRSTUVWXYZ0123456789-_")))=0,ISERROR(VALUE(B790)))),"Недопустимый код: только латинские буквы A-Z в верхнем регистре, цифры, - и _; начало с буквы, до 30 символов (например MILK-001)",IF(SUMPRODUCT(--EXACT('Номенклатура'!$A$6:$A$205,B790))=0,"Код не найден в номенклатуре",IF(SUMPRODUCT(--EXACT('Номенклатура'!$A$6:$A$205,B790))&gt;1,"Код повторяется в номенклатуре",IF(ISNA(MATCH(C790,{"Приход","Расход","Списание","Корректировка остатка"},0)),"Выберите тип операции",IF(NOT(ISNUMBER(D790)),"Укажите количество",IF(D790=0,"Количество не может быть 0",IF(AND(C790&lt;&gt;"Корректировка остатка",D790&lt;0),"Для этого типа количество положительное",IF(NOT(ISNUMBER('Номенклатура'!$C$2)),"Укажите дату начала учёта",IF(A790&lt;INT('Номенклатура'!$C$2),"Раньше даты начала учёта: НЕ учтено",IF(AND(C790="Корректировка остатка",TRIM(G790)=""),"Учтено: добавьте пояснение","ОК")))))))))))))</f>
        <v/>
      </c>
    </row>
    <row r="791" spans="1:9" x14ac:dyDescent="0.25">
      <c r="A791" s="16"/>
      <c r="B791" s="13"/>
      <c r="C791" s="13"/>
      <c r="D791" s="14"/>
      <c r="E791" s="17" t="str">
        <f>IF(OR(B791="",SUMPRODUCT(--EXACT('Номенклатура'!$A$6:$A$205,B791))&lt;&gt;1),"",INDEX('Номенклатура'!$D$6:$D$205,SUMPRODUCT(EXACT('Номенклатура'!$A$6:$A$205,B791)*(ROW('Номенклатура'!$A$6:$A$205)-5)))&amp;"")</f>
        <v/>
      </c>
      <c r="F791" s="18" t="str">
        <f>IF(OR(I791="ОК",I791="Учтено: добавьте пояснение"),IF(C791="Приход",D791,IF(C791="Корректировка остатка",D791,-D791)),"")</f>
        <v/>
      </c>
      <c r="G791" s="13"/>
      <c r="H791" s="15" t="str">
        <f>IF(OR(B791="",SUMPRODUCT(--EXACT('Номенклатура'!$A$6:$A$205,B791))&lt;&gt;1),"",INDEX('Номенклатура'!$B$6:$B$205,SUMPRODUCT(EXACT('Номенклатура'!$A$6:$A$205,B791)*(ROW('Номенклатура'!$A$6:$A$205)-5)))&amp;"")</f>
        <v/>
      </c>
      <c r="I791" s="15" t="str">
        <f>IF(COUNTA(A791:D791,G791)=0,"",IF(NOT(ISNUMBER(A791)),"Укажите дату",IF(B791="","Укажите код",IF(NOT(AND(ISTEXT(B791),LEN(B791)&gt;0,LEN(B791)&lt;=30,ISNUMBER(FIND(LEFT(B791,1),"ABCDEFGHIJKLMNOPQRSTUVWXYZ")),SUMPRODUCT((MID(B791,{1,2,3,4,5,6,7,8,9,10,11,12,13,14,15,16,17,18,19,20,21,22,23,24,25,26,27,28,29,30},1)&lt;&gt;"")*ISERROR(FIND(MID(B791,{1,2,3,4,5,6,7,8,9,10,11,12,13,14,15,16,17,18,19,20,21,22,23,24,25,26,27,28,29,30},1),"ABCDEFGHIJKLMNOPQRSTUVWXYZ0123456789-_")))=0,ISERROR(VALUE(B791)))),"Недопустимый код: только латинские буквы A-Z в верхнем регистре, цифры, - и _; начало с буквы, до 30 символов (например MILK-001)",IF(SUMPRODUCT(--EXACT('Номенклатура'!$A$6:$A$205,B791))=0,"Код не найден в номенклатуре",IF(SUMPRODUCT(--EXACT('Номенклатура'!$A$6:$A$205,B791))&gt;1,"Код повторяется в номенклатуре",IF(ISNA(MATCH(C791,{"Приход","Расход","Списание","Корректировка остатка"},0)),"Выберите тип операции",IF(NOT(ISNUMBER(D791)),"Укажите количество",IF(D791=0,"Количество не может быть 0",IF(AND(C791&lt;&gt;"Корректировка остатка",D791&lt;0),"Для этого типа количество положительное",IF(NOT(ISNUMBER('Номенклатура'!$C$2)),"Укажите дату начала учёта",IF(A791&lt;INT('Номенклатура'!$C$2),"Раньше даты начала учёта: НЕ учтено",IF(AND(C791="Корректировка остатка",TRIM(G791)=""),"Учтено: добавьте пояснение","ОК")))))))))))))</f>
        <v/>
      </c>
    </row>
    <row r="792" spans="1:9" x14ac:dyDescent="0.25">
      <c r="A792" s="16"/>
      <c r="B792" s="13"/>
      <c r="C792" s="13"/>
      <c r="D792" s="14"/>
      <c r="E792" s="17" t="str">
        <f>IF(OR(B792="",SUMPRODUCT(--EXACT('Номенклатура'!$A$6:$A$205,B792))&lt;&gt;1),"",INDEX('Номенклатура'!$D$6:$D$205,SUMPRODUCT(EXACT('Номенклатура'!$A$6:$A$205,B792)*(ROW('Номенклатура'!$A$6:$A$205)-5)))&amp;"")</f>
        <v/>
      </c>
      <c r="F792" s="18" t="str">
        <f>IF(OR(I792="ОК",I792="Учтено: добавьте пояснение"),IF(C792="Приход",D792,IF(C792="Корректировка остатка",D792,-D792)),"")</f>
        <v/>
      </c>
      <c r="G792" s="13"/>
      <c r="H792" s="15" t="str">
        <f>IF(OR(B792="",SUMPRODUCT(--EXACT('Номенклатура'!$A$6:$A$205,B792))&lt;&gt;1),"",INDEX('Номенклатура'!$B$6:$B$205,SUMPRODUCT(EXACT('Номенклатура'!$A$6:$A$205,B792)*(ROW('Номенклатура'!$A$6:$A$205)-5)))&amp;"")</f>
        <v/>
      </c>
      <c r="I792" s="15" t="str">
        <f>IF(COUNTA(A792:D792,G792)=0,"",IF(NOT(ISNUMBER(A792)),"Укажите дату",IF(B792="","Укажите код",IF(NOT(AND(ISTEXT(B792),LEN(B792)&gt;0,LEN(B792)&lt;=30,ISNUMBER(FIND(LEFT(B792,1),"ABCDEFGHIJKLMNOPQRSTUVWXYZ")),SUMPRODUCT((MID(B792,{1,2,3,4,5,6,7,8,9,10,11,12,13,14,15,16,17,18,19,20,21,22,23,24,25,26,27,28,29,30},1)&lt;&gt;"")*ISERROR(FIND(MID(B792,{1,2,3,4,5,6,7,8,9,10,11,12,13,14,15,16,17,18,19,20,21,22,23,24,25,26,27,28,29,30},1),"ABCDEFGHIJKLMNOPQRSTUVWXYZ0123456789-_")))=0,ISERROR(VALUE(B792)))),"Недопустимый код: только латинские буквы A-Z в верхнем регистре, цифры, - и _; начало с буквы, до 30 символов (например MILK-001)",IF(SUMPRODUCT(--EXACT('Номенклатура'!$A$6:$A$205,B792))=0,"Код не найден в номенклатуре",IF(SUMPRODUCT(--EXACT('Номенклатура'!$A$6:$A$205,B792))&gt;1,"Код повторяется в номенклатуре",IF(ISNA(MATCH(C792,{"Приход","Расход","Списание","Корректировка остатка"},0)),"Выберите тип операции",IF(NOT(ISNUMBER(D792)),"Укажите количество",IF(D792=0,"Количество не может быть 0",IF(AND(C792&lt;&gt;"Корректировка остатка",D792&lt;0),"Для этого типа количество положительное",IF(NOT(ISNUMBER('Номенклатура'!$C$2)),"Укажите дату начала учёта",IF(A792&lt;INT('Номенклатура'!$C$2),"Раньше даты начала учёта: НЕ учтено",IF(AND(C792="Корректировка остатка",TRIM(G792)=""),"Учтено: добавьте пояснение","ОК")))))))))))))</f>
        <v/>
      </c>
    </row>
    <row r="793" spans="1:9" x14ac:dyDescent="0.25">
      <c r="A793" s="16"/>
      <c r="B793" s="13"/>
      <c r="C793" s="13"/>
      <c r="D793" s="14"/>
      <c r="E793" s="17" t="str">
        <f>IF(OR(B793="",SUMPRODUCT(--EXACT('Номенклатура'!$A$6:$A$205,B793))&lt;&gt;1),"",INDEX('Номенклатура'!$D$6:$D$205,SUMPRODUCT(EXACT('Номенклатура'!$A$6:$A$205,B793)*(ROW('Номенклатура'!$A$6:$A$205)-5)))&amp;"")</f>
        <v/>
      </c>
      <c r="F793" s="18" t="str">
        <f>IF(OR(I793="ОК",I793="Учтено: добавьте пояснение"),IF(C793="Приход",D793,IF(C793="Корректировка остатка",D793,-D793)),"")</f>
        <v/>
      </c>
      <c r="G793" s="13"/>
      <c r="H793" s="15" t="str">
        <f>IF(OR(B793="",SUMPRODUCT(--EXACT('Номенклатура'!$A$6:$A$205,B793))&lt;&gt;1),"",INDEX('Номенклатура'!$B$6:$B$205,SUMPRODUCT(EXACT('Номенклатура'!$A$6:$A$205,B793)*(ROW('Номенклатура'!$A$6:$A$205)-5)))&amp;"")</f>
        <v/>
      </c>
      <c r="I793" s="15" t="str">
        <f>IF(COUNTA(A793:D793,G793)=0,"",IF(NOT(ISNUMBER(A793)),"Укажите дату",IF(B793="","Укажите код",IF(NOT(AND(ISTEXT(B793),LEN(B793)&gt;0,LEN(B793)&lt;=30,ISNUMBER(FIND(LEFT(B793,1),"ABCDEFGHIJKLMNOPQRSTUVWXYZ")),SUMPRODUCT((MID(B793,{1,2,3,4,5,6,7,8,9,10,11,12,13,14,15,16,17,18,19,20,21,22,23,24,25,26,27,28,29,30},1)&lt;&gt;"")*ISERROR(FIND(MID(B793,{1,2,3,4,5,6,7,8,9,10,11,12,13,14,15,16,17,18,19,20,21,22,23,24,25,26,27,28,29,30},1),"ABCDEFGHIJKLMNOPQRSTUVWXYZ0123456789-_")))=0,ISERROR(VALUE(B793)))),"Недопустимый код: только латинские буквы A-Z в верхнем регистре, цифры, - и _; начало с буквы, до 30 символов (например MILK-001)",IF(SUMPRODUCT(--EXACT('Номенклатура'!$A$6:$A$205,B793))=0,"Код не найден в номенклатуре",IF(SUMPRODUCT(--EXACT('Номенклатура'!$A$6:$A$205,B793))&gt;1,"Код повторяется в номенклатуре",IF(ISNA(MATCH(C793,{"Приход","Расход","Списание","Корректировка остатка"},0)),"Выберите тип операции",IF(NOT(ISNUMBER(D793)),"Укажите количество",IF(D793=0,"Количество не может быть 0",IF(AND(C793&lt;&gt;"Корректировка остатка",D793&lt;0),"Для этого типа количество положительное",IF(NOT(ISNUMBER('Номенклатура'!$C$2)),"Укажите дату начала учёта",IF(A793&lt;INT('Номенклатура'!$C$2),"Раньше даты начала учёта: НЕ учтено",IF(AND(C793="Корректировка остатка",TRIM(G793)=""),"Учтено: добавьте пояснение","ОК")))))))))))))</f>
        <v/>
      </c>
    </row>
    <row r="794" spans="1:9" x14ac:dyDescent="0.25">
      <c r="A794" s="16"/>
      <c r="B794" s="13"/>
      <c r="C794" s="13"/>
      <c r="D794" s="14"/>
      <c r="E794" s="17" t="str">
        <f>IF(OR(B794="",SUMPRODUCT(--EXACT('Номенклатура'!$A$6:$A$205,B794))&lt;&gt;1),"",INDEX('Номенклатура'!$D$6:$D$205,SUMPRODUCT(EXACT('Номенклатура'!$A$6:$A$205,B794)*(ROW('Номенклатура'!$A$6:$A$205)-5)))&amp;"")</f>
        <v/>
      </c>
      <c r="F794" s="18" t="str">
        <f>IF(OR(I794="ОК",I794="Учтено: добавьте пояснение"),IF(C794="Приход",D794,IF(C794="Корректировка остатка",D794,-D794)),"")</f>
        <v/>
      </c>
      <c r="G794" s="13"/>
      <c r="H794" s="15" t="str">
        <f>IF(OR(B794="",SUMPRODUCT(--EXACT('Номенклатура'!$A$6:$A$205,B794))&lt;&gt;1),"",INDEX('Номенклатура'!$B$6:$B$205,SUMPRODUCT(EXACT('Номенклатура'!$A$6:$A$205,B794)*(ROW('Номенклатура'!$A$6:$A$205)-5)))&amp;"")</f>
        <v/>
      </c>
      <c r="I794" s="15" t="str">
        <f>IF(COUNTA(A794:D794,G794)=0,"",IF(NOT(ISNUMBER(A794)),"Укажите дату",IF(B794="","Укажите код",IF(NOT(AND(ISTEXT(B794),LEN(B794)&gt;0,LEN(B794)&lt;=30,ISNUMBER(FIND(LEFT(B794,1),"ABCDEFGHIJKLMNOPQRSTUVWXYZ")),SUMPRODUCT((MID(B794,{1,2,3,4,5,6,7,8,9,10,11,12,13,14,15,16,17,18,19,20,21,22,23,24,25,26,27,28,29,30},1)&lt;&gt;"")*ISERROR(FIND(MID(B794,{1,2,3,4,5,6,7,8,9,10,11,12,13,14,15,16,17,18,19,20,21,22,23,24,25,26,27,28,29,30},1),"ABCDEFGHIJKLMNOPQRSTUVWXYZ0123456789-_")))=0,ISERROR(VALUE(B794)))),"Недопустимый код: только латинские буквы A-Z в верхнем регистре, цифры, - и _; начало с буквы, до 30 символов (например MILK-001)",IF(SUMPRODUCT(--EXACT('Номенклатура'!$A$6:$A$205,B794))=0,"Код не найден в номенклатуре",IF(SUMPRODUCT(--EXACT('Номенклатура'!$A$6:$A$205,B794))&gt;1,"Код повторяется в номенклатуре",IF(ISNA(MATCH(C794,{"Приход","Расход","Списание","Корректировка остатка"},0)),"Выберите тип операции",IF(NOT(ISNUMBER(D794)),"Укажите количество",IF(D794=0,"Количество не может быть 0",IF(AND(C794&lt;&gt;"Корректировка остатка",D794&lt;0),"Для этого типа количество положительное",IF(NOT(ISNUMBER('Номенклатура'!$C$2)),"Укажите дату начала учёта",IF(A794&lt;INT('Номенклатура'!$C$2),"Раньше даты начала учёта: НЕ учтено",IF(AND(C794="Корректировка остатка",TRIM(G794)=""),"Учтено: добавьте пояснение","ОК")))))))))))))</f>
        <v/>
      </c>
    </row>
    <row r="795" spans="1:9" x14ac:dyDescent="0.25">
      <c r="A795" s="16"/>
      <c r="B795" s="13"/>
      <c r="C795" s="13"/>
      <c r="D795" s="14"/>
      <c r="E795" s="17" t="str">
        <f>IF(OR(B795="",SUMPRODUCT(--EXACT('Номенклатура'!$A$6:$A$205,B795))&lt;&gt;1),"",INDEX('Номенклатура'!$D$6:$D$205,SUMPRODUCT(EXACT('Номенклатура'!$A$6:$A$205,B795)*(ROW('Номенклатура'!$A$6:$A$205)-5)))&amp;"")</f>
        <v/>
      </c>
      <c r="F795" s="18" t="str">
        <f>IF(OR(I795="ОК",I795="Учтено: добавьте пояснение"),IF(C795="Приход",D795,IF(C795="Корректировка остатка",D795,-D795)),"")</f>
        <v/>
      </c>
      <c r="G795" s="13"/>
      <c r="H795" s="15" t="str">
        <f>IF(OR(B795="",SUMPRODUCT(--EXACT('Номенклатура'!$A$6:$A$205,B795))&lt;&gt;1),"",INDEX('Номенклатура'!$B$6:$B$205,SUMPRODUCT(EXACT('Номенклатура'!$A$6:$A$205,B795)*(ROW('Номенклатура'!$A$6:$A$205)-5)))&amp;"")</f>
        <v/>
      </c>
      <c r="I795" s="15" t="str">
        <f>IF(COUNTA(A795:D795,G795)=0,"",IF(NOT(ISNUMBER(A795)),"Укажите дату",IF(B795="","Укажите код",IF(NOT(AND(ISTEXT(B795),LEN(B795)&gt;0,LEN(B795)&lt;=30,ISNUMBER(FIND(LEFT(B795,1),"ABCDEFGHIJKLMNOPQRSTUVWXYZ")),SUMPRODUCT((MID(B795,{1,2,3,4,5,6,7,8,9,10,11,12,13,14,15,16,17,18,19,20,21,22,23,24,25,26,27,28,29,30},1)&lt;&gt;"")*ISERROR(FIND(MID(B795,{1,2,3,4,5,6,7,8,9,10,11,12,13,14,15,16,17,18,19,20,21,22,23,24,25,26,27,28,29,30},1),"ABCDEFGHIJKLMNOPQRSTUVWXYZ0123456789-_")))=0,ISERROR(VALUE(B795)))),"Недопустимый код: только латинские буквы A-Z в верхнем регистре, цифры, - и _; начало с буквы, до 30 символов (например MILK-001)",IF(SUMPRODUCT(--EXACT('Номенклатура'!$A$6:$A$205,B795))=0,"Код не найден в номенклатуре",IF(SUMPRODUCT(--EXACT('Номенклатура'!$A$6:$A$205,B795))&gt;1,"Код повторяется в номенклатуре",IF(ISNA(MATCH(C795,{"Приход","Расход","Списание","Корректировка остатка"},0)),"Выберите тип операции",IF(NOT(ISNUMBER(D795)),"Укажите количество",IF(D795=0,"Количество не может быть 0",IF(AND(C795&lt;&gt;"Корректировка остатка",D795&lt;0),"Для этого типа количество положительное",IF(NOT(ISNUMBER('Номенклатура'!$C$2)),"Укажите дату начала учёта",IF(A795&lt;INT('Номенклатура'!$C$2),"Раньше даты начала учёта: НЕ учтено",IF(AND(C795="Корректировка остатка",TRIM(G795)=""),"Учтено: добавьте пояснение","ОК")))))))))))))</f>
        <v/>
      </c>
    </row>
    <row r="796" spans="1:9" x14ac:dyDescent="0.25">
      <c r="A796" s="16"/>
      <c r="B796" s="13"/>
      <c r="C796" s="13"/>
      <c r="D796" s="14"/>
      <c r="E796" s="17" t="str">
        <f>IF(OR(B796="",SUMPRODUCT(--EXACT('Номенклатура'!$A$6:$A$205,B796))&lt;&gt;1),"",INDEX('Номенклатура'!$D$6:$D$205,SUMPRODUCT(EXACT('Номенклатура'!$A$6:$A$205,B796)*(ROW('Номенклатура'!$A$6:$A$205)-5)))&amp;"")</f>
        <v/>
      </c>
      <c r="F796" s="18" t="str">
        <f>IF(OR(I796="ОК",I796="Учтено: добавьте пояснение"),IF(C796="Приход",D796,IF(C796="Корректировка остатка",D796,-D796)),"")</f>
        <v/>
      </c>
      <c r="G796" s="13"/>
      <c r="H796" s="15" t="str">
        <f>IF(OR(B796="",SUMPRODUCT(--EXACT('Номенклатура'!$A$6:$A$205,B796))&lt;&gt;1),"",INDEX('Номенклатура'!$B$6:$B$205,SUMPRODUCT(EXACT('Номенклатура'!$A$6:$A$205,B796)*(ROW('Номенклатура'!$A$6:$A$205)-5)))&amp;"")</f>
        <v/>
      </c>
      <c r="I796" s="15" t="str">
        <f>IF(COUNTA(A796:D796,G796)=0,"",IF(NOT(ISNUMBER(A796)),"Укажите дату",IF(B796="","Укажите код",IF(NOT(AND(ISTEXT(B796),LEN(B796)&gt;0,LEN(B796)&lt;=30,ISNUMBER(FIND(LEFT(B796,1),"ABCDEFGHIJKLMNOPQRSTUVWXYZ")),SUMPRODUCT((MID(B796,{1,2,3,4,5,6,7,8,9,10,11,12,13,14,15,16,17,18,19,20,21,22,23,24,25,26,27,28,29,30},1)&lt;&gt;"")*ISERROR(FIND(MID(B796,{1,2,3,4,5,6,7,8,9,10,11,12,13,14,15,16,17,18,19,20,21,22,23,24,25,26,27,28,29,30},1),"ABCDEFGHIJKLMNOPQRSTUVWXYZ0123456789-_")))=0,ISERROR(VALUE(B796)))),"Недопустимый код: только латинские буквы A-Z в верхнем регистре, цифры, - и _; начало с буквы, до 30 символов (например MILK-001)",IF(SUMPRODUCT(--EXACT('Номенклатура'!$A$6:$A$205,B796))=0,"Код не найден в номенклатуре",IF(SUMPRODUCT(--EXACT('Номенклатура'!$A$6:$A$205,B796))&gt;1,"Код повторяется в номенклатуре",IF(ISNA(MATCH(C796,{"Приход","Расход","Списание","Корректировка остатка"},0)),"Выберите тип операции",IF(NOT(ISNUMBER(D796)),"Укажите количество",IF(D796=0,"Количество не может быть 0",IF(AND(C796&lt;&gt;"Корректировка остатка",D796&lt;0),"Для этого типа количество положительное",IF(NOT(ISNUMBER('Номенклатура'!$C$2)),"Укажите дату начала учёта",IF(A796&lt;INT('Номенклатура'!$C$2),"Раньше даты начала учёта: НЕ учтено",IF(AND(C796="Корректировка остатка",TRIM(G796)=""),"Учтено: добавьте пояснение","ОК")))))))))))))</f>
        <v/>
      </c>
    </row>
    <row r="797" spans="1:9" x14ac:dyDescent="0.25">
      <c r="A797" s="16"/>
      <c r="B797" s="13"/>
      <c r="C797" s="13"/>
      <c r="D797" s="14"/>
      <c r="E797" s="17" t="str">
        <f>IF(OR(B797="",SUMPRODUCT(--EXACT('Номенклатура'!$A$6:$A$205,B797))&lt;&gt;1),"",INDEX('Номенклатура'!$D$6:$D$205,SUMPRODUCT(EXACT('Номенклатура'!$A$6:$A$205,B797)*(ROW('Номенклатура'!$A$6:$A$205)-5)))&amp;"")</f>
        <v/>
      </c>
      <c r="F797" s="18" t="str">
        <f>IF(OR(I797="ОК",I797="Учтено: добавьте пояснение"),IF(C797="Приход",D797,IF(C797="Корректировка остатка",D797,-D797)),"")</f>
        <v/>
      </c>
      <c r="G797" s="13"/>
      <c r="H797" s="15" t="str">
        <f>IF(OR(B797="",SUMPRODUCT(--EXACT('Номенклатура'!$A$6:$A$205,B797))&lt;&gt;1),"",INDEX('Номенклатура'!$B$6:$B$205,SUMPRODUCT(EXACT('Номенклатура'!$A$6:$A$205,B797)*(ROW('Номенклатура'!$A$6:$A$205)-5)))&amp;"")</f>
        <v/>
      </c>
      <c r="I797" s="15" t="str">
        <f>IF(COUNTA(A797:D797,G797)=0,"",IF(NOT(ISNUMBER(A797)),"Укажите дату",IF(B797="","Укажите код",IF(NOT(AND(ISTEXT(B797),LEN(B797)&gt;0,LEN(B797)&lt;=30,ISNUMBER(FIND(LEFT(B797,1),"ABCDEFGHIJKLMNOPQRSTUVWXYZ")),SUMPRODUCT((MID(B797,{1,2,3,4,5,6,7,8,9,10,11,12,13,14,15,16,17,18,19,20,21,22,23,24,25,26,27,28,29,30},1)&lt;&gt;"")*ISERROR(FIND(MID(B797,{1,2,3,4,5,6,7,8,9,10,11,12,13,14,15,16,17,18,19,20,21,22,23,24,25,26,27,28,29,30},1),"ABCDEFGHIJKLMNOPQRSTUVWXYZ0123456789-_")))=0,ISERROR(VALUE(B797)))),"Недопустимый код: только латинские буквы A-Z в верхнем регистре, цифры, - и _; начало с буквы, до 30 символов (например MILK-001)",IF(SUMPRODUCT(--EXACT('Номенклатура'!$A$6:$A$205,B797))=0,"Код не найден в номенклатуре",IF(SUMPRODUCT(--EXACT('Номенклатура'!$A$6:$A$205,B797))&gt;1,"Код повторяется в номенклатуре",IF(ISNA(MATCH(C797,{"Приход","Расход","Списание","Корректировка остатка"},0)),"Выберите тип операции",IF(NOT(ISNUMBER(D797)),"Укажите количество",IF(D797=0,"Количество не может быть 0",IF(AND(C797&lt;&gt;"Корректировка остатка",D797&lt;0),"Для этого типа количество положительное",IF(NOT(ISNUMBER('Номенклатура'!$C$2)),"Укажите дату начала учёта",IF(A797&lt;INT('Номенклатура'!$C$2),"Раньше даты начала учёта: НЕ учтено",IF(AND(C797="Корректировка остатка",TRIM(G797)=""),"Учтено: добавьте пояснение","ОК")))))))))))))</f>
        <v/>
      </c>
    </row>
    <row r="798" spans="1:9" x14ac:dyDescent="0.25">
      <c r="A798" s="16"/>
      <c r="B798" s="13"/>
      <c r="C798" s="13"/>
      <c r="D798" s="14"/>
      <c r="E798" s="17" t="str">
        <f>IF(OR(B798="",SUMPRODUCT(--EXACT('Номенклатура'!$A$6:$A$205,B798))&lt;&gt;1),"",INDEX('Номенклатура'!$D$6:$D$205,SUMPRODUCT(EXACT('Номенклатура'!$A$6:$A$205,B798)*(ROW('Номенклатура'!$A$6:$A$205)-5)))&amp;"")</f>
        <v/>
      </c>
      <c r="F798" s="18" t="str">
        <f>IF(OR(I798="ОК",I798="Учтено: добавьте пояснение"),IF(C798="Приход",D798,IF(C798="Корректировка остатка",D798,-D798)),"")</f>
        <v/>
      </c>
      <c r="G798" s="13"/>
      <c r="H798" s="15" t="str">
        <f>IF(OR(B798="",SUMPRODUCT(--EXACT('Номенклатура'!$A$6:$A$205,B798))&lt;&gt;1),"",INDEX('Номенклатура'!$B$6:$B$205,SUMPRODUCT(EXACT('Номенклатура'!$A$6:$A$205,B798)*(ROW('Номенклатура'!$A$6:$A$205)-5)))&amp;"")</f>
        <v/>
      </c>
      <c r="I798" s="15" t="str">
        <f>IF(COUNTA(A798:D798,G798)=0,"",IF(NOT(ISNUMBER(A798)),"Укажите дату",IF(B798="","Укажите код",IF(NOT(AND(ISTEXT(B798),LEN(B798)&gt;0,LEN(B798)&lt;=30,ISNUMBER(FIND(LEFT(B798,1),"ABCDEFGHIJKLMNOPQRSTUVWXYZ")),SUMPRODUCT((MID(B798,{1,2,3,4,5,6,7,8,9,10,11,12,13,14,15,16,17,18,19,20,21,22,23,24,25,26,27,28,29,30},1)&lt;&gt;"")*ISERROR(FIND(MID(B798,{1,2,3,4,5,6,7,8,9,10,11,12,13,14,15,16,17,18,19,20,21,22,23,24,25,26,27,28,29,30},1),"ABCDEFGHIJKLMNOPQRSTUVWXYZ0123456789-_")))=0,ISERROR(VALUE(B798)))),"Недопустимый код: только латинские буквы A-Z в верхнем регистре, цифры, - и _; начало с буквы, до 30 символов (например MILK-001)",IF(SUMPRODUCT(--EXACT('Номенклатура'!$A$6:$A$205,B798))=0,"Код не найден в номенклатуре",IF(SUMPRODUCT(--EXACT('Номенклатура'!$A$6:$A$205,B798))&gt;1,"Код повторяется в номенклатуре",IF(ISNA(MATCH(C798,{"Приход","Расход","Списание","Корректировка остатка"},0)),"Выберите тип операции",IF(NOT(ISNUMBER(D798)),"Укажите количество",IF(D798=0,"Количество не может быть 0",IF(AND(C798&lt;&gt;"Корректировка остатка",D798&lt;0),"Для этого типа количество положительное",IF(NOT(ISNUMBER('Номенклатура'!$C$2)),"Укажите дату начала учёта",IF(A798&lt;INT('Номенклатура'!$C$2),"Раньше даты начала учёта: НЕ учтено",IF(AND(C798="Корректировка остатка",TRIM(G798)=""),"Учтено: добавьте пояснение","ОК")))))))))))))</f>
        <v/>
      </c>
    </row>
    <row r="799" spans="1:9" x14ac:dyDescent="0.25">
      <c r="A799" s="16"/>
      <c r="B799" s="13"/>
      <c r="C799" s="13"/>
      <c r="D799" s="14"/>
      <c r="E799" s="17" t="str">
        <f>IF(OR(B799="",SUMPRODUCT(--EXACT('Номенклатура'!$A$6:$A$205,B799))&lt;&gt;1),"",INDEX('Номенклатура'!$D$6:$D$205,SUMPRODUCT(EXACT('Номенклатура'!$A$6:$A$205,B799)*(ROW('Номенклатура'!$A$6:$A$205)-5)))&amp;"")</f>
        <v/>
      </c>
      <c r="F799" s="18" t="str">
        <f>IF(OR(I799="ОК",I799="Учтено: добавьте пояснение"),IF(C799="Приход",D799,IF(C799="Корректировка остатка",D799,-D799)),"")</f>
        <v/>
      </c>
      <c r="G799" s="13"/>
      <c r="H799" s="15" t="str">
        <f>IF(OR(B799="",SUMPRODUCT(--EXACT('Номенклатура'!$A$6:$A$205,B799))&lt;&gt;1),"",INDEX('Номенклатура'!$B$6:$B$205,SUMPRODUCT(EXACT('Номенклатура'!$A$6:$A$205,B799)*(ROW('Номенклатура'!$A$6:$A$205)-5)))&amp;"")</f>
        <v/>
      </c>
      <c r="I799" s="15" t="str">
        <f>IF(COUNTA(A799:D799,G799)=0,"",IF(NOT(ISNUMBER(A799)),"Укажите дату",IF(B799="","Укажите код",IF(NOT(AND(ISTEXT(B799),LEN(B799)&gt;0,LEN(B799)&lt;=30,ISNUMBER(FIND(LEFT(B799,1),"ABCDEFGHIJKLMNOPQRSTUVWXYZ")),SUMPRODUCT((MID(B799,{1,2,3,4,5,6,7,8,9,10,11,12,13,14,15,16,17,18,19,20,21,22,23,24,25,26,27,28,29,30},1)&lt;&gt;"")*ISERROR(FIND(MID(B799,{1,2,3,4,5,6,7,8,9,10,11,12,13,14,15,16,17,18,19,20,21,22,23,24,25,26,27,28,29,30},1),"ABCDEFGHIJKLMNOPQRSTUVWXYZ0123456789-_")))=0,ISERROR(VALUE(B799)))),"Недопустимый код: только латинские буквы A-Z в верхнем регистре, цифры, - и _; начало с буквы, до 30 символов (например MILK-001)",IF(SUMPRODUCT(--EXACT('Номенклатура'!$A$6:$A$205,B799))=0,"Код не найден в номенклатуре",IF(SUMPRODUCT(--EXACT('Номенклатура'!$A$6:$A$205,B799))&gt;1,"Код повторяется в номенклатуре",IF(ISNA(MATCH(C799,{"Приход","Расход","Списание","Корректировка остатка"},0)),"Выберите тип операции",IF(NOT(ISNUMBER(D799)),"Укажите количество",IF(D799=0,"Количество не может быть 0",IF(AND(C799&lt;&gt;"Корректировка остатка",D799&lt;0),"Для этого типа количество положительное",IF(NOT(ISNUMBER('Номенклатура'!$C$2)),"Укажите дату начала учёта",IF(A799&lt;INT('Номенклатура'!$C$2),"Раньше даты начала учёта: НЕ учтено",IF(AND(C799="Корректировка остатка",TRIM(G799)=""),"Учтено: добавьте пояснение","ОК")))))))))))))</f>
        <v/>
      </c>
    </row>
    <row r="800" spans="1:9" x14ac:dyDescent="0.25">
      <c r="A800" s="16"/>
      <c r="B800" s="13"/>
      <c r="C800" s="13"/>
      <c r="D800" s="14"/>
      <c r="E800" s="17" t="str">
        <f>IF(OR(B800="",SUMPRODUCT(--EXACT('Номенклатура'!$A$6:$A$205,B800))&lt;&gt;1),"",INDEX('Номенклатура'!$D$6:$D$205,SUMPRODUCT(EXACT('Номенклатура'!$A$6:$A$205,B800)*(ROW('Номенклатура'!$A$6:$A$205)-5)))&amp;"")</f>
        <v/>
      </c>
      <c r="F800" s="18" t="str">
        <f>IF(OR(I800="ОК",I800="Учтено: добавьте пояснение"),IF(C800="Приход",D800,IF(C800="Корректировка остатка",D800,-D800)),"")</f>
        <v/>
      </c>
      <c r="G800" s="13"/>
      <c r="H800" s="15" t="str">
        <f>IF(OR(B800="",SUMPRODUCT(--EXACT('Номенклатура'!$A$6:$A$205,B800))&lt;&gt;1),"",INDEX('Номенклатура'!$B$6:$B$205,SUMPRODUCT(EXACT('Номенклатура'!$A$6:$A$205,B800)*(ROW('Номенклатура'!$A$6:$A$205)-5)))&amp;"")</f>
        <v/>
      </c>
      <c r="I800" s="15" t="str">
        <f>IF(COUNTA(A800:D800,G800)=0,"",IF(NOT(ISNUMBER(A800)),"Укажите дату",IF(B800="","Укажите код",IF(NOT(AND(ISTEXT(B800),LEN(B800)&gt;0,LEN(B800)&lt;=30,ISNUMBER(FIND(LEFT(B800,1),"ABCDEFGHIJKLMNOPQRSTUVWXYZ")),SUMPRODUCT((MID(B800,{1,2,3,4,5,6,7,8,9,10,11,12,13,14,15,16,17,18,19,20,21,22,23,24,25,26,27,28,29,30},1)&lt;&gt;"")*ISERROR(FIND(MID(B800,{1,2,3,4,5,6,7,8,9,10,11,12,13,14,15,16,17,18,19,20,21,22,23,24,25,26,27,28,29,30},1),"ABCDEFGHIJKLMNOPQRSTUVWXYZ0123456789-_")))=0,ISERROR(VALUE(B800)))),"Недопустимый код: только латинские буквы A-Z в верхнем регистре, цифры, - и _; начало с буквы, до 30 символов (например MILK-001)",IF(SUMPRODUCT(--EXACT('Номенклатура'!$A$6:$A$205,B800))=0,"Код не найден в номенклатуре",IF(SUMPRODUCT(--EXACT('Номенклатура'!$A$6:$A$205,B800))&gt;1,"Код повторяется в номенклатуре",IF(ISNA(MATCH(C800,{"Приход","Расход","Списание","Корректировка остатка"},0)),"Выберите тип операции",IF(NOT(ISNUMBER(D800)),"Укажите количество",IF(D800=0,"Количество не может быть 0",IF(AND(C800&lt;&gt;"Корректировка остатка",D800&lt;0),"Для этого типа количество положительное",IF(NOT(ISNUMBER('Номенклатура'!$C$2)),"Укажите дату начала учёта",IF(A800&lt;INT('Номенклатура'!$C$2),"Раньше даты начала учёта: НЕ учтено",IF(AND(C800="Корректировка остатка",TRIM(G800)=""),"Учтено: добавьте пояснение","ОК")))))))))))))</f>
        <v/>
      </c>
    </row>
    <row r="801" spans="1:9" x14ac:dyDescent="0.25">
      <c r="A801" s="16"/>
      <c r="B801" s="13"/>
      <c r="C801" s="13"/>
      <c r="D801" s="14"/>
      <c r="E801" s="17" t="str">
        <f>IF(OR(B801="",SUMPRODUCT(--EXACT('Номенклатура'!$A$6:$A$205,B801))&lt;&gt;1),"",INDEX('Номенклатура'!$D$6:$D$205,SUMPRODUCT(EXACT('Номенклатура'!$A$6:$A$205,B801)*(ROW('Номенклатура'!$A$6:$A$205)-5)))&amp;"")</f>
        <v/>
      </c>
      <c r="F801" s="18" t="str">
        <f>IF(OR(I801="ОК",I801="Учтено: добавьте пояснение"),IF(C801="Приход",D801,IF(C801="Корректировка остатка",D801,-D801)),"")</f>
        <v/>
      </c>
      <c r="G801" s="13"/>
      <c r="H801" s="15" t="str">
        <f>IF(OR(B801="",SUMPRODUCT(--EXACT('Номенклатура'!$A$6:$A$205,B801))&lt;&gt;1),"",INDEX('Номенклатура'!$B$6:$B$205,SUMPRODUCT(EXACT('Номенклатура'!$A$6:$A$205,B801)*(ROW('Номенклатура'!$A$6:$A$205)-5)))&amp;"")</f>
        <v/>
      </c>
      <c r="I801" s="15" t="str">
        <f>IF(COUNTA(A801:D801,G801)=0,"",IF(NOT(ISNUMBER(A801)),"Укажите дату",IF(B801="","Укажите код",IF(NOT(AND(ISTEXT(B801),LEN(B801)&gt;0,LEN(B801)&lt;=30,ISNUMBER(FIND(LEFT(B801,1),"ABCDEFGHIJKLMNOPQRSTUVWXYZ")),SUMPRODUCT((MID(B801,{1,2,3,4,5,6,7,8,9,10,11,12,13,14,15,16,17,18,19,20,21,22,23,24,25,26,27,28,29,30},1)&lt;&gt;"")*ISERROR(FIND(MID(B801,{1,2,3,4,5,6,7,8,9,10,11,12,13,14,15,16,17,18,19,20,21,22,23,24,25,26,27,28,29,30},1),"ABCDEFGHIJKLMNOPQRSTUVWXYZ0123456789-_")))=0,ISERROR(VALUE(B801)))),"Недопустимый код: только латинские буквы A-Z в верхнем регистре, цифры, - и _; начало с буквы, до 30 символов (например MILK-001)",IF(SUMPRODUCT(--EXACT('Номенклатура'!$A$6:$A$205,B801))=0,"Код не найден в номенклатуре",IF(SUMPRODUCT(--EXACT('Номенклатура'!$A$6:$A$205,B801))&gt;1,"Код повторяется в номенклатуре",IF(ISNA(MATCH(C801,{"Приход","Расход","Списание","Корректировка остатка"},0)),"Выберите тип операции",IF(NOT(ISNUMBER(D801)),"Укажите количество",IF(D801=0,"Количество не может быть 0",IF(AND(C801&lt;&gt;"Корректировка остатка",D801&lt;0),"Для этого типа количество положительное",IF(NOT(ISNUMBER('Номенклатура'!$C$2)),"Укажите дату начала учёта",IF(A801&lt;INT('Номенклатура'!$C$2),"Раньше даты начала учёта: НЕ учтено",IF(AND(C801="Корректировка остатка",TRIM(G801)=""),"Учтено: добавьте пояснение","ОК")))))))))))))</f>
        <v/>
      </c>
    </row>
    <row r="802" spans="1:9" x14ac:dyDescent="0.25">
      <c r="A802" s="16"/>
      <c r="B802" s="13"/>
      <c r="C802" s="13"/>
      <c r="D802" s="14"/>
      <c r="E802" s="17" t="str">
        <f>IF(OR(B802="",SUMPRODUCT(--EXACT('Номенклатура'!$A$6:$A$205,B802))&lt;&gt;1),"",INDEX('Номенклатура'!$D$6:$D$205,SUMPRODUCT(EXACT('Номенклатура'!$A$6:$A$205,B802)*(ROW('Номенклатура'!$A$6:$A$205)-5)))&amp;"")</f>
        <v/>
      </c>
      <c r="F802" s="18" t="str">
        <f>IF(OR(I802="ОК",I802="Учтено: добавьте пояснение"),IF(C802="Приход",D802,IF(C802="Корректировка остатка",D802,-D802)),"")</f>
        <v/>
      </c>
      <c r="G802" s="13"/>
      <c r="H802" s="15" t="str">
        <f>IF(OR(B802="",SUMPRODUCT(--EXACT('Номенклатура'!$A$6:$A$205,B802))&lt;&gt;1),"",INDEX('Номенклатура'!$B$6:$B$205,SUMPRODUCT(EXACT('Номенклатура'!$A$6:$A$205,B802)*(ROW('Номенклатура'!$A$6:$A$205)-5)))&amp;"")</f>
        <v/>
      </c>
      <c r="I802" s="15" t="str">
        <f>IF(COUNTA(A802:D802,G802)=0,"",IF(NOT(ISNUMBER(A802)),"Укажите дату",IF(B802="","Укажите код",IF(NOT(AND(ISTEXT(B802),LEN(B802)&gt;0,LEN(B802)&lt;=30,ISNUMBER(FIND(LEFT(B802,1),"ABCDEFGHIJKLMNOPQRSTUVWXYZ")),SUMPRODUCT((MID(B802,{1,2,3,4,5,6,7,8,9,10,11,12,13,14,15,16,17,18,19,20,21,22,23,24,25,26,27,28,29,30},1)&lt;&gt;"")*ISERROR(FIND(MID(B802,{1,2,3,4,5,6,7,8,9,10,11,12,13,14,15,16,17,18,19,20,21,22,23,24,25,26,27,28,29,30},1),"ABCDEFGHIJKLMNOPQRSTUVWXYZ0123456789-_")))=0,ISERROR(VALUE(B802)))),"Недопустимый код: только латинские буквы A-Z в верхнем регистре, цифры, - и _; начало с буквы, до 30 символов (например MILK-001)",IF(SUMPRODUCT(--EXACT('Номенклатура'!$A$6:$A$205,B802))=0,"Код не найден в номенклатуре",IF(SUMPRODUCT(--EXACT('Номенклатура'!$A$6:$A$205,B802))&gt;1,"Код повторяется в номенклатуре",IF(ISNA(MATCH(C802,{"Приход","Расход","Списание","Корректировка остатка"},0)),"Выберите тип операции",IF(NOT(ISNUMBER(D802)),"Укажите количество",IF(D802=0,"Количество не может быть 0",IF(AND(C802&lt;&gt;"Корректировка остатка",D802&lt;0),"Для этого типа количество положительное",IF(NOT(ISNUMBER('Номенклатура'!$C$2)),"Укажите дату начала учёта",IF(A802&lt;INT('Номенклатура'!$C$2),"Раньше даты начала учёта: НЕ учтено",IF(AND(C802="Корректировка остатка",TRIM(G802)=""),"Учтено: добавьте пояснение","ОК")))))))))))))</f>
        <v/>
      </c>
    </row>
    <row r="803" spans="1:9" x14ac:dyDescent="0.25">
      <c r="A803" s="16"/>
      <c r="B803" s="13"/>
      <c r="C803" s="13"/>
      <c r="D803" s="14"/>
      <c r="E803" s="17" t="str">
        <f>IF(OR(B803="",SUMPRODUCT(--EXACT('Номенклатура'!$A$6:$A$205,B803))&lt;&gt;1),"",INDEX('Номенклатура'!$D$6:$D$205,SUMPRODUCT(EXACT('Номенклатура'!$A$6:$A$205,B803)*(ROW('Номенклатура'!$A$6:$A$205)-5)))&amp;"")</f>
        <v/>
      </c>
      <c r="F803" s="18" t="str">
        <f>IF(OR(I803="ОК",I803="Учтено: добавьте пояснение"),IF(C803="Приход",D803,IF(C803="Корректировка остатка",D803,-D803)),"")</f>
        <v/>
      </c>
      <c r="G803" s="13"/>
      <c r="H803" s="15" t="str">
        <f>IF(OR(B803="",SUMPRODUCT(--EXACT('Номенклатура'!$A$6:$A$205,B803))&lt;&gt;1),"",INDEX('Номенклатура'!$B$6:$B$205,SUMPRODUCT(EXACT('Номенклатура'!$A$6:$A$205,B803)*(ROW('Номенклатура'!$A$6:$A$205)-5)))&amp;"")</f>
        <v/>
      </c>
      <c r="I803" s="15" t="str">
        <f>IF(COUNTA(A803:D803,G803)=0,"",IF(NOT(ISNUMBER(A803)),"Укажите дату",IF(B803="","Укажите код",IF(NOT(AND(ISTEXT(B803),LEN(B803)&gt;0,LEN(B803)&lt;=30,ISNUMBER(FIND(LEFT(B803,1),"ABCDEFGHIJKLMNOPQRSTUVWXYZ")),SUMPRODUCT((MID(B803,{1,2,3,4,5,6,7,8,9,10,11,12,13,14,15,16,17,18,19,20,21,22,23,24,25,26,27,28,29,30},1)&lt;&gt;"")*ISERROR(FIND(MID(B803,{1,2,3,4,5,6,7,8,9,10,11,12,13,14,15,16,17,18,19,20,21,22,23,24,25,26,27,28,29,30},1),"ABCDEFGHIJKLMNOPQRSTUVWXYZ0123456789-_")))=0,ISERROR(VALUE(B803)))),"Недопустимый код: только латинские буквы A-Z в верхнем регистре, цифры, - и _; начало с буквы, до 30 символов (например MILK-001)",IF(SUMPRODUCT(--EXACT('Номенклатура'!$A$6:$A$205,B803))=0,"Код не найден в номенклатуре",IF(SUMPRODUCT(--EXACT('Номенклатура'!$A$6:$A$205,B803))&gt;1,"Код повторяется в номенклатуре",IF(ISNA(MATCH(C803,{"Приход","Расход","Списание","Корректировка остатка"},0)),"Выберите тип операции",IF(NOT(ISNUMBER(D803)),"Укажите количество",IF(D803=0,"Количество не может быть 0",IF(AND(C803&lt;&gt;"Корректировка остатка",D803&lt;0),"Для этого типа количество положительное",IF(NOT(ISNUMBER('Номенклатура'!$C$2)),"Укажите дату начала учёта",IF(A803&lt;INT('Номенклатура'!$C$2),"Раньше даты начала учёта: НЕ учтено",IF(AND(C803="Корректировка остатка",TRIM(G803)=""),"Учтено: добавьте пояснение","ОК")))))))))))))</f>
        <v/>
      </c>
    </row>
    <row r="804" spans="1:9" x14ac:dyDescent="0.25">
      <c r="A804" s="16"/>
      <c r="B804" s="13"/>
      <c r="C804" s="13"/>
      <c r="D804" s="14"/>
      <c r="E804" s="17" t="str">
        <f>IF(OR(B804="",SUMPRODUCT(--EXACT('Номенклатура'!$A$6:$A$205,B804))&lt;&gt;1),"",INDEX('Номенклатура'!$D$6:$D$205,SUMPRODUCT(EXACT('Номенклатура'!$A$6:$A$205,B804)*(ROW('Номенклатура'!$A$6:$A$205)-5)))&amp;"")</f>
        <v/>
      </c>
      <c r="F804" s="18" t="str">
        <f>IF(OR(I804="ОК",I804="Учтено: добавьте пояснение"),IF(C804="Приход",D804,IF(C804="Корректировка остатка",D804,-D804)),"")</f>
        <v/>
      </c>
      <c r="G804" s="13"/>
      <c r="H804" s="15" t="str">
        <f>IF(OR(B804="",SUMPRODUCT(--EXACT('Номенклатура'!$A$6:$A$205,B804))&lt;&gt;1),"",INDEX('Номенклатура'!$B$6:$B$205,SUMPRODUCT(EXACT('Номенклатура'!$A$6:$A$205,B804)*(ROW('Номенклатура'!$A$6:$A$205)-5)))&amp;"")</f>
        <v/>
      </c>
      <c r="I804" s="15" t="str">
        <f>IF(COUNTA(A804:D804,G804)=0,"",IF(NOT(ISNUMBER(A804)),"Укажите дату",IF(B804="","Укажите код",IF(NOT(AND(ISTEXT(B804),LEN(B804)&gt;0,LEN(B804)&lt;=30,ISNUMBER(FIND(LEFT(B804,1),"ABCDEFGHIJKLMNOPQRSTUVWXYZ")),SUMPRODUCT((MID(B804,{1,2,3,4,5,6,7,8,9,10,11,12,13,14,15,16,17,18,19,20,21,22,23,24,25,26,27,28,29,30},1)&lt;&gt;"")*ISERROR(FIND(MID(B804,{1,2,3,4,5,6,7,8,9,10,11,12,13,14,15,16,17,18,19,20,21,22,23,24,25,26,27,28,29,30},1),"ABCDEFGHIJKLMNOPQRSTUVWXYZ0123456789-_")))=0,ISERROR(VALUE(B804)))),"Недопустимый код: только латинские буквы A-Z в верхнем регистре, цифры, - и _; начало с буквы, до 30 символов (например MILK-001)",IF(SUMPRODUCT(--EXACT('Номенклатура'!$A$6:$A$205,B804))=0,"Код не найден в номенклатуре",IF(SUMPRODUCT(--EXACT('Номенклатура'!$A$6:$A$205,B804))&gt;1,"Код повторяется в номенклатуре",IF(ISNA(MATCH(C804,{"Приход","Расход","Списание","Корректировка остатка"},0)),"Выберите тип операции",IF(NOT(ISNUMBER(D804)),"Укажите количество",IF(D804=0,"Количество не может быть 0",IF(AND(C804&lt;&gt;"Корректировка остатка",D804&lt;0),"Для этого типа количество положительное",IF(NOT(ISNUMBER('Номенклатура'!$C$2)),"Укажите дату начала учёта",IF(A804&lt;INT('Номенклатура'!$C$2),"Раньше даты начала учёта: НЕ учтено",IF(AND(C804="Корректировка остатка",TRIM(G804)=""),"Учтено: добавьте пояснение","ОК")))))))))))))</f>
        <v/>
      </c>
    </row>
    <row r="805" spans="1:9" x14ac:dyDescent="0.25">
      <c r="A805" s="16"/>
      <c r="B805" s="13"/>
      <c r="C805" s="13"/>
      <c r="D805" s="14"/>
      <c r="E805" s="17" t="str">
        <f>IF(OR(B805="",SUMPRODUCT(--EXACT('Номенклатура'!$A$6:$A$205,B805))&lt;&gt;1),"",INDEX('Номенклатура'!$D$6:$D$205,SUMPRODUCT(EXACT('Номенклатура'!$A$6:$A$205,B805)*(ROW('Номенклатура'!$A$6:$A$205)-5)))&amp;"")</f>
        <v/>
      </c>
      <c r="F805" s="18" t="str">
        <f>IF(OR(I805="ОК",I805="Учтено: добавьте пояснение"),IF(C805="Приход",D805,IF(C805="Корректировка остатка",D805,-D805)),"")</f>
        <v/>
      </c>
      <c r="G805" s="13"/>
      <c r="H805" s="15" t="str">
        <f>IF(OR(B805="",SUMPRODUCT(--EXACT('Номенклатура'!$A$6:$A$205,B805))&lt;&gt;1),"",INDEX('Номенклатура'!$B$6:$B$205,SUMPRODUCT(EXACT('Номенклатура'!$A$6:$A$205,B805)*(ROW('Номенклатура'!$A$6:$A$205)-5)))&amp;"")</f>
        <v/>
      </c>
      <c r="I805" s="15" t="str">
        <f>IF(COUNTA(A805:D805,G805)=0,"",IF(NOT(ISNUMBER(A805)),"Укажите дату",IF(B805="","Укажите код",IF(NOT(AND(ISTEXT(B805),LEN(B805)&gt;0,LEN(B805)&lt;=30,ISNUMBER(FIND(LEFT(B805,1),"ABCDEFGHIJKLMNOPQRSTUVWXYZ")),SUMPRODUCT((MID(B805,{1,2,3,4,5,6,7,8,9,10,11,12,13,14,15,16,17,18,19,20,21,22,23,24,25,26,27,28,29,30},1)&lt;&gt;"")*ISERROR(FIND(MID(B805,{1,2,3,4,5,6,7,8,9,10,11,12,13,14,15,16,17,18,19,20,21,22,23,24,25,26,27,28,29,30},1),"ABCDEFGHIJKLMNOPQRSTUVWXYZ0123456789-_")))=0,ISERROR(VALUE(B805)))),"Недопустимый код: только латинские буквы A-Z в верхнем регистре, цифры, - и _; начало с буквы, до 30 символов (например MILK-001)",IF(SUMPRODUCT(--EXACT('Номенклатура'!$A$6:$A$205,B805))=0,"Код не найден в номенклатуре",IF(SUMPRODUCT(--EXACT('Номенклатура'!$A$6:$A$205,B805))&gt;1,"Код повторяется в номенклатуре",IF(ISNA(MATCH(C805,{"Приход","Расход","Списание","Корректировка остатка"},0)),"Выберите тип операции",IF(NOT(ISNUMBER(D805)),"Укажите количество",IF(D805=0,"Количество не может быть 0",IF(AND(C805&lt;&gt;"Корректировка остатка",D805&lt;0),"Для этого типа количество положительное",IF(NOT(ISNUMBER('Номенклатура'!$C$2)),"Укажите дату начала учёта",IF(A805&lt;INT('Номенклатура'!$C$2),"Раньше даты начала учёта: НЕ учтено",IF(AND(C805="Корректировка остатка",TRIM(G805)=""),"Учтено: добавьте пояснение","ОК")))))))))))))</f>
        <v/>
      </c>
    </row>
    <row r="806" spans="1:9" x14ac:dyDescent="0.25">
      <c r="A806" s="16"/>
      <c r="B806" s="13"/>
      <c r="C806" s="13"/>
      <c r="D806" s="14"/>
      <c r="E806" s="17" t="str">
        <f>IF(OR(B806="",SUMPRODUCT(--EXACT('Номенклатура'!$A$6:$A$205,B806))&lt;&gt;1),"",INDEX('Номенклатура'!$D$6:$D$205,SUMPRODUCT(EXACT('Номенклатура'!$A$6:$A$205,B806)*(ROW('Номенклатура'!$A$6:$A$205)-5)))&amp;"")</f>
        <v/>
      </c>
      <c r="F806" s="18" t="str">
        <f>IF(OR(I806="ОК",I806="Учтено: добавьте пояснение"),IF(C806="Приход",D806,IF(C806="Корректировка остатка",D806,-D806)),"")</f>
        <v/>
      </c>
      <c r="G806" s="13"/>
      <c r="H806" s="15" t="str">
        <f>IF(OR(B806="",SUMPRODUCT(--EXACT('Номенклатура'!$A$6:$A$205,B806))&lt;&gt;1),"",INDEX('Номенклатура'!$B$6:$B$205,SUMPRODUCT(EXACT('Номенклатура'!$A$6:$A$205,B806)*(ROW('Номенклатура'!$A$6:$A$205)-5)))&amp;"")</f>
        <v/>
      </c>
      <c r="I806" s="15" t="str">
        <f>IF(COUNTA(A806:D806,G806)=0,"",IF(NOT(ISNUMBER(A806)),"Укажите дату",IF(B806="","Укажите код",IF(NOT(AND(ISTEXT(B806),LEN(B806)&gt;0,LEN(B806)&lt;=30,ISNUMBER(FIND(LEFT(B806,1),"ABCDEFGHIJKLMNOPQRSTUVWXYZ")),SUMPRODUCT((MID(B806,{1,2,3,4,5,6,7,8,9,10,11,12,13,14,15,16,17,18,19,20,21,22,23,24,25,26,27,28,29,30},1)&lt;&gt;"")*ISERROR(FIND(MID(B806,{1,2,3,4,5,6,7,8,9,10,11,12,13,14,15,16,17,18,19,20,21,22,23,24,25,26,27,28,29,30},1),"ABCDEFGHIJKLMNOPQRSTUVWXYZ0123456789-_")))=0,ISERROR(VALUE(B806)))),"Недопустимый код: только латинские буквы A-Z в верхнем регистре, цифры, - и _; начало с буквы, до 30 символов (например MILK-001)",IF(SUMPRODUCT(--EXACT('Номенклатура'!$A$6:$A$205,B806))=0,"Код не найден в номенклатуре",IF(SUMPRODUCT(--EXACT('Номенклатура'!$A$6:$A$205,B806))&gt;1,"Код повторяется в номенклатуре",IF(ISNA(MATCH(C806,{"Приход","Расход","Списание","Корректировка остатка"},0)),"Выберите тип операции",IF(NOT(ISNUMBER(D806)),"Укажите количество",IF(D806=0,"Количество не может быть 0",IF(AND(C806&lt;&gt;"Корректировка остатка",D806&lt;0),"Для этого типа количество положительное",IF(NOT(ISNUMBER('Номенклатура'!$C$2)),"Укажите дату начала учёта",IF(A806&lt;INT('Номенклатура'!$C$2),"Раньше даты начала учёта: НЕ учтено",IF(AND(C806="Корректировка остатка",TRIM(G806)=""),"Учтено: добавьте пояснение","ОК")))))))))))))</f>
        <v/>
      </c>
    </row>
    <row r="807" spans="1:9" x14ac:dyDescent="0.25">
      <c r="A807" s="16"/>
      <c r="B807" s="13"/>
      <c r="C807" s="13"/>
      <c r="D807" s="14"/>
      <c r="E807" s="17" t="str">
        <f>IF(OR(B807="",SUMPRODUCT(--EXACT('Номенклатура'!$A$6:$A$205,B807))&lt;&gt;1),"",INDEX('Номенклатура'!$D$6:$D$205,SUMPRODUCT(EXACT('Номенклатура'!$A$6:$A$205,B807)*(ROW('Номенклатура'!$A$6:$A$205)-5)))&amp;"")</f>
        <v/>
      </c>
      <c r="F807" s="18" t="str">
        <f>IF(OR(I807="ОК",I807="Учтено: добавьте пояснение"),IF(C807="Приход",D807,IF(C807="Корректировка остатка",D807,-D807)),"")</f>
        <v/>
      </c>
      <c r="G807" s="13"/>
      <c r="H807" s="15" t="str">
        <f>IF(OR(B807="",SUMPRODUCT(--EXACT('Номенклатура'!$A$6:$A$205,B807))&lt;&gt;1),"",INDEX('Номенклатура'!$B$6:$B$205,SUMPRODUCT(EXACT('Номенклатура'!$A$6:$A$205,B807)*(ROW('Номенклатура'!$A$6:$A$205)-5)))&amp;"")</f>
        <v/>
      </c>
      <c r="I807" s="15" t="str">
        <f>IF(COUNTA(A807:D807,G807)=0,"",IF(NOT(ISNUMBER(A807)),"Укажите дату",IF(B807="","Укажите код",IF(NOT(AND(ISTEXT(B807),LEN(B807)&gt;0,LEN(B807)&lt;=30,ISNUMBER(FIND(LEFT(B807,1),"ABCDEFGHIJKLMNOPQRSTUVWXYZ")),SUMPRODUCT((MID(B807,{1,2,3,4,5,6,7,8,9,10,11,12,13,14,15,16,17,18,19,20,21,22,23,24,25,26,27,28,29,30},1)&lt;&gt;"")*ISERROR(FIND(MID(B807,{1,2,3,4,5,6,7,8,9,10,11,12,13,14,15,16,17,18,19,20,21,22,23,24,25,26,27,28,29,30},1),"ABCDEFGHIJKLMNOPQRSTUVWXYZ0123456789-_")))=0,ISERROR(VALUE(B807)))),"Недопустимый код: только латинские буквы A-Z в верхнем регистре, цифры, - и _; начало с буквы, до 30 символов (например MILK-001)",IF(SUMPRODUCT(--EXACT('Номенклатура'!$A$6:$A$205,B807))=0,"Код не найден в номенклатуре",IF(SUMPRODUCT(--EXACT('Номенклатура'!$A$6:$A$205,B807))&gt;1,"Код повторяется в номенклатуре",IF(ISNA(MATCH(C807,{"Приход","Расход","Списание","Корректировка остатка"},0)),"Выберите тип операции",IF(NOT(ISNUMBER(D807)),"Укажите количество",IF(D807=0,"Количество не может быть 0",IF(AND(C807&lt;&gt;"Корректировка остатка",D807&lt;0),"Для этого типа количество положительное",IF(NOT(ISNUMBER('Номенклатура'!$C$2)),"Укажите дату начала учёта",IF(A807&lt;INT('Номенклатура'!$C$2),"Раньше даты начала учёта: НЕ учтено",IF(AND(C807="Корректировка остатка",TRIM(G807)=""),"Учтено: добавьте пояснение","ОК")))))))))))))</f>
        <v/>
      </c>
    </row>
    <row r="808" spans="1:9" x14ac:dyDescent="0.25">
      <c r="A808" s="16"/>
      <c r="B808" s="13"/>
      <c r="C808" s="13"/>
      <c r="D808" s="14"/>
      <c r="E808" s="17" t="str">
        <f>IF(OR(B808="",SUMPRODUCT(--EXACT('Номенклатура'!$A$6:$A$205,B808))&lt;&gt;1),"",INDEX('Номенклатура'!$D$6:$D$205,SUMPRODUCT(EXACT('Номенклатура'!$A$6:$A$205,B808)*(ROW('Номенклатура'!$A$6:$A$205)-5)))&amp;"")</f>
        <v/>
      </c>
      <c r="F808" s="18" t="str">
        <f>IF(OR(I808="ОК",I808="Учтено: добавьте пояснение"),IF(C808="Приход",D808,IF(C808="Корректировка остатка",D808,-D808)),"")</f>
        <v/>
      </c>
      <c r="G808" s="13"/>
      <c r="H808" s="15" t="str">
        <f>IF(OR(B808="",SUMPRODUCT(--EXACT('Номенклатура'!$A$6:$A$205,B808))&lt;&gt;1),"",INDEX('Номенклатура'!$B$6:$B$205,SUMPRODUCT(EXACT('Номенклатура'!$A$6:$A$205,B808)*(ROW('Номенклатура'!$A$6:$A$205)-5)))&amp;"")</f>
        <v/>
      </c>
      <c r="I808" s="15" t="str">
        <f>IF(COUNTA(A808:D808,G808)=0,"",IF(NOT(ISNUMBER(A808)),"Укажите дату",IF(B808="","Укажите код",IF(NOT(AND(ISTEXT(B808),LEN(B808)&gt;0,LEN(B808)&lt;=30,ISNUMBER(FIND(LEFT(B808,1),"ABCDEFGHIJKLMNOPQRSTUVWXYZ")),SUMPRODUCT((MID(B808,{1,2,3,4,5,6,7,8,9,10,11,12,13,14,15,16,17,18,19,20,21,22,23,24,25,26,27,28,29,30},1)&lt;&gt;"")*ISERROR(FIND(MID(B808,{1,2,3,4,5,6,7,8,9,10,11,12,13,14,15,16,17,18,19,20,21,22,23,24,25,26,27,28,29,30},1),"ABCDEFGHIJKLMNOPQRSTUVWXYZ0123456789-_")))=0,ISERROR(VALUE(B808)))),"Недопустимый код: только латинские буквы A-Z в верхнем регистре, цифры, - и _; начало с буквы, до 30 символов (например MILK-001)",IF(SUMPRODUCT(--EXACT('Номенклатура'!$A$6:$A$205,B808))=0,"Код не найден в номенклатуре",IF(SUMPRODUCT(--EXACT('Номенклатура'!$A$6:$A$205,B808))&gt;1,"Код повторяется в номенклатуре",IF(ISNA(MATCH(C808,{"Приход","Расход","Списание","Корректировка остатка"},0)),"Выберите тип операции",IF(NOT(ISNUMBER(D808)),"Укажите количество",IF(D808=0,"Количество не может быть 0",IF(AND(C808&lt;&gt;"Корректировка остатка",D808&lt;0),"Для этого типа количество положительное",IF(NOT(ISNUMBER('Номенклатура'!$C$2)),"Укажите дату начала учёта",IF(A808&lt;INT('Номенклатура'!$C$2),"Раньше даты начала учёта: НЕ учтено",IF(AND(C808="Корректировка остатка",TRIM(G808)=""),"Учтено: добавьте пояснение","ОК")))))))))))))</f>
        <v/>
      </c>
    </row>
    <row r="809" spans="1:9" x14ac:dyDescent="0.25">
      <c r="A809" s="16"/>
      <c r="B809" s="13"/>
      <c r="C809" s="13"/>
      <c r="D809" s="14"/>
      <c r="E809" s="17" t="str">
        <f>IF(OR(B809="",SUMPRODUCT(--EXACT('Номенклатура'!$A$6:$A$205,B809))&lt;&gt;1),"",INDEX('Номенклатура'!$D$6:$D$205,SUMPRODUCT(EXACT('Номенклатура'!$A$6:$A$205,B809)*(ROW('Номенклатура'!$A$6:$A$205)-5)))&amp;"")</f>
        <v/>
      </c>
      <c r="F809" s="18" t="str">
        <f>IF(OR(I809="ОК",I809="Учтено: добавьте пояснение"),IF(C809="Приход",D809,IF(C809="Корректировка остатка",D809,-D809)),"")</f>
        <v/>
      </c>
      <c r="G809" s="13"/>
      <c r="H809" s="15" t="str">
        <f>IF(OR(B809="",SUMPRODUCT(--EXACT('Номенклатура'!$A$6:$A$205,B809))&lt;&gt;1),"",INDEX('Номенклатура'!$B$6:$B$205,SUMPRODUCT(EXACT('Номенклатура'!$A$6:$A$205,B809)*(ROW('Номенклатура'!$A$6:$A$205)-5)))&amp;"")</f>
        <v/>
      </c>
      <c r="I809" s="15" t="str">
        <f>IF(COUNTA(A809:D809,G809)=0,"",IF(NOT(ISNUMBER(A809)),"Укажите дату",IF(B809="","Укажите код",IF(NOT(AND(ISTEXT(B809),LEN(B809)&gt;0,LEN(B809)&lt;=30,ISNUMBER(FIND(LEFT(B809,1),"ABCDEFGHIJKLMNOPQRSTUVWXYZ")),SUMPRODUCT((MID(B809,{1,2,3,4,5,6,7,8,9,10,11,12,13,14,15,16,17,18,19,20,21,22,23,24,25,26,27,28,29,30},1)&lt;&gt;"")*ISERROR(FIND(MID(B809,{1,2,3,4,5,6,7,8,9,10,11,12,13,14,15,16,17,18,19,20,21,22,23,24,25,26,27,28,29,30},1),"ABCDEFGHIJKLMNOPQRSTUVWXYZ0123456789-_")))=0,ISERROR(VALUE(B809)))),"Недопустимый код: только латинские буквы A-Z в верхнем регистре, цифры, - и _; начало с буквы, до 30 символов (например MILK-001)",IF(SUMPRODUCT(--EXACT('Номенклатура'!$A$6:$A$205,B809))=0,"Код не найден в номенклатуре",IF(SUMPRODUCT(--EXACT('Номенклатура'!$A$6:$A$205,B809))&gt;1,"Код повторяется в номенклатуре",IF(ISNA(MATCH(C809,{"Приход","Расход","Списание","Корректировка остатка"},0)),"Выберите тип операции",IF(NOT(ISNUMBER(D809)),"Укажите количество",IF(D809=0,"Количество не может быть 0",IF(AND(C809&lt;&gt;"Корректировка остатка",D809&lt;0),"Для этого типа количество положительное",IF(NOT(ISNUMBER('Номенклатура'!$C$2)),"Укажите дату начала учёта",IF(A809&lt;INT('Номенклатура'!$C$2),"Раньше даты начала учёта: НЕ учтено",IF(AND(C809="Корректировка остатка",TRIM(G809)=""),"Учтено: добавьте пояснение","ОК")))))))))))))</f>
        <v/>
      </c>
    </row>
    <row r="810" spans="1:9" x14ac:dyDescent="0.25">
      <c r="A810" s="16"/>
      <c r="B810" s="13"/>
      <c r="C810" s="13"/>
      <c r="D810" s="14"/>
      <c r="E810" s="17" t="str">
        <f>IF(OR(B810="",SUMPRODUCT(--EXACT('Номенклатура'!$A$6:$A$205,B810))&lt;&gt;1),"",INDEX('Номенклатура'!$D$6:$D$205,SUMPRODUCT(EXACT('Номенклатура'!$A$6:$A$205,B810)*(ROW('Номенклатура'!$A$6:$A$205)-5)))&amp;"")</f>
        <v/>
      </c>
      <c r="F810" s="18" t="str">
        <f>IF(OR(I810="ОК",I810="Учтено: добавьте пояснение"),IF(C810="Приход",D810,IF(C810="Корректировка остатка",D810,-D810)),"")</f>
        <v/>
      </c>
      <c r="G810" s="13"/>
      <c r="H810" s="15" t="str">
        <f>IF(OR(B810="",SUMPRODUCT(--EXACT('Номенклатура'!$A$6:$A$205,B810))&lt;&gt;1),"",INDEX('Номенклатура'!$B$6:$B$205,SUMPRODUCT(EXACT('Номенклатура'!$A$6:$A$205,B810)*(ROW('Номенклатура'!$A$6:$A$205)-5)))&amp;"")</f>
        <v/>
      </c>
      <c r="I810" s="15" t="str">
        <f>IF(COUNTA(A810:D810,G810)=0,"",IF(NOT(ISNUMBER(A810)),"Укажите дату",IF(B810="","Укажите код",IF(NOT(AND(ISTEXT(B810),LEN(B810)&gt;0,LEN(B810)&lt;=30,ISNUMBER(FIND(LEFT(B810,1),"ABCDEFGHIJKLMNOPQRSTUVWXYZ")),SUMPRODUCT((MID(B810,{1,2,3,4,5,6,7,8,9,10,11,12,13,14,15,16,17,18,19,20,21,22,23,24,25,26,27,28,29,30},1)&lt;&gt;"")*ISERROR(FIND(MID(B810,{1,2,3,4,5,6,7,8,9,10,11,12,13,14,15,16,17,18,19,20,21,22,23,24,25,26,27,28,29,30},1),"ABCDEFGHIJKLMNOPQRSTUVWXYZ0123456789-_")))=0,ISERROR(VALUE(B810)))),"Недопустимый код: только латинские буквы A-Z в верхнем регистре, цифры, - и _; начало с буквы, до 30 символов (например MILK-001)",IF(SUMPRODUCT(--EXACT('Номенклатура'!$A$6:$A$205,B810))=0,"Код не найден в номенклатуре",IF(SUMPRODUCT(--EXACT('Номенклатура'!$A$6:$A$205,B810))&gt;1,"Код повторяется в номенклатуре",IF(ISNA(MATCH(C810,{"Приход","Расход","Списание","Корректировка остатка"},0)),"Выберите тип операции",IF(NOT(ISNUMBER(D810)),"Укажите количество",IF(D810=0,"Количество не может быть 0",IF(AND(C810&lt;&gt;"Корректировка остатка",D810&lt;0),"Для этого типа количество положительное",IF(NOT(ISNUMBER('Номенклатура'!$C$2)),"Укажите дату начала учёта",IF(A810&lt;INT('Номенклатура'!$C$2),"Раньше даты начала учёта: НЕ учтено",IF(AND(C810="Корректировка остатка",TRIM(G810)=""),"Учтено: добавьте пояснение","ОК")))))))))))))</f>
        <v/>
      </c>
    </row>
    <row r="811" spans="1:9" x14ac:dyDescent="0.25">
      <c r="A811" s="16"/>
      <c r="B811" s="13"/>
      <c r="C811" s="13"/>
      <c r="D811" s="14"/>
      <c r="E811" s="17" t="str">
        <f>IF(OR(B811="",SUMPRODUCT(--EXACT('Номенклатура'!$A$6:$A$205,B811))&lt;&gt;1),"",INDEX('Номенклатура'!$D$6:$D$205,SUMPRODUCT(EXACT('Номенклатура'!$A$6:$A$205,B811)*(ROW('Номенклатура'!$A$6:$A$205)-5)))&amp;"")</f>
        <v/>
      </c>
      <c r="F811" s="18" t="str">
        <f>IF(OR(I811="ОК",I811="Учтено: добавьте пояснение"),IF(C811="Приход",D811,IF(C811="Корректировка остатка",D811,-D811)),"")</f>
        <v/>
      </c>
      <c r="G811" s="13"/>
      <c r="H811" s="15" t="str">
        <f>IF(OR(B811="",SUMPRODUCT(--EXACT('Номенклатура'!$A$6:$A$205,B811))&lt;&gt;1),"",INDEX('Номенклатура'!$B$6:$B$205,SUMPRODUCT(EXACT('Номенклатура'!$A$6:$A$205,B811)*(ROW('Номенклатура'!$A$6:$A$205)-5)))&amp;"")</f>
        <v/>
      </c>
      <c r="I811" s="15" t="str">
        <f>IF(COUNTA(A811:D811,G811)=0,"",IF(NOT(ISNUMBER(A811)),"Укажите дату",IF(B811="","Укажите код",IF(NOT(AND(ISTEXT(B811),LEN(B811)&gt;0,LEN(B811)&lt;=30,ISNUMBER(FIND(LEFT(B811,1),"ABCDEFGHIJKLMNOPQRSTUVWXYZ")),SUMPRODUCT((MID(B811,{1,2,3,4,5,6,7,8,9,10,11,12,13,14,15,16,17,18,19,20,21,22,23,24,25,26,27,28,29,30},1)&lt;&gt;"")*ISERROR(FIND(MID(B811,{1,2,3,4,5,6,7,8,9,10,11,12,13,14,15,16,17,18,19,20,21,22,23,24,25,26,27,28,29,30},1),"ABCDEFGHIJKLMNOPQRSTUVWXYZ0123456789-_")))=0,ISERROR(VALUE(B811)))),"Недопустимый код: только латинские буквы A-Z в верхнем регистре, цифры, - и _; начало с буквы, до 30 символов (например MILK-001)",IF(SUMPRODUCT(--EXACT('Номенклатура'!$A$6:$A$205,B811))=0,"Код не найден в номенклатуре",IF(SUMPRODUCT(--EXACT('Номенклатура'!$A$6:$A$205,B811))&gt;1,"Код повторяется в номенклатуре",IF(ISNA(MATCH(C811,{"Приход","Расход","Списание","Корректировка остатка"},0)),"Выберите тип операции",IF(NOT(ISNUMBER(D811)),"Укажите количество",IF(D811=0,"Количество не может быть 0",IF(AND(C811&lt;&gt;"Корректировка остатка",D811&lt;0),"Для этого типа количество положительное",IF(NOT(ISNUMBER('Номенклатура'!$C$2)),"Укажите дату начала учёта",IF(A811&lt;INT('Номенклатура'!$C$2),"Раньше даты начала учёта: НЕ учтено",IF(AND(C811="Корректировка остатка",TRIM(G811)=""),"Учтено: добавьте пояснение","ОК")))))))))))))</f>
        <v/>
      </c>
    </row>
    <row r="812" spans="1:9" x14ac:dyDescent="0.25">
      <c r="A812" s="16"/>
      <c r="B812" s="13"/>
      <c r="C812" s="13"/>
      <c r="D812" s="14"/>
      <c r="E812" s="17" t="str">
        <f>IF(OR(B812="",SUMPRODUCT(--EXACT('Номенклатура'!$A$6:$A$205,B812))&lt;&gt;1),"",INDEX('Номенклатура'!$D$6:$D$205,SUMPRODUCT(EXACT('Номенклатура'!$A$6:$A$205,B812)*(ROW('Номенклатура'!$A$6:$A$205)-5)))&amp;"")</f>
        <v/>
      </c>
      <c r="F812" s="18" t="str">
        <f>IF(OR(I812="ОК",I812="Учтено: добавьте пояснение"),IF(C812="Приход",D812,IF(C812="Корректировка остатка",D812,-D812)),"")</f>
        <v/>
      </c>
      <c r="G812" s="13"/>
      <c r="H812" s="15" t="str">
        <f>IF(OR(B812="",SUMPRODUCT(--EXACT('Номенклатура'!$A$6:$A$205,B812))&lt;&gt;1),"",INDEX('Номенклатура'!$B$6:$B$205,SUMPRODUCT(EXACT('Номенклатура'!$A$6:$A$205,B812)*(ROW('Номенклатура'!$A$6:$A$205)-5)))&amp;"")</f>
        <v/>
      </c>
      <c r="I812" s="15" t="str">
        <f>IF(COUNTA(A812:D812,G812)=0,"",IF(NOT(ISNUMBER(A812)),"Укажите дату",IF(B812="","Укажите код",IF(NOT(AND(ISTEXT(B812),LEN(B812)&gt;0,LEN(B812)&lt;=30,ISNUMBER(FIND(LEFT(B812,1),"ABCDEFGHIJKLMNOPQRSTUVWXYZ")),SUMPRODUCT((MID(B812,{1,2,3,4,5,6,7,8,9,10,11,12,13,14,15,16,17,18,19,20,21,22,23,24,25,26,27,28,29,30},1)&lt;&gt;"")*ISERROR(FIND(MID(B812,{1,2,3,4,5,6,7,8,9,10,11,12,13,14,15,16,17,18,19,20,21,22,23,24,25,26,27,28,29,30},1),"ABCDEFGHIJKLMNOPQRSTUVWXYZ0123456789-_")))=0,ISERROR(VALUE(B812)))),"Недопустимый код: только латинские буквы A-Z в верхнем регистре, цифры, - и _; начало с буквы, до 30 символов (например MILK-001)",IF(SUMPRODUCT(--EXACT('Номенклатура'!$A$6:$A$205,B812))=0,"Код не найден в номенклатуре",IF(SUMPRODUCT(--EXACT('Номенклатура'!$A$6:$A$205,B812))&gt;1,"Код повторяется в номенклатуре",IF(ISNA(MATCH(C812,{"Приход","Расход","Списание","Корректировка остатка"},0)),"Выберите тип операции",IF(NOT(ISNUMBER(D812)),"Укажите количество",IF(D812=0,"Количество не может быть 0",IF(AND(C812&lt;&gt;"Корректировка остатка",D812&lt;0),"Для этого типа количество положительное",IF(NOT(ISNUMBER('Номенклатура'!$C$2)),"Укажите дату начала учёта",IF(A812&lt;INT('Номенклатура'!$C$2),"Раньше даты начала учёта: НЕ учтено",IF(AND(C812="Корректировка остатка",TRIM(G812)=""),"Учтено: добавьте пояснение","ОК")))))))))))))</f>
        <v/>
      </c>
    </row>
    <row r="813" spans="1:9" x14ac:dyDescent="0.25">
      <c r="A813" s="16"/>
      <c r="B813" s="13"/>
      <c r="C813" s="13"/>
      <c r="D813" s="14"/>
      <c r="E813" s="17" t="str">
        <f>IF(OR(B813="",SUMPRODUCT(--EXACT('Номенклатура'!$A$6:$A$205,B813))&lt;&gt;1),"",INDEX('Номенклатура'!$D$6:$D$205,SUMPRODUCT(EXACT('Номенклатура'!$A$6:$A$205,B813)*(ROW('Номенклатура'!$A$6:$A$205)-5)))&amp;"")</f>
        <v/>
      </c>
      <c r="F813" s="18" t="str">
        <f>IF(OR(I813="ОК",I813="Учтено: добавьте пояснение"),IF(C813="Приход",D813,IF(C813="Корректировка остатка",D813,-D813)),"")</f>
        <v/>
      </c>
      <c r="G813" s="13"/>
      <c r="H813" s="15" t="str">
        <f>IF(OR(B813="",SUMPRODUCT(--EXACT('Номенклатура'!$A$6:$A$205,B813))&lt;&gt;1),"",INDEX('Номенклатура'!$B$6:$B$205,SUMPRODUCT(EXACT('Номенклатура'!$A$6:$A$205,B813)*(ROW('Номенклатура'!$A$6:$A$205)-5)))&amp;"")</f>
        <v/>
      </c>
      <c r="I813" s="15" t="str">
        <f>IF(COUNTA(A813:D813,G813)=0,"",IF(NOT(ISNUMBER(A813)),"Укажите дату",IF(B813="","Укажите код",IF(NOT(AND(ISTEXT(B813),LEN(B813)&gt;0,LEN(B813)&lt;=30,ISNUMBER(FIND(LEFT(B813,1),"ABCDEFGHIJKLMNOPQRSTUVWXYZ")),SUMPRODUCT((MID(B813,{1,2,3,4,5,6,7,8,9,10,11,12,13,14,15,16,17,18,19,20,21,22,23,24,25,26,27,28,29,30},1)&lt;&gt;"")*ISERROR(FIND(MID(B813,{1,2,3,4,5,6,7,8,9,10,11,12,13,14,15,16,17,18,19,20,21,22,23,24,25,26,27,28,29,30},1),"ABCDEFGHIJKLMNOPQRSTUVWXYZ0123456789-_")))=0,ISERROR(VALUE(B813)))),"Недопустимый код: только латинские буквы A-Z в верхнем регистре, цифры, - и _; начало с буквы, до 30 символов (например MILK-001)",IF(SUMPRODUCT(--EXACT('Номенклатура'!$A$6:$A$205,B813))=0,"Код не найден в номенклатуре",IF(SUMPRODUCT(--EXACT('Номенклатура'!$A$6:$A$205,B813))&gt;1,"Код повторяется в номенклатуре",IF(ISNA(MATCH(C813,{"Приход","Расход","Списание","Корректировка остатка"},0)),"Выберите тип операции",IF(NOT(ISNUMBER(D813)),"Укажите количество",IF(D813=0,"Количество не может быть 0",IF(AND(C813&lt;&gt;"Корректировка остатка",D813&lt;0),"Для этого типа количество положительное",IF(NOT(ISNUMBER('Номенклатура'!$C$2)),"Укажите дату начала учёта",IF(A813&lt;INT('Номенклатура'!$C$2),"Раньше даты начала учёта: НЕ учтено",IF(AND(C813="Корректировка остатка",TRIM(G813)=""),"Учтено: добавьте пояснение","ОК")))))))))))))</f>
        <v/>
      </c>
    </row>
    <row r="814" spans="1:9" x14ac:dyDescent="0.25">
      <c r="A814" s="16"/>
      <c r="B814" s="13"/>
      <c r="C814" s="13"/>
      <c r="D814" s="14"/>
      <c r="E814" s="17" t="str">
        <f>IF(OR(B814="",SUMPRODUCT(--EXACT('Номенклатура'!$A$6:$A$205,B814))&lt;&gt;1),"",INDEX('Номенклатура'!$D$6:$D$205,SUMPRODUCT(EXACT('Номенклатура'!$A$6:$A$205,B814)*(ROW('Номенклатура'!$A$6:$A$205)-5)))&amp;"")</f>
        <v/>
      </c>
      <c r="F814" s="18" t="str">
        <f>IF(OR(I814="ОК",I814="Учтено: добавьте пояснение"),IF(C814="Приход",D814,IF(C814="Корректировка остатка",D814,-D814)),"")</f>
        <v/>
      </c>
      <c r="G814" s="13"/>
      <c r="H814" s="15" t="str">
        <f>IF(OR(B814="",SUMPRODUCT(--EXACT('Номенклатура'!$A$6:$A$205,B814))&lt;&gt;1),"",INDEX('Номенклатура'!$B$6:$B$205,SUMPRODUCT(EXACT('Номенклатура'!$A$6:$A$205,B814)*(ROW('Номенклатура'!$A$6:$A$205)-5)))&amp;"")</f>
        <v/>
      </c>
      <c r="I814" s="15" t="str">
        <f>IF(COUNTA(A814:D814,G814)=0,"",IF(NOT(ISNUMBER(A814)),"Укажите дату",IF(B814="","Укажите код",IF(NOT(AND(ISTEXT(B814),LEN(B814)&gt;0,LEN(B814)&lt;=30,ISNUMBER(FIND(LEFT(B814,1),"ABCDEFGHIJKLMNOPQRSTUVWXYZ")),SUMPRODUCT((MID(B814,{1,2,3,4,5,6,7,8,9,10,11,12,13,14,15,16,17,18,19,20,21,22,23,24,25,26,27,28,29,30},1)&lt;&gt;"")*ISERROR(FIND(MID(B814,{1,2,3,4,5,6,7,8,9,10,11,12,13,14,15,16,17,18,19,20,21,22,23,24,25,26,27,28,29,30},1),"ABCDEFGHIJKLMNOPQRSTUVWXYZ0123456789-_")))=0,ISERROR(VALUE(B814)))),"Недопустимый код: только латинские буквы A-Z в верхнем регистре, цифры, - и _; начало с буквы, до 30 символов (например MILK-001)",IF(SUMPRODUCT(--EXACT('Номенклатура'!$A$6:$A$205,B814))=0,"Код не найден в номенклатуре",IF(SUMPRODUCT(--EXACT('Номенклатура'!$A$6:$A$205,B814))&gt;1,"Код повторяется в номенклатуре",IF(ISNA(MATCH(C814,{"Приход","Расход","Списание","Корректировка остатка"},0)),"Выберите тип операции",IF(NOT(ISNUMBER(D814)),"Укажите количество",IF(D814=0,"Количество не может быть 0",IF(AND(C814&lt;&gt;"Корректировка остатка",D814&lt;0),"Для этого типа количество положительное",IF(NOT(ISNUMBER('Номенклатура'!$C$2)),"Укажите дату начала учёта",IF(A814&lt;INT('Номенклатура'!$C$2),"Раньше даты начала учёта: НЕ учтено",IF(AND(C814="Корректировка остатка",TRIM(G814)=""),"Учтено: добавьте пояснение","ОК")))))))))))))</f>
        <v/>
      </c>
    </row>
    <row r="815" spans="1:9" x14ac:dyDescent="0.25">
      <c r="A815" s="16"/>
      <c r="B815" s="13"/>
      <c r="C815" s="13"/>
      <c r="D815" s="14"/>
      <c r="E815" s="17" t="str">
        <f>IF(OR(B815="",SUMPRODUCT(--EXACT('Номенклатура'!$A$6:$A$205,B815))&lt;&gt;1),"",INDEX('Номенклатура'!$D$6:$D$205,SUMPRODUCT(EXACT('Номенклатура'!$A$6:$A$205,B815)*(ROW('Номенклатура'!$A$6:$A$205)-5)))&amp;"")</f>
        <v/>
      </c>
      <c r="F815" s="18" t="str">
        <f>IF(OR(I815="ОК",I815="Учтено: добавьте пояснение"),IF(C815="Приход",D815,IF(C815="Корректировка остатка",D815,-D815)),"")</f>
        <v/>
      </c>
      <c r="G815" s="13"/>
      <c r="H815" s="15" t="str">
        <f>IF(OR(B815="",SUMPRODUCT(--EXACT('Номенклатура'!$A$6:$A$205,B815))&lt;&gt;1),"",INDEX('Номенклатура'!$B$6:$B$205,SUMPRODUCT(EXACT('Номенклатура'!$A$6:$A$205,B815)*(ROW('Номенклатура'!$A$6:$A$205)-5)))&amp;"")</f>
        <v/>
      </c>
      <c r="I815" s="15" t="str">
        <f>IF(COUNTA(A815:D815,G815)=0,"",IF(NOT(ISNUMBER(A815)),"Укажите дату",IF(B815="","Укажите код",IF(NOT(AND(ISTEXT(B815),LEN(B815)&gt;0,LEN(B815)&lt;=30,ISNUMBER(FIND(LEFT(B815,1),"ABCDEFGHIJKLMNOPQRSTUVWXYZ")),SUMPRODUCT((MID(B815,{1,2,3,4,5,6,7,8,9,10,11,12,13,14,15,16,17,18,19,20,21,22,23,24,25,26,27,28,29,30},1)&lt;&gt;"")*ISERROR(FIND(MID(B815,{1,2,3,4,5,6,7,8,9,10,11,12,13,14,15,16,17,18,19,20,21,22,23,24,25,26,27,28,29,30},1),"ABCDEFGHIJKLMNOPQRSTUVWXYZ0123456789-_")))=0,ISERROR(VALUE(B815)))),"Недопустимый код: только латинские буквы A-Z в верхнем регистре, цифры, - и _; начало с буквы, до 30 символов (например MILK-001)",IF(SUMPRODUCT(--EXACT('Номенклатура'!$A$6:$A$205,B815))=0,"Код не найден в номенклатуре",IF(SUMPRODUCT(--EXACT('Номенклатура'!$A$6:$A$205,B815))&gt;1,"Код повторяется в номенклатуре",IF(ISNA(MATCH(C815,{"Приход","Расход","Списание","Корректировка остатка"},0)),"Выберите тип операции",IF(NOT(ISNUMBER(D815)),"Укажите количество",IF(D815=0,"Количество не может быть 0",IF(AND(C815&lt;&gt;"Корректировка остатка",D815&lt;0),"Для этого типа количество положительное",IF(NOT(ISNUMBER('Номенклатура'!$C$2)),"Укажите дату начала учёта",IF(A815&lt;INT('Номенклатура'!$C$2),"Раньше даты начала учёта: НЕ учтено",IF(AND(C815="Корректировка остатка",TRIM(G815)=""),"Учтено: добавьте пояснение","ОК")))))))))))))</f>
        <v/>
      </c>
    </row>
    <row r="816" spans="1:9" x14ac:dyDescent="0.25">
      <c r="A816" s="16"/>
      <c r="B816" s="13"/>
      <c r="C816" s="13"/>
      <c r="D816" s="14"/>
      <c r="E816" s="17" t="str">
        <f>IF(OR(B816="",SUMPRODUCT(--EXACT('Номенклатура'!$A$6:$A$205,B816))&lt;&gt;1),"",INDEX('Номенклатура'!$D$6:$D$205,SUMPRODUCT(EXACT('Номенклатура'!$A$6:$A$205,B816)*(ROW('Номенклатура'!$A$6:$A$205)-5)))&amp;"")</f>
        <v/>
      </c>
      <c r="F816" s="18" t="str">
        <f>IF(OR(I816="ОК",I816="Учтено: добавьте пояснение"),IF(C816="Приход",D816,IF(C816="Корректировка остатка",D816,-D816)),"")</f>
        <v/>
      </c>
      <c r="G816" s="13"/>
      <c r="H816" s="15" t="str">
        <f>IF(OR(B816="",SUMPRODUCT(--EXACT('Номенклатура'!$A$6:$A$205,B816))&lt;&gt;1),"",INDEX('Номенклатура'!$B$6:$B$205,SUMPRODUCT(EXACT('Номенклатура'!$A$6:$A$205,B816)*(ROW('Номенклатура'!$A$6:$A$205)-5)))&amp;"")</f>
        <v/>
      </c>
      <c r="I816" s="15" t="str">
        <f>IF(COUNTA(A816:D816,G816)=0,"",IF(NOT(ISNUMBER(A816)),"Укажите дату",IF(B816="","Укажите код",IF(NOT(AND(ISTEXT(B816),LEN(B816)&gt;0,LEN(B816)&lt;=30,ISNUMBER(FIND(LEFT(B816,1),"ABCDEFGHIJKLMNOPQRSTUVWXYZ")),SUMPRODUCT((MID(B816,{1,2,3,4,5,6,7,8,9,10,11,12,13,14,15,16,17,18,19,20,21,22,23,24,25,26,27,28,29,30},1)&lt;&gt;"")*ISERROR(FIND(MID(B816,{1,2,3,4,5,6,7,8,9,10,11,12,13,14,15,16,17,18,19,20,21,22,23,24,25,26,27,28,29,30},1),"ABCDEFGHIJKLMNOPQRSTUVWXYZ0123456789-_")))=0,ISERROR(VALUE(B816)))),"Недопустимый код: только латинские буквы A-Z в верхнем регистре, цифры, - и _; начало с буквы, до 30 символов (например MILK-001)",IF(SUMPRODUCT(--EXACT('Номенклатура'!$A$6:$A$205,B816))=0,"Код не найден в номенклатуре",IF(SUMPRODUCT(--EXACT('Номенклатура'!$A$6:$A$205,B816))&gt;1,"Код повторяется в номенклатуре",IF(ISNA(MATCH(C816,{"Приход","Расход","Списание","Корректировка остатка"},0)),"Выберите тип операции",IF(NOT(ISNUMBER(D816)),"Укажите количество",IF(D816=0,"Количество не может быть 0",IF(AND(C816&lt;&gt;"Корректировка остатка",D816&lt;0),"Для этого типа количество положительное",IF(NOT(ISNUMBER('Номенклатура'!$C$2)),"Укажите дату начала учёта",IF(A816&lt;INT('Номенклатура'!$C$2),"Раньше даты начала учёта: НЕ учтено",IF(AND(C816="Корректировка остатка",TRIM(G816)=""),"Учтено: добавьте пояснение","ОК")))))))))))))</f>
        <v/>
      </c>
    </row>
    <row r="817" spans="1:9" x14ac:dyDescent="0.25">
      <c r="A817" s="16"/>
      <c r="B817" s="13"/>
      <c r="C817" s="13"/>
      <c r="D817" s="14"/>
      <c r="E817" s="17" t="str">
        <f>IF(OR(B817="",SUMPRODUCT(--EXACT('Номенклатура'!$A$6:$A$205,B817))&lt;&gt;1),"",INDEX('Номенклатура'!$D$6:$D$205,SUMPRODUCT(EXACT('Номенклатура'!$A$6:$A$205,B817)*(ROW('Номенклатура'!$A$6:$A$205)-5)))&amp;"")</f>
        <v/>
      </c>
      <c r="F817" s="18" t="str">
        <f>IF(OR(I817="ОК",I817="Учтено: добавьте пояснение"),IF(C817="Приход",D817,IF(C817="Корректировка остатка",D817,-D817)),"")</f>
        <v/>
      </c>
      <c r="G817" s="13"/>
      <c r="H817" s="15" t="str">
        <f>IF(OR(B817="",SUMPRODUCT(--EXACT('Номенклатура'!$A$6:$A$205,B817))&lt;&gt;1),"",INDEX('Номенклатура'!$B$6:$B$205,SUMPRODUCT(EXACT('Номенклатура'!$A$6:$A$205,B817)*(ROW('Номенклатура'!$A$6:$A$205)-5)))&amp;"")</f>
        <v/>
      </c>
      <c r="I817" s="15" t="str">
        <f>IF(COUNTA(A817:D817,G817)=0,"",IF(NOT(ISNUMBER(A817)),"Укажите дату",IF(B817="","Укажите код",IF(NOT(AND(ISTEXT(B817),LEN(B817)&gt;0,LEN(B817)&lt;=30,ISNUMBER(FIND(LEFT(B817,1),"ABCDEFGHIJKLMNOPQRSTUVWXYZ")),SUMPRODUCT((MID(B817,{1,2,3,4,5,6,7,8,9,10,11,12,13,14,15,16,17,18,19,20,21,22,23,24,25,26,27,28,29,30},1)&lt;&gt;"")*ISERROR(FIND(MID(B817,{1,2,3,4,5,6,7,8,9,10,11,12,13,14,15,16,17,18,19,20,21,22,23,24,25,26,27,28,29,30},1),"ABCDEFGHIJKLMNOPQRSTUVWXYZ0123456789-_")))=0,ISERROR(VALUE(B817)))),"Недопустимый код: только латинские буквы A-Z в верхнем регистре, цифры, - и _; начало с буквы, до 30 символов (например MILK-001)",IF(SUMPRODUCT(--EXACT('Номенклатура'!$A$6:$A$205,B817))=0,"Код не найден в номенклатуре",IF(SUMPRODUCT(--EXACT('Номенклатура'!$A$6:$A$205,B817))&gt;1,"Код повторяется в номенклатуре",IF(ISNA(MATCH(C817,{"Приход","Расход","Списание","Корректировка остатка"},0)),"Выберите тип операции",IF(NOT(ISNUMBER(D817)),"Укажите количество",IF(D817=0,"Количество не может быть 0",IF(AND(C817&lt;&gt;"Корректировка остатка",D817&lt;0),"Для этого типа количество положительное",IF(NOT(ISNUMBER('Номенклатура'!$C$2)),"Укажите дату начала учёта",IF(A817&lt;INT('Номенклатура'!$C$2),"Раньше даты начала учёта: НЕ учтено",IF(AND(C817="Корректировка остатка",TRIM(G817)=""),"Учтено: добавьте пояснение","ОК")))))))))))))</f>
        <v/>
      </c>
    </row>
    <row r="818" spans="1:9" x14ac:dyDescent="0.25">
      <c r="A818" s="16"/>
      <c r="B818" s="13"/>
      <c r="C818" s="13"/>
      <c r="D818" s="14"/>
      <c r="E818" s="17" t="str">
        <f>IF(OR(B818="",SUMPRODUCT(--EXACT('Номенклатура'!$A$6:$A$205,B818))&lt;&gt;1),"",INDEX('Номенклатура'!$D$6:$D$205,SUMPRODUCT(EXACT('Номенклатура'!$A$6:$A$205,B818)*(ROW('Номенклатура'!$A$6:$A$205)-5)))&amp;"")</f>
        <v/>
      </c>
      <c r="F818" s="18" t="str">
        <f>IF(OR(I818="ОК",I818="Учтено: добавьте пояснение"),IF(C818="Приход",D818,IF(C818="Корректировка остатка",D818,-D818)),"")</f>
        <v/>
      </c>
      <c r="G818" s="13"/>
      <c r="H818" s="15" t="str">
        <f>IF(OR(B818="",SUMPRODUCT(--EXACT('Номенклатура'!$A$6:$A$205,B818))&lt;&gt;1),"",INDEX('Номенклатура'!$B$6:$B$205,SUMPRODUCT(EXACT('Номенклатура'!$A$6:$A$205,B818)*(ROW('Номенклатура'!$A$6:$A$205)-5)))&amp;"")</f>
        <v/>
      </c>
      <c r="I818" s="15" t="str">
        <f>IF(COUNTA(A818:D818,G818)=0,"",IF(NOT(ISNUMBER(A818)),"Укажите дату",IF(B818="","Укажите код",IF(NOT(AND(ISTEXT(B818),LEN(B818)&gt;0,LEN(B818)&lt;=30,ISNUMBER(FIND(LEFT(B818,1),"ABCDEFGHIJKLMNOPQRSTUVWXYZ")),SUMPRODUCT((MID(B818,{1,2,3,4,5,6,7,8,9,10,11,12,13,14,15,16,17,18,19,20,21,22,23,24,25,26,27,28,29,30},1)&lt;&gt;"")*ISERROR(FIND(MID(B818,{1,2,3,4,5,6,7,8,9,10,11,12,13,14,15,16,17,18,19,20,21,22,23,24,25,26,27,28,29,30},1),"ABCDEFGHIJKLMNOPQRSTUVWXYZ0123456789-_")))=0,ISERROR(VALUE(B818)))),"Недопустимый код: только латинские буквы A-Z в верхнем регистре, цифры, - и _; начало с буквы, до 30 символов (например MILK-001)",IF(SUMPRODUCT(--EXACT('Номенклатура'!$A$6:$A$205,B818))=0,"Код не найден в номенклатуре",IF(SUMPRODUCT(--EXACT('Номенклатура'!$A$6:$A$205,B818))&gt;1,"Код повторяется в номенклатуре",IF(ISNA(MATCH(C818,{"Приход","Расход","Списание","Корректировка остатка"},0)),"Выберите тип операции",IF(NOT(ISNUMBER(D818)),"Укажите количество",IF(D818=0,"Количество не может быть 0",IF(AND(C818&lt;&gt;"Корректировка остатка",D818&lt;0),"Для этого типа количество положительное",IF(NOT(ISNUMBER('Номенклатура'!$C$2)),"Укажите дату начала учёта",IF(A818&lt;INT('Номенклатура'!$C$2),"Раньше даты начала учёта: НЕ учтено",IF(AND(C818="Корректировка остатка",TRIM(G818)=""),"Учтено: добавьте пояснение","ОК")))))))))))))</f>
        <v/>
      </c>
    </row>
    <row r="819" spans="1:9" x14ac:dyDescent="0.25">
      <c r="A819" s="16"/>
      <c r="B819" s="13"/>
      <c r="C819" s="13"/>
      <c r="D819" s="14"/>
      <c r="E819" s="17" t="str">
        <f>IF(OR(B819="",SUMPRODUCT(--EXACT('Номенклатура'!$A$6:$A$205,B819))&lt;&gt;1),"",INDEX('Номенклатура'!$D$6:$D$205,SUMPRODUCT(EXACT('Номенклатура'!$A$6:$A$205,B819)*(ROW('Номенклатура'!$A$6:$A$205)-5)))&amp;"")</f>
        <v/>
      </c>
      <c r="F819" s="18" t="str">
        <f>IF(OR(I819="ОК",I819="Учтено: добавьте пояснение"),IF(C819="Приход",D819,IF(C819="Корректировка остатка",D819,-D819)),"")</f>
        <v/>
      </c>
      <c r="G819" s="13"/>
      <c r="H819" s="15" t="str">
        <f>IF(OR(B819="",SUMPRODUCT(--EXACT('Номенклатура'!$A$6:$A$205,B819))&lt;&gt;1),"",INDEX('Номенклатура'!$B$6:$B$205,SUMPRODUCT(EXACT('Номенклатура'!$A$6:$A$205,B819)*(ROW('Номенклатура'!$A$6:$A$205)-5)))&amp;"")</f>
        <v/>
      </c>
      <c r="I819" s="15" t="str">
        <f>IF(COUNTA(A819:D819,G819)=0,"",IF(NOT(ISNUMBER(A819)),"Укажите дату",IF(B819="","Укажите код",IF(NOT(AND(ISTEXT(B819),LEN(B819)&gt;0,LEN(B819)&lt;=30,ISNUMBER(FIND(LEFT(B819,1),"ABCDEFGHIJKLMNOPQRSTUVWXYZ")),SUMPRODUCT((MID(B819,{1,2,3,4,5,6,7,8,9,10,11,12,13,14,15,16,17,18,19,20,21,22,23,24,25,26,27,28,29,30},1)&lt;&gt;"")*ISERROR(FIND(MID(B819,{1,2,3,4,5,6,7,8,9,10,11,12,13,14,15,16,17,18,19,20,21,22,23,24,25,26,27,28,29,30},1),"ABCDEFGHIJKLMNOPQRSTUVWXYZ0123456789-_")))=0,ISERROR(VALUE(B819)))),"Недопустимый код: только латинские буквы A-Z в верхнем регистре, цифры, - и _; начало с буквы, до 30 символов (например MILK-001)",IF(SUMPRODUCT(--EXACT('Номенклатура'!$A$6:$A$205,B819))=0,"Код не найден в номенклатуре",IF(SUMPRODUCT(--EXACT('Номенклатура'!$A$6:$A$205,B819))&gt;1,"Код повторяется в номенклатуре",IF(ISNA(MATCH(C819,{"Приход","Расход","Списание","Корректировка остатка"},0)),"Выберите тип операции",IF(NOT(ISNUMBER(D819)),"Укажите количество",IF(D819=0,"Количество не может быть 0",IF(AND(C819&lt;&gt;"Корректировка остатка",D819&lt;0),"Для этого типа количество положительное",IF(NOT(ISNUMBER('Номенклатура'!$C$2)),"Укажите дату начала учёта",IF(A819&lt;INT('Номенклатура'!$C$2),"Раньше даты начала учёта: НЕ учтено",IF(AND(C819="Корректировка остатка",TRIM(G819)=""),"Учтено: добавьте пояснение","ОК")))))))))))))</f>
        <v/>
      </c>
    </row>
    <row r="820" spans="1:9" x14ac:dyDescent="0.25">
      <c r="A820" s="16"/>
      <c r="B820" s="13"/>
      <c r="C820" s="13"/>
      <c r="D820" s="14"/>
      <c r="E820" s="17" t="str">
        <f>IF(OR(B820="",SUMPRODUCT(--EXACT('Номенклатура'!$A$6:$A$205,B820))&lt;&gt;1),"",INDEX('Номенклатура'!$D$6:$D$205,SUMPRODUCT(EXACT('Номенклатура'!$A$6:$A$205,B820)*(ROW('Номенклатура'!$A$6:$A$205)-5)))&amp;"")</f>
        <v/>
      </c>
      <c r="F820" s="18" t="str">
        <f>IF(OR(I820="ОК",I820="Учтено: добавьте пояснение"),IF(C820="Приход",D820,IF(C820="Корректировка остатка",D820,-D820)),"")</f>
        <v/>
      </c>
      <c r="G820" s="13"/>
      <c r="H820" s="15" t="str">
        <f>IF(OR(B820="",SUMPRODUCT(--EXACT('Номенклатура'!$A$6:$A$205,B820))&lt;&gt;1),"",INDEX('Номенклатура'!$B$6:$B$205,SUMPRODUCT(EXACT('Номенклатура'!$A$6:$A$205,B820)*(ROW('Номенклатура'!$A$6:$A$205)-5)))&amp;"")</f>
        <v/>
      </c>
      <c r="I820" s="15" t="str">
        <f>IF(COUNTA(A820:D820,G820)=0,"",IF(NOT(ISNUMBER(A820)),"Укажите дату",IF(B820="","Укажите код",IF(NOT(AND(ISTEXT(B820),LEN(B820)&gt;0,LEN(B820)&lt;=30,ISNUMBER(FIND(LEFT(B820,1),"ABCDEFGHIJKLMNOPQRSTUVWXYZ")),SUMPRODUCT((MID(B820,{1,2,3,4,5,6,7,8,9,10,11,12,13,14,15,16,17,18,19,20,21,22,23,24,25,26,27,28,29,30},1)&lt;&gt;"")*ISERROR(FIND(MID(B820,{1,2,3,4,5,6,7,8,9,10,11,12,13,14,15,16,17,18,19,20,21,22,23,24,25,26,27,28,29,30},1),"ABCDEFGHIJKLMNOPQRSTUVWXYZ0123456789-_")))=0,ISERROR(VALUE(B820)))),"Недопустимый код: только латинские буквы A-Z в верхнем регистре, цифры, - и _; начало с буквы, до 30 символов (например MILK-001)",IF(SUMPRODUCT(--EXACT('Номенклатура'!$A$6:$A$205,B820))=0,"Код не найден в номенклатуре",IF(SUMPRODUCT(--EXACT('Номенклатура'!$A$6:$A$205,B820))&gt;1,"Код повторяется в номенклатуре",IF(ISNA(MATCH(C820,{"Приход","Расход","Списание","Корректировка остатка"},0)),"Выберите тип операции",IF(NOT(ISNUMBER(D820)),"Укажите количество",IF(D820=0,"Количество не может быть 0",IF(AND(C820&lt;&gt;"Корректировка остатка",D820&lt;0),"Для этого типа количество положительное",IF(NOT(ISNUMBER('Номенклатура'!$C$2)),"Укажите дату начала учёта",IF(A820&lt;INT('Номенклатура'!$C$2),"Раньше даты начала учёта: НЕ учтено",IF(AND(C820="Корректировка остатка",TRIM(G820)=""),"Учтено: добавьте пояснение","ОК")))))))))))))</f>
        <v/>
      </c>
    </row>
    <row r="821" spans="1:9" x14ac:dyDescent="0.25">
      <c r="A821" s="16"/>
      <c r="B821" s="13"/>
      <c r="C821" s="13"/>
      <c r="D821" s="14"/>
      <c r="E821" s="17" t="str">
        <f>IF(OR(B821="",SUMPRODUCT(--EXACT('Номенклатура'!$A$6:$A$205,B821))&lt;&gt;1),"",INDEX('Номенклатура'!$D$6:$D$205,SUMPRODUCT(EXACT('Номенклатура'!$A$6:$A$205,B821)*(ROW('Номенклатура'!$A$6:$A$205)-5)))&amp;"")</f>
        <v/>
      </c>
      <c r="F821" s="18" t="str">
        <f>IF(OR(I821="ОК",I821="Учтено: добавьте пояснение"),IF(C821="Приход",D821,IF(C821="Корректировка остатка",D821,-D821)),"")</f>
        <v/>
      </c>
      <c r="G821" s="13"/>
      <c r="H821" s="15" t="str">
        <f>IF(OR(B821="",SUMPRODUCT(--EXACT('Номенклатура'!$A$6:$A$205,B821))&lt;&gt;1),"",INDEX('Номенклатура'!$B$6:$B$205,SUMPRODUCT(EXACT('Номенклатура'!$A$6:$A$205,B821)*(ROW('Номенклатура'!$A$6:$A$205)-5)))&amp;"")</f>
        <v/>
      </c>
      <c r="I821" s="15" t="str">
        <f>IF(COUNTA(A821:D821,G821)=0,"",IF(NOT(ISNUMBER(A821)),"Укажите дату",IF(B821="","Укажите код",IF(NOT(AND(ISTEXT(B821),LEN(B821)&gt;0,LEN(B821)&lt;=30,ISNUMBER(FIND(LEFT(B821,1),"ABCDEFGHIJKLMNOPQRSTUVWXYZ")),SUMPRODUCT((MID(B821,{1,2,3,4,5,6,7,8,9,10,11,12,13,14,15,16,17,18,19,20,21,22,23,24,25,26,27,28,29,30},1)&lt;&gt;"")*ISERROR(FIND(MID(B821,{1,2,3,4,5,6,7,8,9,10,11,12,13,14,15,16,17,18,19,20,21,22,23,24,25,26,27,28,29,30},1),"ABCDEFGHIJKLMNOPQRSTUVWXYZ0123456789-_")))=0,ISERROR(VALUE(B821)))),"Недопустимый код: только латинские буквы A-Z в верхнем регистре, цифры, - и _; начало с буквы, до 30 символов (например MILK-001)",IF(SUMPRODUCT(--EXACT('Номенклатура'!$A$6:$A$205,B821))=0,"Код не найден в номенклатуре",IF(SUMPRODUCT(--EXACT('Номенклатура'!$A$6:$A$205,B821))&gt;1,"Код повторяется в номенклатуре",IF(ISNA(MATCH(C821,{"Приход","Расход","Списание","Корректировка остатка"},0)),"Выберите тип операции",IF(NOT(ISNUMBER(D821)),"Укажите количество",IF(D821=0,"Количество не может быть 0",IF(AND(C821&lt;&gt;"Корректировка остатка",D821&lt;0),"Для этого типа количество положительное",IF(NOT(ISNUMBER('Номенклатура'!$C$2)),"Укажите дату начала учёта",IF(A821&lt;INT('Номенклатура'!$C$2),"Раньше даты начала учёта: НЕ учтено",IF(AND(C821="Корректировка остатка",TRIM(G821)=""),"Учтено: добавьте пояснение","ОК")))))))))))))</f>
        <v/>
      </c>
    </row>
    <row r="822" spans="1:9" x14ac:dyDescent="0.25">
      <c r="A822" s="16"/>
      <c r="B822" s="13"/>
      <c r="C822" s="13"/>
      <c r="D822" s="14"/>
      <c r="E822" s="17" t="str">
        <f>IF(OR(B822="",SUMPRODUCT(--EXACT('Номенклатура'!$A$6:$A$205,B822))&lt;&gt;1),"",INDEX('Номенклатура'!$D$6:$D$205,SUMPRODUCT(EXACT('Номенклатура'!$A$6:$A$205,B822)*(ROW('Номенклатура'!$A$6:$A$205)-5)))&amp;"")</f>
        <v/>
      </c>
      <c r="F822" s="18" t="str">
        <f>IF(OR(I822="ОК",I822="Учтено: добавьте пояснение"),IF(C822="Приход",D822,IF(C822="Корректировка остатка",D822,-D822)),"")</f>
        <v/>
      </c>
      <c r="G822" s="13"/>
      <c r="H822" s="15" t="str">
        <f>IF(OR(B822="",SUMPRODUCT(--EXACT('Номенклатура'!$A$6:$A$205,B822))&lt;&gt;1),"",INDEX('Номенклатура'!$B$6:$B$205,SUMPRODUCT(EXACT('Номенклатура'!$A$6:$A$205,B822)*(ROW('Номенклатура'!$A$6:$A$205)-5)))&amp;"")</f>
        <v/>
      </c>
      <c r="I822" s="15" t="str">
        <f>IF(COUNTA(A822:D822,G822)=0,"",IF(NOT(ISNUMBER(A822)),"Укажите дату",IF(B822="","Укажите код",IF(NOT(AND(ISTEXT(B822),LEN(B822)&gt;0,LEN(B822)&lt;=30,ISNUMBER(FIND(LEFT(B822,1),"ABCDEFGHIJKLMNOPQRSTUVWXYZ")),SUMPRODUCT((MID(B822,{1,2,3,4,5,6,7,8,9,10,11,12,13,14,15,16,17,18,19,20,21,22,23,24,25,26,27,28,29,30},1)&lt;&gt;"")*ISERROR(FIND(MID(B822,{1,2,3,4,5,6,7,8,9,10,11,12,13,14,15,16,17,18,19,20,21,22,23,24,25,26,27,28,29,30},1),"ABCDEFGHIJKLMNOPQRSTUVWXYZ0123456789-_")))=0,ISERROR(VALUE(B822)))),"Недопустимый код: только латинские буквы A-Z в верхнем регистре, цифры, - и _; начало с буквы, до 30 символов (например MILK-001)",IF(SUMPRODUCT(--EXACT('Номенклатура'!$A$6:$A$205,B822))=0,"Код не найден в номенклатуре",IF(SUMPRODUCT(--EXACT('Номенклатура'!$A$6:$A$205,B822))&gt;1,"Код повторяется в номенклатуре",IF(ISNA(MATCH(C822,{"Приход","Расход","Списание","Корректировка остатка"},0)),"Выберите тип операции",IF(NOT(ISNUMBER(D822)),"Укажите количество",IF(D822=0,"Количество не может быть 0",IF(AND(C822&lt;&gt;"Корректировка остатка",D822&lt;0),"Для этого типа количество положительное",IF(NOT(ISNUMBER('Номенклатура'!$C$2)),"Укажите дату начала учёта",IF(A822&lt;INT('Номенклатура'!$C$2),"Раньше даты начала учёта: НЕ учтено",IF(AND(C822="Корректировка остатка",TRIM(G822)=""),"Учтено: добавьте пояснение","ОК")))))))))))))</f>
        <v/>
      </c>
    </row>
    <row r="823" spans="1:9" x14ac:dyDescent="0.25">
      <c r="A823" s="16"/>
      <c r="B823" s="13"/>
      <c r="C823" s="13"/>
      <c r="D823" s="14"/>
      <c r="E823" s="17" t="str">
        <f>IF(OR(B823="",SUMPRODUCT(--EXACT('Номенклатура'!$A$6:$A$205,B823))&lt;&gt;1),"",INDEX('Номенклатура'!$D$6:$D$205,SUMPRODUCT(EXACT('Номенклатура'!$A$6:$A$205,B823)*(ROW('Номенклатура'!$A$6:$A$205)-5)))&amp;"")</f>
        <v/>
      </c>
      <c r="F823" s="18" t="str">
        <f>IF(OR(I823="ОК",I823="Учтено: добавьте пояснение"),IF(C823="Приход",D823,IF(C823="Корректировка остатка",D823,-D823)),"")</f>
        <v/>
      </c>
      <c r="G823" s="13"/>
      <c r="H823" s="15" t="str">
        <f>IF(OR(B823="",SUMPRODUCT(--EXACT('Номенклатура'!$A$6:$A$205,B823))&lt;&gt;1),"",INDEX('Номенклатура'!$B$6:$B$205,SUMPRODUCT(EXACT('Номенклатура'!$A$6:$A$205,B823)*(ROW('Номенклатура'!$A$6:$A$205)-5)))&amp;"")</f>
        <v/>
      </c>
      <c r="I823" s="15" t="str">
        <f>IF(COUNTA(A823:D823,G823)=0,"",IF(NOT(ISNUMBER(A823)),"Укажите дату",IF(B823="","Укажите код",IF(NOT(AND(ISTEXT(B823),LEN(B823)&gt;0,LEN(B823)&lt;=30,ISNUMBER(FIND(LEFT(B823,1),"ABCDEFGHIJKLMNOPQRSTUVWXYZ")),SUMPRODUCT((MID(B823,{1,2,3,4,5,6,7,8,9,10,11,12,13,14,15,16,17,18,19,20,21,22,23,24,25,26,27,28,29,30},1)&lt;&gt;"")*ISERROR(FIND(MID(B823,{1,2,3,4,5,6,7,8,9,10,11,12,13,14,15,16,17,18,19,20,21,22,23,24,25,26,27,28,29,30},1),"ABCDEFGHIJKLMNOPQRSTUVWXYZ0123456789-_")))=0,ISERROR(VALUE(B823)))),"Недопустимый код: только латинские буквы A-Z в верхнем регистре, цифры, - и _; начало с буквы, до 30 символов (например MILK-001)",IF(SUMPRODUCT(--EXACT('Номенклатура'!$A$6:$A$205,B823))=0,"Код не найден в номенклатуре",IF(SUMPRODUCT(--EXACT('Номенклатура'!$A$6:$A$205,B823))&gt;1,"Код повторяется в номенклатуре",IF(ISNA(MATCH(C823,{"Приход","Расход","Списание","Корректировка остатка"},0)),"Выберите тип операции",IF(NOT(ISNUMBER(D823)),"Укажите количество",IF(D823=0,"Количество не может быть 0",IF(AND(C823&lt;&gt;"Корректировка остатка",D823&lt;0),"Для этого типа количество положительное",IF(NOT(ISNUMBER('Номенклатура'!$C$2)),"Укажите дату начала учёта",IF(A823&lt;INT('Номенклатура'!$C$2),"Раньше даты начала учёта: НЕ учтено",IF(AND(C823="Корректировка остатка",TRIM(G823)=""),"Учтено: добавьте пояснение","ОК")))))))))))))</f>
        <v/>
      </c>
    </row>
    <row r="824" spans="1:9" x14ac:dyDescent="0.25">
      <c r="A824" s="16"/>
      <c r="B824" s="13"/>
      <c r="C824" s="13"/>
      <c r="D824" s="14"/>
      <c r="E824" s="17" t="str">
        <f>IF(OR(B824="",SUMPRODUCT(--EXACT('Номенклатура'!$A$6:$A$205,B824))&lt;&gt;1),"",INDEX('Номенклатура'!$D$6:$D$205,SUMPRODUCT(EXACT('Номенклатура'!$A$6:$A$205,B824)*(ROW('Номенклатура'!$A$6:$A$205)-5)))&amp;"")</f>
        <v/>
      </c>
      <c r="F824" s="18" t="str">
        <f>IF(OR(I824="ОК",I824="Учтено: добавьте пояснение"),IF(C824="Приход",D824,IF(C824="Корректировка остатка",D824,-D824)),"")</f>
        <v/>
      </c>
      <c r="G824" s="13"/>
      <c r="H824" s="15" t="str">
        <f>IF(OR(B824="",SUMPRODUCT(--EXACT('Номенклатура'!$A$6:$A$205,B824))&lt;&gt;1),"",INDEX('Номенклатура'!$B$6:$B$205,SUMPRODUCT(EXACT('Номенклатура'!$A$6:$A$205,B824)*(ROW('Номенклатура'!$A$6:$A$205)-5)))&amp;"")</f>
        <v/>
      </c>
      <c r="I824" s="15" t="str">
        <f>IF(COUNTA(A824:D824,G824)=0,"",IF(NOT(ISNUMBER(A824)),"Укажите дату",IF(B824="","Укажите код",IF(NOT(AND(ISTEXT(B824),LEN(B824)&gt;0,LEN(B824)&lt;=30,ISNUMBER(FIND(LEFT(B824,1),"ABCDEFGHIJKLMNOPQRSTUVWXYZ")),SUMPRODUCT((MID(B824,{1,2,3,4,5,6,7,8,9,10,11,12,13,14,15,16,17,18,19,20,21,22,23,24,25,26,27,28,29,30},1)&lt;&gt;"")*ISERROR(FIND(MID(B824,{1,2,3,4,5,6,7,8,9,10,11,12,13,14,15,16,17,18,19,20,21,22,23,24,25,26,27,28,29,30},1),"ABCDEFGHIJKLMNOPQRSTUVWXYZ0123456789-_")))=0,ISERROR(VALUE(B824)))),"Недопустимый код: только латинские буквы A-Z в верхнем регистре, цифры, - и _; начало с буквы, до 30 символов (например MILK-001)",IF(SUMPRODUCT(--EXACT('Номенклатура'!$A$6:$A$205,B824))=0,"Код не найден в номенклатуре",IF(SUMPRODUCT(--EXACT('Номенклатура'!$A$6:$A$205,B824))&gt;1,"Код повторяется в номенклатуре",IF(ISNA(MATCH(C824,{"Приход","Расход","Списание","Корректировка остатка"},0)),"Выберите тип операции",IF(NOT(ISNUMBER(D824)),"Укажите количество",IF(D824=0,"Количество не может быть 0",IF(AND(C824&lt;&gt;"Корректировка остатка",D824&lt;0),"Для этого типа количество положительное",IF(NOT(ISNUMBER('Номенклатура'!$C$2)),"Укажите дату начала учёта",IF(A824&lt;INT('Номенклатура'!$C$2),"Раньше даты начала учёта: НЕ учтено",IF(AND(C824="Корректировка остатка",TRIM(G824)=""),"Учтено: добавьте пояснение","ОК")))))))))))))</f>
        <v/>
      </c>
    </row>
    <row r="825" spans="1:9" x14ac:dyDescent="0.25">
      <c r="A825" s="16"/>
      <c r="B825" s="13"/>
      <c r="C825" s="13"/>
      <c r="D825" s="14"/>
      <c r="E825" s="17" t="str">
        <f>IF(OR(B825="",SUMPRODUCT(--EXACT('Номенклатура'!$A$6:$A$205,B825))&lt;&gt;1),"",INDEX('Номенклатура'!$D$6:$D$205,SUMPRODUCT(EXACT('Номенклатура'!$A$6:$A$205,B825)*(ROW('Номенклатура'!$A$6:$A$205)-5)))&amp;"")</f>
        <v/>
      </c>
      <c r="F825" s="18" t="str">
        <f>IF(OR(I825="ОК",I825="Учтено: добавьте пояснение"),IF(C825="Приход",D825,IF(C825="Корректировка остатка",D825,-D825)),"")</f>
        <v/>
      </c>
      <c r="G825" s="13"/>
      <c r="H825" s="15" t="str">
        <f>IF(OR(B825="",SUMPRODUCT(--EXACT('Номенклатура'!$A$6:$A$205,B825))&lt;&gt;1),"",INDEX('Номенклатура'!$B$6:$B$205,SUMPRODUCT(EXACT('Номенклатура'!$A$6:$A$205,B825)*(ROW('Номенклатура'!$A$6:$A$205)-5)))&amp;"")</f>
        <v/>
      </c>
      <c r="I825" s="15" t="str">
        <f>IF(COUNTA(A825:D825,G825)=0,"",IF(NOT(ISNUMBER(A825)),"Укажите дату",IF(B825="","Укажите код",IF(NOT(AND(ISTEXT(B825),LEN(B825)&gt;0,LEN(B825)&lt;=30,ISNUMBER(FIND(LEFT(B825,1),"ABCDEFGHIJKLMNOPQRSTUVWXYZ")),SUMPRODUCT((MID(B825,{1,2,3,4,5,6,7,8,9,10,11,12,13,14,15,16,17,18,19,20,21,22,23,24,25,26,27,28,29,30},1)&lt;&gt;"")*ISERROR(FIND(MID(B825,{1,2,3,4,5,6,7,8,9,10,11,12,13,14,15,16,17,18,19,20,21,22,23,24,25,26,27,28,29,30},1),"ABCDEFGHIJKLMNOPQRSTUVWXYZ0123456789-_")))=0,ISERROR(VALUE(B825)))),"Недопустимый код: только латинские буквы A-Z в верхнем регистре, цифры, - и _; начало с буквы, до 30 символов (например MILK-001)",IF(SUMPRODUCT(--EXACT('Номенклатура'!$A$6:$A$205,B825))=0,"Код не найден в номенклатуре",IF(SUMPRODUCT(--EXACT('Номенклатура'!$A$6:$A$205,B825))&gt;1,"Код повторяется в номенклатуре",IF(ISNA(MATCH(C825,{"Приход","Расход","Списание","Корректировка остатка"},0)),"Выберите тип операции",IF(NOT(ISNUMBER(D825)),"Укажите количество",IF(D825=0,"Количество не может быть 0",IF(AND(C825&lt;&gt;"Корректировка остатка",D825&lt;0),"Для этого типа количество положительное",IF(NOT(ISNUMBER('Номенклатура'!$C$2)),"Укажите дату начала учёта",IF(A825&lt;INT('Номенклатура'!$C$2),"Раньше даты начала учёта: НЕ учтено",IF(AND(C825="Корректировка остатка",TRIM(G825)=""),"Учтено: добавьте пояснение","ОК")))))))))))))</f>
        <v/>
      </c>
    </row>
    <row r="826" spans="1:9" x14ac:dyDescent="0.25">
      <c r="A826" s="16"/>
      <c r="B826" s="13"/>
      <c r="C826" s="13"/>
      <c r="D826" s="14"/>
      <c r="E826" s="17" t="str">
        <f>IF(OR(B826="",SUMPRODUCT(--EXACT('Номенклатура'!$A$6:$A$205,B826))&lt;&gt;1),"",INDEX('Номенклатура'!$D$6:$D$205,SUMPRODUCT(EXACT('Номенклатура'!$A$6:$A$205,B826)*(ROW('Номенклатура'!$A$6:$A$205)-5)))&amp;"")</f>
        <v/>
      </c>
      <c r="F826" s="18" t="str">
        <f>IF(OR(I826="ОК",I826="Учтено: добавьте пояснение"),IF(C826="Приход",D826,IF(C826="Корректировка остатка",D826,-D826)),"")</f>
        <v/>
      </c>
      <c r="G826" s="13"/>
      <c r="H826" s="15" t="str">
        <f>IF(OR(B826="",SUMPRODUCT(--EXACT('Номенклатура'!$A$6:$A$205,B826))&lt;&gt;1),"",INDEX('Номенклатура'!$B$6:$B$205,SUMPRODUCT(EXACT('Номенклатура'!$A$6:$A$205,B826)*(ROW('Номенклатура'!$A$6:$A$205)-5)))&amp;"")</f>
        <v/>
      </c>
      <c r="I826" s="15" t="str">
        <f>IF(COUNTA(A826:D826,G826)=0,"",IF(NOT(ISNUMBER(A826)),"Укажите дату",IF(B826="","Укажите код",IF(NOT(AND(ISTEXT(B826),LEN(B826)&gt;0,LEN(B826)&lt;=30,ISNUMBER(FIND(LEFT(B826,1),"ABCDEFGHIJKLMNOPQRSTUVWXYZ")),SUMPRODUCT((MID(B826,{1,2,3,4,5,6,7,8,9,10,11,12,13,14,15,16,17,18,19,20,21,22,23,24,25,26,27,28,29,30},1)&lt;&gt;"")*ISERROR(FIND(MID(B826,{1,2,3,4,5,6,7,8,9,10,11,12,13,14,15,16,17,18,19,20,21,22,23,24,25,26,27,28,29,30},1),"ABCDEFGHIJKLMNOPQRSTUVWXYZ0123456789-_")))=0,ISERROR(VALUE(B826)))),"Недопустимый код: только латинские буквы A-Z в верхнем регистре, цифры, - и _; начало с буквы, до 30 символов (например MILK-001)",IF(SUMPRODUCT(--EXACT('Номенклатура'!$A$6:$A$205,B826))=0,"Код не найден в номенклатуре",IF(SUMPRODUCT(--EXACT('Номенклатура'!$A$6:$A$205,B826))&gt;1,"Код повторяется в номенклатуре",IF(ISNA(MATCH(C826,{"Приход","Расход","Списание","Корректировка остатка"},0)),"Выберите тип операции",IF(NOT(ISNUMBER(D826)),"Укажите количество",IF(D826=0,"Количество не может быть 0",IF(AND(C826&lt;&gt;"Корректировка остатка",D826&lt;0),"Для этого типа количество положительное",IF(NOT(ISNUMBER('Номенклатура'!$C$2)),"Укажите дату начала учёта",IF(A826&lt;INT('Номенклатура'!$C$2),"Раньше даты начала учёта: НЕ учтено",IF(AND(C826="Корректировка остатка",TRIM(G826)=""),"Учтено: добавьте пояснение","ОК")))))))))))))</f>
        <v/>
      </c>
    </row>
    <row r="827" spans="1:9" x14ac:dyDescent="0.25">
      <c r="A827" s="16"/>
      <c r="B827" s="13"/>
      <c r="C827" s="13"/>
      <c r="D827" s="14"/>
      <c r="E827" s="17" t="str">
        <f>IF(OR(B827="",SUMPRODUCT(--EXACT('Номенклатура'!$A$6:$A$205,B827))&lt;&gt;1),"",INDEX('Номенклатура'!$D$6:$D$205,SUMPRODUCT(EXACT('Номенклатура'!$A$6:$A$205,B827)*(ROW('Номенклатура'!$A$6:$A$205)-5)))&amp;"")</f>
        <v/>
      </c>
      <c r="F827" s="18" t="str">
        <f>IF(OR(I827="ОК",I827="Учтено: добавьте пояснение"),IF(C827="Приход",D827,IF(C827="Корректировка остатка",D827,-D827)),"")</f>
        <v/>
      </c>
      <c r="G827" s="13"/>
      <c r="H827" s="15" t="str">
        <f>IF(OR(B827="",SUMPRODUCT(--EXACT('Номенклатура'!$A$6:$A$205,B827))&lt;&gt;1),"",INDEX('Номенклатура'!$B$6:$B$205,SUMPRODUCT(EXACT('Номенклатура'!$A$6:$A$205,B827)*(ROW('Номенклатура'!$A$6:$A$205)-5)))&amp;"")</f>
        <v/>
      </c>
      <c r="I827" s="15" t="str">
        <f>IF(COUNTA(A827:D827,G827)=0,"",IF(NOT(ISNUMBER(A827)),"Укажите дату",IF(B827="","Укажите код",IF(NOT(AND(ISTEXT(B827),LEN(B827)&gt;0,LEN(B827)&lt;=30,ISNUMBER(FIND(LEFT(B827,1),"ABCDEFGHIJKLMNOPQRSTUVWXYZ")),SUMPRODUCT((MID(B827,{1,2,3,4,5,6,7,8,9,10,11,12,13,14,15,16,17,18,19,20,21,22,23,24,25,26,27,28,29,30},1)&lt;&gt;"")*ISERROR(FIND(MID(B827,{1,2,3,4,5,6,7,8,9,10,11,12,13,14,15,16,17,18,19,20,21,22,23,24,25,26,27,28,29,30},1),"ABCDEFGHIJKLMNOPQRSTUVWXYZ0123456789-_")))=0,ISERROR(VALUE(B827)))),"Недопустимый код: только латинские буквы A-Z в верхнем регистре, цифры, - и _; начало с буквы, до 30 символов (например MILK-001)",IF(SUMPRODUCT(--EXACT('Номенклатура'!$A$6:$A$205,B827))=0,"Код не найден в номенклатуре",IF(SUMPRODUCT(--EXACT('Номенклатура'!$A$6:$A$205,B827))&gt;1,"Код повторяется в номенклатуре",IF(ISNA(MATCH(C827,{"Приход","Расход","Списание","Корректировка остатка"},0)),"Выберите тип операции",IF(NOT(ISNUMBER(D827)),"Укажите количество",IF(D827=0,"Количество не может быть 0",IF(AND(C827&lt;&gt;"Корректировка остатка",D827&lt;0),"Для этого типа количество положительное",IF(NOT(ISNUMBER('Номенклатура'!$C$2)),"Укажите дату начала учёта",IF(A827&lt;INT('Номенклатура'!$C$2),"Раньше даты начала учёта: НЕ учтено",IF(AND(C827="Корректировка остатка",TRIM(G827)=""),"Учтено: добавьте пояснение","ОК")))))))))))))</f>
        <v/>
      </c>
    </row>
    <row r="828" spans="1:9" x14ac:dyDescent="0.25">
      <c r="A828" s="16"/>
      <c r="B828" s="13"/>
      <c r="C828" s="13"/>
      <c r="D828" s="14"/>
      <c r="E828" s="17" t="str">
        <f>IF(OR(B828="",SUMPRODUCT(--EXACT('Номенклатура'!$A$6:$A$205,B828))&lt;&gt;1),"",INDEX('Номенклатура'!$D$6:$D$205,SUMPRODUCT(EXACT('Номенклатура'!$A$6:$A$205,B828)*(ROW('Номенклатура'!$A$6:$A$205)-5)))&amp;"")</f>
        <v/>
      </c>
      <c r="F828" s="18" t="str">
        <f>IF(OR(I828="ОК",I828="Учтено: добавьте пояснение"),IF(C828="Приход",D828,IF(C828="Корректировка остатка",D828,-D828)),"")</f>
        <v/>
      </c>
      <c r="G828" s="13"/>
      <c r="H828" s="15" t="str">
        <f>IF(OR(B828="",SUMPRODUCT(--EXACT('Номенклатура'!$A$6:$A$205,B828))&lt;&gt;1),"",INDEX('Номенклатура'!$B$6:$B$205,SUMPRODUCT(EXACT('Номенклатура'!$A$6:$A$205,B828)*(ROW('Номенклатура'!$A$6:$A$205)-5)))&amp;"")</f>
        <v/>
      </c>
      <c r="I828" s="15" t="str">
        <f>IF(COUNTA(A828:D828,G828)=0,"",IF(NOT(ISNUMBER(A828)),"Укажите дату",IF(B828="","Укажите код",IF(NOT(AND(ISTEXT(B828),LEN(B828)&gt;0,LEN(B828)&lt;=30,ISNUMBER(FIND(LEFT(B828,1),"ABCDEFGHIJKLMNOPQRSTUVWXYZ")),SUMPRODUCT((MID(B828,{1,2,3,4,5,6,7,8,9,10,11,12,13,14,15,16,17,18,19,20,21,22,23,24,25,26,27,28,29,30},1)&lt;&gt;"")*ISERROR(FIND(MID(B828,{1,2,3,4,5,6,7,8,9,10,11,12,13,14,15,16,17,18,19,20,21,22,23,24,25,26,27,28,29,30},1),"ABCDEFGHIJKLMNOPQRSTUVWXYZ0123456789-_")))=0,ISERROR(VALUE(B828)))),"Недопустимый код: только латинские буквы A-Z в верхнем регистре, цифры, - и _; начало с буквы, до 30 символов (например MILK-001)",IF(SUMPRODUCT(--EXACT('Номенклатура'!$A$6:$A$205,B828))=0,"Код не найден в номенклатуре",IF(SUMPRODUCT(--EXACT('Номенклатура'!$A$6:$A$205,B828))&gt;1,"Код повторяется в номенклатуре",IF(ISNA(MATCH(C828,{"Приход","Расход","Списание","Корректировка остатка"},0)),"Выберите тип операции",IF(NOT(ISNUMBER(D828)),"Укажите количество",IF(D828=0,"Количество не может быть 0",IF(AND(C828&lt;&gt;"Корректировка остатка",D828&lt;0),"Для этого типа количество положительное",IF(NOT(ISNUMBER('Номенклатура'!$C$2)),"Укажите дату начала учёта",IF(A828&lt;INT('Номенклатура'!$C$2),"Раньше даты начала учёта: НЕ учтено",IF(AND(C828="Корректировка остатка",TRIM(G828)=""),"Учтено: добавьте пояснение","ОК")))))))))))))</f>
        <v/>
      </c>
    </row>
    <row r="829" spans="1:9" x14ac:dyDescent="0.25">
      <c r="A829" s="16"/>
      <c r="B829" s="13"/>
      <c r="C829" s="13"/>
      <c r="D829" s="14"/>
      <c r="E829" s="17" t="str">
        <f>IF(OR(B829="",SUMPRODUCT(--EXACT('Номенклатура'!$A$6:$A$205,B829))&lt;&gt;1),"",INDEX('Номенклатура'!$D$6:$D$205,SUMPRODUCT(EXACT('Номенклатура'!$A$6:$A$205,B829)*(ROW('Номенклатура'!$A$6:$A$205)-5)))&amp;"")</f>
        <v/>
      </c>
      <c r="F829" s="18" t="str">
        <f>IF(OR(I829="ОК",I829="Учтено: добавьте пояснение"),IF(C829="Приход",D829,IF(C829="Корректировка остатка",D829,-D829)),"")</f>
        <v/>
      </c>
      <c r="G829" s="13"/>
      <c r="H829" s="15" t="str">
        <f>IF(OR(B829="",SUMPRODUCT(--EXACT('Номенклатура'!$A$6:$A$205,B829))&lt;&gt;1),"",INDEX('Номенклатура'!$B$6:$B$205,SUMPRODUCT(EXACT('Номенклатура'!$A$6:$A$205,B829)*(ROW('Номенклатура'!$A$6:$A$205)-5)))&amp;"")</f>
        <v/>
      </c>
      <c r="I829" s="15" t="str">
        <f>IF(COUNTA(A829:D829,G829)=0,"",IF(NOT(ISNUMBER(A829)),"Укажите дату",IF(B829="","Укажите код",IF(NOT(AND(ISTEXT(B829),LEN(B829)&gt;0,LEN(B829)&lt;=30,ISNUMBER(FIND(LEFT(B829,1),"ABCDEFGHIJKLMNOPQRSTUVWXYZ")),SUMPRODUCT((MID(B829,{1,2,3,4,5,6,7,8,9,10,11,12,13,14,15,16,17,18,19,20,21,22,23,24,25,26,27,28,29,30},1)&lt;&gt;"")*ISERROR(FIND(MID(B829,{1,2,3,4,5,6,7,8,9,10,11,12,13,14,15,16,17,18,19,20,21,22,23,24,25,26,27,28,29,30},1),"ABCDEFGHIJKLMNOPQRSTUVWXYZ0123456789-_")))=0,ISERROR(VALUE(B829)))),"Недопустимый код: только латинские буквы A-Z в верхнем регистре, цифры, - и _; начало с буквы, до 30 символов (например MILK-001)",IF(SUMPRODUCT(--EXACT('Номенклатура'!$A$6:$A$205,B829))=0,"Код не найден в номенклатуре",IF(SUMPRODUCT(--EXACT('Номенклатура'!$A$6:$A$205,B829))&gt;1,"Код повторяется в номенклатуре",IF(ISNA(MATCH(C829,{"Приход","Расход","Списание","Корректировка остатка"},0)),"Выберите тип операции",IF(NOT(ISNUMBER(D829)),"Укажите количество",IF(D829=0,"Количество не может быть 0",IF(AND(C829&lt;&gt;"Корректировка остатка",D829&lt;0),"Для этого типа количество положительное",IF(NOT(ISNUMBER('Номенклатура'!$C$2)),"Укажите дату начала учёта",IF(A829&lt;INT('Номенклатура'!$C$2),"Раньше даты начала учёта: НЕ учтено",IF(AND(C829="Корректировка остатка",TRIM(G829)=""),"Учтено: добавьте пояснение","ОК")))))))))))))</f>
        <v/>
      </c>
    </row>
    <row r="830" spans="1:9" x14ac:dyDescent="0.25">
      <c r="A830" s="16"/>
      <c r="B830" s="13"/>
      <c r="C830" s="13"/>
      <c r="D830" s="14"/>
      <c r="E830" s="17" t="str">
        <f>IF(OR(B830="",SUMPRODUCT(--EXACT('Номенклатура'!$A$6:$A$205,B830))&lt;&gt;1),"",INDEX('Номенклатура'!$D$6:$D$205,SUMPRODUCT(EXACT('Номенклатура'!$A$6:$A$205,B830)*(ROW('Номенклатура'!$A$6:$A$205)-5)))&amp;"")</f>
        <v/>
      </c>
      <c r="F830" s="18" t="str">
        <f>IF(OR(I830="ОК",I830="Учтено: добавьте пояснение"),IF(C830="Приход",D830,IF(C830="Корректировка остатка",D830,-D830)),"")</f>
        <v/>
      </c>
      <c r="G830" s="13"/>
      <c r="H830" s="15" t="str">
        <f>IF(OR(B830="",SUMPRODUCT(--EXACT('Номенклатура'!$A$6:$A$205,B830))&lt;&gt;1),"",INDEX('Номенклатура'!$B$6:$B$205,SUMPRODUCT(EXACT('Номенклатура'!$A$6:$A$205,B830)*(ROW('Номенклатура'!$A$6:$A$205)-5)))&amp;"")</f>
        <v/>
      </c>
      <c r="I830" s="15" t="str">
        <f>IF(COUNTA(A830:D830,G830)=0,"",IF(NOT(ISNUMBER(A830)),"Укажите дату",IF(B830="","Укажите код",IF(NOT(AND(ISTEXT(B830),LEN(B830)&gt;0,LEN(B830)&lt;=30,ISNUMBER(FIND(LEFT(B830,1),"ABCDEFGHIJKLMNOPQRSTUVWXYZ")),SUMPRODUCT((MID(B830,{1,2,3,4,5,6,7,8,9,10,11,12,13,14,15,16,17,18,19,20,21,22,23,24,25,26,27,28,29,30},1)&lt;&gt;"")*ISERROR(FIND(MID(B830,{1,2,3,4,5,6,7,8,9,10,11,12,13,14,15,16,17,18,19,20,21,22,23,24,25,26,27,28,29,30},1),"ABCDEFGHIJKLMNOPQRSTUVWXYZ0123456789-_")))=0,ISERROR(VALUE(B830)))),"Недопустимый код: только латинские буквы A-Z в верхнем регистре, цифры, - и _; начало с буквы, до 30 символов (например MILK-001)",IF(SUMPRODUCT(--EXACT('Номенклатура'!$A$6:$A$205,B830))=0,"Код не найден в номенклатуре",IF(SUMPRODUCT(--EXACT('Номенклатура'!$A$6:$A$205,B830))&gt;1,"Код повторяется в номенклатуре",IF(ISNA(MATCH(C830,{"Приход","Расход","Списание","Корректировка остатка"},0)),"Выберите тип операции",IF(NOT(ISNUMBER(D830)),"Укажите количество",IF(D830=0,"Количество не может быть 0",IF(AND(C830&lt;&gt;"Корректировка остатка",D830&lt;0),"Для этого типа количество положительное",IF(NOT(ISNUMBER('Номенклатура'!$C$2)),"Укажите дату начала учёта",IF(A830&lt;INT('Номенклатура'!$C$2),"Раньше даты начала учёта: НЕ учтено",IF(AND(C830="Корректировка остатка",TRIM(G830)=""),"Учтено: добавьте пояснение","ОК")))))))))))))</f>
        <v/>
      </c>
    </row>
    <row r="831" spans="1:9" x14ac:dyDescent="0.25">
      <c r="A831" s="16"/>
      <c r="B831" s="13"/>
      <c r="C831" s="13"/>
      <c r="D831" s="14"/>
      <c r="E831" s="17" t="str">
        <f>IF(OR(B831="",SUMPRODUCT(--EXACT('Номенклатура'!$A$6:$A$205,B831))&lt;&gt;1),"",INDEX('Номенклатура'!$D$6:$D$205,SUMPRODUCT(EXACT('Номенклатура'!$A$6:$A$205,B831)*(ROW('Номенклатура'!$A$6:$A$205)-5)))&amp;"")</f>
        <v/>
      </c>
      <c r="F831" s="18" t="str">
        <f>IF(OR(I831="ОК",I831="Учтено: добавьте пояснение"),IF(C831="Приход",D831,IF(C831="Корректировка остатка",D831,-D831)),"")</f>
        <v/>
      </c>
      <c r="G831" s="13"/>
      <c r="H831" s="15" t="str">
        <f>IF(OR(B831="",SUMPRODUCT(--EXACT('Номенклатура'!$A$6:$A$205,B831))&lt;&gt;1),"",INDEX('Номенклатура'!$B$6:$B$205,SUMPRODUCT(EXACT('Номенклатура'!$A$6:$A$205,B831)*(ROW('Номенклатура'!$A$6:$A$205)-5)))&amp;"")</f>
        <v/>
      </c>
      <c r="I831" s="15" t="str">
        <f>IF(COUNTA(A831:D831,G831)=0,"",IF(NOT(ISNUMBER(A831)),"Укажите дату",IF(B831="","Укажите код",IF(NOT(AND(ISTEXT(B831),LEN(B831)&gt;0,LEN(B831)&lt;=30,ISNUMBER(FIND(LEFT(B831,1),"ABCDEFGHIJKLMNOPQRSTUVWXYZ")),SUMPRODUCT((MID(B831,{1,2,3,4,5,6,7,8,9,10,11,12,13,14,15,16,17,18,19,20,21,22,23,24,25,26,27,28,29,30},1)&lt;&gt;"")*ISERROR(FIND(MID(B831,{1,2,3,4,5,6,7,8,9,10,11,12,13,14,15,16,17,18,19,20,21,22,23,24,25,26,27,28,29,30},1),"ABCDEFGHIJKLMNOPQRSTUVWXYZ0123456789-_")))=0,ISERROR(VALUE(B831)))),"Недопустимый код: только латинские буквы A-Z в верхнем регистре, цифры, - и _; начало с буквы, до 30 символов (например MILK-001)",IF(SUMPRODUCT(--EXACT('Номенклатура'!$A$6:$A$205,B831))=0,"Код не найден в номенклатуре",IF(SUMPRODUCT(--EXACT('Номенклатура'!$A$6:$A$205,B831))&gt;1,"Код повторяется в номенклатуре",IF(ISNA(MATCH(C831,{"Приход","Расход","Списание","Корректировка остатка"},0)),"Выберите тип операции",IF(NOT(ISNUMBER(D831)),"Укажите количество",IF(D831=0,"Количество не может быть 0",IF(AND(C831&lt;&gt;"Корректировка остатка",D831&lt;0),"Для этого типа количество положительное",IF(NOT(ISNUMBER('Номенклатура'!$C$2)),"Укажите дату начала учёта",IF(A831&lt;INT('Номенклатура'!$C$2),"Раньше даты начала учёта: НЕ учтено",IF(AND(C831="Корректировка остатка",TRIM(G831)=""),"Учтено: добавьте пояснение","ОК")))))))))))))</f>
        <v/>
      </c>
    </row>
    <row r="832" spans="1:9" x14ac:dyDescent="0.25">
      <c r="A832" s="16"/>
      <c r="B832" s="13"/>
      <c r="C832" s="13"/>
      <c r="D832" s="14"/>
      <c r="E832" s="17" t="str">
        <f>IF(OR(B832="",SUMPRODUCT(--EXACT('Номенклатура'!$A$6:$A$205,B832))&lt;&gt;1),"",INDEX('Номенклатура'!$D$6:$D$205,SUMPRODUCT(EXACT('Номенклатура'!$A$6:$A$205,B832)*(ROW('Номенклатура'!$A$6:$A$205)-5)))&amp;"")</f>
        <v/>
      </c>
      <c r="F832" s="18" t="str">
        <f>IF(OR(I832="ОК",I832="Учтено: добавьте пояснение"),IF(C832="Приход",D832,IF(C832="Корректировка остатка",D832,-D832)),"")</f>
        <v/>
      </c>
      <c r="G832" s="13"/>
      <c r="H832" s="15" t="str">
        <f>IF(OR(B832="",SUMPRODUCT(--EXACT('Номенклатура'!$A$6:$A$205,B832))&lt;&gt;1),"",INDEX('Номенклатура'!$B$6:$B$205,SUMPRODUCT(EXACT('Номенклатура'!$A$6:$A$205,B832)*(ROW('Номенклатура'!$A$6:$A$205)-5)))&amp;"")</f>
        <v/>
      </c>
      <c r="I832" s="15" t="str">
        <f>IF(COUNTA(A832:D832,G832)=0,"",IF(NOT(ISNUMBER(A832)),"Укажите дату",IF(B832="","Укажите код",IF(NOT(AND(ISTEXT(B832),LEN(B832)&gt;0,LEN(B832)&lt;=30,ISNUMBER(FIND(LEFT(B832,1),"ABCDEFGHIJKLMNOPQRSTUVWXYZ")),SUMPRODUCT((MID(B832,{1,2,3,4,5,6,7,8,9,10,11,12,13,14,15,16,17,18,19,20,21,22,23,24,25,26,27,28,29,30},1)&lt;&gt;"")*ISERROR(FIND(MID(B832,{1,2,3,4,5,6,7,8,9,10,11,12,13,14,15,16,17,18,19,20,21,22,23,24,25,26,27,28,29,30},1),"ABCDEFGHIJKLMNOPQRSTUVWXYZ0123456789-_")))=0,ISERROR(VALUE(B832)))),"Недопустимый код: только латинские буквы A-Z в верхнем регистре, цифры, - и _; начало с буквы, до 30 символов (например MILK-001)",IF(SUMPRODUCT(--EXACT('Номенклатура'!$A$6:$A$205,B832))=0,"Код не найден в номенклатуре",IF(SUMPRODUCT(--EXACT('Номенклатура'!$A$6:$A$205,B832))&gt;1,"Код повторяется в номенклатуре",IF(ISNA(MATCH(C832,{"Приход","Расход","Списание","Корректировка остатка"},0)),"Выберите тип операции",IF(NOT(ISNUMBER(D832)),"Укажите количество",IF(D832=0,"Количество не может быть 0",IF(AND(C832&lt;&gt;"Корректировка остатка",D832&lt;0),"Для этого типа количество положительное",IF(NOT(ISNUMBER('Номенклатура'!$C$2)),"Укажите дату начала учёта",IF(A832&lt;INT('Номенклатура'!$C$2),"Раньше даты начала учёта: НЕ учтено",IF(AND(C832="Корректировка остатка",TRIM(G832)=""),"Учтено: добавьте пояснение","ОК")))))))))))))</f>
        <v/>
      </c>
    </row>
    <row r="833" spans="1:9" x14ac:dyDescent="0.25">
      <c r="A833" s="16"/>
      <c r="B833" s="13"/>
      <c r="C833" s="13"/>
      <c r="D833" s="14"/>
      <c r="E833" s="17" t="str">
        <f>IF(OR(B833="",SUMPRODUCT(--EXACT('Номенклатура'!$A$6:$A$205,B833))&lt;&gt;1),"",INDEX('Номенклатура'!$D$6:$D$205,SUMPRODUCT(EXACT('Номенклатура'!$A$6:$A$205,B833)*(ROW('Номенклатура'!$A$6:$A$205)-5)))&amp;"")</f>
        <v/>
      </c>
      <c r="F833" s="18" t="str">
        <f>IF(OR(I833="ОК",I833="Учтено: добавьте пояснение"),IF(C833="Приход",D833,IF(C833="Корректировка остатка",D833,-D833)),"")</f>
        <v/>
      </c>
      <c r="G833" s="13"/>
      <c r="H833" s="15" t="str">
        <f>IF(OR(B833="",SUMPRODUCT(--EXACT('Номенклатура'!$A$6:$A$205,B833))&lt;&gt;1),"",INDEX('Номенклатура'!$B$6:$B$205,SUMPRODUCT(EXACT('Номенклатура'!$A$6:$A$205,B833)*(ROW('Номенклатура'!$A$6:$A$205)-5)))&amp;"")</f>
        <v/>
      </c>
      <c r="I833" s="15" t="str">
        <f>IF(COUNTA(A833:D833,G833)=0,"",IF(NOT(ISNUMBER(A833)),"Укажите дату",IF(B833="","Укажите код",IF(NOT(AND(ISTEXT(B833),LEN(B833)&gt;0,LEN(B833)&lt;=30,ISNUMBER(FIND(LEFT(B833,1),"ABCDEFGHIJKLMNOPQRSTUVWXYZ")),SUMPRODUCT((MID(B833,{1,2,3,4,5,6,7,8,9,10,11,12,13,14,15,16,17,18,19,20,21,22,23,24,25,26,27,28,29,30},1)&lt;&gt;"")*ISERROR(FIND(MID(B833,{1,2,3,4,5,6,7,8,9,10,11,12,13,14,15,16,17,18,19,20,21,22,23,24,25,26,27,28,29,30},1),"ABCDEFGHIJKLMNOPQRSTUVWXYZ0123456789-_")))=0,ISERROR(VALUE(B833)))),"Недопустимый код: только латинские буквы A-Z в верхнем регистре, цифры, - и _; начало с буквы, до 30 символов (например MILK-001)",IF(SUMPRODUCT(--EXACT('Номенклатура'!$A$6:$A$205,B833))=0,"Код не найден в номенклатуре",IF(SUMPRODUCT(--EXACT('Номенклатура'!$A$6:$A$205,B833))&gt;1,"Код повторяется в номенклатуре",IF(ISNA(MATCH(C833,{"Приход","Расход","Списание","Корректировка остатка"},0)),"Выберите тип операции",IF(NOT(ISNUMBER(D833)),"Укажите количество",IF(D833=0,"Количество не может быть 0",IF(AND(C833&lt;&gt;"Корректировка остатка",D833&lt;0),"Для этого типа количество положительное",IF(NOT(ISNUMBER('Номенклатура'!$C$2)),"Укажите дату начала учёта",IF(A833&lt;INT('Номенклатура'!$C$2),"Раньше даты начала учёта: НЕ учтено",IF(AND(C833="Корректировка остатка",TRIM(G833)=""),"Учтено: добавьте пояснение","ОК")))))))))))))</f>
        <v/>
      </c>
    </row>
    <row r="834" spans="1:9" x14ac:dyDescent="0.25">
      <c r="A834" s="16"/>
      <c r="B834" s="13"/>
      <c r="C834" s="13"/>
      <c r="D834" s="14"/>
      <c r="E834" s="17" t="str">
        <f>IF(OR(B834="",SUMPRODUCT(--EXACT('Номенклатура'!$A$6:$A$205,B834))&lt;&gt;1),"",INDEX('Номенклатура'!$D$6:$D$205,SUMPRODUCT(EXACT('Номенклатура'!$A$6:$A$205,B834)*(ROW('Номенклатура'!$A$6:$A$205)-5)))&amp;"")</f>
        <v/>
      </c>
      <c r="F834" s="18" t="str">
        <f>IF(OR(I834="ОК",I834="Учтено: добавьте пояснение"),IF(C834="Приход",D834,IF(C834="Корректировка остатка",D834,-D834)),"")</f>
        <v/>
      </c>
      <c r="G834" s="13"/>
      <c r="H834" s="15" t="str">
        <f>IF(OR(B834="",SUMPRODUCT(--EXACT('Номенклатура'!$A$6:$A$205,B834))&lt;&gt;1),"",INDEX('Номенклатура'!$B$6:$B$205,SUMPRODUCT(EXACT('Номенклатура'!$A$6:$A$205,B834)*(ROW('Номенклатура'!$A$6:$A$205)-5)))&amp;"")</f>
        <v/>
      </c>
      <c r="I834" s="15" t="str">
        <f>IF(COUNTA(A834:D834,G834)=0,"",IF(NOT(ISNUMBER(A834)),"Укажите дату",IF(B834="","Укажите код",IF(NOT(AND(ISTEXT(B834),LEN(B834)&gt;0,LEN(B834)&lt;=30,ISNUMBER(FIND(LEFT(B834,1),"ABCDEFGHIJKLMNOPQRSTUVWXYZ")),SUMPRODUCT((MID(B834,{1,2,3,4,5,6,7,8,9,10,11,12,13,14,15,16,17,18,19,20,21,22,23,24,25,26,27,28,29,30},1)&lt;&gt;"")*ISERROR(FIND(MID(B834,{1,2,3,4,5,6,7,8,9,10,11,12,13,14,15,16,17,18,19,20,21,22,23,24,25,26,27,28,29,30},1),"ABCDEFGHIJKLMNOPQRSTUVWXYZ0123456789-_")))=0,ISERROR(VALUE(B834)))),"Недопустимый код: только латинские буквы A-Z в верхнем регистре, цифры, - и _; начало с буквы, до 30 символов (например MILK-001)",IF(SUMPRODUCT(--EXACT('Номенклатура'!$A$6:$A$205,B834))=0,"Код не найден в номенклатуре",IF(SUMPRODUCT(--EXACT('Номенклатура'!$A$6:$A$205,B834))&gt;1,"Код повторяется в номенклатуре",IF(ISNA(MATCH(C834,{"Приход","Расход","Списание","Корректировка остатка"},0)),"Выберите тип операции",IF(NOT(ISNUMBER(D834)),"Укажите количество",IF(D834=0,"Количество не может быть 0",IF(AND(C834&lt;&gt;"Корректировка остатка",D834&lt;0),"Для этого типа количество положительное",IF(NOT(ISNUMBER('Номенклатура'!$C$2)),"Укажите дату начала учёта",IF(A834&lt;INT('Номенклатура'!$C$2),"Раньше даты начала учёта: НЕ учтено",IF(AND(C834="Корректировка остатка",TRIM(G834)=""),"Учтено: добавьте пояснение","ОК")))))))))))))</f>
        <v/>
      </c>
    </row>
    <row r="835" spans="1:9" x14ac:dyDescent="0.25">
      <c r="A835" s="16"/>
      <c r="B835" s="13"/>
      <c r="C835" s="13"/>
      <c r="D835" s="14"/>
      <c r="E835" s="17" t="str">
        <f>IF(OR(B835="",SUMPRODUCT(--EXACT('Номенклатура'!$A$6:$A$205,B835))&lt;&gt;1),"",INDEX('Номенклатура'!$D$6:$D$205,SUMPRODUCT(EXACT('Номенклатура'!$A$6:$A$205,B835)*(ROW('Номенклатура'!$A$6:$A$205)-5)))&amp;"")</f>
        <v/>
      </c>
      <c r="F835" s="18" t="str">
        <f>IF(OR(I835="ОК",I835="Учтено: добавьте пояснение"),IF(C835="Приход",D835,IF(C835="Корректировка остатка",D835,-D835)),"")</f>
        <v/>
      </c>
      <c r="G835" s="13"/>
      <c r="H835" s="15" t="str">
        <f>IF(OR(B835="",SUMPRODUCT(--EXACT('Номенклатура'!$A$6:$A$205,B835))&lt;&gt;1),"",INDEX('Номенклатура'!$B$6:$B$205,SUMPRODUCT(EXACT('Номенклатура'!$A$6:$A$205,B835)*(ROW('Номенклатура'!$A$6:$A$205)-5)))&amp;"")</f>
        <v/>
      </c>
      <c r="I835" s="15" t="str">
        <f>IF(COUNTA(A835:D835,G835)=0,"",IF(NOT(ISNUMBER(A835)),"Укажите дату",IF(B835="","Укажите код",IF(NOT(AND(ISTEXT(B835),LEN(B835)&gt;0,LEN(B835)&lt;=30,ISNUMBER(FIND(LEFT(B835,1),"ABCDEFGHIJKLMNOPQRSTUVWXYZ")),SUMPRODUCT((MID(B835,{1,2,3,4,5,6,7,8,9,10,11,12,13,14,15,16,17,18,19,20,21,22,23,24,25,26,27,28,29,30},1)&lt;&gt;"")*ISERROR(FIND(MID(B835,{1,2,3,4,5,6,7,8,9,10,11,12,13,14,15,16,17,18,19,20,21,22,23,24,25,26,27,28,29,30},1),"ABCDEFGHIJKLMNOPQRSTUVWXYZ0123456789-_")))=0,ISERROR(VALUE(B835)))),"Недопустимый код: только латинские буквы A-Z в верхнем регистре, цифры, - и _; начало с буквы, до 30 символов (например MILK-001)",IF(SUMPRODUCT(--EXACT('Номенклатура'!$A$6:$A$205,B835))=0,"Код не найден в номенклатуре",IF(SUMPRODUCT(--EXACT('Номенклатура'!$A$6:$A$205,B835))&gt;1,"Код повторяется в номенклатуре",IF(ISNA(MATCH(C835,{"Приход","Расход","Списание","Корректировка остатка"},0)),"Выберите тип операции",IF(NOT(ISNUMBER(D835)),"Укажите количество",IF(D835=0,"Количество не может быть 0",IF(AND(C835&lt;&gt;"Корректировка остатка",D835&lt;0),"Для этого типа количество положительное",IF(NOT(ISNUMBER('Номенклатура'!$C$2)),"Укажите дату начала учёта",IF(A835&lt;INT('Номенклатура'!$C$2),"Раньше даты начала учёта: НЕ учтено",IF(AND(C835="Корректировка остатка",TRIM(G835)=""),"Учтено: добавьте пояснение","ОК")))))))))))))</f>
        <v/>
      </c>
    </row>
    <row r="836" spans="1:9" x14ac:dyDescent="0.25">
      <c r="A836" s="16"/>
      <c r="B836" s="13"/>
      <c r="C836" s="13"/>
      <c r="D836" s="14"/>
      <c r="E836" s="17" t="str">
        <f>IF(OR(B836="",SUMPRODUCT(--EXACT('Номенклатура'!$A$6:$A$205,B836))&lt;&gt;1),"",INDEX('Номенклатура'!$D$6:$D$205,SUMPRODUCT(EXACT('Номенклатура'!$A$6:$A$205,B836)*(ROW('Номенклатура'!$A$6:$A$205)-5)))&amp;"")</f>
        <v/>
      </c>
      <c r="F836" s="18" t="str">
        <f>IF(OR(I836="ОК",I836="Учтено: добавьте пояснение"),IF(C836="Приход",D836,IF(C836="Корректировка остатка",D836,-D836)),"")</f>
        <v/>
      </c>
      <c r="G836" s="13"/>
      <c r="H836" s="15" t="str">
        <f>IF(OR(B836="",SUMPRODUCT(--EXACT('Номенклатура'!$A$6:$A$205,B836))&lt;&gt;1),"",INDEX('Номенклатура'!$B$6:$B$205,SUMPRODUCT(EXACT('Номенклатура'!$A$6:$A$205,B836)*(ROW('Номенклатура'!$A$6:$A$205)-5)))&amp;"")</f>
        <v/>
      </c>
      <c r="I836" s="15" t="str">
        <f>IF(COUNTA(A836:D836,G836)=0,"",IF(NOT(ISNUMBER(A836)),"Укажите дату",IF(B836="","Укажите код",IF(NOT(AND(ISTEXT(B836),LEN(B836)&gt;0,LEN(B836)&lt;=30,ISNUMBER(FIND(LEFT(B836,1),"ABCDEFGHIJKLMNOPQRSTUVWXYZ")),SUMPRODUCT((MID(B836,{1,2,3,4,5,6,7,8,9,10,11,12,13,14,15,16,17,18,19,20,21,22,23,24,25,26,27,28,29,30},1)&lt;&gt;"")*ISERROR(FIND(MID(B836,{1,2,3,4,5,6,7,8,9,10,11,12,13,14,15,16,17,18,19,20,21,22,23,24,25,26,27,28,29,30},1),"ABCDEFGHIJKLMNOPQRSTUVWXYZ0123456789-_")))=0,ISERROR(VALUE(B836)))),"Недопустимый код: только латинские буквы A-Z в верхнем регистре, цифры, - и _; начало с буквы, до 30 символов (например MILK-001)",IF(SUMPRODUCT(--EXACT('Номенклатура'!$A$6:$A$205,B836))=0,"Код не найден в номенклатуре",IF(SUMPRODUCT(--EXACT('Номенклатура'!$A$6:$A$205,B836))&gt;1,"Код повторяется в номенклатуре",IF(ISNA(MATCH(C836,{"Приход","Расход","Списание","Корректировка остатка"},0)),"Выберите тип операции",IF(NOT(ISNUMBER(D836)),"Укажите количество",IF(D836=0,"Количество не может быть 0",IF(AND(C836&lt;&gt;"Корректировка остатка",D836&lt;0),"Для этого типа количество положительное",IF(NOT(ISNUMBER('Номенклатура'!$C$2)),"Укажите дату начала учёта",IF(A836&lt;INT('Номенклатура'!$C$2),"Раньше даты начала учёта: НЕ учтено",IF(AND(C836="Корректировка остатка",TRIM(G836)=""),"Учтено: добавьте пояснение","ОК")))))))))))))</f>
        <v/>
      </c>
    </row>
    <row r="837" spans="1:9" x14ac:dyDescent="0.25">
      <c r="A837" s="16"/>
      <c r="B837" s="13"/>
      <c r="C837" s="13"/>
      <c r="D837" s="14"/>
      <c r="E837" s="17" t="str">
        <f>IF(OR(B837="",SUMPRODUCT(--EXACT('Номенклатура'!$A$6:$A$205,B837))&lt;&gt;1),"",INDEX('Номенклатура'!$D$6:$D$205,SUMPRODUCT(EXACT('Номенклатура'!$A$6:$A$205,B837)*(ROW('Номенклатура'!$A$6:$A$205)-5)))&amp;"")</f>
        <v/>
      </c>
      <c r="F837" s="18" t="str">
        <f>IF(OR(I837="ОК",I837="Учтено: добавьте пояснение"),IF(C837="Приход",D837,IF(C837="Корректировка остатка",D837,-D837)),"")</f>
        <v/>
      </c>
      <c r="G837" s="13"/>
      <c r="H837" s="15" t="str">
        <f>IF(OR(B837="",SUMPRODUCT(--EXACT('Номенклатура'!$A$6:$A$205,B837))&lt;&gt;1),"",INDEX('Номенклатура'!$B$6:$B$205,SUMPRODUCT(EXACT('Номенклатура'!$A$6:$A$205,B837)*(ROW('Номенклатура'!$A$6:$A$205)-5)))&amp;"")</f>
        <v/>
      </c>
      <c r="I837" s="15" t="str">
        <f>IF(COUNTA(A837:D837,G837)=0,"",IF(NOT(ISNUMBER(A837)),"Укажите дату",IF(B837="","Укажите код",IF(NOT(AND(ISTEXT(B837),LEN(B837)&gt;0,LEN(B837)&lt;=30,ISNUMBER(FIND(LEFT(B837,1),"ABCDEFGHIJKLMNOPQRSTUVWXYZ")),SUMPRODUCT((MID(B837,{1,2,3,4,5,6,7,8,9,10,11,12,13,14,15,16,17,18,19,20,21,22,23,24,25,26,27,28,29,30},1)&lt;&gt;"")*ISERROR(FIND(MID(B837,{1,2,3,4,5,6,7,8,9,10,11,12,13,14,15,16,17,18,19,20,21,22,23,24,25,26,27,28,29,30},1),"ABCDEFGHIJKLMNOPQRSTUVWXYZ0123456789-_")))=0,ISERROR(VALUE(B837)))),"Недопустимый код: только латинские буквы A-Z в верхнем регистре, цифры, - и _; начало с буквы, до 30 символов (например MILK-001)",IF(SUMPRODUCT(--EXACT('Номенклатура'!$A$6:$A$205,B837))=0,"Код не найден в номенклатуре",IF(SUMPRODUCT(--EXACT('Номенклатура'!$A$6:$A$205,B837))&gt;1,"Код повторяется в номенклатуре",IF(ISNA(MATCH(C837,{"Приход","Расход","Списание","Корректировка остатка"},0)),"Выберите тип операции",IF(NOT(ISNUMBER(D837)),"Укажите количество",IF(D837=0,"Количество не может быть 0",IF(AND(C837&lt;&gt;"Корректировка остатка",D837&lt;0),"Для этого типа количество положительное",IF(NOT(ISNUMBER('Номенклатура'!$C$2)),"Укажите дату начала учёта",IF(A837&lt;INT('Номенклатура'!$C$2),"Раньше даты начала учёта: НЕ учтено",IF(AND(C837="Корректировка остатка",TRIM(G837)=""),"Учтено: добавьте пояснение","ОК")))))))))))))</f>
        <v/>
      </c>
    </row>
    <row r="838" spans="1:9" x14ac:dyDescent="0.25">
      <c r="A838" s="16"/>
      <c r="B838" s="13"/>
      <c r="C838" s="13"/>
      <c r="D838" s="14"/>
      <c r="E838" s="17" t="str">
        <f>IF(OR(B838="",SUMPRODUCT(--EXACT('Номенклатура'!$A$6:$A$205,B838))&lt;&gt;1),"",INDEX('Номенклатура'!$D$6:$D$205,SUMPRODUCT(EXACT('Номенклатура'!$A$6:$A$205,B838)*(ROW('Номенклатура'!$A$6:$A$205)-5)))&amp;"")</f>
        <v/>
      </c>
      <c r="F838" s="18" t="str">
        <f>IF(OR(I838="ОК",I838="Учтено: добавьте пояснение"),IF(C838="Приход",D838,IF(C838="Корректировка остатка",D838,-D838)),"")</f>
        <v/>
      </c>
      <c r="G838" s="13"/>
      <c r="H838" s="15" t="str">
        <f>IF(OR(B838="",SUMPRODUCT(--EXACT('Номенклатура'!$A$6:$A$205,B838))&lt;&gt;1),"",INDEX('Номенклатура'!$B$6:$B$205,SUMPRODUCT(EXACT('Номенклатура'!$A$6:$A$205,B838)*(ROW('Номенклатура'!$A$6:$A$205)-5)))&amp;"")</f>
        <v/>
      </c>
      <c r="I838" s="15" t="str">
        <f>IF(COUNTA(A838:D838,G838)=0,"",IF(NOT(ISNUMBER(A838)),"Укажите дату",IF(B838="","Укажите код",IF(NOT(AND(ISTEXT(B838),LEN(B838)&gt;0,LEN(B838)&lt;=30,ISNUMBER(FIND(LEFT(B838,1),"ABCDEFGHIJKLMNOPQRSTUVWXYZ")),SUMPRODUCT((MID(B838,{1,2,3,4,5,6,7,8,9,10,11,12,13,14,15,16,17,18,19,20,21,22,23,24,25,26,27,28,29,30},1)&lt;&gt;"")*ISERROR(FIND(MID(B838,{1,2,3,4,5,6,7,8,9,10,11,12,13,14,15,16,17,18,19,20,21,22,23,24,25,26,27,28,29,30},1),"ABCDEFGHIJKLMNOPQRSTUVWXYZ0123456789-_")))=0,ISERROR(VALUE(B838)))),"Недопустимый код: только латинские буквы A-Z в верхнем регистре, цифры, - и _; начало с буквы, до 30 символов (например MILK-001)",IF(SUMPRODUCT(--EXACT('Номенклатура'!$A$6:$A$205,B838))=0,"Код не найден в номенклатуре",IF(SUMPRODUCT(--EXACT('Номенклатура'!$A$6:$A$205,B838))&gt;1,"Код повторяется в номенклатуре",IF(ISNA(MATCH(C838,{"Приход","Расход","Списание","Корректировка остатка"},0)),"Выберите тип операции",IF(NOT(ISNUMBER(D838)),"Укажите количество",IF(D838=0,"Количество не может быть 0",IF(AND(C838&lt;&gt;"Корректировка остатка",D838&lt;0),"Для этого типа количество положительное",IF(NOT(ISNUMBER('Номенклатура'!$C$2)),"Укажите дату начала учёта",IF(A838&lt;INT('Номенклатура'!$C$2),"Раньше даты начала учёта: НЕ учтено",IF(AND(C838="Корректировка остатка",TRIM(G838)=""),"Учтено: добавьте пояснение","ОК")))))))))))))</f>
        <v/>
      </c>
    </row>
    <row r="839" spans="1:9" x14ac:dyDescent="0.25">
      <c r="A839" s="16"/>
      <c r="B839" s="13"/>
      <c r="C839" s="13"/>
      <c r="D839" s="14"/>
      <c r="E839" s="17" t="str">
        <f>IF(OR(B839="",SUMPRODUCT(--EXACT('Номенклатура'!$A$6:$A$205,B839))&lt;&gt;1),"",INDEX('Номенклатура'!$D$6:$D$205,SUMPRODUCT(EXACT('Номенклатура'!$A$6:$A$205,B839)*(ROW('Номенклатура'!$A$6:$A$205)-5)))&amp;"")</f>
        <v/>
      </c>
      <c r="F839" s="18" t="str">
        <f>IF(OR(I839="ОК",I839="Учтено: добавьте пояснение"),IF(C839="Приход",D839,IF(C839="Корректировка остатка",D839,-D839)),"")</f>
        <v/>
      </c>
      <c r="G839" s="13"/>
      <c r="H839" s="15" t="str">
        <f>IF(OR(B839="",SUMPRODUCT(--EXACT('Номенклатура'!$A$6:$A$205,B839))&lt;&gt;1),"",INDEX('Номенклатура'!$B$6:$B$205,SUMPRODUCT(EXACT('Номенклатура'!$A$6:$A$205,B839)*(ROW('Номенклатура'!$A$6:$A$205)-5)))&amp;"")</f>
        <v/>
      </c>
      <c r="I839" s="15" t="str">
        <f>IF(COUNTA(A839:D839,G839)=0,"",IF(NOT(ISNUMBER(A839)),"Укажите дату",IF(B839="","Укажите код",IF(NOT(AND(ISTEXT(B839),LEN(B839)&gt;0,LEN(B839)&lt;=30,ISNUMBER(FIND(LEFT(B839,1),"ABCDEFGHIJKLMNOPQRSTUVWXYZ")),SUMPRODUCT((MID(B839,{1,2,3,4,5,6,7,8,9,10,11,12,13,14,15,16,17,18,19,20,21,22,23,24,25,26,27,28,29,30},1)&lt;&gt;"")*ISERROR(FIND(MID(B839,{1,2,3,4,5,6,7,8,9,10,11,12,13,14,15,16,17,18,19,20,21,22,23,24,25,26,27,28,29,30},1),"ABCDEFGHIJKLMNOPQRSTUVWXYZ0123456789-_")))=0,ISERROR(VALUE(B839)))),"Недопустимый код: только латинские буквы A-Z в верхнем регистре, цифры, - и _; начало с буквы, до 30 символов (например MILK-001)",IF(SUMPRODUCT(--EXACT('Номенклатура'!$A$6:$A$205,B839))=0,"Код не найден в номенклатуре",IF(SUMPRODUCT(--EXACT('Номенклатура'!$A$6:$A$205,B839))&gt;1,"Код повторяется в номенклатуре",IF(ISNA(MATCH(C839,{"Приход","Расход","Списание","Корректировка остатка"},0)),"Выберите тип операции",IF(NOT(ISNUMBER(D839)),"Укажите количество",IF(D839=0,"Количество не может быть 0",IF(AND(C839&lt;&gt;"Корректировка остатка",D839&lt;0),"Для этого типа количество положительное",IF(NOT(ISNUMBER('Номенклатура'!$C$2)),"Укажите дату начала учёта",IF(A839&lt;INT('Номенклатура'!$C$2),"Раньше даты начала учёта: НЕ учтено",IF(AND(C839="Корректировка остатка",TRIM(G839)=""),"Учтено: добавьте пояснение","ОК")))))))))))))</f>
        <v/>
      </c>
    </row>
    <row r="840" spans="1:9" x14ac:dyDescent="0.25">
      <c r="A840" s="16"/>
      <c r="B840" s="13"/>
      <c r="C840" s="13"/>
      <c r="D840" s="14"/>
      <c r="E840" s="17" t="str">
        <f>IF(OR(B840="",SUMPRODUCT(--EXACT('Номенклатура'!$A$6:$A$205,B840))&lt;&gt;1),"",INDEX('Номенклатура'!$D$6:$D$205,SUMPRODUCT(EXACT('Номенклатура'!$A$6:$A$205,B840)*(ROW('Номенклатура'!$A$6:$A$205)-5)))&amp;"")</f>
        <v/>
      </c>
      <c r="F840" s="18" t="str">
        <f>IF(OR(I840="ОК",I840="Учтено: добавьте пояснение"),IF(C840="Приход",D840,IF(C840="Корректировка остатка",D840,-D840)),"")</f>
        <v/>
      </c>
      <c r="G840" s="13"/>
      <c r="H840" s="15" t="str">
        <f>IF(OR(B840="",SUMPRODUCT(--EXACT('Номенклатура'!$A$6:$A$205,B840))&lt;&gt;1),"",INDEX('Номенклатура'!$B$6:$B$205,SUMPRODUCT(EXACT('Номенклатура'!$A$6:$A$205,B840)*(ROW('Номенклатура'!$A$6:$A$205)-5)))&amp;"")</f>
        <v/>
      </c>
      <c r="I840" s="15" t="str">
        <f>IF(COUNTA(A840:D840,G840)=0,"",IF(NOT(ISNUMBER(A840)),"Укажите дату",IF(B840="","Укажите код",IF(NOT(AND(ISTEXT(B840),LEN(B840)&gt;0,LEN(B840)&lt;=30,ISNUMBER(FIND(LEFT(B840,1),"ABCDEFGHIJKLMNOPQRSTUVWXYZ")),SUMPRODUCT((MID(B840,{1,2,3,4,5,6,7,8,9,10,11,12,13,14,15,16,17,18,19,20,21,22,23,24,25,26,27,28,29,30},1)&lt;&gt;"")*ISERROR(FIND(MID(B840,{1,2,3,4,5,6,7,8,9,10,11,12,13,14,15,16,17,18,19,20,21,22,23,24,25,26,27,28,29,30},1),"ABCDEFGHIJKLMNOPQRSTUVWXYZ0123456789-_")))=0,ISERROR(VALUE(B840)))),"Недопустимый код: только латинские буквы A-Z в верхнем регистре, цифры, - и _; начало с буквы, до 30 символов (например MILK-001)",IF(SUMPRODUCT(--EXACT('Номенклатура'!$A$6:$A$205,B840))=0,"Код не найден в номенклатуре",IF(SUMPRODUCT(--EXACT('Номенклатура'!$A$6:$A$205,B840))&gt;1,"Код повторяется в номенклатуре",IF(ISNA(MATCH(C840,{"Приход","Расход","Списание","Корректировка остатка"},0)),"Выберите тип операции",IF(NOT(ISNUMBER(D840)),"Укажите количество",IF(D840=0,"Количество не может быть 0",IF(AND(C840&lt;&gt;"Корректировка остатка",D840&lt;0),"Для этого типа количество положительное",IF(NOT(ISNUMBER('Номенклатура'!$C$2)),"Укажите дату начала учёта",IF(A840&lt;INT('Номенклатура'!$C$2),"Раньше даты начала учёта: НЕ учтено",IF(AND(C840="Корректировка остатка",TRIM(G840)=""),"Учтено: добавьте пояснение","ОК")))))))))))))</f>
        <v/>
      </c>
    </row>
    <row r="841" spans="1:9" x14ac:dyDescent="0.25">
      <c r="A841" s="16"/>
      <c r="B841" s="13"/>
      <c r="C841" s="13"/>
      <c r="D841" s="14"/>
      <c r="E841" s="17" t="str">
        <f>IF(OR(B841="",SUMPRODUCT(--EXACT('Номенклатура'!$A$6:$A$205,B841))&lt;&gt;1),"",INDEX('Номенклатура'!$D$6:$D$205,SUMPRODUCT(EXACT('Номенклатура'!$A$6:$A$205,B841)*(ROW('Номенклатура'!$A$6:$A$205)-5)))&amp;"")</f>
        <v/>
      </c>
      <c r="F841" s="18" t="str">
        <f>IF(OR(I841="ОК",I841="Учтено: добавьте пояснение"),IF(C841="Приход",D841,IF(C841="Корректировка остатка",D841,-D841)),"")</f>
        <v/>
      </c>
      <c r="G841" s="13"/>
      <c r="H841" s="15" t="str">
        <f>IF(OR(B841="",SUMPRODUCT(--EXACT('Номенклатура'!$A$6:$A$205,B841))&lt;&gt;1),"",INDEX('Номенклатура'!$B$6:$B$205,SUMPRODUCT(EXACT('Номенклатура'!$A$6:$A$205,B841)*(ROW('Номенклатура'!$A$6:$A$205)-5)))&amp;"")</f>
        <v/>
      </c>
      <c r="I841" s="15" t="str">
        <f>IF(COUNTA(A841:D841,G841)=0,"",IF(NOT(ISNUMBER(A841)),"Укажите дату",IF(B841="","Укажите код",IF(NOT(AND(ISTEXT(B841),LEN(B841)&gt;0,LEN(B841)&lt;=30,ISNUMBER(FIND(LEFT(B841,1),"ABCDEFGHIJKLMNOPQRSTUVWXYZ")),SUMPRODUCT((MID(B841,{1,2,3,4,5,6,7,8,9,10,11,12,13,14,15,16,17,18,19,20,21,22,23,24,25,26,27,28,29,30},1)&lt;&gt;"")*ISERROR(FIND(MID(B841,{1,2,3,4,5,6,7,8,9,10,11,12,13,14,15,16,17,18,19,20,21,22,23,24,25,26,27,28,29,30},1),"ABCDEFGHIJKLMNOPQRSTUVWXYZ0123456789-_")))=0,ISERROR(VALUE(B841)))),"Недопустимый код: только латинские буквы A-Z в верхнем регистре, цифры, - и _; начало с буквы, до 30 символов (например MILK-001)",IF(SUMPRODUCT(--EXACT('Номенклатура'!$A$6:$A$205,B841))=0,"Код не найден в номенклатуре",IF(SUMPRODUCT(--EXACT('Номенклатура'!$A$6:$A$205,B841))&gt;1,"Код повторяется в номенклатуре",IF(ISNA(MATCH(C841,{"Приход","Расход","Списание","Корректировка остатка"},0)),"Выберите тип операции",IF(NOT(ISNUMBER(D841)),"Укажите количество",IF(D841=0,"Количество не может быть 0",IF(AND(C841&lt;&gt;"Корректировка остатка",D841&lt;0),"Для этого типа количество положительное",IF(NOT(ISNUMBER('Номенклатура'!$C$2)),"Укажите дату начала учёта",IF(A841&lt;INT('Номенклатура'!$C$2),"Раньше даты начала учёта: НЕ учтено",IF(AND(C841="Корректировка остатка",TRIM(G841)=""),"Учтено: добавьте пояснение","ОК")))))))))))))</f>
        <v/>
      </c>
    </row>
    <row r="842" spans="1:9" x14ac:dyDescent="0.25">
      <c r="A842" s="16"/>
      <c r="B842" s="13"/>
      <c r="C842" s="13"/>
      <c r="D842" s="14"/>
      <c r="E842" s="17" t="str">
        <f>IF(OR(B842="",SUMPRODUCT(--EXACT('Номенклатура'!$A$6:$A$205,B842))&lt;&gt;1),"",INDEX('Номенклатура'!$D$6:$D$205,SUMPRODUCT(EXACT('Номенклатура'!$A$6:$A$205,B842)*(ROW('Номенклатура'!$A$6:$A$205)-5)))&amp;"")</f>
        <v/>
      </c>
      <c r="F842" s="18" t="str">
        <f>IF(OR(I842="ОК",I842="Учтено: добавьте пояснение"),IF(C842="Приход",D842,IF(C842="Корректировка остатка",D842,-D842)),"")</f>
        <v/>
      </c>
      <c r="G842" s="13"/>
      <c r="H842" s="15" t="str">
        <f>IF(OR(B842="",SUMPRODUCT(--EXACT('Номенклатура'!$A$6:$A$205,B842))&lt;&gt;1),"",INDEX('Номенклатура'!$B$6:$B$205,SUMPRODUCT(EXACT('Номенклатура'!$A$6:$A$205,B842)*(ROW('Номенклатура'!$A$6:$A$205)-5)))&amp;"")</f>
        <v/>
      </c>
      <c r="I842" s="15" t="str">
        <f>IF(COUNTA(A842:D842,G842)=0,"",IF(NOT(ISNUMBER(A842)),"Укажите дату",IF(B842="","Укажите код",IF(NOT(AND(ISTEXT(B842),LEN(B842)&gt;0,LEN(B842)&lt;=30,ISNUMBER(FIND(LEFT(B842,1),"ABCDEFGHIJKLMNOPQRSTUVWXYZ")),SUMPRODUCT((MID(B842,{1,2,3,4,5,6,7,8,9,10,11,12,13,14,15,16,17,18,19,20,21,22,23,24,25,26,27,28,29,30},1)&lt;&gt;"")*ISERROR(FIND(MID(B842,{1,2,3,4,5,6,7,8,9,10,11,12,13,14,15,16,17,18,19,20,21,22,23,24,25,26,27,28,29,30},1),"ABCDEFGHIJKLMNOPQRSTUVWXYZ0123456789-_")))=0,ISERROR(VALUE(B842)))),"Недопустимый код: только латинские буквы A-Z в верхнем регистре, цифры, - и _; начало с буквы, до 30 символов (например MILK-001)",IF(SUMPRODUCT(--EXACT('Номенклатура'!$A$6:$A$205,B842))=0,"Код не найден в номенклатуре",IF(SUMPRODUCT(--EXACT('Номенклатура'!$A$6:$A$205,B842))&gt;1,"Код повторяется в номенклатуре",IF(ISNA(MATCH(C842,{"Приход","Расход","Списание","Корректировка остатка"},0)),"Выберите тип операции",IF(NOT(ISNUMBER(D842)),"Укажите количество",IF(D842=0,"Количество не может быть 0",IF(AND(C842&lt;&gt;"Корректировка остатка",D842&lt;0),"Для этого типа количество положительное",IF(NOT(ISNUMBER('Номенклатура'!$C$2)),"Укажите дату начала учёта",IF(A842&lt;INT('Номенклатура'!$C$2),"Раньше даты начала учёта: НЕ учтено",IF(AND(C842="Корректировка остатка",TRIM(G842)=""),"Учтено: добавьте пояснение","ОК")))))))))))))</f>
        <v/>
      </c>
    </row>
    <row r="843" spans="1:9" x14ac:dyDescent="0.25">
      <c r="A843" s="16"/>
      <c r="B843" s="13"/>
      <c r="C843" s="13"/>
      <c r="D843" s="14"/>
      <c r="E843" s="17" t="str">
        <f>IF(OR(B843="",SUMPRODUCT(--EXACT('Номенклатура'!$A$6:$A$205,B843))&lt;&gt;1),"",INDEX('Номенклатура'!$D$6:$D$205,SUMPRODUCT(EXACT('Номенклатура'!$A$6:$A$205,B843)*(ROW('Номенклатура'!$A$6:$A$205)-5)))&amp;"")</f>
        <v/>
      </c>
      <c r="F843" s="18" t="str">
        <f>IF(OR(I843="ОК",I843="Учтено: добавьте пояснение"),IF(C843="Приход",D843,IF(C843="Корректировка остатка",D843,-D843)),"")</f>
        <v/>
      </c>
      <c r="G843" s="13"/>
      <c r="H843" s="15" t="str">
        <f>IF(OR(B843="",SUMPRODUCT(--EXACT('Номенклатура'!$A$6:$A$205,B843))&lt;&gt;1),"",INDEX('Номенклатура'!$B$6:$B$205,SUMPRODUCT(EXACT('Номенклатура'!$A$6:$A$205,B843)*(ROW('Номенклатура'!$A$6:$A$205)-5)))&amp;"")</f>
        <v/>
      </c>
      <c r="I843" s="15" t="str">
        <f>IF(COUNTA(A843:D843,G843)=0,"",IF(NOT(ISNUMBER(A843)),"Укажите дату",IF(B843="","Укажите код",IF(NOT(AND(ISTEXT(B843),LEN(B843)&gt;0,LEN(B843)&lt;=30,ISNUMBER(FIND(LEFT(B843,1),"ABCDEFGHIJKLMNOPQRSTUVWXYZ")),SUMPRODUCT((MID(B843,{1,2,3,4,5,6,7,8,9,10,11,12,13,14,15,16,17,18,19,20,21,22,23,24,25,26,27,28,29,30},1)&lt;&gt;"")*ISERROR(FIND(MID(B843,{1,2,3,4,5,6,7,8,9,10,11,12,13,14,15,16,17,18,19,20,21,22,23,24,25,26,27,28,29,30},1),"ABCDEFGHIJKLMNOPQRSTUVWXYZ0123456789-_")))=0,ISERROR(VALUE(B843)))),"Недопустимый код: только латинские буквы A-Z в верхнем регистре, цифры, - и _; начало с буквы, до 30 символов (например MILK-001)",IF(SUMPRODUCT(--EXACT('Номенклатура'!$A$6:$A$205,B843))=0,"Код не найден в номенклатуре",IF(SUMPRODUCT(--EXACT('Номенклатура'!$A$6:$A$205,B843))&gt;1,"Код повторяется в номенклатуре",IF(ISNA(MATCH(C843,{"Приход","Расход","Списание","Корректировка остатка"},0)),"Выберите тип операции",IF(NOT(ISNUMBER(D843)),"Укажите количество",IF(D843=0,"Количество не может быть 0",IF(AND(C843&lt;&gt;"Корректировка остатка",D843&lt;0),"Для этого типа количество положительное",IF(NOT(ISNUMBER('Номенклатура'!$C$2)),"Укажите дату начала учёта",IF(A843&lt;INT('Номенклатура'!$C$2),"Раньше даты начала учёта: НЕ учтено",IF(AND(C843="Корректировка остатка",TRIM(G843)=""),"Учтено: добавьте пояснение","ОК")))))))))))))</f>
        <v/>
      </c>
    </row>
    <row r="844" spans="1:9" x14ac:dyDescent="0.25">
      <c r="A844" s="16"/>
      <c r="B844" s="13"/>
      <c r="C844" s="13"/>
      <c r="D844" s="14"/>
      <c r="E844" s="17" t="str">
        <f>IF(OR(B844="",SUMPRODUCT(--EXACT('Номенклатура'!$A$6:$A$205,B844))&lt;&gt;1),"",INDEX('Номенклатура'!$D$6:$D$205,SUMPRODUCT(EXACT('Номенклатура'!$A$6:$A$205,B844)*(ROW('Номенклатура'!$A$6:$A$205)-5)))&amp;"")</f>
        <v/>
      </c>
      <c r="F844" s="18" t="str">
        <f>IF(OR(I844="ОК",I844="Учтено: добавьте пояснение"),IF(C844="Приход",D844,IF(C844="Корректировка остатка",D844,-D844)),"")</f>
        <v/>
      </c>
      <c r="G844" s="13"/>
      <c r="H844" s="15" t="str">
        <f>IF(OR(B844="",SUMPRODUCT(--EXACT('Номенклатура'!$A$6:$A$205,B844))&lt;&gt;1),"",INDEX('Номенклатура'!$B$6:$B$205,SUMPRODUCT(EXACT('Номенклатура'!$A$6:$A$205,B844)*(ROW('Номенклатура'!$A$6:$A$205)-5)))&amp;"")</f>
        <v/>
      </c>
      <c r="I844" s="15" t="str">
        <f>IF(COUNTA(A844:D844,G844)=0,"",IF(NOT(ISNUMBER(A844)),"Укажите дату",IF(B844="","Укажите код",IF(NOT(AND(ISTEXT(B844),LEN(B844)&gt;0,LEN(B844)&lt;=30,ISNUMBER(FIND(LEFT(B844,1),"ABCDEFGHIJKLMNOPQRSTUVWXYZ")),SUMPRODUCT((MID(B844,{1,2,3,4,5,6,7,8,9,10,11,12,13,14,15,16,17,18,19,20,21,22,23,24,25,26,27,28,29,30},1)&lt;&gt;"")*ISERROR(FIND(MID(B844,{1,2,3,4,5,6,7,8,9,10,11,12,13,14,15,16,17,18,19,20,21,22,23,24,25,26,27,28,29,30},1),"ABCDEFGHIJKLMNOPQRSTUVWXYZ0123456789-_")))=0,ISERROR(VALUE(B844)))),"Недопустимый код: только латинские буквы A-Z в верхнем регистре, цифры, - и _; начало с буквы, до 30 символов (например MILK-001)",IF(SUMPRODUCT(--EXACT('Номенклатура'!$A$6:$A$205,B844))=0,"Код не найден в номенклатуре",IF(SUMPRODUCT(--EXACT('Номенклатура'!$A$6:$A$205,B844))&gt;1,"Код повторяется в номенклатуре",IF(ISNA(MATCH(C844,{"Приход","Расход","Списание","Корректировка остатка"},0)),"Выберите тип операции",IF(NOT(ISNUMBER(D844)),"Укажите количество",IF(D844=0,"Количество не может быть 0",IF(AND(C844&lt;&gt;"Корректировка остатка",D844&lt;0),"Для этого типа количество положительное",IF(NOT(ISNUMBER('Номенклатура'!$C$2)),"Укажите дату начала учёта",IF(A844&lt;INT('Номенклатура'!$C$2),"Раньше даты начала учёта: НЕ учтено",IF(AND(C844="Корректировка остатка",TRIM(G844)=""),"Учтено: добавьте пояснение","ОК")))))))))))))</f>
        <v/>
      </c>
    </row>
    <row r="845" spans="1:9" x14ac:dyDescent="0.25">
      <c r="A845" s="16"/>
      <c r="B845" s="13"/>
      <c r="C845" s="13"/>
      <c r="D845" s="14"/>
      <c r="E845" s="17" t="str">
        <f>IF(OR(B845="",SUMPRODUCT(--EXACT('Номенклатура'!$A$6:$A$205,B845))&lt;&gt;1),"",INDEX('Номенклатура'!$D$6:$D$205,SUMPRODUCT(EXACT('Номенклатура'!$A$6:$A$205,B845)*(ROW('Номенклатура'!$A$6:$A$205)-5)))&amp;"")</f>
        <v/>
      </c>
      <c r="F845" s="18" t="str">
        <f>IF(OR(I845="ОК",I845="Учтено: добавьте пояснение"),IF(C845="Приход",D845,IF(C845="Корректировка остатка",D845,-D845)),"")</f>
        <v/>
      </c>
      <c r="G845" s="13"/>
      <c r="H845" s="15" t="str">
        <f>IF(OR(B845="",SUMPRODUCT(--EXACT('Номенклатура'!$A$6:$A$205,B845))&lt;&gt;1),"",INDEX('Номенклатура'!$B$6:$B$205,SUMPRODUCT(EXACT('Номенклатура'!$A$6:$A$205,B845)*(ROW('Номенклатура'!$A$6:$A$205)-5)))&amp;"")</f>
        <v/>
      </c>
      <c r="I845" s="15" t="str">
        <f>IF(COUNTA(A845:D845,G845)=0,"",IF(NOT(ISNUMBER(A845)),"Укажите дату",IF(B845="","Укажите код",IF(NOT(AND(ISTEXT(B845),LEN(B845)&gt;0,LEN(B845)&lt;=30,ISNUMBER(FIND(LEFT(B845,1),"ABCDEFGHIJKLMNOPQRSTUVWXYZ")),SUMPRODUCT((MID(B845,{1,2,3,4,5,6,7,8,9,10,11,12,13,14,15,16,17,18,19,20,21,22,23,24,25,26,27,28,29,30},1)&lt;&gt;"")*ISERROR(FIND(MID(B845,{1,2,3,4,5,6,7,8,9,10,11,12,13,14,15,16,17,18,19,20,21,22,23,24,25,26,27,28,29,30},1),"ABCDEFGHIJKLMNOPQRSTUVWXYZ0123456789-_")))=0,ISERROR(VALUE(B845)))),"Недопустимый код: только латинские буквы A-Z в верхнем регистре, цифры, - и _; начало с буквы, до 30 символов (например MILK-001)",IF(SUMPRODUCT(--EXACT('Номенклатура'!$A$6:$A$205,B845))=0,"Код не найден в номенклатуре",IF(SUMPRODUCT(--EXACT('Номенклатура'!$A$6:$A$205,B845))&gt;1,"Код повторяется в номенклатуре",IF(ISNA(MATCH(C845,{"Приход","Расход","Списание","Корректировка остатка"},0)),"Выберите тип операции",IF(NOT(ISNUMBER(D845)),"Укажите количество",IF(D845=0,"Количество не может быть 0",IF(AND(C845&lt;&gt;"Корректировка остатка",D845&lt;0),"Для этого типа количество положительное",IF(NOT(ISNUMBER('Номенклатура'!$C$2)),"Укажите дату начала учёта",IF(A845&lt;INT('Номенклатура'!$C$2),"Раньше даты начала учёта: НЕ учтено",IF(AND(C845="Корректировка остатка",TRIM(G845)=""),"Учтено: добавьте пояснение","ОК")))))))))))))</f>
        <v/>
      </c>
    </row>
    <row r="846" spans="1:9" x14ac:dyDescent="0.25">
      <c r="A846" s="16"/>
      <c r="B846" s="13"/>
      <c r="C846" s="13"/>
      <c r="D846" s="14"/>
      <c r="E846" s="17" t="str">
        <f>IF(OR(B846="",SUMPRODUCT(--EXACT('Номенклатура'!$A$6:$A$205,B846))&lt;&gt;1),"",INDEX('Номенклатура'!$D$6:$D$205,SUMPRODUCT(EXACT('Номенклатура'!$A$6:$A$205,B846)*(ROW('Номенклатура'!$A$6:$A$205)-5)))&amp;"")</f>
        <v/>
      </c>
      <c r="F846" s="18" t="str">
        <f>IF(OR(I846="ОК",I846="Учтено: добавьте пояснение"),IF(C846="Приход",D846,IF(C846="Корректировка остатка",D846,-D846)),"")</f>
        <v/>
      </c>
      <c r="G846" s="13"/>
      <c r="H846" s="15" t="str">
        <f>IF(OR(B846="",SUMPRODUCT(--EXACT('Номенклатура'!$A$6:$A$205,B846))&lt;&gt;1),"",INDEX('Номенклатура'!$B$6:$B$205,SUMPRODUCT(EXACT('Номенклатура'!$A$6:$A$205,B846)*(ROW('Номенклатура'!$A$6:$A$205)-5)))&amp;"")</f>
        <v/>
      </c>
      <c r="I846" s="15" t="str">
        <f>IF(COUNTA(A846:D846,G846)=0,"",IF(NOT(ISNUMBER(A846)),"Укажите дату",IF(B846="","Укажите код",IF(NOT(AND(ISTEXT(B846),LEN(B846)&gt;0,LEN(B846)&lt;=30,ISNUMBER(FIND(LEFT(B846,1),"ABCDEFGHIJKLMNOPQRSTUVWXYZ")),SUMPRODUCT((MID(B846,{1,2,3,4,5,6,7,8,9,10,11,12,13,14,15,16,17,18,19,20,21,22,23,24,25,26,27,28,29,30},1)&lt;&gt;"")*ISERROR(FIND(MID(B846,{1,2,3,4,5,6,7,8,9,10,11,12,13,14,15,16,17,18,19,20,21,22,23,24,25,26,27,28,29,30},1),"ABCDEFGHIJKLMNOPQRSTUVWXYZ0123456789-_")))=0,ISERROR(VALUE(B846)))),"Недопустимый код: только латинские буквы A-Z в верхнем регистре, цифры, - и _; начало с буквы, до 30 символов (например MILK-001)",IF(SUMPRODUCT(--EXACT('Номенклатура'!$A$6:$A$205,B846))=0,"Код не найден в номенклатуре",IF(SUMPRODUCT(--EXACT('Номенклатура'!$A$6:$A$205,B846))&gt;1,"Код повторяется в номенклатуре",IF(ISNA(MATCH(C846,{"Приход","Расход","Списание","Корректировка остатка"},0)),"Выберите тип операции",IF(NOT(ISNUMBER(D846)),"Укажите количество",IF(D846=0,"Количество не может быть 0",IF(AND(C846&lt;&gt;"Корректировка остатка",D846&lt;0),"Для этого типа количество положительное",IF(NOT(ISNUMBER('Номенклатура'!$C$2)),"Укажите дату начала учёта",IF(A846&lt;INT('Номенклатура'!$C$2),"Раньше даты начала учёта: НЕ учтено",IF(AND(C846="Корректировка остатка",TRIM(G846)=""),"Учтено: добавьте пояснение","ОК")))))))))))))</f>
        <v/>
      </c>
    </row>
    <row r="847" spans="1:9" x14ac:dyDescent="0.25">
      <c r="A847" s="16"/>
      <c r="B847" s="13"/>
      <c r="C847" s="13"/>
      <c r="D847" s="14"/>
      <c r="E847" s="17" t="str">
        <f>IF(OR(B847="",SUMPRODUCT(--EXACT('Номенклатура'!$A$6:$A$205,B847))&lt;&gt;1),"",INDEX('Номенклатура'!$D$6:$D$205,SUMPRODUCT(EXACT('Номенклатура'!$A$6:$A$205,B847)*(ROW('Номенклатура'!$A$6:$A$205)-5)))&amp;"")</f>
        <v/>
      </c>
      <c r="F847" s="18" t="str">
        <f>IF(OR(I847="ОК",I847="Учтено: добавьте пояснение"),IF(C847="Приход",D847,IF(C847="Корректировка остатка",D847,-D847)),"")</f>
        <v/>
      </c>
      <c r="G847" s="13"/>
      <c r="H847" s="15" t="str">
        <f>IF(OR(B847="",SUMPRODUCT(--EXACT('Номенклатура'!$A$6:$A$205,B847))&lt;&gt;1),"",INDEX('Номенклатура'!$B$6:$B$205,SUMPRODUCT(EXACT('Номенклатура'!$A$6:$A$205,B847)*(ROW('Номенклатура'!$A$6:$A$205)-5)))&amp;"")</f>
        <v/>
      </c>
      <c r="I847" s="15" t="str">
        <f>IF(COUNTA(A847:D847,G847)=0,"",IF(NOT(ISNUMBER(A847)),"Укажите дату",IF(B847="","Укажите код",IF(NOT(AND(ISTEXT(B847),LEN(B847)&gt;0,LEN(B847)&lt;=30,ISNUMBER(FIND(LEFT(B847,1),"ABCDEFGHIJKLMNOPQRSTUVWXYZ")),SUMPRODUCT((MID(B847,{1,2,3,4,5,6,7,8,9,10,11,12,13,14,15,16,17,18,19,20,21,22,23,24,25,26,27,28,29,30},1)&lt;&gt;"")*ISERROR(FIND(MID(B847,{1,2,3,4,5,6,7,8,9,10,11,12,13,14,15,16,17,18,19,20,21,22,23,24,25,26,27,28,29,30},1),"ABCDEFGHIJKLMNOPQRSTUVWXYZ0123456789-_")))=0,ISERROR(VALUE(B847)))),"Недопустимый код: только латинские буквы A-Z в верхнем регистре, цифры, - и _; начало с буквы, до 30 символов (например MILK-001)",IF(SUMPRODUCT(--EXACT('Номенклатура'!$A$6:$A$205,B847))=0,"Код не найден в номенклатуре",IF(SUMPRODUCT(--EXACT('Номенклатура'!$A$6:$A$205,B847))&gt;1,"Код повторяется в номенклатуре",IF(ISNA(MATCH(C847,{"Приход","Расход","Списание","Корректировка остатка"},0)),"Выберите тип операции",IF(NOT(ISNUMBER(D847)),"Укажите количество",IF(D847=0,"Количество не может быть 0",IF(AND(C847&lt;&gt;"Корректировка остатка",D847&lt;0),"Для этого типа количество положительное",IF(NOT(ISNUMBER('Номенклатура'!$C$2)),"Укажите дату начала учёта",IF(A847&lt;INT('Номенклатура'!$C$2),"Раньше даты начала учёта: НЕ учтено",IF(AND(C847="Корректировка остатка",TRIM(G847)=""),"Учтено: добавьте пояснение","ОК")))))))))))))</f>
        <v/>
      </c>
    </row>
    <row r="848" spans="1:9" x14ac:dyDescent="0.25">
      <c r="A848" s="16"/>
      <c r="B848" s="13"/>
      <c r="C848" s="13"/>
      <c r="D848" s="14"/>
      <c r="E848" s="17" t="str">
        <f>IF(OR(B848="",SUMPRODUCT(--EXACT('Номенклатура'!$A$6:$A$205,B848))&lt;&gt;1),"",INDEX('Номенклатура'!$D$6:$D$205,SUMPRODUCT(EXACT('Номенклатура'!$A$6:$A$205,B848)*(ROW('Номенклатура'!$A$6:$A$205)-5)))&amp;"")</f>
        <v/>
      </c>
      <c r="F848" s="18" t="str">
        <f>IF(OR(I848="ОК",I848="Учтено: добавьте пояснение"),IF(C848="Приход",D848,IF(C848="Корректировка остатка",D848,-D848)),"")</f>
        <v/>
      </c>
      <c r="G848" s="13"/>
      <c r="H848" s="15" t="str">
        <f>IF(OR(B848="",SUMPRODUCT(--EXACT('Номенклатура'!$A$6:$A$205,B848))&lt;&gt;1),"",INDEX('Номенклатура'!$B$6:$B$205,SUMPRODUCT(EXACT('Номенклатура'!$A$6:$A$205,B848)*(ROW('Номенклатура'!$A$6:$A$205)-5)))&amp;"")</f>
        <v/>
      </c>
      <c r="I848" s="15" t="str">
        <f>IF(COUNTA(A848:D848,G848)=0,"",IF(NOT(ISNUMBER(A848)),"Укажите дату",IF(B848="","Укажите код",IF(NOT(AND(ISTEXT(B848),LEN(B848)&gt;0,LEN(B848)&lt;=30,ISNUMBER(FIND(LEFT(B848,1),"ABCDEFGHIJKLMNOPQRSTUVWXYZ")),SUMPRODUCT((MID(B848,{1,2,3,4,5,6,7,8,9,10,11,12,13,14,15,16,17,18,19,20,21,22,23,24,25,26,27,28,29,30},1)&lt;&gt;"")*ISERROR(FIND(MID(B848,{1,2,3,4,5,6,7,8,9,10,11,12,13,14,15,16,17,18,19,20,21,22,23,24,25,26,27,28,29,30},1),"ABCDEFGHIJKLMNOPQRSTUVWXYZ0123456789-_")))=0,ISERROR(VALUE(B848)))),"Недопустимый код: только латинские буквы A-Z в верхнем регистре, цифры, - и _; начало с буквы, до 30 символов (например MILK-001)",IF(SUMPRODUCT(--EXACT('Номенклатура'!$A$6:$A$205,B848))=0,"Код не найден в номенклатуре",IF(SUMPRODUCT(--EXACT('Номенклатура'!$A$6:$A$205,B848))&gt;1,"Код повторяется в номенклатуре",IF(ISNA(MATCH(C848,{"Приход","Расход","Списание","Корректировка остатка"},0)),"Выберите тип операции",IF(NOT(ISNUMBER(D848)),"Укажите количество",IF(D848=0,"Количество не может быть 0",IF(AND(C848&lt;&gt;"Корректировка остатка",D848&lt;0),"Для этого типа количество положительное",IF(NOT(ISNUMBER('Номенклатура'!$C$2)),"Укажите дату начала учёта",IF(A848&lt;INT('Номенклатура'!$C$2),"Раньше даты начала учёта: НЕ учтено",IF(AND(C848="Корректировка остатка",TRIM(G848)=""),"Учтено: добавьте пояснение","ОК")))))))))))))</f>
        <v/>
      </c>
    </row>
    <row r="849" spans="1:9" x14ac:dyDescent="0.25">
      <c r="A849" s="16"/>
      <c r="B849" s="13"/>
      <c r="C849" s="13"/>
      <c r="D849" s="14"/>
      <c r="E849" s="17" t="str">
        <f>IF(OR(B849="",SUMPRODUCT(--EXACT('Номенклатура'!$A$6:$A$205,B849))&lt;&gt;1),"",INDEX('Номенклатура'!$D$6:$D$205,SUMPRODUCT(EXACT('Номенклатура'!$A$6:$A$205,B849)*(ROW('Номенклатура'!$A$6:$A$205)-5)))&amp;"")</f>
        <v/>
      </c>
      <c r="F849" s="18" t="str">
        <f>IF(OR(I849="ОК",I849="Учтено: добавьте пояснение"),IF(C849="Приход",D849,IF(C849="Корректировка остатка",D849,-D849)),"")</f>
        <v/>
      </c>
      <c r="G849" s="13"/>
      <c r="H849" s="15" t="str">
        <f>IF(OR(B849="",SUMPRODUCT(--EXACT('Номенклатура'!$A$6:$A$205,B849))&lt;&gt;1),"",INDEX('Номенклатура'!$B$6:$B$205,SUMPRODUCT(EXACT('Номенклатура'!$A$6:$A$205,B849)*(ROW('Номенклатура'!$A$6:$A$205)-5)))&amp;"")</f>
        <v/>
      </c>
      <c r="I849" s="15" t="str">
        <f>IF(COUNTA(A849:D849,G849)=0,"",IF(NOT(ISNUMBER(A849)),"Укажите дату",IF(B849="","Укажите код",IF(NOT(AND(ISTEXT(B849),LEN(B849)&gt;0,LEN(B849)&lt;=30,ISNUMBER(FIND(LEFT(B849,1),"ABCDEFGHIJKLMNOPQRSTUVWXYZ")),SUMPRODUCT((MID(B849,{1,2,3,4,5,6,7,8,9,10,11,12,13,14,15,16,17,18,19,20,21,22,23,24,25,26,27,28,29,30},1)&lt;&gt;"")*ISERROR(FIND(MID(B849,{1,2,3,4,5,6,7,8,9,10,11,12,13,14,15,16,17,18,19,20,21,22,23,24,25,26,27,28,29,30},1),"ABCDEFGHIJKLMNOPQRSTUVWXYZ0123456789-_")))=0,ISERROR(VALUE(B849)))),"Недопустимый код: только латинские буквы A-Z в верхнем регистре, цифры, - и _; начало с буквы, до 30 символов (например MILK-001)",IF(SUMPRODUCT(--EXACT('Номенклатура'!$A$6:$A$205,B849))=0,"Код не найден в номенклатуре",IF(SUMPRODUCT(--EXACT('Номенклатура'!$A$6:$A$205,B849))&gt;1,"Код повторяется в номенклатуре",IF(ISNA(MATCH(C849,{"Приход","Расход","Списание","Корректировка остатка"},0)),"Выберите тип операции",IF(NOT(ISNUMBER(D849)),"Укажите количество",IF(D849=0,"Количество не может быть 0",IF(AND(C849&lt;&gt;"Корректировка остатка",D849&lt;0),"Для этого типа количество положительное",IF(NOT(ISNUMBER('Номенклатура'!$C$2)),"Укажите дату начала учёта",IF(A849&lt;INT('Номенклатура'!$C$2),"Раньше даты начала учёта: НЕ учтено",IF(AND(C849="Корректировка остатка",TRIM(G849)=""),"Учтено: добавьте пояснение","ОК")))))))))))))</f>
        <v/>
      </c>
    </row>
    <row r="850" spans="1:9" x14ac:dyDescent="0.25">
      <c r="A850" s="16"/>
      <c r="B850" s="13"/>
      <c r="C850" s="13"/>
      <c r="D850" s="14"/>
      <c r="E850" s="17" t="str">
        <f>IF(OR(B850="",SUMPRODUCT(--EXACT('Номенклатура'!$A$6:$A$205,B850))&lt;&gt;1),"",INDEX('Номенклатура'!$D$6:$D$205,SUMPRODUCT(EXACT('Номенклатура'!$A$6:$A$205,B850)*(ROW('Номенклатура'!$A$6:$A$205)-5)))&amp;"")</f>
        <v/>
      </c>
      <c r="F850" s="18" t="str">
        <f>IF(OR(I850="ОК",I850="Учтено: добавьте пояснение"),IF(C850="Приход",D850,IF(C850="Корректировка остатка",D850,-D850)),"")</f>
        <v/>
      </c>
      <c r="G850" s="13"/>
      <c r="H850" s="15" t="str">
        <f>IF(OR(B850="",SUMPRODUCT(--EXACT('Номенклатура'!$A$6:$A$205,B850))&lt;&gt;1),"",INDEX('Номенклатура'!$B$6:$B$205,SUMPRODUCT(EXACT('Номенклатура'!$A$6:$A$205,B850)*(ROW('Номенклатура'!$A$6:$A$205)-5)))&amp;"")</f>
        <v/>
      </c>
      <c r="I850" s="15" t="str">
        <f>IF(COUNTA(A850:D850,G850)=0,"",IF(NOT(ISNUMBER(A850)),"Укажите дату",IF(B850="","Укажите код",IF(NOT(AND(ISTEXT(B850),LEN(B850)&gt;0,LEN(B850)&lt;=30,ISNUMBER(FIND(LEFT(B850,1),"ABCDEFGHIJKLMNOPQRSTUVWXYZ")),SUMPRODUCT((MID(B850,{1,2,3,4,5,6,7,8,9,10,11,12,13,14,15,16,17,18,19,20,21,22,23,24,25,26,27,28,29,30},1)&lt;&gt;"")*ISERROR(FIND(MID(B850,{1,2,3,4,5,6,7,8,9,10,11,12,13,14,15,16,17,18,19,20,21,22,23,24,25,26,27,28,29,30},1),"ABCDEFGHIJKLMNOPQRSTUVWXYZ0123456789-_")))=0,ISERROR(VALUE(B850)))),"Недопустимый код: только латинские буквы A-Z в верхнем регистре, цифры, - и _; начало с буквы, до 30 символов (например MILK-001)",IF(SUMPRODUCT(--EXACT('Номенклатура'!$A$6:$A$205,B850))=0,"Код не найден в номенклатуре",IF(SUMPRODUCT(--EXACT('Номенклатура'!$A$6:$A$205,B850))&gt;1,"Код повторяется в номенклатуре",IF(ISNA(MATCH(C850,{"Приход","Расход","Списание","Корректировка остатка"},0)),"Выберите тип операции",IF(NOT(ISNUMBER(D850)),"Укажите количество",IF(D850=0,"Количество не может быть 0",IF(AND(C850&lt;&gt;"Корректировка остатка",D850&lt;0),"Для этого типа количество положительное",IF(NOT(ISNUMBER('Номенклатура'!$C$2)),"Укажите дату начала учёта",IF(A850&lt;INT('Номенклатура'!$C$2),"Раньше даты начала учёта: НЕ учтено",IF(AND(C850="Корректировка остатка",TRIM(G850)=""),"Учтено: добавьте пояснение","ОК")))))))))))))</f>
        <v/>
      </c>
    </row>
    <row r="851" spans="1:9" x14ac:dyDescent="0.25">
      <c r="A851" s="16"/>
      <c r="B851" s="13"/>
      <c r="C851" s="13"/>
      <c r="D851" s="14"/>
      <c r="E851" s="17" t="str">
        <f>IF(OR(B851="",SUMPRODUCT(--EXACT('Номенклатура'!$A$6:$A$205,B851))&lt;&gt;1),"",INDEX('Номенклатура'!$D$6:$D$205,SUMPRODUCT(EXACT('Номенклатура'!$A$6:$A$205,B851)*(ROW('Номенклатура'!$A$6:$A$205)-5)))&amp;"")</f>
        <v/>
      </c>
      <c r="F851" s="18" t="str">
        <f>IF(OR(I851="ОК",I851="Учтено: добавьте пояснение"),IF(C851="Приход",D851,IF(C851="Корректировка остатка",D851,-D851)),"")</f>
        <v/>
      </c>
      <c r="G851" s="13"/>
      <c r="H851" s="15" t="str">
        <f>IF(OR(B851="",SUMPRODUCT(--EXACT('Номенклатура'!$A$6:$A$205,B851))&lt;&gt;1),"",INDEX('Номенклатура'!$B$6:$B$205,SUMPRODUCT(EXACT('Номенклатура'!$A$6:$A$205,B851)*(ROW('Номенклатура'!$A$6:$A$205)-5)))&amp;"")</f>
        <v/>
      </c>
      <c r="I851" s="15" t="str">
        <f>IF(COUNTA(A851:D851,G851)=0,"",IF(NOT(ISNUMBER(A851)),"Укажите дату",IF(B851="","Укажите код",IF(NOT(AND(ISTEXT(B851),LEN(B851)&gt;0,LEN(B851)&lt;=30,ISNUMBER(FIND(LEFT(B851,1),"ABCDEFGHIJKLMNOPQRSTUVWXYZ")),SUMPRODUCT((MID(B851,{1,2,3,4,5,6,7,8,9,10,11,12,13,14,15,16,17,18,19,20,21,22,23,24,25,26,27,28,29,30},1)&lt;&gt;"")*ISERROR(FIND(MID(B851,{1,2,3,4,5,6,7,8,9,10,11,12,13,14,15,16,17,18,19,20,21,22,23,24,25,26,27,28,29,30},1),"ABCDEFGHIJKLMNOPQRSTUVWXYZ0123456789-_")))=0,ISERROR(VALUE(B851)))),"Недопустимый код: только латинские буквы A-Z в верхнем регистре, цифры, - и _; начало с буквы, до 30 символов (например MILK-001)",IF(SUMPRODUCT(--EXACT('Номенклатура'!$A$6:$A$205,B851))=0,"Код не найден в номенклатуре",IF(SUMPRODUCT(--EXACT('Номенклатура'!$A$6:$A$205,B851))&gt;1,"Код повторяется в номенклатуре",IF(ISNA(MATCH(C851,{"Приход","Расход","Списание","Корректировка остатка"},0)),"Выберите тип операции",IF(NOT(ISNUMBER(D851)),"Укажите количество",IF(D851=0,"Количество не может быть 0",IF(AND(C851&lt;&gt;"Корректировка остатка",D851&lt;0),"Для этого типа количество положительное",IF(NOT(ISNUMBER('Номенклатура'!$C$2)),"Укажите дату начала учёта",IF(A851&lt;INT('Номенклатура'!$C$2),"Раньше даты начала учёта: НЕ учтено",IF(AND(C851="Корректировка остатка",TRIM(G851)=""),"Учтено: добавьте пояснение","ОК")))))))))))))</f>
        <v/>
      </c>
    </row>
    <row r="852" spans="1:9" x14ac:dyDescent="0.25">
      <c r="A852" s="16"/>
      <c r="B852" s="13"/>
      <c r="C852" s="13"/>
      <c r="D852" s="14"/>
      <c r="E852" s="17" t="str">
        <f>IF(OR(B852="",SUMPRODUCT(--EXACT('Номенклатура'!$A$6:$A$205,B852))&lt;&gt;1),"",INDEX('Номенклатура'!$D$6:$D$205,SUMPRODUCT(EXACT('Номенклатура'!$A$6:$A$205,B852)*(ROW('Номенклатура'!$A$6:$A$205)-5)))&amp;"")</f>
        <v/>
      </c>
      <c r="F852" s="18" t="str">
        <f>IF(OR(I852="ОК",I852="Учтено: добавьте пояснение"),IF(C852="Приход",D852,IF(C852="Корректировка остатка",D852,-D852)),"")</f>
        <v/>
      </c>
      <c r="G852" s="13"/>
      <c r="H852" s="15" t="str">
        <f>IF(OR(B852="",SUMPRODUCT(--EXACT('Номенклатура'!$A$6:$A$205,B852))&lt;&gt;1),"",INDEX('Номенклатура'!$B$6:$B$205,SUMPRODUCT(EXACT('Номенклатура'!$A$6:$A$205,B852)*(ROW('Номенклатура'!$A$6:$A$205)-5)))&amp;"")</f>
        <v/>
      </c>
      <c r="I852" s="15" t="str">
        <f>IF(COUNTA(A852:D852,G852)=0,"",IF(NOT(ISNUMBER(A852)),"Укажите дату",IF(B852="","Укажите код",IF(NOT(AND(ISTEXT(B852),LEN(B852)&gt;0,LEN(B852)&lt;=30,ISNUMBER(FIND(LEFT(B852,1),"ABCDEFGHIJKLMNOPQRSTUVWXYZ")),SUMPRODUCT((MID(B852,{1,2,3,4,5,6,7,8,9,10,11,12,13,14,15,16,17,18,19,20,21,22,23,24,25,26,27,28,29,30},1)&lt;&gt;"")*ISERROR(FIND(MID(B852,{1,2,3,4,5,6,7,8,9,10,11,12,13,14,15,16,17,18,19,20,21,22,23,24,25,26,27,28,29,30},1),"ABCDEFGHIJKLMNOPQRSTUVWXYZ0123456789-_")))=0,ISERROR(VALUE(B852)))),"Недопустимый код: только латинские буквы A-Z в верхнем регистре, цифры, - и _; начало с буквы, до 30 символов (например MILK-001)",IF(SUMPRODUCT(--EXACT('Номенклатура'!$A$6:$A$205,B852))=0,"Код не найден в номенклатуре",IF(SUMPRODUCT(--EXACT('Номенклатура'!$A$6:$A$205,B852))&gt;1,"Код повторяется в номенклатуре",IF(ISNA(MATCH(C852,{"Приход","Расход","Списание","Корректировка остатка"},0)),"Выберите тип операции",IF(NOT(ISNUMBER(D852)),"Укажите количество",IF(D852=0,"Количество не может быть 0",IF(AND(C852&lt;&gt;"Корректировка остатка",D852&lt;0),"Для этого типа количество положительное",IF(NOT(ISNUMBER('Номенклатура'!$C$2)),"Укажите дату начала учёта",IF(A852&lt;INT('Номенклатура'!$C$2),"Раньше даты начала учёта: НЕ учтено",IF(AND(C852="Корректировка остатка",TRIM(G852)=""),"Учтено: добавьте пояснение","ОК")))))))))))))</f>
        <v/>
      </c>
    </row>
    <row r="853" spans="1:9" x14ac:dyDescent="0.25">
      <c r="A853" s="16"/>
      <c r="B853" s="13"/>
      <c r="C853" s="13"/>
      <c r="D853" s="14"/>
      <c r="E853" s="17" t="str">
        <f>IF(OR(B853="",SUMPRODUCT(--EXACT('Номенклатура'!$A$6:$A$205,B853))&lt;&gt;1),"",INDEX('Номенклатура'!$D$6:$D$205,SUMPRODUCT(EXACT('Номенклатура'!$A$6:$A$205,B853)*(ROW('Номенклатура'!$A$6:$A$205)-5)))&amp;"")</f>
        <v/>
      </c>
      <c r="F853" s="18" t="str">
        <f>IF(OR(I853="ОК",I853="Учтено: добавьте пояснение"),IF(C853="Приход",D853,IF(C853="Корректировка остатка",D853,-D853)),"")</f>
        <v/>
      </c>
      <c r="G853" s="13"/>
      <c r="H853" s="15" t="str">
        <f>IF(OR(B853="",SUMPRODUCT(--EXACT('Номенклатура'!$A$6:$A$205,B853))&lt;&gt;1),"",INDEX('Номенклатура'!$B$6:$B$205,SUMPRODUCT(EXACT('Номенклатура'!$A$6:$A$205,B853)*(ROW('Номенклатура'!$A$6:$A$205)-5)))&amp;"")</f>
        <v/>
      </c>
      <c r="I853" s="15" t="str">
        <f>IF(COUNTA(A853:D853,G853)=0,"",IF(NOT(ISNUMBER(A853)),"Укажите дату",IF(B853="","Укажите код",IF(NOT(AND(ISTEXT(B853),LEN(B853)&gt;0,LEN(B853)&lt;=30,ISNUMBER(FIND(LEFT(B853,1),"ABCDEFGHIJKLMNOPQRSTUVWXYZ")),SUMPRODUCT((MID(B853,{1,2,3,4,5,6,7,8,9,10,11,12,13,14,15,16,17,18,19,20,21,22,23,24,25,26,27,28,29,30},1)&lt;&gt;"")*ISERROR(FIND(MID(B853,{1,2,3,4,5,6,7,8,9,10,11,12,13,14,15,16,17,18,19,20,21,22,23,24,25,26,27,28,29,30},1),"ABCDEFGHIJKLMNOPQRSTUVWXYZ0123456789-_")))=0,ISERROR(VALUE(B853)))),"Недопустимый код: только латинские буквы A-Z в верхнем регистре, цифры, - и _; начало с буквы, до 30 символов (например MILK-001)",IF(SUMPRODUCT(--EXACT('Номенклатура'!$A$6:$A$205,B853))=0,"Код не найден в номенклатуре",IF(SUMPRODUCT(--EXACT('Номенклатура'!$A$6:$A$205,B853))&gt;1,"Код повторяется в номенклатуре",IF(ISNA(MATCH(C853,{"Приход","Расход","Списание","Корректировка остатка"},0)),"Выберите тип операции",IF(NOT(ISNUMBER(D853)),"Укажите количество",IF(D853=0,"Количество не может быть 0",IF(AND(C853&lt;&gt;"Корректировка остатка",D853&lt;0),"Для этого типа количество положительное",IF(NOT(ISNUMBER('Номенклатура'!$C$2)),"Укажите дату начала учёта",IF(A853&lt;INT('Номенклатура'!$C$2),"Раньше даты начала учёта: НЕ учтено",IF(AND(C853="Корректировка остатка",TRIM(G853)=""),"Учтено: добавьте пояснение","ОК")))))))))))))</f>
        <v/>
      </c>
    </row>
    <row r="854" spans="1:9" x14ac:dyDescent="0.25">
      <c r="A854" s="16"/>
      <c r="B854" s="13"/>
      <c r="C854" s="13"/>
      <c r="D854" s="14"/>
      <c r="E854" s="17" t="str">
        <f>IF(OR(B854="",SUMPRODUCT(--EXACT('Номенклатура'!$A$6:$A$205,B854))&lt;&gt;1),"",INDEX('Номенклатура'!$D$6:$D$205,SUMPRODUCT(EXACT('Номенклатура'!$A$6:$A$205,B854)*(ROW('Номенклатура'!$A$6:$A$205)-5)))&amp;"")</f>
        <v/>
      </c>
      <c r="F854" s="18" t="str">
        <f>IF(OR(I854="ОК",I854="Учтено: добавьте пояснение"),IF(C854="Приход",D854,IF(C854="Корректировка остатка",D854,-D854)),"")</f>
        <v/>
      </c>
      <c r="G854" s="13"/>
      <c r="H854" s="15" t="str">
        <f>IF(OR(B854="",SUMPRODUCT(--EXACT('Номенклатура'!$A$6:$A$205,B854))&lt;&gt;1),"",INDEX('Номенклатура'!$B$6:$B$205,SUMPRODUCT(EXACT('Номенклатура'!$A$6:$A$205,B854)*(ROW('Номенклатура'!$A$6:$A$205)-5)))&amp;"")</f>
        <v/>
      </c>
      <c r="I854" s="15" t="str">
        <f>IF(COUNTA(A854:D854,G854)=0,"",IF(NOT(ISNUMBER(A854)),"Укажите дату",IF(B854="","Укажите код",IF(NOT(AND(ISTEXT(B854),LEN(B854)&gt;0,LEN(B854)&lt;=30,ISNUMBER(FIND(LEFT(B854,1),"ABCDEFGHIJKLMNOPQRSTUVWXYZ")),SUMPRODUCT((MID(B854,{1,2,3,4,5,6,7,8,9,10,11,12,13,14,15,16,17,18,19,20,21,22,23,24,25,26,27,28,29,30},1)&lt;&gt;"")*ISERROR(FIND(MID(B854,{1,2,3,4,5,6,7,8,9,10,11,12,13,14,15,16,17,18,19,20,21,22,23,24,25,26,27,28,29,30},1),"ABCDEFGHIJKLMNOPQRSTUVWXYZ0123456789-_")))=0,ISERROR(VALUE(B854)))),"Недопустимый код: только латинские буквы A-Z в верхнем регистре, цифры, - и _; начало с буквы, до 30 символов (например MILK-001)",IF(SUMPRODUCT(--EXACT('Номенклатура'!$A$6:$A$205,B854))=0,"Код не найден в номенклатуре",IF(SUMPRODUCT(--EXACT('Номенклатура'!$A$6:$A$205,B854))&gt;1,"Код повторяется в номенклатуре",IF(ISNA(MATCH(C854,{"Приход","Расход","Списание","Корректировка остатка"},0)),"Выберите тип операции",IF(NOT(ISNUMBER(D854)),"Укажите количество",IF(D854=0,"Количество не может быть 0",IF(AND(C854&lt;&gt;"Корректировка остатка",D854&lt;0),"Для этого типа количество положительное",IF(NOT(ISNUMBER('Номенклатура'!$C$2)),"Укажите дату начала учёта",IF(A854&lt;INT('Номенклатура'!$C$2),"Раньше даты начала учёта: НЕ учтено",IF(AND(C854="Корректировка остатка",TRIM(G854)=""),"Учтено: добавьте пояснение","ОК")))))))))))))</f>
        <v/>
      </c>
    </row>
    <row r="855" spans="1:9" x14ac:dyDescent="0.25">
      <c r="A855" s="16"/>
      <c r="B855" s="13"/>
      <c r="C855" s="13"/>
      <c r="D855" s="14"/>
      <c r="E855" s="17" t="str">
        <f>IF(OR(B855="",SUMPRODUCT(--EXACT('Номенклатура'!$A$6:$A$205,B855))&lt;&gt;1),"",INDEX('Номенклатура'!$D$6:$D$205,SUMPRODUCT(EXACT('Номенклатура'!$A$6:$A$205,B855)*(ROW('Номенклатура'!$A$6:$A$205)-5)))&amp;"")</f>
        <v/>
      </c>
      <c r="F855" s="18" t="str">
        <f>IF(OR(I855="ОК",I855="Учтено: добавьте пояснение"),IF(C855="Приход",D855,IF(C855="Корректировка остатка",D855,-D855)),"")</f>
        <v/>
      </c>
      <c r="G855" s="13"/>
      <c r="H855" s="15" t="str">
        <f>IF(OR(B855="",SUMPRODUCT(--EXACT('Номенклатура'!$A$6:$A$205,B855))&lt;&gt;1),"",INDEX('Номенклатура'!$B$6:$B$205,SUMPRODUCT(EXACT('Номенклатура'!$A$6:$A$205,B855)*(ROW('Номенклатура'!$A$6:$A$205)-5)))&amp;"")</f>
        <v/>
      </c>
      <c r="I855" s="15" t="str">
        <f>IF(COUNTA(A855:D855,G855)=0,"",IF(NOT(ISNUMBER(A855)),"Укажите дату",IF(B855="","Укажите код",IF(NOT(AND(ISTEXT(B855),LEN(B855)&gt;0,LEN(B855)&lt;=30,ISNUMBER(FIND(LEFT(B855,1),"ABCDEFGHIJKLMNOPQRSTUVWXYZ")),SUMPRODUCT((MID(B855,{1,2,3,4,5,6,7,8,9,10,11,12,13,14,15,16,17,18,19,20,21,22,23,24,25,26,27,28,29,30},1)&lt;&gt;"")*ISERROR(FIND(MID(B855,{1,2,3,4,5,6,7,8,9,10,11,12,13,14,15,16,17,18,19,20,21,22,23,24,25,26,27,28,29,30},1),"ABCDEFGHIJKLMNOPQRSTUVWXYZ0123456789-_")))=0,ISERROR(VALUE(B855)))),"Недопустимый код: только латинские буквы A-Z в верхнем регистре, цифры, - и _; начало с буквы, до 30 символов (например MILK-001)",IF(SUMPRODUCT(--EXACT('Номенклатура'!$A$6:$A$205,B855))=0,"Код не найден в номенклатуре",IF(SUMPRODUCT(--EXACT('Номенклатура'!$A$6:$A$205,B855))&gt;1,"Код повторяется в номенклатуре",IF(ISNA(MATCH(C855,{"Приход","Расход","Списание","Корректировка остатка"},0)),"Выберите тип операции",IF(NOT(ISNUMBER(D855)),"Укажите количество",IF(D855=0,"Количество не может быть 0",IF(AND(C855&lt;&gt;"Корректировка остатка",D855&lt;0),"Для этого типа количество положительное",IF(NOT(ISNUMBER('Номенклатура'!$C$2)),"Укажите дату начала учёта",IF(A855&lt;INT('Номенклатура'!$C$2),"Раньше даты начала учёта: НЕ учтено",IF(AND(C855="Корректировка остатка",TRIM(G855)=""),"Учтено: добавьте пояснение","ОК")))))))))))))</f>
        <v/>
      </c>
    </row>
    <row r="856" spans="1:9" x14ac:dyDescent="0.25">
      <c r="A856" s="16"/>
      <c r="B856" s="13"/>
      <c r="C856" s="13"/>
      <c r="D856" s="14"/>
      <c r="E856" s="17" t="str">
        <f>IF(OR(B856="",SUMPRODUCT(--EXACT('Номенклатура'!$A$6:$A$205,B856))&lt;&gt;1),"",INDEX('Номенклатура'!$D$6:$D$205,SUMPRODUCT(EXACT('Номенклатура'!$A$6:$A$205,B856)*(ROW('Номенклатура'!$A$6:$A$205)-5)))&amp;"")</f>
        <v/>
      </c>
      <c r="F856" s="18" t="str">
        <f>IF(OR(I856="ОК",I856="Учтено: добавьте пояснение"),IF(C856="Приход",D856,IF(C856="Корректировка остатка",D856,-D856)),"")</f>
        <v/>
      </c>
      <c r="G856" s="13"/>
      <c r="H856" s="15" t="str">
        <f>IF(OR(B856="",SUMPRODUCT(--EXACT('Номенклатура'!$A$6:$A$205,B856))&lt;&gt;1),"",INDEX('Номенклатура'!$B$6:$B$205,SUMPRODUCT(EXACT('Номенклатура'!$A$6:$A$205,B856)*(ROW('Номенклатура'!$A$6:$A$205)-5)))&amp;"")</f>
        <v/>
      </c>
      <c r="I856" s="15" t="str">
        <f>IF(COUNTA(A856:D856,G856)=0,"",IF(NOT(ISNUMBER(A856)),"Укажите дату",IF(B856="","Укажите код",IF(NOT(AND(ISTEXT(B856),LEN(B856)&gt;0,LEN(B856)&lt;=30,ISNUMBER(FIND(LEFT(B856,1),"ABCDEFGHIJKLMNOPQRSTUVWXYZ")),SUMPRODUCT((MID(B856,{1,2,3,4,5,6,7,8,9,10,11,12,13,14,15,16,17,18,19,20,21,22,23,24,25,26,27,28,29,30},1)&lt;&gt;"")*ISERROR(FIND(MID(B856,{1,2,3,4,5,6,7,8,9,10,11,12,13,14,15,16,17,18,19,20,21,22,23,24,25,26,27,28,29,30},1),"ABCDEFGHIJKLMNOPQRSTUVWXYZ0123456789-_")))=0,ISERROR(VALUE(B856)))),"Недопустимый код: только латинские буквы A-Z в верхнем регистре, цифры, - и _; начало с буквы, до 30 символов (например MILK-001)",IF(SUMPRODUCT(--EXACT('Номенклатура'!$A$6:$A$205,B856))=0,"Код не найден в номенклатуре",IF(SUMPRODUCT(--EXACT('Номенклатура'!$A$6:$A$205,B856))&gt;1,"Код повторяется в номенклатуре",IF(ISNA(MATCH(C856,{"Приход","Расход","Списание","Корректировка остатка"},0)),"Выберите тип операции",IF(NOT(ISNUMBER(D856)),"Укажите количество",IF(D856=0,"Количество не может быть 0",IF(AND(C856&lt;&gt;"Корректировка остатка",D856&lt;0),"Для этого типа количество положительное",IF(NOT(ISNUMBER('Номенклатура'!$C$2)),"Укажите дату начала учёта",IF(A856&lt;INT('Номенклатура'!$C$2),"Раньше даты начала учёта: НЕ учтено",IF(AND(C856="Корректировка остатка",TRIM(G856)=""),"Учтено: добавьте пояснение","ОК")))))))))))))</f>
        <v/>
      </c>
    </row>
    <row r="857" spans="1:9" x14ac:dyDescent="0.25">
      <c r="A857" s="16"/>
      <c r="B857" s="13"/>
      <c r="C857" s="13"/>
      <c r="D857" s="14"/>
      <c r="E857" s="17" t="str">
        <f>IF(OR(B857="",SUMPRODUCT(--EXACT('Номенклатура'!$A$6:$A$205,B857))&lt;&gt;1),"",INDEX('Номенклатура'!$D$6:$D$205,SUMPRODUCT(EXACT('Номенклатура'!$A$6:$A$205,B857)*(ROW('Номенклатура'!$A$6:$A$205)-5)))&amp;"")</f>
        <v/>
      </c>
      <c r="F857" s="18" t="str">
        <f>IF(OR(I857="ОК",I857="Учтено: добавьте пояснение"),IF(C857="Приход",D857,IF(C857="Корректировка остатка",D857,-D857)),"")</f>
        <v/>
      </c>
      <c r="G857" s="13"/>
      <c r="H857" s="15" t="str">
        <f>IF(OR(B857="",SUMPRODUCT(--EXACT('Номенклатура'!$A$6:$A$205,B857))&lt;&gt;1),"",INDEX('Номенклатура'!$B$6:$B$205,SUMPRODUCT(EXACT('Номенклатура'!$A$6:$A$205,B857)*(ROW('Номенклатура'!$A$6:$A$205)-5)))&amp;"")</f>
        <v/>
      </c>
      <c r="I857" s="15" t="str">
        <f>IF(COUNTA(A857:D857,G857)=0,"",IF(NOT(ISNUMBER(A857)),"Укажите дату",IF(B857="","Укажите код",IF(NOT(AND(ISTEXT(B857),LEN(B857)&gt;0,LEN(B857)&lt;=30,ISNUMBER(FIND(LEFT(B857,1),"ABCDEFGHIJKLMNOPQRSTUVWXYZ")),SUMPRODUCT((MID(B857,{1,2,3,4,5,6,7,8,9,10,11,12,13,14,15,16,17,18,19,20,21,22,23,24,25,26,27,28,29,30},1)&lt;&gt;"")*ISERROR(FIND(MID(B857,{1,2,3,4,5,6,7,8,9,10,11,12,13,14,15,16,17,18,19,20,21,22,23,24,25,26,27,28,29,30},1),"ABCDEFGHIJKLMNOPQRSTUVWXYZ0123456789-_")))=0,ISERROR(VALUE(B857)))),"Недопустимый код: только латинские буквы A-Z в верхнем регистре, цифры, - и _; начало с буквы, до 30 символов (например MILK-001)",IF(SUMPRODUCT(--EXACT('Номенклатура'!$A$6:$A$205,B857))=0,"Код не найден в номенклатуре",IF(SUMPRODUCT(--EXACT('Номенклатура'!$A$6:$A$205,B857))&gt;1,"Код повторяется в номенклатуре",IF(ISNA(MATCH(C857,{"Приход","Расход","Списание","Корректировка остатка"},0)),"Выберите тип операции",IF(NOT(ISNUMBER(D857)),"Укажите количество",IF(D857=0,"Количество не может быть 0",IF(AND(C857&lt;&gt;"Корректировка остатка",D857&lt;0),"Для этого типа количество положительное",IF(NOT(ISNUMBER('Номенклатура'!$C$2)),"Укажите дату начала учёта",IF(A857&lt;INT('Номенклатура'!$C$2),"Раньше даты начала учёта: НЕ учтено",IF(AND(C857="Корректировка остатка",TRIM(G857)=""),"Учтено: добавьте пояснение","ОК")))))))))))))</f>
        <v/>
      </c>
    </row>
    <row r="858" spans="1:9" x14ac:dyDescent="0.25">
      <c r="A858" s="16"/>
      <c r="B858" s="13"/>
      <c r="C858" s="13"/>
      <c r="D858" s="14"/>
      <c r="E858" s="17" t="str">
        <f>IF(OR(B858="",SUMPRODUCT(--EXACT('Номенклатура'!$A$6:$A$205,B858))&lt;&gt;1),"",INDEX('Номенклатура'!$D$6:$D$205,SUMPRODUCT(EXACT('Номенклатура'!$A$6:$A$205,B858)*(ROW('Номенклатура'!$A$6:$A$205)-5)))&amp;"")</f>
        <v/>
      </c>
      <c r="F858" s="18" t="str">
        <f>IF(OR(I858="ОК",I858="Учтено: добавьте пояснение"),IF(C858="Приход",D858,IF(C858="Корректировка остатка",D858,-D858)),"")</f>
        <v/>
      </c>
      <c r="G858" s="13"/>
      <c r="H858" s="15" t="str">
        <f>IF(OR(B858="",SUMPRODUCT(--EXACT('Номенклатура'!$A$6:$A$205,B858))&lt;&gt;1),"",INDEX('Номенклатура'!$B$6:$B$205,SUMPRODUCT(EXACT('Номенклатура'!$A$6:$A$205,B858)*(ROW('Номенклатура'!$A$6:$A$205)-5)))&amp;"")</f>
        <v/>
      </c>
      <c r="I858" s="15" t="str">
        <f>IF(COUNTA(A858:D858,G858)=0,"",IF(NOT(ISNUMBER(A858)),"Укажите дату",IF(B858="","Укажите код",IF(NOT(AND(ISTEXT(B858),LEN(B858)&gt;0,LEN(B858)&lt;=30,ISNUMBER(FIND(LEFT(B858,1),"ABCDEFGHIJKLMNOPQRSTUVWXYZ")),SUMPRODUCT((MID(B858,{1,2,3,4,5,6,7,8,9,10,11,12,13,14,15,16,17,18,19,20,21,22,23,24,25,26,27,28,29,30},1)&lt;&gt;"")*ISERROR(FIND(MID(B858,{1,2,3,4,5,6,7,8,9,10,11,12,13,14,15,16,17,18,19,20,21,22,23,24,25,26,27,28,29,30},1),"ABCDEFGHIJKLMNOPQRSTUVWXYZ0123456789-_")))=0,ISERROR(VALUE(B858)))),"Недопустимый код: только латинские буквы A-Z в верхнем регистре, цифры, - и _; начало с буквы, до 30 символов (например MILK-001)",IF(SUMPRODUCT(--EXACT('Номенклатура'!$A$6:$A$205,B858))=0,"Код не найден в номенклатуре",IF(SUMPRODUCT(--EXACT('Номенклатура'!$A$6:$A$205,B858))&gt;1,"Код повторяется в номенклатуре",IF(ISNA(MATCH(C858,{"Приход","Расход","Списание","Корректировка остатка"},0)),"Выберите тип операции",IF(NOT(ISNUMBER(D858)),"Укажите количество",IF(D858=0,"Количество не может быть 0",IF(AND(C858&lt;&gt;"Корректировка остатка",D858&lt;0),"Для этого типа количество положительное",IF(NOT(ISNUMBER('Номенклатура'!$C$2)),"Укажите дату начала учёта",IF(A858&lt;INT('Номенклатура'!$C$2),"Раньше даты начала учёта: НЕ учтено",IF(AND(C858="Корректировка остатка",TRIM(G858)=""),"Учтено: добавьте пояснение","ОК")))))))))))))</f>
        <v/>
      </c>
    </row>
    <row r="859" spans="1:9" x14ac:dyDescent="0.25">
      <c r="A859" s="16"/>
      <c r="B859" s="13"/>
      <c r="C859" s="13"/>
      <c r="D859" s="14"/>
      <c r="E859" s="17" t="str">
        <f>IF(OR(B859="",SUMPRODUCT(--EXACT('Номенклатура'!$A$6:$A$205,B859))&lt;&gt;1),"",INDEX('Номенклатура'!$D$6:$D$205,SUMPRODUCT(EXACT('Номенклатура'!$A$6:$A$205,B859)*(ROW('Номенклатура'!$A$6:$A$205)-5)))&amp;"")</f>
        <v/>
      </c>
      <c r="F859" s="18" t="str">
        <f>IF(OR(I859="ОК",I859="Учтено: добавьте пояснение"),IF(C859="Приход",D859,IF(C859="Корректировка остатка",D859,-D859)),"")</f>
        <v/>
      </c>
      <c r="G859" s="13"/>
      <c r="H859" s="15" t="str">
        <f>IF(OR(B859="",SUMPRODUCT(--EXACT('Номенклатура'!$A$6:$A$205,B859))&lt;&gt;1),"",INDEX('Номенклатура'!$B$6:$B$205,SUMPRODUCT(EXACT('Номенклатура'!$A$6:$A$205,B859)*(ROW('Номенклатура'!$A$6:$A$205)-5)))&amp;"")</f>
        <v/>
      </c>
      <c r="I859" s="15" t="str">
        <f>IF(COUNTA(A859:D859,G859)=0,"",IF(NOT(ISNUMBER(A859)),"Укажите дату",IF(B859="","Укажите код",IF(NOT(AND(ISTEXT(B859),LEN(B859)&gt;0,LEN(B859)&lt;=30,ISNUMBER(FIND(LEFT(B859,1),"ABCDEFGHIJKLMNOPQRSTUVWXYZ")),SUMPRODUCT((MID(B859,{1,2,3,4,5,6,7,8,9,10,11,12,13,14,15,16,17,18,19,20,21,22,23,24,25,26,27,28,29,30},1)&lt;&gt;"")*ISERROR(FIND(MID(B859,{1,2,3,4,5,6,7,8,9,10,11,12,13,14,15,16,17,18,19,20,21,22,23,24,25,26,27,28,29,30},1),"ABCDEFGHIJKLMNOPQRSTUVWXYZ0123456789-_")))=0,ISERROR(VALUE(B859)))),"Недопустимый код: только латинские буквы A-Z в верхнем регистре, цифры, - и _; начало с буквы, до 30 символов (например MILK-001)",IF(SUMPRODUCT(--EXACT('Номенклатура'!$A$6:$A$205,B859))=0,"Код не найден в номенклатуре",IF(SUMPRODUCT(--EXACT('Номенклатура'!$A$6:$A$205,B859))&gt;1,"Код повторяется в номенклатуре",IF(ISNA(MATCH(C859,{"Приход","Расход","Списание","Корректировка остатка"},0)),"Выберите тип операции",IF(NOT(ISNUMBER(D859)),"Укажите количество",IF(D859=0,"Количество не может быть 0",IF(AND(C859&lt;&gt;"Корректировка остатка",D859&lt;0),"Для этого типа количество положительное",IF(NOT(ISNUMBER('Номенклатура'!$C$2)),"Укажите дату начала учёта",IF(A859&lt;INT('Номенклатура'!$C$2),"Раньше даты начала учёта: НЕ учтено",IF(AND(C859="Корректировка остатка",TRIM(G859)=""),"Учтено: добавьте пояснение","ОК")))))))))))))</f>
        <v/>
      </c>
    </row>
    <row r="860" spans="1:9" x14ac:dyDescent="0.25">
      <c r="A860" s="16"/>
      <c r="B860" s="13"/>
      <c r="C860" s="13"/>
      <c r="D860" s="14"/>
      <c r="E860" s="17" t="str">
        <f>IF(OR(B860="",SUMPRODUCT(--EXACT('Номенклатура'!$A$6:$A$205,B860))&lt;&gt;1),"",INDEX('Номенклатура'!$D$6:$D$205,SUMPRODUCT(EXACT('Номенклатура'!$A$6:$A$205,B860)*(ROW('Номенклатура'!$A$6:$A$205)-5)))&amp;"")</f>
        <v/>
      </c>
      <c r="F860" s="18" t="str">
        <f>IF(OR(I860="ОК",I860="Учтено: добавьте пояснение"),IF(C860="Приход",D860,IF(C860="Корректировка остатка",D860,-D860)),"")</f>
        <v/>
      </c>
      <c r="G860" s="13"/>
      <c r="H860" s="15" t="str">
        <f>IF(OR(B860="",SUMPRODUCT(--EXACT('Номенклатура'!$A$6:$A$205,B860))&lt;&gt;1),"",INDEX('Номенклатура'!$B$6:$B$205,SUMPRODUCT(EXACT('Номенклатура'!$A$6:$A$205,B860)*(ROW('Номенклатура'!$A$6:$A$205)-5)))&amp;"")</f>
        <v/>
      </c>
      <c r="I860" s="15" t="str">
        <f>IF(COUNTA(A860:D860,G860)=0,"",IF(NOT(ISNUMBER(A860)),"Укажите дату",IF(B860="","Укажите код",IF(NOT(AND(ISTEXT(B860),LEN(B860)&gt;0,LEN(B860)&lt;=30,ISNUMBER(FIND(LEFT(B860,1),"ABCDEFGHIJKLMNOPQRSTUVWXYZ")),SUMPRODUCT((MID(B860,{1,2,3,4,5,6,7,8,9,10,11,12,13,14,15,16,17,18,19,20,21,22,23,24,25,26,27,28,29,30},1)&lt;&gt;"")*ISERROR(FIND(MID(B860,{1,2,3,4,5,6,7,8,9,10,11,12,13,14,15,16,17,18,19,20,21,22,23,24,25,26,27,28,29,30},1),"ABCDEFGHIJKLMNOPQRSTUVWXYZ0123456789-_")))=0,ISERROR(VALUE(B860)))),"Недопустимый код: только латинские буквы A-Z в верхнем регистре, цифры, - и _; начало с буквы, до 30 символов (например MILK-001)",IF(SUMPRODUCT(--EXACT('Номенклатура'!$A$6:$A$205,B860))=0,"Код не найден в номенклатуре",IF(SUMPRODUCT(--EXACT('Номенклатура'!$A$6:$A$205,B860))&gt;1,"Код повторяется в номенклатуре",IF(ISNA(MATCH(C860,{"Приход","Расход","Списание","Корректировка остатка"},0)),"Выберите тип операции",IF(NOT(ISNUMBER(D860)),"Укажите количество",IF(D860=0,"Количество не может быть 0",IF(AND(C860&lt;&gt;"Корректировка остатка",D860&lt;0),"Для этого типа количество положительное",IF(NOT(ISNUMBER('Номенклатура'!$C$2)),"Укажите дату начала учёта",IF(A860&lt;INT('Номенклатура'!$C$2),"Раньше даты начала учёта: НЕ учтено",IF(AND(C860="Корректировка остатка",TRIM(G860)=""),"Учтено: добавьте пояснение","ОК")))))))))))))</f>
        <v/>
      </c>
    </row>
    <row r="861" spans="1:9" x14ac:dyDescent="0.25">
      <c r="A861" s="16"/>
      <c r="B861" s="13"/>
      <c r="C861" s="13"/>
      <c r="D861" s="14"/>
      <c r="E861" s="17" t="str">
        <f>IF(OR(B861="",SUMPRODUCT(--EXACT('Номенклатура'!$A$6:$A$205,B861))&lt;&gt;1),"",INDEX('Номенклатура'!$D$6:$D$205,SUMPRODUCT(EXACT('Номенклатура'!$A$6:$A$205,B861)*(ROW('Номенклатура'!$A$6:$A$205)-5)))&amp;"")</f>
        <v/>
      </c>
      <c r="F861" s="18" t="str">
        <f>IF(OR(I861="ОК",I861="Учтено: добавьте пояснение"),IF(C861="Приход",D861,IF(C861="Корректировка остатка",D861,-D861)),"")</f>
        <v/>
      </c>
      <c r="G861" s="13"/>
      <c r="H861" s="15" t="str">
        <f>IF(OR(B861="",SUMPRODUCT(--EXACT('Номенклатура'!$A$6:$A$205,B861))&lt;&gt;1),"",INDEX('Номенклатура'!$B$6:$B$205,SUMPRODUCT(EXACT('Номенклатура'!$A$6:$A$205,B861)*(ROW('Номенклатура'!$A$6:$A$205)-5)))&amp;"")</f>
        <v/>
      </c>
      <c r="I861" s="15" t="str">
        <f>IF(COUNTA(A861:D861,G861)=0,"",IF(NOT(ISNUMBER(A861)),"Укажите дату",IF(B861="","Укажите код",IF(NOT(AND(ISTEXT(B861),LEN(B861)&gt;0,LEN(B861)&lt;=30,ISNUMBER(FIND(LEFT(B861,1),"ABCDEFGHIJKLMNOPQRSTUVWXYZ")),SUMPRODUCT((MID(B861,{1,2,3,4,5,6,7,8,9,10,11,12,13,14,15,16,17,18,19,20,21,22,23,24,25,26,27,28,29,30},1)&lt;&gt;"")*ISERROR(FIND(MID(B861,{1,2,3,4,5,6,7,8,9,10,11,12,13,14,15,16,17,18,19,20,21,22,23,24,25,26,27,28,29,30},1),"ABCDEFGHIJKLMNOPQRSTUVWXYZ0123456789-_")))=0,ISERROR(VALUE(B861)))),"Недопустимый код: только латинские буквы A-Z в верхнем регистре, цифры, - и _; начало с буквы, до 30 символов (например MILK-001)",IF(SUMPRODUCT(--EXACT('Номенклатура'!$A$6:$A$205,B861))=0,"Код не найден в номенклатуре",IF(SUMPRODUCT(--EXACT('Номенклатура'!$A$6:$A$205,B861))&gt;1,"Код повторяется в номенклатуре",IF(ISNA(MATCH(C861,{"Приход","Расход","Списание","Корректировка остатка"},0)),"Выберите тип операции",IF(NOT(ISNUMBER(D861)),"Укажите количество",IF(D861=0,"Количество не может быть 0",IF(AND(C861&lt;&gt;"Корректировка остатка",D861&lt;0),"Для этого типа количество положительное",IF(NOT(ISNUMBER('Номенклатура'!$C$2)),"Укажите дату начала учёта",IF(A861&lt;INT('Номенклатура'!$C$2),"Раньше даты начала учёта: НЕ учтено",IF(AND(C861="Корректировка остатка",TRIM(G861)=""),"Учтено: добавьте пояснение","ОК")))))))))))))</f>
        <v/>
      </c>
    </row>
    <row r="862" spans="1:9" x14ac:dyDescent="0.25">
      <c r="A862" s="16"/>
      <c r="B862" s="13"/>
      <c r="C862" s="13"/>
      <c r="D862" s="14"/>
      <c r="E862" s="17" t="str">
        <f>IF(OR(B862="",SUMPRODUCT(--EXACT('Номенклатура'!$A$6:$A$205,B862))&lt;&gt;1),"",INDEX('Номенклатура'!$D$6:$D$205,SUMPRODUCT(EXACT('Номенклатура'!$A$6:$A$205,B862)*(ROW('Номенклатура'!$A$6:$A$205)-5)))&amp;"")</f>
        <v/>
      </c>
      <c r="F862" s="18" t="str">
        <f>IF(OR(I862="ОК",I862="Учтено: добавьте пояснение"),IF(C862="Приход",D862,IF(C862="Корректировка остатка",D862,-D862)),"")</f>
        <v/>
      </c>
      <c r="G862" s="13"/>
      <c r="H862" s="15" t="str">
        <f>IF(OR(B862="",SUMPRODUCT(--EXACT('Номенклатура'!$A$6:$A$205,B862))&lt;&gt;1),"",INDEX('Номенклатура'!$B$6:$B$205,SUMPRODUCT(EXACT('Номенклатура'!$A$6:$A$205,B862)*(ROW('Номенклатура'!$A$6:$A$205)-5)))&amp;"")</f>
        <v/>
      </c>
      <c r="I862" s="15" t="str">
        <f>IF(COUNTA(A862:D862,G862)=0,"",IF(NOT(ISNUMBER(A862)),"Укажите дату",IF(B862="","Укажите код",IF(NOT(AND(ISTEXT(B862),LEN(B862)&gt;0,LEN(B862)&lt;=30,ISNUMBER(FIND(LEFT(B862,1),"ABCDEFGHIJKLMNOPQRSTUVWXYZ")),SUMPRODUCT((MID(B862,{1,2,3,4,5,6,7,8,9,10,11,12,13,14,15,16,17,18,19,20,21,22,23,24,25,26,27,28,29,30},1)&lt;&gt;"")*ISERROR(FIND(MID(B862,{1,2,3,4,5,6,7,8,9,10,11,12,13,14,15,16,17,18,19,20,21,22,23,24,25,26,27,28,29,30},1),"ABCDEFGHIJKLMNOPQRSTUVWXYZ0123456789-_")))=0,ISERROR(VALUE(B862)))),"Недопустимый код: только латинские буквы A-Z в верхнем регистре, цифры, - и _; начало с буквы, до 30 символов (например MILK-001)",IF(SUMPRODUCT(--EXACT('Номенклатура'!$A$6:$A$205,B862))=0,"Код не найден в номенклатуре",IF(SUMPRODUCT(--EXACT('Номенклатура'!$A$6:$A$205,B862))&gt;1,"Код повторяется в номенклатуре",IF(ISNA(MATCH(C862,{"Приход","Расход","Списание","Корректировка остатка"},0)),"Выберите тип операции",IF(NOT(ISNUMBER(D862)),"Укажите количество",IF(D862=0,"Количество не может быть 0",IF(AND(C862&lt;&gt;"Корректировка остатка",D862&lt;0),"Для этого типа количество положительное",IF(NOT(ISNUMBER('Номенклатура'!$C$2)),"Укажите дату начала учёта",IF(A862&lt;INT('Номенклатура'!$C$2),"Раньше даты начала учёта: НЕ учтено",IF(AND(C862="Корректировка остатка",TRIM(G862)=""),"Учтено: добавьте пояснение","ОК")))))))))))))</f>
        <v/>
      </c>
    </row>
    <row r="863" spans="1:9" x14ac:dyDescent="0.25">
      <c r="A863" s="16"/>
      <c r="B863" s="13"/>
      <c r="C863" s="13"/>
      <c r="D863" s="14"/>
      <c r="E863" s="17" t="str">
        <f>IF(OR(B863="",SUMPRODUCT(--EXACT('Номенклатура'!$A$6:$A$205,B863))&lt;&gt;1),"",INDEX('Номенклатура'!$D$6:$D$205,SUMPRODUCT(EXACT('Номенклатура'!$A$6:$A$205,B863)*(ROW('Номенклатура'!$A$6:$A$205)-5)))&amp;"")</f>
        <v/>
      </c>
      <c r="F863" s="18" t="str">
        <f>IF(OR(I863="ОК",I863="Учтено: добавьте пояснение"),IF(C863="Приход",D863,IF(C863="Корректировка остатка",D863,-D863)),"")</f>
        <v/>
      </c>
      <c r="G863" s="13"/>
      <c r="H863" s="15" t="str">
        <f>IF(OR(B863="",SUMPRODUCT(--EXACT('Номенклатура'!$A$6:$A$205,B863))&lt;&gt;1),"",INDEX('Номенклатура'!$B$6:$B$205,SUMPRODUCT(EXACT('Номенклатура'!$A$6:$A$205,B863)*(ROW('Номенклатура'!$A$6:$A$205)-5)))&amp;"")</f>
        <v/>
      </c>
      <c r="I863" s="15" t="str">
        <f>IF(COUNTA(A863:D863,G863)=0,"",IF(NOT(ISNUMBER(A863)),"Укажите дату",IF(B863="","Укажите код",IF(NOT(AND(ISTEXT(B863),LEN(B863)&gt;0,LEN(B863)&lt;=30,ISNUMBER(FIND(LEFT(B863,1),"ABCDEFGHIJKLMNOPQRSTUVWXYZ")),SUMPRODUCT((MID(B863,{1,2,3,4,5,6,7,8,9,10,11,12,13,14,15,16,17,18,19,20,21,22,23,24,25,26,27,28,29,30},1)&lt;&gt;"")*ISERROR(FIND(MID(B863,{1,2,3,4,5,6,7,8,9,10,11,12,13,14,15,16,17,18,19,20,21,22,23,24,25,26,27,28,29,30},1),"ABCDEFGHIJKLMNOPQRSTUVWXYZ0123456789-_")))=0,ISERROR(VALUE(B863)))),"Недопустимый код: только латинские буквы A-Z в верхнем регистре, цифры, - и _; начало с буквы, до 30 символов (например MILK-001)",IF(SUMPRODUCT(--EXACT('Номенклатура'!$A$6:$A$205,B863))=0,"Код не найден в номенклатуре",IF(SUMPRODUCT(--EXACT('Номенклатура'!$A$6:$A$205,B863))&gt;1,"Код повторяется в номенклатуре",IF(ISNA(MATCH(C863,{"Приход","Расход","Списание","Корректировка остатка"},0)),"Выберите тип операции",IF(NOT(ISNUMBER(D863)),"Укажите количество",IF(D863=0,"Количество не может быть 0",IF(AND(C863&lt;&gt;"Корректировка остатка",D863&lt;0),"Для этого типа количество положительное",IF(NOT(ISNUMBER('Номенклатура'!$C$2)),"Укажите дату начала учёта",IF(A863&lt;INT('Номенклатура'!$C$2),"Раньше даты начала учёта: НЕ учтено",IF(AND(C863="Корректировка остатка",TRIM(G863)=""),"Учтено: добавьте пояснение","ОК")))))))))))))</f>
        <v/>
      </c>
    </row>
    <row r="864" spans="1:9" x14ac:dyDescent="0.25">
      <c r="A864" s="16"/>
      <c r="B864" s="13"/>
      <c r="C864" s="13"/>
      <c r="D864" s="14"/>
      <c r="E864" s="17" t="str">
        <f>IF(OR(B864="",SUMPRODUCT(--EXACT('Номенклатура'!$A$6:$A$205,B864))&lt;&gt;1),"",INDEX('Номенклатура'!$D$6:$D$205,SUMPRODUCT(EXACT('Номенклатура'!$A$6:$A$205,B864)*(ROW('Номенклатура'!$A$6:$A$205)-5)))&amp;"")</f>
        <v/>
      </c>
      <c r="F864" s="18" t="str">
        <f>IF(OR(I864="ОК",I864="Учтено: добавьте пояснение"),IF(C864="Приход",D864,IF(C864="Корректировка остатка",D864,-D864)),"")</f>
        <v/>
      </c>
      <c r="G864" s="13"/>
      <c r="H864" s="15" t="str">
        <f>IF(OR(B864="",SUMPRODUCT(--EXACT('Номенклатура'!$A$6:$A$205,B864))&lt;&gt;1),"",INDEX('Номенклатура'!$B$6:$B$205,SUMPRODUCT(EXACT('Номенклатура'!$A$6:$A$205,B864)*(ROW('Номенклатура'!$A$6:$A$205)-5)))&amp;"")</f>
        <v/>
      </c>
      <c r="I864" s="15" t="str">
        <f>IF(COUNTA(A864:D864,G864)=0,"",IF(NOT(ISNUMBER(A864)),"Укажите дату",IF(B864="","Укажите код",IF(NOT(AND(ISTEXT(B864),LEN(B864)&gt;0,LEN(B864)&lt;=30,ISNUMBER(FIND(LEFT(B864,1),"ABCDEFGHIJKLMNOPQRSTUVWXYZ")),SUMPRODUCT((MID(B864,{1,2,3,4,5,6,7,8,9,10,11,12,13,14,15,16,17,18,19,20,21,22,23,24,25,26,27,28,29,30},1)&lt;&gt;"")*ISERROR(FIND(MID(B864,{1,2,3,4,5,6,7,8,9,10,11,12,13,14,15,16,17,18,19,20,21,22,23,24,25,26,27,28,29,30},1),"ABCDEFGHIJKLMNOPQRSTUVWXYZ0123456789-_")))=0,ISERROR(VALUE(B864)))),"Недопустимый код: только латинские буквы A-Z в верхнем регистре, цифры, - и _; начало с буквы, до 30 символов (например MILK-001)",IF(SUMPRODUCT(--EXACT('Номенклатура'!$A$6:$A$205,B864))=0,"Код не найден в номенклатуре",IF(SUMPRODUCT(--EXACT('Номенклатура'!$A$6:$A$205,B864))&gt;1,"Код повторяется в номенклатуре",IF(ISNA(MATCH(C864,{"Приход","Расход","Списание","Корректировка остатка"},0)),"Выберите тип операции",IF(NOT(ISNUMBER(D864)),"Укажите количество",IF(D864=0,"Количество не может быть 0",IF(AND(C864&lt;&gt;"Корректировка остатка",D864&lt;0),"Для этого типа количество положительное",IF(NOT(ISNUMBER('Номенклатура'!$C$2)),"Укажите дату начала учёта",IF(A864&lt;INT('Номенклатура'!$C$2),"Раньше даты начала учёта: НЕ учтено",IF(AND(C864="Корректировка остатка",TRIM(G864)=""),"Учтено: добавьте пояснение","ОК")))))))))))))</f>
        <v/>
      </c>
    </row>
    <row r="865" spans="1:9" x14ac:dyDescent="0.25">
      <c r="A865" s="16"/>
      <c r="B865" s="13"/>
      <c r="C865" s="13"/>
      <c r="D865" s="14"/>
      <c r="E865" s="17" t="str">
        <f>IF(OR(B865="",SUMPRODUCT(--EXACT('Номенклатура'!$A$6:$A$205,B865))&lt;&gt;1),"",INDEX('Номенклатура'!$D$6:$D$205,SUMPRODUCT(EXACT('Номенклатура'!$A$6:$A$205,B865)*(ROW('Номенклатура'!$A$6:$A$205)-5)))&amp;"")</f>
        <v/>
      </c>
      <c r="F865" s="18" t="str">
        <f>IF(OR(I865="ОК",I865="Учтено: добавьте пояснение"),IF(C865="Приход",D865,IF(C865="Корректировка остатка",D865,-D865)),"")</f>
        <v/>
      </c>
      <c r="G865" s="13"/>
      <c r="H865" s="15" t="str">
        <f>IF(OR(B865="",SUMPRODUCT(--EXACT('Номенклатура'!$A$6:$A$205,B865))&lt;&gt;1),"",INDEX('Номенклатура'!$B$6:$B$205,SUMPRODUCT(EXACT('Номенклатура'!$A$6:$A$205,B865)*(ROW('Номенклатура'!$A$6:$A$205)-5)))&amp;"")</f>
        <v/>
      </c>
      <c r="I865" s="15" t="str">
        <f>IF(COUNTA(A865:D865,G865)=0,"",IF(NOT(ISNUMBER(A865)),"Укажите дату",IF(B865="","Укажите код",IF(NOT(AND(ISTEXT(B865),LEN(B865)&gt;0,LEN(B865)&lt;=30,ISNUMBER(FIND(LEFT(B865,1),"ABCDEFGHIJKLMNOPQRSTUVWXYZ")),SUMPRODUCT((MID(B865,{1,2,3,4,5,6,7,8,9,10,11,12,13,14,15,16,17,18,19,20,21,22,23,24,25,26,27,28,29,30},1)&lt;&gt;"")*ISERROR(FIND(MID(B865,{1,2,3,4,5,6,7,8,9,10,11,12,13,14,15,16,17,18,19,20,21,22,23,24,25,26,27,28,29,30},1),"ABCDEFGHIJKLMNOPQRSTUVWXYZ0123456789-_")))=0,ISERROR(VALUE(B865)))),"Недопустимый код: только латинские буквы A-Z в верхнем регистре, цифры, - и _; начало с буквы, до 30 символов (например MILK-001)",IF(SUMPRODUCT(--EXACT('Номенклатура'!$A$6:$A$205,B865))=0,"Код не найден в номенклатуре",IF(SUMPRODUCT(--EXACT('Номенклатура'!$A$6:$A$205,B865))&gt;1,"Код повторяется в номенклатуре",IF(ISNA(MATCH(C865,{"Приход","Расход","Списание","Корректировка остатка"},0)),"Выберите тип операции",IF(NOT(ISNUMBER(D865)),"Укажите количество",IF(D865=0,"Количество не может быть 0",IF(AND(C865&lt;&gt;"Корректировка остатка",D865&lt;0),"Для этого типа количество положительное",IF(NOT(ISNUMBER('Номенклатура'!$C$2)),"Укажите дату начала учёта",IF(A865&lt;INT('Номенклатура'!$C$2),"Раньше даты начала учёта: НЕ учтено",IF(AND(C865="Корректировка остатка",TRIM(G865)=""),"Учтено: добавьте пояснение","ОК")))))))))))))</f>
        <v/>
      </c>
    </row>
    <row r="866" spans="1:9" x14ac:dyDescent="0.25">
      <c r="A866" s="16"/>
      <c r="B866" s="13"/>
      <c r="C866" s="13"/>
      <c r="D866" s="14"/>
      <c r="E866" s="17" t="str">
        <f>IF(OR(B866="",SUMPRODUCT(--EXACT('Номенклатура'!$A$6:$A$205,B866))&lt;&gt;1),"",INDEX('Номенклатура'!$D$6:$D$205,SUMPRODUCT(EXACT('Номенклатура'!$A$6:$A$205,B866)*(ROW('Номенклатура'!$A$6:$A$205)-5)))&amp;"")</f>
        <v/>
      </c>
      <c r="F866" s="18" t="str">
        <f>IF(OR(I866="ОК",I866="Учтено: добавьте пояснение"),IF(C866="Приход",D866,IF(C866="Корректировка остатка",D866,-D866)),"")</f>
        <v/>
      </c>
      <c r="G866" s="13"/>
      <c r="H866" s="15" t="str">
        <f>IF(OR(B866="",SUMPRODUCT(--EXACT('Номенклатура'!$A$6:$A$205,B866))&lt;&gt;1),"",INDEX('Номенклатура'!$B$6:$B$205,SUMPRODUCT(EXACT('Номенклатура'!$A$6:$A$205,B866)*(ROW('Номенклатура'!$A$6:$A$205)-5)))&amp;"")</f>
        <v/>
      </c>
      <c r="I866" s="15" t="str">
        <f>IF(COUNTA(A866:D866,G866)=0,"",IF(NOT(ISNUMBER(A866)),"Укажите дату",IF(B866="","Укажите код",IF(NOT(AND(ISTEXT(B866),LEN(B866)&gt;0,LEN(B866)&lt;=30,ISNUMBER(FIND(LEFT(B866,1),"ABCDEFGHIJKLMNOPQRSTUVWXYZ")),SUMPRODUCT((MID(B866,{1,2,3,4,5,6,7,8,9,10,11,12,13,14,15,16,17,18,19,20,21,22,23,24,25,26,27,28,29,30},1)&lt;&gt;"")*ISERROR(FIND(MID(B866,{1,2,3,4,5,6,7,8,9,10,11,12,13,14,15,16,17,18,19,20,21,22,23,24,25,26,27,28,29,30},1),"ABCDEFGHIJKLMNOPQRSTUVWXYZ0123456789-_")))=0,ISERROR(VALUE(B866)))),"Недопустимый код: только латинские буквы A-Z в верхнем регистре, цифры, - и _; начало с буквы, до 30 символов (например MILK-001)",IF(SUMPRODUCT(--EXACT('Номенклатура'!$A$6:$A$205,B866))=0,"Код не найден в номенклатуре",IF(SUMPRODUCT(--EXACT('Номенклатура'!$A$6:$A$205,B866))&gt;1,"Код повторяется в номенклатуре",IF(ISNA(MATCH(C866,{"Приход","Расход","Списание","Корректировка остатка"},0)),"Выберите тип операции",IF(NOT(ISNUMBER(D866)),"Укажите количество",IF(D866=0,"Количество не может быть 0",IF(AND(C866&lt;&gt;"Корректировка остатка",D866&lt;0),"Для этого типа количество положительное",IF(NOT(ISNUMBER('Номенклатура'!$C$2)),"Укажите дату начала учёта",IF(A866&lt;INT('Номенклатура'!$C$2),"Раньше даты начала учёта: НЕ учтено",IF(AND(C866="Корректировка остатка",TRIM(G866)=""),"Учтено: добавьте пояснение","ОК")))))))))))))</f>
        <v/>
      </c>
    </row>
    <row r="867" spans="1:9" x14ac:dyDescent="0.25">
      <c r="A867" s="16"/>
      <c r="B867" s="13"/>
      <c r="C867" s="13"/>
      <c r="D867" s="14"/>
      <c r="E867" s="17" t="str">
        <f>IF(OR(B867="",SUMPRODUCT(--EXACT('Номенклатура'!$A$6:$A$205,B867))&lt;&gt;1),"",INDEX('Номенклатура'!$D$6:$D$205,SUMPRODUCT(EXACT('Номенклатура'!$A$6:$A$205,B867)*(ROW('Номенклатура'!$A$6:$A$205)-5)))&amp;"")</f>
        <v/>
      </c>
      <c r="F867" s="18" t="str">
        <f>IF(OR(I867="ОК",I867="Учтено: добавьте пояснение"),IF(C867="Приход",D867,IF(C867="Корректировка остатка",D867,-D867)),"")</f>
        <v/>
      </c>
      <c r="G867" s="13"/>
      <c r="H867" s="15" t="str">
        <f>IF(OR(B867="",SUMPRODUCT(--EXACT('Номенклатура'!$A$6:$A$205,B867))&lt;&gt;1),"",INDEX('Номенклатура'!$B$6:$B$205,SUMPRODUCT(EXACT('Номенклатура'!$A$6:$A$205,B867)*(ROW('Номенклатура'!$A$6:$A$205)-5)))&amp;"")</f>
        <v/>
      </c>
      <c r="I867" s="15" t="str">
        <f>IF(COUNTA(A867:D867,G867)=0,"",IF(NOT(ISNUMBER(A867)),"Укажите дату",IF(B867="","Укажите код",IF(NOT(AND(ISTEXT(B867),LEN(B867)&gt;0,LEN(B867)&lt;=30,ISNUMBER(FIND(LEFT(B867,1),"ABCDEFGHIJKLMNOPQRSTUVWXYZ")),SUMPRODUCT((MID(B867,{1,2,3,4,5,6,7,8,9,10,11,12,13,14,15,16,17,18,19,20,21,22,23,24,25,26,27,28,29,30},1)&lt;&gt;"")*ISERROR(FIND(MID(B867,{1,2,3,4,5,6,7,8,9,10,11,12,13,14,15,16,17,18,19,20,21,22,23,24,25,26,27,28,29,30},1),"ABCDEFGHIJKLMNOPQRSTUVWXYZ0123456789-_")))=0,ISERROR(VALUE(B867)))),"Недопустимый код: только латинские буквы A-Z в верхнем регистре, цифры, - и _; начало с буквы, до 30 символов (например MILK-001)",IF(SUMPRODUCT(--EXACT('Номенклатура'!$A$6:$A$205,B867))=0,"Код не найден в номенклатуре",IF(SUMPRODUCT(--EXACT('Номенклатура'!$A$6:$A$205,B867))&gt;1,"Код повторяется в номенклатуре",IF(ISNA(MATCH(C867,{"Приход","Расход","Списание","Корректировка остатка"},0)),"Выберите тип операции",IF(NOT(ISNUMBER(D867)),"Укажите количество",IF(D867=0,"Количество не может быть 0",IF(AND(C867&lt;&gt;"Корректировка остатка",D867&lt;0),"Для этого типа количество положительное",IF(NOT(ISNUMBER('Номенклатура'!$C$2)),"Укажите дату начала учёта",IF(A867&lt;INT('Номенклатура'!$C$2),"Раньше даты начала учёта: НЕ учтено",IF(AND(C867="Корректировка остатка",TRIM(G867)=""),"Учтено: добавьте пояснение","ОК")))))))))))))</f>
        <v/>
      </c>
    </row>
    <row r="868" spans="1:9" x14ac:dyDescent="0.25">
      <c r="A868" s="16"/>
      <c r="B868" s="13"/>
      <c r="C868" s="13"/>
      <c r="D868" s="14"/>
      <c r="E868" s="17" t="str">
        <f>IF(OR(B868="",SUMPRODUCT(--EXACT('Номенклатура'!$A$6:$A$205,B868))&lt;&gt;1),"",INDEX('Номенклатура'!$D$6:$D$205,SUMPRODUCT(EXACT('Номенклатура'!$A$6:$A$205,B868)*(ROW('Номенклатура'!$A$6:$A$205)-5)))&amp;"")</f>
        <v/>
      </c>
      <c r="F868" s="18" t="str">
        <f>IF(OR(I868="ОК",I868="Учтено: добавьте пояснение"),IF(C868="Приход",D868,IF(C868="Корректировка остатка",D868,-D868)),"")</f>
        <v/>
      </c>
      <c r="G868" s="13"/>
      <c r="H868" s="15" t="str">
        <f>IF(OR(B868="",SUMPRODUCT(--EXACT('Номенклатура'!$A$6:$A$205,B868))&lt;&gt;1),"",INDEX('Номенклатура'!$B$6:$B$205,SUMPRODUCT(EXACT('Номенклатура'!$A$6:$A$205,B868)*(ROW('Номенклатура'!$A$6:$A$205)-5)))&amp;"")</f>
        <v/>
      </c>
      <c r="I868" s="15" t="str">
        <f>IF(COUNTA(A868:D868,G868)=0,"",IF(NOT(ISNUMBER(A868)),"Укажите дату",IF(B868="","Укажите код",IF(NOT(AND(ISTEXT(B868),LEN(B868)&gt;0,LEN(B868)&lt;=30,ISNUMBER(FIND(LEFT(B868,1),"ABCDEFGHIJKLMNOPQRSTUVWXYZ")),SUMPRODUCT((MID(B868,{1,2,3,4,5,6,7,8,9,10,11,12,13,14,15,16,17,18,19,20,21,22,23,24,25,26,27,28,29,30},1)&lt;&gt;"")*ISERROR(FIND(MID(B868,{1,2,3,4,5,6,7,8,9,10,11,12,13,14,15,16,17,18,19,20,21,22,23,24,25,26,27,28,29,30},1),"ABCDEFGHIJKLMNOPQRSTUVWXYZ0123456789-_")))=0,ISERROR(VALUE(B868)))),"Недопустимый код: только латинские буквы A-Z в верхнем регистре, цифры, - и _; начало с буквы, до 30 символов (например MILK-001)",IF(SUMPRODUCT(--EXACT('Номенклатура'!$A$6:$A$205,B868))=0,"Код не найден в номенклатуре",IF(SUMPRODUCT(--EXACT('Номенклатура'!$A$6:$A$205,B868))&gt;1,"Код повторяется в номенклатуре",IF(ISNA(MATCH(C868,{"Приход","Расход","Списание","Корректировка остатка"},0)),"Выберите тип операции",IF(NOT(ISNUMBER(D868)),"Укажите количество",IF(D868=0,"Количество не может быть 0",IF(AND(C868&lt;&gt;"Корректировка остатка",D868&lt;0),"Для этого типа количество положительное",IF(NOT(ISNUMBER('Номенклатура'!$C$2)),"Укажите дату начала учёта",IF(A868&lt;INT('Номенклатура'!$C$2),"Раньше даты начала учёта: НЕ учтено",IF(AND(C868="Корректировка остатка",TRIM(G868)=""),"Учтено: добавьте пояснение","ОК")))))))))))))</f>
        <v/>
      </c>
    </row>
    <row r="869" spans="1:9" x14ac:dyDescent="0.25">
      <c r="A869" s="16"/>
      <c r="B869" s="13"/>
      <c r="C869" s="13"/>
      <c r="D869" s="14"/>
      <c r="E869" s="17" t="str">
        <f>IF(OR(B869="",SUMPRODUCT(--EXACT('Номенклатура'!$A$6:$A$205,B869))&lt;&gt;1),"",INDEX('Номенклатура'!$D$6:$D$205,SUMPRODUCT(EXACT('Номенклатура'!$A$6:$A$205,B869)*(ROW('Номенклатура'!$A$6:$A$205)-5)))&amp;"")</f>
        <v/>
      </c>
      <c r="F869" s="18" t="str">
        <f>IF(OR(I869="ОК",I869="Учтено: добавьте пояснение"),IF(C869="Приход",D869,IF(C869="Корректировка остатка",D869,-D869)),"")</f>
        <v/>
      </c>
      <c r="G869" s="13"/>
      <c r="H869" s="15" t="str">
        <f>IF(OR(B869="",SUMPRODUCT(--EXACT('Номенклатура'!$A$6:$A$205,B869))&lt;&gt;1),"",INDEX('Номенклатура'!$B$6:$B$205,SUMPRODUCT(EXACT('Номенклатура'!$A$6:$A$205,B869)*(ROW('Номенклатура'!$A$6:$A$205)-5)))&amp;"")</f>
        <v/>
      </c>
      <c r="I869" s="15" t="str">
        <f>IF(COUNTA(A869:D869,G869)=0,"",IF(NOT(ISNUMBER(A869)),"Укажите дату",IF(B869="","Укажите код",IF(NOT(AND(ISTEXT(B869),LEN(B869)&gt;0,LEN(B869)&lt;=30,ISNUMBER(FIND(LEFT(B869,1),"ABCDEFGHIJKLMNOPQRSTUVWXYZ")),SUMPRODUCT((MID(B869,{1,2,3,4,5,6,7,8,9,10,11,12,13,14,15,16,17,18,19,20,21,22,23,24,25,26,27,28,29,30},1)&lt;&gt;"")*ISERROR(FIND(MID(B869,{1,2,3,4,5,6,7,8,9,10,11,12,13,14,15,16,17,18,19,20,21,22,23,24,25,26,27,28,29,30},1),"ABCDEFGHIJKLMNOPQRSTUVWXYZ0123456789-_")))=0,ISERROR(VALUE(B869)))),"Недопустимый код: только латинские буквы A-Z в верхнем регистре, цифры, - и _; начало с буквы, до 30 символов (например MILK-001)",IF(SUMPRODUCT(--EXACT('Номенклатура'!$A$6:$A$205,B869))=0,"Код не найден в номенклатуре",IF(SUMPRODUCT(--EXACT('Номенклатура'!$A$6:$A$205,B869))&gt;1,"Код повторяется в номенклатуре",IF(ISNA(MATCH(C869,{"Приход","Расход","Списание","Корректировка остатка"},0)),"Выберите тип операции",IF(NOT(ISNUMBER(D869)),"Укажите количество",IF(D869=0,"Количество не может быть 0",IF(AND(C869&lt;&gt;"Корректировка остатка",D869&lt;0),"Для этого типа количество положительное",IF(NOT(ISNUMBER('Номенклатура'!$C$2)),"Укажите дату начала учёта",IF(A869&lt;INT('Номенклатура'!$C$2),"Раньше даты начала учёта: НЕ учтено",IF(AND(C869="Корректировка остатка",TRIM(G869)=""),"Учтено: добавьте пояснение","ОК")))))))))))))</f>
        <v/>
      </c>
    </row>
    <row r="870" spans="1:9" x14ac:dyDescent="0.25">
      <c r="A870" s="16"/>
      <c r="B870" s="13"/>
      <c r="C870" s="13"/>
      <c r="D870" s="14"/>
      <c r="E870" s="17" t="str">
        <f>IF(OR(B870="",SUMPRODUCT(--EXACT('Номенклатура'!$A$6:$A$205,B870))&lt;&gt;1),"",INDEX('Номенклатура'!$D$6:$D$205,SUMPRODUCT(EXACT('Номенклатура'!$A$6:$A$205,B870)*(ROW('Номенклатура'!$A$6:$A$205)-5)))&amp;"")</f>
        <v/>
      </c>
      <c r="F870" s="18" t="str">
        <f>IF(OR(I870="ОК",I870="Учтено: добавьте пояснение"),IF(C870="Приход",D870,IF(C870="Корректировка остатка",D870,-D870)),"")</f>
        <v/>
      </c>
      <c r="G870" s="13"/>
      <c r="H870" s="15" t="str">
        <f>IF(OR(B870="",SUMPRODUCT(--EXACT('Номенклатура'!$A$6:$A$205,B870))&lt;&gt;1),"",INDEX('Номенклатура'!$B$6:$B$205,SUMPRODUCT(EXACT('Номенклатура'!$A$6:$A$205,B870)*(ROW('Номенклатура'!$A$6:$A$205)-5)))&amp;"")</f>
        <v/>
      </c>
      <c r="I870" s="15" t="str">
        <f>IF(COUNTA(A870:D870,G870)=0,"",IF(NOT(ISNUMBER(A870)),"Укажите дату",IF(B870="","Укажите код",IF(NOT(AND(ISTEXT(B870),LEN(B870)&gt;0,LEN(B870)&lt;=30,ISNUMBER(FIND(LEFT(B870,1),"ABCDEFGHIJKLMNOPQRSTUVWXYZ")),SUMPRODUCT((MID(B870,{1,2,3,4,5,6,7,8,9,10,11,12,13,14,15,16,17,18,19,20,21,22,23,24,25,26,27,28,29,30},1)&lt;&gt;"")*ISERROR(FIND(MID(B870,{1,2,3,4,5,6,7,8,9,10,11,12,13,14,15,16,17,18,19,20,21,22,23,24,25,26,27,28,29,30},1),"ABCDEFGHIJKLMNOPQRSTUVWXYZ0123456789-_")))=0,ISERROR(VALUE(B870)))),"Недопустимый код: только латинские буквы A-Z в верхнем регистре, цифры, - и _; начало с буквы, до 30 символов (например MILK-001)",IF(SUMPRODUCT(--EXACT('Номенклатура'!$A$6:$A$205,B870))=0,"Код не найден в номенклатуре",IF(SUMPRODUCT(--EXACT('Номенклатура'!$A$6:$A$205,B870))&gt;1,"Код повторяется в номенклатуре",IF(ISNA(MATCH(C870,{"Приход","Расход","Списание","Корректировка остатка"},0)),"Выберите тип операции",IF(NOT(ISNUMBER(D870)),"Укажите количество",IF(D870=0,"Количество не может быть 0",IF(AND(C870&lt;&gt;"Корректировка остатка",D870&lt;0),"Для этого типа количество положительное",IF(NOT(ISNUMBER('Номенклатура'!$C$2)),"Укажите дату начала учёта",IF(A870&lt;INT('Номенклатура'!$C$2),"Раньше даты начала учёта: НЕ учтено",IF(AND(C870="Корректировка остатка",TRIM(G870)=""),"Учтено: добавьте пояснение","ОК")))))))))))))</f>
        <v/>
      </c>
    </row>
    <row r="871" spans="1:9" x14ac:dyDescent="0.25">
      <c r="A871" s="16"/>
      <c r="B871" s="13"/>
      <c r="C871" s="13"/>
      <c r="D871" s="14"/>
      <c r="E871" s="17" t="str">
        <f>IF(OR(B871="",SUMPRODUCT(--EXACT('Номенклатура'!$A$6:$A$205,B871))&lt;&gt;1),"",INDEX('Номенклатура'!$D$6:$D$205,SUMPRODUCT(EXACT('Номенклатура'!$A$6:$A$205,B871)*(ROW('Номенклатура'!$A$6:$A$205)-5)))&amp;"")</f>
        <v/>
      </c>
      <c r="F871" s="18" t="str">
        <f>IF(OR(I871="ОК",I871="Учтено: добавьте пояснение"),IF(C871="Приход",D871,IF(C871="Корректировка остатка",D871,-D871)),"")</f>
        <v/>
      </c>
      <c r="G871" s="13"/>
      <c r="H871" s="15" t="str">
        <f>IF(OR(B871="",SUMPRODUCT(--EXACT('Номенклатура'!$A$6:$A$205,B871))&lt;&gt;1),"",INDEX('Номенклатура'!$B$6:$B$205,SUMPRODUCT(EXACT('Номенклатура'!$A$6:$A$205,B871)*(ROW('Номенклатура'!$A$6:$A$205)-5)))&amp;"")</f>
        <v/>
      </c>
      <c r="I871" s="15" t="str">
        <f>IF(COUNTA(A871:D871,G871)=0,"",IF(NOT(ISNUMBER(A871)),"Укажите дату",IF(B871="","Укажите код",IF(NOT(AND(ISTEXT(B871),LEN(B871)&gt;0,LEN(B871)&lt;=30,ISNUMBER(FIND(LEFT(B871,1),"ABCDEFGHIJKLMNOPQRSTUVWXYZ")),SUMPRODUCT((MID(B871,{1,2,3,4,5,6,7,8,9,10,11,12,13,14,15,16,17,18,19,20,21,22,23,24,25,26,27,28,29,30},1)&lt;&gt;"")*ISERROR(FIND(MID(B871,{1,2,3,4,5,6,7,8,9,10,11,12,13,14,15,16,17,18,19,20,21,22,23,24,25,26,27,28,29,30},1),"ABCDEFGHIJKLMNOPQRSTUVWXYZ0123456789-_")))=0,ISERROR(VALUE(B871)))),"Недопустимый код: только латинские буквы A-Z в верхнем регистре, цифры, - и _; начало с буквы, до 30 символов (например MILK-001)",IF(SUMPRODUCT(--EXACT('Номенклатура'!$A$6:$A$205,B871))=0,"Код не найден в номенклатуре",IF(SUMPRODUCT(--EXACT('Номенклатура'!$A$6:$A$205,B871))&gt;1,"Код повторяется в номенклатуре",IF(ISNA(MATCH(C871,{"Приход","Расход","Списание","Корректировка остатка"},0)),"Выберите тип операции",IF(NOT(ISNUMBER(D871)),"Укажите количество",IF(D871=0,"Количество не может быть 0",IF(AND(C871&lt;&gt;"Корректировка остатка",D871&lt;0),"Для этого типа количество положительное",IF(NOT(ISNUMBER('Номенклатура'!$C$2)),"Укажите дату начала учёта",IF(A871&lt;INT('Номенклатура'!$C$2),"Раньше даты начала учёта: НЕ учтено",IF(AND(C871="Корректировка остатка",TRIM(G871)=""),"Учтено: добавьте пояснение","ОК")))))))))))))</f>
        <v/>
      </c>
    </row>
    <row r="872" spans="1:9" x14ac:dyDescent="0.25">
      <c r="A872" s="16"/>
      <c r="B872" s="13"/>
      <c r="C872" s="13"/>
      <c r="D872" s="14"/>
      <c r="E872" s="17" t="str">
        <f>IF(OR(B872="",SUMPRODUCT(--EXACT('Номенклатура'!$A$6:$A$205,B872))&lt;&gt;1),"",INDEX('Номенклатура'!$D$6:$D$205,SUMPRODUCT(EXACT('Номенклатура'!$A$6:$A$205,B872)*(ROW('Номенклатура'!$A$6:$A$205)-5)))&amp;"")</f>
        <v/>
      </c>
      <c r="F872" s="18" t="str">
        <f>IF(OR(I872="ОК",I872="Учтено: добавьте пояснение"),IF(C872="Приход",D872,IF(C872="Корректировка остатка",D872,-D872)),"")</f>
        <v/>
      </c>
      <c r="G872" s="13"/>
      <c r="H872" s="15" t="str">
        <f>IF(OR(B872="",SUMPRODUCT(--EXACT('Номенклатура'!$A$6:$A$205,B872))&lt;&gt;1),"",INDEX('Номенклатура'!$B$6:$B$205,SUMPRODUCT(EXACT('Номенклатура'!$A$6:$A$205,B872)*(ROW('Номенклатура'!$A$6:$A$205)-5)))&amp;"")</f>
        <v/>
      </c>
      <c r="I872" s="15" t="str">
        <f>IF(COUNTA(A872:D872,G872)=0,"",IF(NOT(ISNUMBER(A872)),"Укажите дату",IF(B872="","Укажите код",IF(NOT(AND(ISTEXT(B872),LEN(B872)&gt;0,LEN(B872)&lt;=30,ISNUMBER(FIND(LEFT(B872,1),"ABCDEFGHIJKLMNOPQRSTUVWXYZ")),SUMPRODUCT((MID(B872,{1,2,3,4,5,6,7,8,9,10,11,12,13,14,15,16,17,18,19,20,21,22,23,24,25,26,27,28,29,30},1)&lt;&gt;"")*ISERROR(FIND(MID(B872,{1,2,3,4,5,6,7,8,9,10,11,12,13,14,15,16,17,18,19,20,21,22,23,24,25,26,27,28,29,30},1),"ABCDEFGHIJKLMNOPQRSTUVWXYZ0123456789-_")))=0,ISERROR(VALUE(B872)))),"Недопустимый код: только латинские буквы A-Z в верхнем регистре, цифры, - и _; начало с буквы, до 30 символов (например MILK-001)",IF(SUMPRODUCT(--EXACT('Номенклатура'!$A$6:$A$205,B872))=0,"Код не найден в номенклатуре",IF(SUMPRODUCT(--EXACT('Номенклатура'!$A$6:$A$205,B872))&gt;1,"Код повторяется в номенклатуре",IF(ISNA(MATCH(C872,{"Приход","Расход","Списание","Корректировка остатка"},0)),"Выберите тип операции",IF(NOT(ISNUMBER(D872)),"Укажите количество",IF(D872=0,"Количество не может быть 0",IF(AND(C872&lt;&gt;"Корректировка остатка",D872&lt;0),"Для этого типа количество положительное",IF(NOT(ISNUMBER('Номенклатура'!$C$2)),"Укажите дату начала учёта",IF(A872&lt;INT('Номенклатура'!$C$2),"Раньше даты начала учёта: НЕ учтено",IF(AND(C872="Корректировка остатка",TRIM(G872)=""),"Учтено: добавьте пояснение","ОК")))))))))))))</f>
        <v/>
      </c>
    </row>
    <row r="873" spans="1:9" x14ac:dyDescent="0.25">
      <c r="A873" s="16"/>
      <c r="B873" s="13"/>
      <c r="C873" s="13"/>
      <c r="D873" s="14"/>
      <c r="E873" s="17" t="str">
        <f>IF(OR(B873="",SUMPRODUCT(--EXACT('Номенклатура'!$A$6:$A$205,B873))&lt;&gt;1),"",INDEX('Номенклатура'!$D$6:$D$205,SUMPRODUCT(EXACT('Номенклатура'!$A$6:$A$205,B873)*(ROW('Номенклатура'!$A$6:$A$205)-5)))&amp;"")</f>
        <v/>
      </c>
      <c r="F873" s="18" t="str">
        <f>IF(OR(I873="ОК",I873="Учтено: добавьте пояснение"),IF(C873="Приход",D873,IF(C873="Корректировка остатка",D873,-D873)),"")</f>
        <v/>
      </c>
      <c r="G873" s="13"/>
      <c r="H873" s="15" t="str">
        <f>IF(OR(B873="",SUMPRODUCT(--EXACT('Номенклатура'!$A$6:$A$205,B873))&lt;&gt;1),"",INDEX('Номенклатура'!$B$6:$B$205,SUMPRODUCT(EXACT('Номенклатура'!$A$6:$A$205,B873)*(ROW('Номенклатура'!$A$6:$A$205)-5)))&amp;"")</f>
        <v/>
      </c>
      <c r="I873" s="15" t="str">
        <f>IF(COUNTA(A873:D873,G873)=0,"",IF(NOT(ISNUMBER(A873)),"Укажите дату",IF(B873="","Укажите код",IF(NOT(AND(ISTEXT(B873),LEN(B873)&gt;0,LEN(B873)&lt;=30,ISNUMBER(FIND(LEFT(B873,1),"ABCDEFGHIJKLMNOPQRSTUVWXYZ")),SUMPRODUCT((MID(B873,{1,2,3,4,5,6,7,8,9,10,11,12,13,14,15,16,17,18,19,20,21,22,23,24,25,26,27,28,29,30},1)&lt;&gt;"")*ISERROR(FIND(MID(B873,{1,2,3,4,5,6,7,8,9,10,11,12,13,14,15,16,17,18,19,20,21,22,23,24,25,26,27,28,29,30},1),"ABCDEFGHIJKLMNOPQRSTUVWXYZ0123456789-_")))=0,ISERROR(VALUE(B873)))),"Недопустимый код: только латинские буквы A-Z в верхнем регистре, цифры, - и _; начало с буквы, до 30 символов (например MILK-001)",IF(SUMPRODUCT(--EXACT('Номенклатура'!$A$6:$A$205,B873))=0,"Код не найден в номенклатуре",IF(SUMPRODUCT(--EXACT('Номенклатура'!$A$6:$A$205,B873))&gt;1,"Код повторяется в номенклатуре",IF(ISNA(MATCH(C873,{"Приход","Расход","Списание","Корректировка остатка"},0)),"Выберите тип операции",IF(NOT(ISNUMBER(D873)),"Укажите количество",IF(D873=0,"Количество не может быть 0",IF(AND(C873&lt;&gt;"Корректировка остатка",D873&lt;0),"Для этого типа количество положительное",IF(NOT(ISNUMBER('Номенклатура'!$C$2)),"Укажите дату начала учёта",IF(A873&lt;INT('Номенклатура'!$C$2),"Раньше даты начала учёта: НЕ учтено",IF(AND(C873="Корректировка остатка",TRIM(G873)=""),"Учтено: добавьте пояснение","ОК")))))))))))))</f>
        <v/>
      </c>
    </row>
    <row r="874" spans="1:9" x14ac:dyDescent="0.25">
      <c r="A874" s="16"/>
      <c r="B874" s="13"/>
      <c r="C874" s="13"/>
      <c r="D874" s="14"/>
      <c r="E874" s="17" t="str">
        <f>IF(OR(B874="",SUMPRODUCT(--EXACT('Номенклатура'!$A$6:$A$205,B874))&lt;&gt;1),"",INDEX('Номенклатура'!$D$6:$D$205,SUMPRODUCT(EXACT('Номенклатура'!$A$6:$A$205,B874)*(ROW('Номенклатура'!$A$6:$A$205)-5)))&amp;"")</f>
        <v/>
      </c>
      <c r="F874" s="18" t="str">
        <f>IF(OR(I874="ОК",I874="Учтено: добавьте пояснение"),IF(C874="Приход",D874,IF(C874="Корректировка остатка",D874,-D874)),"")</f>
        <v/>
      </c>
      <c r="G874" s="13"/>
      <c r="H874" s="15" t="str">
        <f>IF(OR(B874="",SUMPRODUCT(--EXACT('Номенклатура'!$A$6:$A$205,B874))&lt;&gt;1),"",INDEX('Номенклатура'!$B$6:$B$205,SUMPRODUCT(EXACT('Номенклатура'!$A$6:$A$205,B874)*(ROW('Номенклатура'!$A$6:$A$205)-5)))&amp;"")</f>
        <v/>
      </c>
      <c r="I874" s="15" t="str">
        <f>IF(COUNTA(A874:D874,G874)=0,"",IF(NOT(ISNUMBER(A874)),"Укажите дату",IF(B874="","Укажите код",IF(NOT(AND(ISTEXT(B874),LEN(B874)&gt;0,LEN(B874)&lt;=30,ISNUMBER(FIND(LEFT(B874,1),"ABCDEFGHIJKLMNOPQRSTUVWXYZ")),SUMPRODUCT((MID(B874,{1,2,3,4,5,6,7,8,9,10,11,12,13,14,15,16,17,18,19,20,21,22,23,24,25,26,27,28,29,30},1)&lt;&gt;"")*ISERROR(FIND(MID(B874,{1,2,3,4,5,6,7,8,9,10,11,12,13,14,15,16,17,18,19,20,21,22,23,24,25,26,27,28,29,30},1),"ABCDEFGHIJKLMNOPQRSTUVWXYZ0123456789-_")))=0,ISERROR(VALUE(B874)))),"Недопустимый код: только латинские буквы A-Z в верхнем регистре, цифры, - и _; начало с буквы, до 30 символов (например MILK-001)",IF(SUMPRODUCT(--EXACT('Номенклатура'!$A$6:$A$205,B874))=0,"Код не найден в номенклатуре",IF(SUMPRODUCT(--EXACT('Номенклатура'!$A$6:$A$205,B874))&gt;1,"Код повторяется в номенклатуре",IF(ISNA(MATCH(C874,{"Приход","Расход","Списание","Корректировка остатка"},0)),"Выберите тип операции",IF(NOT(ISNUMBER(D874)),"Укажите количество",IF(D874=0,"Количество не может быть 0",IF(AND(C874&lt;&gt;"Корректировка остатка",D874&lt;0),"Для этого типа количество положительное",IF(NOT(ISNUMBER('Номенклатура'!$C$2)),"Укажите дату начала учёта",IF(A874&lt;INT('Номенклатура'!$C$2),"Раньше даты начала учёта: НЕ учтено",IF(AND(C874="Корректировка остатка",TRIM(G874)=""),"Учтено: добавьте пояснение","ОК")))))))))))))</f>
        <v/>
      </c>
    </row>
    <row r="875" spans="1:9" x14ac:dyDescent="0.25">
      <c r="A875" s="16"/>
      <c r="B875" s="13"/>
      <c r="C875" s="13"/>
      <c r="D875" s="14"/>
      <c r="E875" s="17" t="str">
        <f>IF(OR(B875="",SUMPRODUCT(--EXACT('Номенклатура'!$A$6:$A$205,B875))&lt;&gt;1),"",INDEX('Номенклатура'!$D$6:$D$205,SUMPRODUCT(EXACT('Номенклатура'!$A$6:$A$205,B875)*(ROW('Номенклатура'!$A$6:$A$205)-5)))&amp;"")</f>
        <v/>
      </c>
      <c r="F875" s="18" t="str">
        <f>IF(OR(I875="ОК",I875="Учтено: добавьте пояснение"),IF(C875="Приход",D875,IF(C875="Корректировка остатка",D875,-D875)),"")</f>
        <v/>
      </c>
      <c r="G875" s="13"/>
      <c r="H875" s="15" t="str">
        <f>IF(OR(B875="",SUMPRODUCT(--EXACT('Номенклатура'!$A$6:$A$205,B875))&lt;&gt;1),"",INDEX('Номенклатура'!$B$6:$B$205,SUMPRODUCT(EXACT('Номенклатура'!$A$6:$A$205,B875)*(ROW('Номенклатура'!$A$6:$A$205)-5)))&amp;"")</f>
        <v/>
      </c>
      <c r="I875" s="15" t="str">
        <f>IF(COUNTA(A875:D875,G875)=0,"",IF(NOT(ISNUMBER(A875)),"Укажите дату",IF(B875="","Укажите код",IF(NOT(AND(ISTEXT(B875),LEN(B875)&gt;0,LEN(B875)&lt;=30,ISNUMBER(FIND(LEFT(B875,1),"ABCDEFGHIJKLMNOPQRSTUVWXYZ")),SUMPRODUCT((MID(B875,{1,2,3,4,5,6,7,8,9,10,11,12,13,14,15,16,17,18,19,20,21,22,23,24,25,26,27,28,29,30},1)&lt;&gt;"")*ISERROR(FIND(MID(B875,{1,2,3,4,5,6,7,8,9,10,11,12,13,14,15,16,17,18,19,20,21,22,23,24,25,26,27,28,29,30},1),"ABCDEFGHIJKLMNOPQRSTUVWXYZ0123456789-_")))=0,ISERROR(VALUE(B875)))),"Недопустимый код: только латинские буквы A-Z в верхнем регистре, цифры, - и _; начало с буквы, до 30 символов (например MILK-001)",IF(SUMPRODUCT(--EXACT('Номенклатура'!$A$6:$A$205,B875))=0,"Код не найден в номенклатуре",IF(SUMPRODUCT(--EXACT('Номенклатура'!$A$6:$A$205,B875))&gt;1,"Код повторяется в номенклатуре",IF(ISNA(MATCH(C875,{"Приход","Расход","Списание","Корректировка остатка"},0)),"Выберите тип операции",IF(NOT(ISNUMBER(D875)),"Укажите количество",IF(D875=0,"Количество не может быть 0",IF(AND(C875&lt;&gt;"Корректировка остатка",D875&lt;0),"Для этого типа количество положительное",IF(NOT(ISNUMBER('Номенклатура'!$C$2)),"Укажите дату начала учёта",IF(A875&lt;INT('Номенклатура'!$C$2),"Раньше даты начала учёта: НЕ учтено",IF(AND(C875="Корректировка остатка",TRIM(G875)=""),"Учтено: добавьте пояснение","ОК")))))))))))))</f>
        <v/>
      </c>
    </row>
    <row r="876" spans="1:9" x14ac:dyDescent="0.25">
      <c r="A876" s="16"/>
      <c r="B876" s="13"/>
      <c r="C876" s="13"/>
      <c r="D876" s="14"/>
      <c r="E876" s="17" t="str">
        <f>IF(OR(B876="",SUMPRODUCT(--EXACT('Номенклатура'!$A$6:$A$205,B876))&lt;&gt;1),"",INDEX('Номенклатура'!$D$6:$D$205,SUMPRODUCT(EXACT('Номенклатура'!$A$6:$A$205,B876)*(ROW('Номенклатура'!$A$6:$A$205)-5)))&amp;"")</f>
        <v/>
      </c>
      <c r="F876" s="18" t="str">
        <f>IF(OR(I876="ОК",I876="Учтено: добавьте пояснение"),IF(C876="Приход",D876,IF(C876="Корректировка остатка",D876,-D876)),"")</f>
        <v/>
      </c>
      <c r="G876" s="13"/>
      <c r="H876" s="15" t="str">
        <f>IF(OR(B876="",SUMPRODUCT(--EXACT('Номенклатура'!$A$6:$A$205,B876))&lt;&gt;1),"",INDEX('Номенклатура'!$B$6:$B$205,SUMPRODUCT(EXACT('Номенклатура'!$A$6:$A$205,B876)*(ROW('Номенклатура'!$A$6:$A$205)-5)))&amp;"")</f>
        <v/>
      </c>
      <c r="I876" s="15" t="str">
        <f>IF(COUNTA(A876:D876,G876)=0,"",IF(NOT(ISNUMBER(A876)),"Укажите дату",IF(B876="","Укажите код",IF(NOT(AND(ISTEXT(B876),LEN(B876)&gt;0,LEN(B876)&lt;=30,ISNUMBER(FIND(LEFT(B876,1),"ABCDEFGHIJKLMNOPQRSTUVWXYZ")),SUMPRODUCT((MID(B876,{1,2,3,4,5,6,7,8,9,10,11,12,13,14,15,16,17,18,19,20,21,22,23,24,25,26,27,28,29,30},1)&lt;&gt;"")*ISERROR(FIND(MID(B876,{1,2,3,4,5,6,7,8,9,10,11,12,13,14,15,16,17,18,19,20,21,22,23,24,25,26,27,28,29,30},1),"ABCDEFGHIJKLMNOPQRSTUVWXYZ0123456789-_")))=0,ISERROR(VALUE(B876)))),"Недопустимый код: только латинские буквы A-Z в верхнем регистре, цифры, - и _; начало с буквы, до 30 символов (например MILK-001)",IF(SUMPRODUCT(--EXACT('Номенклатура'!$A$6:$A$205,B876))=0,"Код не найден в номенклатуре",IF(SUMPRODUCT(--EXACT('Номенклатура'!$A$6:$A$205,B876))&gt;1,"Код повторяется в номенклатуре",IF(ISNA(MATCH(C876,{"Приход","Расход","Списание","Корректировка остатка"},0)),"Выберите тип операции",IF(NOT(ISNUMBER(D876)),"Укажите количество",IF(D876=0,"Количество не может быть 0",IF(AND(C876&lt;&gt;"Корректировка остатка",D876&lt;0),"Для этого типа количество положительное",IF(NOT(ISNUMBER('Номенклатура'!$C$2)),"Укажите дату начала учёта",IF(A876&lt;INT('Номенклатура'!$C$2),"Раньше даты начала учёта: НЕ учтено",IF(AND(C876="Корректировка остатка",TRIM(G876)=""),"Учтено: добавьте пояснение","ОК")))))))))))))</f>
        <v/>
      </c>
    </row>
    <row r="877" spans="1:9" x14ac:dyDescent="0.25">
      <c r="A877" s="16"/>
      <c r="B877" s="13"/>
      <c r="C877" s="13"/>
      <c r="D877" s="14"/>
      <c r="E877" s="17" t="str">
        <f>IF(OR(B877="",SUMPRODUCT(--EXACT('Номенклатура'!$A$6:$A$205,B877))&lt;&gt;1),"",INDEX('Номенклатура'!$D$6:$D$205,SUMPRODUCT(EXACT('Номенклатура'!$A$6:$A$205,B877)*(ROW('Номенклатура'!$A$6:$A$205)-5)))&amp;"")</f>
        <v/>
      </c>
      <c r="F877" s="18" t="str">
        <f>IF(OR(I877="ОК",I877="Учтено: добавьте пояснение"),IF(C877="Приход",D877,IF(C877="Корректировка остатка",D877,-D877)),"")</f>
        <v/>
      </c>
      <c r="G877" s="13"/>
      <c r="H877" s="15" t="str">
        <f>IF(OR(B877="",SUMPRODUCT(--EXACT('Номенклатура'!$A$6:$A$205,B877))&lt;&gt;1),"",INDEX('Номенклатура'!$B$6:$B$205,SUMPRODUCT(EXACT('Номенклатура'!$A$6:$A$205,B877)*(ROW('Номенклатура'!$A$6:$A$205)-5)))&amp;"")</f>
        <v/>
      </c>
      <c r="I877" s="15" t="str">
        <f>IF(COUNTA(A877:D877,G877)=0,"",IF(NOT(ISNUMBER(A877)),"Укажите дату",IF(B877="","Укажите код",IF(NOT(AND(ISTEXT(B877),LEN(B877)&gt;0,LEN(B877)&lt;=30,ISNUMBER(FIND(LEFT(B877,1),"ABCDEFGHIJKLMNOPQRSTUVWXYZ")),SUMPRODUCT((MID(B877,{1,2,3,4,5,6,7,8,9,10,11,12,13,14,15,16,17,18,19,20,21,22,23,24,25,26,27,28,29,30},1)&lt;&gt;"")*ISERROR(FIND(MID(B877,{1,2,3,4,5,6,7,8,9,10,11,12,13,14,15,16,17,18,19,20,21,22,23,24,25,26,27,28,29,30},1),"ABCDEFGHIJKLMNOPQRSTUVWXYZ0123456789-_")))=0,ISERROR(VALUE(B877)))),"Недопустимый код: только латинские буквы A-Z в верхнем регистре, цифры, - и _; начало с буквы, до 30 символов (например MILK-001)",IF(SUMPRODUCT(--EXACT('Номенклатура'!$A$6:$A$205,B877))=0,"Код не найден в номенклатуре",IF(SUMPRODUCT(--EXACT('Номенклатура'!$A$6:$A$205,B877))&gt;1,"Код повторяется в номенклатуре",IF(ISNA(MATCH(C877,{"Приход","Расход","Списание","Корректировка остатка"},0)),"Выберите тип операции",IF(NOT(ISNUMBER(D877)),"Укажите количество",IF(D877=0,"Количество не может быть 0",IF(AND(C877&lt;&gt;"Корректировка остатка",D877&lt;0),"Для этого типа количество положительное",IF(NOT(ISNUMBER('Номенклатура'!$C$2)),"Укажите дату начала учёта",IF(A877&lt;INT('Номенклатура'!$C$2),"Раньше даты начала учёта: НЕ учтено",IF(AND(C877="Корректировка остатка",TRIM(G877)=""),"Учтено: добавьте пояснение","ОК")))))))))))))</f>
        <v/>
      </c>
    </row>
    <row r="878" spans="1:9" x14ac:dyDescent="0.25">
      <c r="A878" s="16"/>
      <c r="B878" s="13"/>
      <c r="C878" s="13"/>
      <c r="D878" s="14"/>
      <c r="E878" s="17" t="str">
        <f>IF(OR(B878="",SUMPRODUCT(--EXACT('Номенклатура'!$A$6:$A$205,B878))&lt;&gt;1),"",INDEX('Номенклатура'!$D$6:$D$205,SUMPRODUCT(EXACT('Номенклатура'!$A$6:$A$205,B878)*(ROW('Номенклатура'!$A$6:$A$205)-5)))&amp;"")</f>
        <v/>
      </c>
      <c r="F878" s="18" t="str">
        <f>IF(OR(I878="ОК",I878="Учтено: добавьте пояснение"),IF(C878="Приход",D878,IF(C878="Корректировка остатка",D878,-D878)),"")</f>
        <v/>
      </c>
      <c r="G878" s="13"/>
      <c r="H878" s="15" t="str">
        <f>IF(OR(B878="",SUMPRODUCT(--EXACT('Номенклатура'!$A$6:$A$205,B878))&lt;&gt;1),"",INDEX('Номенклатура'!$B$6:$B$205,SUMPRODUCT(EXACT('Номенклатура'!$A$6:$A$205,B878)*(ROW('Номенклатура'!$A$6:$A$205)-5)))&amp;"")</f>
        <v/>
      </c>
      <c r="I878" s="15" t="str">
        <f>IF(COUNTA(A878:D878,G878)=0,"",IF(NOT(ISNUMBER(A878)),"Укажите дату",IF(B878="","Укажите код",IF(NOT(AND(ISTEXT(B878),LEN(B878)&gt;0,LEN(B878)&lt;=30,ISNUMBER(FIND(LEFT(B878,1),"ABCDEFGHIJKLMNOPQRSTUVWXYZ")),SUMPRODUCT((MID(B878,{1,2,3,4,5,6,7,8,9,10,11,12,13,14,15,16,17,18,19,20,21,22,23,24,25,26,27,28,29,30},1)&lt;&gt;"")*ISERROR(FIND(MID(B878,{1,2,3,4,5,6,7,8,9,10,11,12,13,14,15,16,17,18,19,20,21,22,23,24,25,26,27,28,29,30},1),"ABCDEFGHIJKLMNOPQRSTUVWXYZ0123456789-_")))=0,ISERROR(VALUE(B878)))),"Недопустимый код: только латинские буквы A-Z в верхнем регистре, цифры, - и _; начало с буквы, до 30 символов (например MILK-001)",IF(SUMPRODUCT(--EXACT('Номенклатура'!$A$6:$A$205,B878))=0,"Код не найден в номенклатуре",IF(SUMPRODUCT(--EXACT('Номенклатура'!$A$6:$A$205,B878))&gt;1,"Код повторяется в номенклатуре",IF(ISNA(MATCH(C878,{"Приход","Расход","Списание","Корректировка остатка"},0)),"Выберите тип операции",IF(NOT(ISNUMBER(D878)),"Укажите количество",IF(D878=0,"Количество не может быть 0",IF(AND(C878&lt;&gt;"Корректировка остатка",D878&lt;0),"Для этого типа количество положительное",IF(NOT(ISNUMBER('Номенклатура'!$C$2)),"Укажите дату начала учёта",IF(A878&lt;INT('Номенклатура'!$C$2),"Раньше даты начала учёта: НЕ учтено",IF(AND(C878="Корректировка остатка",TRIM(G878)=""),"Учтено: добавьте пояснение","ОК")))))))))))))</f>
        <v/>
      </c>
    </row>
    <row r="879" spans="1:9" x14ac:dyDescent="0.25">
      <c r="A879" s="16"/>
      <c r="B879" s="13"/>
      <c r="C879" s="13"/>
      <c r="D879" s="14"/>
      <c r="E879" s="17" t="str">
        <f>IF(OR(B879="",SUMPRODUCT(--EXACT('Номенклатура'!$A$6:$A$205,B879))&lt;&gt;1),"",INDEX('Номенклатура'!$D$6:$D$205,SUMPRODUCT(EXACT('Номенклатура'!$A$6:$A$205,B879)*(ROW('Номенклатура'!$A$6:$A$205)-5)))&amp;"")</f>
        <v/>
      </c>
      <c r="F879" s="18" t="str">
        <f>IF(OR(I879="ОК",I879="Учтено: добавьте пояснение"),IF(C879="Приход",D879,IF(C879="Корректировка остатка",D879,-D879)),"")</f>
        <v/>
      </c>
      <c r="G879" s="13"/>
      <c r="H879" s="15" t="str">
        <f>IF(OR(B879="",SUMPRODUCT(--EXACT('Номенклатура'!$A$6:$A$205,B879))&lt;&gt;1),"",INDEX('Номенклатура'!$B$6:$B$205,SUMPRODUCT(EXACT('Номенклатура'!$A$6:$A$205,B879)*(ROW('Номенклатура'!$A$6:$A$205)-5)))&amp;"")</f>
        <v/>
      </c>
      <c r="I879" s="15" t="str">
        <f>IF(COUNTA(A879:D879,G879)=0,"",IF(NOT(ISNUMBER(A879)),"Укажите дату",IF(B879="","Укажите код",IF(NOT(AND(ISTEXT(B879),LEN(B879)&gt;0,LEN(B879)&lt;=30,ISNUMBER(FIND(LEFT(B879,1),"ABCDEFGHIJKLMNOPQRSTUVWXYZ")),SUMPRODUCT((MID(B879,{1,2,3,4,5,6,7,8,9,10,11,12,13,14,15,16,17,18,19,20,21,22,23,24,25,26,27,28,29,30},1)&lt;&gt;"")*ISERROR(FIND(MID(B879,{1,2,3,4,5,6,7,8,9,10,11,12,13,14,15,16,17,18,19,20,21,22,23,24,25,26,27,28,29,30},1),"ABCDEFGHIJKLMNOPQRSTUVWXYZ0123456789-_")))=0,ISERROR(VALUE(B879)))),"Недопустимый код: только латинские буквы A-Z в верхнем регистре, цифры, - и _; начало с буквы, до 30 символов (например MILK-001)",IF(SUMPRODUCT(--EXACT('Номенклатура'!$A$6:$A$205,B879))=0,"Код не найден в номенклатуре",IF(SUMPRODUCT(--EXACT('Номенклатура'!$A$6:$A$205,B879))&gt;1,"Код повторяется в номенклатуре",IF(ISNA(MATCH(C879,{"Приход","Расход","Списание","Корректировка остатка"},0)),"Выберите тип операции",IF(NOT(ISNUMBER(D879)),"Укажите количество",IF(D879=0,"Количество не может быть 0",IF(AND(C879&lt;&gt;"Корректировка остатка",D879&lt;0),"Для этого типа количество положительное",IF(NOT(ISNUMBER('Номенклатура'!$C$2)),"Укажите дату начала учёта",IF(A879&lt;INT('Номенклатура'!$C$2),"Раньше даты начала учёта: НЕ учтено",IF(AND(C879="Корректировка остатка",TRIM(G879)=""),"Учтено: добавьте пояснение","ОК")))))))))))))</f>
        <v/>
      </c>
    </row>
    <row r="880" spans="1:9" x14ac:dyDescent="0.25">
      <c r="A880" s="16"/>
      <c r="B880" s="13"/>
      <c r="C880" s="13"/>
      <c r="D880" s="14"/>
      <c r="E880" s="17" t="str">
        <f>IF(OR(B880="",SUMPRODUCT(--EXACT('Номенклатура'!$A$6:$A$205,B880))&lt;&gt;1),"",INDEX('Номенклатура'!$D$6:$D$205,SUMPRODUCT(EXACT('Номенклатура'!$A$6:$A$205,B880)*(ROW('Номенклатура'!$A$6:$A$205)-5)))&amp;"")</f>
        <v/>
      </c>
      <c r="F880" s="18" t="str">
        <f>IF(OR(I880="ОК",I880="Учтено: добавьте пояснение"),IF(C880="Приход",D880,IF(C880="Корректировка остатка",D880,-D880)),"")</f>
        <v/>
      </c>
      <c r="G880" s="13"/>
      <c r="H880" s="15" t="str">
        <f>IF(OR(B880="",SUMPRODUCT(--EXACT('Номенклатура'!$A$6:$A$205,B880))&lt;&gt;1),"",INDEX('Номенклатура'!$B$6:$B$205,SUMPRODUCT(EXACT('Номенклатура'!$A$6:$A$205,B880)*(ROW('Номенклатура'!$A$6:$A$205)-5)))&amp;"")</f>
        <v/>
      </c>
      <c r="I880" s="15" t="str">
        <f>IF(COUNTA(A880:D880,G880)=0,"",IF(NOT(ISNUMBER(A880)),"Укажите дату",IF(B880="","Укажите код",IF(NOT(AND(ISTEXT(B880),LEN(B880)&gt;0,LEN(B880)&lt;=30,ISNUMBER(FIND(LEFT(B880,1),"ABCDEFGHIJKLMNOPQRSTUVWXYZ")),SUMPRODUCT((MID(B880,{1,2,3,4,5,6,7,8,9,10,11,12,13,14,15,16,17,18,19,20,21,22,23,24,25,26,27,28,29,30},1)&lt;&gt;"")*ISERROR(FIND(MID(B880,{1,2,3,4,5,6,7,8,9,10,11,12,13,14,15,16,17,18,19,20,21,22,23,24,25,26,27,28,29,30},1),"ABCDEFGHIJKLMNOPQRSTUVWXYZ0123456789-_")))=0,ISERROR(VALUE(B880)))),"Недопустимый код: только латинские буквы A-Z в верхнем регистре, цифры, - и _; начало с буквы, до 30 символов (например MILK-001)",IF(SUMPRODUCT(--EXACT('Номенклатура'!$A$6:$A$205,B880))=0,"Код не найден в номенклатуре",IF(SUMPRODUCT(--EXACT('Номенклатура'!$A$6:$A$205,B880))&gt;1,"Код повторяется в номенклатуре",IF(ISNA(MATCH(C880,{"Приход","Расход","Списание","Корректировка остатка"},0)),"Выберите тип операции",IF(NOT(ISNUMBER(D880)),"Укажите количество",IF(D880=0,"Количество не может быть 0",IF(AND(C880&lt;&gt;"Корректировка остатка",D880&lt;0),"Для этого типа количество положительное",IF(NOT(ISNUMBER('Номенклатура'!$C$2)),"Укажите дату начала учёта",IF(A880&lt;INT('Номенклатура'!$C$2),"Раньше даты начала учёта: НЕ учтено",IF(AND(C880="Корректировка остатка",TRIM(G880)=""),"Учтено: добавьте пояснение","ОК")))))))))))))</f>
        <v/>
      </c>
    </row>
    <row r="881" spans="1:9" x14ac:dyDescent="0.25">
      <c r="A881" s="16"/>
      <c r="B881" s="13"/>
      <c r="C881" s="13"/>
      <c r="D881" s="14"/>
      <c r="E881" s="17" t="str">
        <f>IF(OR(B881="",SUMPRODUCT(--EXACT('Номенклатура'!$A$6:$A$205,B881))&lt;&gt;1),"",INDEX('Номенклатура'!$D$6:$D$205,SUMPRODUCT(EXACT('Номенклатура'!$A$6:$A$205,B881)*(ROW('Номенклатура'!$A$6:$A$205)-5)))&amp;"")</f>
        <v/>
      </c>
      <c r="F881" s="18" t="str">
        <f>IF(OR(I881="ОК",I881="Учтено: добавьте пояснение"),IF(C881="Приход",D881,IF(C881="Корректировка остатка",D881,-D881)),"")</f>
        <v/>
      </c>
      <c r="G881" s="13"/>
      <c r="H881" s="15" t="str">
        <f>IF(OR(B881="",SUMPRODUCT(--EXACT('Номенклатура'!$A$6:$A$205,B881))&lt;&gt;1),"",INDEX('Номенклатура'!$B$6:$B$205,SUMPRODUCT(EXACT('Номенклатура'!$A$6:$A$205,B881)*(ROW('Номенклатура'!$A$6:$A$205)-5)))&amp;"")</f>
        <v/>
      </c>
      <c r="I881" s="15" t="str">
        <f>IF(COUNTA(A881:D881,G881)=0,"",IF(NOT(ISNUMBER(A881)),"Укажите дату",IF(B881="","Укажите код",IF(NOT(AND(ISTEXT(B881),LEN(B881)&gt;0,LEN(B881)&lt;=30,ISNUMBER(FIND(LEFT(B881,1),"ABCDEFGHIJKLMNOPQRSTUVWXYZ")),SUMPRODUCT((MID(B881,{1,2,3,4,5,6,7,8,9,10,11,12,13,14,15,16,17,18,19,20,21,22,23,24,25,26,27,28,29,30},1)&lt;&gt;"")*ISERROR(FIND(MID(B881,{1,2,3,4,5,6,7,8,9,10,11,12,13,14,15,16,17,18,19,20,21,22,23,24,25,26,27,28,29,30},1),"ABCDEFGHIJKLMNOPQRSTUVWXYZ0123456789-_")))=0,ISERROR(VALUE(B881)))),"Недопустимый код: только латинские буквы A-Z в верхнем регистре, цифры, - и _; начало с буквы, до 30 символов (например MILK-001)",IF(SUMPRODUCT(--EXACT('Номенклатура'!$A$6:$A$205,B881))=0,"Код не найден в номенклатуре",IF(SUMPRODUCT(--EXACT('Номенклатура'!$A$6:$A$205,B881))&gt;1,"Код повторяется в номенклатуре",IF(ISNA(MATCH(C881,{"Приход","Расход","Списание","Корректировка остатка"},0)),"Выберите тип операции",IF(NOT(ISNUMBER(D881)),"Укажите количество",IF(D881=0,"Количество не может быть 0",IF(AND(C881&lt;&gt;"Корректировка остатка",D881&lt;0),"Для этого типа количество положительное",IF(NOT(ISNUMBER('Номенклатура'!$C$2)),"Укажите дату начала учёта",IF(A881&lt;INT('Номенклатура'!$C$2),"Раньше даты начала учёта: НЕ учтено",IF(AND(C881="Корректировка остатка",TRIM(G881)=""),"Учтено: добавьте пояснение","ОК")))))))))))))</f>
        <v/>
      </c>
    </row>
    <row r="882" spans="1:9" x14ac:dyDescent="0.25">
      <c r="A882" s="16"/>
      <c r="B882" s="13"/>
      <c r="C882" s="13"/>
      <c r="D882" s="14"/>
      <c r="E882" s="17" t="str">
        <f>IF(OR(B882="",SUMPRODUCT(--EXACT('Номенклатура'!$A$6:$A$205,B882))&lt;&gt;1),"",INDEX('Номенклатура'!$D$6:$D$205,SUMPRODUCT(EXACT('Номенклатура'!$A$6:$A$205,B882)*(ROW('Номенклатура'!$A$6:$A$205)-5)))&amp;"")</f>
        <v/>
      </c>
      <c r="F882" s="18" t="str">
        <f>IF(OR(I882="ОК",I882="Учтено: добавьте пояснение"),IF(C882="Приход",D882,IF(C882="Корректировка остатка",D882,-D882)),"")</f>
        <v/>
      </c>
      <c r="G882" s="13"/>
      <c r="H882" s="15" t="str">
        <f>IF(OR(B882="",SUMPRODUCT(--EXACT('Номенклатура'!$A$6:$A$205,B882))&lt;&gt;1),"",INDEX('Номенклатура'!$B$6:$B$205,SUMPRODUCT(EXACT('Номенклатура'!$A$6:$A$205,B882)*(ROW('Номенклатура'!$A$6:$A$205)-5)))&amp;"")</f>
        <v/>
      </c>
      <c r="I882" s="15" t="str">
        <f>IF(COUNTA(A882:D882,G882)=0,"",IF(NOT(ISNUMBER(A882)),"Укажите дату",IF(B882="","Укажите код",IF(NOT(AND(ISTEXT(B882),LEN(B882)&gt;0,LEN(B882)&lt;=30,ISNUMBER(FIND(LEFT(B882,1),"ABCDEFGHIJKLMNOPQRSTUVWXYZ")),SUMPRODUCT((MID(B882,{1,2,3,4,5,6,7,8,9,10,11,12,13,14,15,16,17,18,19,20,21,22,23,24,25,26,27,28,29,30},1)&lt;&gt;"")*ISERROR(FIND(MID(B882,{1,2,3,4,5,6,7,8,9,10,11,12,13,14,15,16,17,18,19,20,21,22,23,24,25,26,27,28,29,30},1),"ABCDEFGHIJKLMNOPQRSTUVWXYZ0123456789-_")))=0,ISERROR(VALUE(B882)))),"Недопустимый код: только латинские буквы A-Z в верхнем регистре, цифры, - и _; начало с буквы, до 30 символов (например MILK-001)",IF(SUMPRODUCT(--EXACT('Номенклатура'!$A$6:$A$205,B882))=0,"Код не найден в номенклатуре",IF(SUMPRODUCT(--EXACT('Номенклатура'!$A$6:$A$205,B882))&gt;1,"Код повторяется в номенклатуре",IF(ISNA(MATCH(C882,{"Приход","Расход","Списание","Корректировка остатка"},0)),"Выберите тип операции",IF(NOT(ISNUMBER(D882)),"Укажите количество",IF(D882=0,"Количество не может быть 0",IF(AND(C882&lt;&gt;"Корректировка остатка",D882&lt;0),"Для этого типа количество положительное",IF(NOT(ISNUMBER('Номенклатура'!$C$2)),"Укажите дату начала учёта",IF(A882&lt;INT('Номенклатура'!$C$2),"Раньше даты начала учёта: НЕ учтено",IF(AND(C882="Корректировка остатка",TRIM(G882)=""),"Учтено: добавьте пояснение","ОК")))))))))))))</f>
        <v/>
      </c>
    </row>
    <row r="883" spans="1:9" x14ac:dyDescent="0.25">
      <c r="A883" s="16"/>
      <c r="B883" s="13"/>
      <c r="C883" s="13"/>
      <c r="D883" s="14"/>
      <c r="E883" s="17" t="str">
        <f>IF(OR(B883="",SUMPRODUCT(--EXACT('Номенклатура'!$A$6:$A$205,B883))&lt;&gt;1),"",INDEX('Номенклатура'!$D$6:$D$205,SUMPRODUCT(EXACT('Номенклатура'!$A$6:$A$205,B883)*(ROW('Номенклатура'!$A$6:$A$205)-5)))&amp;"")</f>
        <v/>
      </c>
      <c r="F883" s="18" t="str">
        <f>IF(OR(I883="ОК",I883="Учтено: добавьте пояснение"),IF(C883="Приход",D883,IF(C883="Корректировка остатка",D883,-D883)),"")</f>
        <v/>
      </c>
      <c r="G883" s="13"/>
      <c r="H883" s="15" t="str">
        <f>IF(OR(B883="",SUMPRODUCT(--EXACT('Номенклатура'!$A$6:$A$205,B883))&lt;&gt;1),"",INDEX('Номенклатура'!$B$6:$B$205,SUMPRODUCT(EXACT('Номенклатура'!$A$6:$A$205,B883)*(ROW('Номенклатура'!$A$6:$A$205)-5)))&amp;"")</f>
        <v/>
      </c>
      <c r="I883" s="15" t="str">
        <f>IF(COUNTA(A883:D883,G883)=0,"",IF(NOT(ISNUMBER(A883)),"Укажите дату",IF(B883="","Укажите код",IF(NOT(AND(ISTEXT(B883),LEN(B883)&gt;0,LEN(B883)&lt;=30,ISNUMBER(FIND(LEFT(B883,1),"ABCDEFGHIJKLMNOPQRSTUVWXYZ")),SUMPRODUCT((MID(B883,{1,2,3,4,5,6,7,8,9,10,11,12,13,14,15,16,17,18,19,20,21,22,23,24,25,26,27,28,29,30},1)&lt;&gt;"")*ISERROR(FIND(MID(B883,{1,2,3,4,5,6,7,8,9,10,11,12,13,14,15,16,17,18,19,20,21,22,23,24,25,26,27,28,29,30},1),"ABCDEFGHIJKLMNOPQRSTUVWXYZ0123456789-_")))=0,ISERROR(VALUE(B883)))),"Недопустимый код: только латинские буквы A-Z в верхнем регистре, цифры, - и _; начало с буквы, до 30 символов (например MILK-001)",IF(SUMPRODUCT(--EXACT('Номенклатура'!$A$6:$A$205,B883))=0,"Код не найден в номенклатуре",IF(SUMPRODUCT(--EXACT('Номенклатура'!$A$6:$A$205,B883))&gt;1,"Код повторяется в номенклатуре",IF(ISNA(MATCH(C883,{"Приход","Расход","Списание","Корректировка остатка"},0)),"Выберите тип операции",IF(NOT(ISNUMBER(D883)),"Укажите количество",IF(D883=0,"Количество не может быть 0",IF(AND(C883&lt;&gt;"Корректировка остатка",D883&lt;0),"Для этого типа количество положительное",IF(NOT(ISNUMBER('Номенклатура'!$C$2)),"Укажите дату начала учёта",IF(A883&lt;INT('Номенклатура'!$C$2),"Раньше даты начала учёта: НЕ учтено",IF(AND(C883="Корректировка остатка",TRIM(G883)=""),"Учтено: добавьте пояснение","ОК")))))))))))))</f>
        <v/>
      </c>
    </row>
    <row r="884" spans="1:9" x14ac:dyDescent="0.25">
      <c r="A884" s="16"/>
      <c r="B884" s="13"/>
      <c r="C884" s="13"/>
      <c r="D884" s="14"/>
      <c r="E884" s="17" t="str">
        <f>IF(OR(B884="",SUMPRODUCT(--EXACT('Номенклатура'!$A$6:$A$205,B884))&lt;&gt;1),"",INDEX('Номенклатура'!$D$6:$D$205,SUMPRODUCT(EXACT('Номенклатура'!$A$6:$A$205,B884)*(ROW('Номенклатура'!$A$6:$A$205)-5)))&amp;"")</f>
        <v/>
      </c>
      <c r="F884" s="18" t="str">
        <f>IF(OR(I884="ОК",I884="Учтено: добавьте пояснение"),IF(C884="Приход",D884,IF(C884="Корректировка остатка",D884,-D884)),"")</f>
        <v/>
      </c>
      <c r="G884" s="13"/>
      <c r="H884" s="15" t="str">
        <f>IF(OR(B884="",SUMPRODUCT(--EXACT('Номенклатура'!$A$6:$A$205,B884))&lt;&gt;1),"",INDEX('Номенклатура'!$B$6:$B$205,SUMPRODUCT(EXACT('Номенклатура'!$A$6:$A$205,B884)*(ROW('Номенклатура'!$A$6:$A$205)-5)))&amp;"")</f>
        <v/>
      </c>
      <c r="I884" s="15" t="str">
        <f>IF(COUNTA(A884:D884,G884)=0,"",IF(NOT(ISNUMBER(A884)),"Укажите дату",IF(B884="","Укажите код",IF(NOT(AND(ISTEXT(B884),LEN(B884)&gt;0,LEN(B884)&lt;=30,ISNUMBER(FIND(LEFT(B884,1),"ABCDEFGHIJKLMNOPQRSTUVWXYZ")),SUMPRODUCT((MID(B884,{1,2,3,4,5,6,7,8,9,10,11,12,13,14,15,16,17,18,19,20,21,22,23,24,25,26,27,28,29,30},1)&lt;&gt;"")*ISERROR(FIND(MID(B884,{1,2,3,4,5,6,7,8,9,10,11,12,13,14,15,16,17,18,19,20,21,22,23,24,25,26,27,28,29,30},1),"ABCDEFGHIJKLMNOPQRSTUVWXYZ0123456789-_")))=0,ISERROR(VALUE(B884)))),"Недопустимый код: только латинские буквы A-Z в верхнем регистре, цифры, - и _; начало с буквы, до 30 символов (например MILK-001)",IF(SUMPRODUCT(--EXACT('Номенклатура'!$A$6:$A$205,B884))=0,"Код не найден в номенклатуре",IF(SUMPRODUCT(--EXACT('Номенклатура'!$A$6:$A$205,B884))&gt;1,"Код повторяется в номенклатуре",IF(ISNA(MATCH(C884,{"Приход","Расход","Списание","Корректировка остатка"},0)),"Выберите тип операции",IF(NOT(ISNUMBER(D884)),"Укажите количество",IF(D884=0,"Количество не может быть 0",IF(AND(C884&lt;&gt;"Корректировка остатка",D884&lt;0),"Для этого типа количество положительное",IF(NOT(ISNUMBER('Номенклатура'!$C$2)),"Укажите дату начала учёта",IF(A884&lt;INT('Номенклатура'!$C$2),"Раньше даты начала учёта: НЕ учтено",IF(AND(C884="Корректировка остатка",TRIM(G884)=""),"Учтено: добавьте пояснение","ОК")))))))))))))</f>
        <v/>
      </c>
    </row>
    <row r="885" spans="1:9" x14ac:dyDescent="0.25">
      <c r="A885" s="16"/>
      <c r="B885" s="13"/>
      <c r="C885" s="13"/>
      <c r="D885" s="14"/>
      <c r="E885" s="17" t="str">
        <f>IF(OR(B885="",SUMPRODUCT(--EXACT('Номенклатура'!$A$6:$A$205,B885))&lt;&gt;1),"",INDEX('Номенклатура'!$D$6:$D$205,SUMPRODUCT(EXACT('Номенклатура'!$A$6:$A$205,B885)*(ROW('Номенклатура'!$A$6:$A$205)-5)))&amp;"")</f>
        <v/>
      </c>
      <c r="F885" s="18" t="str">
        <f>IF(OR(I885="ОК",I885="Учтено: добавьте пояснение"),IF(C885="Приход",D885,IF(C885="Корректировка остатка",D885,-D885)),"")</f>
        <v/>
      </c>
      <c r="G885" s="13"/>
      <c r="H885" s="15" t="str">
        <f>IF(OR(B885="",SUMPRODUCT(--EXACT('Номенклатура'!$A$6:$A$205,B885))&lt;&gt;1),"",INDEX('Номенклатура'!$B$6:$B$205,SUMPRODUCT(EXACT('Номенклатура'!$A$6:$A$205,B885)*(ROW('Номенклатура'!$A$6:$A$205)-5)))&amp;"")</f>
        <v/>
      </c>
      <c r="I885" s="15" t="str">
        <f>IF(COUNTA(A885:D885,G885)=0,"",IF(NOT(ISNUMBER(A885)),"Укажите дату",IF(B885="","Укажите код",IF(NOT(AND(ISTEXT(B885),LEN(B885)&gt;0,LEN(B885)&lt;=30,ISNUMBER(FIND(LEFT(B885,1),"ABCDEFGHIJKLMNOPQRSTUVWXYZ")),SUMPRODUCT((MID(B885,{1,2,3,4,5,6,7,8,9,10,11,12,13,14,15,16,17,18,19,20,21,22,23,24,25,26,27,28,29,30},1)&lt;&gt;"")*ISERROR(FIND(MID(B885,{1,2,3,4,5,6,7,8,9,10,11,12,13,14,15,16,17,18,19,20,21,22,23,24,25,26,27,28,29,30},1),"ABCDEFGHIJKLMNOPQRSTUVWXYZ0123456789-_")))=0,ISERROR(VALUE(B885)))),"Недопустимый код: только латинские буквы A-Z в верхнем регистре, цифры, - и _; начало с буквы, до 30 символов (например MILK-001)",IF(SUMPRODUCT(--EXACT('Номенклатура'!$A$6:$A$205,B885))=0,"Код не найден в номенклатуре",IF(SUMPRODUCT(--EXACT('Номенклатура'!$A$6:$A$205,B885))&gt;1,"Код повторяется в номенклатуре",IF(ISNA(MATCH(C885,{"Приход","Расход","Списание","Корректировка остатка"},0)),"Выберите тип операции",IF(NOT(ISNUMBER(D885)),"Укажите количество",IF(D885=0,"Количество не может быть 0",IF(AND(C885&lt;&gt;"Корректировка остатка",D885&lt;0),"Для этого типа количество положительное",IF(NOT(ISNUMBER('Номенклатура'!$C$2)),"Укажите дату начала учёта",IF(A885&lt;INT('Номенклатура'!$C$2),"Раньше даты начала учёта: НЕ учтено",IF(AND(C885="Корректировка остатка",TRIM(G885)=""),"Учтено: добавьте пояснение","ОК")))))))))))))</f>
        <v/>
      </c>
    </row>
    <row r="886" spans="1:9" x14ac:dyDescent="0.25">
      <c r="A886" s="16"/>
      <c r="B886" s="13"/>
      <c r="C886" s="13"/>
      <c r="D886" s="14"/>
      <c r="E886" s="17" t="str">
        <f>IF(OR(B886="",SUMPRODUCT(--EXACT('Номенклатура'!$A$6:$A$205,B886))&lt;&gt;1),"",INDEX('Номенклатура'!$D$6:$D$205,SUMPRODUCT(EXACT('Номенклатура'!$A$6:$A$205,B886)*(ROW('Номенклатура'!$A$6:$A$205)-5)))&amp;"")</f>
        <v/>
      </c>
      <c r="F886" s="18" t="str">
        <f>IF(OR(I886="ОК",I886="Учтено: добавьте пояснение"),IF(C886="Приход",D886,IF(C886="Корректировка остатка",D886,-D886)),"")</f>
        <v/>
      </c>
      <c r="G886" s="13"/>
      <c r="H886" s="15" t="str">
        <f>IF(OR(B886="",SUMPRODUCT(--EXACT('Номенклатура'!$A$6:$A$205,B886))&lt;&gt;1),"",INDEX('Номенклатура'!$B$6:$B$205,SUMPRODUCT(EXACT('Номенклатура'!$A$6:$A$205,B886)*(ROW('Номенклатура'!$A$6:$A$205)-5)))&amp;"")</f>
        <v/>
      </c>
      <c r="I886" s="15" t="str">
        <f>IF(COUNTA(A886:D886,G886)=0,"",IF(NOT(ISNUMBER(A886)),"Укажите дату",IF(B886="","Укажите код",IF(NOT(AND(ISTEXT(B886),LEN(B886)&gt;0,LEN(B886)&lt;=30,ISNUMBER(FIND(LEFT(B886,1),"ABCDEFGHIJKLMNOPQRSTUVWXYZ")),SUMPRODUCT((MID(B886,{1,2,3,4,5,6,7,8,9,10,11,12,13,14,15,16,17,18,19,20,21,22,23,24,25,26,27,28,29,30},1)&lt;&gt;"")*ISERROR(FIND(MID(B886,{1,2,3,4,5,6,7,8,9,10,11,12,13,14,15,16,17,18,19,20,21,22,23,24,25,26,27,28,29,30},1),"ABCDEFGHIJKLMNOPQRSTUVWXYZ0123456789-_")))=0,ISERROR(VALUE(B886)))),"Недопустимый код: только латинские буквы A-Z в верхнем регистре, цифры, - и _; начало с буквы, до 30 символов (например MILK-001)",IF(SUMPRODUCT(--EXACT('Номенклатура'!$A$6:$A$205,B886))=0,"Код не найден в номенклатуре",IF(SUMPRODUCT(--EXACT('Номенклатура'!$A$6:$A$205,B886))&gt;1,"Код повторяется в номенклатуре",IF(ISNA(MATCH(C886,{"Приход","Расход","Списание","Корректировка остатка"},0)),"Выберите тип операции",IF(NOT(ISNUMBER(D886)),"Укажите количество",IF(D886=0,"Количество не может быть 0",IF(AND(C886&lt;&gt;"Корректировка остатка",D886&lt;0),"Для этого типа количество положительное",IF(NOT(ISNUMBER('Номенклатура'!$C$2)),"Укажите дату начала учёта",IF(A886&lt;INT('Номенклатура'!$C$2),"Раньше даты начала учёта: НЕ учтено",IF(AND(C886="Корректировка остатка",TRIM(G886)=""),"Учтено: добавьте пояснение","ОК")))))))))))))</f>
        <v/>
      </c>
    </row>
    <row r="887" spans="1:9" x14ac:dyDescent="0.25">
      <c r="A887" s="16"/>
      <c r="B887" s="13"/>
      <c r="C887" s="13"/>
      <c r="D887" s="14"/>
      <c r="E887" s="17" t="str">
        <f>IF(OR(B887="",SUMPRODUCT(--EXACT('Номенклатура'!$A$6:$A$205,B887))&lt;&gt;1),"",INDEX('Номенклатура'!$D$6:$D$205,SUMPRODUCT(EXACT('Номенклатура'!$A$6:$A$205,B887)*(ROW('Номенклатура'!$A$6:$A$205)-5)))&amp;"")</f>
        <v/>
      </c>
      <c r="F887" s="18" t="str">
        <f>IF(OR(I887="ОК",I887="Учтено: добавьте пояснение"),IF(C887="Приход",D887,IF(C887="Корректировка остатка",D887,-D887)),"")</f>
        <v/>
      </c>
      <c r="G887" s="13"/>
      <c r="H887" s="15" t="str">
        <f>IF(OR(B887="",SUMPRODUCT(--EXACT('Номенклатура'!$A$6:$A$205,B887))&lt;&gt;1),"",INDEX('Номенклатура'!$B$6:$B$205,SUMPRODUCT(EXACT('Номенклатура'!$A$6:$A$205,B887)*(ROW('Номенклатура'!$A$6:$A$205)-5)))&amp;"")</f>
        <v/>
      </c>
      <c r="I887" s="15" t="str">
        <f>IF(COUNTA(A887:D887,G887)=0,"",IF(NOT(ISNUMBER(A887)),"Укажите дату",IF(B887="","Укажите код",IF(NOT(AND(ISTEXT(B887),LEN(B887)&gt;0,LEN(B887)&lt;=30,ISNUMBER(FIND(LEFT(B887,1),"ABCDEFGHIJKLMNOPQRSTUVWXYZ")),SUMPRODUCT((MID(B887,{1,2,3,4,5,6,7,8,9,10,11,12,13,14,15,16,17,18,19,20,21,22,23,24,25,26,27,28,29,30},1)&lt;&gt;"")*ISERROR(FIND(MID(B887,{1,2,3,4,5,6,7,8,9,10,11,12,13,14,15,16,17,18,19,20,21,22,23,24,25,26,27,28,29,30},1),"ABCDEFGHIJKLMNOPQRSTUVWXYZ0123456789-_")))=0,ISERROR(VALUE(B887)))),"Недопустимый код: только латинские буквы A-Z в верхнем регистре, цифры, - и _; начало с буквы, до 30 символов (например MILK-001)",IF(SUMPRODUCT(--EXACT('Номенклатура'!$A$6:$A$205,B887))=0,"Код не найден в номенклатуре",IF(SUMPRODUCT(--EXACT('Номенклатура'!$A$6:$A$205,B887))&gt;1,"Код повторяется в номенклатуре",IF(ISNA(MATCH(C887,{"Приход","Расход","Списание","Корректировка остатка"},0)),"Выберите тип операции",IF(NOT(ISNUMBER(D887)),"Укажите количество",IF(D887=0,"Количество не может быть 0",IF(AND(C887&lt;&gt;"Корректировка остатка",D887&lt;0),"Для этого типа количество положительное",IF(NOT(ISNUMBER('Номенклатура'!$C$2)),"Укажите дату начала учёта",IF(A887&lt;INT('Номенклатура'!$C$2),"Раньше даты начала учёта: НЕ учтено",IF(AND(C887="Корректировка остатка",TRIM(G887)=""),"Учтено: добавьте пояснение","ОК")))))))))))))</f>
        <v/>
      </c>
    </row>
    <row r="888" spans="1:9" x14ac:dyDescent="0.25">
      <c r="A888" s="16"/>
      <c r="B888" s="13"/>
      <c r="C888" s="13"/>
      <c r="D888" s="14"/>
      <c r="E888" s="17" t="str">
        <f>IF(OR(B888="",SUMPRODUCT(--EXACT('Номенклатура'!$A$6:$A$205,B888))&lt;&gt;1),"",INDEX('Номенклатура'!$D$6:$D$205,SUMPRODUCT(EXACT('Номенклатура'!$A$6:$A$205,B888)*(ROW('Номенклатура'!$A$6:$A$205)-5)))&amp;"")</f>
        <v/>
      </c>
      <c r="F888" s="18" t="str">
        <f>IF(OR(I888="ОК",I888="Учтено: добавьте пояснение"),IF(C888="Приход",D888,IF(C888="Корректировка остатка",D888,-D888)),"")</f>
        <v/>
      </c>
      <c r="G888" s="13"/>
      <c r="H888" s="15" t="str">
        <f>IF(OR(B888="",SUMPRODUCT(--EXACT('Номенклатура'!$A$6:$A$205,B888))&lt;&gt;1),"",INDEX('Номенклатура'!$B$6:$B$205,SUMPRODUCT(EXACT('Номенклатура'!$A$6:$A$205,B888)*(ROW('Номенклатура'!$A$6:$A$205)-5)))&amp;"")</f>
        <v/>
      </c>
      <c r="I888" s="15" t="str">
        <f>IF(COUNTA(A888:D888,G888)=0,"",IF(NOT(ISNUMBER(A888)),"Укажите дату",IF(B888="","Укажите код",IF(NOT(AND(ISTEXT(B888),LEN(B888)&gt;0,LEN(B888)&lt;=30,ISNUMBER(FIND(LEFT(B888,1),"ABCDEFGHIJKLMNOPQRSTUVWXYZ")),SUMPRODUCT((MID(B888,{1,2,3,4,5,6,7,8,9,10,11,12,13,14,15,16,17,18,19,20,21,22,23,24,25,26,27,28,29,30},1)&lt;&gt;"")*ISERROR(FIND(MID(B888,{1,2,3,4,5,6,7,8,9,10,11,12,13,14,15,16,17,18,19,20,21,22,23,24,25,26,27,28,29,30},1),"ABCDEFGHIJKLMNOPQRSTUVWXYZ0123456789-_")))=0,ISERROR(VALUE(B888)))),"Недопустимый код: только латинские буквы A-Z в верхнем регистре, цифры, - и _; начало с буквы, до 30 символов (например MILK-001)",IF(SUMPRODUCT(--EXACT('Номенклатура'!$A$6:$A$205,B888))=0,"Код не найден в номенклатуре",IF(SUMPRODUCT(--EXACT('Номенклатура'!$A$6:$A$205,B888))&gt;1,"Код повторяется в номенклатуре",IF(ISNA(MATCH(C888,{"Приход","Расход","Списание","Корректировка остатка"},0)),"Выберите тип операции",IF(NOT(ISNUMBER(D888)),"Укажите количество",IF(D888=0,"Количество не может быть 0",IF(AND(C888&lt;&gt;"Корректировка остатка",D888&lt;0),"Для этого типа количество положительное",IF(NOT(ISNUMBER('Номенклатура'!$C$2)),"Укажите дату начала учёта",IF(A888&lt;INT('Номенклатура'!$C$2),"Раньше даты начала учёта: НЕ учтено",IF(AND(C888="Корректировка остатка",TRIM(G888)=""),"Учтено: добавьте пояснение","ОК")))))))))))))</f>
        <v/>
      </c>
    </row>
    <row r="889" spans="1:9" x14ac:dyDescent="0.25">
      <c r="A889" s="16"/>
      <c r="B889" s="13"/>
      <c r="C889" s="13"/>
      <c r="D889" s="14"/>
      <c r="E889" s="17" t="str">
        <f>IF(OR(B889="",SUMPRODUCT(--EXACT('Номенклатура'!$A$6:$A$205,B889))&lt;&gt;1),"",INDEX('Номенклатура'!$D$6:$D$205,SUMPRODUCT(EXACT('Номенклатура'!$A$6:$A$205,B889)*(ROW('Номенклатура'!$A$6:$A$205)-5)))&amp;"")</f>
        <v/>
      </c>
      <c r="F889" s="18" t="str">
        <f>IF(OR(I889="ОК",I889="Учтено: добавьте пояснение"),IF(C889="Приход",D889,IF(C889="Корректировка остатка",D889,-D889)),"")</f>
        <v/>
      </c>
      <c r="G889" s="13"/>
      <c r="H889" s="15" t="str">
        <f>IF(OR(B889="",SUMPRODUCT(--EXACT('Номенклатура'!$A$6:$A$205,B889))&lt;&gt;1),"",INDEX('Номенклатура'!$B$6:$B$205,SUMPRODUCT(EXACT('Номенклатура'!$A$6:$A$205,B889)*(ROW('Номенклатура'!$A$6:$A$205)-5)))&amp;"")</f>
        <v/>
      </c>
      <c r="I889" s="15" t="str">
        <f>IF(COUNTA(A889:D889,G889)=0,"",IF(NOT(ISNUMBER(A889)),"Укажите дату",IF(B889="","Укажите код",IF(NOT(AND(ISTEXT(B889),LEN(B889)&gt;0,LEN(B889)&lt;=30,ISNUMBER(FIND(LEFT(B889,1),"ABCDEFGHIJKLMNOPQRSTUVWXYZ")),SUMPRODUCT((MID(B889,{1,2,3,4,5,6,7,8,9,10,11,12,13,14,15,16,17,18,19,20,21,22,23,24,25,26,27,28,29,30},1)&lt;&gt;"")*ISERROR(FIND(MID(B889,{1,2,3,4,5,6,7,8,9,10,11,12,13,14,15,16,17,18,19,20,21,22,23,24,25,26,27,28,29,30},1),"ABCDEFGHIJKLMNOPQRSTUVWXYZ0123456789-_")))=0,ISERROR(VALUE(B889)))),"Недопустимый код: только латинские буквы A-Z в верхнем регистре, цифры, - и _; начало с буквы, до 30 символов (например MILK-001)",IF(SUMPRODUCT(--EXACT('Номенклатура'!$A$6:$A$205,B889))=0,"Код не найден в номенклатуре",IF(SUMPRODUCT(--EXACT('Номенклатура'!$A$6:$A$205,B889))&gt;1,"Код повторяется в номенклатуре",IF(ISNA(MATCH(C889,{"Приход","Расход","Списание","Корректировка остатка"},0)),"Выберите тип операции",IF(NOT(ISNUMBER(D889)),"Укажите количество",IF(D889=0,"Количество не может быть 0",IF(AND(C889&lt;&gt;"Корректировка остатка",D889&lt;0),"Для этого типа количество положительное",IF(NOT(ISNUMBER('Номенклатура'!$C$2)),"Укажите дату начала учёта",IF(A889&lt;INT('Номенклатура'!$C$2),"Раньше даты начала учёта: НЕ учтено",IF(AND(C889="Корректировка остатка",TRIM(G889)=""),"Учтено: добавьте пояснение","ОК")))))))))))))</f>
        <v/>
      </c>
    </row>
    <row r="890" spans="1:9" x14ac:dyDescent="0.25">
      <c r="A890" s="16"/>
      <c r="B890" s="13"/>
      <c r="C890" s="13"/>
      <c r="D890" s="14"/>
      <c r="E890" s="17" t="str">
        <f>IF(OR(B890="",SUMPRODUCT(--EXACT('Номенклатура'!$A$6:$A$205,B890))&lt;&gt;1),"",INDEX('Номенклатура'!$D$6:$D$205,SUMPRODUCT(EXACT('Номенклатура'!$A$6:$A$205,B890)*(ROW('Номенклатура'!$A$6:$A$205)-5)))&amp;"")</f>
        <v/>
      </c>
      <c r="F890" s="18" t="str">
        <f>IF(OR(I890="ОК",I890="Учтено: добавьте пояснение"),IF(C890="Приход",D890,IF(C890="Корректировка остатка",D890,-D890)),"")</f>
        <v/>
      </c>
      <c r="G890" s="13"/>
      <c r="H890" s="15" t="str">
        <f>IF(OR(B890="",SUMPRODUCT(--EXACT('Номенклатура'!$A$6:$A$205,B890))&lt;&gt;1),"",INDEX('Номенклатура'!$B$6:$B$205,SUMPRODUCT(EXACT('Номенклатура'!$A$6:$A$205,B890)*(ROW('Номенклатура'!$A$6:$A$205)-5)))&amp;"")</f>
        <v/>
      </c>
      <c r="I890" s="15" t="str">
        <f>IF(COUNTA(A890:D890,G890)=0,"",IF(NOT(ISNUMBER(A890)),"Укажите дату",IF(B890="","Укажите код",IF(NOT(AND(ISTEXT(B890),LEN(B890)&gt;0,LEN(B890)&lt;=30,ISNUMBER(FIND(LEFT(B890,1),"ABCDEFGHIJKLMNOPQRSTUVWXYZ")),SUMPRODUCT((MID(B890,{1,2,3,4,5,6,7,8,9,10,11,12,13,14,15,16,17,18,19,20,21,22,23,24,25,26,27,28,29,30},1)&lt;&gt;"")*ISERROR(FIND(MID(B890,{1,2,3,4,5,6,7,8,9,10,11,12,13,14,15,16,17,18,19,20,21,22,23,24,25,26,27,28,29,30},1),"ABCDEFGHIJKLMNOPQRSTUVWXYZ0123456789-_")))=0,ISERROR(VALUE(B890)))),"Недопустимый код: только латинские буквы A-Z в верхнем регистре, цифры, - и _; начало с буквы, до 30 символов (например MILK-001)",IF(SUMPRODUCT(--EXACT('Номенклатура'!$A$6:$A$205,B890))=0,"Код не найден в номенклатуре",IF(SUMPRODUCT(--EXACT('Номенклатура'!$A$6:$A$205,B890))&gt;1,"Код повторяется в номенклатуре",IF(ISNA(MATCH(C890,{"Приход","Расход","Списание","Корректировка остатка"},0)),"Выберите тип операции",IF(NOT(ISNUMBER(D890)),"Укажите количество",IF(D890=0,"Количество не может быть 0",IF(AND(C890&lt;&gt;"Корректировка остатка",D890&lt;0),"Для этого типа количество положительное",IF(NOT(ISNUMBER('Номенклатура'!$C$2)),"Укажите дату начала учёта",IF(A890&lt;INT('Номенклатура'!$C$2),"Раньше даты начала учёта: НЕ учтено",IF(AND(C890="Корректировка остатка",TRIM(G890)=""),"Учтено: добавьте пояснение","ОК")))))))))))))</f>
        <v/>
      </c>
    </row>
    <row r="891" spans="1:9" x14ac:dyDescent="0.25">
      <c r="A891" s="16"/>
      <c r="B891" s="13"/>
      <c r="C891" s="13"/>
      <c r="D891" s="14"/>
      <c r="E891" s="17" t="str">
        <f>IF(OR(B891="",SUMPRODUCT(--EXACT('Номенклатура'!$A$6:$A$205,B891))&lt;&gt;1),"",INDEX('Номенклатура'!$D$6:$D$205,SUMPRODUCT(EXACT('Номенклатура'!$A$6:$A$205,B891)*(ROW('Номенклатура'!$A$6:$A$205)-5)))&amp;"")</f>
        <v/>
      </c>
      <c r="F891" s="18" t="str">
        <f>IF(OR(I891="ОК",I891="Учтено: добавьте пояснение"),IF(C891="Приход",D891,IF(C891="Корректировка остатка",D891,-D891)),"")</f>
        <v/>
      </c>
      <c r="G891" s="13"/>
      <c r="H891" s="15" t="str">
        <f>IF(OR(B891="",SUMPRODUCT(--EXACT('Номенклатура'!$A$6:$A$205,B891))&lt;&gt;1),"",INDEX('Номенклатура'!$B$6:$B$205,SUMPRODUCT(EXACT('Номенклатура'!$A$6:$A$205,B891)*(ROW('Номенклатура'!$A$6:$A$205)-5)))&amp;"")</f>
        <v/>
      </c>
      <c r="I891" s="15" t="str">
        <f>IF(COUNTA(A891:D891,G891)=0,"",IF(NOT(ISNUMBER(A891)),"Укажите дату",IF(B891="","Укажите код",IF(NOT(AND(ISTEXT(B891),LEN(B891)&gt;0,LEN(B891)&lt;=30,ISNUMBER(FIND(LEFT(B891,1),"ABCDEFGHIJKLMNOPQRSTUVWXYZ")),SUMPRODUCT((MID(B891,{1,2,3,4,5,6,7,8,9,10,11,12,13,14,15,16,17,18,19,20,21,22,23,24,25,26,27,28,29,30},1)&lt;&gt;"")*ISERROR(FIND(MID(B891,{1,2,3,4,5,6,7,8,9,10,11,12,13,14,15,16,17,18,19,20,21,22,23,24,25,26,27,28,29,30},1),"ABCDEFGHIJKLMNOPQRSTUVWXYZ0123456789-_")))=0,ISERROR(VALUE(B891)))),"Недопустимый код: только латинские буквы A-Z в верхнем регистре, цифры, - и _; начало с буквы, до 30 символов (например MILK-001)",IF(SUMPRODUCT(--EXACT('Номенклатура'!$A$6:$A$205,B891))=0,"Код не найден в номенклатуре",IF(SUMPRODUCT(--EXACT('Номенклатура'!$A$6:$A$205,B891))&gt;1,"Код повторяется в номенклатуре",IF(ISNA(MATCH(C891,{"Приход","Расход","Списание","Корректировка остатка"},0)),"Выберите тип операции",IF(NOT(ISNUMBER(D891)),"Укажите количество",IF(D891=0,"Количество не может быть 0",IF(AND(C891&lt;&gt;"Корректировка остатка",D891&lt;0),"Для этого типа количество положительное",IF(NOT(ISNUMBER('Номенклатура'!$C$2)),"Укажите дату начала учёта",IF(A891&lt;INT('Номенклатура'!$C$2),"Раньше даты начала учёта: НЕ учтено",IF(AND(C891="Корректировка остатка",TRIM(G891)=""),"Учтено: добавьте пояснение","ОК")))))))))))))</f>
        <v/>
      </c>
    </row>
    <row r="892" spans="1:9" x14ac:dyDescent="0.25">
      <c r="A892" s="16"/>
      <c r="B892" s="13"/>
      <c r="C892" s="13"/>
      <c r="D892" s="14"/>
      <c r="E892" s="17" t="str">
        <f>IF(OR(B892="",SUMPRODUCT(--EXACT('Номенклатура'!$A$6:$A$205,B892))&lt;&gt;1),"",INDEX('Номенклатура'!$D$6:$D$205,SUMPRODUCT(EXACT('Номенклатура'!$A$6:$A$205,B892)*(ROW('Номенклатура'!$A$6:$A$205)-5)))&amp;"")</f>
        <v/>
      </c>
      <c r="F892" s="18" t="str">
        <f>IF(OR(I892="ОК",I892="Учтено: добавьте пояснение"),IF(C892="Приход",D892,IF(C892="Корректировка остатка",D892,-D892)),"")</f>
        <v/>
      </c>
      <c r="G892" s="13"/>
      <c r="H892" s="15" t="str">
        <f>IF(OR(B892="",SUMPRODUCT(--EXACT('Номенклатура'!$A$6:$A$205,B892))&lt;&gt;1),"",INDEX('Номенклатура'!$B$6:$B$205,SUMPRODUCT(EXACT('Номенклатура'!$A$6:$A$205,B892)*(ROW('Номенклатура'!$A$6:$A$205)-5)))&amp;"")</f>
        <v/>
      </c>
      <c r="I892" s="15" t="str">
        <f>IF(COUNTA(A892:D892,G892)=0,"",IF(NOT(ISNUMBER(A892)),"Укажите дату",IF(B892="","Укажите код",IF(NOT(AND(ISTEXT(B892),LEN(B892)&gt;0,LEN(B892)&lt;=30,ISNUMBER(FIND(LEFT(B892,1),"ABCDEFGHIJKLMNOPQRSTUVWXYZ")),SUMPRODUCT((MID(B892,{1,2,3,4,5,6,7,8,9,10,11,12,13,14,15,16,17,18,19,20,21,22,23,24,25,26,27,28,29,30},1)&lt;&gt;"")*ISERROR(FIND(MID(B892,{1,2,3,4,5,6,7,8,9,10,11,12,13,14,15,16,17,18,19,20,21,22,23,24,25,26,27,28,29,30},1),"ABCDEFGHIJKLMNOPQRSTUVWXYZ0123456789-_")))=0,ISERROR(VALUE(B892)))),"Недопустимый код: только латинские буквы A-Z в верхнем регистре, цифры, - и _; начало с буквы, до 30 символов (например MILK-001)",IF(SUMPRODUCT(--EXACT('Номенклатура'!$A$6:$A$205,B892))=0,"Код не найден в номенклатуре",IF(SUMPRODUCT(--EXACT('Номенклатура'!$A$6:$A$205,B892))&gt;1,"Код повторяется в номенклатуре",IF(ISNA(MATCH(C892,{"Приход","Расход","Списание","Корректировка остатка"},0)),"Выберите тип операции",IF(NOT(ISNUMBER(D892)),"Укажите количество",IF(D892=0,"Количество не может быть 0",IF(AND(C892&lt;&gt;"Корректировка остатка",D892&lt;0),"Для этого типа количество положительное",IF(NOT(ISNUMBER('Номенклатура'!$C$2)),"Укажите дату начала учёта",IF(A892&lt;INT('Номенклатура'!$C$2),"Раньше даты начала учёта: НЕ учтено",IF(AND(C892="Корректировка остатка",TRIM(G892)=""),"Учтено: добавьте пояснение","ОК")))))))))))))</f>
        <v/>
      </c>
    </row>
    <row r="893" spans="1:9" x14ac:dyDescent="0.25">
      <c r="A893" s="16"/>
      <c r="B893" s="13"/>
      <c r="C893" s="13"/>
      <c r="D893" s="14"/>
      <c r="E893" s="17" t="str">
        <f>IF(OR(B893="",SUMPRODUCT(--EXACT('Номенклатура'!$A$6:$A$205,B893))&lt;&gt;1),"",INDEX('Номенклатура'!$D$6:$D$205,SUMPRODUCT(EXACT('Номенклатура'!$A$6:$A$205,B893)*(ROW('Номенклатура'!$A$6:$A$205)-5)))&amp;"")</f>
        <v/>
      </c>
      <c r="F893" s="18" t="str">
        <f>IF(OR(I893="ОК",I893="Учтено: добавьте пояснение"),IF(C893="Приход",D893,IF(C893="Корректировка остатка",D893,-D893)),"")</f>
        <v/>
      </c>
      <c r="G893" s="13"/>
      <c r="H893" s="15" t="str">
        <f>IF(OR(B893="",SUMPRODUCT(--EXACT('Номенклатура'!$A$6:$A$205,B893))&lt;&gt;1),"",INDEX('Номенклатура'!$B$6:$B$205,SUMPRODUCT(EXACT('Номенклатура'!$A$6:$A$205,B893)*(ROW('Номенклатура'!$A$6:$A$205)-5)))&amp;"")</f>
        <v/>
      </c>
      <c r="I893" s="15" t="str">
        <f>IF(COUNTA(A893:D893,G893)=0,"",IF(NOT(ISNUMBER(A893)),"Укажите дату",IF(B893="","Укажите код",IF(NOT(AND(ISTEXT(B893),LEN(B893)&gt;0,LEN(B893)&lt;=30,ISNUMBER(FIND(LEFT(B893,1),"ABCDEFGHIJKLMNOPQRSTUVWXYZ")),SUMPRODUCT((MID(B893,{1,2,3,4,5,6,7,8,9,10,11,12,13,14,15,16,17,18,19,20,21,22,23,24,25,26,27,28,29,30},1)&lt;&gt;"")*ISERROR(FIND(MID(B893,{1,2,3,4,5,6,7,8,9,10,11,12,13,14,15,16,17,18,19,20,21,22,23,24,25,26,27,28,29,30},1),"ABCDEFGHIJKLMNOPQRSTUVWXYZ0123456789-_")))=0,ISERROR(VALUE(B893)))),"Недопустимый код: только латинские буквы A-Z в верхнем регистре, цифры, - и _; начало с буквы, до 30 символов (например MILK-001)",IF(SUMPRODUCT(--EXACT('Номенклатура'!$A$6:$A$205,B893))=0,"Код не найден в номенклатуре",IF(SUMPRODUCT(--EXACT('Номенклатура'!$A$6:$A$205,B893))&gt;1,"Код повторяется в номенклатуре",IF(ISNA(MATCH(C893,{"Приход","Расход","Списание","Корректировка остатка"},0)),"Выберите тип операции",IF(NOT(ISNUMBER(D893)),"Укажите количество",IF(D893=0,"Количество не может быть 0",IF(AND(C893&lt;&gt;"Корректировка остатка",D893&lt;0),"Для этого типа количество положительное",IF(NOT(ISNUMBER('Номенклатура'!$C$2)),"Укажите дату начала учёта",IF(A893&lt;INT('Номенклатура'!$C$2),"Раньше даты начала учёта: НЕ учтено",IF(AND(C893="Корректировка остатка",TRIM(G893)=""),"Учтено: добавьте пояснение","ОК")))))))))))))</f>
        <v/>
      </c>
    </row>
    <row r="894" spans="1:9" x14ac:dyDescent="0.25">
      <c r="A894" s="16"/>
      <c r="B894" s="13"/>
      <c r="C894" s="13"/>
      <c r="D894" s="14"/>
      <c r="E894" s="17" t="str">
        <f>IF(OR(B894="",SUMPRODUCT(--EXACT('Номенклатура'!$A$6:$A$205,B894))&lt;&gt;1),"",INDEX('Номенклатура'!$D$6:$D$205,SUMPRODUCT(EXACT('Номенклатура'!$A$6:$A$205,B894)*(ROW('Номенклатура'!$A$6:$A$205)-5)))&amp;"")</f>
        <v/>
      </c>
      <c r="F894" s="18" t="str">
        <f>IF(OR(I894="ОК",I894="Учтено: добавьте пояснение"),IF(C894="Приход",D894,IF(C894="Корректировка остатка",D894,-D894)),"")</f>
        <v/>
      </c>
      <c r="G894" s="13"/>
      <c r="H894" s="15" t="str">
        <f>IF(OR(B894="",SUMPRODUCT(--EXACT('Номенклатура'!$A$6:$A$205,B894))&lt;&gt;1),"",INDEX('Номенклатура'!$B$6:$B$205,SUMPRODUCT(EXACT('Номенклатура'!$A$6:$A$205,B894)*(ROW('Номенклатура'!$A$6:$A$205)-5)))&amp;"")</f>
        <v/>
      </c>
      <c r="I894" s="15" t="str">
        <f>IF(COUNTA(A894:D894,G894)=0,"",IF(NOT(ISNUMBER(A894)),"Укажите дату",IF(B894="","Укажите код",IF(NOT(AND(ISTEXT(B894),LEN(B894)&gt;0,LEN(B894)&lt;=30,ISNUMBER(FIND(LEFT(B894,1),"ABCDEFGHIJKLMNOPQRSTUVWXYZ")),SUMPRODUCT((MID(B894,{1,2,3,4,5,6,7,8,9,10,11,12,13,14,15,16,17,18,19,20,21,22,23,24,25,26,27,28,29,30},1)&lt;&gt;"")*ISERROR(FIND(MID(B894,{1,2,3,4,5,6,7,8,9,10,11,12,13,14,15,16,17,18,19,20,21,22,23,24,25,26,27,28,29,30},1),"ABCDEFGHIJKLMNOPQRSTUVWXYZ0123456789-_")))=0,ISERROR(VALUE(B894)))),"Недопустимый код: только латинские буквы A-Z в верхнем регистре, цифры, - и _; начало с буквы, до 30 символов (например MILK-001)",IF(SUMPRODUCT(--EXACT('Номенклатура'!$A$6:$A$205,B894))=0,"Код не найден в номенклатуре",IF(SUMPRODUCT(--EXACT('Номенклатура'!$A$6:$A$205,B894))&gt;1,"Код повторяется в номенклатуре",IF(ISNA(MATCH(C894,{"Приход","Расход","Списание","Корректировка остатка"},0)),"Выберите тип операции",IF(NOT(ISNUMBER(D894)),"Укажите количество",IF(D894=0,"Количество не может быть 0",IF(AND(C894&lt;&gt;"Корректировка остатка",D894&lt;0),"Для этого типа количество положительное",IF(NOT(ISNUMBER('Номенклатура'!$C$2)),"Укажите дату начала учёта",IF(A894&lt;INT('Номенклатура'!$C$2),"Раньше даты начала учёта: НЕ учтено",IF(AND(C894="Корректировка остатка",TRIM(G894)=""),"Учтено: добавьте пояснение","ОК")))))))))))))</f>
        <v/>
      </c>
    </row>
    <row r="895" spans="1:9" x14ac:dyDescent="0.25">
      <c r="A895" s="16"/>
      <c r="B895" s="13"/>
      <c r="C895" s="13"/>
      <c r="D895" s="14"/>
      <c r="E895" s="17" t="str">
        <f>IF(OR(B895="",SUMPRODUCT(--EXACT('Номенклатура'!$A$6:$A$205,B895))&lt;&gt;1),"",INDEX('Номенклатура'!$D$6:$D$205,SUMPRODUCT(EXACT('Номенклатура'!$A$6:$A$205,B895)*(ROW('Номенклатура'!$A$6:$A$205)-5)))&amp;"")</f>
        <v/>
      </c>
      <c r="F895" s="18" t="str">
        <f>IF(OR(I895="ОК",I895="Учтено: добавьте пояснение"),IF(C895="Приход",D895,IF(C895="Корректировка остатка",D895,-D895)),"")</f>
        <v/>
      </c>
      <c r="G895" s="13"/>
      <c r="H895" s="15" t="str">
        <f>IF(OR(B895="",SUMPRODUCT(--EXACT('Номенклатура'!$A$6:$A$205,B895))&lt;&gt;1),"",INDEX('Номенклатура'!$B$6:$B$205,SUMPRODUCT(EXACT('Номенклатура'!$A$6:$A$205,B895)*(ROW('Номенклатура'!$A$6:$A$205)-5)))&amp;"")</f>
        <v/>
      </c>
      <c r="I895" s="15" t="str">
        <f>IF(COUNTA(A895:D895,G895)=0,"",IF(NOT(ISNUMBER(A895)),"Укажите дату",IF(B895="","Укажите код",IF(NOT(AND(ISTEXT(B895),LEN(B895)&gt;0,LEN(B895)&lt;=30,ISNUMBER(FIND(LEFT(B895,1),"ABCDEFGHIJKLMNOPQRSTUVWXYZ")),SUMPRODUCT((MID(B895,{1,2,3,4,5,6,7,8,9,10,11,12,13,14,15,16,17,18,19,20,21,22,23,24,25,26,27,28,29,30},1)&lt;&gt;"")*ISERROR(FIND(MID(B895,{1,2,3,4,5,6,7,8,9,10,11,12,13,14,15,16,17,18,19,20,21,22,23,24,25,26,27,28,29,30},1),"ABCDEFGHIJKLMNOPQRSTUVWXYZ0123456789-_")))=0,ISERROR(VALUE(B895)))),"Недопустимый код: только латинские буквы A-Z в верхнем регистре, цифры, - и _; начало с буквы, до 30 символов (например MILK-001)",IF(SUMPRODUCT(--EXACT('Номенклатура'!$A$6:$A$205,B895))=0,"Код не найден в номенклатуре",IF(SUMPRODUCT(--EXACT('Номенклатура'!$A$6:$A$205,B895))&gt;1,"Код повторяется в номенклатуре",IF(ISNA(MATCH(C895,{"Приход","Расход","Списание","Корректировка остатка"},0)),"Выберите тип операции",IF(NOT(ISNUMBER(D895)),"Укажите количество",IF(D895=0,"Количество не может быть 0",IF(AND(C895&lt;&gt;"Корректировка остатка",D895&lt;0),"Для этого типа количество положительное",IF(NOT(ISNUMBER('Номенклатура'!$C$2)),"Укажите дату начала учёта",IF(A895&lt;INT('Номенклатура'!$C$2),"Раньше даты начала учёта: НЕ учтено",IF(AND(C895="Корректировка остатка",TRIM(G895)=""),"Учтено: добавьте пояснение","ОК")))))))))))))</f>
        <v/>
      </c>
    </row>
    <row r="896" spans="1:9" x14ac:dyDescent="0.25">
      <c r="A896" s="16"/>
      <c r="B896" s="13"/>
      <c r="C896" s="13"/>
      <c r="D896" s="14"/>
      <c r="E896" s="17" t="str">
        <f>IF(OR(B896="",SUMPRODUCT(--EXACT('Номенклатура'!$A$6:$A$205,B896))&lt;&gt;1),"",INDEX('Номенклатура'!$D$6:$D$205,SUMPRODUCT(EXACT('Номенклатура'!$A$6:$A$205,B896)*(ROW('Номенклатура'!$A$6:$A$205)-5)))&amp;"")</f>
        <v/>
      </c>
      <c r="F896" s="18" t="str">
        <f>IF(OR(I896="ОК",I896="Учтено: добавьте пояснение"),IF(C896="Приход",D896,IF(C896="Корректировка остатка",D896,-D896)),"")</f>
        <v/>
      </c>
      <c r="G896" s="13"/>
      <c r="H896" s="15" t="str">
        <f>IF(OR(B896="",SUMPRODUCT(--EXACT('Номенклатура'!$A$6:$A$205,B896))&lt;&gt;1),"",INDEX('Номенклатура'!$B$6:$B$205,SUMPRODUCT(EXACT('Номенклатура'!$A$6:$A$205,B896)*(ROW('Номенклатура'!$A$6:$A$205)-5)))&amp;"")</f>
        <v/>
      </c>
      <c r="I896" s="15" t="str">
        <f>IF(COUNTA(A896:D896,G896)=0,"",IF(NOT(ISNUMBER(A896)),"Укажите дату",IF(B896="","Укажите код",IF(NOT(AND(ISTEXT(B896),LEN(B896)&gt;0,LEN(B896)&lt;=30,ISNUMBER(FIND(LEFT(B896,1),"ABCDEFGHIJKLMNOPQRSTUVWXYZ")),SUMPRODUCT((MID(B896,{1,2,3,4,5,6,7,8,9,10,11,12,13,14,15,16,17,18,19,20,21,22,23,24,25,26,27,28,29,30},1)&lt;&gt;"")*ISERROR(FIND(MID(B896,{1,2,3,4,5,6,7,8,9,10,11,12,13,14,15,16,17,18,19,20,21,22,23,24,25,26,27,28,29,30},1),"ABCDEFGHIJKLMNOPQRSTUVWXYZ0123456789-_")))=0,ISERROR(VALUE(B896)))),"Недопустимый код: только латинские буквы A-Z в верхнем регистре, цифры, - и _; начало с буквы, до 30 символов (например MILK-001)",IF(SUMPRODUCT(--EXACT('Номенклатура'!$A$6:$A$205,B896))=0,"Код не найден в номенклатуре",IF(SUMPRODUCT(--EXACT('Номенклатура'!$A$6:$A$205,B896))&gt;1,"Код повторяется в номенклатуре",IF(ISNA(MATCH(C896,{"Приход","Расход","Списание","Корректировка остатка"},0)),"Выберите тип операции",IF(NOT(ISNUMBER(D896)),"Укажите количество",IF(D896=0,"Количество не может быть 0",IF(AND(C896&lt;&gt;"Корректировка остатка",D896&lt;0),"Для этого типа количество положительное",IF(NOT(ISNUMBER('Номенклатура'!$C$2)),"Укажите дату начала учёта",IF(A896&lt;INT('Номенклатура'!$C$2),"Раньше даты начала учёта: НЕ учтено",IF(AND(C896="Корректировка остатка",TRIM(G896)=""),"Учтено: добавьте пояснение","ОК")))))))))))))</f>
        <v/>
      </c>
    </row>
    <row r="897" spans="1:9" x14ac:dyDescent="0.25">
      <c r="A897" s="16"/>
      <c r="B897" s="13"/>
      <c r="C897" s="13"/>
      <c r="D897" s="14"/>
      <c r="E897" s="17" t="str">
        <f>IF(OR(B897="",SUMPRODUCT(--EXACT('Номенклатура'!$A$6:$A$205,B897))&lt;&gt;1),"",INDEX('Номенклатура'!$D$6:$D$205,SUMPRODUCT(EXACT('Номенклатура'!$A$6:$A$205,B897)*(ROW('Номенклатура'!$A$6:$A$205)-5)))&amp;"")</f>
        <v/>
      </c>
      <c r="F897" s="18" t="str">
        <f>IF(OR(I897="ОК",I897="Учтено: добавьте пояснение"),IF(C897="Приход",D897,IF(C897="Корректировка остатка",D897,-D897)),"")</f>
        <v/>
      </c>
      <c r="G897" s="13"/>
      <c r="H897" s="15" t="str">
        <f>IF(OR(B897="",SUMPRODUCT(--EXACT('Номенклатура'!$A$6:$A$205,B897))&lt;&gt;1),"",INDEX('Номенклатура'!$B$6:$B$205,SUMPRODUCT(EXACT('Номенклатура'!$A$6:$A$205,B897)*(ROW('Номенклатура'!$A$6:$A$205)-5)))&amp;"")</f>
        <v/>
      </c>
      <c r="I897" s="15" t="str">
        <f>IF(COUNTA(A897:D897,G897)=0,"",IF(NOT(ISNUMBER(A897)),"Укажите дату",IF(B897="","Укажите код",IF(NOT(AND(ISTEXT(B897),LEN(B897)&gt;0,LEN(B897)&lt;=30,ISNUMBER(FIND(LEFT(B897,1),"ABCDEFGHIJKLMNOPQRSTUVWXYZ")),SUMPRODUCT((MID(B897,{1,2,3,4,5,6,7,8,9,10,11,12,13,14,15,16,17,18,19,20,21,22,23,24,25,26,27,28,29,30},1)&lt;&gt;"")*ISERROR(FIND(MID(B897,{1,2,3,4,5,6,7,8,9,10,11,12,13,14,15,16,17,18,19,20,21,22,23,24,25,26,27,28,29,30},1),"ABCDEFGHIJKLMNOPQRSTUVWXYZ0123456789-_")))=0,ISERROR(VALUE(B897)))),"Недопустимый код: только латинские буквы A-Z в верхнем регистре, цифры, - и _; начало с буквы, до 30 символов (например MILK-001)",IF(SUMPRODUCT(--EXACT('Номенклатура'!$A$6:$A$205,B897))=0,"Код не найден в номенклатуре",IF(SUMPRODUCT(--EXACT('Номенклатура'!$A$6:$A$205,B897))&gt;1,"Код повторяется в номенклатуре",IF(ISNA(MATCH(C897,{"Приход","Расход","Списание","Корректировка остатка"},0)),"Выберите тип операции",IF(NOT(ISNUMBER(D897)),"Укажите количество",IF(D897=0,"Количество не может быть 0",IF(AND(C897&lt;&gt;"Корректировка остатка",D897&lt;0),"Для этого типа количество положительное",IF(NOT(ISNUMBER('Номенклатура'!$C$2)),"Укажите дату начала учёта",IF(A897&lt;INT('Номенклатура'!$C$2),"Раньше даты начала учёта: НЕ учтено",IF(AND(C897="Корректировка остатка",TRIM(G897)=""),"Учтено: добавьте пояснение","ОК")))))))))))))</f>
        <v/>
      </c>
    </row>
    <row r="898" spans="1:9" x14ac:dyDescent="0.25">
      <c r="A898" s="16"/>
      <c r="B898" s="13"/>
      <c r="C898" s="13"/>
      <c r="D898" s="14"/>
      <c r="E898" s="17" t="str">
        <f>IF(OR(B898="",SUMPRODUCT(--EXACT('Номенклатура'!$A$6:$A$205,B898))&lt;&gt;1),"",INDEX('Номенклатура'!$D$6:$D$205,SUMPRODUCT(EXACT('Номенклатура'!$A$6:$A$205,B898)*(ROW('Номенклатура'!$A$6:$A$205)-5)))&amp;"")</f>
        <v/>
      </c>
      <c r="F898" s="18" t="str">
        <f>IF(OR(I898="ОК",I898="Учтено: добавьте пояснение"),IF(C898="Приход",D898,IF(C898="Корректировка остатка",D898,-D898)),"")</f>
        <v/>
      </c>
      <c r="G898" s="13"/>
      <c r="H898" s="15" t="str">
        <f>IF(OR(B898="",SUMPRODUCT(--EXACT('Номенклатура'!$A$6:$A$205,B898))&lt;&gt;1),"",INDEX('Номенклатура'!$B$6:$B$205,SUMPRODUCT(EXACT('Номенклатура'!$A$6:$A$205,B898)*(ROW('Номенклатура'!$A$6:$A$205)-5)))&amp;"")</f>
        <v/>
      </c>
      <c r="I898" s="15" t="str">
        <f>IF(COUNTA(A898:D898,G898)=0,"",IF(NOT(ISNUMBER(A898)),"Укажите дату",IF(B898="","Укажите код",IF(NOT(AND(ISTEXT(B898),LEN(B898)&gt;0,LEN(B898)&lt;=30,ISNUMBER(FIND(LEFT(B898,1),"ABCDEFGHIJKLMNOPQRSTUVWXYZ")),SUMPRODUCT((MID(B898,{1,2,3,4,5,6,7,8,9,10,11,12,13,14,15,16,17,18,19,20,21,22,23,24,25,26,27,28,29,30},1)&lt;&gt;"")*ISERROR(FIND(MID(B898,{1,2,3,4,5,6,7,8,9,10,11,12,13,14,15,16,17,18,19,20,21,22,23,24,25,26,27,28,29,30},1),"ABCDEFGHIJKLMNOPQRSTUVWXYZ0123456789-_")))=0,ISERROR(VALUE(B898)))),"Недопустимый код: только латинские буквы A-Z в верхнем регистре, цифры, - и _; начало с буквы, до 30 символов (например MILK-001)",IF(SUMPRODUCT(--EXACT('Номенклатура'!$A$6:$A$205,B898))=0,"Код не найден в номенклатуре",IF(SUMPRODUCT(--EXACT('Номенклатура'!$A$6:$A$205,B898))&gt;1,"Код повторяется в номенклатуре",IF(ISNA(MATCH(C898,{"Приход","Расход","Списание","Корректировка остатка"},0)),"Выберите тип операции",IF(NOT(ISNUMBER(D898)),"Укажите количество",IF(D898=0,"Количество не может быть 0",IF(AND(C898&lt;&gt;"Корректировка остатка",D898&lt;0),"Для этого типа количество положительное",IF(NOT(ISNUMBER('Номенклатура'!$C$2)),"Укажите дату начала учёта",IF(A898&lt;INT('Номенклатура'!$C$2),"Раньше даты начала учёта: НЕ учтено",IF(AND(C898="Корректировка остатка",TRIM(G898)=""),"Учтено: добавьте пояснение","ОК")))))))))))))</f>
        <v/>
      </c>
    </row>
    <row r="899" spans="1:9" x14ac:dyDescent="0.25">
      <c r="A899" s="16"/>
      <c r="B899" s="13"/>
      <c r="C899" s="13"/>
      <c r="D899" s="14"/>
      <c r="E899" s="17" t="str">
        <f>IF(OR(B899="",SUMPRODUCT(--EXACT('Номенклатура'!$A$6:$A$205,B899))&lt;&gt;1),"",INDEX('Номенклатура'!$D$6:$D$205,SUMPRODUCT(EXACT('Номенклатура'!$A$6:$A$205,B899)*(ROW('Номенклатура'!$A$6:$A$205)-5)))&amp;"")</f>
        <v/>
      </c>
      <c r="F899" s="18" t="str">
        <f>IF(OR(I899="ОК",I899="Учтено: добавьте пояснение"),IF(C899="Приход",D899,IF(C899="Корректировка остатка",D899,-D899)),"")</f>
        <v/>
      </c>
      <c r="G899" s="13"/>
      <c r="H899" s="15" t="str">
        <f>IF(OR(B899="",SUMPRODUCT(--EXACT('Номенклатура'!$A$6:$A$205,B899))&lt;&gt;1),"",INDEX('Номенклатура'!$B$6:$B$205,SUMPRODUCT(EXACT('Номенклатура'!$A$6:$A$205,B899)*(ROW('Номенклатура'!$A$6:$A$205)-5)))&amp;"")</f>
        <v/>
      </c>
      <c r="I899" s="15" t="str">
        <f>IF(COUNTA(A899:D899,G899)=0,"",IF(NOT(ISNUMBER(A899)),"Укажите дату",IF(B899="","Укажите код",IF(NOT(AND(ISTEXT(B899),LEN(B899)&gt;0,LEN(B899)&lt;=30,ISNUMBER(FIND(LEFT(B899,1),"ABCDEFGHIJKLMNOPQRSTUVWXYZ")),SUMPRODUCT((MID(B899,{1,2,3,4,5,6,7,8,9,10,11,12,13,14,15,16,17,18,19,20,21,22,23,24,25,26,27,28,29,30},1)&lt;&gt;"")*ISERROR(FIND(MID(B899,{1,2,3,4,5,6,7,8,9,10,11,12,13,14,15,16,17,18,19,20,21,22,23,24,25,26,27,28,29,30},1),"ABCDEFGHIJKLMNOPQRSTUVWXYZ0123456789-_")))=0,ISERROR(VALUE(B899)))),"Недопустимый код: только латинские буквы A-Z в верхнем регистре, цифры, - и _; начало с буквы, до 30 символов (например MILK-001)",IF(SUMPRODUCT(--EXACT('Номенклатура'!$A$6:$A$205,B899))=0,"Код не найден в номенклатуре",IF(SUMPRODUCT(--EXACT('Номенклатура'!$A$6:$A$205,B899))&gt;1,"Код повторяется в номенклатуре",IF(ISNA(MATCH(C899,{"Приход","Расход","Списание","Корректировка остатка"},0)),"Выберите тип операции",IF(NOT(ISNUMBER(D899)),"Укажите количество",IF(D899=0,"Количество не может быть 0",IF(AND(C899&lt;&gt;"Корректировка остатка",D899&lt;0),"Для этого типа количество положительное",IF(NOT(ISNUMBER('Номенклатура'!$C$2)),"Укажите дату начала учёта",IF(A899&lt;INT('Номенклатура'!$C$2),"Раньше даты начала учёта: НЕ учтено",IF(AND(C899="Корректировка остатка",TRIM(G899)=""),"Учтено: добавьте пояснение","ОК")))))))))))))</f>
        <v/>
      </c>
    </row>
    <row r="900" spans="1:9" x14ac:dyDescent="0.25">
      <c r="A900" s="16"/>
      <c r="B900" s="13"/>
      <c r="C900" s="13"/>
      <c r="D900" s="14"/>
      <c r="E900" s="17" t="str">
        <f>IF(OR(B900="",SUMPRODUCT(--EXACT('Номенклатура'!$A$6:$A$205,B900))&lt;&gt;1),"",INDEX('Номенклатура'!$D$6:$D$205,SUMPRODUCT(EXACT('Номенклатура'!$A$6:$A$205,B900)*(ROW('Номенклатура'!$A$6:$A$205)-5)))&amp;"")</f>
        <v/>
      </c>
      <c r="F900" s="18" t="str">
        <f>IF(OR(I900="ОК",I900="Учтено: добавьте пояснение"),IF(C900="Приход",D900,IF(C900="Корректировка остатка",D900,-D900)),"")</f>
        <v/>
      </c>
      <c r="G900" s="13"/>
      <c r="H900" s="15" t="str">
        <f>IF(OR(B900="",SUMPRODUCT(--EXACT('Номенклатура'!$A$6:$A$205,B900))&lt;&gt;1),"",INDEX('Номенклатура'!$B$6:$B$205,SUMPRODUCT(EXACT('Номенклатура'!$A$6:$A$205,B900)*(ROW('Номенклатура'!$A$6:$A$205)-5)))&amp;"")</f>
        <v/>
      </c>
      <c r="I900" s="15" t="str">
        <f>IF(COUNTA(A900:D900,G900)=0,"",IF(NOT(ISNUMBER(A900)),"Укажите дату",IF(B900="","Укажите код",IF(NOT(AND(ISTEXT(B900),LEN(B900)&gt;0,LEN(B900)&lt;=30,ISNUMBER(FIND(LEFT(B900,1),"ABCDEFGHIJKLMNOPQRSTUVWXYZ")),SUMPRODUCT((MID(B900,{1,2,3,4,5,6,7,8,9,10,11,12,13,14,15,16,17,18,19,20,21,22,23,24,25,26,27,28,29,30},1)&lt;&gt;"")*ISERROR(FIND(MID(B900,{1,2,3,4,5,6,7,8,9,10,11,12,13,14,15,16,17,18,19,20,21,22,23,24,25,26,27,28,29,30},1),"ABCDEFGHIJKLMNOPQRSTUVWXYZ0123456789-_")))=0,ISERROR(VALUE(B900)))),"Недопустимый код: только латинские буквы A-Z в верхнем регистре, цифры, - и _; начало с буквы, до 30 символов (например MILK-001)",IF(SUMPRODUCT(--EXACT('Номенклатура'!$A$6:$A$205,B900))=0,"Код не найден в номенклатуре",IF(SUMPRODUCT(--EXACT('Номенклатура'!$A$6:$A$205,B900))&gt;1,"Код повторяется в номенклатуре",IF(ISNA(MATCH(C900,{"Приход","Расход","Списание","Корректировка остатка"},0)),"Выберите тип операции",IF(NOT(ISNUMBER(D900)),"Укажите количество",IF(D900=0,"Количество не может быть 0",IF(AND(C900&lt;&gt;"Корректировка остатка",D900&lt;0),"Для этого типа количество положительное",IF(NOT(ISNUMBER('Номенклатура'!$C$2)),"Укажите дату начала учёта",IF(A900&lt;INT('Номенклатура'!$C$2),"Раньше даты начала учёта: НЕ учтено",IF(AND(C900="Корректировка остатка",TRIM(G900)=""),"Учтено: добавьте пояснение","ОК")))))))))))))</f>
        <v/>
      </c>
    </row>
    <row r="901" spans="1:9" x14ac:dyDescent="0.25">
      <c r="A901" s="16"/>
      <c r="B901" s="13"/>
      <c r="C901" s="13"/>
      <c r="D901" s="14"/>
      <c r="E901" s="17" t="str">
        <f>IF(OR(B901="",SUMPRODUCT(--EXACT('Номенклатура'!$A$6:$A$205,B901))&lt;&gt;1),"",INDEX('Номенклатура'!$D$6:$D$205,SUMPRODUCT(EXACT('Номенклатура'!$A$6:$A$205,B901)*(ROW('Номенклатура'!$A$6:$A$205)-5)))&amp;"")</f>
        <v/>
      </c>
      <c r="F901" s="18" t="str">
        <f>IF(OR(I901="ОК",I901="Учтено: добавьте пояснение"),IF(C901="Приход",D901,IF(C901="Корректировка остатка",D901,-D901)),"")</f>
        <v/>
      </c>
      <c r="G901" s="13"/>
      <c r="H901" s="15" t="str">
        <f>IF(OR(B901="",SUMPRODUCT(--EXACT('Номенклатура'!$A$6:$A$205,B901))&lt;&gt;1),"",INDEX('Номенклатура'!$B$6:$B$205,SUMPRODUCT(EXACT('Номенклатура'!$A$6:$A$205,B901)*(ROW('Номенклатура'!$A$6:$A$205)-5)))&amp;"")</f>
        <v/>
      </c>
      <c r="I901" s="15" t="str">
        <f>IF(COUNTA(A901:D901,G901)=0,"",IF(NOT(ISNUMBER(A901)),"Укажите дату",IF(B901="","Укажите код",IF(NOT(AND(ISTEXT(B901),LEN(B901)&gt;0,LEN(B901)&lt;=30,ISNUMBER(FIND(LEFT(B901,1),"ABCDEFGHIJKLMNOPQRSTUVWXYZ")),SUMPRODUCT((MID(B901,{1,2,3,4,5,6,7,8,9,10,11,12,13,14,15,16,17,18,19,20,21,22,23,24,25,26,27,28,29,30},1)&lt;&gt;"")*ISERROR(FIND(MID(B901,{1,2,3,4,5,6,7,8,9,10,11,12,13,14,15,16,17,18,19,20,21,22,23,24,25,26,27,28,29,30},1),"ABCDEFGHIJKLMNOPQRSTUVWXYZ0123456789-_")))=0,ISERROR(VALUE(B901)))),"Недопустимый код: только латинские буквы A-Z в верхнем регистре, цифры, - и _; начало с буквы, до 30 символов (например MILK-001)",IF(SUMPRODUCT(--EXACT('Номенклатура'!$A$6:$A$205,B901))=0,"Код не найден в номенклатуре",IF(SUMPRODUCT(--EXACT('Номенклатура'!$A$6:$A$205,B901))&gt;1,"Код повторяется в номенклатуре",IF(ISNA(MATCH(C901,{"Приход","Расход","Списание","Корректировка остатка"},0)),"Выберите тип операции",IF(NOT(ISNUMBER(D901)),"Укажите количество",IF(D901=0,"Количество не может быть 0",IF(AND(C901&lt;&gt;"Корректировка остатка",D901&lt;0),"Для этого типа количество положительное",IF(NOT(ISNUMBER('Номенклатура'!$C$2)),"Укажите дату начала учёта",IF(A901&lt;INT('Номенклатура'!$C$2),"Раньше даты начала учёта: НЕ учтено",IF(AND(C901="Корректировка остатка",TRIM(G901)=""),"Учтено: добавьте пояснение","ОК")))))))))))))</f>
        <v/>
      </c>
    </row>
    <row r="902" spans="1:9" x14ac:dyDescent="0.25">
      <c r="A902" s="16"/>
      <c r="B902" s="13"/>
      <c r="C902" s="13"/>
      <c r="D902" s="14"/>
      <c r="E902" s="17" t="str">
        <f>IF(OR(B902="",SUMPRODUCT(--EXACT('Номенклатура'!$A$6:$A$205,B902))&lt;&gt;1),"",INDEX('Номенклатура'!$D$6:$D$205,SUMPRODUCT(EXACT('Номенклатура'!$A$6:$A$205,B902)*(ROW('Номенклатура'!$A$6:$A$205)-5)))&amp;"")</f>
        <v/>
      </c>
      <c r="F902" s="18" t="str">
        <f>IF(OR(I902="ОК",I902="Учтено: добавьте пояснение"),IF(C902="Приход",D902,IF(C902="Корректировка остатка",D902,-D902)),"")</f>
        <v/>
      </c>
      <c r="G902" s="13"/>
      <c r="H902" s="15" t="str">
        <f>IF(OR(B902="",SUMPRODUCT(--EXACT('Номенклатура'!$A$6:$A$205,B902))&lt;&gt;1),"",INDEX('Номенклатура'!$B$6:$B$205,SUMPRODUCT(EXACT('Номенклатура'!$A$6:$A$205,B902)*(ROW('Номенклатура'!$A$6:$A$205)-5)))&amp;"")</f>
        <v/>
      </c>
      <c r="I902" s="15" t="str">
        <f>IF(COUNTA(A902:D902,G902)=0,"",IF(NOT(ISNUMBER(A902)),"Укажите дату",IF(B902="","Укажите код",IF(NOT(AND(ISTEXT(B902),LEN(B902)&gt;0,LEN(B902)&lt;=30,ISNUMBER(FIND(LEFT(B902,1),"ABCDEFGHIJKLMNOPQRSTUVWXYZ")),SUMPRODUCT((MID(B902,{1,2,3,4,5,6,7,8,9,10,11,12,13,14,15,16,17,18,19,20,21,22,23,24,25,26,27,28,29,30},1)&lt;&gt;"")*ISERROR(FIND(MID(B902,{1,2,3,4,5,6,7,8,9,10,11,12,13,14,15,16,17,18,19,20,21,22,23,24,25,26,27,28,29,30},1),"ABCDEFGHIJKLMNOPQRSTUVWXYZ0123456789-_")))=0,ISERROR(VALUE(B902)))),"Недопустимый код: только латинские буквы A-Z в верхнем регистре, цифры, - и _; начало с буквы, до 30 символов (например MILK-001)",IF(SUMPRODUCT(--EXACT('Номенклатура'!$A$6:$A$205,B902))=0,"Код не найден в номенклатуре",IF(SUMPRODUCT(--EXACT('Номенклатура'!$A$6:$A$205,B902))&gt;1,"Код повторяется в номенклатуре",IF(ISNA(MATCH(C902,{"Приход","Расход","Списание","Корректировка остатка"},0)),"Выберите тип операции",IF(NOT(ISNUMBER(D902)),"Укажите количество",IF(D902=0,"Количество не может быть 0",IF(AND(C902&lt;&gt;"Корректировка остатка",D902&lt;0),"Для этого типа количество положительное",IF(NOT(ISNUMBER('Номенклатура'!$C$2)),"Укажите дату начала учёта",IF(A902&lt;INT('Номенклатура'!$C$2),"Раньше даты начала учёта: НЕ учтено",IF(AND(C902="Корректировка остатка",TRIM(G902)=""),"Учтено: добавьте пояснение","ОК")))))))))))))</f>
        <v/>
      </c>
    </row>
    <row r="903" spans="1:9" x14ac:dyDescent="0.25">
      <c r="A903" s="16"/>
      <c r="B903" s="13"/>
      <c r="C903" s="13"/>
      <c r="D903" s="14"/>
      <c r="E903" s="17" t="str">
        <f>IF(OR(B903="",SUMPRODUCT(--EXACT('Номенклатура'!$A$6:$A$205,B903))&lt;&gt;1),"",INDEX('Номенклатура'!$D$6:$D$205,SUMPRODUCT(EXACT('Номенклатура'!$A$6:$A$205,B903)*(ROW('Номенклатура'!$A$6:$A$205)-5)))&amp;"")</f>
        <v/>
      </c>
      <c r="F903" s="18" t="str">
        <f>IF(OR(I903="ОК",I903="Учтено: добавьте пояснение"),IF(C903="Приход",D903,IF(C903="Корректировка остатка",D903,-D903)),"")</f>
        <v/>
      </c>
      <c r="G903" s="13"/>
      <c r="H903" s="15" t="str">
        <f>IF(OR(B903="",SUMPRODUCT(--EXACT('Номенклатура'!$A$6:$A$205,B903))&lt;&gt;1),"",INDEX('Номенклатура'!$B$6:$B$205,SUMPRODUCT(EXACT('Номенклатура'!$A$6:$A$205,B903)*(ROW('Номенклатура'!$A$6:$A$205)-5)))&amp;"")</f>
        <v/>
      </c>
      <c r="I903" s="15" t="str">
        <f>IF(COUNTA(A903:D903,G903)=0,"",IF(NOT(ISNUMBER(A903)),"Укажите дату",IF(B903="","Укажите код",IF(NOT(AND(ISTEXT(B903),LEN(B903)&gt;0,LEN(B903)&lt;=30,ISNUMBER(FIND(LEFT(B903,1),"ABCDEFGHIJKLMNOPQRSTUVWXYZ")),SUMPRODUCT((MID(B903,{1,2,3,4,5,6,7,8,9,10,11,12,13,14,15,16,17,18,19,20,21,22,23,24,25,26,27,28,29,30},1)&lt;&gt;"")*ISERROR(FIND(MID(B903,{1,2,3,4,5,6,7,8,9,10,11,12,13,14,15,16,17,18,19,20,21,22,23,24,25,26,27,28,29,30},1),"ABCDEFGHIJKLMNOPQRSTUVWXYZ0123456789-_")))=0,ISERROR(VALUE(B903)))),"Недопустимый код: только латинские буквы A-Z в верхнем регистре, цифры, - и _; начало с буквы, до 30 символов (например MILK-001)",IF(SUMPRODUCT(--EXACT('Номенклатура'!$A$6:$A$205,B903))=0,"Код не найден в номенклатуре",IF(SUMPRODUCT(--EXACT('Номенклатура'!$A$6:$A$205,B903))&gt;1,"Код повторяется в номенклатуре",IF(ISNA(MATCH(C903,{"Приход","Расход","Списание","Корректировка остатка"},0)),"Выберите тип операции",IF(NOT(ISNUMBER(D903)),"Укажите количество",IF(D903=0,"Количество не может быть 0",IF(AND(C903&lt;&gt;"Корректировка остатка",D903&lt;0),"Для этого типа количество положительное",IF(NOT(ISNUMBER('Номенклатура'!$C$2)),"Укажите дату начала учёта",IF(A903&lt;INT('Номенклатура'!$C$2),"Раньше даты начала учёта: НЕ учтено",IF(AND(C903="Корректировка остатка",TRIM(G903)=""),"Учтено: добавьте пояснение","ОК")))))))))))))</f>
        <v/>
      </c>
    </row>
    <row r="904" spans="1:9" x14ac:dyDescent="0.25">
      <c r="A904" s="16"/>
      <c r="B904" s="13"/>
      <c r="C904" s="13"/>
      <c r="D904" s="14"/>
      <c r="E904" s="17" t="str">
        <f>IF(OR(B904="",SUMPRODUCT(--EXACT('Номенклатура'!$A$6:$A$205,B904))&lt;&gt;1),"",INDEX('Номенклатура'!$D$6:$D$205,SUMPRODUCT(EXACT('Номенклатура'!$A$6:$A$205,B904)*(ROW('Номенклатура'!$A$6:$A$205)-5)))&amp;"")</f>
        <v/>
      </c>
      <c r="F904" s="18" t="str">
        <f>IF(OR(I904="ОК",I904="Учтено: добавьте пояснение"),IF(C904="Приход",D904,IF(C904="Корректировка остатка",D904,-D904)),"")</f>
        <v/>
      </c>
      <c r="G904" s="13"/>
      <c r="H904" s="15" t="str">
        <f>IF(OR(B904="",SUMPRODUCT(--EXACT('Номенклатура'!$A$6:$A$205,B904))&lt;&gt;1),"",INDEX('Номенклатура'!$B$6:$B$205,SUMPRODUCT(EXACT('Номенклатура'!$A$6:$A$205,B904)*(ROW('Номенклатура'!$A$6:$A$205)-5)))&amp;"")</f>
        <v/>
      </c>
      <c r="I904" s="15" t="str">
        <f>IF(COUNTA(A904:D904,G904)=0,"",IF(NOT(ISNUMBER(A904)),"Укажите дату",IF(B904="","Укажите код",IF(NOT(AND(ISTEXT(B904),LEN(B904)&gt;0,LEN(B904)&lt;=30,ISNUMBER(FIND(LEFT(B904,1),"ABCDEFGHIJKLMNOPQRSTUVWXYZ")),SUMPRODUCT((MID(B904,{1,2,3,4,5,6,7,8,9,10,11,12,13,14,15,16,17,18,19,20,21,22,23,24,25,26,27,28,29,30},1)&lt;&gt;"")*ISERROR(FIND(MID(B904,{1,2,3,4,5,6,7,8,9,10,11,12,13,14,15,16,17,18,19,20,21,22,23,24,25,26,27,28,29,30},1),"ABCDEFGHIJKLMNOPQRSTUVWXYZ0123456789-_")))=0,ISERROR(VALUE(B904)))),"Недопустимый код: только латинские буквы A-Z в верхнем регистре, цифры, - и _; начало с буквы, до 30 символов (например MILK-001)",IF(SUMPRODUCT(--EXACT('Номенклатура'!$A$6:$A$205,B904))=0,"Код не найден в номенклатуре",IF(SUMPRODUCT(--EXACT('Номенклатура'!$A$6:$A$205,B904))&gt;1,"Код повторяется в номенклатуре",IF(ISNA(MATCH(C904,{"Приход","Расход","Списание","Корректировка остатка"},0)),"Выберите тип операции",IF(NOT(ISNUMBER(D904)),"Укажите количество",IF(D904=0,"Количество не может быть 0",IF(AND(C904&lt;&gt;"Корректировка остатка",D904&lt;0),"Для этого типа количество положительное",IF(NOT(ISNUMBER('Номенклатура'!$C$2)),"Укажите дату начала учёта",IF(A904&lt;INT('Номенклатура'!$C$2),"Раньше даты начала учёта: НЕ учтено",IF(AND(C904="Корректировка остатка",TRIM(G904)=""),"Учтено: добавьте пояснение","ОК")))))))))))))</f>
        <v/>
      </c>
    </row>
    <row r="905" spans="1:9" x14ac:dyDescent="0.25">
      <c r="A905" s="16"/>
      <c r="B905" s="13"/>
      <c r="C905" s="13"/>
      <c r="D905" s="14"/>
      <c r="E905" s="17" t="str">
        <f>IF(OR(B905="",SUMPRODUCT(--EXACT('Номенклатура'!$A$6:$A$205,B905))&lt;&gt;1),"",INDEX('Номенклатура'!$D$6:$D$205,SUMPRODUCT(EXACT('Номенклатура'!$A$6:$A$205,B905)*(ROW('Номенклатура'!$A$6:$A$205)-5)))&amp;"")</f>
        <v/>
      </c>
      <c r="F905" s="18" t="str">
        <f>IF(OR(I905="ОК",I905="Учтено: добавьте пояснение"),IF(C905="Приход",D905,IF(C905="Корректировка остатка",D905,-D905)),"")</f>
        <v/>
      </c>
      <c r="G905" s="13"/>
      <c r="H905" s="15" t="str">
        <f>IF(OR(B905="",SUMPRODUCT(--EXACT('Номенклатура'!$A$6:$A$205,B905))&lt;&gt;1),"",INDEX('Номенклатура'!$B$6:$B$205,SUMPRODUCT(EXACT('Номенклатура'!$A$6:$A$205,B905)*(ROW('Номенклатура'!$A$6:$A$205)-5)))&amp;"")</f>
        <v/>
      </c>
      <c r="I905" s="15" t="str">
        <f>IF(COUNTA(A905:D905,G905)=0,"",IF(NOT(ISNUMBER(A905)),"Укажите дату",IF(B905="","Укажите код",IF(NOT(AND(ISTEXT(B905),LEN(B905)&gt;0,LEN(B905)&lt;=30,ISNUMBER(FIND(LEFT(B905,1),"ABCDEFGHIJKLMNOPQRSTUVWXYZ")),SUMPRODUCT((MID(B905,{1,2,3,4,5,6,7,8,9,10,11,12,13,14,15,16,17,18,19,20,21,22,23,24,25,26,27,28,29,30},1)&lt;&gt;"")*ISERROR(FIND(MID(B905,{1,2,3,4,5,6,7,8,9,10,11,12,13,14,15,16,17,18,19,20,21,22,23,24,25,26,27,28,29,30},1),"ABCDEFGHIJKLMNOPQRSTUVWXYZ0123456789-_")))=0,ISERROR(VALUE(B905)))),"Недопустимый код: только латинские буквы A-Z в верхнем регистре, цифры, - и _; начало с буквы, до 30 символов (например MILK-001)",IF(SUMPRODUCT(--EXACT('Номенклатура'!$A$6:$A$205,B905))=0,"Код не найден в номенклатуре",IF(SUMPRODUCT(--EXACT('Номенклатура'!$A$6:$A$205,B905))&gt;1,"Код повторяется в номенклатуре",IF(ISNA(MATCH(C905,{"Приход","Расход","Списание","Корректировка остатка"},0)),"Выберите тип операции",IF(NOT(ISNUMBER(D905)),"Укажите количество",IF(D905=0,"Количество не может быть 0",IF(AND(C905&lt;&gt;"Корректировка остатка",D905&lt;0),"Для этого типа количество положительное",IF(NOT(ISNUMBER('Номенклатура'!$C$2)),"Укажите дату начала учёта",IF(A905&lt;INT('Номенклатура'!$C$2),"Раньше даты начала учёта: НЕ учтено",IF(AND(C905="Корректировка остатка",TRIM(G905)=""),"Учтено: добавьте пояснение","ОК")))))))))))))</f>
        <v/>
      </c>
    </row>
    <row r="906" spans="1:9" x14ac:dyDescent="0.25">
      <c r="A906" s="16"/>
      <c r="B906" s="13"/>
      <c r="C906" s="13"/>
      <c r="D906" s="14"/>
      <c r="E906" s="17" t="str">
        <f>IF(OR(B906="",SUMPRODUCT(--EXACT('Номенклатура'!$A$6:$A$205,B906))&lt;&gt;1),"",INDEX('Номенклатура'!$D$6:$D$205,SUMPRODUCT(EXACT('Номенклатура'!$A$6:$A$205,B906)*(ROW('Номенклатура'!$A$6:$A$205)-5)))&amp;"")</f>
        <v/>
      </c>
      <c r="F906" s="18" t="str">
        <f>IF(OR(I906="ОК",I906="Учтено: добавьте пояснение"),IF(C906="Приход",D906,IF(C906="Корректировка остатка",D906,-D906)),"")</f>
        <v/>
      </c>
      <c r="G906" s="13"/>
      <c r="H906" s="15" t="str">
        <f>IF(OR(B906="",SUMPRODUCT(--EXACT('Номенклатура'!$A$6:$A$205,B906))&lt;&gt;1),"",INDEX('Номенклатура'!$B$6:$B$205,SUMPRODUCT(EXACT('Номенклатура'!$A$6:$A$205,B906)*(ROW('Номенклатура'!$A$6:$A$205)-5)))&amp;"")</f>
        <v/>
      </c>
      <c r="I906" s="15" t="str">
        <f>IF(COUNTA(A906:D906,G906)=0,"",IF(NOT(ISNUMBER(A906)),"Укажите дату",IF(B906="","Укажите код",IF(NOT(AND(ISTEXT(B906),LEN(B906)&gt;0,LEN(B906)&lt;=30,ISNUMBER(FIND(LEFT(B906,1),"ABCDEFGHIJKLMNOPQRSTUVWXYZ")),SUMPRODUCT((MID(B906,{1,2,3,4,5,6,7,8,9,10,11,12,13,14,15,16,17,18,19,20,21,22,23,24,25,26,27,28,29,30},1)&lt;&gt;"")*ISERROR(FIND(MID(B906,{1,2,3,4,5,6,7,8,9,10,11,12,13,14,15,16,17,18,19,20,21,22,23,24,25,26,27,28,29,30},1),"ABCDEFGHIJKLMNOPQRSTUVWXYZ0123456789-_")))=0,ISERROR(VALUE(B906)))),"Недопустимый код: только латинские буквы A-Z в верхнем регистре, цифры, - и _; начало с буквы, до 30 символов (например MILK-001)",IF(SUMPRODUCT(--EXACT('Номенклатура'!$A$6:$A$205,B906))=0,"Код не найден в номенклатуре",IF(SUMPRODUCT(--EXACT('Номенклатура'!$A$6:$A$205,B906))&gt;1,"Код повторяется в номенклатуре",IF(ISNA(MATCH(C906,{"Приход","Расход","Списание","Корректировка остатка"},0)),"Выберите тип операции",IF(NOT(ISNUMBER(D906)),"Укажите количество",IF(D906=0,"Количество не может быть 0",IF(AND(C906&lt;&gt;"Корректировка остатка",D906&lt;0),"Для этого типа количество положительное",IF(NOT(ISNUMBER('Номенклатура'!$C$2)),"Укажите дату начала учёта",IF(A906&lt;INT('Номенклатура'!$C$2),"Раньше даты начала учёта: НЕ учтено",IF(AND(C906="Корректировка остатка",TRIM(G906)=""),"Учтено: добавьте пояснение","ОК")))))))))))))</f>
        <v/>
      </c>
    </row>
    <row r="907" spans="1:9" x14ac:dyDescent="0.25">
      <c r="A907" s="16"/>
      <c r="B907" s="13"/>
      <c r="C907" s="13"/>
      <c r="D907" s="14"/>
      <c r="E907" s="17" t="str">
        <f>IF(OR(B907="",SUMPRODUCT(--EXACT('Номенклатура'!$A$6:$A$205,B907))&lt;&gt;1),"",INDEX('Номенклатура'!$D$6:$D$205,SUMPRODUCT(EXACT('Номенклатура'!$A$6:$A$205,B907)*(ROW('Номенклатура'!$A$6:$A$205)-5)))&amp;"")</f>
        <v/>
      </c>
      <c r="F907" s="18" t="str">
        <f>IF(OR(I907="ОК",I907="Учтено: добавьте пояснение"),IF(C907="Приход",D907,IF(C907="Корректировка остатка",D907,-D907)),"")</f>
        <v/>
      </c>
      <c r="G907" s="13"/>
      <c r="H907" s="15" t="str">
        <f>IF(OR(B907="",SUMPRODUCT(--EXACT('Номенклатура'!$A$6:$A$205,B907))&lt;&gt;1),"",INDEX('Номенклатура'!$B$6:$B$205,SUMPRODUCT(EXACT('Номенклатура'!$A$6:$A$205,B907)*(ROW('Номенклатура'!$A$6:$A$205)-5)))&amp;"")</f>
        <v/>
      </c>
      <c r="I907" s="15" t="str">
        <f>IF(COUNTA(A907:D907,G907)=0,"",IF(NOT(ISNUMBER(A907)),"Укажите дату",IF(B907="","Укажите код",IF(NOT(AND(ISTEXT(B907),LEN(B907)&gt;0,LEN(B907)&lt;=30,ISNUMBER(FIND(LEFT(B907,1),"ABCDEFGHIJKLMNOPQRSTUVWXYZ")),SUMPRODUCT((MID(B907,{1,2,3,4,5,6,7,8,9,10,11,12,13,14,15,16,17,18,19,20,21,22,23,24,25,26,27,28,29,30},1)&lt;&gt;"")*ISERROR(FIND(MID(B907,{1,2,3,4,5,6,7,8,9,10,11,12,13,14,15,16,17,18,19,20,21,22,23,24,25,26,27,28,29,30},1),"ABCDEFGHIJKLMNOPQRSTUVWXYZ0123456789-_")))=0,ISERROR(VALUE(B907)))),"Недопустимый код: только латинские буквы A-Z в верхнем регистре, цифры, - и _; начало с буквы, до 30 символов (например MILK-001)",IF(SUMPRODUCT(--EXACT('Номенклатура'!$A$6:$A$205,B907))=0,"Код не найден в номенклатуре",IF(SUMPRODUCT(--EXACT('Номенклатура'!$A$6:$A$205,B907))&gt;1,"Код повторяется в номенклатуре",IF(ISNA(MATCH(C907,{"Приход","Расход","Списание","Корректировка остатка"},0)),"Выберите тип операции",IF(NOT(ISNUMBER(D907)),"Укажите количество",IF(D907=0,"Количество не может быть 0",IF(AND(C907&lt;&gt;"Корректировка остатка",D907&lt;0),"Для этого типа количество положительное",IF(NOT(ISNUMBER('Номенклатура'!$C$2)),"Укажите дату начала учёта",IF(A907&lt;INT('Номенклатура'!$C$2),"Раньше даты начала учёта: НЕ учтено",IF(AND(C907="Корректировка остатка",TRIM(G907)=""),"Учтено: добавьте пояснение","ОК")))))))))))))</f>
        <v/>
      </c>
    </row>
    <row r="908" spans="1:9" x14ac:dyDescent="0.25">
      <c r="A908" s="16"/>
      <c r="B908" s="13"/>
      <c r="C908" s="13"/>
      <c r="D908" s="14"/>
      <c r="E908" s="17" t="str">
        <f>IF(OR(B908="",SUMPRODUCT(--EXACT('Номенклатура'!$A$6:$A$205,B908))&lt;&gt;1),"",INDEX('Номенклатура'!$D$6:$D$205,SUMPRODUCT(EXACT('Номенклатура'!$A$6:$A$205,B908)*(ROW('Номенклатура'!$A$6:$A$205)-5)))&amp;"")</f>
        <v/>
      </c>
      <c r="F908" s="18" t="str">
        <f>IF(OR(I908="ОК",I908="Учтено: добавьте пояснение"),IF(C908="Приход",D908,IF(C908="Корректировка остатка",D908,-D908)),"")</f>
        <v/>
      </c>
      <c r="G908" s="13"/>
      <c r="H908" s="15" t="str">
        <f>IF(OR(B908="",SUMPRODUCT(--EXACT('Номенклатура'!$A$6:$A$205,B908))&lt;&gt;1),"",INDEX('Номенклатура'!$B$6:$B$205,SUMPRODUCT(EXACT('Номенклатура'!$A$6:$A$205,B908)*(ROW('Номенклатура'!$A$6:$A$205)-5)))&amp;"")</f>
        <v/>
      </c>
      <c r="I908" s="15" t="str">
        <f>IF(COUNTA(A908:D908,G908)=0,"",IF(NOT(ISNUMBER(A908)),"Укажите дату",IF(B908="","Укажите код",IF(NOT(AND(ISTEXT(B908),LEN(B908)&gt;0,LEN(B908)&lt;=30,ISNUMBER(FIND(LEFT(B908,1),"ABCDEFGHIJKLMNOPQRSTUVWXYZ")),SUMPRODUCT((MID(B908,{1,2,3,4,5,6,7,8,9,10,11,12,13,14,15,16,17,18,19,20,21,22,23,24,25,26,27,28,29,30},1)&lt;&gt;"")*ISERROR(FIND(MID(B908,{1,2,3,4,5,6,7,8,9,10,11,12,13,14,15,16,17,18,19,20,21,22,23,24,25,26,27,28,29,30},1),"ABCDEFGHIJKLMNOPQRSTUVWXYZ0123456789-_")))=0,ISERROR(VALUE(B908)))),"Недопустимый код: только латинские буквы A-Z в верхнем регистре, цифры, - и _; начало с буквы, до 30 символов (например MILK-001)",IF(SUMPRODUCT(--EXACT('Номенклатура'!$A$6:$A$205,B908))=0,"Код не найден в номенклатуре",IF(SUMPRODUCT(--EXACT('Номенклатура'!$A$6:$A$205,B908))&gt;1,"Код повторяется в номенклатуре",IF(ISNA(MATCH(C908,{"Приход","Расход","Списание","Корректировка остатка"},0)),"Выберите тип операции",IF(NOT(ISNUMBER(D908)),"Укажите количество",IF(D908=0,"Количество не может быть 0",IF(AND(C908&lt;&gt;"Корректировка остатка",D908&lt;0),"Для этого типа количество положительное",IF(NOT(ISNUMBER('Номенклатура'!$C$2)),"Укажите дату начала учёта",IF(A908&lt;INT('Номенклатура'!$C$2),"Раньше даты начала учёта: НЕ учтено",IF(AND(C908="Корректировка остатка",TRIM(G908)=""),"Учтено: добавьте пояснение","ОК")))))))))))))</f>
        <v/>
      </c>
    </row>
    <row r="909" spans="1:9" x14ac:dyDescent="0.25">
      <c r="A909" s="16"/>
      <c r="B909" s="13"/>
      <c r="C909" s="13"/>
      <c r="D909" s="14"/>
      <c r="E909" s="17" t="str">
        <f>IF(OR(B909="",SUMPRODUCT(--EXACT('Номенклатура'!$A$6:$A$205,B909))&lt;&gt;1),"",INDEX('Номенклатура'!$D$6:$D$205,SUMPRODUCT(EXACT('Номенклатура'!$A$6:$A$205,B909)*(ROW('Номенклатура'!$A$6:$A$205)-5)))&amp;"")</f>
        <v/>
      </c>
      <c r="F909" s="18" t="str">
        <f>IF(OR(I909="ОК",I909="Учтено: добавьте пояснение"),IF(C909="Приход",D909,IF(C909="Корректировка остатка",D909,-D909)),"")</f>
        <v/>
      </c>
      <c r="G909" s="13"/>
      <c r="H909" s="15" t="str">
        <f>IF(OR(B909="",SUMPRODUCT(--EXACT('Номенклатура'!$A$6:$A$205,B909))&lt;&gt;1),"",INDEX('Номенклатура'!$B$6:$B$205,SUMPRODUCT(EXACT('Номенклатура'!$A$6:$A$205,B909)*(ROW('Номенклатура'!$A$6:$A$205)-5)))&amp;"")</f>
        <v/>
      </c>
      <c r="I909" s="15" t="str">
        <f>IF(COUNTA(A909:D909,G909)=0,"",IF(NOT(ISNUMBER(A909)),"Укажите дату",IF(B909="","Укажите код",IF(NOT(AND(ISTEXT(B909),LEN(B909)&gt;0,LEN(B909)&lt;=30,ISNUMBER(FIND(LEFT(B909,1),"ABCDEFGHIJKLMNOPQRSTUVWXYZ")),SUMPRODUCT((MID(B909,{1,2,3,4,5,6,7,8,9,10,11,12,13,14,15,16,17,18,19,20,21,22,23,24,25,26,27,28,29,30},1)&lt;&gt;"")*ISERROR(FIND(MID(B909,{1,2,3,4,5,6,7,8,9,10,11,12,13,14,15,16,17,18,19,20,21,22,23,24,25,26,27,28,29,30},1),"ABCDEFGHIJKLMNOPQRSTUVWXYZ0123456789-_")))=0,ISERROR(VALUE(B909)))),"Недопустимый код: только латинские буквы A-Z в верхнем регистре, цифры, - и _; начало с буквы, до 30 символов (например MILK-001)",IF(SUMPRODUCT(--EXACT('Номенклатура'!$A$6:$A$205,B909))=0,"Код не найден в номенклатуре",IF(SUMPRODUCT(--EXACT('Номенклатура'!$A$6:$A$205,B909))&gt;1,"Код повторяется в номенклатуре",IF(ISNA(MATCH(C909,{"Приход","Расход","Списание","Корректировка остатка"},0)),"Выберите тип операции",IF(NOT(ISNUMBER(D909)),"Укажите количество",IF(D909=0,"Количество не может быть 0",IF(AND(C909&lt;&gt;"Корректировка остатка",D909&lt;0),"Для этого типа количество положительное",IF(NOT(ISNUMBER('Номенклатура'!$C$2)),"Укажите дату начала учёта",IF(A909&lt;INT('Номенклатура'!$C$2),"Раньше даты начала учёта: НЕ учтено",IF(AND(C909="Корректировка остатка",TRIM(G909)=""),"Учтено: добавьте пояснение","ОК")))))))))))))</f>
        <v/>
      </c>
    </row>
    <row r="910" spans="1:9" x14ac:dyDescent="0.25">
      <c r="A910" s="16"/>
      <c r="B910" s="13"/>
      <c r="C910" s="13"/>
      <c r="D910" s="14"/>
      <c r="E910" s="17" t="str">
        <f>IF(OR(B910="",SUMPRODUCT(--EXACT('Номенклатура'!$A$6:$A$205,B910))&lt;&gt;1),"",INDEX('Номенклатура'!$D$6:$D$205,SUMPRODUCT(EXACT('Номенклатура'!$A$6:$A$205,B910)*(ROW('Номенклатура'!$A$6:$A$205)-5)))&amp;"")</f>
        <v/>
      </c>
      <c r="F910" s="18" t="str">
        <f>IF(OR(I910="ОК",I910="Учтено: добавьте пояснение"),IF(C910="Приход",D910,IF(C910="Корректировка остатка",D910,-D910)),"")</f>
        <v/>
      </c>
      <c r="G910" s="13"/>
      <c r="H910" s="15" t="str">
        <f>IF(OR(B910="",SUMPRODUCT(--EXACT('Номенклатура'!$A$6:$A$205,B910))&lt;&gt;1),"",INDEX('Номенклатура'!$B$6:$B$205,SUMPRODUCT(EXACT('Номенклатура'!$A$6:$A$205,B910)*(ROW('Номенклатура'!$A$6:$A$205)-5)))&amp;"")</f>
        <v/>
      </c>
      <c r="I910" s="15" t="str">
        <f>IF(COUNTA(A910:D910,G910)=0,"",IF(NOT(ISNUMBER(A910)),"Укажите дату",IF(B910="","Укажите код",IF(NOT(AND(ISTEXT(B910),LEN(B910)&gt;0,LEN(B910)&lt;=30,ISNUMBER(FIND(LEFT(B910,1),"ABCDEFGHIJKLMNOPQRSTUVWXYZ")),SUMPRODUCT((MID(B910,{1,2,3,4,5,6,7,8,9,10,11,12,13,14,15,16,17,18,19,20,21,22,23,24,25,26,27,28,29,30},1)&lt;&gt;"")*ISERROR(FIND(MID(B910,{1,2,3,4,5,6,7,8,9,10,11,12,13,14,15,16,17,18,19,20,21,22,23,24,25,26,27,28,29,30},1),"ABCDEFGHIJKLMNOPQRSTUVWXYZ0123456789-_")))=0,ISERROR(VALUE(B910)))),"Недопустимый код: только латинские буквы A-Z в верхнем регистре, цифры, - и _; начало с буквы, до 30 символов (например MILK-001)",IF(SUMPRODUCT(--EXACT('Номенклатура'!$A$6:$A$205,B910))=0,"Код не найден в номенклатуре",IF(SUMPRODUCT(--EXACT('Номенклатура'!$A$6:$A$205,B910))&gt;1,"Код повторяется в номенклатуре",IF(ISNA(MATCH(C910,{"Приход","Расход","Списание","Корректировка остатка"},0)),"Выберите тип операции",IF(NOT(ISNUMBER(D910)),"Укажите количество",IF(D910=0,"Количество не может быть 0",IF(AND(C910&lt;&gt;"Корректировка остатка",D910&lt;0),"Для этого типа количество положительное",IF(NOT(ISNUMBER('Номенклатура'!$C$2)),"Укажите дату начала учёта",IF(A910&lt;INT('Номенклатура'!$C$2),"Раньше даты начала учёта: НЕ учтено",IF(AND(C910="Корректировка остатка",TRIM(G910)=""),"Учтено: добавьте пояснение","ОК")))))))))))))</f>
        <v/>
      </c>
    </row>
    <row r="911" spans="1:9" x14ac:dyDescent="0.25">
      <c r="A911" s="16"/>
      <c r="B911" s="13"/>
      <c r="C911" s="13"/>
      <c r="D911" s="14"/>
      <c r="E911" s="17" t="str">
        <f>IF(OR(B911="",SUMPRODUCT(--EXACT('Номенклатура'!$A$6:$A$205,B911))&lt;&gt;1),"",INDEX('Номенклатура'!$D$6:$D$205,SUMPRODUCT(EXACT('Номенклатура'!$A$6:$A$205,B911)*(ROW('Номенклатура'!$A$6:$A$205)-5)))&amp;"")</f>
        <v/>
      </c>
      <c r="F911" s="18" t="str">
        <f>IF(OR(I911="ОК",I911="Учтено: добавьте пояснение"),IF(C911="Приход",D911,IF(C911="Корректировка остатка",D911,-D911)),"")</f>
        <v/>
      </c>
      <c r="G911" s="13"/>
      <c r="H911" s="15" t="str">
        <f>IF(OR(B911="",SUMPRODUCT(--EXACT('Номенклатура'!$A$6:$A$205,B911))&lt;&gt;1),"",INDEX('Номенклатура'!$B$6:$B$205,SUMPRODUCT(EXACT('Номенклатура'!$A$6:$A$205,B911)*(ROW('Номенклатура'!$A$6:$A$205)-5)))&amp;"")</f>
        <v/>
      </c>
      <c r="I911" s="15" t="str">
        <f>IF(COUNTA(A911:D911,G911)=0,"",IF(NOT(ISNUMBER(A911)),"Укажите дату",IF(B911="","Укажите код",IF(NOT(AND(ISTEXT(B911),LEN(B911)&gt;0,LEN(B911)&lt;=30,ISNUMBER(FIND(LEFT(B911,1),"ABCDEFGHIJKLMNOPQRSTUVWXYZ")),SUMPRODUCT((MID(B911,{1,2,3,4,5,6,7,8,9,10,11,12,13,14,15,16,17,18,19,20,21,22,23,24,25,26,27,28,29,30},1)&lt;&gt;"")*ISERROR(FIND(MID(B911,{1,2,3,4,5,6,7,8,9,10,11,12,13,14,15,16,17,18,19,20,21,22,23,24,25,26,27,28,29,30},1),"ABCDEFGHIJKLMNOPQRSTUVWXYZ0123456789-_")))=0,ISERROR(VALUE(B911)))),"Недопустимый код: только латинские буквы A-Z в верхнем регистре, цифры, - и _; начало с буквы, до 30 символов (например MILK-001)",IF(SUMPRODUCT(--EXACT('Номенклатура'!$A$6:$A$205,B911))=0,"Код не найден в номенклатуре",IF(SUMPRODUCT(--EXACT('Номенклатура'!$A$6:$A$205,B911))&gt;1,"Код повторяется в номенклатуре",IF(ISNA(MATCH(C911,{"Приход","Расход","Списание","Корректировка остатка"},0)),"Выберите тип операции",IF(NOT(ISNUMBER(D911)),"Укажите количество",IF(D911=0,"Количество не может быть 0",IF(AND(C911&lt;&gt;"Корректировка остатка",D911&lt;0),"Для этого типа количество положительное",IF(NOT(ISNUMBER('Номенклатура'!$C$2)),"Укажите дату начала учёта",IF(A911&lt;INT('Номенклатура'!$C$2),"Раньше даты начала учёта: НЕ учтено",IF(AND(C911="Корректировка остатка",TRIM(G911)=""),"Учтено: добавьте пояснение","ОК")))))))))))))</f>
        <v/>
      </c>
    </row>
    <row r="912" spans="1:9" x14ac:dyDescent="0.25">
      <c r="A912" s="16"/>
      <c r="B912" s="13"/>
      <c r="C912" s="13"/>
      <c r="D912" s="14"/>
      <c r="E912" s="17" t="str">
        <f>IF(OR(B912="",SUMPRODUCT(--EXACT('Номенклатура'!$A$6:$A$205,B912))&lt;&gt;1),"",INDEX('Номенклатура'!$D$6:$D$205,SUMPRODUCT(EXACT('Номенклатура'!$A$6:$A$205,B912)*(ROW('Номенклатура'!$A$6:$A$205)-5)))&amp;"")</f>
        <v/>
      </c>
      <c r="F912" s="18" t="str">
        <f>IF(OR(I912="ОК",I912="Учтено: добавьте пояснение"),IF(C912="Приход",D912,IF(C912="Корректировка остатка",D912,-D912)),"")</f>
        <v/>
      </c>
      <c r="G912" s="13"/>
      <c r="H912" s="15" t="str">
        <f>IF(OR(B912="",SUMPRODUCT(--EXACT('Номенклатура'!$A$6:$A$205,B912))&lt;&gt;1),"",INDEX('Номенклатура'!$B$6:$B$205,SUMPRODUCT(EXACT('Номенклатура'!$A$6:$A$205,B912)*(ROW('Номенклатура'!$A$6:$A$205)-5)))&amp;"")</f>
        <v/>
      </c>
      <c r="I912" s="15" t="str">
        <f>IF(COUNTA(A912:D912,G912)=0,"",IF(NOT(ISNUMBER(A912)),"Укажите дату",IF(B912="","Укажите код",IF(NOT(AND(ISTEXT(B912),LEN(B912)&gt;0,LEN(B912)&lt;=30,ISNUMBER(FIND(LEFT(B912,1),"ABCDEFGHIJKLMNOPQRSTUVWXYZ")),SUMPRODUCT((MID(B912,{1,2,3,4,5,6,7,8,9,10,11,12,13,14,15,16,17,18,19,20,21,22,23,24,25,26,27,28,29,30},1)&lt;&gt;"")*ISERROR(FIND(MID(B912,{1,2,3,4,5,6,7,8,9,10,11,12,13,14,15,16,17,18,19,20,21,22,23,24,25,26,27,28,29,30},1),"ABCDEFGHIJKLMNOPQRSTUVWXYZ0123456789-_")))=0,ISERROR(VALUE(B912)))),"Недопустимый код: только латинские буквы A-Z в верхнем регистре, цифры, - и _; начало с буквы, до 30 символов (например MILK-001)",IF(SUMPRODUCT(--EXACT('Номенклатура'!$A$6:$A$205,B912))=0,"Код не найден в номенклатуре",IF(SUMPRODUCT(--EXACT('Номенклатура'!$A$6:$A$205,B912))&gt;1,"Код повторяется в номенклатуре",IF(ISNA(MATCH(C912,{"Приход","Расход","Списание","Корректировка остатка"},0)),"Выберите тип операции",IF(NOT(ISNUMBER(D912)),"Укажите количество",IF(D912=0,"Количество не может быть 0",IF(AND(C912&lt;&gt;"Корректировка остатка",D912&lt;0),"Для этого типа количество положительное",IF(NOT(ISNUMBER('Номенклатура'!$C$2)),"Укажите дату начала учёта",IF(A912&lt;INT('Номенклатура'!$C$2),"Раньше даты начала учёта: НЕ учтено",IF(AND(C912="Корректировка остатка",TRIM(G912)=""),"Учтено: добавьте пояснение","ОК")))))))))))))</f>
        <v/>
      </c>
    </row>
    <row r="913" spans="1:9" x14ac:dyDescent="0.25">
      <c r="A913" s="16"/>
      <c r="B913" s="13"/>
      <c r="C913" s="13"/>
      <c r="D913" s="14"/>
      <c r="E913" s="17" t="str">
        <f>IF(OR(B913="",SUMPRODUCT(--EXACT('Номенклатура'!$A$6:$A$205,B913))&lt;&gt;1),"",INDEX('Номенклатура'!$D$6:$D$205,SUMPRODUCT(EXACT('Номенклатура'!$A$6:$A$205,B913)*(ROW('Номенклатура'!$A$6:$A$205)-5)))&amp;"")</f>
        <v/>
      </c>
      <c r="F913" s="18" t="str">
        <f>IF(OR(I913="ОК",I913="Учтено: добавьте пояснение"),IF(C913="Приход",D913,IF(C913="Корректировка остатка",D913,-D913)),"")</f>
        <v/>
      </c>
      <c r="G913" s="13"/>
      <c r="H913" s="15" t="str">
        <f>IF(OR(B913="",SUMPRODUCT(--EXACT('Номенклатура'!$A$6:$A$205,B913))&lt;&gt;1),"",INDEX('Номенклатура'!$B$6:$B$205,SUMPRODUCT(EXACT('Номенклатура'!$A$6:$A$205,B913)*(ROW('Номенклатура'!$A$6:$A$205)-5)))&amp;"")</f>
        <v/>
      </c>
      <c r="I913" s="15" t="str">
        <f>IF(COUNTA(A913:D913,G913)=0,"",IF(NOT(ISNUMBER(A913)),"Укажите дату",IF(B913="","Укажите код",IF(NOT(AND(ISTEXT(B913),LEN(B913)&gt;0,LEN(B913)&lt;=30,ISNUMBER(FIND(LEFT(B913,1),"ABCDEFGHIJKLMNOPQRSTUVWXYZ")),SUMPRODUCT((MID(B913,{1,2,3,4,5,6,7,8,9,10,11,12,13,14,15,16,17,18,19,20,21,22,23,24,25,26,27,28,29,30},1)&lt;&gt;"")*ISERROR(FIND(MID(B913,{1,2,3,4,5,6,7,8,9,10,11,12,13,14,15,16,17,18,19,20,21,22,23,24,25,26,27,28,29,30},1),"ABCDEFGHIJKLMNOPQRSTUVWXYZ0123456789-_")))=0,ISERROR(VALUE(B913)))),"Недопустимый код: только латинские буквы A-Z в верхнем регистре, цифры, - и _; начало с буквы, до 30 символов (например MILK-001)",IF(SUMPRODUCT(--EXACT('Номенклатура'!$A$6:$A$205,B913))=0,"Код не найден в номенклатуре",IF(SUMPRODUCT(--EXACT('Номенклатура'!$A$6:$A$205,B913))&gt;1,"Код повторяется в номенклатуре",IF(ISNA(MATCH(C913,{"Приход","Расход","Списание","Корректировка остатка"},0)),"Выберите тип операции",IF(NOT(ISNUMBER(D913)),"Укажите количество",IF(D913=0,"Количество не может быть 0",IF(AND(C913&lt;&gt;"Корректировка остатка",D913&lt;0),"Для этого типа количество положительное",IF(NOT(ISNUMBER('Номенклатура'!$C$2)),"Укажите дату начала учёта",IF(A913&lt;INT('Номенклатура'!$C$2),"Раньше даты начала учёта: НЕ учтено",IF(AND(C913="Корректировка остатка",TRIM(G913)=""),"Учтено: добавьте пояснение","ОК")))))))))))))</f>
        <v/>
      </c>
    </row>
    <row r="914" spans="1:9" x14ac:dyDescent="0.25">
      <c r="A914" s="16"/>
      <c r="B914" s="13"/>
      <c r="C914" s="13"/>
      <c r="D914" s="14"/>
      <c r="E914" s="17" t="str">
        <f>IF(OR(B914="",SUMPRODUCT(--EXACT('Номенклатура'!$A$6:$A$205,B914))&lt;&gt;1),"",INDEX('Номенклатура'!$D$6:$D$205,SUMPRODUCT(EXACT('Номенклатура'!$A$6:$A$205,B914)*(ROW('Номенклатура'!$A$6:$A$205)-5)))&amp;"")</f>
        <v/>
      </c>
      <c r="F914" s="18" t="str">
        <f>IF(OR(I914="ОК",I914="Учтено: добавьте пояснение"),IF(C914="Приход",D914,IF(C914="Корректировка остатка",D914,-D914)),"")</f>
        <v/>
      </c>
      <c r="G914" s="13"/>
      <c r="H914" s="15" t="str">
        <f>IF(OR(B914="",SUMPRODUCT(--EXACT('Номенклатура'!$A$6:$A$205,B914))&lt;&gt;1),"",INDEX('Номенклатура'!$B$6:$B$205,SUMPRODUCT(EXACT('Номенклатура'!$A$6:$A$205,B914)*(ROW('Номенклатура'!$A$6:$A$205)-5)))&amp;"")</f>
        <v/>
      </c>
      <c r="I914" s="15" t="str">
        <f>IF(COUNTA(A914:D914,G914)=0,"",IF(NOT(ISNUMBER(A914)),"Укажите дату",IF(B914="","Укажите код",IF(NOT(AND(ISTEXT(B914),LEN(B914)&gt;0,LEN(B914)&lt;=30,ISNUMBER(FIND(LEFT(B914,1),"ABCDEFGHIJKLMNOPQRSTUVWXYZ")),SUMPRODUCT((MID(B914,{1,2,3,4,5,6,7,8,9,10,11,12,13,14,15,16,17,18,19,20,21,22,23,24,25,26,27,28,29,30},1)&lt;&gt;"")*ISERROR(FIND(MID(B914,{1,2,3,4,5,6,7,8,9,10,11,12,13,14,15,16,17,18,19,20,21,22,23,24,25,26,27,28,29,30},1),"ABCDEFGHIJKLMNOPQRSTUVWXYZ0123456789-_")))=0,ISERROR(VALUE(B914)))),"Недопустимый код: только латинские буквы A-Z в верхнем регистре, цифры, - и _; начало с буквы, до 30 символов (например MILK-001)",IF(SUMPRODUCT(--EXACT('Номенклатура'!$A$6:$A$205,B914))=0,"Код не найден в номенклатуре",IF(SUMPRODUCT(--EXACT('Номенклатура'!$A$6:$A$205,B914))&gt;1,"Код повторяется в номенклатуре",IF(ISNA(MATCH(C914,{"Приход","Расход","Списание","Корректировка остатка"},0)),"Выберите тип операции",IF(NOT(ISNUMBER(D914)),"Укажите количество",IF(D914=0,"Количество не может быть 0",IF(AND(C914&lt;&gt;"Корректировка остатка",D914&lt;0),"Для этого типа количество положительное",IF(NOT(ISNUMBER('Номенклатура'!$C$2)),"Укажите дату начала учёта",IF(A914&lt;INT('Номенклатура'!$C$2),"Раньше даты начала учёта: НЕ учтено",IF(AND(C914="Корректировка остатка",TRIM(G914)=""),"Учтено: добавьте пояснение","ОК")))))))))))))</f>
        <v/>
      </c>
    </row>
    <row r="915" spans="1:9" x14ac:dyDescent="0.25">
      <c r="A915" s="16"/>
      <c r="B915" s="13"/>
      <c r="C915" s="13"/>
      <c r="D915" s="14"/>
      <c r="E915" s="17" t="str">
        <f>IF(OR(B915="",SUMPRODUCT(--EXACT('Номенклатура'!$A$6:$A$205,B915))&lt;&gt;1),"",INDEX('Номенклатура'!$D$6:$D$205,SUMPRODUCT(EXACT('Номенклатура'!$A$6:$A$205,B915)*(ROW('Номенклатура'!$A$6:$A$205)-5)))&amp;"")</f>
        <v/>
      </c>
      <c r="F915" s="18" t="str">
        <f>IF(OR(I915="ОК",I915="Учтено: добавьте пояснение"),IF(C915="Приход",D915,IF(C915="Корректировка остатка",D915,-D915)),"")</f>
        <v/>
      </c>
      <c r="G915" s="13"/>
      <c r="H915" s="15" t="str">
        <f>IF(OR(B915="",SUMPRODUCT(--EXACT('Номенклатура'!$A$6:$A$205,B915))&lt;&gt;1),"",INDEX('Номенклатура'!$B$6:$B$205,SUMPRODUCT(EXACT('Номенклатура'!$A$6:$A$205,B915)*(ROW('Номенклатура'!$A$6:$A$205)-5)))&amp;"")</f>
        <v/>
      </c>
      <c r="I915" s="15" t="str">
        <f>IF(COUNTA(A915:D915,G915)=0,"",IF(NOT(ISNUMBER(A915)),"Укажите дату",IF(B915="","Укажите код",IF(NOT(AND(ISTEXT(B915),LEN(B915)&gt;0,LEN(B915)&lt;=30,ISNUMBER(FIND(LEFT(B915,1),"ABCDEFGHIJKLMNOPQRSTUVWXYZ")),SUMPRODUCT((MID(B915,{1,2,3,4,5,6,7,8,9,10,11,12,13,14,15,16,17,18,19,20,21,22,23,24,25,26,27,28,29,30},1)&lt;&gt;"")*ISERROR(FIND(MID(B915,{1,2,3,4,5,6,7,8,9,10,11,12,13,14,15,16,17,18,19,20,21,22,23,24,25,26,27,28,29,30},1),"ABCDEFGHIJKLMNOPQRSTUVWXYZ0123456789-_")))=0,ISERROR(VALUE(B915)))),"Недопустимый код: только латинские буквы A-Z в верхнем регистре, цифры, - и _; начало с буквы, до 30 символов (например MILK-001)",IF(SUMPRODUCT(--EXACT('Номенклатура'!$A$6:$A$205,B915))=0,"Код не найден в номенклатуре",IF(SUMPRODUCT(--EXACT('Номенклатура'!$A$6:$A$205,B915))&gt;1,"Код повторяется в номенклатуре",IF(ISNA(MATCH(C915,{"Приход","Расход","Списание","Корректировка остатка"},0)),"Выберите тип операции",IF(NOT(ISNUMBER(D915)),"Укажите количество",IF(D915=0,"Количество не может быть 0",IF(AND(C915&lt;&gt;"Корректировка остатка",D915&lt;0),"Для этого типа количество положительное",IF(NOT(ISNUMBER('Номенклатура'!$C$2)),"Укажите дату начала учёта",IF(A915&lt;INT('Номенклатура'!$C$2),"Раньше даты начала учёта: НЕ учтено",IF(AND(C915="Корректировка остатка",TRIM(G915)=""),"Учтено: добавьте пояснение","ОК")))))))))))))</f>
        <v/>
      </c>
    </row>
    <row r="916" spans="1:9" x14ac:dyDescent="0.25">
      <c r="A916" s="16"/>
      <c r="B916" s="13"/>
      <c r="C916" s="13"/>
      <c r="D916" s="14"/>
      <c r="E916" s="17" t="str">
        <f>IF(OR(B916="",SUMPRODUCT(--EXACT('Номенклатура'!$A$6:$A$205,B916))&lt;&gt;1),"",INDEX('Номенклатура'!$D$6:$D$205,SUMPRODUCT(EXACT('Номенклатура'!$A$6:$A$205,B916)*(ROW('Номенклатура'!$A$6:$A$205)-5)))&amp;"")</f>
        <v/>
      </c>
      <c r="F916" s="18" t="str">
        <f>IF(OR(I916="ОК",I916="Учтено: добавьте пояснение"),IF(C916="Приход",D916,IF(C916="Корректировка остатка",D916,-D916)),"")</f>
        <v/>
      </c>
      <c r="G916" s="13"/>
      <c r="H916" s="15" t="str">
        <f>IF(OR(B916="",SUMPRODUCT(--EXACT('Номенклатура'!$A$6:$A$205,B916))&lt;&gt;1),"",INDEX('Номенклатура'!$B$6:$B$205,SUMPRODUCT(EXACT('Номенклатура'!$A$6:$A$205,B916)*(ROW('Номенклатура'!$A$6:$A$205)-5)))&amp;"")</f>
        <v/>
      </c>
      <c r="I916" s="15" t="str">
        <f>IF(COUNTA(A916:D916,G916)=0,"",IF(NOT(ISNUMBER(A916)),"Укажите дату",IF(B916="","Укажите код",IF(NOT(AND(ISTEXT(B916),LEN(B916)&gt;0,LEN(B916)&lt;=30,ISNUMBER(FIND(LEFT(B916,1),"ABCDEFGHIJKLMNOPQRSTUVWXYZ")),SUMPRODUCT((MID(B916,{1,2,3,4,5,6,7,8,9,10,11,12,13,14,15,16,17,18,19,20,21,22,23,24,25,26,27,28,29,30},1)&lt;&gt;"")*ISERROR(FIND(MID(B916,{1,2,3,4,5,6,7,8,9,10,11,12,13,14,15,16,17,18,19,20,21,22,23,24,25,26,27,28,29,30},1),"ABCDEFGHIJKLMNOPQRSTUVWXYZ0123456789-_")))=0,ISERROR(VALUE(B916)))),"Недопустимый код: только латинские буквы A-Z в верхнем регистре, цифры, - и _; начало с буквы, до 30 символов (например MILK-001)",IF(SUMPRODUCT(--EXACT('Номенклатура'!$A$6:$A$205,B916))=0,"Код не найден в номенклатуре",IF(SUMPRODUCT(--EXACT('Номенклатура'!$A$6:$A$205,B916))&gt;1,"Код повторяется в номенклатуре",IF(ISNA(MATCH(C916,{"Приход","Расход","Списание","Корректировка остатка"},0)),"Выберите тип операции",IF(NOT(ISNUMBER(D916)),"Укажите количество",IF(D916=0,"Количество не может быть 0",IF(AND(C916&lt;&gt;"Корректировка остатка",D916&lt;0),"Для этого типа количество положительное",IF(NOT(ISNUMBER('Номенклатура'!$C$2)),"Укажите дату начала учёта",IF(A916&lt;INT('Номенклатура'!$C$2),"Раньше даты начала учёта: НЕ учтено",IF(AND(C916="Корректировка остатка",TRIM(G916)=""),"Учтено: добавьте пояснение","ОК")))))))))))))</f>
        <v/>
      </c>
    </row>
    <row r="917" spans="1:9" x14ac:dyDescent="0.25">
      <c r="A917" s="16"/>
      <c r="B917" s="13"/>
      <c r="C917" s="13"/>
      <c r="D917" s="14"/>
      <c r="E917" s="17" t="str">
        <f>IF(OR(B917="",SUMPRODUCT(--EXACT('Номенклатура'!$A$6:$A$205,B917))&lt;&gt;1),"",INDEX('Номенклатура'!$D$6:$D$205,SUMPRODUCT(EXACT('Номенклатура'!$A$6:$A$205,B917)*(ROW('Номенклатура'!$A$6:$A$205)-5)))&amp;"")</f>
        <v/>
      </c>
      <c r="F917" s="18" t="str">
        <f>IF(OR(I917="ОК",I917="Учтено: добавьте пояснение"),IF(C917="Приход",D917,IF(C917="Корректировка остатка",D917,-D917)),"")</f>
        <v/>
      </c>
      <c r="G917" s="13"/>
      <c r="H917" s="15" t="str">
        <f>IF(OR(B917="",SUMPRODUCT(--EXACT('Номенклатура'!$A$6:$A$205,B917))&lt;&gt;1),"",INDEX('Номенклатура'!$B$6:$B$205,SUMPRODUCT(EXACT('Номенклатура'!$A$6:$A$205,B917)*(ROW('Номенклатура'!$A$6:$A$205)-5)))&amp;"")</f>
        <v/>
      </c>
      <c r="I917" s="15" t="str">
        <f>IF(COUNTA(A917:D917,G917)=0,"",IF(NOT(ISNUMBER(A917)),"Укажите дату",IF(B917="","Укажите код",IF(NOT(AND(ISTEXT(B917),LEN(B917)&gt;0,LEN(B917)&lt;=30,ISNUMBER(FIND(LEFT(B917,1),"ABCDEFGHIJKLMNOPQRSTUVWXYZ")),SUMPRODUCT((MID(B917,{1,2,3,4,5,6,7,8,9,10,11,12,13,14,15,16,17,18,19,20,21,22,23,24,25,26,27,28,29,30},1)&lt;&gt;"")*ISERROR(FIND(MID(B917,{1,2,3,4,5,6,7,8,9,10,11,12,13,14,15,16,17,18,19,20,21,22,23,24,25,26,27,28,29,30},1),"ABCDEFGHIJKLMNOPQRSTUVWXYZ0123456789-_")))=0,ISERROR(VALUE(B917)))),"Недопустимый код: только латинские буквы A-Z в верхнем регистре, цифры, - и _; начало с буквы, до 30 символов (например MILK-001)",IF(SUMPRODUCT(--EXACT('Номенклатура'!$A$6:$A$205,B917))=0,"Код не найден в номенклатуре",IF(SUMPRODUCT(--EXACT('Номенклатура'!$A$6:$A$205,B917))&gt;1,"Код повторяется в номенклатуре",IF(ISNA(MATCH(C917,{"Приход","Расход","Списание","Корректировка остатка"},0)),"Выберите тип операции",IF(NOT(ISNUMBER(D917)),"Укажите количество",IF(D917=0,"Количество не может быть 0",IF(AND(C917&lt;&gt;"Корректировка остатка",D917&lt;0),"Для этого типа количество положительное",IF(NOT(ISNUMBER('Номенклатура'!$C$2)),"Укажите дату начала учёта",IF(A917&lt;INT('Номенклатура'!$C$2),"Раньше даты начала учёта: НЕ учтено",IF(AND(C917="Корректировка остатка",TRIM(G917)=""),"Учтено: добавьте пояснение","ОК")))))))))))))</f>
        <v/>
      </c>
    </row>
    <row r="918" spans="1:9" x14ac:dyDescent="0.25">
      <c r="A918" s="16"/>
      <c r="B918" s="13"/>
      <c r="C918" s="13"/>
      <c r="D918" s="14"/>
      <c r="E918" s="17" t="str">
        <f>IF(OR(B918="",SUMPRODUCT(--EXACT('Номенклатура'!$A$6:$A$205,B918))&lt;&gt;1),"",INDEX('Номенклатура'!$D$6:$D$205,SUMPRODUCT(EXACT('Номенклатура'!$A$6:$A$205,B918)*(ROW('Номенклатура'!$A$6:$A$205)-5)))&amp;"")</f>
        <v/>
      </c>
      <c r="F918" s="18" t="str">
        <f>IF(OR(I918="ОК",I918="Учтено: добавьте пояснение"),IF(C918="Приход",D918,IF(C918="Корректировка остатка",D918,-D918)),"")</f>
        <v/>
      </c>
      <c r="G918" s="13"/>
      <c r="H918" s="15" t="str">
        <f>IF(OR(B918="",SUMPRODUCT(--EXACT('Номенклатура'!$A$6:$A$205,B918))&lt;&gt;1),"",INDEX('Номенклатура'!$B$6:$B$205,SUMPRODUCT(EXACT('Номенклатура'!$A$6:$A$205,B918)*(ROW('Номенклатура'!$A$6:$A$205)-5)))&amp;"")</f>
        <v/>
      </c>
      <c r="I918" s="15" t="str">
        <f>IF(COUNTA(A918:D918,G918)=0,"",IF(NOT(ISNUMBER(A918)),"Укажите дату",IF(B918="","Укажите код",IF(NOT(AND(ISTEXT(B918),LEN(B918)&gt;0,LEN(B918)&lt;=30,ISNUMBER(FIND(LEFT(B918,1),"ABCDEFGHIJKLMNOPQRSTUVWXYZ")),SUMPRODUCT((MID(B918,{1,2,3,4,5,6,7,8,9,10,11,12,13,14,15,16,17,18,19,20,21,22,23,24,25,26,27,28,29,30},1)&lt;&gt;"")*ISERROR(FIND(MID(B918,{1,2,3,4,5,6,7,8,9,10,11,12,13,14,15,16,17,18,19,20,21,22,23,24,25,26,27,28,29,30},1),"ABCDEFGHIJKLMNOPQRSTUVWXYZ0123456789-_")))=0,ISERROR(VALUE(B918)))),"Недопустимый код: только латинские буквы A-Z в верхнем регистре, цифры, - и _; начало с буквы, до 30 символов (например MILK-001)",IF(SUMPRODUCT(--EXACT('Номенклатура'!$A$6:$A$205,B918))=0,"Код не найден в номенклатуре",IF(SUMPRODUCT(--EXACT('Номенклатура'!$A$6:$A$205,B918))&gt;1,"Код повторяется в номенклатуре",IF(ISNA(MATCH(C918,{"Приход","Расход","Списание","Корректировка остатка"},0)),"Выберите тип операции",IF(NOT(ISNUMBER(D918)),"Укажите количество",IF(D918=0,"Количество не может быть 0",IF(AND(C918&lt;&gt;"Корректировка остатка",D918&lt;0),"Для этого типа количество положительное",IF(NOT(ISNUMBER('Номенклатура'!$C$2)),"Укажите дату начала учёта",IF(A918&lt;INT('Номенклатура'!$C$2),"Раньше даты начала учёта: НЕ учтено",IF(AND(C918="Корректировка остатка",TRIM(G918)=""),"Учтено: добавьте пояснение","ОК")))))))))))))</f>
        <v/>
      </c>
    </row>
    <row r="919" spans="1:9" x14ac:dyDescent="0.25">
      <c r="A919" s="16"/>
      <c r="B919" s="13"/>
      <c r="C919" s="13"/>
      <c r="D919" s="14"/>
      <c r="E919" s="17" t="str">
        <f>IF(OR(B919="",SUMPRODUCT(--EXACT('Номенклатура'!$A$6:$A$205,B919))&lt;&gt;1),"",INDEX('Номенклатура'!$D$6:$D$205,SUMPRODUCT(EXACT('Номенклатура'!$A$6:$A$205,B919)*(ROW('Номенклатура'!$A$6:$A$205)-5)))&amp;"")</f>
        <v/>
      </c>
      <c r="F919" s="18" t="str">
        <f>IF(OR(I919="ОК",I919="Учтено: добавьте пояснение"),IF(C919="Приход",D919,IF(C919="Корректировка остатка",D919,-D919)),"")</f>
        <v/>
      </c>
      <c r="G919" s="13"/>
      <c r="H919" s="15" t="str">
        <f>IF(OR(B919="",SUMPRODUCT(--EXACT('Номенклатура'!$A$6:$A$205,B919))&lt;&gt;1),"",INDEX('Номенклатура'!$B$6:$B$205,SUMPRODUCT(EXACT('Номенклатура'!$A$6:$A$205,B919)*(ROW('Номенклатура'!$A$6:$A$205)-5)))&amp;"")</f>
        <v/>
      </c>
      <c r="I919" s="15" t="str">
        <f>IF(COUNTA(A919:D919,G919)=0,"",IF(NOT(ISNUMBER(A919)),"Укажите дату",IF(B919="","Укажите код",IF(NOT(AND(ISTEXT(B919),LEN(B919)&gt;0,LEN(B919)&lt;=30,ISNUMBER(FIND(LEFT(B919,1),"ABCDEFGHIJKLMNOPQRSTUVWXYZ")),SUMPRODUCT((MID(B919,{1,2,3,4,5,6,7,8,9,10,11,12,13,14,15,16,17,18,19,20,21,22,23,24,25,26,27,28,29,30},1)&lt;&gt;"")*ISERROR(FIND(MID(B919,{1,2,3,4,5,6,7,8,9,10,11,12,13,14,15,16,17,18,19,20,21,22,23,24,25,26,27,28,29,30},1),"ABCDEFGHIJKLMNOPQRSTUVWXYZ0123456789-_")))=0,ISERROR(VALUE(B919)))),"Недопустимый код: только латинские буквы A-Z в верхнем регистре, цифры, - и _; начало с буквы, до 30 символов (например MILK-001)",IF(SUMPRODUCT(--EXACT('Номенклатура'!$A$6:$A$205,B919))=0,"Код не найден в номенклатуре",IF(SUMPRODUCT(--EXACT('Номенклатура'!$A$6:$A$205,B919))&gt;1,"Код повторяется в номенклатуре",IF(ISNA(MATCH(C919,{"Приход","Расход","Списание","Корректировка остатка"},0)),"Выберите тип операции",IF(NOT(ISNUMBER(D919)),"Укажите количество",IF(D919=0,"Количество не может быть 0",IF(AND(C919&lt;&gt;"Корректировка остатка",D919&lt;0),"Для этого типа количество положительное",IF(NOT(ISNUMBER('Номенклатура'!$C$2)),"Укажите дату начала учёта",IF(A919&lt;INT('Номенклатура'!$C$2),"Раньше даты начала учёта: НЕ учтено",IF(AND(C919="Корректировка остатка",TRIM(G919)=""),"Учтено: добавьте пояснение","ОК")))))))))))))</f>
        <v/>
      </c>
    </row>
    <row r="920" spans="1:9" x14ac:dyDescent="0.25">
      <c r="A920" s="16"/>
      <c r="B920" s="13"/>
      <c r="C920" s="13"/>
      <c r="D920" s="14"/>
      <c r="E920" s="17" t="str">
        <f>IF(OR(B920="",SUMPRODUCT(--EXACT('Номенклатура'!$A$6:$A$205,B920))&lt;&gt;1),"",INDEX('Номенклатура'!$D$6:$D$205,SUMPRODUCT(EXACT('Номенклатура'!$A$6:$A$205,B920)*(ROW('Номенклатура'!$A$6:$A$205)-5)))&amp;"")</f>
        <v/>
      </c>
      <c r="F920" s="18" t="str">
        <f>IF(OR(I920="ОК",I920="Учтено: добавьте пояснение"),IF(C920="Приход",D920,IF(C920="Корректировка остатка",D920,-D920)),"")</f>
        <v/>
      </c>
      <c r="G920" s="13"/>
      <c r="H920" s="15" t="str">
        <f>IF(OR(B920="",SUMPRODUCT(--EXACT('Номенклатура'!$A$6:$A$205,B920))&lt;&gt;1),"",INDEX('Номенклатура'!$B$6:$B$205,SUMPRODUCT(EXACT('Номенклатура'!$A$6:$A$205,B920)*(ROW('Номенклатура'!$A$6:$A$205)-5)))&amp;"")</f>
        <v/>
      </c>
      <c r="I920" s="15" t="str">
        <f>IF(COUNTA(A920:D920,G920)=0,"",IF(NOT(ISNUMBER(A920)),"Укажите дату",IF(B920="","Укажите код",IF(NOT(AND(ISTEXT(B920),LEN(B920)&gt;0,LEN(B920)&lt;=30,ISNUMBER(FIND(LEFT(B920,1),"ABCDEFGHIJKLMNOPQRSTUVWXYZ")),SUMPRODUCT((MID(B920,{1,2,3,4,5,6,7,8,9,10,11,12,13,14,15,16,17,18,19,20,21,22,23,24,25,26,27,28,29,30},1)&lt;&gt;"")*ISERROR(FIND(MID(B920,{1,2,3,4,5,6,7,8,9,10,11,12,13,14,15,16,17,18,19,20,21,22,23,24,25,26,27,28,29,30},1),"ABCDEFGHIJKLMNOPQRSTUVWXYZ0123456789-_")))=0,ISERROR(VALUE(B920)))),"Недопустимый код: только латинские буквы A-Z в верхнем регистре, цифры, - и _; начало с буквы, до 30 символов (например MILK-001)",IF(SUMPRODUCT(--EXACT('Номенклатура'!$A$6:$A$205,B920))=0,"Код не найден в номенклатуре",IF(SUMPRODUCT(--EXACT('Номенклатура'!$A$6:$A$205,B920))&gt;1,"Код повторяется в номенклатуре",IF(ISNA(MATCH(C920,{"Приход","Расход","Списание","Корректировка остатка"},0)),"Выберите тип операции",IF(NOT(ISNUMBER(D920)),"Укажите количество",IF(D920=0,"Количество не может быть 0",IF(AND(C920&lt;&gt;"Корректировка остатка",D920&lt;0),"Для этого типа количество положительное",IF(NOT(ISNUMBER('Номенклатура'!$C$2)),"Укажите дату начала учёта",IF(A920&lt;INT('Номенклатура'!$C$2),"Раньше даты начала учёта: НЕ учтено",IF(AND(C920="Корректировка остатка",TRIM(G920)=""),"Учтено: добавьте пояснение","ОК")))))))))))))</f>
        <v/>
      </c>
    </row>
    <row r="921" spans="1:9" x14ac:dyDescent="0.25">
      <c r="A921" s="16"/>
      <c r="B921" s="13"/>
      <c r="C921" s="13"/>
      <c r="D921" s="14"/>
      <c r="E921" s="17" t="str">
        <f>IF(OR(B921="",SUMPRODUCT(--EXACT('Номенклатура'!$A$6:$A$205,B921))&lt;&gt;1),"",INDEX('Номенклатура'!$D$6:$D$205,SUMPRODUCT(EXACT('Номенклатура'!$A$6:$A$205,B921)*(ROW('Номенклатура'!$A$6:$A$205)-5)))&amp;"")</f>
        <v/>
      </c>
      <c r="F921" s="18" t="str">
        <f>IF(OR(I921="ОК",I921="Учтено: добавьте пояснение"),IF(C921="Приход",D921,IF(C921="Корректировка остатка",D921,-D921)),"")</f>
        <v/>
      </c>
      <c r="G921" s="13"/>
      <c r="H921" s="15" t="str">
        <f>IF(OR(B921="",SUMPRODUCT(--EXACT('Номенклатура'!$A$6:$A$205,B921))&lt;&gt;1),"",INDEX('Номенклатура'!$B$6:$B$205,SUMPRODUCT(EXACT('Номенклатура'!$A$6:$A$205,B921)*(ROW('Номенклатура'!$A$6:$A$205)-5)))&amp;"")</f>
        <v/>
      </c>
      <c r="I921" s="15" t="str">
        <f>IF(COUNTA(A921:D921,G921)=0,"",IF(NOT(ISNUMBER(A921)),"Укажите дату",IF(B921="","Укажите код",IF(NOT(AND(ISTEXT(B921),LEN(B921)&gt;0,LEN(B921)&lt;=30,ISNUMBER(FIND(LEFT(B921,1),"ABCDEFGHIJKLMNOPQRSTUVWXYZ")),SUMPRODUCT((MID(B921,{1,2,3,4,5,6,7,8,9,10,11,12,13,14,15,16,17,18,19,20,21,22,23,24,25,26,27,28,29,30},1)&lt;&gt;"")*ISERROR(FIND(MID(B921,{1,2,3,4,5,6,7,8,9,10,11,12,13,14,15,16,17,18,19,20,21,22,23,24,25,26,27,28,29,30},1),"ABCDEFGHIJKLMNOPQRSTUVWXYZ0123456789-_")))=0,ISERROR(VALUE(B921)))),"Недопустимый код: только латинские буквы A-Z в верхнем регистре, цифры, - и _; начало с буквы, до 30 символов (например MILK-001)",IF(SUMPRODUCT(--EXACT('Номенклатура'!$A$6:$A$205,B921))=0,"Код не найден в номенклатуре",IF(SUMPRODUCT(--EXACT('Номенклатура'!$A$6:$A$205,B921))&gt;1,"Код повторяется в номенклатуре",IF(ISNA(MATCH(C921,{"Приход","Расход","Списание","Корректировка остатка"},0)),"Выберите тип операции",IF(NOT(ISNUMBER(D921)),"Укажите количество",IF(D921=0,"Количество не может быть 0",IF(AND(C921&lt;&gt;"Корректировка остатка",D921&lt;0),"Для этого типа количество положительное",IF(NOT(ISNUMBER('Номенклатура'!$C$2)),"Укажите дату начала учёта",IF(A921&lt;INT('Номенклатура'!$C$2),"Раньше даты начала учёта: НЕ учтено",IF(AND(C921="Корректировка остатка",TRIM(G921)=""),"Учтено: добавьте пояснение","ОК")))))))))))))</f>
        <v/>
      </c>
    </row>
    <row r="922" spans="1:9" x14ac:dyDescent="0.25">
      <c r="A922" s="16"/>
      <c r="B922" s="13"/>
      <c r="C922" s="13"/>
      <c r="D922" s="14"/>
      <c r="E922" s="17" t="str">
        <f>IF(OR(B922="",SUMPRODUCT(--EXACT('Номенклатура'!$A$6:$A$205,B922))&lt;&gt;1),"",INDEX('Номенклатура'!$D$6:$D$205,SUMPRODUCT(EXACT('Номенклатура'!$A$6:$A$205,B922)*(ROW('Номенклатура'!$A$6:$A$205)-5)))&amp;"")</f>
        <v/>
      </c>
      <c r="F922" s="18" t="str">
        <f>IF(OR(I922="ОК",I922="Учтено: добавьте пояснение"),IF(C922="Приход",D922,IF(C922="Корректировка остатка",D922,-D922)),"")</f>
        <v/>
      </c>
      <c r="G922" s="13"/>
      <c r="H922" s="15" t="str">
        <f>IF(OR(B922="",SUMPRODUCT(--EXACT('Номенклатура'!$A$6:$A$205,B922))&lt;&gt;1),"",INDEX('Номенклатура'!$B$6:$B$205,SUMPRODUCT(EXACT('Номенклатура'!$A$6:$A$205,B922)*(ROW('Номенклатура'!$A$6:$A$205)-5)))&amp;"")</f>
        <v/>
      </c>
      <c r="I922" s="15" t="str">
        <f>IF(COUNTA(A922:D922,G922)=0,"",IF(NOT(ISNUMBER(A922)),"Укажите дату",IF(B922="","Укажите код",IF(NOT(AND(ISTEXT(B922),LEN(B922)&gt;0,LEN(B922)&lt;=30,ISNUMBER(FIND(LEFT(B922,1),"ABCDEFGHIJKLMNOPQRSTUVWXYZ")),SUMPRODUCT((MID(B922,{1,2,3,4,5,6,7,8,9,10,11,12,13,14,15,16,17,18,19,20,21,22,23,24,25,26,27,28,29,30},1)&lt;&gt;"")*ISERROR(FIND(MID(B922,{1,2,3,4,5,6,7,8,9,10,11,12,13,14,15,16,17,18,19,20,21,22,23,24,25,26,27,28,29,30},1),"ABCDEFGHIJKLMNOPQRSTUVWXYZ0123456789-_")))=0,ISERROR(VALUE(B922)))),"Недопустимый код: только латинские буквы A-Z в верхнем регистре, цифры, - и _; начало с буквы, до 30 символов (например MILK-001)",IF(SUMPRODUCT(--EXACT('Номенклатура'!$A$6:$A$205,B922))=0,"Код не найден в номенклатуре",IF(SUMPRODUCT(--EXACT('Номенклатура'!$A$6:$A$205,B922))&gt;1,"Код повторяется в номенклатуре",IF(ISNA(MATCH(C922,{"Приход","Расход","Списание","Корректировка остатка"},0)),"Выберите тип операции",IF(NOT(ISNUMBER(D922)),"Укажите количество",IF(D922=0,"Количество не может быть 0",IF(AND(C922&lt;&gt;"Корректировка остатка",D922&lt;0),"Для этого типа количество положительное",IF(NOT(ISNUMBER('Номенклатура'!$C$2)),"Укажите дату начала учёта",IF(A922&lt;INT('Номенклатура'!$C$2),"Раньше даты начала учёта: НЕ учтено",IF(AND(C922="Корректировка остатка",TRIM(G922)=""),"Учтено: добавьте пояснение","ОК")))))))))))))</f>
        <v/>
      </c>
    </row>
    <row r="923" spans="1:9" x14ac:dyDescent="0.25">
      <c r="A923" s="16"/>
      <c r="B923" s="13"/>
      <c r="C923" s="13"/>
      <c r="D923" s="14"/>
      <c r="E923" s="17" t="str">
        <f>IF(OR(B923="",SUMPRODUCT(--EXACT('Номенклатура'!$A$6:$A$205,B923))&lt;&gt;1),"",INDEX('Номенклатура'!$D$6:$D$205,SUMPRODUCT(EXACT('Номенклатура'!$A$6:$A$205,B923)*(ROW('Номенклатура'!$A$6:$A$205)-5)))&amp;"")</f>
        <v/>
      </c>
      <c r="F923" s="18" t="str">
        <f>IF(OR(I923="ОК",I923="Учтено: добавьте пояснение"),IF(C923="Приход",D923,IF(C923="Корректировка остатка",D923,-D923)),"")</f>
        <v/>
      </c>
      <c r="G923" s="13"/>
      <c r="H923" s="15" t="str">
        <f>IF(OR(B923="",SUMPRODUCT(--EXACT('Номенклатура'!$A$6:$A$205,B923))&lt;&gt;1),"",INDEX('Номенклатура'!$B$6:$B$205,SUMPRODUCT(EXACT('Номенклатура'!$A$6:$A$205,B923)*(ROW('Номенклатура'!$A$6:$A$205)-5)))&amp;"")</f>
        <v/>
      </c>
      <c r="I923" s="15" t="str">
        <f>IF(COUNTA(A923:D923,G923)=0,"",IF(NOT(ISNUMBER(A923)),"Укажите дату",IF(B923="","Укажите код",IF(NOT(AND(ISTEXT(B923),LEN(B923)&gt;0,LEN(B923)&lt;=30,ISNUMBER(FIND(LEFT(B923,1),"ABCDEFGHIJKLMNOPQRSTUVWXYZ")),SUMPRODUCT((MID(B923,{1,2,3,4,5,6,7,8,9,10,11,12,13,14,15,16,17,18,19,20,21,22,23,24,25,26,27,28,29,30},1)&lt;&gt;"")*ISERROR(FIND(MID(B923,{1,2,3,4,5,6,7,8,9,10,11,12,13,14,15,16,17,18,19,20,21,22,23,24,25,26,27,28,29,30},1),"ABCDEFGHIJKLMNOPQRSTUVWXYZ0123456789-_")))=0,ISERROR(VALUE(B923)))),"Недопустимый код: только латинские буквы A-Z в верхнем регистре, цифры, - и _; начало с буквы, до 30 символов (например MILK-001)",IF(SUMPRODUCT(--EXACT('Номенклатура'!$A$6:$A$205,B923))=0,"Код не найден в номенклатуре",IF(SUMPRODUCT(--EXACT('Номенклатура'!$A$6:$A$205,B923))&gt;1,"Код повторяется в номенклатуре",IF(ISNA(MATCH(C923,{"Приход","Расход","Списание","Корректировка остатка"},0)),"Выберите тип операции",IF(NOT(ISNUMBER(D923)),"Укажите количество",IF(D923=0,"Количество не может быть 0",IF(AND(C923&lt;&gt;"Корректировка остатка",D923&lt;0),"Для этого типа количество положительное",IF(NOT(ISNUMBER('Номенклатура'!$C$2)),"Укажите дату начала учёта",IF(A923&lt;INT('Номенклатура'!$C$2),"Раньше даты начала учёта: НЕ учтено",IF(AND(C923="Корректировка остатка",TRIM(G923)=""),"Учтено: добавьте пояснение","ОК")))))))))))))</f>
        <v/>
      </c>
    </row>
    <row r="924" spans="1:9" x14ac:dyDescent="0.25">
      <c r="A924" s="16"/>
      <c r="B924" s="13"/>
      <c r="C924" s="13"/>
      <c r="D924" s="14"/>
      <c r="E924" s="17" t="str">
        <f>IF(OR(B924="",SUMPRODUCT(--EXACT('Номенклатура'!$A$6:$A$205,B924))&lt;&gt;1),"",INDEX('Номенклатура'!$D$6:$D$205,SUMPRODUCT(EXACT('Номенклатура'!$A$6:$A$205,B924)*(ROW('Номенклатура'!$A$6:$A$205)-5)))&amp;"")</f>
        <v/>
      </c>
      <c r="F924" s="18" t="str">
        <f>IF(OR(I924="ОК",I924="Учтено: добавьте пояснение"),IF(C924="Приход",D924,IF(C924="Корректировка остатка",D924,-D924)),"")</f>
        <v/>
      </c>
      <c r="G924" s="13"/>
      <c r="H924" s="15" t="str">
        <f>IF(OR(B924="",SUMPRODUCT(--EXACT('Номенклатура'!$A$6:$A$205,B924))&lt;&gt;1),"",INDEX('Номенклатура'!$B$6:$B$205,SUMPRODUCT(EXACT('Номенклатура'!$A$6:$A$205,B924)*(ROW('Номенклатура'!$A$6:$A$205)-5)))&amp;"")</f>
        <v/>
      </c>
      <c r="I924" s="15" t="str">
        <f>IF(COUNTA(A924:D924,G924)=0,"",IF(NOT(ISNUMBER(A924)),"Укажите дату",IF(B924="","Укажите код",IF(NOT(AND(ISTEXT(B924),LEN(B924)&gt;0,LEN(B924)&lt;=30,ISNUMBER(FIND(LEFT(B924,1),"ABCDEFGHIJKLMNOPQRSTUVWXYZ")),SUMPRODUCT((MID(B924,{1,2,3,4,5,6,7,8,9,10,11,12,13,14,15,16,17,18,19,20,21,22,23,24,25,26,27,28,29,30},1)&lt;&gt;"")*ISERROR(FIND(MID(B924,{1,2,3,4,5,6,7,8,9,10,11,12,13,14,15,16,17,18,19,20,21,22,23,24,25,26,27,28,29,30},1),"ABCDEFGHIJKLMNOPQRSTUVWXYZ0123456789-_")))=0,ISERROR(VALUE(B924)))),"Недопустимый код: только латинские буквы A-Z в верхнем регистре, цифры, - и _; начало с буквы, до 30 символов (например MILK-001)",IF(SUMPRODUCT(--EXACT('Номенклатура'!$A$6:$A$205,B924))=0,"Код не найден в номенклатуре",IF(SUMPRODUCT(--EXACT('Номенклатура'!$A$6:$A$205,B924))&gt;1,"Код повторяется в номенклатуре",IF(ISNA(MATCH(C924,{"Приход","Расход","Списание","Корректировка остатка"},0)),"Выберите тип операции",IF(NOT(ISNUMBER(D924)),"Укажите количество",IF(D924=0,"Количество не может быть 0",IF(AND(C924&lt;&gt;"Корректировка остатка",D924&lt;0),"Для этого типа количество положительное",IF(NOT(ISNUMBER('Номенклатура'!$C$2)),"Укажите дату начала учёта",IF(A924&lt;INT('Номенклатура'!$C$2),"Раньше даты начала учёта: НЕ учтено",IF(AND(C924="Корректировка остатка",TRIM(G924)=""),"Учтено: добавьте пояснение","ОК")))))))))))))</f>
        <v/>
      </c>
    </row>
    <row r="925" spans="1:9" x14ac:dyDescent="0.25">
      <c r="A925" s="16"/>
      <c r="B925" s="13"/>
      <c r="C925" s="13"/>
      <c r="D925" s="14"/>
      <c r="E925" s="17" t="str">
        <f>IF(OR(B925="",SUMPRODUCT(--EXACT('Номенклатура'!$A$6:$A$205,B925))&lt;&gt;1),"",INDEX('Номенклатура'!$D$6:$D$205,SUMPRODUCT(EXACT('Номенклатура'!$A$6:$A$205,B925)*(ROW('Номенклатура'!$A$6:$A$205)-5)))&amp;"")</f>
        <v/>
      </c>
      <c r="F925" s="18" t="str">
        <f>IF(OR(I925="ОК",I925="Учтено: добавьте пояснение"),IF(C925="Приход",D925,IF(C925="Корректировка остатка",D925,-D925)),"")</f>
        <v/>
      </c>
      <c r="G925" s="13"/>
      <c r="H925" s="15" t="str">
        <f>IF(OR(B925="",SUMPRODUCT(--EXACT('Номенклатура'!$A$6:$A$205,B925))&lt;&gt;1),"",INDEX('Номенклатура'!$B$6:$B$205,SUMPRODUCT(EXACT('Номенклатура'!$A$6:$A$205,B925)*(ROW('Номенклатура'!$A$6:$A$205)-5)))&amp;"")</f>
        <v/>
      </c>
      <c r="I925" s="15" t="str">
        <f>IF(COUNTA(A925:D925,G925)=0,"",IF(NOT(ISNUMBER(A925)),"Укажите дату",IF(B925="","Укажите код",IF(NOT(AND(ISTEXT(B925),LEN(B925)&gt;0,LEN(B925)&lt;=30,ISNUMBER(FIND(LEFT(B925,1),"ABCDEFGHIJKLMNOPQRSTUVWXYZ")),SUMPRODUCT((MID(B925,{1,2,3,4,5,6,7,8,9,10,11,12,13,14,15,16,17,18,19,20,21,22,23,24,25,26,27,28,29,30},1)&lt;&gt;"")*ISERROR(FIND(MID(B925,{1,2,3,4,5,6,7,8,9,10,11,12,13,14,15,16,17,18,19,20,21,22,23,24,25,26,27,28,29,30},1),"ABCDEFGHIJKLMNOPQRSTUVWXYZ0123456789-_")))=0,ISERROR(VALUE(B925)))),"Недопустимый код: только латинские буквы A-Z в верхнем регистре, цифры, - и _; начало с буквы, до 30 символов (например MILK-001)",IF(SUMPRODUCT(--EXACT('Номенклатура'!$A$6:$A$205,B925))=0,"Код не найден в номенклатуре",IF(SUMPRODUCT(--EXACT('Номенклатура'!$A$6:$A$205,B925))&gt;1,"Код повторяется в номенклатуре",IF(ISNA(MATCH(C925,{"Приход","Расход","Списание","Корректировка остатка"},0)),"Выберите тип операции",IF(NOT(ISNUMBER(D925)),"Укажите количество",IF(D925=0,"Количество не может быть 0",IF(AND(C925&lt;&gt;"Корректировка остатка",D925&lt;0),"Для этого типа количество положительное",IF(NOT(ISNUMBER('Номенклатура'!$C$2)),"Укажите дату начала учёта",IF(A925&lt;INT('Номенклатура'!$C$2),"Раньше даты начала учёта: НЕ учтено",IF(AND(C925="Корректировка остатка",TRIM(G925)=""),"Учтено: добавьте пояснение","ОК")))))))))))))</f>
        <v/>
      </c>
    </row>
    <row r="926" spans="1:9" x14ac:dyDescent="0.25">
      <c r="A926" s="16"/>
      <c r="B926" s="13"/>
      <c r="C926" s="13"/>
      <c r="D926" s="14"/>
      <c r="E926" s="17" t="str">
        <f>IF(OR(B926="",SUMPRODUCT(--EXACT('Номенклатура'!$A$6:$A$205,B926))&lt;&gt;1),"",INDEX('Номенклатура'!$D$6:$D$205,SUMPRODUCT(EXACT('Номенклатура'!$A$6:$A$205,B926)*(ROW('Номенклатура'!$A$6:$A$205)-5)))&amp;"")</f>
        <v/>
      </c>
      <c r="F926" s="18" t="str">
        <f>IF(OR(I926="ОК",I926="Учтено: добавьте пояснение"),IF(C926="Приход",D926,IF(C926="Корректировка остатка",D926,-D926)),"")</f>
        <v/>
      </c>
      <c r="G926" s="13"/>
      <c r="H926" s="15" t="str">
        <f>IF(OR(B926="",SUMPRODUCT(--EXACT('Номенклатура'!$A$6:$A$205,B926))&lt;&gt;1),"",INDEX('Номенклатура'!$B$6:$B$205,SUMPRODUCT(EXACT('Номенклатура'!$A$6:$A$205,B926)*(ROW('Номенклатура'!$A$6:$A$205)-5)))&amp;"")</f>
        <v/>
      </c>
      <c r="I926" s="15" t="str">
        <f>IF(COUNTA(A926:D926,G926)=0,"",IF(NOT(ISNUMBER(A926)),"Укажите дату",IF(B926="","Укажите код",IF(NOT(AND(ISTEXT(B926),LEN(B926)&gt;0,LEN(B926)&lt;=30,ISNUMBER(FIND(LEFT(B926,1),"ABCDEFGHIJKLMNOPQRSTUVWXYZ")),SUMPRODUCT((MID(B926,{1,2,3,4,5,6,7,8,9,10,11,12,13,14,15,16,17,18,19,20,21,22,23,24,25,26,27,28,29,30},1)&lt;&gt;"")*ISERROR(FIND(MID(B926,{1,2,3,4,5,6,7,8,9,10,11,12,13,14,15,16,17,18,19,20,21,22,23,24,25,26,27,28,29,30},1),"ABCDEFGHIJKLMNOPQRSTUVWXYZ0123456789-_")))=0,ISERROR(VALUE(B926)))),"Недопустимый код: только латинские буквы A-Z в верхнем регистре, цифры, - и _; начало с буквы, до 30 символов (например MILK-001)",IF(SUMPRODUCT(--EXACT('Номенклатура'!$A$6:$A$205,B926))=0,"Код не найден в номенклатуре",IF(SUMPRODUCT(--EXACT('Номенклатура'!$A$6:$A$205,B926))&gt;1,"Код повторяется в номенклатуре",IF(ISNA(MATCH(C926,{"Приход","Расход","Списание","Корректировка остатка"},0)),"Выберите тип операции",IF(NOT(ISNUMBER(D926)),"Укажите количество",IF(D926=0,"Количество не может быть 0",IF(AND(C926&lt;&gt;"Корректировка остатка",D926&lt;0),"Для этого типа количество положительное",IF(NOT(ISNUMBER('Номенклатура'!$C$2)),"Укажите дату начала учёта",IF(A926&lt;INT('Номенклатура'!$C$2),"Раньше даты начала учёта: НЕ учтено",IF(AND(C926="Корректировка остатка",TRIM(G926)=""),"Учтено: добавьте пояснение","ОК")))))))))))))</f>
        <v/>
      </c>
    </row>
    <row r="927" spans="1:9" x14ac:dyDescent="0.25">
      <c r="A927" s="16"/>
      <c r="B927" s="13"/>
      <c r="C927" s="13"/>
      <c r="D927" s="14"/>
      <c r="E927" s="17" t="str">
        <f>IF(OR(B927="",SUMPRODUCT(--EXACT('Номенклатура'!$A$6:$A$205,B927))&lt;&gt;1),"",INDEX('Номенклатура'!$D$6:$D$205,SUMPRODUCT(EXACT('Номенклатура'!$A$6:$A$205,B927)*(ROW('Номенклатура'!$A$6:$A$205)-5)))&amp;"")</f>
        <v/>
      </c>
      <c r="F927" s="18" t="str">
        <f>IF(OR(I927="ОК",I927="Учтено: добавьте пояснение"),IF(C927="Приход",D927,IF(C927="Корректировка остатка",D927,-D927)),"")</f>
        <v/>
      </c>
      <c r="G927" s="13"/>
      <c r="H927" s="15" t="str">
        <f>IF(OR(B927="",SUMPRODUCT(--EXACT('Номенклатура'!$A$6:$A$205,B927))&lt;&gt;1),"",INDEX('Номенклатура'!$B$6:$B$205,SUMPRODUCT(EXACT('Номенклатура'!$A$6:$A$205,B927)*(ROW('Номенклатура'!$A$6:$A$205)-5)))&amp;"")</f>
        <v/>
      </c>
      <c r="I927" s="15" t="str">
        <f>IF(COUNTA(A927:D927,G927)=0,"",IF(NOT(ISNUMBER(A927)),"Укажите дату",IF(B927="","Укажите код",IF(NOT(AND(ISTEXT(B927),LEN(B927)&gt;0,LEN(B927)&lt;=30,ISNUMBER(FIND(LEFT(B927,1),"ABCDEFGHIJKLMNOPQRSTUVWXYZ")),SUMPRODUCT((MID(B927,{1,2,3,4,5,6,7,8,9,10,11,12,13,14,15,16,17,18,19,20,21,22,23,24,25,26,27,28,29,30},1)&lt;&gt;"")*ISERROR(FIND(MID(B927,{1,2,3,4,5,6,7,8,9,10,11,12,13,14,15,16,17,18,19,20,21,22,23,24,25,26,27,28,29,30},1),"ABCDEFGHIJKLMNOPQRSTUVWXYZ0123456789-_")))=0,ISERROR(VALUE(B927)))),"Недопустимый код: только латинские буквы A-Z в верхнем регистре, цифры, - и _; начало с буквы, до 30 символов (например MILK-001)",IF(SUMPRODUCT(--EXACT('Номенклатура'!$A$6:$A$205,B927))=0,"Код не найден в номенклатуре",IF(SUMPRODUCT(--EXACT('Номенклатура'!$A$6:$A$205,B927))&gt;1,"Код повторяется в номенклатуре",IF(ISNA(MATCH(C927,{"Приход","Расход","Списание","Корректировка остатка"},0)),"Выберите тип операции",IF(NOT(ISNUMBER(D927)),"Укажите количество",IF(D927=0,"Количество не может быть 0",IF(AND(C927&lt;&gt;"Корректировка остатка",D927&lt;0),"Для этого типа количество положительное",IF(NOT(ISNUMBER('Номенклатура'!$C$2)),"Укажите дату начала учёта",IF(A927&lt;INT('Номенклатура'!$C$2),"Раньше даты начала учёта: НЕ учтено",IF(AND(C927="Корректировка остатка",TRIM(G927)=""),"Учтено: добавьте пояснение","ОК")))))))))))))</f>
        <v/>
      </c>
    </row>
    <row r="928" spans="1:9" x14ac:dyDescent="0.25">
      <c r="A928" s="16"/>
      <c r="B928" s="13"/>
      <c r="C928" s="13"/>
      <c r="D928" s="14"/>
      <c r="E928" s="17" t="str">
        <f>IF(OR(B928="",SUMPRODUCT(--EXACT('Номенклатура'!$A$6:$A$205,B928))&lt;&gt;1),"",INDEX('Номенклатура'!$D$6:$D$205,SUMPRODUCT(EXACT('Номенклатура'!$A$6:$A$205,B928)*(ROW('Номенклатура'!$A$6:$A$205)-5)))&amp;"")</f>
        <v/>
      </c>
      <c r="F928" s="18" t="str">
        <f>IF(OR(I928="ОК",I928="Учтено: добавьте пояснение"),IF(C928="Приход",D928,IF(C928="Корректировка остатка",D928,-D928)),"")</f>
        <v/>
      </c>
      <c r="G928" s="13"/>
      <c r="H928" s="15" t="str">
        <f>IF(OR(B928="",SUMPRODUCT(--EXACT('Номенклатура'!$A$6:$A$205,B928))&lt;&gt;1),"",INDEX('Номенклатура'!$B$6:$B$205,SUMPRODUCT(EXACT('Номенклатура'!$A$6:$A$205,B928)*(ROW('Номенклатура'!$A$6:$A$205)-5)))&amp;"")</f>
        <v/>
      </c>
      <c r="I928" s="15" t="str">
        <f>IF(COUNTA(A928:D928,G928)=0,"",IF(NOT(ISNUMBER(A928)),"Укажите дату",IF(B928="","Укажите код",IF(NOT(AND(ISTEXT(B928),LEN(B928)&gt;0,LEN(B928)&lt;=30,ISNUMBER(FIND(LEFT(B928,1),"ABCDEFGHIJKLMNOPQRSTUVWXYZ")),SUMPRODUCT((MID(B928,{1,2,3,4,5,6,7,8,9,10,11,12,13,14,15,16,17,18,19,20,21,22,23,24,25,26,27,28,29,30},1)&lt;&gt;"")*ISERROR(FIND(MID(B928,{1,2,3,4,5,6,7,8,9,10,11,12,13,14,15,16,17,18,19,20,21,22,23,24,25,26,27,28,29,30},1),"ABCDEFGHIJKLMNOPQRSTUVWXYZ0123456789-_")))=0,ISERROR(VALUE(B928)))),"Недопустимый код: только латинские буквы A-Z в верхнем регистре, цифры, - и _; начало с буквы, до 30 символов (например MILK-001)",IF(SUMPRODUCT(--EXACT('Номенклатура'!$A$6:$A$205,B928))=0,"Код не найден в номенклатуре",IF(SUMPRODUCT(--EXACT('Номенклатура'!$A$6:$A$205,B928))&gt;1,"Код повторяется в номенклатуре",IF(ISNA(MATCH(C928,{"Приход","Расход","Списание","Корректировка остатка"},0)),"Выберите тип операции",IF(NOT(ISNUMBER(D928)),"Укажите количество",IF(D928=0,"Количество не может быть 0",IF(AND(C928&lt;&gt;"Корректировка остатка",D928&lt;0),"Для этого типа количество положительное",IF(NOT(ISNUMBER('Номенклатура'!$C$2)),"Укажите дату начала учёта",IF(A928&lt;INT('Номенклатура'!$C$2),"Раньше даты начала учёта: НЕ учтено",IF(AND(C928="Корректировка остатка",TRIM(G928)=""),"Учтено: добавьте пояснение","ОК")))))))))))))</f>
        <v/>
      </c>
    </row>
    <row r="929" spans="1:9" x14ac:dyDescent="0.25">
      <c r="A929" s="16"/>
      <c r="B929" s="13"/>
      <c r="C929" s="13"/>
      <c r="D929" s="14"/>
      <c r="E929" s="17" t="str">
        <f>IF(OR(B929="",SUMPRODUCT(--EXACT('Номенклатура'!$A$6:$A$205,B929))&lt;&gt;1),"",INDEX('Номенклатура'!$D$6:$D$205,SUMPRODUCT(EXACT('Номенклатура'!$A$6:$A$205,B929)*(ROW('Номенклатура'!$A$6:$A$205)-5)))&amp;"")</f>
        <v/>
      </c>
      <c r="F929" s="18" t="str">
        <f>IF(OR(I929="ОК",I929="Учтено: добавьте пояснение"),IF(C929="Приход",D929,IF(C929="Корректировка остатка",D929,-D929)),"")</f>
        <v/>
      </c>
      <c r="G929" s="13"/>
      <c r="H929" s="15" t="str">
        <f>IF(OR(B929="",SUMPRODUCT(--EXACT('Номенклатура'!$A$6:$A$205,B929))&lt;&gt;1),"",INDEX('Номенклатура'!$B$6:$B$205,SUMPRODUCT(EXACT('Номенклатура'!$A$6:$A$205,B929)*(ROW('Номенклатура'!$A$6:$A$205)-5)))&amp;"")</f>
        <v/>
      </c>
      <c r="I929" s="15" t="str">
        <f>IF(COUNTA(A929:D929,G929)=0,"",IF(NOT(ISNUMBER(A929)),"Укажите дату",IF(B929="","Укажите код",IF(NOT(AND(ISTEXT(B929),LEN(B929)&gt;0,LEN(B929)&lt;=30,ISNUMBER(FIND(LEFT(B929,1),"ABCDEFGHIJKLMNOPQRSTUVWXYZ")),SUMPRODUCT((MID(B929,{1,2,3,4,5,6,7,8,9,10,11,12,13,14,15,16,17,18,19,20,21,22,23,24,25,26,27,28,29,30},1)&lt;&gt;"")*ISERROR(FIND(MID(B929,{1,2,3,4,5,6,7,8,9,10,11,12,13,14,15,16,17,18,19,20,21,22,23,24,25,26,27,28,29,30},1),"ABCDEFGHIJKLMNOPQRSTUVWXYZ0123456789-_")))=0,ISERROR(VALUE(B929)))),"Недопустимый код: только латинские буквы A-Z в верхнем регистре, цифры, - и _; начало с буквы, до 30 символов (например MILK-001)",IF(SUMPRODUCT(--EXACT('Номенклатура'!$A$6:$A$205,B929))=0,"Код не найден в номенклатуре",IF(SUMPRODUCT(--EXACT('Номенклатура'!$A$6:$A$205,B929))&gt;1,"Код повторяется в номенклатуре",IF(ISNA(MATCH(C929,{"Приход","Расход","Списание","Корректировка остатка"},0)),"Выберите тип операции",IF(NOT(ISNUMBER(D929)),"Укажите количество",IF(D929=0,"Количество не может быть 0",IF(AND(C929&lt;&gt;"Корректировка остатка",D929&lt;0),"Для этого типа количество положительное",IF(NOT(ISNUMBER('Номенклатура'!$C$2)),"Укажите дату начала учёта",IF(A929&lt;INT('Номенклатура'!$C$2),"Раньше даты начала учёта: НЕ учтено",IF(AND(C929="Корректировка остатка",TRIM(G929)=""),"Учтено: добавьте пояснение","ОК")))))))))))))</f>
        <v/>
      </c>
    </row>
    <row r="930" spans="1:9" x14ac:dyDescent="0.25">
      <c r="A930" s="16"/>
      <c r="B930" s="13"/>
      <c r="C930" s="13"/>
      <c r="D930" s="14"/>
      <c r="E930" s="17" t="str">
        <f>IF(OR(B930="",SUMPRODUCT(--EXACT('Номенклатура'!$A$6:$A$205,B930))&lt;&gt;1),"",INDEX('Номенклатура'!$D$6:$D$205,SUMPRODUCT(EXACT('Номенклатура'!$A$6:$A$205,B930)*(ROW('Номенклатура'!$A$6:$A$205)-5)))&amp;"")</f>
        <v/>
      </c>
      <c r="F930" s="18" t="str">
        <f>IF(OR(I930="ОК",I930="Учтено: добавьте пояснение"),IF(C930="Приход",D930,IF(C930="Корректировка остатка",D930,-D930)),"")</f>
        <v/>
      </c>
      <c r="G930" s="13"/>
      <c r="H930" s="15" t="str">
        <f>IF(OR(B930="",SUMPRODUCT(--EXACT('Номенклатура'!$A$6:$A$205,B930))&lt;&gt;1),"",INDEX('Номенклатура'!$B$6:$B$205,SUMPRODUCT(EXACT('Номенклатура'!$A$6:$A$205,B930)*(ROW('Номенклатура'!$A$6:$A$205)-5)))&amp;"")</f>
        <v/>
      </c>
      <c r="I930" s="15" t="str">
        <f>IF(COUNTA(A930:D930,G930)=0,"",IF(NOT(ISNUMBER(A930)),"Укажите дату",IF(B930="","Укажите код",IF(NOT(AND(ISTEXT(B930),LEN(B930)&gt;0,LEN(B930)&lt;=30,ISNUMBER(FIND(LEFT(B930,1),"ABCDEFGHIJKLMNOPQRSTUVWXYZ")),SUMPRODUCT((MID(B930,{1,2,3,4,5,6,7,8,9,10,11,12,13,14,15,16,17,18,19,20,21,22,23,24,25,26,27,28,29,30},1)&lt;&gt;"")*ISERROR(FIND(MID(B930,{1,2,3,4,5,6,7,8,9,10,11,12,13,14,15,16,17,18,19,20,21,22,23,24,25,26,27,28,29,30},1),"ABCDEFGHIJKLMNOPQRSTUVWXYZ0123456789-_")))=0,ISERROR(VALUE(B930)))),"Недопустимый код: только латинские буквы A-Z в верхнем регистре, цифры, - и _; начало с буквы, до 30 символов (например MILK-001)",IF(SUMPRODUCT(--EXACT('Номенклатура'!$A$6:$A$205,B930))=0,"Код не найден в номенклатуре",IF(SUMPRODUCT(--EXACT('Номенклатура'!$A$6:$A$205,B930))&gt;1,"Код повторяется в номенклатуре",IF(ISNA(MATCH(C930,{"Приход","Расход","Списание","Корректировка остатка"},0)),"Выберите тип операции",IF(NOT(ISNUMBER(D930)),"Укажите количество",IF(D930=0,"Количество не может быть 0",IF(AND(C930&lt;&gt;"Корректировка остатка",D930&lt;0),"Для этого типа количество положительное",IF(NOT(ISNUMBER('Номенклатура'!$C$2)),"Укажите дату начала учёта",IF(A930&lt;INT('Номенклатура'!$C$2),"Раньше даты начала учёта: НЕ учтено",IF(AND(C930="Корректировка остатка",TRIM(G930)=""),"Учтено: добавьте пояснение","ОК")))))))))))))</f>
        <v/>
      </c>
    </row>
    <row r="931" spans="1:9" x14ac:dyDescent="0.25">
      <c r="A931" s="16"/>
      <c r="B931" s="13"/>
      <c r="C931" s="13"/>
      <c r="D931" s="14"/>
      <c r="E931" s="17" t="str">
        <f>IF(OR(B931="",SUMPRODUCT(--EXACT('Номенклатура'!$A$6:$A$205,B931))&lt;&gt;1),"",INDEX('Номенклатура'!$D$6:$D$205,SUMPRODUCT(EXACT('Номенклатура'!$A$6:$A$205,B931)*(ROW('Номенклатура'!$A$6:$A$205)-5)))&amp;"")</f>
        <v/>
      </c>
      <c r="F931" s="18" t="str">
        <f>IF(OR(I931="ОК",I931="Учтено: добавьте пояснение"),IF(C931="Приход",D931,IF(C931="Корректировка остатка",D931,-D931)),"")</f>
        <v/>
      </c>
      <c r="G931" s="13"/>
      <c r="H931" s="15" t="str">
        <f>IF(OR(B931="",SUMPRODUCT(--EXACT('Номенклатура'!$A$6:$A$205,B931))&lt;&gt;1),"",INDEX('Номенклатура'!$B$6:$B$205,SUMPRODUCT(EXACT('Номенклатура'!$A$6:$A$205,B931)*(ROW('Номенклатура'!$A$6:$A$205)-5)))&amp;"")</f>
        <v/>
      </c>
      <c r="I931" s="15" t="str">
        <f>IF(COUNTA(A931:D931,G931)=0,"",IF(NOT(ISNUMBER(A931)),"Укажите дату",IF(B931="","Укажите код",IF(NOT(AND(ISTEXT(B931),LEN(B931)&gt;0,LEN(B931)&lt;=30,ISNUMBER(FIND(LEFT(B931,1),"ABCDEFGHIJKLMNOPQRSTUVWXYZ")),SUMPRODUCT((MID(B931,{1,2,3,4,5,6,7,8,9,10,11,12,13,14,15,16,17,18,19,20,21,22,23,24,25,26,27,28,29,30},1)&lt;&gt;"")*ISERROR(FIND(MID(B931,{1,2,3,4,5,6,7,8,9,10,11,12,13,14,15,16,17,18,19,20,21,22,23,24,25,26,27,28,29,30},1),"ABCDEFGHIJKLMNOPQRSTUVWXYZ0123456789-_")))=0,ISERROR(VALUE(B931)))),"Недопустимый код: только латинские буквы A-Z в верхнем регистре, цифры, - и _; начало с буквы, до 30 символов (например MILK-001)",IF(SUMPRODUCT(--EXACT('Номенклатура'!$A$6:$A$205,B931))=0,"Код не найден в номенклатуре",IF(SUMPRODUCT(--EXACT('Номенклатура'!$A$6:$A$205,B931))&gt;1,"Код повторяется в номенклатуре",IF(ISNA(MATCH(C931,{"Приход","Расход","Списание","Корректировка остатка"},0)),"Выберите тип операции",IF(NOT(ISNUMBER(D931)),"Укажите количество",IF(D931=0,"Количество не может быть 0",IF(AND(C931&lt;&gt;"Корректировка остатка",D931&lt;0),"Для этого типа количество положительное",IF(NOT(ISNUMBER('Номенклатура'!$C$2)),"Укажите дату начала учёта",IF(A931&lt;INT('Номенклатура'!$C$2),"Раньше даты начала учёта: НЕ учтено",IF(AND(C931="Корректировка остатка",TRIM(G931)=""),"Учтено: добавьте пояснение","ОК")))))))))))))</f>
        <v/>
      </c>
    </row>
    <row r="932" spans="1:9" x14ac:dyDescent="0.25">
      <c r="A932" s="16"/>
      <c r="B932" s="13"/>
      <c r="C932" s="13"/>
      <c r="D932" s="14"/>
      <c r="E932" s="17" t="str">
        <f>IF(OR(B932="",SUMPRODUCT(--EXACT('Номенклатура'!$A$6:$A$205,B932))&lt;&gt;1),"",INDEX('Номенклатура'!$D$6:$D$205,SUMPRODUCT(EXACT('Номенклатура'!$A$6:$A$205,B932)*(ROW('Номенклатура'!$A$6:$A$205)-5)))&amp;"")</f>
        <v/>
      </c>
      <c r="F932" s="18" t="str">
        <f>IF(OR(I932="ОК",I932="Учтено: добавьте пояснение"),IF(C932="Приход",D932,IF(C932="Корректировка остатка",D932,-D932)),"")</f>
        <v/>
      </c>
      <c r="G932" s="13"/>
      <c r="H932" s="15" t="str">
        <f>IF(OR(B932="",SUMPRODUCT(--EXACT('Номенклатура'!$A$6:$A$205,B932))&lt;&gt;1),"",INDEX('Номенклатура'!$B$6:$B$205,SUMPRODUCT(EXACT('Номенклатура'!$A$6:$A$205,B932)*(ROW('Номенклатура'!$A$6:$A$205)-5)))&amp;"")</f>
        <v/>
      </c>
      <c r="I932" s="15" t="str">
        <f>IF(COUNTA(A932:D932,G932)=0,"",IF(NOT(ISNUMBER(A932)),"Укажите дату",IF(B932="","Укажите код",IF(NOT(AND(ISTEXT(B932),LEN(B932)&gt;0,LEN(B932)&lt;=30,ISNUMBER(FIND(LEFT(B932,1),"ABCDEFGHIJKLMNOPQRSTUVWXYZ")),SUMPRODUCT((MID(B932,{1,2,3,4,5,6,7,8,9,10,11,12,13,14,15,16,17,18,19,20,21,22,23,24,25,26,27,28,29,30},1)&lt;&gt;"")*ISERROR(FIND(MID(B932,{1,2,3,4,5,6,7,8,9,10,11,12,13,14,15,16,17,18,19,20,21,22,23,24,25,26,27,28,29,30},1),"ABCDEFGHIJKLMNOPQRSTUVWXYZ0123456789-_")))=0,ISERROR(VALUE(B932)))),"Недопустимый код: только латинские буквы A-Z в верхнем регистре, цифры, - и _; начало с буквы, до 30 символов (например MILK-001)",IF(SUMPRODUCT(--EXACT('Номенклатура'!$A$6:$A$205,B932))=0,"Код не найден в номенклатуре",IF(SUMPRODUCT(--EXACT('Номенклатура'!$A$6:$A$205,B932))&gt;1,"Код повторяется в номенклатуре",IF(ISNA(MATCH(C932,{"Приход","Расход","Списание","Корректировка остатка"},0)),"Выберите тип операции",IF(NOT(ISNUMBER(D932)),"Укажите количество",IF(D932=0,"Количество не может быть 0",IF(AND(C932&lt;&gt;"Корректировка остатка",D932&lt;0),"Для этого типа количество положительное",IF(NOT(ISNUMBER('Номенклатура'!$C$2)),"Укажите дату начала учёта",IF(A932&lt;INT('Номенклатура'!$C$2),"Раньше даты начала учёта: НЕ учтено",IF(AND(C932="Корректировка остатка",TRIM(G932)=""),"Учтено: добавьте пояснение","ОК")))))))))))))</f>
        <v/>
      </c>
    </row>
    <row r="933" spans="1:9" x14ac:dyDescent="0.25">
      <c r="A933" s="16"/>
      <c r="B933" s="13"/>
      <c r="C933" s="13"/>
      <c r="D933" s="14"/>
      <c r="E933" s="17" t="str">
        <f>IF(OR(B933="",SUMPRODUCT(--EXACT('Номенклатура'!$A$6:$A$205,B933))&lt;&gt;1),"",INDEX('Номенклатура'!$D$6:$D$205,SUMPRODUCT(EXACT('Номенклатура'!$A$6:$A$205,B933)*(ROW('Номенклатура'!$A$6:$A$205)-5)))&amp;"")</f>
        <v/>
      </c>
      <c r="F933" s="18" t="str">
        <f>IF(OR(I933="ОК",I933="Учтено: добавьте пояснение"),IF(C933="Приход",D933,IF(C933="Корректировка остатка",D933,-D933)),"")</f>
        <v/>
      </c>
      <c r="G933" s="13"/>
      <c r="H933" s="15" t="str">
        <f>IF(OR(B933="",SUMPRODUCT(--EXACT('Номенклатура'!$A$6:$A$205,B933))&lt;&gt;1),"",INDEX('Номенклатура'!$B$6:$B$205,SUMPRODUCT(EXACT('Номенклатура'!$A$6:$A$205,B933)*(ROW('Номенклатура'!$A$6:$A$205)-5)))&amp;"")</f>
        <v/>
      </c>
      <c r="I933" s="15" t="str">
        <f>IF(COUNTA(A933:D933,G933)=0,"",IF(NOT(ISNUMBER(A933)),"Укажите дату",IF(B933="","Укажите код",IF(NOT(AND(ISTEXT(B933),LEN(B933)&gt;0,LEN(B933)&lt;=30,ISNUMBER(FIND(LEFT(B933,1),"ABCDEFGHIJKLMNOPQRSTUVWXYZ")),SUMPRODUCT((MID(B933,{1,2,3,4,5,6,7,8,9,10,11,12,13,14,15,16,17,18,19,20,21,22,23,24,25,26,27,28,29,30},1)&lt;&gt;"")*ISERROR(FIND(MID(B933,{1,2,3,4,5,6,7,8,9,10,11,12,13,14,15,16,17,18,19,20,21,22,23,24,25,26,27,28,29,30},1),"ABCDEFGHIJKLMNOPQRSTUVWXYZ0123456789-_")))=0,ISERROR(VALUE(B933)))),"Недопустимый код: только латинские буквы A-Z в верхнем регистре, цифры, - и _; начало с буквы, до 30 символов (например MILK-001)",IF(SUMPRODUCT(--EXACT('Номенклатура'!$A$6:$A$205,B933))=0,"Код не найден в номенклатуре",IF(SUMPRODUCT(--EXACT('Номенклатура'!$A$6:$A$205,B933))&gt;1,"Код повторяется в номенклатуре",IF(ISNA(MATCH(C933,{"Приход","Расход","Списание","Корректировка остатка"},0)),"Выберите тип операции",IF(NOT(ISNUMBER(D933)),"Укажите количество",IF(D933=0,"Количество не может быть 0",IF(AND(C933&lt;&gt;"Корректировка остатка",D933&lt;0),"Для этого типа количество положительное",IF(NOT(ISNUMBER('Номенклатура'!$C$2)),"Укажите дату начала учёта",IF(A933&lt;INT('Номенклатура'!$C$2),"Раньше даты начала учёта: НЕ учтено",IF(AND(C933="Корректировка остатка",TRIM(G933)=""),"Учтено: добавьте пояснение","ОК")))))))))))))</f>
        <v/>
      </c>
    </row>
    <row r="934" spans="1:9" x14ac:dyDescent="0.25">
      <c r="A934" s="16"/>
      <c r="B934" s="13"/>
      <c r="C934" s="13"/>
      <c r="D934" s="14"/>
      <c r="E934" s="17" t="str">
        <f>IF(OR(B934="",SUMPRODUCT(--EXACT('Номенклатура'!$A$6:$A$205,B934))&lt;&gt;1),"",INDEX('Номенклатура'!$D$6:$D$205,SUMPRODUCT(EXACT('Номенклатура'!$A$6:$A$205,B934)*(ROW('Номенклатура'!$A$6:$A$205)-5)))&amp;"")</f>
        <v/>
      </c>
      <c r="F934" s="18" t="str">
        <f>IF(OR(I934="ОК",I934="Учтено: добавьте пояснение"),IF(C934="Приход",D934,IF(C934="Корректировка остатка",D934,-D934)),"")</f>
        <v/>
      </c>
      <c r="G934" s="13"/>
      <c r="H934" s="15" t="str">
        <f>IF(OR(B934="",SUMPRODUCT(--EXACT('Номенклатура'!$A$6:$A$205,B934))&lt;&gt;1),"",INDEX('Номенклатура'!$B$6:$B$205,SUMPRODUCT(EXACT('Номенклатура'!$A$6:$A$205,B934)*(ROW('Номенклатура'!$A$6:$A$205)-5)))&amp;"")</f>
        <v/>
      </c>
      <c r="I934" s="15" t="str">
        <f>IF(COUNTA(A934:D934,G934)=0,"",IF(NOT(ISNUMBER(A934)),"Укажите дату",IF(B934="","Укажите код",IF(NOT(AND(ISTEXT(B934),LEN(B934)&gt;0,LEN(B934)&lt;=30,ISNUMBER(FIND(LEFT(B934,1),"ABCDEFGHIJKLMNOPQRSTUVWXYZ")),SUMPRODUCT((MID(B934,{1,2,3,4,5,6,7,8,9,10,11,12,13,14,15,16,17,18,19,20,21,22,23,24,25,26,27,28,29,30},1)&lt;&gt;"")*ISERROR(FIND(MID(B934,{1,2,3,4,5,6,7,8,9,10,11,12,13,14,15,16,17,18,19,20,21,22,23,24,25,26,27,28,29,30},1),"ABCDEFGHIJKLMNOPQRSTUVWXYZ0123456789-_")))=0,ISERROR(VALUE(B934)))),"Недопустимый код: только латинские буквы A-Z в верхнем регистре, цифры, - и _; начало с буквы, до 30 символов (например MILK-001)",IF(SUMPRODUCT(--EXACT('Номенклатура'!$A$6:$A$205,B934))=0,"Код не найден в номенклатуре",IF(SUMPRODUCT(--EXACT('Номенклатура'!$A$6:$A$205,B934))&gt;1,"Код повторяется в номенклатуре",IF(ISNA(MATCH(C934,{"Приход","Расход","Списание","Корректировка остатка"},0)),"Выберите тип операции",IF(NOT(ISNUMBER(D934)),"Укажите количество",IF(D934=0,"Количество не может быть 0",IF(AND(C934&lt;&gt;"Корректировка остатка",D934&lt;0),"Для этого типа количество положительное",IF(NOT(ISNUMBER('Номенклатура'!$C$2)),"Укажите дату начала учёта",IF(A934&lt;INT('Номенклатура'!$C$2),"Раньше даты начала учёта: НЕ учтено",IF(AND(C934="Корректировка остатка",TRIM(G934)=""),"Учтено: добавьте пояснение","ОК")))))))))))))</f>
        <v/>
      </c>
    </row>
    <row r="935" spans="1:9" x14ac:dyDescent="0.25">
      <c r="A935" s="16"/>
      <c r="B935" s="13"/>
      <c r="C935" s="13"/>
      <c r="D935" s="14"/>
      <c r="E935" s="17" t="str">
        <f>IF(OR(B935="",SUMPRODUCT(--EXACT('Номенклатура'!$A$6:$A$205,B935))&lt;&gt;1),"",INDEX('Номенклатура'!$D$6:$D$205,SUMPRODUCT(EXACT('Номенклатура'!$A$6:$A$205,B935)*(ROW('Номенклатура'!$A$6:$A$205)-5)))&amp;"")</f>
        <v/>
      </c>
      <c r="F935" s="18" t="str">
        <f>IF(OR(I935="ОК",I935="Учтено: добавьте пояснение"),IF(C935="Приход",D935,IF(C935="Корректировка остатка",D935,-D935)),"")</f>
        <v/>
      </c>
      <c r="G935" s="13"/>
      <c r="H935" s="15" t="str">
        <f>IF(OR(B935="",SUMPRODUCT(--EXACT('Номенклатура'!$A$6:$A$205,B935))&lt;&gt;1),"",INDEX('Номенклатура'!$B$6:$B$205,SUMPRODUCT(EXACT('Номенклатура'!$A$6:$A$205,B935)*(ROW('Номенклатура'!$A$6:$A$205)-5)))&amp;"")</f>
        <v/>
      </c>
      <c r="I935" s="15" t="str">
        <f>IF(COUNTA(A935:D935,G935)=0,"",IF(NOT(ISNUMBER(A935)),"Укажите дату",IF(B935="","Укажите код",IF(NOT(AND(ISTEXT(B935),LEN(B935)&gt;0,LEN(B935)&lt;=30,ISNUMBER(FIND(LEFT(B935,1),"ABCDEFGHIJKLMNOPQRSTUVWXYZ")),SUMPRODUCT((MID(B935,{1,2,3,4,5,6,7,8,9,10,11,12,13,14,15,16,17,18,19,20,21,22,23,24,25,26,27,28,29,30},1)&lt;&gt;"")*ISERROR(FIND(MID(B935,{1,2,3,4,5,6,7,8,9,10,11,12,13,14,15,16,17,18,19,20,21,22,23,24,25,26,27,28,29,30},1),"ABCDEFGHIJKLMNOPQRSTUVWXYZ0123456789-_")))=0,ISERROR(VALUE(B935)))),"Недопустимый код: только латинские буквы A-Z в верхнем регистре, цифры, - и _; начало с буквы, до 30 символов (например MILK-001)",IF(SUMPRODUCT(--EXACT('Номенклатура'!$A$6:$A$205,B935))=0,"Код не найден в номенклатуре",IF(SUMPRODUCT(--EXACT('Номенклатура'!$A$6:$A$205,B935))&gt;1,"Код повторяется в номенклатуре",IF(ISNA(MATCH(C935,{"Приход","Расход","Списание","Корректировка остатка"},0)),"Выберите тип операции",IF(NOT(ISNUMBER(D935)),"Укажите количество",IF(D935=0,"Количество не может быть 0",IF(AND(C935&lt;&gt;"Корректировка остатка",D935&lt;0),"Для этого типа количество положительное",IF(NOT(ISNUMBER('Номенклатура'!$C$2)),"Укажите дату начала учёта",IF(A935&lt;INT('Номенклатура'!$C$2),"Раньше даты начала учёта: НЕ учтено",IF(AND(C935="Корректировка остатка",TRIM(G935)=""),"Учтено: добавьте пояснение","ОК")))))))))))))</f>
        <v/>
      </c>
    </row>
    <row r="936" spans="1:9" x14ac:dyDescent="0.25">
      <c r="A936" s="16"/>
      <c r="B936" s="13"/>
      <c r="C936" s="13"/>
      <c r="D936" s="14"/>
      <c r="E936" s="17" t="str">
        <f>IF(OR(B936="",SUMPRODUCT(--EXACT('Номенклатура'!$A$6:$A$205,B936))&lt;&gt;1),"",INDEX('Номенклатура'!$D$6:$D$205,SUMPRODUCT(EXACT('Номенклатура'!$A$6:$A$205,B936)*(ROW('Номенклатура'!$A$6:$A$205)-5)))&amp;"")</f>
        <v/>
      </c>
      <c r="F936" s="18" t="str">
        <f>IF(OR(I936="ОК",I936="Учтено: добавьте пояснение"),IF(C936="Приход",D936,IF(C936="Корректировка остатка",D936,-D936)),"")</f>
        <v/>
      </c>
      <c r="G936" s="13"/>
      <c r="H936" s="15" t="str">
        <f>IF(OR(B936="",SUMPRODUCT(--EXACT('Номенклатура'!$A$6:$A$205,B936))&lt;&gt;1),"",INDEX('Номенклатура'!$B$6:$B$205,SUMPRODUCT(EXACT('Номенклатура'!$A$6:$A$205,B936)*(ROW('Номенклатура'!$A$6:$A$205)-5)))&amp;"")</f>
        <v/>
      </c>
      <c r="I936" s="15" t="str">
        <f>IF(COUNTA(A936:D936,G936)=0,"",IF(NOT(ISNUMBER(A936)),"Укажите дату",IF(B936="","Укажите код",IF(NOT(AND(ISTEXT(B936),LEN(B936)&gt;0,LEN(B936)&lt;=30,ISNUMBER(FIND(LEFT(B936,1),"ABCDEFGHIJKLMNOPQRSTUVWXYZ")),SUMPRODUCT((MID(B936,{1,2,3,4,5,6,7,8,9,10,11,12,13,14,15,16,17,18,19,20,21,22,23,24,25,26,27,28,29,30},1)&lt;&gt;"")*ISERROR(FIND(MID(B936,{1,2,3,4,5,6,7,8,9,10,11,12,13,14,15,16,17,18,19,20,21,22,23,24,25,26,27,28,29,30},1),"ABCDEFGHIJKLMNOPQRSTUVWXYZ0123456789-_")))=0,ISERROR(VALUE(B936)))),"Недопустимый код: только латинские буквы A-Z в верхнем регистре, цифры, - и _; начало с буквы, до 30 символов (например MILK-001)",IF(SUMPRODUCT(--EXACT('Номенклатура'!$A$6:$A$205,B936))=0,"Код не найден в номенклатуре",IF(SUMPRODUCT(--EXACT('Номенклатура'!$A$6:$A$205,B936))&gt;1,"Код повторяется в номенклатуре",IF(ISNA(MATCH(C936,{"Приход","Расход","Списание","Корректировка остатка"},0)),"Выберите тип операции",IF(NOT(ISNUMBER(D936)),"Укажите количество",IF(D936=0,"Количество не может быть 0",IF(AND(C936&lt;&gt;"Корректировка остатка",D936&lt;0),"Для этого типа количество положительное",IF(NOT(ISNUMBER('Номенклатура'!$C$2)),"Укажите дату начала учёта",IF(A936&lt;INT('Номенклатура'!$C$2),"Раньше даты начала учёта: НЕ учтено",IF(AND(C936="Корректировка остатка",TRIM(G936)=""),"Учтено: добавьте пояснение","ОК")))))))))))))</f>
        <v/>
      </c>
    </row>
    <row r="937" spans="1:9" x14ac:dyDescent="0.25">
      <c r="A937" s="16"/>
      <c r="B937" s="13"/>
      <c r="C937" s="13"/>
      <c r="D937" s="14"/>
      <c r="E937" s="17" t="str">
        <f>IF(OR(B937="",SUMPRODUCT(--EXACT('Номенклатура'!$A$6:$A$205,B937))&lt;&gt;1),"",INDEX('Номенклатура'!$D$6:$D$205,SUMPRODUCT(EXACT('Номенклатура'!$A$6:$A$205,B937)*(ROW('Номенклатура'!$A$6:$A$205)-5)))&amp;"")</f>
        <v/>
      </c>
      <c r="F937" s="18" t="str">
        <f>IF(OR(I937="ОК",I937="Учтено: добавьте пояснение"),IF(C937="Приход",D937,IF(C937="Корректировка остатка",D937,-D937)),"")</f>
        <v/>
      </c>
      <c r="G937" s="13"/>
      <c r="H937" s="15" t="str">
        <f>IF(OR(B937="",SUMPRODUCT(--EXACT('Номенклатура'!$A$6:$A$205,B937))&lt;&gt;1),"",INDEX('Номенклатура'!$B$6:$B$205,SUMPRODUCT(EXACT('Номенклатура'!$A$6:$A$205,B937)*(ROW('Номенклатура'!$A$6:$A$205)-5)))&amp;"")</f>
        <v/>
      </c>
      <c r="I937" s="15" t="str">
        <f>IF(COUNTA(A937:D937,G937)=0,"",IF(NOT(ISNUMBER(A937)),"Укажите дату",IF(B937="","Укажите код",IF(NOT(AND(ISTEXT(B937),LEN(B937)&gt;0,LEN(B937)&lt;=30,ISNUMBER(FIND(LEFT(B937,1),"ABCDEFGHIJKLMNOPQRSTUVWXYZ")),SUMPRODUCT((MID(B937,{1,2,3,4,5,6,7,8,9,10,11,12,13,14,15,16,17,18,19,20,21,22,23,24,25,26,27,28,29,30},1)&lt;&gt;"")*ISERROR(FIND(MID(B937,{1,2,3,4,5,6,7,8,9,10,11,12,13,14,15,16,17,18,19,20,21,22,23,24,25,26,27,28,29,30},1),"ABCDEFGHIJKLMNOPQRSTUVWXYZ0123456789-_")))=0,ISERROR(VALUE(B937)))),"Недопустимый код: только латинские буквы A-Z в верхнем регистре, цифры, - и _; начало с буквы, до 30 символов (например MILK-001)",IF(SUMPRODUCT(--EXACT('Номенклатура'!$A$6:$A$205,B937))=0,"Код не найден в номенклатуре",IF(SUMPRODUCT(--EXACT('Номенклатура'!$A$6:$A$205,B937))&gt;1,"Код повторяется в номенклатуре",IF(ISNA(MATCH(C937,{"Приход","Расход","Списание","Корректировка остатка"},0)),"Выберите тип операции",IF(NOT(ISNUMBER(D937)),"Укажите количество",IF(D937=0,"Количество не может быть 0",IF(AND(C937&lt;&gt;"Корректировка остатка",D937&lt;0),"Для этого типа количество положительное",IF(NOT(ISNUMBER('Номенклатура'!$C$2)),"Укажите дату начала учёта",IF(A937&lt;INT('Номенклатура'!$C$2),"Раньше даты начала учёта: НЕ учтено",IF(AND(C937="Корректировка остатка",TRIM(G937)=""),"Учтено: добавьте пояснение","ОК")))))))))))))</f>
        <v/>
      </c>
    </row>
    <row r="938" spans="1:9" x14ac:dyDescent="0.25">
      <c r="A938" s="16"/>
      <c r="B938" s="13"/>
      <c r="C938" s="13"/>
      <c r="D938" s="14"/>
      <c r="E938" s="17" t="str">
        <f>IF(OR(B938="",SUMPRODUCT(--EXACT('Номенклатура'!$A$6:$A$205,B938))&lt;&gt;1),"",INDEX('Номенклатура'!$D$6:$D$205,SUMPRODUCT(EXACT('Номенклатура'!$A$6:$A$205,B938)*(ROW('Номенклатура'!$A$6:$A$205)-5)))&amp;"")</f>
        <v/>
      </c>
      <c r="F938" s="18" t="str">
        <f>IF(OR(I938="ОК",I938="Учтено: добавьте пояснение"),IF(C938="Приход",D938,IF(C938="Корректировка остатка",D938,-D938)),"")</f>
        <v/>
      </c>
      <c r="G938" s="13"/>
      <c r="H938" s="15" t="str">
        <f>IF(OR(B938="",SUMPRODUCT(--EXACT('Номенклатура'!$A$6:$A$205,B938))&lt;&gt;1),"",INDEX('Номенклатура'!$B$6:$B$205,SUMPRODUCT(EXACT('Номенклатура'!$A$6:$A$205,B938)*(ROW('Номенклатура'!$A$6:$A$205)-5)))&amp;"")</f>
        <v/>
      </c>
      <c r="I938" s="15" t="str">
        <f>IF(COUNTA(A938:D938,G938)=0,"",IF(NOT(ISNUMBER(A938)),"Укажите дату",IF(B938="","Укажите код",IF(NOT(AND(ISTEXT(B938),LEN(B938)&gt;0,LEN(B938)&lt;=30,ISNUMBER(FIND(LEFT(B938,1),"ABCDEFGHIJKLMNOPQRSTUVWXYZ")),SUMPRODUCT((MID(B938,{1,2,3,4,5,6,7,8,9,10,11,12,13,14,15,16,17,18,19,20,21,22,23,24,25,26,27,28,29,30},1)&lt;&gt;"")*ISERROR(FIND(MID(B938,{1,2,3,4,5,6,7,8,9,10,11,12,13,14,15,16,17,18,19,20,21,22,23,24,25,26,27,28,29,30},1),"ABCDEFGHIJKLMNOPQRSTUVWXYZ0123456789-_")))=0,ISERROR(VALUE(B938)))),"Недопустимый код: только латинские буквы A-Z в верхнем регистре, цифры, - и _; начало с буквы, до 30 символов (например MILK-001)",IF(SUMPRODUCT(--EXACT('Номенклатура'!$A$6:$A$205,B938))=0,"Код не найден в номенклатуре",IF(SUMPRODUCT(--EXACT('Номенклатура'!$A$6:$A$205,B938))&gt;1,"Код повторяется в номенклатуре",IF(ISNA(MATCH(C938,{"Приход","Расход","Списание","Корректировка остатка"},0)),"Выберите тип операции",IF(NOT(ISNUMBER(D938)),"Укажите количество",IF(D938=0,"Количество не может быть 0",IF(AND(C938&lt;&gt;"Корректировка остатка",D938&lt;0),"Для этого типа количество положительное",IF(NOT(ISNUMBER('Номенклатура'!$C$2)),"Укажите дату начала учёта",IF(A938&lt;INT('Номенклатура'!$C$2),"Раньше даты начала учёта: НЕ учтено",IF(AND(C938="Корректировка остатка",TRIM(G938)=""),"Учтено: добавьте пояснение","ОК")))))))))))))</f>
        <v/>
      </c>
    </row>
    <row r="939" spans="1:9" x14ac:dyDescent="0.25">
      <c r="A939" s="16"/>
      <c r="B939" s="13"/>
      <c r="C939" s="13"/>
      <c r="D939" s="14"/>
      <c r="E939" s="17" t="str">
        <f>IF(OR(B939="",SUMPRODUCT(--EXACT('Номенклатура'!$A$6:$A$205,B939))&lt;&gt;1),"",INDEX('Номенклатура'!$D$6:$D$205,SUMPRODUCT(EXACT('Номенклатура'!$A$6:$A$205,B939)*(ROW('Номенклатура'!$A$6:$A$205)-5)))&amp;"")</f>
        <v/>
      </c>
      <c r="F939" s="18" t="str">
        <f>IF(OR(I939="ОК",I939="Учтено: добавьте пояснение"),IF(C939="Приход",D939,IF(C939="Корректировка остатка",D939,-D939)),"")</f>
        <v/>
      </c>
      <c r="G939" s="13"/>
      <c r="H939" s="15" t="str">
        <f>IF(OR(B939="",SUMPRODUCT(--EXACT('Номенклатура'!$A$6:$A$205,B939))&lt;&gt;1),"",INDEX('Номенклатура'!$B$6:$B$205,SUMPRODUCT(EXACT('Номенклатура'!$A$6:$A$205,B939)*(ROW('Номенклатура'!$A$6:$A$205)-5)))&amp;"")</f>
        <v/>
      </c>
      <c r="I939" s="15" t="str">
        <f>IF(COUNTA(A939:D939,G939)=0,"",IF(NOT(ISNUMBER(A939)),"Укажите дату",IF(B939="","Укажите код",IF(NOT(AND(ISTEXT(B939),LEN(B939)&gt;0,LEN(B939)&lt;=30,ISNUMBER(FIND(LEFT(B939,1),"ABCDEFGHIJKLMNOPQRSTUVWXYZ")),SUMPRODUCT((MID(B939,{1,2,3,4,5,6,7,8,9,10,11,12,13,14,15,16,17,18,19,20,21,22,23,24,25,26,27,28,29,30},1)&lt;&gt;"")*ISERROR(FIND(MID(B939,{1,2,3,4,5,6,7,8,9,10,11,12,13,14,15,16,17,18,19,20,21,22,23,24,25,26,27,28,29,30},1),"ABCDEFGHIJKLMNOPQRSTUVWXYZ0123456789-_")))=0,ISERROR(VALUE(B939)))),"Недопустимый код: только латинские буквы A-Z в верхнем регистре, цифры, - и _; начало с буквы, до 30 символов (например MILK-001)",IF(SUMPRODUCT(--EXACT('Номенклатура'!$A$6:$A$205,B939))=0,"Код не найден в номенклатуре",IF(SUMPRODUCT(--EXACT('Номенклатура'!$A$6:$A$205,B939))&gt;1,"Код повторяется в номенклатуре",IF(ISNA(MATCH(C939,{"Приход","Расход","Списание","Корректировка остатка"},0)),"Выберите тип операции",IF(NOT(ISNUMBER(D939)),"Укажите количество",IF(D939=0,"Количество не может быть 0",IF(AND(C939&lt;&gt;"Корректировка остатка",D939&lt;0),"Для этого типа количество положительное",IF(NOT(ISNUMBER('Номенклатура'!$C$2)),"Укажите дату начала учёта",IF(A939&lt;INT('Номенклатура'!$C$2),"Раньше даты начала учёта: НЕ учтено",IF(AND(C939="Корректировка остатка",TRIM(G939)=""),"Учтено: добавьте пояснение","ОК")))))))))))))</f>
        <v/>
      </c>
    </row>
    <row r="940" spans="1:9" x14ac:dyDescent="0.25">
      <c r="A940" s="16"/>
      <c r="B940" s="13"/>
      <c r="C940" s="13"/>
      <c r="D940" s="14"/>
      <c r="E940" s="17" t="str">
        <f>IF(OR(B940="",SUMPRODUCT(--EXACT('Номенклатура'!$A$6:$A$205,B940))&lt;&gt;1),"",INDEX('Номенклатура'!$D$6:$D$205,SUMPRODUCT(EXACT('Номенклатура'!$A$6:$A$205,B940)*(ROW('Номенклатура'!$A$6:$A$205)-5)))&amp;"")</f>
        <v/>
      </c>
      <c r="F940" s="18" t="str">
        <f>IF(OR(I940="ОК",I940="Учтено: добавьте пояснение"),IF(C940="Приход",D940,IF(C940="Корректировка остатка",D940,-D940)),"")</f>
        <v/>
      </c>
      <c r="G940" s="13"/>
      <c r="H940" s="15" t="str">
        <f>IF(OR(B940="",SUMPRODUCT(--EXACT('Номенклатура'!$A$6:$A$205,B940))&lt;&gt;1),"",INDEX('Номенклатура'!$B$6:$B$205,SUMPRODUCT(EXACT('Номенклатура'!$A$6:$A$205,B940)*(ROW('Номенклатура'!$A$6:$A$205)-5)))&amp;"")</f>
        <v/>
      </c>
      <c r="I940" s="15" t="str">
        <f>IF(COUNTA(A940:D940,G940)=0,"",IF(NOT(ISNUMBER(A940)),"Укажите дату",IF(B940="","Укажите код",IF(NOT(AND(ISTEXT(B940),LEN(B940)&gt;0,LEN(B940)&lt;=30,ISNUMBER(FIND(LEFT(B940,1),"ABCDEFGHIJKLMNOPQRSTUVWXYZ")),SUMPRODUCT((MID(B940,{1,2,3,4,5,6,7,8,9,10,11,12,13,14,15,16,17,18,19,20,21,22,23,24,25,26,27,28,29,30},1)&lt;&gt;"")*ISERROR(FIND(MID(B940,{1,2,3,4,5,6,7,8,9,10,11,12,13,14,15,16,17,18,19,20,21,22,23,24,25,26,27,28,29,30},1),"ABCDEFGHIJKLMNOPQRSTUVWXYZ0123456789-_")))=0,ISERROR(VALUE(B940)))),"Недопустимый код: только латинские буквы A-Z в верхнем регистре, цифры, - и _; начало с буквы, до 30 символов (например MILK-001)",IF(SUMPRODUCT(--EXACT('Номенклатура'!$A$6:$A$205,B940))=0,"Код не найден в номенклатуре",IF(SUMPRODUCT(--EXACT('Номенклатура'!$A$6:$A$205,B940))&gt;1,"Код повторяется в номенклатуре",IF(ISNA(MATCH(C940,{"Приход","Расход","Списание","Корректировка остатка"},0)),"Выберите тип операции",IF(NOT(ISNUMBER(D940)),"Укажите количество",IF(D940=0,"Количество не может быть 0",IF(AND(C940&lt;&gt;"Корректировка остатка",D940&lt;0),"Для этого типа количество положительное",IF(NOT(ISNUMBER('Номенклатура'!$C$2)),"Укажите дату начала учёта",IF(A940&lt;INT('Номенклатура'!$C$2),"Раньше даты начала учёта: НЕ учтено",IF(AND(C940="Корректировка остатка",TRIM(G940)=""),"Учтено: добавьте пояснение","ОК")))))))))))))</f>
        <v/>
      </c>
    </row>
    <row r="941" spans="1:9" x14ac:dyDescent="0.25">
      <c r="A941" s="16"/>
      <c r="B941" s="13"/>
      <c r="C941" s="13"/>
      <c r="D941" s="14"/>
      <c r="E941" s="17" t="str">
        <f>IF(OR(B941="",SUMPRODUCT(--EXACT('Номенклатура'!$A$6:$A$205,B941))&lt;&gt;1),"",INDEX('Номенклатура'!$D$6:$D$205,SUMPRODUCT(EXACT('Номенклатура'!$A$6:$A$205,B941)*(ROW('Номенклатура'!$A$6:$A$205)-5)))&amp;"")</f>
        <v/>
      </c>
      <c r="F941" s="18" t="str">
        <f>IF(OR(I941="ОК",I941="Учтено: добавьте пояснение"),IF(C941="Приход",D941,IF(C941="Корректировка остатка",D941,-D941)),"")</f>
        <v/>
      </c>
      <c r="G941" s="13"/>
      <c r="H941" s="15" t="str">
        <f>IF(OR(B941="",SUMPRODUCT(--EXACT('Номенклатура'!$A$6:$A$205,B941))&lt;&gt;1),"",INDEX('Номенклатура'!$B$6:$B$205,SUMPRODUCT(EXACT('Номенклатура'!$A$6:$A$205,B941)*(ROW('Номенклатура'!$A$6:$A$205)-5)))&amp;"")</f>
        <v/>
      </c>
      <c r="I941" s="15" t="str">
        <f>IF(COUNTA(A941:D941,G941)=0,"",IF(NOT(ISNUMBER(A941)),"Укажите дату",IF(B941="","Укажите код",IF(NOT(AND(ISTEXT(B941),LEN(B941)&gt;0,LEN(B941)&lt;=30,ISNUMBER(FIND(LEFT(B941,1),"ABCDEFGHIJKLMNOPQRSTUVWXYZ")),SUMPRODUCT((MID(B941,{1,2,3,4,5,6,7,8,9,10,11,12,13,14,15,16,17,18,19,20,21,22,23,24,25,26,27,28,29,30},1)&lt;&gt;"")*ISERROR(FIND(MID(B941,{1,2,3,4,5,6,7,8,9,10,11,12,13,14,15,16,17,18,19,20,21,22,23,24,25,26,27,28,29,30},1),"ABCDEFGHIJKLMNOPQRSTUVWXYZ0123456789-_")))=0,ISERROR(VALUE(B941)))),"Недопустимый код: только латинские буквы A-Z в верхнем регистре, цифры, - и _; начало с буквы, до 30 символов (например MILK-001)",IF(SUMPRODUCT(--EXACT('Номенклатура'!$A$6:$A$205,B941))=0,"Код не найден в номенклатуре",IF(SUMPRODUCT(--EXACT('Номенклатура'!$A$6:$A$205,B941))&gt;1,"Код повторяется в номенклатуре",IF(ISNA(MATCH(C941,{"Приход","Расход","Списание","Корректировка остатка"},0)),"Выберите тип операции",IF(NOT(ISNUMBER(D941)),"Укажите количество",IF(D941=0,"Количество не может быть 0",IF(AND(C941&lt;&gt;"Корректировка остатка",D941&lt;0),"Для этого типа количество положительное",IF(NOT(ISNUMBER('Номенклатура'!$C$2)),"Укажите дату начала учёта",IF(A941&lt;INT('Номенклатура'!$C$2),"Раньше даты начала учёта: НЕ учтено",IF(AND(C941="Корректировка остатка",TRIM(G941)=""),"Учтено: добавьте пояснение","ОК")))))))))))))</f>
        <v/>
      </c>
    </row>
    <row r="942" spans="1:9" x14ac:dyDescent="0.25">
      <c r="A942" s="16"/>
      <c r="B942" s="13"/>
      <c r="C942" s="13"/>
      <c r="D942" s="14"/>
      <c r="E942" s="17" t="str">
        <f>IF(OR(B942="",SUMPRODUCT(--EXACT('Номенклатура'!$A$6:$A$205,B942))&lt;&gt;1),"",INDEX('Номенклатура'!$D$6:$D$205,SUMPRODUCT(EXACT('Номенклатура'!$A$6:$A$205,B942)*(ROW('Номенклатура'!$A$6:$A$205)-5)))&amp;"")</f>
        <v/>
      </c>
      <c r="F942" s="18" t="str">
        <f>IF(OR(I942="ОК",I942="Учтено: добавьте пояснение"),IF(C942="Приход",D942,IF(C942="Корректировка остатка",D942,-D942)),"")</f>
        <v/>
      </c>
      <c r="G942" s="13"/>
      <c r="H942" s="15" t="str">
        <f>IF(OR(B942="",SUMPRODUCT(--EXACT('Номенклатура'!$A$6:$A$205,B942))&lt;&gt;1),"",INDEX('Номенклатура'!$B$6:$B$205,SUMPRODUCT(EXACT('Номенклатура'!$A$6:$A$205,B942)*(ROW('Номенклатура'!$A$6:$A$205)-5)))&amp;"")</f>
        <v/>
      </c>
      <c r="I942" s="15" t="str">
        <f>IF(COUNTA(A942:D942,G942)=0,"",IF(NOT(ISNUMBER(A942)),"Укажите дату",IF(B942="","Укажите код",IF(NOT(AND(ISTEXT(B942),LEN(B942)&gt;0,LEN(B942)&lt;=30,ISNUMBER(FIND(LEFT(B942,1),"ABCDEFGHIJKLMNOPQRSTUVWXYZ")),SUMPRODUCT((MID(B942,{1,2,3,4,5,6,7,8,9,10,11,12,13,14,15,16,17,18,19,20,21,22,23,24,25,26,27,28,29,30},1)&lt;&gt;"")*ISERROR(FIND(MID(B942,{1,2,3,4,5,6,7,8,9,10,11,12,13,14,15,16,17,18,19,20,21,22,23,24,25,26,27,28,29,30},1),"ABCDEFGHIJKLMNOPQRSTUVWXYZ0123456789-_")))=0,ISERROR(VALUE(B942)))),"Недопустимый код: только латинские буквы A-Z в верхнем регистре, цифры, - и _; начало с буквы, до 30 символов (например MILK-001)",IF(SUMPRODUCT(--EXACT('Номенклатура'!$A$6:$A$205,B942))=0,"Код не найден в номенклатуре",IF(SUMPRODUCT(--EXACT('Номенклатура'!$A$6:$A$205,B942))&gt;1,"Код повторяется в номенклатуре",IF(ISNA(MATCH(C942,{"Приход","Расход","Списание","Корректировка остатка"},0)),"Выберите тип операции",IF(NOT(ISNUMBER(D942)),"Укажите количество",IF(D942=0,"Количество не может быть 0",IF(AND(C942&lt;&gt;"Корректировка остатка",D942&lt;0),"Для этого типа количество положительное",IF(NOT(ISNUMBER('Номенклатура'!$C$2)),"Укажите дату начала учёта",IF(A942&lt;INT('Номенклатура'!$C$2),"Раньше даты начала учёта: НЕ учтено",IF(AND(C942="Корректировка остатка",TRIM(G942)=""),"Учтено: добавьте пояснение","ОК")))))))))))))</f>
        <v/>
      </c>
    </row>
    <row r="943" spans="1:9" x14ac:dyDescent="0.25">
      <c r="A943" s="16"/>
      <c r="B943" s="13"/>
      <c r="C943" s="13"/>
      <c r="D943" s="14"/>
      <c r="E943" s="17" t="str">
        <f>IF(OR(B943="",SUMPRODUCT(--EXACT('Номенклатура'!$A$6:$A$205,B943))&lt;&gt;1),"",INDEX('Номенклатура'!$D$6:$D$205,SUMPRODUCT(EXACT('Номенклатура'!$A$6:$A$205,B943)*(ROW('Номенклатура'!$A$6:$A$205)-5)))&amp;"")</f>
        <v/>
      </c>
      <c r="F943" s="18" t="str">
        <f>IF(OR(I943="ОК",I943="Учтено: добавьте пояснение"),IF(C943="Приход",D943,IF(C943="Корректировка остатка",D943,-D943)),"")</f>
        <v/>
      </c>
      <c r="G943" s="13"/>
      <c r="H943" s="15" t="str">
        <f>IF(OR(B943="",SUMPRODUCT(--EXACT('Номенклатура'!$A$6:$A$205,B943))&lt;&gt;1),"",INDEX('Номенклатура'!$B$6:$B$205,SUMPRODUCT(EXACT('Номенклатура'!$A$6:$A$205,B943)*(ROW('Номенклатура'!$A$6:$A$205)-5)))&amp;"")</f>
        <v/>
      </c>
      <c r="I943" s="15" t="str">
        <f>IF(COUNTA(A943:D943,G943)=0,"",IF(NOT(ISNUMBER(A943)),"Укажите дату",IF(B943="","Укажите код",IF(NOT(AND(ISTEXT(B943),LEN(B943)&gt;0,LEN(B943)&lt;=30,ISNUMBER(FIND(LEFT(B943,1),"ABCDEFGHIJKLMNOPQRSTUVWXYZ")),SUMPRODUCT((MID(B943,{1,2,3,4,5,6,7,8,9,10,11,12,13,14,15,16,17,18,19,20,21,22,23,24,25,26,27,28,29,30},1)&lt;&gt;"")*ISERROR(FIND(MID(B943,{1,2,3,4,5,6,7,8,9,10,11,12,13,14,15,16,17,18,19,20,21,22,23,24,25,26,27,28,29,30},1),"ABCDEFGHIJKLMNOPQRSTUVWXYZ0123456789-_")))=0,ISERROR(VALUE(B943)))),"Недопустимый код: только латинские буквы A-Z в верхнем регистре, цифры, - и _; начало с буквы, до 30 символов (например MILK-001)",IF(SUMPRODUCT(--EXACT('Номенклатура'!$A$6:$A$205,B943))=0,"Код не найден в номенклатуре",IF(SUMPRODUCT(--EXACT('Номенклатура'!$A$6:$A$205,B943))&gt;1,"Код повторяется в номенклатуре",IF(ISNA(MATCH(C943,{"Приход","Расход","Списание","Корректировка остатка"},0)),"Выберите тип операции",IF(NOT(ISNUMBER(D943)),"Укажите количество",IF(D943=0,"Количество не может быть 0",IF(AND(C943&lt;&gt;"Корректировка остатка",D943&lt;0),"Для этого типа количество положительное",IF(NOT(ISNUMBER('Номенклатура'!$C$2)),"Укажите дату начала учёта",IF(A943&lt;INT('Номенклатура'!$C$2),"Раньше даты начала учёта: НЕ учтено",IF(AND(C943="Корректировка остатка",TRIM(G943)=""),"Учтено: добавьте пояснение","ОК")))))))))))))</f>
        <v/>
      </c>
    </row>
    <row r="944" spans="1:9" x14ac:dyDescent="0.25">
      <c r="A944" s="16"/>
      <c r="B944" s="13"/>
      <c r="C944" s="13"/>
      <c r="D944" s="14"/>
      <c r="E944" s="17" t="str">
        <f>IF(OR(B944="",SUMPRODUCT(--EXACT('Номенклатура'!$A$6:$A$205,B944))&lt;&gt;1),"",INDEX('Номенклатура'!$D$6:$D$205,SUMPRODUCT(EXACT('Номенклатура'!$A$6:$A$205,B944)*(ROW('Номенклатура'!$A$6:$A$205)-5)))&amp;"")</f>
        <v/>
      </c>
      <c r="F944" s="18" t="str">
        <f>IF(OR(I944="ОК",I944="Учтено: добавьте пояснение"),IF(C944="Приход",D944,IF(C944="Корректировка остатка",D944,-D944)),"")</f>
        <v/>
      </c>
      <c r="G944" s="13"/>
      <c r="H944" s="15" t="str">
        <f>IF(OR(B944="",SUMPRODUCT(--EXACT('Номенклатура'!$A$6:$A$205,B944))&lt;&gt;1),"",INDEX('Номенклатура'!$B$6:$B$205,SUMPRODUCT(EXACT('Номенклатура'!$A$6:$A$205,B944)*(ROW('Номенклатура'!$A$6:$A$205)-5)))&amp;"")</f>
        <v/>
      </c>
      <c r="I944" s="15" t="str">
        <f>IF(COUNTA(A944:D944,G944)=0,"",IF(NOT(ISNUMBER(A944)),"Укажите дату",IF(B944="","Укажите код",IF(NOT(AND(ISTEXT(B944),LEN(B944)&gt;0,LEN(B944)&lt;=30,ISNUMBER(FIND(LEFT(B944,1),"ABCDEFGHIJKLMNOPQRSTUVWXYZ")),SUMPRODUCT((MID(B944,{1,2,3,4,5,6,7,8,9,10,11,12,13,14,15,16,17,18,19,20,21,22,23,24,25,26,27,28,29,30},1)&lt;&gt;"")*ISERROR(FIND(MID(B944,{1,2,3,4,5,6,7,8,9,10,11,12,13,14,15,16,17,18,19,20,21,22,23,24,25,26,27,28,29,30},1),"ABCDEFGHIJKLMNOPQRSTUVWXYZ0123456789-_")))=0,ISERROR(VALUE(B944)))),"Недопустимый код: только латинские буквы A-Z в верхнем регистре, цифры, - и _; начало с буквы, до 30 символов (например MILK-001)",IF(SUMPRODUCT(--EXACT('Номенклатура'!$A$6:$A$205,B944))=0,"Код не найден в номенклатуре",IF(SUMPRODUCT(--EXACT('Номенклатура'!$A$6:$A$205,B944))&gt;1,"Код повторяется в номенклатуре",IF(ISNA(MATCH(C944,{"Приход","Расход","Списание","Корректировка остатка"},0)),"Выберите тип операции",IF(NOT(ISNUMBER(D944)),"Укажите количество",IF(D944=0,"Количество не может быть 0",IF(AND(C944&lt;&gt;"Корректировка остатка",D944&lt;0),"Для этого типа количество положительное",IF(NOT(ISNUMBER('Номенклатура'!$C$2)),"Укажите дату начала учёта",IF(A944&lt;INT('Номенклатура'!$C$2),"Раньше даты начала учёта: НЕ учтено",IF(AND(C944="Корректировка остатка",TRIM(G944)=""),"Учтено: добавьте пояснение","ОК")))))))))))))</f>
        <v/>
      </c>
    </row>
    <row r="945" spans="1:9" x14ac:dyDescent="0.25">
      <c r="A945" s="16"/>
      <c r="B945" s="13"/>
      <c r="C945" s="13"/>
      <c r="D945" s="14"/>
      <c r="E945" s="17" t="str">
        <f>IF(OR(B945="",SUMPRODUCT(--EXACT('Номенклатура'!$A$6:$A$205,B945))&lt;&gt;1),"",INDEX('Номенклатура'!$D$6:$D$205,SUMPRODUCT(EXACT('Номенклатура'!$A$6:$A$205,B945)*(ROW('Номенклатура'!$A$6:$A$205)-5)))&amp;"")</f>
        <v/>
      </c>
      <c r="F945" s="18" t="str">
        <f>IF(OR(I945="ОК",I945="Учтено: добавьте пояснение"),IF(C945="Приход",D945,IF(C945="Корректировка остатка",D945,-D945)),"")</f>
        <v/>
      </c>
      <c r="G945" s="13"/>
      <c r="H945" s="15" t="str">
        <f>IF(OR(B945="",SUMPRODUCT(--EXACT('Номенклатура'!$A$6:$A$205,B945))&lt;&gt;1),"",INDEX('Номенклатура'!$B$6:$B$205,SUMPRODUCT(EXACT('Номенклатура'!$A$6:$A$205,B945)*(ROW('Номенклатура'!$A$6:$A$205)-5)))&amp;"")</f>
        <v/>
      </c>
      <c r="I945" s="15" t="str">
        <f>IF(COUNTA(A945:D945,G945)=0,"",IF(NOT(ISNUMBER(A945)),"Укажите дату",IF(B945="","Укажите код",IF(NOT(AND(ISTEXT(B945),LEN(B945)&gt;0,LEN(B945)&lt;=30,ISNUMBER(FIND(LEFT(B945,1),"ABCDEFGHIJKLMNOPQRSTUVWXYZ")),SUMPRODUCT((MID(B945,{1,2,3,4,5,6,7,8,9,10,11,12,13,14,15,16,17,18,19,20,21,22,23,24,25,26,27,28,29,30},1)&lt;&gt;"")*ISERROR(FIND(MID(B945,{1,2,3,4,5,6,7,8,9,10,11,12,13,14,15,16,17,18,19,20,21,22,23,24,25,26,27,28,29,30},1),"ABCDEFGHIJKLMNOPQRSTUVWXYZ0123456789-_")))=0,ISERROR(VALUE(B945)))),"Недопустимый код: только латинские буквы A-Z в верхнем регистре, цифры, - и _; начало с буквы, до 30 символов (например MILK-001)",IF(SUMPRODUCT(--EXACT('Номенклатура'!$A$6:$A$205,B945))=0,"Код не найден в номенклатуре",IF(SUMPRODUCT(--EXACT('Номенклатура'!$A$6:$A$205,B945))&gt;1,"Код повторяется в номенклатуре",IF(ISNA(MATCH(C945,{"Приход","Расход","Списание","Корректировка остатка"},0)),"Выберите тип операции",IF(NOT(ISNUMBER(D945)),"Укажите количество",IF(D945=0,"Количество не может быть 0",IF(AND(C945&lt;&gt;"Корректировка остатка",D945&lt;0),"Для этого типа количество положительное",IF(NOT(ISNUMBER('Номенклатура'!$C$2)),"Укажите дату начала учёта",IF(A945&lt;INT('Номенклатура'!$C$2),"Раньше даты начала учёта: НЕ учтено",IF(AND(C945="Корректировка остатка",TRIM(G945)=""),"Учтено: добавьте пояснение","ОК")))))))))))))</f>
        <v/>
      </c>
    </row>
    <row r="946" spans="1:9" x14ac:dyDescent="0.25">
      <c r="A946" s="16"/>
      <c r="B946" s="13"/>
      <c r="C946" s="13"/>
      <c r="D946" s="14"/>
      <c r="E946" s="17" t="str">
        <f>IF(OR(B946="",SUMPRODUCT(--EXACT('Номенклатура'!$A$6:$A$205,B946))&lt;&gt;1),"",INDEX('Номенклатура'!$D$6:$D$205,SUMPRODUCT(EXACT('Номенклатура'!$A$6:$A$205,B946)*(ROW('Номенклатура'!$A$6:$A$205)-5)))&amp;"")</f>
        <v/>
      </c>
      <c r="F946" s="18" t="str">
        <f>IF(OR(I946="ОК",I946="Учтено: добавьте пояснение"),IF(C946="Приход",D946,IF(C946="Корректировка остатка",D946,-D946)),"")</f>
        <v/>
      </c>
      <c r="G946" s="13"/>
      <c r="H946" s="15" t="str">
        <f>IF(OR(B946="",SUMPRODUCT(--EXACT('Номенклатура'!$A$6:$A$205,B946))&lt;&gt;1),"",INDEX('Номенклатура'!$B$6:$B$205,SUMPRODUCT(EXACT('Номенклатура'!$A$6:$A$205,B946)*(ROW('Номенклатура'!$A$6:$A$205)-5)))&amp;"")</f>
        <v/>
      </c>
      <c r="I946" s="15" t="str">
        <f>IF(COUNTA(A946:D946,G946)=0,"",IF(NOT(ISNUMBER(A946)),"Укажите дату",IF(B946="","Укажите код",IF(NOT(AND(ISTEXT(B946),LEN(B946)&gt;0,LEN(B946)&lt;=30,ISNUMBER(FIND(LEFT(B946,1),"ABCDEFGHIJKLMNOPQRSTUVWXYZ")),SUMPRODUCT((MID(B946,{1,2,3,4,5,6,7,8,9,10,11,12,13,14,15,16,17,18,19,20,21,22,23,24,25,26,27,28,29,30},1)&lt;&gt;"")*ISERROR(FIND(MID(B946,{1,2,3,4,5,6,7,8,9,10,11,12,13,14,15,16,17,18,19,20,21,22,23,24,25,26,27,28,29,30},1),"ABCDEFGHIJKLMNOPQRSTUVWXYZ0123456789-_")))=0,ISERROR(VALUE(B946)))),"Недопустимый код: только латинские буквы A-Z в верхнем регистре, цифры, - и _; начало с буквы, до 30 символов (например MILK-001)",IF(SUMPRODUCT(--EXACT('Номенклатура'!$A$6:$A$205,B946))=0,"Код не найден в номенклатуре",IF(SUMPRODUCT(--EXACT('Номенклатура'!$A$6:$A$205,B946))&gt;1,"Код повторяется в номенклатуре",IF(ISNA(MATCH(C946,{"Приход","Расход","Списание","Корректировка остатка"},0)),"Выберите тип операции",IF(NOT(ISNUMBER(D946)),"Укажите количество",IF(D946=0,"Количество не может быть 0",IF(AND(C946&lt;&gt;"Корректировка остатка",D946&lt;0),"Для этого типа количество положительное",IF(NOT(ISNUMBER('Номенклатура'!$C$2)),"Укажите дату начала учёта",IF(A946&lt;INT('Номенклатура'!$C$2),"Раньше даты начала учёта: НЕ учтено",IF(AND(C946="Корректировка остатка",TRIM(G946)=""),"Учтено: добавьте пояснение","ОК")))))))))))))</f>
        <v/>
      </c>
    </row>
    <row r="947" spans="1:9" x14ac:dyDescent="0.25">
      <c r="A947" s="16"/>
      <c r="B947" s="13"/>
      <c r="C947" s="13"/>
      <c r="D947" s="14"/>
      <c r="E947" s="17" t="str">
        <f>IF(OR(B947="",SUMPRODUCT(--EXACT('Номенклатура'!$A$6:$A$205,B947))&lt;&gt;1),"",INDEX('Номенклатура'!$D$6:$D$205,SUMPRODUCT(EXACT('Номенклатура'!$A$6:$A$205,B947)*(ROW('Номенклатура'!$A$6:$A$205)-5)))&amp;"")</f>
        <v/>
      </c>
      <c r="F947" s="18" t="str">
        <f>IF(OR(I947="ОК",I947="Учтено: добавьте пояснение"),IF(C947="Приход",D947,IF(C947="Корректировка остатка",D947,-D947)),"")</f>
        <v/>
      </c>
      <c r="G947" s="13"/>
      <c r="H947" s="15" t="str">
        <f>IF(OR(B947="",SUMPRODUCT(--EXACT('Номенклатура'!$A$6:$A$205,B947))&lt;&gt;1),"",INDEX('Номенклатура'!$B$6:$B$205,SUMPRODUCT(EXACT('Номенклатура'!$A$6:$A$205,B947)*(ROW('Номенклатура'!$A$6:$A$205)-5)))&amp;"")</f>
        <v/>
      </c>
      <c r="I947" s="15" t="str">
        <f>IF(COUNTA(A947:D947,G947)=0,"",IF(NOT(ISNUMBER(A947)),"Укажите дату",IF(B947="","Укажите код",IF(NOT(AND(ISTEXT(B947),LEN(B947)&gt;0,LEN(B947)&lt;=30,ISNUMBER(FIND(LEFT(B947,1),"ABCDEFGHIJKLMNOPQRSTUVWXYZ")),SUMPRODUCT((MID(B947,{1,2,3,4,5,6,7,8,9,10,11,12,13,14,15,16,17,18,19,20,21,22,23,24,25,26,27,28,29,30},1)&lt;&gt;"")*ISERROR(FIND(MID(B947,{1,2,3,4,5,6,7,8,9,10,11,12,13,14,15,16,17,18,19,20,21,22,23,24,25,26,27,28,29,30},1),"ABCDEFGHIJKLMNOPQRSTUVWXYZ0123456789-_")))=0,ISERROR(VALUE(B947)))),"Недопустимый код: только латинские буквы A-Z в верхнем регистре, цифры, - и _; начало с буквы, до 30 символов (например MILK-001)",IF(SUMPRODUCT(--EXACT('Номенклатура'!$A$6:$A$205,B947))=0,"Код не найден в номенклатуре",IF(SUMPRODUCT(--EXACT('Номенклатура'!$A$6:$A$205,B947))&gt;1,"Код повторяется в номенклатуре",IF(ISNA(MATCH(C947,{"Приход","Расход","Списание","Корректировка остатка"},0)),"Выберите тип операции",IF(NOT(ISNUMBER(D947)),"Укажите количество",IF(D947=0,"Количество не может быть 0",IF(AND(C947&lt;&gt;"Корректировка остатка",D947&lt;0),"Для этого типа количество положительное",IF(NOT(ISNUMBER('Номенклатура'!$C$2)),"Укажите дату начала учёта",IF(A947&lt;INT('Номенклатура'!$C$2),"Раньше даты начала учёта: НЕ учтено",IF(AND(C947="Корректировка остатка",TRIM(G947)=""),"Учтено: добавьте пояснение","ОК")))))))))))))</f>
        <v/>
      </c>
    </row>
    <row r="948" spans="1:9" x14ac:dyDescent="0.25">
      <c r="A948" s="16"/>
      <c r="B948" s="13"/>
      <c r="C948" s="13"/>
      <c r="D948" s="14"/>
      <c r="E948" s="17" t="str">
        <f>IF(OR(B948="",SUMPRODUCT(--EXACT('Номенклатура'!$A$6:$A$205,B948))&lt;&gt;1),"",INDEX('Номенклатура'!$D$6:$D$205,SUMPRODUCT(EXACT('Номенклатура'!$A$6:$A$205,B948)*(ROW('Номенклатура'!$A$6:$A$205)-5)))&amp;"")</f>
        <v/>
      </c>
      <c r="F948" s="18" t="str">
        <f>IF(OR(I948="ОК",I948="Учтено: добавьте пояснение"),IF(C948="Приход",D948,IF(C948="Корректировка остатка",D948,-D948)),"")</f>
        <v/>
      </c>
      <c r="G948" s="13"/>
      <c r="H948" s="15" t="str">
        <f>IF(OR(B948="",SUMPRODUCT(--EXACT('Номенклатура'!$A$6:$A$205,B948))&lt;&gt;1),"",INDEX('Номенклатура'!$B$6:$B$205,SUMPRODUCT(EXACT('Номенклатура'!$A$6:$A$205,B948)*(ROW('Номенклатура'!$A$6:$A$205)-5)))&amp;"")</f>
        <v/>
      </c>
      <c r="I948" s="15" t="str">
        <f>IF(COUNTA(A948:D948,G948)=0,"",IF(NOT(ISNUMBER(A948)),"Укажите дату",IF(B948="","Укажите код",IF(NOT(AND(ISTEXT(B948),LEN(B948)&gt;0,LEN(B948)&lt;=30,ISNUMBER(FIND(LEFT(B948,1),"ABCDEFGHIJKLMNOPQRSTUVWXYZ")),SUMPRODUCT((MID(B948,{1,2,3,4,5,6,7,8,9,10,11,12,13,14,15,16,17,18,19,20,21,22,23,24,25,26,27,28,29,30},1)&lt;&gt;"")*ISERROR(FIND(MID(B948,{1,2,3,4,5,6,7,8,9,10,11,12,13,14,15,16,17,18,19,20,21,22,23,24,25,26,27,28,29,30},1),"ABCDEFGHIJKLMNOPQRSTUVWXYZ0123456789-_")))=0,ISERROR(VALUE(B948)))),"Недопустимый код: только латинские буквы A-Z в верхнем регистре, цифры, - и _; начало с буквы, до 30 символов (например MILK-001)",IF(SUMPRODUCT(--EXACT('Номенклатура'!$A$6:$A$205,B948))=0,"Код не найден в номенклатуре",IF(SUMPRODUCT(--EXACT('Номенклатура'!$A$6:$A$205,B948))&gt;1,"Код повторяется в номенклатуре",IF(ISNA(MATCH(C948,{"Приход","Расход","Списание","Корректировка остатка"},0)),"Выберите тип операции",IF(NOT(ISNUMBER(D948)),"Укажите количество",IF(D948=0,"Количество не может быть 0",IF(AND(C948&lt;&gt;"Корректировка остатка",D948&lt;0),"Для этого типа количество положительное",IF(NOT(ISNUMBER('Номенклатура'!$C$2)),"Укажите дату начала учёта",IF(A948&lt;INT('Номенклатура'!$C$2),"Раньше даты начала учёта: НЕ учтено",IF(AND(C948="Корректировка остатка",TRIM(G948)=""),"Учтено: добавьте пояснение","ОК")))))))))))))</f>
        <v/>
      </c>
    </row>
    <row r="949" spans="1:9" x14ac:dyDescent="0.25">
      <c r="A949" s="16"/>
      <c r="B949" s="13"/>
      <c r="C949" s="13"/>
      <c r="D949" s="14"/>
      <c r="E949" s="17" t="str">
        <f>IF(OR(B949="",SUMPRODUCT(--EXACT('Номенклатура'!$A$6:$A$205,B949))&lt;&gt;1),"",INDEX('Номенклатура'!$D$6:$D$205,SUMPRODUCT(EXACT('Номенклатура'!$A$6:$A$205,B949)*(ROW('Номенклатура'!$A$6:$A$205)-5)))&amp;"")</f>
        <v/>
      </c>
      <c r="F949" s="18" t="str">
        <f>IF(OR(I949="ОК",I949="Учтено: добавьте пояснение"),IF(C949="Приход",D949,IF(C949="Корректировка остатка",D949,-D949)),"")</f>
        <v/>
      </c>
      <c r="G949" s="13"/>
      <c r="H949" s="15" t="str">
        <f>IF(OR(B949="",SUMPRODUCT(--EXACT('Номенклатура'!$A$6:$A$205,B949))&lt;&gt;1),"",INDEX('Номенклатура'!$B$6:$B$205,SUMPRODUCT(EXACT('Номенклатура'!$A$6:$A$205,B949)*(ROW('Номенклатура'!$A$6:$A$205)-5)))&amp;"")</f>
        <v/>
      </c>
      <c r="I949" s="15" t="str">
        <f>IF(COUNTA(A949:D949,G949)=0,"",IF(NOT(ISNUMBER(A949)),"Укажите дату",IF(B949="","Укажите код",IF(NOT(AND(ISTEXT(B949),LEN(B949)&gt;0,LEN(B949)&lt;=30,ISNUMBER(FIND(LEFT(B949,1),"ABCDEFGHIJKLMNOPQRSTUVWXYZ")),SUMPRODUCT((MID(B949,{1,2,3,4,5,6,7,8,9,10,11,12,13,14,15,16,17,18,19,20,21,22,23,24,25,26,27,28,29,30},1)&lt;&gt;"")*ISERROR(FIND(MID(B949,{1,2,3,4,5,6,7,8,9,10,11,12,13,14,15,16,17,18,19,20,21,22,23,24,25,26,27,28,29,30},1),"ABCDEFGHIJKLMNOPQRSTUVWXYZ0123456789-_")))=0,ISERROR(VALUE(B949)))),"Недопустимый код: только латинские буквы A-Z в верхнем регистре, цифры, - и _; начало с буквы, до 30 символов (например MILK-001)",IF(SUMPRODUCT(--EXACT('Номенклатура'!$A$6:$A$205,B949))=0,"Код не найден в номенклатуре",IF(SUMPRODUCT(--EXACT('Номенклатура'!$A$6:$A$205,B949))&gt;1,"Код повторяется в номенклатуре",IF(ISNA(MATCH(C949,{"Приход","Расход","Списание","Корректировка остатка"},0)),"Выберите тип операции",IF(NOT(ISNUMBER(D949)),"Укажите количество",IF(D949=0,"Количество не может быть 0",IF(AND(C949&lt;&gt;"Корректировка остатка",D949&lt;0),"Для этого типа количество положительное",IF(NOT(ISNUMBER('Номенклатура'!$C$2)),"Укажите дату начала учёта",IF(A949&lt;INT('Номенклатура'!$C$2),"Раньше даты начала учёта: НЕ учтено",IF(AND(C949="Корректировка остатка",TRIM(G949)=""),"Учтено: добавьте пояснение","ОК")))))))))))))</f>
        <v/>
      </c>
    </row>
    <row r="950" spans="1:9" x14ac:dyDescent="0.25">
      <c r="A950" s="16"/>
      <c r="B950" s="13"/>
      <c r="C950" s="13"/>
      <c r="D950" s="14"/>
      <c r="E950" s="17" t="str">
        <f>IF(OR(B950="",SUMPRODUCT(--EXACT('Номенклатура'!$A$6:$A$205,B950))&lt;&gt;1),"",INDEX('Номенклатура'!$D$6:$D$205,SUMPRODUCT(EXACT('Номенклатура'!$A$6:$A$205,B950)*(ROW('Номенклатура'!$A$6:$A$205)-5)))&amp;"")</f>
        <v/>
      </c>
      <c r="F950" s="18" t="str">
        <f>IF(OR(I950="ОК",I950="Учтено: добавьте пояснение"),IF(C950="Приход",D950,IF(C950="Корректировка остатка",D950,-D950)),"")</f>
        <v/>
      </c>
      <c r="G950" s="13"/>
      <c r="H950" s="15" t="str">
        <f>IF(OR(B950="",SUMPRODUCT(--EXACT('Номенклатура'!$A$6:$A$205,B950))&lt;&gt;1),"",INDEX('Номенклатура'!$B$6:$B$205,SUMPRODUCT(EXACT('Номенклатура'!$A$6:$A$205,B950)*(ROW('Номенклатура'!$A$6:$A$205)-5)))&amp;"")</f>
        <v/>
      </c>
      <c r="I950" s="15" t="str">
        <f>IF(COUNTA(A950:D950,G950)=0,"",IF(NOT(ISNUMBER(A950)),"Укажите дату",IF(B950="","Укажите код",IF(NOT(AND(ISTEXT(B950),LEN(B950)&gt;0,LEN(B950)&lt;=30,ISNUMBER(FIND(LEFT(B950,1),"ABCDEFGHIJKLMNOPQRSTUVWXYZ")),SUMPRODUCT((MID(B950,{1,2,3,4,5,6,7,8,9,10,11,12,13,14,15,16,17,18,19,20,21,22,23,24,25,26,27,28,29,30},1)&lt;&gt;"")*ISERROR(FIND(MID(B950,{1,2,3,4,5,6,7,8,9,10,11,12,13,14,15,16,17,18,19,20,21,22,23,24,25,26,27,28,29,30},1),"ABCDEFGHIJKLMNOPQRSTUVWXYZ0123456789-_")))=0,ISERROR(VALUE(B950)))),"Недопустимый код: только латинские буквы A-Z в верхнем регистре, цифры, - и _; начало с буквы, до 30 символов (например MILK-001)",IF(SUMPRODUCT(--EXACT('Номенклатура'!$A$6:$A$205,B950))=0,"Код не найден в номенклатуре",IF(SUMPRODUCT(--EXACT('Номенклатура'!$A$6:$A$205,B950))&gt;1,"Код повторяется в номенклатуре",IF(ISNA(MATCH(C950,{"Приход","Расход","Списание","Корректировка остатка"},0)),"Выберите тип операции",IF(NOT(ISNUMBER(D950)),"Укажите количество",IF(D950=0,"Количество не может быть 0",IF(AND(C950&lt;&gt;"Корректировка остатка",D950&lt;0),"Для этого типа количество положительное",IF(NOT(ISNUMBER('Номенклатура'!$C$2)),"Укажите дату начала учёта",IF(A950&lt;INT('Номенклатура'!$C$2),"Раньше даты начала учёта: НЕ учтено",IF(AND(C950="Корректировка остатка",TRIM(G950)=""),"Учтено: добавьте пояснение","ОК")))))))))))))</f>
        <v/>
      </c>
    </row>
    <row r="951" spans="1:9" x14ac:dyDescent="0.25">
      <c r="A951" s="16"/>
      <c r="B951" s="13"/>
      <c r="C951" s="13"/>
      <c r="D951" s="14"/>
      <c r="E951" s="17" t="str">
        <f>IF(OR(B951="",SUMPRODUCT(--EXACT('Номенклатура'!$A$6:$A$205,B951))&lt;&gt;1),"",INDEX('Номенклатура'!$D$6:$D$205,SUMPRODUCT(EXACT('Номенклатура'!$A$6:$A$205,B951)*(ROW('Номенклатура'!$A$6:$A$205)-5)))&amp;"")</f>
        <v/>
      </c>
      <c r="F951" s="18" t="str">
        <f>IF(OR(I951="ОК",I951="Учтено: добавьте пояснение"),IF(C951="Приход",D951,IF(C951="Корректировка остатка",D951,-D951)),"")</f>
        <v/>
      </c>
      <c r="G951" s="13"/>
      <c r="H951" s="15" t="str">
        <f>IF(OR(B951="",SUMPRODUCT(--EXACT('Номенклатура'!$A$6:$A$205,B951))&lt;&gt;1),"",INDEX('Номенклатура'!$B$6:$B$205,SUMPRODUCT(EXACT('Номенклатура'!$A$6:$A$205,B951)*(ROW('Номенклатура'!$A$6:$A$205)-5)))&amp;"")</f>
        <v/>
      </c>
      <c r="I951" s="15" t="str">
        <f>IF(COUNTA(A951:D951,G951)=0,"",IF(NOT(ISNUMBER(A951)),"Укажите дату",IF(B951="","Укажите код",IF(NOT(AND(ISTEXT(B951),LEN(B951)&gt;0,LEN(B951)&lt;=30,ISNUMBER(FIND(LEFT(B951,1),"ABCDEFGHIJKLMNOPQRSTUVWXYZ")),SUMPRODUCT((MID(B951,{1,2,3,4,5,6,7,8,9,10,11,12,13,14,15,16,17,18,19,20,21,22,23,24,25,26,27,28,29,30},1)&lt;&gt;"")*ISERROR(FIND(MID(B951,{1,2,3,4,5,6,7,8,9,10,11,12,13,14,15,16,17,18,19,20,21,22,23,24,25,26,27,28,29,30},1),"ABCDEFGHIJKLMNOPQRSTUVWXYZ0123456789-_")))=0,ISERROR(VALUE(B951)))),"Недопустимый код: только латинские буквы A-Z в верхнем регистре, цифры, - и _; начало с буквы, до 30 символов (например MILK-001)",IF(SUMPRODUCT(--EXACT('Номенклатура'!$A$6:$A$205,B951))=0,"Код не найден в номенклатуре",IF(SUMPRODUCT(--EXACT('Номенклатура'!$A$6:$A$205,B951))&gt;1,"Код повторяется в номенклатуре",IF(ISNA(MATCH(C951,{"Приход","Расход","Списание","Корректировка остатка"},0)),"Выберите тип операции",IF(NOT(ISNUMBER(D951)),"Укажите количество",IF(D951=0,"Количество не может быть 0",IF(AND(C951&lt;&gt;"Корректировка остатка",D951&lt;0),"Для этого типа количество положительное",IF(NOT(ISNUMBER('Номенклатура'!$C$2)),"Укажите дату начала учёта",IF(A951&lt;INT('Номенклатура'!$C$2),"Раньше даты начала учёта: НЕ учтено",IF(AND(C951="Корректировка остатка",TRIM(G951)=""),"Учтено: добавьте пояснение","ОК")))))))))))))</f>
        <v/>
      </c>
    </row>
    <row r="952" spans="1:9" x14ac:dyDescent="0.25">
      <c r="A952" s="16"/>
      <c r="B952" s="13"/>
      <c r="C952" s="13"/>
      <c r="D952" s="14"/>
      <c r="E952" s="17" t="str">
        <f>IF(OR(B952="",SUMPRODUCT(--EXACT('Номенклатура'!$A$6:$A$205,B952))&lt;&gt;1),"",INDEX('Номенклатура'!$D$6:$D$205,SUMPRODUCT(EXACT('Номенклатура'!$A$6:$A$205,B952)*(ROW('Номенклатура'!$A$6:$A$205)-5)))&amp;"")</f>
        <v/>
      </c>
      <c r="F952" s="18" t="str">
        <f>IF(OR(I952="ОК",I952="Учтено: добавьте пояснение"),IF(C952="Приход",D952,IF(C952="Корректировка остатка",D952,-D952)),"")</f>
        <v/>
      </c>
      <c r="G952" s="13"/>
      <c r="H952" s="15" t="str">
        <f>IF(OR(B952="",SUMPRODUCT(--EXACT('Номенклатура'!$A$6:$A$205,B952))&lt;&gt;1),"",INDEX('Номенклатура'!$B$6:$B$205,SUMPRODUCT(EXACT('Номенклатура'!$A$6:$A$205,B952)*(ROW('Номенклатура'!$A$6:$A$205)-5)))&amp;"")</f>
        <v/>
      </c>
      <c r="I952" s="15" t="str">
        <f>IF(COUNTA(A952:D952,G952)=0,"",IF(NOT(ISNUMBER(A952)),"Укажите дату",IF(B952="","Укажите код",IF(NOT(AND(ISTEXT(B952),LEN(B952)&gt;0,LEN(B952)&lt;=30,ISNUMBER(FIND(LEFT(B952,1),"ABCDEFGHIJKLMNOPQRSTUVWXYZ")),SUMPRODUCT((MID(B952,{1,2,3,4,5,6,7,8,9,10,11,12,13,14,15,16,17,18,19,20,21,22,23,24,25,26,27,28,29,30},1)&lt;&gt;"")*ISERROR(FIND(MID(B952,{1,2,3,4,5,6,7,8,9,10,11,12,13,14,15,16,17,18,19,20,21,22,23,24,25,26,27,28,29,30},1),"ABCDEFGHIJKLMNOPQRSTUVWXYZ0123456789-_")))=0,ISERROR(VALUE(B952)))),"Недопустимый код: только латинские буквы A-Z в верхнем регистре, цифры, - и _; начало с буквы, до 30 символов (например MILK-001)",IF(SUMPRODUCT(--EXACT('Номенклатура'!$A$6:$A$205,B952))=0,"Код не найден в номенклатуре",IF(SUMPRODUCT(--EXACT('Номенклатура'!$A$6:$A$205,B952))&gt;1,"Код повторяется в номенклатуре",IF(ISNA(MATCH(C952,{"Приход","Расход","Списание","Корректировка остатка"},0)),"Выберите тип операции",IF(NOT(ISNUMBER(D952)),"Укажите количество",IF(D952=0,"Количество не может быть 0",IF(AND(C952&lt;&gt;"Корректировка остатка",D952&lt;0),"Для этого типа количество положительное",IF(NOT(ISNUMBER('Номенклатура'!$C$2)),"Укажите дату начала учёта",IF(A952&lt;INT('Номенклатура'!$C$2),"Раньше даты начала учёта: НЕ учтено",IF(AND(C952="Корректировка остатка",TRIM(G952)=""),"Учтено: добавьте пояснение","ОК")))))))))))))</f>
        <v/>
      </c>
    </row>
    <row r="953" spans="1:9" x14ac:dyDescent="0.25">
      <c r="A953" s="16"/>
      <c r="B953" s="13"/>
      <c r="C953" s="13"/>
      <c r="D953" s="14"/>
      <c r="E953" s="17" t="str">
        <f>IF(OR(B953="",SUMPRODUCT(--EXACT('Номенклатура'!$A$6:$A$205,B953))&lt;&gt;1),"",INDEX('Номенклатура'!$D$6:$D$205,SUMPRODUCT(EXACT('Номенклатура'!$A$6:$A$205,B953)*(ROW('Номенклатура'!$A$6:$A$205)-5)))&amp;"")</f>
        <v/>
      </c>
      <c r="F953" s="18" t="str">
        <f>IF(OR(I953="ОК",I953="Учтено: добавьте пояснение"),IF(C953="Приход",D953,IF(C953="Корректировка остатка",D953,-D953)),"")</f>
        <v/>
      </c>
      <c r="G953" s="13"/>
      <c r="H953" s="15" t="str">
        <f>IF(OR(B953="",SUMPRODUCT(--EXACT('Номенклатура'!$A$6:$A$205,B953))&lt;&gt;1),"",INDEX('Номенклатура'!$B$6:$B$205,SUMPRODUCT(EXACT('Номенклатура'!$A$6:$A$205,B953)*(ROW('Номенклатура'!$A$6:$A$205)-5)))&amp;"")</f>
        <v/>
      </c>
      <c r="I953" s="15" t="str">
        <f>IF(COUNTA(A953:D953,G953)=0,"",IF(NOT(ISNUMBER(A953)),"Укажите дату",IF(B953="","Укажите код",IF(NOT(AND(ISTEXT(B953),LEN(B953)&gt;0,LEN(B953)&lt;=30,ISNUMBER(FIND(LEFT(B953,1),"ABCDEFGHIJKLMNOPQRSTUVWXYZ")),SUMPRODUCT((MID(B953,{1,2,3,4,5,6,7,8,9,10,11,12,13,14,15,16,17,18,19,20,21,22,23,24,25,26,27,28,29,30},1)&lt;&gt;"")*ISERROR(FIND(MID(B953,{1,2,3,4,5,6,7,8,9,10,11,12,13,14,15,16,17,18,19,20,21,22,23,24,25,26,27,28,29,30},1),"ABCDEFGHIJKLMNOPQRSTUVWXYZ0123456789-_")))=0,ISERROR(VALUE(B953)))),"Недопустимый код: только латинские буквы A-Z в верхнем регистре, цифры, - и _; начало с буквы, до 30 символов (например MILK-001)",IF(SUMPRODUCT(--EXACT('Номенклатура'!$A$6:$A$205,B953))=0,"Код не найден в номенклатуре",IF(SUMPRODUCT(--EXACT('Номенклатура'!$A$6:$A$205,B953))&gt;1,"Код повторяется в номенклатуре",IF(ISNA(MATCH(C953,{"Приход","Расход","Списание","Корректировка остатка"},0)),"Выберите тип операции",IF(NOT(ISNUMBER(D953)),"Укажите количество",IF(D953=0,"Количество не может быть 0",IF(AND(C953&lt;&gt;"Корректировка остатка",D953&lt;0),"Для этого типа количество положительное",IF(NOT(ISNUMBER('Номенклатура'!$C$2)),"Укажите дату начала учёта",IF(A953&lt;INT('Номенклатура'!$C$2),"Раньше даты начала учёта: НЕ учтено",IF(AND(C953="Корректировка остатка",TRIM(G953)=""),"Учтено: добавьте пояснение","ОК")))))))))))))</f>
        <v/>
      </c>
    </row>
    <row r="954" spans="1:9" x14ac:dyDescent="0.25">
      <c r="A954" s="16"/>
      <c r="B954" s="13"/>
      <c r="C954" s="13"/>
      <c r="D954" s="14"/>
      <c r="E954" s="17" t="str">
        <f>IF(OR(B954="",SUMPRODUCT(--EXACT('Номенклатура'!$A$6:$A$205,B954))&lt;&gt;1),"",INDEX('Номенклатура'!$D$6:$D$205,SUMPRODUCT(EXACT('Номенклатура'!$A$6:$A$205,B954)*(ROW('Номенклатура'!$A$6:$A$205)-5)))&amp;"")</f>
        <v/>
      </c>
      <c r="F954" s="18" t="str">
        <f>IF(OR(I954="ОК",I954="Учтено: добавьте пояснение"),IF(C954="Приход",D954,IF(C954="Корректировка остатка",D954,-D954)),"")</f>
        <v/>
      </c>
      <c r="G954" s="13"/>
      <c r="H954" s="15" t="str">
        <f>IF(OR(B954="",SUMPRODUCT(--EXACT('Номенклатура'!$A$6:$A$205,B954))&lt;&gt;1),"",INDEX('Номенклатура'!$B$6:$B$205,SUMPRODUCT(EXACT('Номенклатура'!$A$6:$A$205,B954)*(ROW('Номенклатура'!$A$6:$A$205)-5)))&amp;"")</f>
        <v/>
      </c>
      <c r="I954" s="15" t="str">
        <f>IF(COUNTA(A954:D954,G954)=0,"",IF(NOT(ISNUMBER(A954)),"Укажите дату",IF(B954="","Укажите код",IF(NOT(AND(ISTEXT(B954),LEN(B954)&gt;0,LEN(B954)&lt;=30,ISNUMBER(FIND(LEFT(B954,1),"ABCDEFGHIJKLMNOPQRSTUVWXYZ")),SUMPRODUCT((MID(B954,{1,2,3,4,5,6,7,8,9,10,11,12,13,14,15,16,17,18,19,20,21,22,23,24,25,26,27,28,29,30},1)&lt;&gt;"")*ISERROR(FIND(MID(B954,{1,2,3,4,5,6,7,8,9,10,11,12,13,14,15,16,17,18,19,20,21,22,23,24,25,26,27,28,29,30},1),"ABCDEFGHIJKLMNOPQRSTUVWXYZ0123456789-_")))=0,ISERROR(VALUE(B954)))),"Недопустимый код: только латинские буквы A-Z в верхнем регистре, цифры, - и _; начало с буквы, до 30 символов (например MILK-001)",IF(SUMPRODUCT(--EXACT('Номенклатура'!$A$6:$A$205,B954))=0,"Код не найден в номенклатуре",IF(SUMPRODUCT(--EXACT('Номенклатура'!$A$6:$A$205,B954))&gt;1,"Код повторяется в номенклатуре",IF(ISNA(MATCH(C954,{"Приход","Расход","Списание","Корректировка остатка"},0)),"Выберите тип операции",IF(NOT(ISNUMBER(D954)),"Укажите количество",IF(D954=0,"Количество не может быть 0",IF(AND(C954&lt;&gt;"Корректировка остатка",D954&lt;0),"Для этого типа количество положительное",IF(NOT(ISNUMBER('Номенклатура'!$C$2)),"Укажите дату начала учёта",IF(A954&lt;INT('Номенклатура'!$C$2),"Раньше даты начала учёта: НЕ учтено",IF(AND(C954="Корректировка остатка",TRIM(G954)=""),"Учтено: добавьте пояснение","ОК")))))))))))))</f>
        <v/>
      </c>
    </row>
    <row r="955" spans="1:9" x14ac:dyDescent="0.25">
      <c r="A955" s="16"/>
      <c r="B955" s="13"/>
      <c r="C955" s="13"/>
      <c r="D955" s="14"/>
      <c r="E955" s="17" t="str">
        <f>IF(OR(B955="",SUMPRODUCT(--EXACT('Номенклатура'!$A$6:$A$205,B955))&lt;&gt;1),"",INDEX('Номенклатура'!$D$6:$D$205,SUMPRODUCT(EXACT('Номенклатура'!$A$6:$A$205,B955)*(ROW('Номенклатура'!$A$6:$A$205)-5)))&amp;"")</f>
        <v/>
      </c>
      <c r="F955" s="18" t="str">
        <f>IF(OR(I955="ОК",I955="Учтено: добавьте пояснение"),IF(C955="Приход",D955,IF(C955="Корректировка остатка",D955,-D955)),"")</f>
        <v/>
      </c>
      <c r="G955" s="13"/>
      <c r="H955" s="15" t="str">
        <f>IF(OR(B955="",SUMPRODUCT(--EXACT('Номенклатура'!$A$6:$A$205,B955))&lt;&gt;1),"",INDEX('Номенклатура'!$B$6:$B$205,SUMPRODUCT(EXACT('Номенклатура'!$A$6:$A$205,B955)*(ROW('Номенклатура'!$A$6:$A$205)-5)))&amp;"")</f>
        <v/>
      </c>
      <c r="I955" s="15" t="str">
        <f>IF(COUNTA(A955:D955,G955)=0,"",IF(NOT(ISNUMBER(A955)),"Укажите дату",IF(B955="","Укажите код",IF(NOT(AND(ISTEXT(B955),LEN(B955)&gt;0,LEN(B955)&lt;=30,ISNUMBER(FIND(LEFT(B955,1),"ABCDEFGHIJKLMNOPQRSTUVWXYZ")),SUMPRODUCT((MID(B955,{1,2,3,4,5,6,7,8,9,10,11,12,13,14,15,16,17,18,19,20,21,22,23,24,25,26,27,28,29,30},1)&lt;&gt;"")*ISERROR(FIND(MID(B955,{1,2,3,4,5,6,7,8,9,10,11,12,13,14,15,16,17,18,19,20,21,22,23,24,25,26,27,28,29,30},1),"ABCDEFGHIJKLMNOPQRSTUVWXYZ0123456789-_")))=0,ISERROR(VALUE(B955)))),"Недопустимый код: только латинские буквы A-Z в верхнем регистре, цифры, - и _; начало с буквы, до 30 символов (например MILK-001)",IF(SUMPRODUCT(--EXACT('Номенклатура'!$A$6:$A$205,B955))=0,"Код не найден в номенклатуре",IF(SUMPRODUCT(--EXACT('Номенклатура'!$A$6:$A$205,B955))&gt;1,"Код повторяется в номенклатуре",IF(ISNA(MATCH(C955,{"Приход","Расход","Списание","Корректировка остатка"},0)),"Выберите тип операции",IF(NOT(ISNUMBER(D955)),"Укажите количество",IF(D955=0,"Количество не может быть 0",IF(AND(C955&lt;&gt;"Корректировка остатка",D955&lt;0),"Для этого типа количество положительное",IF(NOT(ISNUMBER('Номенклатура'!$C$2)),"Укажите дату начала учёта",IF(A955&lt;INT('Номенклатура'!$C$2),"Раньше даты начала учёта: НЕ учтено",IF(AND(C955="Корректировка остатка",TRIM(G955)=""),"Учтено: добавьте пояснение","ОК")))))))))))))</f>
        <v/>
      </c>
    </row>
    <row r="956" spans="1:9" x14ac:dyDescent="0.25">
      <c r="A956" s="16"/>
      <c r="B956" s="13"/>
      <c r="C956" s="13"/>
      <c r="D956" s="14"/>
      <c r="E956" s="17" t="str">
        <f>IF(OR(B956="",SUMPRODUCT(--EXACT('Номенклатура'!$A$6:$A$205,B956))&lt;&gt;1),"",INDEX('Номенклатура'!$D$6:$D$205,SUMPRODUCT(EXACT('Номенклатура'!$A$6:$A$205,B956)*(ROW('Номенклатура'!$A$6:$A$205)-5)))&amp;"")</f>
        <v/>
      </c>
      <c r="F956" s="18" t="str">
        <f>IF(OR(I956="ОК",I956="Учтено: добавьте пояснение"),IF(C956="Приход",D956,IF(C956="Корректировка остатка",D956,-D956)),"")</f>
        <v/>
      </c>
      <c r="G956" s="13"/>
      <c r="H956" s="15" t="str">
        <f>IF(OR(B956="",SUMPRODUCT(--EXACT('Номенклатура'!$A$6:$A$205,B956))&lt;&gt;1),"",INDEX('Номенклатура'!$B$6:$B$205,SUMPRODUCT(EXACT('Номенклатура'!$A$6:$A$205,B956)*(ROW('Номенклатура'!$A$6:$A$205)-5)))&amp;"")</f>
        <v/>
      </c>
      <c r="I956" s="15" t="str">
        <f>IF(COUNTA(A956:D956,G956)=0,"",IF(NOT(ISNUMBER(A956)),"Укажите дату",IF(B956="","Укажите код",IF(NOT(AND(ISTEXT(B956),LEN(B956)&gt;0,LEN(B956)&lt;=30,ISNUMBER(FIND(LEFT(B956,1),"ABCDEFGHIJKLMNOPQRSTUVWXYZ")),SUMPRODUCT((MID(B956,{1,2,3,4,5,6,7,8,9,10,11,12,13,14,15,16,17,18,19,20,21,22,23,24,25,26,27,28,29,30},1)&lt;&gt;"")*ISERROR(FIND(MID(B956,{1,2,3,4,5,6,7,8,9,10,11,12,13,14,15,16,17,18,19,20,21,22,23,24,25,26,27,28,29,30},1),"ABCDEFGHIJKLMNOPQRSTUVWXYZ0123456789-_")))=0,ISERROR(VALUE(B956)))),"Недопустимый код: только латинские буквы A-Z в верхнем регистре, цифры, - и _; начало с буквы, до 30 символов (например MILK-001)",IF(SUMPRODUCT(--EXACT('Номенклатура'!$A$6:$A$205,B956))=0,"Код не найден в номенклатуре",IF(SUMPRODUCT(--EXACT('Номенклатура'!$A$6:$A$205,B956))&gt;1,"Код повторяется в номенклатуре",IF(ISNA(MATCH(C956,{"Приход","Расход","Списание","Корректировка остатка"},0)),"Выберите тип операции",IF(NOT(ISNUMBER(D956)),"Укажите количество",IF(D956=0,"Количество не может быть 0",IF(AND(C956&lt;&gt;"Корректировка остатка",D956&lt;0),"Для этого типа количество положительное",IF(NOT(ISNUMBER('Номенклатура'!$C$2)),"Укажите дату начала учёта",IF(A956&lt;INT('Номенклатура'!$C$2),"Раньше даты начала учёта: НЕ учтено",IF(AND(C956="Корректировка остатка",TRIM(G956)=""),"Учтено: добавьте пояснение","ОК")))))))))))))</f>
        <v/>
      </c>
    </row>
    <row r="957" spans="1:9" x14ac:dyDescent="0.25">
      <c r="A957" s="16"/>
      <c r="B957" s="13"/>
      <c r="C957" s="13"/>
      <c r="D957" s="14"/>
      <c r="E957" s="17" t="str">
        <f>IF(OR(B957="",SUMPRODUCT(--EXACT('Номенклатура'!$A$6:$A$205,B957))&lt;&gt;1),"",INDEX('Номенклатура'!$D$6:$D$205,SUMPRODUCT(EXACT('Номенклатура'!$A$6:$A$205,B957)*(ROW('Номенклатура'!$A$6:$A$205)-5)))&amp;"")</f>
        <v/>
      </c>
      <c r="F957" s="18" t="str">
        <f>IF(OR(I957="ОК",I957="Учтено: добавьте пояснение"),IF(C957="Приход",D957,IF(C957="Корректировка остатка",D957,-D957)),"")</f>
        <v/>
      </c>
      <c r="G957" s="13"/>
      <c r="H957" s="15" t="str">
        <f>IF(OR(B957="",SUMPRODUCT(--EXACT('Номенклатура'!$A$6:$A$205,B957))&lt;&gt;1),"",INDEX('Номенклатура'!$B$6:$B$205,SUMPRODUCT(EXACT('Номенклатура'!$A$6:$A$205,B957)*(ROW('Номенклатура'!$A$6:$A$205)-5)))&amp;"")</f>
        <v/>
      </c>
      <c r="I957" s="15" t="str">
        <f>IF(COUNTA(A957:D957,G957)=0,"",IF(NOT(ISNUMBER(A957)),"Укажите дату",IF(B957="","Укажите код",IF(NOT(AND(ISTEXT(B957),LEN(B957)&gt;0,LEN(B957)&lt;=30,ISNUMBER(FIND(LEFT(B957,1),"ABCDEFGHIJKLMNOPQRSTUVWXYZ")),SUMPRODUCT((MID(B957,{1,2,3,4,5,6,7,8,9,10,11,12,13,14,15,16,17,18,19,20,21,22,23,24,25,26,27,28,29,30},1)&lt;&gt;"")*ISERROR(FIND(MID(B957,{1,2,3,4,5,6,7,8,9,10,11,12,13,14,15,16,17,18,19,20,21,22,23,24,25,26,27,28,29,30},1),"ABCDEFGHIJKLMNOPQRSTUVWXYZ0123456789-_")))=0,ISERROR(VALUE(B957)))),"Недопустимый код: только латинские буквы A-Z в верхнем регистре, цифры, - и _; начало с буквы, до 30 символов (например MILK-001)",IF(SUMPRODUCT(--EXACT('Номенклатура'!$A$6:$A$205,B957))=0,"Код не найден в номенклатуре",IF(SUMPRODUCT(--EXACT('Номенклатура'!$A$6:$A$205,B957))&gt;1,"Код повторяется в номенклатуре",IF(ISNA(MATCH(C957,{"Приход","Расход","Списание","Корректировка остатка"},0)),"Выберите тип операции",IF(NOT(ISNUMBER(D957)),"Укажите количество",IF(D957=0,"Количество не может быть 0",IF(AND(C957&lt;&gt;"Корректировка остатка",D957&lt;0),"Для этого типа количество положительное",IF(NOT(ISNUMBER('Номенклатура'!$C$2)),"Укажите дату начала учёта",IF(A957&lt;INT('Номенклатура'!$C$2),"Раньше даты начала учёта: НЕ учтено",IF(AND(C957="Корректировка остатка",TRIM(G957)=""),"Учтено: добавьте пояснение","ОК")))))))))))))</f>
        <v/>
      </c>
    </row>
    <row r="958" spans="1:9" x14ac:dyDescent="0.25">
      <c r="A958" s="16"/>
      <c r="B958" s="13"/>
      <c r="C958" s="13"/>
      <c r="D958" s="14"/>
      <c r="E958" s="17" t="str">
        <f>IF(OR(B958="",SUMPRODUCT(--EXACT('Номенклатура'!$A$6:$A$205,B958))&lt;&gt;1),"",INDEX('Номенклатура'!$D$6:$D$205,SUMPRODUCT(EXACT('Номенклатура'!$A$6:$A$205,B958)*(ROW('Номенклатура'!$A$6:$A$205)-5)))&amp;"")</f>
        <v/>
      </c>
      <c r="F958" s="18" t="str">
        <f>IF(OR(I958="ОК",I958="Учтено: добавьте пояснение"),IF(C958="Приход",D958,IF(C958="Корректировка остатка",D958,-D958)),"")</f>
        <v/>
      </c>
      <c r="G958" s="13"/>
      <c r="H958" s="15" t="str">
        <f>IF(OR(B958="",SUMPRODUCT(--EXACT('Номенклатура'!$A$6:$A$205,B958))&lt;&gt;1),"",INDEX('Номенклатура'!$B$6:$B$205,SUMPRODUCT(EXACT('Номенклатура'!$A$6:$A$205,B958)*(ROW('Номенклатура'!$A$6:$A$205)-5)))&amp;"")</f>
        <v/>
      </c>
      <c r="I958" s="15" t="str">
        <f>IF(COUNTA(A958:D958,G958)=0,"",IF(NOT(ISNUMBER(A958)),"Укажите дату",IF(B958="","Укажите код",IF(NOT(AND(ISTEXT(B958),LEN(B958)&gt;0,LEN(B958)&lt;=30,ISNUMBER(FIND(LEFT(B958,1),"ABCDEFGHIJKLMNOPQRSTUVWXYZ")),SUMPRODUCT((MID(B958,{1,2,3,4,5,6,7,8,9,10,11,12,13,14,15,16,17,18,19,20,21,22,23,24,25,26,27,28,29,30},1)&lt;&gt;"")*ISERROR(FIND(MID(B958,{1,2,3,4,5,6,7,8,9,10,11,12,13,14,15,16,17,18,19,20,21,22,23,24,25,26,27,28,29,30},1),"ABCDEFGHIJKLMNOPQRSTUVWXYZ0123456789-_")))=0,ISERROR(VALUE(B958)))),"Недопустимый код: только латинские буквы A-Z в верхнем регистре, цифры, - и _; начало с буквы, до 30 символов (например MILK-001)",IF(SUMPRODUCT(--EXACT('Номенклатура'!$A$6:$A$205,B958))=0,"Код не найден в номенклатуре",IF(SUMPRODUCT(--EXACT('Номенклатура'!$A$6:$A$205,B958))&gt;1,"Код повторяется в номенклатуре",IF(ISNA(MATCH(C958,{"Приход","Расход","Списание","Корректировка остатка"},0)),"Выберите тип операции",IF(NOT(ISNUMBER(D958)),"Укажите количество",IF(D958=0,"Количество не может быть 0",IF(AND(C958&lt;&gt;"Корректировка остатка",D958&lt;0),"Для этого типа количество положительное",IF(NOT(ISNUMBER('Номенклатура'!$C$2)),"Укажите дату начала учёта",IF(A958&lt;INT('Номенклатура'!$C$2),"Раньше даты начала учёта: НЕ учтено",IF(AND(C958="Корректировка остатка",TRIM(G958)=""),"Учтено: добавьте пояснение","ОК")))))))))))))</f>
        <v/>
      </c>
    </row>
    <row r="959" spans="1:9" x14ac:dyDescent="0.25">
      <c r="A959" s="16"/>
      <c r="B959" s="13"/>
      <c r="C959" s="13"/>
      <c r="D959" s="14"/>
      <c r="E959" s="17" t="str">
        <f>IF(OR(B959="",SUMPRODUCT(--EXACT('Номенклатура'!$A$6:$A$205,B959))&lt;&gt;1),"",INDEX('Номенклатура'!$D$6:$D$205,SUMPRODUCT(EXACT('Номенклатура'!$A$6:$A$205,B959)*(ROW('Номенклатура'!$A$6:$A$205)-5)))&amp;"")</f>
        <v/>
      </c>
      <c r="F959" s="18" t="str">
        <f>IF(OR(I959="ОК",I959="Учтено: добавьте пояснение"),IF(C959="Приход",D959,IF(C959="Корректировка остатка",D959,-D959)),"")</f>
        <v/>
      </c>
      <c r="G959" s="13"/>
      <c r="H959" s="15" t="str">
        <f>IF(OR(B959="",SUMPRODUCT(--EXACT('Номенклатура'!$A$6:$A$205,B959))&lt;&gt;1),"",INDEX('Номенклатура'!$B$6:$B$205,SUMPRODUCT(EXACT('Номенклатура'!$A$6:$A$205,B959)*(ROW('Номенклатура'!$A$6:$A$205)-5)))&amp;"")</f>
        <v/>
      </c>
      <c r="I959" s="15" t="str">
        <f>IF(COUNTA(A959:D959,G959)=0,"",IF(NOT(ISNUMBER(A959)),"Укажите дату",IF(B959="","Укажите код",IF(NOT(AND(ISTEXT(B959),LEN(B959)&gt;0,LEN(B959)&lt;=30,ISNUMBER(FIND(LEFT(B959,1),"ABCDEFGHIJKLMNOPQRSTUVWXYZ")),SUMPRODUCT((MID(B959,{1,2,3,4,5,6,7,8,9,10,11,12,13,14,15,16,17,18,19,20,21,22,23,24,25,26,27,28,29,30},1)&lt;&gt;"")*ISERROR(FIND(MID(B959,{1,2,3,4,5,6,7,8,9,10,11,12,13,14,15,16,17,18,19,20,21,22,23,24,25,26,27,28,29,30},1),"ABCDEFGHIJKLMNOPQRSTUVWXYZ0123456789-_")))=0,ISERROR(VALUE(B959)))),"Недопустимый код: только латинские буквы A-Z в верхнем регистре, цифры, - и _; начало с буквы, до 30 символов (например MILK-001)",IF(SUMPRODUCT(--EXACT('Номенклатура'!$A$6:$A$205,B959))=0,"Код не найден в номенклатуре",IF(SUMPRODUCT(--EXACT('Номенклатура'!$A$6:$A$205,B959))&gt;1,"Код повторяется в номенклатуре",IF(ISNA(MATCH(C959,{"Приход","Расход","Списание","Корректировка остатка"},0)),"Выберите тип операции",IF(NOT(ISNUMBER(D959)),"Укажите количество",IF(D959=0,"Количество не может быть 0",IF(AND(C959&lt;&gt;"Корректировка остатка",D959&lt;0),"Для этого типа количество положительное",IF(NOT(ISNUMBER('Номенклатура'!$C$2)),"Укажите дату начала учёта",IF(A959&lt;INT('Номенклатура'!$C$2),"Раньше даты начала учёта: НЕ учтено",IF(AND(C959="Корректировка остатка",TRIM(G959)=""),"Учтено: добавьте пояснение","ОК")))))))))))))</f>
        <v/>
      </c>
    </row>
    <row r="960" spans="1:9" x14ac:dyDescent="0.25">
      <c r="A960" s="16"/>
      <c r="B960" s="13"/>
      <c r="C960" s="13"/>
      <c r="D960" s="14"/>
      <c r="E960" s="17" t="str">
        <f>IF(OR(B960="",SUMPRODUCT(--EXACT('Номенклатура'!$A$6:$A$205,B960))&lt;&gt;1),"",INDEX('Номенклатура'!$D$6:$D$205,SUMPRODUCT(EXACT('Номенклатура'!$A$6:$A$205,B960)*(ROW('Номенклатура'!$A$6:$A$205)-5)))&amp;"")</f>
        <v/>
      </c>
      <c r="F960" s="18" t="str">
        <f>IF(OR(I960="ОК",I960="Учтено: добавьте пояснение"),IF(C960="Приход",D960,IF(C960="Корректировка остатка",D960,-D960)),"")</f>
        <v/>
      </c>
      <c r="G960" s="13"/>
      <c r="H960" s="15" t="str">
        <f>IF(OR(B960="",SUMPRODUCT(--EXACT('Номенклатура'!$A$6:$A$205,B960))&lt;&gt;1),"",INDEX('Номенклатура'!$B$6:$B$205,SUMPRODUCT(EXACT('Номенклатура'!$A$6:$A$205,B960)*(ROW('Номенклатура'!$A$6:$A$205)-5)))&amp;"")</f>
        <v/>
      </c>
      <c r="I960" s="15" t="str">
        <f>IF(COUNTA(A960:D960,G960)=0,"",IF(NOT(ISNUMBER(A960)),"Укажите дату",IF(B960="","Укажите код",IF(NOT(AND(ISTEXT(B960),LEN(B960)&gt;0,LEN(B960)&lt;=30,ISNUMBER(FIND(LEFT(B960,1),"ABCDEFGHIJKLMNOPQRSTUVWXYZ")),SUMPRODUCT((MID(B960,{1,2,3,4,5,6,7,8,9,10,11,12,13,14,15,16,17,18,19,20,21,22,23,24,25,26,27,28,29,30},1)&lt;&gt;"")*ISERROR(FIND(MID(B960,{1,2,3,4,5,6,7,8,9,10,11,12,13,14,15,16,17,18,19,20,21,22,23,24,25,26,27,28,29,30},1),"ABCDEFGHIJKLMNOPQRSTUVWXYZ0123456789-_")))=0,ISERROR(VALUE(B960)))),"Недопустимый код: только латинские буквы A-Z в верхнем регистре, цифры, - и _; начало с буквы, до 30 символов (например MILK-001)",IF(SUMPRODUCT(--EXACT('Номенклатура'!$A$6:$A$205,B960))=0,"Код не найден в номенклатуре",IF(SUMPRODUCT(--EXACT('Номенклатура'!$A$6:$A$205,B960))&gt;1,"Код повторяется в номенклатуре",IF(ISNA(MATCH(C960,{"Приход","Расход","Списание","Корректировка остатка"},0)),"Выберите тип операции",IF(NOT(ISNUMBER(D960)),"Укажите количество",IF(D960=0,"Количество не может быть 0",IF(AND(C960&lt;&gt;"Корректировка остатка",D960&lt;0),"Для этого типа количество положительное",IF(NOT(ISNUMBER('Номенклатура'!$C$2)),"Укажите дату начала учёта",IF(A960&lt;INT('Номенклатура'!$C$2),"Раньше даты начала учёта: НЕ учтено",IF(AND(C960="Корректировка остатка",TRIM(G960)=""),"Учтено: добавьте пояснение","ОК")))))))))))))</f>
        <v/>
      </c>
    </row>
    <row r="961" spans="1:9" x14ac:dyDescent="0.25">
      <c r="A961" s="16"/>
      <c r="B961" s="13"/>
      <c r="C961" s="13"/>
      <c r="D961" s="14"/>
      <c r="E961" s="17" t="str">
        <f>IF(OR(B961="",SUMPRODUCT(--EXACT('Номенклатура'!$A$6:$A$205,B961))&lt;&gt;1),"",INDEX('Номенклатура'!$D$6:$D$205,SUMPRODUCT(EXACT('Номенклатура'!$A$6:$A$205,B961)*(ROW('Номенклатура'!$A$6:$A$205)-5)))&amp;"")</f>
        <v/>
      </c>
      <c r="F961" s="18" t="str">
        <f>IF(OR(I961="ОК",I961="Учтено: добавьте пояснение"),IF(C961="Приход",D961,IF(C961="Корректировка остатка",D961,-D961)),"")</f>
        <v/>
      </c>
      <c r="G961" s="13"/>
      <c r="H961" s="15" t="str">
        <f>IF(OR(B961="",SUMPRODUCT(--EXACT('Номенклатура'!$A$6:$A$205,B961))&lt;&gt;1),"",INDEX('Номенклатура'!$B$6:$B$205,SUMPRODUCT(EXACT('Номенклатура'!$A$6:$A$205,B961)*(ROW('Номенклатура'!$A$6:$A$205)-5)))&amp;"")</f>
        <v/>
      </c>
      <c r="I961" s="15" t="str">
        <f>IF(COUNTA(A961:D961,G961)=0,"",IF(NOT(ISNUMBER(A961)),"Укажите дату",IF(B961="","Укажите код",IF(NOT(AND(ISTEXT(B961),LEN(B961)&gt;0,LEN(B961)&lt;=30,ISNUMBER(FIND(LEFT(B961,1),"ABCDEFGHIJKLMNOPQRSTUVWXYZ")),SUMPRODUCT((MID(B961,{1,2,3,4,5,6,7,8,9,10,11,12,13,14,15,16,17,18,19,20,21,22,23,24,25,26,27,28,29,30},1)&lt;&gt;"")*ISERROR(FIND(MID(B961,{1,2,3,4,5,6,7,8,9,10,11,12,13,14,15,16,17,18,19,20,21,22,23,24,25,26,27,28,29,30},1),"ABCDEFGHIJKLMNOPQRSTUVWXYZ0123456789-_")))=0,ISERROR(VALUE(B961)))),"Недопустимый код: только латинские буквы A-Z в верхнем регистре, цифры, - и _; начало с буквы, до 30 символов (например MILK-001)",IF(SUMPRODUCT(--EXACT('Номенклатура'!$A$6:$A$205,B961))=0,"Код не найден в номенклатуре",IF(SUMPRODUCT(--EXACT('Номенклатура'!$A$6:$A$205,B961))&gt;1,"Код повторяется в номенклатуре",IF(ISNA(MATCH(C961,{"Приход","Расход","Списание","Корректировка остатка"},0)),"Выберите тип операции",IF(NOT(ISNUMBER(D961)),"Укажите количество",IF(D961=0,"Количество не может быть 0",IF(AND(C961&lt;&gt;"Корректировка остатка",D961&lt;0),"Для этого типа количество положительное",IF(NOT(ISNUMBER('Номенклатура'!$C$2)),"Укажите дату начала учёта",IF(A961&lt;INT('Номенклатура'!$C$2),"Раньше даты начала учёта: НЕ учтено",IF(AND(C961="Корректировка остатка",TRIM(G961)=""),"Учтено: добавьте пояснение","ОК")))))))))))))</f>
        <v/>
      </c>
    </row>
    <row r="962" spans="1:9" x14ac:dyDescent="0.25">
      <c r="A962" s="16"/>
      <c r="B962" s="13"/>
      <c r="C962" s="13"/>
      <c r="D962" s="14"/>
      <c r="E962" s="17" t="str">
        <f>IF(OR(B962="",SUMPRODUCT(--EXACT('Номенклатура'!$A$6:$A$205,B962))&lt;&gt;1),"",INDEX('Номенклатура'!$D$6:$D$205,SUMPRODUCT(EXACT('Номенклатура'!$A$6:$A$205,B962)*(ROW('Номенклатура'!$A$6:$A$205)-5)))&amp;"")</f>
        <v/>
      </c>
      <c r="F962" s="18" t="str">
        <f>IF(OR(I962="ОК",I962="Учтено: добавьте пояснение"),IF(C962="Приход",D962,IF(C962="Корректировка остатка",D962,-D962)),"")</f>
        <v/>
      </c>
      <c r="G962" s="13"/>
      <c r="H962" s="15" t="str">
        <f>IF(OR(B962="",SUMPRODUCT(--EXACT('Номенклатура'!$A$6:$A$205,B962))&lt;&gt;1),"",INDEX('Номенклатура'!$B$6:$B$205,SUMPRODUCT(EXACT('Номенклатура'!$A$6:$A$205,B962)*(ROW('Номенклатура'!$A$6:$A$205)-5)))&amp;"")</f>
        <v/>
      </c>
      <c r="I962" s="15" t="str">
        <f>IF(COUNTA(A962:D962,G962)=0,"",IF(NOT(ISNUMBER(A962)),"Укажите дату",IF(B962="","Укажите код",IF(NOT(AND(ISTEXT(B962),LEN(B962)&gt;0,LEN(B962)&lt;=30,ISNUMBER(FIND(LEFT(B962,1),"ABCDEFGHIJKLMNOPQRSTUVWXYZ")),SUMPRODUCT((MID(B962,{1,2,3,4,5,6,7,8,9,10,11,12,13,14,15,16,17,18,19,20,21,22,23,24,25,26,27,28,29,30},1)&lt;&gt;"")*ISERROR(FIND(MID(B962,{1,2,3,4,5,6,7,8,9,10,11,12,13,14,15,16,17,18,19,20,21,22,23,24,25,26,27,28,29,30},1),"ABCDEFGHIJKLMNOPQRSTUVWXYZ0123456789-_")))=0,ISERROR(VALUE(B962)))),"Недопустимый код: только латинские буквы A-Z в верхнем регистре, цифры, - и _; начало с буквы, до 30 символов (например MILK-001)",IF(SUMPRODUCT(--EXACT('Номенклатура'!$A$6:$A$205,B962))=0,"Код не найден в номенклатуре",IF(SUMPRODUCT(--EXACT('Номенклатура'!$A$6:$A$205,B962))&gt;1,"Код повторяется в номенклатуре",IF(ISNA(MATCH(C962,{"Приход","Расход","Списание","Корректировка остатка"},0)),"Выберите тип операции",IF(NOT(ISNUMBER(D962)),"Укажите количество",IF(D962=0,"Количество не может быть 0",IF(AND(C962&lt;&gt;"Корректировка остатка",D962&lt;0),"Для этого типа количество положительное",IF(NOT(ISNUMBER('Номенклатура'!$C$2)),"Укажите дату начала учёта",IF(A962&lt;INT('Номенклатура'!$C$2),"Раньше даты начала учёта: НЕ учтено",IF(AND(C962="Корректировка остатка",TRIM(G962)=""),"Учтено: добавьте пояснение","ОК")))))))))))))</f>
        <v/>
      </c>
    </row>
    <row r="963" spans="1:9" x14ac:dyDescent="0.25">
      <c r="A963" s="16"/>
      <c r="B963" s="13"/>
      <c r="C963" s="13"/>
      <c r="D963" s="14"/>
      <c r="E963" s="17" t="str">
        <f>IF(OR(B963="",SUMPRODUCT(--EXACT('Номенклатура'!$A$6:$A$205,B963))&lt;&gt;1),"",INDEX('Номенклатура'!$D$6:$D$205,SUMPRODUCT(EXACT('Номенклатура'!$A$6:$A$205,B963)*(ROW('Номенклатура'!$A$6:$A$205)-5)))&amp;"")</f>
        <v/>
      </c>
      <c r="F963" s="18" t="str">
        <f>IF(OR(I963="ОК",I963="Учтено: добавьте пояснение"),IF(C963="Приход",D963,IF(C963="Корректировка остатка",D963,-D963)),"")</f>
        <v/>
      </c>
      <c r="G963" s="13"/>
      <c r="H963" s="15" t="str">
        <f>IF(OR(B963="",SUMPRODUCT(--EXACT('Номенклатура'!$A$6:$A$205,B963))&lt;&gt;1),"",INDEX('Номенклатура'!$B$6:$B$205,SUMPRODUCT(EXACT('Номенклатура'!$A$6:$A$205,B963)*(ROW('Номенклатура'!$A$6:$A$205)-5)))&amp;"")</f>
        <v/>
      </c>
      <c r="I963" s="15" t="str">
        <f>IF(COUNTA(A963:D963,G963)=0,"",IF(NOT(ISNUMBER(A963)),"Укажите дату",IF(B963="","Укажите код",IF(NOT(AND(ISTEXT(B963),LEN(B963)&gt;0,LEN(B963)&lt;=30,ISNUMBER(FIND(LEFT(B963,1),"ABCDEFGHIJKLMNOPQRSTUVWXYZ")),SUMPRODUCT((MID(B963,{1,2,3,4,5,6,7,8,9,10,11,12,13,14,15,16,17,18,19,20,21,22,23,24,25,26,27,28,29,30},1)&lt;&gt;"")*ISERROR(FIND(MID(B963,{1,2,3,4,5,6,7,8,9,10,11,12,13,14,15,16,17,18,19,20,21,22,23,24,25,26,27,28,29,30},1),"ABCDEFGHIJKLMNOPQRSTUVWXYZ0123456789-_")))=0,ISERROR(VALUE(B963)))),"Недопустимый код: только латинские буквы A-Z в верхнем регистре, цифры, - и _; начало с буквы, до 30 символов (например MILK-001)",IF(SUMPRODUCT(--EXACT('Номенклатура'!$A$6:$A$205,B963))=0,"Код не найден в номенклатуре",IF(SUMPRODUCT(--EXACT('Номенклатура'!$A$6:$A$205,B963))&gt;1,"Код повторяется в номенклатуре",IF(ISNA(MATCH(C963,{"Приход","Расход","Списание","Корректировка остатка"},0)),"Выберите тип операции",IF(NOT(ISNUMBER(D963)),"Укажите количество",IF(D963=0,"Количество не может быть 0",IF(AND(C963&lt;&gt;"Корректировка остатка",D963&lt;0),"Для этого типа количество положительное",IF(NOT(ISNUMBER('Номенклатура'!$C$2)),"Укажите дату начала учёта",IF(A963&lt;INT('Номенклатура'!$C$2),"Раньше даты начала учёта: НЕ учтено",IF(AND(C963="Корректировка остатка",TRIM(G963)=""),"Учтено: добавьте пояснение","ОК")))))))))))))</f>
        <v/>
      </c>
    </row>
    <row r="964" spans="1:9" x14ac:dyDescent="0.25">
      <c r="A964" s="16"/>
      <c r="B964" s="13"/>
      <c r="C964" s="13"/>
      <c r="D964" s="14"/>
      <c r="E964" s="17" t="str">
        <f>IF(OR(B964="",SUMPRODUCT(--EXACT('Номенклатура'!$A$6:$A$205,B964))&lt;&gt;1),"",INDEX('Номенклатура'!$D$6:$D$205,SUMPRODUCT(EXACT('Номенклатура'!$A$6:$A$205,B964)*(ROW('Номенклатура'!$A$6:$A$205)-5)))&amp;"")</f>
        <v/>
      </c>
      <c r="F964" s="18" t="str">
        <f>IF(OR(I964="ОК",I964="Учтено: добавьте пояснение"),IF(C964="Приход",D964,IF(C964="Корректировка остатка",D964,-D964)),"")</f>
        <v/>
      </c>
      <c r="G964" s="13"/>
      <c r="H964" s="15" t="str">
        <f>IF(OR(B964="",SUMPRODUCT(--EXACT('Номенклатура'!$A$6:$A$205,B964))&lt;&gt;1),"",INDEX('Номенклатура'!$B$6:$B$205,SUMPRODUCT(EXACT('Номенклатура'!$A$6:$A$205,B964)*(ROW('Номенклатура'!$A$6:$A$205)-5)))&amp;"")</f>
        <v/>
      </c>
      <c r="I964" s="15" t="str">
        <f>IF(COUNTA(A964:D964,G964)=0,"",IF(NOT(ISNUMBER(A964)),"Укажите дату",IF(B964="","Укажите код",IF(NOT(AND(ISTEXT(B964),LEN(B964)&gt;0,LEN(B964)&lt;=30,ISNUMBER(FIND(LEFT(B964,1),"ABCDEFGHIJKLMNOPQRSTUVWXYZ")),SUMPRODUCT((MID(B964,{1,2,3,4,5,6,7,8,9,10,11,12,13,14,15,16,17,18,19,20,21,22,23,24,25,26,27,28,29,30},1)&lt;&gt;"")*ISERROR(FIND(MID(B964,{1,2,3,4,5,6,7,8,9,10,11,12,13,14,15,16,17,18,19,20,21,22,23,24,25,26,27,28,29,30},1),"ABCDEFGHIJKLMNOPQRSTUVWXYZ0123456789-_")))=0,ISERROR(VALUE(B964)))),"Недопустимый код: только латинские буквы A-Z в верхнем регистре, цифры, - и _; начало с буквы, до 30 символов (например MILK-001)",IF(SUMPRODUCT(--EXACT('Номенклатура'!$A$6:$A$205,B964))=0,"Код не найден в номенклатуре",IF(SUMPRODUCT(--EXACT('Номенклатура'!$A$6:$A$205,B964))&gt;1,"Код повторяется в номенклатуре",IF(ISNA(MATCH(C964,{"Приход","Расход","Списание","Корректировка остатка"},0)),"Выберите тип операции",IF(NOT(ISNUMBER(D964)),"Укажите количество",IF(D964=0,"Количество не может быть 0",IF(AND(C964&lt;&gt;"Корректировка остатка",D964&lt;0),"Для этого типа количество положительное",IF(NOT(ISNUMBER('Номенклатура'!$C$2)),"Укажите дату начала учёта",IF(A964&lt;INT('Номенклатура'!$C$2),"Раньше даты начала учёта: НЕ учтено",IF(AND(C964="Корректировка остатка",TRIM(G964)=""),"Учтено: добавьте пояснение","ОК")))))))))))))</f>
        <v/>
      </c>
    </row>
    <row r="965" spans="1:9" x14ac:dyDescent="0.25">
      <c r="A965" s="16"/>
      <c r="B965" s="13"/>
      <c r="C965" s="13"/>
      <c r="D965" s="14"/>
      <c r="E965" s="17" t="str">
        <f>IF(OR(B965="",SUMPRODUCT(--EXACT('Номенклатура'!$A$6:$A$205,B965))&lt;&gt;1),"",INDEX('Номенклатура'!$D$6:$D$205,SUMPRODUCT(EXACT('Номенклатура'!$A$6:$A$205,B965)*(ROW('Номенклатура'!$A$6:$A$205)-5)))&amp;"")</f>
        <v/>
      </c>
      <c r="F965" s="18" t="str">
        <f>IF(OR(I965="ОК",I965="Учтено: добавьте пояснение"),IF(C965="Приход",D965,IF(C965="Корректировка остатка",D965,-D965)),"")</f>
        <v/>
      </c>
      <c r="G965" s="13"/>
      <c r="H965" s="15" t="str">
        <f>IF(OR(B965="",SUMPRODUCT(--EXACT('Номенклатура'!$A$6:$A$205,B965))&lt;&gt;1),"",INDEX('Номенклатура'!$B$6:$B$205,SUMPRODUCT(EXACT('Номенклатура'!$A$6:$A$205,B965)*(ROW('Номенклатура'!$A$6:$A$205)-5)))&amp;"")</f>
        <v/>
      </c>
      <c r="I965" s="15" t="str">
        <f>IF(COUNTA(A965:D965,G965)=0,"",IF(NOT(ISNUMBER(A965)),"Укажите дату",IF(B965="","Укажите код",IF(NOT(AND(ISTEXT(B965),LEN(B965)&gt;0,LEN(B965)&lt;=30,ISNUMBER(FIND(LEFT(B965,1),"ABCDEFGHIJKLMNOPQRSTUVWXYZ")),SUMPRODUCT((MID(B965,{1,2,3,4,5,6,7,8,9,10,11,12,13,14,15,16,17,18,19,20,21,22,23,24,25,26,27,28,29,30},1)&lt;&gt;"")*ISERROR(FIND(MID(B965,{1,2,3,4,5,6,7,8,9,10,11,12,13,14,15,16,17,18,19,20,21,22,23,24,25,26,27,28,29,30},1),"ABCDEFGHIJKLMNOPQRSTUVWXYZ0123456789-_")))=0,ISERROR(VALUE(B965)))),"Недопустимый код: только латинские буквы A-Z в верхнем регистре, цифры, - и _; начало с буквы, до 30 символов (например MILK-001)",IF(SUMPRODUCT(--EXACT('Номенклатура'!$A$6:$A$205,B965))=0,"Код не найден в номенклатуре",IF(SUMPRODUCT(--EXACT('Номенклатура'!$A$6:$A$205,B965))&gt;1,"Код повторяется в номенклатуре",IF(ISNA(MATCH(C965,{"Приход","Расход","Списание","Корректировка остатка"},0)),"Выберите тип операции",IF(NOT(ISNUMBER(D965)),"Укажите количество",IF(D965=0,"Количество не может быть 0",IF(AND(C965&lt;&gt;"Корректировка остатка",D965&lt;0),"Для этого типа количество положительное",IF(NOT(ISNUMBER('Номенклатура'!$C$2)),"Укажите дату начала учёта",IF(A965&lt;INT('Номенклатура'!$C$2),"Раньше даты начала учёта: НЕ учтено",IF(AND(C965="Корректировка остатка",TRIM(G965)=""),"Учтено: добавьте пояснение","ОК")))))))))))))</f>
        <v/>
      </c>
    </row>
    <row r="966" spans="1:9" x14ac:dyDescent="0.25">
      <c r="A966" s="16"/>
      <c r="B966" s="13"/>
      <c r="C966" s="13"/>
      <c r="D966" s="14"/>
      <c r="E966" s="17" t="str">
        <f>IF(OR(B966="",SUMPRODUCT(--EXACT('Номенклатура'!$A$6:$A$205,B966))&lt;&gt;1),"",INDEX('Номенклатура'!$D$6:$D$205,SUMPRODUCT(EXACT('Номенклатура'!$A$6:$A$205,B966)*(ROW('Номенклатура'!$A$6:$A$205)-5)))&amp;"")</f>
        <v/>
      </c>
      <c r="F966" s="18" t="str">
        <f>IF(OR(I966="ОК",I966="Учтено: добавьте пояснение"),IF(C966="Приход",D966,IF(C966="Корректировка остатка",D966,-D966)),"")</f>
        <v/>
      </c>
      <c r="G966" s="13"/>
      <c r="H966" s="15" t="str">
        <f>IF(OR(B966="",SUMPRODUCT(--EXACT('Номенклатура'!$A$6:$A$205,B966))&lt;&gt;1),"",INDEX('Номенклатура'!$B$6:$B$205,SUMPRODUCT(EXACT('Номенклатура'!$A$6:$A$205,B966)*(ROW('Номенклатура'!$A$6:$A$205)-5)))&amp;"")</f>
        <v/>
      </c>
      <c r="I966" s="15" t="str">
        <f>IF(COUNTA(A966:D966,G966)=0,"",IF(NOT(ISNUMBER(A966)),"Укажите дату",IF(B966="","Укажите код",IF(NOT(AND(ISTEXT(B966),LEN(B966)&gt;0,LEN(B966)&lt;=30,ISNUMBER(FIND(LEFT(B966,1),"ABCDEFGHIJKLMNOPQRSTUVWXYZ")),SUMPRODUCT((MID(B966,{1,2,3,4,5,6,7,8,9,10,11,12,13,14,15,16,17,18,19,20,21,22,23,24,25,26,27,28,29,30},1)&lt;&gt;"")*ISERROR(FIND(MID(B966,{1,2,3,4,5,6,7,8,9,10,11,12,13,14,15,16,17,18,19,20,21,22,23,24,25,26,27,28,29,30},1),"ABCDEFGHIJKLMNOPQRSTUVWXYZ0123456789-_")))=0,ISERROR(VALUE(B966)))),"Недопустимый код: только латинские буквы A-Z в верхнем регистре, цифры, - и _; начало с буквы, до 30 символов (например MILK-001)",IF(SUMPRODUCT(--EXACT('Номенклатура'!$A$6:$A$205,B966))=0,"Код не найден в номенклатуре",IF(SUMPRODUCT(--EXACT('Номенклатура'!$A$6:$A$205,B966))&gt;1,"Код повторяется в номенклатуре",IF(ISNA(MATCH(C966,{"Приход","Расход","Списание","Корректировка остатка"},0)),"Выберите тип операции",IF(NOT(ISNUMBER(D966)),"Укажите количество",IF(D966=0,"Количество не может быть 0",IF(AND(C966&lt;&gt;"Корректировка остатка",D966&lt;0),"Для этого типа количество положительное",IF(NOT(ISNUMBER('Номенклатура'!$C$2)),"Укажите дату начала учёта",IF(A966&lt;INT('Номенклатура'!$C$2),"Раньше даты начала учёта: НЕ учтено",IF(AND(C966="Корректировка остатка",TRIM(G966)=""),"Учтено: добавьте пояснение","ОК")))))))))))))</f>
        <v/>
      </c>
    </row>
    <row r="967" spans="1:9" x14ac:dyDescent="0.25">
      <c r="A967" s="16"/>
      <c r="B967" s="13"/>
      <c r="C967" s="13"/>
      <c r="D967" s="14"/>
      <c r="E967" s="17" t="str">
        <f>IF(OR(B967="",SUMPRODUCT(--EXACT('Номенклатура'!$A$6:$A$205,B967))&lt;&gt;1),"",INDEX('Номенклатура'!$D$6:$D$205,SUMPRODUCT(EXACT('Номенклатура'!$A$6:$A$205,B967)*(ROW('Номенклатура'!$A$6:$A$205)-5)))&amp;"")</f>
        <v/>
      </c>
      <c r="F967" s="18" t="str">
        <f>IF(OR(I967="ОК",I967="Учтено: добавьте пояснение"),IF(C967="Приход",D967,IF(C967="Корректировка остатка",D967,-D967)),"")</f>
        <v/>
      </c>
      <c r="G967" s="13"/>
      <c r="H967" s="15" t="str">
        <f>IF(OR(B967="",SUMPRODUCT(--EXACT('Номенклатура'!$A$6:$A$205,B967))&lt;&gt;1),"",INDEX('Номенклатура'!$B$6:$B$205,SUMPRODUCT(EXACT('Номенклатура'!$A$6:$A$205,B967)*(ROW('Номенклатура'!$A$6:$A$205)-5)))&amp;"")</f>
        <v/>
      </c>
      <c r="I967" s="15" t="str">
        <f>IF(COUNTA(A967:D967,G967)=0,"",IF(NOT(ISNUMBER(A967)),"Укажите дату",IF(B967="","Укажите код",IF(NOT(AND(ISTEXT(B967),LEN(B967)&gt;0,LEN(B967)&lt;=30,ISNUMBER(FIND(LEFT(B967,1),"ABCDEFGHIJKLMNOPQRSTUVWXYZ")),SUMPRODUCT((MID(B967,{1,2,3,4,5,6,7,8,9,10,11,12,13,14,15,16,17,18,19,20,21,22,23,24,25,26,27,28,29,30},1)&lt;&gt;"")*ISERROR(FIND(MID(B967,{1,2,3,4,5,6,7,8,9,10,11,12,13,14,15,16,17,18,19,20,21,22,23,24,25,26,27,28,29,30},1),"ABCDEFGHIJKLMNOPQRSTUVWXYZ0123456789-_")))=0,ISERROR(VALUE(B967)))),"Недопустимый код: только латинские буквы A-Z в верхнем регистре, цифры, - и _; начало с буквы, до 30 символов (например MILK-001)",IF(SUMPRODUCT(--EXACT('Номенклатура'!$A$6:$A$205,B967))=0,"Код не найден в номенклатуре",IF(SUMPRODUCT(--EXACT('Номенклатура'!$A$6:$A$205,B967))&gt;1,"Код повторяется в номенклатуре",IF(ISNA(MATCH(C967,{"Приход","Расход","Списание","Корректировка остатка"},0)),"Выберите тип операции",IF(NOT(ISNUMBER(D967)),"Укажите количество",IF(D967=0,"Количество не может быть 0",IF(AND(C967&lt;&gt;"Корректировка остатка",D967&lt;0),"Для этого типа количество положительное",IF(NOT(ISNUMBER('Номенклатура'!$C$2)),"Укажите дату начала учёта",IF(A967&lt;INT('Номенклатура'!$C$2),"Раньше даты начала учёта: НЕ учтено",IF(AND(C967="Корректировка остатка",TRIM(G967)=""),"Учтено: добавьте пояснение","ОК")))))))))))))</f>
        <v/>
      </c>
    </row>
    <row r="968" spans="1:9" x14ac:dyDescent="0.25">
      <c r="A968" s="16"/>
      <c r="B968" s="13"/>
      <c r="C968" s="13"/>
      <c r="D968" s="14"/>
      <c r="E968" s="17" t="str">
        <f>IF(OR(B968="",SUMPRODUCT(--EXACT('Номенклатура'!$A$6:$A$205,B968))&lt;&gt;1),"",INDEX('Номенклатура'!$D$6:$D$205,SUMPRODUCT(EXACT('Номенклатура'!$A$6:$A$205,B968)*(ROW('Номенклатура'!$A$6:$A$205)-5)))&amp;"")</f>
        <v/>
      </c>
      <c r="F968" s="18" t="str">
        <f>IF(OR(I968="ОК",I968="Учтено: добавьте пояснение"),IF(C968="Приход",D968,IF(C968="Корректировка остатка",D968,-D968)),"")</f>
        <v/>
      </c>
      <c r="G968" s="13"/>
      <c r="H968" s="15" t="str">
        <f>IF(OR(B968="",SUMPRODUCT(--EXACT('Номенклатура'!$A$6:$A$205,B968))&lt;&gt;1),"",INDEX('Номенклатура'!$B$6:$B$205,SUMPRODUCT(EXACT('Номенклатура'!$A$6:$A$205,B968)*(ROW('Номенклатура'!$A$6:$A$205)-5)))&amp;"")</f>
        <v/>
      </c>
      <c r="I968" s="15" t="str">
        <f>IF(COUNTA(A968:D968,G968)=0,"",IF(NOT(ISNUMBER(A968)),"Укажите дату",IF(B968="","Укажите код",IF(NOT(AND(ISTEXT(B968),LEN(B968)&gt;0,LEN(B968)&lt;=30,ISNUMBER(FIND(LEFT(B968,1),"ABCDEFGHIJKLMNOPQRSTUVWXYZ")),SUMPRODUCT((MID(B968,{1,2,3,4,5,6,7,8,9,10,11,12,13,14,15,16,17,18,19,20,21,22,23,24,25,26,27,28,29,30},1)&lt;&gt;"")*ISERROR(FIND(MID(B968,{1,2,3,4,5,6,7,8,9,10,11,12,13,14,15,16,17,18,19,20,21,22,23,24,25,26,27,28,29,30},1),"ABCDEFGHIJKLMNOPQRSTUVWXYZ0123456789-_")))=0,ISERROR(VALUE(B968)))),"Недопустимый код: только латинские буквы A-Z в верхнем регистре, цифры, - и _; начало с буквы, до 30 символов (например MILK-001)",IF(SUMPRODUCT(--EXACT('Номенклатура'!$A$6:$A$205,B968))=0,"Код не найден в номенклатуре",IF(SUMPRODUCT(--EXACT('Номенклатура'!$A$6:$A$205,B968))&gt;1,"Код повторяется в номенклатуре",IF(ISNA(MATCH(C968,{"Приход","Расход","Списание","Корректировка остатка"},0)),"Выберите тип операции",IF(NOT(ISNUMBER(D968)),"Укажите количество",IF(D968=0,"Количество не может быть 0",IF(AND(C968&lt;&gt;"Корректировка остатка",D968&lt;0),"Для этого типа количество положительное",IF(NOT(ISNUMBER('Номенклатура'!$C$2)),"Укажите дату начала учёта",IF(A968&lt;INT('Номенклатура'!$C$2),"Раньше даты начала учёта: НЕ учтено",IF(AND(C968="Корректировка остатка",TRIM(G968)=""),"Учтено: добавьте пояснение","ОК")))))))))))))</f>
        <v/>
      </c>
    </row>
    <row r="969" spans="1:9" x14ac:dyDescent="0.25">
      <c r="A969" s="16"/>
      <c r="B969" s="13"/>
      <c r="C969" s="13"/>
      <c r="D969" s="14"/>
      <c r="E969" s="17" t="str">
        <f>IF(OR(B969="",SUMPRODUCT(--EXACT('Номенклатура'!$A$6:$A$205,B969))&lt;&gt;1),"",INDEX('Номенклатура'!$D$6:$D$205,SUMPRODUCT(EXACT('Номенклатура'!$A$6:$A$205,B969)*(ROW('Номенклатура'!$A$6:$A$205)-5)))&amp;"")</f>
        <v/>
      </c>
      <c r="F969" s="18" t="str">
        <f>IF(OR(I969="ОК",I969="Учтено: добавьте пояснение"),IF(C969="Приход",D969,IF(C969="Корректировка остатка",D969,-D969)),"")</f>
        <v/>
      </c>
      <c r="G969" s="13"/>
      <c r="H969" s="15" t="str">
        <f>IF(OR(B969="",SUMPRODUCT(--EXACT('Номенклатура'!$A$6:$A$205,B969))&lt;&gt;1),"",INDEX('Номенклатура'!$B$6:$B$205,SUMPRODUCT(EXACT('Номенклатура'!$A$6:$A$205,B969)*(ROW('Номенклатура'!$A$6:$A$205)-5)))&amp;"")</f>
        <v/>
      </c>
      <c r="I969" s="15" t="str">
        <f>IF(COUNTA(A969:D969,G969)=0,"",IF(NOT(ISNUMBER(A969)),"Укажите дату",IF(B969="","Укажите код",IF(NOT(AND(ISTEXT(B969),LEN(B969)&gt;0,LEN(B969)&lt;=30,ISNUMBER(FIND(LEFT(B969,1),"ABCDEFGHIJKLMNOPQRSTUVWXYZ")),SUMPRODUCT((MID(B969,{1,2,3,4,5,6,7,8,9,10,11,12,13,14,15,16,17,18,19,20,21,22,23,24,25,26,27,28,29,30},1)&lt;&gt;"")*ISERROR(FIND(MID(B969,{1,2,3,4,5,6,7,8,9,10,11,12,13,14,15,16,17,18,19,20,21,22,23,24,25,26,27,28,29,30},1),"ABCDEFGHIJKLMNOPQRSTUVWXYZ0123456789-_")))=0,ISERROR(VALUE(B969)))),"Недопустимый код: только латинские буквы A-Z в верхнем регистре, цифры, - и _; начало с буквы, до 30 символов (например MILK-001)",IF(SUMPRODUCT(--EXACT('Номенклатура'!$A$6:$A$205,B969))=0,"Код не найден в номенклатуре",IF(SUMPRODUCT(--EXACT('Номенклатура'!$A$6:$A$205,B969))&gt;1,"Код повторяется в номенклатуре",IF(ISNA(MATCH(C969,{"Приход","Расход","Списание","Корректировка остатка"},0)),"Выберите тип операции",IF(NOT(ISNUMBER(D969)),"Укажите количество",IF(D969=0,"Количество не может быть 0",IF(AND(C969&lt;&gt;"Корректировка остатка",D969&lt;0),"Для этого типа количество положительное",IF(NOT(ISNUMBER('Номенклатура'!$C$2)),"Укажите дату начала учёта",IF(A969&lt;INT('Номенклатура'!$C$2),"Раньше даты начала учёта: НЕ учтено",IF(AND(C969="Корректировка остатка",TRIM(G969)=""),"Учтено: добавьте пояснение","ОК")))))))))))))</f>
        <v/>
      </c>
    </row>
    <row r="970" spans="1:9" x14ac:dyDescent="0.25">
      <c r="A970" s="16"/>
      <c r="B970" s="13"/>
      <c r="C970" s="13"/>
      <c r="D970" s="14"/>
      <c r="E970" s="17" t="str">
        <f>IF(OR(B970="",SUMPRODUCT(--EXACT('Номенклатура'!$A$6:$A$205,B970))&lt;&gt;1),"",INDEX('Номенклатура'!$D$6:$D$205,SUMPRODUCT(EXACT('Номенклатура'!$A$6:$A$205,B970)*(ROW('Номенклатура'!$A$6:$A$205)-5)))&amp;"")</f>
        <v/>
      </c>
      <c r="F970" s="18" t="str">
        <f>IF(OR(I970="ОК",I970="Учтено: добавьте пояснение"),IF(C970="Приход",D970,IF(C970="Корректировка остатка",D970,-D970)),"")</f>
        <v/>
      </c>
      <c r="G970" s="13"/>
      <c r="H970" s="15" t="str">
        <f>IF(OR(B970="",SUMPRODUCT(--EXACT('Номенклатура'!$A$6:$A$205,B970))&lt;&gt;1),"",INDEX('Номенклатура'!$B$6:$B$205,SUMPRODUCT(EXACT('Номенклатура'!$A$6:$A$205,B970)*(ROW('Номенклатура'!$A$6:$A$205)-5)))&amp;"")</f>
        <v/>
      </c>
      <c r="I970" s="15" t="str">
        <f>IF(COUNTA(A970:D970,G970)=0,"",IF(NOT(ISNUMBER(A970)),"Укажите дату",IF(B970="","Укажите код",IF(NOT(AND(ISTEXT(B970),LEN(B970)&gt;0,LEN(B970)&lt;=30,ISNUMBER(FIND(LEFT(B970,1),"ABCDEFGHIJKLMNOPQRSTUVWXYZ")),SUMPRODUCT((MID(B970,{1,2,3,4,5,6,7,8,9,10,11,12,13,14,15,16,17,18,19,20,21,22,23,24,25,26,27,28,29,30},1)&lt;&gt;"")*ISERROR(FIND(MID(B970,{1,2,3,4,5,6,7,8,9,10,11,12,13,14,15,16,17,18,19,20,21,22,23,24,25,26,27,28,29,30},1),"ABCDEFGHIJKLMNOPQRSTUVWXYZ0123456789-_")))=0,ISERROR(VALUE(B970)))),"Недопустимый код: только латинские буквы A-Z в верхнем регистре, цифры, - и _; начало с буквы, до 30 символов (например MILK-001)",IF(SUMPRODUCT(--EXACT('Номенклатура'!$A$6:$A$205,B970))=0,"Код не найден в номенклатуре",IF(SUMPRODUCT(--EXACT('Номенклатура'!$A$6:$A$205,B970))&gt;1,"Код повторяется в номенклатуре",IF(ISNA(MATCH(C970,{"Приход","Расход","Списание","Корректировка остатка"},0)),"Выберите тип операции",IF(NOT(ISNUMBER(D970)),"Укажите количество",IF(D970=0,"Количество не может быть 0",IF(AND(C970&lt;&gt;"Корректировка остатка",D970&lt;0),"Для этого типа количество положительное",IF(NOT(ISNUMBER('Номенклатура'!$C$2)),"Укажите дату начала учёта",IF(A970&lt;INT('Номенклатура'!$C$2),"Раньше даты начала учёта: НЕ учтено",IF(AND(C970="Корректировка остатка",TRIM(G970)=""),"Учтено: добавьте пояснение","ОК")))))))))))))</f>
        <v/>
      </c>
    </row>
    <row r="971" spans="1:9" x14ac:dyDescent="0.25">
      <c r="A971" s="16"/>
      <c r="B971" s="13"/>
      <c r="C971" s="13"/>
      <c r="D971" s="14"/>
      <c r="E971" s="17" t="str">
        <f>IF(OR(B971="",SUMPRODUCT(--EXACT('Номенклатура'!$A$6:$A$205,B971))&lt;&gt;1),"",INDEX('Номенклатура'!$D$6:$D$205,SUMPRODUCT(EXACT('Номенклатура'!$A$6:$A$205,B971)*(ROW('Номенклатура'!$A$6:$A$205)-5)))&amp;"")</f>
        <v/>
      </c>
      <c r="F971" s="18" t="str">
        <f>IF(OR(I971="ОК",I971="Учтено: добавьте пояснение"),IF(C971="Приход",D971,IF(C971="Корректировка остатка",D971,-D971)),"")</f>
        <v/>
      </c>
      <c r="G971" s="13"/>
      <c r="H971" s="15" t="str">
        <f>IF(OR(B971="",SUMPRODUCT(--EXACT('Номенклатура'!$A$6:$A$205,B971))&lt;&gt;1),"",INDEX('Номенклатура'!$B$6:$B$205,SUMPRODUCT(EXACT('Номенклатура'!$A$6:$A$205,B971)*(ROW('Номенклатура'!$A$6:$A$205)-5)))&amp;"")</f>
        <v/>
      </c>
      <c r="I971" s="15" t="str">
        <f>IF(COUNTA(A971:D971,G971)=0,"",IF(NOT(ISNUMBER(A971)),"Укажите дату",IF(B971="","Укажите код",IF(NOT(AND(ISTEXT(B971),LEN(B971)&gt;0,LEN(B971)&lt;=30,ISNUMBER(FIND(LEFT(B971,1),"ABCDEFGHIJKLMNOPQRSTUVWXYZ")),SUMPRODUCT((MID(B971,{1,2,3,4,5,6,7,8,9,10,11,12,13,14,15,16,17,18,19,20,21,22,23,24,25,26,27,28,29,30},1)&lt;&gt;"")*ISERROR(FIND(MID(B971,{1,2,3,4,5,6,7,8,9,10,11,12,13,14,15,16,17,18,19,20,21,22,23,24,25,26,27,28,29,30},1),"ABCDEFGHIJKLMNOPQRSTUVWXYZ0123456789-_")))=0,ISERROR(VALUE(B971)))),"Недопустимый код: только латинские буквы A-Z в верхнем регистре, цифры, - и _; начало с буквы, до 30 символов (например MILK-001)",IF(SUMPRODUCT(--EXACT('Номенклатура'!$A$6:$A$205,B971))=0,"Код не найден в номенклатуре",IF(SUMPRODUCT(--EXACT('Номенклатура'!$A$6:$A$205,B971))&gt;1,"Код повторяется в номенклатуре",IF(ISNA(MATCH(C971,{"Приход","Расход","Списание","Корректировка остатка"},0)),"Выберите тип операции",IF(NOT(ISNUMBER(D971)),"Укажите количество",IF(D971=0,"Количество не может быть 0",IF(AND(C971&lt;&gt;"Корректировка остатка",D971&lt;0),"Для этого типа количество положительное",IF(NOT(ISNUMBER('Номенклатура'!$C$2)),"Укажите дату начала учёта",IF(A971&lt;INT('Номенклатура'!$C$2),"Раньше даты начала учёта: НЕ учтено",IF(AND(C971="Корректировка остатка",TRIM(G971)=""),"Учтено: добавьте пояснение","ОК")))))))))))))</f>
        <v/>
      </c>
    </row>
    <row r="972" spans="1:9" x14ac:dyDescent="0.25">
      <c r="A972" s="16"/>
      <c r="B972" s="13"/>
      <c r="C972" s="13"/>
      <c r="D972" s="14"/>
      <c r="E972" s="17" t="str">
        <f>IF(OR(B972="",SUMPRODUCT(--EXACT('Номенклатура'!$A$6:$A$205,B972))&lt;&gt;1),"",INDEX('Номенклатура'!$D$6:$D$205,SUMPRODUCT(EXACT('Номенклатура'!$A$6:$A$205,B972)*(ROW('Номенклатура'!$A$6:$A$205)-5)))&amp;"")</f>
        <v/>
      </c>
      <c r="F972" s="18" t="str">
        <f>IF(OR(I972="ОК",I972="Учтено: добавьте пояснение"),IF(C972="Приход",D972,IF(C972="Корректировка остатка",D972,-D972)),"")</f>
        <v/>
      </c>
      <c r="G972" s="13"/>
      <c r="H972" s="15" t="str">
        <f>IF(OR(B972="",SUMPRODUCT(--EXACT('Номенклатура'!$A$6:$A$205,B972))&lt;&gt;1),"",INDEX('Номенклатура'!$B$6:$B$205,SUMPRODUCT(EXACT('Номенклатура'!$A$6:$A$205,B972)*(ROW('Номенклатура'!$A$6:$A$205)-5)))&amp;"")</f>
        <v/>
      </c>
      <c r="I972" s="15" t="str">
        <f>IF(COUNTA(A972:D972,G972)=0,"",IF(NOT(ISNUMBER(A972)),"Укажите дату",IF(B972="","Укажите код",IF(NOT(AND(ISTEXT(B972),LEN(B972)&gt;0,LEN(B972)&lt;=30,ISNUMBER(FIND(LEFT(B972,1),"ABCDEFGHIJKLMNOPQRSTUVWXYZ")),SUMPRODUCT((MID(B972,{1,2,3,4,5,6,7,8,9,10,11,12,13,14,15,16,17,18,19,20,21,22,23,24,25,26,27,28,29,30},1)&lt;&gt;"")*ISERROR(FIND(MID(B972,{1,2,3,4,5,6,7,8,9,10,11,12,13,14,15,16,17,18,19,20,21,22,23,24,25,26,27,28,29,30},1),"ABCDEFGHIJKLMNOPQRSTUVWXYZ0123456789-_")))=0,ISERROR(VALUE(B972)))),"Недопустимый код: только латинские буквы A-Z в верхнем регистре, цифры, - и _; начало с буквы, до 30 символов (например MILK-001)",IF(SUMPRODUCT(--EXACT('Номенклатура'!$A$6:$A$205,B972))=0,"Код не найден в номенклатуре",IF(SUMPRODUCT(--EXACT('Номенклатура'!$A$6:$A$205,B972))&gt;1,"Код повторяется в номенклатуре",IF(ISNA(MATCH(C972,{"Приход","Расход","Списание","Корректировка остатка"},0)),"Выберите тип операции",IF(NOT(ISNUMBER(D972)),"Укажите количество",IF(D972=0,"Количество не может быть 0",IF(AND(C972&lt;&gt;"Корректировка остатка",D972&lt;0),"Для этого типа количество положительное",IF(NOT(ISNUMBER('Номенклатура'!$C$2)),"Укажите дату начала учёта",IF(A972&lt;INT('Номенклатура'!$C$2),"Раньше даты начала учёта: НЕ учтено",IF(AND(C972="Корректировка остатка",TRIM(G972)=""),"Учтено: добавьте пояснение","ОК")))))))))))))</f>
        <v/>
      </c>
    </row>
    <row r="973" spans="1:9" x14ac:dyDescent="0.25">
      <c r="A973" s="16"/>
      <c r="B973" s="13"/>
      <c r="C973" s="13"/>
      <c r="D973" s="14"/>
      <c r="E973" s="17" t="str">
        <f>IF(OR(B973="",SUMPRODUCT(--EXACT('Номенклатура'!$A$6:$A$205,B973))&lt;&gt;1),"",INDEX('Номенклатура'!$D$6:$D$205,SUMPRODUCT(EXACT('Номенклатура'!$A$6:$A$205,B973)*(ROW('Номенклатура'!$A$6:$A$205)-5)))&amp;"")</f>
        <v/>
      </c>
      <c r="F973" s="18" t="str">
        <f>IF(OR(I973="ОК",I973="Учтено: добавьте пояснение"),IF(C973="Приход",D973,IF(C973="Корректировка остатка",D973,-D973)),"")</f>
        <v/>
      </c>
      <c r="G973" s="13"/>
      <c r="H973" s="15" t="str">
        <f>IF(OR(B973="",SUMPRODUCT(--EXACT('Номенклатура'!$A$6:$A$205,B973))&lt;&gt;1),"",INDEX('Номенклатура'!$B$6:$B$205,SUMPRODUCT(EXACT('Номенклатура'!$A$6:$A$205,B973)*(ROW('Номенклатура'!$A$6:$A$205)-5)))&amp;"")</f>
        <v/>
      </c>
      <c r="I973" s="15" t="str">
        <f>IF(COUNTA(A973:D973,G973)=0,"",IF(NOT(ISNUMBER(A973)),"Укажите дату",IF(B973="","Укажите код",IF(NOT(AND(ISTEXT(B973),LEN(B973)&gt;0,LEN(B973)&lt;=30,ISNUMBER(FIND(LEFT(B973,1),"ABCDEFGHIJKLMNOPQRSTUVWXYZ")),SUMPRODUCT((MID(B973,{1,2,3,4,5,6,7,8,9,10,11,12,13,14,15,16,17,18,19,20,21,22,23,24,25,26,27,28,29,30},1)&lt;&gt;"")*ISERROR(FIND(MID(B973,{1,2,3,4,5,6,7,8,9,10,11,12,13,14,15,16,17,18,19,20,21,22,23,24,25,26,27,28,29,30},1),"ABCDEFGHIJKLMNOPQRSTUVWXYZ0123456789-_")))=0,ISERROR(VALUE(B973)))),"Недопустимый код: только латинские буквы A-Z в верхнем регистре, цифры, - и _; начало с буквы, до 30 символов (например MILK-001)",IF(SUMPRODUCT(--EXACT('Номенклатура'!$A$6:$A$205,B973))=0,"Код не найден в номенклатуре",IF(SUMPRODUCT(--EXACT('Номенклатура'!$A$6:$A$205,B973))&gt;1,"Код повторяется в номенклатуре",IF(ISNA(MATCH(C973,{"Приход","Расход","Списание","Корректировка остатка"},0)),"Выберите тип операции",IF(NOT(ISNUMBER(D973)),"Укажите количество",IF(D973=0,"Количество не может быть 0",IF(AND(C973&lt;&gt;"Корректировка остатка",D973&lt;0),"Для этого типа количество положительное",IF(NOT(ISNUMBER('Номенклатура'!$C$2)),"Укажите дату начала учёта",IF(A973&lt;INT('Номенклатура'!$C$2),"Раньше даты начала учёта: НЕ учтено",IF(AND(C973="Корректировка остатка",TRIM(G973)=""),"Учтено: добавьте пояснение","ОК")))))))))))))</f>
        <v/>
      </c>
    </row>
    <row r="974" spans="1:9" x14ac:dyDescent="0.25">
      <c r="A974" s="16"/>
      <c r="B974" s="13"/>
      <c r="C974" s="13"/>
      <c r="D974" s="14"/>
      <c r="E974" s="17" t="str">
        <f>IF(OR(B974="",SUMPRODUCT(--EXACT('Номенклатура'!$A$6:$A$205,B974))&lt;&gt;1),"",INDEX('Номенклатура'!$D$6:$D$205,SUMPRODUCT(EXACT('Номенклатура'!$A$6:$A$205,B974)*(ROW('Номенклатура'!$A$6:$A$205)-5)))&amp;"")</f>
        <v/>
      </c>
      <c r="F974" s="18" t="str">
        <f>IF(OR(I974="ОК",I974="Учтено: добавьте пояснение"),IF(C974="Приход",D974,IF(C974="Корректировка остатка",D974,-D974)),"")</f>
        <v/>
      </c>
      <c r="G974" s="13"/>
      <c r="H974" s="15" t="str">
        <f>IF(OR(B974="",SUMPRODUCT(--EXACT('Номенклатура'!$A$6:$A$205,B974))&lt;&gt;1),"",INDEX('Номенклатура'!$B$6:$B$205,SUMPRODUCT(EXACT('Номенклатура'!$A$6:$A$205,B974)*(ROW('Номенклатура'!$A$6:$A$205)-5)))&amp;"")</f>
        <v/>
      </c>
      <c r="I974" s="15" t="str">
        <f>IF(COUNTA(A974:D974,G974)=0,"",IF(NOT(ISNUMBER(A974)),"Укажите дату",IF(B974="","Укажите код",IF(NOT(AND(ISTEXT(B974),LEN(B974)&gt;0,LEN(B974)&lt;=30,ISNUMBER(FIND(LEFT(B974,1),"ABCDEFGHIJKLMNOPQRSTUVWXYZ")),SUMPRODUCT((MID(B974,{1,2,3,4,5,6,7,8,9,10,11,12,13,14,15,16,17,18,19,20,21,22,23,24,25,26,27,28,29,30},1)&lt;&gt;"")*ISERROR(FIND(MID(B974,{1,2,3,4,5,6,7,8,9,10,11,12,13,14,15,16,17,18,19,20,21,22,23,24,25,26,27,28,29,30},1),"ABCDEFGHIJKLMNOPQRSTUVWXYZ0123456789-_")))=0,ISERROR(VALUE(B974)))),"Недопустимый код: только латинские буквы A-Z в верхнем регистре, цифры, - и _; начало с буквы, до 30 символов (например MILK-001)",IF(SUMPRODUCT(--EXACT('Номенклатура'!$A$6:$A$205,B974))=0,"Код не найден в номенклатуре",IF(SUMPRODUCT(--EXACT('Номенклатура'!$A$6:$A$205,B974))&gt;1,"Код повторяется в номенклатуре",IF(ISNA(MATCH(C974,{"Приход","Расход","Списание","Корректировка остатка"},0)),"Выберите тип операции",IF(NOT(ISNUMBER(D974)),"Укажите количество",IF(D974=0,"Количество не может быть 0",IF(AND(C974&lt;&gt;"Корректировка остатка",D974&lt;0),"Для этого типа количество положительное",IF(NOT(ISNUMBER('Номенклатура'!$C$2)),"Укажите дату начала учёта",IF(A974&lt;INT('Номенклатура'!$C$2),"Раньше даты начала учёта: НЕ учтено",IF(AND(C974="Корректировка остатка",TRIM(G974)=""),"Учтено: добавьте пояснение","ОК")))))))))))))</f>
        <v/>
      </c>
    </row>
    <row r="975" spans="1:9" x14ac:dyDescent="0.25">
      <c r="A975" s="16"/>
      <c r="B975" s="13"/>
      <c r="C975" s="13"/>
      <c r="D975" s="14"/>
      <c r="E975" s="17" t="str">
        <f>IF(OR(B975="",SUMPRODUCT(--EXACT('Номенклатура'!$A$6:$A$205,B975))&lt;&gt;1),"",INDEX('Номенклатура'!$D$6:$D$205,SUMPRODUCT(EXACT('Номенклатура'!$A$6:$A$205,B975)*(ROW('Номенклатура'!$A$6:$A$205)-5)))&amp;"")</f>
        <v/>
      </c>
      <c r="F975" s="18" t="str">
        <f>IF(OR(I975="ОК",I975="Учтено: добавьте пояснение"),IF(C975="Приход",D975,IF(C975="Корректировка остатка",D975,-D975)),"")</f>
        <v/>
      </c>
      <c r="G975" s="13"/>
      <c r="H975" s="15" t="str">
        <f>IF(OR(B975="",SUMPRODUCT(--EXACT('Номенклатура'!$A$6:$A$205,B975))&lt;&gt;1),"",INDEX('Номенклатура'!$B$6:$B$205,SUMPRODUCT(EXACT('Номенклатура'!$A$6:$A$205,B975)*(ROW('Номенклатура'!$A$6:$A$205)-5)))&amp;"")</f>
        <v/>
      </c>
      <c r="I975" s="15" t="str">
        <f>IF(COUNTA(A975:D975,G975)=0,"",IF(NOT(ISNUMBER(A975)),"Укажите дату",IF(B975="","Укажите код",IF(NOT(AND(ISTEXT(B975),LEN(B975)&gt;0,LEN(B975)&lt;=30,ISNUMBER(FIND(LEFT(B975,1),"ABCDEFGHIJKLMNOPQRSTUVWXYZ")),SUMPRODUCT((MID(B975,{1,2,3,4,5,6,7,8,9,10,11,12,13,14,15,16,17,18,19,20,21,22,23,24,25,26,27,28,29,30},1)&lt;&gt;"")*ISERROR(FIND(MID(B975,{1,2,3,4,5,6,7,8,9,10,11,12,13,14,15,16,17,18,19,20,21,22,23,24,25,26,27,28,29,30},1),"ABCDEFGHIJKLMNOPQRSTUVWXYZ0123456789-_")))=0,ISERROR(VALUE(B975)))),"Недопустимый код: только латинские буквы A-Z в верхнем регистре, цифры, - и _; начало с буквы, до 30 символов (например MILK-001)",IF(SUMPRODUCT(--EXACT('Номенклатура'!$A$6:$A$205,B975))=0,"Код не найден в номенклатуре",IF(SUMPRODUCT(--EXACT('Номенклатура'!$A$6:$A$205,B975))&gt;1,"Код повторяется в номенклатуре",IF(ISNA(MATCH(C975,{"Приход","Расход","Списание","Корректировка остатка"},0)),"Выберите тип операции",IF(NOT(ISNUMBER(D975)),"Укажите количество",IF(D975=0,"Количество не может быть 0",IF(AND(C975&lt;&gt;"Корректировка остатка",D975&lt;0),"Для этого типа количество положительное",IF(NOT(ISNUMBER('Номенклатура'!$C$2)),"Укажите дату начала учёта",IF(A975&lt;INT('Номенклатура'!$C$2),"Раньше даты начала учёта: НЕ учтено",IF(AND(C975="Корректировка остатка",TRIM(G975)=""),"Учтено: добавьте пояснение","ОК")))))))))))))</f>
        <v/>
      </c>
    </row>
    <row r="976" spans="1:9" x14ac:dyDescent="0.25">
      <c r="A976" s="16"/>
      <c r="B976" s="13"/>
      <c r="C976" s="13"/>
      <c r="D976" s="14"/>
      <c r="E976" s="17" t="str">
        <f>IF(OR(B976="",SUMPRODUCT(--EXACT('Номенклатура'!$A$6:$A$205,B976))&lt;&gt;1),"",INDEX('Номенклатура'!$D$6:$D$205,SUMPRODUCT(EXACT('Номенклатура'!$A$6:$A$205,B976)*(ROW('Номенклатура'!$A$6:$A$205)-5)))&amp;"")</f>
        <v/>
      </c>
      <c r="F976" s="18" t="str">
        <f>IF(OR(I976="ОК",I976="Учтено: добавьте пояснение"),IF(C976="Приход",D976,IF(C976="Корректировка остатка",D976,-D976)),"")</f>
        <v/>
      </c>
      <c r="G976" s="13"/>
      <c r="H976" s="15" t="str">
        <f>IF(OR(B976="",SUMPRODUCT(--EXACT('Номенклатура'!$A$6:$A$205,B976))&lt;&gt;1),"",INDEX('Номенклатура'!$B$6:$B$205,SUMPRODUCT(EXACT('Номенклатура'!$A$6:$A$205,B976)*(ROW('Номенклатура'!$A$6:$A$205)-5)))&amp;"")</f>
        <v/>
      </c>
      <c r="I976" s="15" t="str">
        <f>IF(COUNTA(A976:D976,G976)=0,"",IF(NOT(ISNUMBER(A976)),"Укажите дату",IF(B976="","Укажите код",IF(NOT(AND(ISTEXT(B976),LEN(B976)&gt;0,LEN(B976)&lt;=30,ISNUMBER(FIND(LEFT(B976,1),"ABCDEFGHIJKLMNOPQRSTUVWXYZ")),SUMPRODUCT((MID(B976,{1,2,3,4,5,6,7,8,9,10,11,12,13,14,15,16,17,18,19,20,21,22,23,24,25,26,27,28,29,30},1)&lt;&gt;"")*ISERROR(FIND(MID(B976,{1,2,3,4,5,6,7,8,9,10,11,12,13,14,15,16,17,18,19,20,21,22,23,24,25,26,27,28,29,30},1),"ABCDEFGHIJKLMNOPQRSTUVWXYZ0123456789-_")))=0,ISERROR(VALUE(B976)))),"Недопустимый код: только латинские буквы A-Z в верхнем регистре, цифры, - и _; начало с буквы, до 30 символов (например MILK-001)",IF(SUMPRODUCT(--EXACT('Номенклатура'!$A$6:$A$205,B976))=0,"Код не найден в номенклатуре",IF(SUMPRODUCT(--EXACT('Номенклатура'!$A$6:$A$205,B976))&gt;1,"Код повторяется в номенклатуре",IF(ISNA(MATCH(C976,{"Приход","Расход","Списание","Корректировка остатка"},0)),"Выберите тип операции",IF(NOT(ISNUMBER(D976)),"Укажите количество",IF(D976=0,"Количество не может быть 0",IF(AND(C976&lt;&gt;"Корректировка остатка",D976&lt;0),"Для этого типа количество положительное",IF(NOT(ISNUMBER('Номенклатура'!$C$2)),"Укажите дату начала учёта",IF(A976&lt;INT('Номенклатура'!$C$2),"Раньше даты начала учёта: НЕ учтено",IF(AND(C976="Корректировка остатка",TRIM(G976)=""),"Учтено: добавьте пояснение","ОК")))))))))))))</f>
        <v/>
      </c>
    </row>
    <row r="977" spans="1:9" x14ac:dyDescent="0.25">
      <c r="A977" s="16"/>
      <c r="B977" s="13"/>
      <c r="C977" s="13"/>
      <c r="D977" s="14"/>
      <c r="E977" s="17" t="str">
        <f>IF(OR(B977="",SUMPRODUCT(--EXACT('Номенклатура'!$A$6:$A$205,B977))&lt;&gt;1),"",INDEX('Номенклатура'!$D$6:$D$205,SUMPRODUCT(EXACT('Номенклатура'!$A$6:$A$205,B977)*(ROW('Номенклатура'!$A$6:$A$205)-5)))&amp;"")</f>
        <v/>
      </c>
      <c r="F977" s="18" t="str">
        <f>IF(OR(I977="ОК",I977="Учтено: добавьте пояснение"),IF(C977="Приход",D977,IF(C977="Корректировка остатка",D977,-D977)),"")</f>
        <v/>
      </c>
      <c r="G977" s="13"/>
      <c r="H977" s="15" t="str">
        <f>IF(OR(B977="",SUMPRODUCT(--EXACT('Номенклатура'!$A$6:$A$205,B977))&lt;&gt;1),"",INDEX('Номенклатура'!$B$6:$B$205,SUMPRODUCT(EXACT('Номенклатура'!$A$6:$A$205,B977)*(ROW('Номенклатура'!$A$6:$A$205)-5)))&amp;"")</f>
        <v/>
      </c>
      <c r="I977" s="15" t="str">
        <f>IF(COUNTA(A977:D977,G977)=0,"",IF(NOT(ISNUMBER(A977)),"Укажите дату",IF(B977="","Укажите код",IF(NOT(AND(ISTEXT(B977),LEN(B977)&gt;0,LEN(B977)&lt;=30,ISNUMBER(FIND(LEFT(B977,1),"ABCDEFGHIJKLMNOPQRSTUVWXYZ")),SUMPRODUCT((MID(B977,{1,2,3,4,5,6,7,8,9,10,11,12,13,14,15,16,17,18,19,20,21,22,23,24,25,26,27,28,29,30},1)&lt;&gt;"")*ISERROR(FIND(MID(B977,{1,2,3,4,5,6,7,8,9,10,11,12,13,14,15,16,17,18,19,20,21,22,23,24,25,26,27,28,29,30},1),"ABCDEFGHIJKLMNOPQRSTUVWXYZ0123456789-_")))=0,ISERROR(VALUE(B977)))),"Недопустимый код: только латинские буквы A-Z в верхнем регистре, цифры, - и _; начало с буквы, до 30 символов (например MILK-001)",IF(SUMPRODUCT(--EXACT('Номенклатура'!$A$6:$A$205,B977))=0,"Код не найден в номенклатуре",IF(SUMPRODUCT(--EXACT('Номенклатура'!$A$6:$A$205,B977))&gt;1,"Код повторяется в номенклатуре",IF(ISNA(MATCH(C977,{"Приход","Расход","Списание","Корректировка остатка"},0)),"Выберите тип операции",IF(NOT(ISNUMBER(D977)),"Укажите количество",IF(D977=0,"Количество не может быть 0",IF(AND(C977&lt;&gt;"Корректировка остатка",D977&lt;0),"Для этого типа количество положительное",IF(NOT(ISNUMBER('Номенклатура'!$C$2)),"Укажите дату начала учёта",IF(A977&lt;INT('Номенклатура'!$C$2),"Раньше даты начала учёта: НЕ учтено",IF(AND(C977="Корректировка остатка",TRIM(G977)=""),"Учтено: добавьте пояснение","ОК")))))))))))))</f>
        <v/>
      </c>
    </row>
    <row r="978" spans="1:9" x14ac:dyDescent="0.25">
      <c r="A978" s="16"/>
      <c r="B978" s="13"/>
      <c r="C978" s="13"/>
      <c r="D978" s="14"/>
      <c r="E978" s="17" t="str">
        <f>IF(OR(B978="",SUMPRODUCT(--EXACT('Номенклатура'!$A$6:$A$205,B978))&lt;&gt;1),"",INDEX('Номенклатура'!$D$6:$D$205,SUMPRODUCT(EXACT('Номенклатура'!$A$6:$A$205,B978)*(ROW('Номенклатура'!$A$6:$A$205)-5)))&amp;"")</f>
        <v/>
      </c>
      <c r="F978" s="18" t="str">
        <f>IF(OR(I978="ОК",I978="Учтено: добавьте пояснение"),IF(C978="Приход",D978,IF(C978="Корректировка остатка",D978,-D978)),"")</f>
        <v/>
      </c>
      <c r="G978" s="13"/>
      <c r="H978" s="15" t="str">
        <f>IF(OR(B978="",SUMPRODUCT(--EXACT('Номенклатура'!$A$6:$A$205,B978))&lt;&gt;1),"",INDEX('Номенклатура'!$B$6:$B$205,SUMPRODUCT(EXACT('Номенклатура'!$A$6:$A$205,B978)*(ROW('Номенклатура'!$A$6:$A$205)-5)))&amp;"")</f>
        <v/>
      </c>
      <c r="I978" s="15" t="str">
        <f>IF(COUNTA(A978:D978,G978)=0,"",IF(NOT(ISNUMBER(A978)),"Укажите дату",IF(B978="","Укажите код",IF(NOT(AND(ISTEXT(B978),LEN(B978)&gt;0,LEN(B978)&lt;=30,ISNUMBER(FIND(LEFT(B978,1),"ABCDEFGHIJKLMNOPQRSTUVWXYZ")),SUMPRODUCT((MID(B978,{1,2,3,4,5,6,7,8,9,10,11,12,13,14,15,16,17,18,19,20,21,22,23,24,25,26,27,28,29,30},1)&lt;&gt;"")*ISERROR(FIND(MID(B978,{1,2,3,4,5,6,7,8,9,10,11,12,13,14,15,16,17,18,19,20,21,22,23,24,25,26,27,28,29,30},1),"ABCDEFGHIJKLMNOPQRSTUVWXYZ0123456789-_")))=0,ISERROR(VALUE(B978)))),"Недопустимый код: только латинские буквы A-Z в верхнем регистре, цифры, - и _; начало с буквы, до 30 символов (например MILK-001)",IF(SUMPRODUCT(--EXACT('Номенклатура'!$A$6:$A$205,B978))=0,"Код не найден в номенклатуре",IF(SUMPRODUCT(--EXACT('Номенклатура'!$A$6:$A$205,B978))&gt;1,"Код повторяется в номенклатуре",IF(ISNA(MATCH(C978,{"Приход","Расход","Списание","Корректировка остатка"},0)),"Выберите тип операции",IF(NOT(ISNUMBER(D978)),"Укажите количество",IF(D978=0,"Количество не может быть 0",IF(AND(C978&lt;&gt;"Корректировка остатка",D978&lt;0),"Для этого типа количество положительное",IF(NOT(ISNUMBER('Номенклатура'!$C$2)),"Укажите дату начала учёта",IF(A978&lt;INT('Номенклатура'!$C$2),"Раньше даты начала учёта: НЕ учтено",IF(AND(C978="Корректировка остатка",TRIM(G978)=""),"Учтено: добавьте пояснение","ОК")))))))))))))</f>
        <v/>
      </c>
    </row>
    <row r="979" spans="1:9" x14ac:dyDescent="0.25">
      <c r="A979" s="16"/>
      <c r="B979" s="13"/>
      <c r="C979" s="13"/>
      <c r="D979" s="14"/>
      <c r="E979" s="17" t="str">
        <f>IF(OR(B979="",SUMPRODUCT(--EXACT('Номенклатура'!$A$6:$A$205,B979))&lt;&gt;1),"",INDEX('Номенклатура'!$D$6:$D$205,SUMPRODUCT(EXACT('Номенклатура'!$A$6:$A$205,B979)*(ROW('Номенклатура'!$A$6:$A$205)-5)))&amp;"")</f>
        <v/>
      </c>
      <c r="F979" s="18" t="str">
        <f>IF(OR(I979="ОК",I979="Учтено: добавьте пояснение"),IF(C979="Приход",D979,IF(C979="Корректировка остатка",D979,-D979)),"")</f>
        <v/>
      </c>
      <c r="G979" s="13"/>
      <c r="H979" s="15" t="str">
        <f>IF(OR(B979="",SUMPRODUCT(--EXACT('Номенклатура'!$A$6:$A$205,B979))&lt;&gt;1),"",INDEX('Номенклатура'!$B$6:$B$205,SUMPRODUCT(EXACT('Номенклатура'!$A$6:$A$205,B979)*(ROW('Номенклатура'!$A$6:$A$205)-5)))&amp;"")</f>
        <v/>
      </c>
      <c r="I979" s="15" t="str">
        <f>IF(COUNTA(A979:D979,G979)=0,"",IF(NOT(ISNUMBER(A979)),"Укажите дату",IF(B979="","Укажите код",IF(NOT(AND(ISTEXT(B979),LEN(B979)&gt;0,LEN(B979)&lt;=30,ISNUMBER(FIND(LEFT(B979,1),"ABCDEFGHIJKLMNOPQRSTUVWXYZ")),SUMPRODUCT((MID(B979,{1,2,3,4,5,6,7,8,9,10,11,12,13,14,15,16,17,18,19,20,21,22,23,24,25,26,27,28,29,30},1)&lt;&gt;"")*ISERROR(FIND(MID(B979,{1,2,3,4,5,6,7,8,9,10,11,12,13,14,15,16,17,18,19,20,21,22,23,24,25,26,27,28,29,30},1),"ABCDEFGHIJKLMNOPQRSTUVWXYZ0123456789-_")))=0,ISERROR(VALUE(B979)))),"Недопустимый код: только латинские буквы A-Z в верхнем регистре, цифры, - и _; начало с буквы, до 30 символов (например MILK-001)",IF(SUMPRODUCT(--EXACT('Номенклатура'!$A$6:$A$205,B979))=0,"Код не найден в номенклатуре",IF(SUMPRODUCT(--EXACT('Номенклатура'!$A$6:$A$205,B979))&gt;1,"Код повторяется в номенклатуре",IF(ISNA(MATCH(C979,{"Приход","Расход","Списание","Корректировка остатка"},0)),"Выберите тип операции",IF(NOT(ISNUMBER(D979)),"Укажите количество",IF(D979=0,"Количество не может быть 0",IF(AND(C979&lt;&gt;"Корректировка остатка",D979&lt;0),"Для этого типа количество положительное",IF(NOT(ISNUMBER('Номенклатура'!$C$2)),"Укажите дату начала учёта",IF(A979&lt;INT('Номенклатура'!$C$2),"Раньше даты начала учёта: НЕ учтено",IF(AND(C979="Корректировка остатка",TRIM(G979)=""),"Учтено: добавьте пояснение","ОК")))))))))))))</f>
        <v/>
      </c>
    </row>
    <row r="980" spans="1:9" x14ac:dyDescent="0.25">
      <c r="A980" s="16"/>
      <c r="B980" s="13"/>
      <c r="C980" s="13"/>
      <c r="D980" s="14"/>
      <c r="E980" s="17" t="str">
        <f>IF(OR(B980="",SUMPRODUCT(--EXACT('Номенклатура'!$A$6:$A$205,B980))&lt;&gt;1),"",INDEX('Номенклатура'!$D$6:$D$205,SUMPRODUCT(EXACT('Номенклатура'!$A$6:$A$205,B980)*(ROW('Номенклатура'!$A$6:$A$205)-5)))&amp;"")</f>
        <v/>
      </c>
      <c r="F980" s="18" t="str">
        <f>IF(OR(I980="ОК",I980="Учтено: добавьте пояснение"),IF(C980="Приход",D980,IF(C980="Корректировка остатка",D980,-D980)),"")</f>
        <v/>
      </c>
      <c r="G980" s="13"/>
      <c r="H980" s="15" t="str">
        <f>IF(OR(B980="",SUMPRODUCT(--EXACT('Номенклатура'!$A$6:$A$205,B980))&lt;&gt;1),"",INDEX('Номенклатура'!$B$6:$B$205,SUMPRODUCT(EXACT('Номенклатура'!$A$6:$A$205,B980)*(ROW('Номенклатура'!$A$6:$A$205)-5)))&amp;"")</f>
        <v/>
      </c>
      <c r="I980" s="15" t="str">
        <f>IF(COUNTA(A980:D980,G980)=0,"",IF(NOT(ISNUMBER(A980)),"Укажите дату",IF(B980="","Укажите код",IF(NOT(AND(ISTEXT(B980),LEN(B980)&gt;0,LEN(B980)&lt;=30,ISNUMBER(FIND(LEFT(B980,1),"ABCDEFGHIJKLMNOPQRSTUVWXYZ")),SUMPRODUCT((MID(B980,{1,2,3,4,5,6,7,8,9,10,11,12,13,14,15,16,17,18,19,20,21,22,23,24,25,26,27,28,29,30},1)&lt;&gt;"")*ISERROR(FIND(MID(B980,{1,2,3,4,5,6,7,8,9,10,11,12,13,14,15,16,17,18,19,20,21,22,23,24,25,26,27,28,29,30},1),"ABCDEFGHIJKLMNOPQRSTUVWXYZ0123456789-_")))=0,ISERROR(VALUE(B980)))),"Недопустимый код: только латинские буквы A-Z в верхнем регистре, цифры, - и _; начало с буквы, до 30 символов (например MILK-001)",IF(SUMPRODUCT(--EXACT('Номенклатура'!$A$6:$A$205,B980))=0,"Код не найден в номенклатуре",IF(SUMPRODUCT(--EXACT('Номенклатура'!$A$6:$A$205,B980))&gt;1,"Код повторяется в номенклатуре",IF(ISNA(MATCH(C980,{"Приход","Расход","Списание","Корректировка остатка"},0)),"Выберите тип операции",IF(NOT(ISNUMBER(D980)),"Укажите количество",IF(D980=0,"Количество не может быть 0",IF(AND(C980&lt;&gt;"Корректировка остатка",D980&lt;0),"Для этого типа количество положительное",IF(NOT(ISNUMBER('Номенклатура'!$C$2)),"Укажите дату начала учёта",IF(A980&lt;INT('Номенклатура'!$C$2),"Раньше даты начала учёта: НЕ учтено",IF(AND(C980="Корректировка остатка",TRIM(G980)=""),"Учтено: добавьте пояснение","ОК")))))))))))))</f>
        <v/>
      </c>
    </row>
    <row r="981" spans="1:9" x14ac:dyDescent="0.25">
      <c r="A981" s="16"/>
      <c r="B981" s="13"/>
      <c r="C981" s="13"/>
      <c r="D981" s="14"/>
      <c r="E981" s="17" t="str">
        <f>IF(OR(B981="",SUMPRODUCT(--EXACT('Номенклатура'!$A$6:$A$205,B981))&lt;&gt;1),"",INDEX('Номенклатура'!$D$6:$D$205,SUMPRODUCT(EXACT('Номенклатура'!$A$6:$A$205,B981)*(ROW('Номенклатура'!$A$6:$A$205)-5)))&amp;"")</f>
        <v/>
      </c>
      <c r="F981" s="18" t="str">
        <f>IF(OR(I981="ОК",I981="Учтено: добавьте пояснение"),IF(C981="Приход",D981,IF(C981="Корректировка остатка",D981,-D981)),"")</f>
        <v/>
      </c>
      <c r="G981" s="13"/>
      <c r="H981" s="15" t="str">
        <f>IF(OR(B981="",SUMPRODUCT(--EXACT('Номенклатура'!$A$6:$A$205,B981))&lt;&gt;1),"",INDEX('Номенклатура'!$B$6:$B$205,SUMPRODUCT(EXACT('Номенклатура'!$A$6:$A$205,B981)*(ROW('Номенклатура'!$A$6:$A$205)-5)))&amp;"")</f>
        <v/>
      </c>
      <c r="I981" s="15" t="str">
        <f>IF(COUNTA(A981:D981,G981)=0,"",IF(NOT(ISNUMBER(A981)),"Укажите дату",IF(B981="","Укажите код",IF(NOT(AND(ISTEXT(B981),LEN(B981)&gt;0,LEN(B981)&lt;=30,ISNUMBER(FIND(LEFT(B981,1),"ABCDEFGHIJKLMNOPQRSTUVWXYZ")),SUMPRODUCT((MID(B981,{1,2,3,4,5,6,7,8,9,10,11,12,13,14,15,16,17,18,19,20,21,22,23,24,25,26,27,28,29,30},1)&lt;&gt;"")*ISERROR(FIND(MID(B981,{1,2,3,4,5,6,7,8,9,10,11,12,13,14,15,16,17,18,19,20,21,22,23,24,25,26,27,28,29,30},1),"ABCDEFGHIJKLMNOPQRSTUVWXYZ0123456789-_")))=0,ISERROR(VALUE(B981)))),"Недопустимый код: только латинские буквы A-Z в верхнем регистре, цифры, - и _; начало с буквы, до 30 символов (например MILK-001)",IF(SUMPRODUCT(--EXACT('Номенклатура'!$A$6:$A$205,B981))=0,"Код не найден в номенклатуре",IF(SUMPRODUCT(--EXACT('Номенклатура'!$A$6:$A$205,B981))&gt;1,"Код повторяется в номенклатуре",IF(ISNA(MATCH(C981,{"Приход","Расход","Списание","Корректировка остатка"},0)),"Выберите тип операции",IF(NOT(ISNUMBER(D981)),"Укажите количество",IF(D981=0,"Количество не может быть 0",IF(AND(C981&lt;&gt;"Корректировка остатка",D981&lt;0),"Для этого типа количество положительное",IF(NOT(ISNUMBER('Номенклатура'!$C$2)),"Укажите дату начала учёта",IF(A981&lt;INT('Номенклатура'!$C$2),"Раньше даты начала учёта: НЕ учтено",IF(AND(C981="Корректировка остатка",TRIM(G981)=""),"Учтено: добавьте пояснение","ОК")))))))))))))</f>
        <v/>
      </c>
    </row>
    <row r="982" spans="1:9" x14ac:dyDescent="0.25">
      <c r="A982" s="16"/>
      <c r="B982" s="13"/>
      <c r="C982" s="13"/>
      <c r="D982" s="14"/>
      <c r="E982" s="17" t="str">
        <f>IF(OR(B982="",SUMPRODUCT(--EXACT('Номенклатура'!$A$6:$A$205,B982))&lt;&gt;1),"",INDEX('Номенклатура'!$D$6:$D$205,SUMPRODUCT(EXACT('Номенклатура'!$A$6:$A$205,B982)*(ROW('Номенклатура'!$A$6:$A$205)-5)))&amp;"")</f>
        <v/>
      </c>
      <c r="F982" s="18" t="str">
        <f>IF(OR(I982="ОК",I982="Учтено: добавьте пояснение"),IF(C982="Приход",D982,IF(C982="Корректировка остатка",D982,-D982)),"")</f>
        <v/>
      </c>
      <c r="G982" s="13"/>
      <c r="H982" s="15" t="str">
        <f>IF(OR(B982="",SUMPRODUCT(--EXACT('Номенклатура'!$A$6:$A$205,B982))&lt;&gt;1),"",INDEX('Номенклатура'!$B$6:$B$205,SUMPRODUCT(EXACT('Номенклатура'!$A$6:$A$205,B982)*(ROW('Номенклатура'!$A$6:$A$205)-5)))&amp;"")</f>
        <v/>
      </c>
      <c r="I982" s="15" t="str">
        <f>IF(COUNTA(A982:D982,G982)=0,"",IF(NOT(ISNUMBER(A982)),"Укажите дату",IF(B982="","Укажите код",IF(NOT(AND(ISTEXT(B982),LEN(B982)&gt;0,LEN(B982)&lt;=30,ISNUMBER(FIND(LEFT(B982,1),"ABCDEFGHIJKLMNOPQRSTUVWXYZ")),SUMPRODUCT((MID(B982,{1,2,3,4,5,6,7,8,9,10,11,12,13,14,15,16,17,18,19,20,21,22,23,24,25,26,27,28,29,30},1)&lt;&gt;"")*ISERROR(FIND(MID(B982,{1,2,3,4,5,6,7,8,9,10,11,12,13,14,15,16,17,18,19,20,21,22,23,24,25,26,27,28,29,30},1),"ABCDEFGHIJKLMNOPQRSTUVWXYZ0123456789-_")))=0,ISERROR(VALUE(B982)))),"Недопустимый код: только латинские буквы A-Z в верхнем регистре, цифры, - и _; начало с буквы, до 30 символов (например MILK-001)",IF(SUMPRODUCT(--EXACT('Номенклатура'!$A$6:$A$205,B982))=0,"Код не найден в номенклатуре",IF(SUMPRODUCT(--EXACT('Номенклатура'!$A$6:$A$205,B982))&gt;1,"Код повторяется в номенклатуре",IF(ISNA(MATCH(C982,{"Приход","Расход","Списание","Корректировка остатка"},0)),"Выберите тип операции",IF(NOT(ISNUMBER(D982)),"Укажите количество",IF(D982=0,"Количество не может быть 0",IF(AND(C982&lt;&gt;"Корректировка остатка",D982&lt;0),"Для этого типа количество положительное",IF(NOT(ISNUMBER('Номенклатура'!$C$2)),"Укажите дату начала учёта",IF(A982&lt;INT('Номенклатура'!$C$2),"Раньше даты начала учёта: НЕ учтено",IF(AND(C982="Корректировка остатка",TRIM(G982)=""),"Учтено: добавьте пояснение","ОК")))))))))))))</f>
        <v/>
      </c>
    </row>
    <row r="983" spans="1:9" x14ac:dyDescent="0.25">
      <c r="A983" s="16"/>
      <c r="B983" s="13"/>
      <c r="C983" s="13"/>
      <c r="D983" s="14"/>
      <c r="E983" s="17" t="str">
        <f>IF(OR(B983="",SUMPRODUCT(--EXACT('Номенклатура'!$A$6:$A$205,B983))&lt;&gt;1),"",INDEX('Номенклатура'!$D$6:$D$205,SUMPRODUCT(EXACT('Номенклатура'!$A$6:$A$205,B983)*(ROW('Номенклатура'!$A$6:$A$205)-5)))&amp;"")</f>
        <v/>
      </c>
      <c r="F983" s="18" t="str">
        <f>IF(OR(I983="ОК",I983="Учтено: добавьте пояснение"),IF(C983="Приход",D983,IF(C983="Корректировка остатка",D983,-D983)),"")</f>
        <v/>
      </c>
      <c r="G983" s="13"/>
      <c r="H983" s="15" t="str">
        <f>IF(OR(B983="",SUMPRODUCT(--EXACT('Номенклатура'!$A$6:$A$205,B983))&lt;&gt;1),"",INDEX('Номенклатура'!$B$6:$B$205,SUMPRODUCT(EXACT('Номенклатура'!$A$6:$A$205,B983)*(ROW('Номенклатура'!$A$6:$A$205)-5)))&amp;"")</f>
        <v/>
      </c>
      <c r="I983" s="15" t="str">
        <f>IF(COUNTA(A983:D983,G983)=0,"",IF(NOT(ISNUMBER(A983)),"Укажите дату",IF(B983="","Укажите код",IF(NOT(AND(ISTEXT(B983),LEN(B983)&gt;0,LEN(B983)&lt;=30,ISNUMBER(FIND(LEFT(B983,1),"ABCDEFGHIJKLMNOPQRSTUVWXYZ")),SUMPRODUCT((MID(B983,{1,2,3,4,5,6,7,8,9,10,11,12,13,14,15,16,17,18,19,20,21,22,23,24,25,26,27,28,29,30},1)&lt;&gt;"")*ISERROR(FIND(MID(B983,{1,2,3,4,5,6,7,8,9,10,11,12,13,14,15,16,17,18,19,20,21,22,23,24,25,26,27,28,29,30},1),"ABCDEFGHIJKLMNOPQRSTUVWXYZ0123456789-_")))=0,ISERROR(VALUE(B983)))),"Недопустимый код: только латинские буквы A-Z в верхнем регистре, цифры, - и _; начало с буквы, до 30 символов (например MILK-001)",IF(SUMPRODUCT(--EXACT('Номенклатура'!$A$6:$A$205,B983))=0,"Код не найден в номенклатуре",IF(SUMPRODUCT(--EXACT('Номенклатура'!$A$6:$A$205,B983))&gt;1,"Код повторяется в номенклатуре",IF(ISNA(MATCH(C983,{"Приход","Расход","Списание","Корректировка остатка"},0)),"Выберите тип операции",IF(NOT(ISNUMBER(D983)),"Укажите количество",IF(D983=0,"Количество не может быть 0",IF(AND(C983&lt;&gt;"Корректировка остатка",D983&lt;0),"Для этого типа количество положительное",IF(NOT(ISNUMBER('Номенклатура'!$C$2)),"Укажите дату начала учёта",IF(A983&lt;INT('Номенклатура'!$C$2),"Раньше даты начала учёта: НЕ учтено",IF(AND(C983="Корректировка остатка",TRIM(G983)=""),"Учтено: добавьте пояснение","ОК")))))))))))))</f>
        <v/>
      </c>
    </row>
    <row r="984" spans="1:9" x14ac:dyDescent="0.25">
      <c r="A984" s="16"/>
      <c r="B984" s="13"/>
      <c r="C984" s="13"/>
      <c r="D984" s="14"/>
      <c r="E984" s="17" t="str">
        <f>IF(OR(B984="",SUMPRODUCT(--EXACT('Номенклатура'!$A$6:$A$205,B984))&lt;&gt;1),"",INDEX('Номенклатура'!$D$6:$D$205,SUMPRODUCT(EXACT('Номенклатура'!$A$6:$A$205,B984)*(ROW('Номенклатура'!$A$6:$A$205)-5)))&amp;"")</f>
        <v/>
      </c>
      <c r="F984" s="18" t="str">
        <f>IF(OR(I984="ОК",I984="Учтено: добавьте пояснение"),IF(C984="Приход",D984,IF(C984="Корректировка остатка",D984,-D984)),"")</f>
        <v/>
      </c>
      <c r="G984" s="13"/>
      <c r="H984" s="15" t="str">
        <f>IF(OR(B984="",SUMPRODUCT(--EXACT('Номенклатура'!$A$6:$A$205,B984))&lt;&gt;1),"",INDEX('Номенклатура'!$B$6:$B$205,SUMPRODUCT(EXACT('Номенклатура'!$A$6:$A$205,B984)*(ROW('Номенклатура'!$A$6:$A$205)-5)))&amp;"")</f>
        <v/>
      </c>
      <c r="I984" s="15" t="str">
        <f>IF(COUNTA(A984:D984,G984)=0,"",IF(NOT(ISNUMBER(A984)),"Укажите дату",IF(B984="","Укажите код",IF(NOT(AND(ISTEXT(B984),LEN(B984)&gt;0,LEN(B984)&lt;=30,ISNUMBER(FIND(LEFT(B984,1),"ABCDEFGHIJKLMNOPQRSTUVWXYZ")),SUMPRODUCT((MID(B984,{1,2,3,4,5,6,7,8,9,10,11,12,13,14,15,16,17,18,19,20,21,22,23,24,25,26,27,28,29,30},1)&lt;&gt;"")*ISERROR(FIND(MID(B984,{1,2,3,4,5,6,7,8,9,10,11,12,13,14,15,16,17,18,19,20,21,22,23,24,25,26,27,28,29,30},1),"ABCDEFGHIJKLMNOPQRSTUVWXYZ0123456789-_")))=0,ISERROR(VALUE(B984)))),"Недопустимый код: только латинские буквы A-Z в верхнем регистре, цифры, - и _; начало с буквы, до 30 символов (например MILK-001)",IF(SUMPRODUCT(--EXACT('Номенклатура'!$A$6:$A$205,B984))=0,"Код не найден в номенклатуре",IF(SUMPRODUCT(--EXACT('Номенклатура'!$A$6:$A$205,B984))&gt;1,"Код повторяется в номенклатуре",IF(ISNA(MATCH(C984,{"Приход","Расход","Списание","Корректировка остатка"},0)),"Выберите тип операции",IF(NOT(ISNUMBER(D984)),"Укажите количество",IF(D984=0,"Количество не может быть 0",IF(AND(C984&lt;&gt;"Корректировка остатка",D984&lt;0),"Для этого типа количество положительное",IF(NOT(ISNUMBER('Номенклатура'!$C$2)),"Укажите дату начала учёта",IF(A984&lt;INT('Номенклатура'!$C$2),"Раньше даты начала учёта: НЕ учтено",IF(AND(C984="Корректировка остатка",TRIM(G984)=""),"Учтено: добавьте пояснение","ОК")))))))))))))</f>
        <v/>
      </c>
    </row>
    <row r="985" spans="1:9" x14ac:dyDescent="0.25">
      <c r="A985" s="16"/>
      <c r="B985" s="13"/>
      <c r="C985" s="13"/>
      <c r="D985" s="14"/>
      <c r="E985" s="17" t="str">
        <f>IF(OR(B985="",SUMPRODUCT(--EXACT('Номенклатура'!$A$6:$A$205,B985))&lt;&gt;1),"",INDEX('Номенклатура'!$D$6:$D$205,SUMPRODUCT(EXACT('Номенклатура'!$A$6:$A$205,B985)*(ROW('Номенклатура'!$A$6:$A$205)-5)))&amp;"")</f>
        <v/>
      </c>
      <c r="F985" s="18" t="str">
        <f>IF(OR(I985="ОК",I985="Учтено: добавьте пояснение"),IF(C985="Приход",D985,IF(C985="Корректировка остатка",D985,-D985)),"")</f>
        <v/>
      </c>
      <c r="G985" s="13"/>
      <c r="H985" s="15" t="str">
        <f>IF(OR(B985="",SUMPRODUCT(--EXACT('Номенклатура'!$A$6:$A$205,B985))&lt;&gt;1),"",INDEX('Номенклатура'!$B$6:$B$205,SUMPRODUCT(EXACT('Номенклатура'!$A$6:$A$205,B985)*(ROW('Номенклатура'!$A$6:$A$205)-5)))&amp;"")</f>
        <v/>
      </c>
      <c r="I985" s="15" t="str">
        <f>IF(COUNTA(A985:D985,G985)=0,"",IF(NOT(ISNUMBER(A985)),"Укажите дату",IF(B985="","Укажите код",IF(NOT(AND(ISTEXT(B985),LEN(B985)&gt;0,LEN(B985)&lt;=30,ISNUMBER(FIND(LEFT(B985,1),"ABCDEFGHIJKLMNOPQRSTUVWXYZ")),SUMPRODUCT((MID(B985,{1,2,3,4,5,6,7,8,9,10,11,12,13,14,15,16,17,18,19,20,21,22,23,24,25,26,27,28,29,30},1)&lt;&gt;"")*ISERROR(FIND(MID(B985,{1,2,3,4,5,6,7,8,9,10,11,12,13,14,15,16,17,18,19,20,21,22,23,24,25,26,27,28,29,30},1),"ABCDEFGHIJKLMNOPQRSTUVWXYZ0123456789-_")))=0,ISERROR(VALUE(B985)))),"Недопустимый код: только латинские буквы A-Z в верхнем регистре, цифры, - и _; начало с буквы, до 30 символов (например MILK-001)",IF(SUMPRODUCT(--EXACT('Номенклатура'!$A$6:$A$205,B985))=0,"Код не найден в номенклатуре",IF(SUMPRODUCT(--EXACT('Номенклатура'!$A$6:$A$205,B985))&gt;1,"Код повторяется в номенклатуре",IF(ISNA(MATCH(C985,{"Приход","Расход","Списание","Корректировка остатка"},0)),"Выберите тип операции",IF(NOT(ISNUMBER(D985)),"Укажите количество",IF(D985=0,"Количество не может быть 0",IF(AND(C985&lt;&gt;"Корректировка остатка",D985&lt;0),"Для этого типа количество положительное",IF(NOT(ISNUMBER('Номенклатура'!$C$2)),"Укажите дату начала учёта",IF(A985&lt;INT('Номенклатура'!$C$2),"Раньше даты начала учёта: НЕ учтено",IF(AND(C985="Корректировка остатка",TRIM(G985)=""),"Учтено: добавьте пояснение","ОК")))))))))))))</f>
        <v/>
      </c>
    </row>
    <row r="986" spans="1:9" x14ac:dyDescent="0.25">
      <c r="A986" s="16"/>
      <c r="B986" s="13"/>
      <c r="C986" s="13"/>
      <c r="D986" s="14"/>
      <c r="E986" s="17" t="str">
        <f>IF(OR(B986="",SUMPRODUCT(--EXACT('Номенклатура'!$A$6:$A$205,B986))&lt;&gt;1),"",INDEX('Номенклатура'!$D$6:$D$205,SUMPRODUCT(EXACT('Номенклатура'!$A$6:$A$205,B986)*(ROW('Номенклатура'!$A$6:$A$205)-5)))&amp;"")</f>
        <v/>
      </c>
      <c r="F986" s="18" t="str">
        <f>IF(OR(I986="ОК",I986="Учтено: добавьте пояснение"),IF(C986="Приход",D986,IF(C986="Корректировка остатка",D986,-D986)),"")</f>
        <v/>
      </c>
      <c r="G986" s="13"/>
      <c r="H986" s="15" t="str">
        <f>IF(OR(B986="",SUMPRODUCT(--EXACT('Номенклатура'!$A$6:$A$205,B986))&lt;&gt;1),"",INDEX('Номенклатура'!$B$6:$B$205,SUMPRODUCT(EXACT('Номенклатура'!$A$6:$A$205,B986)*(ROW('Номенклатура'!$A$6:$A$205)-5)))&amp;"")</f>
        <v/>
      </c>
      <c r="I986" s="15" t="str">
        <f>IF(COUNTA(A986:D986,G986)=0,"",IF(NOT(ISNUMBER(A986)),"Укажите дату",IF(B986="","Укажите код",IF(NOT(AND(ISTEXT(B986),LEN(B986)&gt;0,LEN(B986)&lt;=30,ISNUMBER(FIND(LEFT(B986,1),"ABCDEFGHIJKLMNOPQRSTUVWXYZ")),SUMPRODUCT((MID(B986,{1,2,3,4,5,6,7,8,9,10,11,12,13,14,15,16,17,18,19,20,21,22,23,24,25,26,27,28,29,30},1)&lt;&gt;"")*ISERROR(FIND(MID(B986,{1,2,3,4,5,6,7,8,9,10,11,12,13,14,15,16,17,18,19,20,21,22,23,24,25,26,27,28,29,30},1),"ABCDEFGHIJKLMNOPQRSTUVWXYZ0123456789-_")))=0,ISERROR(VALUE(B986)))),"Недопустимый код: только латинские буквы A-Z в верхнем регистре, цифры, - и _; начало с буквы, до 30 символов (например MILK-001)",IF(SUMPRODUCT(--EXACT('Номенклатура'!$A$6:$A$205,B986))=0,"Код не найден в номенклатуре",IF(SUMPRODUCT(--EXACT('Номенклатура'!$A$6:$A$205,B986))&gt;1,"Код повторяется в номенклатуре",IF(ISNA(MATCH(C986,{"Приход","Расход","Списание","Корректировка остатка"},0)),"Выберите тип операции",IF(NOT(ISNUMBER(D986)),"Укажите количество",IF(D986=0,"Количество не может быть 0",IF(AND(C986&lt;&gt;"Корректировка остатка",D986&lt;0),"Для этого типа количество положительное",IF(NOT(ISNUMBER('Номенклатура'!$C$2)),"Укажите дату начала учёта",IF(A986&lt;INT('Номенклатура'!$C$2),"Раньше даты начала учёта: НЕ учтено",IF(AND(C986="Корректировка остатка",TRIM(G986)=""),"Учтено: добавьте пояснение","ОК")))))))))))))</f>
        <v/>
      </c>
    </row>
    <row r="987" spans="1:9" x14ac:dyDescent="0.25">
      <c r="A987" s="16"/>
      <c r="B987" s="13"/>
      <c r="C987" s="13"/>
      <c r="D987" s="14"/>
      <c r="E987" s="17" t="str">
        <f>IF(OR(B987="",SUMPRODUCT(--EXACT('Номенклатура'!$A$6:$A$205,B987))&lt;&gt;1),"",INDEX('Номенклатура'!$D$6:$D$205,SUMPRODUCT(EXACT('Номенклатура'!$A$6:$A$205,B987)*(ROW('Номенклатура'!$A$6:$A$205)-5)))&amp;"")</f>
        <v/>
      </c>
      <c r="F987" s="18" t="str">
        <f>IF(OR(I987="ОК",I987="Учтено: добавьте пояснение"),IF(C987="Приход",D987,IF(C987="Корректировка остатка",D987,-D987)),"")</f>
        <v/>
      </c>
      <c r="G987" s="13"/>
      <c r="H987" s="15" t="str">
        <f>IF(OR(B987="",SUMPRODUCT(--EXACT('Номенклатура'!$A$6:$A$205,B987))&lt;&gt;1),"",INDEX('Номенклатура'!$B$6:$B$205,SUMPRODUCT(EXACT('Номенклатура'!$A$6:$A$205,B987)*(ROW('Номенклатура'!$A$6:$A$205)-5)))&amp;"")</f>
        <v/>
      </c>
      <c r="I987" s="15" t="str">
        <f>IF(COUNTA(A987:D987,G987)=0,"",IF(NOT(ISNUMBER(A987)),"Укажите дату",IF(B987="","Укажите код",IF(NOT(AND(ISTEXT(B987),LEN(B987)&gt;0,LEN(B987)&lt;=30,ISNUMBER(FIND(LEFT(B987,1),"ABCDEFGHIJKLMNOPQRSTUVWXYZ")),SUMPRODUCT((MID(B987,{1,2,3,4,5,6,7,8,9,10,11,12,13,14,15,16,17,18,19,20,21,22,23,24,25,26,27,28,29,30},1)&lt;&gt;"")*ISERROR(FIND(MID(B987,{1,2,3,4,5,6,7,8,9,10,11,12,13,14,15,16,17,18,19,20,21,22,23,24,25,26,27,28,29,30},1),"ABCDEFGHIJKLMNOPQRSTUVWXYZ0123456789-_")))=0,ISERROR(VALUE(B987)))),"Недопустимый код: только латинские буквы A-Z в верхнем регистре, цифры, - и _; начало с буквы, до 30 символов (например MILK-001)",IF(SUMPRODUCT(--EXACT('Номенклатура'!$A$6:$A$205,B987))=0,"Код не найден в номенклатуре",IF(SUMPRODUCT(--EXACT('Номенклатура'!$A$6:$A$205,B987))&gt;1,"Код повторяется в номенклатуре",IF(ISNA(MATCH(C987,{"Приход","Расход","Списание","Корректировка остатка"},0)),"Выберите тип операции",IF(NOT(ISNUMBER(D987)),"Укажите количество",IF(D987=0,"Количество не может быть 0",IF(AND(C987&lt;&gt;"Корректировка остатка",D987&lt;0),"Для этого типа количество положительное",IF(NOT(ISNUMBER('Номенклатура'!$C$2)),"Укажите дату начала учёта",IF(A987&lt;INT('Номенклатура'!$C$2),"Раньше даты начала учёта: НЕ учтено",IF(AND(C987="Корректировка остатка",TRIM(G987)=""),"Учтено: добавьте пояснение","ОК")))))))))))))</f>
        <v/>
      </c>
    </row>
    <row r="988" spans="1:9" x14ac:dyDescent="0.25">
      <c r="A988" s="16"/>
      <c r="B988" s="13"/>
      <c r="C988" s="13"/>
      <c r="D988" s="14"/>
      <c r="E988" s="17" t="str">
        <f>IF(OR(B988="",SUMPRODUCT(--EXACT('Номенклатура'!$A$6:$A$205,B988))&lt;&gt;1),"",INDEX('Номенклатура'!$D$6:$D$205,SUMPRODUCT(EXACT('Номенклатура'!$A$6:$A$205,B988)*(ROW('Номенклатура'!$A$6:$A$205)-5)))&amp;"")</f>
        <v/>
      </c>
      <c r="F988" s="18" t="str">
        <f>IF(OR(I988="ОК",I988="Учтено: добавьте пояснение"),IF(C988="Приход",D988,IF(C988="Корректировка остатка",D988,-D988)),"")</f>
        <v/>
      </c>
      <c r="G988" s="13"/>
      <c r="H988" s="15" t="str">
        <f>IF(OR(B988="",SUMPRODUCT(--EXACT('Номенклатура'!$A$6:$A$205,B988))&lt;&gt;1),"",INDEX('Номенклатура'!$B$6:$B$205,SUMPRODUCT(EXACT('Номенклатура'!$A$6:$A$205,B988)*(ROW('Номенклатура'!$A$6:$A$205)-5)))&amp;"")</f>
        <v/>
      </c>
      <c r="I988" s="15" t="str">
        <f>IF(COUNTA(A988:D988,G988)=0,"",IF(NOT(ISNUMBER(A988)),"Укажите дату",IF(B988="","Укажите код",IF(NOT(AND(ISTEXT(B988),LEN(B988)&gt;0,LEN(B988)&lt;=30,ISNUMBER(FIND(LEFT(B988,1),"ABCDEFGHIJKLMNOPQRSTUVWXYZ")),SUMPRODUCT((MID(B988,{1,2,3,4,5,6,7,8,9,10,11,12,13,14,15,16,17,18,19,20,21,22,23,24,25,26,27,28,29,30},1)&lt;&gt;"")*ISERROR(FIND(MID(B988,{1,2,3,4,5,6,7,8,9,10,11,12,13,14,15,16,17,18,19,20,21,22,23,24,25,26,27,28,29,30},1),"ABCDEFGHIJKLMNOPQRSTUVWXYZ0123456789-_")))=0,ISERROR(VALUE(B988)))),"Недопустимый код: только латинские буквы A-Z в верхнем регистре, цифры, - и _; начало с буквы, до 30 символов (например MILK-001)",IF(SUMPRODUCT(--EXACT('Номенклатура'!$A$6:$A$205,B988))=0,"Код не найден в номенклатуре",IF(SUMPRODUCT(--EXACT('Номенклатура'!$A$6:$A$205,B988))&gt;1,"Код повторяется в номенклатуре",IF(ISNA(MATCH(C988,{"Приход","Расход","Списание","Корректировка остатка"},0)),"Выберите тип операции",IF(NOT(ISNUMBER(D988)),"Укажите количество",IF(D988=0,"Количество не может быть 0",IF(AND(C988&lt;&gt;"Корректировка остатка",D988&lt;0),"Для этого типа количество положительное",IF(NOT(ISNUMBER('Номенклатура'!$C$2)),"Укажите дату начала учёта",IF(A988&lt;INT('Номенклатура'!$C$2),"Раньше даты начала учёта: НЕ учтено",IF(AND(C988="Корректировка остатка",TRIM(G988)=""),"Учтено: добавьте пояснение","ОК")))))))))))))</f>
        <v/>
      </c>
    </row>
    <row r="989" spans="1:9" x14ac:dyDescent="0.25">
      <c r="A989" s="16"/>
      <c r="B989" s="13"/>
      <c r="C989" s="13"/>
      <c r="D989" s="14"/>
      <c r="E989" s="17" t="str">
        <f>IF(OR(B989="",SUMPRODUCT(--EXACT('Номенклатура'!$A$6:$A$205,B989))&lt;&gt;1),"",INDEX('Номенклатура'!$D$6:$D$205,SUMPRODUCT(EXACT('Номенклатура'!$A$6:$A$205,B989)*(ROW('Номенклатура'!$A$6:$A$205)-5)))&amp;"")</f>
        <v/>
      </c>
      <c r="F989" s="18" t="str">
        <f>IF(OR(I989="ОК",I989="Учтено: добавьте пояснение"),IF(C989="Приход",D989,IF(C989="Корректировка остатка",D989,-D989)),"")</f>
        <v/>
      </c>
      <c r="G989" s="13"/>
      <c r="H989" s="15" t="str">
        <f>IF(OR(B989="",SUMPRODUCT(--EXACT('Номенклатура'!$A$6:$A$205,B989))&lt;&gt;1),"",INDEX('Номенклатура'!$B$6:$B$205,SUMPRODUCT(EXACT('Номенклатура'!$A$6:$A$205,B989)*(ROW('Номенклатура'!$A$6:$A$205)-5)))&amp;"")</f>
        <v/>
      </c>
      <c r="I989" s="15" t="str">
        <f>IF(COUNTA(A989:D989,G989)=0,"",IF(NOT(ISNUMBER(A989)),"Укажите дату",IF(B989="","Укажите код",IF(NOT(AND(ISTEXT(B989),LEN(B989)&gt;0,LEN(B989)&lt;=30,ISNUMBER(FIND(LEFT(B989,1),"ABCDEFGHIJKLMNOPQRSTUVWXYZ")),SUMPRODUCT((MID(B989,{1,2,3,4,5,6,7,8,9,10,11,12,13,14,15,16,17,18,19,20,21,22,23,24,25,26,27,28,29,30},1)&lt;&gt;"")*ISERROR(FIND(MID(B989,{1,2,3,4,5,6,7,8,9,10,11,12,13,14,15,16,17,18,19,20,21,22,23,24,25,26,27,28,29,30},1),"ABCDEFGHIJKLMNOPQRSTUVWXYZ0123456789-_")))=0,ISERROR(VALUE(B989)))),"Недопустимый код: только латинские буквы A-Z в верхнем регистре, цифры, - и _; начало с буквы, до 30 символов (например MILK-001)",IF(SUMPRODUCT(--EXACT('Номенклатура'!$A$6:$A$205,B989))=0,"Код не найден в номенклатуре",IF(SUMPRODUCT(--EXACT('Номенклатура'!$A$6:$A$205,B989))&gt;1,"Код повторяется в номенклатуре",IF(ISNA(MATCH(C989,{"Приход","Расход","Списание","Корректировка остатка"},0)),"Выберите тип операции",IF(NOT(ISNUMBER(D989)),"Укажите количество",IF(D989=0,"Количество не может быть 0",IF(AND(C989&lt;&gt;"Корректировка остатка",D989&lt;0),"Для этого типа количество положительное",IF(NOT(ISNUMBER('Номенклатура'!$C$2)),"Укажите дату начала учёта",IF(A989&lt;INT('Номенклатура'!$C$2),"Раньше даты начала учёта: НЕ учтено",IF(AND(C989="Корректировка остатка",TRIM(G989)=""),"Учтено: добавьте пояснение","ОК")))))))))))))</f>
        <v/>
      </c>
    </row>
    <row r="990" spans="1:9" x14ac:dyDescent="0.25">
      <c r="A990" s="16"/>
      <c r="B990" s="13"/>
      <c r="C990" s="13"/>
      <c r="D990" s="14"/>
      <c r="E990" s="17" t="str">
        <f>IF(OR(B990="",SUMPRODUCT(--EXACT('Номенклатура'!$A$6:$A$205,B990))&lt;&gt;1),"",INDEX('Номенклатура'!$D$6:$D$205,SUMPRODUCT(EXACT('Номенклатура'!$A$6:$A$205,B990)*(ROW('Номенклатура'!$A$6:$A$205)-5)))&amp;"")</f>
        <v/>
      </c>
      <c r="F990" s="18" t="str">
        <f>IF(OR(I990="ОК",I990="Учтено: добавьте пояснение"),IF(C990="Приход",D990,IF(C990="Корректировка остатка",D990,-D990)),"")</f>
        <v/>
      </c>
      <c r="G990" s="13"/>
      <c r="H990" s="15" t="str">
        <f>IF(OR(B990="",SUMPRODUCT(--EXACT('Номенклатура'!$A$6:$A$205,B990))&lt;&gt;1),"",INDEX('Номенклатура'!$B$6:$B$205,SUMPRODUCT(EXACT('Номенклатура'!$A$6:$A$205,B990)*(ROW('Номенклатура'!$A$6:$A$205)-5)))&amp;"")</f>
        <v/>
      </c>
      <c r="I990" s="15" t="str">
        <f>IF(COUNTA(A990:D990,G990)=0,"",IF(NOT(ISNUMBER(A990)),"Укажите дату",IF(B990="","Укажите код",IF(NOT(AND(ISTEXT(B990),LEN(B990)&gt;0,LEN(B990)&lt;=30,ISNUMBER(FIND(LEFT(B990,1),"ABCDEFGHIJKLMNOPQRSTUVWXYZ")),SUMPRODUCT((MID(B990,{1,2,3,4,5,6,7,8,9,10,11,12,13,14,15,16,17,18,19,20,21,22,23,24,25,26,27,28,29,30},1)&lt;&gt;"")*ISERROR(FIND(MID(B990,{1,2,3,4,5,6,7,8,9,10,11,12,13,14,15,16,17,18,19,20,21,22,23,24,25,26,27,28,29,30},1),"ABCDEFGHIJKLMNOPQRSTUVWXYZ0123456789-_")))=0,ISERROR(VALUE(B990)))),"Недопустимый код: только латинские буквы A-Z в верхнем регистре, цифры, - и _; начало с буквы, до 30 символов (например MILK-001)",IF(SUMPRODUCT(--EXACT('Номенклатура'!$A$6:$A$205,B990))=0,"Код не найден в номенклатуре",IF(SUMPRODUCT(--EXACT('Номенклатура'!$A$6:$A$205,B990))&gt;1,"Код повторяется в номенклатуре",IF(ISNA(MATCH(C990,{"Приход","Расход","Списание","Корректировка остатка"},0)),"Выберите тип операции",IF(NOT(ISNUMBER(D990)),"Укажите количество",IF(D990=0,"Количество не может быть 0",IF(AND(C990&lt;&gt;"Корректировка остатка",D990&lt;0),"Для этого типа количество положительное",IF(NOT(ISNUMBER('Номенклатура'!$C$2)),"Укажите дату начала учёта",IF(A990&lt;INT('Номенклатура'!$C$2),"Раньше даты начала учёта: НЕ учтено",IF(AND(C990="Корректировка остатка",TRIM(G990)=""),"Учтено: добавьте пояснение","ОК")))))))))))))</f>
        <v/>
      </c>
    </row>
    <row r="991" spans="1:9" x14ac:dyDescent="0.25">
      <c r="A991" s="16"/>
      <c r="B991" s="13"/>
      <c r="C991" s="13"/>
      <c r="D991" s="14"/>
      <c r="E991" s="17" t="str">
        <f>IF(OR(B991="",SUMPRODUCT(--EXACT('Номенклатура'!$A$6:$A$205,B991))&lt;&gt;1),"",INDEX('Номенклатура'!$D$6:$D$205,SUMPRODUCT(EXACT('Номенклатура'!$A$6:$A$205,B991)*(ROW('Номенклатура'!$A$6:$A$205)-5)))&amp;"")</f>
        <v/>
      </c>
      <c r="F991" s="18" t="str">
        <f>IF(OR(I991="ОК",I991="Учтено: добавьте пояснение"),IF(C991="Приход",D991,IF(C991="Корректировка остатка",D991,-D991)),"")</f>
        <v/>
      </c>
      <c r="G991" s="13"/>
      <c r="H991" s="15" t="str">
        <f>IF(OR(B991="",SUMPRODUCT(--EXACT('Номенклатура'!$A$6:$A$205,B991))&lt;&gt;1),"",INDEX('Номенклатура'!$B$6:$B$205,SUMPRODUCT(EXACT('Номенклатура'!$A$6:$A$205,B991)*(ROW('Номенклатура'!$A$6:$A$205)-5)))&amp;"")</f>
        <v/>
      </c>
      <c r="I991" s="15" t="str">
        <f>IF(COUNTA(A991:D991,G991)=0,"",IF(NOT(ISNUMBER(A991)),"Укажите дату",IF(B991="","Укажите код",IF(NOT(AND(ISTEXT(B991),LEN(B991)&gt;0,LEN(B991)&lt;=30,ISNUMBER(FIND(LEFT(B991,1),"ABCDEFGHIJKLMNOPQRSTUVWXYZ")),SUMPRODUCT((MID(B991,{1,2,3,4,5,6,7,8,9,10,11,12,13,14,15,16,17,18,19,20,21,22,23,24,25,26,27,28,29,30},1)&lt;&gt;"")*ISERROR(FIND(MID(B991,{1,2,3,4,5,6,7,8,9,10,11,12,13,14,15,16,17,18,19,20,21,22,23,24,25,26,27,28,29,30},1),"ABCDEFGHIJKLMNOPQRSTUVWXYZ0123456789-_")))=0,ISERROR(VALUE(B991)))),"Недопустимый код: только латинские буквы A-Z в верхнем регистре, цифры, - и _; начало с буквы, до 30 символов (например MILK-001)",IF(SUMPRODUCT(--EXACT('Номенклатура'!$A$6:$A$205,B991))=0,"Код не найден в номенклатуре",IF(SUMPRODUCT(--EXACT('Номенклатура'!$A$6:$A$205,B991))&gt;1,"Код повторяется в номенклатуре",IF(ISNA(MATCH(C991,{"Приход","Расход","Списание","Корректировка остатка"},0)),"Выберите тип операции",IF(NOT(ISNUMBER(D991)),"Укажите количество",IF(D991=0,"Количество не может быть 0",IF(AND(C991&lt;&gt;"Корректировка остатка",D991&lt;0),"Для этого типа количество положительное",IF(NOT(ISNUMBER('Номенклатура'!$C$2)),"Укажите дату начала учёта",IF(A991&lt;INT('Номенклатура'!$C$2),"Раньше даты начала учёта: НЕ учтено",IF(AND(C991="Корректировка остатка",TRIM(G991)=""),"Учтено: добавьте пояснение","ОК")))))))))))))</f>
        <v/>
      </c>
    </row>
    <row r="992" spans="1:9" x14ac:dyDescent="0.25">
      <c r="A992" s="16"/>
      <c r="B992" s="13"/>
      <c r="C992" s="13"/>
      <c r="D992" s="14"/>
      <c r="E992" s="17" t="str">
        <f>IF(OR(B992="",SUMPRODUCT(--EXACT('Номенклатура'!$A$6:$A$205,B992))&lt;&gt;1),"",INDEX('Номенклатура'!$D$6:$D$205,SUMPRODUCT(EXACT('Номенклатура'!$A$6:$A$205,B992)*(ROW('Номенклатура'!$A$6:$A$205)-5)))&amp;"")</f>
        <v/>
      </c>
      <c r="F992" s="18" t="str">
        <f>IF(OR(I992="ОК",I992="Учтено: добавьте пояснение"),IF(C992="Приход",D992,IF(C992="Корректировка остатка",D992,-D992)),"")</f>
        <v/>
      </c>
      <c r="G992" s="13"/>
      <c r="H992" s="15" t="str">
        <f>IF(OR(B992="",SUMPRODUCT(--EXACT('Номенклатура'!$A$6:$A$205,B992))&lt;&gt;1),"",INDEX('Номенклатура'!$B$6:$B$205,SUMPRODUCT(EXACT('Номенклатура'!$A$6:$A$205,B992)*(ROW('Номенклатура'!$A$6:$A$205)-5)))&amp;"")</f>
        <v/>
      </c>
      <c r="I992" s="15" t="str">
        <f>IF(COUNTA(A992:D992,G992)=0,"",IF(NOT(ISNUMBER(A992)),"Укажите дату",IF(B992="","Укажите код",IF(NOT(AND(ISTEXT(B992),LEN(B992)&gt;0,LEN(B992)&lt;=30,ISNUMBER(FIND(LEFT(B992,1),"ABCDEFGHIJKLMNOPQRSTUVWXYZ")),SUMPRODUCT((MID(B992,{1,2,3,4,5,6,7,8,9,10,11,12,13,14,15,16,17,18,19,20,21,22,23,24,25,26,27,28,29,30},1)&lt;&gt;"")*ISERROR(FIND(MID(B992,{1,2,3,4,5,6,7,8,9,10,11,12,13,14,15,16,17,18,19,20,21,22,23,24,25,26,27,28,29,30},1),"ABCDEFGHIJKLMNOPQRSTUVWXYZ0123456789-_")))=0,ISERROR(VALUE(B992)))),"Недопустимый код: только латинские буквы A-Z в верхнем регистре, цифры, - и _; начало с буквы, до 30 символов (например MILK-001)",IF(SUMPRODUCT(--EXACT('Номенклатура'!$A$6:$A$205,B992))=0,"Код не найден в номенклатуре",IF(SUMPRODUCT(--EXACT('Номенклатура'!$A$6:$A$205,B992))&gt;1,"Код повторяется в номенклатуре",IF(ISNA(MATCH(C992,{"Приход","Расход","Списание","Корректировка остатка"},0)),"Выберите тип операции",IF(NOT(ISNUMBER(D992)),"Укажите количество",IF(D992=0,"Количество не может быть 0",IF(AND(C992&lt;&gt;"Корректировка остатка",D992&lt;0),"Для этого типа количество положительное",IF(NOT(ISNUMBER('Номенклатура'!$C$2)),"Укажите дату начала учёта",IF(A992&lt;INT('Номенклатура'!$C$2),"Раньше даты начала учёта: НЕ учтено",IF(AND(C992="Корректировка остатка",TRIM(G992)=""),"Учтено: добавьте пояснение","ОК")))))))))))))</f>
        <v/>
      </c>
    </row>
    <row r="993" spans="1:9" x14ac:dyDescent="0.25">
      <c r="A993" s="16"/>
      <c r="B993" s="13"/>
      <c r="C993" s="13"/>
      <c r="D993" s="14"/>
      <c r="E993" s="17" t="str">
        <f>IF(OR(B993="",SUMPRODUCT(--EXACT('Номенклатура'!$A$6:$A$205,B993))&lt;&gt;1),"",INDEX('Номенклатура'!$D$6:$D$205,SUMPRODUCT(EXACT('Номенклатура'!$A$6:$A$205,B993)*(ROW('Номенклатура'!$A$6:$A$205)-5)))&amp;"")</f>
        <v/>
      </c>
      <c r="F993" s="18" t="str">
        <f>IF(OR(I993="ОК",I993="Учтено: добавьте пояснение"),IF(C993="Приход",D993,IF(C993="Корректировка остатка",D993,-D993)),"")</f>
        <v/>
      </c>
      <c r="G993" s="13"/>
      <c r="H993" s="15" t="str">
        <f>IF(OR(B993="",SUMPRODUCT(--EXACT('Номенклатура'!$A$6:$A$205,B993))&lt;&gt;1),"",INDEX('Номенклатура'!$B$6:$B$205,SUMPRODUCT(EXACT('Номенклатура'!$A$6:$A$205,B993)*(ROW('Номенклатура'!$A$6:$A$205)-5)))&amp;"")</f>
        <v/>
      </c>
      <c r="I993" s="15" t="str">
        <f>IF(COUNTA(A993:D993,G993)=0,"",IF(NOT(ISNUMBER(A993)),"Укажите дату",IF(B993="","Укажите код",IF(NOT(AND(ISTEXT(B993),LEN(B993)&gt;0,LEN(B993)&lt;=30,ISNUMBER(FIND(LEFT(B993,1),"ABCDEFGHIJKLMNOPQRSTUVWXYZ")),SUMPRODUCT((MID(B993,{1,2,3,4,5,6,7,8,9,10,11,12,13,14,15,16,17,18,19,20,21,22,23,24,25,26,27,28,29,30},1)&lt;&gt;"")*ISERROR(FIND(MID(B993,{1,2,3,4,5,6,7,8,9,10,11,12,13,14,15,16,17,18,19,20,21,22,23,24,25,26,27,28,29,30},1),"ABCDEFGHIJKLMNOPQRSTUVWXYZ0123456789-_")))=0,ISERROR(VALUE(B993)))),"Недопустимый код: только латинские буквы A-Z в верхнем регистре, цифры, - и _; начало с буквы, до 30 символов (например MILK-001)",IF(SUMPRODUCT(--EXACT('Номенклатура'!$A$6:$A$205,B993))=0,"Код не найден в номенклатуре",IF(SUMPRODUCT(--EXACT('Номенклатура'!$A$6:$A$205,B993))&gt;1,"Код повторяется в номенклатуре",IF(ISNA(MATCH(C993,{"Приход","Расход","Списание","Корректировка остатка"},0)),"Выберите тип операции",IF(NOT(ISNUMBER(D993)),"Укажите количество",IF(D993=0,"Количество не может быть 0",IF(AND(C993&lt;&gt;"Корректировка остатка",D993&lt;0),"Для этого типа количество положительное",IF(NOT(ISNUMBER('Номенклатура'!$C$2)),"Укажите дату начала учёта",IF(A993&lt;INT('Номенклатура'!$C$2),"Раньше даты начала учёта: НЕ учтено",IF(AND(C993="Корректировка остатка",TRIM(G993)=""),"Учтено: добавьте пояснение","ОК")))))))))))))</f>
        <v/>
      </c>
    </row>
    <row r="994" spans="1:9" x14ac:dyDescent="0.25">
      <c r="A994" s="16"/>
      <c r="B994" s="13"/>
      <c r="C994" s="13"/>
      <c r="D994" s="14"/>
      <c r="E994" s="17" t="str">
        <f>IF(OR(B994="",SUMPRODUCT(--EXACT('Номенклатура'!$A$6:$A$205,B994))&lt;&gt;1),"",INDEX('Номенклатура'!$D$6:$D$205,SUMPRODUCT(EXACT('Номенклатура'!$A$6:$A$205,B994)*(ROW('Номенклатура'!$A$6:$A$205)-5)))&amp;"")</f>
        <v/>
      </c>
      <c r="F994" s="18" t="str">
        <f>IF(OR(I994="ОК",I994="Учтено: добавьте пояснение"),IF(C994="Приход",D994,IF(C994="Корректировка остатка",D994,-D994)),"")</f>
        <v/>
      </c>
      <c r="G994" s="13"/>
      <c r="H994" s="15" t="str">
        <f>IF(OR(B994="",SUMPRODUCT(--EXACT('Номенклатура'!$A$6:$A$205,B994))&lt;&gt;1),"",INDEX('Номенклатура'!$B$6:$B$205,SUMPRODUCT(EXACT('Номенклатура'!$A$6:$A$205,B994)*(ROW('Номенклатура'!$A$6:$A$205)-5)))&amp;"")</f>
        <v/>
      </c>
      <c r="I994" s="15" t="str">
        <f>IF(COUNTA(A994:D994,G994)=0,"",IF(NOT(ISNUMBER(A994)),"Укажите дату",IF(B994="","Укажите код",IF(NOT(AND(ISTEXT(B994),LEN(B994)&gt;0,LEN(B994)&lt;=30,ISNUMBER(FIND(LEFT(B994,1),"ABCDEFGHIJKLMNOPQRSTUVWXYZ")),SUMPRODUCT((MID(B994,{1,2,3,4,5,6,7,8,9,10,11,12,13,14,15,16,17,18,19,20,21,22,23,24,25,26,27,28,29,30},1)&lt;&gt;"")*ISERROR(FIND(MID(B994,{1,2,3,4,5,6,7,8,9,10,11,12,13,14,15,16,17,18,19,20,21,22,23,24,25,26,27,28,29,30},1),"ABCDEFGHIJKLMNOPQRSTUVWXYZ0123456789-_")))=0,ISERROR(VALUE(B994)))),"Недопустимый код: только латинские буквы A-Z в верхнем регистре, цифры, - и _; начало с буквы, до 30 символов (например MILK-001)",IF(SUMPRODUCT(--EXACT('Номенклатура'!$A$6:$A$205,B994))=0,"Код не найден в номенклатуре",IF(SUMPRODUCT(--EXACT('Номенклатура'!$A$6:$A$205,B994))&gt;1,"Код повторяется в номенклатуре",IF(ISNA(MATCH(C994,{"Приход","Расход","Списание","Корректировка остатка"},0)),"Выберите тип операции",IF(NOT(ISNUMBER(D994)),"Укажите количество",IF(D994=0,"Количество не может быть 0",IF(AND(C994&lt;&gt;"Корректировка остатка",D994&lt;0),"Для этого типа количество положительное",IF(NOT(ISNUMBER('Номенклатура'!$C$2)),"Укажите дату начала учёта",IF(A994&lt;INT('Номенклатура'!$C$2),"Раньше даты начала учёта: НЕ учтено",IF(AND(C994="Корректировка остатка",TRIM(G994)=""),"Учтено: добавьте пояснение","ОК")))))))))))))</f>
        <v/>
      </c>
    </row>
    <row r="995" spans="1:9" x14ac:dyDescent="0.25">
      <c r="A995" s="16"/>
      <c r="B995" s="13"/>
      <c r="C995" s="13"/>
      <c r="D995" s="14"/>
      <c r="E995" s="17" t="str">
        <f>IF(OR(B995="",SUMPRODUCT(--EXACT('Номенклатура'!$A$6:$A$205,B995))&lt;&gt;1),"",INDEX('Номенклатура'!$D$6:$D$205,SUMPRODUCT(EXACT('Номенклатура'!$A$6:$A$205,B995)*(ROW('Номенклатура'!$A$6:$A$205)-5)))&amp;"")</f>
        <v/>
      </c>
      <c r="F995" s="18" t="str">
        <f>IF(OR(I995="ОК",I995="Учтено: добавьте пояснение"),IF(C995="Приход",D995,IF(C995="Корректировка остатка",D995,-D995)),"")</f>
        <v/>
      </c>
      <c r="G995" s="13"/>
      <c r="H995" s="15" t="str">
        <f>IF(OR(B995="",SUMPRODUCT(--EXACT('Номенклатура'!$A$6:$A$205,B995))&lt;&gt;1),"",INDEX('Номенклатура'!$B$6:$B$205,SUMPRODUCT(EXACT('Номенклатура'!$A$6:$A$205,B995)*(ROW('Номенклатура'!$A$6:$A$205)-5)))&amp;"")</f>
        <v/>
      </c>
      <c r="I995" s="15" t="str">
        <f>IF(COUNTA(A995:D995,G995)=0,"",IF(NOT(ISNUMBER(A995)),"Укажите дату",IF(B995="","Укажите код",IF(NOT(AND(ISTEXT(B995),LEN(B995)&gt;0,LEN(B995)&lt;=30,ISNUMBER(FIND(LEFT(B995,1),"ABCDEFGHIJKLMNOPQRSTUVWXYZ")),SUMPRODUCT((MID(B995,{1,2,3,4,5,6,7,8,9,10,11,12,13,14,15,16,17,18,19,20,21,22,23,24,25,26,27,28,29,30},1)&lt;&gt;"")*ISERROR(FIND(MID(B995,{1,2,3,4,5,6,7,8,9,10,11,12,13,14,15,16,17,18,19,20,21,22,23,24,25,26,27,28,29,30},1),"ABCDEFGHIJKLMNOPQRSTUVWXYZ0123456789-_")))=0,ISERROR(VALUE(B995)))),"Недопустимый код: только латинские буквы A-Z в верхнем регистре, цифры, - и _; начало с буквы, до 30 символов (например MILK-001)",IF(SUMPRODUCT(--EXACT('Номенклатура'!$A$6:$A$205,B995))=0,"Код не найден в номенклатуре",IF(SUMPRODUCT(--EXACT('Номенклатура'!$A$6:$A$205,B995))&gt;1,"Код повторяется в номенклатуре",IF(ISNA(MATCH(C995,{"Приход","Расход","Списание","Корректировка остатка"},0)),"Выберите тип операции",IF(NOT(ISNUMBER(D995)),"Укажите количество",IF(D995=0,"Количество не может быть 0",IF(AND(C995&lt;&gt;"Корректировка остатка",D995&lt;0),"Для этого типа количество положительное",IF(NOT(ISNUMBER('Номенклатура'!$C$2)),"Укажите дату начала учёта",IF(A995&lt;INT('Номенклатура'!$C$2),"Раньше даты начала учёта: НЕ учтено",IF(AND(C995="Корректировка остатка",TRIM(G995)=""),"Учтено: добавьте пояснение","ОК")))))))))))))</f>
        <v/>
      </c>
    </row>
    <row r="996" spans="1:9" x14ac:dyDescent="0.25">
      <c r="A996" s="16"/>
      <c r="B996" s="13"/>
      <c r="C996" s="13"/>
      <c r="D996" s="14"/>
      <c r="E996" s="17" t="str">
        <f>IF(OR(B996="",SUMPRODUCT(--EXACT('Номенклатура'!$A$6:$A$205,B996))&lt;&gt;1),"",INDEX('Номенклатура'!$D$6:$D$205,SUMPRODUCT(EXACT('Номенклатура'!$A$6:$A$205,B996)*(ROW('Номенклатура'!$A$6:$A$205)-5)))&amp;"")</f>
        <v/>
      </c>
      <c r="F996" s="18" t="str">
        <f>IF(OR(I996="ОК",I996="Учтено: добавьте пояснение"),IF(C996="Приход",D996,IF(C996="Корректировка остатка",D996,-D996)),"")</f>
        <v/>
      </c>
      <c r="G996" s="13"/>
      <c r="H996" s="15" t="str">
        <f>IF(OR(B996="",SUMPRODUCT(--EXACT('Номенклатура'!$A$6:$A$205,B996))&lt;&gt;1),"",INDEX('Номенклатура'!$B$6:$B$205,SUMPRODUCT(EXACT('Номенклатура'!$A$6:$A$205,B996)*(ROW('Номенклатура'!$A$6:$A$205)-5)))&amp;"")</f>
        <v/>
      </c>
      <c r="I996" s="15" t="str">
        <f>IF(COUNTA(A996:D996,G996)=0,"",IF(NOT(ISNUMBER(A996)),"Укажите дату",IF(B996="","Укажите код",IF(NOT(AND(ISTEXT(B996),LEN(B996)&gt;0,LEN(B996)&lt;=30,ISNUMBER(FIND(LEFT(B996,1),"ABCDEFGHIJKLMNOPQRSTUVWXYZ")),SUMPRODUCT((MID(B996,{1,2,3,4,5,6,7,8,9,10,11,12,13,14,15,16,17,18,19,20,21,22,23,24,25,26,27,28,29,30},1)&lt;&gt;"")*ISERROR(FIND(MID(B996,{1,2,3,4,5,6,7,8,9,10,11,12,13,14,15,16,17,18,19,20,21,22,23,24,25,26,27,28,29,30},1),"ABCDEFGHIJKLMNOPQRSTUVWXYZ0123456789-_")))=0,ISERROR(VALUE(B996)))),"Недопустимый код: только латинские буквы A-Z в верхнем регистре, цифры, - и _; начало с буквы, до 30 символов (например MILK-001)",IF(SUMPRODUCT(--EXACT('Номенклатура'!$A$6:$A$205,B996))=0,"Код не найден в номенклатуре",IF(SUMPRODUCT(--EXACT('Номенклатура'!$A$6:$A$205,B996))&gt;1,"Код повторяется в номенклатуре",IF(ISNA(MATCH(C996,{"Приход","Расход","Списание","Корректировка остатка"},0)),"Выберите тип операции",IF(NOT(ISNUMBER(D996)),"Укажите количество",IF(D996=0,"Количество не может быть 0",IF(AND(C996&lt;&gt;"Корректировка остатка",D996&lt;0),"Для этого типа количество положительное",IF(NOT(ISNUMBER('Номенклатура'!$C$2)),"Укажите дату начала учёта",IF(A996&lt;INT('Номенклатура'!$C$2),"Раньше даты начала учёта: НЕ учтено",IF(AND(C996="Корректировка остатка",TRIM(G996)=""),"Учтено: добавьте пояснение","ОК")))))))))))))</f>
        <v/>
      </c>
    </row>
    <row r="997" spans="1:9" x14ac:dyDescent="0.25">
      <c r="A997" s="16"/>
      <c r="B997" s="13"/>
      <c r="C997" s="13"/>
      <c r="D997" s="14"/>
      <c r="E997" s="17" t="str">
        <f>IF(OR(B997="",SUMPRODUCT(--EXACT('Номенклатура'!$A$6:$A$205,B997))&lt;&gt;1),"",INDEX('Номенклатура'!$D$6:$D$205,SUMPRODUCT(EXACT('Номенклатура'!$A$6:$A$205,B997)*(ROW('Номенклатура'!$A$6:$A$205)-5)))&amp;"")</f>
        <v/>
      </c>
      <c r="F997" s="18" t="str">
        <f>IF(OR(I997="ОК",I997="Учтено: добавьте пояснение"),IF(C997="Приход",D997,IF(C997="Корректировка остатка",D997,-D997)),"")</f>
        <v/>
      </c>
      <c r="G997" s="13"/>
      <c r="H997" s="15" t="str">
        <f>IF(OR(B997="",SUMPRODUCT(--EXACT('Номенклатура'!$A$6:$A$205,B997))&lt;&gt;1),"",INDEX('Номенклатура'!$B$6:$B$205,SUMPRODUCT(EXACT('Номенклатура'!$A$6:$A$205,B997)*(ROW('Номенклатура'!$A$6:$A$205)-5)))&amp;"")</f>
        <v/>
      </c>
      <c r="I997" s="15" t="str">
        <f>IF(COUNTA(A997:D997,G997)=0,"",IF(NOT(ISNUMBER(A997)),"Укажите дату",IF(B997="","Укажите код",IF(NOT(AND(ISTEXT(B997),LEN(B997)&gt;0,LEN(B997)&lt;=30,ISNUMBER(FIND(LEFT(B997,1),"ABCDEFGHIJKLMNOPQRSTUVWXYZ")),SUMPRODUCT((MID(B997,{1,2,3,4,5,6,7,8,9,10,11,12,13,14,15,16,17,18,19,20,21,22,23,24,25,26,27,28,29,30},1)&lt;&gt;"")*ISERROR(FIND(MID(B997,{1,2,3,4,5,6,7,8,9,10,11,12,13,14,15,16,17,18,19,20,21,22,23,24,25,26,27,28,29,30},1),"ABCDEFGHIJKLMNOPQRSTUVWXYZ0123456789-_")))=0,ISERROR(VALUE(B997)))),"Недопустимый код: только латинские буквы A-Z в верхнем регистре, цифры, - и _; начало с буквы, до 30 символов (например MILK-001)",IF(SUMPRODUCT(--EXACT('Номенклатура'!$A$6:$A$205,B997))=0,"Код не найден в номенклатуре",IF(SUMPRODUCT(--EXACT('Номенклатура'!$A$6:$A$205,B997))&gt;1,"Код повторяется в номенклатуре",IF(ISNA(MATCH(C997,{"Приход","Расход","Списание","Корректировка остатка"},0)),"Выберите тип операции",IF(NOT(ISNUMBER(D997)),"Укажите количество",IF(D997=0,"Количество не может быть 0",IF(AND(C997&lt;&gt;"Корректировка остатка",D997&lt;0),"Для этого типа количество положительное",IF(NOT(ISNUMBER('Номенклатура'!$C$2)),"Укажите дату начала учёта",IF(A997&lt;INT('Номенклатура'!$C$2),"Раньше даты начала учёта: НЕ учтено",IF(AND(C997="Корректировка остатка",TRIM(G997)=""),"Учтено: добавьте пояснение","ОК")))))))))))))</f>
        <v/>
      </c>
    </row>
    <row r="998" spans="1:9" x14ac:dyDescent="0.25">
      <c r="A998" s="16"/>
      <c r="B998" s="13"/>
      <c r="C998" s="13"/>
      <c r="D998" s="14"/>
      <c r="E998" s="17" t="str">
        <f>IF(OR(B998="",SUMPRODUCT(--EXACT('Номенклатура'!$A$6:$A$205,B998))&lt;&gt;1),"",INDEX('Номенклатура'!$D$6:$D$205,SUMPRODUCT(EXACT('Номенклатура'!$A$6:$A$205,B998)*(ROW('Номенклатура'!$A$6:$A$205)-5)))&amp;"")</f>
        <v/>
      </c>
      <c r="F998" s="18" t="str">
        <f>IF(OR(I998="ОК",I998="Учтено: добавьте пояснение"),IF(C998="Приход",D998,IF(C998="Корректировка остатка",D998,-D998)),"")</f>
        <v/>
      </c>
      <c r="G998" s="13"/>
      <c r="H998" s="15" t="str">
        <f>IF(OR(B998="",SUMPRODUCT(--EXACT('Номенклатура'!$A$6:$A$205,B998))&lt;&gt;1),"",INDEX('Номенклатура'!$B$6:$B$205,SUMPRODUCT(EXACT('Номенклатура'!$A$6:$A$205,B998)*(ROW('Номенклатура'!$A$6:$A$205)-5)))&amp;"")</f>
        <v/>
      </c>
      <c r="I998" s="15" t="str">
        <f>IF(COUNTA(A998:D998,G998)=0,"",IF(NOT(ISNUMBER(A998)),"Укажите дату",IF(B998="","Укажите код",IF(NOT(AND(ISTEXT(B998),LEN(B998)&gt;0,LEN(B998)&lt;=30,ISNUMBER(FIND(LEFT(B998,1),"ABCDEFGHIJKLMNOPQRSTUVWXYZ")),SUMPRODUCT((MID(B998,{1,2,3,4,5,6,7,8,9,10,11,12,13,14,15,16,17,18,19,20,21,22,23,24,25,26,27,28,29,30},1)&lt;&gt;"")*ISERROR(FIND(MID(B998,{1,2,3,4,5,6,7,8,9,10,11,12,13,14,15,16,17,18,19,20,21,22,23,24,25,26,27,28,29,30},1),"ABCDEFGHIJKLMNOPQRSTUVWXYZ0123456789-_")))=0,ISERROR(VALUE(B998)))),"Недопустимый код: только латинские буквы A-Z в верхнем регистре, цифры, - и _; начало с буквы, до 30 символов (например MILK-001)",IF(SUMPRODUCT(--EXACT('Номенклатура'!$A$6:$A$205,B998))=0,"Код не найден в номенклатуре",IF(SUMPRODUCT(--EXACT('Номенклатура'!$A$6:$A$205,B998))&gt;1,"Код повторяется в номенклатуре",IF(ISNA(MATCH(C998,{"Приход","Расход","Списание","Корректировка остатка"},0)),"Выберите тип операции",IF(NOT(ISNUMBER(D998)),"Укажите количество",IF(D998=0,"Количество не может быть 0",IF(AND(C998&lt;&gt;"Корректировка остатка",D998&lt;0),"Для этого типа количество положительное",IF(NOT(ISNUMBER('Номенклатура'!$C$2)),"Укажите дату начала учёта",IF(A998&lt;INT('Номенклатура'!$C$2),"Раньше даты начала учёта: НЕ учтено",IF(AND(C998="Корректировка остатка",TRIM(G998)=""),"Учтено: добавьте пояснение","ОК")))))))))))))</f>
        <v/>
      </c>
    </row>
    <row r="999" spans="1:9" x14ac:dyDescent="0.25">
      <c r="A999" s="16"/>
      <c r="B999" s="13"/>
      <c r="C999" s="13"/>
      <c r="D999" s="14"/>
      <c r="E999" s="17" t="str">
        <f>IF(OR(B999="",SUMPRODUCT(--EXACT('Номенклатура'!$A$6:$A$205,B999))&lt;&gt;1),"",INDEX('Номенклатура'!$D$6:$D$205,SUMPRODUCT(EXACT('Номенклатура'!$A$6:$A$205,B999)*(ROW('Номенклатура'!$A$6:$A$205)-5)))&amp;"")</f>
        <v/>
      </c>
      <c r="F999" s="18" t="str">
        <f>IF(OR(I999="ОК",I999="Учтено: добавьте пояснение"),IF(C999="Приход",D999,IF(C999="Корректировка остатка",D999,-D999)),"")</f>
        <v/>
      </c>
      <c r="G999" s="13"/>
      <c r="H999" s="15" t="str">
        <f>IF(OR(B999="",SUMPRODUCT(--EXACT('Номенклатура'!$A$6:$A$205,B999))&lt;&gt;1),"",INDEX('Номенклатура'!$B$6:$B$205,SUMPRODUCT(EXACT('Номенклатура'!$A$6:$A$205,B999)*(ROW('Номенклатура'!$A$6:$A$205)-5)))&amp;"")</f>
        <v/>
      </c>
      <c r="I999" s="15" t="str">
        <f>IF(COUNTA(A999:D999,G999)=0,"",IF(NOT(ISNUMBER(A999)),"Укажите дату",IF(B999="","Укажите код",IF(NOT(AND(ISTEXT(B999),LEN(B999)&gt;0,LEN(B999)&lt;=30,ISNUMBER(FIND(LEFT(B999,1),"ABCDEFGHIJKLMNOPQRSTUVWXYZ")),SUMPRODUCT((MID(B999,{1,2,3,4,5,6,7,8,9,10,11,12,13,14,15,16,17,18,19,20,21,22,23,24,25,26,27,28,29,30},1)&lt;&gt;"")*ISERROR(FIND(MID(B999,{1,2,3,4,5,6,7,8,9,10,11,12,13,14,15,16,17,18,19,20,21,22,23,24,25,26,27,28,29,30},1),"ABCDEFGHIJKLMNOPQRSTUVWXYZ0123456789-_")))=0,ISERROR(VALUE(B999)))),"Недопустимый код: только латинские буквы A-Z в верхнем регистре, цифры, - и _; начало с буквы, до 30 символов (например MILK-001)",IF(SUMPRODUCT(--EXACT('Номенклатура'!$A$6:$A$205,B999))=0,"Код не найден в номенклатуре",IF(SUMPRODUCT(--EXACT('Номенклатура'!$A$6:$A$205,B999))&gt;1,"Код повторяется в номенклатуре",IF(ISNA(MATCH(C999,{"Приход","Расход","Списание","Корректировка остатка"},0)),"Выберите тип операции",IF(NOT(ISNUMBER(D999)),"Укажите количество",IF(D999=0,"Количество не может быть 0",IF(AND(C999&lt;&gt;"Корректировка остатка",D999&lt;0),"Для этого типа количество положительное",IF(NOT(ISNUMBER('Номенклатура'!$C$2)),"Укажите дату начала учёта",IF(A999&lt;INT('Номенклатура'!$C$2),"Раньше даты начала учёта: НЕ учтено",IF(AND(C999="Корректировка остатка",TRIM(G999)=""),"Учтено: добавьте пояснение","ОК")))))))))))))</f>
        <v/>
      </c>
    </row>
    <row r="1000" spans="1:9" x14ac:dyDescent="0.25">
      <c r="A1000" s="16"/>
      <c r="B1000" s="13"/>
      <c r="C1000" s="13"/>
      <c r="D1000" s="14"/>
      <c r="E1000" s="17" t="str">
        <f>IF(OR(B1000="",SUMPRODUCT(--EXACT('Номенклатура'!$A$6:$A$205,B1000))&lt;&gt;1),"",INDEX('Номенклатура'!$D$6:$D$205,SUMPRODUCT(EXACT('Номенклатура'!$A$6:$A$205,B1000)*(ROW('Номенклатура'!$A$6:$A$205)-5)))&amp;"")</f>
        <v/>
      </c>
      <c r="F1000" s="18" t="str">
        <f>IF(OR(I1000="ОК",I1000="Учтено: добавьте пояснение"),IF(C1000="Приход",D1000,IF(C1000="Корректировка остатка",D1000,-D1000)),"")</f>
        <v/>
      </c>
      <c r="G1000" s="13"/>
      <c r="H1000" s="15" t="str">
        <f>IF(OR(B1000="",SUMPRODUCT(--EXACT('Номенклатура'!$A$6:$A$205,B1000))&lt;&gt;1),"",INDEX('Номенклатура'!$B$6:$B$205,SUMPRODUCT(EXACT('Номенклатура'!$A$6:$A$205,B1000)*(ROW('Номенклатура'!$A$6:$A$205)-5)))&amp;"")</f>
        <v/>
      </c>
      <c r="I1000" s="15" t="str">
        <f>IF(COUNTA(A1000:D1000,G1000)=0,"",IF(NOT(ISNUMBER(A1000)),"Укажите дату",IF(B1000="","Укажите код",IF(NOT(AND(ISTEXT(B1000),LEN(B1000)&gt;0,LEN(B1000)&lt;=30,ISNUMBER(FIND(LEFT(B1000,1),"ABCDEFGHIJKLMNOPQRSTUVWXYZ")),SUMPRODUCT((MID(B1000,{1,2,3,4,5,6,7,8,9,10,11,12,13,14,15,16,17,18,19,20,21,22,23,24,25,26,27,28,29,30},1)&lt;&gt;"")*ISERROR(FIND(MID(B1000,{1,2,3,4,5,6,7,8,9,10,11,12,13,14,15,16,17,18,19,20,21,22,23,24,25,26,27,28,29,30},1),"ABCDEFGHIJKLMNOPQRSTUVWXYZ0123456789-_")))=0,ISERROR(VALUE(B1000)))),"Недопустимый код: только латинские буквы A-Z в верхнем регистре, цифры, - и _; начало с буквы, до 30 символов (например MILK-001)",IF(SUMPRODUCT(--EXACT('Номенклатура'!$A$6:$A$205,B1000))=0,"Код не найден в номенклатуре",IF(SUMPRODUCT(--EXACT('Номенклатура'!$A$6:$A$205,B1000))&gt;1,"Код повторяется в номенклатуре",IF(ISNA(MATCH(C1000,{"Приход","Расход","Списание","Корректировка остатка"},0)),"Выберите тип операции",IF(NOT(ISNUMBER(D1000)),"Укажите количество",IF(D1000=0,"Количество не может быть 0",IF(AND(C1000&lt;&gt;"Корректировка остатка",D1000&lt;0),"Для этого типа количество положительное",IF(NOT(ISNUMBER('Номенклатура'!$C$2)),"Укажите дату начала учёта",IF(A1000&lt;INT('Номенклатура'!$C$2),"Раньше даты начала учёта: НЕ учтено",IF(AND(C1000="Корректировка остатка",TRIM(G1000)=""),"Учтено: добавьте пояснение","ОК")))))))))))))</f>
        <v/>
      </c>
    </row>
    <row r="1001" spans="1:9" x14ac:dyDescent="0.25">
      <c r="A1001" s="16"/>
      <c r="B1001" s="13"/>
      <c r="C1001" s="13"/>
      <c r="D1001" s="14"/>
      <c r="E1001" s="17" t="str">
        <f>IF(OR(B1001="",SUMPRODUCT(--EXACT('Номенклатура'!$A$6:$A$205,B1001))&lt;&gt;1),"",INDEX('Номенклатура'!$D$6:$D$205,SUMPRODUCT(EXACT('Номенклатура'!$A$6:$A$205,B1001)*(ROW('Номенклатура'!$A$6:$A$205)-5)))&amp;"")</f>
        <v/>
      </c>
      <c r="F1001" s="18" t="str">
        <f>IF(OR(I1001="ОК",I1001="Учтено: добавьте пояснение"),IF(C1001="Приход",D1001,IF(C1001="Корректировка остатка",D1001,-D1001)),"")</f>
        <v/>
      </c>
      <c r="G1001" s="13"/>
      <c r="H1001" s="15" t="str">
        <f>IF(OR(B1001="",SUMPRODUCT(--EXACT('Номенклатура'!$A$6:$A$205,B1001))&lt;&gt;1),"",INDEX('Номенклатура'!$B$6:$B$205,SUMPRODUCT(EXACT('Номенклатура'!$A$6:$A$205,B1001)*(ROW('Номенклатура'!$A$6:$A$205)-5)))&amp;"")</f>
        <v/>
      </c>
      <c r="I1001" s="15" t="str">
        <f>IF(COUNTA(A1001:D1001,G1001)=0,"",IF(NOT(ISNUMBER(A1001)),"Укажите дату",IF(B1001="","Укажите код",IF(NOT(AND(ISTEXT(B1001),LEN(B1001)&gt;0,LEN(B1001)&lt;=30,ISNUMBER(FIND(LEFT(B1001,1),"ABCDEFGHIJKLMNOPQRSTUVWXYZ")),SUMPRODUCT((MID(B1001,{1,2,3,4,5,6,7,8,9,10,11,12,13,14,15,16,17,18,19,20,21,22,23,24,25,26,27,28,29,30},1)&lt;&gt;"")*ISERROR(FIND(MID(B1001,{1,2,3,4,5,6,7,8,9,10,11,12,13,14,15,16,17,18,19,20,21,22,23,24,25,26,27,28,29,30},1),"ABCDEFGHIJKLMNOPQRSTUVWXYZ0123456789-_")))=0,ISERROR(VALUE(B1001)))),"Недопустимый код: только латинские буквы A-Z в верхнем регистре, цифры, - и _; начало с буквы, до 30 символов (например MILK-001)",IF(SUMPRODUCT(--EXACT('Номенклатура'!$A$6:$A$205,B1001))=0,"Код не найден в номенклатуре",IF(SUMPRODUCT(--EXACT('Номенклатура'!$A$6:$A$205,B1001))&gt;1,"Код повторяется в номенклатуре",IF(ISNA(MATCH(C1001,{"Приход","Расход","Списание","Корректировка остатка"},0)),"Выберите тип операции",IF(NOT(ISNUMBER(D1001)),"Укажите количество",IF(D1001=0,"Количество не может быть 0",IF(AND(C1001&lt;&gt;"Корректировка остатка",D1001&lt;0),"Для этого типа количество положительное",IF(NOT(ISNUMBER('Номенклатура'!$C$2)),"Укажите дату начала учёта",IF(A1001&lt;INT('Номенклатура'!$C$2),"Раньше даты начала учёта: НЕ учтено",IF(AND(C1001="Корректировка остатка",TRIM(G1001)=""),"Учтено: добавьте пояснение","ОК")))))))))))))</f>
        <v/>
      </c>
    </row>
    <row r="1002" spans="1:9" x14ac:dyDescent="0.25">
      <c r="A1002" s="16"/>
      <c r="B1002" s="13"/>
      <c r="C1002" s="13"/>
      <c r="D1002" s="14"/>
      <c r="E1002" s="17" t="str">
        <f>IF(OR(B1002="",SUMPRODUCT(--EXACT('Номенклатура'!$A$6:$A$205,B1002))&lt;&gt;1),"",INDEX('Номенклатура'!$D$6:$D$205,SUMPRODUCT(EXACT('Номенклатура'!$A$6:$A$205,B1002)*(ROW('Номенклатура'!$A$6:$A$205)-5)))&amp;"")</f>
        <v/>
      </c>
      <c r="F1002" s="18" t="str">
        <f>IF(OR(I1002="ОК",I1002="Учтено: добавьте пояснение"),IF(C1002="Приход",D1002,IF(C1002="Корректировка остатка",D1002,-D1002)),"")</f>
        <v/>
      </c>
      <c r="G1002" s="13"/>
      <c r="H1002" s="15" t="str">
        <f>IF(OR(B1002="",SUMPRODUCT(--EXACT('Номенклатура'!$A$6:$A$205,B1002))&lt;&gt;1),"",INDEX('Номенклатура'!$B$6:$B$205,SUMPRODUCT(EXACT('Номенклатура'!$A$6:$A$205,B1002)*(ROW('Номенклатура'!$A$6:$A$205)-5)))&amp;"")</f>
        <v/>
      </c>
      <c r="I1002" s="15" t="str">
        <f>IF(COUNTA(A1002:D1002,G1002)=0,"",IF(NOT(ISNUMBER(A1002)),"Укажите дату",IF(B1002="","Укажите код",IF(NOT(AND(ISTEXT(B1002),LEN(B1002)&gt;0,LEN(B1002)&lt;=30,ISNUMBER(FIND(LEFT(B1002,1),"ABCDEFGHIJKLMNOPQRSTUVWXYZ")),SUMPRODUCT((MID(B1002,{1,2,3,4,5,6,7,8,9,10,11,12,13,14,15,16,17,18,19,20,21,22,23,24,25,26,27,28,29,30},1)&lt;&gt;"")*ISERROR(FIND(MID(B1002,{1,2,3,4,5,6,7,8,9,10,11,12,13,14,15,16,17,18,19,20,21,22,23,24,25,26,27,28,29,30},1),"ABCDEFGHIJKLMNOPQRSTUVWXYZ0123456789-_")))=0,ISERROR(VALUE(B1002)))),"Недопустимый код: только латинские буквы A-Z в верхнем регистре, цифры, - и _; начало с буквы, до 30 символов (например MILK-001)",IF(SUMPRODUCT(--EXACT('Номенклатура'!$A$6:$A$205,B1002))=0,"Код не найден в номенклатуре",IF(SUMPRODUCT(--EXACT('Номенклатура'!$A$6:$A$205,B1002))&gt;1,"Код повторяется в номенклатуре",IF(ISNA(MATCH(C1002,{"Приход","Расход","Списание","Корректировка остатка"},0)),"Выберите тип операции",IF(NOT(ISNUMBER(D1002)),"Укажите количество",IF(D1002=0,"Количество не может быть 0",IF(AND(C1002&lt;&gt;"Корректировка остатка",D1002&lt;0),"Для этого типа количество положительное",IF(NOT(ISNUMBER('Номенклатура'!$C$2)),"Укажите дату начала учёта",IF(A1002&lt;INT('Номенклатура'!$C$2),"Раньше даты начала учёта: НЕ учтено",IF(AND(C1002="Корректировка остатка",TRIM(G1002)=""),"Учтено: добавьте пояснение","ОК")))))))))))))</f>
        <v/>
      </c>
    </row>
    <row r="1003" spans="1:9" x14ac:dyDescent="0.25">
      <c r="A1003" s="16"/>
      <c r="B1003" s="13"/>
      <c r="C1003" s="13"/>
      <c r="D1003" s="14"/>
      <c r="E1003" s="17" t="str">
        <f>IF(OR(B1003="",SUMPRODUCT(--EXACT('Номенклатура'!$A$6:$A$205,B1003))&lt;&gt;1),"",INDEX('Номенклатура'!$D$6:$D$205,SUMPRODUCT(EXACT('Номенклатура'!$A$6:$A$205,B1003)*(ROW('Номенклатура'!$A$6:$A$205)-5)))&amp;"")</f>
        <v/>
      </c>
      <c r="F1003" s="18" t="str">
        <f>IF(OR(I1003="ОК",I1003="Учтено: добавьте пояснение"),IF(C1003="Приход",D1003,IF(C1003="Корректировка остатка",D1003,-D1003)),"")</f>
        <v/>
      </c>
      <c r="G1003" s="13"/>
      <c r="H1003" s="15" t="str">
        <f>IF(OR(B1003="",SUMPRODUCT(--EXACT('Номенклатура'!$A$6:$A$205,B1003))&lt;&gt;1),"",INDEX('Номенклатура'!$B$6:$B$205,SUMPRODUCT(EXACT('Номенклатура'!$A$6:$A$205,B1003)*(ROW('Номенклатура'!$A$6:$A$205)-5)))&amp;"")</f>
        <v/>
      </c>
      <c r="I1003" s="15" t="str">
        <f>IF(COUNTA(A1003:D1003,G1003)=0,"",IF(NOT(ISNUMBER(A1003)),"Укажите дату",IF(B1003="","Укажите код",IF(NOT(AND(ISTEXT(B1003),LEN(B1003)&gt;0,LEN(B1003)&lt;=30,ISNUMBER(FIND(LEFT(B1003,1),"ABCDEFGHIJKLMNOPQRSTUVWXYZ")),SUMPRODUCT((MID(B1003,{1,2,3,4,5,6,7,8,9,10,11,12,13,14,15,16,17,18,19,20,21,22,23,24,25,26,27,28,29,30},1)&lt;&gt;"")*ISERROR(FIND(MID(B1003,{1,2,3,4,5,6,7,8,9,10,11,12,13,14,15,16,17,18,19,20,21,22,23,24,25,26,27,28,29,30},1),"ABCDEFGHIJKLMNOPQRSTUVWXYZ0123456789-_")))=0,ISERROR(VALUE(B1003)))),"Недопустимый код: только латинские буквы A-Z в верхнем регистре, цифры, - и _; начало с буквы, до 30 символов (например MILK-001)",IF(SUMPRODUCT(--EXACT('Номенклатура'!$A$6:$A$205,B1003))=0,"Код не найден в номенклатуре",IF(SUMPRODUCT(--EXACT('Номенклатура'!$A$6:$A$205,B1003))&gt;1,"Код повторяется в номенклатуре",IF(ISNA(MATCH(C1003,{"Приход","Расход","Списание","Корректировка остатка"},0)),"Выберите тип операции",IF(NOT(ISNUMBER(D1003)),"Укажите количество",IF(D1003=0,"Количество не может быть 0",IF(AND(C1003&lt;&gt;"Корректировка остатка",D1003&lt;0),"Для этого типа количество положительное",IF(NOT(ISNUMBER('Номенклатура'!$C$2)),"Укажите дату начала учёта",IF(A1003&lt;INT('Номенклатура'!$C$2),"Раньше даты начала учёта: НЕ учтено",IF(AND(C1003="Корректировка остатка",TRIM(G1003)=""),"Учтено: добавьте пояснение","ОК")))))))))))))</f>
        <v/>
      </c>
    </row>
    <row r="1004" spans="1:9" x14ac:dyDescent="0.25">
      <c r="A1004" s="16"/>
      <c r="B1004" s="13"/>
      <c r="C1004" s="13"/>
      <c r="D1004" s="14"/>
      <c r="E1004" s="17" t="str">
        <f>IF(OR(B1004="",SUMPRODUCT(--EXACT('Номенклатура'!$A$6:$A$205,B1004))&lt;&gt;1),"",INDEX('Номенклатура'!$D$6:$D$205,SUMPRODUCT(EXACT('Номенклатура'!$A$6:$A$205,B1004)*(ROW('Номенклатура'!$A$6:$A$205)-5)))&amp;"")</f>
        <v/>
      </c>
      <c r="F1004" s="18" t="str">
        <f>IF(OR(I1004="ОК",I1004="Учтено: добавьте пояснение"),IF(C1004="Приход",D1004,IF(C1004="Корректировка остатка",D1004,-D1004)),"")</f>
        <v/>
      </c>
      <c r="G1004" s="13"/>
      <c r="H1004" s="15" t="str">
        <f>IF(OR(B1004="",SUMPRODUCT(--EXACT('Номенклатура'!$A$6:$A$205,B1004))&lt;&gt;1),"",INDEX('Номенклатура'!$B$6:$B$205,SUMPRODUCT(EXACT('Номенклатура'!$A$6:$A$205,B1004)*(ROW('Номенклатура'!$A$6:$A$205)-5)))&amp;"")</f>
        <v/>
      </c>
      <c r="I1004" s="15" t="str">
        <f>IF(COUNTA(A1004:D1004,G1004)=0,"",IF(NOT(ISNUMBER(A1004)),"Укажите дату",IF(B1004="","Укажите код",IF(NOT(AND(ISTEXT(B1004),LEN(B1004)&gt;0,LEN(B1004)&lt;=30,ISNUMBER(FIND(LEFT(B1004,1),"ABCDEFGHIJKLMNOPQRSTUVWXYZ")),SUMPRODUCT((MID(B1004,{1,2,3,4,5,6,7,8,9,10,11,12,13,14,15,16,17,18,19,20,21,22,23,24,25,26,27,28,29,30},1)&lt;&gt;"")*ISERROR(FIND(MID(B1004,{1,2,3,4,5,6,7,8,9,10,11,12,13,14,15,16,17,18,19,20,21,22,23,24,25,26,27,28,29,30},1),"ABCDEFGHIJKLMNOPQRSTUVWXYZ0123456789-_")))=0,ISERROR(VALUE(B1004)))),"Недопустимый код: только латинские буквы A-Z в верхнем регистре, цифры, - и _; начало с буквы, до 30 символов (например MILK-001)",IF(SUMPRODUCT(--EXACT('Номенклатура'!$A$6:$A$205,B1004))=0,"Код не найден в номенклатуре",IF(SUMPRODUCT(--EXACT('Номенклатура'!$A$6:$A$205,B1004))&gt;1,"Код повторяется в номенклатуре",IF(ISNA(MATCH(C1004,{"Приход","Расход","Списание","Корректировка остатка"},0)),"Выберите тип операции",IF(NOT(ISNUMBER(D1004)),"Укажите количество",IF(D1004=0,"Количество не может быть 0",IF(AND(C1004&lt;&gt;"Корректировка остатка",D1004&lt;0),"Для этого типа количество положительное",IF(NOT(ISNUMBER('Номенклатура'!$C$2)),"Укажите дату начала учёта",IF(A1004&lt;INT('Номенклатура'!$C$2),"Раньше даты начала учёта: НЕ учтено",IF(AND(C1004="Корректировка остатка",TRIM(G1004)=""),"Учтено: добавьте пояснение","ОК")))))))))))))</f>
        <v/>
      </c>
    </row>
    <row r="1005" spans="1:9" x14ac:dyDescent="0.25">
      <c r="A1005" s="16"/>
      <c r="B1005" s="13"/>
      <c r="C1005" s="13"/>
      <c r="D1005" s="14"/>
      <c r="E1005" s="17" t="str">
        <f>IF(OR(B1005="",SUMPRODUCT(--EXACT('Номенклатура'!$A$6:$A$205,B1005))&lt;&gt;1),"",INDEX('Номенклатура'!$D$6:$D$205,SUMPRODUCT(EXACT('Номенклатура'!$A$6:$A$205,B1005)*(ROW('Номенклатура'!$A$6:$A$205)-5)))&amp;"")</f>
        <v/>
      </c>
      <c r="F1005" s="18" t="str">
        <f>IF(OR(I1005="ОК",I1005="Учтено: добавьте пояснение"),IF(C1005="Приход",D1005,IF(C1005="Корректировка остатка",D1005,-D1005)),"")</f>
        <v/>
      </c>
      <c r="G1005" s="13"/>
      <c r="H1005" s="15" t="str">
        <f>IF(OR(B1005="",SUMPRODUCT(--EXACT('Номенклатура'!$A$6:$A$205,B1005))&lt;&gt;1),"",INDEX('Номенклатура'!$B$6:$B$205,SUMPRODUCT(EXACT('Номенклатура'!$A$6:$A$205,B1005)*(ROW('Номенклатура'!$A$6:$A$205)-5)))&amp;"")</f>
        <v/>
      </c>
      <c r="I1005" s="15" t="str">
        <f>IF(COUNTA(A1005:D1005,G1005)=0,"",IF(NOT(ISNUMBER(A1005)),"Укажите дату",IF(B1005="","Укажите код",IF(NOT(AND(ISTEXT(B1005),LEN(B1005)&gt;0,LEN(B1005)&lt;=30,ISNUMBER(FIND(LEFT(B1005,1),"ABCDEFGHIJKLMNOPQRSTUVWXYZ")),SUMPRODUCT((MID(B1005,{1,2,3,4,5,6,7,8,9,10,11,12,13,14,15,16,17,18,19,20,21,22,23,24,25,26,27,28,29,30},1)&lt;&gt;"")*ISERROR(FIND(MID(B1005,{1,2,3,4,5,6,7,8,9,10,11,12,13,14,15,16,17,18,19,20,21,22,23,24,25,26,27,28,29,30},1),"ABCDEFGHIJKLMNOPQRSTUVWXYZ0123456789-_")))=0,ISERROR(VALUE(B1005)))),"Недопустимый код: только латинские буквы A-Z в верхнем регистре, цифры, - и _; начало с буквы, до 30 символов (например MILK-001)",IF(SUMPRODUCT(--EXACT('Номенклатура'!$A$6:$A$205,B1005))=0,"Код не найден в номенклатуре",IF(SUMPRODUCT(--EXACT('Номенклатура'!$A$6:$A$205,B1005))&gt;1,"Код повторяется в номенклатуре",IF(ISNA(MATCH(C1005,{"Приход","Расход","Списание","Корректировка остатка"},0)),"Выберите тип операции",IF(NOT(ISNUMBER(D1005)),"Укажите количество",IF(D1005=0,"Количество не может быть 0",IF(AND(C1005&lt;&gt;"Корректировка остатка",D1005&lt;0),"Для этого типа количество положительное",IF(NOT(ISNUMBER('Номенклатура'!$C$2)),"Укажите дату начала учёта",IF(A1005&lt;INT('Номенклатура'!$C$2),"Раньше даты начала учёта: НЕ учтено",IF(AND(C1005="Корректировка остатка",TRIM(G1005)=""),"Учтено: добавьте пояснение","ОК")))))))))))))</f>
        <v/>
      </c>
    </row>
    <row r="1006" spans="1:9" x14ac:dyDescent="0.25">
      <c r="A1006" s="16"/>
      <c r="B1006" s="13"/>
      <c r="C1006" s="13"/>
      <c r="D1006" s="14"/>
      <c r="E1006" s="17" t="str">
        <f>IF(OR(B1006="",SUMPRODUCT(--EXACT('Номенклатура'!$A$6:$A$205,B1006))&lt;&gt;1),"",INDEX('Номенклатура'!$D$6:$D$205,SUMPRODUCT(EXACT('Номенклатура'!$A$6:$A$205,B1006)*(ROW('Номенклатура'!$A$6:$A$205)-5)))&amp;"")</f>
        <v/>
      </c>
      <c r="F1006" s="18" t="str">
        <f>IF(OR(I1006="ОК",I1006="Учтено: добавьте пояснение"),IF(C1006="Приход",D1006,IF(C1006="Корректировка остатка",D1006,-D1006)),"")</f>
        <v/>
      </c>
      <c r="G1006" s="13"/>
      <c r="H1006" s="15" t="str">
        <f>IF(OR(B1006="",SUMPRODUCT(--EXACT('Номенклатура'!$A$6:$A$205,B1006))&lt;&gt;1),"",INDEX('Номенклатура'!$B$6:$B$205,SUMPRODUCT(EXACT('Номенклатура'!$A$6:$A$205,B1006)*(ROW('Номенклатура'!$A$6:$A$205)-5)))&amp;"")</f>
        <v/>
      </c>
      <c r="I1006" s="15" t="str">
        <f>IF(COUNTA(A1006:D1006,G1006)=0,"",IF(NOT(ISNUMBER(A1006)),"Укажите дату",IF(B1006="","Укажите код",IF(NOT(AND(ISTEXT(B1006),LEN(B1006)&gt;0,LEN(B1006)&lt;=30,ISNUMBER(FIND(LEFT(B1006,1),"ABCDEFGHIJKLMNOPQRSTUVWXYZ")),SUMPRODUCT((MID(B1006,{1,2,3,4,5,6,7,8,9,10,11,12,13,14,15,16,17,18,19,20,21,22,23,24,25,26,27,28,29,30},1)&lt;&gt;"")*ISERROR(FIND(MID(B1006,{1,2,3,4,5,6,7,8,9,10,11,12,13,14,15,16,17,18,19,20,21,22,23,24,25,26,27,28,29,30},1),"ABCDEFGHIJKLMNOPQRSTUVWXYZ0123456789-_")))=0,ISERROR(VALUE(B1006)))),"Недопустимый код: только латинские буквы A-Z в верхнем регистре, цифры, - и _; начало с буквы, до 30 символов (например MILK-001)",IF(SUMPRODUCT(--EXACT('Номенклатура'!$A$6:$A$205,B1006))=0,"Код не найден в номенклатуре",IF(SUMPRODUCT(--EXACT('Номенклатура'!$A$6:$A$205,B1006))&gt;1,"Код повторяется в номенклатуре",IF(ISNA(MATCH(C1006,{"Приход","Расход","Списание","Корректировка остатка"},0)),"Выберите тип операции",IF(NOT(ISNUMBER(D1006)),"Укажите количество",IF(D1006=0,"Количество не может быть 0",IF(AND(C1006&lt;&gt;"Корректировка остатка",D1006&lt;0),"Для этого типа количество положительное",IF(NOT(ISNUMBER('Номенклатура'!$C$2)),"Укажите дату начала учёта",IF(A1006&lt;INT('Номенклатура'!$C$2),"Раньше даты начала учёта: НЕ учтено",IF(AND(C1006="Корректировка остатка",TRIM(G1006)=""),"Учтено: добавьте пояснение","ОК")))))))))))))</f>
        <v/>
      </c>
    </row>
    <row r="1007" spans="1:9" x14ac:dyDescent="0.25">
      <c r="A1007" s="16"/>
      <c r="B1007" s="13"/>
      <c r="C1007" s="13"/>
      <c r="D1007" s="14"/>
      <c r="E1007" s="17" t="str">
        <f>IF(OR(B1007="",SUMPRODUCT(--EXACT('Номенклатура'!$A$6:$A$205,B1007))&lt;&gt;1),"",INDEX('Номенклатура'!$D$6:$D$205,SUMPRODUCT(EXACT('Номенклатура'!$A$6:$A$205,B1007)*(ROW('Номенклатура'!$A$6:$A$205)-5)))&amp;"")</f>
        <v/>
      </c>
      <c r="F1007" s="18" t="str">
        <f>IF(OR(I1007="ОК",I1007="Учтено: добавьте пояснение"),IF(C1007="Приход",D1007,IF(C1007="Корректировка остатка",D1007,-D1007)),"")</f>
        <v/>
      </c>
      <c r="G1007" s="13"/>
      <c r="H1007" s="15" t="str">
        <f>IF(OR(B1007="",SUMPRODUCT(--EXACT('Номенклатура'!$A$6:$A$205,B1007))&lt;&gt;1),"",INDEX('Номенклатура'!$B$6:$B$205,SUMPRODUCT(EXACT('Номенклатура'!$A$6:$A$205,B1007)*(ROW('Номенклатура'!$A$6:$A$205)-5)))&amp;"")</f>
        <v/>
      </c>
      <c r="I1007" s="15" t="str">
        <f>IF(COUNTA(A1007:D1007,G1007)=0,"",IF(NOT(ISNUMBER(A1007)),"Укажите дату",IF(B1007="","Укажите код",IF(NOT(AND(ISTEXT(B1007),LEN(B1007)&gt;0,LEN(B1007)&lt;=30,ISNUMBER(FIND(LEFT(B1007,1),"ABCDEFGHIJKLMNOPQRSTUVWXYZ")),SUMPRODUCT((MID(B1007,{1,2,3,4,5,6,7,8,9,10,11,12,13,14,15,16,17,18,19,20,21,22,23,24,25,26,27,28,29,30},1)&lt;&gt;"")*ISERROR(FIND(MID(B1007,{1,2,3,4,5,6,7,8,9,10,11,12,13,14,15,16,17,18,19,20,21,22,23,24,25,26,27,28,29,30},1),"ABCDEFGHIJKLMNOPQRSTUVWXYZ0123456789-_")))=0,ISERROR(VALUE(B1007)))),"Недопустимый код: только латинские буквы A-Z в верхнем регистре, цифры, - и _; начало с буквы, до 30 символов (например MILK-001)",IF(SUMPRODUCT(--EXACT('Номенклатура'!$A$6:$A$205,B1007))=0,"Код не найден в номенклатуре",IF(SUMPRODUCT(--EXACT('Номенклатура'!$A$6:$A$205,B1007))&gt;1,"Код повторяется в номенклатуре",IF(ISNA(MATCH(C1007,{"Приход","Расход","Списание","Корректировка остатка"},0)),"Выберите тип операции",IF(NOT(ISNUMBER(D1007)),"Укажите количество",IF(D1007=0,"Количество не может быть 0",IF(AND(C1007&lt;&gt;"Корректировка остатка",D1007&lt;0),"Для этого типа количество положительное",IF(NOT(ISNUMBER('Номенклатура'!$C$2)),"Укажите дату начала учёта",IF(A1007&lt;INT('Номенклатура'!$C$2),"Раньше даты начала учёта: НЕ учтено",IF(AND(C1007="Корректировка остатка",TRIM(G1007)=""),"Учтено: добавьте пояснение","ОК")))))))))))))</f>
        <v/>
      </c>
    </row>
    <row r="1008" spans="1:9" x14ac:dyDescent="0.25">
      <c r="A1008" s="16"/>
      <c r="B1008" s="13"/>
      <c r="C1008" s="13"/>
      <c r="D1008" s="14"/>
      <c r="E1008" s="17" t="str">
        <f>IF(OR(B1008="",SUMPRODUCT(--EXACT('Номенклатура'!$A$6:$A$205,B1008))&lt;&gt;1),"",INDEX('Номенклатура'!$D$6:$D$205,SUMPRODUCT(EXACT('Номенклатура'!$A$6:$A$205,B1008)*(ROW('Номенклатура'!$A$6:$A$205)-5)))&amp;"")</f>
        <v/>
      </c>
      <c r="F1008" s="18" t="str">
        <f>IF(OR(I1008="ОК",I1008="Учтено: добавьте пояснение"),IF(C1008="Приход",D1008,IF(C1008="Корректировка остатка",D1008,-D1008)),"")</f>
        <v/>
      </c>
      <c r="G1008" s="13"/>
      <c r="H1008" s="15" t="str">
        <f>IF(OR(B1008="",SUMPRODUCT(--EXACT('Номенклатура'!$A$6:$A$205,B1008))&lt;&gt;1),"",INDEX('Номенклатура'!$B$6:$B$205,SUMPRODUCT(EXACT('Номенклатура'!$A$6:$A$205,B1008)*(ROW('Номенклатура'!$A$6:$A$205)-5)))&amp;"")</f>
        <v/>
      </c>
      <c r="I1008" s="15" t="str">
        <f>IF(COUNTA(A1008:D1008,G1008)=0,"",IF(NOT(ISNUMBER(A1008)),"Укажите дату",IF(B1008="","Укажите код",IF(NOT(AND(ISTEXT(B1008),LEN(B1008)&gt;0,LEN(B1008)&lt;=30,ISNUMBER(FIND(LEFT(B1008,1),"ABCDEFGHIJKLMNOPQRSTUVWXYZ")),SUMPRODUCT((MID(B1008,{1,2,3,4,5,6,7,8,9,10,11,12,13,14,15,16,17,18,19,20,21,22,23,24,25,26,27,28,29,30},1)&lt;&gt;"")*ISERROR(FIND(MID(B1008,{1,2,3,4,5,6,7,8,9,10,11,12,13,14,15,16,17,18,19,20,21,22,23,24,25,26,27,28,29,30},1),"ABCDEFGHIJKLMNOPQRSTUVWXYZ0123456789-_")))=0,ISERROR(VALUE(B1008)))),"Недопустимый код: только латинские буквы A-Z в верхнем регистре, цифры, - и _; начало с буквы, до 30 символов (например MILK-001)",IF(SUMPRODUCT(--EXACT('Номенклатура'!$A$6:$A$205,B1008))=0,"Код не найден в номенклатуре",IF(SUMPRODUCT(--EXACT('Номенклатура'!$A$6:$A$205,B1008))&gt;1,"Код повторяется в номенклатуре",IF(ISNA(MATCH(C1008,{"Приход","Расход","Списание","Корректировка остатка"},0)),"Выберите тип операции",IF(NOT(ISNUMBER(D1008)),"Укажите количество",IF(D1008=0,"Количество не может быть 0",IF(AND(C1008&lt;&gt;"Корректировка остатка",D1008&lt;0),"Для этого типа количество положительное",IF(NOT(ISNUMBER('Номенклатура'!$C$2)),"Укажите дату начала учёта",IF(A1008&lt;INT('Номенклатура'!$C$2),"Раньше даты начала учёта: НЕ учтено",IF(AND(C1008="Корректировка остатка",TRIM(G1008)=""),"Учтено: добавьте пояснение","ОК")))))))))))))</f>
        <v/>
      </c>
    </row>
    <row r="1009" spans="1:9" x14ac:dyDescent="0.25">
      <c r="A1009" s="16"/>
      <c r="B1009" s="13"/>
      <c r="C1009" s="13"/>
      <c r="D1009" s="14"/>
      <c r="E1009" s="17" t="str">
        <f>IF(OR(B1009="",SUMPRODUCT(--EXACT('Номенклатура'!$A$6:$A$205,B1009))&lt;&gt;1),"",INDEX('Номенклатура'!$D$6:$D$205,SUMPRODUCT(EXACT('Номенклатура'!$A$6:$A$205,B1009)*(ROW('Номенклатура'!$A$6:$A$205)-5)))&amp;"")</f>
        <v/>
      </c>
      <c r="F1009" s="18" t="str">
        <f>IF(OR(I1009="ОК",I1009="Учтено: добавьте пояснение"),IF(C1009="Приход",D1009,IF(C1009="Корректировка остатка",D1009,-D1009)),"")</f>
        <v/>
      </c>
      <c r="G1009" s="13"/>
      <c r="H1009" s="15" t="str">
        <f>IF(OR(B1009="",SUMPRODUCT(--EXACT('Номенклатура'!$A$6:$A$205,B1009))&lt;&gt;1),"",INDEX('Номенклатура'!$B$6:$B$205,SUMPRODUCT(EXACT('Номенклатура'!$A$6:$A$205,B1009)*(ROW('Номенклатура'!$A$6:$A$205)-5)))&amp;"")</f>
        <v/>
      </c>
      <c r="I1009" s="15" t="str">
        <f>IF(COUNTA(A1009:D1009,G1009)=0,"",IF(NOT(ISNUMBER(A1009)),"Укажите дату",IF(B1009="","Укажите код",IF(NOT(AND(ISTEXT(B1009),LEN(B1009)&gt;0,LEN(B1009)&lt;=30,ISNUMBER(FIND(LEFT(B1009,1),"ABCDEFGHIJKLMNOPQRSTUVWXYZ")),SUMPRODUCT((MID(B1009,{1,2,3,4,5,6,7,8,9,10,11,12,13,14,15,16,17,18,19,20,21,22,23,24,25,26,27,28,29,30},1)&lt;&gt;"")*ISERROR(FIND(MID(B1009,{1,2,3,4,5,6,7,8,9,10,11,12,13,14,15,16,17,18,19,20,21,22,23,24,25,26,27,28,29,30},1),"ABCDEFGHIJKLMNOPQRSTUVWXYZ0123456789-_")))=0,ISERROR(VALUE(B1009)))),"Недопустимый код: только латинские буквы A-Z в верхнем регистре, цифры, - и _; начало с буквы, до 30 символов (например MILK-001)",IF(SUMPRODUCT(--EXACT('Номенклатура'!$A$6:$A$205,B1009))=0,"Код не найден в номенклатуре",IF(SUMPRODUCT(--EXACT('Номенклатура'!$A$6:$A$205,B1009))&gt;1,"Код повторяется в номенклатуре",IF(ISNA(MATCH(C1009,{"Приход","Расход","Списание","Корректировка остатка"},0)),"Выберите тип операции",IF(NOT(ISNUMBER(D1009)),"Укажите количество",IF(D1009=0,"Количество не может быть 0",IF(AND(C1009&lt;&gt;"Корректировка остатка",D1009&lt;0),"Для этого типа количество положительное",IF(NOT(ISNUMBER('Номенклатура'!$C$2)),"Укажите дату начала учёта",IF(A1009&lt;INT('Номенклатура'!$C$2),"Раньше даты начала учёта: НЕ учтено",IF(AND(C1009="Корректировка остатка",TRIM(G1009)=""),"Учтено: добавьте пояснение","ОК")))))))))))))</f>
        <v/>
      </c>
    </row>
    <row r="1010" spans="1:9" x14ac:dyDescent="0.25">
      <c r="A1010" s="16"/>
      <c r="B1010" s="13"/>
      <c r="C1010" s="13"/>
      <c r="D1010" s="14"/>
      <c r="E1010" s="17" t="str">
        <f>IF(OR(B1010="",SUMPRODUCT(--EXACT('Номенклатура'!$A$6:$A$205,B1010))&lt;&gt;1),"",INDEX('Номенклатура'!$D$6:$D$205,SUMPRODUCT(EXACT('Номенклатура'!$A$6:$A$205,B1010)*(ROW('Номенклатура'!$A$6:$A$205)-5)))&amp;"")</f>
        <v/>
      </c>
      <c r="F1010" s="18" t="str">
        <f>IF(OR(I1010="ОК",I1010="Учтено: добавьте пояснение"),IF(C1010="Приход",D1010,IF(C1010="Корректировка остатка",D1010,-D1010)),"")</f>
        <v/>
      </c>
      <c r="G1010" s="13"/>
      <c r="H1010" s="15" t="str">
        <f>IF(OR(B1010="",SUMPRODUCT(--EXACT('Номенклатура'!$A$6:$A$205,B1010))&lt;&gt;1),"",INDEX('Номенклатура'!$B$6:$B$205,SUMPRODUCT(EXACT('Номенклатура'!$A$6:$A$205,B1010)*(ROW('Номенклатура'!$A$6:$A$205)-5)))&amp;"")</f>
        <v/>
      </c>
      <c r="I1010" s="15" t="str">
        <f>IF(COUNTA(A1010:D1010,G1010)=0,"",IF(NOT(ISNUMBER(A1010)),"Укажите дату",IF(B1010="","Укажите код",IF(NOT(AND(ISTEXT(B1010),LEN(B1010)&gt;0,LEN(B1010)&lt;=30,ISNUMBER(FIND(LEFT(B1010,1),"ABCDEFGHIJKLMNOPQRSTUVWXYZ")),SUMPRODUCT((MID(B1010,{1,2,3,4,5,6,7,8,9,10,11,12,13,14,15,16,17,18,19,20,21,22,23,24,25,26,27,28,29,30},1)&lt;&gt;"")*ISERROR(FIND(MID(B1010,{1,2,3,4,5,6,7,8,9,10,11,12,13,14,15,16,17,18,19,20,21,22,23,24,25,26,27,28,29,30},1),"ABCDEFGHIJKLMNOPQRSTUVWXYZ0123456789-_")))=0,ISERROR(VALUE(B1010)))),"Недопустимый код: только латинские буквы A-Z в верхнем регистре, цифры, - и _; начало с буквы, до 30 символов (например MILK-001)",IF(SUMPRODUCT(--EXACT('Номенклатура'!$A$6:$A$205,B1010))=0,"Код не найден в номенклатуре",IF(SUMPRODUCT(--EXACT('Номенклатура'!$A$6:$A$205,B1010))&gt;1,"Код повторяется в номенклатуре",IF(ISNA(MATCH(C1010,{"Приход","Расход","Списание","Корректировка остатка"},0)),"Выберите тип операции",IF(NOT(ISNUMBER(D1010)),"Укажите количество",IF(D1010=0,"Количество не может быть 0",IF(AND(C1010&lt;&gt;"Корректировка остатка",D1010&lt;0),"Для этого типа количество положительное",IF(NOT(ISNUMBER('Номенклатура'!$C$2)),"Укажите дату начала учёта",IF(A1010&lt;INT('Номенклатура'!$C$2),"Раньше даты начала учёта: НЕ учтено",IF(AND(C1010="Корректировка остатка",TRIM(G1010)=""),"Учтено: добавьте пояснение","ОК")))))))))))))</f>
        <v/>
      </c>
    </row>
    <row r="1011" spans="1:9" x14ac:dyDescent="0.25">
      <c r="A1011" s="16"/>
      <c r="B1011" s="13"/>
      <c r="C1011" s="13"/>
      <c r="D1011" s="14"/>
      <c r="E1011" s="17" t="str">
        <f>IF(OR(B1011="",SUMPRODUCT(--EXACT('Номенклатура'!$A$6:$A$205,B1011))&lt;&gt;1),"",INDEX('Номенклатура'!$D$6:$D$205,SUMPRODUCT(EXACT('Номенклатура'!$A$6:$A$205,B1011)*(ROW('Номенклатура'!$A$6:$A$205)-5)))&amp;"")</f>
        <v/>
      </c>
      <c r="F1011" s="18" t="str">
        <f>IF(OR(I1011="ОК",I1011="Учтено: добавьте пояснение"),IF(C1011="Приход",D1011,IF(C1011="Корректировка остатка",D1011,-D1011)),"")</f>
        <v/>
      </c>
      <c r="G1011" s="13"/>
      <c r="H1011" s="15" t="str">
        <f>IF(OR(B1011="",SUMPRODUCT(--EXACT('Номенклатура'!$A$6:$A$205,B1011))&lt;&gt;1),"",INDEX('Номенклатура'!$B$6:$B$205,SUMPRODUCT(EXACT('Номенклатура'!$A$6:$A$205,B1011)*(ROW('Номенклатура'!$A$6:$A$205)-5)))&amp;"")</f>
        <v/>
      </c>
      <c r="I1011" s="15" t="str">
        <f>IF(COUNTA(A1011:D1011,G1011)=0,"",IF(NOT(ISNUMBER(A1011)),"Укажите дату",IF(B1011="","Укажите код",IF(NOT(AND(ISTEXT(B1011),LEN(B1011)&gt;0,LEN(B1011)&lt;=30,ISNUMBER(FIND(LEFT(B1011,1),"ABCDEFGHIJKLMNOPQRSTUVWXYZ")),SUMPRODUCT((MID(B1011,{1,2,3,4,5,6,7,8,9,10,11,12,13,14,15,16,17,18,19,20,21,22,23,24,25,26,27,28,29,30},1)&lt;&gt;"")*ISERROR(FIND(MID(B1011,{1,2,3,4,5,6,7,8,9,10,11,12,13,14,15,16,17,18,19,20,21,22,23,24,25,26,27,28,29,30},1),"ABCDEFGHIJKLMNOPQRSTUVWXYZ0123456789-_")))=0,ISERROR(VALUE(B1011)))),"Недопустимый код: только латинские буквы A-Z в верхнем регистре, цифры, - и _; начало с буквы, до 30 символов (например MILK-001)",IF(SUMPRODUCT(--EXACT('Номенклатура'!$A$6:$A$205,B1011))=0,"Код не найден в номенклатуре",IF(SUMPRODUCT(--EXACT('Номенклатура'!$A$6:$A$205,B1011))&gt;1,"Код повторяется в номенклатуре",IF(ISNA(MATCH(C1011,{"Приход","Расход","Списание","Корректировка остатка"},0)),"Выберите тип операции",IF(NOT(ISNUMBER(D1011)),"Укажите количество",IF(D1011=0,"Количество не может быть 0",IF(AND(C1011&lt;&gt;"Корректировка остатка",D1011&lt;0),"Для этого типа количество положительное",IF(NOT(ISNUMBER('Номенклатура'!$C$2)),"Укажите дату начала учёта",IF(A1011&lt;INT('Номенклатура'!$C$2),"Раньше даты начала учёта: НЕ учтено",IF(AND(C1011="Корректировка остатка",TRIM(G1011)=""),"Учтено: добавьте пояснение","ОК")))))))))))))</f>
        <v/>
      </c>
    </row>
    <row r="1012" spans="1:9" x14ac:dyDescent="0.25">
      <c r="A1012" s="16"/>
      <c r="B1012" s="13"/>
      <c r="C1012" s="13"/>
      <c r="D1012" s="14"/>
      <c r="E1012" s="17" t="str">
        <f>IF(OR(B1012="",SUMPRODUCT(--EXACT('Номенклатура'!$A$6:$A$205,B1012))&lt;&gt;1),"",INDEX('Номенклатура'!$D$6:$D$205,SUMPRODUCT(EXACT('Номенклатура'!$A$6:$A$205,B1012)*(ROW('Номенклатура'!$A$6:$A$205)-5)))&amp;"")</f>
        <v/>
      </c>
      <c r="F1012" s="18" t="str">
        <f>IF(OR(I1012="ОК",I1012="Учтено: добавьте пояснение"),IF(C1012="Приход",D1012,IF(C1012="Корректировка остатка",D1012,-D1012)),"")</f>
        <v/>
      </c>
      <c r="G1012" s="13"/>
      <c r="H1012" s="15" t="str">
        <f>IF(OR(B1012="",SUMPRODUCT(--EXACT('Номенклатура'!$A$6:$A$205,B1012))&lt;&gt;1),"",INDEX('Номенклатура'!$B$6:$B$205,SUMPRODUCT(EXACT('Номенклатура'!$A$6:$A$205,B1012)*(ROW('Номенклатура'!$A$6:$A$205)-5)))&amp;"")</f>
        <v/>
      </c>
      <c r="I1012" s="15" t="str">
        <f>IF(COUNTA(A1012:D1012,G1012)=0,"",IF(NOT(ISNUMBER(A1012)),"Укажите дату",IF(B1012="","Укажите код",IF(NOT(AND(ISTEXT(B1012),LEN(B1012)&gt;0,LEN(B1012)&lt;=30,ISNUMBER(FIND(LEFT(B1012,1),"ABCDEFGHIJKLMNOPQRSTUVWXYZ")),SUMPRODUCT((MID(B1012,{1,2,3,4,5,6,7,8,9,10,11,12,13,14,15,16,17,18,19,20,21,22,23,24,25,26,27,28,29,30},1)&lt;&gt;"")*ISERROR(FIND(MID(B1012,{1,2,3,4,5,6,7,8,9,10,11,12,13,14,15,16,17,18,19,20,21,22,23,24,25,26,27,28,29,30},1),"ABCDEFGHIJKLMNOPQRSTUVWXYZ0123456789-_")))=0,ISERROR(VALUE(B1012)))),"Недопустимый код: только латинские буквы A-Z в верхнем регистре, цифры, - и _; начало с буквы, до 30 символов (например MILK-001)",IF(SUMPRODUCT(--EXACT('Номенклатура'!$A$6:$A$205,B1012))=0,"Код не найден в номенклатуре",IF(SUMPRODUCT(--EXACT('Номенклатура'!$A$6:$A$205,B1012))&gt;1,"Код повторяется в номенклатуре",IF(ISNA(MATCH(C1012,{"Приход","Расход","Списание","Корректировка остатка"},0)),"Выберите тип операции",IF(NOT(ISNUMBER(D1012)),"Укажите количество",IF(D1012=0,"Количество не может быть 0",IF(AND(C1012&lt;&gt;"Корректировка остатка",D1012&lt;0),"Для этого типа количество положительное",IF(NOT(ISNUMBER('Номенклатура'!$C$2)),"Укажите дату начала учёта",IF(A1012&lt;INT('Номенклатура'!$C$2),"Раньше даты начала учёта: НЕ учтено",IF(AND(C1012="Корректировка остатка",TRIM(G1012)=""),"Учтено: добавьте пояснение","ОК")))))))))))))</f>
        <v/>
      </c>
    </row>
    <row r="1013" spans="1:9" x14ac:dyDescent="0.25">
      <c r="A1013" s="16"/>
      <c r="B1013" s="13"/>
      <c r="C1013" s="13"/>
      <c r="D1013" s="14"/>
      <c r="E1013" s="17" t="str">
        <f>IF(OR(B1013="",SUMPRODUCT(--EXACT('Номенклатура'!$A$6:$A$205,B1013))&lt;&gt;1),"",INDEX('Номенклатура'!$D$6:$D$205,SUMPRODUCT(EXACT('Номенклатура'!$A$6:$A$205,B1013)*(ROW('Номенклатура'!$A$6:$A$205)-5)))&amp;"")</f>
        <v/>
      </c>
      <c r="F1013" s="18" t="str">
        <f>IF(OR(I1013="ОК",I1013="Учтено: добавьте пояснение"),IF(C1013="Приход",D1013,IF(C1013="Корректировка остатка",D1013,-D1013)),"")</f>
        <v/>
      </c>
      <c r="G1013" s="13"/>
      <c r="H1013" s="15" t="str">
        <f>IF(OR(B1013="",SUMPRODUCT(--EXACT('Номенклатура'!$A$6:$A$205,B1013))&lt;&gt;1),"",INDEX('Номенклатура'!$B$6:$B$205,SUMPRODUCT(EXACT('Номенклатура'!$A$6:$A$205,B1013)*(ROW('Номенклатура'!$A$6:$A$205)-5)))&amp;"")</f>
        <v/>
      </c>
      <c r="I1013" s="15" t="str">
        <f>IF(COUNTA(A1013:D1013,G1013)=0,"",IF(NOT(ISNUMBER(A1013)),"Укажите дату",IF(B1013="","Укажите код",IF(NOT(AND(ISTEXT(B1013),LEN(B1013)&gt;0,LEN(B1013)&lt;=30,ISNUMBER(FIND(LEFT(B1013,1),"ABCDEFGHIJKLMNOPQRSTUVWXYZ")),SUMPRODUCT((MID(B1013,{1,2,3,4,5,6,7,8,9,10,11,12,13,14,15,16,17,18,19,20,21,22,23,24,25,26,27,28,29,30},1)&lt;&gt;"")*ISERROR(FIND(MID(B1013,{1,2,3,4,5,6,7,8,9,10,11,12,13,14,15,16,17,18,19,20,21,22,23,24,25,26,27,28,29,30},1),"ABCDEFGHIJKLMNOPQRSTUVWXYZ0123456789-_")))=0,ISERROR(VALUE(B1013)))),"Недопустимый код: только латинские буквы A-Z в верхнем регистре, цифры, - и _; начало с буквы, до 30 символов (например MILK-001)",IF(SUMPRODUCT(--EXACT('Номенклатура'!$A$6:$A$205,B1013))=0,"Код не найден в номенклатуре",IF(SUMPRODUCT(--EXACT('Номенклатура'!$A$6:$A$205,B1013))&gt;1,"Код повторяется в номенклатуре",IF(ISNA(MATCH(C1013,{"Приход","Расход","Списание","Корректировка остатка"},0)),"Выберите тип операции",IF(NOT(ISNUMBER(D1013)),"Укажите количество",IF(D1013=0,"Количество не может быть 0",IF(AND(C1013&lt;&gt;"Корректировка остатка",D1013&lt;0),"Для этого типа количество положительное",IF(NOT(ISNUMBER('Номенклатура'!$C$2)),"Укажите дату начала учёта",IF(A1013&lt;INT('Номенклатура'!$C$2),"Раньше даты начала учёта: НЕ учтено",IF(AND(C1013="Корректировка остатка",TRIM(G1013)=""),"Учтено: добавьте пояснение","ОК")))))))))))))</f>
        <v/>
      </c>
    </row>
    <row r="1014" spans="1:9" x14ac:dyDescent="0.25">
      <c r="A1014" s="16"/>
      <c r="B1014" s="13"/>
      <c r="C1014" s="13"/>
      <c r="D1014" s="14"/>
      <c r="E1014" s="17" t="str">
        <f>IF(OR(B1014="",SUMPRODUCT(--EXACT('Номенклатура'!$A$6:$A$205,B1014))&lt;&gt;1),"",INDEX('Номенклатура'!$D$6:$D$205,SUMPRODUCT(EXACT('Номенклатура'!$A$6:$A$205,B1014)*(ROW('Номенклатура'!$A$6:$A$205)-5)))&amp;"")</f>
        <v/>
      </c>
      <c r="F1014" s="18" t="str">
        <f>IF(OR(I1014="ОК",I1014="Учтено: добавьте пояснение"),IF(C1014="Приход",D1014,IF(C1014="Корректировка остатка",D1014,-D1014)),"")</f>
        <v/>
      </c>
      <c r="G1014" s="13"/>
      <c r="H1014" s="15" t="str">
        <f>IF(OR(B1014="",SUMPRODUCT(--EXACT('Номенклатура'!$A$6:$A$205,B1014))&lt;&gt;1),"",INDEX('Номенклатура'!$B$6:$B$205,SUMPRODUCT(EXACT('Номенклатура'!$A$6:$A$205,B1014)*(ROW('Номенклатура'!$A$6:$A$205)-5)))&amp;"")</f>
        <v/>
      </c>
      <c r="I1014" s="15" t="str">
        <f>IF(COUNTA(A1014:D1014,G1014)=0,"",IF(NOT(ISNUMBER(A1014)),"Укажите дату",IF(B1014="","Укажите код",IF(NOT(AND(ISTEXT(B1014),LEN(B1014)&gt;0,LEN(B1014)&lt;=30,ISNUMBER(FIND(LEFT(B1014,1),"ABCDEFGHIJKLMNOPQRSTUVWXYZ")),SUMPRODUCT((MID(B1014,{1,2,3,4,5,6,7,8,9,10,11,12,13,14,15,16,17,18,19,20,21,22,23,24,25,26,27,28,29,30},1)&lt;&gt;"")*ISERROR(FIND(MID(B1014,{1,2,3,4,5,6,7,8,9,10,11,12,13,14,15,16,17,18,19,20,21,22,23,24,25,26,27,28,29,30},1),"ABCDEFGHIJKLMNOPQRSTUVWXYZ0123456789-_")))=0,ISERROR(VALUE(B1014)))),"Недопустимый код: только латинские буквы A-Z в верхнем регистре, цифры, - и _; начало с буквы, до 30 символов (например MILK-001)",IF(SUMPRODUCT(--EXACT('Номенклатура'!$A$6:$A$205,B1014))=0,"Код не найден в номенклатуре",IF(SUMPRODUCT(--EXACT('Номенклатура'!$A$6:$A$205,B1014))&gt;1,"Код повторяется в номенклатуре",IF(ISNA(MATCH(C1014,{"Приход","Расход","Списание","Корректировка остатка"},0)),"Выберите тип операции",IF(NOT(ISNUMBER(D1014)),"Укажите количество",IF(D1014=0,"Количество не может быть 0",IF(AND(C1014&lt;&gt;"Корректировка остатка",D1014&lt;0),"Для этого типа количество положительное",IF(NOT(ISNUMBER('Номенклатура'!$C$2)),"Укажите дату начала учёта",IF(A1014&lt;INT('Номенклатура'!$C$2),"Раньше даты начала учёта: НЕ учтено",IF(AND(C1014="Корректировка остатка",TRIM(G1014)=""),"Учтено: добавьте пояснение","ОК")))))))))))))</f>
        <v/>
      </c>
    </row>
    <row r="1015" spans="1:9" x14ac:dyDescent="0.25">
      <c r="A1015" s="16"/>
      <c r="B1015" s="13"/>
      <c r="C1015" s="13"/>
      <c r="D1015" s="14"/>
      <c r="E1015" s="17" t="str">
        <f>IF(OR(B1015="",SUMPRODUCT(--EXACT('Номенклатура'!$A$6:$A$205,B1015))&lt;&gt;1),"",INDEX('Номенклатура'!$D$6:$D$205,SUMPRODUCT(EXACT('Номенклатура'!$A$6:$A$205,B1015)*(ROW('Номенклатура'!$A$6:$A$205)-5)))&amp;"")</f>
        <v/>
      </c>
      <c r="F1015" s="18" t="str">
        <f>IF(OR(I1015="ОК",I1015="Учтено: добавьте пояснение"),IF(C1015="Приход",D1015,IF(C1015="Корректировка остатка",D1015,-D1015)),"")</f>
        <v/>
      </c>
      <c r="G1015" s="13"/>
      <c r="H1015" s="15" t="str">
        <f>IF(OR(B1015="",SUMPRODUCT(--EXACT('Номенклатура'!$A$6:$A$205,B1015))&lt;&gt;1),"",INDEX('Номенклатура'!$B$6:$B$205,SUMPRODUCT(EXACT('Номенклатура'!$A$6:$A$205,B1015)*(ROW('Номенклатура'!$A$6:$A$205)-5)))&amp;"")</f>
        <v/>
      </c>
      <c r="I1015" s="15" t="str">
        <f>IF(COUNTA(A1015:D1015,G1015)=0,"",IF(NOT(ISNUMBER(A1015)),"Укажите дату",IF(B1015="","Укажите код",IF(NOT(AND(ISTEXT(B1015),LEN(B1015)&gt;0,LEN(B1015)&lt;=30,ISNUMBER(FIND(LEFT(B1015,1),"ABCDEFGHIJKLMNOPQRSTUVWXYZ")),SUMPRODUCT((MID(B1015,{1,2,3,4,5,6,7,8,9,10,11,12,13,14,15,16,17,18,19,20,21,22,23,24,25,26,27,28,29,30},1)&lt;&gt;"")*ISERROR(FIND(MID(B1015,{1,2,3,4,5,6,7,8,9,10,11,12,13,14,15,16,17,18,19,20,21,22,23,24,25,26,27,28,29,30},1),"ABCDEFGHIJKLMNOPQRSTUVWXYZ0123456789-_")))=0,ISERROR(VALUE(B1015)))),"Недопустимый код: только латинские буквы A-Z в верхнем регистре, цифры, - и _; начало с буквы, до 30 символов (например MILK-001)",IF(SUMPRODUCT(--EXACT('Номенклатура'!$A$6:$A$205,B1015))=0,"Код не найден в номенклатуре",IF(SUMPRODUCT(--EXACT('Номенклатура'!$A$6:$A$205,B1015))&gt;1,"Код повторяется в номенклатуре",IF(ISNA(MATCH(C1015,{"Приход","Расход","Списание","Корректировка остатка"},0)),"Выберите тип операции",IF(NOT(ISNUMBER(D1015)),"Укажите количество",IF(D1015=0,"Количество не может быть 0",IF(AND(C1015&lt;&gt;"Корректировка остатка",D1015&lt;0),"Для этого типа количество положительное",IF(NOT(ISNUMBER('Номенклатура'!$C$2)),"Укажите дату начала учёта",IF(A1015&lt;INT('Номенклатура'!$C$2),"Раньше даты начала учёта: НЕ учтено",IF(AND(C1015="Корректировка остатка",TRIM(G1015)=""),"Учтено: добавьте пояснение","ОК")))))))))))))</f>
        <v/>
      </c>
    </row>
    <row r="1016" spans="1:9" x14ac:dyDescent="0.25">
      <c r="A1016" s="16"/>
      <c r="B1016" s="13"/>
      <c r="C1016" s="13"/>
      <c r="D1016" s="14"/>
      <c r="E1016" s="17" t="str">
        <f>IF(OR(B1016="",SUMPRODUCT(--EXACT('Номенклатура'!$A$6:$A$205,B1016))&lt;&gt;1),"",INDEX('Номенклатура'!$D$6:$D$205,SUMPRODUCT(EXACT('Номенклатура'!$A$6:$A$205,B1016)*(ROW('Номенклатура'!$A$6:$A$205)-5)))&amp;"")</f>
        <v/>
      </c>
      <c r="F1016" s="18" t="str">
        <f>IF(OR(I1016="ОК",I1016="Учтено: добавьте пояснение"),IF(C1016="Приход",D1016,IF(C1016="Корректировка остатка",D1016,-D1016)),"")</f>
        <v/>
      </c>
      <c r="G1016" s="13"/>
      <c r="H1016" s="15" t="str">
        <f>IF(OR(B1016="",SUMPRODUCT(--EXACT('Номенклатура'!$A$6:$A$205,B1016))&lt;&gt;1),"",INDEX('Номенклатура'!$B$6:$B$205,SUMPRODUCT(EXACT('Номенклатура'!$A$6:$A$205,B1016)*(ROW('Номенклатура'!$A$6:$A$205)-5)))&amp;"")</f>
        <v/>
      </c>
      <c r="I1016" s="15" t="str">
        <f>IF(COUNTA(A1016:D1016,G1016)=0,"",IF(NOT(ISNUMBER(A1016)),"Укажите дату",IF(B1016="","Укажите код",IF(NOT(AND(ISTEXT(B1016),LEN(B1016)&gt;0,LEN(B1016)&lt;=30,ISNUMBER(FIND(LEFT(B1016,1),"ABCDEFGHIJKLMNOPQRSTUVWXYZ")),SUMPRODUCT((MID(B1016,{1,2,3,4,5,6,7,8,9,10,11,12,13,14,15,16,17,18,19,20,21,22,23,24,25,26,27,28,29,30},1)&lt;&gt;"")*ISERROR(FIND(MID(B1016,{1,2,3,4,5,6,7,8,9,10,11,12,13,14,15,16,17,18,19,20,21,22,23,24,25,26,27,28,29,30},1),"ABCDEFGHIJKLMNOPQRSTUVWXYZ0123456789-_")))=0,ISERROR(VALUE(B1016)))),"Недопустимый код: только латинские буквы A-Z в верхнем регистре, цифры, - и _; начало с буквы, до 30 символов (например MILK-001)",IF(SUMPRODUCT(--EXACT('Номенклатура'!$A$6:$A$205,B1016))=0,"Код не найден в номенклатуре",IF(SUMPRODUCT(--EXACT('Номенклатура'!$A$6:$A$205,B1016))&gt;1,"Код повторяется в номенклатуре",IF(ISNA(MATCH(C1016,{"Приход","Расход","Списание","Корректировка остатка"},0)),"Выберите тип операции",IF(NOT(ISNUMBER(D1016)),"Укажите количество",IF(D1016=0,"Количество не может быть 0",IF(AND(C1016&lt;&gt;"Корректировка остатка",D1016&lt;0),"Для этого типа количество положительное",IF(NOT(ISNUMBER('Номенклатура'!$C$2)),"Укажите дату начала учёта",IF(A1016&lt;INT('Номенклатура'!$C$2),"Раньше даты начала учёта: НЕ учтено",IF(AND(C1016="Корректировка остатка",TRIM(G1016)=""),"Учтено: добавьте пояснение","ОК")))))))))))))</f>
        <v/>
      </c>
    </row>
    <row r="1017" spans="1:9" x14ac:dyDescent="0.25">
      <c r="A1017" s="16"/>
      <c r="B1017" s="13"/>
      <c r="C1017" s="13"/>
      <c r="D1017" s="14"/>
      <c r="E1017" s="17" t="str">
        <f>IF(OR(B1017="",SUMPRODUCT(--EXACT('Номенклатура'!$A$6:$A$205,B1017))&lt;&gt;1),"",INDEX('Номенклатура'!$D$6:$D$205,SUMPRODUCT(EXACT('Номенклатура'!$A$6:$A$205,B1017)*(ROW('Номенклатура'!$A$6:$A$205)-5)))&amp;"")</f>
        <v/>
      </c>
      <c r="F1017" s="18" t="str">
        <f>IF(OR(I1017="ОК",I1017="Учтено: добавьте пояснение"),IF(C1017="Приход",D1017,IF(C1017="Корректировка остатка",D1017,-D1017)),"")</f>
        <v/>
      </c>
      <c r="G1017" s="13"/>
      <c r="H1017" s="15" t="str">
        <f>IF(OR(B1017="",SUMPRODUCT(--EXACT('Номенклатура'!$A$6:$A$205,B1017))&lt;&gt;1),"",INDEX('Номенклатура'!$B$6:$B$205,SUMPRODUCT(EXACT('Номенклатура'!$A$6:$A$205,B1017)*(ROW('Номенклатура'!$A$6:$A$205)-5)))&amp;"")</f>
        <v/>
      </c>
      <c r="I1017" s="15" t="str">
        <f>IF(COUNTA(A1017:D1017,G1017)=0,"",IF(NOT(ISNUMBER(A1017)),"Укажите дату",IF(B1017="","Укажите код",IF(NOT(AND(ISTEXT(B1017),LEN(B1017)&gt;0,LEN(B1017)&lt;=30,ISNUMBER(FIND(LEFT(B1017,1),"ABCDEFGHIJKLMNOPQRSTUVWXYZ")),SUMPRODUCT((MID(B1017,{1,2,3,4,5,6,7,8,9,10,11,12,13,14,15,16,17,18,19,20,21,22,23,24,25,26,27,28,29,30},1)&lt;&gt;"")*ISERROR(FIND(MID(B1017,{1,2,3,4,5,6,7,8,9,10,11,12,13,14,15,16,17,18,19,20,21,22,23,24,25,26,27,28,29,30},1),"ABCDEFGHIJKLMNOPQRSTUVWXYZ0123456789-_")))=0,ISERROR(VALUE(B1017)))),"Недопустимый код: только латинские буквы A-Z в верхнем регистре, цифры, - и _; начало с буквы, до 30 символов (например MILK-001)",IF(SUMPRODUCT(--EXACT('Номенклатура'!$A$6:$A$205,B1017))=0,"Код не найден в номенклатуре",IF(SUMPRODUCT(--EXACT('Номенклатура'!$A$6:$A$205,B1017))&gt;1,"Код повторяется в номенклатуре",IF(ISNA(MATCH(C1017,{"Приход","Расход","Списание","Корректировка остатка"},0)),"Выберите тип операции",IF(NOT(ISNUMBER(D1017)),"Укажите количество",IF(D1017=0,"Количество не может быть 0",IF(AND(C1017&lt;&gt;"Корректировка остатка",D1017&lt;0),"Для этого типа количество положительное",IF(NOT(ISNUMBER('Номенклатура'!$C$2)),"Укажите дату начала учёта",IF(A1017&lt;INT('Номенклатура'!$C$2),"Раньше даты начала учёта: НЕ учтено",IF(AND(C1017="Корректировка остатка",TRIM(G1017)=""),"Учтено: добавьте пояснение","ОК")))))))))))))</f>
        <v/>
      </c>
    </row>
    <row r="1018" spans="1:9" x14ac:dyDescent="0.25">
      <c r="A1018" s="16"/>
      <c r="B1018" s="13"/>
      <c r="C1018" s="13"/>
      <c r="D1018" s="14"/>
      <c r="E1018" s="17" t="str">
        <f>IF(OR(B1018="",SUMPRODUCT(--EXACT('Номенклатура'!$A$6:$A$205,B1018))&lt;&gt;1),"",INDEX('Номенклатура'!$D$6:$D$205,SUMPRODUCT(EXACT('Номенклатура'!$A$6:$A$205,B1018)*(ROW('Номенклатура'!$A$6:$A$205)-5)))&amp;"")</f>
        <v/>
      </c>
      <c r="F1018" s="18" t="str">
        <f>IF(OR(I1018="ОК",I1018="Учтено: добавьте пояснение"),IF(C1018="Приход",D1018,IF(C1018="Корректировка остатка",D1018,-D1018)),"")</f>
        <v/>
      </c>
      <c r="G1018" s="13"/>
      <c r="H1018" s="15" t="str">
        <f>IF(OR(B1018="",SUMPRODUCT(--EXACT('Номенклатура'!$A$6:$A$205,B1018))&lt;&gt;1),"",INDEX('Номенклатура'!$B$6:$B$205,SUMPRODUCT(EXACT('Номенклатура'!$A$6:$A$205,B1018)*(ROW('Номенклатура'!$A$6:$A$205)-5)))&amp;"")</f>
        <v/>
      </c>
      <c r="I1018" s="15" t="str">
        <f>IF(COUNTA(A1018:D1018,G1018)=0,"",IF(NOT(ISNUMBER(A1018)),"Укажите дату",IF(B1018="","Укажите код",IF(NOT(AND(ISTEXT(B1018),LEN(B1018)&gt;0,LEN(B1018)&lt;=30,ISNUMBER(FIND(LEFT(B1018,1),"ABCDEFGHIJKLMNOPQRSTUVWXYZ")),SUMPRODUCT((MID(B1018,{1,2,3,4,5,6,7,8,9,10,11,12,13,14,15,16,17,18,19,20,21,22,23,24,25,26,27,28,29,30},1)&lt;&gt;"")*ISERROR(FIND(MID(B1018,{1,2,3,4,5,6,7,8,9,10,11,12,13,14,15,16,17,18,19,20,21,22,23,24,25,26,27,28,29,30},1),"ABCDEFGHIJKLMNOPQRSTUVWXYZ0123456789-_")))=0,ISERROR(VALUE(B1018)))),"Недопустимый код: только латинские буквы A-Z в верхнем регистре, цифры, - и _; начало с буквы, до 30 символов (например MILK-001)",IF(SUMPRODUCT(--EXACT('Номенклатура'!$A$6:$A$205,B1018))=0,"Код не найден в номенклатуре",IF(SUMPRODUCT(--EXACT('Номенклатура'!$A$6:$A$205,B1018))&gt;1,"Код повторяется в номенклатуре",IF(ISNA(MATCH(C1018,{"Приход","Расход","Списание","Корректировка остатка"},0)),"Выберите тип операции",IF(NOT(ISNUMBER(D1018)),"Укажите количество",IF(D1018=0,"Количество не может быть 0",IF(AND(C1018&lt;&gt;"Корректировка остатка",D1018&lt;0),"Для этого типа количество положительное",IF(NOT(ISNUMBER('Номенклатура'!$C$2)),"Укажите дату начала учёта",IF(A1018&lt;INT('Номенклатура'!$C$2),"Раньше даты начала учёта: НЕ учтено",IF(AND(C1018="Корректировка остатка",TRIM(G1018)=""),"Учтено: добавьте пояснение","ОК")))))))))))))</f>
        <v/>
      </c>
    </row>
    <row r="1019" spans="1:9" x14ac:dyDescent="0.25">
      <c r="A1019" s="16"/>
      <c r="B1019" s="13"/>
      <c r="C1019" s="13"/>
      <c r="D1019" s="14"/>
      <c r="E1019" s="17" t="str">
        <f>IF(OR(B1019="",SUMPRODUCT(--EXACT('Номенклатура'!$A$6:$A$205,B1019))&lt;&gt;1),"",INDEX('Номенклатура'!$D$6:$D$205,SUMPRODUCT(EXACT('Номенклатура'!$A$6:$A$205,B1019)*(ROW('Номенклатура'!$A$6:$A$205)-5)))&amp;"")</f>
        <v/>
      </c>
      <c r="F1019" s="18" t="str">
        <f>IF(OR(I1019="ОК",I1019="Учтено: добавьте пояснение"),IF(C1019="Приход",D1019,IF(C1019="Корректировка остатка",D1019,-D1019)),"")</f>
        <v/>
      </c>
      <c r="G1019" s="13"/>
      <c r="H1019" s="15" t="str">
        <f>IF(OR(B1019="",SUMPRODUCT(--EXACT('Номенклатура'!$A$6:$A$205,B1019))&lt;&gt;1),"",INDEX('Номенклатура'!$B$6:$B$205,SUMPRODUCT(EXACT('Номенклатура'!$A$6:$A$205,B1019)*(ROW('Номенклатура'!$A$6:$A$205)-5)))&amp;"")</f>
        <v/>
      </c>
      <c r="I1019" s="15" t="str">
        <f>IF(COUNTA(A1019:D1019,G1019)=0,"",IF(NOT(ISNUMBER(A1019)),"Укажите дату",IF(B1019="","Укажите код",IF(NOT(AND(ISTEXT(B1019),LEN(B1019)&gt;0,LEN(B1019)&lt;=30,ISNUMBER(FIND(LEFT(B1019,1),"ABCDEFGHIJKLMNOPQRSTUVWXYZ")),SUMPRODUCT((MID(B1019,{1,2,3,4,5,6,7,8,9,10,11,12,13,14,15,16,17,18,19,20,21,22,23,24,25,26,27,28,29,30},1)&lt;&gt;"")*ISERROR(FIND(MID(B1019,{1,2,3,4,5,6,7,8,9,10,11,12,13,14,15,16,17,18,19,20,21,22,23,24,25,26,27,28,29,30},1),"ABCDEFGHIJKLMNOPQRSTUVWXYZ0123456789-_")))=0,ISERROR(VALUE(B1019)))),"Недопустимый код: только латинские буквы A-Z в верхнем регистре, цифры, - и _; начало с буквы, до 30 символов (например MILK-001)",IF(SUMPRODUCT(--EXACT('Номенклатура'!$A$6:$A$205,B1019))=0,"Код не найден в номенклатуре",IF(SUMPRODUCT(--EXACT('Номенклатура'!$A$6:$A$205,B1019))&gt;1,"Код повторяется в номенклатуре",IF(ISNA(MATCH(C1019,{"Приход","Расход","Списание","Корректировка остатка"},0)),"Выберите тип операции",IF(NOT(ISNUMBER(D1019)),"Укажите количество",IF(D1019=0,"Количество не может быть 0",IF(AND(C1019&lt;&gt;"Корректировка остатка",D1019&lt;0),"Для этого типа количество положительное",IF(NOT(ISNUMBER('Номенклатура'!$C$2)),"Укажите дату начала учёта",IF(A1019&lt;INT('Номенклатура'!$C$2),"Раньше даты начала учёта: НЕ учтено",IF(AND(C1019="Корректировка остатка",TRIM(G1019)=""),"Учтено: добавьте пояснение","ОК")))))))))))))</f>
        <v/>
      </c>
    </row>
    <row r="1020" spans="1:9" x14ac:dyDescent="0.25">
      <c r="A1020" s="16"/>
      <c r="B1020" s="13"/>
      <c r="C1020" s="13"/>
      <c r="D1020" s="14"/>
      <c r="E1020" s="17" t="str">
        <f>IF(OR(B1020="",SUMPRODUCT(--EXACT('Номенклатура'!$A$6:$A$205,B1020))&lt;&gt;1),"",INDEX('Номенклатура'!$D$6:$D$205,SUMPRODUCT(EXACT('Номенклатура'!$A$6:$A$205,B1020)*(ROW('Номенклатура'!$A$6:$A$205)-5)))&amp;"")</f>
        <v/>
      </c>
      <c r="F1020" s="18" t="str">
        <f>IF(OR(I1020="ОК",I1020="Учтено: добавьте пояснение"),IF(C1020="Приход",D1020,IF(C1020="Корректировка остатка",D1020,-D1020)),"")</f>
        <v/>
      </c>
      <c r="G1020" s="13"/>
      <c r="H1020" s="15" t="str">
        <f>IF(OR(B1020="",SUMPRODUCT(--EXACT('Номенклатура'!$A$6:$A$205,B1020))&lt;&gt;1),"",INDEX('Номенклатура'!$B$6:$B$205,SUMPRODUCT(EXACT('Номенклатура'!$A$6:$A$205,B1020)*(ROW('Номенклатура'!$A$6:$A$205)-5)))&amp;"")</f>
        <v/>
      </c>
      <c r="I1020" s="15" t="str">
        <f>IF(COUNTA(A1020:D1020,G1020)=0,"",IF(NOT(ISNUMBER(A1020)),"Укажите дату",IF(B1020="","Укажите код",IF(NOT(AND(ISTEXT(B1020),LEN(B1020)&gt;0,LEN(B1020)&lt;=30,ISNUMBER(FIND(LEFT(B1020,1),"ABCDEFGHIJKLMNOPQRSTUVWXYZ")),SUMPRODUCT((MID(B1020,{1,2,3,4,5,6,7,8,9,10,11,12,13,14,15,16,17,18,19,20,21,22,23,24,25,26,27,28,29,30},1)&lt;&gt;"")*ISERROR(FIND(MID(B1020,{1,2,3,4,5,6,7,8,9,10,11,12,13,14,15,16,17,18,19,20,21,22,23,24,25,26,27,28,29,30},1),"ABCDEFGHIJKLMNOPQRSTUVWXYZ0123456789-_")))=0,ISERROR(VALUE(B1020)))),"Недопустимый код: только латинские буквы A-Z в верхнем регистре, цифры, - и _; начало с буквы, до 30 символов (например MILK-001)",IF(SUMPRODUCT(--EXACT('Номенклатура'!$A$6:$A$205,B1020))=0,"Код не найден в номенклатуре",IF(SUMPRODUCT(--EXACT('Номенклатура'!$A$6:$A$205,B1020))&gt;1,"Код повторяется в номенклатуре",IF(ISNA(MATCH(C1020,{"Приход","Расход","Списание","Корректировка остатка"},0)),"Выберите тип операции",IF(NOT(ISNUMBER(D1020)),"Укажите количество",IF(D1020=0,"Количество не может быть 0",IF(AND(C1020&lt;&gt;"Корректировка остатка",D1020&lt;0),"Для этого типа количество положительное",IF(NOT(ISNUMBER('Номенклатура'!$C$2)),"Укажите дату начала учёта",IF(A1020&lt;INT('Номенклатура'!$C$2),"Раньше даты начала учёта: НЕ учтено",IF(AND(C1020="Корректировка остатка",TRIM(G1020)=""),"Учтено: добавьте пояснение","ОК")))))))))))))</f>
        <v/>
      </c>
    </row>
    <row r="1021" spans="1:9" x14ac:dyDescent="0.25">
      <c r="A1021" s="16"/>
      <c r="B1021" s="13"/>
      <c r="C1021" s="13"/>
      <c r="D1021" s="14"/>
      <c r="E1021" s="17" t="str">
        <f>IF(OR(B1021="",SUMPRODUCT(--EXACT('Номенклатура'!$A$6:$A$205,B1021))&lt;&gt;1),"",INDEX('Номенклатура'!$D$6:$D$205,SUMPRODUCT(EXACT('Номенклатура'!$A$6:$A$205,B1021)*(ROW('Номенклатура'!$A$6:$A$205)-5)))&amp;"")</f>
        <v/>
      </c>
      <c r="F1021" s="18" t="str">
        <f>IF(OR(I1021="ОК",I1021="Учтено: добавьте пояснение"),IF(C1021="Приход",D1021,IF(C1021="Корректировка остатка",D1021,-D1021)),"")</f>
        <v/>
      </c>
      <c r="G1021" s="13"/>
      <c r="H1021" s="15" t="str">
        <f>IF(OR(B1021="",SUMPRODUCT(--EXACT('Номенклатура'!$A$6:$A$205,B1021))&lt;&gt;1),"",INDEX('Номенклатура'!$B$6:$B$205,SUMPRODUCT(EXACT('Номенклатура'!$A$6:$A$205,B1021)*(ROW('Номенклатура'!$A$6:$A$205)-5)))&amp;"")</f>
        <v/>
      </c>
      <c r="I1021" s="15" t="str">
        <f>IF(COUNTA(A1021:D1021,G1021)=0,"",IF(NOT(ISNUMBER(A1021)),"Укажите дату",IF(B1021="","Укажите код",IF(NOT(AND(ISTEXT(B1021),LEN(B1021)&gt;0,LEN(B1021)&lt;=30,ISNUMBER(FIND(LEFT(B1021,1),"ABCDEFGHIJKLMNOPQRSTUVWXYZ")),SUMPRODUCT((MID(B1021,{1,2,3,4,5,6,7,8,9,10,11,12,13,14,15,16,17,18,19,20,21,22,23,24,25,26,27,28,29,30},1)&lt;&gt;"")*ISERROR(FIND(MID(B1021,{1,2,3,4,5,6,7,8,9,10,11,12,13,14,15,16,17,18,19,20,21,22,23,24,25,26,27,28,29,30},1),"ABCDEFGHIJKLMNOPQRSTUVWXYZ0123456789-_")))=0,ISERROR(VALUE(B1021)))),"Недопустимый код: только латинские буквы A-Z в верхнем регистре, цифры, - и _; начало с буквы, до 30 символов (например MILK-001)",IF(SUMPRODUCT(--EXACT('Номенклатура'!$A$6:$A$205,B1021))=0,"Код не найден в номенклатуре",IF(SUMPRODUCT(--EXACT('Номенклатура'!$A$6:$A$205,B1021))&gt;1,"Код повторяется в номенклатуре",IF(ISNA(MATCH(C1021,{"Приход","Расход","Списание","Корректировка остатка"},0)),"Выберите тип операции",IF(NOT(ISNUMBER(D1021)),"Укажите количество",IF(D1021=0,"Количество не может быть 0",IF(AND(C1021&lt;&gt;"Корректировка остатка",D1021&lt;0),"Для этого типа количество положительное",IF(NOT(ISNUMBER('Номенклатура'!$C$2)),"Укажите дату начала учёта",IF(A1021&lt;INT('Номенклатура'!$C$2),"Раньше даты начала учёта: НЕ учтено",IF(AND(C1021="Корректировка остатка",TRIM(G1021)=""),"Учтено: добавьте пояснение","ОК")))))))))))))</f>
        <v/>
      </c>
    </row>
    <row r="1022" spans="1:9" x14ac:dyDescent="0.25">
      <c r="A1022" s="16"/>
      <c r="B1022" s="13"/>
      <c r="C1022" s="13"/>
      <c r="D1022" s="14"/>
      <c r="E1022" s="17" t="str">
        <f>IF(OR(B1022="",SUMPRODUCT(--EXACT('Номенклатура'!$A$6:$A$205,B1022))&lt;&gt;1),"",INDEX('Номенклатура'!$D$6:$D$205,SUMPRODUCT(EXACT('Номенклатура'!$A$6:$A$205,B1022)*(ROW('Номенклатура'!$A$6:$A$205)-5)))&amp;"")</f>
        <v/>
      </c>
      <c r="F1022" s="18" t="str">
        <f>IF(OR(I1022="ОК",I1022="Учтено: добавьте пояснение"),IF(C1022="Приход",D1022,IF(C1022="Корректировка остатка",D1022,-D1022)),"")</f>
        <v/>
      </c>
      <c r="G1022" s="13"/>
      <c r="H1022" s="15" t="str">
        <f>IF(OR(B1022="",SUMPRODUCT(--EXACT('Номенклатура'!$A$6:$A$205,B1022))&lt;&gt;1),"",INDEX('Номенклатура'!$B$6:$B$205,SUMPRODUCT(EXACT('Номенклатура'!$A$6:$A$205,B1022)*(ROW('Номенклатура'!$A$6:$A$205)-5)))&amp;"")</f>
        <v/>
      </c>
      <c r="I1022" s="15" t="str">
        <f>IF(COUNTA(A1022:D1022,G1022)=0,"",IF(NOT(ISNUMBER(A1022)),"Укажите дату",IF(B1022="","Укажите код",IF(NOT(AND(ISTEXT(B1022),LEN(B1022)&gt;0,LEN(B1022)&lt;=30,ISNUMBER(FIND(LEFT(B1022,1),"ABCDEFGHIJKLMNOPQRSTUVWXYZ")),SUMPRODUCT((MID(B1022,{1,2,3,4,5,6,7,8,9,10,11,12,13,14,15,16,17,18,19,20,21,22,23,24,25,26,27,28,29,30},1)&lt;&gt;"")*ISERROR(FIND(MID(B1022,{1,2,3,4,5,6,7,8,9,10,11,12,13,14,15,16,17,18,19,20,21,22,23,24,25,26,27,28,29,30},1),"ABCDEFGHIJKLMNOPQRSTUVWXYZ0123456789-_")))=0,ISERROR(VALUE(B1022)))),"Недопустимый код: только латинские буквы A-Z в верхнем регистре, цифры, - и _; начало с буквы, до 30 символов (например MILK-001)",IF(SUMPRODUCT(--EXACT('Номенклатура'!$A$6:$A$205,B1022))=0,"Код не найден в номенклатуре",IF(SUMPRODUCT(--EXACT('Номенклатура'!$A$6:$A$205,B1022))&gt;1,"Код повторяется в номенклатуре",IF(ISNA(MATCH(C1022,{"Приход","Расход","Списание","Корректировка остатка"},0)),"Выберите тип операции",IF(NOT(ISNUMBER(D1022)),"Укажите количество",IF(D1022=0,"Количество не может быть 0",IF(AND(C1022&lt;&gt;"Корректировка остатка",D1022&lt;0),"Для этого типа количество положительное",IF(NOT(ISNUMBER('Номенклатура'!$C$2)),"Укажите дату начала учёта",IF(A1022&lt;INT('Номенклатура'!$C$2),"Раньше даты начала учёта: НЕ учтено",IF(AND(C1022="Корректировка остатка",TRIM(G1022)=""),"Учтено: добавьте пояснение","ОК")))))))))))))</f>
        <v/>
      </c>
    </row>
    <row r="1023" spans="1:9" x14ac:dyDescent="0.25">
      <c r="A1023" s="16"/>
      <c r="B1023" s="13"/>
      <c r="C1023" s="13"/>
      <c r="D1023" s="14"/>
      <c r="E1023" s="17" t="str">
        <f>IF(OR(B1023="",SUMPRODUCT(--EXACT('Номенклатура'!$A$6:$A$205,B1023))&lt;&gt;1),"",INDEX('Номенклатура'!$D$6:$D$205,SUMPRODUCT(EXACT('Номенклатура'!$A$6:$A$205,B1023)*(ROW('Номенклатура'!$A$6:$A$205)-5)))&amp;"")</f>
        <v/>
      </c>
      <c r="F1023" s="18" t="str">
        <f>IF(OR(I1023="ОК",I1023="Учтено: добавьте пояснение"),IF(C1023="Приход",D1023,IF(C1023="Корректировка остатка",D1023,-D1023)),"")</f>
        <v/>
      </c>
      <c r="G1023" s="13"/>
      <c r="H1023" s="15" t="str">
        <f>IF(OR(B1023="",SUMPRODUCT(--EXACT('Номенклатура'!$A$6:$A$205,B1023))&lt;&gt;1),"",INDEX('Номенклатура'!$B$6:$B$205,SUMPRODUCT(EXACT('Номенклатура'!$A$6:$A$205,B1023)*(ROW('Номенклатура'!$A$6:$A$205)-5)))&amp;"")</f>
        <v/>
      </c>
      <c r="I1023" s="15" t="str">
        <f>IF(COUNTA(A1023:D1023,G1023)=0,"",IF(NOT(ISNUMBER(A1023)),"Укажите дату",IF(B1023="","Укажите код",IF(NOT(AND(ISTEXT(B1023),LEN(B1023)&gt;0,LEN(B1023)&lt;=30,ISNUMBER(FIND(LEFT(B1023,1),"ABCDEFGHIJKLMNOPQRSTUVWXYZ")),SUMPRODUCT((MID(B1023,{1,2,3,4,5,6,7,8,9,10,11,12,13,14,15,16,17,18,19,20,21,22,23,24,25,26,27,28,29,30},1)&lt;&gt;"")*ISERROR(FIND(MID(B1023,{1,2,3,4,5,6,7,8,9,10,11,12,13,14,15,16,17,18,19,20,21,22,23,24,25,26,27,28,29,30},1),"ABCDEFGHIJKLMNOPQRSTUVWXYZ0123456789-_")))=0,ISERROR(VALUE(B1023)))),"Недопустимый код: только латинские буквы A-Z в верхнем регистре, цифры, - и _; начало с буквы, до 30 символов (например MILK-001)",IF(SUMPRODUCT(--EXACT('Номенклатура'!$A$6:$A$205,B1023))=0,"Код не найден в номенклатуре",IF(SUMPRODUCT(--EXACT('Номенклатура'!$A$6:$A$205,B1023))&gt;1,"Код повторяется в номенклатуре",IF(ISNA(MATCH(C1023,{"Приход","Расход","Списание","Корректировка остатка"},0)),"Выберите тип операции",IF(NOT(ISNUMBER(D1023)),"Укажите количество",IF(D1023=0,"Количество не может быть 0",IF(AND(C1023&lt;&gt;"Корректировка остатка",D1023&lt;0),"Для этого типа количество положительное",IF(NOT(ISNUMBER('Номенклатура'!$C$2)),"Укажите дату начала учёта",IF(A1023&lt;INT('Номенклатура'!$C$2),"Раньше даты начала учёта: НЕ учтено",IF(AND(C1023="Корректировка остатка",TRIM(G1023)=""),"Учтено: добавьте пояснение","ОК")))))))))))))</f>
        <v/>
      </c>
    </row>
    <row r="1024" spans="1:9" x14ac:dyDescent="0.25">
      <c r="A1024" s="16"/>
      <c r="B1024" s="13"/>
      <c r="C1024" s="13"/>
      <c r="D1024" s="14"/>
      <c r="E1024" s="17" t="str">
        <f>IF(OR(B1024="",SUMPRODUCT(--EXACT('Номенклатура'!$A$6:$A$205,B1024))&lt;&gt;1),"",INDEX('Номенклатура'!$D$6:$D$205,SUMPRODUCT(EXACT('Номенклатура'!$A$6:$A$205,B1024)*(ROW('Номенклатура'!$A$6:$A$205)-5)))&amp;"")</f>
        <v/>
      </c>
      <c r="F1024" s="18" t="str">
        <f>IF(OR(I1024="ОК",I1024="Учтено: добавьте пояснение"),IF(C1024="Приход",D1024,IF(C1024="Корректировка остатка",D1024,-D1024)),"")</f>
        <v/>
      </c>
      <c r="G1024" s="13"/>
      <c r="H1024" s="15" t="str">
        <f>IF(OR(B1024="",SUMPRODUCT(--EXACT('Номенклатура'!$A$6:$A$205,B1024))&lt;&gt;1),"",INDEX('Номенклатура'!$B$6:$B$205,SUMPRODUCT(EXACT('Номенклатура'!$A$6:$A$205,B1024)*(ROW('Номенклатура'!$A$6:$A$205)-5)))&amp;"")</f>
        <v/>
      </c>
      <c r="I1024" s="15" t="str">
        <f>IF(COUNTA(A1024:D1024,G1024)=0,"",IF(NOT(ISNUMBER(A1024)),"Укажите дату",IF(B1024="","Укажите код",IF(NOT(AND(ISTEXT(B1024),LEN(B1024)&gt;0,LEN(B1024)&lt;=30,ISNUMBER(FIND(LEFT(B1024,1),"ABCDEFGHIJKLMNOPQRSTUVWXYZ")),SUMPRODUCT((MID(B1024,{1,2,3,4,5,6,7,8,9,10,11,12,13,14,15,16,17,18,19,20,21,22,23,24,25,26,27,28,29,30},1)&lt;&gt;"")*ISERROR(FIND(MID(B1024,{1,2,3,4,5,6,7,8,9,10,11,12,13,14,15,16,17,18,19,20,21,22,23,24,25,26,27,28,29,30},1),"ABCDEFGHIJKLMNOPQRSTUVWXYZ0123456789-_")))=0,ISERROR(VALUE(B1024)))),"Недопустимый код: только латинские буквы A-Z в верхнем регистре, цифры, - и _; начало с буквы, до 30 символов (например MILK-001)",IF(SUMPRODUCT(--EXACT('Номенклатура'!$A$6:$A$205,B1024))=0,"Код не найден в номенклатуре",IF(SUMPRODUCT(--EXACT('Номенклатура'!$A$6:$A$205,B1024))&gt;1,"Код повторяется в номенклатуре",IF(ISNA(MATCH(C1024,{"Приход","Расход","Списание","Корректировка остатка"},0)),"Выберите тип операции",IF(NOT(ISNUMBER(D1024)),"Укажите количество",IF(D1024=0,"Количество не может быть 0",IF(AND(C1024&lt;&gt;"Корректировка остатка",D1024&lt;0),"Для этого типа количество положительное",IF(NOT(ISNUMBER('Номенклатура'!$C$2)),"Укажите дату начала учёта",IF(A1024&lt;INT('Номенклатура'!$C$2),"Раньше даты начала учёта: НЕ учтено",IF(AND(C1024="Корректировка остатка",TRIM(G1024)=""),"Учтено: добавьте пояснение","ОК")))))))))))))</f>
        <v/>
      </c>
    </row>
    <row r="1025" spans="1:9" x14ac:dyDescent="0.25">
      <c r="A1025" s="16"/>
      <c r="B1025" s="13"/>
      <c r="C1025" s="13"/>
      <c r="D1025" s="14"/>
      <c r="E1025" s="17" t="str">
        <f>IF(OR(B1025="",SUMPRODUCT(--EXACT('Номенклатура'!$A$6:$A$205,B1025))&lt;&gt;1),"",INDEX('Номенклатура'!$D$6:$D$205,SUMPRODUCT(EXACT('Номенклатура'!$A$6:$A$205,B1025)*(ROW('Номенклатура'!$A$6:$A$205)-5)))&amp;"")</f>
        <v/>
      </c>
      <c r="F1025" s="18" t="str">
        <f>IF(OR(I1025="ОК",I1025="Учтено: добавьте пояснение"),IF(C1025="Приход",D1025,IF(C1025="Корректировка остатка",D1025,-D1025)),"")</f>
        <v/>
      </c>
      <c r="G1025" s="13"/>
      <c r="H1025" s="15" t="str">
        <f>IF(OR(B1025="",SUMPRODUCT(--EXACT('Номенклатура'!$A$6:$A$205,B1025))&lt;&gt;1),"",INDEX('Номенклатура'!$B$6:$B$205,SUMPRODUCT(EXACT('Номенклатура'!$A$6:$A$205,B1025)*(ROW('Номенклатура'!$A$6:$A$205)-5)))&amp;"")</f>
        <v/>
      </c>
      <c r="I1025" s="15" t="str">
        <f>IF(COUNTA(A1025:D1025,G1025)=0,"",IF(NOT(ISNUMBER(A1025)),"Укажите дату",IF(B1025="","Укажите код",IF(NOT(AND(ISTEXT(B1025),LEN(B1025)&gt;0,LEN(B1025)&lt;=30,ISNUMBER(FIND(LEFT(B1025,1),"ABCDEFGHIJKLMNOPQRSTUVWXYZ")),SUMPRODUCT((MID(B1025,{1,2,3,4,5,6,7,8,9,10,11,12,13,14,15,16,17,18,19,20,21,22,23,24,25,26,27,28,29,30},1)&lt;&gt;"")*ISERROR(FIND(MID(B1025,{1,2,3,4,5,6,7,8,9,10,11,12,13,14,15,16,17,18,19,20,21,22,23,24,25,26,27,28,29,30},1),"ABCDEFGHIJKLMNOPQRSTUVWXYZ0123456789-_")))=0,ISERROR(VALUE(B1025)))),"Недопустимый код: только латинские буквы A-Z в верхнем регистре, цифры, - и _; начало с буквы, до 30 символов (например MILK-001)",IF(SUMPRODUCT(--EXACT('Номенклатура'!$A$6:$A$205,B1025))=0,"Код не найден в номенклатуре",IF(SUMPRODUCT(--EXACT('Номенклатура'!$A$6:$A$205,B1025))&gt;1,"Код повторяется в номенклатуре",IF(ISNA(MATCH(C1025,{"Приход","Расход","Списание","Корректировка остатка"},0)),"Выберите тип операции",IF(NOT(ISNUMBER(D1025)),"Укажите количество",IF(D1025=0,"Количество не может быть 0",IF(AND(C1025&lt;&gt;"Корректировка остатка",D1025&lt;0),"Для этого типа количество положительное",IF(NOT(ISNUMBER('Номенклатура'!$C$2)),"Укажите дату начала учёта",IF(A1025&lt;INT('Номенклатура'!$C$2),"Раньше даты начала учёта: НЕ учтено",IF(AND(C1025="Корректировка остатка",TRIM(G1025)=""),"Учтено: добавьте пояснение","ОК")))))))))))))</f>
        <v/>
      </c>
    </row>
    <row r="1026" spans="1:9" x14ac:dyDescent="0.25">
      <c r="A1026" s="16"/>
      <c r="B1026" s="13"/>
      <c r="C1026" s="13"/>
      <c r="D1026" s="14"/>
      <c r="E1026" s="17" t="str">
        <f>IF(OR(B1026="",SUMPRODUCT(--EXACT('Номенклатура'!$A$6:$A$205,B1026))&lt;&gt;1),"",INDEX('Номенклатура'!$D$6:$D$205,SUMPRODUCT(EXACT('Номенклатура'!$A$6:$A$205,B1026)*(ROW('Номенклатура'!$A$6:$A$205)-5)))&amp;"")</f>
        <v/>
      </c>
      <c r="F1026" s="18" t="str">
        <f>IF(OR(I1026="ОК",I1026="Учтено: добавьте пояснение"),IF(C1026="Приход",D1026,IF(C1026="Корректировка остатка",D1026,-D1026)),"")</f>
        <v/>
      </c>
      <c r="G1026" s="13"/>
      <c r="H1026" s="15" t="str">
        <f>IF(OR(B1026="",SUMPRODUCT(--EXACT('Номенклатура'!$A$6:$A$205,B1026))&lt;&gt;1),"",INDEX('Номенклатура'!$B$6:$B$205,SUMPRODUCT(EXACT('Номенклатура'!$A$6:$A$205,B1026)*(ROW('Номенклатура'!$A$6:$A$205)-5)))&amp;"")</f>
        <v/>
      </c>
      <c r="I1026" s="15" t="str">
        <f>IF(COUNTA(A1026:D1026,G1026)=0,"",IF(NOT(ISNUMBER(A1026)),"Укажите дату",IF(B1026="","Укажите код",IF(NOT(AND(ISTEXT(B1026),LEN(B1026)&gt;0,LEN(B1026)&lt;=30,ISNUMBER(FIND(LEFT(B1026,1),"ABCDEFGHIJKLMNOPQRSTUVWXYZ")),SUMPRODUCT((MID(B1026,{1,2,3,4,5,6,7,8,9,10,11,12,13,14,15,16,17,18,19,20,21,22,23,24,25,26,27,28,29,30},1)&lt;&gt;"")*ISERROR(FIND(MID(B1026,{1,2,3,4,5,6,7,8,9,10,11,12,13,14,15,16,17,18,19,20,21,22,23,24,25,26,27,28,29,30},1),"ABCDEFGHIJKLMNOPQRSTUVWXYZ0123456789-_")))=0,ISERROR(VALUE(B1026)))),"Недопустимый код: только латинские буквы A-Z в верхнем регистре, цифры, - и _; начало с буквы, до 30 символов (например MILK-001)",IF(SUMPRODUCT(--EXACT('Номенклатура'!$A$6:$A$205,B1026))=0,"Код не найден в номенклатуре",IF(SUMPRODUCT(--EXACT('Номенклатура'!$A$6:$A$205,B1026))&gt;1,"Код повторяется в номенклатуре",IF(ISNA(MATCH(C1026,{"Приход","Расход","Списание","Корректировка остатка"},0)),"Выберите тип операции",IF(NOT(ISNUMBER(D1026)),"Укажите количество",IF(D1026=0,"Количество не может быть 0",IF(AND(C1026&lt;&gt;"Корректировка остатка",D1026&lt;0),"Для этого типа количество положительное",IF(NOT(ISNUMBER('Номенклатура'!$C$2)),"Укажите дату начала учёта",IF(A1026&lt;INT('Номенклатура'!$C$2),"Раньше даты начала учёта: НЕ учтено",IF(AND(C1026="Корректировка остатка",TRIM(G1026)=""),"Учтено: добавьте пояснение","ОК")))))))))))))</f>
        <v/>
      </c>
    </row>
    <row r="1027" spans="1:9" x14ac:dyDescent="0.25">
      <c r="A1027" s="16"/>
      <c r="B1027" s="13"/>
      <c r="C1027" s="13"/>
      <c r="D1027" s="14"/>
      <c r="E1027" s="17" t="str">
        <f>IF(OR(B1027="",SUMPRODUCT(--EXACT('Номенклатура'!$A$6:$A$205,B1027))&lt;&gt;1),"",INDEX('Номенклатура'!$D$6:$D$205,SUMPRODUCT(EXACT('Номенклатура'!$A$6:$A$205,B1027)*(ROW('Номенклатура'!$A$6:$A$205)-5)))&amp;"")</f>
        <v/>
      </c>
      <c r="F1027" s="18" t="str">
        <f>IF(OR(I1027="ОК",I1027="Учтено: добавьте пояснение"),IF(C1027="Приход",D1027,IF(C1027="Корректировка остатка",D1027,-D1027)),"")</f>
        <v/>
      </c>
      <c r="G1027" s="13"/>
      <c r="H1027" s="15" t="str">
        <f>IF(OR(B1027="",SUMPRODUCT(--EXACT('Номенклатура'!$A$6:$A$205,B1027))&lt;&gt;1),"",INDEX('Номенклатура'!$B$6:$B$205,SUMPRODUCT(EXACT('Номенклатура'!$A$6:$A$205,B1027)*(ROW('Номенклатура'!$A$6:$A$205)-5)))&amp;"")</f>
        <v/>
      </c>
      <c r="I1027" s="15" t="str">
        <f>IF(COUNTA(A1027:D1027,G1027)=0,"",IF(NOT(ISNUMBER(A1027)),"Укажите дату",IF(B1027="","Укажите код",IF(NOT(AND(ISTEXT(B1027),LEN(B1027)&gt;0,LEN(B1027)&lt;=30,ISNUMBER(FIND(LEFT(B1027,1),"ABCDEFGHIJKLMNOPQRSTUVWXYZ")),SUMPRODUCT((MID(B1027,{1,2,3,4,5,6,7,8,9,10,11,12,13,14,15,16,17,18,19,20,21,22,23,24,25,26,27,28,29,30},1)&lt;&gt;"")*ISERROR(FIND(MID(B1027,{1,2,3,4,5,6,7,8,9,10,11,12,13,14,15,16,17,18,19,20,21,22,23,24,25,26,27,28,29,30},1),"ABCDEFGHIJKLMNOPQRSTUVWXYZ0123456789-_")))=0,ISERROR(VALUE(B1027)))),"Недопустимый код: только латинские буквы A-Z в верхнем регистре, цифры, - и _; начало с буквы, до 30 символов (например MILK-001)",IF(SUMPRODUCT(--EXACT('Номенклатура'!$A$6:$A$205,B1027))=0,"Код не найден в номенклатуре",IF(SUMPRODUCT(--EXACT('Номенклатура'!$A$6:$A$205,B1027))&gt;1,"Код повторяется в номенклатуре",IF(ISNA(MATCH(C1027,{"Приход","Расход","Списание","Корректировка остатка"},0)),"Выберите тип операции",IF(NOT(ISNUMBER(D1027)),"Укажите количество",IF(D1027=0,"Количество не может быть 0",IF(AND(C1027&lt;&gt;"Корректировка остатка",D1027&lt;0),"Для этого типа количество положительное",IF(NOT(ISNUMBER('Номенклатура'!$C$2)),"Укажите дату начала учёта",IF(A1027&lt;INT('Номенклатура'!$C$2),"Раньше даты начала учёта: НЕ учтено",IF(AND(C1027="Корректировка остатка",TRIM(G1027)=""),"Учтено: добавьте пояснение","ОК")))))))))))))</f>
        <v/>
      </c>
    </row>
    <row r="1028" spans="1:9" x14ac:dyDescent="0.25">
      <c r="A1028" s="16"/>
      <c r="B1028" s="13"/>
      <c r="C1028" s="13"/>
      <c r="D1028" s="14"/>
      <c r="E1028" s="17" t="str">
        <f>IF(OR(B1028="",SUMPRODUCT(--EXACT('Номенклатура'!$A$6:$A$205,B1028))&lt;&gt;1),"",INDEX('Номенклатура'!$D$6:$D$205,SUMPRODUCT(EXACT('Номенклатура'!$A$6:$A$205,B1028)*(ROW('Номенклатура'!$A$6:$A$205)-5)))&amp;"")</f>
        <v/>
      </c>
      <c r="F1028" s="18" t="str">
        <f>IF(OR(I1028="ОК",I1028="Учтено: добавьте пояснение"),IF(C1028="Приход",D1028,IF(C1028="Корректировка остатка",D1028,-D1028)),"")</f>
        <v/>
      </c>
      <c r="G1028" s="13"/>
      <c r="H1028" s="15" t="str">
        <f>IF(OR(B1028="",SUMPRODUCT(--EXACT('Номенклатура'!$A$6:$A$205,B1028))&lt;&gt;1),"",INDEX('Номенклатура'!$B$6:$B$205,SUMPRODUCT(EXACT('Номенклатура'!$A$6:$A$205,B1028)*(ROW('Номенклатура'!$A$6:$A$205)-5)))&amp;"")</f>
        <v/>
      </c>
      <c r="I1028" s="15" t="str">
        <f>IF(COUNTA(A1028:D1028,G1028)=0,"",IF(NOT(ISNUMBER(A1028)),"Укажите дату",IF(B1028="","Укажите код",IF(NOT(AND(ISTEXT(B1028),LEN(B1028)&gt;0,LEN(B1028)&lt;=30,ISNUMBER(FIND(LEFT(B1028,1),"ABCDEFGHIJKLMNOPQRSTUVWXYZ")),SUMPRODUCT((MID(B1028,{1,2,3,4,5,6,7,8,9,10,11,12,13,14,15,16,17,18,19,20,21,22,23,24,25,26,27,28,29,30},1)&lt;&gt;"")*ISERROR(FIND(MID(B1028,{1,2,3,4,5,6,7,8,9,10,11,12,13,14,15,16,17,18,19,20,21,22,23,24,25,26,27,28,29,30},1),"ABCDEFGHIJKLMNOPQRSTUVWXYZ0123456789-_")))=0,ISERROR(VALUE(B1028)))),"Недопустимый код: только латинские буквы A-Z в верхнем регистре, цифры, - и _; начало с буквы, до 30 символов (например MILK-001)",IF(SUMPRODUCT(--EXACT('Номенклатура'!$A$6:$A$205,B1028))=0,"Код не найден в номенклатуре",IF(SUMPRODUCT(--EXACT('Номенклатура'!$A$6:$A$205,B1028))&gt;1,"Код повторяется в номенклатуре",IF(ISNA(MATCH(C1028,{"Приход","Расход","Списание","Корректировка остатка"},0)),"Выберите тип операции",IF(NOT(ISNUMBER(D1028)),"Укажите количество",IF(D1028=0,"Количество не может быть 0",IF(AND(C1028&lt;&gt;"Корректировка остатка",D1028&lt;0),"Для этого типа количество положительное",IF(NOT(ISNUMBER('Номенклатура'!$C$2)),"Укажите дату начала учёта",IF(A1028&lt;INT('Номенклатура'!$C$2),"Раньше даты начала учёта: НЕ учтено",IF(AND(C1028="Корректировка остатка",TRIM(G1028)=""),"Учтено: добавьте пояснение","ОК")))))))))))))</f>
        <v/>
      </c>
    </row>
    <row r="1029" spans="1:9" x14ac:dyDescent="0.25">
      <c r="A1029" s="16"/>
      <c r="B1029" s="13"/>
      <c r="C1029" s="13"/>
      <c r="D1029" s="14"/>
      <c r="E1029" s="17" t="str">
        <f>IF(OR(B1029="",SUMPRODUCT(--EXACT('Номенклатура'!$A$6:$A$205,B1029))&lt;&gt;1),"",INDEX('Номенклатура'!$D$6:$D$205,SUMPRODUCT(EXACT('Номенклатура'!$A$6:$A$205,B1029)*(ROW('Номенклатура'!$A$6:$A$205)-5)))&amp;"")</f>
        <v/>
      </c>
      <c r="F1029" s="18" t="str">
        <f>IF(OR(I1029="ОК",I1029="Учтено: добавьте пояснение"),IF(C1029="Приход",D1029,IF(C1029="Корректировка остатка",D1029,-D1029)),"")</f>
        <v/>
      </c>
      <c r="G1029" s="13"/>
      <c r="H1029" s="15" t="str">
        <f>IF(OR(B1029="",SUMPRODUCT(--EXACT('Номенклатура'!$A$6:$A$205,B1029))&lt;&gt;1),"",INDEX('Номенклатура'!$B$6:$B$205,SUMPRODUCT(EXACT('Номенклатура'!$A$6:$A$205,B1029)*(ROW('Номенклатура'!$A$6:$A$205)-5)))&amp;"")</f>
        <v/>
      </c>
      <c r="I1029" s="15" t="str">
        <f>IF(COUNTA(A1029:D1029,G1029)=0,"",IF(NOT(ISNUMBER(A1029)),"Укажите дату",IF(B1029="","Укажите код",IF(NOT(AND(ISTEXT(B1029),LEN(B1029)&gt;0,LEN(B1029)&lt;=30,ISNUMBER(FIND(LEFT(B1029,1),"ABCDEFGHIJKLMNOPQRSTUVWXYZ")),SUMPRODUCT((MID(B1029,{1,2,3,4,5,6,7,8,9,10,11,12,13,14,15,16,17,18,19,20,21,22,23,24,25,26,27,28,29,30},1)&lt;&gt;"")*ISERROR(FIND(MID(B1029,{1,2,3,4,5,6,7,8,9,10,11,12,13,14,15,16,17,18,19,20,21,22,23,24,25,26,27,28,29,30},1),"ABCDEFGHIJKLMNOPQRSTUVWXYZ0123456789-_")))=0,ISERROR(VALUE(B1029)))),"Недопустимый код: только латинские буквы A-Z в верхнем регистре, цифры, - и _; начало с буквы, до 30 символов (например MILK-001)",IF(SUMPRODUCT(--EXACT('Номенклатура'!$A$6:$A$205,B1029))=0,"Код не найден в номенклатуре",IF(SUMPRODUCT(--EXACT('Номенклатура'!$A$6:$A$205,B1029))&gt;1,"Код повторяется в номенклатуре",IF(ISNA(MATCH(C1029,{"Приход","Расход","Списание","Корректировка остатка"},0)),"Выберите тип операции",IF(NOT(ISNUMBER(D1029)),"Укажите количество",IF(D1029=0,"Количество не может быть 0",IF(AND(C1029&lt;&gt;"Корректировка остатка",D1029&lt;0),"Для этого типа количество положительное",IF(NOT(ISNUMBER('Номенклатура'!$C$2)),"Укажите дату начала учёта",IF(A1029&lt;INT('Номенклатура'!$C$2),"Раньше даты начала учёта: НЕ учтено",IF(AND(C1029="Корректировка остатка",TRIM(G1029)=""),"Учтено: добавьте пояснение","ОК")))))))))))))</f>
        <v/>
      </c>
    </row>
    <row r="1030" spans="1:9" x14ac:dyDescent="0.25">
      <c r="A1030" s="16"/>
      <c r="B1030" s="13"/>
      <c r="C1030" s="13"/>
      <c r="D1030" s="14"/>
      <c r="E1030" s="17" t="str">
        <f>IF(OR(B1030="",SUMPRODUCT(--EXACT('Номенклатура'!$A$6:$A$205,B1030))&lt;&gt;1),"",INDEX('Номенклатура'!$D$6:$D$205,SUMPRODUCT(EXACT('Номенклатура'!$A$6:$A$205,B1030)*(ROW('Номенклатура'!$A$6:$A$205)-5)))&amp;"")</f>
        <v/>
      </c>
      <c r="F1030" s="18" t="str">
        <f>IF(OR(I1030="ОК",I1030="Учтено: добавьте пояснение"),IF(C1030="Приход",D1030,IF(C1030="Корректировка остатка",D1030,-D1030)),"")</f>
        <v/>
      </c>
      <c r="G1030" s="13"/>
      <c r="H1030" s="15" t="str">
        <f>IF(OR(B1030="",SUMPRODUCT(--EXACT('Номенклатура'!$A$6:$A$205,B1030))&lt;&gt;1),"",INDEX('Номенклатура'!$B$6:$B$205,SUMPRODUCT(EXACT('Номенклатура'!$A$6:$A$205,B1030)*(ROW('Номенклатура'!$A$6:$A$205)-5)))&amp;"")</f>
        <v/>
      </c>
      <c r="I1030" s="15" t="str">
        <f>IF(COUNTA(A1030:D1030,G1030)=0,"",IF(NOT(ISNUMBER(A1030)),"Укажите дату",IF(B1030="","Укажите код",IF(NOT(AND(ISTEXT(B1030),LEN(B1030)&gt;0,LEN(B1030)&lt;=30,ISNUMBER(FIND(LEFT(B1030,1),"ABCDEFGHIJKLMNOPQRSTUVWXYZ")),SUMPRODUCT((MID(B1030,{1,2,3,4,5,6,7,8,9,10,11,12,13,14,15,16,17,18,19,20,21,22,23,24,25,26,27,28,29,30},1)&lt;&gt;"")*ISERROR(FIND(MID(B1030,{1,2,3,4,5,6,7,8,9,10,11,12,13,14,15,16,17,18,19,20,21,22,23,24,25,26,27,28,29,30},1),"ABCDEFGHIJKLMNOPQRSTUVWXYZ0123456789-_")))=0,ISERROR(VALUE(B1030)))),"Недопустимый код: только латинские буквы A-Z в верхнем регистре, цифры, - и _; начало с буквы, до 30 символов (например MILK-001)",IF(SUMPRODUCT(--EXACT('Номенклатура'!$A$6:$A$205,B1030))=0,"Код не найден в номенклатуре",IF(SUMPRODUCT(--EXACT('Номенклатура'!$A$6:$A$205,B1030))&gt;1,"Код повторяется в номенклатуре",IF(ISNA(MATCH(C1030,{"Приход","Расход","Списание","Корректировка остатка"},0)),"Выберите тип операции",IF(NOT(ISNUMBER(D1030)),"Укажите количество",IF(D1030=0,"Количество не может быть 0",IF(AND(C1030&lt;&gt;"Корректировка остатка",D1030&lt;0),"Для этого типа количество положительное",IF(NOT(ISNUMBER('Номенклатура'!$C$2)),"Укажите дату начала учёта",IF(A1030&lt;INT('Номенклатура'!$C$2),"Раньше даты начала учёта: НЕ учтено",IF(AND(C1030="Корректировка остатка",TRIM(G1030)=""),"Учтено: добавьте пояснение","ОК")))))))))))))</f>
        <v/>
      </c>
    </row>
    <row r="1031" spans="1:9" x14ac:dyDescent="0.25">
      <c r="A1031" s="16"/>
      <c r="B1031" s="13"/>
      <c r="C1031" s="13"/>
      <c r="D1031" s="14"/>
      <c r="E1031" s="17" t="str">
        <f>IF(OR(B1031="",SUMPRODUCT(--EXACT('Номенклатура'!$A$6:$A$205,B1031))&lt;&gt;1),"",INDEX('Номенклатура'!$D$6:$D$205,SUMPRODUCT(EXACT('Номенклатура'!$A$6:$A$205,B1031)*(ROW('Номенклатура'!$A$6:$A$205)-5)))&amp;"")</f>
        <v/>
      </c>
      <c r="F1031" s="18" t="str">
        <f>IF(OR(I1031="ОК",I1031="Учтено: добавьте пояснение"),IF(C1031="Приход",D1031,IF(C1031="Корректировка остатка",D1031,-D1031)),"")</f>
        <v/>
      </c>
      <c r="G1031" s="13"/>
      <c r="H1031" s="15" t="str">
        <f>IF(OR(B1031="",SUMPRODUCT(--EXACT('Номенклатура'!$A$6:$A$205,B1031))&lt;&gt;1),"",INDEX('Номенклатура'!$B$6:$B$205,SUMPRODUCT(EXACT('Номенклатура'!$A$6:$A$205,B1031)*(ROW('Номенклатура'!$A$6:$A$205)-5)))&amp;"")</f>
        <v/>
      </c>
      <c r="I1031" s="15" t="str">
        <f>IF(COUNTA(A1031:D1031,G1031)=0,"",IF(NOT(ISNUMBER(A1031)),"Укажите дату",IF(B1031="","Укажите код",IF(NOT(AND(ISTEXT(B1031),LEN(B1031)&gt;0,LEN(B1031)&lt;=30,ISNUMBER(FIND(LEFT(B1031,1),"ABCDEFGHIJKLMNOPQRSTUVWXYZ")),SUMPRODUCT((MID(B1031,{1,2,3,4,5,6,7,8,9,10,11,12,13,14,15,16,17,18,19,20,21,22,23,24,25,26,27,28,29,30},1)&lt;&gt;"")*ISERROR(FIND(MID(B1031,{1,2,3,4,5,6,7,8,9,10,11,12,13,14,15,16,17,18,19,20,21,22,23,24,25,26,27,28,29,30},1),"ABCDEFGHIJKLMNOPQRSTUVWXYZ0123456789-_")))=0,ISERROR(VALUE(B1031)))),"Недопустимый код: только латинские буквы A-Z в верхнем регистре, цифры, - и _; начало с буквы, до 30 символов (например MILK-001)",IF(SUMPRODUCT(--EXACT('Номенклатура'!$A$6:$A$205,B1031))=0,"Код не найден в номенклатуре",IF(SUMPRODUCT(--EXACT('Номенклатура'!$A$6:$A$205,B1031))&gt;1,"Код повторяется в номенклатуре",IF(ISNA(MATCH(C1031,{"Приход","Расход","Списание","Корректировка остатка"},0)),"Выберите тип операции",IF(NOT(ISNUMBER(D1031)),"Укажите количество",IF(D1031=0,"Количество не может быть 0",IF(AND(C1031&lt;&gt;"Корректировка остатка",D1031&lt;0),"Для этого типа количество положительное",IF(NOT(ISNUMBER('Номенклатура'!$C$2)),"Укажите дату начала учёта",IF(A1031&lt;INT('Номенклатура'!$C$2),"Раньше даты начала учёта: НЕ учтено",IF(AND(C1031="Корректировка остатка",TRIM(G1031)=""),"Учтено: добавьте пояснение","ОК")))))))))))))</f>
        <v/>
      </c>
    </row>
    <row r="1032" spans="1:9" x14ac:dyDescent="0.25">
      <c r="A1032" s="16"/>
      <c r="B1032" s="13"/>
      <c r="C1032" s="13"/>
      <c r="D1032" s="14"/>
      <c r="E1032" s="17" t="str">
        <f>IF(OR(B1032="",SUMPRODUCT(--EXACT('Номенклатура'!$A$6:$A$205,B1032))&lt;&gt;1),"",INDEX('Номенклатура'!$D$6:$D$205,SUMPRODUCT(EXACT('Номенклатура'!$A$6:$A$205,B1032)*(ROW('Номенклатура'!$A$6:$A$205)-5)))&amp;"")</f>
        <v/>
      </c>
      <c r="F1032" s="18" t="str">
        <f>IF(OR(I1032="ОК",I1032="Учтено: добавьте пояснение"),IF(C1032="Приход",D1032,IF(C1032="Корректировка остатка",D1032,-D1032)),"")</f>
        <v/>
      </c>
      <c r="G1032" s="13"/>
      <c r="H1032" s="15" t="str">
        <f>IF(OR(B1032="",SUMPRODUCT(--EXACT('Номенклатура'!$A$6:$A$205,B1032))&lt;&gt;1),"",INDEX('Номенклатура'!$B$6:$B$205,SUMPRODUCT(EXACT('Номенклатура'!$A$6:$A$205,B1032)*(ROW('Номенклатура'!$A$6:$A$205)-5)))&amp;"")</f>
        <v/>
      </c>
      <c r="I1032" s="15" t="str">
        <f>IF(COUNTA(A1032:D1032,G1032)=0,"",IF(NOT(ISNUMBER(A1032)),"Укажите дату",IF(B1032="","Укажите код",IF(NOT(AND(ISTEXT(B1032),LEN(B1032)&gt;0,LEN(B1032)&lt;=30,ISNUMBER(FIND(LEFT(B1032,1),"ABCDEFGHIJKLMNOPQRSTUVWXYZ")),SUMPRODUCT((MID(B1032,{1,2,3,4,5,6,7,8,9,10,11,12,13,14,15,16,17,18,19,20,21,22,23,24,25,26,27,28,29,30},1)&lt;&gt;"")*ISERROR(FIND(MID(B1032,{1,2,3,4,5,6,7,8,9,10,11,12,13,14,15,16,17,18,19,20,21,22,23,24,25,26,27,28,29,30},1),"ABCDEFGHIJKLMNOPQRSTUVWXYZ0123456789-_")))=0,ISERROR(VALUE(B1032)))),"Недопустимый код: только латинские буквы A-Z в верхнем регистре, цифры, - и _; начало с буквы, до 30 символов (например MILK-001)",IF(SUMPRODUCT(--EXACT('Номенклатура'!$A$6:$A$205,B1032))=0,"Код не найден в номенклатуре",IF(SUMPRODUCT(--EXACT('Номенклатура'!$A$6:$A$205,B1032))&gt;1,"Код повторяется в номенклатуре",IF(ISNA(MATCH(C1032,{"Приход","Расход","Списание","Корректировка остатка"},0)),"Выберите тип операции",IF(NOT(ISNUMBER(D1032)),"Укажите количество",IF(D1032=0,"Количество не может быть 0",IF(AND(C1032&lt;&gt;"Корректировка остатка",D1032&lt;0),"Для этого типа количество положительное",IF(NOT(ISNUMBER('Номенклатура'!$C$2)),"Укажите дату начала учёта",IF(A1032&lt;INT('Номенклатура'!$C$2),"Раньше даты начала учёта: НЕ учтено",IF(AND(C1032="Корректировка остатка",TRIM(G1032)=""),"Учтено: добавьте пояснение","ОК")))))))))))))</f>
        <v/>
      </c>
    </row>
    <row r="1033" spans="1:9" x14ac:dyDescent="0.25">
      <c r="A1033" s="16"/>
      <c r="B1033" s="13"/>
      <c r="C1033" s="13"/>
      <c r="D1033" s="14"/>
      <c r="E1033" s="17" t="str">
        <f>IF(OR(B1033="",SUMPRODUCT(--EXACT('Номенклатура'!$A$6:$A$205,B1033))&lt;&gt;1),"",INDEX('Номенклатура'!$D$6:$D$205,SUMPRODUCT(EXACT('Номенклатура'!$A$6:$A$205,B1033)*(ROW('Номенклатура'!$A$6:$A$205)-5)))&amp;"")</f>
        <v/>
      </c>
      <c r="F1033" s="18" t="str">
        <f>IF(OR(I1033="ОК",I1033="Учтено: добавьте пояснение"),IF(C1033="Приход",D1033,IF(C1033="Корректировка остатка",D1033,-D1033)),"")</f>
        <v/>
      </c>
      <c r="G1033" s="13"/>
      <c r="H1033" s="15" t="str">
        <f>IF(OR(B1033="",SUMPRODUCT(--EXACT('Номенклатура'!$A$6:$A$205,B1033))&lt;&gt;1),"",INDEX('Номенклатура'!$B$6:$B$205,SUMPRODUCT(EXACT('Номенклатура'!$A$6:$A$205,B1033)*(ROW('Номенклатура'!$A$6:$A$205)-5)))&amp;"")</f>
        <v/>
      </c>
      <c r="I1033" s="15" t="str">
        <f>IF(COUNTA(A1033:D1033,G1033)=0,"",IF(NOT(ISNUMBER(A1033)),"Укажите дату",IF(B1033="","Укажите код",IF(NOT(AND(ISTEXT(B1033),LEN(B1033)&gt;0,LEN(B1033)&lt;=30,ISNUMBER(FIND(LEFT(B1033,1),"ABCDEFGHIJKLMNOPQRSTUVWXYZ")),SUMPRODUCT((MID(B1033,{1,2,3,4,5,6,7,8,9,10,11,12,13,14,15,16,17,18,19,20,21,22,23,24,25,26,27,28,29,30},1)&lt;&gt;"")*ISERROR(FIND(MID(B1033,{1,2,3,4,5,6,7,8,9,10,11,12,13,14,15,16,17,18,19,20,21,22,23,24,25,26,27,28,29,30},1),"ABCDEFGHIJKLMNOPQRSTUVWXYZ0123456789-_")))=0,ISERROR(VALUE(B1033)))),"Недопустимый код: только латинские буквы A-Z в верхнем регистре, цифры, - и _; начало с буквы, до 30 символов (например MILK-001)",IF(SUMPRODUCT(--EXACT('Номенклатура'!$A$6:$A$205,B1033))=0,"Код не найден в номенклатуре",IF(SUMPRODUCT(--EXACT('Номенклатура'!$A$6:$A$205,B1033))&gt;1,"Код повторяется в номенклатуре",IF(ISNA(MATCH(C1033,{"Приход","Расход","Списание","Корректировка остатка"},0)),"Выберите тип операции",IF(NOT(ISNUMBER(D1033)),"Укажите количество",IF(D1033=0,"Количество не может быть 0",IF(AND(C1033&lt;&gt;"Корректировка остатка",D1033&lt;0),"Для этого типа количество положительное",IF(NOT(ISNUMBER('Номенклатура'!$C$2)),"Укажите дату начала учёта",IF(A1033&lt;INT('Номенклатура'!$C$2),"Раньше даты начала учёта: НЕ учтено",IF(AND(C1033="Корректировка остатка",TRIM(G1033)=""),"Учтено: добавьте пояснение","ОК")))))))))))))</f>
        <v/>
      </c>
    </row>
    <row r="1034" spans="1:9" x14ac:dyDescent="0.25">
      <c r="A1034" s="16"/>
      <c r="B1034" s="13"/>
      <c r="C1034" s="13"/>
      <c r="D1034" s="14"/>
      <c r="E1034" s="17" t="str">
        <f>IF(OR(B1034="",SUMPRODUCT(--EXACT('Номенклатура'!$A$6:$A$205,B1034))&lt;&gt;1),"",INDEX('Номенклатура'!$D$6:$D$205,SUMPRODUCT(EXACT('Номенклатура'!$A$6:$A$205,B1034)*(ROW('Номенклатура'!$A$6:$A$205)-5)))&amp;"")</f>
        <v/>
      </c>
      <c r="F1034" s="18" t="str">
        <f>IF(OR(I1034="ОК",I1034="Учтено: добавьте пояснение"),IF(C1034="Приход",D1034,IF(C1034="Корректировка остатка",D1034,-D1034)),"")</f>
        <v/>
      </c>
      <c r="G1034" s="13"/>
      <c r="H1034" s="15" t="str">
        <f>IF(OR(B1034="",SUMPRODUCT(--EXACT('Номенклатура'!$A$6:$A$205,B1034))&lt;&gt;1),"",INDEX('Номенклатура'!$B$6:$B$205,SUMPRODUCT(EXACT('Номенклатура'!$A$6:$A$205,B1034)*(ROW('Номенклатура'!$A$6:$A$205)-5)))&amp;"")</f>
        <v/>
      </c>
      <c r="I1034" s="15" t="str">
        <f>IF(COUNTA(A1034:D1034,G1034)=0,"",IF(NOT(ISNUMBER(A1034)),"Укажите дату",IF(B1034="","Укажите код",IF(NOT(AND(ISTEXT(B1034),LEN(B1034)&gt;0,LEN(B1034)&lt;=30,ISNUMBER(FIND(LEFT(B1034,1),"ABCDEFGHIJKLMNOPQRSTUVWXYZ")),SUMPRODUCT((MID(B1034,{1,2,3,4,5,6,7,8,9,10,11,12,13,14,15,16,17,18,19,20,21,22,23,24,25,26,27,28,29,30},1)&lt;&gt;"")*ISERROR(FIND(MID(B1034,{1,2,3,4,5,6,7,8,9,10,11,12,13,14,15,16,17,18,19,20,21,22,23,24,25,26,27,28,29,30},1),"ABCDEFGHIJKLMNOPQRSTUVWXYZ0123456789-_")))=0,ISERROR(VALUE(B1034)))),"Недопустимый код: только латинские буквы A-Z в верхнем регистре, цифры, - и _; начало с буквы, до 30 символов (например MILK-001)",IF(SUMPRODUCT(--EXACT('Номенклатура'!$A$6:$A$205,B1034))=0,"Код не найден в номенклатуре",IF(SUMPRODUCT(--EXACT('Номенклатура'!$A$6:$A$205,B1034))&gt;1,"Код повторяется в номенклатуре",IF(ISNA(MATCH(C1034,{"Приход","Расход","Списание","Корректировка остатка"},0)),"Выберите тип операции",IF(NOT(ISNUMBER(D1034)),"Укажите количество",IF(D1034=0,"Количество не может быть 0",IF(AND(C1034&lt;&gt;"Корректировка остатка",D1034&lt;0),"Для этого типа количество положительное",IF(NOT(ISNUMBER('Номенклатура'!$C$2)),"Укажите дату начала учёта",IF(A1034&lt;INT('Номенклатура'!$C$2),"Раньше даты начала учёта: НЕ учтено",IF(AND(C1034="Корректировка остатка",TRIM(G1034)=""),"Учтено: добавьте пояснение","ОК")))))))))))))</f>
        <v/>
      </c>
    </row>
    <row r="1035" spans="1:9" x14ac:dyDescent="0.25">
      <c r="A1035" s="16"/>
      <c r="B1035" s="13"/>
      <c r="C1035" s="13"/>
      <c r="D1035" s="14"/>
      <c r="E1035" s="17" t="str">
        <f>IF(OR(B1035="",SUMPRODUCT(--EXACT('Номенклатура'!$A$6:$A$205,B1035))&lt;&gt;1),"",INDEX('Номенклатура'!$D$6:$D$205,SUMPRODUCT(EXACT('Номенклатура'!$A$6:$A$205,B1035)*(ROW('Номенклатура'!$A$6:$A$205)-5)))&amp;"")</f>
        <v/>
      </c>
      <c r="F1035" s="18" t="str">
        <f>IF(OR(I1035="ОК",I1035="Учтено: добавьте пояснение"),IF(C1035="Приход",D1035,IF(C1035="Корректировка остатка",D1035,-D1035)),"")</f>
        <v/>
      </c>
      <c r="G1035" s="13"/>
      <c r="H1035" s="15" t="str">
        <f>IF(OR(B1035="",SUMPRODUCT(--EXACT('Номенклатура'!$A$6:$A$205,B1035))&lt;&gt;1),"",INDEX('Номенклатура'!$B$6:$B$205,SUMPRODUCT(EXACT('Номенклатура'!$A$6:$A$205,B1035)*(ROW('Номенклатура'!$A$6:$A$205)-5)))&amp;"")</f>
        <v/>
      </c>
      <c r="I1035" s="15" t="str">
        <f>IF(COUNTA(A1035:D1035,G1035)=0,"",IF(NOT(ISNUMBER(A1035)),"Укажите дату",IF(B1035="","Укажите код",IF(NOT(AND(ISTEXT(B1035),LEN(B1035)&gt;0,LEN(B1035)&lt;=30,ISNUMBER(FIND(LEFT(B1035,1),"ABCDEFGHIJKLMNOPQRSTUVWXYZ")),SUMPRODUCT((MID(B1035,{1,2,3,4,5,6,7,8,9,10,11,12,13,14,15,16,17,18,19,20,21,22,23,24,25,26,27,28,29,30},1)&lt;&gt;"")*ISERROR(FIND(MID(B1035,{1,2,3,4,5,6,7,8,9,10,11,12,13,14,15,16,17,18,19,20,21,22,23,24,25,26,27,28,29,30},1),"ABCDEFGHIJKLMNOPQRSTUVWXYZ0123456789-_")))=0,ISERROR(VALUE(B1035)))),"Недопустимый код: только латинские буквы A-Z в верхнем регистре, цифры, - и _; начало с буквы, до 30 символов (например MILK-001)",IF(SUMPRODUCT(--EXACT('Номенклатура'!$A$6:$A$205,B1035))=0,"Код не найден в номенклатуре",IF(SUMPRODUCT(--EXACT('Номенклатура'!$A$6:$A$205,B1035))&gt;1,"Код повторяется в номенклатуре",IF(ISNA(MATCH(C1035,{"Приход","Расход","Списание","Корректировка остатка"},0)),"Выберите тип операции",IF(NOT(ISNUMBER(D1035)),"Укажите количество",IF(D1035=0,"Количество не может быть 0",IF(AND(C1035&lt;&gt;"Корректировка остатка",D1035&lt;0),"Для этого типа количество положительное",IF(NOT(ISNUMBER('Номенклатура'!$C$2)),"Укажите дату начала учёта",IF(A1035&lt;INT('Номенклатура'!$C$2),"Раньше даты начала учёта: НЕ учтено",IF(AND(C1035="Корректировка остатка",TRIM(G1035)=""),"Учтено: добавьте пояснение","ОК")))))))))))))</f>
        <v/>
      </c>
    </row>
    <row r="1036" spans="1:9" x14ac:dyDescent="0.25">
      <c r="A1036" s="16"/>
      <c r="B1036" s="13"/>
      <c r="C1036" s="13"/>
      <c r="D1036" s="14"/>
      <c r="E1036" s="17" t="str">
        <f>IF(OR(B1036="",SUMPRODUCT(--EXACT('Номенклатура'!$A$6:$A$205,B1036))&lt;&gt;1),"",INDEX('Номенклатура'!$D$6:$D$205,SUMPRODUCT(EXACT('Номенклатура'!$A$6:$A$205,B1036)*(ROW('Номенклатура'!$A$6:$A$205)-5)))&amp;"")</f>
        <v/>
      </c>
      <c r="F1036" s="18" t="str">
        <f>IF(OR(I1036="ОК",I1036="Учтено: добавьте пояснение"),IF(C1036="Приход",D1036,IF(C1036="Корректировка остатка",D1036,-D1036)),"")</f>
        <v/>
      </c>
      <c r="G1036" s="13"/>
      <c r="H1036" s="15" t="str">
        <f>IF(OR(B1036="",SUMPRODUCT(--EXACT('Номенклатура'!$A$6:$A$205,B1036))&lt;&gt;1),"",INDEX('Номенклатура'!$B$6:$B$205,SUMPRODUCT(EXACT('Номенклатура'!$A$6:$A$205,B1036)*(ROW('Номенклатура'!$A$6:$A$205)-5)))&amp;"")</f>
        <v/>
      </c>
      <c r="I1036" s="15" t="str">
        <f>IF(COUNTA(A1036:D1036,G1036)=0,"",IF(NOT(ISNUMBER(A1036)),"Укажите дату",IF(B1036="","Укажите код",IF(NOT(AND(ISTEXT(B1036),LEN(B1036)&gt;0,LEN(B1036)&lt;=30,ISNUMBER(FIND(LEFT(B1036,1),"ABCDEFGHIJKLMNOPQRSTUVWXYZ")),SUMPRODUCT((MID(B1036,{1,2,3,4,5,6,7,8,9,10,11,12,13,14,15,16,17,18,19,20,21,22,23,24,25,26,27,28,29,30},1)&lt;&gt;"")*ISERROR(FIND(MID(B1036,{1,2,3,4,5,6,7,8,9,10,11,12,13,14,15,16,17,18,19,20,21,22,23,24,25,26,27,28,29,30},1),"ABCDEFGHIJKLMNOPQRSTUVWXYZ0123456789-_")))=0,ISERROR(VALUE(B1036)))),"Недопустимый код: только латинские буквы A-Z в верхнем регистре, цифры, - и _; начало с буквы, до 30 символов (например MILK-001)",IF(SUMPRODUCT(--EXACT('Номенклатура'!$A$6:$A$205,B1036))=0,"Код не найден в номенклатуре",IF(SUMPRODUCT(--EXACT('Номенклатура'!$A$6:$A$205,B1036))&gt;1,"Код повторяется в номенклатуре",IF(ISNA(MATCH(C1036,{"Приход","Расход","Списание","Корректировка остатка"},0)),"Выберите тип операции",IF(NOT(ISNUMBER(D1036)),"Укажите количество",IF(D1036=0,"Количество не может быть 0",IF(AND(C1036&lt;&gt;"Корректировка остатка",D1036&lt;0),"Для этого типа количество положительное",IF(NOT(ISNUMBER('Номенклатура'!$C$2)),"Укажите дату начала учёта",IF(A1036&lt;INT('Номенклатура'!$C$2),"Раньше даты начала учёта: НЕ учтено",IF(AND(C1036="Корректировка остатка",TRIM(G1036)=""),"Учтено: добавьте пояснение","ОК")))))))))))))</f>
        <v/>
      </c>
    </row>
    <row r="1037" spans="1:9" x14ac:dyDescent="0.25">
      <c r="A1037" s="16"/>
      <c r="B1037" s="13"/>
      <c r="C1037" s="13"/>
      <c r="D1037" s="14"/>
      <c r="E1037" s="17" t="str">
        <f>IF(OR(B1037="",SUMPRODUCT(--EXACT('Номенклатура'!$A$6:$A$205,B1037))&lt;&gt;1),"",INDEX('Номенклатура'!$D$6:$D$205,SUMPRODUCT(EXACT('Номенклатура'!$A$6:$A$205,B1037)*(ROW('Номенклатура'!$A$6:$A$205)-5)))&amp;"")</f>
        <v/>
      </c>
      <c r="F1037" s="18" t="str">
        <f>IF(OR(I1037="ОК",I1037="Учтено: добавьте пояснение"),IF(C1037="Приход",D1037,IF(C1037="Корректировка остатка",D1037,-D1037)),"")</f>
        <v/>
      </c>
      <c r="G1037" s="13"/>
      <c r="H1037" s="15" t="str">
        <f>IF(OR(B1037="",SUMPRODUCT(--EXACT('Номенклатура'!$A$6:$A$205,B1037))&lt;&gt;1),"",INDEX('Номенклатура'!$B$6:$B$205,SUMPRODUCT(EXACT('Номенклатура'!$A$6:$A$205,B1037)*(ROW('Номенклатура'!$A$6:$A$205)-5)))&amp;"")</f>
        <v/>
      </c>
      <c r="I1037" s="15" t="str">
        <f>IF(COUNTA(A1037:D1037,G1037)=0,"",IF(NOT(ISNUMBER(A1037)),"Укажите дату",IF(B1037="","Укажите код",IF(NOT(AND(ISTEXT(B1037),LEN(B1037)&gt;0,LEN(B1037)&lt;=30,ISNUMBER(FIND(LEFT(B1037,1),"ABCDEFGHIJKLMNOPQRSTUVWXYZ")),SUMPRODUCT((MID(B1037,{1,2,3,4,5,6,7,8,9,10,11,12,13,14,15,16,17,18,19,20,21,22,23,24,25,26,27,28,29,30},1)&lt;&gt;"")*ISERROR(FIND(MID(B1037,{1,2,3,4,5,6,7,8,9,10,11,12,13,14,15,16,17,18,19,20,21,22,23,24,25,26,27,28,29,30},1),"ABCDEFGHIJKLMNOPQRSTUVWXYZ0123456789-_")))=0,ISERROR(VALUE(B1037)))),"Недопустимый код: только латинские буквы A-Z в верхнем регистре, цифры, - и _; начало с буквы, до 30 символов (например MILK-001)",IF(SUMPRODUCT(--EXACT('Номенклатура'!$A$6:$A$205,B1037))=0,"Код не найден в номенклатуре",IF(SUMPRODUCT(--EXACT('Номенклатура'!$A$6:$A$205,B1037))&gt;1,"Код повторяется в номенклатуре",IF(ISNA(MATCH(C1037,{"Приход","Расход","Списание","Корректировка остатка"},0)),"Выберите тип операции",IF(NOT(ISNUMBER(D1037)),"Укажите количество",IF(D1037=0,"Количество не может быть 0",IF(AND(C1037&lt;&gt;"Корректировка остатка",D1037&lt;0),"Для этого типа количество положительное",IF(NOT(ISNUMBER('Номенклатура'!$C$2)),"Укажите дату начала учёта",IF(A1037&lt;INT('Номенклатура'!$C$2),"Раньше даты начала учёта: НЕ учтено",IF(AND(C1037="Корректировка остатка",TRIM(G1037)=""),"Учтено: добавьте пояснение","ОК")))))))))))))</f>
        <v/>
      </c>
    </row>
    <row r="1038" spans="1:9" x14ac:dyDescent="0.25">
      <c r="A1038" s="16"/>
      <c r="B1038" s="13"/>
      <c r="C1038" s="13"/>
      <c r="D1038" s="14"/>
      <c r="E1038" s="17" t="str">
        <f>IF(OR(B1038="",SUMPRODUCT(--EXACT('Номенклатура'!$A$6:$A$205,B1038))&lt;&gt;1),"",INDEX('Номенклатура'!$D$6:$D$205,SUMPRODUCT(EXACT('Номенклатура'!$A$6:$A$205,B1038)*(ROW('Номенклатура'!$A$6:$A$205)-5)))&amp;"")</f>
        <v/>
      </c>
      <c r="F1038" s="18" t="str">
        <f>IF(OR(I1038="ОК",I1038="Учтено: добавьте пояснение"),IF(C1038="Приход",D1038,IF(C1038="Корректировка остатка",D1038,-D1038)),"")</f>
        <v/>
      </c>
      <c r="G1038" s="13"/>
      <c r="H1038" s="15" t="str">
        <f>IF(OR(B1038="",SUMPRODUCT(--EXACT('Номенклатура'!$A$6:$A$205,B1038))&lt;&gt;1),"",INDEX('Номенклатура'!$B$6:$B$205,SUMPRODUCT(EXACT('Номенклатура'!$A$6:$A$205,B1038)*(ROW('Номенклатура'!$A$6:$A$205)-5)))&amp;"")</f>
        <v/>
      </c>
      <c r="I1038" s="15" t="str">
        <f>IF(COUNTA(A1038:D1038,G1038)=0,"",IF(NOT(ISNUMBER(A1038)),"Укажите дату",IF(B1038="","Укажите код",IF(NOT(AND(ISTEXT(B1038),LEN(B1038)&gt;0,LEN(B1038)&lt;=30,ISNUMBER(FIND(LEFT(B1038,1),"ABCDEFGHIJKLMNOPQRSTUVWXYZ")),SUMPRODUCT((MID(B1038,{1,2,3,4,5,6,7,8,9,10,11,12,13,14,15,16,17,18,19,20,21,22,23,24,25,26,27,28,29,30},1)&lt;&gt;"")*ISERROR(FIND(MID(B1038,{1,2,3,4,5,6,7,8,9,10,11,12,13,14,15,16,17,18,19,20,21,22,23,24,25,26,27,28,29,30},1),"ABCDEFGHIJKLMNOPQRSTUVWXYZ0123456789-_")))=0,ISERROR(VALUE(B1038)))),"Недопустимый код: только латинские буквы A-Z в верхнем регистре, цифры, - и _; начало с буквы, до 30 символов (например MILK-001)",IF(SUMPRODUCT(--EXACT('Номенклатура'!$A$6:$A$205,B1038))=0,"Код не найден в номенклатуре",IF(SUMPRODUCT(--EXACT('Номенклатура'!$A$6:$A$205,B1038))&gt;1,"Код повторяется в номенклатуре",IF(ISNA(MATCH(C1038,{"Приход","Расход","Списание","Корректировка остатка"},0)),"Выберите тип операции",IF(NOT(ISNUMBER(D1038)),"Укажите количество",IF(D1038=0,"Количество не может быть 0",IF(AND(C1038&lt;&gt;"Корректировка остатка",D1038&lt;0),"Для этого типа количество положительное",IF(NOT(ISNUMBER('Номенклатура'!$C$2)),"Укажите дату начала учёта",IF(A1038&lt;INT('Номенклатура'!$C$2),"Раньше даты начала учёта: НЕ учтено",IF(AND(C1038="Корректировка остатка",TRIM(G1038)=""),"Учтено: добавьте пояснение","ОК")))))))))))))</f>
        <v/>
      </c>
    </row>
    <row r="1039" spans="1:9" x14ac:dyDescent="0.25">
      <c r="A1039" s="16"/>
      <c r="B1039" s="13"/>
      <c r="C1039" s="13"/>
      <c r="D1039" s="14"/>
      <c r="E1039" s="17" t="str">
        <f>IF(OR(B1039="",SUMPRODUCT(--EXACT('Номенклатура'!$A$6:$A$205,B1039))&lt;&gt;1),"",INDEX('Номенклатура'!$D$6:$D$205,SUMPRODUCT(EXACT('Номенклатура'!$A$6:$A$205,B1039)*(ROW('Номенклатура'!$A$6:$A$205)-5)))&amp;"")</f>
        <v/>
      </c>
      <c r="F1039" s="18" t="str">
        <f>IF(OR(I1039="ОК",I1039="Учтено: добавьте пояснение"),IF(C1039="Приход",D1039,IF(C1039="Корректировка остатка",D1039,-D1039)),"")</f>
        <v/>
      </c>
      <c r="G1039" s="13"/>
      <c r="H1039" s="15" t="str">
        <f>IF(OR(B1039="",SUMPRODUCT(--EXACT('Номенклатура'!$A$6:$A$205,B1039))&lt;&gt;1),"",INDEX('Номенклатура'!$B$6:$B$205,SUMPRODUCT(EXACT('Номенклатура'!$A$6:$A$205,B1039)*(ROW('Номенклатура'!$A$6:$A$205)-5)))&amp;"")</f>
        <v/>
      </c>
      <c r="I1039" s="15" t="str">
        <f>IF(COUNTA(A1039:D1039,G1039)=0,"",IF(NOT(ISNUMBER(A1039)),"Укажите дату",IF(B1039="","Укажите код",IF(NOT(AND(ISTEXT(B1039),LEN(B1039)&gt;0,LEN(B1039)&lt;=30,ISNUMBER(FIND(LEFT(B1039,1),"ABCDEFGHIJKLMNOPQRSTUVWXYZ")),SUMPRODUCT((MID(B1039,{1,2,3,4,5,6,7,8,9,10,11,12,13,14,15,16,17,18,19,20,21,22,23,24,25,26,27,28,29,30},1)&lt;&gt;"")*ISERROR(FIND(MID(B1039,{1,2,3,4,5,6,7,8,9,10,11,12,13,14,15,16,17,18,19,20,21,22,23,24,25,26,27,28,29,30},1),"ABCDEFGHIJKLMNOPQRSTUVWXYZ0123456789-_")))=0,ISERROR(VALUE(B1039)))),"Недопустимый код: только латинские буквы A-Z в верхнем регистре, цифры, - и _; начало с буквы, до 30 символов (например MILK-001)",IF(SUMPRODUCT(--EXACT('Номенклатура'!$A$6:$A$205,B1039))=0,"Код не найден в номенклатуре",IF(SUMPRODUCT(--EXACT('Номенклатура'!$A$6:$A$205,B1039))&gt;1,"Код повторяется в номенклатуре",IF(ISNA(MATCH(C1039,{"Приход","Расход","Списание","Корректировка остатка"},0)),"Выберите тип операции",IF(NOT(ISNUMBER(D1039)),"Укажите количество",IF(D1039=0,"Количество не может быть 0",IF(AND(C1039&lt;&gt;"Корректировка остатка",D1039&lt;0),"Для этого типа количество положительное",IF(NOT(ISNUMBER('Номенклатура'!$C$2)),"Укажите дату начала учёта",IF(A1039&lt;INT('Номенклатура'!$C$2),"Раньше даты начала учёта: НЕ учтено",IF(AND(C1039="Корректировка остатка",TRIM(G1039)=""),"Учтено: добавьте пояснение","ОК")))))))))))))</f>
        <v/>
      </c>
    </row>
    <row r="1040" spans="1:9" x14ac:dyDescent="0.25">
      <c r="A1040" s="16"/>
      <c r="B1040" s="13"/>
      <c r="C1040" s="13"/>
      <c r="D1040" s="14"/>
      <c r="E1040" s="17" t="str">
        <f>IF(OR(B1040="",SUMPRODUCT(--EXACT('Номенклатура'!$A$6:$A$205,B1040))&lt;&gt;1),"",INDEX('Номенклатура'!$D$6:$D$205,SUMPRODUCT(EXACT('Номенклатура'!$A$6:$A$205,B1040)*(ROW('Номенклатура'!$A$6:$A$205)-5)))&amp;"")</f>
        <v/>
      </c>
      <c r="F1040" s="18" t="str">
        <f>IF(OR(I1040="ОК",I1040="Учтено: добавьте пояснение"),IF(C1040="Приход",D1040,IF(C1040="Корректировка остатка",D1040,-D1040)),"")</f>
        <v/>
      </c>
      <c r="G1040" s="13"/>
      <c r="H1040" s="15" t="str">
        <f>IF(OR(B1040="",SUMPRODUCT(--EXACT('Номенклатура'!$A$6:$A$205,B1040))&lt;&gt;1),"",INDEX('Номенклатура'!$B$6:$B$205,SUMPRODUCT(EXACT('Номенклатура'!$A$6:$A$205,B1040)*(ROW('Номенклатура'!$A$6:$A$205)-5)))&amp;"")</f>
        <v/>
      </c>
      <c r="I1040" s="15" t="str">
        <f>IF(COUNTA(A1040:D1040,G1040)=0,"",IF(NOT(ISNUMBER(A1040)),"Укажите дату",IF(B1040="","Укажите код",IF(NOT(AND(ISTEXT(B1040),LEN(B1040)&gt;0,LEN(B1040)&lt;=30,ISNUMBER(FIND(LEFT(B1040,1),"ABCDEFGHIJKLMNOPQRSTUVWXYZ")),SUMPRODUCT((MID(B1040,{1,2,3,4,5,6,7,8,9,10,11,12,13,14,15,16,17,18,19,20,21,22,23,24,25,26,27,28,29,30},1)&lt;&gt;"")*ISERROR(FIND(MID(B1040,{1,2,3,4,5,6,7,8,9,10,11,12,13,14,15,16,17,18,19,20,21,22,23,24,25,26,27,28,29,30},1),"ABCDEFGHIJKLMNOPQRSTUVWXYZ0123456789-_")))=0,ISERROR(VALUE(B1040)))),"Недопустимый код: только латинские буквы A-Z в верхнем регистре, цифры, - и _; начало с буквы, до 30 символов (например MILK-001)",IF(SUMPRODUCT(--EXACT('Номенклатура'!$A$6:$A$205,B1040))=0,"Код не найден в номенклатуре",IF(SUMPRODUCT(--EXACT('Номенклатура'!$A$6:$A$205,B1040))&gt;1,"Код повторяется в номенклатуре",IF(ISNA(MATCH(C1040,{"Приход","Расход","Списание","Корректировка остатка"},0)),"Выберите тип операции",IF(NOT(ISNUMBER(D1040)),"Укажите количество",IF(D1040=0,"Количество не может быть 0",IF(AND(C1040&lt;&gt;"Корректировка остатка",D1040&lt;0),"Для этого типа количество положительное",IF(NOT(ISNUMBER('Номенклатура'!$C$2)),"Укажите дату начала учёта",IF(A1040&lt;INT('Номенклатура'!$C$2),"Раньше даты начала учёта: НЕ учтено",IF(AND(C1040="Корректировка остатка",TRIM(G1040)=""),"Учтено: добавьте пояснение","ОК")))))))))))))</f>
        <v/>
      </c>
    </row>
    <row r="1041" spans="1:9" x14ac:dyDescent="0.25">
      <c r="A1041" s="16"/>
      <c r="B1041" s="13"/>
      <c r="C1041" s="13"/>
      <c r="D1041" s="14"/>
      <c r="E1041" s="17" t="str">
        <f>IF(OR(B1041="",SUMPRODUCT(--EXACT('Номенклатура'!$A$6:$A$205,B1041))&lt;&gt;1),"",INDEX('Номенклатура'!$D$6:$D$205,SUMPRODUCT(EXACT('Номенклатура'!$A$6:$A$205,B1041)*(ROW('Номенклатура'!$A$6:$A$205)-5)))&amp;"")</f>
        <v/>
      </c>
      <c r="F1041" s="18" t="str">
        <f>IF(OR(I1041="ОК",I1041="Учтено: добавьте пояснение"),IF(C1041="Приход",D1041,IF(C1041="Корректировка остатка",D1041,-D1041)),"")</f>
        <v/>
      </c>
      <c r="G1041" s="13"/>
      <c r="H1041" s="15" t="str">
        <f>IF(OR(B1041="",SUMPRODUCT(--EXACT('Номенклатура'!$A$6:$A$205,B1041))&lt;&gt;1),"",INDEX('Номенклатура'!$B$6:$B$205,SUMPRODUCT(EXACT('Номенклатура'!$A$6:$A$205,B1041)*(ROW('Номенклатура'!$A$6:$A$205)-5)))&amp;"")</f>
        <v/>
      </c>
      <c r="I1041" s="15" t="str">
        <f>IF(COUNTA(A1041:D1041,G1041)=0,"",IF(NOT(ISNUMBER(A1041)),"Укажите дату",IF(B1041="","Укажите код",IF(NOT(AND(ISTEXT(B1041),LEN(B1041)&gt;0,LEN(B1041)&lt;=30,ISNUMBER(FIND(LEFT(B1041,1),"ABCDEFGHIJKLMNOPQRSTUVWXYZ")),SUMPRODUCT((MID(B1041,{1,2,3,4,5,6,7,8,9,10,11,12,13,14,15,16,17,18,19,20,21,22,23,24,25,26,27,28,29,30},1)&lt;&gt;"")*ISERROR(FIND(MID(B1041,{1,2,3,4,5,6,7,8,9,10,11,12,13,14,15,16,17,18,19,20,21,22,23,24,25,26,27,28,29,30},1),"ABCDEFGHIJKLMNOPQRSTUVWXYZ0123456789-_")))=0,ISERROR(VALUE(B1041)))),"Недопустимый код: только латинские буквы A-Z в верхнем регистре, цифры, - и _; начало с буквы, до 30 символов (например MILK-001)",IF(SUMPRODUCT(--EXACT('Номенклатура'!$A$6:$A$205,B1041))=0,"Код не найден в номенклатуре",IF(SUMPRODUCT(--EXACT('Номенклатура'!$A$6:$A$205,B1041))&gt;1,"Код повторяется в номенклатуре",IF(ISNA(MATCH(C1041,{"Приход","Расход","Списание","Корректировка остатка"},0)),"Выберите тип операции",IF(NOT(ISNUMBER(D1041)),"Укажите количество",IF(D1041=0,"Количество не может быть 0",IF(AND(C1041&lt;&gt;"Корректировка остатка",D1041&lt;0),"Для этого типа количество положительное",IF(NOT(ISNUMBER('Номенклатура'!$C$2)),"Укажите дату начала учёта",IF(A1041&lt;INT('Номенклатура'!$C$2),"Раньше даты начала учёта: НЕ учтено",IF(AND(C1041="Корректировка остатка",TRIM(G1041)=""),"Учтено: добавьте пояснение","ОК")))))))))))))</f>
        <v/>
      </c>
    </row>
    <row r="1042" spans="1:9" x14ac:dyDescent="0.25">
      <c r="A1042" s="16"/>
      <c r="B1042" s="13"/>
      <c r="C1042" s="13"/>
      <c r="D1042" s="14"/>
      <c r="E1042" s="17" t="str">
        <f>IF(OR(B1042="",SUMPRODUCT(--EXACT('Номенклатура'!$A$6:$A$205,B1042))&lt;&gt;1),"",INDEX('Номенклатура'!$D$6:$D$205,SUMPRODUCT(EXACT('Номенклатура'!$A$6:$A$205,B1042)*(ROW('Номенклатура'!$A$6:$A$205)-5)))&amp;"")</f>
        <v/>
      </c>
      <c r="F1042" s="18" t="str">
        <f>IF(OR(I1042="ОК",I1042="Учтено: добавьте пояснение"),IF(C1042="Приход",D1042,IF(C1042="Корректировка остатка",D1042,-D1042)),"")</f>
        <v/>
      </c>
      <c r="G1042" s="13"/>
      <c r="H1042" s="15" t="str">
        <f>IF(OR(B1042="",SUMPRODUCT(--EXACT('Номенклатура'!$A$6:$A$205,B1042))&lt;&gt;1),"",INDEX('Номенклатура'!$B$6:$B$205,SUMPRODUCT(EXACT('Номенклатура'!$A$6:$A$205,B1042)*(ROW('Номенклатура'!$A$6:$A$205)-5)))&amp;"")</f>
        <v/>
      </c>
      <c r="I1042" s="15" t="str">
        <f>IF(COUNTA(A1042:D1042,G1042)=0,"",IF(NOT(ISNUMBER(A1042)),"Укажите дату",IF(B1042="","Укажите код",IF(NOT(AND(ISTEXT(B1042),LEN(B1042)&gt;0,LEN(B1042)&lt;=30,ISNUMBER(FIND(LEFT(B1042,1),"ABCDEFGHIJKLMNOPQRSTUVWXYZ")),SUMPRODUCT((MID(B1042,{1,2,3,4,5,6,7,8,9,10,11,12,13,14,15,16,17,18,19,20,21,22,23,24,25,26,27,28,29,30},1)&lt;&gt;"")*ISERROR(FIND(MID(B1042,{1,2,3,4,5,6,7,8,9,10,11,12,13,14,15,16,17,18,19,20,21,22,23,24,25,26,27,28,29,30},1),"ABCDEFGHIJKLMNOPQRSTUVWXYZ0123456789-_")))=0,ISERROR(VALUE(B1042)))),"Недопустимый код: только латинские буквы A-Z в верхнем регистре, цифры, - и _; начало с буквы, до 30 символов (например MILK-001)",IF(SUMPRODUCT(--EXACT('Номенклатура'!$A$6:$A$205,B1042))=0,"Код не найден в номенклатуре",IF(SUMPRODUCT(--EXACT('Номенклатура'!$A$6:$A$205,B1042))&gt;1,"Код повторяется в номенклатуре",IF(ISNA(MATCH(C1042,{"Приход","Расход","Списание","Корректировка остатка"},0)),"Выберите тип операции",IF(NOT(ISNUMBER(D1042)),"Укажите количество",IF(D1042=0,"Количество не может быть 0",IF(AND(C1042&lt;&gt;"Корректировка остатка",D1042&lt;0),"Для этого типа количество положительное",IF(NOT(ISNUMBER('Номенклатура'!$C$2)),"Укажите дату начала учёта",IF(A1042&lt;INT('Номенклатура'!$C$2),"Раньше даты начала учёта: НЕ учтено",IF(AND(C1042="Корректировка остатка",TRIM(G1042)=""),"Учтено: добавьте пояснение","ОК")))))))))))))</f>
        <v/>
      </c>
    </row>
    <row r="1043" spans="1:9" x14ac:dyDescent="0.25">
      <c r="A1043" s="16"/>
      <c r="B1043" s="13"/>
      <c r="C1043" s="13"/>
      <c r="D1043" s="14"/>
      <c r="E1043" s="17" t="str">
        <f>IF(OR(B1043="",SUMPRODUCT(--EXACT('Номенклатура'!$A$6:$A$205,B1043))&lt;&gt;1),"",INDEX('Номенклатура'!$D$6:$D$205,SUMPRODUCT(EXACT('Номенклатура'!$A$6:$A$205,B1043)*(ROW('Номенклатура'!$A$6:$A$205)-5)))&amp;"")</f>
        <v/>
      </c>
      <c r="F1043" s="18" t="str">
        <f>IF(OR(I1043="ОК",I1043="Учтено: добавьте пояснение"),IF(C1043="Приход",D1043,IF(C1043="Корректировка остатка",D1043,-D1043)),"")</f>
        <v/>
      </c>
      <c r="G1043" s="13"/>
      <c r="H1043" s="15" t="str">
        <f>IF(OR(B1043="",SUMPRODUCT(--EXACT('Номенклатура'!$A$6:$A$205,B1043))&lt;&gt;1),"",INDEX('Номенклатура'!$B$6:$B$205,SUMPRODUCT(EXACT('Номенклатура'!$A$6:$A$205,B1043)*(ROW('Номенклатура'!$A$6:$A$205)-5)))&amp;"")</f>
        <v/>
      </c>
      <c r="I1043" s="15" t="str">
        <f>IF(COUNTA(A1043:D1043,G1043)=0,"",IF(NOT(ISNUMBER(A1043)),"Укажите дату",IF(B1043="","Укажите код",IF(NOT(AND(ISTEXT(B1043),LEN(B1043)&gt;0,LEN(B1043)&lt;=30,ISNUMBER(FIND(LEFT(B1043,1),"ABCDEFGHIJKLMNOPQRSTUVWXYZ")),SUMPRODUCT((MID(B1043,{1,2,3,4,5,6,7,8,9,10,11,12,13,14,15,16,17,18,19,20,21,22,23,24,25,26,27,28,29,30},1)&lt;&gt;"")*ISERROR(FIND(MID(B1043,{1,2,3,4,5,6,7,8,9,10,11,12,13,14,15,16,17,18,19,20,21,22,23,24,25,26,27,28,29,30},1),"ABCDEFGHIJKLMNOPQRSTUVWXYZ0123456789-_")))=0,ISERROR(VALUE(B1043)))),"Недопустимый код: только латинские буквы A-Z в верхнем регистре, цифры, - и _; начало с буквы, до 30 символов (например MILK-001)",IF(SUMPRODUCT(--EXACT('Номенклатура'!$A$6:$A$205,B1043))=0,"Код не найден в номенклатуре",IF(SUMPRODUCT(--EXACT('Номенклатура'!$A$6:$A$205,B1043))&gt;1,"Код повторяется в номенклатуре",IF(ISNA(MATCH(C1043,{"Приход","Расход","Списание","Корректировка остатка"},0)),"Выберите тип операции",IF(NOT(ISNUMBER(D1043)),"Укажите количество",IF(D1043=0,"Количество не может быть 0",IF(AND(C1043&lt;&gt;"Корректировка остатка",D1043&lt;0),"Для этого типа количество положительное",IF(NOT(ISNUMBER('Номенклатура'!$C$2)),"Укажите дату начала учёта",IF(A1043&lt;INT('Номенклатура'!$C$2),"Раньше даты начала учёта: НЕ учтено",IF(AND(C1043="Корректировка остатка",TRIM(G1043)=""),"Учтено: добавьте пояснение","ОК")))))))))))))</f>
        <v/>
      </c>
    </row>
    <row r="1044" spans="1:9" x14ac:dyDescent="0.25">
      <c r="A1044" s="16"/>
      <c r="B1044" s="13"/>
      <c r="C1044" s="13"/>
      <c r="D1044" s="14"/>
      <c r="E1044" s="17" t="str">
        <f>IF(OR(B1044="",SUMPRODUCT(--EXACT('Номенклатура'!$A$6:$A$205,B1044))&lt;&gt;1),"",INDEX('Номенклатура'!$D$6:$D$205,SUMPRODUCT(EXACT('Номенклатура'!$A$6:$A$205,B1044)*(ROW('Номенклатура'!$A$6:$A$205)-5)))&amp;"")</f>
        <v/>
      </c>
      <c r="F1044" s="18" t="str">
        <f>IF(OR(I1044="ОК",I1044="Учтено: добавьте пояснение"),IF(C1044="Приход",D1044,IF(C1044="Корректировка остатка",D1044,-D1044)),"")</f>
        <v/>
      </c>
      <c r="G1044" s="13"/>
      <c r="H1044" s="15" t="str">
        <f>IF(OR(B1044="",SUMPRODUCT(--EXACT('Номенклатура'!$A$6:$A$205,B1044))&lt;&gt;1),"",INDEX('Номенклатура'!$B$6:$B$205,SUMPRODUCT(EXACT('Номенклатура'!$A$6:$A$205,B1044)*(ROW('Номенклатура'!$A$6:$A$205)-5)))&amp;"")</f>
        <v/>
      </c>
      <c r="I1044" s="15" t="str">
        <f>IF(COUNTA(A1044:D1044,G1044)=0,"",IF(NOT(ISNUMBER(A1044)),"Укажите дату",IF(B1044="","Укажите код",IF(NOT(AND(ISTEXT(B1044),LEN(B1044)&gt;0,LEN(B1044)&lt;=30,ISNUMBER(FIND(LEFT(B1044,1),"ABCDEFGHIJKLMNOPQRSTUVWXYZ")),SUMPRODUCT((MID(B1044,{1,2,3,4,5,6,7,8,9,10,11,12,13,14,15,16,17,18,19,20,21,22,23,24,25,26,27,28,29,30},1)&lt;&gt;"")*ISERROR(FIND(MID(B1044,{1,2,3,4,5,6,7,8,9,10,11,12,13,14,15,16,17,18,19,20,21,22,23,24,25,26,27,28,29,30},1),"ABCDEFGHIJKLMNOPQRSTUVWXYZ0123456789-_")))=0,ISERROR(VALUE(B1044)))),"Недопустимый код: только латинские буквы A-Z в верхнем регистре, цифры, - и _; начало с буквы, до 30 символов (например MILK-001)",IF(SUMPRODUCT(--EXACT('Номенклатура'!$A$6:$A$205,B1044))=0,"Код не найден в номенклатуре",IF(SUMPRODUCT(--EXACT('Номенклатура'!$A$6:$A$205,B1044))&gt;1,"Код повторяется в номенклатуре",IF(ISNA(MATCH(C1044,{"Приход","Расход","Списание","Корректировка остатка"},0)),"Выберите тип операции",IF(NOT(ISNUMBER(D1044)),"Укажите количество",IF(D1044=0,"Количество не может быть 0",IF(AND(C1044&lt;&gt;"Корректировка остатка",D1044&lt;0),"Для этого типа количество положительное",IF(NOT(ISNUMBER('Номенклатура'!$C$2)),"Укажите дату начала учёта",IF(A1044&lt;INT('Номенклатура'!$C$2),"Раньше даты начала учёта: НЕ учтено",IF(AND(C1044="Корректировка остатка",TRIM(G1044)=""),"Учтено: добавьте пояснение","ОК")))))))))))))</f>
        <v/>
      </c>
    </row>
    <row r="1045" spans="1:9" x14ac:dyDescent="0.25">
      <c r="A1045" s="16"/>
      <c r="B1045" s="13"/>
      <c r="C1045" s="13"/>
      <c r="D1045" s="14"/>
      <c r="E1045" s="17" t="str">
        <f>IF(OR(B1045="",SUMPRODUCT(--EXACT('Номенклатура'!$A$6:$A$205,B1045))&lt;&gt;1),"",INDEX('Номенклатура'!$D$6:$D$205,SUMPRODUCT(EXACT('Номенклатура'!$A$6:$A$205,B1045)*(ROW('Номенклатура'!$A$6:$A$205)-5)))&amp;"")</f>
        <v/>
      </c>
      <c r="F1045" s="18" t="str">
        <f>IF(OR(I1045="ОК",I1045="Учтено: добавьте пояснение"),IF(C1045="Приход",D1045,IF(C1045="Корректировка остатка",D1045,-D1045)),"")</f>
        <v/>
      </c>
      <c r="G1045" s="13"/>
      <c r="H1045" s="15" t="str">
        <f>IF(OR(B1045="",SUMPRODUCT(--EXACT('Номенклатура'!$A$6:$A$205,B1045))&lt;&gt;1),"",INDEX('Номенклатура'!$B$6:$B$205,SUMPRODUCT(EXACT('Номенклатура'!$A$6:$A$205,B1045)*(ROW('Номенклатура'!$A$6:$A$205)-5)))&amp;"")</f>
        <v/>
      </c>
      <c r="I1045" s="15" t="str">
        <f>IF(COUNTA(A1045:D1045,G1045)=0,"",IF(NOT(ISNUMBER(A1045)),"Укажите дату",IF(B1045="","Укажите код",IF(NOT(AND(ISTEXT(B1045),LEN(B1045)&gt;0,LEN(B1045)&lt;=30,ISNUMBER(FIND(LEFT(B1045,1),"ABCDEFGHIJKLMNOPQRSTUVWXYZ")),SUMPRODUCT((MID(B1045,{1,2,3,4,5,6,7,8,9,10,11,12,13,14,15,16,17,18,19,20,21,22,23,24,25,26,27,28,29,30},1)&lt;&gt;"")*ISERROR(FIND(MID(B1045,{1,2,3,4,5,6,7,8,9,10,11,12,13,14,15,16,17,18,19,20,21,22,23,24,25,26,27,28,29,30},1),"ABCDEFGHIJKLMNOPQRSTUVWXYZ0123456789-_")))=0,ISERROR(VALUE(B1045)))),"Недопустимый код: только латинские буквы A-Z в верхнем регистре, цифры, - и _; начало с буквы, до 30 символов (например MILK-001)",IF(SUMPRODUCT(--EXACT('Номенклатура'!$A$6:$A$205,B1045))=0,"Код не найден в номенклатуре",IF(SUMPRODUCT(--EXACT('Номенклатура'!$A$6:$A$205,B1045))&gt;1,"Код повторяется в номенклатуре",IF(ISNA(MATCH(C1045,{"Приход","Расход","Списание","Корректировка остатка"},0)),"Выберите тип операции",IF(NOT(ISNUMBER(D1045)),"Укажите количество",IF(D1045=0,"Количество не может быть 0",IF(AND(C1045&lt;&gt;"Корректировка остатка",D1045&lt;0),"Для этого типа количество положительное",IF(NOT(ISNUMBER('Номенклатура'!$C$2)),"Укажите дату начала учёта",IF(A1045&lt;INT('Номенклатура'!$C$2),"Раньше даты начала учёта: НЕ учтено",IF(AND(C1045="Корректировка остатка",TRIM(G1045)=""),"Учтено: добавьте пояснение","ОК")))))))))))))</f>
        <v/>
      </c>
    </row>
    <row r="1046" spans="1:9" x14ac:dyDescent="0.25">
      <c r="A1046" s="16"/>
      <c r="B1046" s="13"/>
      <c r="C1046" s="13"/>
      <c r="D1046" s="14"/>
      <c r="E1046" s="17" t="str">
        <f>IF(OR(B1046="",SUMPRODUCT(--EXACT('Номенклатура'!$A$6:$A$205,B1046))&lt;&gt;1),"",INDEX('Номенклатура'!$D$6:$D$205,SUMPRODUCT(EXACT('Номенклатура'!$A$6:$A$205,B1046)*(ROW('Номенклатура'!$A$6:$A$205)-5)))&amp;"")</f>
        <v/>
      </c>
      <c r="F1046" s="18" t="str">
        <f>IF(OR(I1046="ОК",I1046="Учтено: добавьте пояснение"),IF(C1046="Приход",D1046,IF(C1046="Корректировка остатка",D1046,-D1046)),"")</f>
        <v/>
      </c>
      <c r="G1046" s="13"/>
      <c r="H1046" s="15" t="str">
        <f>IF(OR(B1046="",SUMPRODUCT(--EXACT('Номенклатура'!$A$6:$A$205,B1046))&lt;&gt;1),"",INDEX('Номенклатура'!$B$6:$B$205,SUMPRODUCT(EXACT('Номенклатура'!$A$6:$A$205,B1046)*(ROW('Номенклатура'!$A$6:$A$205)-5)))&amp;"")</f>
        <v/>
      </c>
      <c r="I1046" s="15" t="str">
        <f>IF(COUNTA(A1046:D1046,G1046)=0,"",IF(NOT(ISNUMBER(A1046)),"Укажите дату",IF(B1046="","Укажите код",IF(NOT(AND(ISTEXT(B1046),LEN(B1046)&gt;0,LEN(B1046)&lt;=30,ISNUMBER(FIND(LEFT(B1046,1),"ABCDEFGHIJKLMNOPQRSTUVWXYZ")),SUMPRODUCT((MID(B1046,{1,2,3,4,5,6,7,8,9,10,11,12,13,14,15,16,17,18,19,20,21,22,23,24,25,26,27,28,29,30},1)&lt;&gt;"")*ISERROR(FIND(MID(B1046,{1,2,3,4,5,6,7,8,9,10,11,12,13,14,15,16,17,18,19,20,21,22,23,24,25,26,27,28,29,30},1),"ABCDEFGHIJKLMNOPQRSTUVWXYZ0123456789-_")))=0,ISERROR(VALUE(B1046)))),"Недопустимый код: только латинские буквы A-Z в верхнем регистре, цифры, - и _; начало с буквы, до 30 символов (например MILK-001)",IF(SUMPRODUCT(--EXACT('Номенклатура'!$A$6:$A$205,B1046))=0,"Код не найден в номенклатуре",IF(SUMPRODUCT(--EXACT('Номенклатура'!$A$6:$A$205,B1046))&gt;1,"Код повторяется в номенклатуре",IF(ISNA(MATCH(C1046,{"Приход","Расход","Списание","Корректировка остатка"},0)),"Выберите тип операции",IF(NOT(ISNUMBER(D1046)),"Укажите количество",IF(D1046=0,"Количество не может быть 0",IF(AND(C1046&lt;&gt;"Корректировка остатка",D1046&lt;0),"Для этого типа количество положительное",IF(NOT(ISNUMBER('Номенклатура'!$C$2)),"Укажите дату начала учёта",IF(A1046&lt;INT('Номенклатура'!$C$2),"Раньше даты начала учёта: НЕ учтено",IF(AND(C1046="Корректировка остатка",TRIM(G1046)=""),"Учтено: добавьте пояснение","ОК")))))))))))))</f>
        <v/>
      </c>
    </row>
    <row r="1047" spans="1:9" x14ac:dyDescent="0.25">
      <c r="A1047" s="16"/>
      <c r="B1047" s="13"/>
      <c r="C1047" s="13"/>
      <c r="D1047" s="14"/>
      <c r="E1047" s="17" t="str">
        <f>IF(OR(B1047="",SUMPRODUCT(--EXACT('Номенклатура'!$A$6:$A$205,B1047))&lt;&gt;1),"",INDEX('Номенклатура'!$D$6:$D$205,SUMPRODUCT(EXACT('Номенклатура'!$A$6:$A$205,B1047)*(ROW('Номенклатура'!$A$6:$A$205)-5)))&amp;"")</f>
        <v/>
      </c>
      <c r="F1047" s="18" t="str">
        <f>IF(OR(I1047="ОК",I1047="Учтено: добавьте пояснение"),IF(C1047="Приход",D1047,IF(C1047="Корректировка остатка",D1047,-D1047)),"")</f>
        <v/>
      </c>
      <c r="G1047" s="13"/>
      <c r="H1047" s="15" t="str">
        <f>IF(OR(B1047="",SUMPRODUCT(--EXACT('Номенклатура'!$A$6:$A$205,B1047))&lt;&gt;1),"",INDEX('Номенклатура'!$B$6:$B$205,SUMPRODUCT(EXACT('Номенклатура'!$A$6:$A$205,B1047)*(ROW('Номенклатура'!$A$6:$A$205)-5)))&amp;"")</f>
        <v/>
      </c>
      <c r="I1047" s="15" t="str">
        <f>IF(COUNTA(A1047:D1047,G1047)=0,"",IF(NOT(ISNUMBER(A1047)),"Укажите дату",IF(B1047="","Укажите код",IF(NOT(AND(ISTEXT(B1047),LEN(B1047)&gt;0,LEN(B1047)&lt;=30,ISNUMBER(FIND(LEFT(B1047,1),"ABCDEFGHIJKLMNOPQRSTUVWXYZ")),SUMPRODUCT((MID(B1047,{1,2,3,4,5,6,7,8,9,10,11,12,13,14,15,16,17,18,19,20,21,22,23,24,25,26,27,28,29,30},1)&lt;&gt;"")*ISERROR(FIND(MID(B1047,{1,2,3,4,5,6,7,8,9,10,11,12,13,14,15,16,17,18,19,20,21,22,23,24,25,26,27,28,29,30},1),"ABCDEFGHIJKLMNOPQRSTUVWXYZ0123456789-_")))=0,ISERROR(VALUE(B1047)))),"Недопустимый код: только латинские буквы A-Z в верхнем регистре, цифры, - и _; начало с буквы, до 30 символов (например MILK-001)",IF(SUMPRODUCT(--EXACT('Номенклатура'!$A$6:$A$205,B1047))=0,"Код не найден в номенклатуре",IF(SUMPRODUCT(--EXACT('Номенклатура'!$A$6:$A$205,B1047))&gt;1,"Код повторяется в номенклатуре",IF(ISNA(MATCH(C1047,{"Приход","Расход","Списание","Корректировка остатка"},0)),"Выберите тип операции",IF(NOT(ISNUMBER(D1047)),"Укажите количество",IF(D1047=0,"Количество не может быть 0",IF(AND(C1047&lt;&gt;"Корректировка остатка",D1047&lt;0),"Для этого типа количество положительное",IF(NOT(ISNUMBER('Номенклатура'!$C$2)),"Укажите дату начала учёта",IF(A1047&lt;INT('Номенклатура'!$C$2),"Раньше даты начала учёта: НЕ учтено",IF(AND(C1047="Корректировка остатка",TRIM(G1047)=""),"Учтено: добавьте пояснение","ОК")))))))))))))</f>
        <v/>
      </c>
    </row>
    <row r="1048" spans="1:9" x14ac:dyDescent="0.25">
      <c r="A1048" s="16"/>
      <c r="B1048" s="13"/>
      <c r="C1048" s="13"/>
      <c r="D1048" s="14"/>
      <c r="E1048" s="17" t="str">
        <f>IF(OR(B1048="",SUMPRODUCT(--EXACT('Номенклатура'!$A$6:$A$205,B1048))&lt;&gt;1),"",INDEX('Номенклатура'!$D$6:$D$205,SUMPRODUCT(EXACT('Номенклатура'!$A$6:$A$205,B1048)*(ROW('Номенклатура'!$A$6:$A$205)-5)))&amp;"")</f>
        <v/>
      </c>
      <c r="F1048" s="18" t="str">
        <f>IF(OR(I1048="ОК",I1048="Учтено: добавьте пояснение"),IF(C1048="Приход",D1048,IF(C1048="Корректировка остатка",D1048,-D1048)),"")</f>
        <v/>
      </c>
      <c r="G1048" s="13"/>
      <c r="H1048" s="15" t="str">
        <f>IF(OR(B1048="",SUMPRODUCT(--EXACT('Номенклатура'!$A$6:$A$205,B1048))&lt;&gt;1),"",INDEX('Номенклатура'!$B$6:$B$205,SUMPRODUCT(EXACT('Номенклатура'!$A$6:$A$205,B1048)*(ROW('Номенклатура'!$A$6:$A$205)-5)))&amp;"")</f>
        <v/>
      </c>
      <c r="I1048" s="15" t="str">
        <f>IF(COUNTA(A1048:D1048,G1048)=0,"",IF(NOT(ISNUMBER(A1048)),"Укажите дату",IF(B1048="","Укажите код",IF(NOT(AND(ISTEXT(B1048),LEN(B1048)&gt;0,LEN(B1048)&lt;=30,ISNUMBER(FIND(LEFT(B1048,1),"ABCDEFGHIJKLMNOPQRSTUVWXYZ")),SUMPRODUCT((MID(B1048,{1,2,3,4,5,6,7,8,9,10,11,12,13,14,15,16,17,18,19,20,21,22,23,24,25,26,27,28,29,30},1)&lt;&gt;"")*ISERROR(FIND(MID(B1048,{1,2,3,4,5,6,7,8,9,10,11,12,13,14,15,16,17,18,19,20,21,22,23,24,25,26,27,28,29,30},1),"ABCDEFGHIJKLMNOPQRSTUVWXYZ0123456789-_")))=0,ISERROR(VALUE(B1048)))),"Недопустимый код: только латинские буквы A-Z в верхнем регистре, цифры, - и _; начало с буквы, до 30 символов (например MILK-001)",IF(SUMPRODUCT(--EXACT('Номенклатура'!$A$6:$A$205,B1048))=0,"Код не найден в номенклатуре",IF(SUMPRODUCT(--EXACT('Номенклатура'!$A$6:$A$205,B1048))&gt;1,"Код повторяется в номенклатуре",IF(ISNA(MATCH(C1048,{"Приход","Расход","Списание","Корректировка остатка"},0)),"Выберите тип операции",IF(NOT(ISNUMBER(D1048)),"Укажите количество",IF(D1048=0,"Количество не может быть 0",IF(AND(C1048&lt;&gt;"Корректировка остатка",D1048&lt;0),"Для этого типа количество положительное",IF(NOT(ISNUMBER('Номенклатура'!$C$2)),"Укажите дату начала учёта",IF(A1048&lt;INT('Номенклатура'!$C$2),"Раньше даты начала учёта: НЕ учтено",IF(AND(C1048="Корректировка остатка",TRIM(G1048)=""),"Учтено: добавьте пояснение","ОК")))))))))))))</f>
        <v/>
      </c>
    </row>
    <row r="1049" spans="1:9" x14ac:dyDescent="0.25">
      <c r="A1049" s="16"/>
      <c r="B1049" s="13"/>
      <c r="C1049" s="13"/>
      <c r="D1049" s="14"/>
      <c r="E1049" s="17" t="str">
        <f>IF(OR(B1049="",SUMPRODUCT(--EXACT('Номенклатура'!$A$6:$A$205,B1049))&lt;&gt;1),"",INDEX('Номенклатура'!$D$6:$D$205,SUMPRODUCT(EXACT('Номенклатура'!$A$6:$A$205,B1049)*(ROW('Номенклатура'!$A$6:$A$205)-5)))&amp;"")</f>
        <v/>
      </c>
      <c r="F1049" s="18" t="str">
        <f>IF(OR(I1049="ОК",I1049="Учтено: добавьте пояснение"),IF(C1049="Приход",D1049,IF(C1049="Корректировка остатка",D1049,-D1049)),"")</f>
        <v/>
      </c>
      <c r="G1049" s="13"/>
      <c r="H1049" s="15" t="str">
        <f>IF(OR(B1049="",SUMPRODUCT(--EXACT('Номенклатура'!$A$6:$A$205,B1049))&lt;&gt;1),"",INDEX('Номенклатура'!$B$6:$B$205,SUMPRODUCT(EXACT('Номенклатура'!$A$6:$A$205,B1049)*(ROW('Номенклатура'!$A$6:$A$205)-5)))&amp;"")</f>
        <v/>
      </c>
      <c r="I1049" s="15" t="str">
        <f>IF(COUNTA(A1049:D1049,G1049)=0,"",IF(NOT(ISNUMBER(A1049)),"Укажите дату",IF(B1049="","Укажите код",IF(NOT(AND(ISTEXT(B1049),LEN(B1049)&gt;0,LEN(B1049)&lt;=30,ISNUMBER(FIND(LEFT(B1049,1),"ABCDEFGHIJKLMNOPQRSTUVWXYZ")),SUMPRODUCT((MID(B1049,{1,2,3,4,5,6,7,8,9,10,11,12,13,14,15,16,17,18,19,20,21,22,23,24,25,26,27,28,29,30},1)&lt;&gt;"")*ISERROR(FIND(MID(B1049,{1,2,3,4,5,6,7,8,9,10,11,12,13,14,15,16,17,18,19,20,21,22,23,24,25,26,27,28,29,30},1),"ABCDEFGHIJKLMNOPQRSTUVWXYZ0123456789-_")))=0,ISERROR(VALUE(B1049)))),"Недопустимый код: только латинские буквы A-Z в верхнем регистре, цифры, - и _; начало с буквы, до 30 символов (например MILK-001)",IF(SUMPRODUCT(--EXACT('Номенклатура'!$A$6:$A$205,B1049))=0,"Код не найден в номенклатуре",IF(SUMPRODUCT(--EXACT('Номенклатура'!$A$6:$A$205,B1049))&gt;1,"Код повторяется в номенклатуре",IF(ISNA(MATCH(C1049,{"Приход","Расход","Списание","Корректировка остатка"},0)),"Выберите тип операции",IF(NOT(ISNUMBER(D1049)),"Укажите количество",IF(D1049=0,"Количество не может быть 0",IF(AND(C1049&lt;&gt;"Корректировка остатка",D1049&lt;0),"Для этого типа количество положительное",IF(NOT(ISNUMBER('Номенклатура'!$C$2)),"Укажите дату начала учёта",IF(A1049&lt;INT('Номенклатура'!$C$2),"Раньше даты начала учёта: НЕ учтено",IF(AND(C1049="Корректировка остатка",TRIM(G1049)=""),"Учтено: добавьте пояснение","ОК")))))))))))))</f>
        <v/>
      </c>
    </row>
    <row r="1050" spans="1:9" x14ac:dyDescent="0.25">
      <c r="A1050" s="16"/>
      <c r="B1050" s="13"/>
      <c r="C1050" s="13"/>
      <c r="D1050" s="14"/>
      <c r="E1050" s="17" t="str">
        <f>IF(OR(B1050="",SUMPRODUCT(--EXACT('Номенклатура'!$A$6:$A$205,B1050))&lt;&gt;1),"",INDEX('Номенклатура'!$D$6:$D$205,SUMPRODUCT(EXACT('Номенклатура'!$A$6:$A$205,B1050)*(ROW('Номенклатура'!$A$6:$A$205)-5)))&amp;"")</f>
        <v/>
      </c>
      <c r="F1050" s="18" t="str">
        <f>IF(OR(I1050="ОК",I1050="Учтено: добавьте пояснение"),IF(C1050="Приход",D1050,IF(C1050="Корректировка остатка",D1050,-D1050)),"")</f>
        <v/>
      </c>
      <c r="G1050" s="13"/>
      <c r="H1050" s="15" t="str">
        <f>IF(OR(B1050="",SUMPRODUCT(--EXACT('Номенклатура'!$A$6:$A$205,B1050))&lt;&gt;1),"",INDEX('Номенклатура'!$B$6:$B$205,SUMPRODUCT(EXACT('Номенклатура'!$A$6:$A$205,B1050)*(ROW('Номенклатура'!$A$6:$A$205)-5)))&amp;"")</f>
        <v/>
      </c>
      <c r="I1050" s="15" t="str">
        <f>IF(COUNTA(A1050:D1050,G1050)=0,"",IF(NOT(ISNUMBER(A1050)),"Укажите дату",IF(B1050="","Укажите код",IF(NOT(AND(ISTEXT(B1050),LEN(B1050)&gt;0,LEN(B1050)&lt;=30,ISNUMBER(FIND(LEFT(B1050,1),"ABCDEFGHIJKLMNOPQRSTUVWXYZ")),SUMPRODUCT((MID(B1050,{1,2,3,4,5,6,7,8,9,10,11,12,13,14,15,16,17,18,19,20,21,22,23,24,25,26,27,28,29,30},1)&lt;&gt;"")*ISERROR(FIND(MID(B1050,{1,2,3,4,5,6,7,8,9,10,11,12,13,14,15,16,17,18,19,20,21,22,23,24,25,26,27,28,29,30},1),"ABCDEFGHIJKLMNOPQRSTUVWXYZ0123456789-_")))=0,ISERROR(VALUE(B1050)))),"Недопустимый код: только латинские буквы A-Z в верхнем регистре, цифры, - и _; начало с буквы, до 30 символов (например MILK-001)",IF(SUMPRODUCT(--EXACT('Номенклатура'!$A$6:$A$205,B1050))=0,"Код не найден в номенклатуре",IF(SUMPRODUCT(--EXACT('Номенклатура'!$A$6:$A$205,B1050))&gt;1,"Код повторяется в номенклатуре",IF(ISNA(MATCH(C1050,{"Приход","Расход","Списание","Корректировка остатка"},0)),"Выберите тип операции",IF(NOT(ISNUMBER(D1050)),"Укажите количество",IF(D1050=0,"Количество не может быть 0",IF(AND(C1050&lt;&gt;"Корректировка остатка",D1050&lt;0),"Для этого типа количество положительное",IF(NOT(ISNUMBER('Номенклатура'!$C$2)),"Укажите дату начала учёта",IF(A1050&lt;INT('Номенклатура'!$C$2),"Раньше даты начала учёта: НЕ учтено",IF(AND(C1050="Корректировка остатка",TRIM(G1050)=""),"Учтено: добавьте пояснение","ОК")))))))))))))</f>
        <v/>
      </c>
    </row>
    <row r="1051" spans="1:9" x14ac:dyDescent="0.25">
      <c r="A1051" s="16"/>
      <c r="B1051" s="13"/>
      <c r="C1051" s="13"/>
      <c r="D1051" s="14"/>
      <c r="E1051" s="17" t="str">
        <f>IF(OR(B1051="",SUMPRODUCT(--EXACT('Номенклатура'!$A$6:$A$205,B1051))&lt;&gt;1),"",INDEX('Номенклатура'!$D$6:$D$205,SUMPRODUCT(EXACT('Номенклатура'!$A$6:$A$205,B1051)*(ROW('Номенклатура'!$A$6:$A$205)-5)))&amp;"")</f>
        <v/>
      </c>
      <c r="F1051" s="18" t="str">
        <f>IF(OR(I1051="ОК",I1051="Учтено: добавьте пояснение"),IF(C1051="Приход",D1051,IF(C1051="Корректировка остатка",D1051,-D1051)),"")</f>
        <v/>
      </c>
      <c r="G1051" s="13"/>
      <c r="H1051" s="15" t="str">
        <f>IF(OR(B1051="",SUMPRODUCT(--EXACT('Номенклатура'!$A$6:$A$205,B1051))&lt;&gt;1),"",INDEX('Номенклатура'!$B$6:$B$205,SUMPRODUCT(EXACT('Номенклатура'!$A$6:$A$205,B1051)*(ROW('Номенклатура'!$A$6:$A$205)-5)))&amp;"")</f>
        <v/>
      </c>
      <c r="I1051" s="15" t="str">
        <f>IF(COUNTA(A1051:D1051,G1051)=0,"",IF(NOT(ISNUMBER(A1051)),"Укажите дату",IF(B1051="","Укажите код",IF(NOT(AND(ISTEXT(B1051),LEN(B1051)&gt;0,LEN(B1051)&lt;=30,ISNUMBER(FIND(LEFT(B1051,1),"ABCDEFGHIJKLMNOPQRSTUVWXYZ")),SUMPRODUCT((MID(B1051,{1,2,3,4,5,6,7,8,9,10,11,12,13,14,15,16,17,18,19,20,21,22,23,24,25,26,27,28,29,30},1)&lt;&gt;"")*ISERROR(FIND(MID(B1051,{1,2,3,4,5,6,7,8,9,10,11,12,13,14,15,16,17,18,19,20,21,22,23,24,25,26,27,28,29,30},1),"ABCDEFGHIJKLMNOPQRSTUVWXYZ0123456789-_")))=0,ISERROR(VALUE(B1051)))),"Недопустимый код: только латинские буквы A-Z в верхнем регистре, цифры, - и _; начало с буквы, до 30 символов (например MILK-001)",IF(SUMPRODUCT(--EXACT('Номенклатура'!$A$6:$A$205,B1051))=0,"Код не найден в номенклатуре",IF(SUMPRODUCT(--EXACT('Номенклатура'!$A$6:$A$205,B1051))&gt;1,"Код повторяется в номенклатуре",IF(ISNA(MATCH(C1051,{"Приход","Расход","Списание","Корректировка остатка"},0)),"Выберите тип операции",IF(NOT(ISNUMBER(D1051)),"Укажите количество",IF(D1051=0,"Количество не может быть 0",IF(AND(C1051&lt;&gt;"Корректировка остатка",D1051&lt;0),"Для этого типа количество положительное",IF(NOT(ISNUMBER('Номенклатура'!$C$2)),"Укажите дату начала учёта",IF(A1051&lt;INT('Номенклатура'!$C$2),"Раньше даты начала учёта: НЕ учтено",IF(AND(C1051="Корректировка остатка",TRIM(G1051)=""),"Учтено: добавьте пояснение","ОК")))))))))))))</f>
        <v/>
      </c>
    </row>
    <row r="1052" spans="1:9" x14ac:dyDescent="0.25">
      <c r="A1052" s="16"/>
      <c r="B1052" s="13"/>
      <c r="C1052" s="13"/>
      <c r="D1052" s="14"/>
      <c r="E1052" s="17" t="str">
        <f>IF(OR(B1052="",SUMPRODUCT(--EXACT('Номенклатура'!$A$6:$A$205,B1052))&lt;&gt;1),"",INDEX('Номенклатура'!$D$6:$D$205,SUMPRODUCT(EXACT('Номенклатура'!$A$6:$A$205,B1052)*(ROW('Номенклатура'!$A$6:$A$205)-5)))&amp;"")</f>
        <v/>
      </c>
      <c r="F1052" s="18" t="str">
        <f>IF(OR(I1052="ОК",I1052="Учтено: добавьте пояснение"),IF(C1052="Приход",D1052,IF(C1052="Корректировка остатка",D1052,-D1052)),"")</f>
        <v/>
      </c>
      <c r="G1052" s="13"/>
      <c r="H1052" s="15" t="str">
        <f>IF(OR(B1052="",SUMPRODUCT(--EXACT('Номенклатура'!$A$6:$A$205,B1052))&lt;&gt;1),"",INDEX('Номенклатура'!$B$6:$B$205,SUMPRODUCT(EXACT('Номенклатура'!$A$6:$A$205,B1052)*(ROW('Номенклатура'!$A$6:$A$205)-5)))&amp;"")</f>
        <v/>
      </c>
      <c r="I1052" s="15" t="str">
        <f>IF(COUNTA(A1052:D1052,G1052)=0,"",IF(NOT(ISNUMBER(A1052)),"Укажите дату",IF(B1052="","Укажите код",IF(NOT(AND(ISTEXT(B1052),LEN(B1052)&gt;0,LEN(B1052)&lt;=30,ISNUMBER(FIND(LEFT(B1052,1),"ABCDEFGHIJKLMNOPQRSTUVWXYZ")),SUMPRODUCT((MID(B1052,{1,2,3,4,5,6,7,8,9,10,11,12,13,14,15,16,17,18,19,20,21,22,23,24,25,26,27,28,29,30},1)&lt;&gt;"")*ISERROR(FIND(MID(B1052,{1,2,3,4,5,6,7,8,9,10,11,12,13,14,15,16,17,18,19,20,21,22,23,24,25,26,27,28,29,30},1),"ABCDEFGHIJKLMNOPQRSTUVWXYZ0123456789-_")))=0,ISERROR(VALUE(B1052)))),"Недопустимый код: только латинские буквы A-Z в верхнем регистре, цифры, - и _; начало с буквы, до 30 символов (например MILK-001)",IF(SUMPRODUCT(--EXACT('Номенклатура'!$A$6:$A$205,B1052))=0,"Код не найден в номенклатуре",IF(SUMPRODUCT(--EXACT('Номенклатура'!$A$6:$A$205,B1052))&gt;1,"Код повторяется в номенклатуре",IF(ISNA(MATCH(C1052,{"Приход","Расход","Списание","Корректировка остатка"},0)),"Выберите тип операции",IF(NOT(ISNUMBER(D1052)),"Укажите количество",IF(D1052=0,"Количество не может быть 0",IF(AND(C1052&lt;&gt;"Корректировка остатка",D1052&lt;0),"Для этого типа количество положительное",IF(NOT(ISNUMBER('Номенклатура'!$C$2)),"Укажите дату начала учёта",IF(A1052&lt;INT('Номенклатура'!$C$2),"Раньше даты начала учёта: НЕ учтено",IF(AND(C1052="Корректировка остатка",TRIM(G1052)=""),"Учтено: добавьте пояснение","ОК")))))))))))))</f>
        <v/>
      </c>
    </row>
    <row r="1053" spans="1:9" x14ac:dyDescent="0.25">
      <c r="A1053" s="16"/>
      <c r="B1053" s="13"/>
      <c r="C1053" s="13"/>
      <c r="D1053" s="14"/>
      <c r="E1053" s="17" t="str">
        <f>IF(OR(B1053="",SUMPRODUCT(--EXACT('Номенклатура'!$A$6:$A$205,B1053))&lt;&gt;1),"",INDEX('Номенклатура'!$D$6:$D$205,SUMPRODUCT(EXACT('Номенклатура'!$A$6:$A$205,B1053)*(ROW('Номенклатура'!$A$6:$A$205)-5)))&amp;"")</f>
        <v/>
      </c>
      <c r="F1053" s="18" t="str">
        <f>IF(OR(I1053="ОК",I1053="Учтено: добавьте пояснение"),IF(C1053="Приход",D1053,IF(C1053="Корректировка остатка",D1053,-D1053)),"")</f>
        <v/>
      </c>
      <c r="G1053" s="13"/>
      <c r="H1053" s="15" t="str">
        <f>IF(OR(B1053="",SUMPRODUCT(--EXACT('Номенклатура'!$A$6:$A$205,B1053))&lt;&gt;1),"",INDEX('Номенклатура'!$B$6:$B$205,SUMPRODUCT(EXACT('Номенклатура'!$A$6:$A$205,B1053)*(ROW('Номенклатура'!$A$6:$A$205)-5)))&amp;"")</f>
        <v/>
      </c>
      <c r="I1053" s="15" t="str">
        <f>IF(COUNTA(A1053:D1053,G1053)=0,"",IF(NOT(ISNUMBER(A1053)),"Укажите дату",IF(B1053="","Укажите код",IF(NOT(AND(ISTEXT(B1053),LEN(B1053)&gt;0,LEN(B1053)&lt;=30,ISNUMBER(FIND(LEFT(B1053,1),"ABCDEFGHIJKLMNOPQRSTUVWXYZ")),SUMPRODUCT((MID(B1053,{1,2,3,4,5,6,7,8,9,10,11,12,13,14,15,16,17,18,19,20,21,22,23,24,25,26,27,28,29,30},1)&lt;&gt;"")*ISERROR(FIND(MID(B1053,{1,2,3,4,5,6,7,8,9,10,11,12,13,14,15,16,17,18,19,20,21,22,23,24,25,26,27,28,29,30},1),"ABCDEFGHIJKLMNOPQRSTUVWXYZ0123456789-_")))=0,ISERROR(VALUE(B1053)))),"Недопустимый код: только латинские буквы A-Z в верхнем регистре, цифры, - и _; начало с буквы, до 30 символов (например MILK-001)",IF(SUMPRODUCT(--EXACT('Номенклатура'!$A$6:$A$205,B1053))=0,"Код не найден в номенклатуре",IF(SUMPRODUCT(--EXACT('Номенклатура'!$A$6:$A$205,B1053))&gt;1,"Код повторяется в номенклатуре",IF(ISNA(MATCH(C1053,{"Приход","Расход","Списание","Корректировка остатка"},0)),"Выберите тип операции",IF(NOT(ISNUMBER(D1053)),"Укажите количество",IF(D1053=0,"Количество не может быть 0",IF(AND(C1053&lt;&gt;"Корректировка остатка",D1053&lt;0),"Для этого типа количество положительное",IF(NOT(ISNUMBER('Номенклатура'!$C$2)),"Укажите дату начала учёта",IF(A1053&lt;INT('Номенклатура'!$C$2),"Раньше даты начала учёта: НЕ учтено",IF(AND(C1053="Корректировка остатка",TRIM(G1053)=""),"Учтено: добавьте пояснение","ОК")))))))))))))</f>
        <v/>
      </c>
    </row>
    <row r="1054" spans="1:9" x14ac:dyDescent="0.25">
      <c r="A1054" s="16"/>
      <c r="B1054" s="13"/>
      <c r="C1054" s="13"/>
      <c r="D1054" s="14"/>
      <c r="E1054" s="17" t="str">
        <f>IF(OR(B1054="",SUMPRODUCT(--EXACT('Номенклатура'!$A$6:$A$205,B1054))&lt;&gt;1),"",INDEX('Номенклатура'!$D$6:$D$205,SUMPRODUCT(EXACT('Номенклатура'!$A$6:$A$205,B1054)*(ROW('Номенклатура'!$A$6:$A$205)-5)))&amp;"")</f>
        <v/>
      </c>
      <c r="F1054" s="18" t="str">
        <f>IF(OR(I1054="ОК",I1054="Учтено: добавьте пояснение"),IF(C1054="Приход",D1054,IF(C1054="Корректировка остатка",D1054,-D1054)),"")</f>
        <v/>
      </c>
      <c r="G1054" s="13"/>
      <c r="H1054" s="15" t="str">
        <f>IF(OR(B1054="",SUMPRODUCT(--EXACT('Номенклатура'!$A$6:$A$205,B1054))&lt;&gt;1),"",INDEX('Номенклатура'!$B$6:$B$205,SUMPRODUCT(EXACT('Номенклатура'!$A$6:$A$205,B1054)*(ROW('Номенклатура'!$A$6:$A$205)-5)))&amp;"")</f>
        <v/>
      </c>
      <c r="I1054" s="15" t="str">
        <f>IF(COUNTA(A1054:D1054,G1054)=0,"",IF(NOT(ISNUMBER(A1054)),"Укажите дату",IF(B1054="","Укажите код",IF(NOT(AND(ISTEXT(B1054),LEN(B1054)&gt;0,LEN(B1054)&lt;=30,ISNUMBER(FIND(LEFT(B1054,1),"ABCDEFGHIJKLMNOPQRSTUVWXYZ")),SUMPRODUCT((MID(B1054,{1,2,3,4,5,6,7,8,9,10,11,12,13,14,15,16,17,18,19,20,21,22,23,24,25,26,27,28,29,30},1)&lt;&gt;"")*ISERROR(FIND(MID(B1054,{1,2,3,4,5,6,7,8,9,10,11,12,13,14,15,16,17,18,19,20,21,22,23,24,25,26,27,28,29,30},1),"ABCDEFGHIJKLMNOPQRSTUVWXYZ0123456789-_")))=0,ISERROR(VALUE(B1054)))),"Недопустимый код: только латинские буквы A-Z в верхнем регистре, цифры, - и _; начало с буквы, до 30 символов (например MILK-001)",IF(SUMPRODUCT(--EXACT('Номенклатура'!$A$6:$A$205,B1054))=0,"Код не найден в номенклатуре",IF(SUMPRODUCT(--EXACT('Номенклатура'!$A$6:$A$205,B1054))&gt;1,"Код повторяется в номенклатуре",IF(ISNA(MATCH(C1054,{"Приход","Расход","Списание","Корректировка остатка"},0)),"Выберите тип операции",IF(NOT(ISNUMBER(D1054)),"Укажите количество",IF(D1054=0,"Количество не может быть 0",IF(AND(C1054&lt;&gt;"Корректировка остатка",D1054&lt;0),"Для этого типа количество положительное",IF(NOT(ISNUMBER('Номенклатура'!$C$2)),"Укажите дату начала учёта",IF(A1054&lt;INT('Номенклатура'!$C$2),"Раньше даты начала учёта: НЕ учтено",IF(AND(C1054="Корректировка остатка",TRIM(G1054)=""),"Учтено: добавьте пояснение","ОК")))))))))))))</f>
        <v/>
      </c>
    </row>
    <row r="1055" spans="1:9" x14ac:dyDescent="0.25">
      <c r="A1055" s="16"/>
      <c r="B1055" s="13"/>
      <c r="C1055" s="13"/>
      <c r="D1055" s="14"/>
      <c r="E1055" s="17" t="str">
        <f>IF(OR(B1055="",SUMPRODUCT(--EXACT('Номенклатура'!$A$6:$A$205,B1055))&lt;&gt;1),"",INDEX('Номенклатура'!$D$6:$D$205,SUMPRODUCT(EXACT('Номенклатура'!$A$6:$A$205,B1055)*(ROW('Номенклатура'!$A$6:$A$205)-5)))&amp;"")</f>
        <v/>
      </c>
      <c r="F1055" s="18" t="str">
        <f>IF(OR(I1055="ОК",I1055="Учтено: добавьте пояснение"),IF(C1055="Приход",D1055,IF(C1055="Корректировка остатка",D1055,-D1055)),"")</f>
        <v/>
      </c>
      <c r="G1055" s="13"/>
      <c r="H1055" s="15" t="str">
        <f>IF(OR(B1055="",SUMPRODUCT(--EXACT('Номенклатура'!$A$6:$A$205,B1055))&lt;&gt;1),"",INDEX('Номенклатура'!$B$6:$B$205,SUMPRODUCT(EXACT('Номенклатура'!$A$6:$A$205,B1055)*(ROW('Номенклатура'!$A$6:$A$205)-5)))&amp;"")</f>
        <v/>
      </c>
      <c r="I1055" s="15" t="str">
        <f>IF(COUNTA(A1055:D1055,G1055)=0,"",IF(NOT(ISNUMBER(A1055)),"Укажите дату",IF(B1055="","Укажите код",IF(NOT(AND(ISTEXT(B1055),LEN(B1055)&gt;0,LEN(B1055)&lt;=30,ISNUMBER(FIND(LEFT(B1055,1),"ABCDEFGHIJKLMNOPQRSTUVWXYZ")),SUMPRODUCT((MID(B1055,{1,2,3,4,5,6,7,8,9,10,11,12,13,14,15,16,17,18,19,20,21,22,23,24,25,26,27,28,29,30},1)&lt;&gt;"")*ISERROR(FIND(MID(B1055,{1,2,3,4,5,6,7,8,9,10,11,12,13,14,15,16,17,18,19,20,21,22,23,24,25,26,27,28,29,30},1),"ABCDEFGHIJKLMNOPQRSTUVWXYZ0123456789-_")))=0,ISERROR(VALUE(B1055)))),"Недопустимый код: только латинские буквы A-Z в верхнем регистре, цифры, - и _; начало с буквы, до 30 символов (например MILK-001)",IF(SUMPRODUCT(--EXACT('Номенклатура'!$A$6:$A$205,B1055))=0,"Код не найден в номенклатуре",IF(SUMPRODUCT(--EXACT('Номенклатура'!$A$6:$A$205,B1055))&gt;1,"Код повторяется в номенклатуре",IF(ISNA(MATCH(C1055,{"Приход","Расход","Списание","Корректировка остатка"},0)),"Выберите тип операции",IF(NOT(ISNUMBER(D1055)),"Укажите количество",IF(D1055=0,"Количество не может быть 0",IF(AND(C1055&lt;&gt;"Корректировка остатка",D1055&lt;0),"Для этого типа количество положительное",IF(NOT(ISNUMBER('Номенклатура'!$C$2)),"Укажите дату начала учёта",IF(A1055&lt;INT('Номенклатура'!$C$2),"Раньше даты начала учёта: НЕ учтено",IF(AND(C1055="Корректировка остатка",TRIM(G1055)=""),"Учтено: добавьте пояснение","ОК")))))))))))))</f>
        <v/>
      </c>
    </row>
    <row r="1056" spans="1:9" x14ac:dyDescent="0.25">
      <c r="A1056" s="16"/>
      <c r="B1056" s="13"/>
      <c r="C1056" s="13"/>
      <c r="D1056" s="14"/>
      <c r="E1056" s="17" t="str">
        <f>IF(OR(B1056="",SUMPRODUCT(--EXACT('Номенклатура'!$A$6:$A$205,B1056))&lt;&gt;1),"",INDEX('Номенклатура'!$D$6:$D$205,SUMPRODUCT(EXACT('Номенклатура'!$A$6:$A$205,B1056)*(ROW('Номенклатура'!$A$6:$A$205)-5)))&amp;"")</f>
        <v/>
      </c>
      <c r="F1056" s="18" t="str">
        <f>IF(OR(I1056="ОК",I1056="Учтено: добавьте пояснение"),IF(C1056="Приход",D1056,IF(C1056="Корректировка остатка",D1056,-D1056)),"")</f>
        <v/>
      </c>
      <c r="G1056" s="13"/>
      <c r="H1056" s="15" t="str">
        <f>IF(OR(B1056="",SUMPRODUCT(--EXACT('Номенклатура'!$A$6:$A$205,B1056))&lt;&gt;1),"",INDEX('Номенклатура'!$B$6:$B$205,SUMPRODUCT(EXACT('Номенклатура'!$A$6:$A$205,B1056)*(ROW('Номенклатура'!$A$6:$A$205)-5)))&amp;"")</f>
        <v/>
      </c>
      <c r="I1056" s="15" t="str">
        <f>IF(COUNTA(A1056:D1056,G1056)=0,"",IF(NOT(ISNUMBER(A1056)),"Укажите дату",IF(B1056="","Укажите код",IF(NOT(AND(ISTEXT(B1056),LEN(B1056)&gt;0,LEN(B1056)&lt;=30,ISNUMBER(FIND(LEFT(B1056,1),"ABCDEFGHIJKLMNOPQRSTUVWXYZ")),SUMPRODUCT((MID(B1056,{1,2,3,4,5,6,7,8,9,10,11,12,13,14,15,16,17,18,19,20,21,22,23,24,25,26,27,28,29,30},1)&lt;&gt;"")*ISERROR(FIND(MID(B1056,{1,2,3,4,5,6,7,8,9,10,11,12,13,14,15,16,17,18,19,20,21,22,23,24,25,26,27,28,29,30},1),"ABCDEFGHIJKLMNOPQRSTUVWXYZ0123456789-_")))=0,ISERROR(VALUE(B1056)))),"Недопустимый код: только латинские буквы A-Z в верхнем регистре, цифры, - и _; начало с буквы, до 30 символов (например MILK-001)",IF(SUMPRODUCT(--EXACT('Номенклатура'!$A$6:$A$205,B1056))=0,"Код не найден в номенклатуре",IF(SUMPRODUCT(--EXACT('Номенклатура'!$A$6:$A$205,B1056))&gt;1,"Код повторяется в номенклатуре",IF(ISNA(MATCH(C1056,{"Приход","Расход","Списание","Корректировка остатка"},0)),"Выберите тип операции",IF(NOT(ISNUMBER(D1056)),"Укажите количество",IF(D1056=0,"Количество не может быть 0",IF(AND(C1056&lt;&gt;"Корректировка остатка",D1056&lt;0),"Для этого типа количество положительное",IF(NOT(ISNUMBER('Номенклатура'!$C$2)),"Укажите дату начала учёта",IF(A1056&lt;INT('Номенклатура'!$C$2),"Раньше даты начала учёта: НЕ учтено",IF(AND(C1056="Корректировка остатка",TRIM(G1056)=""),"Учтено: добавьте пояснение","ОК")))))))))))))</f>
        <v/>
      </c>
    </row>
    <row r="1057" spans="1:9" x14ac:dyDescent="0.25">
      <c r="A1057" s="16"/>
      <c r="B1057" s="13"/>
      <c r="C1057" s="13"/>
      <c r="D1057" s="14"/>
      <c r="E1057" s="17" t="str">
        <f>IF(OR(B1057="",SUMPRODUCT(--EXACT('Номенклатура'!$A$6:$A$205,B1057))&lt;&gt;1),"",INDEX('Номенклатура'!$D$6:$D$205,SUMPRODUCT(EXACT('Номенклатура'!$A$6:$A$205,B1057)*(ROW('Номенклатура'!$A$6:$A$205)-5)))&amp;"")</f>
        <v/>
      </c>
      <c r="F1057" s="18" t="str">
        <f>IF(OR(I1057="ОК",I1057="Учтено: добавьте пояснение"),IF(C1057="Приход",D1057,IF(C1057="Корректировка остатка",D1057,-D1057)),"")</f>
        <v/>
      </c>
      <c r="G1057" s="13"/>
      <c r="H1057" s="15" t="str">
        <f>IF(OR(B1057="",SUMPRODUCT(--EXACT('Номенклатура'!$A$6:$A$205,B1057))&lt;&gt;1),"",INDEX('Номенклатура'!$B$6:$B$205,SUMPRODUCT(EXACT('Номенклатура'!$A$6:$A$205,B1057)*(ROW('Номенклатура'!$A$6:$A$205)-5)))&amp;"")</f>
        <v/>
      </c>
      <c r="I1057" s="15" t="str">
        <f>IF(COUNTA(A1057:D1057,G1057)=0,"",IF(NOT(ISNUMBER(A1057)),"Укажите дату",IF(B1057="","Укажите код",IF(NOT(AND(ISTEXT(B1057),LEN(B1057)&gt;0,LEN(B1057)&lt;=30,ISNUMBER(FIND(LEFT(B1057,1),"ABCDEFGHIJKLMNOPQRSTUVWXYZ")),SUMPRODUCT((MID(B1057,{1,2,3,4,5,6,7,8,9,10,11,12,13,14,15,16,17,18,19,20,21,22,23,24,25,26,27,28,29,30},1)&lt;&gt;"")*ISERROR(FIND(MID(B1057,{1,2,3,4,5,6,7,8,9,10,11,12,13,14,15,16,17,18,19,20,21,22,23,24,25,26,27,28,29,30},1),"ABCDEFGHIJKLMNOPQRSTUVWXYZ0123456789-_")))=0,ISERROR(VALUE(B1057)))),"Недопустимый код: только латинские буквы A-Z в верхнем регистре, цифры, - и _; начало с буквы, до 30 символов (например MILK-001)",IF(SUMPRODUCT(--EXACT('Номенклатура'!$A$6:$A$205,B1057))=0,"Код не найден в номенклатуре",IF(SUMPRODUCT(--EXACT('Номенклатура'!$A$6:$A$205,B1057))&gt;1,"Код повторяется в номенклатуре",IF(ISNA(MATCH(C1057,{"Приход","Расход","Списание","Корректировка остатка"},0)),"Выберите тип операции",IF(NOT(ISNUMBER(D1057)),"Укажите количество",IF(D1057=0,"Количество не может быть 0",IF(AND(C1057&lt;&gt;"Корректировка остатка",D1057&lt;0),"Для этого типа количество положительное",IF(NOT(ISNUMBER('Номенклатура'!$C$2)),"Укажите дату начала учёта",IF(A1057&lt;INT('Номенклатура'!$C$2),"Раньше даты начала учёта: НЕ учтено",IF(AND(C1057="Корректировка остатка",TRIM(G1057)=""),"Учтено: добавьте пояснение","ОК")))))))))))))</f>
        <v/>
      </c>
    </row>
    <row r="1058" spans="1:9" x14ac:dyDescent="0.25">
      <c r="A1058" s="16"/>
      <c r="B1058" s="13"/>
      <c r="C1058" s="13"/>
      <c r="D1058" s="14"/>
      <c r="E1058" s="17" t="str">
        <f>IF(OR(B1058="",SUMPRODUCT(--EXACT('Номенклатура'!$A$6:$A$205,B1058))&lt;&gt;1),"",INDEX('Номенклатура'!$D$6:$D$205,SUMPRODUCT(EXACT('Номенклатура'!$A$6:$A$205,B1058)*(ROW('Номенклатура'!$A$6:$A$205)-5)))&amp;"")</f>
        <v/>
      </c>
      <c r="F1058" s="18" t="str">
        <f>IF(OR(I1058="ОК",I1058="Учтено: добавьте пояснение"),IF(C1058="Приход",D1058,IF(C1058="Корректировка остатка",D1058,-D1058)),"")</f>
        <v/>
      </c>
      <c r="G1058" s="13"/>
      <c r="H1058" s="15" t="str">
        <f>IF(OR(B1058="",SUMPRODUCT(--EXACT('Номенклатура'!$A$6:$A$205,B1058))&lt;&gt;1),"",INDEX('Номенклатура'!$B$6:$B$205,SUMPRODUCT(EXACT('Номенклатура'!$A$6:$A$205,B1058)*(ROW('Номенклатура'!$A$6:$A$205)-5)))&amp;"")</f>
        <v/>
      </c>
      <c r="I1058" s="15" t="str">
        <f>IF(COUNTA(A1058:D1058,G1058)=0,"",IF(NOT(ISNUMBER(A1058)),"Укажите дату",IF(B1058="","Укажите код",IF(NOT(AND(ISTEXT(B1058),LEN(B1058)&gt;0,LEN(B1058)&lt;=30,ISNUMBER(FIND(LEFT(B1058,1),"ABCDEFGHIJKLMNOPQRSTUVWXYZ")),SUMPRODUCT((MID(B1058,{1,2,3,4,5,6,7,8,9,10,11,12,13,14,15,16,17,18,19,20,21,22,23,24,25,26,27,28,29,30},1)&lt;&gt;"")*ISERROR(FIND(MID(B1058,{1,2,3,4,5,6,7,8,9,10,11,12,13,14,15,16,17,18,19,20,21,22,23,24,25,26,27,28,29,30},1),"ABCDEFGHIJKLMNOPQRSTUVWXYZ0123456789-_")))=0,ISERROR(VALUE(B1058)))),"Недопустимый код: только латинские буквы A-Z в верхнем регистре, цифры, - и _; начало с буквы, до 30 символов (например MILK-001)",IF(SUMPRODUCT(--EXACT('Номенклатура'!$A$6:$A$205,B1058))=0,"Код не найден в номенклатуре",IF(SUMPRODUCT(--EXACT('Номенклатура'!$A$6:$A$205,B1058))&gt;1,"Код повторяется в номенклатуре",IF(ISNA(MATCH(C1058,{"Приход","Расход","Списание","Корректировка остатка"},0)),"Выберите тип операции",IF(NOT(ISNUMBER(D1058)),"Укажите количество",IF(D1058=0,"Количество не может быть 0",IF(AND(C1058&lt;&gt;"Корректировка остатка",D1058&lt;0),"Для этого типа количество положительное",IF(NOT(ISNUMBER('Номенклатура'!$C$2)),"Укажите дату начала учёта",IF(A1058&lt;INT('Номенклатура'!$C$2),"Раньше даты начала учёта: НЕ учтено",IF(AND(C1058="Корректировка остатка",TRIM(G1058)=""),"Учтено: добавьте пояснение","ОК")))))))))))))</f>
        <v/>
      </c>
    </row>
    <row r="1059" spans="1:9" x14ac:dyDescent="0.25">
      <c r="A1059" s="16"/>
      <c r="B1059" s="13"/>
      <c r="C1059" s="13"/>
      <c r="D1059" s="14"/>
      <c r="E1059" s="17" t="str">
        <f>IF(OR(B1059="",SUMPRODUCT(--EXACT('Номенклатура'!$A$6:$A$205,B1059))&lt;&gt;1),"",INDEX('Номенклатура'!$D$6:$D$205,SUMPRODUCT(EXACT('Номенклатура'!$A$6:$A$205,B1059)*(ROW('Номенклатура'!$A$6:$A$205)-5)))&amp;"")</f>
        <v/>
      </c>
      <c r="F1059" s="18" t="str">
        <f>IF(OR(I1059="ОК",I1059="Учтено: добавьте пояснение"),IF(C1059="Приход",D1059,IF(C1059="Корректировка остатка",D1059,-D1059)),"")</f>
        <v/>
      </c>
      <c r="G1059" s="13"/>
      <c r="H1059" s="15" t="str">
        <f>IF(OR(B1059="",SUMPRODUCT(--EXACT('Номенклатура'!$A$6:$A$205,B1059))&lt;&gt;1),"",INDEX('Номенклатура'!$B$6:$B$205,SUMPRODUCT(EXACT('Номенклатура'!$A$6:$A$205,B1059)*(ROW('Номенклатура'!$A$6:$A$205)-5)))&amp;"")</f>
        <v/>
      </c>
      <c r="I1059" s="15" t="str">
        <f>IF(COUNTA(A1059:D1059,G1059)=0,"",IF(NOT(ISNUMBER(A1059)),"Укажите дату",IF(B1059="","Укажите код",IF(NOT(AND(ISTEXT(B1059),LEN(B1059)&gt;0,LEN(B1059)&lt;=30,ISNUMBER(FIND(LEFT(B1059,1),"ABCDEFGHIJKLMNOPQRSTUVWXYZ")),SUMPRODUCT((MID(B1059,{1,2,3,4,5,6,7,8,9,10,11,12,13,14,15,16,17,18,19,20,21,22,23,24,25,26,27,28,29,30},1)&lt;&gt;"")*ISERROR(FIND(MID(B1059,{1,2,3,4,5,6,7,8,9,10,11,12,13,14,15,16,17,18,19,20,21,22,23,24,25,26,27,28,29,30},1),"ABCDEFGHIJKLMNOPQRSTUVWXYZ0123456789-_")))=0,ISERROR(VALUE(B1059)))),"Недопустимый код: только латинские буквы A-Z в верхнем регистре, цифры, - и _; начало с буквы, до 30 символов (например MILK-001)",IF(SUMPRODUCT(--EXACT('Номенклатура'!$A$6:$A$205,B1059))=0,"Код не найден в номенклатуре",IF(SUMPRODUCT(--EXACT('Номенклатура'!$A$6:$A$205,B1059))&gt;1,"Код повторяется в номенклатуре",IF(ISNA(MATCH(C1059,{"Приход","Расход","Списание","Корректировка остатка"},0)),"Выберите тип операции",IF(NOT(ISNUMBER(D1059)),"Укажите количество",IF(D1059=0,"Количество не может быть 0",IF(AND(C1059&lt;&gt;"Корректировка остатка",D1059&lt;0),"Для этого типа количество положительное",IF(NOT(ISNUMBER('Номенклатура'!$C$2)),"Укажите дату начала учёта",IF(A1059&lt;INT('Номенклатура'!$C$2),"Раньше даты начала учёта: НЕ учтено",IF(AND(C1059="Корректировка остатка",TRIM(G1059)=""),"Учтено: добавьте пояснение","ОК")))))))))))))</f>
        <v/>
      </c>
    </row>
    <row r="1060" spans="1:9" x14ac:dyDescent="0.25">
      <c r="A1060" s="16"/>
      <c r="B1060" s="13"/>
      <c r="C1060" s="13"/>
      <c r="D1060" s="14"/>
      <c r="E1060" s="17" t="str">
        <f>IF(OR(B1060="",SUMPRODUCT(--EXACT('Номенклатура'!$A$6:$A$205,B1060))&lt;&gt;1),"",INDEX('Номенклатура'!$D$6:$D$205,SUMPRODUCT(EXACT('Номенклатура'!$A$6:$A$205,B1060)*(ROW('Номенклатура'!$A$6:$A$205)-5)))&amp;"")</f>
        <v/>
      </c>
      <c r="F1060" s="18" t="str">
        <f>IF(OR(I1060="ОК",I1060="Учтено: добавьте пояснение"),IF(C1060="Приход",D1060,IF(C1060="Корректировка остатка",D1060,-D1060)),"")</f>
        <v/>
      </c>
      <c r="G1060" s="13"/>
      <c r="H1060" s="15" t="str">
        <f>IF(OR(B1060="",SUMPRODUCT(--EXACT('Номенклатура'!$A$6:$A$205,B1060))&lt;&gt;1),"",INDEX('Номенклатура'!$B$6:$B$205,SUMPRODUCT(EXACT('Номенклатура'!$A$6:$A$205,B1060)*(ROW('Номенклатура'!$A$6:$A$205)-5)))&amp;"")</f>
        <v/>
      </c>
      <c r="I1060" s="15" t="str">
        <f>IF(COUNTA(A1060:D1060,G1060)=0,"",IF(NOT(ISNUMBER(A1060)),"Укажите дату",IF(B1060="","Укажите код",IF(NOT(AND(ISTEXT(B1060),LEN(B1060)&gt;0,LEN(B1060)&lt;=30,ISNUMBER(FIND(LEFT(B1060,1),"ABCDEFGHIJKLMNOPQRSTUVWXYZ")),SUMPRODUCT((MID(B1060,{1,2,3,4,5,6,7,8,9,10,11,12,13,14,15,16,17,18,19,20,21,22,23,24,25,26,27,28,29,30},1)&lt;&gt;"")*ISERROR(FIND(MID(B1060,{1,2,3,4,5,6,7,8,9,10,11,12,13,14,15,16,17,18,19,20,21,22,23,24,25,26,27,28,29,30},1),"ABCDEFGHIJKLMNOPQRSTUVWXYZ0123456789-_")))=0,ISERROR(VALUE(B1060)))),"Недопустимый код: только латинские буквы A-Z в верхнем регистре, цифры, - и _; начало с буквы, до 30 символов (например MILK-001)",IF(SUMPRODUCT(--EXACT('Номенклатура'!$A$6:$A$205,B1060))=0,"Код не найден в номенклатуре",IF(SUMPRODUCT(--EXACT('Номенклатура'!$A$6:$A$205,B1060))&gt;1,"Код повторяется в номенклатуре",IF(ISNA(MATCH(C1060,{"Приход","Расход","Списание","Корректировка остатка"},0)),"Выберите тип операции",IF(NOT(ISNUMBER(D1060)),"Укажите количество",IF(D1060=0,"Количество не может быть 0",IF(AND(C1060&lt;&gt;"Корректировка остатка",D1060&lt;0),"Для этого типа количество положительное",IF(NOT(ISNUMBER('Номенклатура'!$C$2)),"Укажите дату начала учёта",IF(A1060&lt;INT('Номенклатура'!$C$2),"Раньше даты начала учёта: НЕ учтено",IF(AND(C1060="Корректировка остатка",TRIM(G1060)=""),"Учтено: добавьте пояснение","ОК")))))))))))))</f>
        <v/>
      </c>
    </row>
    <row r="1061" spans="1:9" x14ac:dyDescent="0.25">
      <c r="A1061" s="16"/>
      <c r="B1061" s="13"/>
      <c r="C1061" s="13"/>
      <c r="D1061" s="14"/>
      <c r="E1061" s="17" t="str">
        <f>IF(OR(B1061="",SUMPRODUCT(--EXACT('Номенклатура'!$A$6:$A$205,B1061))&lt;&gt;1),"",INDEX('Номенклатура'!$D$6:$D$205,SUMPRODUCT(EXACT('Номенклатура'!$A$6:$A$205,B1061)*(ROW('Номенклатура'!$A$6:$A$205)-5)))&amp;"")</f>
        <v/>
      </c>
      <c r="F1061" s="18" t="str">
        <f>IF(OR(I1061="ОК",I1061="Учтено: добавьте пояснение"),IF(C1061="Приход",D1061,IF(C1061="Корректировка остатка",D1061,-D1061)),"")</f>
        <v/>
      </c>
      <c r="G1061" s="13"/>
      <c r="H1061" s="15" t="str">
        <f>IF(OR(B1061="",SUMPRODUCT(--EXACT('Номенклатура'!$A$6:$A$205,B1061))&lt;&gt;1),"",INDEX('Номенклатура'!$B$6:$B$205,SUMPRODUCT(EXACT('Номенклатура'!$A$6:$A$205,B1061)*(ROW('Номенклатура'!$A$6:$A$205)-5)))&amp;"")</f>
        <v/>
      </c>
      <c r="I1061" s="15" t="str">
        <f>IF(COUNTA(A1061:D1061,G1061)=0,"",IF(NOT(ISNUMBER(A1061)),"Укажите дату",IF(B1061="","Укажите код",IF(NOT(AND(ISTEXT(B1061),LEN(B1061)&gt;0,LEN(B1061)&lt;=30,ISNUMBER(FIND(LEFT(B1061,1),"ABCDEFGHIJKLMNOPQRSTUVWXYZ")),SUMPRODUCT((MID(B1061,{1,2,3,4,5,6,7,8,9,10,11,12,13,14,15,16,17,18,19,20,21,22,23,24,25,26,27,28,29,30},1)&lt;&gt;"")*ISERROR(FIND(MID(B1061,{1,2,3,4,5,6,7,8,9,10,11,12,13,14,15,16,17,18,19,20,21,22,23,24,25,26,27,28,29,30},1),"ABCDEFGHIJKLMNOPQRSTUVWXYZ0123456789-_")))=0,ISERROR(VALUE(B1061)))),"Недопустимый код: только латинские буквы A-Z в верхнем регистре, цифры, - и _; начало с буквы, до 30 символов (например MILK-001)",IF(SUMPRODUCT(--EXACT('Номенклатура'!$A$6:$A$205,B1061))=0,"Код не найден в номенклатуре",IF(SUMPRODUCT(--EXACT('Номенклатура'!$A$6:$A$205,B1061))&gt;1,"Код повторяется в номенклатуре",IF(ISNA(MATCH(C1061,{"Приход","Расход","Списание","Корректировка остатка"},0)),"Выберите тип операции",IF(NOT(ISNUMBER(D1061)),"Укажите количество",IF(D1061=0,"Количество не может быть 0",IF(AND(C1061&lt;&gt;"Корректировка остатка",D1061&lt;0),"Для этого типа количество положительное",IF(NOT(ISNUMBER('Номенклатура'!$C$2)),"Укажите дату начала учёта",IF(A1061&lt;INT('Номенклатура'!$C$2),"Раньше даты начала учёта: НЕ учтено",IF(AND(C1061="Корректировка остатка",TRIM(G1061)=""),"Учтено: добавьте пояснение","ОК")))))))))))))</f>
        <v/>
      </c>
    </row>
    <row r="1062" spans="1:9" x14ac:dyDescent="0.25">
      <c r="A1062" s="16"/>
      <c r="B1062" s="13"/>
      <c r="C1062" s="13"/>
      <c r="D1062" s="14"/>
      <c r="E1062" s="17" t="str">
        <f>IF(OR(B1062="",SUMPRODUCT(--EXACT('Номенклатура'!$A$6:$A$205,B1062))&lt;&gt;1),"",INDEX('Номенклатура'!$D$6:$D$205,SUMPRODUCT(EXACT('Номенклатура'!$A$6:$A$205,B1062)*(ROW('Номенклатура'!$A$6:$A$205)-5)))&amp;"")</f>
        <v/>
      </c>
      <c r="F1062" s="18" t="str">
        <f>IF(OR(I1062="ОК",I1062="Учтено: добавьте пояснение"),IF(C1062="Приход",D1062,IF(C1062="Корректировка остатка",D1062,-D1062)),"")</f>
        <v/>
      </c>
      <c r="G1062" s="13"/>
      <c r="H1062" s="15" t="str">
        <f>IF(OR(B1062="",SUMPRODUCT(--EXACT('Номенклатура'!$A$6:$A$205,B1062))&lt;&gt;1),"",INDEX('Номенклатура'!$B$6:$B$205,SUMPRODUCT(EXACT('Номенклатура'!$A$6:$A$205,B1062)*(ROW('Номенклатура'!$A$6:$A$205)-5)))&amp;"")</f>
        <v/>
      </c>
      <c r="I1062" s="15" t="str">
        <f>IF(COUNTA(A1062:D1062,G1062)=0,"",IF(NOT(ISNUMBER(A1062)),"Укажите дату",IF(B1062="","Укажите код",IF(NOT(AND(ISTEXT(B1062),LEN(B1062)&gt;0,LEN(B1062)&lt;=30,ISNUMBER(FIND(LEFT(B1062,1),"ABCDEFGHIJKLMNOPQRSTUVWXYZ")),SUMPRODUCT((MID(B1062,{1,2,3,4,5,6,7,8,9,10,11,12,13,14,15,16,17,18,19,20,21,22,23,24,25,26,27,28,29,30},1)&lt;&gt;"")*ISERROR(FIND(MID(B1062,{1,2,3,4,5,6,7,8,9,10,11,12,13,14,15,16,17,18,19,20,21,22,23,24,25,26,27,28,29,30},1),"ABCDEFGHIJKLMNOPQRSTUVWXYZ0123456789-_")))=0,ISERROR(VALUE(B1062)))),"Недопустимый код: только латинские буквы A-Z в верхнем регистре, цифры, - и _; начало с буквы, до 30 символов (например MILK-001)",IF(SUMPRODUCT(--EXACT('Номенклатура'!$A$6:$A$205,B1062))=0,"Код не найден в номенклатуре",IF(SUMPRODUCT(--EXACT('Номенклатура'!$A$6:$A$205,B1062))&gt;1,"Код повторяется в номенклатуре",IF(ISNA(MATCH(C1062,{"Приход","Расход","Списание","Корректировка остатка"},0)),"Выберите тип операции",IF(NOT(ISNUMBER(D1062)),"Укажите количество",IF(D1062=0,"Количество не может быть 0",IF(AND(C1062&lt;&gt;"Корректировка остатка",D1062&lt;0),"Для этого типа количество положительное",IF(NOT(ISNUMBER('Номенклатура'!$C$2)),"Укажите дату начала учёта",IF(A1062&lt;INT('Номенклатура'!$C$2),"Раньше даты начала учёта: НЕ учтено",IF(AND(C1062="Корректировка остатка",TRIM(G1062)=""),"Учтено: добавьте пояснение","ОК")))))))))))))</f>
        <v/>
      </c>
    </row>
    <row r="1063" spans="1:9" x14ac:dyDescent="0.25">
      <c r="A1063" s="16"/>
      <c r="B1063" s="13"/>
      <c r="C1063" s="13"/>
      <c r="D1063" s="14"/>
      <c r="E1063" s="17" t="str">
        <f>IF(OR(B1063="",SUMPRODUCT(--EXACT('Номенклатура'!$A$6:$A$205,B1063))&lt;&gt;1),"",INDEX('Номенклатура'!$D$6:$D$205,SUMPRODUCT(EXACT('Номенклатура'!$A$6:$A$205,B1063)*(ROW('Номенклатура'!$A$6:$A$205)-5)))&amp;"")</f>
        <v/>
      </c>
      <c r="F1063" s="18" t="str">
        <f>IF(OR(I1063="ОК",I1063="Учтено: добавьте пояснение"),IF(C1063="Приход",D1063,IF(C1063="Корректировка остатка",D1063,-D1063)),"")</f>
        <v/>
      </c>
      <c r="G1063" s="13"/>
      <c r="H1063" s="15" t="str">
        <f>IF(OR(B1063="",SUMPRODUCT(--EXACT('Номенклатура'!$A$6:$A$205,B1063))&lt;&gt;1),"",INDEX('Номенклатура'!$B$6:$B$205,SUMPRODUCT(EXACT('Номенклатура'!$A$6:$A$205,B1063)*(ROW('Номенклатура'!$A$6:$A$205)-5)))&amp;"")</f>
        <v/>
      </c>
      <c r="I1063" s="15" t="str">
        <f>IF(COUNTA(A1063:D1063,G1063)=0,"",IF(NOT(ISNUMBER(A1063)),"Укажите дату",IF(B1063="","Укажите код",IF(NOT(AND(ISTEXT(B1063),LEN(B1063)&gt;0,LEN(B1063)&lt;=30,ISNUMBER(FIND(LEFT(B1063,1),"ABCDEFGHIJKLMNOPQRSTUVWXYZ")),SUMPRODUCT((MID(B1063,{1,2,3,4,5,6,7,8,9,10,11,12,13,14,15,16,17,18,19,20,21,22,23,24,25,26,27,28,29,30},1)&lt;&gt;"")*ISERROR(FIND(MID(B1063,{1,2,3,4,5,6,7,8,9,10,11,12,13,14,15,16,17,18,19,20,21,22,23,24,25,26,27,28,29,30},1),"ABCDEFGHIJKLMNOPQRSTUVWXYZ0123456789-_")))=0,ISERROR(VALUE(B1063)))),"Недопустимый код: только латинские буквы A-Z в верхнем регистре, цифры, - и _; начало с буквы, до 30 символов (например MILK-001)",IF(SUMPRODUCT(--EXACT('Номенклатура'!$A$6:$A$205,B1063))=0,"Код не найден в номенклатуре",IF(SUMPRODUCT(--EXACT('Номенклатура'!$A$6:$A$205,B1063))&gt;1,"Код повторяется в номенклатуре",IF(ISNA(MATCH(C1063,{"Приход","Расход","Списание","Корректировка остатка"},0)),"Выберите тип операции",IF(NOT(ISNUMBER(D1063)),"Укажите количество",IF(D1063=0,"Количество не может быть 0",IF(AND(C1063&lt;&gt;"Корректировка остатка",D1063&lt;0),"Для этого типа количество положительное",IF(NOT(ISNUMBER('Номенклатура'!$C$2)),"Укажите дату начала учёта",IF(A1063&lt;INT('Номенклатура'!$C$2),"Раньше даты начала учёта: НЕ учтено",IF(AND(C1063="Корректировка остатка",TRIM(G1063)=""),"Учтено: добавьте пояснение","ОК")))))))))))))</f>
        <v/>
      </c>
    </row>
    <row r="1064" spans="1:9" x14ac:dyDescent="0.25">
      <c r="A1064" s="16"/>
      <c r="B1064" s="13"/>
      <c r="C1064" s="13"/>
      <c r="D1064" s="14"/>
      <c r="E1064" s="17" t="str">
        <f>IF(OR(B1064="",SUMPRODUCT(--EXACT('Номенклатура'!$A$6:$A$205,B1064))&lt;&gt;1),"",INDEX('Номенклатура'!$D$6:$D$205,SUMPRODUCT(EXACT('Номенклатура'!$A$6:$A$205,B1064)*(ROW('Номенклатура'!$A$6:$A$205)-5)))&amp;"")</f>
        <v/>
      </c>
      <c r="F1064" s="18" t="str">
        <f>IF(OR(I1064="ОК",I1064="Учтено: добавьте пояснение"),IF(C1064="Приход",D1064,IF(C1064="Корректировка остатка",D1064,-D1064)),"")</f>
        <v/>
      </c>
      <c r="G1064" s="13"/>
      <c r="H1064" s="15" t="str">
        <f>IF(OR(B1064="",SUMPRODUCT(--EXACT('Номенклатура'!$A$6:$A$205,B1064))&lt;&gt;1),"",INDEX('Номенклатура'!$B$6:$B$205,SUMPRODUCT(EXACT('Номенклатура'!$A$6:$A$205,B1064)*(ROW('Номенклатура'!$A$6:$A$205)-5)))&amp;"")</f>
        <v/>
      </c>
      <c r="I1064" s="15" t="str">
        <f>IF(COUNTA(A1064:D1064,G1064)=0,"",IF(NOT(ISNUMBER(A1064)),"Укажите дату",IF(B1064="","Укажите код",IF(NOT(AND(ISTEXT(B1064),LEN(B1064)&gt;0,LEN(B1064)&lt;=30,ISNUMBER(FIND(LEFT(B1064,1),"ABCDEFGHIJKLMNOPQRSTUVWXYZ")),SUMPRODUCT((MID(B1064,{1,2,3,4,5,6,7,8,9,10,11,12,13,14,15,16,17,18,19,20,21,22,23,24,25,26,27,28,29,30},1)&lt;&gt;"")*ISERROR(FIND(MID(B1064,{1,2,3,4,5,6,7,8,9,10,11,12,13,14,15,16,17,18,19,20,21,22,23,24,25,26,27,28,29,30},1),"ABCDEFGHIJKLMNOPQRSTUVWXYZ0123456789-_")))=0,ISERROR(VALUE(B1064)))),"Недопустимый код: только латинские буквы A-Z в верхнем регистре, цифры, - и _; начало с буквы, до 30 символов (например MILK-001)",IF(SUMPRODUCT(--EXACT('Номенклатура'!$A$6:$A$205,B1064))=0,"Код не найден в номенклатуре",IF(SUMPRODUCT(--EXACT('Номенклатура'!$A$6:$A$205,B1064))&gt;1,"Код повторяется в номенклатуре",IF(ISNA(MATCH(C1064,{"Приход","Расход","Списание","Корректировка остатка"},0)),"Выберите тип операции",IF(NOT(ISNUMBER(D1064)),"Укажите количество",IF(D1064=0,"Количество не может быть 0",IF(AND(C1064&lt;&gt;"Корректировка остатка",D1064&lt;0),"Для этого типа количество положительное",IF(NOT(ISNUMBER('Номенклатура'!$C$2)),"Укажите дату начала учёта",IF(A1064&lt;INT('Номенклатура'!$C$2),"Раньше даты начала учёта: НЕ учтено",IF(AND(C1064="Корректировка остатка",TRIM(G1064)=""),"Учтено: добавьте пояснение","ОК")))))))))))))</f>
        <v/>
      </c>
    </row>
    <row r="1065" spans="1:9" x14ac:dyDescent="0.25">
      <c r="A1065" s="16"/>
      <c r="B1065" s="13"/>
      <c r="C1065" s="13"/>
      <c r="D1065" s="14"/>
      <c r="E1065" s="17" t="str">
        <f>IF(OR(B1065="",SUMPRODUCT(--EXACT('Номенклатура'!$A$6:$A$205,B1065))&lt;&gt;1),"",INDEX('Номенклатура'!$D$6:$D$205,SUMPRODUCT(EXACT('Номенклатура'!$A$6:$A$205,B1065)*(ROW('Номенклатура'!$A$6:$A$205)-5)))&amp;"")</f>
        <v/>
      </c>
      <c r="F1065" s="18" t="str">
        <f>IF(OR(I1065="ОК",I1065="Учтено: добавьте пояснение"),IF(C1065="Приход",D1065,IF(C1065="Корректировка остатка",D1065,-D1065)),"")</f>
        <v/>
      </c>
      <c r="G1065" s="13"/>
      <c r="H1065" s="15" t="str">
        <f>IF(OR(B1065="",SUMPRODUCT(--EXACT('Номенклатура'!$A$6:$A$205,B1065))&lt;&gt;1),"",INDEX('Номенклатура'!$B$6:$B$205,SUMPRODUCT(EXACT('Номенклатура'!$A$6:$A$205,B1065)*(ROW('Номенклатура'!$A$6:$A$205)-5)))&amp;"")</f>
        <v/>
      </c>
      <c r="I1065" s="15" t="str">
        <f>IF(COUNTA(A1065:D1065,G1065)=0,"",IF(NOT(ISNUMBER(A1065)),"Укажите дату",IF(B1065="","Укажите код",IF(NOT(AND(ISTEXT(B1065),LEN(B1065)&gt;0,LEN(B1065)&lt;=30,ISNUMBER(FIND(LEFT(B1065,1),"ABCDEFGHIJKLMNOPQRSTUVWXYZ")),SUMPRODUCT((MID(B1065,{1,2,3,4,5,6,7,8,9,10,11,12,13,14,15,16,17,18,19,20,21,22,23,24,25,26,27,28,29,30},1)&lt;&gt;"")*ISERROR(FIND(MID(B1065,{1,2,3,4,5,6,7,8,9,10,11,12,13,14,15,16,17,18,19,20,21,22,23,24,25,26,27,28,29,30},1),"ABCDEFGHIJKLMNOPQRSTUVWXYZ0123456789-_")))=0,ISERROR(VALUE(B1065)))),"Недопустимый код: только латинские буквы A-Z в верхнем регистре, цифры, - и _; начало с буквы, до 30 символов (например MILK-001)",IF(SUMPRODUCT(--EXACT('Номенклатура'!$A$6:$A$205,B1065))=0,"Код не найден в номенклатуре",IF(SUMPRODUCT(--EXACT('Номенклатура'!$A$6:$A$205,B1065))&gt;1,"Код повторяется в номенклатуре",IF(ISNA(MATCH(C1065,{"Приход","Расход","Списание","Корректировка остатка"},0)),"Выберите тип операции",IF(NOT(ISNUMBER(D1065)),"Укажите количество",IF(D1065=0,"Количество не может быть 0",IF(AND(C1065&lt;&gt;"Корректировка остатка",D1065&lt;0),"Для этого типа количество положительное",IF(NOT(ISNUMBER('Номенклатура'!$C$2)),"Укажите дату начала учёта",IF(A1065&lt;INT('Номенклатура'!$C$2),"Раньше даты начала учёта: НЕ учтено",IF(AND(C1065="Корректировка остатка",TRIM(G1065)=""),"Учтено: добавьте пояснение","ОК")))))))))))))</f>
        <v/>
      </c>
    </row>
    <row r="1066" spans="1:9" x14ac:dyDescent="0.25">
      <c r="A1066" s="16"/>
      <c r="B1066" s="13"/>
      <c r="C1066" s="13"/>
      <c r="D1066" s="14"/>
      <c r="E1066" s="17" t="str">
        <f>IF(OR(B1066="",SUMPRODUCT(--EXACT('Номенклатура'!$A$6:$A$205,B1066))&lt;&gt;1),"",INDEX('Номенклатура'!$D$6:$D$205,SUMPRODUCT(EXACT('Номенклатура'!$A$6:$A$205,B1066)*(ROW('Номенклатура'!$A$6:$A$205)-5)))&amp;"")</f>
        <v/>
      </c>
      <c r="F1066" s="18" t="str">
        <f>IF(OR(I1066="ОК",I1066="Учтено: добавьте пояснение"),IF(C1066="Приход",D1066,IF(C1066="Корректировка остатка",D1066,-D1066)),"")</f>
        <v/>
      </c>
      <c r="G1066" s="13"/>
      <c r="H1066" s="15" t="str">
        <f>IF(OR(B1066="",SUMPRODUCT(--EXACT('Номенклатура'!$A$6:$A$205,B1066))&lt;&gt;1),"",INDEX('Номенклатура'!$B$6:$B$205,SUMPRODUCT(EXACT('Номенклатура'!$A$6:$A$205,B1066)*(ROW('Номенклатура'!$A$6:$A$205)-5)))&amp;"")</f>
        <v/>
      </c>
      <c r="I1066" s="15" t="str">
        <f>IF(COUNTA(A1066:D1066,G1066)=0,"",IF(NOT(ISNUMBER(A1066)),"Укажите дату",IF(B1066="","Укажите код",IF(NOT(AND(ISTEXT(B1066),LEN(B1066)&gt;0,LEN(B1066)&lt;=30,ISNUMBER(FIND(LEFT(B1066,1),"ABCDEFGHIJKLMNOPQRSTUVWXYZ")),SUMPRODUCT((MID(B1066,{1,2,3,4,5,6,7,8,9,10,11,12,13,14,15,16,17,18,19,20,21,22,23,24,25,26,27,28,29,30},1)&lt;&gt;"")*ISERROR(FIND(MID(B1066,{1,2,3,4,5,6,7,8,9,10,11,12,13,14,15,16,17,18,19,20,21,22,23,24,25,26,27,28,29,30},1),"ABCDEFGHIJKLMNOPQRSTUVWXYZ0123456789-_")))=0,ISERROR(VALUE(B1066)))),"Недопустимый код: только латинские буквы A-Z в верхнем регистре, цифры, - и _; начало с буквы, до 30 символов (например MILK-001)",IF(SUMPRODUCT(--EXACT('Номенклатура'!$A$6:$A$205,B1066))=0,"Код не найден в номенклатуре",IF(SUMPRODUCT(--EXACT('Номенклатура'!$A$6:$A$205,B1066))&gt;1,"Код повторяется в номенклатуре",IF(ISNA(MATCH(C1066,{"Приход","Расход","Списание","Корректировка остатка"},0)),"Выберите тип операции",IF(NOT(ISNUMBER(D1066)),"Укажите количество",IF(D1066=0,"Количество не может быть 0",IF(AND(C1066&lt;&gt;"Корректировка остатка",D1066&lt;0),"Для этого типа количество положительное",IF(NOT(ISNUMBER('Номенклатура'!$C$2)),"Укажите дату начала учёта",IF(A1066&lt;INT('Номенклатура'!$C$2),"Раньше даты начала учёта: НЕ учтено",IF(AND(C1066="Корректировка остатка",TRIM(G1066)=""),"Учтено: добавьте пояснение","ОК")))))))))))))</f>
        <v/>
      </c>
    </row>
    <row r="1067" spans="1:9" x14ac:dyDescent="0.25">
      <c r="A1067" s="16"/>
      <c r="B1067" s="13"/>
      <c r="C1067" s="13"/>
      <c r="D1067" s="14"/>
      <c r="E1067" s="17" t="str">
        <f>IF(OR(B1067="",SUMPRODUCT(--EXACT('Номенклатура'!$A$6:$A$205,B1067))&lt;&gt;1),"",INDEX('Номенклатура'!$D$6:$D$205,SUMPRODUCT(EXACT('Номенклатура'!$A$6:$A$205,B1067)*(ROW('Номенклатура'!$A$6:$A$205)-5)))&amp;"")</f>
        <v/>
      </c>
      <c r="F1067" s="18" t="str">
        <f>IF(OR(I1067="ОК",I1067="Учтено: добавьте пояснение"),IF(C1067="Приход",D1067,IF(C1067="Корректировка остатка",D1067,-D1067)),"")</f>
        <v/>
      </c>
      <c r="G1067" s="13"/>
      <c r="H1067" s="15" t="str">
        <f>IF(OR(B1067="",SUMPRODUCT(--EXACT('Номенклатура'!$A$6:$A$205,B1067))&lt;&gt;1),"",INDEX('Номенклатура'!$B$6:$B$205,SUMPRODUCT(EXACT('Номенклатура'!$A$6:$A$205,B1067)*(ROW('Номенклатура'!$A$6:$A$205)-5)))&amp;"")</f>
        <v/>
      </c>
      <c r="I1067" s="15" t="str">
        <f>IF(COUNTA(A1067:D1067,G1067)=0,"",IF(NOT(ISNUMBER(A1067)),"Укажите дату",IF(B1067="","Укажите код",IF(NOT(AND(ISTEXT(B1067),LEN(B1067)&gt;0,LEN(B1067)&lt;=30,ISNUMBER(FIND(LEFT(B1067,1),"ABCDEFGHIJKLMNOPQRSTUVWXYZ")),SUMPRODUCT((MID(B1067,{1,2,3,4,5,6,7,8,9,10,11,12,13,14,15,16,17,18,19,20,21,22,23,24,25,26,27,28,29,30},1)&lt;&gt;"")*ISERROR(FIND(MID(B1067,{1,2,3,4,5,6,7,8,9,10,11,12,13,14,15,16,17,18,19,20,21,22,23,24,25,26,27,28,29,30},1),"ABCDEFGHIJKLMNOPQRSTUVWXYZ0123456789-_")))=0,ISERROR(VALUE(B1067)))),"Недопустимый код: только латинские буквы A-Z в верхнем регистре, цифры, - и _; начало с буквы, до 30 символов (например MILK-001)",IF(SUMPRODUCT(--EXACT('Номенклатура'!$A$6:$A$205,B1067))=0,"Код не найден в номенклатуре",IF(SUMPRODUCT(--EXACT('Номенклатура'!$A$6:$A$205,B1067))&gt;1,"Код повторяется в номенклатуре",IF(ISNA(MATCH(C1067,{"Приход","Расход","Списание","Корректировка остатка"},0)),"Выберите тип операции",IF(NOT(ISNUMBER(D1067)),"Укажите количество",IF(D1067=0,"Количество не может быть 0",IF(AND(C1067&lt;&gt;"Корректировка остатка",D1067&lt;0),"Для этого типа количество положительное",IF(NOT(ISNUMBER('Номенклатура'!$C$2)),"Укажите дату начала учёта",IF(A1067&lt;INT('Номенклатура'!$C$2),"Раньше даты начала учёта: НЕ учтено",IF(AND(C1067="Корректировка остатка",TRIM(G1067)=""),"Учтено: добавьте пояснение","ОК")))))))))))))</f>
        <v/>
      </c>
    </row>
    <row r="1068" spans="1:9" x14ac:dyDescent="0.25">
      <c r="A1068" s="16"/>
      <c r="B1068" s="13"/>
      <c r="C1068" s="13"/>
      <c r="D1068" s="14"/>
      <c r="E1068" s="17" t="str">
        <f>IF(OR(B1068="",SUMPRODUCT(--EXACT('Номенклатура'!$A$6:$A$205,B1068))&lt;&gt;1),"",INDEX('Номенклатура'!$D$6:$D$205,SUMPRODUCT(EXACT('Номенклатура'!$A$6:$A$205,B1068)*(ROW('Номенклатура'!$A$6:$A$205)-5)))&amp;"")</f>
        <v/>
      </c>
      <c r="F1068" s="18" t="str">
        <f>IF(OR(I1068="ОК",I1068="Учтено: добавьте пояснение"),IF(C1068="Приход",D1068,IF(C1068="Корректировка остатка",D1068,-D1068)),"")</f>
        <v/>
      </c>
      <c r="G1068" s="13"/>
      <c r="H1068" s="15" t="str">
        <f>IF(OR(B1068="",SUMPRODUCT(--EXACT('Номенклатура'!$A$6:$A$205,B1068))&lt;&gt;1),"",INDEX('Номенклатура'!$B$6:$B$205,SUMPRODUCT(EXACT('Номенклатура'!$A$6:$A$205,B1068)*(ROW('Номенклатура'!$A$6:$A$205)-5)))&amp;"")</f>
        <v/>
      </c>
      <c r="I1068" s="15" t="str">
        <f>IF(COUNTA(A1068:D1068,G1068)=0,"",IF(NOT(ISNUMBER(A1068)),"Укажите дату",IF(B1068="","Укажите код",IF(NOT(AND(ISTEXT(B1068),LEN(B1068)&gt;0,LEN(B1068)&lt;=30,ISNUMBER(FIND(LEFT(B1068,1),"ABCDEFGHIJKLMNOPQRSTUVWXYZ")),SUMPRODUCT((MID(B1068,{1,2,3,4,5,6,7,8,9,10,11,12,13,14,15,16,17,18,19,20,21,22,23,24,25,26,27,28,29,30},1)&lt;&gt;"")*ISERROR(FIND(MID(B1068,{1,2,3,4,5,6,7,8,9,10,11,12,13,14,15,16,17,18,19,20,21,22,23,24,25,26,27,28,29,30},1),"ABCDEFGHIJKLMNOPQRSTUVWXYZ0123456789-_")))=0,ISERROR(VALUE(B1068)))),"Недопустимый код: только латинские буквы A-Z в верхнем регистре, цифры, - и _; начало с буквы, до 30 символов (например MILK-001)",IF(SUMPRODUCT(--EXACT('Номенклатура'!$A$6:$A$205,B1068))=0,"Код не найден в номенклатуре",IF(SUMPRODUCT(--EXACT('Номенклатура'!$A$6:$A$205,B1068))&gt;1,"Код повторяется в номенклатуре",IF(ISNA(MATCH(C1068,{"Приход","Расход","Списание","Корректировка остатка"},0)),"Выберите тип операции",IF(NOT(ISNUMBER(D1068)),"Укажите количество",IF(D1068=0,"Количество не может быть 0",IF(AND(C1068&lt;&gt;"Корректировка остатка",D1068&lt;0),"Для этого типа количество положительное",IF(NOT(ISNUMBER('Номенклатура'!$C$2)),"Укажите дату начала учёта",IF(A1068&lt;INT('Номенклатура'!$C$2),"Раньше даты начала учёта: НЕ учтено",IF(AND(C1068="Корректировка остатка",TRIM(G1068)=""),"Учтено: добавьте пояснение","ОК")))))))))))))</f>
        <v/>
      </c>
    </row>
    <row r="1069" spans="1:9" x14ac:dyDescent="0.25">
      <c r="A1069" s="16"/>
      <c r="B1069" s="13"/>
      <c r="C1069" s="13"/>
      <c r="D1069" s="14"/>
      <c r="E1069" s="17" t="str">
        <f>IF(OR(B1069="",SUMPRODUCT(--EXACT('Номенклатура'!$A$6:$A$205,B1069))&lt;&gt;1),"",INDEX('Номенклатура'!$D$6:$D$205,SUMPRODUCT(EXACT('Номенклатура'!$A$6:$A$205,B1069)*(ROW('Номенклатура'!$A$6:$A$205)-5)))&amp;"")</f>
        <v/>
      </c>
      <c r="F1069" s="18" t="str">
        <f>IF(OR(I1069="ОК",I1069="Учтено: добавьте пояснение"),IF(C1069="Приход",D1069,IF(C1069="Корректировка остатка",D1069,-D1069)),"")</f>
        <v/>
      </c>
      <c r="G1069" s="13"/>
      <c r="H1069" s="15" t="str">
        <f>IF(OR(B1069="",SUMPRODUCT(--EXACT('Номенклатура'!$A$6:$A$205,B1069))&lt;&gt;1),"",INDEX('Номенклатура'!$B$6:$B$205,SUMPRODUCT(EXACT('Номенклатура'!$A$6:$A$205,B1069)*(ROW('Номенклатура'!$A$6:$A$205)-5)))&amp;"")</f>
        <v/>
      </c>
      <c r="I1069" s="15" t="str">
        <f>IF(COUNTA(A1069:D1069,G1069)=0,"",IF(NOT(ISNUMBER(A1069)),"Укажите дату",IF(B1069="","Укажите код",IF(NOT(AND(ISTEXT(B1069),LEN(B1069)&gt;0,LEN(B1069)&lt;=30,ISNUMBER(FIND(LEFT(B1069,1),"ABCDEFGHIJKLMNOPQRSTUVWXYZ")),SUMPRODUCT((MID(B1069,{1,2,3,4,5,6,7,8,9,10,11,12,13,14,15,16,17,18,19,20,21,22,23,24,25,26,27,28,29,30},1)&lt;&gt;"")*ISERROR(FIND(MID(B1069,{1,2,3,4,5,6,7,8,9,10,11,12,13,14,15,16,17,18,19,20,21,22,23,24,25,26,27,28,29,30},1),"ABCDEFGHIJKLMNOPQRSTUVWXYZ0123456789-_")))=0,ISERROR(VALUE(B1069)))),"Недопустимый код: только латинские буквы A-Z в верхнем регистре, цифры, - и _; начало с буквы, до 30 символов (например MILK-001)",IF(SUMPRODUCT(--EXACT('Номенклатура'!$A$6:$A$205,B1069))=0,"Код не найден в номенклатуре",IF(SUMPRODUCT(--EXACT('Номенклатура'!$A$6:$A$205,B1069))&gt;1,"Код повторяется в номенклатуре",IF(ISNA(MATCH(C1069,{"Приход","Расход","Списание","Корректировка остатка"},0)),"Выберите тип операции",IF(NOT(ISNUMBER(D1069)),"Укажите количество",IF(D1069=0,"Количество не может быть 0",IF(AND(C1069&lt;&gt;"Корректировка остатка",D1069&lt;0),"Для этого типа количество положительное",IF(NOT(ISNUMBER('Номенклатура'!$C$2)),"Укажите дату начала учёта",IF(A1069&lt;INT('Номенклатура'!$C$2),"Раньше даты начала учёта: НЕ учтено",IF(AND(C1069="Корректировка остатка",TRIM(G1069)=""),"Учтено: добавьте пояснение","ОК")))))))))))))</f>
        <v/>
      </c>
    </row>
    <row r="1070" spans="1:9" x14ac:dyDescent="0.25">
      <c r="A1070" s="16"/>
      <c r="B1070" s="13"/>
      <c r="C1070" s="13"/>
      <c r="D1070" s="14"/>
      <c r="E1070" s="17" t="str">
        <f>IF(OR(B1070="",SUMPRODUCT(--EXACT('Номенклатура'!$A$6:$A$205,B1070))&lt;&gt;1),"",INDEX('Номенклатура'!$D$6:$D$205,SUMPRODUCT(EXACT('Номенклатура'!$A$6:$A$205,B1070)*(ROW('Номенклатура'!$A$6:$A$205)-5)))&amp;"")</f>
        <v/>
      </c>
      <c r="F1070" s="18" t="str">
        <f>IF(OR(I1070="ОК",I1070="Учтено: добавьте пояснение"),IF(C1070="Приход",D1070,IF(C1070="Корректировка остатка",D1070,-D1070)),"")</f>
        <v/>
      </c>
      <c r="G1070" s="13"/>
      <c r="H1070" s="15" t="str">
        <f>IF(OR(B1070="",SUMPRODUCT(--EXACT('Номенклатура'!$A$6:$A$205,B1070))&lt;&gt;1),"",INDEX('Номенклатура'!$B$6:$B$205,SUMPRODUCT(EXACT('Номенклатура'!$A$6:$A$205,B1070)*(ROW('Номенклатура'!$A$6:$A$205)-5)))&amp;"")</f>
        <v/>
      </c>
      <c r="I1070" s="15" t="str">
        <f>IF(COUNTA(A1070:D1070,G1070)=0,"",IF(NOT(ISNUMBER(A1070)),"Укажите дату",IF(B1070="","Укажите код",IF(NOT(AND(ISTEXT(B1070),LEN(B1070)&gt;0,LEN(B1070)&lt;=30,ISNUMBER(FIND(LEFT(B1070,1),"ABCDEFGHIJKLMNOPQRSTUVWXYZ")),SUMPRODUCT((MID(B1070,{1,2,3,4,5,6,7,8,9,10,11,12,13,14,15,16,17,18,19,20,21,22,23,24,25,26,27,28,29,30},1)&lt;&gt;"")*ISERROR(FIND(MID(B1070,{1,2,3,4,5,6,7,8,9,10,11,12,13,14,15,16,17,18,19,20,21,22,23,24,25,26,27,28,29,30},1),"ABCDEFGHIJKLMNOPQRSTUVWXYZ0123456789-_")))=0,ISERROR(VALUE(B1070)))),"Недопустимый код: только латинские буквы A-Z в верхнем регистре, цифры, - и _; начало с буквы, до 30 символов (например MILK-001)",IF(SUMPRODUCT(--EXACT('Номенклатура'!$A$6:$A$205,B1070))=0,"Код не найден в номенклатуре",IF(SUMPRODUCT(--EXACT('Номенклатура'!$A$6:$A$205,B1070))&gt;1,"Код повторяется в номенклатуре",IF(ISNA(MATCH(C1070,{"Приход","Расход","Списание","Корректировка остатка"},0)),"Выберите тип операции",IF(NOT(ISNUMBER(D1070)),"Укажите количество",IF(D1070=0,"Количество не может быть 0",IF(AND(C1070&lt;&gt;"Корректировка остатка",D1070&lt;0),"Для этого типа количество положительное",IF(NOT(ISNUMBER('Номенклатура'!$C$2)),"Укажите дату начала учёта",IF(A1070&lt;INT('Номенклатура'!$C$2),"Раньше даты начала учёта: НЕ учтено",IF(AND(C1070="Корректировка остатка",TRIM(G1070)=""),"Учтено: добавьте пояснение","ОК")))))))))))))</f>
        <v/>
      </c>
    </row>
    <row r="1071" spans="1:9" x14ac:dyDescent="0.25">
      <c r="A1071" s="16"/>
      <c r="B1071" s="13"/>
      <c r="C1071" s="13"/>
      <c r="D1071" s="14"/>
      <c r="E1071" s="17" t="str">
        <f>IF(OR(B1071="",SUMPRODUCT(--EXACT('Номенклатура'!$A$6:$A$205,B1071))&lt;&gt;1),"",INDEX('Номенклатура'!$D$6:$D$205,SUMPRODUCT(EXACT('Номенклатура'!$A$6:$A$205,B1071)*(ROW('Номенклатура'!$A$6:$A$205)-5)))&amp;"")</f>
        <v/>
      </c>
      <c r="F1071" s="18" t="str">
        <f>IF(OR(I1071="ОК",I1071="Учтено: добавьте пояснение"),IF(C1071="Приход",D1071,IF(C1071="Корректировка остатка",D1071,-D1071)),"")</f>
        <v/>
      </c>
      <c r="G1071" s="13"/>
      <c r="H1071" s="15" t="str">
        <f>IF(OR(B1071="",SUMPRODUCT(--EXACT('Номенклатура'!$A$6:$A$205,B1071))&lt;&gt;1),"",INDEX('Номенклатура'!$B$6:$B$205,SUMPRODUCT(EXACT('Номенклатура'!$A$6:$A$205,B1071)*(ROW('Номенклатура'!$A$6:$A$205)-5)))&amp;"")</f>
        <v/>
      </c>
      <c r="I1071" s="15" t="str">
        <f>IF(COUNTA(A1071:D1071,G1071)=0,"",IF(NOT(ISNUMBER(A1071)),"Укажите дату",IF(B1071="","Укажите код",IF(NOT(AND(ISTEXT(B1071),LEN(B1071)&gt;0,LEN(B1071)&lt;=30,ISNUMBER(FIND(LEFT(B1071,1),"ABCDEFGHIJKLMNOPQRSTUVWXYZ")),SUMPRODUCT((MID(B1071,{1,2,3,4,5,6,7,8,9,10,11,12,13,14,15,16,17,18,19,20,21,22,23,24,25,26,27,28,29,30},1)&lt;&gt;"")*ISERROR(FIND(MID(B1071,{1,2,3,4,5,6,7,8,9,10,11,12,13,14,15,16,17,18,19,20,21,22,23,24,25,26,27,28,29,30},1),"ABCDEFGHIJKLMNOPQRSTUVWXYZ0123456789-_")))=0,ISERROR(VALUE(B1071)))),"Недопустимый код: только латинские буквы A-Z в верхнем регистре, цифры, - и _; начало с буквы, до 30 символов (например MILK-001)",IF(SUMPRODUCT(--EXACT('Номенклатура'!$A$6:$A$205,B1071))=0,"Код не найден в номенклатуре",IF(SUMPRODUCT(--EXACT('Номенклатура'!$A$6:$A$205,B1071))&gt;1,"Код повторяется в номенклатуре",IF(ISNA(MATCH(C1071,{"Приход","Расход","Списание","Корректировка остатка"},0)),"Выберите тип операции",IF(NOT(ISNUMBER(D1071)),"Укажите количество",IF(D1071=0,"Количество не может быть 0",IF(AND(C1071&lt;&gt;"Корректировка остатка",D1071&lt;0),"Для этого типа количество положительное",IF(NOT(ISNUMBER('Номенклатура'!$C$2)),"Укажите дату начала учёта",IF(A1071&lt;INT('Номенклатура'!$C$2),"Раньше даты начала учёта: НЕ учтено",IF(AND(C1071="Корректировка остатка",TRIM(G1071)=""),"Учтено: добавьте пояснение","ОК")))))))))))))</f>
        <v/>
      </c>
    </row>
    <row r="1072" spans="1:9" x14ac:dyDescent="0.25">
      <c r="A1072" s="16"/>
      <c r="B1072" s="13"/>
      <c r="C1072" s="13"/>
      <c r="D1072" s="14"/>
      <c r="E1072" s="17" t="str">
        <f>IF(OR(B1072="",SUMPRODUCT(--EXACT('Номенклатура'!$A$6:$A$205,B1072))&lt;&gt;1),"",INDEX('Номенклатура'!$D$6:$D$205,SUMPRODUCT(EXACT('Номенклатура'!$A$6:$A$205,B1072)*(ROW('Номенклатура'!$A$6:$A$205)-5)))&amp;"")</f>
        <v/>
      </c>
      <c r="F1072" s="18" t="str">
        <f>IF(OR(I1072="ОК",I1072="Учтено: добавьте пояснение"),IF(C1072="Приход",D1072,IF(C1072="Корректировка остатка",D1072,-D1072)),"")</f>
        <v/>
      </c>
      <c r="G1072" s="13"/>
      <c r="H1072" s="15" t="str">
        <f>IF(OR(B1072="",SUMPRODUCT(--EXACT('Номенклатура'!$A$6:$A$205,B1072))&lt;&gt;1),"",INDEX('Номенклатура'!$B$6:$B$205,SUMPRODUCT(EXACT('Номенклатура'!$A$6:$A$205,B1072)*(ROW('Номенклатура'!$A$6:$A$205)-5)))&amp;"")</f>
        <v/>
      </c>
      <c r="I1072" s="15" t="str">
        <f>IF(COUNTA(A1072:D1072,G1072)=0,"",IF(NOT(ISNUMBER(A1072)),"Укажите дату",IF(B1072="","Укажите код",IF(NOT(AND(ISTEXT(B1072),LEN(B1072)&gt;0,LEN(B1072)&lt;=30,ISNUMBER(FIND(LEFT(B1072,1),"ABCDEFGHIJKLMNOPQRSTUVWXYZ")),SUMPRODUCT((MID(B1072,{1,2,3,4,5,6,7,8,9,10,11,12,13,14,15,16,17,18,19,20,21,22,23,24,25,26,27,28,29,30},1)&lt;&gt;"")*ISERROR(FIND(MID(B1072,{1,2,3,4,5,6,7,8,9,10,11,12,13,14,15,16,17,18,19,20,21,22,23,24,25,26,27,28,29,30},1),"ABCDEFGHIJKLMNOPQRSTUVWXYZ0123456789-_")))=0,ISERROR(VALUE(B1072)))),"Недопустимый код: только латинские буквы A-Z в верхнем регистре, цифры, - и _; начало с буквы, до 30 символов (например MILK-001)",IF(SUMPRODUCT(--EXACT('Номенклатура'!$A$6:$A$205,B1072))=0,"Код не найден в номенклатуре",IF(SUMPRODUCT(--EXACT('Номенклатура'!$A$6:$A$205,B1072))&gt;1,"Код повторяется в номенклатуре",IF(ISNA(MATCH(C1072,{"Приход","Расход","Списание","Корректировка остатка"},0)),"Выберите тип операции",IF(NOT(ISNUMBER(D1072)),"Укажите количество",IF(D1072=0,"Количество не может быть 0",IF(AND(C1072&lt;&gt;"Корректировка остатка",D1072&lt;0),"Для этого типа количество положительное",IF(NOT(ISNUMBER('Номенклатура'!$C$2)),"Укажите дату начала учёта",IF(A1072&lt;INT('Номенклатура'!$C$2),"Раньше даты начала учёта: НЕ учтено",IF(AND(C1072="Корректировка остатка",TRIM(G1072)=""),"Учтено: добавьте пояснение","ОК")))))))))))))</f>
        <v/>
      </c>
    </row>
    <row r="1073" spans="1:9" x14ac:dyDescent="0.25">
      <c r="A1073" s="16"/>
      <c r="B1073" s="13"/>
      <c r="C1073" s="13"/>
      <c r="D1073" s="14"/>
      <c r="E1073" s="17" t="str">
        <f>IF(OR(B1073="",SUMPRODUCT(--EXACT('Номенклатура'!$A$6:$A$205,B1073))&lt;&gt;1),"",INDEX('Номенклатура'!$D$6:$D$205,SUMPRODUCT(EXACT('Номенклатура'!$A$6:$A$205,B1073)*(ROW('Номенклатура'!$A$6:$A$205)-5)))&amp;"")</f>
        <v/>
      </c>
      <c r="F1073" s="18" t="str">
        <f>IF(OR(I1073="ОК",I1073="Учтено: добавьте пояснение"),IF(C1073="Приход",D1073,IF(C1073="Корректировка остатка",D1073,-D1073)),"")</f>
        <v/>
      </c>
      <c r="G1073" s="13"/>
      <c r="H1073" s="15" t="str">
        <f>IF(OR(B1073="",SUMPRODUCT(--EXACT('Номенклатура'!$A$6:$A$205,B1073))&lt;&gt;1),"",INDEX('Номенклатура'!$B$6:$B$205,SUMPRODUCT(EXACT('Номенклатура'!$A$6:$A$205,B1073)*(ROW('Номенклатура'!$A$6:$A$205)-5)))&amp;"")</f>
        <v/>
      </c>
      <c r="I1073" s="15" t="str">
        <f>IF(COUNTA(A1073:D1073,G1073)=0,"",IF(NOT(ISNUMBER(A1073)),"Укажите дату",IF(B1073="","Укажите код",IF(NOT(AND(ISTEXT(B1073),LEN(B1073)&gt;0,LEN(B1073)&lt;=30,ISNUMBER(FIND(LEFT(B1073,1),"ABCDEFGHIJKLMNOPQRSTUVWXYZ")),SUMPRODUCT((MID(B1073,{1,2,3,4,5,6,7,8,9,10,11,12,13,14,15,16,17,18,19,20,21,22,23,24,25,26,27,28,29,30},1)&lt;&gt;"")*ISERROR(FIND(MID(B1073,{1,2,3,4,5,6,7,8,9,10,11,12,13,14,15,16,17,18,19,20,21,22,23,24,25,26,27,28,29,30},1),"ABCDEFGHIJKLMNOPQRSTUVWXYZ0123456789-_")))=0,ISERROR(VALUE(B1073)))),"Недопустимый код: только латинские буквы A-Z в верхнем регистре, цифры, - и _; начало с буквы, до 30 символов (например MILK-001)",IF(SUMPRODUCT(--EXACT('Номенклатура'!$A$6:$A$205,B1073))=0,"Код не найден в номенклатуре",IF(SUMPRODUCT(--EXACT('Номенклатура'!$A$6:$A$205,B1073))&gt;1,"Код повторяется в номенклатуре",IF(ISNA(MATCH(C1073,{"Приход","Расход","Списание","Корректировка остатка"},0)),"Выберите тип операции",IF(NOT(ISNUMBER(D1073)),"Укажите количество",IF(D1073=0,"Количество не может быть 0",IF(AND(C1073&lt;&gt;"Корректировка остатка",D1073&lt;0),"Для этого типа количество положительное",IF(NOT(ISNUMBER('Номенклатура'!$C$2)),"Укажите дату начала учёта",IF(A1073&lt;INT('Номенклатура'!$C$2),"Раньше даты начала учёта: НЕ учтено",IF(AND(C1073="Корректировка остатка",TRIM(G1073)=""),"Учтено: добавьте пояснение","ОК")))))))))))))</f>
        <v/>
      </c>
    </row>
    <row r="1074" spans="1:9" x14ac:dyDescent="0.25">
      <c r="A1074" s="16"/>
      <c r="B1074" s="13"/>
      <c r="C1074" s="13"/>
      <c r="D1074" s="14"/>
      <c r="E1074" s="17" t="str">
        <f>IF(OR(B1074="",SUMPRODUCT(--EXACT('Номенклатура'!$A$6:$A$205,B1074))&lt;&gt;1),"",INDEX('Номенклатура'!$D$6:$D$205,SUMPRODUCT(EXACT('Номенклатура'!$A$6:$A$205,B1074)*(ROW('Номенклатура'!$A$6:$A$205)-5)))&amp;"")</f>
        <v/>
      </c>
      <c r="F1074" s="18" t="str">
        <f>IF(OR(I1074="ОК",I1074="Учтено: добавьте пояснение"),IF(C1074="Приход",D1074,IF(C1074="Корректировка остатка",D1074,-D1074)),"")</f>
        <v/>
      </c>
      <c r="G1074" s="13"/>
      <c r="H1074" s="15" t="str">
        <f>IF(OR(B1074="",SUMPRODUCT(--EXACT('Номенклатура'!$A$6:$A$205,B1074))&lt;&gt;1),"",INDEX('Номенклатура'!$B$6:$B$205,SUMPRODUCT(EXACT('Номенклатура'!$A$6:$A$205,B1074)*(ROW('Номенклатура'!$A$6:$A$205)-5)))&amp;"")</f>
        <v/>
      </c>
      <c r="I1074" s="15" t="str">
        <f>IF(COUNTA(A1074:D1074,G1074)=0,"",IF(NOT(ISNUMBER(A1074)),"Укажите дату",IF(B1074="","Укажите код",IF(NOT(AND(ISTEXT(B1074),LEN(B1074)&gt;0,LEN(B1074)&lt;=30,ISNUMBER(FIND(LEFT(B1074,1),"ABCDEFGHIJKLMNOPQRSTUVWXYZ")),SUMPRODUCT((MID(B1074,{1,2,3,4,5,6,7,8,9,10,11,12,13,14,15,16,17,18,19,20,21,22,23,24,25,26,27,28,29,30},1)&lt;&gt;"")*ISERROR(FIND(MID(B1074,{1,2,3,4,5,6,7,8,9,10,11,12,13,14,15,16,17,18,19,20,21,22,23,24,25,26,27,28,29,30},1),"ABCDEFGHIJKLMNOPQRSTUVWXYZ0123456789-_")))=0,ISERROR(VALUE(B1074)))),"Недопустимый код: только латинские буквы A-Z в верхнем регистре, цифры, - и _; начало с буквы, до 30 символов (например MILK-001)",IF(SUMPRODUCT(--EXACT('Номенклатура'!$A$6:$A$205,B1074))=0,"Код не найден в номенклатуре",IF(SUMPRODUCT(--EXACT('Номенклатура'!$A$6:$A$205,B1074))&gt;1,"Код повторяется в номенклатуре",IF(ISNA(MATCH(C1074,{"Приход","Расход","Списание","Корректировка остатка"},0)),"Выберите тип операции",IF(NOT(ISNUMBER(D1074)),"Укажите количество",IF(D1074=0,"Количество не может быть 0",IF(AND(C1074&lt;&gt;"Корректировка остатка",D1074&lt;0),"Для этого типа количество положительное",IF(NOT(ISNUMBER('Номенклатура'!$C$2)),"Укажите дату начала учёта",IF(A1074&lt;INT('Номенклатура'!$C$2),"Раньше даты начала учёта: НЕ учтено",IF(AND(C1074="Корректировка остатка",TRIM(G1074)=""),"Учтено: добавьте пояснение","ОК")))))))))))))</f>
        <v/>
      </c>
    </row>
    <row r="1075" spans="1:9" x14ac:dyDescent="0.25">
      <c r="A1075" s="16"/>
      <c r="B1075" s="13"/>
      <c r="C1075" s="13"/>
      <c r="D1075" s="14"/>
      <c r="E1075" s="17" t="str">
        <f>IF(OR(B1075="",SUMPRODUCT(--EXACT('Номенклатура'!$A$6:$A$205,B1075))&lt;&gt;1),"",INDEX('Номенклатура'!$D$6:$D$205,SUMPRODUCT(EXACT('Номенклатура'!$A$6:$A$205,B1075)*(ROW('Номенклатура'!$A$6:$A$205)-5)))&amp;"")</f>
        <v/>
      </c>
      <c r="F1075" s="18" t="str">
        <f>IF(OR(I1075="ОК",I1075="Учтено: добавьте пояснение"),IF(C1075="Приход",D1075,IF(C1075="Корректировка остатка",D1075,-D1075)),"")</f>
        <v/>
      </c>
      <c r="G1075" s="13"/>
      <c r="H1075" s="15" t="str">
        <f>IF(OR(B1075="",SUMPRODUCT(--EXACT('Номенклатура'!$A$6:$A$205,B1075))&lt;&gt;1),"",INDEX('Номенклатура'!$B$6:$B$205,SUMPRODUCT(EXACT('Номенклатура'!$A$6:$A$205,B1075)*(ROW('Номенклатура'!$A$6:$A$205)-5)))&amp;"")</f>
        <v/>
      </c>
      <c r="I1075" s="15" t="str">
        <f>IF(COUNTA(A1075:D1075,G1075)=0,"",IF(NOT(ISNUMBER(A1075)),"Укажите дату",IF(B1075="","Укажите код",IF(NOT(AND(ISTEXT(B1075),LEN(B1075)&gt;0,LEN(B1075)&lt;=30,ISNUMBER(FIND(LEFT(B1075,1),"ABCDEFGHIJKLMNOPQRSTUVWXYZ")),SUMPRODUCT((MID(B1075,{1,2,3,4,5,6,7,8,9,10,11,12,13,14,15,16,17,18,19,20,21,22,23,24,25,26,27,28,29,30},1)&lt;&gt;"")*ISERROR(FIND(MID(B1075,{1,2,3,4,5,6,7,8,9,10,11,12,13,14,15,16,17,18,19,20,21,22,23,24,25,26,27,28,29,30},1),"ABCDEFGHIJKLMNOPQRSTUVWXYZ0123456789-_")))=0,ISERROR(VALUE(B1075)))),"Недопустимый код: только латинские буквы A-Z в верхнем регистре, цифры, - и _; начало с буквы, до 30 символов (например MILK-001)",IF(SUMPRODUCT(--EXACT('Номенклатура'!$A$6:$A$205,B1075))=0,"Код не найден в номенклатуре",IF(SUMPRODUCT(--EXACT('Номенклатура'!$A$6:$A$205,B1075))&gt;1,"Код повторяется в номенклатуре",IF(ISNA(MATCH(C1075,{"Приход","Расход","Списание","Корректировка остатка"},0)),"Выберите тип операции",IF(NOT(ISNUMBER(D1075)),"Укажите количество",IF(D1075=0,"Количество не может быть 0",IF(AND(C1075&lt;&gt;"Корректировка остатка",D1075&lt;0),"Для этого типа количество положительное",IF(NOT(ISNUMBER('Номенклатура'!$C$2)),"Укажите дату начала учёта",IF(A1075&lt;INT('Номенклатура'!$C$2),"Раньше даты начала учёта: НЕ учтено",IF(AND(C1075="Корректировка остатка",TRIM(G1075)=""),"Учтено: добавьте пояснение","ОК")))))))))))))</f>
        <v/>
      </c>
    </row>
    <row r="1076" spans="1:9" x14ac:dyDescent="0.25">
      <c r="A1076" s="16"/>
      <c r="B1076" s="13"/>
      <c r="C1076" s="13"/>
      <c r="D1076" s="14"/>
      <c r="E1076" s="17" t="str">
        <f>IF(OR(B1076="",SUMPRODUCT(--EXACT('Номенклатура'!$A$6:$A$205,B1076))&lt;&gt;1),"",INDEX('Номенклатура'!$D$6:$D$205,SUMPRODUCT(EXACT('Номенклатура'!$A$6:$A$205,B1076)*(ROW('Номенклатура'!$A$6:$A$205)-5)))&amp;"")</f>
        <v/>
      </c>
      <c r="F1076" s="18" t="str">
        <f>IF(OR(I1076="ОК",I1076="Учтено: добавьте пояснение"),IF(C1076="Приход",D1076,IF(C1076="Корректировка остатка",D1076,-D1076)),"")</f>
        <v/>
      </c>
      <c r="G1076" s="13"/>
      <c r="H1076" s="15" t="str">
        <f>IF(OR(B1076="",SUMPRODUCT(--EXACT('Номенклатура'!$A$6:$A$205,B1076))&lt;&gt;1),"",INDEX('Номенклатура'!$B$6:$B$205,SUMPRODUCT(EXACT('Номенклатура'!$A$6:$A$205,B1076)*(ROW('Номенклатура'!$A$6:$A$205)-5)))&amp;"")</f>
        <v/>
      </c>
      <c r="I1076" s="15" t="str">
        <f>IF(COUNTA(A1076:D1076,G1076)=0,"",IF(NOT(ISNUMBER(A1076)),"Укажите дату",IF(B1076="","Укажите код",IF(NOT(AND(ISTEXT(B1076),LEN(B1076)&gt;0,LEN(B1076)&lt;=30,ISNUMBER(FIND(LEFT(B1076,1),"ABCDEFGHIJKLMNOPQRSTUVWXYZ")),SUMPRODUCT((MID(B1076,{1,2,3,4,5,6,7,8,9,10,11,12,13,14,15,16,17,18,19,20,21,22,23,24,25,26,27,28,29,30},1)&lt;&gt;"")*ISERROR(FIND(MID(B1076,{1,2,3,4,5,6,7,8,9,10,11,12,13,14,15,16,17,18,19,20,21,22,23,24,25,26,27,28,29,30},1),"ABCDEFGHIJKLMNOPQRSTUVWXYZ0123456789-_")))=0,ISERROR(VALUE(B1076)))),"Недопустимый код: только латинские буквы A-Z в верхнем регистре, цифры, - и _; начало с буквы, до 30 символов (например MILK-001)",IF(SUMPRODUCT(--EXACT('Номенклатура'!$A$6:$A$205,B1076))=0,"Код не найден в номенклатуре",IF(SUMPRODUCT(--EXACT('Номенклатура'!$A$6:$A$205,B1076))&gt;1,"Код повторяется в номенклатуре",IF(ISNA(MATCH(C1076,{"Приход","Расход","Списание","Корректировка остатка"},0)),"Выберите тип операции",IF(NOT(ISNUMBER(D1076)),"Укажите количество",IF(D1076=0,"Количество не может быть 0",IF(AND(C1076&lt;&gt;"Корректировка остатка",D1076&lt;0),"Для этого типа количество положительное",IF(NOT(ISNUMBER('Номенклатура'!$C$2)),"Укажите дату начала учёта",IF(A1076&lt;INT('Номенклатура'!$C$2),"Раньше даты начала учёта: НЕ учтено",IF(AND(C1076="Корректировка остатка",TRIM(G1076)=""),"Учтено: добавьте пояснение","ОК")))))))))))))</f>
        <v/>
      </c>
    </row>
    <row r="1077" spans="1:9" x14ac:dyDescent="0.25">
      <c r="A1077" s="16"/>
      <c r="B1077" s="13"/>
      <c r="C1077" s="13"/>
      <c r="D1077" s="14"/>
      <c r="E1077" s="17" t="str">
        <f>IF(OR(B1077="",SUMPRODUCT(--EXACT('Номенклатура'!$A$6:$A$205,B1077))&lt;&gt;1),"",INDEX('Номенклатура'!$D$6:$D$205,SUMPRODUCT(EXACT('Номенклатура'!$A$6:$A$205,B1077)*(ROW('Номенклатура'!$A$6:$A$205)-5)))&amp;"")</f>
        <v/>
      </c>
      <c r="F1077" s="18" t="str">
        <f>IF(OR(I1077="ОК",I1077="Учтено: добавьте пояснение"),IF(C1077="Приход",D1077,IF(C1077="Корректировка остатка",D1077,-D1077)),"")</f>
        <v/>
      </c>
      <c r="G1077" s="13"/>
      <c r="H1077" s="15" t="str">
        <f>IF(OR(B1077="",SUMPRODUCT(--EXACT('Номенклатура'!$A$6:$A$205,B1077))&lt;&gt;1),"",INDEX('Номенклатура'!$B$6:$B$205,SUMPRODUCT(EXACT('Номенклатура'!$A$6:$A$205,B1077)*(ROW('Номенклатура'!$A$6:$A$205)-5)))&amp;"")</f>
        <v/>
      </c>
      <c r="I1077" s="15" t="str">
        <f>IF(COUNTA(A1077:D1077,G1077)=0,"",IF(NOT(ISNUMBER(A1077)),"Укажите дату",IF(B1077="","Укажите код",IF(NOT(AND(ISTEXT(B1077),LEN(B1077)&gt;0,LEN(B1077)&lt;=30,ISNUMBER(FIND(LEFT(B1077,1),"ABCDEFGHIJKLMNOPQRSTUVWXYZ")),SUMPRODUCT((MID(B1077,{1,2,3,4,5,6,7,8,9,10,11,12,13,14,15,16,17,18,19,20,21,22,23,24,25,26,27,28,29,30},1)&lt;&gt;"")*ISERROR(FIND(MID(B1077,{1,2,3,4,5,6,7,8,9,10,11,12,13,14,15,16,17,18,19,20,21,22,23,24,25,26,27,28,29,30},1),"ABCDEFGHIJKLMNOPQRSTUVWXYZ0123456789-_")))=0,ISERROR(VALUE(B1077)))),"Недопустимый код: только латинские буквы A-Z в верхнем регистре, цифры, - и _; начало с буквы, до 30 символов (например MILK-001)",IF(SUMPRODUCT(--EXACT('Номенклатура'!$A$6:$A$205,B1077))=0,"Код не найден в номенклатуре",IF(SUMPRODUCT(--EXACT('Номенклатура'!$A$6:$A$205,B1077))&gt;1,"Код повторяется в номенклатуре",IF(ISNA(MATCH(C1077,{"Приход","Расход","Списание","Корректировка остатка"},0)),"Выберите тип операции",IF(NOT(ISNUMBER(D1077)),"Укажите количество",IF(D1077=0,"Количество не может быть 0",IF(AND(C1077&lt;&gt;"Корректировка остатка",D1077&lt;0),"Для этого типа количество положительное",IF(NOT(ISNUMBER('Номенклатура'!$C$2)),"Укажите дату начала учёта",IF(A1077&lt;INT('Номенклатура'!$C$2),"Раньше даты начала учёта: НЕ учтено",IF(AND(C1077="Корректировка остатка",TRIM(G1077)=""),"Учтено: добавьте пояснение","ОК")))))))))))))</f>
        <v/>
      </c>
    </row>
    <row r="1078" spans="1:9" x14ac:dyDescent="0.25">
      <c r="A1078" s="16"/>
      <c r="B1078" s="13"/>
      <c r="C1078" s="13"/>
      <c r="D1078" s="14"/>
      <c r="E1078" s="17" t="str">
        <f>IF(OR(B1078="",SUMPRODUCT(--EXACT('Номенклатура'!$A$6:$A$205,B1078))&lt;&gt;1),"",INDEX('Номенклатура'!$D$6:$D$205,SUMPRODUCT(EXACT('Номенклатура'!$A$6:$A$205,B1078)*(ROW('Номенклатура'!$A$6:$A$205)-5)))&amp;"")</f>
        <v/>
      </c>
      <c r="F1078" s="18" t="str">
        <f>IF(OR(I1078="ОК",I1078="Учтено: добавьте пояснение"),IF(C1078="Приход",D1078,IF(C1078="Корректировка остатка",D1078,-D1078)),"")</f>
        <v/>
      </c>
      <c r="G1078" s="13"/>
      <c r="H1078" s="15" t="str">
        <f>IF(OR(B1078="",SUMPRODUCT(--EXACT('Номенклатура'!$A$6:$A$205,B1078))&lt;&gt;1),"",INDEX('Номенклатура'!$B$6:$B$205,SUMPRODUCT(EXACT('Номенклатура'!$A$6:$A$205,B1078)*(ROW('Номенклатура'!$A$6:$A$205)-5)))&amp;"")</f>
        <v/>
      </c>
      <c r="I1078" s="15" t="str">
        <f>IF(COUNTA(A1078:D1078,G1078)=0,"",IF(NOT(ISNUMBER(A1078)),"Укажите дату",IF(B1078="","Укажите код",IF(NOT(AND(ISTEXT(B1078),LEN(B1078)&gt;0,LEN(B1078)&lt;=30,ISNUMBER(FIND(LEFT(B1078,1),"ABCDEFGHIJKLMNOPQRSTUVWXYZ")),SUMPRODUCT((MID(B1078,{1,2,3,4,5,6,7,8,9,10,11,12,13,14,15,16,17,18,19,20,21,22,23,24,25,26,27,28,29,30},1)&lt;&gt;"")*ISERROR(FIND(MID(B1078,{1,2,3,4,5,6,7,8,9,10,11,12,13,14,15,16,17,18,19,20,21,22,23,24,25,26,27,28,29,30},1),"ABCDEFGHIJKLMNOPQRSTUVWXYZ0123456789-_")))=0,ISERROR(VALUE(B1078)))),"Недопустимый код: только латинские буквы A-Z в верхнем регистре, цифры, - и _; начало с буквы, до 30 символов (например MILK-001)",IF(SUMPRODUCT(--EXACT('Номенклатура'!$A$6:$A$205,B1078))=0,"Код не найден в номенклатуре",IF(SUMPRODUCT(--EXACT('Номенклатура'!$A$6:$A$205,B1078))&gt;1,"Код повторяется в номенклатуре",IF(ISNA(MATCH(C1078,{"Приход","Расход","Списание","Корректировка остатка"},0)),"Выберите тип операции",IF(NOT(ISNUMBER(D1078)),"Укажите количество",IF(D1078=0,"Количество не может быть 0",IF(AND(C1078&lt;&gt;"Корректировка остатка",D1078&lt;0),"Для этого типа количество положительное",IF(NOT(ISNUMBER('Номенклатура'!$C$2)),"Укажите дату начала учёта",IF(A1078&lt;INT('Номенклатура'!$C$2),"Раньше даты начала учёта: НЕ учтено",IF(AND(C1078="Корректировка остатка",TRIM(G1078)=""),"Учтено: добавьте пояснение","ОК")))))))))))))</f>
        <v/>
      </c>
    </row>
    <row r="1079" spans="1:9" x14ac:dyDescent="0.25">
      <c r="A1079" s="16"/>
      <c r="B1079" s="13"/>
      <c r="C1079" s="13"/>
      <c r="D1079" s="14"/>
      <c r="E1079" s="17" t="str">
        <f>IF(OR(B1079="",SUMPRODUCT(--EXACT('Номенклатура'!$A$6:$A$205,B1079))&lt;&gt;1),"",INDEX('Номенклатура'!$D$6:$D$205,SUMPRODUCT(EXACT('Номенклатура'!$A$6:$A$205,B1079)*(ROW('Номенклатура'!$A$6:$A$205)-5)))&amp;"")</f>
        <v/>
      </c>
      <c r="F1079" s="18" t="str">
        <f>IF(OR(I1079="ОК",I1079="Учтено: добавьте пояснение"),IF(C1079="Приход",D1079,IF(C1079="Корректировка остатка",D1079,-D1079)),"")</f>
        <v/>
      </c>
      <c r="G1079" s="13"/>
      <c r="H1079" s="15" t="str">
        <f>IF(OR(B1079="",SUMPRODUCT(--EXACT('Номенклатура'!$A$6:$A$205,B1079))&lt;&gt;1),"",INDEX('Номенклатура'!$B$6:$B$205,SUMPRODUCT(EXACT('Номенклатура'!$A$6:$A$205,B1079)*(ROW('Номенклатура'!$A$6:$A$205)-5)))&amp;"")</f>
        <v/>
      </c>
      <c r="I1079" s="15" t="str">
        <f>IF(COUNTA(A1079:D1079,G1079)=0,"",IF(NOT(ISNUMBER(A1079)),"Укажите дату",IF(B1079="","Укажите код",IF(NOT(AND(ISTEXT(B1079),LEN(B1079)&gt;0,LEN(B1079)&lt;=30,ISNUMBER(FIND(LEFT(B1079,1),"ABCDEFGHIJKLMNOPQRSTUVWXYZ")),SUMPRODUCT((MID(B1079,{1,2,3,4,5,6,7,8,9,10,11,12,13,14,15,16,17,18,19,20,21,22,23,24,25,26,27,28,29,30},1)&lt;&gt;"")*ISERROR(FIND(MID(B1079,{1,2,3,4,5,6,7,8,9,10,11,12,13,14,15,16,17,18,19,20,21,22,23,24,25,26,27,28,29,30},1),"ABCDEFGHIJKLMNOPQRSTUVWXYZ0123456789-_")))=0,ISERROR(VALUE(B1079)))),"Недопустимый код: только латинские буквы A-Z в верхнем регистре, цифры, - и _; начало с буквы, до 30 символов (например MILK-001)",IF(SUMPRODUCT(--EXACT('Номенклатура'!$A$6:$A$205,B1079))=0,"Код не найден в номенклатуре",IF(SUMPRODUCT(--EXACT('Номенклатура'!$A$6:$A$205,B1079))&gt;1,"Код повторяется в номенклатуре",IF(ISNA(MATCH(C1079,{"Приход","Расход","Списание","Корректировка остатка"},0)),"Выберите тип операции",IF(NOT(ISNUMBER(D1079)),"Укажите количество",IF(D1079=0,"Количество не может быть 0",IF(AND(C1079&lt;&gt;"Корректировка остатка",D1079&lt;0),"Для этого типа количество положительное",IF(NOT(ISNUMBER('Номенклатура'!$C$2)),"Укажите дату начала учёта",IF(A1079&lt;INT('Номенклатура'!$C$2),"Раньше даты начала учёта: НЕ учтено",IF(AND(C1079="Корректировка остатка",TRIM(G1079)=""),"Учтено: добавьте пояснение","ОК")))))))))))))</f>
        <v/>
      </c>
    </row>
    <row r="1080" spans="1:9" x14ac:dyDescent="0.25">
      <c r="A1080" s="16"/>
      <c r="B1080" s="13"/>
      <c r="C1080" s="13"/>
      <c r="D1080" s="14"/>
      <c r="E1080" s="17" t="str">
        <f>IF(OR(B1080="",SUMPRODUCT(--EXACT('Номенклатура'!$A$6:$A$205,B1080))&lt;&gt;1),"",INDEX('Номенклатура'!$D$6:$D$205,SUMPRODUCT(EXACT('Номенклатура'!$A$6:$A$205,B1080)*(ROW('Номенклатура'!$A$6:$A$205)-5)))&amp;"")</f>
        <v/>
      </c>
      <c r="F1080" s="18" t="str">
        <f>IF(OR(I1080="ОК",I1080="Учтено: добавьте пояснение"),IF(C1080="Приход",D1080,IF(C1080="Корректировка остатка",D1080,-D1080)),"")</f>
        <v/>
      </c>
      <c r="G1080" s="13"/>
      <c r="H1080" s="15" t="str">
        <f>IF(OR(B1080="",SUMPRODUCT(--EXACT('Номенклатура'!$A$6:$A$205,B1080))&lt;&gt;1),"",INDEX('Номенклатура'!$B$6:$B$205,SUMPRODUCT(EXACT('Номенклатура'!$A$6:$A$205,B1080)*(ROW('Номенклатура'!$A$6:$A$205)-5)))&amp;"")</f>
        <v/>
      </c>
      <c r="I1080" s="15" t="str">
        <f>IF(COUNTA(A1080:D1080,G1080)=0,"",IF(NOT(ISNUMBER(A1080)),"Укажите дату",IF(B1080="","Укажите код",IF(NOT(AND(ISTEXT(B1080),LEN(B1080)&gt;0,LEN(B1080)&lt;=30,ISNUMBER(FIND(LEFT(B1080,1),"ABCDEFGHIJKLMNOPQRSTUVWXYZ")),SUMPRODUCT((MID(B1080,{1,2,3,4,5,6,7,8,9,10,11,12,13,14,15,16,17,18,19,20,21,22,23,24,25,26,27,28,29,30},1)&lt;&gt;"")*ISERROR(FIND(MID(B1080,{1,2,3,4,5,6,7,8,9,10,11,12,13,14,15,16,17,18,19,20,21,22,23,24,25,26,27,28,29,30},1),"ABCDEFGHIJKLMNOPQRSTUVWXYZ0123456789-_")))=0,ISERROR(VALUE(B1080)))),"Недопустимый код: только латинские буквы A-Z в верхнем регистре, цифры, - и _; начало с буквы, до 30 символов (например MILK-001)",IF(SUMPRODUCT(--EXACT('Номенклатура'!$A$6:$A$205,B1080))=0,"Код не найден в номенклатуре",IF(SUMPRODUCT(--EXACT('Номенклатура'!$A$6:$A$205,B1080))&gt;1,"Код повторяется в номенклатуре",IF(ISNA(MATCH(C1080,{"Приход","Расход","Списание","Корректировка остатка"},0)),"Выберите тип операции",IF(NOT(ISNUMBER(D1080)),"Укажите количество",IF(D1080=0,"Количество не может быть 0",IF(AND(C1080&lt;&gt;"Корректировка остатка",D1080&lt;0),"Для этого типа количество положительное",IF(NOT(ISNUMBER('Номенклатура'!$C$2)),"Укажите дату начала учёта",IF(A1080&lt;INT('Номенклатура'!$C$2),"Раньше даты начала учёта: НЕ учтено",IF(AND(C1080="Корректировка остатка",TRIM(G1080)=""),"Учтено: добавьте пояснение","ОК")))))))))))))</f>
        <v/>
      </c>
    </row>
    <row r="1081" spans="1:9" x14ac:dyDescent="0.25">
      <c r="A1081" s="16"/>
      <c r="B1081" s="13"/>
      <c r="C1081" s="13"/>
      <c r="D1081" s="14"/>
      <c r="E1081" s="17" t="str">
        <f>IF(OR(B1081="",SUMPRODUCT(--EXACT('Номенклатура'!$A$6:$A$205,B1081))&lt;&gt;1),"",INDEX('Номенклатура'!$D$6:$D$205,SUMPRODUCT(EXACT('Номенклатура'!$A$6:$A$205,B1081)*(ROW('Номенклатура'!$A$6:$A$205)-5)))&amp;"")</f>
        <v/>
      </c>
      <c r="F1081" s="18" t="str">
        <f>IF(OR(I1081="ОК",I1081="Учтено: добавьте пояснение"),IF(C1081="Приход",D1081,IF(C1081="Корректировка остатка",D1081,-D1081)),"")</f>
        <v/>
      </c>
      <c r="G1081" s="13"/>
      <c r="H1081" s="15" t="str">
        <f>IF(OR(B1081="",SUMPRODUCT(--EXACT('Номенклатура'!$A$6:$A$205,B1081))&lt;&gt;1),"",INDEX('Номенклатура'!$B$6:$B$205,SUMPRODUCT(EXACT('Номенклатура'!$A$6:$A$205,B1081)*(ROW('Номенклатура'!$A$6:$A$205)-5)))&amp;"")</f>
        <v/>
      </c>
      <c r="I1081" s="15" t="str">
        <f>IF(COUNTA(A1081:D1081,G1081)=0,"",IF(NOT(ISNUMBER(A1081)),"Укажите дату",IF(B1081="","Укажите код",IF(NOT(AND(ISTEXT(B1081),LEN(B1081)&gt;0,LEN(B1081)&lt;=30,ISNUMBER(FIND(LEFT(B1081,1),"ABCDEFGHIJKLMNOPQRSTUVWXYZ")),SUMPRODUCT((MID(B1081,{1,2,3,4,5,6,7,8,9,10,11,12,13,14,15,16,17,18,19,20,21,22,23,24,25,26,27,28,29,30},1)&lt;&gt;"")*ISERROR(FIND(MID(B1081,{1,2,3,4,5,6,7,8,9,10,11,12,13,14,15,16,17,18,19,20,21,22,23,24,25,26,27,28,29,30},1),"ABCDEFGHIJKLMNOPQRSTUVWXYZ0123456789-_")))=0,ISERROR(VALUE(B1081)))),"Недопустимый код: только латинские буквы A-Z в верхнем регистре, цифры, - и _; начало с буквы, до 30 символов (например MILK-001)",IF(SUMPRODUCT(--EXACT('Номенклатура'!$A$6:$A$205,B1081))=0,"Код не найден в номенклатуре",IF(SUMPRODUCT(--EXACT('Номенклатура'!$A$6:$A$205,B1081))&gt;1,"Код повторяется в номенклатуре",IF(ISNA(MATCH(C1081,{"Приход","Расход","Списание","Корректировка остатка"},0)),"Выберите тип операции",IF(NOT(ISNUMBER(D1081)),"Укажите количество",IF(D1081=0,"Количество не может быть 0",IF(AND(C1081&lt;&gt;"Корректировка остатка",D1081&lt;0),"Для этого типа количество положительное",IF(NOT(ISNUMBER('Номенклатура'!$C$2)),"Укажите дату начала учёта",IF(A1081&lt;INT('Номенклатура'!$C$2),"Раньше даты начала учёта: НЕ учтено",IF(AND(C1081="Корректировка остатка",TRIM(G1081)=""),"Учтено: добавьте пояснение","ОК")))))))))))))</f>
        <v/>
      </c>
    </row>
    <row r="1082" spans="1:9" x14ac:dyDescent="0.25">
      <c r="A1082" s="16"/>
      <c r="B1082" s="13"/>
      <c r="C1082" s="13"/>
      <c r="D1082" s="14"/>
      <c r="E1082" s="17" t="str">
        <f>IF(OR(B1082="",SUMPRODUCT(--EXACT('Номенклатура'!$A$6:$A$205,B1082))&lt;&gt;1),"",INDEX('Номенклатура'!$D$6:$D$205,SUMPRODUCT(EXACT('Номенклатура'!$A$6:$A$205,B1082)*(ROW('Номенклатура'!$A$6:$A$205)-5)))&amp;"")</f>
        <v/>
      </c>
      <c r="F1082" s="18" t="str">
        <f>IF(OR(I1082="ОК",I1082="Учтено: добавьте пояснение"),IF(C1082="Приход",D1082,IF(C1082="Корректировка остатка",D1082,-D1082)),"")</f>
        <v/>
      </c>
      <c r="G1082" s="13"/>
      <c r="H1082" s="15" t="str">
        <f>IF(OR(B1082="",SUMPRODUCT(--EXACT('Номенклатура'!$A$6:$A$205,B1082))&lt;&gt;1),"",INDEX('Номенклатура'!$B$6:$B$205,SUMPRODUCT(EXACT('Номенклатура'!$A$6:$A$205,B1082)*(ROW('Номенклатура'!$A$6:$A$205)-5)))&amp;"")</f>
        <v/>
      </c>
      <c r="I1082" s="15" t="str">
        <f>IF(COUNTA(A1082:D1082,G1082)=0,"",IF(NOT(ISNUMBER(A1082)),"Укажите дату",IF(B1082="","Укажите код",IF(NOT(AND(ISTEXT(B1082),LEN(B1082)&gt;0,LEN(B1082)&lt;=30,ISNUMBER(FIND(LEFT(B1082,1),"ABCDEFGHIJKLMNOPQRSTUVWXYZ")),SUMPRODUCT((MID(B1082,{1,2,3,4,5,6,7,8,9,10,11,12,13,14,15,16,17,18,19,20,21,22,23,24,25,26,27,28,29,30},1)&lt;&gt;"")*ISERROR(FIND(MID(B1082,{1,2,3,4,5,6,7,8,9,10,11,12,13,14,15,16,17,18,19,20,21,22,23,24,25,26,27,28,29,30},1),"ABCDEFGHIJKLMNOPQRSTUVWXYZ0123456789-_")))=0,ISERROR(VALUE(B1082)))),"Недопустимый код: только латинские буквы A-Z в верхнем регистре, цифры, - и _; начало с буквы, до 30 символов (например MILK-001)",IF(SUMPRODUCT(--EXACT('Номенклатура'!$A$6:$A$205,B1082))=0,"Код не найден в номенклатуре",IF(SUMPRODUCT(--EXACT('Номенклатура'!$A$6:$A$205,B1082))&gt;1,"Код повторяется в номенклатуре",IF(ISNA(MATCH(C1082,{"Приход","Расход","Списание","Корректировка остатка"},0)),"Выберите тип операции",IF(NOT(ISNUMBER(D1082)),"Укажите количество",IF(D1082=0,"Количество не может быть 0",IF(AND(C1082&lt;&gt;"Корректировка остатка",D1082&lt;0),"Для этого типа количество положительное",IF(NOT(ISNUMBER('Номенклатура'!$C$2)),"Укажите дату начала учёта",IF(A1082&lt;INT('Номенклатура'!$C$2),"Раньше даты начала учёта: НЕ учтено",IF(AND(C1082="Корректировка остатка",TRIM(G1082)=""),"Учтено: добавьте пояснение","ОК")))))))))))))</f>
        <v/>
      </c>
    </row>
    <row r="1083" spans="1:9" x14ac:dyDescent="0.25">
      <c r="A1083" s="16"/>
      <c r="B1083" s="13"/>
      <c r="C1083" s="13"/>
      <c r="D1083" s="14"/>
      <c r="E1083" s="17" t="str">
        <f>IF(OR(B1083="",SUMPRODUCT(--EXACT('Номенклатура'!$A$6:$A$205,B1083))&lt;&gt;1),"",INDEX('Номенклатура'!$D$6:$D$205,SUMPRODUCT(EXACT('Номенклатура'!$A$6:$A$205,B1083)*(ROW('Номенклатура'!$A$6:$A$205)-5)))&amp;"")</f>
        <v/>
      </c>
      <c r="F1083" s="18" t="str">
        <f>IF(OR(I1083="ОК",I1083="Учтено: добавьте пояснение"),IF(C1083="Приход",D1083,IF(C1083="Корректировка остатка",D1083,-D1083)),"")</f>
        <v/>
      </c>
      <c r="G1083" s="13"/>
      <c r="H1083" s="15" t="str">
        <f>IF(OR(B1083="",SUMPRODUCT(--EXACT('Номенклатура'!$A$6:$A$205,B1083))&lt;&gt;1),"",INDEX('Номенклатура'!$B$6:$B$205,SUMPRODUCT(EXACT('Номенклатура'!$A$6:$A$205,B1083)*(ROW('Номенклатура'!$A$6:$A$205)-5)))&amp;"")</f>
        <v/>
      </c>
      <c r="I1083" s="15" t="str">
        <f>IF(COUNTA(A1083:D1083,G1083)=0,"",IF(NOT(ISNUMBER(A1083)),"Укажите дату",IF(B1083="","Укажите код",IF(NOT(AND(ISTEXT(B1083),LEN(B1083)&gt;0,LEN(B1083)&lt;=30,ISNUMBER(FIND(LEFT(B1083,1),"ABCDEFGHIJKLMNOPQRSTUVWXYZ")),SUMPRODUCT((MID(B1083,{1,2,3,4,5,6,7,8,9,10,11,12,13,14,15,16,17,18,19,20,21,22,23,24,25,26,27,28,29,30},1)&lt;&gt;"")*ISERROR(FIND(MID(B1083,{1,2,3,4,5,6,7,8,9,10,11,12,13,14,15,16,17,18,19,20,21,22,23,24,25,26,27,28,29,30},1),"ABCDEFGHIJKLMNOPQRSTUVWXYZ0123456789-_")))=0,ISERROR(VALUE(B1083)))),"Недопустимый код: только латинские буквы A-Z в верхнем регистре, цифры, - и _; начало с буквы, до 30 символов (например MILK-001)",IF(SUMPRODUCT(--EXACT('Номенклатура'!$A$6:$A$205,B1083))=0,"Код не найден в номенклатуре",IF(SUMPRODUCT(--EXACT('Номенклатура'!$A$6:$A$205,B1083))&gt;1,"Код повторяется в номенклатуре",IF(ISNA(MATCH(C1083,{"Приход","Расход","Списание","Корректировка остатка"},0)),"Выберите тип операции",IF(NOT(ISNUMBER(D1083)),"Укажите количество",IF(D1083=0,"Количество не может быть 0",IF(AND(C1083&lt;&gt;"Корректировка остатка",D1083&lt;0),"Для этого типа количество положительное",IF(NOT(ISNUMBER('Номенклатура'!$C$2)),"Укажите дату начала учёта",IF(A1083&lt;INT('Номенклатура'!$C$2),"Раньше даты начала учёта: НЕ учтено",IF(AND(C1083="Корректировка остатка",TRIM(G1083)=""),"Учтено: добавьте пояснение","ОК")))))))))))))</f>
        <v/>
      </c>
    </row>
    <row r="1084" spans="1:9" x14ac:dyDescent="0.25">
      <c r="A1084" s="16"/>
      <c r="B1084" s="13"/>
      <c r="C1084" s="13"/>
      <c r="D1084" s="14"/>
      <c r="E1084" s="17" t="str">
        <f>IF(OR(B1084="",SUMPRODUCT(--EXACT('Номенклатура'!$A$6:$A$205,B1084))&lt;&gt;1),"",INDEX('Номенклатура'!$D$6:$D$205,SUMPRODUCT(EXACT('Номенклатура'!$A$6:$A$205,B1084)*(ROW('Номенклатура'!$A$6:$A$205)-5)))&amp;"")</f>
        <v/>
      </c>
      <c r="F1084" s="18" t="str">
        <f>IF(OR(I1084="ОК",I1084="Учтено: добавьте пояснение"),IF(C1084="Приход",D1084,IF(C1084="Корректировка остатка",D1084,-D1084)),"")</f>
        <v/>
      </c>
      <c r="G1084" s="13"/>
      <c r="H1084" s="15" t="str">
        <f>IF(OR(B1084="",SUMPRODUCT(--EXACT('Номенклатура'!$A$6:$A$205,B1084))&lt;&gt;1),"",INDEX('Номенклатура'!$B$6:$B$205,SUMPRODUCT(EXACT('Номенклатура'!$A$6:$A$205,B1084)*(ROW('Номенклатура'!$A$6:$A$205)-5)))&amp;"")</f>
        <v/>
      </c>
      <c r="I1084" s="15" t="str">
        <f>IF(COUNTA(A1084:D1084,G1084)=0,"",IF(NOT(ISNUMBER(A1084)),"Укажите дату",IF(B1084="","Укажите код",IF(NOT(AND(ISTEXT(B1084),LEN(B1084)&gt;0,LEN(B1084)&lt;=30,ISNUMBER(FIND(LEFT(B1084,1),"ABCDEFGHIJKLMNOPQRSTUVWXYZ")),SUMPRODUCT((MID(B1084,{1,2,3,4,5,6,7,8,9,10,11,12,13,14,15,16,17,18,19,20,21,22,23,24,25,26,27,28,29,30},1)&lt;&gt;"")*ISERROR(FIND(MID(B1084,{1,2,3,4,5,6,7,8,9,10,11,12,13,14,15,16,17,18,19,20,21,22,23,24,25,26,27,28,29,30},1),"ABCDEFGHIJKLMNOPQRSTUVWXYZ0123456789-_")))=0,ISERROR(VALUE(B1084)))),"Недопустимый код: только латинские буквы A-Z в верхнем регистре, цифры, - и _; начало с буквы, до 30 символов (например MILK-001)",IF(SUMPRODUCT(--EXACT('Номенклатура'!$A$6:$A$205,B1084))=0,"Код не найден в номенклатуре",IF(SUMPRODUCT(--EXACT('Номенклатура'!$A$6:$A$205,B1084))&gt;1,"Код повторяется в номенклатуре",IF(ISNA(MATCH(C1084,{"Приход","Расход","Списание","Корректировка остатка"},0)),"Выберите тип операции",IF(NOT(ISNUMBER(D1084)),"Укажите количество",IF(D1084=0,"Количество не может быть 0",IF(AND(C1084&lt;&gt;"Корректировка остатка",D1084&lt;0),"Для этого типа количество положительное",IF(NOT(ISNUMBER('Номенклатура'!$C$2)),"Укажите дату начала учёта",IF(A1084&lt;INT('Номенклатура'!$C$2),"Раньше даты начала учёта: НЕ учтено",IF(AND(C1084="Корректировка остатка",TRIM(G1084)=""),"Учтено: добавьте пояснение","ОК")))))))))))))</f>
        <v/>
      </c>
    </row>
    <row r="1085" spans="1:9" x14ac:dyDescent="0.25">
      <c r="A1085" s="16"/>
      <c r="B1085" s="13"/>
      <c r="C1085" s="13"/>
      <c r="D1085" s="14"/>
      <c r="E1085" s="17" t="str">
        <f>IF(OR(B1085="",SUMPRODUCT(--EXACT('Номенклатура'!$A$6:$A$205,B1085))&lt;&gt;1),"",INDEX('Номенклатура'!$D$6:$D$205,SUMPRODUCT(EXACT('Номенклатура'!$A$6:$A$205,B1085)*(ROW('Номенклатура'!$A$6:$A$205)-5)))&amp;"")</f>
        <v/>
      </c>
      <c r="F1085" s="18" t="str">
        <f>IF(OR(I1085="ОК",I1085="Учтено: добавьте пояснение"),IF(C1085="Приход",D1085,IF(C1085="Корректировка остатка",D1085,-D1085)),"")</f>
        <v/>
      </c>
      <c r="G1085" s="13"/>
      <c r="H1085" s="15" t="str">
        <f>IF(OR(B1085="",SUMPRODUCT(--EXACT('Номенклатура'!$A$6:$A$205,B1085))&lt;&gt;1),"",INDEX('Номенклатура'!$B$6:$B$205,SUMPRODUCT(EXACT('Номенклатура'!$A$6:$A$205,B1085)*(ROW('Номенклатура'!$A$6:$A$205)-5)))&amp;"")</f>
        <v/>
      </c>
      <c r="I1085" s="15" t="str">
        <f>IF(COUNTA(A1085:D1085,G1085)=0,"",IF(NOT(ISNUMBER(A1085)),"Укажите дату",IF(B1085="","Укажите код",IF(NOT(AND(ISTEXT(B1085),LEN(B1085)&gt;0,LEN(B1085)&lt;=30,ISNUMBER(FIND(LEFT(B1085,1),"ABCDEFGHIJKLMNOPQRSTUVWXYZ")),SUMPRODUCT((MID(B1085,{1,2,3,4,5,6,7,8,9,10,11,12,13,14,15,16,17,18,19,20,21,22,23,24,25,26,27,28,29,30},1)&lt;&gt;"")*ISERROR(FIND(MID(B1085,{1,2,3,4,5,6,7,8,9,10,11,12,13,14,15,16,17,18,19,20,21,22,23,24,25,26,27,28,29,30},1),"ABCDEFGHIJKLMNOPQRSTUVWXYZ0123456789-_")))=0,ISERROR(VALUE(B1085)))),"Недопустимый код: только латинские буквы A-Z в верхнем регистре, цифры, - и _; начало с буквы, до 30 символов (например MILK-001)",IF(SUMPRODUCT(--EXACT('Номенклатура'!$A$6:$A$205,B1085))=0,"Код не найден в номенклатуре",IF(SUMPRODUCT(--EXACT('Номенклатура'!$A$6:$A$205,B1085))&gt;1,"Код повторяется в номенклатуре",IF(ISNA(MATCH(C1085,{"Приход","Расход","Списание","Корректировка остатка"},0)),"Выберите тип операции",IF(NOT(ISNUMBER(D1085)),"Укажите количество",IF(D1085=0,"Количество не может быть 0",IF(AND(C1085&lt;&gt;"Корректировка остатка",D1085&lt;0),"Для этого типа количество положительное",IF(NOT(ISNUMBER('Номенклатура'!$C$2)),"Укажите дату начала учёта",IF(A1085&lt;INT('Номенклатура'!$C$2),"Раньше даты начала учёта: НЕ учтено",IF(AND(C1085="Корректировка остатка",TRIM(G1085)=""),"Учтено: добавьте пояснение","ОК")))))))))))))</f>
        <v/>
      </c>
    </row>
    <row r="1086" spans="1:9" x14ac:dyDescent="0.25">
      <c r="A1086" s="16"/>
      <c r="B1086" s="13"/>
      <c r="C1086" s="13"/>
      <c r="D1086" s="14"/>
      <c r="E1086" s="17" t="str">
        <f>IF(OR(B1086="",SUMPRODUCT(--EXACT('Номенклатура'!$A$6:$A$205,B1086))&lt;&gt;1),"",INDEX('Номенклатура'!$D$6:$D$205,SUMPRODUCT(EXACT('Номенклатура'!$A$6:$A$205,B1086)*(ROW('Номенклатура'!$A$6:$A$205)-5)))&amp;"")</f>
        <v/>
      </c>
      <c r="F1086" s="18" t="str">
        <f>IF(OR(I1086="ОК",I1086="Учтено: добавьте пояснение"),IF(C1086="Приход",D1086,IF(C1086="Корректировка остатка",D1086,-D1086)),"")</f>
        <v/>
      </c>
      <c r="G1086" s="13"/>
      <c r="H1086" s="15" t="str">
        <f>IF(OR(B1086="",SUMPRODUCT(--EXACT('Номенклатура'!$A$6:$A$205,B1086))&lt;&gt;1),"",INDEX('Номенклатура'!$B$6:$B$205,SUMPRODUCT(EXACT('Номенклатура'!$A$6:$A$205,B1086)*(ROW('Номенклатура'!$A$6:$A$205)-5)))&amp;"")</f>
        <v/>
      </c>
      <c r="I1086" s="15" t="str">
        <f>IF(COUNTA(A1086:D1086,G1086)=0,"",IF(NOT(ISNUMBER(A1086)),"Укажите дату",IF(B1086="","Укажите код",IF(NOT(AND(ISTEXT(B1086),LEN(B1086)&gt;0,LEN(B1086)&lt;=30,ISNUMBER(FIND(LEFT(B1086,1),"ABCDEFGHIJKLMNOPQRSTUVWXYZ")),SUMPRODUCT((MID(B1086,{1,2,3,4,5,6,7,8,9,10,11,12,13,14,15,16,17,18,19,20,21,22,23,24,25,26,27,28,29,30},1)&lt;&gt;"")*ISERROR(FIND(MID(B1086,{1,2,3,4,5,6,7,8,9,10,11,12,13,14,15,16,17,18,19,20,21,22,23,24,25,26,27,28,29,30},1),"ABCDEFGHIJKLMNOPQRSTUVWXYZ0123456789-_")))=0,ISERROR(VALUE(B1086)))),"Недопустимый код: только латинские буквы A-Z в верхнем регистре, цифры, - и _; начало с буквы, до 30 символов (например MILK-001)",IF(SUMPRODUCT(--EXACT('Номенклатура'!$A$6:$A$205,B1086))=0,"Код не найден в номенклатуре",IF(SUMPRODUCT(--EXACT('Номенклатура'!$A$6:$A$205,B1086))&gt;1,"Код повторяется в номенклатуре",IF(ISNA(MATCH(C1086,{"Приход","Расход","Списание","Корректировка остатка"},0)),"Выберите тип операции",IF(NOT(ISNUMBER(D1086)),"Укажите количество",IF(D1086=0,"Количество не может быть 0",IF(AND(C1086&lt;&gt;"Корректировка остатка",D1086&lt;0),"Для этого типа количество положительное",IF(NOT(ISNUMBER('Номенклатура'!$C$2)),"Укажите дату начала учёта",IF(A1086&lt;INT('Номенклатура'!$C$2),"Раньше даты начала учёта: НЕ учтено",IF(AND(C1086="Корректировка остатка",TRIM(G1086)=""),"Учтено: добавьте пояснение","ОК")))))))))))))</f>
        <v/>
      </c>
    </row>
    <row r="1087" spans="1:9" x14ac:dyDescent="0.25">
      <c r="A1087" s="16"/>
      <c r="B1087" s="13"/>
      <c r="C1087" s="13"/>
      <c r="D1087" s="14"/>
      <c r="E1087" s="17" t="str">
        <f>IF(OR(B1087="",SUMPRODUCT(--EXACT('Номенклатура'!$A$6:$A$205,B1087))&lt;&gt;1),"",INDEX('Номенклатура'!$D$6:$D$205,SUMPRODUCT(EXACT('Номенклатура'!$A$6:$A$205,B1087)*(ROW('Номенклатура'!$A$6:$A$205)-5)))&amp;"")</f>
        <v/>
      </c>
      <c r="F1087" s="18" t="str">
        <f>IF(OR(I1087="ОК",I1087="Учтено: добавьте пояснение"),IF(C1087="Приход",D1087,IF(C1087="Корректировка остатка",D1087,-D1087)),"")</f>
        <v/>
      </c>
      <c r="G1087" s="13"/>
      <c r="H1087" s="15" t="str">
        <f>IF(OR(B1087="",SUMPRODUCT(--EXACT('Номенклатура'!$A$6:$A$205,B1087))&lt;&gt;1),"",INDEX('Номенклатура'!$B$6:$B$205,SUMPRODUCT(EXACT('Номенклатура'!$A$6:$A$205,B1087)*(ROW('Номенклатура'!$A$6:$A$205)-5)))&amp;"")</f>
        <v/>
      </c>
      <c r="I1087" s="15" t="str">
        <f>IF(COUNTA(A1087:D1087,G1087)=0,"",IF(NOT(ISNUMBER(A1087)),"Укажите дату",IF(B1087="","Укажите код",IF(NOT(AND(ISTEXT(B1087),LEN(B1087)&gt;0,LEN(B1087)&lt;=30,ISNUMBER(FIND(LEFT(B1087,1),"ABCDEFGHIJKLMNOPQRSTUVWXYZ")),SUMPRODUCT((MID(B1087,{1,2,3,4,5,6,7,8,9,10,11,12,13,14,15,16,17,18,19,20,21,22,23,24,25,26,27,28,29,30},1)&lt;&gt;"")*ISERROR(FIND(MID(B1087,{1,2,3,4,5,6,7,8,9,10,11,12,13,14,15,16,17,18,19,20,21,22,23,24,25,26,27,28,29,30},1),"ABCDEFGHIJKLMNOPQRSTUVWXYZ0123456789-_")))=0,ISERROR(VALUE(B1087)))),"Недопустимый код: только латинские буквы A-Z в верхнем регистре, цифры, - и _; начало с буквы, до 30 символов (например MILK-001)",IF(SUMPRODUCT(--EXACT('Номенклатура'!$A$6:$A$205,B1087))=0,"Код не найден в номенклатуре",IF(SUMPRODUCT(--EXACT('Номенклатура'!$A$6:$A$205,B1087))&gt;1,"Код повторяется в номенклатуре",IF(ISNA(MATCH(C1087,{"Приход","Расход","Списание","Корректировка остатка"},0)),"Выберите тип операции",IF(NOT(ISNUMBER(D1087)),"Укажите количество",IF(D1087=0,"Количество не может быть 0",IF(AND(C1087&lt;&gt;"Корректировка остатка",D1087&lt;0),"Для этого типа количество положительное",IF(NOT(ISNUMBER('Номенклатура'!$C$2)),"Укажите дату начала учёта",IF(A1087&lt;INT('Номенклатура'!$C$2),"Раньше даты начала учёта: НЕ учтено",IF(AND(C1087="Корректировка остатка",TRIM(G1087)=""),"Учтено: добавьте пояснение","ОК")))))))))))))</f>
        <v/>
      </c>
    </row>
    <row r="1088" spans="1:9" x14ac:dyDescent="0.25">
      <c r="A1088" s="16"/>
      <c r="B1088" s="13"/>
      <c r="C1088" s="13"/>
      <c r="D1088" s="14"/>
      <c r="E1088" s="17" t="str">
        <f>IF(OR(B1088="",SUMPRODUCT(--EXACT('Номенклатура'!$A$6:$A$205,B1088))&lt;&gt;1),"",INDEX('Номенклатура'!$D$6:$D$205,SUMPRODUCT(EXACT('Номенклатура'!$A$6:$A$205,B1088)*(ROW('Номенклатура'!$A$6:$A$205)-5)))&amp;"")</f>
        <v/>
      </c>
      <c r="F1088" s="18" t="str">
        <f>IF(OR(I1088="ОК",I1088="Учтено: добавьте пояснение"),IF(C1088="Приход",D1088,IF(C1088="Корректировка остатка",D1088,-D1088)),"")</f>
        <v/>
      </c>
      <c r="G1088" s="13"/>
      <c r="H1088" s="15" t="str">
        <f>IF(OR(B1088="",SUMPRODUCT(--EXACT('Номенклатура'!$A$6:$A$205,B1088))&lt;&gt;1),"",INDEX('Номенклатура'!$B$6:$B$205,SUMPRODUCT(EXACT('Номенклатура'!$A$6:$A$205,B1088)*(ROW('Номенклатура'!$A$6:$A$205)-5)))&amp;"")</f>
        <v/>
      </c>
      <c r="I1088" s="15" t="str">
        <f>IF(COUNTA(A1088:D1088,G1088)=0,"",IF(NOT(ISNUMBER(A1088)),"Укажите дату",IF(B1088="","Укажите код",IF(NOT(AND(ISTEXT(B1088),LEN(B1088)&gt;0,LEN(B1088)&lt;=30,ISNUMBER(FIND(LEFT(B1088,1),"ABCDEFGHIJKLMNOPQRSTUVWXYZ")),SUMPRODUCT((MID(B1088,{1,2,3,4,5,6,7,8,9,10,11,12,13,14,15,16,17,18,19,20,21,22,23,24,25,26,27,28,29,30},1)&lt;&gt;"")*ISERROR(FIND(MID(B1088,{1,2,3,4,5,6,7,8,9,10,11,12,13,14,15,16,17,18,19,20,21,22,23,24,25,26,27,28,29,30},1),"ABCDEFGHIJKLMNOPQRSTUVWXYZ0123456789-_")))=0,ISERROR(VALUE(B1088)))),"Недопустимый код: только латинские буквы A-Z в верхнем регистре, цифры, - и _; начало с буквы, до 30 символов (например MILK-001)",IF(SUMPRODUCT(--EXACT('Номенклатура'!$A$6:$A$205,B1088))=0,"Код не найден в номенклатуре",IF(SUMPRODUCT(--EXACT('Номенклатура'!$A$6:$A$205,B1088))&gt;1,"Код повторяется в номенклатуре",IF(ISNA(MATCH(C1088,{"Приход","Расход","Списание","Корректировка остатка"},0)),"Выберите тип операции",IF(NOT(ISNUMBER(D1088)),"Укажите количество",IF(D1088=0,"Количество не может быть 0",IF(AND(C1088&lt;&gt;"Корректировка остатка",D1088&lt;0),"Для этого типа количество положительное",IF(NOT(ISNUMBER('Номенклатура'!$C$2)),"Укажите дату начала учёта",IF(A1088&lt;INT('Номенклатура'!$C$2),"Раньше даты начала учёта: НЕ учтено",IF(AND(C1088="Корректировка остатка",TRIM(G1088)=""),"Учтено: добавьте пояснение","ОК")))))))))))))</f>
        <v/>
      </c>
    </row>
    <row r="1089" spans="1:9" x14ac:dyDescent="0.25">
      <c r="A1089" s="16"/>
      <c r="B1089" s="13"/>
      <c r="C1089" s="13"/>
      <c r="D1089" s="14"/>
      <c r="E1089" s="17" t="str">
        <f>IF(OR(B1089="",SUMPRODUCT(--EXACT('Номенклатура'!$A$6:$A$205,B1089))&lt;&gt;1),"",INDEX('Номенклатура'!$D$6:$D$205,SUMPRODUCT(EXACT('Номенклатура'!$A$6:$A$205,B1089)*(ROW('Номенклатура'!$A$6:$A$205)-5)))&amp;"")</f>
        <v/>
      </c>
      <c r="F1089" s="18" t="str">
        <f>IF(OR(I1089="ОК",I1089="Учтено: добавьте пояснение"),IF(C1089="Приход",D1089,IF(C1089="Корректировка остатка",D1089,-D1089)),"")</f>
        <v/>
      </c>
      <c r="G1089" s="13"/>
      <c r="H1089" s="15" t="str">
        <f>IF(OR(B1089="",SUMPRODUCT(--EXACT('Номенклатура'!$A$6:$A$205,B1089))&lt;&gt;1),"",INDEX('Номенклатура'!$B$6:$B$205,SUMPRODUCT(EXACT('Номенклатура'!$A$6:$A$205,B1089)*(ROW('Номенклатура'!$A$6:$A$205)-5)))&amp;"")</f>
        <v/>
      </c>
      <c r="I1089" s="15" t="str">
        <f>IF(COUNTA(A1089:D1089,G1089)=0,"",IF(NOT(ISNUMBER(A1089)),"Укажите дату",IF(B1089="","Укажите код",IF(NOT(AND(ISTEXT(B1089),LEN(B1089)&gt;0,LEN(B1089)&lt;=30,ISNUMBER(FIND(LEFT(B1089,1),"ABCDEFGHIJKLMNOPQRSTUVWXYZ")),SUMPRODUCT((MID(B1089,{1,2,3,4,5,6,7,8,9,10,11,12,13,14,15,16,17,18,19,20,21,22,23,24,25,26,27,28,29,30},1)&lt;&gt;"")*ISERROR(FIND(MID(B1089,{1,2,3,4,5,6,7,8,9,10,11,12,13,14,15,16,17,18,19,20,21,22,23,24,25,26,27,28,29,30},1),"ABCDEFGHIJKLMNOPQRSTUVWXYZ0123456789-_")))=0,ISERROR(VALUE(B1089)))),"Недопустимый код: только латинские буквы A-Z в верхнем регистре, цифры, - и _; начало с буквы, до 30 символов (например MILK-001)",IF(SUMPRODUCT(--EXACT('Номенклатура'!$A$6:$A$205,B1089))=0,"Код не найден в номенклатуре",IF(SUMPRODUCT(--EXACT('Номенклатура'!$A$6:$A$205,B1089))&gt;1,"Код повторяется в номенклатуре",IF(ISNA(MATCH(C1089,{"Приход","Расход","Списание","Корректировка остатка"},0)),"Выберите тип операции",IF(NOT(ISNUMBER(D1089)),"Укажите количество",IF(D1089=0,"Количество не может быть 0",IF(AND(C1089&lt;&gt;"Корректировка остатка",D1089&lt;0),"Для этого типа количество положительное",IF(NOT(ISNUMBER('Номенклатура'!$C$2)),"Укажите дату начала учёта",IF(A1089&lt;INT('Номенклатура'!$C$2),"Раньше даты начала учёта: НЕ учтено",IF(AND(C1089="Корректировка остатка",TRIM(G1089)=""),"Учтено: добавьте пояснение","ОК")))))))))))))</f>
        <v/>
      </c>
    </row>
    <row r="1090" spans="1:9" x14ac:dyDescent="0.25">
      <c r="A1090" s="16"/>
      <c r="B1090" s="13"/>
      <c r="C1090" s="13"/>
      <c r="D1090" s="14"/>
      <c r="E1090" s="17" t="str">
        <f>IF(OR(B1090="",SUMPRODUCT(--EXACT('Номенклатура'!$A$6:$A$205,B1090))&lt;&gt;1),"",INDEX('Номенклатура'!$D$6:$D$205,SUMPRODUCT(EXACT('Номенклатура'!$A$6:$A$205,B1090)*(ROW('Номенклатура'!$A$6:$A$205)-5)))&amp;"")</f>
        <v/>
      </c>
      <c r="F1090" s="18" t="str">
        <f>IF(OR(I1090="ОК",I1090="Учтено: добавьте пояснение"),IF(C1090="Приход",D1090,IF(C1090="Корректировка остатка",D1090,-D1090)),"")</f>
        <v/>
      </c>
      <c r="G1090" s="13"/>
      <c r="H1090" s="15" t="str">
        <f>IF(OR(B1090="",SUMPRODUCT(--EXACT('Номенклатура'!$A$6:$A$205,B1090))&lt;&gt;1),"",INDEX('Номенклатура'!$B$6:$B$205,SUMPRODUCT(EXACT('Номенклатура'!$A$6:$A$205,B1090)*(ROW('Номенклатура'!$A$6:$A$205)-5)))&amp;"")</f>
        <v/>
      </c>
      <c r="I1090" s="15" t="str">
        <f>IF(COUNTA(A1090:D1090,G1090)=0,"",IF(NOT(ISNUMBER(A1090)),"Укажите дату",IF(B1090="","Укажите код",IF(NOT(AND(ISTEXT(B1090),LEN(B1090)&gt;0,LEN(B1090)&lt;=30,ISNUMBER(FIND(LEFT(B1090,1),"ABCDEFGHIJKLMNOPQRSTUVWXYZ")),SUMPRODUCT((MID(B1090,{1,2,3,4,5,6,7,8,9,10,11,12,13,14,15,16,17,18,19,20,21,22,23,24,25,26,27,28,29,30},1)&lt;&gt;"")*ISERROR(FIND(MID(B1090,{1,2,3,4,5,6,7,8,9,10,11,12,13,14,15,16,17,18,19,20,21,22,23,24,25,26,27,28,29,30},1),"ABCDEFGHIJKLMNOPQRSTUVWXYZ0123456789-_")))=0,ISERROR(VALUE(B1090)))),"Недопустимый код: только латинские буквы A-Z в верхнем регистре, цифры, - и _; начало с буквы, до 30 символов (например MILK-001)",IF(SUMPRODUCT(--EXACT('Номенклатура'!$A$6:$A$205,B1090))=0,"Код не найден в номенклатуре",IF(SUMPRODUCT(--EXACT('Номенклатура'!$A$6:$A$205,B1090))&gt;1,"Код повторяется в номенклатуре",IF(ISNA(MATCH(C1090,{"Приход","Расход","Списание","Корректировка остатка"},0)),"Выберите тип операции",IF(NOT(ISNUMBER(D1090)),"Укажите количество",IF(D1090=0,"Количество не может быть 0",IF(AND(C1090&lt;&gt;"Корректировка остатка",D1090&lt;0),"Для этого типа количество положительное",IF(NOT(ISNUMBER('Номенклатура'!$C$2)),"Укажите дату начала учёта",IF(A1090&lt;INT('Номенклатура'!$C$2),"Раньше даты начала учёта: НЕ учтено",IF(AND(C1090="Корректировка остатка",TRIM(G1090)=""),"Учтено: добавьте пояснение","ОК")))))))))))))</f>
        <v/>
      </c>
    </row>
    <row r="1091" spans="1:9" x14ac:dyDescent="0.25">
      <c r="A1091" s="16"/>
      <c r="B1091" s="13"/>
      <c r="C1091" s="13"/>
      <c r="D1091" s="14"/>
      <c r="E1091" s="17" t="str">
        <f>IF(OR(B1091="",SUMPRODUCT(--EXACT('Номенклатура'!$A$6:$A$205,B1091))&lt;&gt;1),"",INDEX('Номенклатура'!$D$6:$D$205,SUMPRODUCT(EXACT('Номенклатура'!$A$6:$A$205,B1091)*(ROW('Номенклатура'!$A$6:$A$205)-5)))&amp;"")</f>
        <v/>
      </c>
      <c r="F1091" s="18" t="str">
        <f>IF(OR(I1091="ОК",I1091="Учтено: добавьте пояснение"),IF(C1091="Приход",D1091,IF(C1091="Корректировка остатка",D1091,-D1091)),"")</f>
        <v/>
      </c>
      <c r="G1091" s="13"/>
      <c r="H1091" s="15" t="str">
        <f>IF(OR(B1091="",SUMPRODUCT(--EXACT('Номенклатура'!$A$6:$A$205,B1091))&lt;&gt;1),"",INDEX('Номенклатура'!$B$6:$B$205,SUMPRODUCT(EXACT('Номенклатура'!$A$6:$A$205,B1091)*(ROW('Номенклатура'!$A$6:$A$205)-5)))&amp;"")</f>
        <v/>
      </c>
      <c r="I1091" s="15" t="str">
        <f>IF(COUNTA(A1091:D1091,G1091)=0,"",IF(NOT(ISNUMBER(A1091)),"Укажите дату",IF(B1091="","Укажите код",IF(NOT(AND(ISTEXT(B1091),LEN(B1091)&gt;0,LEN(B1091)&lt;=30,ISNUMBER(FIND(LEFT(B1091,1),"ABCDEFGHIJKLMNOPQRSTUVWXYZ")),SUMPRODUCT((MID(B1091,{1,2,3,4,5,6,7,8,9,10,11,12,13,14,15,16,17,18,19,20,21,22,23,24,25,26,27,28,29,30},1)&lt;&gt;"")*ISERROR(FIND(MID(B1091,{1,2,3,4,5,6,7,8,9,10,11,12,13,14,15,16,17,18,19,20,21,22,23,24,25,26,27,28,29,30},1),"ABCDEFGHIJKLMNOPQRSTUVWXYZ0123456789-_")))=0,ISERROR(VALUE(B1091)))),"Недопустимый код: только латинские буквы A-Z в верхнем регистре, цифры, - и _; начало с буквы, до 30 символов (например MILK-001)",IF(SUMPRODUCT(--EXACT('Номенклатура'!$A$6:$A$205,B1091))=0,"Код не найден в номенклатуре",IF(SUMPRODUCT(--EXACT('Номенклатура'!$A$6:$A$205,B1091))&gt;1,"Код повторяется в номенклатуре",IF(ISNA(MATCH(C1091,{"Приход","Расход","Списание","Корректировка остатка"},0)),"Выберите тип операции",IF(NOT(ISNUMBER(D1091)),"Укажите количество",IF(D1091=0,"Количество не может быть 0",IF(AND(C1091&lt;&gt;"Корректировка остатка",D1091&lt;0),"Для этого типа количество положительное",IF(NOT(ISNUMBER('Номенклатура'!$C$2)),"Укажите дату начала учёта",IF(A1091&lt;INT('Номенклатура'!$C$2),"Раньше даты начала учёта: НЕ учтено",IF(AND(C1091="Корректировка остатка",TRIM(G1091)=""),"Учтено: добавьте пояснение","ОК")))))))))))))</f>
        <v/>
      </c>
    </row>
    <row r="1092" spans="1:9" x14ac:dyDescent="0.25">
      <c r="A1092" s="16"/>
      <c r="B1092" s="13"/>
      <c r="C1092" s="13"/>
      <c r="D1092" s="14"/>
      <c r="E1092" s="17" t="str">
        <f>IF(OR(B1092="",SUMPRODUCT(--EXACT('Номенклатура'!$A$6:$A$205,B1092))&lt;&gt;1),"",INDEX('Номенклатура'!$D$6:$D$205,SUMPRODUCT(EXACT('Номенклатура'!$A$6:$A$205,B1092)*(ROW('Номенклатура'!$A$6:$A$205)-5)))&amp;"")</f>
        <v/>
      </c>
      <c r="F1092" s="18" t="str">
        <f>IF(OR(I1092="ОК",I1092="Учтено: добавьте пояснение"),IF(C1092="Приход",D1092,IF(C1092="Корректировка остатка",D1092,-D1092)),"")</f>
        <v/>
      </c>
      <c r="G1092" s="13"/>
      <c r="H1092" s="15" t="str">
        <f>IF(OR(B1092="",SUMPRODUCT(--EXACT('Номенклатура'!$A$6:$A$205,B1092))&lt;&gt;1),"",INDEX('Номенклатура'!$B$6:$B$205,SUMPRODUCT(EXACT('Номенклатура'!$A$6:$A$205,B1092)*(ROW('Номенклатура'!$A$6:$A$205)-5)))&amp;"")</f>
        <v/>
      </c>
      <c r="I1092" s="15" t="str">
        <f>IF(COUNTA(A1092:D1092,G1092)=0,"",IF(NOT(ISNUMBER(A1092)),"Укажите дату",IF(B1092="","Укажите код",IF(NOT(AND(ISTEXT(B1092),LEN(B1092)&gt;0,LEN(B1092)&lt;=30,ISNUMBER(FIND(LEFT(B1092,1),"ABCDEFGHIJKLMNOPQRSTUVWXYZ")),SUMPRODUCT((MID(B1092,{1,2,3,4,5,6,7,8,9,10,11,12,13,14,15,16,17,18,19,20,21,22,23,24,25,26,27,28,29,30},1)&lt;&gt;"")*ISERROR(FIND(MID(B1092,{1,2,3,4,5,6,7,8,9,10,11,12,13,14,15,16,17,18,19,20,21,22,23,24,25,26,27,28,29,30},1),"ABCDEFGHIJKLMNOPQRSTUVWXYZ0123456789-_")))=0,ISERROR(VALUE(B1092)))),"Недопустимый код: только латинские буквы A-Z в верхнем регистре, цифры, - и _; начало с буквы, до 30 символов (например MILK-001)",IF(SUMPRODUCT(--EXACT('Номенклатура'!$A$6:$A$205,B1092))=0,"Код не найден в номенклатуре",IF(SUMPRODUCT(--EXACT('Номенклатура'!$A$6:$A$205,B1092))&gt;1,"Код повторяется в номенклатуре",IF(ISNA(MATCH(C1092,{"Приход","Расход","Списание","Корректировка остатка"},0)),"Выберите тип операции",IF(NOT(ISNUMBER(D1092)),"Укажите количество",IF(D1092=0,"Количество не может быть 0",IF(AND(C1092&lt;&gt;"Корректировка остатка",D1092&lt;0),"Для этого типа количество положительное",IF(NOT(ISNUMBER('Номенклатура'!$C$2)),"Укажите дату начала учёта",IF(A1092&lt;INT('Номенклатура'!$C$2),"Раньше даты начала учёта: НЕ учтено",IF(AND(C1092="Корректировка остатка",TRIM(G1092)=""),"Учтено: добавьте пояснение","ОК")))))))))))))</f>
        <v/>
      </c>
    </row>
    <row r="1093" spans="1:9" x14ac:dyDescent="0.25">
      <c r="A1093" s="16"/>
      <c r="B1093" s="13"/>
      <c r="C1093" s="13"/>
      <c r="D1093" s="14"/>
      <c r="E1093" s="17" t="str">
        <f>IF(OR(B1093="",SUMPRODUCT(--EXACT('Номенклатура'!$A$6:$A$205,B1093))&lt;&gt;1),"",INDEX('Номенклатура'!$D$6:$D$205,SUMPRODUCT(EXACT('Номенклатура'!$A$6:$A$205,B1093)*(ROW('Номенклатура'!$A$6:$A$205)-5)))&amp;"")</f>
        <v/>
      </c>
      <c r="F1093" s="18" t="str">
        <f>IF(OR(I1093="ОК",I1093="Учтено: добавьте пояснение"),IF(C1093="Приход",D1093,IF(C1093="Корректировка остатка",D1093,-D1093)),"")</f>
        <v/>
      </c>
      <c r="G1093" s="13"/>
      <c r="H1093" s="15" t="str">
        <f>IF(OR(B1093="",SUMPRODUCT(--EXACT('Номенклатура'!$A$6:$A$205,B1093))&lt;&gt;1),"",INDEX('Номенклатура'!$B$6:$B$205,SUMPRODUCT(EXACT('Номенклатура'!$A$6:$A$205,B1093)*(ROW('Номенклатура'!$A$6:$A$205)-5)))&amp;"")</f>
        <v/>
      </c>
      <c r="I1093" s="15" t="str">
        <f>IF(COUNTA(A1093:D1093,G1093)=0,"",IF(NOT(ISNUMBER(A1093)),"Укажите дату",IF(B1093="","Укажите код",IF(NOT(AND(ISTEXT(B1093),LEN(B1093)&gt;0,LEN(B1093)&lt;=30,ISNUMBER(FIND(LEFT(B1093,1),"ABCDEFGHIJKLMNOPQRSTUVWXYZ")),SUMPRODUCT((MID(B1093,{1,2,3,4,5,6,7,8,9,10,11,12,13,14,15,16,17,18,19,20,21,22,23,24,25,26,27,28,29,30},1)&lt;&gt;"")*ISERROR(FIND(MID(B1093,{1,2,3,4,5,6,7,8,9,10,11,12,13,14,15,16,17,18,19,20,21,22,23,24,25,26,27,28,29,30},1),"ABCDEFGHIJKLMNOPQRSTUVWXYZ0123456789-_")))=0,ISERROR(VALUE(B1093)))),"Недопустимый код: только латинские буквы A-Z в верхнем регистре, цифры, - и _; начало с буквы, до 30 символов (например MILK-001)",IF(SUMPRODUCT(--EXACT('Номенклатура'!$A$6:$A$205,B1093))=0,"Код не найден в номенклатуре",IF(SUMPRODUCT(--EXACT('Номенклатура'!$A$6:$A$205,B1093))&gt;1,"Код повторяется в номенклатуре",IF(ISNA(MATCH(C1093,{"Приход","Расход","Списание","Корректировка остатка"},0)),"Выберите тип операции",IF(NOT(ISNUMBER(D1093)),"Укажите количество",IF(D1093=0,"Количество не может быть 0",IF(AND(C1093&lt;&gt;"Корректировка остатка",D1093&lt;0),"Для этого типа количество положительное",IF(NOT(ISNUMBER('Номенклатура'!$C$2)),"Укажите дату начала учёта",IF(A1093&lt;INT('Номенклатура'!$C$2),"Раньше даты начала учёта: НЕ учтено",IF(AND(C1093="Корректировка остатка",TRIM(G1093)=""),"Учтено: добавьте пояснение","ОК")))))))))))))</f>
        <v/>
      </c>
    </row>
    <row r="1094" spans="1:9" x14ac:dyDescent="0.25">
      <c r="A1094" s="16"/>
      <c r="B1094" s="13"/>
      <c r="C1094" s="13"/>
      <c r="D1094" s="14"/>
      <c r="E1094" s="17" t="str">
        <f>IF(OR(B1094="",SUMPRODUCT(--EXACT('Номенклатура'!$A$6:$A$205,B1094))&lt;&gt;1),"",INDEX('Номенклатура'!$D$6:$D$205,SUMPRODUCT(EXACT('Номенклатура'!$A$6:$A$205,B1094)*(ROW('Номенклатура'!$A$6:$A$205)-5)))&amp;"")</f>
        <v/>
      </c>
      <c r="F1094" s="18" t="str">
        <f>IF(OR(I1094="ОК",I1094="Учтено: добавьте пояснение"),IF(C1094="Приход",D1094,IF(C1094="Корректировка остатка",D1094,-D1094)),"")</f>
        <v/>
      </c>
      <c r="G1094" s="13"/>
      <c r="H1094" s="15" t="str">
        <f>IF(OR(B1094="",SUMPRODUCT(--EXACT('Номенклатура'!$A$6:$A$205,B1094))&lt;&gt;1),"",INDEX('Номенклатура'!$B$6:$B$205,SUMPRODUCT(EXACT('Номенклатура'!$A$6:$A$205,B1094)*(ROW('Номенклатура'!$A$6:$A$205)-5)))&amp;"")</f>
        <v/>
      </c>
      <c r="I1094" s="15" t="str">
        <f>IF(COUNTA(A1094:D1094,G1094)=0,"",IF(NOT(ISNUMBER(A1094)),"Укажите дату",IF(B1094="","Укажите код",IF(NOT(AND(ISTEXT(B1094),LEN(B1094)&gt;0,LEN(B1094)&lt;=30,ISNUMBER(FIND(LEFT(B1094,1),"ABCDEFGHIJKLMNOPQRSTUVWXYZ")),SUMPRODUCT((MID(B1094,{1,2,3,4,5,6,7,8,9,10,11,12,13,14,15,16,17,18,19,20,21,22,23,24,25,26,27,28,29,30},1)&lt;&gt;"")*ISERROR(FIND(MID(B1094,{1,2,3,4,5,6,7,8,9,10,11,12,13,14,15,16,17,18,19,20,21,22,23,24,25,26,27,28,29,30},1),"ABCDEFGHIJKLMNOPQRSTUVWXYZ0123456789-_")))=0,ISERROR(VALUE(B1094)))),"Недопустимый код: только латинские буквы A-Z в верхнем регистре, цифры, - и _; начало с буквы, до 30 символов (например MILK-001)",IF(SUMPRODUCT(--EXACT('Номенклатура'!$A$6:$A$205,B1094))=0,"Код не найден в номенклатуре",IF(SUMPRODUCT(--EXACT('Номенклатура'!$A$6:$A$205,B1094))&gt;1,"Код повторяется в номенклатуре",IF(ISNA(MATCH(C1094,{"Приход","Расход","Списание","Корректировка остатка"},0)),"Выберите тип операции",IF(NOT(ISNUMBER(D1094)),"Укажите количество",IF(D1094=0,"Количество не может быть 0",IF(AND(C1094&lt;&gt;"Корректировка остатка",D1094&lt;0),"Для этого типа количество положительное",IF(NOT(ISNUMBER('Номенклатура'!$C$2)),"Укажите дату начала учёта",IF(A1094&lt;INT('Номенклатура'!$C$2),"Раньше даты начала учёта: НЕ учтено",IF(AND(C1094="Корректировка остатка",TRIM(G1094)=""),"Учтено: добавьте пояснение","ОК")))))))))))))</f>
        <v/>
      </c>
    </row>
    <row r="1095" spans="1:9" x14ac:dyDescent="0.25">
      <c r="A1095" s="16"/>
      <c r="B1095" s="13"/>
      <c r="C1095" s="13"/>
      <c r="D1095" s="14"/>
      <c r="E1095" s="17" t="str">
        <f>IF(OR(B1095="",SUMPRODUCT(--EXACT('Номенклатура'!$A$6:$A$205,B1095))&lt;&gt;1),"",INDEX('Номенклатура'!$D$6:$D$205,SUMPRODUCT(EXACT('Номенклатура'!$A$6:$A$205,B1095)*(ROW('Номенклатура'!$A$6:$A$205)-5)))&amp;"")</f>
        <v/>
      </c>
      <c r="F1095" s="18" t="str">
        <f>IF(OR(I1095="ОК",I1095="Учтено: добавьте пояснение"),IF(C1095="Приход",D1095,IF(C1095="Корректировка остатка",D1095,-D1095)),"")</f>
        <v/>
      </c>
      <c r="G1095" s="13"/>
      <c r="H1095" s="15" t="str">
        <f>IF(OR(B1095="",SUMPRODUCT(--EXACT('Номенклатура'!$A$6:$A$205,B1095))&lt;&gt;1),"",INDEX('Номенклатура'!$B$6:$B$205,SUMPRODUCT(EXACT('Номенклатура'!$A$6:$A$205,B1095)*(ROW('Номенклатура'!$A$6:$A$205)-5)))&amp;"")</f>
        <v/>
      </c>
      <c r="I1095" s="15" t="str">
        <f>IF(COUNTA(A1095:D1095,G1095)=0,"",IF(NOT(ISNUMBER(A1095)),"Укажите дату",IF(B1095="","Укажите код",IF(NOT(AND(ISTEXT(B1095),LEN(B1095)&gt;0,LEN(B1095)&lt;=30,ISNUMBER(FIND(LEFT(B1095,1),"ABCDEFGHIJKLMNOPQRSTUVWXYZ")),SUMPRODUCT((MID(B1095,{1,2,3,4,5,6,7,8,9,10,11,12,13,14,15,16,17,18,19,20,21,22,23,24,25,26,27,28,29,30},1)&lt;&gt;"")*ISERROR(FIND(MID(B1095,{1,2,3,4,5,6,7,8,9,10,11,12,13,14,15,16,17,18,19,20,21,22,23,24,25,26,27,28,29,30},1),"ABCDEFGHIJKLMNOPQRSTUVWXYZ0123456789-_")))=0,ISERROR(VALUE(B1095)))),"Недопустимый код: только латинские буквы A-Z в верхнем регистре, цифры, - и _; начало с буквы, до 30 символов (например MILK-001)",IF(SUMPRODUCT(--EXACT('Номенклатура'!$A$6:$A$205,B1095))=0,"Код не найден в номенклатуре",IF(SUMPRODUCT(--EXACT('Номенклатура'!$A$6:$A$205,B1095))&gt;1,"Код повторяется в номенклатуре",IF(ISNA(MATCH(C1095,{"Приход","Расход","Списание","Корректировка остатка"},0)),"Выберите тип операции",IF(NOT(ISNUMBER(D1095)),"Укажите количество",IF(D1095=0,"Количество не может быть 0",IF(AND(C1095&lt;&gt;"Корректировка остатка",D1095&lt;0),"Для этого типа количество положительное",IF(NOT(ISNUMBER('Номенклатура'!$C$2)),"Укажите дату начала учёта",IF(A1095&lt;INT('Номенклатура'!$C$2),"Раньше даты начала учёта: НЕ учтено",IF(AND(C1095="Корректировка остатка",TRIM(G1095)=""),"Учтено: добавьте пояснение","ОК")))))))))))))</f>
        <v/>
      </c>
    </row>
    <row r="1096" spans="1:9" x14ac:dyDescent="0.25">
      <c r="A1096" s="16"/>
      <c r="B1096" s="13"/>
      <c r="C1096" s="13"/>
      <c r="D1096" s="14"/>
      <c r="E1096" s="17" t="str">
        <f>IF(OR(B1096="",SUMPRODUCT(--EXACT('Номенклатура'!$A$6:$A$205,B1096))&lt;&gt;1),"",INDEX('Номенклатура'!$D$6:$D$205,SUMPRODUCT(EXACT('Номенклатура'!$A$6:$A$205,B1096)*(ROW('Номенклатура'!$A$6:$A$205)-5)))&amp;"")</f>
        <v/>
      </c>
      <c r="F1096" s="18" t="str">
        <f>IF(OR(I1096="ОК",I1096="Учтено: добавьте пояснение"),IF(C1096="Приход",D1096,IF(C1096="Корректировка остатка",D1096,-D1096)),"")</f>
        <v/>
      </c>
      <c r="G1096" s="13"/>
      <c r="H1096" s="15" t="str">
        <f>IF(OR(B1096="",SUMPRODUCT(--EXACT('Номенклатура'!$A$6:$A$205,B1096))&lt;&gt;1),"",INDEX('Номенклатура'!$B$6:$B$205,SUMPRODUCT(EXACT('Номенклатура'!$A$6:$A$205,B1096)*(ROW('Номенклатура'!$A$6:$A$205)-5)))&amp;"")</f>
        <v/>
      </c>
      <c r="I1096" s="15" t="str">
        <f>IF(COUNTA(A1096:D1096,G1096)=0,"",IF(NOT(ISNUMBER(A1096)),"Укажите дату",IF(B1096="","Укажите код",IF(NOT(AND(ISTEXT(B1096),LEN(B1096)&gt;0,LEN(B1096)&lt;=30,ISNUMBER(FIND(LEFT(B1096,1),"ABCDEFGHIJKLMNOPQRSTUVWXYZ")),SUMPRODUCT((MID(B1096,{1,2,3,4,5,6,7,8,9,10,11,12,13,14,15,16,17,18,19,20,21,22,23,24,25,26,27,28,29,30},1)&lt;&gt;"")*ISERROR(FIND(MID(B1096,{1,2,3,4,5,6,7,8,9,10,11,12,13,14,15,16,17,18,19,20,21,22,23,24,25,26,27,28,29,30},1),"ABCDEFGHIJKLMNOPQRSTUVWXYZ0123456789-_")))=0,ISERROR(VALUE(B1096)))),"Недопустимый код: только латинские буквы A-Z в верхнем регистре, цифры, - и _; начало с буквы, до 30 символов (например MILK-001)",IF(SUMPRODUCT(--EXACT('Номенклатура'!$A$6:$A$205,B1096))=0,"Код не найден в номенклатуре",IF(SUMPRODUCT(--EXACT('Номенклатура'!$A$6:$A$205,B1096))&gt;1,"Код повторяется в номенклатуре",IF(ISNA(MATCH(C1096,{"Приход","Расход","Списание","Корректировка остатка"},0)),"Выберите тип операции",IF(NOT(ISNUMBER(D1096)),"Укажите количество",IF(D1096=0,"Количество не может быть 0",IF(AND(C1096&lt;&gt;"Корректировка остатка",D1096&lt;0),"Для этого типа количество положительное",IF(NOT(ISNUMBER('Номенклатура'!$C$2)),"Укажите дату начала учёта",IF(A1096&lt;INT('Номенклатура'!$C$2),"Раньше даты начала учёта: НЕ учтено",IF(AND(C1096="Корректировка остатка",TRIM(G1096)=""),"Учтено: добавьте пояснение","ОК")))))))))))))</f>
        <v/>
      </c>
    </row>
    <row r="1097" spans="1:9" x14ac:dyDescent="0.25">
      <c r="A1097" s="16"/>
      <c r="B1097" s="13"/>
      <c r="C1097" s="13"/>
      <c r="D1097" s="14"/>
      <c r="E1097" s="17" t="str">
        <f>IF(OR(B1097="",SUMPRODUCT(--EXACT('Номенклатура'!$A$6:$A$205,B1097))&lt;&gt;1),"",INDEX('Номенклатура'!$D$6:$D$205,SUMPRODUCT(EXACT('Номенклатура'!$A$6:$A$205,B1097)*(ROW('Номенклатура'!$A$6:$A$205)-5)))&amp;"")</f>
        <v/>
      </c>
      <c r="F1097" s="18" t="str">
        <f>IF(OR(I1097="ОК",I1097="Учтено: добавьте пояснение"),IF(C1097="Приход",D1097,IF(C1097="Корректировка остатка",D1097,-D1097)),"")</f>
        <v/>
      </c>
      <c r="G1097" s="13"/>
      <c r="H1097" s="15" t="str">
        <f>IF(OR(B1097="",SUMPRODUCT(--EXACT('Номенклатура'!$A$6:$A$205,B1097))&lt;&gt;1),"",INDEX('Номенклатура'!$B$6:$B$205,SUMPRODUCT(EXACT('Номенклатура'!$A$6:$A$205,B1097)*(ROW('Номенклатура'!$A$6:$A$205)-5)))&amp;"")</f>
        <v/>
      </c>
      <c r="I1097" s="15" t="str">
        <f>IF(COUNTA(A1097:D1097,G1097)=0,"",IF(NOT(ISNUMBER(A1097)),"Укажите дату",IF(B1097="","Укажите код",IF(NOT(AND(ISTEXT(B1097),LEN(B1097)&gt;0,LEN(B1097)&lt;=30,ISNUMBER(FIND(LEFT(B1097,1),"ABCDEFGHIJKLMNOPQRSTUVWXYZ")),SUMPRODUCT((MID(B1097,{1,2,3,4,5,6,7,8,9,10,11,12,13,14,15,16,17,18,19,20,21,22,23,24,25,26,27,28,29,30},1)&lt;&gt;"")*ISERROR(FIND(MID(B1097,{1,2,3,4,5,6,7,8,9,10,11,12,13,14,15,16,17,18,19,20,21,22,23,24,25,26,27,28,29,30},1),"ABCDEFGHIJKLMNOPQRSTUVWXYZ0123456789-_")))=0,ISERROR(VALUE(B1097)))),"Недопустимый код: только латинские буквы A-Z в верхнем регистре, цифры, - и _; начало с буквы, до 30 символов (например MILK-001)",IF(SUMPRODUCT(--EXACT('Номенклатура'!$A$6:$A$205,B1097))=0,"Код не найден в номенклатуре",IF(SUMPRODUCT(--EXACT('Номенклатура'!$A$6:$A$205,B1097))&gt;1,"Код повторяется в номенклатуре",IF(ISNA(MATCH(C1097,{"Приход","Расход","Списание","Корректировка остатка"},0)),"Выберите тип операции",IF(NOT(ISNUMBER(D1097)),"Укажите количество",IF(D1097=0,"Количество не может быть 0",IF(AND(C1097&lt;&gt;"Корректировка остатка",D1097&lt;0),"Для этого типа количество положительное",IF(NOT(ISNUMBER('Номенклатура'!$C$2)),"Укажите дату начала учёта",IF(A1097&lt;INT('Номенклатура'!$C$2),"Раньше даты начала учёта: НЕ учтено",IF(AND(C1097="Корректировка остатка",TRIM(G1097)=""),"Учтено: добавьте пояснение","ОК")))))))))))))</f>
        <v/>
      </c>
    </row>
    <row r="1098" spans="1:9" x14ac:dyDescent="0.25">
      <c r="A1098" s="16"/>
      <c r="B1098" s="13"/>
      <c r="C1098" s="13"/>
      <c r="D1098" s="14"/>
      <c r="E1098" s="17" t="str">
        <f>IF(OR(B1098="",SUMPRODUCT(--EXACT('Номенклатура'!$A$6:$A$205,B1098))&lt;&gt;1),"",INDEX('Номенклатура'!$D$6:$D$205,SUMPRODUCT(EXACT('Номенклатура'!$A$6:$A$205,B1098)*(ROW('Номенклатура'!$A$6:$A$205)-5)))&amp;"")</f>
        <v/>
      </c>
      <c r="F1098" s="18" t="str">
        <f>IF(OR(I1098="ОК",I1098="Учтено: добавьте пояснение"),IF(C1098="Приход",D1098,IF(C1098="Корректировка остатка",D1098,-D1098)),"")</f>
        <v/>
      </c>
      <c r="G1098" s="13"/>
      <c r="H1098" s="15" t="str">
        <f>IF(OR(B1098="",SUMPRODUCT(--EXACT('Номенклатура'!$A$6:$A$205,B1098))&lt;&gt;1),"",INDEX('Номенклатура'!$B$6:$B$205,SUMPRODUCT(EXACT('Номенклатура'!$A$6:$A$205,B1098)*(ROW('Номенклатура'!$A$6:$A$205)-5)))&amp;"")</f>
        <v/>
      </c>
      <c r="I1098" s="15" t="str">
        <f>IF(COUNTA(A1098:D1098,G1098)=0,"",IF(NOT(ISNUMBER(A1098)),"Укажите дату",IF(B1098="","Укажите код",IF(NOT(AND(ISTEXT(B1098),LEN(B1098)&gt;0,LEN(B1098)&lt;=30,ISNUMBER(FIND(LEFT(B1098,1),"ABCDEFGHIJKLMNOPQRSTUVWXYZ")),SUMPRODUCT((MID(B1098,{1,2,3,4,5,6,7,8,9,10,11,12,13,14,15,16,17,18,19,20,21,22,23,24,25,26,27,28,29,30},1)&lt;&gt;"")*ISERROR(FIND(MID(B1098,{1,2,3,4,5,6,7,8,9,10,11,12,13,14,15,16,17,18,19,20,21,22,23,24,25,26,27,28,29,30},1),"ABCDEFGHIJKLMNOPQRSTUVWXYZ0123456789-_")))=0,ISERROR(VALUE(B1098)))),"Недопустимый код: только латинские буквы A-Z в верхнем регистре, цифры, - и _; начало с буквы, до 30 символов (например MILK-001)",IF(SUMPRODUCT(--EXACT('Номенклатура'!$A$6:$A$205,B1098))=0,"Код не найден в номенклатуре",IF(SUMPRODUCT(--EXACT('Номенклатура'!$A$6:$A$205,B1098))&gt;1,"Код повторяется в номенклатуре",IF(ISNA(MATCH(C1098,{"Приход","Расход","Списание","Корректировка остатка"},0)),"Выберите тип операции",IF(NOT(ISNUMBER(D1098)),"Укажите количество",IF(D1098=0,"Количество не может быть 0",IF(AND(C1098&lt;&gt;"Корректировка остатка",D1098&lt;0),"Для этого типа количество положительное",IF(NOT(ISNUMBER('Номенклатура'!$C$2)),"Укажите дату начала учёта",IF(A1098&lt;INT('Номенклатура'!$C$2),"Раньше даты начала учёта: НЕ учтено",IF(AND(C1098="Корректировка остатка",TRIM(G1098)=""),"Учтено: добавьте пояснение","ОК")))))))))))))</f>
        <v/>
      </c>
    </row>
    <row r="1099" spans="1:9" x14ac:dyDescent="0.25">
      <c r="A1099" s="16"/>
      <c r="B1099" s="13"/>
      <c r="C1099" s="13"/>
      <c r="D1099" s="14"/>
      <c r="E1099" s="17" t="str">
        <f>IF(OR(B1099="",SUMPRODUCT(--EXACT('Номенклатура'!$A$6:$A$205,B1099))&lt;&gt;1),"",INDEX('Номенклатура'!$D$6:$D$205,SUMPRODUCT(EXACT('Номенклатура'!$A$6:$A$205,B1099)*(ROW('Номенклатура'!$A$6:$A$205)-5)))&amp;"")</f>
        <v/>
      </c>
      <c r="F1099" s="18" t="str">
        <f>IF(OR(I1099="ОК",I1099="Учтено: добавьте пояснение"),IF(C1099="Приход",D1099,IF(C1099="Корректировка остатка",D1099,-D1099)),"")</f>
        <v/>
      </c>
      <c r="G1099" s="13"/>
      <c r="H1099" s="15" t="str">
        <f>IF(OR(B1099="",SUMPRODUCT(--EXACT('Номенклатура'!$A$6:$A$205,B1099))&lt;&gt;1),"",INDEX('Номенклатура'!$B$6:$B$205,SUMPRODUCT(EXACT('Номенклатура'!$A$6:$A$205,B1099)*(ROW('Номенклатура'!$A$6:$A$205)-5)))&amp;"")</f>
        <v/>
      </c>
      <c r="I1099" s="15" t="str">
        <f>IF(COUNTA(A1099:D1099,G1099)=0,"",IF(NOT(ISNUMBER(A1099)),"Укажите дату",IF(B1099="","Укажите код",IF(NOT(AND(ISTEXT(B1099),LEN(B1099)&gt;0,LEN(B1099)&lt;=30,ISNUMBER(FIND(LEFT(B1099,1),"ABCDEFGHIJKLMNOPQRSTUVWXYZ")),SUMPRODUCT((MID(B1099,{1,2,3,4,5,6,7,8,9,10,11,12,13,14,15,16,17,18,19,20,21,22,23,24,25,26,27,28,29,30},1)&lt;&gt;"")*ISERROR(FIND(MID(B1099,{1,2,3,4,5,6,7,8,9,10,11,12,13,14,15,16,17,18,19,20,21,22,23,24,25,26,27,28,29,30},1),"ABCDEFGHIJKLMNOPQRSTUVWXYZ0123456789-_")))=0,ISERROR(VALUE(B1099)))),"Недопустимый код: только латинские буквы A-Z в верхнем регистре, цифры, - и _; начало с буквы, до 30 символов (например MILK-001)",IF(SUMPRODUCT(--EXACT('Номенклатура'!$A$6:$A$205,B1099))=0,"Код не найден в номенклатуре",IF(SUMPRODUCT(--EXACT('Номенклатура'!$A$6:$A$205,B1099))&gt;1,"Код повторяется в номенклатуре",IF(ISNA(MATCH(C1099,{"Приход","Расход","Списание","Корректировка остатка"},0)),"Выберите тип операции",IF(NOT(ISNUMBER(D1099)),"Укажите количество",IF(D1099=0,"Количество не может быть 0",IF(AND(C1099&lt;&gt;"Корректировка остатка",D1099&lt;0),"Для этого типа количество положительное",IF(NOT(ISNUMBER('Номенклатура'!$C$2)),"Укажите дату начала учёта",IF(A1099&lt;INT('Номенклатура'!$C$2),"Раньше даты начала учёта: НЕ учтено",IF(AND(C1099="Корректировка остатка",TRIM(G1099)=""),"Учтено: добавьте пояснение","ОК")))))))))))))</f>
        <v/>
      </c>
    </row>
    <row r="1100" spans="1:9" x14ac:dyDescent="0.25">
      <c r="A1100" s="16"/>
      <c r="B1100" s="13"/>
      <c r="C1100" s="13"/>
      <c r="D1100" s="14"/>
      <c r="E1100" s="17" t="str">
        <f>IF(OR(B1100="",SUMPRODUCT(--EXACT('Номенклатура'!$A$6:$A$205,B1100))&lt;&gt;1),"",INDEX('Номенклатура'!$D$6:$D$205,SUMPRODUCT(EXACT('Номенклатура'!$A$6:$A$205,B1100)*(ROW('Номенклатура'!$A$6:$A$205)-5)))&amp;"")</f>
        <v/>
      </c>
      <c r="F1100" s="18" t="str">
        <f>IF(OR(I1100="ОК",I1100="Учтено: добавьте пояснение"),IF(C1100="Приход",D1100,IF(C1100="Корректировка остатка",D1100,-D1100)),"")</f>
        <v/>
      </c>
      <c r="G1100" s="13"/>
      <c r="H1100" s="15" t="str">
        <f>IF(OR(B1100="",SUMPRODUCT(--EXACT('Номенклатура'!$A$6:$A$205,B1100))&lt;&gt;1),"",INDEX('Номенклатура'!$B$6:$B$205,SUMPRODUCT(EXACT('Номенклатура'!$A$6:$A$205,B1100)*(ROW('Номенклатура'!$A$6:$A$205)-5)))&amp;"")</f>
        <v/>
      </c>
      <c r="I1100" s="15" t="str">
        <f>IF(COUNTA(A1100:D1100,G1100)=0,"",IF(NOT(ISNUMBER(A1100)),"Укажите дату",IF(B1100="","Укажите код",IF(NOT(AND(ISTEXT(B1100),LEN(B1100)&gt;0,LEN(B1100)&lt;=30,ISNUMBER(FIND(LEFT(B1100,1),"ABCDEFGHIJKLMNOPQRSTUVWXYZ")),SUMPRODUCT((MID(B1100,{1,2,3,4,5,6,7,8,9,10,11,12,13,14,15,16,17,18,19,20,21,22,23,24,25,26,27,28,29,30},1)&lt;&gt;"")*ISERROR(FIND(MID(B1100,{1,2,3,4,5,6,7,8,9,10,11,12,13,14,15,16,17,18,19,20,21,22,23,24,25,26,27,28,29,30},1),"ABCDEFGHIJKLMNOPQRSTUVWXYZ0123456789-_")))=0,ISERROR(VALUE(B1100)))),"Недопустимый код: только латинские буквы A-Z в верхнем регистре, цифры, - и _; начало с буквы, до 30 символов (например MILK-001)",IF(SUMPRODUCT(--EXACT('Номенклатура'!$A$6:$A$205,B1100))=0,"Код не найден в номенклатуре",IF(SUMPRODUCT(--EXACT('Номенклатура'!$A$6:$A$205,B1100))&gt;1,"Код повторяется в номенклатуре",IF(ISNA(MATCH(C1100,{"Приход","Расход","Списание","Корректировка остатка"},0)),"Выберите тип операции",IF(NOT(ISNUMBER(D1100)),"Укажите количество",IF(D1100=0,"Количество не может быть 0",IF(AND(C1100&lt;&gt;"Корректировка остатка",D1100&lt;0),"Для этого типа количество положительное",IF(NOT(ISNUMBER('Номенклатура'!$C$2)),"Укажите дату начала учёта",IF(A1100&lt;INT('Номенклатура'!$C$2),"Раньше даты начала учёта: НЕ учтено",IF(AND(C1100="Корректировка остатка",TRIM(G1100)=""),"Учтено: добавьте пояснение","ОК")))))))))))))</f>
        <v/>
      </c>
    </row>
    <row r="1101" spans="1:9" x14ac:dyDescent="0.25">
      <c r="A1101" s="16"/>
      <c r="B1101" s="13"/>
      <c r="C1101" s="13"/>
      <c r="D1101" s="14"/>
      <c r="E1101" s="17" t="str">
        <f>IF(OR(B1101="",SUMPRODUCT(--EXACT('Номенклатура'!$A$6:$A$205,B1101))&lt;&gt;1),"",INDEX('Номенклатура'!$D$6:$D$205,SUMPRODUCT(EXACT('Номенклатура'!$A$6:$A$205,B1101)*(ROW('Номенклатура'!$A$6:$A$205)-5)))&amp;"")</f>
        <v/>
      </c>
      <c r="F1101" s="18" t="str">
        <f>IF(OR(I1101="ОК",I1101="Учтено: добавьте пояснение"),IF(C1101="Приход",D1101,IF(C1101="Корректировка остатка",D1101,-D1101)),"")</f>
        <v/>
      </c>
      <c r="G1101" s="13"/>
      <c r="H1101" s="15" t="str">
        <f>IF(OR(B1101="",SUMPRODUCT(--EXACT('Номенклатура'!$A$6:$A$205,B1101))&lt;&gt;1),"",INDEX('Номенклатура'!$B$6:$B$205,SUMPRODUCT(EXACT('Номенклатура'!$A$6:$A$205,B1101)*(ROW('Номенклатура'!$A$6:$A$205)-5)))&amp;"")</f>
        <v/>
      </c>
      <c r="I1101" s="15" t="str">
        <f>IF(COUNTA(A1101:D1101,G1101)=0,"",IF(NOT(ISNUMBER(A1101)),"Укажите дату",IF(B1101="","Укажите код",IF(NOT(AND(ISTEXT(B1101),LEN(B1101)&gt;0,LEN(B1101)&lt;=30,ISNUMBER(FIND(LEFT(B1101,1),"ABCDEFGHIJKLMNOPQRSTUVWXYZ")),SUMPRODUCT((MID(B1101,{1,2,3,4,5,6,7,8,9,10,11,12,13,14,15,16,17,18,19,20,21,22,23,24,25,26,27,28,29,30},1)&lt;&gt;"")*ISERROR(FIND(MID(B1101,{1,2,3,4,5,6,7,8,9,10,11,12,13,14,15,16,17,18,19,20,21,22,23,24,25,26,27,28,29,30},1),"ABCDEFGHIJKLMNOPQRSTUVWXYZ0123456789-_")))=0,ISERROR(VALUE(B1101)))),"Недопустимый код: только латинские буквы A-Z в верхнем регистре, цифры, - и _; начало с буквы, до 30 символов (например MILK-001)",IF(SUMPRODUCT(--EXACT('Номенклатура'!$A$6:$A$205,B1101))=0,"Код не найден в номенклатуре",IF(SUMPRODUCT(--EXACT('Номенклатура'!$A$6:$A$205,B1101))&gt;1,"Код повторяется в номенклатуре",IF(ISNA(MATCH(C1101,{"Приход","Расход","Списание","Корректировка остатка"},0)),"Выберите тип операции",IF(NOT(ISNUMBER(D1101)),"Укажите количество",IF(D1101=0,"Количество не может быть 0",IF(AND(C1101&lt;&gt;"Корректировка остатка",D1101&lt;0),"Для этого типа количество положительное",IF(NOT(ISNUMBER('Номенклатура'!$C$2)),"Укажите дату начала учёта",IF(A1101&lt;INT('Номенклатура'!$C$2),"Раньше даты начала учёта: НЕ учтено",IF(AND(C1101="Корректировка остатка",TRIM(G1101)=""),"Учтено: добавьте пояснение","ОК")))))))))))))</f>
        <v/>
      </c>
    </row>
    <row r="1102" spans="1:9" x14ac:dyDescent="0.25">
      <c r="A1102" s="16"/>
      <c r="B1102" s="13"/>
      <c r="C1102" s="13"/>
      <c r="D1102" s="14"/>
      <c r="E1102" s="17" t="str">
        <f>IF(OR(B1102="",SUMPRODUCT(--EXACT('Номенклатура'!$A$6:$A$205,B1102))&lt;&gt;1),"",INDEX('Номенклатура'!$D$6:$D$205,SUMPRODUCT(EXACT('Номенклатура'!$A$6:$A$205,B1102)*(ROW('Номенклатура'!$A$6:$A$205)-5)))&amp;"")</f>
        <v/>
      </c>
      <c r="F1102" s="18" t="str">
        <f>IF(OR(I1102="ОК",I1102="Учтено: добавьте пояснение"),IF(C1102="Приход",D1102,IF(C1102="Корректировка остатка",D1102,-D1102)),"")</f>
        <v/>
      </c>
      <c r="G1102" s="13"/>
      <c r="H1102" s="15" t="str">
        <f>IF(OR(B1102="",SUMPRODUCT(--EXACT('Номенклатура'!$A$6:$A$205,B1102))&lt;&gt;1),"",INDEX('Номенклатура'!$B$6:$B$205,SUMPRODUCT(EXACT('Номенклатура'!$A$6:$A$205,B1102)*(ROW('Номенклатура'!$A$6:$A$205)-5)))&amp;"")</f>
        <v/>
      </c>
      <c r="I1102" s="15" t="str">
        <f>IF(COUNTA(A1102:D1102,G1102)=0,"",IF(NOT(ISNUMBER(A1102)),"Укажите дату",IF(B1102="","Укажите код",IF(NOT(AND(ISTEXT(B1102),LEN(B1102)&gt;0,LEN(B1102)&lt;=30,ISNUMBER(FIND(LEFT(B1102,1),"ABCDEFGHIJKLMNOPQRSTUVWXYZ")),SUMPRODUCT((MID(B1102,{1,2,3,4,5,6,7,8,9,10,11,12,13,14,15,16,17,18,19,20,21,22,23,24,25,26,27,28,29,30},1)&lt;&gt;"")*ISERROR(FIND(MID(B1102,{1,2,3,4,5,6,7,8,9,10,11,12,13,14,15,16,17,18,19,20,21,22,23,24,25,26,27,28,29,30},1),"ABCDEFGHIJKLMNOPQRSTUVWXYZ0123456789-_")))=0,ISERROR(VALUE(B1102)))),"Недопустимый код: только латинские буквы A-Z в верхнем регистре, цифры, - и _; начало с буквы, до 30 символов (например MILK-001)",IF(SUMPRODUCT(--EXACT('Номенклатура'!$A$6:$A$205,B1102))=0,"Код не найден в номенклатуре",IF(SUMPRODUCT(--EXACT('Номенклатура'!$A$6:$A$205,B1102))&gt;1,"Код повторяется в номенклатуре",IF(ISNA(MATCH(C1102,{"Приход","Расход","Списание","Корректировка остатка"},0)),"Выберите тип операции",IF(NOT(ISNUMBER(D1102)),"Укажите количество",IF(D1102=0,"Количество не может быть 0",IF(AND(C1102&lt;&gt;"Корректировка остатка",D1102&lt;0),"Для этого типа количество положительное",IF(NOT(ISNUMBER('Номенклатура'!$C$2)),"Укажите дату начала учёта",IF(A1102&lt;INT('Номенклатура'!$C$2),"Раньше даты начала учёта: НЕ учтено",IF(AND(C1102="Корректировка остатка",TRIM(G1102)=""),"Учтено: добавьте пояснение","ОК")))))))))))))</f>
        <v/>
      </c>
    </row>
    <row r="1103" spans="1:9" x14ac:dyDescent="0.25">
      <c r="A1103" s="16"/>
      <c r="B1103" s="13"/>
      <c r="C1103" s="13"/>
      <c r="D1103" s="14"/>
      <c r="E1103" s="17" t="str">
        <f>IF(OR(B1103="",SUMPRODUCT(--EXACT('Номенклатура'!$A$6:$A$205,B1103))&lt;&gt;1),"",INDEX('Номенклатура'!$D$6:$D$205,SUMPRODUCT(EXACT('Номенклатура'!$A$6:$A$205,B1103)*(ROW('Номенклатура'!$A$6:$A$205)-5)))&amp;"")</f>
        <v/>
      </c>
      <c r="F1103" s="18" t="str">
        <f>IF(OR(I1103="ОК",I1103="Учтено: добавьте пояснение"),IF(C1103="Приход",D1103,IF(C1103="Корректировка остатка",D1103,-D1103)),"")</f>
        <v/>
      </c>
      <c r="G1103" s="13"/>
      <c r="H1103" s="15" t="str">
        <f>IF(OR(B1103="",SUMPRODUCT(--EXACT('Номенклатура'!$A$6:$A$205,B1103))&lt;&gt;1),"",INDEX('Номенклатура'!$B$6:$B$205,SUMPRODUCT(EXACT('Номенклатура'!$A$6:$A$205,B1103)*(ROW('Номенклатура'!$A$6:$A$205)-5)))&amp;"")</f>
        <v/>
      </c>
      <c r="I1103" s="15" t="str">
        <f>IF(COUNTA(A1103:D1103,G1103)=0,"",IF(NOT(ISNUMBER(A1103)),"Укажите дату",IF(B1103="","Укажите код",IF(NOT(AND(ISTEXT(B1103),LEN(B1103)&gt;0,LEN(B1103)&lt;=30,ISNUMBER(FIND(LEFT(B1103,1),"ABCDEFGHIJKLMNOPQRSTUVWXYZ")),SUMPRODUCT((MID(B1103,{1,2,3,4,5,6,7,8,9,10,11,12,13,14,15,16,17,18,19,20,21,22,23,24,25,26,27,28,29,30},1)&lt;&gt;"")*ISERROR(FIND(MID(B1103,{1,2,3,4,5,6,7,8,9,10,11,12,13,14,15,16,17,18,19,20,21,22,23,24,25,26,27,28,29,30},1),"ABCDEFGHIJKLMNOPQRSTUVWXYZ0123456789-_")))=0,ISERROR(VALUE(B1103)))),"Недопустимый код: только латинские буквы A-Z в верхнем регистре, цифры, - и _; начало с буквы, до 30 символов (например MILK-001)",IF(SUMPRODUCT(--EXACT('Номенклатура'!$A$6:$A$205,B1103))=0,"Код не найден в номенклатуре",IF(SUMPRODUCT(--EXACT('Номенклатура'!$A$6:$A$205,B1103))&gt;1,"Код повторяется в номенклатуре",IF(ISNA(MATCH(C1103,{"Приход","Расход","Списание","Корректировка остатка"},0)),"Выберите тип операции",IF(NOT(ISNUMBER(D1103)),"Укажите количество",IF(D1103=0,"Количество не может быть 0",IF(AND(C1103&lt;&gt;"Корректировка остатка",D1103&lt;0),"Для этого типа количество положительное",IF(NOT(ISNUMBER('Номенклатура'!$C$2)),"Укажите дату начала учёта",IF(A1103&lt;INT('Номенклатура'!$C$2),"Раньше даты начала учёта: НЕ учтено",IF(AND(C1103="Корректировка остатка",TRIM(G1103)=""),"Учтено: добавьте пояснение","ОК")))))))))))))</f>
        <v/>
      </c>
    </row>
    <row r="1104" spans="1:9" x14ac:dyDescent="0.25">
      <c r="A1104" s="16"/>
      <c r="B1104" s="13"/>
      <c r="C1104" s="13"/>
      <c r="D1104" s="14"/>
      <c r="E1104" s="17" t="str">
        <f>IF(OR(B1104="",SUMPRODUCT(--EXACT('Номенклатура'!$A$6:$A$205,B1104))&lt;&gt;1),"",INDEX('Номенклатура'!$D$6:$D$205,SUMPRODUCT(EXACT('Номенклатура'!$A$6:$A$205,B1104)*(ROW('Номенклатура'!$A$6:$A$205)-5)))&amp;"")</f>
        <v/>
      </c>
      <c r="F1104" s="18" t="str">
        <f>IF(OR(I1104="ОК",I1104="Учтено: добавьте пояснение"),IF(C1104="Приход",D1104,IF(C1104="Корректировка остатка",D1104,-D1104)),"")</f>
        <v/>
      </c>
      <c r="G1104" s="13"/>
      <c r="H1104" s="15" t="str">
        <f>IF(OR(B1104="",SUMPRODUCT(--EXACT('Номенклатура'!$A$6:$A$205,B1104))&lt;&gt;1),"",INDEX('Номенклатура'!$B$6:$B$205,SUMPRODUCT(EXACT('Номенклатура'!$A$6:$A$205,B1104)*(ROW('Номенклатура'!$A$6:$A$205)-5)))&amp;"")</f>
        <v/>
      </c>
      <c r="I1104" s="15" t="str">
        <f>IF(COUNTA(A1104:D1104,G1104)=0,"",IF(NOT(ISNUMBER(A1104)),"Укажите дату",IF(B1104="","Укажите код",IF(NOT(AND(ISTEXT(B1104),LEN(B1104)&gt;0,LEN(B1104)&lt;=30,ISNUMBER(FIND(LEFT(B1104,1),"ABCDEFGHIJKLMNOPQRSTUVWXYZ")),SUMPRODUCT((MID(B1104,{1,2,3,4,5,6,7,8,9,10,11,12,13,14,15,16,17,18,19,20,21,22,23,24,25,26,27,28,29,30},1)&lt;&gt;"")*ISERROR(FIND(MID(B1104,{1,2,3,4,5,6,7,8,9,10,11,12,13,14,15,16,17,18,19,20,21,22,23,24,25,26,27,28,29,30},1),"ABCDEFGHIJKLMNOPQRSTUVWXYZ0123456789-_")))=0,ISERROR(VALUE(B1104)))),"Недопустимый код: только латинские буквы A-Z в верхнем регистре, цифры, - и _; начало с буквы, до 30 символов (например MILK-001)",IF(SUMPRODUCT(--EXACT('Номенклатура'!$A$6:$A$205,B1104))=0,"Код не найден в номенклатуре",IF(SUMPRODUCT(--EXACT('Номенклатура'!$A$6:$A$205,B1104))&gt;1,"Код повторяется в номенклатуре",IF(ISNA(MATCH(C1104,{"Приход","Расход","Списание","Корректировка остатка"},0)),"Выберите тип операции",IF(NOT(ISNUMBER(D1104)),"Укажите количество",IF(D1104=0,"Количество не может быть 0",IF(AND(C1104&lt;&gt;"Корректировка остатка",D1104&lt;0),"Для этого типа количество положительное",IF(NOT(ISNUMBER('Номенклатура'!$C$2)),"Укажите дату начала учёта",IF(A1104&lt;INT('Номенклатура'!$C$2),"Раньше даты начала учёта: НЕ учтено",IF(AND(C1104="Корректировка остатка",TRIM(G1104)=""),"Учтено: добавьте пояснение","ОК")))))))))))))</f>
        <v/>
      </c>
    </row>
    <row r="1105" spans="1:9" x14ac:dyDescent="0.25">
      <c r="A1105" s="16"/>
      <c r="B1105" s="13"/>
      <c r="C1105" s="13"/>
      <c r="D1105" s="14"/>
      <c r="E1105" s="17" t="str">
        <f>IF(OR(B1105="",SUMPRODUCT(--EXACT('Номенклатура'!$A$6:$A$205,B1105))&lt;&gt;1),"",INDEX('Номенклатура'!$D$6:$D$205,SUMPRODUCT(EXACT('Номенклатура'!$A$6:$A$205,B1105)*(ROW('Номенклатура'!$A$6:$A$205)-5)))&amp;"")</f>
        <v/>
      </c>
      <c r="F1105" s="18" t="str">
        <f>IF(OR(I1105="ОК",I1105="Учтено: добавьте пояснение"),IF(C1105="Приход",D1105,IF(C1105="Корректировка остатка",D1105,-D1105)),"")</f>
        <v/>
      </c>
      <c r="G1105" s="13"/>
      <c r="H1105" s="15" t="str">
        <f>IF(OR(B1105="",SUMPRODUCT(--EXACT('Номенклатура'!$A$6:$A$205,B1105))&lt;&gt;1),"",INDEX('Номенклатура'!$B$6:$B$205,SUMPRODUCT(EXACT('Номенклатура'!$A$6:$A$205,B1105)*(ROW('Номенклатура'!$A$6:$A$205)-5)))&amp;"")</f>
        <v/>
      </c>
      <c r="I1105" s="15" t="str">
        <f>IF(COUNTA(A1105:D1105,G1105)=0,"",IF(NOT(ISNUMBER(A1105)),"Укажите дату",IF(B1105="","Укажите код",IF(NOT(AND(ISTEXT(B1105),LEN(B1105)&gt;0,LEN(B1105)&lt;=30,ISNUMBER(FIND(LEFT(B1105,1),"ABCDEFGHIJKLMNOPQRSTUVWXYZ")),SUMPRODUCT((MID(B1105,{1,2,3,4,5,6,7,8,9,10,11,12,13,14,15,16,17,18,19,20,21,22,23,24,25,26,27,28,29,30},1)&lt;&gt;"")*ISERROR(FIND(MID(B1105,{1,2,3,4,5,6,7,8,9,10,11,12,13,14,15,16,17,18,19,20,21,22,23,24,25,26,27,28,29,30},1),"ABCDEFGHIJKLMNOPQRSTUVWXYZ0123456789-_")))=0,ISERROR(VALUE(B1105)))),"Недопустимый код: только латинские буквы A-Z в верхнем регистре, цифры, - и _; начало с буквы, до 30 символов (например MILK-001)",IF(SUMPRODUCT(--EXACT('Номенклатура'!$A$6:$A$205,B1105))=0,"Код не найден в номенклатуре",IF(SUMPRODUCT(--EXACT('Номенклатура'!$A$6:$A$205,B1105))&gt;1,"Код повторяется в номенклатуре",IF(ISNA(MATCH(C1105,{"Приход","Расход","Списание","Корректировка остатка"},0)),"Выберите тип операции",IF(NOT(ISNUMBER(D1105)),"Укажите количество",IF(D1105=0,"Количество не может быть 0",IF(AND(C1105&lt;&gt;"Корректировка остатка",D1105&lt;0),"Для этого типа количество положительное",IF(NOT(ISNUMBER('Номенклатура'!$C$2)),"Укажите дату начала учёта",IF(A1105&lt;INT('Номенклатура'!$C$2),"Раньше даты начала учёта: НЕ учтено",IF(AND(C1105="Корректировка остатка",TRIM(G1105)=""),"Учтено: добавьте пояснение","ОК")))))))))))))</f>
        <v/>
      </c>
    </row>
    <row r="1106" spans="1:9" x14ac:dyDescent="0.25">
      <c r="A1106" s="16"/>
      <c r="B1106" s="13"/>
      <c r="C1106" s="13"/>
      <c r="D1106" s="14"/>
      <c r="E1106" s="17" t="str">
        <f>IF(OR(B1106="",SUMPRODUCT(--EXACT('Номенклатура'!$A$6:$A$205,B1106))&lt;&gt;1),"",INDEX('Номенклатура'!$D$6:$D$205,SUMPRODUCT(EXACT('Номенклатура'!$A$6:$A$205,B1106)*(ROW('Номенклатура'!$A$6:$A$205)-5)))&amp;"")</f>
        <v/>
      </c>
      <c r="F1106" s="18" t="str">
        <f>IF(OR(I1106="ОК",I1106="Учтено: добавьте пояснение"),IF(C1106="Приход",D1106,IF(C1106="Корректировка остатка",D1106,-D1106)),"")</f>
        <v/>
      </c>
      <c r="G1106" s="13"/>
      <c r="H1106" s="15" t="str">
        <f>IF(OR(B1106="",SUMPRODUCT(--EXACT('Номенклатура'!$A$6:$A$205,B1106))&lt;&gt;1),"",INDEX('Номенклатура'!$B$6:$B$205,SUMPRODUCT(EXACT('Номенклатура'!$A$6:$A$205,B1106)*(ROW('Номенклатура'!$A$6:$A$205)-5)))&amp;"")</f>
        <v/>
      </c>
      <c r="I1106" s="15" t="str">
        <f>IF(COUNTA(A1106:D1106,G1106)=0,"",IF(NOT(ISNUMBER(A1106)),"Укажите дату",IF(B1106="","Укажите код",IF(NOT(AND(ISTEXT(B1106),LEN(B1106)&gt;0,LEN(B1106)&lt;=30,ISNUMBER(FIND(LEFT(B1106,1),"ABCDEFGHIJKLMNOPQRSTUVWXYZ")),SUMPRODUCT((MID(B1106,{1,2,3,4,5,6,7,8,9,10,11,12,13,14,15,16,17,18,19,20,21,22,23,24,25,26,27,28,29,30},1)&lt;&gt;"")*ISERROR(FIND(MID(B1106,{1,2,3,4,5,6,7,8,9,10,11,12,13,14,15,16,17,18,19,20,21,22,23,24,25,26,27,28,29,30},1),"ABCDEFGHIJKLMNOPQRSTUVWXYZ0123456789-_")))=0,ISERROR(VALUE(B1106)))),"Недопустимый код: только латинские буквы A-Z в верхнем регистре, цифры, - и _; начало с буквы, до 30 символов (например MILK-001)",IF(SUMPRODUCT(--EXACT('Номенклатура'!$A$6:$A$205,B1106))=0,"Код не найден в номенклатуре",IF(SUMPRODUCT(--EXACT('Номенклатура'!$A$6:$A$205,B1106))&gt;1,"Код повторяется в номенклатуре",IF(ISNA(MATCH(C1106,{"Приход","Расход","Списание","Корректировка остатка"},0)),"Выберите тип операции",IF(NOT(ISNUMBER(D1106)),"Укажите количество",IF(D1106=0,"Количество не может быть 0",IF(AND(C1106&lt;&gt;"Корректировка остатка",D1106&lt;0),"Для этого типа количество положительное",IF(NOT(ISNUMBER('Номенклатура'!$C$2)),"Укажите дату начала учёта",IF(A1106&lt;INT('Номенклатура'!$C$2),"Раньше даты начала учёта: НЕ учтено",IF(AND(C1106="Корректировка остатка",TRIM(G1106)=""),"Учтено: добавьте пояснение","ОК")))))))))))))</f>
        <v/>
      </c>
    </row>
    <row r="1107" spans="1:9" x14ac:dyDescent="0.25">
      <c r="A1107" s="16"/>
      <c r="B1107" s="13"/>
      <c r="C1107" s="13"/>
      <c r="D1107" s="14"/>
      <c r="E1107" s="17" t="str">
        <f>IF(OR(B1107="",SUMPRODUCT(--EXACT('Номенклатура'!$A$6:$A$205,B1107))&lt;&gt;1),"",INDEX('Номенклатура'!$D$6:$D$205,SUMPRODUCT(EXACT('Номенклатура'!$A$6:$A$205,B1107)*(ROW('Номенклатура'!$A$6:$A$205)-5)))&amp;"")</f>
        <v/>
      </c>
      <c r="F1107" s="18" t="str">
        <f>IF(OR(I1107="ОК",I1107="Учтено: добавьте пояснение"),IF(C1107="Приход",D1107,IF(C1107="Корректировка остатка",D1107,-D1107)),"")</f>
        <v/>
      </c>
      <c r="G1107" s="13"/>
      <c r="H1107" s="15" t="str">
        <f>IF(OR(B1107="",SUMPRODUCT(--EXACT('Номенклатура'!$A$6:$A$205,B1107))&lt;&gt;1),"",INDEX('Номенклатура'!$B$6:$B$205,SUMPRODUCT(EXACT('Номенклатура'!$A$6:$A$205,B1107)*(ROW('Номенклатура'!$A$6:$A$205)-5)))&amp;"")</f>
        <v/>
      </c>
      <c r="I1107" s="15" t="str">
        <f>IF(COUNTA(A1107:D1107,G1107)=0,"",IF(NOT(ISNUMBER(A1107)),"Укажите дату",IF(B1107="","Укажите код",IF(NOT(AND(ISTEXT(B1107),LEN(B1107)&gt;0,LEN(B1107)&lt;=30,ISNUMBER(FIND(LEFT(B1107,1),"ABCDEFGHIJKLMNOPQRSTUVWXYZ")),SUMPRODUCT((MID(B1107,{1,2,3,4,5,6,7,8,9,10,11,12,13,14,15,16,17,18,19,20,21,22,23,24,25,26,27,28,29,30},1)&lt;&gt;"")*ISERROR(FIND(MID(B1107,{1,2,3,4,5,6,7,8,9,10,11,12,13,14,15,16,17,18,19,20,21,22,23,24,25,26,27,28,29,30},1),"ABCDEFGHIJKLMNOPQRSTUVWXYZ0123456789-_")))=0,ISERROR(VALUE(B1107)))),"Недопустимый код: только латинские буквы A-Z в верхнем регистре, цифры, - и _; начало с буквы, до 30 символов (например MILK-001)",IF(SUMPRODUCT(--EXACT('Номенклатура'!$A$6:$A$205,B1107))=0,"Код не найден в номенклатуре",IF(SUMPRODUCT(--EXACT('Номенклатура'!$A$6:$A$205,B1107))&gt;1,"Код повторяется в номенклатуре",IF(ISNA(MATCH(C1107,{"Приход","Расход","Списание","Корректировка остатка"},0)),"Выберите тип операции",IF(NOT(ISNUMBER(D1107)),"Укажите количество",IF(D1107=0,"Количество не может быть 0",IF(AND(C1107&lt;&gt;"Корректировка остатка",D1107&lt;0),"Для этого типа количество положительное",IF(NOT(ISNUMBER('Номенклатура'!$C$2)),"Укажите дату начала учёта",IF(A1107&lt;INT('Номенклатура'!$C$2),"Раньше даты начала учёта: НЕ учтено",IF(AND(C1107="Корректировка остатка",TRIM(G1107)=""),"Учтено: добавьте пояснение","ОК")))))))))))))</f>
        <v/>
      </c>
    </row>
    <row r="1108" spans="1:9" x14ac:dyDescent="0.25">
      <c r="A1108" s="16"/>
      <c r="B1108" s="13"/>
      <c r="C1108" s="13"/>
      <c r="D1108" s="14"/>
      <c r="E1108" s="17" t="str">
        <f>IF(OR(B1108="",SUMPRODUCT(--EXACT('Номенклатура'!$A$6:$A$205,B1108))&lt;&gt;1),"",INDEX('Номенклатура'!$D$6:$D$205,SUMPRODUCT(EXACT('Номенклатура'!$A$6:$A$205,B1108)*(ROW('Номенклатура'!$A$6:$A$205)-5)))&amp;"")</f>
        <v/>
      </c>
      <c r="F1108" s="18" t="str">
        <f>IF(OR(I1108="ОК",I1108="Учтено: добавьте пояснение"),IF(C1108="Приход",D1108,IF(C1108="Корректировка остатка",D1108,-D1108)),"")</f>
        <v/>
      </c>
      <c r="G1108" s="13"/>
      <c r="H1108" s="15" t="str">
        <f>IF(OR(B1108="",SUMPRODUCT(--EXACT('Номенклатура'!$A$6:$A$205,B1108))&lt;&gt;1),"",INDEX('Номенклатура'!$B$6:$B$205,SUMPRODUCT(EXACT('Номенклатура'!$A$6:$A$205,B1108)*(ROW('Номенклатура'!$A$6:$A$205)-5)))&amp;"")</f>
        <v/>
      </c>
      <c r="I1108" s="15" t="str">
        <f>IF(COUNTA(A1108:D1108,G1108)=0,"",IF(NOT(ISNUMBER(A1108)),"Укажите дату",IF(B1108="","Укажите код",IF(NOT(AND(ISTEXT(B1108),LEN(B1108)&gt;0,LEN(B1108)&lt;=30,ISNUMBER(FIND(LEFT(B1108,1),"ABCDEFGHIJKLMNOPQRSTUVWXYZ")),SUMPRODUCT((MID(B1108,{1,2,3,4,5,6,7,8,9,10,11,12,13,14,15,16,17,18,19,20,21,22,23,24,25,26,27,28,29,30},1)&lt;&gt;"")*ISERROR(FIND(MID(B1108,{1,2,3,4,5,6,7,8,9,10,11,12,13,14,15,16,17,18,19,20,21,22,23,24,25,26,27,28,29,30},1),"ABCDEFGHIJKLMNOPQRSTUVWXYZ0123456789-_")))=0,ISERROR(VALUE(B1108)))),"Недопустимый код: только латинские буквы A-Z в верхнем регистре, цифры, - и _; начало с буквы, до 30 символов (например MILK-001)",IF(SUMPRODUCT(--EXACT('Номенклатура'!$A$6:$A$205,B1108))=0,"Код не найден в номенклатуре",IF(SUMPRODUCT(--EXACT('Номенклатура'!$A$6:$A$205,B1108))&gt;1,"Код повторяется в номенклатуре",IF(ISNA(MATCH(C1108,{"Приход","Расход","Списание","Корректировка остатка"},0)),"Выберите тип операции",IF(NOT(ISNUMBER(D1108)),"Укажите количество",IF(D1108=0,"Количество не может быть 0",IF(AND(C1108&lt;&gt;"Корректировка остатка",D1108&lt;0),"Для этого типа количество положительное",IF(NOT(ISNUMBER('Номенклатура'!$C$2)),"Укажите дату начала учёта",IF(A1108&lt;INT('Номенклатура'!$C$2),"Раньше даты начала учёта: НЕ учтено",IF(AND(C1108="Корректировка остатка",TRIM(G1108)=""),"Учтено: добавьте пояснение","ОК")))))))))))))</f>
        <v/>
      </c>
    </row>
    <row r="1109" spans="1:9" x14ac:dyDescent="0.25">
      <c r="A1109" s="16"/>
      <c r="B1109" s="13"/>
      <c r="C1109" s="13"/>
      <c r="D1109" s="14"/>
      <c r="E1109" s="17" t="str">
        <f>IF(OR(B1109="",SUMPRODUCT(--EXACT('Номенклатура'!$A$6:$A$205,B1109))&lt;&gt;1),"",INDEX('Номенклатура'!$D$6:$D$205,SUMPRODUCT(EXACT('Номенклатура'!$A$6:$A$205,B1109)*(ROW('Номенклатура'!$A$6:$A$205)-5)))&amp;"")</f>
        <v/>
      </c>
      <c r="F1109" s="18" t="str">
        <f>IF(OR(I1109="ОК",I1109="Учтено: добавьте пояснение"),IF(C1109="Приход",D1109,IF(C1109="Корректировка остатка",D1109,-D1109)),"")</f>
        <v/>
      </c>
      <c r="G1109" s="13"/>
      <c r="H1109" s="15" t="str">
        <f>IF(OR(B1109="",SUMPRODUCT(--EXACT('Номенклатура'!$A$6:$A$205,B1109))&lt;&gt;1),"",INDEX('Номенклатура'!$B$6:$B$205,SUMPRODUCT(EXACT('Номенклатура'!$A$6:$A$205,B1109)*(ROW('Номенклатура'!$A$6:$A$205)-5)))&amp;"")</f>
        <v/>
      </c>
      <c r="I1109" s="15" t="str">
        <f>IF(COUNTA(A1109:D1109,G1109)=0,"",IF(NOT(ISNUMBER(A1109)),"Укажите дату",IF(B1109="","Укажите код",IF(NOT(AND(ISTEXT(B1109),LEN(B1109)&gt;0,LEN(B1109)&lt;=30,ISNUMBER(FIND(LEFT(B1109,1),"ABCDEFGHIJKLMNOPQRSTUVWXYZ")),SUMPRODUCT((MID(B1109,{1,2,3,4,5,6,7,8,9,10,11,12,13,14,15,16,17,18,19,20,21,22,23,24,25,26,27,28,29,30},1)&lt;&gt;"")*ISERROR(FIND(MID(B1109,{1,2,3,4,5,6,7,8,9,10,11,12,13,14,15,16,17,18,19,20,21,22,23,24,25,26,27,28,29,30},1),"ABCDEFGHIJKLMNOPQRSTUVWXYZ0123456789-_")))=0,ISERROR(VALUE(B1109)))),"Недопустимый код: только латинские буквы A-Z в верхнем регистре, цифры, - и _; начало с буквы, до 30 символов (например MILK-001)",IF(SUMPRODUCT(--EXACT('Номенклатура'!$A$6:$A$205,B1109))=0,"Код не найден в номенклатуре",IF(SUMPRODUCT(--EXACT('Номенклатура'!$A$6:$A$205,B1109))&gt;1,"Код повторяется в номенклатуре",IF(ISNA(MATCH(C1109,{"Приход","Расход","Списание","Корректировка остатка"},0)),"Выберите тип операции",IF(NOT(ISNUMBER(D1109)),"Укажите количество",IF(D1109=0,"Количество не может быть 0",IF(AND(C1109&lt;&gt;"Корректировка остатка",D1109&lt;0),"Для этого типа количество положительное",IF(NOT(ISNUMBER('Номенклатура'!$C$2)),"Укажите дату начала учёта",IF(A1109&lt;INT('Номенклатура'!$C$2),"Раньше даты начала учёта: НЕ учтено",IF(AND(C1109="Корректировка остатка",TRIM(G1109)=""),"Учтено: добавьте пояснение","ОК")))))))))))))</f>
        <v/>
      </c>
    </row>
    <row r="1110" spans="1:9" x14ac:dyDescent="0.25">
      <c r="A1110" s="16"/>
      <c r="B1110" s="13"/>
      <c r="C1110" s="13"/>
      <c r="D1110" s="14"/>
      <c r="E1110" s="17" t="str">
        <f>IF(OR(B1110="",SUMPRODUCT(--EXACT('Номенклатура'!$A$6:$A$205,B1110))&lt;&gt;1),"",INDEX('Номенклатура'!$D$6:$D$205,SUMPRODUCT(EXACT('Номенклатура'!$A$6:$A$205,B1110)*(ROW('Номенклатура'!$A$6:$A$205)-5)))&amp;"")</f>
        <v/>
      </c>
      <c r="F1110" s="18" t="str">
        <f>IF(OR(I1110="ОК",I1110="Учтено: добавьте пояснение"),IF(C1110="Приход",D1110,IF(C1110="Корректировка остатка",D1110,-D1110)),"")</f>
        <v/>
      </c>
      <c r="G1110" s="13"/>
      <c r="H1110" s="15" t="str">
        <f>IF(OR(B1110="",SUMPRODUCT(--EXACT('Номенклатура'!$A$6:$A$205,B1110))&lt;&gt;1),"",INDEX('Номенклатура'!$B$6:$B$205,SUMPRODUCT(EXACT('Номенклатура'!$A$6:$A$205,B1110)*(ROW('Номенклатура'!$A$6:$A$205)-5)))&amp;"")</f>
        <v/>
      </c>
      <c r="I1110" s="15" t="str">
        <f>IF(COUNTA(A1110:D1110,G1110)=0,"",IF(NOT(ISNUMBER(A1110)),"Укажите дату",IF(B1110="","Укажите код",IF(NOT(AND(ISTEXT(B1110),LEN(B1110)&gt;0,LEN(B1110)&lt;=30,ISNUMBER(FIND(LEFT(B1110,1),"ABCDEFGHIJKLMNOPQRSTUVWXYZ")),SUMPRODUCT((MID(B1110,{1,2,3,4,5,6,7,8,9,10,11,12,13,14,15,16,17,18,19,20,21,22,23,24,25,26,27,28,29,30},1)&lt;&gt;"")*ISERROR(FIND(MID(B1110,{1,2,3,4,5,6,7,8,9,10,11,12,13,14,15,16,17,18,19,20,21,22,23,24,25,26,27,28,29,30},1),"ABCDEFGHIJKLMNOPQRSTUVWXYZ0123456789-_")))=0,ISERROR(VALUE(B1110)))),"Недопустимый код: только латинские буквы A-Z в верхнем регистре, цифры, - и _; начало с буквы, до 30 символов (например MILK-001)",IF(SUMPRODUCT(--EXACT('Номенклатура'!$A$6:$A$205,B1110))=0,"Код не найден в номенклатуре",IF(SUMPRODUCT(--EXACT('Номенклатура'!$A$6:$A$205,B1110))&gt;1,"Код повторяется в номенклатуре",IF(ISNA(MATCH(C1110,{"Приход","Расход","Списание","Корректировка остатка"},0)),"Выберите тип операции",IF(NOT(ISNUMBER(D1110)),"Укажите количество",IF(D1110=0,"Количество не может быть 0",IF(AND(C1110&lt;&gt;"Корректировка остатка",D1110&lt;0),"Для этого типа количество положительное",IF(NOT(ISNUMBER('Номенклатура'!$C$2)),"Укажите дату начала учёта",IF(A1110&lt;INT('Номенклатура'!$C$2),"Раньше даты начала учёта: НЕ учтено",IF(AND(C1110="Корректировка остатка",TRIM(G1110)=""),"Учтено: добавьте пояснение","ОК")))))))))))))</f>
        <v/>
      </c>
    </row>
    <row r="1111" spans="1:9" x14ac:dyDescent="0.25">
      <c r="A1111" s="16"/>
      <c r="B1111" s="13"/>
      <c r="C1111" s="13"/>
      <c r="D1111" s="14"/>
      <c r="E1111" s="17" t="str">
        <f>IF(OR(B1111="",SUMPRODUCT(--EXACT('Номенклатура'!$A$6:$A$205,B1111))&lt;&gt;1),"",INDEX('Номенклатура'!$D$6:$D$205,SUMPRODUCT(EXACT('Номенклатура'!$A$6:$A$205,B1111)*(ROW('Номенклатура'!$A$6:$A$205)-5)))&amp;"")</f>
        <v/>
      </c>
      <c r="F1111" s="18" t="str">
        <f>IF(OR(I1111="ОК",I1111="Учтено: добавьте пояснение"),IF(C1111="Приход",D1111,IF(C1111="Корректировка остатка",D1111,-D1111)),"")</f>
        <v/>
      </c>
      <c r="G1111" s="13"/>
      <c r="H1111" s="15" t="str">
        <f>IF(OR(B1111="",SUMPRODUCT(--EXACT('Номенклатура'!$A$6:$A$205,B1111))&lt;&gt;1),"",INDEX('Номенклатура'!$B$6:$B$205,SUMPRODUCT(EXACT('Номенклатура'!$A$6:$A$205,B1111)*(ROW('Номенклатура'!$A$6:$A$205)-5)))&amp;"")</f>
        <v/>
      </c>
      <c r="I1111" s="15" t="str">
        <f>IF(COUNTA(A1111:D1111,G1111)=0,"",IF(NOT(ISNUMBER(A1111)),"Укажите дату",IF(B1111="","Укажите код",IF(NOT(AND(ISTEXT(B1111),LEN(B1111)&gt;0,LEN(B1111)&lt;=30,ISNUMBER(FIND(LEFT(B1111,1),"ABCDEFGHIJKLMNOPQRSTUVWXYZ")),SUMPRODUCT((MID(B1111,{1,2,3,4,5,6,7,8,9,10,11,12,13,14,15,16,17,18,19,20,21,22,23,24,25,26,27,28,29,30},1)&lt;&gt;"")*ISERROR(FIND(MID(B1111,{1,2,3,4,5,6,7,8,9,10,11,12,13,14,15,16,17,18,19,20,21,22,23,24,25,26,27,28,29,30},1),"ABCDEFGHIJKLMNOPQRSTUVWXYZ0123456789-_")))=0,ISERROR(VALUE(B1111)))),"Недопустимый код: только латинские буквы A-Z в верхнем регистре, цифры, - и _; начало с буквы, до 30 символов (например MILK-001)",IF(SUMPRODUCT(--EXACT('Номенклатура'!$A$6:$A$205,B1111))=0,"Код не найден в номенклатуре",IF(SUMPRODUCT(--EXACT('Номенклатура'!$A$6:$A$205,B1111))&gt;1,"Код повторяется в номенклатуре",IF(ISNA(MATCH(C1111,{"Приход","Расход","Списание","Корректировка остатка"},0)),"Выберите тип операции",IF(NOT(ISNUMBER(D1111)),"Укажите количество",IF(D1111=0,"Количество не может быть 0",IF(AND(C1111&lt;&gt;"Корректировка остатка",D1111&lt;0),"Для этого типа количество положительное",IF(NOT(ISNUMBER('Номенклатура'!$C$2)),"Укажите дату начала учёта",IF(A1111&lt;INT('Номенклатура'!$C$2),"Раньше даты начала учёта: НЕ учтено",IF(AND(C1111="Корректировка остатка",TRIM(G1111)=""),"Учтено: добавьте пояснение","ОК")))))))))))))</f>
        <v/>
      </c>
    </row>
    <row r="1112" spans="1:9" x14ac:dyDescent="0.25">
      <c r="A1112" s="16"/>
      <c r="B1112" s="13"/>
      <c r="C1112" s="13"/>
      <c r="D1112" s="14"/>
      <c r="E1112" s="17" t="str">
        <f>IF(OR(B1112="",SUMPRODUCT(--EXACT('Номенклатура'!$A$6:$A$205,B1112))&lt;&gt;1),"",INDEX('Номенклатура'!$D$6:$D$205,SUMPRODUCT(EXACT('Номенклатура'!$A$6:$A$205,B1112)*(ROW('Номенклатура'!$A$6:$A$205)-5)))&amp;"")</f>
        <v/>
      </c>
      <c r="F1112" s="18" t="str">
        <f>IF(OR(I1112="ОК",I1112="Учтено: добавьте пояснение"),IF(C1112="Приход",D1112,IF(C1112="Корректировка остатка",D1112,-D1112)),"")</f>
        <v/>
      </c>
      <c r="G1112" s="13"/>
      <c r="H1112" s="15" t="str">
        <f>IF(OR(B1112="",SUMPRODUCT(--EXACT('Номенклатура'!$A$6:$A$205,B1112))&lt;&gt;1),"",INDEX('Номенклатура'!$B$6:$B$205,SUMPRODUCT(EXACT('Номенклатура'!$A$6:$A$205,B1112)*(ROW('Номенклатура'!$A$6:$A$205)-5)))&amp;"")</f>
        <v/>
      </c>
      <c r="I1112" s="15" t="str">
        <f>IF(COUNTA(A1112:D1112,G1112)=0,"",IF(NOT(ISNUMBER(A1112)),"Укажите дату",IF(B1112="","Укажите код",IF(NOT(AND(ISTEXT(B1112),LEN(B1112)&gt;0,LEN(B1112)&lt;=30,ISNUMBER(FIND(LEFT(B1112,1),"ABCDEFGHIJKLMNOPQRSTUVWXYZ")),SUMPRODUCT((MID(B1112,{1,2,3,4,5,6,7,8,9,10,11,12,13,14,15,16,17,18,19,20,21,22,23,24,25,26,27,28,29,30},1)&lt;&gt;"")*ISERROR(FIND(MID(B1112,{1,2,3,4,5,6,7,8,9,10,11,12,13,14,15,16,17,18,19,20,21,22,23,24,25,26,27,28,29,30},1),"ABCDEFGHIJKLMNOPQRSTUVWXYZ0123456789-_")))=0,ISERROR(VALUE(B1112)))),"Недопустимый код: только латинские буквы A-Z в верхнем регистре, цифры, - и _; начало с буквы, до 30 символов (например MILK-001)",IF(SUMPRODUCT(--EXACT('Номенклатура'!$A$6:$A$205,B1112))=0,"Код не найден в номенклатуре",IF(SUMPRODUCT(--EXACT('Номенклатура'!$A$6:$A$205,B1112))&gt;1,"Код повторяется в номенклатуре",IF(ISNA(MATCH(C1112,{"Приход","Расход","Списание","Корректировка остатка"},0)),"Выберите тип операции",IF(NOT(ISNUMBER(D1112)),"Укажите количество",IF(D1112=0,"Количество не может быть 0",IF(AND(C1112&lt;&gt;"Корректировка остатка",D1112&lt;0),"Для этого типа количество положительное",IF(NOT(ISNUMBER('Номенклатура'!$C$2)),"Укажите дату начала учёта",IF(A1112&lt;INT('Номенклатура'!$C$2),"Раньше даты начала учёта: НЕ учтено",IF(AND(C1112="Корректировка остатка",TRIM(G1112)=""),"Учтено: добавьте пояснение","ОК")))))))))))))</f>
        <v/>
      </c>
    </row>
    <row r="1113" spans="1:9" x14ac:dyDescent="0.25">
      <c r="A1113" s="16"/>
      <c r="B1113" s="13"/>
      <c r="C1113" s="13"/>
      <c r="D1113" s="14"/>
      <c r="E1113" s="17" t="str">
        <f>IF(OR(B1113="",SUMPRODUCT(--EXACT('Номенклатура'!$A$6:$A$205,B1113))&lt;&gt;1),"",INDEX('Номенклатура'!$D$6:$D$205,SUMPRODUCT(EXACT('Номенклатура'!$A$6:$A$205,B1113)*(ROW('Номенклатура'!$A$6:$A$205)-5)))&amp;"")</f>
        <v/>
      </c>
      <c r="F1113" s="18" t="str">
        <f>IF(OR(I1113="ОК",I1113="Учтено: добавьте пояснение"),IF(C1113="Приход",D1113,IF(C1113="Корректировка остатка",D1113,-D1113)),"")</f>
        <v/>
      </c>
      <c r="G1113" s="13"/>
      <c r="H1113" s="15" t="str">
        <f>IF(OR(B1113="",SUMPRODUCT(--EXACT('Номенклатура'!$A$6:$A$205,B1113))&lt;&gt;1),"",INDEX('Номенклатура'!$B$6:$B$205,SUMPRODUCT(EXACT('Номенклатура'!$A$6:$A$205,B1113)*(ROW('Номенклатура'!$A$6:$A$205)-5)))&amp;"")</f>
        <v/>
      </c>
      <c r="I1113" s="15" t="str">
        <f>IF(COUNTA(A1113:D1113,G1113)=0,"",IF(NOT(ISNUMBER(A1113)),"Укажите дату",IF(B1113="","Укажите код",IF(NOT(AND(ISTEXT(B1113),LEN(B1113)&gt;0,LEN(B1113)&lt;=30,ISNUMBER(FIND(LEFT(B1113,1),"ABCDEFGHIJKLMNOPQRSTUVWXYZ")),SUMPRODUCT((MID(B1113,{1,2,3,4,5,6,7,8,9,10,11,12,13,14,15,16,17,18,19,20,21,22,23,24,25,26,27,28,29,30},1)&lt;&gt;"")*ISERROR(FIND(MID(B1113,{1,2,3,4,5,6,7,8,9,10,11,12,13,14,15,16,17,18,19,20,21,22,23,24,25,26,27,28,29,30},1),"ABCDEFGHIJKLMNOPQRSTUVWXYZ0123456789-_")))=0,ISERROR(VALUE(B1113)))),"Недопустимый код: только латинские буквы A-Z в верхнем регистре, цифры, - и _; начало с буквы, до 30 символов (например MILK-001)",IF(SUMPRODUCT(--EXACT('Номенклатура'!$A$6:$A$205,B1113))=0,"Код не найден в номенклатуре",IF(SUMPRODUCT(--EXACT('Номенклатура'!$A$6:$A$205,B1113))&gt;1,"Код повторяется в номенклатуре",IF(ISNA(MATCH(C1113,{"Приход","Расход","Списание","Корректировка остатка"},0)),"Выберите тип операции",IF(NOT(ISNUMBER(D1113)),"Укажите количество",IF(D1113=0,"Количество не может быть 0",IF(AND(C1113&lt;&gt;"Корректировка остатка",D1113&lt;0),"Для этого типа количество положительное",IF(NOT(ISNUMBER('Номенклатура'!$C$2)),"Укажите дату начала учёта",IF(A1113&lt;INT('Номенклатура'!$C$2),"Раньше даты начала учёта: НЕ учтено",IF(AND(C1113="Корректировка остатка",TRIM(G1113)=""),"Учтено: добавьте пояснение","ОК")))))))))))))</f>
        <v/>
      </c>
    </row>
    <row r="1114" spans="1:9" x14ac:dyDescent="0.25">
      <c r="A1114" s="16"/>
      <c r="B1114" s="13"/>
      <c r="C1114" s="13"/>
      <c r="D1114" s="14"/>
      <c r="E1114" s="17" t="str">
        <f>IF(OR(B1114="",SUMPRODUCT(--EXACT('Номенклатура'!$A$6:$A$205,B1114))&lt;&gt;1),"",INDEX('Номенклатура'!$D$6:$D$205,SUMPRODUCT(EXACT('Номенклатура'!$A$6:$A$205,B1114)*(ROW('Номенклатура'!$A$6:$A$205)-5)))&amp;"")</f>
        <v/>
      </c>
      <c r="F1114" s="18" t="str">
        <f>IF(OR(I1114="ОК",I1114="Учтено: добавьте пояснение"),IF(C1114="Приход",D1114,IF(C1114="Корректировка остатка",D1114,-D1114)),"")</f>
        <v/>
      </c>
      <c r="G1114" s="13"/>
      <c r="H1114" s="15" t="str">
        <f>IF(OR(B1114="",SUMPRODUCT(--EXACT('Номенклатура'!$A$6:$A$205,B1114))&lt;&gt;1),"",INDEX('Номенклатура'!$B$6:$B$205,SUMPRODUCT(EXACT('Номенклатура'!$A$6:$A$205,B1114)*(ROW('Номенклатура'!$A$6:$A$205)-5)))&amp;"")</f>
        <v/>
      </c>
      <c r="I1114" s="15" t="str">
        <f>IF(COUNTA(A1114:D1114,G1114)=0,"",IF(NOT(ISNUMBER(A1114)),"Укажите дату",IF(B1114="","Укажите код",IF(NOT(AND(ISTEXT(B1114),LEN(B1114)&gt;0,LEN(B1114)&lt;=30,ISNUMBER(FIND(LEFT(B1114,1),"ABCDEFGHIJKLMNOPQRSTUVWXYZ")),SUMPRODUCT((MID(B1114,{1,2,3,4,5,6,7,8,9,10,11,12,13,14,15,16,17,18,19,20,21,22,23,24,25,26,27,28,29,30},1)&lt;&gt;"")*ISERROR(FIND(MID(B1114,{1,2,3,4,5,6,7,8,9,10,11,12,13,14,15,16,17,18,19,20,21,22,23,24,25,26,27,28,29,30},1),"ABCDEFGHIJKLMNOPQRSTUVWXYZ0123456789-_")))=0,ISERROR(VALUE(B1114)))),"Недопустимый код: только латинские буквы A-Z в верхнем регистре, цифры, - и _; начало с буквы, до 30 символов (например MILK-001)",IF(SUMPRODUCT(--EXACT('Номенклатура'!$A$6:$A$205,B1114))=0,"Код не найден в номенклатуре",IF(SUMPRODUCT(--EXACT('Номенклатура'!$A$6:$A$205,B1114))&gt;1,"Код повторяется в номенклатуре",IF(ISNA(MATCH(C1114,{"Приход","Расход","Списание","Корректировка остатка"},0)),"Выберите тип операции",IF(NOT(ISNUMBER(D1114)),"Укажите количество",IF(D1114=0,"Количество не может быть 0",IF(AND(C1114&lt;&gt;"Корректировка остатка",D1114&lt;0),"Для этого типа количество положительное",IF(NOT(ISNUMBER('Номенклатура'!$C$2)),"Укажите дату начала учёта",IF(A1114&lt;INT('Номенклатура'!$C$2),"Раньше даты начала учёта: НЕ учтено",IF(AND(C1114="Корректировка остатка",TRIM(G1114)=""),"Учтено: добавьте пояснение","ОК")))))))))))))</f>
        <v/>
      </c>
    </row>
    <row r="1115" spans="1:9" x14ac:dyDescent="0.25">
      <c r="A1115" s="16"/>
      <c r="B1115" s="13"/>
      <c r="C1115" s="13"/>
      <c r="D1115" s="14"/>
      <c r="E1115" s="17" t="str">
        <f>IF(OR(B1115="",SUMPRODUCT(--EXACT('Номенклатура'!$A$6:$A$205,B1115))&lt;&gt;1),"",INDEX('Номенклатура'!$D$6:$D$205,SUMPRODUCT(EXACT('Номенклатура'!$A$6:$A$205,B1115)*(ROW('Номенклатура'!$A$6:$A$205)-5)))&amp;"")</f>
        <v/>
      </c>
      <c r="F1115" s="18" t="str">
        <f>IF(OR(I1115="ОК",I1115="Учтено: добавьте пояснение"),IF(C1115="Приход",D1115,IF(C1115="Корректировка остатка",D1115,-D1115)),"")</f>
        <v/>
      </c>
      <c r="G1115" s="13"/>
      <c r="H1115" s="15" t="str">
        <f>IF(OR(B1115="",SUMPRODUCT(--EXACT('Номенклатура'!$A$6:$A$205,B1115))&lt;&gt;1),"",INDEX('Номенклатура'!$B$6:$B$205,SUMPRODUCT(EXACT('Номенклатура'!$A$6:$A$205,B1115)*(ROW('Номенклатура'!$A$6:$A$205)-5)))&amp;"")</f>
        <v/>
      </c>
      <c r="I1115" s="15" t="str">
        <f>IF(COUNTA(A1115:D1115,G1115)=0,"",IF(NOT(ISNUMBER(A1115)),"Укажите дату",IF(B1115="","Укажите код",IF(NOT(AND(ISTEXT(B1115),LEN(B1115)&gt;0,LEN(B1115)&lt;=30,ISNUMBER(FIND(LEFT(B1115,1),"ABCDEFGHIJKLMNOPQRSTUVWXYZ")),SUMPRODUCT((MID(B1115,{1,2,3,4,5,6,7,8,9,10,11,12,13,14,15,16,17,18,19,20,21,22,23,24,25,26,27,28,29,30},1)&lt;&gt;"")*ISERROR(FIND(MID(B1115,{1,2,3,4,5,6,7,8,9,10,11,12,13,14,15,16,17,18,19,20,21,22,23,24,25,26,27,28,29,30},1),"ABCDEFGHIJKLMNOPQRSTUVWXYZ0123456789-_")))=0,ISERROR(VALUE(B1115)))),"Недопустимый код: только латинские буквы A-Z в верхнем регистре, цифры, - и _; начало с буквы, до 30 символов (например MILK-001)",IF(SUMPRODUCT(--EXACT('Номенклатура'!$A$6:$A$205,B1115))=0,"Код не найден в номенклатуре",IF(SUMPRODUCT(--EXACT('Номенклатура'!$A$6:$A$205,B1115))&gt;1,"Код повторяется в номенклатуре",IF(ISNA(MATCH(C1115,{"Приход","Расход","Списание","Корректировка остатка"},0)),"Выберите тип операции",IF(NOT(ISNUMBER(D1115)),"Укажите количество",IF(D1115=0,"Количество не может быть 0",IF(AND(C1115&lt;&gt;"Корректировка остатка",D1115&lt;0),"Для этого типа количество положительное",IF(NOT(ISNUMBER('Номенклатура'!$C$2)),"Укажите дату начала учёта",IF(A1115&lt;INT('Номенклатура'!$C$2),"Раньше даты начала учёта: НЕ учтено",IF(AND(C1115="Корректировка остатка",TRIM(G1115)=""),"Учтено: добавьте пояснение","ОК")))))))))))))</f>
        <v/>
      </c>
    </row>
    <row r="1116" spans="1:9" x14ac:dyDescent="0.25">
      <c r="A1116" s="16"/>
      <c r="B1116" s="13"/>
      <c r="C1116" s="13"/>
      <c r="D1116" s="14"/>
      <c r="E1116" s="17" t="str">
        <f>IF(OR(B1116="",SUMPRODUCT(--EXACT('Номенклатура'!$A$6:$A$205,B1116))&lt;&gt;1),"",INDEX('Номенклатура'!$D$6:$D$205,SUMPRODUCT(EXACT('Номенклатура'!$A$6:$A$205,B1116)*(ROW('Номенклатура'!$A$6:$A$205)-5)))&amp;"")</f>
        <v/>
      </c>
      <c r="F1116" s="18" t="str">
        <f>IF(OR(I1116="ОК",I1116="Учтено: добавьте пояснение"),IF(C1116="Приход",D1116,IF(C1116="Корректировка остатка",D1116,-D1116)),"")</f>
        <v/>
      </c>
      <c r="G1116" s="13"/>
      <c r="H1116" s="15" t="str">
        <f>IF(OR(B1116="",SUMPRODUCT(--EXACT('Номенклатура'!$A$6:$A$205,B1116))&lt;&gt;1),"",INDEX('Номенклатура'!$B$6:$B$205,SUMPRODUCT(EXACT('Номенклатура'!$A$6:$A$205,B1116)*(ROW('Номенклатура'!$A$6:$A$205)-5)))&amp;"")</f>
        <v/>
      </c>
      <c r="I1116" s="15" t="str">
        <f>IF(COUNTA(A1116:D1116,G1116)=0,"",IF(NOT(ISNUMBER(A1116)),"Укажите дату",IF(B1116="","Укажите код",IF(NOT(AND(ISTEXT(B1116),LEN(B1116)&gt;0,LEN(B1116)&lt;=30,ISNUMBER(FIND(LEFT(B1116,1),"ABCDEFGHIJKLMNOPQRSTUVWXYZ")),SUMPRODUCT((MID(B1116,{1,2,3,4,5,6,7,8,9,10,11,12,13,14,15,16,17,18,19,20,21,22,23,24,25,26,27,28,29,30},1)&lt;&gt;"")*ISERROR(FIND(MID(B1116,{1,2,3,4,5,6,7,8,9,10,11,12,13,14,15,16,17,18,19,20,21,22,23,24,25,26,27,28,29,30},1),"ABCDEFGHIJKLMNOPQRSTUVWXYZ0123456789-_")))=0,ISERROR(VALUE(B1116)))),"Недопустимый код: только латинские буквы A-Z в верхнем регистре, цифры, - и _; начало с буквы, до 30 символов (например MILK-001)",IF(SUMPRODUCT(--EXACT('Номенклатура'!$A$6:$A$205,B1116))=0,"Код не найден в номенклатуре",IF(SUMPRODUCT(--EXACT('Номенклатура'!$A$6:$A$205,B1116))&gt;1,"Код повторяется в номенклатуре",IF(ISNA(MATCH(C1116,{"Приход","Расход","Списание","Корректировка остатка"},0)),"Выберите тип операции",IF(NOT(ISNUMBER(D1116)),"Укажите количество",IF(D1116=0,"Количество не может быть 0",IF(AND(C1116&lt;&gt;"Корректировка остатка",D1116&lt;0),"Для этого типа количество положительное",IF(NOT(ISNUMBER('Номенклатура'!$C$2)),"Укажите дату начала учёта",IF(A1116&lt;INT('Номенклатура'!$C$2),"Раньше даты начала учёта: НЕ учтено",IF(AND(C1116="Корректировка остатка",TRIM(G1116)=""),"Учтено: добавьте пояснение","ОК")))))))))))))</f>
        <v/>
      </c>
    </row>
    <row r="1117" spans="1:9" x14ac:dyDescent="0.25">
      <c r="A1117" s="16"/>
      <c r="B1117" s="13"/>
      <c r="C1117" s="13"/>
      <c r="D1117" s="14"/>
      <c r="E1117" s="17" t="str">
        <f>IF(OR(B1117="",SUMPRODUCT(--EXACT('Номенклатура'!$A$6:$A$205,B1117))&lt;&gt;1),"",INDEX('Номенклатура'!$D$6:$D$205,SUMPRODUCT(EXACT('Номенклатура'!$A$6:$A$205,B1117)*(ROW('Номенклатура'!$A$6:$A$205)-5)))&amp;"")</f>
        <v/>
      </c>
      <c r="F1117" s="18" t="str">
        <f>IF(OR(I1117="ОК",I1117="Учтено: добавьте пояснение"),IF(C1117="Приход",D1117,IF(C1117="Корректировка остатка",D1117,-D1117)),"")</f>
        <v/>
      </c>
      <c r="G1117" s="13"/>
      <c r="H1117" s="15" t="str">
        <f>IF(OR(B1117="",SUMPRODUCT(--EXACT('Номенклатура'!$A$6:$A$205,B1117))&lt;&gt;1),"",INDEX('Номенклатура'!$B$6:$B$205,SUMPRODUCT(EXACT('Номенклатура'!$A$6:$A$205,B1117)*(ROW('Номенклатура'!$A$6:$A$205)-5)))&amp;"")</f>
        <v/>
      </c>
      <c r="I1117" s="15" t="str">
        <f>IF(COUNTA(A1117:D1117,G1117)=0,"",IF(NOT(ISNUMBER(A1117)),"Укажите дату",IF(B1117="","Укажите код",IF(NOT(AND(ISTEXT(B1117),LEN(B1117)&gt;0,LEN(B1117)&lt;=30,ISNUMBER(FIND(LEFT(B1117,1),"ABCDEFGHIJKLMNOPQRSTUVWXYZ")),SUMPRODUCT((MID(B1117,{1,2,3,4,5,6,7,8,9,10,11,12,13,14,15,16,17,18,19,20,21,22,23,24,25,26,27,28,29,30},1)&lt;&gt;"")*ISERROR(FIND(MID(B1117,{1,2,3,4,5,6,7,8,9,10,11,12,13,14,15,16,17,18,19,20,21,22,23,24,25,26,27,28,29,30},1),"ABCDEFGHIJKLMNOPQRSTUVWXYZ0123456789-_")))=0,ISERROR(VALUE(B1117)))),"Недопустимый код: только латинские буквы A-Z в верхнем регистре, цифры, - и _; начало с буквы, до 30 символов (например MILK-001)",IF(SUMPRODUCT(--EXACT('Номенклатура'!$A$6:$A$205,B1117))=0,"Код не найден в номенклатуре",IF(SUMPRODUCT(--EXACT('Номенклатура'!$A$6:$A$205,B1117))&gt;1,"Код повторяется в номенклатуре",IF(ISNA(MATCH(C1117,{"Приход","Расход","Списание","Корректировка остатка"},0)),"Выберите тип операции",IF(NOT(ISNUMBER(D1117)),"Укажите количество",IF(D1117=0,"Количество не может быть 0",IF(AND(C1117&lt;&gt;"Корректировка остатка",D1117&lt;0),"Для этого типа количество положительное",IF(NOT(ISNUMBER('Номенклатура'!$C$2)),"Укажите дату начала учёта",IF(A1117&lt;INT('Номенклатура'!$C$2),"Раньше даты начала учёта: НЕ учтено",IF(AND(C1117="Корректировка остатка",TRIM(G1117)=""),"Учтено: добавьте пояснение","ОК")))))))))))))</f>
        <v/>
      </c>
    </row>
    <row r="1118" spans="1:9" x14ac:dyDescent="0.25">
      <c r="A1118" s="16"/>
      <c r="B1118" s="13"/>
      <c r="C1118" s="13"/>
      <c r="D1118" s="14"/>
      <c r="E1118" s="17" t="str">
        <f>IF(OR(B1118="",SUMPRODUCT(--EXACT('Номенклатура'!$A$6:$A$205,B1118))&lt;&gt;1),"",INDEX('Номенклатура'!$D$6:$D$205,SUMPRODUCT(EXACT('Номенклатура'!$A$6:$A$205,B1118)*(ROW('Номенклатура'!$A$6:$A$205)-5)))&amp;"")</f>
        <v/>
      </c>
      <c r="F1118" s="18" t="str">
        <f>IF(OR(I1118="ОК",I1118="Учтено: добавьте пояснение"),IF(C1118="Приход",D1118,IF(C1118="Корректировка остатка",D1118,-D1118)),"")</f>
        <v/>
      </c>
      <c r="G1118" s="13"/>
      <c r="H1118" s="15" t="str">
        <f>IF(OR(B1118="",SUMPRODUCT(--EXACT('Номенклатура'!$A$6:$A$205,B1118))&lt;&gt;1),"",INDEX('Номенклатура'!$B$6:$B$205,SUMPRODUCT(EXACT('Номенклатура'!$A$6:$A$205,B1118)*(ROW('Номенклатура'!$A$6:$A$205)-5)))&amp;"")</f>
        <v/>
      </c>
      <c r="I1118" s="15" t="str">
        <f>IF(COUNTA(A1118:D1118,G1118)=0,"",IF(NOT(ISNUMBER(A1118)),"Укажите дату",IF(B1118="","Укажите код",IF(NOT(AND(ISTEXT(B1118),LEN(B1118)&gt;0,LEN(B1118)&lt;=30,ISNUMBER(FIND(LEFT(B1118,1),"ABCDEFGHIJKLMNOPQRSTUVWXYZ")),SUMPRODUCT((MID(B1118,{1,2,3,4,5,6,7,8,9,10,11,12,13,14,15,16,17,18,19,20,21,22,23,24,25,26,27,28,29,30},1)&lt;&gt;"")*ISERROR(FIND(MID(B1118,{1,2,3,4,5,6,7,8,9,10,11,12,13,14,15,16,17,18,19,20,21,22,23,24,25,26,27,28,29,30},1),"ABCDEFGHIJKLMNOPQRSTUVWXYZ0123456789-_")))=0,ISERROR(VALUE(B1118)))),"Недопустимый код: только латинские буквы A-Z в верхнем регистре, цифры, - и _; начало с буквы, до 30 символов (например MILK-001)",IF(SUMPRODUCT(--EXACT('Номенклатура'!$A$6:$A$205,B1118))=0,"Код не найден в номенклатуре",IF(SUMPRODUCT(--EXACT('Номенклатура'!$A$6:$A$205,B1118))&gt;1,"Код повторяется в номенклатуре",IF(ISNA(MATCH(C1118,{"Приход","Расход","Списание","Корректировка остатка"},0)),"Выберите тип операции",IF(NOT(ISNUMBER(D1118)),"Укажите количество",IF(D1118=0,"Количество не может быть 0",IF(AND(C1118&lt;&gt;"Корректировка остатка",D1118&lt;0),"Для этого типа количество положительное",IF(NOT(ISNUMBER('Номенклатура'!$C$2)),"Укажите дату начала учёта",IF(A1118&lt;INT('Номенклатура'!$C$2),"Раньше даты начала учёта: НЕ учтено",IF(AND(C1118="Корректировка остатка",TRIM(G1118)=""),"Учтено: добавьте пояснение","ОК")))))))))))))</f>
        <v/>
      </c>
    </row>
    <row r="1119" spans="1:9" x14ac:dyDescent="0.25">
      <c r="A1119" s="16"/>
      <c r="B1119" s="13"/>
      <c r="C1119" s="13"/>
      <c r="D1119" s="14"/>
      <c r="E1119" s="17" t="str">
        <f>IF(OR(B1119="",SUMPRODUCT(--EXACT('Номенклатура'!$A$6:$A$205,B1119))&lt;&gt;1),"",INDEX('Номенклатура'!$D$6:$D$205,SUMPRODUCT(EXACT('Номенклатура'!$A$6:$A$205,B1119)*(ROW('Номенклатура'!$A$6:$A$205)-5)))&amp;"")</f>
        <v/>
      </c>
      <c r="F1119" s="18" t="str">
        <f>IF(OR(I1119="ОК",I1119="Учтено: добавьте пояснение"),IF(C1119="Приход",D1119,IF(C1119="Корректировка остатка",D1119,-D1119)),"")</f>
        <v/>
      </c>
      <c r="G1119" s="13"/>
      <c r="H1119" s="15" t="str">
        <f>IF(OR(B1119="",SUMPRODUCT(--EXACT('Номенклатура'!$A$6:$A$205,B1119))&lt;&gt;1),"",INDEX('Номенклатура'!$B$6:$B$205,SUMPRODUCT(EXACT('Номенклатура'!$A$6:$A$205,B1119)*(ROW('Номенклатура'!$A$6:$A$205)-5)))&amp;"")</f>
        <v/>
      </c>
      <c r="I1119" s="15" t="str">
        <f>IF(COUNTA(A1119:D1119,G1119)=0,"",IF(NOT(ISNUMBER(A1119)),"Укажите дату",IF(B1119="","Укажите код",IF(NOT(AND(ISTEXT(B1119),LEN(B1119)&gt;0,LEN(B1119)&lt;=30,ISNUMBER(FIND(LEFT(B1119,1),"ABCDEFGHIJKLMNOPQRSTUVWXYZ")),SUMPRODUCT((MID(B1119,{1,2,3,4,5,6,7,8,9,10,11,12,13,14,15,16,17,18,19,20,21,22,23,24,25,26,27,28,29,30},1)&lt;&gt;"")*ISERROR(FIND(MID(B1119,{1,2,3,4,5,6,7,8,9,10,11,12,13,14,15,16,17,18,19,20,21,22,23,24,25,26,27,28,29,30},1),"ABCDEFGHIJKLMNOPQRSTUVWXYZ0123456789-_")))=0,ISERROR(VALUE(B1119)))),"Недопустимый код: только латинские буквы A-Z в верхнем регистре, цифры, - и _; начало с буквы, до 30 символов (например MILK-001)",IF(SUMPRODUCT(--EXACT('Номенклатура'!$A$6:$A$205,B1119))=0,"Код не найден в номенклатуре",IF(SUMPRODUCT(--EXACT('Номенклатура'!$A$6:$A$205,B1119))&gt;1,"Код повторяется в номенклатуре",IF(ISNA(MATCH(C1119,{"Приход","Расход","Списание","Корректировка остатка"},0)),"Выберите тип операции",IF(NOT(ISNUMBER(D1119)),"Укажите количество",IF(D1119=0,"Количество не может быть 0",IF(AND(C1119&lt;&gt;"Корректировка остатка",D1119&lt;0),"Для этого типа количество положительное",IF(NOT(ISNUMBER('Номенклатура'!$C$2)),"Укажите дату начала учёта",IF(A1119&lt;INT('Номенклатура'!$C$2),"Раньше даты начала учёта: НЕ учтено",IF(AND(C1119="Корректировка остатка",TRIM(G1119)=""),"Учтено: добавьте пояснение","ОК")))))))))))))</f>
        <v/>
      </c>
    </row>
    <row r="1120" spans="1:9" x14ac:dyDescent="0.25">
      <c r="A1120" s="16"/>
      <c r="B1120" s="13"/>
      <c r="C1120" s="13"/>
      <c r="D1120" s="14"/>
      <c r="E1120" s="17" t="str">
        <f>IF(OR(B1120="",SUMPRODUCT(--EXACT('Номенклатура'!$A$6:$A$205,B1120))&lt;&gt;1),"",INDEX('Номенклатура'!$D$6:$D$205,SUMPRODUCT(EXACT('Номенклатура'!$A$6:$A$205,B1120)*(ROW('Номенклатура'!$A$6:$A$205)-5)))&amp;"")</f>
        <v/>
      </c>
      <c r="F1120" s="18" t="str">
        <f>IF(OR(I1120="ОК",I1120="Учтено: добавьте пояснение"),IF(C1120="Приход",D1120,IF(C1120="Корректировка остатка",D1120,-D1120)),"")</f>
        <v/>
      </c>
      <c r="G1120" s="13"/>
      <c r="H1120" s="15" t="str">
        <f>IF(OR(B1120="",SUMPRODUCT(--EXACT('Номенклатура'!$A$6:$A$205,B1120))&lt;&gt;1),"",INDEX('Номенклатура'!$B$6:$B$205,SUMPRODUCT(EXACT('Номенклатура'!$A$6:$A$205,B1120)*(ROW('Номенклатура'!$A$6:$A$205)-5)))&amp;"")</f>
        <v/>
      </c>
      <c r="I1120" s="15" t="str">
        <f>IF(COUNTA(A1120:D1120,G1120)=0,"",IF(NOT(ISNUMBER(A1120)),"Укажите дату",IF(B1120="","Укажите код",IF(NOT(AND(ISTEXT(B1120),LEN(B1120)&gt;0,LEN(B1120)&lt;=30,ISNUMBER(FIND(LEFT(B1120,1),"ABCDEFGHIJKLMNOPQRSTUVWXYZ")),SUMPRODUCT((MID(B1120,{1,2,3,4,5,6,7,8,9,10,11,12,13,14,15,16,17,18,19,20,21,22,23,24,25,26,27,28,29,30},1)&lt;&gt;"")*ISERROR(FIND(MID(B1120,{1,2,3,4,5,6,7,8,9,10,11,12,13,14,15,16,17,18,19,20,21,22,23,24,25,26,27,28,29,30},1),"ABCDEFGHIJKLMNOPQRSTUVWXYZ0123456789-_")))=0,ISERROR(VALUE(B1120)))),"Недопустимый код: только латинские буквы A-Z в верхнем регистре, цифры, - и _; начало с буквы, до 30 символов (например MILK-001)",IF(SUMPRODUCT(--EXACT('Номенклатура'!$A$6:$A$205,B1120))=0,"Код не найден в номенклатуре",IF(SUMPRODUCT(--EXACT('Номенклатура'!$A$6:$A$205,B1120))&gt;1,"Код повторяется в номенклатуре",IF(ISNA(MATCH(C1120,{"Приход","Расход","Списание","Корректировка остатка"},0)),"Выберите тип операции",IF(NOT(ISNUMBER(D1120)),"Укажите количество",IF(D1120=0,"Количество не может быть 0",IF(AND(C1120&lt;&gt;"Корректировка остатка",D1120&lt;0),"Для этого типа количество положительное",IF(NOT(ISNUMBER('Номенклатура'!$C$2)),"Укажите дату начала учёта",IF(A1120&lt;INT('Номенклатура'!$C$2),"Раньше даты начала учёта: НЕ учтено",IF(AND(C1120="Корректировка остатка",TRIM(G1120)=""),"Учтено: добавьте пояснение","ОК")))))))))))))</f>
        <v/>
      </c>
    </row>
    <row r="1121" spans="1:9" x14ac:dyDescent="0.25">
      <c r="A1121" s="16"/>
      <c r="B1121" s="13"/>
      <c r="C1121" s="13"/>
      <c r="D1121" s="14"/>
      <c r="E1121" s="17" t="str">
        <f>IF(OR(B1121="",SUMPRODUCT(--EXACT('Номенклатура'!$A$6:$A$205,B1121))&lt;&gt;1),"",INDEX('Номенклатура'!$D$6:$D$205,SUMPRODUCT(EXACT('Номенклатура'!$A$6:$A$205,B1121)*(ROW('Номенклатура'!$A$6:$A$205)-5)))&amp;"")</f>
        <v/>
      </c>
      <c r="F1121" s="18" t="str">
        <f>IF(OR(I1121="ОК",I1121="Учтено: добавьте пояснение"),IF(C1121="Приход",D1121,IF(C1121="Корректировка остатка",D1121,-D1121)),"")</f>
        <v/>
      </c>
      <c r="G1121" s="13"/>
      <c r="H1121" s="15" t="str">
        <f>IF(OR(B1121="",SUMPRODUCT(--EXACT('Номенклатура'!$A$6:$A$205,B1121))&lt;&gt;1),"",INDEX('Номенклатура'!$B$6:$B$205,SUMPRODUCT(EXACT('Номенклатура'!$A$6:$A$205,B1121)*(ROW('Номенклатура'!$A$6:$A$205)-5)))&amp;"")</f>
        <v/>
      </c>
      <c r="I1121" s="15" t="str">
        <f>IF(COUNTA(A1121:D1121,G1121)=0,"",IF(NOT(ISNUMBER(A1121)),"Укажите дату",IF(B1121="","Укажите код",IF(NOT(AND(ISTEXT(B1121),LEN(B1121)&gt;0,LEN(B1121)&lt;=30,ISNUMBER(FIND(LEFT(B1121,1),"ABCDEFGHIJKLMNOPQRSTUVWXYZ")),SUMPRODUCT((MID(B1121,{1,2,3,4,5,6,7,8,9,10,11,12,13,14,15,16,17,18,19,20,21,22,23,24,25,26,27,28,29,30},1)&lt;&gt;"")*ISERROR(FIND(MID(B1121,{1,2,3,4,5,6,7,8,9,10,11,12,13,14,15,16,17,18,19,20,21,22,23,24,25,26,27,28,29,30},1),"ABCDEFGHIJKLMNOPQRSTUVWXYZ0123456789-_")))=0,ISERROR(VALUE(B1121)))),"Недопустимый код: только латинские буквы A-Z в верхнем регистре, цифры, - и _; начало с буквы, до 30 символов (например MILK-001)",IF(SUMPRODUCT(--EXACT('Номенклатура'!$A$6:$A$205,B1121))=0,"Код не найден в номенклатуре",IF(SUMPRODUCT(--EXACT('Номенклатура'!$A$6:$A$205,B1121))&gt;1,"Код повторяется в номенклатуре",IF(ISNA(MATCH(C1121,{"Приход","Расход","Списание","Корректировка остатка"},0)),"Выберите тип операции",IF(NOT(ISNUMBER(D1121)),"Укажите количество",IF(D1121=0,"Количество не может быть 0",IF(AND(C1121&lt;&gt;"Корректировка остатка",D1121&lt;0),"Для этого типа количество положительное",IF(NOT(ISNUMBER('Номенклатура'!$C$2)),"Укажите дату начала учёта",IF(A1121&lt;INT('Номенклатура'!$C$2),"Раньше даты начала учёта: НЕ учтено",IF(AND(C1121="Корректировка остатка",TRIM(G1121)=""),"Учтено: добавьте пояснение","ОК")))))))))))))</f>
        <v/>
      </c>
    </row>
    <row r="1122" spans="1:9" x14ac:dyDescent="0.25">
      <c r="A1122" s="16"/>
      <c r="B1122" s="13"/>
      <c r="C1122" s="13"/>
      <c r="D1122" s="14"/>
      <c r="E1122" s="17" t="str">
        <f>IF(OR(B1122="",SUMPRODUCT(--EXACT('Номенклатура'!$A$6:$A$205,B1122))&lt;&gt;1),"",INDEX('Номенклатура'!$D$6:$D$205,SUMPRODUCT(EXACT('Номенклатура'!$A$6:$A$205,B1122)*(ROW('Номенклатура'!$A$6:$A$205)-5)))&amp;"")</f>
        <v/>
      </c>
      <c r="F1122" s="18" t="str">
        <f>IF(OR(I1122="ОК",I1122="Учтено: добавьте пояснение"),IF(C1122="Приход",D1122,IF(C1122="Корректировка остатка",D1122,-D1122)),"")</f>
        <v/>
      </c>
      <c r="G1122" s="13"/>
      <c r="H1122" s="15" t="str">
        <f>IF(OR(B1122="",SUMPRODUCT(--EXACT('Номенклатура'!$A$6:$A$205,B1122))&lt;&gt;1),"",INDEX('Номенклатура'!$B$6:$B$205,SUMPRODUCT(EXACT('Номенклатура'!$A$6:$A$205,B1122)*(ROW('Номенклатура'!$A$6:$A$205)-5)))&amp;"")</f>
        <v/>
      </c>
      <c r="I1122" s="15" t="str">
        <f>IF(COUNTA(A1122:D1122,G1122)=0,"",IF(NOT(ISNUMBER(A1122)),"Укажите дату",IF(B1122="","Укажите код",IF(NOT(AND(ISTEXT(B1122),LEN(B1122)&gt;0,LEN(B1122)&lt;=30,ISNUMBER(FIND(LEFT(B1122,1),"ABCDEFGHIJKLMNOPQRSTUVWXYZ")),SUMPRODUCT((MID(B1122,{1,2,3,4,5,6,7,8,9,10,11,12,13,14,15,16,17,18,19,20,21,22,23,24,25,26,27,28,29,30},1)&lt;&gt;"")*ISERROR(FIND(MID(B1122,{1,2,3,4,5,6,7,8,9,10,11,12,13,14,15,16,17,18,19,20,21,22,23,24,25,26,27,28,29,30},1),"ABCDEFGHIJKLMNOPQRSTUVWXYZ0123456789-_")))=0,ISERROR(VALUE(B1122)))),"Недопустимый код: только латинские буквы A-Z в верхнем регистре, цифры, - и _; начало с буквы, до 30 символов (например MILK-001)",IF(SUMPRODUCT(--EXACT('Номенклатура'!$A$6:$A$205,B1122))=0,"Код не найден в номенклатуре",IF(SUMPRODUCT(--EXACT('Номенклатура'!$A$6:$A$205,B1122))&gt;1,"Код повторяется в номенклатуре",IF(ISNA(MATCH(C1122,{"Приход","Расход","Списание","Корректировка остатка"},0)),"Выберите тип операции",IF(NOT(ISNUMBER(D1122)),"Укажите количество",IF(D1122=0,"Количество не может быть 0",IF(AND(C1122&lt;&gt;"Корректировка остатка",D1122&lt;0),"Для этого типа количество положительное",IF(NOT(ISNUMBER('Номенклатура'!$C$2)),"Укажите дату начала учёта",IF(A1122&lt;INT('Номенклатура'!$C$2),"Раньше даты начала учёта: НЕ учтено",IF(AND(C1122="Корректировка остатка",TRIM(G1122)=""),"Учтено: добавьте пояснение","ОК")))))))))))))</f>
        <v/>
      </c>
    </row>
    <row r="1123" spans="1:9" x14ac:dyDescent="0.25">
      <c r="A1123" s="16"/>
      <c r="B1123" s="13"/>
      <c r="C1123" s="13"/>
      <c r="D1123" s="14"/>
      <c r="E1123" s="17" t="str">
        <f>IF(OR(B1123="",SUMPRODUCT(--EXACT('Номенклатура'!$A$6:$A$205,B1123))&lt;&gt;1),"",INDEX('Номенклатура'!$D$6:$D$205,SUMPRODUCT(EXACT('Номенклатура'!$A$6:$A$205,B1123)*(ROW('Номенклатура'!$A$6:$A$205)-5)))&amp;"")</f>
        <v/>
      </c>
      <c r="F1123" s="18" t="str">
        <f>IF(OR(I1123="ОК",I1123="Учтено: добавьте пояснение"),IF(C1123="Приход",D1123,IF(C1123="Корректировка остатка",D1123,-D1123)),"")</f>
        <v/>
      </c>
      <c r="G1123" s="13"/>
      <c r="H1123" s="15" t="str">
        <f>IF(OR(B1123="",SUMPRODUCT(--EXACT('Номенклатура'!$A$6:$A$205,B1123))&lt;&gt;1),"",INDEX('Номенклатура'!$B$6:$B$205,SUMPRODUCT(EXACT('Номенклатура'!$A$6:$A$205,B1123)*(ROW('Номенклатура'!$A$6:$A$205)-5)))&amp;"")</f>
        <v/>
      </c>
      <c r="I1123" s="15" t="str">
        <f>IF(COUNTA(A1123:D1123,G1123)=0,"",IF(NOT(ISNUMBER(A1123)),"Укажите дату",IF(B1123="","Укажите код",IF(NOT(AND(ISTEXT(B1123),LEN(B1123)&gt;0,LEN(B1123)&lt;=30,ISNUMBER(FIND(LEFT(B1123,1),"ABCDEFGHIJKLMNOPQRSTUVWXYZ")),SUMPRODUCT((MID(B1123,{1,2,3,4,5,6,7,8,9,10,11,12,13,14,15,16,17,18,19,20,21,22,23,24,25,26,27,28,29,30},1)&lt;&gt;"")*ISERROR(FIND(MID(B1123,{1,2,3,4,5,6,7,8,9,10,11,12,13,14,15,16,17,18,19,20,21,22,23,24,25,26,27,28,29,30},1),"ABCDEFGHIJKLMNOPQRSTUVWXYZ0123456789-_")))=0,ISERROR(VALUE(B1123)))),"Недопустимый код: только латинские буквы A-Z в верхнем регистре, цифры, - и _; начало с буквы, до 30 символов (например MILK-001)",IF(SUMPRODUCT(--EXACT('Номенклатура'!$A$6:$A$205,B1123))=0,"Код не найден в номенклатуре",IF(SUMPRODUCT(--EXACT('Номенклатура'!$A$6:$A$205,B1123))&gt;1,"Код повторяется в номенклатуре",IF(ISNA(MATCH(C1123,{"Приход","Расход","Списание","Корректировка остатка"},0)),"Выберите тип операции",IF(NOT(ISNUMBER(D1123)),"Укажите количество",IF(D1123=0,"Количество не может быть 0",IF(AND(C1123&lt;&gt;"Корректировка остатка",D1123&lt;0),"Для этого типа количество положительное",IF(NOT(ISNUMBER('Номенклатура'!$C$2)),"Укажите дату начала учёта",IF(A1123&lt;INT('Номенклатура'!$C$2),"Раньше даты начала учёта: НЕ учтено",IF(AND(C1123="Корректировка остатка",TRIM(G1123)=""),"Учтено: добавьте пояснение","ОК")))))))))))))</f>
        <v/>
      </c>
    </row>
    <row r="1124" spans="1:9" x14ac:dyDescent="0.25">
      <c r="A1124" s="16"/>
      <c r="B1124" s="13"/>
      <c r="C1124" s="13"/>
      <c r="D1124" s="14"/>
      <c r="E1124" s="17" t="str">
        <f>IF(OR(B1124="",SUMPRODUCT(--EXACT('Номенклатура'!$A$6:$A$205,B1124))&lt;&gt;1),"",INDEX('Номенклатура'!$D$6:$D$205,SUMPRODUCT(EXACT('Номенклатура'!$A$6:$A$205,B1124)*(ROW('Номенклатура'!$A$6:$A$205)-5)))&amp;"")</f>
        <v/>
      </c>
      <c r="F1124" s="18" t="str">
        <f>IF(OR(I1124="ОК",I1124="Учтено: добавьте пояснение"),IF(C1124="Приход",D1124,IF(C1124="Корректировка остатка",D1124,-D1124)),"")</f>
        <v/>
      </c>
      <c r="G1124" s="13"/>
      <c r="H1124" s="15" t="str">
        <f>IF(OR(B1124="",SUMPRODUCT(--EXACT('Номенклатура'!$A$6:$A$205,B1124))&lt;&gt;1),"",INDEX('Номенклатура'!$B$6:$B$205,SUMPRODUCT(EXACT('Номенклатура'!$A$6:$A$205,B1124)*(ROW('Номенклатура'!$A$6:$A$205)-5)))&amp;"")</f>
        <v/>
      </c>
      <c r="I1124" s="15" t="str">
        <f>IF(COUNTA(A1124:D1124,G1124)=0,"",IF(NOT(ISNUMBER(A1124)),"Укажите дату",IF(B1124="","Укажите код",IF(NOT(AND(ISTEXT(B1124),LEN(B1124)&gt;0,LEN(B1124)&lt;=30,ISNUMBER(FIND(LEFT(B1124,1),"ABCDEFGHIJKLMNOPQRSTUVWXYZ")),SUMPRODUCT((MID(B1124,{1,2,3,4,5,6,7,8,9,10,11,12,13,14,15,16,17,18,19,20,21,22,23,24,25,26,27,28,29,30},1)&lt;&gt;"")*ISERROR(FIND(MID(B1124,{1,2,3,4,5,6,7,8,9,10,11,12,13,14,15,16,17,18,19,20,21,22,23,24,25,26,27,28,29,30},1),"ABCDEFGHIJKLMNOPQRSTUVWXYZ0123456789-_")))=0,ISERROR(VALUE(B1124)))),"Недопустимый код: только латинские буквы A-Z в верхнем регистре, цифры, - и _; начало с буквы, до 30 символов (например MILK-001)",IF(SUMPRODUCT(--EXACT('Номенклатура'!$A$6:$A$205,B1124))=0,"Код не найден в номенклатуре",IF(SUMPRODUCT(--EXACT('Номенклатура'!$A$6:$A$205,B1124))&gt;1,"Код повторяется в номенклатуре",IF(ISNA(MATCH(C1124,{"Приход","Расход","Списание","Корректировка остатка"},0)),"Выберите тип операции",IF(NOT(ISNUMBER(D1124)),"Укажите количество",IF(D1124=0,"Количество не может быть 0",IF(AND(C1124&lt;&gt;"Корректировка остатка",D1124&lt;0),"Для этого типа количество положительное",IF(NOT(ISNUMBER('Номенклатура'!$C$2)),"Укажите дату начала учёта",IF(A1124&lt;INT('Номенклатура'!$C$2),"Раньше даты начала учёта: НЕ учтено",IF(AND(C1124="Корректировка остатка",TRIM(G1124)=""),"Учтено: добавьте пояснение","ОК")))))))))))))</f>
        <v/>
      </c>
    </row>
    <row r="1125" spans="1:9" x14ac:dyDescent="0.25">
      <c r="A1125" s="16"/>
      <c r="B1125" s="13"/>
      <c r="C1125" s="13"/>
      <c r="D1125" s="14"/>
      <c r="E1125" s="17" t="str">
        <f>IF(OR(B1125="",SUMPRODUCT(--EXACT('Номенклатура'!$A$6:$A$205,B1125))&lt;&gt;1),"",INDEX('Номенклатура'!$D$6:$D$205,SUMPRODUCT(EXACT('Номенклатура'!$A$6:$A$205,B1125)*(ROW('Номенклатура'!$A$6:$A$205)-5)))&amp;"")</f>
        <v/>
      </c>
      <c r="F1125" s="18" t="str">
        <f>IF(OR(I1125="ОК",I1125="Учтено: добавьте пояснение"),IF(C1125="Приход",D1125,IF(C1125="Корректировка остатка",D1125,-D1125)),"")</f>
        <v/>
      </c>
      <c r="G1125" s="13"/>
      <c r="H1125" s="15" t="str">
        <f>IF(OR(B1125="",SUMPRODUCT(--EXACT('Номенклатура'!$A$6:$A$205,B1125))&lt;&gt;1),"",INDEX('Номенклатура'!$B$6:$B$205,SUMPRODUCT(EXACT('Номенклатура'!$A$6:$A$205,B1125)*(ROW('Номенклатура'!$A$6:$A$205)-5)))&amp;"")</f>
        <v/>
      </c>
      <c r="I1125" s="15" t="str">
        <f>IF(COUNTA(A1125:D1125,G1125)=0,"",IF(NOT(ISNUMBER(A1125)),"Укажите дату",IF(B1125="","Укажите код",IF(NOT(AND(ISTEXT(B1125),LEN(B1125)&gt;0,LEN(B1125)&lt;=30,ISNUMBER(FIND(LEFT(B1125,1),"ABCDEFGHIJKLMNOPQRSTUVWXYZ")),SUMPRODUCT((MID(B1125,{1,2,3,4,5,6,7,8,9,10,11,12,13,14,15,16,17,18,19,20,21,22,23,24,25,26,27,28,29,30},1)&lt;&gt;"")*ISERROR(FIND(MID(B1125,{1,2,3,4,5,6,7,8,9,10,11,12,13,14,15,16,17,18,19,20,21,22,23,24,25,26,27,28,29,30},1),"ABCDEFGHIJKLMNOPQRSTUVWXYZ0123456789-_")))=0,ISERROR(VALUE(B1125)))),"Недопустимый код: только латинские буквы A-Z в верхнем регистре, цифры, - и _; начало с буквы, до 30 символов (например MILK-001)",IF(SUMPRODUCT(--EXACT('Номенклатура'!$A$6:$A$205,B1125))=0,"Код не найден в номенклатуре",IF(SUMPRODUCT(--EXACT('Номенклатура'!$A$6:$A$205,B1125))&gt;1,"Код повторяется в номенклатуре",IF(ISNA(MATCH(C1125,{"Приход","Расход","Списание","Корректировка остатка"},0)),"Выберите тип операции",IF(NOT(ISNUMBER(D1125)),"Укажите количество",IF(D1125=0,"Количество не может быть 0",IF(AND(C1125&lt;&gt;"Корректировка остатка",D1125&lt;0),"Для этого типа количество положительное",IF(NOT(ISNUMBER('Номенклатура'!$C$2)),"Укажите дату начала учёта",IF(A1125&lt;INT('Номенклатура'!$C$2),"Раньше даты начала учёта: НЕ учтено",IF(AND(C1125="Корректировка остатка",TRIM(G1125)=""),"Учтено: добавьте пояснение","ОК")))))))))))))</f>
        <v/>
      </c>
    </row>
    <row r="1126" spans="1:9" x14ac:dyDescent="0.25">
      <c r="A1126" s="16"/>
      <c r="B1126" s="13"/>
      <c r="C1126" s="13"/>
      <c r="D1126" s="14"/>
      <c r="E1126" s="17" t="str">
        <f>IF(OR(B1126="",SUMPRODUCT(--EXACT('Номенклатура'!$A$6:$A$205,B1126))&lt;&gt;1),"",INDEX('Номенклатура'!$D$6:$D$205,SUMPRODUCT(EXACT('Номенклатура'!$A$6:$A$205,B1126)*(ROW('Номенклатура'!$A$6:$A$205)-5)))&amp;"")</f>
        <v/>
      </c>
      <c r="F1126" s="18" t="str">
        <f>IF(OR(I1126="ОК",I1126="Учтено: добавьте пояснение"),IF(C1126="Приход",D1126,IF(C1126="Корректировка остатка",D1126,-D1126)),"")</f>
        <v/>
      </c>
      <c r="G1126" s="13"/>
      <c r="H1126" s="15" t="str">
        <f>IF(OR(B1126="",SUMPRODUCT(--EXACT('Номенклатура'!$A$6:$A$205,B1126))&lt;&gt;1),"",INDEX('Номенклатура'!$B$6:$B$205,SUMPRODUCT(EXACT('Номенклатура'!$A$6:$A$205,B1126)*(ROW('Номенклатура'!$A$6:$A$205)-5)))&amp;"")</f>
        <v/>
      </c>
      <c r="I1126" s="15" t="str">
        <f>IF(COUNTA(A1126:D1126,G1126)=0,"",IF(NOT(ISNUMBER(A1126)),"Укажите дату",IF(B1126="","Укажите код",IF(NOT(AND(ISTEXT(B1126),LEN(B1126)&gt;0,LEN(B1126)&lt;=30,ISNUMBER(FIND(LEFT(B1126,1),"ABCDEFGHIJKLMNOPQRSTUVWXYZ")),SUMPRODUCT((MID(B1126,{1,2,3,4,5,6,7,8,9,10,11,12,13,14,15,16,17,18,19,20,21,22,23,24,25,26,27,28,29,30},1)&lt;&gt;"")*ISERROR(FIND(MID(B1126,{1,2,3,4,5,6,7,8,9,10,11,12,13,14,15,16,17,18,19,20,21,22,23,24,25,26,27,28,29,30},1),"ABCDEFGHIJKLMNOPQRSTUVWXYZ0123456789-_")))=0,ISERROR(VALUE(B1126)))),"Недопустимый код: только латинские буквы A-Z в верхнем регистре, цифры, - и _; начало с буквы, до 30 символов (например MILK-001)",IF(SUMPRODUCT(--EXACT('Номенклатура'!$A$6:$A$205,B1126))=0,"Код не найден в номенклатуре",IF(SUMPRODUCT(--EXACT('Номенклатура'!$A$6:$A$205,B1126))&gt;1,"Код повторяется в номенклатуре",IF(ISNA(MATCH(C1126,{"Приход","Расход","Списание","Корректировка остатка"},0)),"Выберите тип операции",IF(NOT(ISNUMBER(D1126)),"Укажите количество",IF(D1126=0,"Количество не может быть 0",IF(AND(C1126&lt;&gt;"Корректировка остатка",D1126&lt;0),"Для этого типа количество положительное",IF(NOT(ISNUMBER('Номенклатура'!$C$2)),"Укажите дату начала учёта",IF(A1126&lt;INT('Номенклатура'!$C$2),"Раньше даты начала учёта: НЕ учтено",IF(AND(C1126="Корректировка остатка",TRIM(G1126)=""),"Учтено: добавьте пояснение","ОК")))))))))))))</f>
        <v/>
      </c>
    </row>
    <row r="1127" spans="1:9" x14ac:dyDescent="0.25">
      <c r="A1127" s="16"/>
      <c r="B1127" s="13"/>
      <c r="C1127" s="13"/>
      <c r="D1127" s="14"/>
      <c r="E1127" s="17" t="str">
        <f>IF(OR(B1127="",SUMPRODUCT(--EXACT('Номенклатура'!$A$6:$A$205,B1127))&lt;&gt;1),"",INDEX('Номенклатура'!$D$6:$D$205,SUMPRODUCT(EXACT('Номенклатура'!$A$6:$A$205,B1127)*(ROW('Номенклатура'!$A$6:$A$205)-5)))&amp;"")</f>
        <v/>
      </c>
      <c r="F1127" s="18" t="str">
        <f>IF(OR(I1127="ОК",I1127="Учтено: добавьте пояснение"),IF(C1127="Приход",D1127,IF(C1127="Корректировка остатка",D1127,-D1127)),"")</f>
        <v/>
      </c>
      <c r="G1127" s="13"/>
      <c r="H1127" s="15" t="str">
        <f>IF(OR(B1127="",SUMPRODUCT(--EXACT('Номенклатура'!$A$6:$A$205,B1127))&lt;&gt;1),"",INDEX('Номенклатура'!$B$6:$B$205,SUMPRODUCT(EXACT('Номенклатура'!$A$6:$A$205,B1127)*(ROW('Номенклатура'!$A$6:$A$205)-5)))&amp;"")</f>
        <v/>
      </c>
      <c r="I1127" s="15" t="str">
        <f>IF(COUNTA(A1127:D1127,G1127)=0,"",IF(NOT(ISNUMBER(A1127)),"Укажите дату",IF(B1127="","Укажите код",IF(NOT(AND(ISTEXT(B1127),LEN(B1127)&gt;0,LEN(B1127)&lt;=30,ISNUMBER(FIND(LEFT(B1127,1),"ABCDEFGHIJKLMNOPQRSTUVWXYZ")),SUMPRODUCT((MID(B1127,{1,2,3,4,5,6,7,8,9,10,11,12,13,14,15,16,17,18,19,20,21,22,23,24,25,26,27,28,29,30},1)&lt;&gt;"")*ISERROR(FIND(MID(B1127,{1,2,3,4,5,6,7,8,9,10,11,12,13,14,15,16,17,18,19,20,21,22,23,24,25,26,27,28,29,30},1),"ABCDEFGHIJKLMNOPQRSTUVWXYZ0123456789-_")))=0,ISERROR(VALUE(B1127)))),"Недопустимый код: только латинские буквы A-Z в верхнем регистре, цифры, - и _; начало с буквы, до 30 символов (например MILK-001)",IF(SUMPRODUCT(--EXACT('Номенклатура'!$A$6:$A$205,B1127))=0,"Код не найден в номенклатуре",IF(SUMPRODUCT(--EXACT('Номенклатура'!$A$6:$A$205,B1127))&gt;1,"Код повторяется в номенклатуре",IF(ISNA(MATCH(C1127,{"Приход","Расход","Списание","Корректировка остатка"},0)),"Выберите тип операции",IF(NOT(ISNUMBER(D1127)),"Укажите количество",IF(D1127=0,"Количество не может быть 0",IF(AND(C1127&lt;&gt;"Корректировка остатка",D1127&lt;0),"Для этого типа количество положительное",IF(NOT(ISNUMBER('Номенклатура'!$C$2)),"Укажите дату начала учёта",IF(A1127&lt;INT('Номенклатура'!$C$2),"Раньше даты начала учёта: НЕ учтено",IF(AND(C1127="Корректировка остатка",TRIM(G1127)=""),"Учтено: добавьте пояснение","ОК")))))))))))))</f>
        <v/>
      </c>
    </row>
    <row r="1128" spans="1:9" x14ac:dyDescent="0.25">
      <c r="A1128" s="16"/>
      <c r="B1128" s="13"/>
      <c r="C1128" s="13"/>
      <c r="D1128" s="14"/>
      <c r="E1128" s="17" t="str">
        <f>IF(OR(B1128="",SUMPRODUCT(--EXACT('Номенклатура'!$A$6:$A$205,B1128))&lt;&gt;1),"",INDEX('Номенклатура'!$D$6:$D$205,SUMPRODUCT(EXACT('Номенклатура'!$A$6:$A$205,B1128)*(ROW('Номенклатура'!$A$6:$A$205)-5)))&amp;"")</f>
        <v/>
      </c>
      <c r="F1128" s="18" t="str">
        <f>IF(OR(I1128="ОК",I1128="Учтено: добавьте пояснение"),IF(C1128="Приход",D1128,IF(C1128="Корректировка остатка",D1128,-D1128)),"")</f>
        <v/>
      </c>
      <c r="G1128" s="13"/>
      <c r="H1128" s="15" t="str">
        <f>IF(OR(B1128="",SUMPRODUCT(--EXACT('Номенклатура'!$A$6:$A$205,B1128))&lt;&gt;1),"",INDEX('Номенклатура'!$B$6:$B$205,SUMPRODUCT(EXACT('Номенклатура'!$A$6:$A$205,B1128)*(ROW('Номенклатура'!$A$6:$A$205)-5)))&amp;"")</f>
        <v/>
      </c>
      <c r="I1128" s="15" t="str">
        <f>IF(COUNTA(A1128:D1128,G1128)=0,"",IF(NOT(ISNUMBER(A1128)),"Укажите дату",IF(B1128="","Укажите код",IF(NOT(AND(ISTEXT(B1128),LEN(B1128)&gt;0,LEN(B1128)&lt;=30,ISNUMBER(FIND(LEFT(B1128,1),"ABCDEFGHIJKLMNOPQRSTUVWXYZ")),SUMPRODUCT((MID(B1128,{1,2,3,4,5,6,7,8,9,10,11,12,13,14,15,16,17,18,19,20,21,22,23,24,25,26,27,28,29,30},1)&lt;&gt;"")*ISERROR(FIND(MID(B1128,{1,2,3,4,5,6,7,8,9,10,11,12,13,14,15,16,17,18,19,20,21,22,23,24,25,26,27,28,29,30},1),"ABCDEFGHIJKLMNOPQRSTUVWXYZ0123456789-_")))=0,ISERROR(VALUE(B1128)))),"Недопустимый код: только латинские буквы A-Z в верхнем регистре, цифры, - и _; начало с буквы, до 30 символов (например MILK-001)",IF(SUMPRODUCT(--EXACT('Номенклатура'!$A$6:$A$205,B1128))=0,"Код не найден в номенклатуре",IF(SUMPRODUCT(--EXACT('Номенклатура'!$A$6:$A$205,B1128))&gt;1,"Код повторяется в номенклатуре",IF(ISNA(MATCH(C1128,{"Приход","Расход","Списание","Корректировка остатка"},0)),"Выберите тип операции",IF(NOT(ISNUMBER(D1128)),"Укажите количество",IF(D1128=0,"Количество не может быть 0",IF(AND(C1128&lt;&gt;"Корректировка остатка",D1128&lt;0),"Для этого типа количество положительное",IF(NOT(ISNUMBER('Номенклатура'!$C$2)),"Укажите дату начала учёта",IF(A1128&lt;INT('Номенклатура'!$C$2),"Раньше даты начала учёта: НЕ учтено",IF(AND(C1128="Корректировка остатка",TRIM(G1128)=""),"Учтено: добавьте пояснение","ОК")))))))))))))</f>
        <v/>
      </c>
    </row>
    <row r="1129" spans="1:9" x14ac:dyDescent="0.25">
      <c r="A1129" s="16"/>
      <c r="B1129" s="13"/>
      <c r="C1129" s="13"/>
      <c r="D1129" s="14"/>
      <c r="E1129" s="17" t="str">
        <f>IF(OR(B1129="",SUMPRODUCT(--EXACT('Номенклатура'!$A$6:$A$205,B1129))&lt;&gt;1),"",INDEX('Номенклатура'!$D$6:$D$205,SUMPRODUCT(EXACT('Номенклатура'!$A$6:$A$205,B1129)*(ROW('Номенклатура'!$A$6:$A$205)-5)))&amp;"")</f>
        <v/>
      </c>
      <c r="F1129" s="18" t="str">
        <f>IF(OR(I1129="ОК",I1129="Учтено: добавьте пояснение"),IF(C1129="Приход",D1129,IF(C1129="Корректировка остатка",D1129,-D1129)),"")</f>
        <v/>
      </c>
      <c r="G1129" s="13"/>
      <c r="H1129" s="15" t="str">
        <f>IF(OR(B1129="",SUMPRODUCT(--EXACT('Номенклатура'!$A$6:$A$205,B1129))&lt;&gt;1),"",INDEX('Номенклатура'!$B$6:$B$205,SUMPRODUCT(EXACT('Номенклатура'!$A$6:$A$205,B1129)*(ROW('Номенклатура'!$A$6:$A$205)-5)))&amp;"")</f>
        <v/>
      </c>
      <c r="I1129" s="15" t="str">
        <f>IF(COUNTA(A1129:D1129,G1129)=0,"",IF(NOT(ISNUMBER(A1129)),"Укажите дату",IF(B1129="","Укажите код",IF(NOT(AND(ISTEXT(B1129),LEN(B1129)&gt;0,LEN(B1129)&lt;=30,ISNUMBER(FIND(LEFT(B1129,1),"ABCDEFGHIJKLMNOPQRSTUVWXYZ")),SUMPRODUCT((MID(B1129,{1,2,3,4,5,6,7,8,9,10,11,12,13,14,15,16,17,18,19,20,21,22,23,24,25,26,27,28,29,30},1)&lt;&gt;"")*ISERROR(FIND(MID(B1129,{1,2,3,4,5,6,7,8,9,10,11,12,13,14,15,16,17,18,19,20,21,22,23,24,25,26,27,28,29,30},1),"ABCDEFGHIJKLMNOPQRSTUVWXYZ0123456789-_")))=0,ISERROR(VALUE(B1129)))),"Недопустимый код: только латинские буквы A-Z в верхнем регистре, цифры, - и _; начало с буквы, до 30 символов (например MILK-001)",IF(SUMPRODUCT(--EXACT('Номенклатура'!$A$6:$A$205,B1129))=0,"Код не найден в номенклатуре",IF(SUMPRODUCT(--EXACT('Номенклатура'!$A$6:$A$205,B1129))&gt;1,"Код повторяется в номенклатуре",IF(ISNA(MATCH(C1129,{"Приход","Расход","Списание","Корректировка остатка"},0)),"Выберите тип операции",IF(NOT(ISNUMBER(D1129)),"Укажите количество",IF(D1129=0,"Количество не может быть 0",IF(AND(C1129&lt;&gt;"Корректировка остатка",D1129&lt;0),"Для этого типа количество положительное",IF(NOT(ISNUMBER('Номенклатура'!$C$2)),"Укажите дату начала учёта",IF(A1129&lt;INT('Номенклатура'!$C$2),"Раньше даты начала учёта: НЕ учтено",IF(AND(C1129="Корректировка остатка",TRIM(G1129)=""),"Учтено: добавьте пояснение","ОК")))))))))))))</f>
        <v/>
      </c>
    </row>
    <row r="1130" spans="1:9" x14ac:dyDescent="0.25">
      <c r="A1130" s="16"/>
      <c r="B1130" s="13"/>
      <c r="C1130" s="13"/>
      <c r="D1130" s="14"/>
      <c r="E1130" s="17" t="str">
        <f>IF(OR(B1130="",SUMPRODUCT(--EXACT('Номенклатура'!$A$6:$A$205,B1130))&lt;&gt;1),"",INDEX('Номенклатура'!$D$6:$D$205,SUMPRODUCT(EXACT('Номенклатура'!$A$6:$A$205,B1130)*(ROW('Номенклатура'!$A$6:$A$205)-5)))&amp;"")</f>
        <v/>
      </c>
      <c r="F1130" s="18" t="str">
        <f>IF(OR(I1130="ОК",I1130="Учтено: добавьте пояснение"),IF(C1130="Приход",D1130,IF(C1130="Корректировка остатка",D1130,-D1130)),"")</f>
        <v/>
      </c>
      <c r="G1130" s="13"/>
      <c r="H1130" s="15" t="str">
        <f>IF(OR(B1130="",SUMPRODUCT(--EXACT('Номенклатура'!$A$6:$A$205,B1130))&lt;&gt;1),"",INDEX('Номенклатура'!$B$6:$B$205,SUMPRODUCT(EXACT('Номенклатура'!$A$6:$A$205,B1130)*(ROW('Номенклатура'!$A$6:$A$205)-5)))&amp;"")</f>
        <v/>
      </c>
      <c r="I1130" s="15" t="str">
        <f>IF(COUNTA(A1130:D1130,G1130)=0,"",IF(NOT(ISNUMBER(A1130)),"Укажите дату",IF(B1130="","Укажите код",IF(NOT(AND(ISTEXT(B1130),LEN(B1130)&gt;0,LEN(B1130)&lt;=30,ISNUMBER(FIND(LEFT(B1130,1),"ABCDEFGHIJKLMNOPQRSTUVWXYZ")),SUMPRODUCT((MID(B1130,{1,2,3,4,5,6,7,8,9,10,11,12,13,14,15,16,17,18,19,20,21,22,23,24,25,26,27,28,29,30},1)&lt;&gt;"")*ISERROR(FIND(MID(B1130,{1,2,3,4,5,6,7,8,9,10,11,12,13,14,15,16,17,18,19,20,21,22,23,24,25,26,27,28,29,30},1),"ABCDEFGHIJKLMNOPQRSTUVWXYZ0123456789-_")))=0,ISERROR(VALUE(B1130)))),"Недопустимый код: только латинские буквы A-Z в верхнем регистре, цифры, - и _; начало с буквы, до 30 символов (например MILK-001)",IF(SUMPRODUCT(--EXACT('Номенклатура'!$A$6:$A$205,B1130))=0,"Код не найден в номенклатуре",IF(SUMPRODUCT(--EXACT('Номенклатура'!$A$6:$A$205,B1130))&gt;1,"Код повторяется в номенклатуре",IF(ISNA(MATCH(C1130,{"Приход","Расход","Списание","Корректировка остатка"},0)),"Выберите тип операции",IF(NOT(ISNUMBER(D1130)),"Укажите количество",IF(D1130=0,"Количество не может быть 0",IF(AND(C1130&lt;&gt;"Корректировка остатка",D1130&lt;0),"Для этого типа количество положительное",IF(NOT(ISNUMBER('Номенклатура'!$C$2)),"Укажите дату начала учёта",IF(A1130&lt;INT('Номенклатура'!$C$2),"Раньше даты начала учёта: НЕ учтено",IF(AND(C1130="Корректировка остатка",TRIM(G1130)=""),"Учтено: добавьте пояснение","ОК")))))))))))))</f>
        <v/>
      </c>
    </row>
    <row r="1131" spans="1:9" x14ac:dyDescent="0.25">
      <c r="A1131" s="16"/>
      <c r="B1131" s="13"/>
      <c r="C1131" s="13"/>
      <c r="D1131" s="14"/>
      <c r="E1131" s="17" t="str">
        <f>IF(OR(B1131="",SUMPRODUCT(--EXACT('Номенклатура'!$A$6:$A$205,B1131))&lt;&gt;1),"",INDEX('Номенклатура'!$D$6:$D$205,SUMPRODUCT(EXACT('Номенклатура'!$A$6:$A$205,B1131)*(ROW('Номенклатура'!$A$6:$A$205)-5)))&amp;"")</f>
        <v/>
      </c>
      <c r="F1131" s="18" t="str">
        <f>IF(OR(I1131="ОК",I1131="Учтено: добавьте пояснение"),IF(C1131="Приход",D1131,IF(C1131="Корректировка остатка",D1131,-D1131)),"")</f>
        <v/>
      </c>
      <c r="G1131" s="13"/>
      <c r="H1131" s="15" t="str">
        <f>IF(OR(B1131="",SUMPRODUCT(--EXACT('Номенклатура'!$A$6:$A$205,B1131))&lt;&gt;1),"",INDEX('Номенклатура'!$B$6:$B$205,SUMPRODUCT(EXACT('Номенклатура'!$A$6:$A$205,B1131)*(ROW('Номенклатура'!$A$6:$A$205)-5)))&amp;"")</f>
        <v/>
      </c>
      <c r="I1131" s="15" t="str">
        <f>IF(COUNTA(A1131:D1131,G1131)=0,"",IF(NOT(ISNUMBER(A1131)),"Укажите дату",IF(B1131="","Укажите код",IF(NOT(AND(ISTEXT(B1131),LEN(B1131)&gt;0,LEN(B1131)&lt;=30,ISNUMBER(FIND(LEFT(B1131,1),"ABCDEFGHIJKLMNOPQRSTUVWXYZ")),SUMPRODUCT((MID(B1131,{1,2,3,4,5,6,7,8,9,10,11,12,13,14,15,16,17,18,19,20,21,22,23,24,25,26,27,28,29,30},1)&lt;&gt;"")*ISERROR(FIND(MID(B1131,{1,2,3,4,5,6,7,8,9,10,11,12,13,14,15,16,17,18,19,20,21,22,23,24,25,26,27,28,29,30},1),"ABCDEFGHIJKLMNOPQRSTUVWXYZ0123456789-_")))=0,ISERROR(VALUE(B1131)))),"Недопустимый код: только латинские буквы A-Z в верхнем регистре, цифры, - и _; начало с буквы, до 30 символов (например MILK-001)",IF(SUMPRODUCT(--EXACT('Номенклатура'!$A$6:$A$205,B1131))=0,"Код не найден в номенклатуре",IF(SUMPRODUCT(--EXACT('Номенклатура'!$A$6:$A$205,B1131))&gt;1,"Код повторяется в номенклатуре",IF(ISNA(MATCH(C1131,{"Приход","Расход","Списание","Корректировка остатка"},0)),"Выберите тип операции",IF(NOT(ISNUMBER(D1131)),"Укажите количество",IF(D1131=0,"Количество не может быть 0",IF(AND(C1131&lt;&gt;"Корректировка остатка",D1131&lt;0),"Для этого типа количество положительное",IF(NOT(ISNUMBER('Номенклатура'!$C$2)),"Укажите дату начала учёта",IF(A1131&lt;INT('Номенклатура'!$C$2),"Раньше даты начала учёта: НЕ учтено",IF(AND(C1131="Корректировка остатка",TRIM(G1131)=""),"Учтено: добавьте пояснение","ОК")))))))))))))</f>
        <v/>
      </c>
    </row>
    <row r="1132" spans="1:9" x14ac:dyDescent="0.25">
      <c r="A1132" s="16"/>
      <c r="B1132" s="13"/>
      <c r="C1132" s="13"/>
      <c r="D1132" s="14"/>
      <c r="E1132" s="17" t="str">
        <f>IF(OR(B1132="",SUMPRODUCT(--EXACT('Номенклатура'!$A$6:$A$205,B1132))&lt;&gt;1),"",INDEX('Номенклатура'!$D$6:$D$205,SUMPRODUCT(EXACT('Номенклатура'!$A$6:$A$205,B1132)*(ROW('Номенклатура'!$A$6:$A$205)-5)))&amp;"")</f>
        <v/>
      </c>
      <c r="F1132" s="18" t="str">
        <f>IF(OR(I1132="ОК",I1132="Учтено: добавьте пояснение"),IF(C1132="Приход",D1132,IF(C1132="Корректировка остатка",D1132,-D1132)),"")</f>
        <v/>
      </c>
      <c r="G1132" s="13"/>
      <c r="H1132" s="15" t="str">
        <f>IF(OR(B1132="",SUMPRODUCT(--EXACT('Номенклатура'!$A$6:$A$205,B1132))&lt;&gt;1),"",INDEX('Номенклатура'!$B$6:$B$205,SUMPRODUCT(EXACT('Номенклатура'!$A$6:$A$205,B1132)*(ROW('Номенклатура'!$A$6:$A$205)-5)))&amp;"")</f>
        <v/>
      </c>
      <c r="I1132" s="15" t="str">
        <f>IF(COUNTA(A1132:D1132,G1132)=0,"",IF(NOT(ISNUMBER(A1132)),"Укажите дату",IF(B1132="","Укажите код",IF(NOT(AND(ISTEXT(B1132),LEN(B1132)&gt;0,LEN(B1132)&lt;=30,ISNUMBER(FIND(LEFT(B1132,1),"ABCDEFGHIJKLMNOPQRSTUVWXYZ")),SUMPRODUCT((MID(B1132,{1,2,3,4,5,6,7,8,9,10,11,12,13,14,15,16,17,18,19,20,21,22,23,24,25,26,27,28,29,30},1)&lt;&gt;"")*ISERROR(FIND(MID(B1132,{1,2,3,4,5,6,7,8,9,10,11,12,13,14,15,16,17,18,19,20,21,22,23,24,25,26,27,28,29,30},1),"ABCDEFGHIJKLMNOPQRSTUVWXYZ0123456789-_")))=0,ISERROR(VALUE(B1132)))),"Недопустимый код: только латинские буквы A-Z в верхнем регистре, цифры, - и _; начало с буквы, до 30 символов (например MILK-001)",IF(SUMPRODUCT(--EXACT('Номенклатура'!$A$6:$A$205,B1132))=0,"Код не найден в номенклатуре",IF(SUMPRODUCT(--EXACT('Номенклатура'!$A$6:$A$205,B1132))&gt;1,"Код повторяется в номенклатуре",IF(ISNA(MATCH(C1132,{"Приход","Расход","Списание","Корректировка остатка"},0)),"Выберите тип операции",IF(NOT(ISNUMBER(D1132)),"Укажите количество",IF(D1132=0,"Количество не может быть 0",IF(AND(C1132&lt;&gt;"Корректировка остатка",D1132&lt;0),"Для этого типа количество положительное",IF(NOT(ISNUMBER('Номенклатура'!$C$2)),"Укажите дату начала учёта",IF(A1132&lt;INT('Номенклатура'!$C$2),"Раньше даты начала учёта: НЕ учтено",IF(AND(C1132="Корректировка остатка",TRIM(G1132)=""),"Учтено: добавьте пояснение","ОК")))))))))))))</f>
        <v/>
      </c>
    </row>
    <row r="1133" spans="1:9" x14ac:dyDescent="0.25">
      <c r="A1133" s="16"/>
      <c r="B1133" s="13"/>
      <c r="C1133" s="13"/>
      <c r="D1133" s="14"/>
      <c r="E1133" s="17" t="str">
        <f>IF(OR(B1133="",SUMPRODUCT(--EXACT('Номенклатура'!$A$6:$A$205,B1133))&lt;&gt;1),"",INDEX('Номенклатура'!$D$6:$D$205,SUMPRODUCT(EXACT('Номенклатура'!$A$6:$A$205,B1133)*(ROW('Номенклатура'!$A$6:$A$205)-5)))&amp;"")</f>
        <v/>
      </c>
      <c r="F1133" s="18" t="str">
        <f>IF(OR(I1133="ОК",I1133="Учтено: добавьте пояснение"),IF(C1133="Приход",D1133,IF(C1133="Корректировка остатка",D1133,-D1133)),"")</f>
        <v/>
      </c>
      <c r="G1133" s="13"/>
      <c r="H1133" s="15" t="str">
        <f>IF(OR(B1133="",SUMPRODUCT(--EXACT('Номенклатура'!$A$6:$A$205,B1133))&lt;&gt;1),"",INDEX('Номенклатура'!$B$6:$B$205,SUMPRODUCT(EXACT('Номенклатура'!$A$6:$A$205,B1133)*(ROW('Номенклатура'!$A$6:$A$205)-5)))&amp;"")</f>
        <v/>
      </c>
      <c r="I1133" s="15" t="str">
        <f>IF(COUNTA(A1133:D1133,G1133)=0,"",IF(NOT(ISNUMBER(A1133)),"Укажите дату",IF(B1133="","Укажите код",IF(NOT(AND(ISTEXT(B1133),LEN(B1133)&gt;0,LEN(B1133)&lt;=30,ISNUMBER(FIND(LEFT(B1133,1),"ABCDEFGHIJKLMNOPQRSTUVWXYZ")),SUMPRODUCT((MID(B1133,{1,2,3,4,5,6,7,8,9,10,11,12,13,14,15,16,17,18,19,20,21,22,23,24,25,26,27,28,29,30},1)&lt;&gt;"")*ISERROR(FIND(MID(B1133,{1,2,3,4,5,6,7,8,9,10,11,12,13,14,15,16,17,18,19,20,21,22,23,24,25,26,27,28,29,30},1),"ABCDEFGHIJKLMNOPQRSTUVWXYZ0123456789-_")))=0,ISERROR(VALUE(B1133)))),"Недопустимый код: только латинские буквы A-Z в верхнем регистре, цифры, - и _; начало с буквы, до 30 символов (например MILK-001)",IF(SUMPRODUCT(--EXACT('Номенклатура'!$A$6:$A$205,B1133))=0,"Код не найден в номенклатуре",IF(SUMPRODUCT(--EXACT('Номенклатура'!$A$6:$A$205,B1133))&gt;1,"Код повторяется в номенклатуре",IF(ISNA(MATCH(C1133,{"Приход","Расход","Списание","Корректировка остатка"},0)),"Выберите тип операции",IF(NOT(ISNUMBER(D1133)),"Укажите количество",IF(D1133=0,"Количество не может быть 0",IF(AND(C1133&lt;&gt;"Корректировка остатка",D1133&lt;0),"Для этого типа количество положительное",IF(NOT(ISNUMBER('Номенклатура'!$C$2)),"Укажите дату начала учёта",IF(A1133&lt;INT('Номенклатура'!$C$2),"Раньше даты начала учёта: НЕ учтено",IF(AND(C1133="Корректировка остатка",TRIM(G1133)=""),"Учтено: добавьте пояснение","ОК")))))))))))))</f>
        <v/>
      </c>
    </row>
    <row r="1134" spans="1:9" x14ac:dyDescent="0.25">
      <c r="A1134" s="16"/>
      <c r="B1134" s="13"/>
      <c r="C1134" s="13"/>
      <c r="D1134" s="14"/>
      <c r="E1134" s="17" t="str">
        <f>IF(OR(B1134="",SUMPRODUCT(--EXACT('Номенклатура'!$A$6:$A$205,B1134))&lt;&gt;1),"",INDEX('Номенклатура'!$D$6:$D$205,SUMPRODUCT(EXACT('Номенклатура'!$A$6:$A$205,B1134)*(ROW('Номенклатура'!$A$6:$A$205)-5)))&amp;"")</f>
        <v/>
      </c>
      <c r="F1134" s="18" t="str">
        <f>IF(OR(I1134="ОК",I1134="Учтено: добавьте пояснение"),IF(C1134="Приход",D1134,IF(C1134="Корректировка остатка",D1134,-D1134)),"")</f>
        <v/>
      </c>
      <c r="G1134" s="13"/>
      <c r="H1134" s="15" t="str">
        <f>IF(OR(B1134="",SUMPRODUCT(--EXACT('Номенклатура'!$A$6:$A$205,B1134))&lt;&gt;1),"",INDEX('Номенклатура'!$B$6:$B$205,SUMPRODUCT(EXACT('Номенклатура'!$A$6:$A$205,B1134)*(ROW('Номенклатура'!$A$6:$A$205)-5)))&amp;"")</f>
        <v/>
      </c>
      <c r="I1134" s="15" t="str">
        <f>IF(COUNTA(A1134:D1134,G1134)=0,"",IF(NOT(ISNUMBER(A1134)),"Укажите дату",IF(B1134="","Укажите код",IF(NOT(AND(ISTEXT(B1134),LEN(B1134)&gt;0,LEN(B1134)&lt;=30,ISNUMBER(FIND(LEFT(B1134,1),"ABCDEFGHIJKLMNOPQRSTUVWXYZ")),SUMPRODUCT((MID(B1134,{1,2,3,4,5,6,7,8,9,10,11,12,13,14,15,16,17,18,19,20,21,22,23,24,25,26,27,28,29,30},1)&lt;&gt;"")*ISERROR(FIND(MID(B1134,{1,2,3,4,5,6,7,8,9,10,11,12,13,14,15,16,17,18,19,20,21,22,23,24,25,26,27,28,29,30},1),"ABCDEFGHIJKLMNOPQRSTUVWXYZ0123456789-_")))=0,ISERROR(VALUE(B1134)))),"Недопустимый код: только латинские буквы A-Z в верхнем регистре, цифры, - и _; начало с буквы, до 30 символов (например MILK-001)",IF(SUMPRODUCT(--EXACT('Номенклатура'!$A$6:$A$205,B1134))=0,"Код не найден в номенклатуре",IF(SUMPRODUCT(--EXACT('Номенклатура'!$A$6:$A$205,B1134))&gt;1,"Код повторяется в номенклатуре",IF(ISNA(MATCH(C1134,{"Приход","Расход","Списание","Корректировка остатка"},0)),"Выберите тип операции",IF(NOT(ISNUMBER(D1134)),"Укажите количество",IF(D1134=0,"Количество не может быть 0",IF(AND(C1134&lt;&gt;"Корректировка остатка",D1134&lt;0),"Для этого типа количество положительное",IF(NOT(ISNUMBER('Номенклатура'!$C$2)),"Укажите дату начала учёта",IF(A1134&lt;INT('Номенклатура'!$C$2),"Раньше даты начала учёта: НЕ учтено",IF(AND(C1134="Корректировка остатка",TRIM(G1134)=""),"Учтено: добавьте пояснение","ОК")))))))))))))</f>
        <v/>
      </c>
    </row>
    <row r="1135" spans="1:9" x14ac:dyDescent="0.25">
      <c r="A1135" s="16"/>
      <c r="B1135" s="13"/>
      <c r="C1135" s="13"/>
      <c r="D1135" s="14"/>
      <c r="E1135" s="17" t="str">
        <f>IF(OR(B1135="",SUMPRODUCT(--EXACT('Номенклатура'!$A$6:$A$205,B1135))&lt;&gt;1),"",INDEX('Номенклатура'!$D$6:$D$205,SUMPRODUCT(EXACT('Номенклатура'!$A$6:$A$205,B1135)*(ROW('Номенклатура'!$A$6:$A$205)-5)))&amp;"")</f>
        <v/>
      </c>
      <c r="F1135" s="18" t="str">
        <f>IF(OR(I1135="ОК",I1135="Учтено: добавьте пояснение"),IF(C1135="Приход",D1135,IF(C1135="Корректировка остатка",D1135,-D1135)),"")</f>
        <v/>
      </c>
      <c r="G1135" s="13"/>
      <c r="H1135" s="15" t="str">
        <f>IF(OR(B1135="",SUMPRODUCT(--EXACT('Номенклатура'!$A$6:$A$205,B1135))&lt;&gt;1),"",INDEX('Номенклатура'!$B$6:$B$205,SUMPRODUCT(EXACT('Номенклатура'!$A$6:$A$205,B1135)*(ROW('Номенклатура'!$A$6:$A$205)-5)))&amp;"")</f>
        <v/>
      </c>
      <c r="I1135" s="15" t="str">
        <f>IF(COUNTA(A1135:D1135,G1135)=0,"",IF(NOT(ISNUMBER(A1135)),"Укажите дату",IF(B1135="","Укажите код",IF(NOT(AND(ISTEXT(B1135),LEN(B1135)&gt;0,LEN(B1135)&lt;=30,ISNUMBER(FIND(LEFT(B1135,1),"ABCDEFGHIJKLMNOPQRSTUVWXYZ")),SUMPRODUCT((MID(B1135,{1,2,3,4,5,6,7,8,9,10,11,12,13,14,15,16,17,18,19,20,21,22,23,24,25,26,27,28,29,30},1)&lt;&gt;"")*ISERROR(FIND(MID(B1135,{1,2,3,4,5,6,7,8,9,10,11,12,13,14,15,16,17,18,19,20,21,22,23,24,25,26,27,28,29,30},1),"ABCDEFGHIJKLMNOPQRSTUVWXYZ0123456789-_")))=0,ISERROR(VALUE(B1135)))),"Недопустимый код: только латинские буквы A-Z в верхнем регистре, цифры, - и _; начало с буквы, до 30 символов (например MILK-001)",IF(SUMPRODUCT(--EXACT('Номенклатура'!$A$6:$A$205,B1135))=0,"Код не найден в номенклатуре",IF(SUMPRODUCT(--EXACT('Номенклатура'!$A$6:$A$205,B1135))&gt;1,"Код повторяется в номенклатуре",IF(ISNA(MATCH(C1135,{"Приход","Расход","Списание","Корректировка остатка"},0)),"Выберите тип операции",IF(NOT(ISNUMBER(D1135)),"Укажите количество",IF(D1135=0,"Количество не может быть 0",IF(AND(C1135&lt;&gt;"Корректировка остатка",D1135&lt;0),"Для этого типа количество положительное",IF(NOT(ISNUMBER('Номенклатура'!$C$2)),"Укажите дату начала учёта",IF(A1135&lt;INT('Номенклатура'!$C$2),"Раньше даты начала учёта: НЕ учтено",IF(AND(C1135="Корректировка остатка",TRIM(G1135)=""),"Учтено: добавьте пояснение","ОК")))))))))))))</f>
        <v/>
      </c>
    </row>
    <row r="1136" spans="1:9" x14ac:dyDescent="0.25">
      <c r="A1136" s="16"/>
      <c r="B1136" s="13"/>
      <c r="C1136" s="13"/>
      <c r="D1136" s="14"/>
      <c r="E1136" s="17" t="str">
        <f>IF(OR(B1136="",SUMPRODUCT(--EXACT('Номенклатура'!$A$6:$A$205,B1136))&lt;&gt;1),"",INDEX('Номенклатура'!$D$6:$D$205,SUMPRODUCT(EXACT('Номенклатура'!$A$6:$A$205,B1136)*(ROW('Номенклатура'!$A$6:$A$205)-5)))&amp;"")</f>
        <v/>
      </c>
      <c r="F1136" s="18" t="str">
        <f>IF(OR(I1136="ОК",I1136="Учтено: добавьте пояснение"),IF(C1136="Приход",D1136,IF(C1136="Корректировка остатка",D1136,-D1136)),"")</f>
        <v/>
      </c>
      <c r="G1136" s="13"/>
      <c r="H1136" s="15" t="str">
        <f>IF(OR(B1136="",SUMPRODUCT(--EXACT('Номенклатура'!$A$6:$A$205,B1136))&lt;&gt;1),"",INDEX('Номенклатура'!$B$6:$B$205,SUMPRODUCT(EXACT('Номенклатура'!$A$6:$A$205,B1136)*(ROW('Номенклатура'!$A$6:$A$205)-5)))&amp;"")</f>
        <v/>
      </c>
      <c r="I1136" s="15" t="str">
        <f>IF(COUNTA(A1136:D1136,G1136)=0,"",IF(NOT(ISNUMBER(A1136)),"Укажите дату",IF(B1136="","Укажите код",IF(NOT(AND(ISTEXT(B1136),LEN(B1136)&gt;0,LEN(B1136)&lt;=30,ISNUMBER(FIND(LEFT(B1136,1),"ABCDEFGHIJKLMNOPQRSTUVWXYZ")),SUMPRODUCT((MID(B1136,{1,2,3,4,5,6,7,8,9,10,11,12,13,14,15,16,17,18,19,20,21,22,23,24,25,26,27,28,29,30},1)&lt;&gt;"")*ISERROR(FIND(MID(B1136,{1,2,3,4,5,6,7,8,9,10,11,12,13,14,15,16,17,18,19,20,21,22,23,24,25,26,27,28,29,30},1),"ABCDEFGHIJKLMNOPQRSTUVWXYZ0123456789-_")))=0,ISERROR(VALUE(B1136)))),"Недопустимый код: только латинские буквы A-Z в верхнем регистре, цифры, - и _; начало с буквы, до 30 символов (например MILK-001)",IF(SUMPRODUCT(--EXACT('Номенклатура'!$A$6:$A$205,B1136))=0,"Код не найден в номенклатуре",IF(SUMPRODUCT(--EXACT('Номенклатура'!$A$6:$A$205,B1136))&gt;1,"Код повторяется в номенклатуре",IF(ISNA(MATCH(C1136,{"Приход","Расход","Списание","Корректировка остатка"},0)),"Выберите тип операции",IF(NOT(ISNUMBER(D1136)),"Укажите количество",IF(D1136=0,"Количество не может быть 0",IF(AND(C1136&lt;&gt;"Корректировка остатка",D1136&lt;0),"Для этого типа количество положительное",IF(NOT(ISNUMBER('Номенклатура'!$C$2)),"Укажите дату начала учёта",IF(A1136&lt;INT('Номенклатура'!$C$2),"Раньше даты начала учёта: НЕ учтено",IF(AND(C1136="Корректировка остатка",TRIM(G1136)=""),"Учтено: добавьте пояснение","ОК")))))))))))))</f>
        <v/>
      </c>
    </row>
    <row r="1137" spans="1:9" x14ac:dyDescent="0.25">
      <c r="A1137" s="16"/>
      <c r="B1137" s="13"/>
      <c r="C1137" s="13"/>
      <c r="D1137" s="14"/>
      <c r="E1137" s="17" t="str">
        <f>IF(OR(B1137="",SUMPRODUCT(--EXACT('Номенклатура'!$A$6:$A$205,B1137))&lt;&gt;1),"",INDEX('Номенклатура'!$D$6:$D$205,SUMPRODUCT(EXACT('Номенклатура'!$A$6:$A$205,B1137)*(ROW('Номенклатура'!$A$6:$A$205)-5)))&amp;"")</f>
        <v/>
      </c>
      <c r="F1137" s="18" t="str">
        <f>IF(OR(I1137="ОК",I1137="Учтено: добавьте пояснение"),IF(C1137="Приход",D1137,IF(C1137="Корректировка остатка",D1137,-D1137)),"")</f>
        <v/>
      </c>
      <c r="G1137" s="13"/>
      <c r="H1137" s="15" t="str">
        <f>IF(OR(B1137="",SUMPRODUCT(--EXACT('Номенклатура'!$A$6:$A$205,B1137))&lt;&gt;1),"",INDEX('Номенклатура'!$B$6:$B$205,SUMPRODUCT(EXACT('Номенклатура'!$A$6:$A$205,B1137)*(ROW('Номенклатура'!$A$6:$A$205)-5)))&amp;"")</f>
        <v/>
      </c>
      <c r="I1137" s="15" t="str">
        <f>IF(COUNTA(A1137:D1137,G1137)=0,"",IF(NOT(ISNUMBER(A1137)),"Укажите дату",IF(B1137="","Укажите код",IF(NOT(AND(ISTEXT(B1137),LEN(B1137)&gt;0,LEN(B1137)&lt;=30,ISNUMBER(FIND(LEFT(B1137,1),"ABCDEFGHIJKLMNOPQRSTUVWXYZ")),SUMPRODUCT((MID(B1137,{1,2,3,4,5,6,7,8,9,10,11,12,13,14,15,16,17,18,19,20,21,22,23,24,25,26,27,28,29,30},1)&lt;&gt;"")*ISERROR(FIND(MID(B1137,{1,2,3,4,5,6,7,8,9,10,11,12,13,14,15,16,17,18,19,20,21,22,23,24,25,26,27,28,29,30},1),"ABCDEFGHIJKLMNOPQRSTUVWXYZ0123456789-_")))=0,ISERROR(VALUE(B1137)))),"Недопустимый код: только латинские буквы A-Z в верхнем регистре, цифры, - и _; начало с буквы, до 30 символов (например MILK-001)",IF(SUMPRODUCT(--EXACT('Номенклатура'!$A$6:$A$205,B1137))=0,"Код не найден в номенклатуре",IF(SUMPRODUCT(--EXACT('Номенклатура'!$A$6:$A$205,B1137))&gt;1,"Код повторяется в номенклатуре",IF(ISNA(MATCH(C1137,{"Приход","Расход","Списание","Корректировка остатка"},0)),"Выберите тип операции",IF(NOT(ISNUMBER(D1137)),"Укажите количество",IF(D1137=0,"Количество не может быть 0",IF(AND(C1137&lt;&gt;"Корректировка остатка",D1137&lt;0),"Для этого типа количество положительное",IF(NOT(ISNUMBER('Номенклатура'!$C$2)),"Укажите дату начала учёта",IF(A1137&lt;INT('Номенклатура'!$C$2),"Раньше даты начала учёта: НЕ учтено",IF(AND(C1137="Корректировка остатка",TRIM(G1137)=""),"Учтено: добавьте пояснение","ОК")))))))))))))</f>
        <v/>
      </c>
    </row>
    <row r="1138" spans="1:9" x14ac:dyDescent="0.25">
      <c r="A1138" s="16"/>
      <c r="B1138" s="13"/>
      <c r="C1138" s="13"/>
      <c r="D1138" s="14"/>
      <c r="E1138" s="17" t="str">
        <f>IF(OR(B1138="",SUMPRODUCT(--EXACT('Номенклатура'!$A$6:$A$205,B1138))&lt;&gt;1),"",INDEX('Номенклатура'!$D$6:$D$205,SUMPRODUCT(EXACT('Номенклатура'!$A$6:$A$205,B1138)*(ROW('Номенклатура'!$A$6:$A$205)-5)))&amp;"")</f>
        <v/>
      </c>
      <c r="F1138" s="18" t="str">
        <f>IF(OR(I1138="ОК",I1138="Учтено: добавьте пояснение"),IF(C1138="Приход",D1138,IF(C1138="Корректировка остатка",D1138,-D1138)),"")</f>
        <v/>
      </c>
      <c r="G1138" s="13"/>
      <c r="H1138" s="15" t="str">
        <f>IF(OR(B1138="",SUMPRODUCT(--EXACT('Номенклатура'!$A$6:$A$205,B1138))&lt;&gt;1),"",INDEX('Номенклатура'!$B$6:$B$205,SUMPRODUCT(EXACT('Номенклатура'!$A$6:$A$205,B1138)*(ROW('Номенклатура'!$A$6:$A$205)-5)))&amp;"")</f>
        <v/>
      </c>
      <c r="I1138" s="15" t="str">
        <f>IF(COUNTA(A1138:D1138,G1138)=0,"",IF(NOT(ISNUMBER(A1138)),"Укажите дату",IF(B1138="","Укажите код",IF(NOT(AND(ISTEXT(B1138),LEN(B1138)&gt;0,LEN(B1138)&lt;=30,ISNUMBER(FIND(LEFT(B1138,1),"ABCDEFGHIJKLMNOPQRSTUVWXYZ")),SUMPRODUCT((MID(B1138,{1,2,3,4,5,6,7,8,9,10,11,12,13,14,15,16,17,18,19,20,21,22,23,24,25,26,27,28,29,30},1)&lt;&gt;"")*ISERROR(FIND(MID(B1138,{1,2,3,4,5,6,7,8,9,10,11,12,13,14,15,16,17,18,19,20,21,22,23,24,25,26,27,28,29,30},1),"ABCDEFGHIJKLMNOPQRSTUVWXYZ0123456789-_")))=0,ISERROR(VALUE(B1138)))),"Недопустимый код: только латинские буквы A-Z в верхнем регистре, цифры, - и _; начало с буквы, до 30 символов (например MILK-001)",IF(SUMPRODUCT(--EXACT('Номенклатура'!$A$6:$A$205,B1138))=0,"Код не найден в номенклатуре",IF(SUMPRODUCT(--EXACT('Номенклатура'!$A$6:$A$205,B1138))&gt;1,"Код повторяется в номенклатуре",IF(ISNA(MATCH(C1138,{"Приход","Расход","Списание","Корректировка остатка"},0)),"Выберите тип операции",IF(NOT(ISNUMBER(D1138)),"Укажите количество",IF(D1138=0,"Количество не может быть 0",IF(AND(C1138&lt;&gt;"Корректировка остатка",D1138&lt;0),"Для этого типа количество положительное",IF(NOT(ISNUMBER('Номенклатура'!$C$2)),"Укажите дату начала учёта",IF(A1138&lt;INT('Номенклатура'!$C$2),"Раньше даты начала учёта: НЕ учтено",IF(AND(C1138="Корректировка остатка",TRIM(G1138)=""),"Учтено: добавьте пояснение","ОК")))))))))))))</f>
        <v/>
      </c>
    </row>
    <row r="1139" spans="1:9" x14ac:dyDescent="0.25">
      <c r="A1139" s="16"/>
      <c r="B1139" s="13"/>
      <c r="C1139" s="13"/>
      <c r="D1139" s="14"/>
      <c r="E1139" s="17" t="str">
        <f>IF(OR(B1139="",SUMPRODUCT(--EXACT('Номенклатура'!$A$6:$A$205,B1139))&lt;&gt;1),"",INDEX('Номенклатура'!$D$6:$D$205,SUMPRODUCT(EXACT('Номенклатура'!$A$6:$A$205,B1139)*(ROW('Номенклатура'!$A$6:$A$205)-5)))&amp;"")</f>
        <v/>
      </c>
      <c r="F1139" s="18" t="str">
        <f>IF(OR(I1139="ОК",I1139="Учтено: добавьте пояснение"),IF(C1139="Приход",D1139,IF(C1139="Корректировка остатка",D1139,-D1139)),"")</f>
        <v/>
      </c>
      <c r="G1139" s="13"/>
      <c r="H1139" s="15" t="str">
        <f>IF(OR(B1139="",SUMPRODUCT(--EXACT('Номенклатура'!$A$6:$A$205,B1139))&lt;&gt;1),"",INDEX('Номенклатура'!$B$6:$B$205,SUMPRODUCT(EXACT('Номенклатура'!$A$6:$A$205,B1139)*(ROW('Номенклатура'!$A$6:$A$205)-5)))&amp;"")</f>
        <v/>
      </c>
      <c r="I1139" s="15" t="str">
        <f>IF(COUNTA(A1139:D1139,G1139)=0,"",IF(NOT(ISNUMBER(A1139)),"Укажите дату",IF(B1139="","Укажите код",IF(NOT(AND(ISTEXT(B1139),LEN(B1139)&gt;0,LEN(B1139)&lt;=30,ISNUMBER(FIND(LEFT(B1139,1),"ABCDEFGHIJKLMNOPQRSTUVWXYZ")),SUMPRODUCT((MID(B1139,{1,2,3,4,5,6,7,8,9,10,11,12,13,14,15,16,17,18,19,20,21,22,23,24,25,26,27,28,29,30},1)&lt;&gt;"")*ISERROR(FIND(MID(B1139,{1,2,3,4,5,6,7,8,9,10,11,12,13,14,15,16,17,18,19,20,21,22,23,24,25,26,27,28,29,30},1),"ABCDEFGHIJKLMNOPQRSTUVWXYZ0123456789-_")))=0,ISERROR(VALUE(B1139)))),"Недопустимый код: только латинские буквы A-Z в верхнем регистре, цифры, - и _; начало с буквы, до 30 символов (например MILK-001)",IF(SUMPRODUCT(--EXACT('Номенклатура'!$A$6:$A$205,B1139))=0,"Код не найден в номенклатуре",IF(SUMPRODUCT(--EXACT('Номенклатура'!$A$6:$A$205,B1139))&gt;1,"Код повторяется в номенклатуре",IF(ISNA(MATCH(C1139,{"Приход","Расход","Списание","Корректировка остатка"},0)),"Выберите тип операции",IF(NOT(ISNUMBER(D1139)),"Укажите количество",IF(D1139=0,"Количество не может быть 0",IF(AND(C1139&lt;&gt;"Корректировка остатка",D1139&lt;0),"Для этого типа количество положительное",IF(NOT(ISNUMBER('Номенклатура'!$C$2)),"Укажите дату начала учёта",IF(A1139&lt;INT('Номенклатура'!$C$2),"Раньше даты начала учёта: НЕ учтено",IF(AND(C1139="Корректировка остатка",TRIM(G1139)=""),"Учтено: добавьте пояснение","ОК")))))))))))))</f>
        <v/>
      </c>
    </row>
    <row r="1140" spans="1:9" x14ac:dyDescent="0.25">
      <c r="A1140" s="16"/>
      <c r="B1140" s="13"/>
      <c r="C1140" s="13"/>
      <c r="D1140" s="14"/>
      <c r="E1140" s="17" t="str">
        <f>IF(OR(B1140="",SUMPRODUCT(--EXACT('Номенклатура'!$A$6:$A$205,B1140))&lt;&gt;1),"",INDEX('Номенклатура'!$D$6:$D$205,SUMPRODUCT(EXACT('Номенклатура'!$A$6:$A$205,B1140)*(ROW('Номенклатура'!$A$6:$A$205)-5)))&amp;"")</f>
        <v/>
      </c>
      <c r="F1140" s="18" t="str">
        <f>IF(OR(I1140="ОК",I1140="Учтено: добавьте пояснение"),IF(C1140="Приход",D1140,IF(C1140="Корректировка остатка",D1140,-D1140)),"")</f>
        <v/>
      </c>
      <c r="G1140" s="13"/>
      <c r="H1140" s="15" t="str">
        <f>IF(OR(B1140="",SUMPRODUCT(--EXACT('Номенклатура'!$A$6:$A$205,B1140))&lt;&gt;1),"",INDEX('Номенклатура'!$B$6:$B$205,SUMPRODUCT(EXACT('Номенклатура'!$A$6:$A$205,B1140)*(ROW('Номенклатура'!$A$6:$A$205)-5)))&amp;"")</f>
        <v/>
      </c>
      <c r="I1140" s="15" t="str">
        <f>IF(COUNTA(A1140:D1140,G1140)=0,"",IF(NOT(ISNUMBER(A1140)),"Укажите дату",IF(B1140="","Укажите код",IF(NOT(AND(ISTEXT(B1140),LEN(B1140)&gt;0,LEN(B1140)&lt;=30,ISNUMBER(FIND(LEFT(B1140,1),"ABCDEFGHIJKLMNOPQRSTUVWXYZ")),SUMPRODUCT((MID(B1140,{1,2,3,4,5,6,7,8,9,10,11,12,13,14,15,16,17,18,19,20,21,22,23,24,25,26,27,28,29,30},1)&lt;&gt;"")*ISERROR(FIND(MID(B1140,{1,2,3,4,5,6,7,8,9,10,11,12,13,14,15,16,17,18,19,20,21,22,23,24,25,26,27,28,29,30},1),"ABCDEFGHIJKLMNOPQRSTUVWXYZ0123456789-_")))=0,ISERROR(VALUE(B1140)))),"Недопустимый код: только латинские буквы A-Z в верхнем регистре, цифры, - и _; начало с буквы, до 30 символов (например MILK-001)",IF(SUMPRODUCT(--EXACT('Номенклатура'!$A$6:$A$205,B1140))=0,"Код не найден в номенклатуре",IF(SUMPRODUCT(--EXACT('Номенклатура'!$A$6:$A$205,B1140))&gt;1,"Код повторяется в номенклатуре",IF(ISNA(MATCH(C1140,{"Приход","Расход","Списание","Корректировка остатка"},0)),"Выберите тип операции",IF(NOT(ISNUMBER(D1140)),"Укажите количество",IF(D1140=0,"Количество не может быть 0",IF(AND(C1140&lt;&gt;"Корректировка остатка",D1140&lt;0),"Для этого типа количество положительное",IF(NOT(ISNUMBER('Номенклатура'!$C$2)),"Укажите дату начала учёта",IF(A1140&lt;INT('Номенклатура'!$C$2),"Раньше даты начала учёта: НЕ учтено",IF(AND(C1140="Корректировка остатка",TRIM(G1140)=""),"Учтено: добавьте пояснение","ОК")))))))))))))</f>
        <v/>
      </c>
    </row>
    <row r="1141" spans="1:9" x14ac:dyDescent="0.25">
      <c r="A1141" s="16"/>
      <c r="B1141" s="13"/>
      <c r="C1141" s="13"/>
      <c r="D1141" s="14"/>
      <c r="E1141" s="17" t="str">
        <f>IF(OR(B1141="",SUMPRODUCT(--EXACT('Номенклатура'!$A$6:$A$205,B1141))&lt;&gt;1),"",INDEX('Номенклатура'!$D$6:$D$205,SUMPRODUCT(EXACT('Номенклатура'!$A$6:$A$205,B1141)*(ROW('Номенклатура'!$A$6:$A$205)-5)))&amp;"")</f>
        <v/>
      </c>
      <c r="F1141" s="18" t="str">
        <f>IF(OR(I1141="ОК",I1141="Учтено: добавьте пояснение"),IF(C1141="Приход",D1141,IF(C1141="Корректировка остатка",D1141,-D1141)),"")</f>
        <v/>
      </c>
      <c r="G1141" s="13"/>
      <c r="H1141" s="15" t="str">
        <f>IF(OR(B1141="",SUMPRODUCT(--EXACT('Номенклатура'!$A$6:$A$205,B1141))&lt;&gt;1),"",INDEX('Номенклатура'!$B$6:$B$205,SUMPRODUCT(EXACT('Номенклатура'!$A$6:$A$205,B1141)*(ROW('Номенклатура'!$A$6:$A$205)-5)))&amp;"")</f>
        <v/>
      </c>
      <c r="I1141" s="15" t="str">
        <f>IF(COUNTA(A1141:D1141,G1141)=0,"",IF(NOT(ISNUMBER(A1141)),"Укажите дату",IF(B1141="","Укажите код",IF(NOT(AND(ISTEXT(B1141),LEN(B1141)&gt;0,LEN(B1141)&lt;=30,ISNUMBER(FIND(LEFT(B1141,1),"ABCDEFGHIJKLMNOPQRSTUVWXYZ")),SUMPRODUCT((MID(B1141,{1,2,3,4,5,6,7,8,9,10,11,12,13,14,15,16,17,18,19,20,21,22,23,24,25,26,27,28,29,30},1)&lt;&gt;"")*ISERROR(FIND(MID(B1141,{1,2,3,4,5,6,7,8,9,10,11,12,13,14,15,16,17,18,19,20,21,22,23,24,25,26,27,28,29,30},1),"ABCDEFGHIJKLMNOPQRSTUVWXYZ0123456789-_")))=0,ISERROR(VALUE(B1141)))),"Недопустимый код: только латинские буквы A-Z в верхнем регистре, цифры, - и _; начало с буквы, до 30 символов (например MILK-001)",IF(SUMPRODUCT(--EXACT('Номенклатура'!$A$6:$A$205,B1141))=0,"Код не найден в номенклатуре",IF(SUMPRODUCT(--EXACT('Номенклатура'!$A$6:$A$205,B1141))&gt;1,"Код повторяется в номенклатуре",IF(ISNA(MATCH(C1141,{"Приход","Расход","Списание","Корректировка остатка"},0)),"Выберите тип операции",IF(NOT(ISNUMBER(D1141)),"Укажите количество",IF(D1141=0,"Количество не может быть 0",IF(AND(C1141&lt;&gt;"Корректировка остатка",D1141&lt;0),"Для этого типа количество положительное",IF(NOT(ISNUMBER('Номенклатура'!$C$2)),"Укажите дату начала учёта",IF(A1141&lt;INT('Номенклатура'!$C$2),"Раньше даты начала учёта: НЕ учтено",IF(AND(C1141="Корректировка остатка",TRIM(G1141)=""),"Учтено: добавьте пояснение","ОК")))))))))))))</f>
        <v/>
      </c>
    </row>
    <row r="1142" spans="1:9" x14ac:dyDescent="0.25">
      <c r="A1142" s="16"/>
      <c r="B1142" s="13"/>
      <c r="C1142" s="13"/>
      <c r="D1142" s="14"/>
      <c r="E1142" s="17" t="str">
        <f>IF(OR(B1142="",SUMPRODUCT(--EXACT('Номенклатура'!$A$6:$A$205,B1142))&lt;&gt;1),"",INDEX('Номенклатура'!$D$6:$D$205,SUMPRODUCT(EXACT('Номенклатура'!$A$6:$A$205,B1142)*(ROW('Номенклатура'!$A$6:$A$205)-5)))&amp;"")</f>
        <v/>
      </c>
      <c r="F1142" s="18" t="str">
        <f>IF(OR(I1142="ОК",I1142="Учтено: добавьте пояснение"),IF(C1142="Приход",D1142,IF(C1142="Корректировка остатка",D1142,-D1142)),"")</f>
        <v/>
      </c>
      <c r="G1142" s="13"/>
      <c r="H1142" s="15" t="str">
        <f>IF(OR(B1142="",SUMPRODUCT(--EXACT('Номенклатура'!$A$6:$A$205,B1142))&lt;&gt;1),"",INDEX('Номенклатура'!$B$6:$B$205,SUMPRODUCT(EXACT('Номенклатура'!$A$6:$A$205,B1142)*(ROW('Номенклатура'!$A$6:$A$205)-5)))&amp;"")</f>
        <v/>
      </c>
      <c r="I1142" s="15" t="str">
        <f>IF(COUNTA(A1142:D1142,G1142)=0,"",IF(NOT(ISNUMBER(A1142)),"Укажите дату",IF(B1142="","Укажите код",IF(NOT(AND(ISTEXT(B1142),LEN(B1142)&gt;0,LEN(B1142)&lt;=30,ISNUMBER(FIND(LEFT(B1142,1),"ABCDEFGHIJKLMNOPQRSTUVWXYZ")),SUMPRODUCT((MID(B1142,{1,2,3,4,5,6,7,8,9,10,11,12,13,14,15,16,17,18,19,20,21,22,23,24,25,26,27,28,29,30},1)&lt;&gt;"")*ISERROR(FIND(MID(B1142,{1,2,3,4,5,6,7,8,9,10,11,12,13,14,15,16,17,18,19,20,21,22,23,24,25,26,27,28,29,30},1),"ABCDEFGHIJKLMNOPQRSTUVWXYZ0123456789-_")))=0,ISERROR(VALUE(B1142)))),"Недопустимый код: только латинские буквы A-Z в верхнем регистре, цифры, - и _; начало с буквы, до 30 символов (например MILK-001)",IF(SUMPRODUCT(--EXACT('Номенклатура'!$A$6:$A$205,B1142))=0,"Код не найден в номенклатуре",IF(SUMPRODUCT(--EXACT('Номенклатура'!$A$6:$A$205,B1142))&gt;1,"Код повторяется в номенклатуре",IF(ISNA(MATCH(C1142,{"Приход","Расход","Списание","Корректировка остатка"},0)),"Выберите тип операции",IF(NOT(ISNUMBER(D1142)),"Укажите количество",IF(D1142=0,"Количество не может быть 0",IF(AND(C1142&lt;&gt;"Корректировка остатка",D1142&lt;0),"Для этого типа количество положительное",IF(NOT(ISNUMBER('Номенклатура'!$C$2)),"Укажите дату начала учёта",IF(A1142&lt;INT('Номенклатура'!$C$2),"Раньше даты начала учёта: НЕ учтено",IF(AND(C1142="Корректировка остатка",TRIM(G1142)=""),"Учтено: добавьте пояснение","ОК")))))))))))))</f>
        <v/>
      </c>
    </row>
    <row r="1143" spans="1:9" x14ac:dyDescent="0.25">
      <c r="A1143" s="16"/>
      <c r="B1143" s="13"/>
      <c r="C1143" s="13"/>
      <c r="D1143" s="14"/>
      <c r="E1143" s="17" t="str">
        <f>IF(OR(B1143="",SUMPRODUCT(--EXACT('Номенклатура'!$A$6:$A$205,B1143))&lt;&gt;1),"",INDEX('Номенклатура'!$D$6:$D$205,SUMPRODUCT(EXACT('Номенклатура'!$A$6:$A$205,B1143)*(ROW('Номенклатура'!$A$6:$A$205)-5)))&amp;"")</f>
        <v/>
      </c>
      <c r="F1143" s="18" t="str">
        <f>IF(OR(I1143="ОК",I1143="Учтено: добавьте пояснение"),IF(C1143="Приход",D1143,IF(C1143="Корректировка остатка",D1143,-D1143)),"")</f>
        <v/>
      </c>
      <c r="G1143" s="13"/>
      <c r="H1143" s="15" t="str">
        <f>IF(OR(B1143="",SUMPRODUCT(--EXACT('Номенклатура'!$A$6:$A$205,B1143))&lt;&gt;1),"",INDEX('Номенклатура'!$B$6:$B$205,SUMPRODUCT(EXACT('Номенклатура'!$A$6:$A$205,B1143)*(ROW('Номенклатура'!$A$6:$A$205)-5)))&amp;"")</f>
        <v/>
      </c>
      <c r="I1143" s="15" t="str">
        <f>IF(COUNTA(A1143:D1143,G1143)=0,"",IF(NOT(ISNUMBER(A1143)),"Укажите дату",IF(B1143="","Укажите код",IF(NOT(AND(ISTEXT(B1143),LEN(B1143)&gt;0,LEN(B1143)&lt;=30,ISNUMBER(FIND(LEFT(B1143,1),"ABCDEFGHIJKLMNOPQRSTUVWXYZ")),SUMPRODUCT((MID(B1143,{1,2,3,4,5,6,7,8,9,10,11,12,13,14,15,16,17,18,19,20,21,22,23,24,25,26,27,28,29,30},1)&lt;&gt;"")*ISERROR(FIND(MID(B1143,{1,2,3,4,5,6,7,8,9,10,11,12,13,14,15,16,17,18,19,20,21,22,23,24,25,26,27,28,29,30},1),"ABCDEFGHIJKLMNOPQRSTUVWXYZ0123456789-_")))=0,ISERROR(VALUE(B1143)))),"Недопустимый код: только латинские буквы A-Z в верхнем регистре, цифры, - и _; начало с буквы, до 30 символов (например MILK-001)",IF(SUMPRODUCT(--EXACT('Номенклатура'!$A$6:$A$205,B1143))=0,"Код не найден в номенклатуре",IF(SUMPRODUCT(--EXACT('Номенклатура'!$A$6:$A$205,B1143))&gt;1,"Код повторяется в номенклатуре",IF(ISNA(MATCH(C1143,{"Приход","Расход","Списание","Корректировка остатка"},0)),"Выберите тип операции",IF(NOT(ISNUMBER(D1143)),"Укажите количество",IF(D1143=0,"Количество не может быть 0",IF(AND(C1143&lt;&gt;"Корректировка остатка",D1143&lt;0),"Для этого типа количество положительное",IF(NOT(ISNUMBER('Номенклатура'!$C$2)),"Укажите дату начала учёта",IF(A1143&lt;INT('Номенклатура'!$C$2),"Раньше даты начала учёта: НЕ учтено",IF(AND(C1143="Корректировка остатка",TRIM(G1143)=""),"Учтено: добавьте пояснение","ОК")))))))))))))</f>
        <v/>
      </c>
    </row>
    <row r="1144" spans="1:9" x14ac:dyDescent="0.25">
      <c r="A1144" s="16"/>
      <c r="B1144" s="13"/>
      <c r="C1144" s="13"/>
      <c r="D1144" s="14"/>
      <c r="E1144" s="17" t="str">
        <f>IF(OR(B1144="",SUMPRODUCT(--EXACT('Номенклатура'!$A$6:$A$205,B1144))&lt;&gt;1),"",INDEX('Номенклатура'!$D$6:$D$205,SUMPRODUCT(EXACT('Номенклатура'!$A$6:$A$205,B1144)*(ROW('Номенклатура'!$A$6:$A$205)-5)))&amp;"")</f>
        <v/>
      </c>
      <c r="F1144" s="18" t="str">
        <f>IF(OR(I1144="ОК",I1144="Учтено: добавьте пояснение"),IF(C1144="Приход",D1144,IF(C1144="Корректировка остатка",D1144,-D1144)),"")</f>
        <v/>
      </c>
      <c r="G1144" s="13"/>
      <c r="H1144" s="15" t="str">
        <f>IF(OR(B1144="",SUMPRODUCT(--EXACT('Номенклатура'!$A$6:$A$205,B1144))&lt;&gt;1),"",INDEX('Номенклатура'!$B$6:$B$205,SUMPRODUCT(EXACT('Номенклатура'!$A$6:$A$205,B1144)*(ROW('Номенклатура'!$A$6:$A$205)-5)))&amp;"")</f>
        <v/>
      </c>
      <c r="I1144" s="15" t="str">
        <f>IF(COUNTA(A1144:D1144,G1144)=0,"",IF(NOT(ISNUMBER(A1144)),"Укажите дату",IF(B1144="","Укажите код",IF(NOT(AND(ISTEXT(B1144),LEN(B1144)&gt;0,LEN(B1144)&lt;=30,ISNUMBER(FIND(LEFT(B1144,1),"ABCDEFGHIJKLMNOPQRSTUVWXYZ")),SUMPRODUCT((MID(B1144,{1,2,3,4,5,6,7,8,9,10,11,12,13,14,15,16,17,18,19,20,21,22,23,24,25,26,27,28,29,30},1)&lt;&gt;"")*ISERROR(FIND(MID(B1144,{1,2,3,4,5,6,7,8,9,10,11,12,13,14,15,16,17,18,19,20,21,22,23,24,25,26,27,28,29,30},1),"ABCDEFGHIJKLMNOPQRSTUVWXYZ0123456789-_")))=0,ISERROR(VALUE(B1144)))),"Недопустимый код: только латинские буквы A-Z в верхнем регистре, цифры, - и _; начало с буквы, до 30 символов (например MILK-001)",IF(SUMPRODUCT(--EXACT('Номенклатура'!$A$6:$A$205,B1144))=0,"Код не найден в номенклатуре",IF(SUMPRODUCT(--EXACT('Номенклатура'!$A$6:$A$205,B1144))&gt;1,"Код повторяется в номенклатуре",IF(ISNA(MATCH(C1144,{"Приход","Расход","Списание","Корректировка остатка"},0)),"Выберите тип операции",IF(NOT(ISNUMBER(D1144)),"Укажите количество",IF(D1144=0,"Количество не может быть 0",IF(AND(C1144&lt;&gt;"Корректировка остатка",D1144&lt;0),"Для этого типа количество положительное",IF(NOT(ISNUMBER('Номенклатура'!$C$2)),"Укажите дату начала учёта",IF(A1144&lt;INT('Номенклатура'!$C$2),"Раньше даты начала учёта: НЕ учтено",IF(AND(C1144="Корректировка остатка",TRIM(G1144)=""),"Учтено: добавьте пояснение","ОК")))))))))))))</f>
        <v/>
      </c>
    </row>
    <row r="1145" spans="1:9" x14ac:dyDescent="0.25">
      <c r="A1145" s="16"/>
      <c r="B1145" s="13"/>
      <c r="C1145" s="13"/>
      <c r="D1145" s="14"/>
      <c r="E1145" s="17" t="str">
        <f>IF(OR(B1145="",SUMPRODUCT(--EXACT('Номенклатура'!$A$6:$A$205,B1145))&lt;&gt;1),"",INDEX('Номенклатура'!$D$6:$D$205,SUMPRODUCT(EXACT('Номенклатура'!$A$6:$A$205,B1145)*(ROW('Номенклатура'!$A$6:$A$205)-5)))&amp;"")</f>
        <v/>
      </c>
      <c r="F1145" s="18" t="str">
        <f>IF(OR(I1145="ОК",I1145="Учтено: добавьте пояснение"),IF(C1145="Приход",D1145,IF(C1145="Корректировка остатка",D1145,-D1145)),"")</f>
        <v/>
      </c>
      <c r="G1145" s="13"/>
      <c r="H1145" s="15" t="str">
        <f>IF(OR(B1145="",SUMPRODUCT(--EXACT('Номенклатура'!$A$6:$A$205,B1145))&lt;&gt;1),"",INDEX('Номенклатура'!$B$6:$B$205,SUMPRODUCT(EXACT('Номенклатура'!$A$6:$A$205,B1145)*(ROW('Номенклатура'!$A$6:$A$205)-5)))&amp;"")</f>
        <v/>
      </c>
      <c r="I1145" s="15" t="str">
        <f>IF(COUNTA(A1145:D1145,G1145)=0,"",IF(NOT(ISNUMBER(A1145)),"Укажите дату",IF(B1145="","Укажите код",IF(NOT(AND(ISTEXT(B1145),LEN(B1145)&gt;0,LEN(B1145)&lt;=30,ISNUMBER(FIND(LEFT(B1145,1),"ABCDEFGHIJKLMNOPQRSTUVWXYZ")),SUMPRODUCT((MID(B1145,{1,2,3,4,5,6,7,8,9,10,11,12,13,14,15,16,17,18,19,20,21,22,23,24,25,26,27,28,29,30},1)&lt;&gt;"")*ISERROR(FIND(MID(B1145,{1,2,3,4,5,6,7,8,9,10,11,12,13,14,15,16,17,18,19,20,21,22,23,24,25,26,27,28,29,30},1),"ABCDEFGHIJKLMNOPQRSTUVWXYZ0123456789-_")))=0,ISERROR(VALUE(B1145)))),"Недопустимый код: только латинские буквы A-Z в верхнем регистре, цифры, - и _; начало с буквы, до 30 символов (например MILK-001)",IF(SUMPRODUCT(--EXACT('Номенклатура'!$A$6:$A$205,B1145))=0,"Код не найден в номенклатуре",IF(SUMPRODUCT(--EXACT('Номенклатура'!$A$6:$A$205,B1145))&gt;1,"Код повторяется в номенклатуре",IF(ISNA(MATCH(C1145,{"Приход","Расход","Списание","Корректировка остатка"},0)),"Выберите тип операции",IF(NOT(ISNUMBER(D1145)),"Укажите количество",IF(D1145=0,"Количество не может быть 0",IF(AND(C1145&lt;&gt;"Корректировка остатка",D1145&lt;0),"Для этого типа количество положительное",IF(NOT(ISNUMBER('Номенклатура'!$C$2)),"Укажите дату начала учёта",IF(A1145&lt;INT('Номенклатура'!$C$2),"Раньше даты начала учёта: НЕ учтено",IF(AND(C1145="Корректировка остатка",TRIM(G1145)=""),"Учтено: добавьте пояснение","ОК")))))))))))))</f>
        <v/>
      </c>
    </row>
    <row r="1146" spans="1:9" x14ac:dyDescent="0.25">
      <c r="A1146" s="16"/>
      <c r="B1146" s="13"/>
      <c r="C1146" s="13"/>
      <c r="D1146" s="14"/>
      <c r="E1146" s="17" t="str">
        <f>IF(OR(B1146="",SUMPRODUCT(--EXACT('Номенклатура'!$A$6:$A$205,B1146))&lt;&gt;1),"",INDEX('Номенклатура'!$D$6:$D$205,SUMPRODUCT(EXACT('Номенклатура'!$A$6:$A$205,B1146)*(ROW('Номенклатура'!$A$6:$A$205)-5)))&amp;"")</f>
        <v/>
      </c>
      <c r="F1146" s="18" t="str">
        <f>IF(OR(I1146="ОК",I1146="Учтено: добавьте пояснение"),IF(C1146="Приход",D1146,IF(C1146="Корректировка остатка",D1146,-D1146)),"")</f>
        <v/>
      </c>
      <c r="G1146" s="13"/>
      <c r="H1146" s="15" t="str">
        <f>IF(OR(B1146="",SUMPRODUCT(--EXACT('Номенклатура'!$A$6:$A$205,B1146))&lt;&gt;1),"",INDEX('Номенклатура'!$B$6:$B$205,SUMPRODUCT(EXACT('Номенклатура'!$A$6:$A$205,B1146)*(ROW('Номенклатура'!$A$6:$A$205)-5)))&amp;"")</f>
        <v/>
      </c>
      <c r="I1146" s="15" t="str">
        <f>IF(COUNTA(A1146:D1146,G1146)=0,"",IF(NOT(ISNUMBER(A1146)),"Укажите дату",IF(B1146="","Укажите код",IF(NOT(AND(ISTEXT(B1146),LEN(B1146)&gt;0,LEN(B1146)&lt;=30,ISNUMBER(FIND(LEFT(B1146,1),"ABCDEFGHIJKLMNOPQRSTUVWXYZ")),SUMPRODUCT((MID(B1146,{1,2,3,4,5,6,7,8,9,10,11,12,13,14,15,16,17,18,19,20,21,22,23,24,25,26,27,28,29,30},1)&lt;&gt;"")*ISERROR(FIND(MID(B1146,{1,2,3,4,5,6,7,8,9,10,11,12,13,14,15,16,17,18,19,20,21,22,23,24,25,26,27,28,29,30},1),"ABCDEFGHIJKLMNOPQRSTUVWXYZ0123456789-_")))=0,ISERROR(VALUE(B1146)))),"Недопустимый код: только латинские буквы A-Z в верхнем регистре, цифры, - и _; начало с буквы, до 30 символов (например MILK-001)",IF(SUMPRODUCT(--EXACT('Номенклатура'!$A$6:$A$205,B1146))=0,"Код не найден в номенклатуре",IF(SUMPRODUCT(--EXACT('Номенклатура'!$A$6:$A$205,B1146))&gt;1,"Код повторяется в номенклатуре",IF(ISNA(MATCH(C1146,{"Приход","Расход","Списание","Корректировка остатка"},0)),"Выберите тип операции",IF(NOT(ISNUMBER(D1146)),"Укажите количество",IF(D1146=0,"Количество не может быть 0",IF(AND(C1146&lt;&gt;"Корректировка остатка",D1146&lt;0),"Для этого типа количество положительное",IF(NOT(ISNUMBER('Номенклатура'!$C$2)),"Укажите дату начала учёта",IF(A1146&lt;INT('Номенклатура'!$C$2),"Раньше даты начала учёта: НЕ учтено",IF(AND(C1146="Корректировка остатка",TRIM(G1146)=""),"Учтено: добавьте пояснение","ОК")))))))))))))</f>
        <v/>
      </c>
    </row>
    <row r="1147" spans="1:9" x14ac:dyDescent="0.25">
      <c r="A1147" s="16"/>
      <c r="B1147" s="13"/>
      <c r="C1147" s="13"/>
      <c r="D1147" s="14"/>
      <c r="E1147" s="17" t="str">
        <f>IF(OR(B1147="",SUMPRODUCT(--EXACT('Номенклатура'!$A$6:$A$205,B1147))&lt;&gt;1),"",INDEX('Номенклатура'!$D$6:$D$205,SUMPRODUCT(EXACT('Номенклатура'!$A$6:$A$205,B1147)*(ROW('Номенклатура'!$A$6:$A$205)-5)))&amp;"")</f>
        <v/>
      </c>
      <c r="F1147" s="18" t="str">
        <f>IF(OR(I1147="ОК",I1147="Учтено: добавьте пояснение"),IF(C1147="Приход",D1147,IF(C1147="Корректировка остатка",D1147,-D1147)),"")</f>
        <v/>
      </c>
      <c r="G1147" s="13"/>
      <c r="H1147" s="15" t="str">
        <f>IF(OR(B1147="",SUMPRODUCT(--EXACT('Номенклатура'!$A$6:$A$205,B1147))&lt;&gt;1),"",INDEX('Номенклатура'!$B$6:$B$205,SUMPRODUCT(EXACT('Номенклатура'!$A$6:$A$205,B1147)*(ROW('Номенклатура'!$A$6:$A$205)-5)))&amp;"")</f>
        <v/>
      </c>
      <c r="I1147" s="15" t="str">
        <f>IF(COUNTA(A1147:D1147,G1147)=0,"",IF(NOT(ISNUMBER(A1147)),"Укажите дату",IF(B1147="","Укажите код",IF(NOT(AND(ISTEXT(B1147),LEN(B1147)&gt;0,LEN(B1147)&lt;=30,ISNUMBER(FIND(LEFT(B1147,1),"ABCDEFGHIJKLMNOPQRSTUVWXYZ")),SUMPRODUCT((MID(B1147,{1,2,3,4,5,6,7,8,9,10,11,12,13,14,15,16,17,18,19,20,21,22,23,24,25,26,27,28,29,30},1)&lt;&gt;"")*ISERROR(FIND(MID(B1147,{1,2,3,4,5,6,7,8,9,10,11,12,13,14,15,16,17,18,19,20,21,22,23,24,25,26,27,28,29,30},1),"ABCDEFGHIJKLMNOPQRSTUVWXYZ0123456789-_")))=0,ISERROR(VALUE(B1147)))),"Недопустимый код: только латинские буквы A-Z в верхнем регистре, цифры, - и _; начало с буквы, до 30 символов (например MILK-001)",IF(SUMPRODUCT(--EXACT('Номенклатура'!$A$6:$A$205,B1147))=0,"Код не найден в номенклатуре",IF(SUMPRODUCT(--EXACT('Номенклатура'!$A$6:$A$205,B1147))&gt;1,"Код повторяется в номенклатуре",IF(ISNA(MATCH(C1147,{"Приход","Расход","Списание","Корректировка остатка"},0)),"Выберите тип операции",IF(NOT(ISNUMBER(D1147)),"Укажите количество",IF(D1147=0,"Количество не может быть 0",IF(AND(C1147&lt;&gt;"Корректировка остатка",D1147&lt;0),"Для этого типа количество положительное",IF(NOT(ISNUMBER('Номенклатура'!$C$2)),"Укажите дату начала учёта",IF(A1147&lt;INT('Номенклатура'!$C$2),"Раньше даты начала учёта: НЕ учтено",IF(AND(C1147="Корректировка остатка",TRIM(G1147)=""),"Учтено: добавьте пояснение","ОК")))))))))))))</f>
        <v/>
      </c>
    </row>
    <row r="1148" spans="1:9" x14ac:dyDescent="0.25">
      <c r="A1148" s="16"/>
      <c r="B1148" s="13"/>
      <c r="C1148" s="13"/>
      <c r="D1148" s="14"/>
      <c r="E1148" s="17" t="str">
        <f>IF(OR(B1148="",SUMPRODUCT(--EXACT('Номенклатура'!$A$6:$A$205,B1148))&lt;&gt;1),"",INDEX('Номенклатура'!$D$6:$D$205,SUMPRODUCT(EXACT('Номенклатура'!$A$6:$A$205,B1148)*(ROW('Номенклатура'!$A$6:$A$205)-5)))&amp;"")</f>
        <v/>
      </c>
      <c r="F1148" s="18" t="str">
        <f>IF(OR(I1148="ОК",I1148="Учтено: добавьте пояснение"),IF(C1148="Приход",D1148,IF(C1148="Корректировка остатка",D1148,-D1148)),"")</f>
        <v/>
      </c>
      <c r="G1148" s="13"/>
      <c r="H1148" s="15" t="str">
        <f>IF(OR(B1148="",SUMPRODUCT(--EXACT('Номенклатура'!$A$6:$A$205,B1148))&lt;&gt;1),"",INDEX('Номенклатура'!$B$6:$B$205,SUMPRODUCT(EXACT('Номенклатура'!$A$6:$A$205,B1148)*(ROW('Номенклатура'!$A$6:$A$205)-5)))&amp;"")</f>
        <v/>
      </c>
      <c r="I1148" s="15" t="str">
        <f>IF(COUNTA(A1148:D1148,G1148)=0,"",IF(NOT(ISNUMBER(A1148)),"Укажите дату",IF(B1148="","Укажите код",IF(NOT(AND(ISTEXT(B1148),LEN(B1148)&gt;0,LEN(B1148)&lt;=30,ISNUMBER(FIND(LEFT(B1148,1),"ABCDEFGHIJKLMNOPQRSTUVWXYZ")),SUMPRODUCT((MID(B1148,{1,2,3,4,5,6,7,8,9,10,11,12,13,14,15,16,17,18,19,20,21,22,23,24,25,26,27,28,29,30},1)&lt;&gt;"")*ISERROR(FIND(MID(B1148,{1,2,3,4,5,6,7,8,9,10,11,12,13,14,15,16,17,18,19,20,21,22,23,24,25,26,27,28,29,30},1),"ABCDEFGHIJKLMNOPQRSTUVWXYZ0123456789-_")))=0,ISERROR(VALUE(B1148)))),"Недопустимый код: только латинские буквы A-Z в верхнем регистре, цифры, - и _; начало с буквы, до 30 символов (например MILK-001)",IF(SUMPRODUCT(--EXACT('Номенклатура'!$A$6:$A$205,B1148))=0,"Код не найден в номенклатуре",IF(SUMPRODUCT(--EXACT('Номенклатура'!$A$6:$A$205,B1148))&gt;1,"Код повторяется в номенклатуре",IF(ISNA(MATCH(C1148,{"Приход","Расход","Списание","Корректировка остатка"},0)),"Выберите тип операции",IF(NOT(ISNUMBER(D1148)),"Укажите количество",IF(D1148=0,"Количество не может быть 0",IF(AND(C1148&lt;&gt;"Корректировка остатка",D1148&lt;0),"Для этого типа количество положительное",IF(NOT(ISNUMBER('Номенклатура'!$C$2)),"Укажите дату начала учёта",IF(A1148&lt;INT('Номенклатура'!$C$2),"Раньше даты начала учёта: НЕ учтено",IF(AND(C1148="Корректировка остатка",TRIM(G1148)=""),"Учтено: добавьте пояснение","ОК")))))))))))))</f>
        <v/>
      </c>
    </row>
    <row r="1149" spans="1:9" x14ac:dyDescent="0.25">
      <c r="A1149" s="16"/>
      <c r="B1149" s="13"/>
      <c r="C1149" s="13"/>
      <c r="D1149" s="14"/>
      <c r="E1149" s="17" t="str">
        <f>IF(OR(B1149="",SUMPRODUCT(--EXACT('Номенклатура'!$A$6:$A$205,B1149))&lt;&gt;1),"",INDEX('Номенклатура'!$D$6:$D$205,SUMPRODUCT(EXACT('Номенклатура'!$A$6:$A$205,B1149)*(ROW('Номенклатура'!$A$6:$A$205)-5)))&amp;"")</f>
        <v/>
      </c>
      <c r="F1149" s="18" t="str">
        <f>IF(OR(I1149="ОК",I1149="Учтено: добавьте пояснение"),IF(C1149="Приход",D1149,IF(C1149="Корректировка остатка",D1149,-D1149)),"")</f>
        <v/>
      </c>
      <c r="G1149" s="13"/>
      <c r="H1149" s="15" t="str">
        <f>IF(OR(B1149="",SUMPRODUCT(--EXACT('Номенклатура'!$A$6:$A$205,B1149))&lt;&gt;1),"",INDEX('Номенклатура'!$B$6:$B$205,SUMPRODUCT(EXACT('Номенклатура'!$A$6:$A$205,B1149)*(ROW('Номенклатура'!$A$6:$A$205)-5)))&amp;"")</f>
        <v/>
      </c>
      <c r="I1149" s="15" t="str">
        <f>IF(COUNTA(A1149:D1149,G1149)=0,"",IF(NOT(ISNUMBER(A1149)),"Укажите дату",IF(B1149="","Укажите код",IF(NOT(AND(ISTEXT(B1149),LEN(B1149)&gt;0,LEN(B1149)&lt;=30,ISNUMBER(FIND(LEFT(B1149,1),"ABCDEFGHIJKLMNOPQRSTUVWXYZ")),SUMPRODUCT((MID(B1149,{1,2,3,4,5,6,7,8,9,10,11,12,13,14,15,16,17,18,19,20,21,22,23,24,25,26,27,28,29,30},1)&lt;&gt;"")*ISERROR(FIND(MID(B1149,{1,2,3,4,5,6,7,8,9,10,11,12,13,14,15,16,17,18,19,20,21,22,23,24,25,26,27,28,29,30},1),"ABCDEFGHIJKLMNOPQRSTUVWXYZ0123456789-_")))=0,ISERROR(VALUE(B1149)))),"Недопустимый код: только латинские буквы A-Z в верхнем регистре, цифры, - и _; начало с буквы, до 30 символов (например MILK-001)",IF(SUMPRODUCT(--EXACT('Номенклатура'!$A$6:$A$205,B1149))=0,"Код не найден в номенклатуре",IF(SUMPRODUCT(--EXACT('Номенклатура'!$A$6:$A$205,B1149))&gt;1,"Код повторяется в номенклатуре",IF(ISNA(MATCH(C1149,{"Приход","Расход","Списание","Корректировка остатка"},0)),"Выберите тип операции",IF(NOT(ISNUMBER(D1149)),"Укажите количество",IF(D1149=0,"Количество не может быть 0",IF(AND(C1149&lt;&gt;"Корректировка остатка",D1149&lt;0),"Для этого типа количество положительное",IF(NOT(ISNUMBER('Номенклатура'!$C$2)),"Укажите дату начала учёта",IF(A1149&lt;INT('Номенклатура'!$C$2),"Раньше даты начала учёта: НЕ учтено",IF(AND(C1149="Корректировка остатка",TRIM(G1149)=""),"Учтено: добавьте пояснение","ОК")))))))))))))</f>
        <v/>
      </c>
    </row>
    <row r="1150" spans="1:9" x14ac:dyDescent="0.25">
      <c r="A1150" s="16"/>
      <c r="B1150" s="13"/>
      <c r="C1150" s="13"/>
      <c r="D1150" s="14"/>
      <c r="E1150" s="17" t="str">
        <f>IF(OR(B1150="",SUMPRODUCT(--EXACT('Номенклатура'!$A$6:$A$205,B1150))&lt;&gt;1),"",INDEX('Номенклатура'!$D$6:$D$205,SUMPRODUCT(EXACT('Номенклатура'!$A$6:$A$205,B1150)*(ROW('Номенклатура'!$A$6:$A$205)-5)))&amp;"")</f>
        <v/>
      </c>
      <c r="F1150" s="18" t="str">
        <f>IF(OR(I1150="ОК",I1150="Учтено: добавьте пояснение"),IF(C1150="Приход",D1150,IF(C1150="Корректировка остатка",D1150,-D1150)),"")</f>
        <v/>
      </c>
      <c r="G1150" s="13"/>
      <c r="H1150" s="15" t="str">
        <f>IF(OR(B1150="",SUMPRODUCT(--EXACT('Номенклатура'!$A$6:$A$205,B1150))&lt;&gt;1),"",INDEX('Номенклатура'!$B$6:$B$205,SUMPRODUCT(EXACT('Номенклатура'!$A$6:$A$205,B1150)*(ROW('Номенклатура'!$A$6:$A$205)-5)))&amp;"")</f>
        <v/>
      </c>
      <c r="I1150" s="15" t="str">
        <f>IF(COUNTA(A1150:D1150,G1150)=0,"",IF(NOT(ISNUMBER(A1150)),"Укажите дату",IF(B1150="","Укажите код",IF(NOT(AND(ISTEXT(B1150),LEN(B1150)&gt;0,LEN(B1150)&lt;=30,ISNUMBER(FIND(LEFT(B1150,1),"ABCDEFGHIJKLMNOPQRSTUVWXYZ")),SUMPRODUCT((MID(B1150,{1,2,3,4,5,6,7,8,9,10,11,12,13,14,15,16,17,18,19,20,21,22,23,24,25,26,27,28,29,30},1)&lt;&gt;"")*ISERROR(FIND(MID(B1150,{1,2,3,4,5,6,7,8,9,10,11,12,13,14,15,16,17,18,19,20,21,22,23,24,25,26,27,28,29,30},1),"ABCDEFGHIJKLMNOPQRSTUVWXYZ0123456789-_")))=0,ISERROR(VALUE(B1150)))),"Недопустимый код: только латинские буквы A-Z в верхнем регистре, цифры, - и _; начало с буквы, до 30 символов (например MILK-001)",IF(SUMPRODUCT(--EXACT('Номенклатура'!$A$6:$A$205,B1150))=0,"Код не найден в номенклатуре",IF(SUMPRODUCT(--EXACT('Номенклатура'!$A$6:$A$205,B1150))&gt;1,"Код повторяется в номенклатуре",IF(ISNA(MATCH(C1150,{"Приход","Расход","Списание","Корректировка остатка"},0)),"Выберите тип операции",IF(NOT(ISNUMBER(D1150)),"Укажите количество",IF(D1150=0,"Количество не может быть 0",IF(AND(C1150&lt;&gt;"Корректировка остатка",D1150&lt;0),"Для этого типа количество положительное",IF(NOT(ISNUMBER('Номенклатура'!$C$2)),"Укажите дату начала учёта",IF(A1150&lt;INT('Номенклатура'!$C$2),"Раньше даты начала учёта: НЕ учтено",IF(AND(C1150="Корректировка остатка",TRIM(G1150)=""),"Учтено: добавьте пояснение","ОК")))))))))))))</f>
        <v/>
      </c>
    </row>
    <row r="1151" spans="1:9" x14ac:dyDescent="0.25">
      <c r="A1151" s="16"/>
      <c r="B1151" s="13"/>
      <c r="C1151" s="13"/>
      <c r="D1151" s="14"/>
      <c r="E1151" s="17" t="str">
        <f>IF(OR(B1151="",SUMPRODUCT(--EXACT('Номенклатура'!$A$6:$A$205,B1151))&lt;&gt;1),"",INDEX('Номенклатура'!$D$6:$D$205,SUMPRODUCT(EXACT('Номенклатура'!$A$6:$A$205,B1151)*(ROW('Номенклатура'!$A$6:$A$205)-5)))&amp;"")</f>
        <v/>
      </c>
      <c r="F1151" s="18" t="str">
        <f>IF(OR(I1151="ОК",I1151="Учтено: добавьте пояснение"),IF(C1151="Приход",D1151,IF(C1151="Корректировка остатка",D1151,-D1151)),"")</f>
        <v/>
      </c>
      <c r="G1151" s="13"/>
      <c r="H1151" s="15" t="str">
        <f>IF(OR(B1151="",SUMPRODUCT(--EXACT('Номенклатура'!$A$6:$A$205,B1151))&lt;&gt;1),"",INDEX('Номенклатура'!$B$6:$B$205,SUMPRODUCT(EXACT('Номенклатура'!$A$6:$A$205,B1151)*(ROW('Номенклатура'!$A$6:$A$205)-5)))&amp;"")</f>
        <v/>
      </c>
      <c r="I1151" s="15" t="str">
        <f>IF(COUNTA(A1151:D1151,G1151)=0,"",IF(NOT(ISNUMBER(A1151)),"Укажите дату",IF(B1151="","Укажите код",IF(NOT(AND(ISTEXT(B1151),LEN(B1151)&gt;0,LEN(B1151)&lt;=30,ISNUMBER(FIND(LEFT(B1151,1),"ABCDEFGHIJKLMNOPQRSTUVWXYZ")),SUMPRODUCT((MID(B1151,{1,2,3,4,5,6,7,8,9,10,11,12,13,14,15,16,17,18,19,20,21,22,23,24,25,26,27,28,29,30},1)&lt;&gt;"")*ISERROR(FIND(MID(B1151,{1,2,3,4,5,6,7,8,9,10,11,12,13,14,15,16,17,18,19,20,21,22,23,24,25,26,27,28,29,30},1),"ABCDEFGHIJKLMNOPQRSTUVWXYZ0123456789-_")))=0,ISERROR(VALUE(B1151)))),"Недопустимый код: только латинские буквы A-Z в верхнем регистре, цифры, - и _; начало с буквы, до 30 символов (например MILK-001)",IF(SUMPRODUCT(--EXACT('Номенклатура'!$A$6:$A$205,B1151))=0,"Код не найден в номенклатуре",IF(SUMPRODUCT(--EXACT('Номенклатура'!$A$6:$A$205,B1151))&gt;1,"Код повторяется в номенклатуре",IF(ISNA(MATCH(C1151,{"Приход","Расход","Списание","Корректировка остатка"},0)),"Выберите тип операции",IF(NOT(ISNUMBER(D1151)),"Укажите количество",IF(D1151=0,"Количество не может быть 0",IF(AND(C1151&lt;&gt;"Корректировка остатка",D1151&lt;0),"Для этого типа количество положительное",IF(NOT(ISNUMBER('Номенклатура'!$C$2)),"Укажите дату начала учёта",IF(A1151&lt;INT('Номенклатура'!$C$2),"Раньше даты начала учёта: НЕ учтено",IF(AND(C1151="Корректировка остатка",TRIM(G1151)=""),"Учтено: добавьте пояснение","ОК")))))))))))))</f>
        <v/>
      </c>
    </row>
    <row r="1152" spans="1:9" x14ac:dyDescent="0.25">
      <c r="A1152" s="16"/>
      <c r="B1152" s="13"/>
      <c r="C1152" s="13"/>
      <c r="D1152" s="14"/>
      <c r="E1152" s="17" t="str">
        <f>IF(OR(B1152="",SUMPRODUCT(--EXACT('Номенклатура'!$A$6:$A$205,B1152))&lt;&gt;1),"",INDEX('Номенклатура'!$D$6:$D$205,SUMPRODUCT(EXACT('Номенклатура'!$A$6:$A$205,B1152)*(ROW('Номенклатура'!$A$6:$A$205)-5)))&amp;"")</f>
        <v/>
      </c>
      <c r="F1152" s="18" t="str">
        <f>IF(OR(I1152="ОК",I1152="Учтено: добавьте пояснение"),IF(C1152="Приход",D1152,IF(C1152="Корректировка остатка",D1152,-D1152)),"")</f>
        <v/>
      </c>
      <c r="G1152" s="13"/>
      <c r="H1152" s="15" t="str">
        <f>IF(OR(B1152="",SUMPRODUCT(--EXACT('Номенклатура'!$A$6:$A$205,B1152))&lt;&gt;1),"",INDEX('Номенклатура'!$B$6:$B$205,SUMPRODUCT(EXACT('Номенклатура'!$A$6:$A$205,B1152)*(ROW('Номенклатура'!$A$6:$A$205)-5)))&amp;"")</f>
        <v/>
      </c>
      <c r="I1152" s="15" t="str">
        <f>IF(COUNTA(A1152:D1152,G1152)=0,"",IF(NOT(ISNUMBER(A1152)),"Укажите дату",IF(B1152="","Укажите код",IF(NOT(AND(ISTEXT(B1152),LEN(B1152)&gt;0,LEN(B1152)&lt;=30,ISNUMBER(FIND(LEFT(B1152,1),"ABCDEFGHIJKLMNOPQRSTUVWXYZ")),SUMPRODUCT((MID(B1152,{1,2,3,4,5,6,7,8,9,10,11,12,13,14,15,16,17,18,19,20,21,22,23,24,25,26,27,28,29,30},1)&lt;&gt;"")*ISERROR(FIND(MID(B1152,{1,2,3,4,5,6,7,8,9,10,11,12,13,14,15,16,17,18,19,20,21,22,23,24,25,26,27,28,29,30},1),"ABCDEFGHIJKLMNOPQRSTUVWXYZ0123456789-_")))=0,ISERROR(VALUE(B1152)))),"Недопустимый код: только латинские буквы A-Z в верхнем регистре, цифры, - и _; начало с буквы, до 30 символов (например MILK-001)",IF(SUMPRODUCT(--EXACT('Номенклатура'!$A$6:$A$205,B1152))=0,"Код не найден в номенклатуре",IF(SUMPRODUCT(--EXACT('Номенклатура'!$A$6:$A$205,B1152))&gt;1,"Код повторяется в номенклатуре",IF(ISNA(MATCH(C1152,{"Приход","Расход","Списание","Корректировка остатка"},0)),"Выберите тип операции",IF(NOT(ISNUMBER(D1152)),"Укажите количество",IF(D1152=0,"Количество не может быть 0",IF(AND(C1152&lt;&gt;"Корректировка остатка",D1152&lt;0),"Для этого типа количество положительное",IF(NOT(ISNUMBER('Номенклатура'!$C$2)),"Укажите дату начала учёта",IF(A1152&lt;INT('Номенклатура'!$C$2),"Раньше даты начала учёта: НЕ учтено",IF(AND(C1152="Корректировка остатка",TRIM(G1152)=""),"Учтено: добавьте пояснение","ОК")))))))))))))</f>
        <v/>
      </c>
    </row>
    <row r="1153" spans="1:9" x14ac:dyDescent="0.25">
      <c r="A1153" s="16"/>
      <c r="B1153" s="13"/>
      <c r="C1153" s="13"/>
      <c r="D1153" s="14"/>
      <c r="E1153" s="17" t="str">
        <f>IF(OR(B1153="",SUMPRODUCT(--EXACT('Номенклатура'!$A$6:$A$205,B1153))&lt;&gt;1),"",INDEX('Номенклатура'!$D$6:$D$205,SUMPRODUCT(EXACT('Номенклатура'!$A$6:$A$205,B1153)*(ROW('Номенклатура'!$A$6:$A$205)-5)))&amp;"")</f>
        <v/>
      </c>
      <c r="F1153" s="18" t="str">
        <f>IF(OR(I1153="ОК",I1153="Учтено: добавьте пояснение"),IF(C1153="Приход",D1153,IF(C1153="Корректировка остатка",D1153,-D1153)),"")</f>
        <v/>
      </c>
      <c r="G1153" s="13"/>
      <c r="H1153" s="15" t="str">
        <f>IF(OR(B1153="",SUMPRODUCT(--EXACT('Номенклатура'!$A$6:$A$205,B1153))&lt;&gt;1),"",INDEX('Номенклатура'!$B$6:$B$205,SUMPRODUCT(EXACT('Номенклатура'!$A$6:$A$205,B1153)*(ROW('Номенклатура'!$A$6:$A$205)-5)))&amp;"")</f>
        <v/>
      </c>
      <c r="I1153" s="15" t="str">
        <f>IF(COUNTA(A1153:D1153,G1153)=0,"",IF(NOT(ISNUMBER(A1153)),"Укажите дату",IF(B1153="","Укажите код",IF(NOT(AND(ISTEXT(B1153),LEN(B1153)&gt;0,LEN(B1153)&lt;=30,ISNUMBER(FIND(LEFT(B1153,1),"ABCDEFGHIJKLMNOPQRSTUVWXYZ")),SUMPRODUCT((MID(B1153,{1,2,3,4,5,6,7,8,9,10,11,12,13,14,15,16,17,18,19,20,21,22,23,24,25,26,27,28,29,30},1)&lt;&gt;"")*ISERROR(FIND(MID(B1153,{1,2,3,4,5,6,7,8,9,10,11,12,13,14,15,16,17,18,19,20,21,22,23,24,25,26,27,28,29,30},1),"ABCDEFGHIJKLMNOPQRSTUVWXYZ0123456789-_")))=0,ISERROR(VALUE(B1153)))),"Недопустимый код: только латинские буквы A-Z в верхнем регистре, цифры, - и _; начало с буквы, до 30 символов (например MILK-001)",IF(SUMPRODUCT(--EXACT('Номенклатура'!$A$6:$A$205,B1153))=0,"Код не найден в номенклатуре",IF(SUMPRODUCT(--EXACT('Номенклатура'!$A$6:$A$205,B1153))&gt;1,"Код повторяется в номенклатуре",IF(ISNA(MATCH(C1153,{"Приход","Расход","Списание","Корректировка остатка"},0)),"Выберите тип операции",IF(NOT(ISNUMBER(D1153)),"Укажите количество",IF(D1153=0,"Количество не может быть 0",IF(AND(C1153&lt;&gt;"Корректировка остатка",D1153&lt;0),"Для этого типа количество положительное",IF(NOT(ISNUMBER('Номенклатура'!$C$2)),"Укажите дату начала учёта",IF(A1153&lt;INT('Номенклатура'!$C$2),"Раньше даты начала учёта: НЕ учтено",IF(AND(C1153="Корректировка остатка",TRIM(G1153)=""),"Учтено: добавьте пояснение","ОК")))))))))))))</f>
        <v/>
      </c>
    </row>
    <row r="1154" spans="1:9" x14ac:dyDescent="0.25">
      <c r="A1154" s="16"/>
      <c r="B1154" s="13"/>
      <c r="C1154" s="13"/>
      <c r="D1154" s="14"/>
      <c r="E1154" s="17" t="str">
        <f>IF(OR(B1154="",SUMPRODUCT(--EXACT('Номенклатура'!$A$6:$A$205,B1154))&lt;&gt;1),"",INDEX('Номенклатура'!$D$6:$D$205,SUMPRODUCT(EXACT('Номенклатура'!$A$6:$A$205,B1154)*(ROW('Номенклатура'!$A$6:$A$205)-5)))&amp;"")</f>
        <v/>
      </c>
      <c r="F1154" s="18" t="str">
        <f>IF(OR(I1154="ОК",I1154="Учтено: добавьте пояснение"),IF(C1154="Приход",D1154,IF(C1154="Корректировка остатка",D1154,-D1154)),"")</f>
        <v/>
      </c>
      <c r="G1154" s="13"/>
      <c r="H1154" s="15" t="str">
        <f>IF(OR(B1154="",SUMPRODUCT(--EXACT('Номенклатура'!$A$6:$A$205,B1154))&lt;&gt;1),"",INDEX('Номенклатура'!$B$6:$B$205,SUMPRODUCT(EXACT('Номенклатура'!$A$6:$A$205,B1154)*(ROW('Номенклатура'!$A$6:$A$205)-5)))&amp;"")</f>
        <v/>
      </c>
      <c r="I1154" s="15" t="str">
        <f>IF(COUNTA(A1154:D1154,G1154)=0,"",IF(NOT(ISNUMBER(A1154)),"Укажите дату",IF(B1154="","Укажите код",IF(NOT(AND(ISTEXT(B1154),LEN(B1154)&gt;0,LEN(B1154)&lt;=30,ISNUMBER(FIND(LEFT(B1154,1),"ABCDEFGHIJKLMNOPQRSTUVWXYZ")),SUMPRODUCT((MID(B1154,{1,2,3,4,5,6,7,8,9,10,11,12,13,14,15,16,17,18,19,20,21,22,23,24,25,26,27,28,29,30},1)&lt;&gt;"")*ISERROR(FIND(MID(B1154,{1,2,3,4,5,6,7,8,9,10,11,12,13,14,15,16,17,18,19,20,21,22,23,24,25,26,27,28,29,30},1),"ABCDEFGHIJKLMNOPQRSTUVWXYZ0123456789-_")))=0,ISERROR(VALUE(B1154)))),"Недопустимый код: только латинские буквы A-Z в верхнем регистре, цифры, - и _; начало с буквы, до 30 символов (например MILK-001)",IF(SUMPRODUCT(--EXACT('Номенклатура'!$A$6:$A$205,B1154))=0,"Код не найден в номенклатуре",IF(SUMPRODUCT(--EXACT('Номенклатура'!$A$6:$A$205,B1154))&gt;1,"Код повторяется в номенклатуре",IF(ISNA(MATCH(C1154,{"Приход","Расход","Списание","Корректировка остатка"},0)),"Выберите тип операции",IF(NOT(ISNUMBER(D1154)),"Укажите количество",IF(D1154=0,"Количество не может быть 0",IF(AND(C1154&lt;&gt;"Корректировка остатка",D1154&lt;0),"Для этого типа количество положительное",IF(NOT(ISNUMBER('Номенклатура'!$C$2)),"Укажите дату начала учёта",IF(A1154&lt;INT('Номенклатура'!$C$2),"Раньше даты начала учёта: НЕ учтено",IF(AND(C1154="Корректировка остатка",TRIM(G1154)=""),"Учтено: добавьте пояснение","ОК")))))))))))))</f>
        <v/>
      </c>
    </row>
    <row r="1155" spans="1:9" x14ac:dyDescent="0.25">
      <c r="A1155" s="16"/>
      <c r="B1155" s="13"/>
      <c r="C1155" s="13"/>
      <c r="D1155" s="14"/>
      <c r="E1155" s="17" t="str">
        <f>IF(OR(B1155="",SUMPRODUCT(--EXACT('Номенклатура'!$A$6:$A$205,B1155))&lt;&gt;1),"",INDEX('Номенклатура'!$D$6:$D$205,SUMPRODUCT(EXACT('Номенклатура'!$A$6:$A$205,B1155)*(ROW('Номенклатура'!$A$6:$A$205)-5)))&amp;"")</f>
        <v/>
      </c>
      <c r="F1155" s="18" t="str">
        <f>IF(OR(I1155="ОК",I1155="Учтено: добавьте пояснение"),IF(C1155="Приход",D1155,IF(C1155="Корректировка остатка",D1155,-D1155)),"")</f>
        <v/>
      </c>
      <c r="G1155" s="13"/>
      <c r="H1155" s="15" t="str">
        <f>IF(OR(B1155="",SUMPRODUCT(--EXACT('Номенклатура'!$A$6:$A$205,B1155))&lt;&gt;1),"",INDEX('Номенклатура'!$B$6:$B$205,SUMPRODUCT(EXACT('Номенклатура'!$A$6:$A$205,B1155)*(ROW('Номенклатура'!$A$6:$A$205)-5)))&amp;"")</f>
        <v/>
      </c>
      <c r="I1155" s="15" t="str">
        <f>IF(COUNTA(A1155:D1155,G1155)=0,"",IF(NOT(ISNUMBER(A1155)),"Укажите дату",IF(B1155="","Укажите код",IF(NOT(AND(ISTEXT(B1155),LEN(B1155)&gt;0,LEN(B1155)&lt;=30,ISNUMBER(FIND(LEFT(B1155,1),"ABCDEFGHIJKLMNOPQRSTUVWXYZ")),SUMPRODUCT((MID(B1155,{1,2,3,4,5,6,7,8,9,10,11,12,13,14,15,16,17,18,19,20,21,22,23,24,25,26,27,28,29,30},1)&lt;&gt;"")*ISERROR(FIND(MID(B1155,{1,2,3,4,5,6,7,8,9,10,11,12,13,14,15,16,17,18,19,20,21,22,23,24,25,26,27,28,29,30},1),"ABCDEFGHIJKLMNOPQRSTUVWXYZ0123456789-_")))=0,ISERROR(VALUE(B1155)))),"Недопустимый код: только латинские буквы A-Z в верхнем регистре, цифры, - и _; начало с буквы, до 30 символов (например MILK-001)",IF(SUMPRODUCT(--EXACT('Номенклатура'!$A$6:$A$205,B1155))=0,"Код не найден в номенклатуре",IF(SUMPRODUCT(--EXACT('Номенклатура'!$A$6:$A$205,B1155))&gt;1,"Код повторяется в номенклатуре",IF(ISNA(MATCH(C1155,{"Приход","Расход","Списание","Корректировка остатка"},0)),"Выберите тип операции",IF(NOT(ISNUMBER(D1155)),"Укажите количество",IF(D1155=0,"Количество не может быть 0",IF(AND(C1155&lt;&gt;"Корректировка остатка",D1155&lt;0),"Для этого типа количество положительное",IF(NOT(ISNUMBER('Номенклатура'!$C$2)),"Укажите дату начала учёта",IF(A1155&lt;INT('Номенклатура'!$C$2),"Раньше даты начала учёта: НЕ учтено",IF(AND(C1155="Корректировка остатка",TRIM(G1155)=""),"Учтено: добавьте пояснение","ОК")))))))))))))</f>
        <v/>
      </c>
    </row>
    <row r="1156" spans="1:9" x14ac:dyDescent="0.25">
      <c r="A1156" s="16"/>
      <c r="B1156" s="13"/>
      <c r="C1156" s="13"/>
      <c r="D1156" s="14"/>
      <c r="E1156" s="17" t="str">
        <f>IF(OR(B1156="",SUMPRODUCT(--EXACT('Номенклатура'!$A$6:$A$205,B1156))&lt;&gt;1),"",INDEX('Номенклатура'!$D$6:$D$205,SUMPRODUCT(EXACT('Номенклатура'!$A$6:$A$205,B1156)*(ROW('Номенклатура'!$A$6:$A$205)-5)))&amp;"")</f>
        <v/>
      </c>
      <c r="F1156" s="18" t="str">
        <f>IF(OR(I1156="ОК",I1156="Учтено: добавьте пояснение"),IF(C1156="Приход",D1156,IF(C1156="Корректировка остатка",D1156,-D1156)),"")</f>
        <v/>
      </c>
      <c r="G1156" s="13"/>
      <c r="H1156" s="15" t="str">
        <f>IF(OR(B1156="",SUMPRODUCT(--EXACT('Номенклатура'!$A$6:$A$205,B1156))&lt;&gt;1),"",INDEX('Номенклатура'!$B$6:$B$205,SUMPRODUCT(EXACT('Номенклатура'!$A$6:$A$205,B1156)*(ROW('Номенклатура'!$A$6:$A$205)-5)))&amp;"")</f>
        <v/>
      </c>
      <c r="I1156" s="15" t="str">
        <f>IF(COUNTA(A1156:D1156,G1156)=0,"",IF(NOT(ISNUMBER(A1156)),"Укажите дату",IF(B1156="","Укажите код",IF(NOT(AND(ISTEXT(B1156),LEN(B1156)&gt;0,LEN(B1156)&lt;=30,ISNUMBER(FIND(LEFT(B1156,1),"ABCDEFGHIJKLMNOPQRSTUVWXYZ")),SUMPRODUCT((MID(B1156,{1,2,3,4,5,6,7,8,9,10,11,12,13,14,15,16,17,18,19,20,21,22,23,24,25,26,27,28,29,30},1)&lt;&gt;"")*ISERROR(FIND(MID(B1156,{1,2,3,4,5,6,7,8,9,10,11,12,13,14,15,16,17,18,19,20,21,22,23,24,25,26,27,28,29,30},1),"ABCDEFGHIJKLMNOPQRSTUVWXYZ0123456789-_")))=0,ISERROR(VALUE(B1156)))),"Недопустимый код: только латинские буквы A-Z в верхнем регистре, цифры, - и _; начало с буквы, до 30 символов (например MILK-001)",IF(SUMPRODUCT(--EXACT('Номенклатура'!$A$6:$A$205,B1156))=0,"Код не найден в номенклатуре",IF(SUMPRODUCT(--EXACT('Номенклатура'!$A$6:$A$205,B1156))&gt;1,"Код повторяется в номенклатуре",IF(ISNA(MATCH(C1156,{"Приход","Расход","Списание","Корректировка остатка"},0)),"Выберите тип операции",IF(NOT(ISNUMBER(D1156)),"Укажите количество",IF(D1156=0,"Количество не может быть 0",IF(AND(C1156&lt;&gt;"Корректировка остатка",D1156&lt;0),"Для этого типа количество положительное",IF(NOT(ISNUMBER('Номенклатура'!$C$2)),"Укажите дату начала учёта",IF(A1156&lt;INT('Номенклатура'!$C$2),"Раньше даты начала учёта: НЕ учтено",IF(AND(C1156="Корректировка остатка",TRIM(G1156)=""),"Учтено: добавьте пояснение","ОК")))))))))))))</f>
        <v/>
      </c>
    </row>
    <row r="1157" spans="1:9" x14ac:dyDescent="0.25">
      <c r="A1157" s="16"/>
      <c r="B1157" s="13"/>
      <c r="C1157" s="13"/>
      <c r="D1157" s="14"/>
      <c r="E1157" s="17" t="str">
        <f>IF(OR(B1157="",SUMPRODUCT(--EXACT('Номенклатура'!$A$6:$A$205,B1157))&lt;&gt;1),"",INDEX('Номенклатура'!$D$6:$D$205,SUMPRODUCT(EXACT('Номенклатура'!$A$6:$A$205,B1157)*(ROW('Номенклатура'!$A$6:$A$205)-5)))&amp;"")</f>
        <v/>
      </c>
      <c r="F1157" s="18" t="str">
        <f>IF(OR(I1157="ОК",I1157="Учтено: добавьте пояснение"),IF(C1157="Приход",D1157,IF(C1157="Корректировка остатка",D1157,-D1157)),"")</f>
        <v/>
      </c>
      <c r="G1157" s="13"/>
      <c r="H1157" s="15" t="str">
        <f>IF(OR(B1157="",SUMPRODUCT(--EXACT('Номенклатура'!$A$6:$A$205,B1157))&lt;&gt;1),"",INDEX('Номенклатура'!$B$6:$B$205,SUMPRODUCT(EXACT('Номенклатура'!$A$6:$A$205,B1157)*(ROW('Номенклатура'!$A$6:$A$205)-5)))&amp;"")</f>
        <v/>
      </c>
      <c r="I1157" s="15" t="str">
        <f>IF(COUNTA(A1157:D1157,G1157)=0,"",IF(NOT(ISNUMBER(A1157)),"Укажите дату",IF(B1157="","Укажите код",IF(NOT(AND(ISTEXT(B1157),LEN(B1157)&gt;0,LEN(B1157)&lt;=30,ISNUMBER(FIND(LEFT(B1157,1),"ABCDEFGHIJKLMNOPQRSTUVWXYZ")),SUMPRODUCT((MID(B1157,{1,2,3,4,5,6,7,8,9,10,11,12,13,14,15,16,17,18,19,20,21,22,23,24,25,26,27,28,29,30},1)&lt;&gt;"")*ISERROR(FIND(MID(B1157,{1,2,3,4,5,6,7,8,9,10,11,12,13,14,15,16,17,18,19,20,21,22,23,24,25,26,27,28,29,30},1),"ABCDEFGHIJKLMNOPQRSTUVWXYZ0123456789-_")))=0,ISERROR(VALUE(B1157)))),"Недопустимый код: только латинские буквы A-Z в верхнем регистре, цифры, - и _; начало с буквы, до 30 символов (например MILK-001)",IF(SUMPRODUCT(--EXACT('Номенклатура'!$A$6:$A$205,B1157))=0,"Код не найден в номенклатуре",IF(SUMPRODUCT(--EXACT('Номенклатура'!$A$6:$A$205,B1157))&gt;1,"Код повторяется в номенклатуре",IF(ISNA(MATCH(C1157,{"Приход","Расход","Списание","Корректировка остатка"},0)),"Выберите тип операции",IF(NOT(ISNUMBER(D1157)),"Укажите количество",IF(D1157=0,"Количество не может быть 0",IF(AND(C1157&lt;&gt;"Корректировка остатка",D1157&lt;0),"Для этого типа количество положительное",IF(NOT(ISNUMBER('Номенклатура'!$C$2)),"Укажите дату начала учёта",IF(A1157&lt;INT('Номенклатура'!$C$2),"Раньше даты начала учёта: НЕ учтено",IF(AND(C1157="Корректировка остатка",TRIM(G1157)=""),"Учтено: добавьте пояснение","ОК")))))))))))))</f>
        <v/>
      </c>
    </row>
    <row r="1158" spans="1:9" x14ac:dyDescent="0.25">
      <c r="A1158" s="16"/>
      <c r="B1158" s="13"/>
      <c r="C1158" s="13"/>
      <c r="D1158" s="14"/>
      <c r="E1158" s="17" t="str">
        <f>IF(OR(B1158="",SUMPRODUCT(--EXACT('Номенклатура'!$A$6:$A$205,B1158))&lt;&gt;1),"",INDEX('Номенклатура'!$D$6:$D$205,SUMPRODUCT(EXACT('Номенклатура'!$A$6:$A$205,B1158)*(ROW('Номенклатура'!$A$6:$A$205)-5)))&amp;"")</f>
        <v/>
      </c>
      <c r="F1158" s="18" t="str">
        <f>IF(OR(I1158="ОК",I1158="Учтено: добавьте пояснение"),IF(C1158="Приход",D1158,IF(C1158="Корректировка остатка",D1158,-D1158)),"")</f>
        <v/>
      </c>
      <c r="G1158" s="13"/>
      <c r="H1158" s="15" t="str">
        <f>IF(OR(B1158="",SUMPRODUCT(--EXACT('Номенклатура'!$A$6:$A$205,B1158))&lt;&gt;1),"",INDEX('Номенклатура'!$B$6:$B$205,SUMPRODUCT(EXACT('Номенклатура'!$A$6:$A$205,B1158)*(ROW('Номенклатура'!$A$6:$A$205)-5)))&amp;"")</f>
        <v/>
      </c>
      <c r="I1158" s="15" t="str">
        <f>IF(COUNTA(A1158:D1158,G1158)=0,"",IF(NOT(ISNUMBER(A1158)),"Укажите дату",IF(B1158="","Укажите код",IF(NOT(AND(ISTEXT(B1158),LEN(B1158)&gt;0,LEN(B1158)&lt;=30,ISNUMBER(FIND(LEFT(B1158,1),"ABCDEFGHIJKLMNOPQRSTUVWXYZ")),SUMPRODUCT((MID(B1158,{1,2,3,4,5,6,7,8,9,10,11,12,13,14,15,16,17,18,19,20,21,22,23,24,25,26,27,28,29,30},1)&lt;&gt;"")*ISERROR(FIND(MID(B1158,{1,2,3,4,5,6,7,8,9,10,11,12,13,14,15,16,17,18,19,20,21,22,23,24,25,26,27,28,29,30},1),"ABCDEFGHIJKLMNOPQRSTUVWXYZ0123456789-_")))=0,ISERROR(VALUE(B1158)))),"Недопустимый код: только латинские буквы A-Z в верхнем регистре, цифры, - и _; начало с буквы, до 30 символов (например MILK-001)",IF(SUMPRODUCT(--EXACT('Номенклатура'!$A$6:$A$205,B1158))=0,"Код не найден в номенклатуре",IF(SUMPRODUCT(--EXACT('Номенклатура'!$A$6:$A$205,B1158))&gt;1,"Код повторяется в номенклатуре",IF(ISNA(MATCH(C1158,{"Приход","Расход","Списание","Корректировка остатка"},0)),"Выберите тип операции",IF(NOT(ISNUMBER(D1158)),"Укажите количество",IF(D1158=0,"Количество не может быть 0",IF(AND(C1158&lt;&gt;"Корректировка остатка",D1158&lt;0),"Для этого типа количество положительное",IF(NOT(ISNUMBER('Номенклатура'!$C$2)),"Укажите дату начала учёта",IF(A1158&lt;INT('Номенклатура'!$C$2),"Раньше даты начала учёта: НЕ учтено",IF(AND(C1158="Корректировка остатка",TRIM(G1158)=""),"Учтено: добавьте пояснение","ОК")))))))))))))</f>
        <v/>
      </c>
    </row>
    <row r="1159" spans="1:9" x14ac:dyDescent="0.25">
      <c r="A1159" s="16"/>
      <c r="B1159" s="13"/>
      <c r="C1159" s="13"/>
      <c r="D1159" s="14"/>
      <c r="E1159" s="17" t="str">
        <f>IF(OR(B1159="",SUMPRODUCT(--EXACT('Номенклатура'!$A$6:$A$205,B1159))&lt;&gt;1),"",INDEX('Номенклатура'!$D$6:$D$205,SUMPRODUCT(EXACT('Номенклатура'!$A$6:$A$205,B1159)*(ROW('Номенклатура'!$A$6:$A$205)-5)))&amp;"")</f>
        <v/>
      </c>
      <c r="F1159" s="18" t="str">
        <f>IF(OR(I1159="ОК",I1159="Учтено: добавьте пояснение"),IF(C1159="Приход",D1159,IF(C1159="Корректировка остатка",D1159,-D1159)),"")</f>
        <v/>
      </c>
      <c r="G1159" s="13"/>
      <c r="H1159" s="15" t="str">
        <f>IF(OR(B1159="",SUMPRODUCT(--EXACT('Номенклатура'!$A$6:$A$205,B1159))&lt;&gt;1),"",INDEX('Номенклатура'!$B$6:$B$205,SUMPRODUCT(EXACT('Номенклатура'!$A$6:$A$205,B1159)*(ROW('Номенклатура'!$A$6:$A$205)-5)))&amp;"")</f>
        <v/>
      </c>
      <c r="I1159" s="15" t="str">
        <f>IF(COUNTA(A1159:D1159,G1159)=0,"",IF(NOT(ISNUMBER(A1159)),"Укажите дату",IF(B1159="","Укажите код",IF(NOT(AND(ISTEXT(B1159),LEN(B1159)&gt;0,LEN(B1159)&lt;=30,ISNUMBER(FIND(LEFT(B1159,1),"ABCDEFGHIJKLMNOPQRSTUVWXYZ")),SUMPRODUCT((MID(B1159,{1,2,3,4,5,6,7,8,9,10,11,12,13,14,15,16,17,18,19,20,21,22,23,24,25,26,27,28,29,30},1)&lt;&gt;"")*ISERROR(FIND(MID(B1159,{1,2,3,4,5,6,7,8,9,10,11,12,13,14,15,16,17,18,19,20,21,22,23,24,25,26,27,28,29,30},1),"ABCDEFGHIJKLMNOPQRSTUVWXYZ0123456789-_")))=0,ISERROR(VALUE(B1159)))),"Недопустимый код: только латинские буквы A-Z в верхнем регистре, цифры, - и _; начало с буквы, до 30 символов (например MILK-001)",IF(SUMPRODUCT(--EXACT('Номенклатура'!$A$6:$A$205,B1159))=0,"Код не найден в номенклатуре",IF(SUMPRODUCT(--EXACT('Номенклатура'!$A$6:$A$205,B1159))&gt;1,"Код повторяется в номенклатуре",IF(ISNA(MATCH(C1159,{"Приход","Расход","Списание","Корректировка остатка"},0)),"Выберите тип операции",IF(NOT(ISNUMBER(D1159)),"Укажите количество",IF(D1159=0,"Количество не может быть 0",IF(AND(C1159&lt;&gt;"Корректировка остатка",D1159&lt;0),"Для этого типа количество положительное",IF(NOT(ISNUMBER('Номенклатура'!$C$2)),"Укажите дату начала учёта",IF(A1159&lt;INT('Номенклатура'!$C$2),"Раньше даты начала учёта: НЕ учтено",IF(AND(C1159="Корректировка остатка",TRIM(G1159)=""),"Учтено: добавьте пояснение","ОК")))))))))))))</f>
        <v/>
      </c>
    </row>
    <row r="1160" spans="1:9" x14ac:dyDescent="0.25">
      <c r="A1160" s="16"/>
      <c r="B1160" s="13"/>
      <c r="C1160" s="13"/>
      <c r="D1160" s="14"/>
      <c r="E1160" s="17" t="str">
        <f>IF(OR(B1160="",SUMPRODUCT(--EXACT('Номенклатура'!$A$6:$A$205,B1160))&lt;&gt;1),"",INDEX('Номенклатура'!$D$6:$D$205,SUMPRODUCT(EXACT('Номенклатура'!$A$6:$A$205,B1160)*(ROW('Номенклатура'!$A$6:$A$205)-5)))&amp;"")</f>
        <v/>
      </c>
      <c r="F1160" s="18" t="str">
        <f>IF(OR(I1160="ОК",I1160="Учтено: добавьте пояснение"),IF(C1160="Приход",D1160,IF(C1160="Корректировка остатка",D1160,-D1160)),"")</f>
        <v/>
      </c>
      <c r="G1160" s="13"/>
      <c r="H1160" s="15" t="str">
        <f>IF(OR(B1160="",SUMPRODUCT(--EXACT('Номенклатура'!$A$6:$A$205,B1160))&lt;&gt;1),"",INDEX('Номенклатура'!$B$6:$B$205,SUMPRODUCT(EXACT('Номенклатура'!$A$6:$A$205,B1160)*(ROW('Номенклатура'!$A$6:$A$205)-5)))&amp;"")</f>
        <v/>
      </c>
      <c r="I1160" s="15" t="str">
        <f>IF(COUNTA(A1160:D1160,G1160)=0,"",IF(NOT(ISNUMBER(A1160)),"Укажите дату",IF(B1160="","Укажите код",IF(NOT(AND(ISTEXT(B1160),LEN(B1160)&gt;0,LEN(B1160)&lt;=30,ISNUMBER(FIND(LEFT(B1160,1),"ABCDEFGHIJKLMNOPQRSTUVWXYZ")),SUMPRODUCT((MID(B1160,{1,2,3,4,5,6,7,8,9,10,11,12,13,14,15,16,17,18,19,20,21,22,23,24,25,26,27,28,29,30},1)&lt;&gt;"")*ISERROR(FIND(MID(B1160,{1,2,3,4,5,6,7,8,9,10,11,12,13,14,15,16,17,18,19,20,21,22,23,24,25,26,27,28,29,30},1),"ABCDEFGHIJKLMNOPQRSTUVWXYZ0123456789-_")))=0,ISERROR(VALUE(B1160)))),"Недопустимый код: только латинские буквы A-Z в верхнем регистре, цифры, - и _; начало с буквы, до 30 символов (например MILK-001)",IF(SUMPRODUCT(--EXACT('Номенклатура'!$A$6:$A$205,B1160))=0,"Код не найден в номенклатуре",IF(SUMPRODUCT(--EXACT('Номенклатура'!$A$6:$A$205,B1160))&gt;1,"Код повторяется в номенклатуре",IF(ISNA(MATCH(C1160,{"Приход","Расход","Списание","Корректировка остатка"},0)),"Выберите тип операции",IF(NOT(ISNUMBER(D1160)),"Укажите количество",IF(D1160=0,"Количество не может быть 0",IF(AND(C1160&lt;&gt;"Корректировка остатка",D1160&lt;0),"Для этого типа количество положительное",IF(NOT(ISNUMBER('Номенклатура'!$C$2)),"Укажите дату начала учёта",IF(A1160&lt;INT('Номенклатура'!$C$2),"Раньше даты начала учёта: НЕ учтено",IF(AND(C1160="Корректировка остатка",TRIM(G1160)=""),"Учтено: добавьте пояснение","ОК")))))))))))))</f>
        <v/>
      </c>
    </row>
    <row r="1161" spans="1:9" x14ac:dyDescent="0.25">
      <c r="A1161" s="16"/>
      <c r="B1161" s="13"/>
      <c r="C1161" s="13"/>
      <c r="D1161" s="14"/>
      <c r="E1161" s="17" t="str">
        <f>IF(OR(B1161="",SUMPRODUCT(--EXACT('Номенклатура'!$A$6:$A$205,B1161))&lt;&gt;1),"",INDEX('Номенклатура'!$D$6:$D$205,SUMPRODUCT(EXACT('Номенклатура'!$A$6:$A$205,B1161)*(ROW('Номенклатура'!$A$6:$A$205)-5)))&amp;"")</f>
        <v/>
      </c>
      <c r="F1161" s="18" t="str">
        <f>IF(OR(I1161="ОК",I1161="Учтено: добавьте пояснение"),IF(C1161="Приход",D1161,IF(C1161="Корректировка остатка",D1161,-D1161)),"")</f>
        <v/>
      </c>
      <c r="G1161" s="13"/>
      <c r="H1161" s="15" t="str">
        <f>IF(OR(B1161="",SUMPRODUCT(--EXACT('Номенклатура'!$A$6:$A$205,B1161))&lt;&gt;1),"",INDEX('Номенклатура'!$B$6:$B$205,SUMPRODUCT(EXACT('Номенклатура'!$A$6:$A$205,B1161)*(ROW('Номенклатура'!$A$6:$A$205)-5)))&amp;"")</f>
        <v/>
      </c>
      <c r="I1161" s="15" t="str">
        <f>IF(COUNTA(A1161:D1161,G1161)=0,"",IF(NOT(ISNUMBER(A1161)),"Укажите дату",IF(B1161="","Укажите код",IF(NOT(AND(ISTEXT(B1161),LEN(B1161)&gt;0,LEN(B1161)&lt;=30,ISNUMBER(FIND(LEFT(B1161,1),"ABCDEFGHIJKLMNOPQRSTUVWXYZ")),SUMPRODUCT((MID(B1161,{1,2,3,4,5,6,7,8,9,10,11,12,13,14,15,16,17,18,19,20,21,22,23,24,25,26,27,28,29,30},1)&lt;&gt;"")*ISERROR(FIND(MID(B1161,{1,2,3,4,5,6,7,8,9,10,11,12,13,14,15,16,17,18,19,20,21,22,23,24,25,26,27,28,29,30},1),"ABCDEFGHIJKLMNOPQRSTUVWXYZ0123456789-_")))=0,ISERROR(VALUE(B1161)))),"Недопустимый код: только латинские буквы A-Z в верхнем регистре, цифры, - и _; начало с буквы, до 30 символов (например MILK-001)",IF(SUMPRODUCT(--EXACT('Номенклатура'!$A$6:$A$205,B1161))=0,"Код не найден в номенклатуре",IF(SUMPRODUCT(--EXACT('Номенклатура'!$A$6:$A$205,B1161))&gt;1,"Код повторяется в номенклатуре",IF(ISNA(MATCH(C1161,{"Приход","Расход","Списание","Корректировка остатка"},0)),"Выберите тип операции",IF(NOT(ISNUMBER(D1161)),"Укажите количество",IF(D1161=0,"Количество не может быть 0",IF(AND(C1161&lt;&gt;"Корректировка остатка",D1161&lt;0),"Для этого типа количество положительное",IF(NOT(ISNUMBER('Номенклатура'!$C$2)),"Укажите дату начала учёта",IF(A1161&lt;INT('Номенклатура'!$C$2),"Раньше даты начала учёта: НЕ учтено",IF(AND(C1161="Корректировка остатка",TRIM(G1161)=""),"Учтено: добавьте пояснение","ОК")))))))))))))</f>
        <v/>
      </c>
    </row>
    <row r="1162" spans="1:9" x14ac:dyDescent="0.25">
      <c r="A1162" s="16"/>
      <c r="B1162" s="13"/>
      <c r="C1162" s="13"/>
      <c r="D1162" s="14"/>
      <c r="E1162" s="17" t="str">
        <f>IF(OR(B1162="",SUMPRODUCT(--EXACT('Номенклатура'!$A$6:$A$205,B1162))&lt;&gt;1),"",INDEX('Номенклатура'!$D$6:$D$205,SUMPRODUCT(EXACT('Номенклатура'!$A$6:$A$205,B1162)*(ROW('Номенклатура'!$A$6:$A$205)-5)))&amp;"")</f>
        <v/>
      </c>
      <c r="F1162" s="18" t="str">
        <f>IF(OR(I1162="ОК",I1162="Учтено: добавьте пояснение"),IF(C1162="Приход",D1162,IF(C1162="Корректировка остатка",D1162,-D1162)),"")</f>
        <v/>
      </c>
      <c r="G1162" s="13"/>
      <c r="H1162" s="15" t="str">
        <f>IF(OR(B1162="",SUMPRODUCT(--EXACT('Номенклатура'!$A$6:$A$205,B1162))&lt;&gt;1),"",INDEX('Номенклатура'!$B$6:$B$205,SUMPRODUCT(EXACT('Номенклатура'!$A$6:$A$205,B1162)*(ROW('Номенклатура'!$A$6:$A$205)-5)))&amp;"")</f>
        <v/>
      </c>
      <c r="I1162" s="15" t="str">
        <f>IF(COUNTA(A1162:D1162,G1162)=0,"",IF(NOT(ISNUMBER(A1162)),"Укажите дату",IF(B1162="","Укажите код",IF(NOT(AND(ISTEXT(B1162),LEN(B1162)&gt;0,LEN(B1162)&lt;=30,ISNUMBER(FIND(LEFT(B1162,1),"ABCDEFGHIJKLMNOPQRSTUVWXYZ")),SUMPRODUCT((MID(B1162,{1,2,3,4,5,6,7,8,9,10,11,12,13,14,15,16,17,18,19,20,21,22,23,24,25,26,27,28,29,30},1)&lt;&gt;"")*ISERROR(FIND(MID(B1162,{1,2,3,4,5,6,7,8,9,10,11,12,13,14,15,16,17,18,19,20,21,22,23,24,25,26,27,28,29,30},1),"ABCDEFGHIJKLMNOPQRSTUVWXYZ0123456789-_")))=0,ISERROR(VALUE(B1162)))),"Недопустимый код: только латинские буквы A-Z в верхнем регистре, цифры, - и _; начало с буквы, до 30 символов (например MILK-001)",IF(SUMPRODUCT(--EXACT('Номенклатура'!$A$6:$A$205,B1162))=0,"Код не найден в номенклатуре",IF(SUMPRODUCT(--EXACT('Номенклатура'!$A$6:$A$205,B1162))&gt;1,"Код повторяется в номенклатуре",IF(ISNA(MATCH(C1162,{"Приход","Расход","Списание","Корректировка остатка"},0)),"Выберите тип операции",IF(NOT(ISNUMBER(D1162)),"Укажите количество",IF(D1162=0,"Количество не может быть 0",IF(AND(C1162&lt;&gt;"Корректировка остатка",D1162&lt;0),"Для этого типа количество положительное",IF(NOT(ISNUMBER('Номенклатура'!$C$2)),"Укажите дату начала учёта",IF(A1162&lt;INT('Номенклатура'!$C$2),"Раньше даты начала учёта: НЕ учтено",IF(AND(C1162="Корректировка остатка",TRIM(G1162)=""),"Учтено: добавьте пояснение","ОК")))))))))))))</f>
        <v/>
      </c>
    </row>
    <row r="1163" spans="1:9" x14ac:dyDescent="0.25">
      <c r="A1163" s="16"/>
      <c r="B1163" s="13"/>
      <c r="C1163" s="13"/>
      <c r="D1163" s="14"/>
      <c r="E1163" s="17" t="str">
        <f>IF(OR(B1163="",SUMPRODUCT(--EXACT('Номенклатура'!$A$6:$A$205,B1163))&lt;&gt;1),"",INDEX('Номенклатура'!$D$6:$D$205,SUMPRODUCT(EXACT('Номенклатура'!$A$6:$A$205,B1163)*(ROW('Номенклатура'!$A$6:$A$205)-5)))&amp;"")</f>
        <v/>
      </c>
      <c r="F1163" s="18" t="str">
        <f>IF(OR(I1163="ОК",I1163="Учтено: добавьте пояснение"),IF(C1163="Приход",D1163,IF(C1163="Корректировка остатка",D1163,-D1163)),"")</f>
        <v/>
      </c>
      <c r="G1163" s="13"/>
      <c r="H1163" s="15" t="str">
        <f>IF(OR(B1163="",SUMPRODUCT(--EXACT('Номенклатура'!$A$6:$A$205,B1163))&lt;&gt;1),"",INDEX('Номенклатура'!$B$6:$B$205,SUMPRODUCT(EXACT('Номенклатура'!$A$6:$A$205,B1163)*(ROW('Номенклатура'!$A$6:$A$205)-5)))&amp;"")</f>
        <v/>
      </c>
      <c r="I1163" s="15" t="str">
        <f>IF(COUNTA(A1163:D1163,G1163)=0,"",IF(NOT(ISNUMBER(A1163)),"Укажите дату",IF(B1163="","Укажите код",IF(NOT(AND(ISTEXT(B1163),LEN(B1163)&gt;0,LEN(B1163)&lt;=30,ISNUMBER(FIND(LEFT(B1163,1),"ABCDEFGHIJKLMNOPQRSTUVWXYZ")),SUMPRODUCT((MID(B1163,{1,2,3,4,5,6,7,8,9,10,11,12,13,14,15,16,17,18,19,20,21,22,23,24,25,26,27,28,29,30},1)&lt;&gt;"")*ISERROR(FIND(MID(B1163,{1,2,3,4,5,6,7,8,9,10,11,12,13,14,15,16,17,18,19,20,21,22,23,24,25,26,27,28,29,30},1),"ABCDEFGHIJKLMNOPQRSTUVWXYZ0123456789-_")))=0,ISERROR(VALUE(B1163)))),"Недопустимый код: только латинские буквы A-Z в верхнем регистре, цифры, - и _; начало с буквы, до 30 символов (например MILK-001)",IF(SUMPRODUCT(--EXACT('Номенклатура'!$A$6:$A$205,B1163))=0,"Код не найден в номенклатуре",IF(SUMPRODUCT(--EXACT('Номенклатура'!$A$6:$A$205,B1163))&gt;1,"Код повторяется в номенклатуре",IF(ISNA(MATCH(C1163,{"Приход","Расход","Списание","Корректировка остатка"},0)),"Выберите тип операции",IF(NOT(ISNUMBER(D1163)),"Укажите количество",IF(D1163=0,"Количество не может быть 0",IF(AND(C1163&lt;&gt;"Корректировка остатка",D1163&lt;0),"Для этого типа количество положительное",IF(NOT(ISNUMBER('Номенклатура'!$C$2)),"Укажите дату начала учёта",IF(A1163&lt;INT('Номенклатура'!$C$2),"Раньше даты начала учёта: НЕ учтено",IF(AND(C1163="Корректировка остатка",TRIM(G1163)=""),"Учтено: добавьте пояснение","ОК")))))))))))))</f>
        <v/>
      </c>
    </row>
    <row r="1164" spans="1:9" x14ac:dyDescent="0.25">
      <c r="A1164" s="16"/>
      <c r="B1164" s="13"/>
      <c r="C1164" s="13"/>
      <c r="D1164" s="14"/>
      <c r="E1164" s="17" t="str">
        <f>IF(OR(B1164="",SUMPRODUCT(--EXACT('Номенклатура'!$A$6:$A$205,B1164))&lt;&gt;1),"",INDEX('Номенклатура'!$D$6:$D$205,SUMPRODUCT(EXACT('Номенклатура'!$A$6:$A$205,B1164)*(ROW('Номенклатура'!$A$6:$A$205)-5)))&amp;"")</f>
        <v/>
      </c>
      <c r="F1164" s="18" t="str">
        <f>IF(OR(I1164="ОК",I1164="Учтено: добавьте пояснение"),IF(C1164="Приход",D1164,IF(C1164="Корректировка остатка",D1164,-D1164)),"")</f>
        <v/>
      </c>
      <c r="G1164" s="13"/>
      <c r="H1164" s="15" t="str">
        <f>IF(OR(B1164="",SUMPRODUCT(--EXACT('Номенклатура'!$A$6:$A$205,B1164))&lt;&gt;1),"",INDEX('Номенклатура'!$B$6:$B$205,SUMPRODUCT(EXACT('Номенклатура'!$A$6:$A$205,B1164)*(ROW('Номенклатура'!$A$6:$A$205)-5)))&amp;"")</f>
        <v/>
      </c>
      <c r="I1164" s="15" t="str">
        <f>IF(COUNTA(A1164:D1164,G1164)=0,"",IF(NOT(ISNUMBER(A1164)),"Укажите дату",IF(B1164="","Укажите код",IF(NOT(AND(ISTEXT(B1164),LEN(B1164)&gt;0,LEN(B1164)&lt;=30,ISNUMBER(FIND(LEFT(B1164,1),"ABCDEFGHIJKLMNOPQRSTUVWXYZ")),SUMPRODUCT((MID(B1164,{1,2,3,4,5,6,7,8,9,10,11,12,13,14,15,16,17,18,19,20,21,22,23,24,25,26,27,28,29,30},1)&lt;&gt;"")*ISERROR(FIND(MID(B1164,{1,2,3,4,5,6,7,8,9,10,11,12,13,14,15,16,17,18,19,20,21,22,23,24,25,26,27,28,29,30},1),"ABCDEFGHIJKLMNOPQRSTUVWXYZ0123456789-_")))=0,ISERROR(VALUE(B1164)))),"Недопустимый код: только латинские буквы A-Z в верхнем регистре, цифры, - и _; начало с буквы, до 30 символов (например MILK-001)",IF(SUMPRODUCT(--EXACT('Номенклатура'!$A$6:$A$205,B1164))=0,"Код не найден в номенклатуре",IF(SUMPRODUCT(--EXACT('Номенклатура'!$A$6:$A$205,B1164))&gt;1,"Код повторяется в номенклатуре",IF(ISNA(MATCH(C1164,{"Приход","Расход","Списание","Корректировка остатка"},0)),"Выберите тип операции",IF(NOT(ISNUMBER(D1164)),"Укажите количество",IF(D1164=0,"Количество не может быть 0",IF(AND(C1164&lt;&gt;"Корректировка остатка",D1164&lt;0),"Для этого типа количество положительное",IF(NOT(ISNUMBER('Номенклатура'!$C$2)),"Укажите дату начала учёта",IF(A1164&lt;INT('Номенклатура'!$C$2),"Раньше даты начала учёта: НЕ учтено",IF(AND(C1164="Корректировка остатка",TRIM(G1164)=""),"Учтено: добавьте пояснение","ОК")))))))))))))</f>
        <v/>
      </c>
    </row>
    <row r="1165" spans="1:9" x14ac:dyDescent="0.25">
      <c r="A1165" s="16"/>
      <c r="B1165" s="13"/>
      <c r="C1165" s="13"/>
      <c r="D1165" s="14"/>
      <c r="E1165" s="17" t="str">
        <f>IF(OR(B1165="",SUMPRODUCT(--EXACT('Номенклатура'!$A$6:$A$205,B1165))&lt;&gt;1),"",INDEX('Номенклатура'!$D$6:$D$205,SUMPRODUCT(EXACT('Номенклатура'!$A$6:$A$205,B1165)*(ROW('Номенклатура'!$A$6:$A$205)-5)))&amp;"")</f>
        <v/>
      </c>
      <c r="F1165" s="18" t="str">
        <f>IF(OR(I1165="ОК",I1165="Учтено: добавьте пояснение"),IF(C1165="Приход",D1165,IF(C1165="Корректировка остатка",D1165,-D1165)),"")</f>
        <v/>
      </c>
      <c r="G1165" s="13"/>
      <c r="H1165" s="15" t="str">
        <f>IF(OR(B1165="",SUMPRODUCT(--EXACT('Номенклатура'!$A$6:$A$205,B1165))&lt;&gt;1),"",INDEX('Номенклатура'!$B$6:$B$205,SUMPRODUCT(EXACT('Номенклатура'!$A$6:$A$205,B1165)*(ROW('Номенклатура'!$A$6:$A$205)-5)))&amp;"")</f>
        <v/>
      </c>
      <c r="I1165" s="15" t="str">
        <f>IF(COUNTA(A1165:D1165,G1165)=0,"",IF(NOT(ISNUMBER(A1165)),"Укажите дату",IF(B1165="","Укажите код",IF(NOT(AND(ISTEXT(B1165),LEN(B1165)&gt;0,LEN(B1165)&lt;=30,ISNUMBER(FIND(LEFT(B1165,1),"ABCDEFGHIJKLMNOPQRSTUVWXYZ")),SUMPRODUCT((MID(B1165,{1,2,3,4,5,6,7,8,9,10,11,12,13,14,15,16,17,18,19,20,21,22,23,24,25,26,27,28,29,30},1)&lt;&gt;"")*ISERROR(FIND(MID(B1165,{1,2,3,4,5,6,7,8,9,10,11,12,13,14,15,16,17,18,19,20,21,22,23,24,25,26,27,28,29,30},1),"ABCDEFGHIJKLMNOPQRSTUVWXYZ0123456789-_")))=0,ISERROR(VALUE(B1165)))),"Недопустимый код: только латинские буквы A-Z в верхнем регистре, цифры, - и _; начало с буквы, до 30 символов (например MILK-001)",IF(SUMPRODUCT(--EXACT('Номенклатура'!$A$6:$A$205,B1165))=0,"Код не найден в номенклатуре",IF(SUMPRODUCT(--EXACT('Номенклатура'!$A$6:$A$205,B1165))&gt;1,"Код повторяется в номенклатуре",IF(ISNA(MATCH(C1165,{"Приход","Расход","Списание","Корректировка остатка"},0)),"Выберите тип операции",IF(NOT(ISNUMBER(D1165)),"Укажите количество",IF(D1165=0,"Количество не может быть 0",IF(AND(C1165&lt;&gt;"Корректировка остатка",D1165&lt;0),"Для этого типа количество положительное",IF(NOT(ISNUMBER('Номенклатура'!$C$2)),"Укажите дату начала учёта",IF(A1165&lt;INT('Номенклатура'!$C$2),"Раньше даты начала учёта: НЕ учтено",IF(AND(C1165="Корректировка остатка",TRIM(G1165)=""),"Учтено: добавьте пояснение","ОК")))))))))))))</f>
        <v/>
      </c>
    </row>
    <row r="1166" spans="1:9" x14ac:dyDescent="0.25">
      <c r="A1166" s="16"/>
      <c r="B1166" s="13"/>
      <c r="C1166" s="13"/>
      <c r="D1166" s="14"/>
      <c r="E1166" s="17" t="str">
        <f>IF(OR(B1166="",SUMPRODUCT(--EXACT('Номенклатура'!$A$6:$A$205,B1166))&lt;&gt;1),"",INDEX('Номенклатура'!$D$6:$D$205,SUMPRODUCT(EXACT('Номенклатура'!$A$6:$A$205,B1166)*(ROW('Номенклатура'!$A$6:$A$205)-5)))&amp;"")</f>
        <v/>
      </c>
      <c r="F1166" s="18" t="str">
        <f>IF(OR(I1166="ОК",I1166="Учтено: добавьте пояснение"),IF(C1166="Приход",D1166,IF(C1166="Корректировка остатка",D1166,-D1166)),"")</f>
        <v/>
      </c>
      <c r="G1166" s="13"/>
      <c r="H1166" s="15" t="str">
        <f>IF(OR(B1166="",SUMPRODUCT(--EXACT('Номенклатура'!$A$6:$A$205,B1166))&lt;&gt;1),"",INDEX('Номенклатура'!$B$6:$B$205,SUMPRODUCT(EXACT('Номенклатура'!$A$6:$A$205,B1166)*(ROW('Номенклатура'!$A$6:$A$205)-5)))&amp;"")</f>
        <v/>
      </c>
      <c r="I1166" s="15" t="str">
        <f>IF(COUNTA(A1166:D1166,G1166)=0,"",IF(NOT(ISNUMBER(A1166)),"Укажите дату",IF(B1166="","Укажите код",IF(NOT(AND(ISTEXT(B1166),LEN(B1166)&gt;0,LEN(B1166)&lt;=30,ISNUMBER(FIND(LEFT(B1166,1),"ABCDEFGHIJKLMNOPQRSTUVWXYZ")),SUMPRODUCT((MID(B1166,{1,2,3,4,5,6,7,8,9,10,11,12,13,14,15,16,17,18,19,20,21,22,23,24,25,26,27,28,29,30},1)&lt;&gt;"")*ISERROR(FIND(MID(B1166,{1,2,3,4,5,6,7,8,9,10,11,12,13,14,15,16,17,18,19,20,21,22,23,24,25,26,27,28,29,30},1),"ABCDEFGHIJKLMNOPQRSTUVWXYZ0123456789-_")))=0,ISERROR(VALUE(B1166)))),"Недопустимый код: только латинские буквы A-Z в верхнем регистре, цифры, - и _; начало с буквы, до 30 символов (например MILK-001)",IF(SUMPRODUCT(--EXACT('Номенклатура'!$A$6:$A$205,B1166))=0,"Код не найден в номенклатуре",IF(SUMPRODUCT(--EXACT('Номенклатура'!$A$6:$A$205,B1166))&gt;1,"Код повторяется в номенклатуре",IF(ISNA(MATCH(C1166,{"Приход","Расход","Списание","Корректировка остатка"},0)),"Выберите тип операции",IF(NOT(ISNUMBER(D1166)),"Укажите количество",IF(D1166=0,"Количество не может быть 0",IF(AND(C1166&lt;&gt;"Корректировка остатка",D1166&lt;0),"Для этого типа количество положительное",IF(NOT(ISNUMBER('Номенклатура'!$C$2)),"Укажите дату начала учёта",IF(A1166&lt;INT('Номенклатура'!$C$2),"Раньше даты начала учёта: НЕ учтено",IF(AND(C1166="Корректировка остатка",TRIM(G1166)=""),"Учтено: добавьте пояснение","ОК")))))))))))))</f>
        <v/>
      </c>
    </row>
    <row r="1167" spans="1:9" x14ac:dyDescent="0.25">
      <c r="A1167" s="16"/>
      <c r="B1167" s="13"/>
      <c r="C1167" s="13"/>
      <c r="D1167" s="14"/>
      <c r="E1167" s="17" t="str">
        <f>IF(OR(B1167="",SUMPRODUCT(--EXACT('Номенклатура'!$A$6:$A$205,B1167))&lt;&gt;1),"",INDEX('Номенклатура'!$D$6:$D$205,SUMPRODUCT(EXACT('Номенклатура'!$A$6:$A$205,B1167)*(ROW('Номенклатура'!$A$6:$A$205)-5)))&amp;"")</f>
        <v/>
      </c>
      <c r="F1167" s="18" t="str">
        <f>IF(OR(I1167="ОК",I1167="Учтено: добавьте пояснение"),IF(C1167="Приход",D1167,IF(C1167="Корректировка остатка",D1167,-D1167)),"")</f>
        <v/>
      </c>
      <c r="G1167" s="13"/>
      <c r="H1167" s="15" t="str">
        <f>IF(OR(B1167="",SUMPRODUCT(--EXACT('Номенклатура'!$A$6:$A$205,B1167))&lt;&gt;1),"",INDEX('Номенклатура'!$B$6:$B$205,SUMPRODUCT(EXACT('Номенклатура'!$A$6:$A$205,B1167)*(ROW('Номенклатура'!$A$6:$A$205)-5)))&amp;"")</f>
        <v/>
      </c>
      <c r="I1167" s="15" t="str">
        <f>IF(COUNTA(A1167:D1167,G1167)=0,"",IF(NOT(ISNUMBER(A1167)),"Укажите дату",IF(B1167="","Укажите код",IF(NOT(AND(ISTEXT(B1167),LEN(B1167)&gt;0,LEN(B1167)&lt;=30,ISNUMBER(FIND(LEFT(B1167,1),"ABCDEFGHIJKLMNOPQRSTUVWXYZ")),SUMPRODUCT((MID(B1167,{1,2,3,4,5,6,7,8,9,10,11,12,13,14,15,16,17,18,19,20,21,22,23,24,25,26,27,28,29,30},1)&lt;&gt;"")*ISERROR(FIND(MID(B1167,{1,2,3,4,5,6,7,8,9,10,11,12,13,14,15,16,17,18,19,20,21,22,23,24,25,26,27,28,29,30},1),"ABCDEFGHIJKLMNOPQRSTUVWXYZ0123456789-_")))=0,ISERROR(VALUE(B1167)))),"Недопустимый код: только латинские буквы A-Z в верхнем регистре, цифры, - и _; начало с буквы, до 30 символов (например MILK-001)",IF(SUMPRODUCT(--EXACT('Номенклатура'!$A$6:$A$205,B1167))=0,"Код не найден в номенклатуре",IF(SUMPRODUCT(--EXACT('Номенклатура'!$A$6:$A$205,B1167))&gt;1,"Код повторяется в номенклатуре",IF(ISNA(MATCH(C1167,{"Приход","Расход","Списание","Корректировка остатка"},0)),"Выберите тип операции",IF(NOT(ISNUMBER(D1167)),"Укажите количество",IF(D1167=0,"Количество не может быть 0",IF(AND(C1167&lt;&gt;"Корректировка остатка",D1167&lt;0),"Для этого типа количество положительное",IF(NOT(ISNUMBER('Номенклатура'!$C$2)),"Укажите дату начала учёта",IF(A1167&lt;INT('Номенклатура'!$C$2),"Раньше даты начала учёта: НЕ учтено",IF(AND(C1167="Корректировка остатка",TRIM(G1167)=""),"Учтено: добавьте пояснение","ОК")))))))))))))</f>
        <v/>
      </c>
    </row>
    <row r="1168" spans="1:9" x14ac:dyDescent="0.25">
      <c r="A1168" s="16"/>
      <c r="B1168" s="13"/>
      <c r="C1168" s="13"/>
      <c r="D1168" s="14"/>
      <c r="E1168" s="17" t="str">
        <f>IF(OR(B1168="",SUMPRODUCT(--EXACT('Номенклатура'!$A$6:$A$205,B1168))&lt;&gt;1),"",INDEX('Номенклатура'!$D$6:$D$205,SUMPRODUCT(EXACT('Номенклатура'!$A$6:$A$205,B1168)*(ROW('Номенклатура'!$A$6:$A$205)-5)))&amp;"")</f>
        <v/>
      </c>
      <c r="F1168" s="18" t="str">
        <f>IF(OR(I1168="ОК",I1168="Учтено: добавьте пояснение"),IF(C1168="Приход",D1168,IF(C1168="Корректировка остатка",D1168,-D1168)),"")</f>
        <v/>
      </c>
      <c r="G1168" s="13"/>
      <c r="H1168" s="15" t="str">
        <f>IF(OR(B1168="",SUMPRODUCT(--EXACT('Номенклатура'!$A$6:$A$205,B1168))&lt;&gt;1),"",INDEX('Номенклатура'!$B$6:$B$205,SUMPRODUCT(EXACT('Номенклатура'!$A$6:$A$205,B1168)*(ROW('Номенклатура'!$A$6:$A$205)-5)))&amp;"")</f>
        <v/>
      </c>
      <c r="I1168" s="15" t="str">
        <f>IF(COUNTA(A1168:D1168,G1168)=0,"",IF(NOT(ISNUMBER(A1168)),"Укажите дату",IF(B1168="","Укажите код",IF(NOT(AND(ISTEXT(B1168),LEN(B1168)&gt;0,LEN(B1168)&lt;=30,ISNUMBER(FIND(LEFT(B1168,1),"ABCDEFGHIJKLMNOPQRSTUVWXYZ")),SUMPRODUCT((MID(B1168,{1,2,3,4,5,6,7,8,9,10,11,12,13,14,15,16,17,18,19,20,21,22,23,24,25,26,27,28,29,30},1)&lt;&gt;"")*ISERROR(FIND(MID(B1168,{1,2,3,4,5,6,7,8,9,10,11,12,13,14,15,16,17,18,19,20,21,22,23,24,25,26,27,28,29,30},1),"ABCDEFGHIJKLMNOPQRSTUVWXYZ0123456789-_")))=0,ISERROR(VALUE(B1168)))),"Недопустимый код: только латинские буквы A-Z в верхнем регистре, цифры, - и _; начало с буквы, до 30 символов (например MILK-001)",IF(SUMPRODUCT(--EXACT('Номенклатура'!$A$6:$A$205,B1168))=0,"Код не найден в номенклатуре",IF(SUMPRODUCT(--EXACT('Номенклатура'!$A$6:$A$205,B1168))&gt;1,"Код повторяется в номенклатуре",IF(ISNA(MATCH(C1168,{"Приход","Расход","Списание","Корректировка остатка"},0)),"Выберите тип операции",IF(NOT(ISNUMBER(D1168)),"Укажите количество",IF(D1168=0,"Количество не может быть 0",IF(AND(C1168&lt;&gt;"Корректировка остатка",D1168&lt;0),"Для этого типа количество положительное",IF(NOT(ISNUMBER('Номенклатура'!$C$2)),"Укажите дату начала учёта",IF(A1168&lt;INT('Номенклатура'!$C$2),"Раньше даты начала учёта: НЕ учтено",IF(AND(C1168="Корректировка остатка",TRIM(G1168)=""),"Учтено: добавьте пояснение","ОК")))))))))))))</f>
        <v/>
      </c>
    </row>
    <row r="1169" spans="1:9" x14ac:dyDescent="0.25">
      <c r="A1169" s="16"/>
      <c r="B1169" s="13"/>
      <c r="C1169" s="13"/>
      <c r="D1169" s="14"/>
      <c r="E1169" s="17" t="str">
        <f>IF(OR(B1169="",SUMPRODUCT(--EXACT('Номенклатура'!$A$6:$A$205,B1169))&lt;&gt;1),"",INDEX('Номенклатура'!$D$6:$D$205,SUMPRODUCT(EXACT('Номенклатура'!$A$6:$A$205,B1169)*(ROW('Номенклатура'!$A$6:$A$205)-5)))&amp;"")</f>
        <v/>
      </c>
      <c r="F1169" s="18" t="str">
        <f>IF(OR(I1169="ОК",I1169="Учтено: добавьте пояснение"),IF(C1169="Приход",D1169,IF(C1169="Корректировка остатка",D1169,-D1169)),"")</f>
        <v/>
      </c>
      <c r="G1169" s="13"/>
      <c r="H1169" s="15" t="str">
        <f>IF(OR(B1169="",SUMPRODUCT(--EXACT('Номенклатура'!$A$6:$A$205,B1169))&lt;&gt;1),"",INDEX('Номенклатура'!$B$6:$B$205,SUMPRODUCT(EXACT('Номенклатура'!$A$6:$A$205,B1169)*(ROW('Номенклатура'!$A$6:$A$205)-5)))&amp;"")</f>
        <v/>
      </c>
      <c r="I1169" s="15" t="str">
        <f>IF(COUNTA(A1169:D1169,G1169)=0,"",IF(NOT(ISNUMBER(A1169)),"Укажите дату",IF(B1169="","Укажите код",IF(NOT(AND(ISTEXT(B1169),LEN(B1169)&gt;0,LEN(B1169)&lt;=30,ISNUMBER(FIND(LEFT(B1169,1),"ABCDEFGHIJKLMNOPQRSTUVWXYZ")),SUMPRODUCT((MID(B1169,{1,2,3,4,5,6,7,8,9,10,11,12,13,14,15,16,17,18,19,20,21,22,23,24,25,26,27,28,29,30},1)&lt;&gt;"")*ISERROR(FIND(MID(B1169,{1,2,3,4,5,6,7,8,9,10,11,12,13,14,15,16,17,18,19,20,21,22,23,24,25,26,27,28,29,30},1),"ABCDEFGHIJKLMNOPQRSTUVWXYZ0123456789-_")))=0,ISERROR(VALUE(B1169)))),"Недопустимый код: только латинские буквы A-Z в верхнем регистре, цифры, - и _; начало с буквы, до 30 символов (например MILK-001)",IF(SUMPRODUCT(--EXACT('Номенклатура'!$A$6:$A$205,B1169))=0,"Код не найден в номенклатуре",IF(SUMPRODUCT(--EXACT('Номенклатура'!$A$6:$A$205,B1169))&gt;1,"Код повторяется в номенклатуре",IF(ISNA(MATCH(C1169,{"Приход","Расход","Списание","Корректировка остатка"},0)),"Выберите тип операции",IF(NOT(ISNUMBER(D1169)),"Укажите количество",IF(D1169=0,"Количество не может быть 0",IF(AND(C1169&lt;&gt;"Корректировка остатка",D1169&lt;0),"Для этого типа количество положительное",IF(NOT(ISNUMBER('Номенклатура'!$C$2)),"Укажите дату начала учёта",IF(A1169&lt;INT('Номенклатура'!$C$2),"Раньше даты начала учёта: НЕ учтено",IF(AND(C1169="Корректировка остатка",TRIM(G1169)=""),"Учтено: добавьте пояснение","ОК")))))))))))))</f>
        <v/>
      </c>
    </row>
    <row r="1170" spans="1:9" x14ac:dyDescent="0.25">
      <c r="A1170" s="16"/>
      <c r="B1170" s="13"/>
      <c r="C1170" s="13"/>
      <c r="D1170" s="14"/>
      <c r="E1170" s="17" t="str">
        <f>IF(OR(B1170="",SUMPRODUCT(--EXACT('Номенклатура'!$A$6:$A$205,B1170))&lt;&gt;1),"",INDEX('Номенклатура'!$D$6:$D$205,SUMPRODUCT(EXACT('Номенклатура'!$A$6:$A$205,B1170)*(ROW('Номенклатура'!$A$6:$A$205)-5)))&amp;"")</f>
        <v/>
      </c>
      <c r="F1170" s="18" t="str">
        <f>IF(OR(I1170="ОК",I1170="Учтено: добавьте пояснение"),IF(C1170="Приход",D1170,IF(C1170="Корректировка остатка",D1170,-D1170)),"")</f>
        <v/>
      </c>
      <c r="G1170" s="13"/>
      <c r="H1170" s="15" t="str">
        <f>IF(OR(B1170="",SUMPRODUCT(--EXACT('Номенклатура'!$A$6:$A$205,B1170))&lt;&gt;1),"",INDEX('Номенклатура'!$B$6:$B$205,SUMPRODUCT(EXACT('Номенклатура'!$A$6:$A$205,B1170)*(ROW('Номенклатура'!$A$6:$A$205)-5)))&amp;"")</f>
        <v/>
      </c>
      <c r="I1170" s="15" t="str">
        <f>IF(COUNTA(A1170:D1170,G1170)=0,"",IF(NOT(ISNUMBER(A1170)),"Укажите дату",IF(B1170="","Укажите код",IF(NOT(AND(ISTEXT(B1170),LEN(B1170)&gt;0,LEN(B1170)&lt;=30,ISNUMBER(FIND(LEFT(B1170,1),"ABCDEFGHIJKLMNOPQRSTUVWXYZ")),SUMPRODUCT((MID(B1170,{1,2,3,4,5,6,7,8,9,10,11,12,13,14,15,16,17,18,19,20,21,22,23,24,25,26,27,28,29,30},1)&lt;&gt;"")*ISERROR(FIND(MID(B1170,{1,2,3,4,5,6,7,8,9,10,11,12,13,14,15,16,17,18,19,20,21,22,23,24,25,26,27,28,29,30},1),"ABCDEFGHIJKLMNOPQRSTUVWXYZ0123456789-_")))=0,ISERROR(VALUE(B1170)))),"Недопустимый код: только латинские буквы A-Z в верхнем регистре, цифры, - и _; начало с буквы, до 30 символов (например MILK-001)",IF(SUMPRODUCT(--EXACT('Номенклатура'!$A$6:$A$205,B1170))=0,"Код не найден в номенклатуре",IF(SUMPRODUCT(--EXACT('Номенклатура'!$A$6:$A$205,B1170))&gt;1,"Код повторяется в номенклатуре",IF(ISNA(MATCH(C1170,{"Приход","Расход","Списание","Корректировка остатка"},0)),"Выберите тип операции",IF(NOT(ISNUMBER(D1170)),"Укажите количество",IF(D1170=0,"Количество не может быть 0",IF(AND(C1170&lt;&gt;"Корректировка остатка",D1170&lt;0),"Для этого типа количество положительное",IF(NOT(ISNUMBER('Номенклатура'!$C$2)),"Укажите дату начала учёта",IF(A1170&lt;INT('Номенклатура'!$C$2),"Раньше даты начала учёта: НЕ учтено",IF(AND(C1170="Корректировка остатка",TRIM(G1170)=""),"Учтено: добавьте пояснение","ОК")))))))))))))</f>
        <v/>
      </c>
    </row>
    <row r="1171" spans="1:9" x14ac:dyDescent="0.25">
      <c r="A1171" s="16"/>
      <c r="B1171" s="13"/>
      <c r="C1171" s="13"/>
      <c r="D1171" s="14"/>
      <c r="E1171" s="17" t="str">
        <f>IF(OR(B1171="",SUMPRODUCT(--EXACT('Номенклатура'!$A$6:$A$205,B1171))&lt;&gt;1),"",INDEX('Номенклатура'!$D$6:$D$205,SUMPRODUCT(EXACT('Номенклатура'!$A$6:$A$205,B1171)*(ROW('Номенклатура'!$A$6:$A$205)-5)))&amp;"")</f>
        <v/>
      </c>
      <c r="F1171" s="18" t="str">
        <f>IF(OR(I1171="ОК",I1171="Учтено: добавьте пояснение"),IF(C1171="Приход",D1171,IF(C1171="Корректировка остатка",D1171,-D1171)),"")</f>
        <v/>
      </c>
      <c r="G1171" s="13"/>
      <c r="H1171" s="15" t="str">
        <f>IF(OR(B1171="",SUMPRODUCT(--EXACT('Номенклатура'!$A$6:$A$205,B1171))&lt;&gt;1),"",INDEX('Номенклатура'!$B$6:$B$205,SUMPRODUCT(EXACT('Номенклатура'!$A$6:$A$205,B1171)*(ROW('Номенклатура'!$A$6:$A$205)-5)))&amp;"")</f>
        <v/>
      </c>
      <c r="I1171" s="15" t="str">
        <f>IF(COUNTA(A1171:D1171,G1171)=0,"",IF(NOT(ISNUMBER(A1171)),"Укажите дату",IF(B1171="","Укажите код",IF(NOT(AND(ISTEXT(B1171),LEN(B1171)&gt;0,LEN(B1171)&lt;=30,ISNUMBER(FIND(LEFT(B1171,1),"ABCDEFGHIJKLMNOPQRSTUVWXYZ")),SUMPRODUCT((MID(B1171,{1,2,3,4,5,6,7,8,9,10,11,12,13,14,15,16,17,18,19,20,21,22,23,24,25,26,27,28,29,30},1)&lt;&gt;"")*ISERROR(FIND(MID(B1171,{1,2,3,4,5,6,7,8,9,10,11,12,13,14,15,16,17,18,19,20,21,22,23,24,25,26,27,28,29,30},1),"ABCDEFGHIJKLMNOPQRSTUVWXYZ0123456789-_")))=0,ISERROR(VALUE(B1171)))),"Недопустимый код: только латинские буквы A-Z в верхнем регистре, цифры, - и _; начало с буквы, до 30 символов (например MILK-001)",IF(SUMPRODUCT(--EXACT('Номенклатура'!$A$6:$A$205,B1171))=0,"Код не найден в номенклатуре",IF(SUMPRODUCT(--EXACT('Номенклатура'!$A$6:$A$205,B1171))&gt;1,"Код повторяется в номенклатуре",IF(ISNA(MATCH(C1171,{"Приход","Расход","Списание","Корректировка остатка"},0)),"Выберите тип операции",IF(NOT(ISNUMBER(D1171)),"Укажите количество",IF(D1171=0,"Количество не может быть 0",IF(AND(C1171&lt;&gt;"Корректировка остатка",D1171&lt;0),"Для этого типа количество положительное",IF(NOT(ISNUMBER('Номенклатура'!$C$2)),"Укажите дату начала учёта",IF(A1171&lt;INT('Номенклатура'!$C$2),"Раньше даты начала учёта: НЕ учтено",IF(AND(C1171="Корректировка остатка",TRIM(G1171)=""),"Учтено: добавьте пояснение","ОК")))))))))))))</f>
        <v/>
      </c>
    </row>
    <row r="1172" spans="1:9" x14ac:dyDescent="0.25">
      <c r="A1172" s="16"/>
      <c r="B1172" s="13"/>
      <c r="C1172" s="13"/>
      <c r="D1172" s="14"/>
      <c r="E1172" s="17" t="str">
        <f>IF(OR(B1172="",SUMPRODUCT(--EXACT('Номенклатура'!$A$6:$A$205,B1172))&lt;&gt;1),"",INDEX('Номенклатура'!$D$6:$D$205,SUMPRODUCT(EXACT('Номенклатура'!$A$6:$A$205,B1172)*(ROW('Номенклатура'!$A$6:$A$205)-5)))&amp;"")</f>
        <v/>
      </c>
      <c r="F1172" s="18" t="str">
        <f>IF(OR(I1172="ОК",I1172="Учтено: добавьте пояснение"),IF(C1172="Приход",D1172,IF(C1172="Корректировка остатка",D1172,-D1172)),"")</f>
        <v/>
      </c>
      <c r="G1172" s="13"/>
      <c r="H1172" s="15" t="str">
        <f>IF(OR(B1172="",SUMPRODUCT(--EXACT('Номенклатура'!$A$6:$A$205,B1172))&lt;&gt;1),"",INDEX('Номенклатура'!$B$6:$B$205,SUMPRODUCT(EXACT('Номенклатура'!$A$6:$A$205,B1172)*(ROW('Номенклатура'!$A$6:$A$205)-5)))&amp;"")</f>
        <v/>
      </c>
      <c r="I1172" s="15" t="str">
        <f>IF(COUNTA(A1172:D1172,G1172)=0,"",IF(NOT(ISNUMBER(A1172)),"Укажите дату",IF(B1172="","Укажите код",IF(NOT(AND(ISTEXT(B1172),LEN(B1172)&gt;0,LEN(B1172)&lt;=30,ISNUMBER(FIND(LEFT(B1172,1),"ABCDEFGHIJKLMNOPQRSTUVWXYZ")),SUMPRODUCT((MID(B1172,{1,2,3,4,5,6,7,8,9,10,11,12,13,14,15,16,17,18,19,20,21,22,23,24,25,26,27,28,29,30},1)&lt;&gt;"")*ISERROR(FIND(MID(B1172,{1,2,3,4,5,6,7,8,9,10,11,12,13,14,15,16,17,18,19,20,21,22,23,24,25,26,27,28,29,30},1),"ABCDEFGHIJKLMNOPQRSTUVWXYZ0123456789-_")))=0,ISERROR(VALUE(B1172)))),"Недопустимый код: только латинские буквы A-Z в верхнем регистре, цифры, - и _; начало с буквы, до 30 символов (например MILK-001)",IF(SUMPRODUCT(--EXACT('Номенклатура'!$A$6:$A$205,B1172))=0,"Код не найден в номенклатуре",IF(SUMPRODUCT(--EXACT('Номенклатура'!$A$6:$A$205,B1172))&gt;1,"Код повторяется в номенклатуре",IF(ISNA(MATCH(C1172,{"Приход","Расход","Списание","Корректировка остатка"},0)),"Выберите тип операции",IF(NOT(ISNUMBER(D1172)),"Укажите количество",IF(D1172=0,"Количество не может быть 0",IF(AND(C1172&lt;&gt;"Корректировка остатка",D1172&lt;0),"Для этого типа количество положительное",IF(NOT(ISNUMBER('Номенклатура'!$C$2)),"Укажите дату начала учёта",IF(A1172&lt;INT('Номенклатура'!$C$2),"Раньше даты начала учёта: НЕ учтено",IF(AND(C1172="Корректировка остатка",TRIM(G1172)=""),"Учтено: добавьте пояснение","ОК")))))))))))))</f>
        <v/>
      </c>
    </row>
    <row r="1173" spans="1:9" x14ac:dyDescent="0.25">
      <c r="A1173" s="16"/>
      <c r="B1173" s="13"/>
      <c r="C1173" s="13"/>
      <c r="D1173" s="14"/>
      <c r="E1173" s="17" t="str">
        <f>IF(OR(B1173="",SUMPRODUCT(--EXACT('Номенклатура'!$A$6:$A$205,B1173))&lt;&gt;1),"",INDEX('Номенклатура'!$D$6:$D$205,SUMPRODUCT(EXACT('Номенклатура'!$A$6:$A$205,B1173)*(ROW('Номенклатура'!$A$6:$A$205)-5)))&amp;"")</f>
        <v/>
      </c>
      <c r="F1173" s="18" t="str">
        <f>IF(OR(I1173="ОК",I1173="Учтено: добавьте пояснение"),IF(C1173="Приход",D1173,IF(C1173="Корректировка остатка",D1173,-D1173)),"")</f>
        <v/>
      </c>
      <c r="G1173" s="13"/>
      <c r="H1173" s="15" t="str">
        <f>IF(OR(B1173="",SUMPRODUCT(--EXACT('Номенклатура'!$A$6:$A$205,B1173))&lt;&gt;1),"",INDEX('Номенклатура'!$B$6:$B$205,SUMPRODUCT(EXACT('Номенклатура'!$A$6:$A$205,B1173)*(ROW('Номенклатура'!$A$6:$A$205)-5)))&amp;"")</f>
        <v/>
      </c>
      <c r="I1173" s="15" t="str">
        <f>IF(COUNTA(A1173:D1173,G1173)=0,"",IF(NOT(ISNUMBER(A1173)),"Укажите дату",IF(B1173="","Укажите код",IF(NOT(AND(ISTEXT(B1173),LEN(B1173)&gt;0,LEN(B1173)&lt;=30,ISNUMBER(FIND(LEFT(B1173,1),"ABCDEFGHIJKLMNOPQRSTUVWXYZ")),SUMPRODUCT((MID(B1173,{1,2,3,4,5,6,7,8,9,10,11,12,13,14,15,16,17,18,19,20,21,22,23,24,25,26,27,28,29,30},1)&lt;&gt;"")*ISERROR(FIND(MID(B1173,{1,2,3,4,5,6,7,8,9,10,11,12,13,14,15,16,17,18,19,20,21,22,23,24,25,26,27,28,29,30},1),"ABCDEFGHIJKLMNOPQRSTUVWXYZ0123456789-_")))=0,ISERROR(VALUE(B1173)))),"Недопустимый код: только латинские буквы A-Z в верхнем регистре, цифры, - и _; начало с буквы, до 30 символов (например MILK-001)",IF(SUMPRODUCT(--EXACT('Номенклатура'!$A$6:$A$205,B1173))=0,"Код не найден в номенклатуре",IF(SUMPRODUCT(--EXACT('Номенклатура'!$A$6:$A$205,B1173))&gt;1,"Код повторяется в номенклатуре",IF(ISNA(MATCH(C1173,{"Приход","Расход","Списание","Корректировка остатка"},0)),"Выберите тип операции",IF(NOT(ISNUMBER(D1173)),"Укажите количество",IF(D1173=0,"Количество не может быть 0",IF(AND(C1173&lt;&gt;"Корректировка остатка",D1173&lt;0),"Для этого типа количество положительное",IF(NOT(ISNUMBER('Номенклатура'!$C$2)),"Укажите дату начала учёта",IF(A1173&lt;INT('Номенклатура'!$C$2),"Раньше даты начала учёта: НЕ учтено",IF(AND(C1173="Корректировка остатка",TRIM(G1173)=""),"Учтено: добавьте пояснение","ОК")))))))))))))</f>
        <v/>
      </c>
    </row>
    <row r="1174" spans="1:9" x14ac:dyDescent="0.25">
      <c r="A1174" s="16"/>
      <c r="B1174" s="13"/>
      <c r="C1174" s="13"/>
      <c r="D1174" s="14"/>
      <c r="E1174" s="17" t="str">
        <f>IF(OR(B1174="",SUMPRODUCT(--EXACT('Номенклатура'!$A$6:$A$205,B1174))&lt;&gt;1),"",INDEX('Номенклатура'!$D$6:$D$205,SUMPRODUCT(EXACT('Номенклатура'!$A$6:$A$205,B1174)*(ROW('Номенклатура'!$A$6:$A$205)-5)))&amp;"")</f>
        <v/>
      </c>
      <c r="F1174" s="18" t="str">
        <f>IF(OR(I1174="ОК",I1174="Учтено: добавьте пояснение"),IF(C1174="Приход",D1174,IF(C1174="Корректировка остатка",D1174,-D1174)),"")</f>
        <v/>
      </c>
      <c r="G1174" s="13"/>
      <c r="H1174" s="15" t="str">
        <f>IF(OR(B1174="",SUMPRODUCT(--EXACT('Номенклатура'!$A$6:$A$205,B1174))&lt;&gt;1),"",INDEX('Номенклатура'!$B$6:$B$205,SUMPRODUCT(EXACT('Номенклатура'!$A$6:$A$205,B1174)*(ROW('Номенклатура'!$A$6:$A$205)-5)))&amp;"")</f>
        <v/>
      </c>
      <c r="I1174" s="15" t="str">
        <f>IF(COUNTA(A1174:D1174,G1174)=0,"",IF(NOT(ISNUMBER(A1174)),"Укажите дату",IF(B1174="","Укажите код",IF(NOT(AND(ISTEXT(B1174),LEN(B1174)&gt;0,LEN(B1174)&lt;=30,ISNUMBER(FIND(LEFT(B1174,1),"ABCDEFGHIJKLMNOPQRSTUVWXYZ")),SUMPRODUCT((MID(B1174,{1,2,3,4,5,6,7,8,9,10,11,12,13,14,15,16,17,18,19,20,21,22,23,24,25,26,27,28,29,30},1)&lt;&gt;"")*ISERROR(FIND(MID(B1174,{1,2,3,4,5,6,7,8,9,10,11,12,13,14,15,16,17,18,19,20,21,22,23,24,25,26,27,28,29,30},1),"ABCDEFGHIJKLMNOPQRSTUVWXYZ0123456789-_")))=0,ISERROR(VALUE(B1174)))),"Недопустимый код: только латинские буквы A-Z в верхнем регистре, цифры, - и _; начало с буквы, до 30 символов (например MILK-001)",IF(SUMPRODUCT(--EXACT('Номенклатура'!$A$6:$A$205,B1174))=0,"Код не найден в номенклатуре",IF(SUMPRODUCT(--EXACT('Номенклатура'!$A$6:$A$205,B1174))&gt;1,"Код повторяется в номенклатуре",IF(ISNA(MATCH(C1174,{"Приход","Расход","Списание","Корректировка остатка"},0)),"Выберите тип операции",IF(NOT(ISNUMBER(D1174)),"Укажите количество",IF(D1174=0,"Количество не может быть 0",IF(AND(C1174&lt;&gt;"Корректировка остатка",D1174&lt;0),"Для этого типа количество положительное",IF(NOT(ISNUMBER('Номенклатура'!$C$2)),"Укажите дату начала учёта",IF(A1174&lt;INT('Номенклатура'!$C$2),"Раньше даты начала учёта: НЕ учтено",IF(AND(C1174="Корректировка остатка",TRIM(G1174)=""),"Учтено: добавьте пояснение","ОК")))))))))))))</f>
        <v/>
      </c>
    </row>
    <row r="1175" spans="1:9" x14ac:dyDescent="0.25">
      <c r="A1175" s="16"/>
      <c r="B1175" s="13"/>
      <c r="C1175" s="13"/>
      <c r="D1175" s="14"/>
      <c r="E1175" s="17" t="str">
        <f>IF(OR(B1175="",SUMPRODUCT(--EXACT('Номенклатура'!$A$6:$A$205,B1175))&lt;&gt;1),"",INDEX('Номенклатура'!$D$6:$D$205,SUMPRODUCT(EXACT('Номенклатура'!$A$6:$A$205,B1175)*(ROW('Номенклатура'!$A$6:$A$205)-5)))&amp;"")</f>
        <v/>
      </c>
      <c r="F1175" s="18" t="str">
        <f>IF(OR(I1175="ОК",I1175="Учтено: добавьте пояснение"),IF(C1175="Приход",D1175,IF(C1175="Корректировка остатка",D1175,-D1175)),"")</f>
        <v/>
      </c>
      <c r="G1175" s="13"/>
      <c r="H1175" s="15" t="str">
        <f>IF(OR(B1175="",SUMPRODUCT(--EXACT('Номенклатура'!$A$6:$A$205,B1175))&lt;&gt;1),"",INDEX('Номенклатура'!$B$6:$B$205,SUMPRODUCT(EXACT('Номенклатура'!$A$6:$A$205,B1175)*(ROW('Номенклатура'!$A$6:$A$205)-5)))&amp;"")</f>
        <v/>
      </c>
      <c r="I1175" s="15" t="str">
        <f>IF(COUNTA(A1175:D1175,G1175)=0,"",IF(NOT(ISNUMBER(A1175)),"Укажите дату",IF(B1175="","Укажите код",IF(NOT(AND(ISTEXT(B1175),LEN(B1175)&gt;0,LEN(B1175)&lt;=30,ISNUMBER(FIND(LEFT(B1175,1),"ABCDEFGHIJKLMNOPQRSTUVWXYZ")),SUMPRODUCT((MID(B1175,{1,2,3,4,5,6,7,8,9,10,11,12,13,14,15,16,17,18,19,20,21,22,23,24,25,26,27,28,29,30},1)&lt;&gt;"")*ISERROR(FIND(MID(B1175,{1,2,3,4,5,6,7,8,9,10,11,12,13,14,15,16,17,18,19,20,21,22,23,24,25,26,27,28,29,30},1),"ABCDEFGHIJKLMNOPQRSTUVWXYZ0123456789-_")))=0,ISERROR(VALUE(B1175)))),"Недопустимый код: только латинские буквы A-Z в верхнем регистре, цифры, - и _; начало с буквы, до 30 символов (например MILK-001)",IF(SUMPRODUCT(--EXACT('Номенклатура'!$A$6:$A$205,B1175))=0,"Код не найден в номенклатуре",IF(SUMPRODUCT(--EXACT('Номенклатура'!$A$6:$A$205,B1175))&gt;1,"Код повторяется в номенклатуре",IF(ISNA(MATCH(C1175,{"Приход","Расход","Списание","Корректировка остатка"},0)),"Выберите тип операции",IF(NOT(ISNUMBER(D1175)),"Укажите количество",IF(D1175=0,"Количество не может быть 0",IF(AND(C1175&lt;&gt;"Корректировка остатка",D1175&lt;0),"Для этого типа количество положительное",IF(NOT(ISNUMBER('Номенклатура'!$C$2)),"Укажите дату начала учёта",IF(A1175&lt;INT('Номенклатура'!$C$2),"Раньше даты начала учёта: НЕ учтено",IF(AND(C1175="Корректировка остатка",TRIM(G1175)=""),"Учтено: добавьте пояснение","ОК")))))))))))))</f>
        <v/>
      </c>
    </row>
    <row r="1176" spans="1:9" x14ac:dyDescent="0.25">
      <c r="A1176" s="16"/>
      <c r="B1176" s="13"/>
      <c r="C1176" s="13"/>
      <c r="D1176" s="14"/>
      <c r="E1176" s="17" t="str">
        <f>IF(OR(B1176="",SUMPRODUCT(--EXACT('Номенклатура'!$A$6:$A$205,B1176))&lt;&gt;1),"",INDEX('Номенклатура'!$D$6:$D$205,SUMPRODUCT(EXACT('Номенклатура'!$A$6:$A$205,B1176)*(ROW('Номенклатура'!$A$6:$A$205)-5)))&amp;"")</f>
        <v/>
      </c>
      <c r="F1176" s="18" t="str">
        <f>IF(OR(I1176="ОК",I1176="Учтено: добавьте пояснение"),IF(C1176="Приход",D1176,IF(C1176="Корректировка остатка",D1176,-D1176)),"")</f>
        <v/>
      </c>
      <c r="G1176" s="13"/>
      <c r="H1176" s="15" t="str">
        <f>IF(OR(B1176="",SUMPRODUCT(--EXACT('Номенклатура'!$A$6:$A$205,B1176))&lt;&gt;1),"",INDEX('Номенклатура'!$B$6:$B$205,SUMPRODUCT(EXACT('Номенклатура'!$A$6:$A$205,B1176)*(ROW('Номенклатура'!$A$6:$A$205)-5)))&amp;"")</f>
        <v/>
      </c>
      <c r="I1176" s="15" t="str">
        <f>IF(COUNTA(A1176:D1176,G1176)=0,"",IF(NOT(ISNUMBER(A1176)),"Укажите дату",IF(B1176="","Укажите код",IF(NOT(AND(ISTEXT(B1176),LEN(B1176)&gt;0,LEN(B1176)&lt;=30,ISNUMBER(FIND(LEFT(B1176,1),"ABCDEFGHIJKLMNOPQRSTUVWXYZ")),SUMPRODUCT((MID(B1176,{1,2,3,4,5,6,7,8,9,10,11,12,13,14,15,16,17,18,19,20,21,22,23,24,25,26,27,28,29,30},1)&lt;&gt;"")*ISERROR(FIND(MID(B1176,{1,2,3,4,5,6,7,8,9,10,11,12,13,14,15,16,17,18,19,20,21,22,23,24,25,26,27,28,29,30},1),"ABCDEFGHIJKLMNOPQRSTUVWXYZ0123456789-_")))=0,ISERROR(VALUE(B1176)))),"Недопустимый код: только латинские буквы A-Z в верхнем регистре, цифры, - и _; начало с буквы, до 30 символов (например MILK-001)",IF(SUMPRODUCT(--EXACT('Номенклатура'!$A$6:$A$205,B1176))=0,"Код не найден в номенклатуре",IF(SUMPRODUCT(--EXACT('Номенклатура'!$A$6:$A$205,B1176))&gt;1,"Код повторяется в номенклатуре",IF(ISNA(MATCH(C1176,{"Приход","Расход","Списание","Корректировка остатка"},0)),"Выберите тип операции",IF(NOT(ISNUMBER(D1176)),"Укажите количество",IF(D1176=0,"Количество не может быть 0",IF(AND(C1176&lt;&gt;"Корректировка остатка",D1176&lt;0),"Для этого типа количество положительное",IF(NOT(ISNUMBER('Номенклатура'!$C$2)),"Укажите дату начала учёта",IF(A1176&lt;INT('Номенклатура'!$C$2),"Раньше даты начала учёта: НЕ учтено",IF(AND(C1176="Корректировка остатка",TRIM(G1176)=""),"Учтено: добавьте пояснение","ОК")))))))))))))</f>
        <v/>
      </c>
    </row>
    <row r="1177" spans="1:9" x14ac:dyDescent="0.25">
      <c r="A1177" s="16"/>
      <c r="B1177" s="13"/>
      <c r="C1177" s="13"/>
      <c r="D1177" s="14"/>
      <c r="E1177" s="17" t="str">
        <f>IF(OR(B1177="",SUMPRODUCT(--EXACT('Номенклатура'!$A$6:$A$205,B1177))&lt;&gt;1),"",INDEX('Номенклатура'!$D$6:$D$205,SUMPRODUCT(EXACT('Номенклатура'!$A$6:$A$205,B1177)*(ROW('Номенклатура'!$A$6:$A$205)-5)))&amp;"")</f>
        <v/>
      </c>
      <c r="F1177" s="18" t="str">
        <f>IF(OR(I1177="ОК",I1177="Учтено: добавьте пояснение"),IF(C1177="Приход",D1177,IF(C1177="Корректировка остатка",D1177,-D1177)),"")</f>
        <v/>
      </c>
      <c r="G1177" s="13"/>
      <c r="H1177" s="15" t="str">
        <f>IF(OR(B1177="",SUMPRODUCT(--EXACT('Номенклатура'!$A$6:$A$205,B1177))&lt;&gt;1),"",INDEX('Номенклатура'!$B$6:$B$205,SUMPRODUCT(EXACT('Номенклатура'!$A$6:$A$205,B1177)*(ROW('Номенклатура'!$A$6:$A$205)-5)))&amp;"")</f>
        <v/>
      </c>
      <c r="I1177" s="15" t="str">
        <f>IF(COUNTA(A1177:D1177,G1177)=0,"",IF(NOT(ISNUMBER(A1177)),"Укажите дату",IF(B1177="","Укажите код",IF(NOT(AND(ISTEXT(B1177),LEN(B1177)&gt;0,LEN(B1177)&lt;=30,ISNUMBER(FIND(LEFT(B1177,1),"ABCDEFGHIJKLMNOPQRSTUVWXYZ")),SUMPRODUCT((MID(B1177,{1,2,3,4,5,6,7,8,9,10,11,12,13,14,15,16,17,18,19,20,21,22,23,24,25,26,27,28,29,30},1)&lt;&gt;"")*ISERROR(FIND(MID(B1177,{1,2,3,4,5,6,7,8,9,10,11,12,13,14,15,16,17,18,19,20,21,22,23,24,25,26,27,28,29,30},1),"ABCDEFGHIJKLMNOPQRSTUVWXYZ0123456789-_")))=0,ISERROR(VALUE(B1177)))),"Недопустимый код: только латинские буквы A-Z в верхнем регистре, цифры, - и _; начало с буквы, до 30 символов (например MILK-001)",IF(SUMPRODUCT(--EXACT('Номенклатура'!$A$6:$A$205,B1177))=0,"Код не найден в номенклатуре",IF(SUMPRODUCT(--EXACT('Номенклатура'!$A$6:$A$205,B1177))&gt;1,"Код повторяется в номенклатуре",IF(ISNA(MATCH(C1177,{"Приход","Расход","Списание","Корректировка остатка"},0)),"Выберите тип операции",IF(NOT(ISNUMBER(D1177)),"Укажите количество",IF(D1177=0,"Количество не может быть 0",IF(AND(C1177&lt;&gt;"Корректировка остатка",D1177&lt;0),"Для этого типа количество положительное",IF(NOT(ISNUMBER('Номенклатура'!$C$2)),"Укажите дату начала учёта",IF(A1177&lt;INT('Номенклатура'!$C$2),"Раньше даты начала учёта: НЕ учтено",IF(AND(C1177="Корректировка остатка",TRIM(G1177)=""),"Учтено: добавьте пояснение","ОК")))))))))))))</f>
        <v/>
      </c>
    </row>
    <row r="1178" spans="1:9" x14ac:dyDescent="0.25">
      <c r="A1178" s="16"/>
      <c r="B1178" s="13"/>
      <c r="C1178" s="13"/>
      <c r="D1178" s="14"/>
      <c r="E1178" s="17" t="str">
        <f>IF(OR(B1178="",SUMPRODUCT(--EXACT('Номенклатура'!$A$6:$A$205,B1178))&lt;&gt;1),"",INDEX('Номенклатура'!$D$6:$D$205,SUMPRODUCT(EXACT('Номенклатура'!$A$6:$A$205,B1178)*(ROW('Номенклатура'!$A$6:$A$205)-5)))&amp;"")</f>
        <v/>
      </c>
      <c r="F1178" s="18" t="str">
        <f>IF(OR(I1178="ОК",I1178="Учтено: добавьте пояснение"),IF(C1178="Приход",D1178,IF(C1178="Корректировка остатка",D1178,-D1178)),"")</f>
        <v/>
      </c>
      <c r="G1178" s="13"/>
      <c r="H1178" s="15" t="str">
        <f>IF(OR(B1178="",SUMPRODUCT(--EXACT('Номенклатура'!$A$6:$A$205,B1178))&lt;&gt;1),"",INDEX('Номенклатура'!$B$6:$B$205,SUMPRODUCT(EXACT('Номенклатура'!$A$6:$A$205,B1178)*(ROW('Номенклатура'!$A$6:$A$205)-5)))&amp;"")</f>
        <v/>
      </c>
      <c r="I1178" s="15" t="str">
        <f>IF(COUNTA(A1178:D1178,G1178)=0,"",IF(NOT(ISNUMBER(A1178)),"Укажите дату",IF(B1178="","Укажите код",IF(NOT(AND(ISTEXT(B1178),LEN(B1178)&gt;0,LEN(B1178)&lt;=30,ISNUMBER(FIND(LEFT(B1178,1),"ABCDEFGHIJKLMNOPQRSTUVWXYZ")),SUMPRODUCT((MID(B1178,{1,2,3,4,5,6,7,8,9,10,11,12,13,14,15,16,17,18,19,20,21,22,23,24,25,26,27,28,29,30},1)&lt;&gt;"")*ISERROR(FIND(MID(B1178,{1,2,3,4,5,6,7,8,9,10,11,12,13,14,15,16,17,18,19,20,21,22,23,24,25,26,27,28,29,30},1),"ABCDEFGHIJKLMNOPQRSTUVWXYZ0123456789-_")))=0,ISERROR(VALUE(B1178)))),"Недопустимый код: только латинские буквы A-Z в верхнем регистре, цифры, - и _; начало с буквы, до 30 символов (например MILK-001)",IF(SUMPRODUCT(--EXACT('Номенклатура'!$A$6:$A$205,B1178))=0,"Код не найден в номенклатуре",IF(SUMPRODUCT(--EXACT('Номенклатура'!$A$6:$A$205,B1178))&gt;1,"Код повторяется в номенклатуре",IF(ISNA(MATCH(C1178,{"Приход","Расход","Списание","Корректировка остатка"},0)),"Выберите тип операции",IF(NOT(ISNUMBER(D1178)),"Укажите количество",IF(D1178=0,"Количество не может быть 0",IF(AND(C1178&lt;&gt;"Корректировка остатка",D1178&lt;0),"Для этого типа количество положительное",IF(NOT(ISNUMBER('Номенклатура'!$C$2)),"Укажите дату начала учёта",IF(A1178&lt;INT('Номенклатура'!$C$2),"Раньше даты начала учёта: НЕ учтено",IF(AND(C1178="Корректировка остатка",TRIM(G1178)=""),"Учтено: добавьте пояснение","ОК")))))))))))))</f>
        <v/>
      </c>
    </row>
    <row r="1179" spans="1:9" x14ac:dyDescent="0.25">
      <c r="A1179" s="16"/>
      <c r="B1179" s="13"/>
      <c r="C1179" s="13"/>
      <c r="D1179" s="14"/>
      <c r="E1179" s="17" t="str">
        <f>IF(OR(B1179="",SUMPRODUCT(--EXACT('Номенклатура'!$A$6:$A$205,B1179))&lt;&gt;1),"",INDEX('Номенклатура'!$D$6:$D$205,SUMPRODUCT(EXACT('Номенклатура'!$A$6:$A$205,B1179)*(ROW('Номенклатура'!$A$6:$A$205)-5)))&amp;"")</f>
        <v/>
      </c>
      <c r="F1179" s="18" t="str">
        <f>IF(OR(I1179="ОК",I1179="Учтено: добавьте пояснение"),IF(C1179="Приход",D1179,IF(C1179="Корректировка остатка",D1179,-D1179)),"")</f>
        <v/>
      </c>
      <c r="G1179" s="13"/>
      <c r="H1179" s="15" t="str">
        <f>IF(OR(B1179="",SUMPRODUCT(--EXACT('Номенклатура'!$A$6:$A$205,B1179))&lt;&gt;1),"",INDEX('Номенклатура'!$B$6:$B$205,SUMPRODUCT(EXACT('Номенклатура'!$A$6:$A$205,B1179)*(ROW('Номенклатура'!$A$6:$A$205)-5)))&amp;"")</f>
        <v/>
      </c>
      <c r="I1179" s="15" t="str">
        <f>IF(COUNTA(A1179:D1179,G1179)=0,"",IF(NOT(ISNUMBER(A1179)),"Укажите дату",IF(B1179="","Укажите код",IF(NOT(AND(ISTEXT(B1179),LEN(B1179)&gt;0,LEN(B1179)&lt;=30,ISNUMBER(FIND(LEFT(B1179,1),"ABCDEFGHIJKLMNOPQRSTUVWXYZ")),SUMPRODUCT((MID(B1179,{1,2,3,4,5,6,7,8,9,10,11,12,13,14,15,16,17,18,19,20,21,22,23,24,25,26,27,28,29,30},1)&lt;&gt;"")*ISERROR(FIND(MID(B1179,{1,2,3,4,5,6,7,8,9,10,11,12,13,14,15,16,17,18,19,20,21,22,23,24,25,26,27,28,29,30},1),"ABCDEFGHIJKLMNOPQRSTUVWXYZ0123456789-_")))=0,ISERROR(VALUE(B1179)))),"Недопустимый код: только латинские буквы A-Z в верхнем регистре, цифры, - и _; начало с буквы, до 30 символов (например MILK-001)",IF(SUMPRODUCT(--EXACT('Номенклатура'!$A$6:$A$205,B1179))=0,"Код не найден в номенклатуре",IF(SUMPRODUCT(--EXACT('Номенклатура'!$A$6:$A$205,B1179))&gt;1,"Код повторяется в номенклатуре",IF(ISNA(MATCH(C1179,{"Приход","Расход","Списание","Корректировка остатка"},0)),"Выберите тип операции",IF(NOT(ISNUMBER(D1179)),"Укажите количество",IF(D1179=0,"Количество не может быть 0",IF(AND(C1179&lt;&gt;"Корректировка остатка",D1179&lt;0),"Для этого типа количество положительное",IF(NOT(ISNUMBER('Номенклатура'!$C$2)),"Укажите дату начала учёта",IF(A1179&lt;INT('Номенклатура'!$C$2),"Раньше даты начала учёта: НЕ учтено",IF(AND(C1179="Корректировка остатка",TRIM(G1179)=""),"Учтено: добавьте пояснение","ОК")))))))))))))</f>
        <v/>
      </c>
    </row>
    <row r="1180" spans="1:9" x14ac:dyDescent="0.25">
      <c r="A1180" s="16"/>
      <c r="B1180" s="13"/>
      <c r="C1180" s="13"/>
      <c r="D1180" s="14"/>
      <c r="E1180" s="17" t="str">
        <f>IF(OR(B1180="",SUMPRODUCT(--EXACT('Номенклатура'!$A$6:$A$205,B1180))&lt;&gt;1),"",INDEX('Номенклатура'!$D$6:$D$205,SUMPRODUCT(EXACT('Номенклатура'!$A$6:$A$205,B1180)*(ROW('Номенклатура'!$A$6:$A$205)-5)))&amp;"")</f>
        <v/>
      </c>
      <c r="F1180" s="18" t="str">
        <f>IF(OR(I1180="ОК",I1180="Учтено: добавьте пояснение"),IF(C1180="Приход",D1180,IF(C1180="Корректировка остатка",D1180,-D1180)),"")</f>
        <v/>
      </c>
      <c r="G1180" s="13"/>
      <c r="H1180" s="15" t="str">
        <f>IF(OR(B1180="",SUMPRODUCT(--EXACT('Номенклатура'!$A$6:$A$205,B1180))&lt;&gt;1),"",INDEX('Номенклатура'!$B$6:$B$205,SUMPRODUCT(EXACT('Номенклатура'!$A$6:$A$205,B1180)*(ROW('Номенклатура'!$A$6:$A$205)-5)))&amp;"")</f>
        <v/>
      </c>
      <c r="I1180" s="15" t="str">
        <f>IF(COUNTA(A1180:D1180,G1180)=0,"",IF(NOT(ISNUMBER(A1180)),"Укажите дату",IF(B1180="","Укажите код",IF(NOT(AND(ISTEXT(B1180),LEN(B1180)&gt;0,LEN(B1180)&lt;=30,ISNUMBER(FIND(LEFT(B1180,1),"ABCDEFGHIJKLMNOPQRSTUVWXYZ")),SUMPRODUCT((MID(B1180,{1,2,3,4,5,6,7,8,9,10,11,12,13,14,15,16,17,18,19,20,21,22,23,24,25,26,27,28,29,30},1)&lt;&gt;"")*ISERROR(FIND(MID(B1180,{1,2,3,4,5,6,7,8,9,10,11,12,13,14,15,16,17,18,19,20,21,22,23,24,25,26,27,28,29,30},1),"ABCDEFGHIJKLMNOPQRSTUVWXYZ0123456789-_")))=0,ISERROR(VALUE(B1180)))),"Недопустимый код: только латинские буквы A-Z в верхнем регистре, цифры, - и _; начало с буквы, до 30 символов (например MILK-001)",IF(SUMPRODUCT(--EXACT('Номенклатура'!$A$6:$A$205,B1180))=0,"Код не найден в номенклатуре",IF(SUMPRODUCT(--EXACT('Номенклатура'!$A$6:$A$205,B1180))&gt;1,"Код повторяется в номенклатуре",IF(ISNA(MATCH(C1180,{"Приход","Расход","Списание","Корректировка остатка"},0)),"Выберите тип операции",IF(NOT(ISNUMBER(D1180)),"Укажите количество",IF(D1180=0,"Количество не может быть 0",IF(AND(C1180&lt;&gt;"Корректировка остатка",D1180&lt;0),"Для этого типа количество положительное",IF(NOT(ISNUMBER('Номенклатура'!$C$2)),"Укажите дату начала учёта",IF(A1180&lt;INT('Номенклатура'!$C$2),"Раньше даты начала учёта: НЕ учтено",IF(AND(C1180="Корректировка остатка",TRIM(G1180)=""),"Учтено: добавьте пояснение","ОК")))))))))))))</f>
        <v/>
      </c>
    </row>
    <row r="1181" spans="1:9" x14ac:dyDescent="0.25">
      <c r="A1181" s="16"/>
      <c r="B1181" s="13"/>
      <c r="C1181" s="13"/>
      <c r="D1181" s="14"/>
      <c r="E1181" s="17" t="str">
        <f>IF(OR(B1181="",SUMPRODUCT(--EXACT('Номенклатура'!$A$6:$A$205,B1181))&lt;&gt;1),"",INDEX('Номенклатура'!$D$6:$D$205,SUMPRODUCT(EXACT('Номенклатура'!$A$6:$A$205,B1181)*(ROW('Номенклатура'!$A$6:$A$205)-5)))&amp;"")</f>
        <v/>
      </c>
      <c r="F1181" s="18" t="str">
        <f>IF(OR(I1181="ОК",I1181="Учтено: добавьте пояснение"),IF(C1181="Приход",D1181,IF(C1181="Корректировка остатка",D1181,-D1181)),"")</f>
        <v/>
      </c>
      <c r="G1181" s="13"/>
      <c r="H1181" s="15" t="str">
        <f>IF(OR(B1181="",SUMPRODUCT(--EXACT('Номенклатура'!$A$6:$A$205,B1181))&lt;&gt;1),"",INDEX('Номенклатура'!$B$6:$B$205,SUMPRODUCT(EXACT('Номенклатура'!$A$6:$A$205,B1181)*(ROW('Номенклатура'!$A$6:$A$205)-5)))&amp;"")</f>
        <v/>
      </c>
      <c r="I1181" s="15" t="str">
        <f>IF(COUNTA(A1181:D1181,G1181)=0,"",IF(NOT(ISNUMBER(A1181)),"Укажите дату",IF(B1181="","Укажите код",IF(NOT(AND(ISTEXT(B1181),LEN(B1181)&gt;0,LEN(B1181)&lt;=30,ISNUMBER(FIND(LEFT(B1181,1),"ABCDEFGHIJKLMNOPQRSTUVWXYZ")),SUMPRODUCT((MID(B1181,{1,2,3,4,5,6,7,8,9,10,11,12,13,14,15,16,17,18,19,20,21,22,23,24,25,26,27,28,29,30},1)&lt;&gt;"")*ISERROR(FIND(MID(B1181,{1,2,3,4,5,6,7,8,9,10,11,12,13,14,15,16,17,18,19,20,21,22,23,24,25,26,27,28,29,30},1),"ABCDEFGHIJKLMNOPQRSTUVWXYZ0123456789-_")))=0,ISERROR(VALUE(B1181)))),"Недопустимый код: только латинские буквы A-Z в верхнем регистре, цифры, - и _; начало с буквы, до 30 символов (например MILK-001)",IF(SUMPRODUCT(--EXACT('Номенклатура'!$A$6:$A$205,B1181))=0,"Код не найден в номенклатуре",IF(SUMPRODUCT(--EXACT('Номенклатура'!$A$6:$A$205,B1181))&gt;1,"Код повторяется в номенклатуре",IF(ISNA(MATCH(C1181,{"Приход","Расход","Списание","Корректировка остатка"},0)),"Выберите тип операции",IF(NOT(ISNUMBER(D1181)),"Укажите количество",IF(D1181=0,"Количество не может быть 0",IF(AND(C1181&lt;&gt;"Корректировка остатка",D1181&lt;0),"Для этого типа количество положительное",IF(NOT(ISNUMBER('Номенклатура'!$C$2)),"Укажите дату начала учёта",IF(A1181&lt;INT('Номенклатура'!$C$2),"Раньше даты начала учёта: НЕ учтено",IF(AND(C1181="Корректировка остатка",TRIM(G1181)=""),"Учтено: добавьте пояснение","ОК")))))))))))))</f>
        <v/>
      </c>
    </row>
    <row r="1182" spans="1:9" x14ac:dyDescent="0.25">
      <c r="A1182" s="16"/>
      <c r="B1182" s="13"/>
      <c r="C1182" s="13"/>
      <c r="D1182" s="14"/>
      <c r="E1182" s="17" t="str">
        <f>IF(OR(B1182="",SUMPRODUCT(--EXACT('Номенклатура'!$A$6:$A$205,B1182))&lt;&gt;1),"",INDEX('Номенклатура'!$D$6:$D$205,SUMPRODUCT(EXACT('Номенклатура'!$A$6:$A$205,B1182)*(ROW('Номенклатура'!$A$6:$A$205)-5)))&amp;"")</f>
        <v/>
      </c>
      <c r="F1182" s="18" t="str">
        <f>IF(OR(I1182="ОК",I1182="Учтено: добавьте пояснение"),IF(C1182="Приход",D1182,IF(C1182="Корректировка остатка",D1182,-D1182)),"")</f>
        <v/>
      </c>
      <c r="G1182" s="13"/>
      <c r="H1182" s="15" t="str">
        <f>IF(OR(B1182="",SUMPRODUCT(--EXACT('Номенклатура'!$A$6:$A$205,B1182))&lt;&gt;1),"",INDEX('Номенклатура'!$B$6:$B$205,SUMPRODUCT(EXACT('Номенклатура'!$A$6:$A$205,B1182)*(ROW('Номенклатура'!$A$6:$A$205)-5)))&amp;"")</f>
        <v/>
      </c>
      <c r="I1182" s="15" t="str">
        <f>IF(COUNTA(A1182:D1182,G1182)=0,"",IF(NOT(ISNUMBER(A1182)),"Укажите дату",IF(B1182="","Укажите код",IF(NOT(AND(ISTEXT(B1182),LEN(B1182)&gt;0,LEN(B1182)&lt;=30,ISNUMBER(FIND(LEFT(B1182,1),"ABCDEFGHIJKLMNOPQRSTUVWXYZ")),SUMPRODUCT((MID(B1182,{1,2,3,4,5,6,7,8,9,10,11,12,13,14,15,16,17,18,19,20,21,22,23,24,25,26,27,28,29,30},1)&lt;&gt;"")*ISERROR(FIND(MID(B1182,{1,2,3,4,5,6,7,8,9,10,11,12,13,14,15,16,17,18,19,20,21,22,23,24,25,26,27,28,29,30},1),"ABCDEFGHIJKLMNOPQRSTUVWXYZ0123456789-_")))=0,ISERROR(VALUE(B1182)))),"Недопустимый код: только латинские буквы A-Z в верхнем регистре, цифры, - и _; начало с буквы, до 30 символов (например MILK-001)",IF(SUMPRODUCT(--EXACT('Номенклатура'!$A$6:$A$205,B1182))=0,"Код не найден в номенклатуре",IF(SUMPRODUCT(--EXACT('Номенклатура'!$A$6:$A$205,B1182))&gt;1,"Код повторяется в номенклатуре",IF(ISNA(MATCH(C1182,{"Приход","Расход","Списание","Корректировка остатка"},0)),"Выберите тип операции",IF(NOT(ISNUMBER(D1182)),"Укажите количество",IF(D1182=0,"Количество не может быть 0",IF(AND(C1182&lt;&gt;"Корректировка остатка",D1182&lt;0),"Для этого типа количество положительное",IF(NOT(ISNUMBER('Номенклатура'!$C$2)),"Укажите дату начала учёта",IF(A1182&lt;INT('Номенклатура'!$C$2),"Раньше даты начала учёта: НЕ учтено",IF(AND(C1182="Корректировка остатка",TRIM(G1182)=""),"Учтено: добавьте пояснение","ОК")))))))))))))</f>
        <v/>
      </c>
    </row>
    <row r="1183" spans="1:9" x14ac:dyDescent="0.25">
      <c r="A1183" s="16"/>
      <c r="B1183" s="13"/>
      <c r="C1183" s="13"/>
      <c r="D1183" s="14"/>
      <c r="E1183" s="17" t="str">
        <f>IF(OR(B1183="",SUMPRODUCT(--EXACT('Номенклатура'!$A$6:$A$205,B1183))&lt;&gt;1),"",INDEX('Номенклатура'!$D$6:$D$205,SUMPRODUCT(EXACT('Номенклатура'!$A$6:$A$205,B1183)*(ROW('Номенклатура'!$A$6:$A$205)-5)))&amp;"")</f>
        <v/>
      </c>
      <c r="F1183" s="18" t="str">
        <f>IF(OR(I1183="ОК",I1183="Учтено: добавьте пояснение"),IF(C1183="Приход",D1183,IF(C1183="Корректировка остатка",D1183,-D1183)),"")</f>
        <v/>
      </c>
      <c r="G1183" s="13"/>
      <c r="H1183" s="15" t="str">
        <f>IF(OR(B1183="",SUMPRODUCT(--EXACT('Номенклатура'!$A$6:$A$205,B1183))&lt;&gt;1),"",INDEX('Номенклатура'!$B$6:$B$205,SUMPRODUCT(EXACT('Номенклатура'!$A$6:$A$205,B1183)*(ROW('Номенклатура'!$A$6:$A$205)-5)))&amp;"")</f>
        <v/>
      </c>
      <c r="I1183" s="15" t="str">
        <f>IF(COUNTA(A1183:D1183,G1183)=0,"",IF(NOT(ISNUMBER(A1183)),"Укажите дату",IF(B1183="","Укажите код",IF(NOT(AND(ISTEXT(B1183),LEN(B1183)&gt;0,LEN(B1183)&lt;=30,ISNUMBER(FIND(LEFT(B1183,1),"ABCDEFGHIJKLMNOPQRSTUVWXYZ")),SUMPRODUCT((MID(B1183,{1,2,3,4,5,6,7,8,9,10,11,12,13,14,15,16,17,18,19,20,21,22,23,24,25,26,27,28,29,30},1)&lt;&gt;"")*ISERROR(FIND(MID(B1183,{1,2,3,4,5,6,7,8,9,10,11,12,13,14,15,16,17,18,19,20,21,22,23,24,25,26,27,28,29,30},1),"ABCDEFGHIJKLMNOPQRSTUVWXYZ0123456789-_")))=0,ISERROR(VALUE(B1183)))),"Недопустимый код: только латинские буквы A-Z в верхнем регистре, цифры, - и _; начало с буквы, до 30 символов (например MILK-001)",IF(SUMPRODUCT(--EXACT('Номенклатура'!$A$6:$A$205,B1183))=0,"Код не найден в номенклатуре",IF(SUMPRODUCT(--EXACT('Номенклатура'!$A$6:$A$205,B1183))&gt;1,"Код повторяется в номенклатуре",IF(ISNA(MATCH(C1183,{"Приход","Расход","Списание","Корректировка остатка"},0)),"Выберите тип операции",IF(NOT(ISNUMBER(D1183)),"Укажите количество",IF(D1183=0,"Количество не может быть 0",IF(AND(C1183&lt;&gt;"Корректировка остатка",D1183&lt;0),"Для этого типа количество положительное",IF(NOT(ISNUMBER('Номенклатура'!$C$2)),"Укажите дату начала учёта",IF(A1183&lt;INT('Номенклатура'!$C$2),"Раньше даты начала учёта: НЕ учтено",IF(AND(C1183="Корректировка остатка",TRIM(G1183)=""),"Учтено: добавьте пояснение","ОК")))))))))))))</f>
        <v/>
      </c>
    </row>
    <row r="1184" spans="1:9" x14ac:dyDescent="0.25">
      <c r="A1184" s="16"/>
      <c r="B1184" s="13"/>
      <c r="C1184" s="13"/>
      <c r="D1184" s="14"/>
      <c r="E1184" s="17" t="str">
        <f>IF(OR(B1184="",SUMPRODUCT(--EXACT('Номенклатура'!$A$6:$A$205,B1184))&lt;&gt;1),"",INDEX('Номенклатура'!$D$6:$D$205,SUMPRODUCT(EXACT('Номенклатура'!$A$6:$A$205,B1184)*(ROW('Номенклатура'!$A$6:$A$205)-5)))&amp;"")</f>
        <v/>
      </c>
      <c r="F1184" s="18" t="str">
        <f>IF(OR(I1184="ОК",I1184="Учтено: добавьте пояснение"),IF(C1184="Приход",D1184,IF(C1184="Корректировка остатка",D1184,-D1184)),"")</f>
        <v/>
      </c>
      <c r="G1184" s="13"/>
      <c r="H1184" s="15" t="str">
        <f>IF(OR(B1184="",SUMPRODUCT(--EXACT('Номенклатура'!$A$6:$A$205,B1184))&lt;&gt;1),"",INDEX('Номенклатура'!$B$6:$B$205,SUMPRODUCT(EXACT('Номенклатура'!$A$6:$A$205,B1184)*(ROW('Номенклатура'!$A$6:$A$205)-5)))&amp;"")</f>
        <v/>
      </c>
      <c r="I1184" s="15" t="str">
        <f>IF(COUNTA(A1184:D1184,G1184)=0,"",IF(NOT(ISNUMBER(A1184)),"Укажите дату",IF(B1184="","Укажите код",IF(NOT(AND(ISTEXT(B1184),LEN(B1184)&gt;0,LEN(B1184)&lt;=30,ISNUMBER(FIND(LEFT(B1184,1),"ABCDEFGHIJKLMNOPQRSTUVWXYZ")),SUMPRODUCT((MID(B1184,{1,2,3,4,5,6,7,8,9,10,11,12,13,14,15,16,17,18,19,20,21,22,23,24,25,26,27,28,29,30},1)&lt;&gt;"")*ISERROR(FIND(MID(B1184,{1,2,3,4,5,6,7,8,9,10,11,12,13,14,15,16,17,18,19,20,21,22,23,24,25,26,27,28,29,30},1),"ABCDEFGHIJKLMNOPQRSTUVWXYZ0123456789-_")))=0,ISERROR(VALUE(B1184)))),"Недопустимый код: только латинские буквы A-Z в верхнем регистре, цифры, - и _; начало с буквы, до 30 символов (например MILK-001)",IF(SUMPRODUCT(--EXACT('Номенклатура'!$A$6:$A$205,B1184))=0,"Код не найден в номенклатуре",IF(SUMPRODUCT(--EXACT('Номенклатура'!$A$6:$A$205,B1184))&gt;1,"Код повторяется в номенклатуре",IF(ISNA(MATCH(C1184,{"Приход","Расход","Списание","Корректировка остатка"},0)),"Выберите тип операции",IF(NOT(ISNUMBER(D1184)),"Укажите количество",IF(D1184=0,"Количество не может быть 0",IF(AND(C1184&lt;&gt;"Корректировка остатка",D1184&lt;0),"Для этого типа количество положительное",IF(NOT(ISNUMBER('Номенклатура'!$C$2)),"Укажите дату начала учёта",IF(A1184&lt;INT('Номенклатура'!$C$2),"Раньше даты начала учёта: НЕ учтено",IF(AND(C1184="Корректировка остатка",TRIM(G1184)=""),"Учтено: добавьте пояснение","ОК")))))))))))))</f>
        <v/>
      </c>
    </row>
    <row r="1185" spans="1:9" x14ac:dyDescent="0.25">
      <c r="A1185" s="16"/>
      <c r="B1185" s="13"/>
      <c r="C1185" s="13"/>
      <c r="D1185" s="14"/>
      <c r="E1185" s="17" t="str">
        <f>IF(OR(B1185="",SUMPRODUCT(--EXACT('Номенклатура'!$A$6:$A$205,B1185))&lt;&gt;1),"",INDEX('Номенклатура'!$D$6:$D$205,SUMPRODUCT(EXACT('Номенклатура'!$A$6:$A$205,B1185)*(ROW('Номенклатура'!$A$6:$A$205)-5)))&amp;"")</f>
        <v/>
      </c>
      <c r="F1185" s="18" t="str">
        <f>IF(OR(I1185="ОК",I1185="Учтено: добавьте пояснение"),IF(C1185="Приход",D1185,IF(C1185="Корректировка остатка",D1185,-D1185)),"")</f>
        <v/>
      </c>
      <c r="G1185" s="13"/>
      <c r="H1185" s="15" t="str">
        <f>IF(OR(B1185="",SUMPRODUCT(--EXACT('Номенклатура'!$A$6:$A$205,B1185))&lt;&gt;1),"",INDEX('Номенклатура'!$B$6:$B$205,SUMPRODUCT(EXACT('Номенклатура'!$A$6:$A$205,B1185)*(ROW('Номенклатура'!$A$6:$A$205)-5)))&amp;"")</f>
        <v/>
      </c>
      <c r="I1185" s="15" t="str">
        <f>IF(COUNTA(A1185:D1185,G1185)=0,"",IF(NOT(ISNUMBER(A1185)),"Укажите дату",IF(B1185="","Укажите код",IF(NOT(AND(ISTEXT(B1185),LEN(B1185)&gt;0,LEN(B1185)&lt;=30,ISNUMBER(FIND(LEFT(B1185,1),"ABCDEFGHIJKLMNOPQRSTUVWXYZ")),SUMPRODUCT((MID(B1185,{1,2,3,4,5,6,7,8,9,10,11,12,13,14,15,16,17,18,19,20,21,22,23,24,25,26,27,28,29,30},1)&lt;&gt;"")*ISERROR(FIND(MID(B1185,{1,2,3,4,5,6,7,8,9,10,11,12,13,14,15,16,17,18,19,20,21,22,23,24,25,26,27,28,29,30},1),"ABCDEFGHIJKLMNOPQRSTUVWXYZ0123456789-_")))=0,ISERROR(VALUE(B1185)))),"Недопустимый код: только латинские буквы A-Z в верхнем регистре, цифры, - и _; начало с буквы, до 30 символов (например MILK-001)",IF(SUMPRODUCT(--EXACT('Номенклатура'!$A$6:$A$205,B1185))=0,"Код не найден в номенклатуре",IF(SUMPRODUCT(--EXACT('Номенклатура'!$A$6:$A$205,B1185))&gt;1,"Код повторяется в номенклатуре",IF(ISNA(MATCH(C1185,{"Приход","Расход","Списание","Корректировка остатка"},0)),"Выберите тип операции",IF(NOT(ISNUMBER(D1185)),"Укажите количество",IF(D1185=0,"Количество не может быть 0",IF(AND(C1185&lt;&gt;"Корректировка остатка",D1185&lt;0),"Для этого типа количество положительное",IF(NOT(ISNUMBER('Номенклатура'!$C$2)),"Укажите дату начала учёта",IF(A1185&lt;INT('Номенклатура'!$C$2),"Раньше даты начала учёта: НЕ учтено",IF(AND(C1185="Корректировка остатка",TRIM(G1185)=""),"Учтено: добавьте пояснение","ОК")))))))))))))</f>
        <v/>
      </c>
    </row>
    <row r="1186" spans="1:9" x14ac:dyDescent="0.25">
      <c r="A1186" s="16"/>
      <c r="B1186" s="13"/>
      <c r="C1186" s="13"/>
      <c r="D1186" s="14"/>
      <c r="E1186" s="17" t="str">
        <f>IF(OR(B1186="",SUMPRODUCT(--EXACT('Номенклатура'!$A$6:$A$205,B1186))&lt;&gt;1),"",INDEX('Номенклатура'!$D$6:$D$205,SUMPRODUCT(EXACT('Номенклатура'!$A$6:$A$205,B1186)*(ROW('Номенклатура'!$A$6:$A$205)-5)))&amp;"")</f>
        <v/>
      </c>
      <c r="F1186" s="18" t="str">
        <f>IF(OR(I1186="ОК",I1186="Учтено: добавьте пояснение"),IF(C1186="Приход",D1186,IF(C1186="Корректировка остатка",D1186,-D1186)),"")</f>
        <v/>
      </c>
      <c r="G1186" s="13"/>
      <c r="H1186" s="15" t="str">
        <f>IF(OR(B1186="",SUMPRODUCT(--EXACT('Номенклатура'!$A$6:$A$205,B1186))&lt;&gt;1),"",INDEX('Номенклатура'!$B$6:$B$205,SUMPRODUCT(EXACT('Номенклатура'!$A$6:$A$205,B1186)*(ROW('Номенклатура'!$A$6:$A$205)-5)))&amp;"")</f>
        <v/>
      </c>
      <c r="I1186" s="15" t="str">
        <f>IF(COUNTA(A1186:D1186,G1186)=0,"",IF(NOT(ISNUMBER(A1186)),"Укажите дату",IF(B1186="","Укажите код",IF(NOT(AND(ISTEXT(B1186),LEN(B1186)&gt;0,LEN(B1186)&lt;=30,ISNUMBER(FIND(LEFT(B1186,1),"ABCDEFGHIJKLMNOPQRSTUVWXYZ")),SUMPRODUCT((MID(B1186,{1,2,3,4,5,6,7,8,9,10,11,12,13,14,15,16,17,18,19,20,21,22,23,24,25,26,27,28,29,30},1)&lt;&gt;"")*ISERROR(FIND(MID(B1186,{1,2,3,4,5,6,7,8,9,10,11,12,13,14,15,16,17,18,19,20,21,22,23,24,25,26,27,28,29,30},1),"ABCDEFGHIJKLMNOPQRSTUVWXYZ0123456789-_")))=0,ISERROR(VALUE(B1186)))),"Недопустимый код: только латинские буквы A-Z в верхнем регистре, цифры, - и _; начало с буквы, до 30 символов (например MILK-001)",IF(SUMPRODUCT(--EXACT('Номенклатура'!$A$6:$A$205,B1186))=0,"Код не найден в номенклатуре",IF(SUMPRODUCT(--EXACT('Номенклатура'!$A$6:$A$205,B1186))&gt;1,"Код повторяется в номенклатуре",IF(ISNA(MATCH(C1186,{"Приход","Расход","Списание","Корректировка остатка"},0)),"Выберите тип операции",IF(NOT(ISNUMBER(D1186)),"Укажите количество",IF(D1186=0,"Количество не может быть 0",IF(AND(C1186&lt;&gt;"Корректировка остатка",D1186&lt;0),"Для этого типа количество положительное",IF(NOT(ISNUMBER('Номенклатура'!$C$2)),"Укажите дату начала учёта",IF(A1186&lt;INT('Номенклатура'!$C$2),"Раньше даты начала учёта: НЕ учтено",IF(AND(C1186="Корректировка остатка",TRIM(G1186)=""),"Учтено: добавьте пояснение","ОК")))))))))))))</f>
        <v/>
      </c>
    </row>
    <row r="1187" spans="1:9" x14ac:dyDescent="0.25">
      <c r="A1187" s="16"/>
      <c r="B1187" s="13"/>
      <c r="C1187" s="13"/>
      <c r="D1187" s="14"/>
      <c r="E1187" s="17" t="str">
        <f>IF(OR(B1187="",SUMPRODUCT(--EXACT('Номенклатура'!$A$6:$A$205,B1187))&lt;&gt;1),"",INDEX('Номенклатура'!$D$6:$D$205,SUMPRODUCT(EXACT('Номенклатура'!$A$6:$A$205,B1187)*(ROW('Номенклатура'!$A$6:$A$205)-5)))&amp;"")</f>
        <v/>
      </c>
      <c r="F1187" s="18" t="str">
        <f>IF(OR(I1187="ОК",I1187="Учтено: добавьте пояснение"),IF(C1187="Приход",D1187,IF(C1187="Корректировка остатка",D1187,-D1187)),"")</f>
        <v/>
      </c>
      <c r="G1187" s="13"/>
      <c r="H1187" s="15" t="str">
        <f>IF(OR(B1187="",SUMPRODUCT(--EXACT('Номенклатура'!$A$6:$A$205,B1187))&lt;&gt;1),"",INDEX('Номенклатура'!$B$6:$B$205,SUMPRODUCT(EXACT('Номенклатура'!$A$6:$A$205,B1187)*(ROW('Номенклатура'!$A$6:$A$205)-5)))&amp;"")</f>
        <v/>
      </c>
      <c r="I1187" s="15" t="str">
        <f>IF(COUNTA(A1187:D1187,G1187)=0,"",IF(NOT(ISNUMBER(A1187)),"Укажите дату",IF(B1187="","Укажите код",IF(NOT(AND(ISTEXT(B1187),LEN(B1187)&gt;0,LEN(B1187)&lt;=30,ISNUMBER(FIND(LEFT(B1187,1),"ABCDEFGHIJKLMNOPQRSTUVWXYZ")),SUMPRODUCT((MID(B1187,{1,2,3,4,5,6,7,8,9,10,11,12,13,14,15,16,17,18,19,20,21,22,23,24,25,26,27,28,29,30},1)&lt;&gt;"")*ISERROR(FIND(MID(B1187,{1,2,3,4,5,6,7,8,9,10,11,12,13,14,15,16,17,18,19,20,21,22,23,24,25,26,27,28,29,30},1),"ABCDEFGHIJKLMNOPQRSTUVWXYZ0123456789-_")))=0,ISERROR(VALUE(B1187)))),"Недопустимый код: только латинские буквы A-Z в верхнем регистре, цифры, - и _; начало с буквы, до 30 символов (например MILK-001)",IF(SUMPRODUCT(--EXACT('Номенклатура'!$A$6:$A$205,B1187))=0,"Код не найден в номенклатуре",IF(SUMPRODUCT(--EXACT('Номенклатура'!$A$6:$A$205,B1187))&gt;1,"Код повторяется в номенклатуре",IF(ISNA(MATCH(C1187,{"Приход","Расход","Списание","Корректировка остатка"},0)),"Выберите тип операции",IF(NOT(ISNUMBER(D1187)),"Укажите количество",IF(D1187=0,"Количество не может быть 0",IF(AND(C1187&lt;&gt;"Корректировка остатка",D1187&lt;0),"Для этого типа количество положительное",IF(NOT(ISNUMBER('Номенклатура'!$C$2)),"Укажите дату начала учёта",IF(A1187&lt;INT('Номенклатура'!$C$2),"Раньше даты начала учёта: НЕ учтено",IF(AND(C1187="Корректировка остатка",TRIM(G1187)=""),"Учтено: добавьте пояснение","ОК")))))))))))))</f>
        <v/>
      </c>
    </row>
    <row r="1188" spans="1:9" x14ac:dyDescent="0.25">
      <c r="A1188" s="16"/>
      <c r="B1188" s="13"/>
      <c r="C1188" s="13"/>
      <c r="D1188" s="14"/>
      <c r="E1188" s="17" t="str">
        <f>IF(OR(B1188="",SUMPRODUCT(--EXACT('Номенклатура'!$A$6:$A$205,B1188))&lt;&gt;1),"",INDEX('Номенклатура'!$D$6:$D$205,SUMPRODUCT(EXACT('Номенклатура'!$A$6:$A$205,B1188)*(ROW('Номенклатура'!$A$6:$A$205)-5)))&amp;"")</f>
        <v/>
      </c>
      <c r="F1188" s="18" t="str">
        <f>IF(OR(I1188="ОК",I1188="Учтено: добавьте пояснение"),IF(C1188="Приход",D1188,IF(C1188="Корректировка остатка",D1188,-D1188)),"")</f>
        <v/>
      </c>
      <c r="G1188" s="13"/>
      <c r="H1188" s="15" t="str">
        <f>IF(OR(B1188="",SUMPRODUCT(--EXACT('Номенклатура'!$A$6:$A$205,B1188))&lt;&gt;1),"",INDEX('Номенклатура'!$B$6:$B$205,SUMPRODUCT(EXACT('Номенклатура'!$A$6:$A$205,B1188)*(ROW('Номенклатура'!$A$6:$A$205)-5)))&amp;"")</f>
        <v/>
      </c>
      <c r="I1188" s="15" t="str">
        <f>IF(COUNTA(A1188:D1188,G1188)=0,"",IF(NOT(ISNUMBER(A1188)),"Укажите дату",IF(B1188="","Укажите код",IF(NOT(AND(ISTEXT(B1188),LEN(B1188)&gt;0,LEN(B1188)&lt;=30,ISNUMBER(FIND(LEFT(B1188,1),"ABCDEFGHIJKLMNOPQRSTUVWXYZ")),SUMPRODUCT((MID(B1188,{1,2,3,4,5,6,7,8,9,10,11,12,13,14,15,16,17,18,19,20,21,22,23,24,25,26,27,28,29,30},1)&lt;&gt;"")*ISERROR(FIND(MID(B1188,{1,2,3,4,5,6,7,8,9,10,11,12,13,14,15,16,17,18,19,20,21,22,23,24,25,26,27,28,29,30},1),"ABCDEFGHIJKLMNOPQRSTUVWXYZ0123456789-_")))=0,ISERROR(VALUE(B1188)))),"Недопустимый код: только латинские буквы A-Z в верхнем регистре, цифры, - и _; начало с буквы, до 30 символов (например MILK-001)",IF(SUMPRODUCT(--EXACT('Номенклатура'!$A$6:$A$205,B1188))=0,"Код не найден в номенклатуре",IF(SUMPRODUCT(--EXACT('Номенклатура'!$A$6:$A$205,B1188))&gt;1,"Код повторяется в номенклатуре",IF(ISNA(MATCH(C1188,{"Приход","Расход","Списание","Корректировка остатка"},0)),"Выберите тип операции",IF(NOT(ISNUMBER(D1188)),"Укажите количество",IF(D1188=0,"Количество не может быть 0",IF(AND(C1188&lt;&gt;"Корректировка остатка",D1188&lt;0),"Для этого типа количество положительное",IF(NOT(ISNUMBER('Номенклатура'!$C$2)),"Укажите дату начала учёта",IF(A1188&lt;INT('Номенклатура'!$C$2),"Раньше даты начала учёта: НЕ учтено",IF(AND(C1188="Корректировка остатка",TRIM(G1188)=""),"Учтено: добавьте пояснение","ОК")))))))))))))</f>
        <v/>
      </c>
    </row>
    <row r="1189" spans="1:9" x14ac:dyDescent="0.25">
      <c r="A1189" s="16"/>
      <c r="B1189" s="13"/>
      <c r="C1189" s="13"/>
      <c r="D1189" s="14"/>
      <c r="E1189" s="17" t="str">
        <f>IF(OR(B1189="",SUMPRODUCT(--EXACT('Номенклатура'!$A$6:$A$205,B1189))&lt;&gt;1),"",INDEX('Номенклатура'!$D$6:$D$205,SUMPRODUCT(EXACT('Номенклатура'!$A$6:$A$205,B1189)*(ROW('Номенклатура'!$A$6:$A$205)-5)))&amp;"")</f>
        <v/>
      </c>
      <c r="F1189" s="18" t="str">
        <f>IF(OR(I1189="ОК",I1189="Учтено: добавьте пояснение"),IF(C1189="Приход",D1189,IF(C1189="Корректировка остатка",D1189,-D1189)),"")</f>
        <v/>
      </c>
      <c r="G1189" s="13"/>
      <c r="H1189" s="15" t="str">
        <f>IF(OR(B1189="",SUMPRODUCT(--EXACT('Номенклатура'!$A$6:$A$205,B1189))&lt;&gt;1),"",INDEX('Номенклатура'!$B$6:$B$205,SUMPRODUCT(EXACT('Номенклатура'!$A$6:$A$205,B1189)*(ROW('Номенклатура'!$A$6:$A$205)-5)))&amp;"")</f>
        <v/>
      </c>
      <c r="I1189" s="15" t="str">
        <f>IF(COUNTA(A1189:D1189,G1189)=0,"",IF(NOT(ISNUMBER(A1189)),"Укажите дату",IF(B1189="","Укажите код",IF(NOT(AND(ISTEXT(B1189),LEN(B1189)&gt;0,LEN(B1189)&lt;=30,ISNUMBER(FIND(LEFT(B1189,1),"ABCDEFGHIJKLMNOPQRSTUVWXYZ")),SUMPRODUCT((MID(B1189,{1,2,3,4,5,6,7,8,9,10,11,12,13,14,15,16,17,18,19,20,21,22,23,24,25,26,27,28,29,30},1)&lt;&gt;"")*ISERROR(FIND(MID(B1189,{1,2,3,4,5,6,7,8,9,10,11,12,13,14,15,16,17,18,19,20,21,22,23,24,25,26,27,28,29,30},1),"ABCDEFGHIJKLMNOPQRSTUVWXYZ0123456789-_")))=0,ISERROR(VALUE(B1189)))),"Недопустимый код: только латинские буквы A-Z в верхнем регистре, цифры, - и _; начало с буквы, до 30 символов (например MILK-001)",IF(SUMPRODUCT(--EXACT('Номенклатура'!$A$6:$A$205,B1189))=0,"Код не найден в номенклатуре",IF(SUMPRODUCT(--EXACT('Номенклатура'!$A$6:$A$205,B1189))&gt;1,"Код повторяется в номенклатуре",IF(ISNA(MATCH(C1189,{"Приход","Расход","Списание","Корректировка остатка"},0)),"Выберите тип операции",IF(NOT(ISNUMBER(D1189)),"Укажите количество",IF(D1189=0,"Количество не может быть 0",IF(AND(C1189&lt;&gt;"Корректировка остатка",D1189&lt;0),"Для этого типа количество положительное",IF(NOT(ISNUMBER('Номенклатура'!$C$2)),"Укажите дату начала учёта",IF(A1189&lt;INT('Номенклатура'!$C$2),"Раньше даты начала учёта: НЕ учтено",IF(AND(C1189="Корректировка остатка",TRIM(G1189)=""),"Учтено: добавьте пояснение","ОК")))))))))))))</f>
        <v/>
      </c>
    </row>
    <row r="1190" spans="1:9" x14ac:dyDescent="0.25">
      <c r="A1190" s="16"/>
      <c r="B1190" s="13"/>
      <c r="C1190" s="13"/>
      <c r="D1190" s="14"/>
      <c r="E1190" s="17" t="str">
        <f>IF(OR(B1190="",SUMPRODUCT(--EXACT('Номенклатура'!$A$6:$A$205,B1190))&lt;&gt;1),"",INDEX('Номенклатура'!$D$6:$D$205,SUMPRODUCT(EXACT('Номенклатура'!$A$6:$A$205,B1190)*(ROW('Номенклатура'!$A$6:$A$205)-5)))&amp;"")</f>
        <v/>
      </c>
      <c r="F1190" s="18" t="str">
        <f>IF(OR(I1190="ОК",I1190="Учтено: добавьте пояснение"),IF(C1190="Приход",D1190,IF(C1190="Корректировка остатка",D1190,-D1190)),"")</f>
        <v/>
      </c>
      <c r="G1190" s="13"/>
      <c r="H1190" s="15" t="str">
        <f>IF(OR(B1190="",SUMPRODUCT(--EXACT('Номенклатура'!$A$6:$A$205,B1190))&lt;&gt;1),"",INDEX('Номенклатура'!$B$6:$B$205,SUMPRODUCT(EXACT('Номенклатура'!$A$6:$A$205,B1190)*(ROW('Номенклатура'!$A$6:$A$205)-5)))&amp;"")</f>
        <v/>
      </c>
      <c r="I1190" s="15" t="str">
        <f>IF(COUNTA(A1190:D1190,G1190)=0,"",IF(NOT(ISNUMBER(A1190)),"Укажите дату",IF(B1190="","Укажите код",IF(NOT(AND(ISTEXT(B1190),LEN(B1190)&gt;0,LEN(B1190)&lt;=30,ISNUMBER(FIND(LEFT(B1190,1),"ABCDEFGHIJKLMNOPQRSTUVWXYZ")),SUMPRODUCT((MID(B1190,{1,2,3,4,5,6,7,8,9,10,11,12,13,14,15,16,17,18,19,20,21,22,23,24,25,26,27,28,29,30},1)&lt;&gt;"")*ISERROR(FIND(MID(B1190,{1,2,3,4,5,6,7,8,9,10,11,12,13,14,15,16,17,18,19,20,21,22,23,24,25,26,27,28,29,30},1),"ABCDEFGHIJKLMNOPQRSTUVWXYZ0123456789-_")))=0,ISERROR(VALUE(B1190)))),"Недопустимый код: только латинские буквы A-Z в верхнем регистре, цифры, - и _; начало с буквы, до 30 символов (например MILK-001)",IF(SUMPRODUCT(--EXACT('Номенклатура'!$A$6:$A$205,B1190))=0,"Код не найден в номенклатуре",IF(SUMPRODUCT(--EXACT('Номенклатура'!$A$6:$A$205,B1190))&gt;1,"Код повторяется в номенклатуре",IF(ISNA(MATCH(C1190,{"Приход","Расход","Списание","Корректировка остатка"},0)),"Выберите тип операции",IF(NOT(ISNUMBER(D1190)),"Укажите количество",IF(D1190=0,"Количество не может быть 0",IF(AND(C1190&lt;&gt;"Корректировка остатка",D1190&lt;0),"Для этого типа количество положительное",IF(NOT(ISNUMBER('Номенклатура'!$C$2)),"Укажите дату начала учёта",IF(A1190&lt;INT('Номенклатура'!$C$2),"Раньше даты начала учёта: НЕ учтено",IF(AND(C1190="Корректировка остатка",TRIM(G1190)=""),"Учтено: добавьте пояснение","ОК")))))))))))))</f>
        <v/>
      </c>
    </row>
    <row r="1191" spans="1:9" x14ac:dyDescent="0.25">
      <c r="A1191" s="16"/>
      <c r="B1191" s="13"/>
      <c r="C1191" s="13"/>
      <c r="D1191" s="14"/>
      <c r="E1191" s="17" t="str">
        <f>IF(OR(B1191="",SUMPRODUCT(--EXACT('Номенклатура'!$A$6:$A$205,B1191))&lt;&gt;1),"",INDEX('Номенклатура'!$D$6:$D$205,SUMPRODUCT(EXACT('Номенклатура'!$A$6:$A$205,B1191)*(ROW('Номенклатура'!$A$6:$A$205)-5)))&amp;"")</f>
        <v/>
      </c>
      <c r="F1191" s="18" t="str">
        <f>IF(OR(I1191="ОК",I1191="Учтено: добавьте пояснение"),IF(C1191="Приход",D1191,IF(C1191="Корректировка остатка",D1191,-D1191)),"")</f>
        <v/>
      </c>
      <c r="G1191" s="13"/>
      <c r="H1191" s="15" t="str">
        <f>IF(OR(B1191="",SUMPRODUCT(--EXACT('Номенклатура'!$A$6:$A$205,B1191))&lt;&gt;1),"",INDEX('Номенклатура'!$B$6:$B$205,SUMPRODUCT(EXACT('Номенклатура'!$A$6:$A$205,B1191)*(ROW('Номенклатура'!$A$6:$A$205)-5)))&amp;"")</f>
        <v/>
      </c>
      <c r="I1191" s="15" t="str">
        <f>IF(COUNTA(A1191:D1191,G1191)=0,"",IF(NOT(ISNUMBER(A1191)),"Укажите дату",IF(B1191="","Укажите код",IF(NOT(AND(ISTEXT(B1191),LEN(B1191)&gt;0,LEN(B1191)&lt;=30,ISNUMBER(FIND(LEFT(B1191,1),"ABCDEFGHIJKLMNOPQRSTUVWXYZ")),SUMPRODUCT((MID(B1191,{1,2,3,4,5,6,7,8,9,10,11,12,13,14,15,16,17,18,19,20,21,22,23,24,25,26,27,28,29,30},1)&lt;&gt;"")*ISERROR(FIND(MID(B1191,{1,2,3,4,5,6,7,8,9,10,11,12,13,14,15,16,17,18,19,20,21,22,23,24,25,26,27,28,29,30},1),"ABCDEFGHIJKLMNOPQRSTUVWXYZ0123456789-_")))=0,ISERROR(VALUE(B1191)))),"Недопустимый код: только латинские буквы A-Z в верхнем регистре, цифры, - и _; начало с буквы, до 30 символов (например MILK-001)",IF(SUMPRODUCT(--EXACT('Номенклатура'!$A$6:$A$205,B1191))=0,"Код не найден в номенклатуре",IF(SUMPRODUCT(--EXACT('Номенклатура'!$A$6:$A$205,B1191))&gt;1,"Код повторяется в номенклатуре",IF(ISNA(MATCH(C1191,{"Приход","Расход","Списание","Корректировка остатка"},0)),"Выберите тип операции",IF(NOT(ISNUMBER(D1191)),"Укажите количество",IF(D1191=0,"Количество не может быть 0",IF(AND(C1191&lt;&gt;"Корректировка остатка",D1191&lt;0),"Для этого типа количество положительное",IF(NOT(ISNUMBER('Номенклатура'!$C$2)),"Укажите дату начала учёта",IF(A1191&lt;INT('Номенклатура'!$C$2),"Раньше даты начала учёта: НЕ учтено",IF(AND(C1191="Корректировка остатка",TRIM(G1191)=""),"Учтено: добавьте пояснение","ОК")))))))))))))</f>
        <v/>
      </c>
    </row>
    <row r="1192" spans="1:9" x14ac:dyDescent="0.25">
      <c r="A1192" s="16"/>
      <c r="B1192" s="13"/>
      <c r="C1192" s="13"/>
      <c r="D1192" s="14"/>
      <c r="E1192" s="17" t="str">
        <f>IF(OR(B1192="",SUMPRODUCT(--EXACT('Номенклатура'!$A$6:$A$205,B1192))&lt;&gt;1),"",INDEX('Номенклатура'!$D$6:$D$205,SUMPRODUCT(EXACT('Номенклатура'!$A$6:$A$205,B1192)*(ROW('Номенклатура'!$A$6:$A$205)-5)))&amp;"")</f>
        <v/>
      </c>
      <c r="F1192" s="18" t="str">
        <f>IF(OR(I1192="ОК",I1192="Учтено: добавьте пояснение"),IF(C1192="Приход",D1192,IF(C1192="Корректировка остатка",D1192,-D1192)),"")</f>
        <v/>
      </c>
      <c r="G1192" s="13"/>
      <c r="H1192" s="15" t="str">
        <f>IF(OR(B1192="",SUMPRODUCT(--EXACT('Номенклатура'!$A$6:$A$205,B1192))&lt;&gt;1),"",INDEX('Номенклатура'!$B$6:$B$205,SUMPRODUCT(EXACT('Номенклатура'!$A$6:$A$205,B1192)*(ROW('Номенклатура'!$A$6:$A$205)-5)))&amp;"")</f>
        <v/>
      </c>
      <c r="I1192" s="15" t="str">
        <f>IF(COUNTA(A1192:D1192,G1192)=0,"",IF(NOT(ISNUMBER(A1192)),"Укажите дату",IF(B1192="","Укажите код",IF(NOT(AND(ISTEXT(B1192),LEN(B1192)&gt;0,LEN(B1192)&lt;=30,ISNUMBER(FIND(LEFT(B1192,1),"ABCDEFGHIJKLMNOPQRSTUVWXYZ")),SUMPRODUCT((MID(B1192,{1,2,3,4,5,6,7,8,9,10,11,12,13,14,15,16,17,18,19,20,21,22,23,24,25,26,27,28,29,30},1)&lt;&gt;"")*ISERROR(FIND(MID(B1192,{1,2,3,4,5,6,7,8,9,10,11,12,13,14,15,16,17,18,19,20,21,22,23,24,25,26,27,28,29,30},1),"ABCDEFGHIJKLMNOPQRSTUVWXYZ0123456789-_")))=0,ISERROR(VALUE(B1192)))),"Недопустимый код: только латинские буквы A-Z в верхнем регистре, цифры, - и _; начало с буквы, до 30 символов (например MILK-001)",IF(SUMPRODUCT(--EXACT('Номенклатура'!$A$6:$A$205,B1192))=0,"Код не найден в номенклатуре",IF(SUMPRODUCT(--EXACT('Номенклатура'!$A$6:$A$205,B1192))&gt;1,"Код повторяется в номенклатуре",IF(ISNA(MATCH(C1192,{"Приход","Расход","Списание","Корректировка остатка"},0)),"Выберите тип операции",IF(NOT(ISNUMBER(D1192)),"Укажите количество",IF(D1192=0,"Количество не может быть 0",IF(AND(C1192&lt;&gt;"Корректировка остатка",D1192&lt;0),"Для этого типа количество положительное",IF(NOT(ISNUMBER('Номенклатура'!$C$2)),"Укажите дату начала учёта",IF(A1192&lt;INT('Номенклатура'!$C$2),"Раньше даты начала учёта: НЕ учтено",IF(AND(C1192="Корректировка остатка",TRIM(G1192)=""),"Учтено: добавьте пояснение","ОК")))))))))))))</f>
        <v/>
      </c>
    </row>
    <row r="1193" spans="1:9" x14ac:dyDescent="0.25">
      <c r="A1193" s="16"/>
      <c r="B1193" s="13"/>
      <c r="C1193" s="13"/>
      <c r="D1193" s="14"/>
      <c r="E1193" s="17" t="str">
        <f>IF(OR(B1193="",SUMPRODUCT(--EXACT('Номенклатура'!$A$6:$A$205,B1193))&lt;&gt;1),"",INDEX('Номенклатура'!$D$6:$D$205,SUMPRODUCT(EXACT('Номенклатура'!$A$6:$A$205,B1193)*(ROW('Номенклатура'!$A$6:$A$205)-5)))&amp;"")</f>
        <v/>
      </c>
      <c r="F1193" s="18" t="str">
        <f>IF(OR(I1193="ОК",I1193="Учтено: добавьте пояснение"),IF(C1193="Приход",D1193,IF(C1193="Корректировка остатка",D1193,-D1193)),"")</f>
        <v/>
      </c>
      <c r="G1193" s="13"/>
      <c r="H1193" s="15" t="str">
        <f>IF(OR(B1193="",SUMPRODUCT(--EXACT('Номенклатура'!$A$6:$A$205,B1193))&lt;&gt;1),"",INDEX('Номенклатура'!$B$6:$B$205,SUMPRODUCT(EXACT('Номенклатура'!$A$6:$A$205,B1193)*(ROW('Номенклатура'!$A$6:$A$205)-5)))&amp;"")</f>
        <v/>
      </c>
      <c r="I1193" s="15" t="str">
        <f>IF(COUNTA(A1193:D1193,G1193)=0,"",IF(NOT(ISNUMBER(A1193)),"Укажите дату",IF(B1193="","Укажите код",IF(NOT(AND(ISTEXT(B1193),LEN(B1193)&gt;0,LEN(B1193)&lt;=30,ISNUMBER(FIND(LEFT(B1193,1),"ABCDEFGHIJKLMNOPQRSTUVWXYZ")),SUMPRODUCT((MID(B1193,{1,2,3,4,5,6,7,8,9,10,11,12,13,14,15,16,17,18,19,20,21,22,23,24,25,26,27,28,29,30},1)&lt;&gt;"")*ISERROR(FIND(MID(B1193,{1,2,3,4,5,6,7,8,9,10,11,12,13,14,15,16,17,18,19,20,21,22,23,24,25,26,27,28,29,30},1),"ABCDEFGHIJKLMNOPQRSTUVWXYZ0123456789-_")))=0,ISERROR(VALUE(B1193)))),"Недопустимый код: только латинские буквы A-Z в верхнем регистре, цифры, - и _; начало с буквы, до 30 символов (например MILK-001)",IF(SUMPRODUCT(--EXACT('Номенклатура'!$A$6:$A$205,B1193))=0,"Код не найден в номенклатуре",IF(SUMPRODUCT(--EXACT('Номенклатура'!$A$6:$A$205,B1193))&gt;1,"Код повторяется в номенклатуре",IF(ISNA(MATCH(C1193,{"Приход","Расход","Списание","Корректировка остатка"},0)),"Выберите тип операции",IF(NOT(ISNUMBER(D1193)),"Укажите количество",IF(D1193=0,"Количество не может быть 0",IF(AND(C1193&lt;&gt;"Корректировка остатка",D1193&lt;0),"Для этого типа количество положительное",IF(NOT(ISNUMBER('Номенклатура'!$C$2)),"Укажите дату начала учёта",IF(A1193&lt;INT('Номенклатура'!$C$2),"Раньше даты начала учёта: НЕ учтено",IF(AND(C1193="Корректировка остатка",TRIM(G1193)=""),"Учтено: добавьте пояснение","ОК")))))))))))))</f>
        <v/>
      </c>
    </row>
    <row r="1194" spans="1:9" x14ac:dyDescent="0.25">
      <c r="A1194" s="16"/>
      <c r="B1194" s="13"/>
      <c r="C1194" s="13"/>
      <c r="D1194" s="14"/>
      <c r="E1194" s="17" t="str">
        <f>IF(OR(B1194="",SUMPRODUCT(--EXACT('Номенклатура'!$A$6:$A$205,B1194))&lt;&gt;1),"",INDEX('Номенклатура'!$D$6:$D$205,SUMPRODUCT(EXACT('Номенклатура'!$A$6:$A$205,B1194)*(ROW('Номенклатура'!$A$6:$A$205)-5)))&amp;"")</f>
        <v/>
      </c>
      <c r="F1194" s="18" t="str">
        <f>IF(OR(I1194="ОК",I1194="Учтено: добавьте пояснение"),IF(C1194="Приход",D1194,IF(C1194="Корректировка остатка",D1194,-D1194)),"")</f>
        <v/>
      </c>
      <c r="G1194" s="13"/>
      <c r="H1194" s="15" t="str">
        <f>IF(OR(B1194="",SUMPRODUCT(--EXACT('Номенклатура'!$A$6:$A$205,B1194))&lt;&gt;1),"",INDEX('Номенклатура'!$B$6:$B$205,SUMPRODUCT(EXACT('Номенклатура'!$A$6:$A$205,B1194)*(ROW('Номенклатура'!$A$6:$A$205)-5)))&amp;"")</f>
        <v/>
      </c>
      <c r="I1194" s="15" t="str">
        <f>IF(COUNTA(A1194:D1194,G1194)=0,"",IF(NOT(ISNUMBER(A1194)),"Укажите дату",IF(B1194="","Укажите код",IF(NOT(AND(ISTEXT(B1194),LEN(B1194)&gt;0,LEN(B1194)&lt;=30,ISNUMBER(FIND(LEFT(B1194,1),"ABCDEFGHIJKLMNOPQRSTUVWXYZ")),SUMPRODUCT((MID(B1194,{1,2,3,4,5,6,7,8,9,10,11,12,13,14,15,16,17,18,19,20,21,22,23,24,25,26,27,28,29,30},1)&lt;&gt;"")*ISERROR(FIND(MID(B1194,{1,2,3,4,5,6,7,8,9,10,11,12,13,14,15,16,17,18,19,20,21,22,23,24,25,26,27,28,29,30},1),"ABCDEFGHIJKLMNOPQRSTUVWXYZ0123456789-_")))=0,ISERROR(VALUE(B1194)))),"Недопустимый код: только латинские буквы A-Z в верхнем регистре, цифры, - и _; начало с буквы, до 30 символов (например MILK-001)",IF(SUMPRODUCT(--EXACT('Номенклатура'!$A$6:$A$205,B1194))=0,"Код не найден в номенклатуре",IF(SUMPRODUCT(--EXACT('Номенклатура'!$A$6:$A$205,B1194))&gt;1,"Код повторяется в номенклатуре",IF(ISNA(MATCH(C1194,{"Приход","Расход","Списание","Корректировка остатка"},0)),"Выберите тип операции",IF(NOT(ISNUMBER(D1194)),"Укажите количество",IF(D1194=0,"Количество не может быть 0",IF(AND(C1194&lt;&gt;"Корректировка остатка",D1194&lt;0),"Для этого типа количество положительное",IF(NOT(ISNUMBER('Номенклатура'!$C$2)),"Укажите дату начала учёта",IF(A1194&lt;INT('Номенклатура'!$C$2),"Раньше даты начала учёта: НЕ учтено",IF(AND(C1194="Корректировка остатка",TRIM(G1194)=""),"Учтено: добавьте пояснение","ОК")))))))))))))</f>
        <v/>
      </c>
    </row>
    <row r="1195" spans="1:9" x14ac:dyDescent="0.25">
      <c r="A1195" s="16"/>
      <c r="B1195" s="13"/>
      <c r="C1195" s="13"/>
      <c r="D1195" s="14"/>
      <c r="E1195" s="17" t="str">
        <f>IF(OR(B1195="",SUMPRODUCT(--EXACT('Номенклатура'!$A$6:$A$205,B1195))&lt;&gt;1),"",INDEX('Номенклатура'!$D$6:$D$205,SUMPRODUCT(EXACT('Номенклатура'!$A$6:$A$205,B1195)*(ROW('Номенклатура'!$A$6:$A$205)-5)))&amp;"")</f>
        <v/>
      </c>
      <c r="F1195" s="18" t="str">
        <f>IF(OR(I1195="ОК",I1195="Учтено: добавьте пояснение"),IF(C1195="Приход",D1195,IF(C1195="Корректировка остатка",D1195,-D1195)),"")</f>
        <v/>
      </c>
      <c r="G1195" s="13"/>
      <c r="H1195" s="15" t="str">
        <f>IF(OR(B1195="",SUMPRODUCT(--EXACT('Номенклатура'!$A$6:$A$205,B1195))&lt;&gt;1),"",INDEX('Номенклатура'!$B$6:$B$205,SUMPRODUCT(EXACT('Номенклатура'!$A$6:$A$205,B1195)*(ROW('Номенклатура'!$A$6:$A$205)-5)))&amp;"")</f>
        <v/>
      </c>
      <c r="I1195" s="15" t="str">
        <f>IF(COUNTA(A1195:D1195,G1195)=0,"",IF(NOT(ISNUMBER(A1195)),"Укажите дату",IF(B1195="","Укажите код",IF(NOT(AND(ISTEXT(B1195),LEN(B1195)&gt;0,LEN(B1195)&lt;=30,ISNUMBER(FIND(LEFT(B1195,1),"ABCDEFGHIJKLMNOPQRSTUVWXYZ")),SUMPRODUCT((MID(B1195,{1,2,3,4,5,6,7,8,9,10,11,12,13,14,15,16,17,18,19,20,21,22,23,24,25,26,27,28,29,30},1)&lt;&gt;"")*ISERROR(FIND(MID(B1195,{1,2,3,4,5,6,7,8,9,10,11,12,13,14,15,16,17,18,19,20,21,22,23,24,25,26,27,28,29,30},1),"ABCDEFGHIJKLMNOPQRSTUVWXYZ0123456789-_")))=0,ISERROR(VALUE(B1195)))),"Недопустимый код: только латинские буквы A-Z в верхнем регистре, цифры, - и _; начало с буквы, до 30 символов (например MILK-001)",IF(SUMPRODUCT(--EXACT('Номенклатура'!$A$6:$A$205,B1195))=0,"Код не найден в номенклатуре",IF(SUMPRODUCT(--EXACT('Номенклатура'!$A$6:$A$205,B1195))&gt;1,"Код повторяется в номенклатуре",IF(ISNA(MATCH(C1195,{"Приход","Расход","Списание","Корректировка остатка"},0)),"Выберите тип операции",IF(NOT(ISNUMBER(D1195)),"Укажите количество",IF(D1195=0,"Количество не может быть 0",IF(AND(C1195&lt;&gt;"Корректировка остатка",D1195&lt;0),"Для этого типа количество положительное",IF(NOT(ISNUMBER('Номенклатура'!$C$2)),"Укажите дату начала учёта",IF(A1195&lt;INT('Номенклатура'!$C$2),"Раньше даты начала учёта: НЕ учтено",IF(AND(C1195="Корректировка остатка",TRIM(G1195)=""),"Учтено: добавьте пояснение","ОК")))))))))))))</f>
        <v/>
      </c>
    </row>
    <row r="1196" spans="1:9" x14ac:dyDescent="0.25">
      <c r="A1196" s="16"/>
      <c r="B1196" s="13"/>
      <c r="C1196" s="13"/>
      <c r="D1196" s="14"/>
      <c r="E1196" s="17" t="str">
        <f>IF(OR(B1196="",SUMPRODUCT(--EXACT('Номенклатура'!$A$6:$A$205,B1196))&lt;&gt;1),"",INDEX('Номенклатура'!$D$6:$D$205,SUMPRODUCT(EXACT('Номенклатура'!$A$6:$A$205,B1196)*(ROW('Номенклатура'!$A$6:$A$205)-5)))&amp;"")</f>
        <v/>
      </c>
      <c r="F1196" s="18" t="str">
        <f>IF(OR(I1196="ОК",I1196="Учтено: добавьте пояснение"),IF(C1196="Приход",D1196,IF(C1196="Корректировка остатка",D1196,-D1196)),"")</f>
        <v/>
      </c>
      <c r="G1196" s="13"/>
      <c r="H1196" s="15" t="str">
        <f>IF(OR(B1196="",SUMPRODUCT(--EXACT('Номенклатура'!$A$6:$A$205,B1196))&lt;&gt;1),"",INDEX('Номенклатура'!$B$6:$B$205,SUMPRODUCT(EXACT('Номенклатура'!$A$6:$A$205,B1196)*(ROW('Номенклатура'!$A$6:$A$205)-5)))&amp;"")</f>
        <v/>
      </c>
      <c r="I1196" s="15" t="str">
        <f>IF(COUNTA(A1196:D1196,G1196)=0,"",IF(NOT(ISNUMBER(A1196)),"Укажите дату",IF(B1196="","Укажите код",IF(NOT(AND(ISTEXT(B1196),LEN(B1196)&gt;0,LEN(B1196)&lt;=30,ISNUMBER(FIND(LEFT(B1196,1),"ABCDEFGHIJKLMNOPQRSTUVWXYZ")),SUMPRODUCT((MID(B1196,{1,2,3,4,5,6,7,8,9,10,11,12,13,14,15,16,17,18,19,20,21,22,23,24,25,26,27,28,29,30},1)&lt;&gt;"")*ISERROR(FIND(MID(B1196,{1,2,3,4,5,6,7,8,9,10,11,12,13,14,15,16,17,18,19,20,21,22,23,24,25,26,27,28,29,30},1),"ABCDEFGHIJKLMNOPQRSTUVWXYZ0123456789-_")))=0,ISERROR(VALUE(B1196)))),"Недопустимый код: только латинские буквы A-Z в верхнем регистре, цифры, - и _; начало с буквы, до 30 символов (например MILK-001)",IF(SUMPRODUCT(--EXACT('Номенклатура'!$A$6:$A$205,B1196))=0,"Код не найден в номенклатуре",IF(SUMPRODUCT(--EXACT('Номенклатура'!$A$6:$A$205,B1196))&gt;1,"Код повторяется в номенклатуре",IF(ISNA(MATCH(C1196,{"Приход","Расход","Списание","Корректировка остатка"},0)),"Выберите тип операции",IF(NOT(ISNUMBER(D1196)),"Укажите количество",IF(D1196=0,"Количество не может быть 0",IF(AND(C1196&lt;&gt;"Корректировка остатка",D1196&lt;0),"Для этого типа количество положительное",IF(NOT(ISNUMBER('Номенклатура'!$C$2)),"Укажите дату начала учёта",IF(A1196&lt;INT('Номенклатура'!$C$2),"Раньше даты начала учёта: НЕ учтено",IF(AND(C1196="Корректировка остатка",TRIM(G1196)=""),"Учтено: добавьте пояснение","ОК")))))))))))))</f>
        <v/>
      </c>
    </row>
    <row r="1197" spans="1:9" x14ac:dyDescent="0.25">
      <c r="A1197" s="16"/>
      <c r="B1197" s="13"/>
      <c r="C1197" s="13"/>
      <c r="D1197" s="14"/>
      <c r="E1197" s="17" t="str">
        <f>IF(OR(B1197="",SUMPRODUCT(--EXACT('Номенклатура'!$A$6:$A$205,B1197))&lt;&gt;1),"",INDEX('Номенклатура'!$D$6:$D$205,SUMPRODUCT(EXACT('Номенклатура'!$A$6:$A$205,B1197)*(ROW('Номенклатура'!$A$6:$A$205)-5)))&amp;"")</f>
        <v/>
      </c>
      <c r="F1197" s="18" t="str">
        <f>IF(OR(I1197="ОК",I1197="Учтено: добавьте пояснение"),IF(C1197="Приход",D1197,IF(C1197="Корректировка остатка",D1197,-D1197)),"")</f>
        <v/>
      </c>
      <c r="G1197" s="13"/>
      <c r="H1197" s="15" t="str">
        <f>IF(OR(B1197="",SUMPRODUCT(--EXACT('Номенклатура'!$A$6:$A$205,B1197))&lt;&gt;1),"",INDEX('Номенклатура'!$B$6:$B$205,SUMPRODUCT(EXACT('Номенклатура'!$A$6:$A$205,B1197)*(ROW('Номенклатура'!$A$6:$A$205)-5)))&amp;"")</f>
        <v/>
      </c>
      <c r="I1197" s="15" t="str">
        <f>IF(COUNTA(A1197:D1197,G1197)=0,"",IF(NOT(ISNUMBER(A1197)),"Укажите дату",IF(B1197="","Укажите код",IF(NOT(AND(ISTEXT(B1197),LEN(B1197)&gt;0,LEN(B1197)&lt;=30,ISNUMBER(FIND(LEFT(B1197,1),"ABCDEFGHIJKLMNOPQRSTUVWXYZ")),SUMPRODUCT((MID(B1197,{1,2,3,4,5,6,7,8,9,10,11,12,13,14,15,16,17,18,19,20,21,22,23,24,25,26,27,28,29,30},1)&lt;&gt;"")*ISERROR(FIND(MID(B1197,{1,2,3,4,5,6,7,8,9,10,11,12,13,14,15,16,17,18,19,20,21,22,23,24,25,26,27,28,29,30},1),"ABCDEFGHIJKLMNOPQRSTUVWXYZ0123456789-_")))=0,ISERROR(VALUE(B1197)))),"Недопустимый код: только латинские буквы A-Z в верхнем регистре, цифры, - и _; начало с буквы, до 30 символов (например MILK-001)",IF(SUMPRODUCT(--EXACT('Номенклатура'!$A$6:$A$205,B1197))=0,"Код не найден в номенклатуре",IF(SUMPRODUCT(--EXACT('Номенклатура'!$A$6:$A$205,B1197))&gt;1,"Код повторяется в номенклатуре",IF(ISNA(MATCH(C1197,{"Приход","Расход","Списание","Корректировка остатка"},0)),"Выберите тип операции",IF(NOT(ISNUMBER(D1197)),"Укажите количество",IF(D1197=0,"Количество не может быть 0",IF(AND(C1197&lt;&gt;"Корректировка остатка",D1197&lt;0),"Для этого типа количество положительное",IF(NOT(ISNUMBER('Номенклатура'!$C$2)),"Укажите дату начала учёта",IF(A1197&lt;INT('Номенклатура'!$C$2),"Раньше даты начала учёта: НЕ учтено",IF(AND(C1197="Корректировка остатка",TRIM(G1197)=""),"Учтено: добавьте пояснение","ОК")))))))))))))</f>
        <v/>
      </c>
    </row>
    <row r="1198" spans="1:9" x14ac:dyDescent="0.25">
      <c r="A1198" s="16"/>
      <c r="B1198" s="13"/>
      <c r="C1198" s="13"/>
      <c r="D1198" s="14"/>
      <c r="E1198" s="17" t="str">
        <f>IF(OR(B1198="",SUMPRODUCT(--EXACT('Номенклатура'!$A$6:$A$205,B1198))&lt;&gt;1),"",INDEX('Номенклатура'!$D$6:$D$205,SUMPRODUCT(EXACT('Номенклатура'!$A$6:$A$205,B1198)*(ROW('Номенклатура'!$A$6:$A$205)-5)))&amp;"")</f>
        <v/>
      </c>
      <c r="F1198" s="18" t="str">
        <f>IF(OR(I1198="ОК",I1198="Учтено: добавьте пояснение"),IF(C1198="Приход",D1198,IF(C1198="Корректировка остатка",D1198,-D1198)),"")</f>
        <v/>
      </c>
      <c r="G1198" s="13"/>
      <c r="H1198" s="15" t="str">
        <f>IF(OR(B1198="",SUMPRODUCT(--EXACT('Номенклатура'!$A$6:$A$205,B1198))&lt;&gt;1),"",INDEX('Номенклатура'!$B$6:$B$205,SUMPRODUCT(EXACT('Номенклатура'!$A$6:$A$205,B1198)*(ROW('Номенклатура'!$A$6:$A$205)-5)))&amp;"")</f>
        <v/>
      </c>
      <c r="I1198" s="15" t="str">
        <f>IF(COUNTA(A1198:D1198,G1198)=0,"",IF(NOT(ISNUMBER(A1198)),"Укажите дату",IF(B1198="","Укажите код",IF(NOT(AND(ISTEXT(B1198),LEN(B1198)&gt;0,LEN(B1198)&lt;=30,ISNUMBER(FIND(LEFT(B1198,1),"ABCDEFGHIJKLMNOPQRSTUVWXYZ")),SUMPRODUCT((MID(B1198,{1,2,3,4,5,6,7,8,9,10,11,12,13,14,15,16,17,18,19,20,21,22,23,24,25,26,27,28,29,30},1)&lt;&gt;"")*ISERROR(FIND(MID(B1198,{1,2,3,4,5,6,7,8,9,10,11,12,13,14,15,16,17,18,19,20,21,22,23,24,25,26,27,28,29,30},1),"ABCDEFGHIJKLMNOPQRSTUVWXYZ0123456789-_")))=0,ISERROR(VALUE(B1198)))),"Недопустимый код: только латинские буквы A-Z в верхнем регистре, цифры, - и _; начало с буквы, до 30 символов (например MILK-001)",IF(SUMPRODUCT(--EXACT('Номенклатура'!$A$6:$A$205,B1198))=0,"Код не найден в номенклатуре",IF(SUMPRODUCT(--EXACT('Номенклатура'!$A$6:$A$205,B1198))&gt;1,"Код повторяется в номенклатуре",IF(ISNA(MATCH(C1198,{"Приход","Расход","Списание","Корректировка остатка"},0)),"Выберите тип операции",IF(NOT(ISNUMBER(D1198)),"Укажите количество",IF(D1198=0,"Количество не может быть 0",IF(AND(C1198&lt;&gt;"Корректировка остатка",D1198&lt;0),"Для этого типа количество положительное",IF(NOT(ISNUMBER('Номенклатура'!$C$2)),"Укажите дату начала учёта",IF(A1198&lt;INT('Номенклатура'!$C$2),"Раньше даты начала учёта: НЕ учтено",IF(AND(C1198="Корректировка остатка",TRIM(G1198)=""),"Учтено: добавьте пояснение","ОК")))))))))))))</f>
        <v/>
      </c>
    </row>
    <row r="1199" spans="1:9" x14ac:dyDescent="0.25">
      <c r="A1199" s="16"/>
      <c r="B1199" s="13"/>
      <c r="C1199" s="13"/>
      <c r="D1199" s="14"/>
      <c r="E1199" s="17" t="str">
        <f>IF(OR(B1199="",SUMPRODUCT(--EXACT('Номенклатура'!$A$6:$A$205,B1199))&lt;&gt;1),"",INDEX('Номенклатура'!$D$6:$D$205,SUMPRODUCT(EXACT('Номенклатура'!$A$6:$A$205,B1199)*(ROW('Номенклатура'!$A$6:$A$205)-5)))&amp;"")</f>
        <v/>
      </c>
      <c r="F1199" s="18" t="str">
        <f>IF(OR(I1199="ОК",I1199="Учтено: добавьте пояснение"),IF(C1199="Приход",D1199,IF(C1199="Корректировка остатка",D1199,-D1199)),"")</f>
        <v/>
      </c>
      <c r="G1199" s="13"/>
      <c r="H1199" s="15" t="str">
        <f>IF(OR(B1199="",SUMPRODUCT(--EXACT('Номенклатура'!$A$6:$A$205,B1199))&lt;&gt;1),"",INDEX('Номенклатура'!$B$6:$B$205,SUMPRODUCT(EXACT('Номенклатура'!$A$6:$A$205,B1199)*(ROW('Номенклатура'!$A$6:$A$205)-5)))&amp;"")</f>
        <v/>
      </c>
      <c r="I1199" s="15" t="str">
        <f>IF(COUNTA(A1199:D1199,G1199)=0,"",IF(NOT(ISNUMBER(A1199)),"Укажите дату",IF(B1199="","Укажите код",IF(NOT(AND(ISTEXT(B1199),LEN(B1199)&gt;0,LEN(B1199)&lt;=30,ISNUMBER(FIND(LEFT(B1199,1),"ABCDEFGHIJKLMNOPQRSTUVWXYZ")),SUMPRODUCT((MID(B1199,{1,2,3,4,5,6,7,8,9,10,11,12,13,14,15,16,17,18,19,20,21,22,23,24,25,26,27,28,29,30},1)&lt;&gt;"")*ISERROR(FIND(MID(B1199,{1,2,3,4,5,6,7,8,9,10,11,12,13,14,15,16,17,18,19,20,21,22,23,24,25,26,27,28,29,30},1),"ABCDEFGHIJKLMNOPQRSTUVWXYZ0123456789-_")))=0,ISERROR(VALUE(B1199)))),"Недопустимый код: только латинские буквы A-Z в верхнем регистре, цифры, - и _; начало с буквы, до 30 символов (например MILK-001)",IF(SUMPRODUCT(--EXACT('Номенклатура'!$A$6:$A$205,B1199))=0,"Код не найден в номенклатуре",IF(SUMPRODUCT(--EXACT('Номенклатура'!$A$6:$A$205,B1199))&gt;1,"Код повторяется в номенклатуре",IF(ISNA(MATCH(C1199,{"Приход","Расход","Списание","Корректировка остатка"},0)),"Выберите тип операции",IF(NOT(ISNUMBER(D1199)),"Укажите количество",IF(D1199=0,"Количество не может быть 0",IF(AND(C1199&lt;&gt;"Корректировка остатка",D1199&lt;0),"Для этого типа количество положительное",IF(NOT(ISNUMBER('Номенклатура'!$C$2)),"Укажите дату начала учёта",IF(A1199&lt;INT('Номенклатура'!$C$2),"Раньше даты начала учёта: НЕ учтено",IF(AND(C1199="Корректировка остатка",TRIM(G1199)=""),"Учтено: добавьте пояснение","ОК")))))))))))))</f>
        <v/>
      </c>
    </row>
    <row r="1200" spans="1:9" x14ac:dyDescent="0.25">
      <c r="A1200" s="16"/>
      <c r="B1200" s="13"/>
      <c r="C1200" s="13"/>
      <c r="D1200" s="14"/>
      <c r="E1200" s="17" t="str">
        <f>IF(OR(B1200="",SUMPRODUCT(--EXACT('Номенклатура'!$A$6:$A$205,B1200))&lt;&gt;1),"",INDEX('Номенклатура'!$D$6:$D$205,SUMPRODUCT(EXACT('Номенклатура'!$A$6:$A$205,B1200)*(ROW('Номенклатура'!$A$6:$A$205)-5)))&amp;"")</f>
        <v/>
      </c>
      <c r="F1200" s="18" t="str">
        <f>IF(OR(I1200="ОК",I1200="Учтено: добавьте пояснение"),IF(C1200="Приход",D1200,IF(C1200="Корректировка остатка",D1200,-D1200)),"")</f>
        <v/>
      </c>
      <c r="G1200" s="13"/>
      <c r="H1200" s="15" t="str">
        <f>IF(OR(B1200="",SUMPRODUCT(--EXACT('Номенклатура'!$A$6:$A$205,B1200))&lt;&gt;1),"",INDEX('Номенклатура'!$B$6:$B$205,SUMPRODUCT(EXACT('Номенклатура'!$A$6:$A$205,B1200)*(ROW('Номенклатура'!$A$6:$A$205)-5)))&amp;"")</f>
        <v/>
      </c>
      <c r="I1200" s="15" t="str">
        <f>IF(COUNTA(A1200:D1200,G1200)=0,"",IF(NOT(ISNUMBER(A1200)),"Укажите дату",IF(B1200="","Укажите код",IF(NOT(AND(ISTEXT(B1200),LEN(B1200)&gt;0,LEN(B1200)&lt;=30,ISNUMBER(FIND(LEFT(B1200,1),"ABCDEFGHIJKLMNOPQRSTUVWXYZ")),SUMPRODUCT((MID(B1200,{1,2,3,4,5,6,7,8,9,10,11,12,13,14,15,16,17,18,19,20,21,22,23,24,25,26,27,28,29,30},1)&lt;&gt;"")*ISERROR(FIND(MID(B1200,{1,2,3,4,5,6,7,8,9,10,11,12,13,14,15,16,17,18,19,20,21,22,23,24,25,26,27,28,29,30},1),"ABCDEFGHIJKLMNOPQRSTUVWXYZ0123456789-_")))=0,ISERROR(VALUE(B1200)))),"Недопустимый код: только латинские буквы A-Z в верхнем регистре, цифры, - и _; начало с буквы, до 30 символов (например MILK-001)",IF(SUMPRODUCT(--EXACT('Номенклатура'!$A$6:$A$205,B1200))=0,"Код не найден в номенклатуре",IF(SUMPRODUCT(--EXACT('Номенклатура'!$A$6:$A$205,B1200))&gt;1,"Код повторяется в номенклатуре",IF(ISNA(MATCH(C1200,{"Приход","Расход","Списание","Корректировка остатка"},0)),"Выберите тип операции",IF(NOT(ISNUMBER(D1200)),"Укажите количество",IF(D1200=0,"Количество не может быть 0",IF(AND(C1200&lt;&gt;"Корректировка остатка",D1200&lt;0),"Для этого типа количество положительное",IF(NOT(ISNUMBER('Номенклатура'!$C$2)),"Укажите дату начала учёта",IF(A1200&lt;INT('Номенклатура'!$C$2),"Раньше даты начала учёта: НЕ учтено",IF(AND(C1200="Корректировка остатка",TRIM(G1200)=""),"Учтено: добавьте пояснение","ОК")))))))))))))</f>
        <v/>
      </c>
    </row>
    <row r="1201" spans="1:9" x14ac:dyDescent="0.25">
      <c r="A1201" s="16"/>
      <c r="B1201" s="13"/>
      <c r="C1201" s="13"/>
      <c r="D1201" s="14"/>
      <c r="E1201" s="17" t="str">
        <f>IF(OR(B1201="",SUMPRODUCT(--EXACT('Номенклатура'!$A$6:$A$205,B1201))&lt;&gt;1),"",INDEX('Номенклатура'!$D$6:$D$205,SUMPRODUCT(EXACT('Номенклатура'!$A$6:$A$205,B1201)*(ROW('Номенклатура'!$A$6:$A$205)-5)))&amp;"")</f>
        <v/>
      </c>
      <c r="F1201" s="18" t="str">
        <f>IF(OR(I1201="ОК",I1201="Учтено: добавьте пояснение"),IF(C1201="Приход",D1201,IF(C1201="Корректировка остатка",D1201,-D1201)),"")</f>
        <v/>
      </c>
      <c r="G1201" s="13"/>
      <c r="H1201" s="15" t="str">
        <f>IF(OR(B1201="",SUMPRODUCT(--EXACT('Номенклатура'!$A$6:$A$205,B1201))&lt;&gt;1),"",INDEX('Номенклатура'!$B$6:$B$205,SUMPRODUCT(EXACT('Номенклатура'!$A$6:$A$205,B1201)*(ROW('Номенклатура'!$A$6:$A$205)-5)))&amp;"")</f>
        <v/>
      </c>
      <c r="I1201" s="15" t="str">
        <f>IF(COUNTA(A1201:D1201,G1201)=0,"",IF(NOT(ISNUMBER(A1201)),"Укажите дату",IF(B1201="","Укажите код",IF(NOT(AND(ISTEXT(B1201),LEN(B1201)&gt;0,LEN(B1201)&lt;=30,ISNUMBER(FIND(LEFT(B1201,1),"ABCDEFGHIJKLMNOPQRSTUVWXYZ")),SUMPRODUCT((MID(B1201,{1,2,3,4,5,6,7,8,9,10,11,12,13,14,15,16,17,18,19,20,21,22,23,24,25,26,27,28,29,30},1)&lt;&gt;"")*ISERROR(FIND(MID(B1201,{1,2,3,4,5,6,7,8,9,10,11,12,13,14,15,16,17,18,19,20,21,22,23,24,25,26,27,28,29,30},1),"ABCDEFGHIJKLMNOPQRSTUVWXYZ0123456789-_")))=0,ISERROR(VALUE(B1201)))),"Недопустимый код: только латинские буквы A-Z в верхнем регистре, цифры, - и _; начало с буквы, до 30 символов (например MILK-001)",IF(SUMPRODUCT(--EXACT('Номенклатура'!$A$6:$A$205,B1201))=0,"Код не найден в номенклатуре",IF(SUMPRODUCT(--EXACT('Номенклатура'!$A$6:$A$205,B1201))&gt;1,"Код повторяется в номенклатуре",IF(ISNA(MATCH(C1201,{"Приход","Расход","Списание","Корректировка остатка"},0)),"Выберите тип операции",IF(NOT(ISNUMBER(D1201)),"Укажите количество",IF(D1201=0,"Количество не может быть 0",IF(AND(C1201&lt;&gt;"Корректировка остатка",D1201&lt;0),"Для этого типа количество положительное",IF(NOT(ISNUMBER('Номенклатура'!$C$2)),"Укажите дату начала учёта",IF(A1201&lt;INT('Номенклатура'!$C$2),"Раньше даты начала учёта: НЕ учтено",IF(AND(C1201="Корректировка остатка",TRIM(G1201)=""),"Учтено: добавьте пояснение","ОК")))))))))))))</f>
        <v/>
      </c>
    </row>
    <row r="1202" spans="1:9" x14ac:dyDescent="0.25">
      <c r="A1202" s="16"/>
      <c r="B1202" s="13"/>
      <c r="C1202" s="13"/>
      <c r="D1202" s="14"/>
      <c r="E1202" s="17" t="str">
        <f>IF(OR(B1202="",SUMPRODUCT(--EXACT('Номенклатура'!$A$6:$A$205,B1202))&lt;&gt;1),"",INDEX('Номенклатура'!$D$6:$D$205,SUMPRODUCT(EXACT('Номенклатура'!$A$6:$A$205,B1202)*(ROW('Номенклатура'!$A$6:$A$205)-5)))&amp;"")</f>
        <v/>
      </c>
      <c r="F1202" s="18" t="str">
        <f>IF(OR(I1202="ОК",I1202="Учтено: добавьте пояснение"),IF(C1202="Приход",D1202,IF(C1202="Корректировка остатка",D1202,-D1202)),"")</f>
        <v/>
      </c>
      <c r="G1202" s="13"/>
      <c r="H1202" s="15" t="str">
        <f>IF(OR(B1202="",SUMPRODUCT(--EXACT('Номенклатура'!$A$6:$A$205,B1202))&lt;&gt;1),"",INDEX('Номенклатура'!$B$6:$B$205,SUMPRODUCT(EXACT('Номенклатура'!$A$6:$A$205,B1202)*(ROW('Номенклатура'!$A$6:$A$205)-5)))&amp;"")</f>
        <v/>
      </c>
      <c r="I1202" s="15" t="str">
        <f>IF(COUNTA(A1202:D1202,G1202)=0,"",IF(NOT(ISNUMBER(A1202)),"Укажите дату",IF(B1202="","Укажите код",IF(NOT(AND(ISTEXT(B1202),LEN(B1202)&gt;0,LEN(B1202)&lt;=30,ISNUMBER(FIND(LEFT(B1202,1),"ABCDEFGHIJKLMNOPQRSTUVWXYZ")),SUMPRODUCT((MID(B1202,{1,2,3,4,5,6,7,8,9,10,11,12,13,14,15,16,17,18,19,20,21,22,23,24,25,26,27,28,29,30},1)&lt;&gt;"")*ISERROR(FIND(MID(B1202,{1,2,3,4,5,6,7,8,9,10,11,12,13,14,15,16,17,18,19,20,21,22,23,24,25,26,27,28,29,30},1),"ABCDEFGHIJKLMNOPQRSTUVWXYZ0123456789-_")))=0,ISERROR(VALUE(B1202)))),"Недопустимый код: только латинские буквы A-Z в верхнем регистре, цифры, - и _; начало с буквы, до 30 символов (например MILK-001)",IF(SUMPRODUCT(--EXACT('Номенклатура'!$A$6:$A$205,B1202))=0,"Код не найден в номенклатуре",IF(SUMPRODUCT(--EXACT('Номенклатура'!$A$6:$A$205,B1202))&gt;1,"Код повторяется в номенклатуре",IF(ISNA(MATCH(C1202,{"Приход","Расход","Списание","Корректировка остатка"},0)),"Выберите тип операции",IF(NOT(ISNUMBER(D1202)),"Укажите количество",IF(D1202=0,"Количество не может быть 0",IF(AND(C1202&lt;&gt;"Корректировка остатка",D1202&lt;0),"Для этого типа количество положительное",IF(NOT(ISNUMBER('Номенклатура'!$C$2)),"Укажите дату начала учёта",IF(A1202&lt;INT('Номенклатура'!$C$2),"Раньше даты начала учёта: НЕ учтено",IF(AND(C1202="Корректировка остатка",TRIM(G1202)=""),"Учтено: добавьте пояснение","ОК")))))))))))))</f>
        <v/>
      </c>
    </row>
    <row r="1203" spans="1:9" x14ac:dyDescent="0.25">
      <c r="A1203" s="16"/>
      <c r="B1203" s="13"/>
      <c r="C1203" s="13"/>
      <c r="D1203" s="14"/>
      <c r="E1203" s="17" t="str">
        <f>IF(OR(B1203="",SUMPRODUCT(--EXACT('Номенклатура'!$A$6:$A$205,B1203))&lt;&gt;1),"",INDEX('Номенклатура'!$D$6:$D$205,SUMPRODUCT(EXACT('Номенклатура'!$A$6:$A$205,B1203)*(ROW('Номенклатура'!$A$6:$A$205)-5)))&amp;"")</f>
        <v/>
      </c>
      <c r="F1203" s="18" t="str">
        <f>IF(OR(I1203="ОК",I1203="Учтено: добавьте пояснение"),IF(C1203="Приход",D1203,IF(C1203="Корректировка остатка",D1203,-D1203)),"")</f>
        <v/>
      </c>
      <c r="G1203" s="13"/>
      <c r="H1203" s="15" t="str">
        <f>IF(OR(B1203="",SUMPRODUCT(--EXACT('Номенклатура'!$A$6:$A$205,B1203))&lt;&gt;1),"",INDEX('Номенклатура'!$B$6:$B$205,SUMPRODUCT(EXACT('Номенклатура'!$A$6:$A$205,B1203)*(ROW('Номенклатура'!$A$6:$A$205)-5)))&amp;"")</f>
        <v/>
      </c>
      <c r="I1203" s="15" t="str">
        <f>IF(COUNTA(A1203:D1203,G1203)=0,"",IF(NOT(ISNUMBER(A1203)),"Укажите дату",IF(B1203="","Укажите код",IF(NOT(AND(ISTEXT(B1203),LEN(B1203)&gt;0,LEN(B1203)&lt;=30,ISNUMBER(FIND(LEFT(B1203,1),"ABCDEFGHIJKLMNOPQRSTUVWXYZ")),SUMPRODUCT((MID(B1203,{1,2,3,4,5,6,7,8,9,10,11,12,13,14,15,16,17,18,19,20,21,22,23,24,25,26,27,28,29,30},1)&lt;&gt;"")*ISERROR(FIND(MID(B1203,{1,2,3,4,5,6,7,8,9,10,11,12,13,14,15,16,17,18,19,20,21,22,23,24,25,26,27,28,29,30},1),"ABCDEFGHIJKLMNOPQRSTUVWXYZ0123456789-_")))=0,ISERROR(VALUE(B1203)))),"Недопустимый код: только латинские буквы A-Z в верхнем регистре, цифры, - и _; начало с буквы, до 30 символов (например MILK-001)",IF(SUMPRODUCT(--EXACT('Номенклатура'!$A$6:$A$205,B1203))=0,"Код не найден в номенклатуре",IF(SUMPRODUCT(--EXACT('Номенклатура'!$A$6:$A$205,B1203))&gt;1,"Код повторяется в номенклатуре",IF(ISNA(MATCH(C1203,{"Приход","Расход","Списание","Корректировка остатка"},0)),"Выберите тип операции",IF(NOT(ISNUMBER(D1203)),"Укажите количество",IF(D1203=0,"Количество не может быть 0",IF(AND(C1203&lt;&gt;"Корректировка остатка",D1203&lt;0),"Для этого типа количество положительное",IF(NOT(ISNUMBER('Номенклатура'!$C$2)),"Укажите дату начала учёта",IF(A1203&lt;INT('Номенклатура'!$C$2),"Раньше даты начала учёта: НЕ учтено",IF(AND(C1203="Корректировка остатка",TRIM(G1203)=""),"Учтено: добавьте пояснение","ОК")))))))))))))</f>
        <v/>
      </c>
    </row>
    <row r="1204" spans="1:9" x14ac:dyDescent="0.25">
      <c r="A1204" s="16"/>
      <c r="B1204" s="13"/>
      <c r="C1204" s="13"/>
      <c r="D1204" s="14"/>
      <c r="E1204" s="17" t="str">
        <f>IF(OR(B1204="",SUMPRODUCT(--EXACT('Номенклатура'!$A$6:$A$205,B1204))&lt;&gt;1),"",INDEX('Номенклатура'!$D$6:$D$205,SUMPRODUCT(EXACT('Номенклатура'!$A$6:$A$205,B1204)*(ROW('Номенклатура'!$A$6:$A$205)-5)))&amp;"")</f>
        <v/>
      </c>
      <c r="F1204" s="18" t="str">
        <f>IF(OR(I1204="ОК",I1204="Учтено: добавьте пояснение"),IF(C1204="Приход",D1204,IF(C1204="Корректировка остатка",D1204,-D1204)),"")</f>
        <v/>
      </c>
      <c r="G1204" s="13"/>
      <c r="H1204" s="15" t="str">
        <f>IF(OR(B1204="",SUMPRODUCT(--EXACT('Номенклатура'!$A$6:$A$205,B1204))&lt;&gt;1),"",INDEX('Номенклатура'!$B$6:$B$205,SUMPRODUCT(EXACT('Номенклатура'!$A$6:$A$205,B1204)*(ROW('Номенклатура'!$A$6:$A$205)-5)))&amp;"")</f>
        <v/>
      </c>
      <c r="I1204" s="15" t="str">
        <f>IF(COUNTA(A1204:D1204,G1204)=0,"",IF(NOT(ISNUMBER(A1204)),"Укажите дату",IF(B1204="","Укажите код",IF(NOT(AND(ISTEXT(B1204),LEN(B1204)&gt;0,LEN(B1204)&lt;=30,ISNUMBER(FIND(LEFT(B1204,1),"ABCDEFGHIJKLMNOPQRSTUVWXYZ")),SUMPRODUCT((MID(B1204,{1,2,3,4,5,6,7,8,9,10,11,12,13,14,15,16,17,18,19,20,21,22,23,24,25,26,27,28,29,30},1)&lt;&gt;"")*ISERROR(FIND(MID(B1204,{1,2,3,4,5,6,7,8,9,10,11,12,13,14,15,16,17,18,19,20,21,22,23,24,25,26,27,28,29,30},1),"ABCDEFGHIJKLMNOPQRSTUVWXYZ0123456789-_")))=0,ISERROR(VALUE(B1204)))),"Недопустимый код: только латинские буквы A-Z в верхнем регистре, цифры, - и _; начало с буквы, до 30 символов (например MILK-001)",IF(SUMPRODUCT(--EXACT('Номенклатура'!$A$6:$A$205,B1204))=0,"Код не найден в номенклатуре",IF(SUMPRODUCT(--EXACT('Номенклатура'!$A$6:$A$205,B1204))&gt;1,"Код повторяется в номенклатуре",IF(ISNA(MATCH(C1204,{"Приход","Расход","Списание","Корректировка остатка"},0)),"Выберите тип операции",IF(NOT(ISNUMBER(D1204)),"Укажите количество",IF(D1204=0,"Количество не может быть 0",IF(AND(C1204&lt;&gt;"Корректировка остатка",D1204&lt;0),"Для этого типа количество положительное",IF(NOT(ISNUMBER('Номенклатура'!$C$2)),"Укажите дату начала учёта",IF(A1204&lt;INT('Номенклатура'!$C$2),"Раньше даты начала учёта: НЕ учтено",IF(AND(C1204="Корректировка остатка",TRIM(G1204)=""),"Учтено: добавьте пояснение","ОК")))))))))))))</f>
        <v/>
      </c>
    </row>
    <row r="1205" spans="1:9" x14ac:dyDescent="0.25">
      <c r="A1205" s="16"/>
      <c r="B1205" s="13"/>
      <c r="C1205" s="13"/>
      <c r="D1205" s="14"/>
      <c r="E1205" s="17" t="str">
        <f>IF(OR(B1205="",SUMPRODUCT(--EXACT('Номенклатура'!$A$6:$A$205,B1205))&lt;&gt;1),"",INDEX('Номенклатура'!$D$6:$D$205,SUMPRODUCT(EXACT('Номенклатура'!$A$6:$A$205,B1205)*(ROW('Номенклатура'!$A$6:$A$205)-5)))&amp;"")</f>
        <v/>
      </c>
      <c r="F1205" s="18" t="str">
        <f>IF(OR(I1205="ОК",I1205="Учтено: добавьте пояснение"),IF(C1205="Приход",D1205,IF(C1205="Корректировка остатка",D1205,-D1205)),"")</f>
        <v/>
      </c>
      <c r="G1205" s="13"/>
      <c r="H1205" s="15" t="str">
        <f>IF(OR(B1205="",SUMPRODUCT(--EXACT('Номенклатура'!$A$6:$A$205,B1205))&lt;&gt;1),"",INDEX('Номенклатура'!$B$6:$B$205,SUMPRODUCT(EXACT('Номенклатура'!$A$6:$A$205,B1205)*(ROW('Номенклатура'!$A$6:$A$205)-5)))&amp;"")</f>
        <v/>
      </c>
      <c r="I1205" s="15" t="str">
        <f>IF(COUNTA(A1205:D1205,G1205)=0,"",IF(NOT(ISNUMBER(A1205)),"Укажите дату",IF(B1205="","Укажите код",IF(NOT(AND(ISTEXT(B1205),LEN(B1205)&gt;0,LEN(B1205)&lt;=30,ISNUMBER(FIND(LEFT(B1205,1),"ABCDEFGHIJKLMNOPQRSTUVWXYZ")),SUMPRODUCT((MID(B1205,{1,2,3,4,5,6,7,8,9,10,11,12,13,14,15,16,17,18,19,20,21,22,23,24,25,26,27,28,29,30},1)&lt;&gt;"")*ISERROR(FIND(MID(B1205,{1,2,3,4,5,6,7,8,9,10,11,12,13,14,15,16,17,18,19,20,21,22,23,24,25,26,27,28,29,30},1),"ABCDEFGHIJKLMNOPQRSTUVWXYZ0123456789-_")))=0,ISERROR(VALUE(B1205)))),"Недопустимый код: только латинские буквы A-Z в верхнем регистре, цифры, - и _; начало с буквы, до 30 символов (например MILK-001)",IF(SUMPRODUCT(--EXACT('Номенклатура'!$A$6:$A$205,B1205))=0,"Код не найден в номенклатуре",IF(SUMPRODUCT(--EXACT('Номенклатура'!$A$6:$A$205,B1205))&gt;1,"Код повторяется в номенклатуре",IF(ISNA(MATCH(C1205,{"Приход","Расход","Списание","Корректировка остатка"},0)),"Выберите тип операции",IF(NOT(ISNUMBER(D1205)),"Укажите количество",IF(D1205=0,"Количество не может быть 0",IF(AND(C1205&lt;&gt;"Корректировка остатка",D1205&lt;0),"Для этого типа количество положительное",IF(NOT(ISNUMBER('Номенклатура'!$C$2)),"Укажите дату начала учёта",IF(A1205&lt;INT('Номенклатура'!$C$2),"Раньше даты начала учёта: НЕ учтено",IF(AND(C1205="Корректировка остатка",TRIM(G1205)=""),"Учтено: добавьте пояснение","ОК")))))))))))))</f>
        <v/>
      </c>
    </row>
    <row r="1206" spans="1:9" x14ac:dyDescent="0.25">
      <c r="A1206" s="16"/>
      <c r="B1206" s="13"/>
      <c r="C1206" s="13"/>
      <c r="D1206" s="14"/>
      <c r="E1206" s="17" t="str">
        <f>IF(OR(B1206="",SUMPRODUCT(--EXACT('Номенклатура'!$A$6:$A$205,B1206))&lt;&gt;1),"",INDEX('Номенклатура'!$D$6:$D$205,SUMPRODUCT(EXACT('Номенклатура'!$A$6:$A$205,B1206)*(ROW('Номенклатура'!$A$6:$A$205)-5)))&amp;"")</f>
        <v/>
      </c>
      <c r="F1206" s="18" t="str">
        <f>IF(OR(I1206="ОК",I1206="Учтено: добавьте пояснение"),IF(C1206="Приход",D1206,IF(C1206="Корректировка остатка",D1206,-D1206)),"")</f>
        <v/>
      </c>
      <c r="G1206" s="13"/>
      <c r="H1206" s="15" t="str">
        <f>IF(OR(B1206="",SUMPRODUCT(--EXACT('Номенклатура'!$A$6:$A$205,B1206))&lt;&gt;1),"",INDEX('Номенклатура'!$B$6:$B$205,SUMPRODUCT(EXACT('Номенклатура'!$A$6:$A$205,B1206)*(ROW('Номенклатура'!$A$6:$A$205)-5)))&amp;"")</f>
        <v/>
      </c>
      <c r="I1206" s="15" t="str">
        <f>IF(COUNTA(A1206:D1206,G1206)=0,"",IF(NOT(ISNUMBER(A1206)),"Укажите дату",IF(B1206="","Укажите код",IF(NOT(AND(ISTEXT(B1206),LEN(B1206)&gt;0,LEN(B1206)&lt;=30,ISNUMBER(FIND(LEFT(B1206,1),"ABCDEFGHIJKLMNOPQRSTUVWXYZ")),SUMPRODUCT((MID(B1206,{1,2,3,4,5,6,7,8,9,10,11,12,13,14,15,16,17,18,19,20,21,22,23,24,25,26,27,28,29,30},1)&lt;&gt;"")*ISERROR(FIND(MID(B1206,{1,2,3,4,5,6,7,8,9,10,11,12,13,14,15,16,17,18,19,20,21,22,23,24,25,26,27,28,29,30},1),"ABCDEFGHIJKLMNOPQRSTUVWXYZ0123456789-_")))=0,ISERROR(VALUE(B1206)))),"Недопустимый код: только латинские буквы A-Z в верхнем регистре, цифры, - и _; начало с буквы, до 30 символов (например MILK-001)",IF(SUMPRODUCT(--EXACT('Номенклатура'!$A$6:$A$205,B1206))=0,"Код не найден в номенклатуре",IF(SUMPRODUCT(--EXACT('Номенклатура'!$A$6:$A$205,B1206))&gt;1,"Код повторяется в номенклатуре",IF(ISNA(MATCH(C1206,{"Приход","Расход","Списание","Корректировка остатка"},0)),"Выберите тип операции",IF(NOT(ISNUMBER(D1206)),"Укажите количество",IF(D1206=0,"Количество не может быть 0",IF(AND(C1206&lt;&gt;"Корректировка остатка",D1206&lt;0),"Для этого типа количество положительное",IF(NOT(ISNUMBER('Номенклатура'!$C$2)),"Укажите дату начала учёта",IF(A1206&lt;INT('Номенклатура'!$C$2),"Раньше даты начала учёта: НЕ учтено",IF(AND(C1206="Корректировка остатка",TRIM(G1206)=""),"Учтено: добавьте пояснение","ОК")))))))))))))</f>
        <v/>
      </c>
    </row>
    <row r="1207" spans="1:9" x14ac:dyDescent="0.25">
      <c r="A1207" s="16"/>
      <c r="B1207" s="13"/>
      <c r="C1207" s="13"/>
      <c r="D1207" s="14"/>
      <c r="E1207" s="17" t="str">
        <f>IF(OR(B1207="",SUMPRODUCT(--EXACT('Номенклатура'!$A$6:$A$205,B1207))&lt;&gt;1),"",INDEX('Номенклатура'!$D$6:$D$205,SUMPRODUCT(EXACT('Номенклатура'!$A$6:$A$205,B1207)*(ROW('Номенклатура'!$A$6:$A$205)-5)))&amp;"")</f>
        <v/>
      </c>
      <c r="F1207" s="18" t="str">
        <f>IF(OR(I1207="ОК",I1207="Учтено: добавьте пояснение"),IF(C1207="Приход",D1207,IF(C1207="Корректировка остатка",D1207,-D1207)),"")</f>
        <v/>
      </c>
      <c r="G1207" s="13"/>
      <c r="H1207" s="15" t="str">
        <f>IF(OR(B1207="",SUMPRODUCT(--EXACT('Номенклатура'!$A$6:$A$205,B1207))&lt;&gt;1),"",INDEX('Номенклатура'!$B$6:$B$205,SUMPRODUCT(EXACT('Номенклатура'!$A$6:$A$205,B1207)*(ROW('Номенклатура'!$A$6:$A$205)-5)))&amp;"")</f>
        <v/>
      </c>
      <c r="I1207" s="15" t="str">
        <f>IF(COUNTA(A1207:D1207,G1207)=0,"",IF(NOT(ISNUMBER(A1207)),"Укажите дату",IF(B1207="","Укажите код",IF(NOT(AND(ISTEXT(B1207),LEN(B1207)&gt;0,LEN(B1207)&lt;=30,ISNUMBER(FIND(LEFT(B1207,1),"ABCDEFGHIJKLMNOPQRSTUVWXYZ")),SUMPRODUCT((MID(B1207,{1,2,3,4,5,6,7,8,9,10,11,12,13,14,15,16,17,18,19,20,21,22,23,24,25,26,27,28,29,30},1)&lt;&gt;"")*ISERROR(FIND(MID(B1207,{1,2,3,4,5,6,7,8,9,10,11,12,13,14,15,16,17,18,19,20,21,22,23,24,25,26,27,28,29,30},1),"ABCDEFGHIJKLMNOPQRSTUVWXYZ0123456789-_")))=0,ISERROR(VALUE(B1207)))),"Недопустимый код: только латинские буквы A-Z в верхнем регистре, цифры, - и _; начало с буквы, до 30 символов (например MILK-001)",IF(SUMPRODUCT(--EXACT('Номенклатура'!$A$6:$A$205,B1207))=0,"Код не найден в номенклатуре",IF(SUMPRODUCT(--EXACT('Номенклатура'!$A$6:$A$205,B1207))&gt;1,"Код повторяется в номенклатуре",IF(ISNA(MATCH(C1207,{"Приход","Расход","Списание","Корректировка остатка"},0)),"Выберите тип операции",IF(NOT(ISNUMBER(D1207)),"Укажите количество",IF(D1207=0,"Количество не может быть 0",IF(AND(C1207&lt;&gt;"Корректировка остатка",D1207&lt;0),"Для этого типа количество положительное",IF(NOT(ISNUMBER('Номенклатура'!$C$2)),"Укажите дату начала учёта",IF(A1207&lt;INT('Номенклатура'!$C$2),"Раньше даты начала учёта: НЕ учтено",IF(AND(C1207="Корректировка остатка",TRIM(G1207)=""),"Учтено: добавьте пояснение","ОК")))))))))))))</f>
        <v/>
      </c>
    </row>
    <row r="1208" spans="1:9" x14ac:dyDescent="0.25">
      <c r="A1208" s="16"/>
      <c r="B1208" s="13"/>
      <c r="C1208" s="13"/>
      <c r="D1208" s="14"/>
      <c r="E1208" s="17" t="str">
        <f>IF(OR(B1208="",SUMPRODUCT(--EXACT('Номенклатура'!$A$6:$A$205,B1208))&lt;&gt;1),"",INDEX('Номенклатура'!$D$6:$D$205,SUMPRODUCT(EXACT('Номенклатура'!$A$6:$A$205,B1208)*(ROW('Номенклатура'!$A$6:$A$205)-5)))&amp;"")</f>
        <v/>
      </c>
      <c r="F1208" s="18" t="str">
        <f>IF(OR(I1208="ОК",I1208="Учтено: добавьте пояснение"),IF(C1208="Приход",D1208,IF(C1208="Корректировка остатка",D1208,-D1208)),"")</f>
        <v/>
      </c>
      <c r="G1208" s="13"/>
      <c r="H1208" s="15" t="str">
        <f>IF(OR(B1208="",SUMPRODUCT(--EXACT('Номенклатура'!$A$6:$A$205,B1208))&lt;&gt;1),"",INDEX('Номенклатура'!$B$6:$B$205,SUMPRODUCT(EXACT('Номенклатура'!$A$6:$A$205,B1208)*(ROW('Номенклатура'!$A$6:$A$205)-5)))&amp;"")</f>
        <v/>
      </c>
      <c r="I1208" s="15" t="str">
        <f>IF(COUNTA(A1208:D1208,G1208)=0,"",IF(NOT(ISNUMBER(A1208)),"Укажите дату",IF(B1208="","Укажите код",IF(NOT(AND(ISTEXT(B1208),LEN(B1208)&gt;0,LEN(B1208)&lt;=30,ISNUMBER(FIND(LEFT(B1208,1),"ABCDEFGHIJKLMNOPQRSTUVWXYZ")),SUMPRODUCT((MID(B1208,{1,2,3,4,5,6,7,8,9,10,11,12,13,14,15,16,17,18,19,20,21,22,23,24,25,26,27,28,29,30},1)&lt;&gt;"")*ISERROR(FIND(MID(B1208,{1,2,3,4,5,6,7,8,9,10,11,12,13,14,15,16,17,18,19,20,21,22,23,24,25,26,27,28,29,30},1),"ABCDEFGHIJKLMNOPQRSTUVWXYZ0123456789-_")))=0,ISERROR(VALUE(B1208)))),"Недопустимый код: только латинские буквы A-Z в верхнем регистре, цифры, - и _; начало с буквы, до 30 символов (например MILK-001)",IF(SUMPRODUCT(--EXACT('Номенклатура'!$A$6:$A$205,B1208))=0,"Код не найден в номенклатуре",IF(SUMPRODUCT(--EXACT('Номенклатура'!$A$6:$A$205,B1208))&gt;1,"Код повторяется в номенклатуре",IF(ISNA(MATCH(C1208,{"Приход","Расход","Списание","Корректировка остатка"},0)),"Выберите тип операции",IF(NOT(ISNUMBER(D1208)),"Укажите количество",IF(D1208=0,"Количество не может быть 0",IF(AND(C1208&lt;&gt;"Корректировка остатка",D1208&lt;0),"Для этого типа количество положительное",IF(NOT(ISNUMBER('Номенклатура'!$C$2)),"Укажите дату начала учёта",IF(A1208&lt;INT('Номенклатура'!$C$2),"Раньше даты начала учёта: НЕ учтено",IF(AND(C1208="Корректировка остатка",TRIM(G1208)=""),"Учтено: добавьте пояснение","ОК")))))))))))))</f>
        <v/>
      </c>
    </row>
    <row r="1209" spans="1:9" x14ac:dyDescent="0.25">
      <c r="A1209" s="16"/>
      <c r="B1209" s="13"/>
      <c r="C1209" s="13"/>
      <c r="D1209" s="14"/>
      <c r="E1209" s="17" t="str">
        <f>IF(OR(B1209="",SUMPRODUCT(--EXACT('Номенклатура'!$A$6:$A$205,B1209))&lt;&gt;1),"",INDEX('Номенклатура'!$D$6:$D$205,SUMPRODUCT(EXACT('Номенклатура'!$A$6:$A$205,B1209)*(ROW('Номенклатура'!$A$6:$A$205)-5)))&amp;"")</f>
        <v/>
      </c>
      <c r="F1209" s="18" t="str">
        <f>IF(OR(I1209="ОК",I1209="Учтено: добавьте пояснение"),IF(C1209="Приход",D1209,IF(C1209="Корректировка остатка",D1209,-D1209)),"")</f>
        <v/>
      </c>
      <c r="G1209" s="13"/>
      <c r="H1209" s="15" t="str">
        <f>IF(OR(B1209="",SUMPRODUCT(--EXACT('Номенклатура'!$A$6:$A$205,B1209))&lt;&gt;1),"",INDEX('Номенклатура'!$B$6:$B$205,SUMPRODUCT(EXACT('Номенклатура'!$A$6:$A$205,B1209)*(ROW('Номенклатура'!$A$6:$A$205)-5)))&amp;"")</f>
        <v/>
      </c>
      <c r="I1209" s="15" t="str">
        <f>IF(COUNTA(A1209:D1209,G1209)=0,"",IF(NOT(ISNUMBER(A1209)),"Укажите дату",IF(B1209="","Укажите код",IF(NOT(AND(ISTEXT(B1209),LEN(B1209)&gt;0,LEN(B1209)&lt;=30,ISNUMBER(FIND(LEFT(B1209,1),"ABCDEFGHIJKLMNOPQRSTUVWXYZ")),SUMPRODUCT((MID(B1209,{1,2,3,4,5,6,7,8,9,10,11,12,13,14,15,16,17,18,19,20,21,22,23,24,25,26,27,28,29,30},1)&lt;&gt;"")*ISERROR(FIND(MID(B1209,{1,2,3,4,5,6,7,8,9,10,11,12,13,14,15,16,17,18,19,20,21,22,23,24,25,26,27,28,29,30},1),"ABCDEFGHIJKLMNOPQRSTUVWXYZ0123456789-_")))=0,ISERROR(VALUE(B1209)))),"Недопустимый код: только латинские буквы A-Z в верхнем регистре, цифры, - и _; начало с буквы, до 30 символов (например MILK-001)",IF(SUMPRODUCT(--EXACT('Номенклатура'!$A$6:$A$205,B1209))=0,"Код не найден в номенклатуре",IF(SUMPRODUCT(--EXACT('Номенклатура'!$A$6:$A$205,B1209))&gt;1,"Код повторяется в номенклатуре",IF(ISNA(MATCH(C1209,{"Приход","Расход","Списание","Корректировка остатка"},0)),"Выберите тип операции",IF(NOT(ISNUMBER(D1209)),"Укажите количество",IF(D1209=0,"Количество не может быть 0",IF(AND(C1209&lt;&gt;"Корректировка остатка",D1209&lt;0),"Для этого типа количество положительное",IF(NOT(ISNUMBER('Номенклатура'!$C$2)),"Укажите дату начала учёта",IF(A1209&lt;INT('Номенклатура'!$C$2),"Раньше даты начала учёта: НЕ учтено",IF(AND(C1209="Корректировка остатка",TRIM(G1209)=""),"Учтено: добавьте пояснение","ОК")))))))))))))</f>
        <v/>
      </c>
    </row>
    <row r="1210" spans="1:9" x14ac:dyDescent="0.25">
      <c r="A1210" s="16"/>
      <c r="B1210" s="13"/>
      <c r="C1210" s="13"/>
      <c r="D1210" s="14"/>
      <c r="E1210" s="17" t="str">
        <f>IF(OR(B1210="",SUMPRODUCT(--EXACT('Номенклатура'!$A$6:$A$205,B1210))&lt;&gt;1),"",INDEX('Номенклатура'!$D$6:$D$205,SUMPRODUCT(EXACT('Номенклатура'!$A$6:$A$205,B1210)*(ROW('Номенклатура'!$A$6:$A$205)-5)))&amp;"")</f>
        <v/>
      </c>
      <c r="F1210" s="18" t="str">
        <f>IF(OR(I1210="ОК",I1210="Учтено: добавьте пояснение"),IF(C1210="Приход",D1210,IF(C1210="Корректировка остатка",D1210,-D1210)),"")</f>
        <v/>
      </c>
      <c r="G1210" s="13"/>
      <c r="H1210" s="15" t="str">
        <f>IF(OR(B1210="",SUMPRODUCT(--EXACT('Номенклатура'!$A$6:$A$205,B1210))&lt;&gt;1),"",INDEX('Номенклатура'!$B$6:$B$205,SUMPRODUCT(EXACT('Номенклатура'!$A$6:$A$205,B1210)*(ROW('Номенклатура'!$A$6:$A$205)-5)))&amp;"")</f>
        <v/>
      </c>
      <c r="I1210" s="15" t="str">
        <f>IF(COUNTA(A1210:D1210,G1210)=0,"",IF(NOT(ISNUMBER(A1210)),"Укажите дату",IF(B1210="","Укажите код",IF(NOT(AND(ISTEXT(B1210),LEN(B1210)&gt;0,LEN(B1210)&lt;=30,ISNUMBER(FIND(LEFT(B1210,1),"ABCDEFGHIJKLMNOPQRSTUVWXYZ")),SUMPRODUCT((MID(B1210,{1,2,3,4,5,6,7,8,9,10,11,12,13,14,15,16,17,18,19,20,21,22,23,24,25,26,27,28,29,30},1)&lt;&gt;"")*ISERROR(FIND(MID(B1210,{1,2,3,4,5,6,7,8,9,10,11,12,13,14,15,16,17,18,19,20,21,22,23,24,25,26,27,28,29,30},1),"ABCDEFGHIJKLMNOPQRSTUVWXYZ0123456789-_")))=0,ISERROR(VALUE(B1210)))),"Недопустимый код: только латинские буквы A-Z в верхнем регистре, цифры, - и _; начало с буквы, до 30 символов (например MILK-001)",IF(SUMPRODUCT(--EXACT('Номенклатура'!$A$6:$A$205,B1210))=0,"Код не найден в номенклатуре",IF(SUMPRODUCT(--EXACT('Номенклатура'!$A$6:$A$205,B1210))&gt;1,"Код повторяется в номенклатуре",IF(ISNA(MATCH(C1210,{"Приход","Расход","Списание","Корректировка остатка"},0)),"Выберите тип операции",IF(NOT(ISNUMBER(D1210)),"Укажите количество",IF(D1210=0,"Количество не может быть 0",IF(AND(C1210&lt;&gt;"Корректировка остатка",D1210&lt;0),"Для этого типа количество положительное",IF(NOT(ISNUMBER('Номенклатура'!$C$2)),"Укажите дату начала учёта",IF(A1210&lt;INT('Номенклатура'!$C$2),"Раньше даты начала учёта: НЕ учтено",IF(AND(C1210="Корректировка остатка",TRIM(G1210)=""),"Учтено: добавьте пояснение","ОК")))))))))))))</f>
        <v/>
      </c>
    </row>
    <row r="1211" spans="1:9" x14ac:dyDescent="0.25">
      <c r="A1211" s="16"/>
      <c r="B1211" s="13"/>
      <c r="C1211" s="13"/>
      <c r="D1211" s="14"/>
      <c r="E1211" s="17" t="str">
        <f>IF(OR(B1211="",SUMPRODUCT(--EXACT('Номенклатура'!$A$6:$A$205,B1211))&lt;&gt;1),"",INDEX('Номенклатура'!$D$6:$D$205,SUMPRODUCT(EXACT('Номенклатура'!$A$6:$A$205,B1211)*(ROW('Номенклатура'!$A$6:$A$205)-5)))&amp;"")</f>
        <v/>
      </c>
      <c r="F1211" s="18" t="str">
        <f>IF(OR(I1211="ОК",I1211="Учтено: добавьте пояснение"),IF(C1211="Приход",D1211,IF(C1211="Корректировка остатка",D1211,-D1211)),"")</f>
        <v/>
      </c>
      <c r="G1211" s="13"/>
      <c r="H1211" s="15" t="str">
        <f>IF(OR(B1211="",SUMPRODUCT(--EXACT('Номенклатура'!$A$6:$A$205,B1211))&lt;&gt;1),"",INDEX('Номенклатура'!$B$6:$B$205,SUMPRODUCT(EXACT('Номенклатура'!$A$6:$A$205,B1211)*(ROW('Номенклатура'!$A$6:$A$205)-5)))&amp;"")</f>
        <v/>
      </c>
      <c r="I1211" s="15" t="str">
        <f>IF(COUNTA(A1211:D1211,G1211)=0,"",IF(NOT(ISNUMBER(A1211)),"Укажите дату",IF(B1211="","Укажите код",IF(NOT(AND(ISTEXT(B1211),LEN(B1211)&gt;0,LEN(B1211)&lt;=30,ISNUMBER(FIND(LEFT(B1211,1),"ABCDEFGHIJKLMNOPQRSTUVWXYZ")),SUMPRODUCT((MID(B1211,{1,2,3,4,5,6,7,8,9,10,11,12,13,14,15,16,17,18,19,20,21,22,23,24,25,26,27,28,29,30},1)&lt;&gt;"")*ISERROR(FIND(MID(B1211,{1,2,3,4,5,6,7,8,9,10,11,12,13,14,15,16,17,18,19,20,21,22,23,24,25,26,27,28,29,30},1),"ABCDEFGHIJKLMNOPQRSTUVWXYZ0123456789-_")))=0,ISERROR(VALUE(B1211)))),"Недопустимый код: только латинские буквы A-Z в верхнем регистре, цифры, - и _; начало с буквы, до 30 символов (например MILK-001)",IF(SUMPRODUCT(--EXACT('Номенклатура'!$A$6:$A$205,B1211))=0,"Код не найден в номенклатуре",IF(SUMPRODUCT(--EXACT('Номенклатура'!$A$6:$A$205,B1211))&gt;1,"Код повторяется в номенклатуре",IF(ISNA(MATCH(C1211,{"Приход","Расход","Списание","Корректировка остатка"},0)),"Выберите тип операции",IF(NOT(ISNUMBER(D1211)),"Укажите количество",IF(D1211=0,"Количество не может быть 0",IF(AND(C1211&lt;&gt;"Корректировка остатка",D1211&lt;0),"Для этого типа количество положительное",IF(NOT(ISNUMBER('Номенклатура'!$C$2)),"Укажите дату начала учёта",IF(A1211&lt;INT('Номенклатура'!$C$2),"Раньше даты начала учёта: НЕ учтено",IF(AND(C1211="Корректировка остатка",TRIM(G1211)=""),"Учтено: добавьте пояснение","ОК")))))))))))))</f>
        <v/>
      </c>
    </row>
    <row r="1212" spans="1:9" x14ac:dyDescent="0.25">
      <c r="A1212" s="16"/>
      <c r="B1212" s="13"/>
      <c r="C1212" s="13"/>
      <c r="D1212" s="14"/>
      <c r="E1212" s="17" t="str">
        <f>IF(OR(B1212="",SUMPRODUCT(--EXACT('Номенклатура'!$A$6:$A$205,B1212))&lt;&gt;1),"",INDEX('Номенклатура'!$D$6:$D$205,SUMPRODUCT(EXACT('Номенклатура'!$A$6:$A$205,B1212)*(ROW('Номенклатура'!$A$6:$A$205)-5)))&amp;"")</f>
        <v/>
      </c>
      <c r="F1212" s="18" t="str">
        <f>IF(OR(I1212="ОК",I1212="Учтено: добавьте пояснение"),IF(C1212="Приход",D1212,IF(C1212="Корректировка остатка",D1212,-D1212)),"")</f>
        <v/>
      </c>
      <c r="G1212" s="13"/>
      <c r="H1212" s="15" t="str">
        <f>IF(OR(B1212="",SUMPRODUCT(--EXACT('Номенклатура'!$A$6:$A$205,B1212))&lt;&gt;1),"",INDEX('Номенклатура'!$B$6:$B$205,SUMPRODUCT(EXACT('Номенклатура'!$A$6:$A$205,B1212)*(ROW('Номенклатура'!$A$6:$A$205)-5)))&amp;"")</f>
        <v/>
      </c>
      <c r="I1212" s="15" t="str">
        <f>IF(COUNTA(A1212:D1212,G1212)=0,"",IF(NOT(ISNUMBER(A1212)),"Укажите дату",IF(B1212="","Укажите код",IF(NOT(AND(ISTEXT(B1212),LEN(B1212)&gt;0,LEN(B1212)&lt;=30,ISNUMBER(FIND(LEFT(B1212,1),"ABCDEFGHIJKLMNOPQRSTUVWXYZ")),SUMPRODUCT((MID(B1212,{1,2,3,4,5,6,7,8,9,10,11,12,13,14,15,16,17,18,19,20,21,22,23,24,25,26,27,28,29,30},1)&lt;&gt;"")*ISERROR(FIND(MID(B1212,{1,2,3,4,5,6,7,8,9,10,11,12,13,14,15,16,17,18,19,20,21,22,23,24,25,26,27,28,29,30},1),"ABCDEFGHIJKLMNOPQRSTUVWXYZ0123456789-_")))=0,ISERROR(VALUE(B1212)))),"Недопустимый код: только латинские буквы A-Z в верхнем регистре, цифры, - и _; начало с буквы, до 30 символов (например MILK-001)",IF(SUMPRODUCT(--EXACT('Номенклатура'!$A$6:$A$205,B1212))=0,"Код не найден в номенклатуре",IF(SUMPRODUCT(--EXACT('Номенклатура'!$A$6:$A$205,B1212))&gt;1,"Код повторяется в номенклатуре",IF(ISNA(MATCH(C1212,{"Приход","Расход","Списание","Корректировка остатка"},0)),"Выберите тип операции",IF(NOT(ISNUMBER(D1212)),"Укажите количество",IF(D1212=0,"Количество не может быть 0",IF(AND(C1212&lt;&gt;"Корректировка остатка",D1212&lt;0),"Для этого типа количество положительное",IF(NOT(ISNUMBER('Номенклатура'!$C$2)),"Укажите дату начала учёта",IF(A1212&lt;INT('Номенклатура'!$C$2),"Раньше даты начала учёта: НЕ учтено",IF(AND(C1212="Корректировка остатка",TRIM(G1212)=""),"Учтено: добавьте пояснение","ОК")))))))))))))</f>
        <v/>
      </c>
    </row>
    <row r="1213" spans="1:9" x14ac:dyDescent="0.25">
      <c r="A1213" s="16"/>
      <c r="B1213" s="13"/>
      <c r="C1213" s="13"/>
      <c r="D1213" s="14"/>
      <c r="E1213" s="17" t="str">
        <f>IF(OR(B1213="",SUMPRODUCT(--EXACT('Номенклатура'!$A$6:$A$205,B1213))&lt;&gt;1),"",INDEX('Номенклатура'!$D$6:$D$205,SUMPRODUCT(EXACT('Номенклатура'!$A$6:$A$205,B1213)*(ROW('Номенклатура'!$A$6:$A$205)-5)))&amp;"")</f>
        <v/>
      </c>
      <c r="F1213" s="18" t="str">
        <f>IF(OR(I1213="ОК",I1213="Учтено: добавьте пояснение"),IF(C1213="Приход",D1213,IF(C1213="Корректировка остатка",D1213,-D1213)),"")</f>
        <v/>
      </c>
      <c r="G1213" s="13"/>
      <c r="H1213" s="15" t="str">
        <f>IF(OR(B1213="",SUMPRODUCT(--EXACT('Номенклатура'!$A$6:$A$205,B1213))&lt;&gt;1),"",INDEX('Номенклатура'!$B$6:$B$205,SUMPRODUCT(EXACT('Номенклатура'!$A$6:$A$205,B1213)*(ROW('Номенклатура'!$A$6:$A$205)-5)))&amp;"")</f>
        <v/>
      </c>
      <c r="I1213" s="15" t="str">
        <f>IF(COUNTA(A1213:D1213,G1213)=0,"",IF(NOT(ISNUMBER(A1213)),"Укажите дату",IF(B1213="","Укажите код",IF(NOT(AND(ISTEXT(B1213),LEN(B1213)&gt;0,LEN(B1213)&lt;=30,ISNUMBER(FIND(LEFT(B1213,1),"ABCDEFGHIJKLMNOPQRSTUVWXYZ")),SUMPRODUCT((MID(B1213,{1,2,3,4,5,6,7,8,9,10,11,12,13,14,15,16,17,18,19,20,21,22,23,24,25,26,27,28,29,30},1)&lt;&gt;"")*ISERROR(FIND(MID(B1213,{1,2,3,4,5,6,7,8,9,10,11,12,13,14,15,16,17,18,19,20,21,22,23,24,25,26,27,28,29,30},1),"ABCDEFGHIJKLMNOPQRSTUVWXYZ0123456789-_")))=0,ISERROR(VALUE(B1213)))),"Недопустимый код: только латинские буквы A-Z в верхнем регистре, цифры, - и _; начало с буквы, до 30 символов (например MILK-001)",IF(SUMPRODUCT(--EXACT('Номенклатура'!$A$6:$A$205,B1213))=0,"Код не найден в номенклатуре",IF(SUMPRODUCT(--EXACT('Номенклатура'!$A$6:$A$205,B1213))&gt;1,"Код повторяется в номенклатуре",IF(ISNA(MATCH(C1213,{"Приход","Расход","Списание","Корректировка остатка"},0)),"Выберите тип операции",IF(NOT(ISNUMBER(D1213)),"Укажите количество",IF(D1213=0,"Количество не может быть 0",IF(AND(C1213&lt;&gt;"Корректировка остатка",D1213&lt;0),"Для этого типа количество положительное",IF(NOT(ISNUMBER('Номенклатура'!$C$2)),"Укажите дату начала учёта",IF(A1213&lt;INT('Номенклатура'!$C$2),"Раньше даты начала учёта: НЕ учтено",IF(AND(C1213="Корректировка остатка",TRIM(G1213)=""),"Учтено: добавьте пояснение","ОК")))))))))))))</f>
        <v/>
      </c>
    </row>
    <row r="1214" spans="1:9" x14ac:dyDescent="0.25">
      <c r="A1214" s="16"/>
      <c r="B1214" s="13"/>
      <c r="C1214" s="13"/>
      <c r="D1214" s="14"/>
      <c r="E1214" s="17" t="str">
        <f>IF(OR(B1214="",SUMPRODUCT(--EXACT('Номенклатура'!$A$6:$A$205,B1214))&lt;&gt;1),"",INDEX('Номенклатура'!$D$6:$D$205,SUMPRODUCT(EXACT('Номенклатура'!$A$6:$A$205,B1214)*(ROW('Номенклатура'!$A$6:$A$205)-5)))&amp;"")</f>
        <v/>
      </c>
      <c r="F1214" s="18" t="str">
        <f>IF(OR(I1214="ОК",I1214="Учтено: добавьте пояснение"),IF(C1214="Приход",D1214,IF(C1214="Корректировка остатка",D1214,-D1214)),"")</f>
        <v/>
      </c>
      <c r="G1214" s="13"/>
      <c r="H1214" s="15" t="str">
        <f>IF(OR(B1214="",SUMPRODUCT(--EXACT('Номенклатура'!$A$6:$A$205,B1214))&lt;&gt;1),"",INDEX('Номенклатура'!$B$6:$B$205,SUMPRODUCT(EXACT('Номенклатура'!$A$6:$A$205,B1214)*(ROW('Номенклатура'!$A$6:$A$205)-5)))&amp;"")</f>
        <v/>
      </c>
      <c r="I1214" s="15" t="str">
        <f>IF(COUNTA(A1214:D1214,G1214)=0,"",IF(NOT(ISNUMBER(A1214)),"Укажите дату",IF(B1214="","Укажите код",IF(NOT(AND(ISTEXT(B1214),LEN(B1214)&gt;0,LEN(B1214)&lt;=30,ISNUMBER(FIND(LEFT(B1214,1),"ABCDEFGHIJKLMNOPQRSTUVWXYZ")),SUMPRODUCT((MID(B1214,{1,2,3,4,5,6,7,8,9,10,11,12,13,14,15,16,17,18,19,20,21,22,23,24,25,26,27,28,29,30},1)&lt;&gt;"")*ISERROR(FIND(MID(B1214,{1,2,3,4,5,6,7,8,9,10,11,12,13,14,15,16,17,18,19,20,21,22,23,24,25,26,27,28,29,30},1),"ABCDEFGHIJKLMNOPQRSTUVWXYZ0123456789-_")))=0,ISERROR(VALUE(B1214)))),"Недопустимый код: только латинские буквы A-Z в верхнем регистре, цифры, - и _; начало с буквы, до 30 символов (например MILK-001)",IF(SUMPRODUCT(--EXACT('Номенклатура'!$A$6:$A$205,B1214))=0,"Код не найден в номенклатуре",IF(SUMPRODUCT(--EXACT('Номенклатура'!$A$6:$A$205,B1214))&gt;1,"Код повторяется в номенклатуре",IF(ISNA(MATCH(C1214,{"Приход","Расход","Списание","Корректировка остатка"},0)),"Выберите тип операции",IF(NOT(ISNUMBER(D1214)),"Укажите количество",IF(D1214=0,"Количество не может быть 0",IF(AND(C1214&lt;&gt;"Корректировка остатка",D1214&lt;0),"Для этого типа количество положительное",IF(NOT(ISNUMBER('Номенклатура'!$C$2)),"Укажите дату начала учёта",IF(A1214&lt;INT('Номенклатура'!$C$2),"Раньше даты начала учёта: НЕ учтено",IF(AND(C1214="Корректировка остатка",TRIM(G1214)=""),"Учтено: добавьте пояснение","ОК")))))))))))))</f>
        <v/>
      </c>
    </row>
    <row r="1215" spans="1:9" x14ac:dyDescent="0.25">
      <c r="A1215" s="16"/>
      <c r="B1215" s="13"/>
      <c r="C1215" s="13"/>
      <c r="D1215" s="14"/>
      <c r="E1215" s="17" t="str">
        <f>IF(OR(B1215="",SUMPRODUCT(--EXACT('Номенклатура'!$A$6:$A$205,B1215))&lt;&gt;1),"",INDEX('Номенклатура'!$D$6:$D$205,SUMPRODUCT(EXACT('Номенклатура'!$A$6:$A$205,B1215)*(ROW('Номенклатура'!$A$6:$A$205)-5)))&amp;"")</f>
        <v/>
      </c>
      <c r="F1215" s="18" t="str">
        <f>IF(OR(I1215="ОК",I1215="Учтено: добавьте пояснение"),IF(C1215="Приход",D1215,IF(C1215="Корректировка остатка",D1215,-D1215)),"")</f>
        <v/>
      </c>
      <c r="G1215" s="13"/>
      <c r="H1215" s="15" t="str">
        <f>IF(OR(B1215="",SUMPRODUCT(--EXACT('Номенклатура'!$A$6:$A$205,B1215))&lt;&gt;1),"",INDEX('Номенклатура'!$B$6:$B$205,SUMPRODUCT(EXACT('Номенклатура'!$A$6:$A$205,B1215)*(ROW('Номенклатура'!$A$6:$A$205)-5)))&amp;"")</f>
        <v/>
      </c>
      <c r="I1215" s="15" t="str">
        <f>IF(COUNTA(A1215:D1215,G1215)=0,"",IF(NOT(ISNUMBER(A1215)),"Укажите дату",IF(B1215="","Укажите код",IF(NOT(AND(ISTEXT(B1215),LEN(B1215)&gt;0,LEN(B1215)&lt;=30,ISNUMBER(FIND(LEFT(B1215,1),"ABCDEFGHIJKLMNOPQRSTUVWXYZ")),SUMPRODUCT((MID(B1215,{1,2,3,4,5,6,7,8,9,10,11,12,13,14,15,16,17,18,19,20,21,22,23,24,25,26,27,28,29,30},1)&lt;&gt;"")*ISERROR(FIND(MID(B1215,{1,2,3,4,5,6,7,8,9,10,11,12,13,14,15,16,17,18,19,20,21,22,23,24,25,26,27,28,29,30},1),"ABCDEFGHIJKLMNOPQRSTUVWXYZ0123456789-_")))=0,ISERROR(VALUE(B1215)))),"Недопустимый код: только латинские буквы A-Z в верхнем регистре, цифры, - и _; начало с буквы, до 30 символов (например MILK-001)",IF(SUMPRODUCT(--EXACT('Номенклатура'!$A$6:$A$205,B1215))=0,"Код не найден в номенклатуре",IF(SUMPRODUCT(--EXACT('Номенклатура'!$A$6:$A$205,B1215))&gt;1,"Код повторяется в номенклатуре",IF(ISNA(MATCH(C1215,{"Приход","Расход","Списание","Корректировка остатка"},0)),"Выберите тип операции",IF(NOT(ISNUMBER(D1215)),"Укажите количество",IF(D1215=0,"Количество не может быть 0",IF(AND(C1215&lt;&gt;"Корректировка остатка",D1215&lt;0),"Для этого типа количество положительное",IF(NOT(ISNUMBER('Номенклатура'!$C$2)),"Укажите дату начала учёта",IF(A1215&lt;INT('Номенклатура'!$C$2),"Раньше даты начала учёта: НЕ учтено",IF(AND(C1215="Корректировка остатка",TRIM(G1215)=""),"Учтено: добавьте пояснение","ОК")))))))))))))</f>
        <v/>
      </c>
    </row>
    <row r="1216" spans="1:9" x14ac:dyDescent="0.25">
      <c r="A1216" s="16"/>
      <c r="B1216" s="13"/>
      <c r="C1216" s="13"/>
      <c r="D1216" s="14"/>
      <c r="E1216" s="17" t="str">
        <f>IF(OR(B1216="",SUMPRODUCT(--EXACT('Номенклатура'!$A$6:$A$205,B1216))&lt;&gt;1),"",INDEX('Номенклатура'!$D$6:$D$205,SUMPRODUCT(EXACT('Номенклатура'!$A$6:$A$205,B1216)*(ROW('Номенклатура'!$A$6:$A$205)-5)))&amp;"")</f>
        <v/>
      </c>
      <c r="F1216" s="18" t="str">
        <f>IF(OR(I1216="ОК",I1216="Учтено: добавьте пояснение"),IF(C1216="Приход",D1216,IF(C1216="Корректировка остатка",D1216,-D1216)),"")</f>
        <v/>
      </c>
      <c r="G1216" s="13"/>
      <c r="H1216" s="15" t="str">
        <f>IF(OR(B1216="",SUMPRODUCT(--EXACT('Номенклатура'!$A$6:$A$205,B1216))&lt;&gt;1),"",INDEX('Номенклатура'!$B$6:$B$205,SUMPRODUCT(EXACT('Номенклатура'!$A$6:$A$205,B1216)*(ROW('Номенклатура'!$A$6:$A$205)-5)))&amp;"")</f>
        <v/>
      </c>
      <c r="I1216" s="15" t="str">
        <f>IF(COUNTA(A1216:D1216,G1216)=0,"",IF(NOT(ISNUMBER(A1216)),"Укажите дату",IF(B1216="","Укажите код",IF(NOT(AND(ISTEXT(B1216),LEN(B1216)&gt;0,LEN(B1216)&lt;=30,ISNUMBER(FIND(LEFT(B1216,1),"ABCDEFGHIJKLMNOPQRSTUVWXYZ")),SUMPRODUCT((MID(B1216,{1,2,3,4,5,6,7,8,9,10,11,12,13,14,15,16,17,18,19,20,21,22,23,24,25,26,27,28,29,30},1)&lt;&gt;"")*ISERROR(FIND(MID(B1216,{1,2,3,4,5,6,7,8,9,10,11,12,13,14,15,16,17,18,19,20,21,22,23,24,25,26,27,28,29,30},1),"ABCDEFGHIJKLMNOPQRSTUVWXYZ0123456789-_")))=0,ISERROR(VALUE(B1216)))),"Недопустимый код: только латинские буквы A-Z в верхнем регистре, цифры, - и _; начало с буквы, до 30 символов (например MILK-001)",IF(SUMPRODUCT(--EXACT('Номенклатура'!$A$6:$A$205,B1216))=0,"Код не найден в номенклатуре",IF(SUMPRODUCT(--EXACT('Номенклатура'!$A$6:$A$205,B1216))&gt;1,"Код повторяется в номенклатуре",IF(ISNA(MATCH(C1216,{"Приход","Расход","Списание","Корректировка остатка"},0)),"Выберите тип операции",IF(NOT(ISNUMBER(D1216)),"Укажите количество",IF(D1216=0,"Количество не может быть 0",IF(AND(C1216&lt;&gt;"Корректировка остатка",D1216&lt;0),"Для этого типа количество положительное",IF(NOT(ISNUMBER('Номенклатура'!$C$2)),"Укажите дату начала учёта",IF(A1216&lt;INT('Номенклатура'!$C$2),"Раньше даты начала учёта: НЕ учтено",IF(AND(C1216="Корректировка остатка",TRIM(G1216)=""),"Учтено: добавьте пояснение","ОК")))))))))))))</f>
        <v/>
      </c>
    </row>
    <row r="1217" spans="1:9" x14ac:dyDescent="0.25">
      <c r="A1217" s="16"/>
      <c r="B1217" s="13"/>
      <c r="C1217" s="13"/>
      <c r="D1217" s="14"/>
      <c r="E1217" s="17" t="str">
        <f>IF(OR(B1217="",SUMPRODUCT(--EXACT('Номенклатура'!$A$6:$A$205,B1217))&lt;&gt;1),"",INDEX('Номенклатура'!$D$6:$D$205,SUMPRODUCT(EXACT('Номенклатура'!$A$6:$A$205,B1217)*(ROW('Номенклатура'!$A$6:$A$205)-5)))&amp;"")</f>
        <v/>
      </c>
      <c r="F1217" s="18" t="str">
        <f>IF(OR(I1217="ОК",I1217="Учтено: добавьте пояснение"),IF(C1217="Приход",D1217,IF(C1217="Корректировка остатка",D1217,-D1217)),"")</f>
        <v/>
      </c>
      <c r="G1217" s="13"/>
      <c r="H1217" s="15" t="str">
        <f>IF(OR(B1217="",SUMPRODUCT(--EXACT('Номенклатура'!$A$6:$A$205,B1217))&lt;&gt;1),"",INDEX('Номенклатура'!$B$6:$B$205,SUMPRODUCT(EXACT('Номенклатура'!$A$6:$A$205,B1217)*(ROW('Номенклатура'!$A$6:$A$205)-5)))&amp;"")</f>
        <v/>
      </c>
      <c r="I1217" s="15" t="str">
        <f>IF(COUNTA(A1217:D1217,G1217)=0,"",IF(NOT(ISNUMBER(A1217)),"Укажите дату",IF(B1217="","Укажите код",IF(NOT(AND(ISTEXT(B1217),LEN(B1217)&gt;0,LEN(B1217)&lt;=30,ISNUMBER(FIND(LEFT(B1217,1),"ABCDEFGHIJKLMNOPQRSTUVWXYZ")),SUMPRODUCT((MID(B1217,{1,2,3,4,5,6,7,8,9,10,11,12,13,14,15,16,17,18,19,20,21,22,23,24,25,26,27,28,29,30},1)&lt;&gt;"")*ISERROR(FIND(MID(B1217,{1,2,3,4,5,6,7,8,9,10,11,12,13,14,15,16,17,18,19,20,21,22,23,24,25,26,27,28,29,30},1),"ABCDEFGHIJKLMNOPQRSTUVWXYZ0123456789-_")))=0,ISERROR(VALUE(B1217)))),"Недопустимый код: только латинские буквы A-Z в верхнем регистре, цифры, - и _; начало с буквы, до 30 символов (например MILK-001)",IF(SUMPRODUCT(--EXACT('Номенклатура'!$A$6:$A$205,B1217))=0,"Код не найден в номенклатуре",IF(SUMPRODUCT(--EXACT('Номенклатура'!$A$6:$A$205,B1217))&gt;1,"Код повторяется в номенклатуре",IF(ISNA(MATCH(C1217,{"Приход","Расход","Списание","Корректировка остатка"},0)),"Выберите тип операции",IF(NOT(ISNUMBER(D1217)),"Укажите количество",IF(D1217=0,"Количество не может быть 0",IF(AND(C1217&lt;&gt;"Корректировка остатка",D1217&lt;0),"Для этого типа количество положительное",IF(NOT(ISNUMBER('Номенклатура'!$C$2)),"Укажите дату начала учёта",IF(A1217&lt;INT('Номенклатура'!$C$2),"Раньше даты начала учёта: НЕ учтено",IF(AND(C1217="Корректировка остатка",TRIM(G1217)=""),"Учтено: добавьте пояснение","ОК")))))))))))))</f>
        <v/>
      </c>
    </row>
    <row r="1218" spans="1:9" x14ac:dyDescent="0.25">
      <c r="A1218" s="16"/>
      <c r="B1218" s="13"/>
      <c r="C1218" s="13"/>
      <c r="D1218" s="14"/>
      <c r="E1218" s="17" t="str">
        <f>IF(OR(B1218="",SUMPRODUCT(--EXACT('Номенклатура'!$A$6:$A$205,B1218))&lt;&gt;1),"",INDEX('Номенклатура'!$D$6:$D$205,SUMPRODUCT(EXACT('Номенклатура'!$A$6:$A$205,B1218)*(ROW('Номенклатура'!$A$6:$A$205)-5)))&amp;"")</f>
        <v/>
      </c>
      <c r="F1218" s="18" t="str">
        <f>IF(OR(I1218="ОК",I1218="Учтено: добавьте пояснение"),IF(C1218="Приход",D1218,IF(C1218="Корректировка остатка",D1218,-D1218)),"")</f>
        <v/>
      </c>
      <c r="G1218" s="13"/>
      <c r="H1218" s="15" t="str">
        <f>IF(OR(B1218="",SUMPRODUCT(--EXACT('Номенклатура'!$A$6:$A$205,B1218))&lt;&gt;1),"",INDEX('Номенклатура'!$B$6:$B$205,SUMPRODUCT(EXACT('Номенклатура'!$A$6:$A$205,B1218)*(ROW('Номенклатура'!$A$6:$A$205)-5)))&amp;"")</f>
        <v/>
      </c>
      <c r="I1218" s="15" t="str">
        <f>IF(COUNTA(A1218:D1218,G1218)=0,"",IF(NOT(ISNUMBER(A1218)),"Укажите дату",IF(B1218="","Укажите код",IF(NOT(AND(ISTEXT(B1218),LEN(B1218)&gt;0,LEN(B1218)&lt;=30,ISNUMBER(FIND(LEFT(B1218,1),"ABCDEFGHIJKLMNOPQRSTUVWXYZ")),SUMPRODUCT((MID(B1218,{1,2,3,4,5,6,7,8,9,10,11,12,13,14,15,16,17,18,19,20,21,22,23,24,25,26,27,28,29,30},1)&lt;&gt;"")*ISERROR(FIND(MID(B1218,{1,2,3,4,5,6,7,8,9,10,11,12,13,14,15,16,17,18,19,20,21,22,23,24,25,26,27,28,29,30},1),"ABCDEFGHIJKLMNOPQRSTUVWXYZ0123456789-_")))=0,ISERROR(VALUE(B1218)))),"Недопустимый код: только латинские буквы A-Z в верхнем регистре, цифры, - и _; начало с буквы, до 30 символов (например MILK-001)",IF(SUMPRODUCT(--EXACT('Номенклатура'!$A$6:$A$205,B1218))=0,"Код не найден в номенклатуре",IF(SUMPRODUCT(--EXACT('Номенклатура'!$A$6:$A$205,B1218))&gt;1,"Код повторяется в номенклатуре",IF(ISNA(MATCH(C1218,{"Приход","Расход","Списание","Корректировка остатка"},0)),"Выберите тип операции",IF(NOT(ISNUMBER(D1218)),"Укажите количество",IF(D1218=0,"Количество не может быть 0",IF(AND(C1218&lt;&gt;"Корректировка остатка",D1218&lt;0),"Для этого типа количество положительное",IF(NOT(ISNUMBER('Номенклатура'!$C$2)),"Укажите дату начала учёта",IF(A1218&lt;INT('Номенклатура'!$C$2),"Раньше даты начала учёта: НЕ учтено",IF(AND(C1218="Корректировка остатка",TRIM(G1218)=""),"Учтено: добавьте пояснение","ОК")))))))))))))</f>
        <v/>
      </c>
    </row>
    <row r="1219" spans="1:9" x14ac:dyDescent="0.25">
      <c r="A1219" s="16"/>
      <c r="B1219" s="13"/>
      <c r="C1219" s="13"/>
      <c r="D1219" s="14"/>
      <c r="E1219" s="17" t="str">
        <f>IF(OR(B1219="",SUMPRODUCT(--EXACT('Номенклатура'!$A$6:$A$205,B1219))&lt;&gt;1),"",INDEX('Номенклатура'!$D$6:$D$205,SUMPRODUCT(EXACT('Номенклатура'!$A$6:$A$205,B1219)*(ROW('Номенклатура'!$A$6:$A$205)-5)))&amp;"")</f>
        <v/>
      </c>
      <c r="F1219" s="18" t="str">
        <f>IF(OR(I1219="ОК",I1219="Учтено: добавьте пояснение"),IF(C1219="Приход",D1219,IF(C1219="Корректировка остатка",D1219,-D1219)),"")</f>
        <v/>
      </c>
      <c r="G1219" s="13"/>
      <c r="H1219" s="15" t="str">
        <f>IF(OR(B1219="",SUMPRODUCT(--EXACT('Номенклатура'!$A$6:$A$205,B1219))&lt;&gt;1),"",INDEX('Номенклатура'!$B$6:$B$205,SUMPRODUCT(EXACT('Номенклатура'!$A$6:$A$205,B1219)*(ROW('Номенклатура'!$A$6:$A$205)-5)))&amp;"")</f>
        <v/>
      </c>
      <c r="I1219" s="15" t="str">
        <f>IF(COUNTA(A1219:D1219,G1219)=0,"",IF(NOT(ISNUMBER(A1219)),"Укажите дату",IF(B1219="","Укажите код",IF(NOT(AND(ISTEXT(B1219),LEN(B1219)&gt;0,LEN(B1219)&lt;=30,ISNUMBER(FIND(LEFT(B1219,1),"ABCDEFGHIJKLMNOPQRSTUVWXYZ")),SUMPRODUCT((MID(B1219,{1,2,3,4,5,6,7,8,9,10,11,12,13,14,15,16,17,18,19,20,21,22,23,24,25,26,27,28,29,30},1)&lt;&gt;"")*ISERROR(FIND(MID(B1219,{1,2,3,4,5,6,7,8,9,10,11,12,13,14,15,16,17,18,19,20,21,22,23,24,25,26,27,28,29,30},1),"ABCDEFGHIJKLMNOPQRSTUVWXYZ0123456789-_")))=0,ISERROR(VALUE(B1219)))),"Недопустимый код: только латинские буквы A-Z в верхнем регистре, цифры, - и _; начало с буквы, до 30 символов (например MILK-001)",IF(SUMPRODUCT(--EXACT('Номенклатура'!$A$6:$A$205,B1219))=0,"Код не найден в номенклатуре",IF(SUMPRODUCT(--EXACT('Номенклатура'!$A$6:$A$205,B1219))&gt;1,"Код повторяется в номенклатуре",IF(ISNA(MATCH(C1219,{"Приход","Расход","Списание","Корректировка остатка"},0)),"Выберите тип операции",IF(NOT(ISNUMBER(D1219)),"Укажите количество",IF(D1219=0,"Количество не может быть 0",IF(AND(C1219&lt;&gt;"Корректировка остатка",D1219&lt;0),"Для этого типа количество положительное",IF(NOT(ISNUMBER('Номенклатура'!$C$2)),"Укажите дату начала учёта",IF(A1219&lt;INT('Номенклатура'!$C$2),"Раньше даты начала учёта: НЕ учтено",IF(AND(C1219="Корректировка остатка",TRIM(G1219)=""),"Учтено: добавьте пояснение","ОК")))))))))))))</f>
        <v/>
      </c>
    </row>
    <row r="1220" spans="1:9" x14ac:dyDescent="0.25">
      <c r="A1220" s="16"/>
      <c r="B1220" s="13"/>
      <c r="C1220" s="13"/>
      <c r="D1220" s="14"/>
      <c r="E1220" s="17" t="str">
        <f>IF(OR(B1220="",SUMPRODUCT(--EXACT('Номенклатура'!$A$6:$A$205,B1220))&lt;&gt;1),"",INDEX('Номенклатура'!$D$6:$D$205,SUMPRODUCT(EXACT('Номенклатура'!$A$6:$A$205,B1220)*(ROW('Номенклатура'!$A$6:$A$205)-5)))&amp;"")</f>
        <v/>
      </c>
      <c r="F1220" s="18" t="str">
        <f>IF(OR(I1220="ОК",I1220="Учтено: добавьте пояснение"),IF(C1220="Приход",D1220,IF(C1220="Корректировка остатка",D1220,-D1220)),"")</f>
        <v/>
      </c>
      <c r="G1220" s="13"/>
      <c r="H1220" s="15" t="str">
        <f>IF(OR(B1220="",SUMPRODUCT(--EXACT('Номенклатура'!$A$6:$A$205,B1220))&lt;&gt;1),"",INDEX('Номенклатура'!$B$6:$B$205,SUMPRODUCT(EXACT('Номенклатура'!$A$6:$A$205,B1220)*(ROW('Номенклатура'!$A$6:$A$205)-5)))&amp;"")</f>
        <v/>
      </c>
      <c r="I1220" s="15" t="str">
        <f>IF(COUNTA(A1220:D1220,G1220)=0,"",IF(NOT(ISNUMBER(A1220)),"Укажите дату",IF(B1220="","Укажите код",IF(NOT(AND(ISTEXT(B1220),LEN(B1220)&gt;0,LEN(B1220)&lt;=30,ISNUMBER(FIND(LEFT(B1220,1),"ABCDEFGHIJKLMNOPQRSTUVWXYZ")),SUMPRODUCT((MID(B1220,{1,2,3,4,5,6,7,8,9,10,11,12,13,14,15,16,17,18,19,20,21,22,23,24,25,26,27,28,29,30},1)&lt;&gt;"")*ISERROR(FIND(MID(B1220,{1,2,3,4,5,6,7,8,9,10,11,12,13,14,15,16,17,18,19,20,21,22,23,24,25,26,27,28,29,30},1),"ABCDEFGHIJKLMNOPQRSTUVWXYZ0123456789-_")))=0,ISERROR(VALUE(B1220)))),"Недопустимый код: только латинские буквы A-Z в верхнем регистре, цифры, - и _; начало с буквы, до 30 символов (например MILK-001)",IF(SUMPRODUCT(--EXACT('Номенклатура'!$A$6:$A$205,B1220))=0,"Код не найден в номенклатуре",IF(SUMPRODUCT(--EXACT('Номенклатура'!$A$6:$A$205,B1220))&gt;1,"Код повторяется в номенклатуре",IF(ISNA(MATCH(C1220,{"Приход","Расход","Списание","Корректировка остатка"},0)),"Выберите тип операции",IF(NOT(ISNUMBER(D1220)),"Укажите количество",IF(D1220=0,"Количество не может быть 0",IF(AND(C1220&lt;&gt;"Корректировка остатка",D1220&lt;0),"Для этого типа количество положительное",IF(NOT(ISNUMBER('Номенклатура'!$C$2)),"Укажите дату начала учёта",IF(A1220&lt;INT('Номенклатура'!$C$2),"Раньше даты начала учёта: НЕ учтено",IF(AND(C1220="Корректировка остатка",TRIM(G1220)=""),"Учтено: добавьте пояснение","ОК")))))))))))))</f>
        <v/>
      </c>
    </row>
    <row r="1221" spans="1:9" x14ac:dyDescent="0.25">
      <c r="A1221" s="16"/>
      <c r="B1221" s="13"/>
      <c r="C1221" s="13"/>
      <c r="D1221" s="14"/>
      <c r="E1221" s="17" t="str">
        <f>IF(OR(B1221="",SUMPRODUCT(--EXACT('Номенклатура'!$A$6:$A$205,B1221))&lt;&gt;1),"",INDEX('Номенклатура'!$D$6:$D$205,SUMPRODUCT(EXACT('Номенклатура'!$A$6:$A$205,B1221)*(ROW('Номенклатура'!$A$6:$A$205)-5)))&amp;"")</f>
        <v/>
      </c>
      <c r="F1221" s="18" t="str">
        <f>IF(OR(I1221="ОК",I1221="Учтено: добавьте пояснение"),IF(C1221="Приход",D1221,IF(C1221="Корректировка остатка",D1221,-D1221)),"")</f>
        <v/>
      </c>
      <c r="G1221" s="13"/>
      <c r="H1221" s="15" t="str">
        <f>IF(OR(B1221="",SUMPRODUCT(--EXACT('Номенклатура'!$A$6:$A$205,B1221))&lt;&gt;1),"",INDEX('Номенклатура'!$B$6:$B$205,SUMPRODUCT(EXACT('Номенклатура'!$A$6:$A$205,B1221)*(ROW('Номенклатура'!$A$6:$A$205)-5)))&amp;"")</f>
        <v/>
      </c>
      <c r="I1221" s="15" t="str">
        <f>IF(COUNTA(A1221:D1221,G1221)=0,"",IF(NOT(ISNUMBER(A1221)),"Укажите дату",IF(B1221="","Укажите код",IF(NOT(AND(ISTEXT(B1221),LEN(B1221)&gt;0,LEN(B1221)&lt;=30,ISNUMBER(FIND(LEFT(B1221,1),"ABCDEFGHIJKLMNOPQRSTUVWXYZ")),SUMPRODUCT((MID(B1221,{1,2,3,4,5,6,7,8,9,10,11,12,13,14,15,16,17,18,19,20,21,22,23,24,25,26,27,28,29,30},1)&lt;&gt;"")*ISERROR(FIND(MID(B1221,{1,2,3,4,5,6,7,8,9,10,11,12,13,14,15,16,17,18,19,20,21,22,23,24,25,26,27,28,29,30},1),"ABCDEFGHIJKLMNOPQRSTUVWXYZ0123456789-_")))=0,ISERROR(VALUE(B1221)))),"Недопустимый код: только латинские буквы A-Z в верхнем регистре, цифры, - и _; начало с буквы, до 30 символов (например MILK-001)",IF(SUMPRODUCT(--EXACT('Номенклатура'!$A$6:$A$205,B1221))=0,"Код не найден в номенклатуре",IF(SUMPRODUCT(--EXACT('Номенклатура'!$A$6:$A$205,B1221))&gt;1,"Код повторяется в номенклатуре",IF(ISNA(MATCH(C1221,{"Приход","Расход","Списание","Корректировка остатка"},0)),"Выберите тип операции",IF(NOT(ISNUMBER(D1221)),"Укажите количество",IF(D1221=0,"Количество не может быть 0",IF(AND(C1221&lt;&gt;"Корректировка остатка",D1221&lt;0),"Для этого типа количество положительное",IF(NOT(ISNUMBER('Номенклатура'!$C$2)),"Укажите дату начала учёта",IF(A1221&lt;INT('Номенклатура'!$C$2),"Раньше даты начала учёта: НЕ учтено",IF(AND(C1221="Корректировка остатка",TRIM(G1221)=""),"Учтено: добавьте пояснение","ОК")))))))))))))</f>
        <v/>
      </c>
    </row>
    <row r="1222" spans="1:9" x14ac:dyDescent="0.25">
      <c r="A1222" s="16"/>
      <c r="B1222" s="13"/>
      <c r="C1222" s="13"/>
      <c r="D1222" s="14"/>
      <c r="E1222" s="17" t="str">
        <f>IF(OR(B1222="",SUMPRODUCT(--EXACT('Номенклатура'!$A$6:$A$205,B1222))&lt;&gt;1),"",INDEX('Номенклатура'!$D$6:$D$205,SUMPRODUCT(EXACT('Номенклатура'!$A$6:$A$205,B1222)*(ROW('Номенклатура'!$A$6:$A$205)-5)))&amp;"")</f>
        <v/>
      </c>
      <c r="F1222" s="18" t="str">
        <f>IF(OR(I1222="ОК",I1222="Учтено: добавьте пояснение"),IF(C1222="Приход",D1222,IF(C1222="Корректировка остатка",D1222,-D1222)),"")</f>
        <v/>
      </c>
      <c r="G1222" s="13"/>
      <c r="H1222" s="15" t="str">
        <f>IF(OR(B1222="",SUMPRODUCT(--EXACT('Номенклатура'!$A$6:$A$205,B1222))&lt;&gt;1),"",INDEX('Номенклатура'!$B$6:$B$205,SUMPRODUCT(EXACT('Номенклатура'!$A$6:$A$205,B1222)*(ROW('Номенклатура'!$A$6:$A$205)-5)))&amp;"")</f>
        <v/>
      </c>
      <c r="I1222" s="15" t="str">
        <f>IF(COUNTA(A1222:D1222,G1222)=0,"",IF(NOT(ISNUMBER(A1222)),"Укажите дату",IF(B1222="","Укажите код",IF(NOT(AND(ISTEXT(B1222),LEN(B1222)&gt;0,LEN(B1222)&lt;=30,ISNUMBER(FIND(LEFT(B1222,1),"ABCDEFGHIJKLMNOPQRSTUVWXYZ")),SUMPRODUCT((MID(B1222,{1,2,3,4,5,6,7,8,9,10,11,12,13,14,15,16,17,18,19,20,21,22,23,24,25,26,27,28,29,30},1)&lt;&gt;"")*ISERROR(FIND(MID(B1222,{1,2,3,4,5,6,7,8,9,10,11,12,13,14,15,16,17,18,19,20,21,22,23,24,25,26,27,28,29,30},1),"ABCDEFGHIJKLMNOPQRSTUVWXYZ0123456789-_")))=0,ISERROR(VALUE(B1222)))),"Недопустимый код: только латинские буквы A-Z в верхнем регистре, цифры, - и _; начало с буквы, до 30 символов (например MILK-001)",IF(SUMPRODUCT(--EXACT('Номенклатура'!$A$6:$A$205,B1222))=0,"Код не найден в номенклатуре",IF(SUMPRODUCT(--EXACT('Номенклатура'!$A$6:$A$205,B1222))&gt;1,"Код повторяется в номенклатуре",IF(ISNA(MATCH(C1222,{"Приход","Расход","Списание","Корректировка остатка"},0)),"Выберите тип операции",IF(NOT(ISNUMBER(D1222)),"Укажите количество",IF(D1222=0,"Количество не может быть 0",IF(AND(C1222&lt;&gt;"Корректировка остатка",D1222&lt;0),"Для этого типа количество положительное",IF(NOT(ISNUMBER('Номенклатура'!$C$2)),"Укажите дату начала учёта",IF(A1222&lt;INT('Номенклатура'!$C$2),"Раньше даты начала учёта: НЕ учтено",IF(AND(C1222="Корректировка остатка",TRIM(G1222)=""),"Учтено: добавьте пояснение","ОК")))))))))))))</f>
        <v/>
      </c>
    </row>
    <row r="1223" spans="1:9" x14ac:dyDescent="0.25">
      <c r="A1223" s="16"/>
      <c r="B1223" s="13"/>
      <c r="C1223" s="13"/>
      <c r="D1223" s="14"/>
      <c r="E1223" s="17" t="str">
        <f>IF(OR(B1223="",SUMPRODUCT(--EXACT('Номенклатура'!$A$6:$A$205,B1223))&lt;&gt;1),"",INDEX('Номенклатура'!$D$6:$D$205,SUMPRODUCT(EXACT('Номенклатура'!$A$6:$A$205,B1223)*(ROW('Номенклатура'!$A$6:$A$205)-5)))&amp;"")</f>
        <v/>
      </c>
      <c r="F1223" s="18" t="str">
        <f>IF(OR(I1223="ОК",I1223="Учтено: добавьте пояснение"),IF(C1223="Приход",D1223,IF(C1223="Корректировка остатка",D1223,-D1223)),"")</f>
        <v/>
      </c>
      <c r="G1223" s="13"/>
      <c r="H1223" s="15" t="str">
        <f>IF(OR(B1223="",SUMPRODUCT(--EXACT('Номенклатура'!$A$6:$A$205,B1223))&lt;&gt;1),"",INDEX('Номенклатура'!$B$6:$B$205,SUMPRODUCT(EXACT('Номенклатура'!$A$6:$A$205,B1223)*(ROW('Номенклатура'!$A$6:$A$205)-5)))&amp;"")</f>
        <v/>
      </c>
      <c r="I1223" s="15" t="str">
        <f>IF(COUNTA(A1223:D1223,G1223)=0,"",IF(NOT(ISNUMBER(A1223)),"Укажите дату",IF(B1223="","Укажите код",IF(NOT(AND(ISTEXT(B1223),LEN(B1223)&gt;0,LEN(B1223)&lt;=30,ISNUMBER(FIND(LEFT(B1223,1),"ABCDEFGHIJKLMNOPQRSTUVWXYZ")),SUMPRODUCT((MID(B1223,{1,2,3,4,5,6,7,8,9,10,11,12,13,14,15,16,17,18,19,20,21,22,23,24,25,26,27,28,29,30},1)&lt;&gt;"")*ISERROR(FIND(MID(B1223,{1,2,3,4,5,6,7,8,9,10,11,12,13,14,15,16,17,18,19,20,21,22,23,24,25,26,27,28,29,30},1),"ABCDEFGHIJKLMNOPQRSTUVWXYZ0123456789-_")))=0,ISERROR(VALUE(B1223)))),"Недопустимый код: только латинские буквы A-Z в верхнем регистре, цифры, - и _; начало с буквы, до 30 символов (например MILK-001)",IF(SUMPRODUCT(--EXACT('Номенклатура'!$A$6:$A$205,B1223))=0,"Код не найден в номенклатуре",IF(SUMPRODUCT(--EXACT('Номенклатура'!$A$6:$A$205,B1223))&gt;1,"Код повторяется в номенклатуре",IF(ISNA(MATCH(C1223,{"Приход","Расход","Списание","Корректировка остатка"},0)),"Выберите тип операции",IF(NOT(ISNUMBER(D1223)),"Укажите количество",IF(D1223=0,"Количество не может быть 0",IF(AND(C1223&lt;&gt;"Корректировка остатка",D1223&lt;0),"Для этого типа количество положительное",IF(NOT(ISNUMBER('Номенклатура'!$C$2)),"Укажите дату начала учёта",IF(A1223&lt;INT('Номенклатура'!$C$2),"Раньше даты начала учёта: НЕ учтено",IF(AND(C1223="Корректировка остатка",TRIM(G1223)=""),"Учтено: добавьте пояснение","ОК")))))))))))))</f>
        <v/>
      </c>
    </row>
    <row r="1224" spans="1:9" x14ac:dyDescent="0.25">
      <c r="A1224" s="16"/>
      <c r="B1224" s="13"/>
      <c r="C1224" s="13"/>
      <c r="D1224" s="14"/>
      <c r="E1224" s="17" t="str">
        <f>IF(OR(B1224="",SUMPRODUCT(--EXACT('Номенклатура'!$A$6:$A$205,B1224))&lt;&gt;1),"",INDEX('Номенклатура'!$D$6:$D$205,SUMPRODUCT(EXACT('Номенклатура'!$A$6:$A$205,B1224)*(ROW('Номенклатура'!$A$6:$A$205)-5)))&amp;"")</f>
        <v/>
      </c>
      <c r="F1224" s="18" t="str">
        <f>IF(OR(I1224="ОК",I1224="Учтено: добавьте пояснение"),IF(C1224="Приход",D1224,IF(C1224="Корректировка остатка",D1224,-D1224)),"")</f>
        <v/>
      </c>
      <c r="G1224" s="13"/>
      <c r="H1224" s="15" t="str">
        <f>IF(OR(B1224="",SUMPRODUCT(--EXACT('Номенклатура'!$A$6:$A$205,B1224))&lt;&gt;1),"",INDEX('Номенклатура'!$B$6:$B$205,SUMPRODUCT(EXACT('Номенклатура'!$A$6:$A$205,B1224)*(ROW('Номенклатура'!$A$6:$A$205)-5)))&amp;"")</f>
        <v/>
      </c>
      <c r="I1224" s="15" t="str">
        <f>IF(COUNTA(A1224:D1224,G1224)=0,"",IF(NOT(ISNUMBER(A1224)),"Укажите дату",IF(B1224="","Укажите код",IF(NOT(AND(ISTEXT(B1224),LEN(B1224)&gt;0,LEN(B1224)&lt;=30,ISNUMBER(FIND(LEFT(B1224,1),"ABCDEFGHIJKLMNOPQRSTUVWXYZ")),SUMPRODUCT((MID(B1224,{1,2,3,4,5,6,7,8,9,10,11,12,13,14,15,16,17,18,19,20,21,22,23,24,25,26,27,28,29,30},1)&lt;&gt;"")*ISERROR(FIND(MID(B1224,{1,2,3,4,5,6,7,8,9,10,11,12,13,14,15,16,17,18,19,20,21,22,23,24,25,26,27,28,29,30},1),"ABCDEFGHIJKLMNOPQRSTUVWXYZ0123456789-_")))=0,ISERROR(VALUE(B1224)))),"Недопустимый код: только латинские буквы A-Z в верхнем регистре, цифры, - и _; начало с буквы, до 30 символов (например MILK-001)",IF(SUMPRODUCT(--EXACT('Номенклатура'!$A$6:$A$205,B1224))=0,"Код не найден в номенклатуре",IF(SUMPRODUCT(--EXACT('Номенклатура'!$A$6:$A$205,B1224))&gt;1,"Код повторяется в номенклатуре",IF(ISNA(MATCH(C1224,{"Приход","Расход","Списание","Корректировка остатка"},0)),"Выберите тип операции",IF(NOT(ISNUMBER(D1224)),"Укажите количество",IF(D1224=0,"Количество не может быть 0",IF(AND(C1224&lt;&gt;"Корректировка остатка",D1224&lt;0),"Для этого типа количество положительное",IF(NOT(ISNUMBER('Номенклатура'!$C$2)),"Укажите дату начала учёта",IF(A1224&lt;INT('Номенклатура'!$C$2),"Раньше даты начала учёта: НЕ учтено",IF(AND(C1224="Корректировка остатка",TRIM(G1224)=""),"Учтено: добавьте пояснение","ОК")))))))))))))</f>
        <v/>
      </c>
    </row>
    <row r="1225" spans="1:9" x14ac:dyDescent="0.25">
      <c r="A1225" s="16"/>
      <c r="B1225" s="13"/>
      <c r="C1225" s="13"/>
      <c r="D1225" s="14"/>
      <c r="E1225" s="17" t="str">
        <f>IF(OR(B1225="",SUMPRODUCT(--EXACT('Номенклатура'!$A$6:$A$205,B1225))&lt;&gt;1),"",INDEX('Номенклатура'!$D$6:$D$205,SUMPRODUCT(EXACT('Номенклатура'!$A$6:$A$205,B1225)*(ROW('Номенклатура'!$A$6:$A$205)-5)))&amp;"")</f>
        <v/>
      </c>
      <c r="F1225" s="18" t="str">
        <f>IF(OR(I1225="ОК",I1225="Учтено: добавьте пояснение"),IF(C1225="Приход",D1225,IF(C1225="Корректировка остатка",D1225,-D1225)),"")</f>
        <v/>
      </c>
      <c r="G1225" s="13"/>
      <c r="H1225" s="15" t="str">
        <f>IF(OR(B1225="",SUMPRODUCT(--EXACT('Номенклатура'!$A$6:$A$205,B1225))&lt;&gt;1),"",INDEX('Номенклатура'!$B$6:$B$205,SUMPRODUCT(EXACT('Номенклатура'!$A$6:$A$205,B1225)*(ROW('Номенклатура'!$A$6:$A$205)-5)))&amp;"")</f>
        <v/>
      </c>
      <c r="I1225" s="15" t="str">
        <f>IF(COUNTA(A1225:D1225,G1225)=0,"",IF(NOT(ISNUMBER(A1225)),"Укажите дату",IF(B1225="","Укажите код",IF(NOT(AND(ISTEXT(B1225),LEN(B1225)&gt;0,LEN(B1225)&lt;=30,ISNUMBER(FIND(LEFT(B1225,1),"ABCDEFGHIJKLMNOPQRSTUVWXYZ")),SUMPRODUCT((MID(B1225,{1,2,3,4,5,6,7,8,9,10,11,12,13,14,15,16,17,18,19,20,21,22,23,24,25,26,27,28,29,30},1)&lt;&gt;"")*ISERROR(FIND(MID(B1225,{1,2,3,4,5,6,7,8,9,10,11,12,13,14,15,16,17,18,19,20,21,22,23,24,25,26,27,28,29,30},1),"ABCDEFGHIJKLMNOPQRSTUVWXYZ0123456789-_")))=0,ISERROR(VALUE(B1225)))),"Недопустимый код: только латинские буквы A-Z в верхнем регистре, цифры, - и _; начало с буквы, до 30 символов (например MILK-001)",IF(SUMPRODUCT(--EXACT('Номенклатура'!$A$6:$A$205,B1225))=0,"Код не найден в номенклатуре",IF(SUMPRODUCT(--EXACT('Номенклатура'!$A$6:$A$205,B1225))&gt;1,"Код повторяется в номенклатуре",IF(ISNA(MATCH(C1225,{"Приход","Расход","Списание","Корректировка остатка"},0)),"Выберите тип операции",IF(NOT(ISNUMBER(D1225)),"Укажите количество",IF(D1225=0,"Количество не может быть 0",IF(AND(C1225&lt;&gt;"Корректировка остатка",D1225&lt;0),"Для этого типа количество положительное",IF(NOT(ISNUMBER('Номенклатура'!$C$2)),"Укажите дату начала учёта",IF(A1225&lt;INT('Номенклатура'!$C$2),"Раньше даты начала учёта: НЕ учтено",IF(AND(C1225="Корректировка остатка",TRIM(G1225)=""),"Учтено: добавьте пояснение","ОК")))))))))))))</f>
        <v/>
      </c>
    </row>
    <row r="1226" spans="1:9" x14ac:dyDescent="0.25">
      <c r="A1226" s="16"/>
      <c r="B1226" s="13"/>
      <c r="C1226" s="13"/>
      <c r="D1226" s="14"/>
      <c r="E1226" s="17" t="str">
        <f>IF(OR(B1226="",SUMPRODUCT(--EXACT('Номенклатура'!$A$6:$A$205,B1226))&lt;&gt;1),"",INDEX('Номенклатура'!$D$6:$D$205,SUMPRODUCT(EXACT('Номенклатура'!$A$6:$A$205,B1226)*(ROW('Номенклатура'!$A$6:$A$205)-5)))&amp;"")</f>
        <v/>
      </c>
      <c r="F1226" s="18" t="str">
        <f>IF(OR(I1226="ОК",I1226="Учтено: добавьте пояснение"),IF(C1226="Приход",D1226,IF(C1226="Корректировка остатка",D1226,-D1226)),"")</f>
        <v/>
      </c>
      <c r="G1226" s="13"/>
      <c r="H1226" s="15" t="str">
        <f>IF(OR(B1226="",SUMPRODUCT(--EXACT('Номенклатура'!$A$6:$A$205,B1226))&lt;&gt;1),"",INDEX('Номенклатура'!$B$6:$B$205,SUMPRODUCT(EXACT('Номенклатура'!$A$6:$A$205,B1226)*(ROW('Номенклатура'!$A$6:$A$205)-5)))&amp;"")</f>
        <v/>
      </c>
      <c r="I1226" s="15" t="str">
        <f>IF(COUNTA(A1226:D1226,G1226)=0,"",IF(NOT(ISNUMBER(A1226)),"Укажите дату",IF(B1226="","Укажите код",IF(NOT(AND(ISTEXT(B1226),LEN(B1226)&gt;0,LEN(B1226)&lt;=30,ISNUMBER(FIND(LEFT(B1226,1),"ABCDEFGHIJKLMNOPQRSTUVWXYZ")),SUMPRODUCT((MID(B1226,{1,2,3,4,5,6,7,8,9,10,11,12,13,14,15,16,17,18,19,20,21,22,23,24,25,26,27,28,29,30},1)&lt;&gt;"")*ISERROR(FIND(MID(B1226,{1,2,3,4,5,6,7,8,9,10,11,12,13,14,15,16,17,18,19,20,21,22,23,24,25,26,27,28,29,30},1),"ABCDEFGHIJKLMNOPQRSTUVWXYZ0123456789-_")))=0,ISERROR(VALUE(B1226)))),"Недопустимый код: только латинские буквы A-Z в верхнем регистре, цифры, - и _; начало с буквы, до 30 символов (например MILK-001)",IF(SUMPRODUCT(--EXACT('Номенклатура'!$A$6:$A$205,B1226))=0,"Код не найден в номенклатуре",IF(SUMPRODUCT(--EXACT('Номенклатура'!$A$6:$A$205,B1226))&gt;1,"Код повторяется в номенклатуре",IF(ISNA(MATCH(C1226,{"Приход","Расход","Списание","Корректировка остатка"},0)),"Выберите тип операции",IF(NOT(ISNUMBER(D1226)),"Укажите количество",IF(D1226=0,"Количество не может быть 0",IF(AND(C1226&lt;&gt;"Корректировка остатка",D1226&lt;0),"Для этого типа количество положительное",IF(NOT(ISNUMBER('Номенклатура'!$C$2)),"Укажите дату начала учёта",IF(A1226&lt;INT('Номенклатура'!$C$2),"Раньше даты начала учёта: НЕ учтено",IF(AND(C1226="Корректировка остатка",TRIM(G1226)=""),"Учтено: добавьте пояснение","ОК")))))))))))))</f>
        <v/>
      </c>
    </row>
    <row r="1227" spans="1:9" x14ac:dyDescent="0.25">
      <c r="A1227" s="16"/>
      <c r="B1227" s="13"/>
      <c r="C1227" s="13"/>
      <c r="D1227" s="14"/>
      <c r="E1227" s="17" t="str">
        <f>IF(OR(B1227="",SUMPRODUCT(--EXACT('Номенклатура'!$A$6:$A$205,B1227))&lt;&gt;1),"",INDEX('Номенклатура'!$D$6:$D$205,SUMPRODUCT(EXACT('Номенклатура'!$A$6:$A$205,B1227)*(ROW('Номенклатура'!$A$6:$A$205)-5)))&amp;"")</f>
        <v/>
      </c>
      <c r="F1227" s="18" t="str">
        <f>IF(OR(I1227="ОК",I1227="Учтено: добавьте пояснение"),IF(C1227="Приход",D1227,IF(C1227="Корректировка остатка",D1227,-D1227)),"")</f>
        <v/>
      </c>
      <c r="G1227" s="13"/>
      <c r="H1227" s="15" t="str">
        <f>IF(OR(B1227="",SUMPRODUCT(--EXACT('Номенклатура'!$A$6:$A$205,B1227))&lt;&gt;1),"",INDEX('Номенклатура'!$B$6:$B$205,SUMPRODUCT(EXACT('Номенклатура'!$A$6:$A$205,B1227)*(ROW('Номенклатура'!$A$6:$A$205)-5)))&amp;"")</f>
        <v/>
      </c>
      <c r="I1227" s="15" t="str">
        <f>IF(COUNTA(A1227:D1227,G1227)=0,"",IF(NOT(ISNUMBER(A1227)),"Укажите дату",IF(B1227="","Укажите код",IF(NOT(AND(ISTEXT(B1227),LEN(B1227)&gt;0,LEN(B1227)&lt;=30,ISNUMBER(FIND(LEFT(B1227,1),"ABCDEFGHIJKLMNOPQRSTUVWXYZ")),SUMPRODUCT((MID(B1227,{1,2,3,4,5,6,7,8,9,10,11,12,13,14,15,16,17,18,19,20,21,22,23,24,25,26,27,28,29,30},1)&lt;&gt;"")*ISERROR(FIND(MID(B1227,{1,2,3,4,5,6,7,8,9,10,11,12,13,14,15,16,17,18,19,20,21,22,23,24,25,26,27,28,29,30},1),"ABCDEFGHIJKLMNOPQRSTUVWXYZ0123456789-_")))=0,ISERROR(VALUE(B1227)))),"Недопустимый код: только латинские буквы A-Z в верхнем регистре, цифры, - и _; начало с буквы, до 30 символов (например MILK-001)",IF(SUMPRODUCT(--EXACT('Номенклатура'!$A$6:$A$205,B1227))=0,"Код не найден в номенклатуре",IF(SUMPRODUCT(--EXACT('Номенклатура'!$A$6:$A$205,B1227))&gt;1,"Код повторяется в номенклатуре",IF(ISNA(MATCH(C1227,{"Приход","Расход","Списание","Корректировка остатка"},0)),"Выберите тип операции",IF(NOT(ISNUMBER(D1227)),"Укажите количество",IF(D1227=0,"Количество не может быть 0",IF(AND(C1227&lt;&gt;"Корректировка остатка",D1227&lt;0),"Для этого типа количество положительное",IF(NOT(ISNUMBER('Номенклатура'!$C$2)),"Укажите дату начала учёта",IF(A1227&lt;INT('Номенклатура'!$C$2),"Раньше даты начала учёта: НЕ учтено",IF(AND(C1227="Корректировка остатка",TRIM(G1227)=""),"Учтено: добавьте пояснение","ОК")))))))))))))</f>
        <v/>
      </c>
    </row>
    <row r="1228" spans="1:9" x14ac:dyDescent="0.25">
      <c r="A1228" s="16"/>
      <c r="B1228" s="13"/>
      <c r="C1228" s="13"/>
      <c r="D1228" s="14"/>
      <c r="E1228" s="17" t="str">
        <f>IF(OR(B1228="",SUMPRODUCT(--EXACT('Номенклатура'!$A$6:$A$205,B1228))&lt;&gt;1),"",INDEX('Номенклатура'!$D$6:$D$205,SUMPRODUCT(EXACT('Номенклатура'!$A$6:$A$205,B1228)*(ROW('Номенклатура'!$A$6:$A$205)-5)))&amp;"")</f>
        <v/>
      </c>
      <c r="F1228" s="18" t="str">
        <f>IF(OR(I1228="ОК",I1228="Учтено: добавьте пояснение"),IF(C1228="Приход",D1228,IF(C1228="Корректировка остатка",D1228,-D1228)),"")</f>
        <v/>
      </c>
      <c r="G1228" s="13"/>
      <c r="H1228" s="15" t="str">
        <f>IF(OR(B1228="",SUMPRODUCT(--EXACT('Номенклатура'!$A$6:$A$205,B1228))&lt;&gt;1),"",INDEX('Номенклатура'!$B$6:$B$205,SUMPRODUCT(EXACT('Номенклатура'!$A$6:$A$205,B1228)*(ROW('Номенклатура'!$A$6:$A$205)-5)))&amp;"")</f>
        <v/>
      </c>
      <c r="I1228" s="15" t="str">
        <f>IF(COUNTA(A1228:D1228,G1228)=0,"",IF(NOT(ISNUMBER(A1228)),"Укажите дату",IF(B1228="","Укажите код",IF(NOT(AND(ISTEXT(B1228),LEN(B1228)&gt;0,LEN(B1228)&lt;=30,ISNUMBER(FIND(LEFT(B1228,1),"ABCDEFGHIJKLMNOPQRSTUVWXYZ")),SUMPRODUCT((MID(B1228,{1,2,3,4,5,6,7,8,9,10,11,12,13,14,15,16,17,18,19,20,21,22,23,24,25,26,27,28,29,30},1)&lt;&gt;"")*ISERROR(FIND(MID(B1228,{1,2,3,4,5,6,7,8,9,10,11,12,13,14,15,16,17,18,19,20,21,22,23,24,25,26,27,28,29,30},1),"ABCDEFGHIJKLMNOPQRSTUVWXYZ0123456789-_")))=0,ISERROR(VALUE(B1228)))),"Недопустимый код: только латинские буквы A-Z в верхнем регистре, цифры, - и _; начало с буквы, до 30 символов (например MILK-001)",IF(SUMPRODUCT(--EXACT('Номенклатура'!$A$6:$A$205,B1228))=0,"Код не найден в номенклатуре",IF(SUMPRODUCT(--EXACT('Номенклатура'!$A$6:$A$205,B1228))&gt;1,"Код повторяется в номенклатуре",IF(ISNA(MATCH(C1228,{"Приход","Расход","Списание","Корректировка остатка"},0)),"Выберите тип операции",IF(NOT(ISNUMBER(D1228)),"Укажите количество",IF(D1228=0,"Количество не может быть 0",IF(AND(C1228&lt;&gt;"Корректировка остатка",D1228&lt;0),"Для этого типа количество положительное",IF(NOT(ISNUMBER('Номенклатура'!$C$2)),"Укажите дату начала учёта",IF(A1228&lt;INT('Номенклатура'!$C$2),"Раньше даты начала учёта: НЕ учтено",IF(AND(C1228="Корректировка остатка",TRIM(G1228)=""),"Учтено: добавьте пояснение","ОК")))))))))))))</f>
        <v/>
      </c>
    </row>
    <row r="1229" spans="1:9" x14ac:dyDescent="0.25">
      <c r="A1229" s="16"/>
      <c r="B1229" s="13"/>
      <c r="C1229" s="13"/>
      <c r="D1229" s="14"/>
      <c r="E1229" s="17" t="str">
        <f>IF(OR(B1229="",SUMPRODUCT(--EXACT('Номенклатура'!$A$6:$A$205,B1229))&lt;&gt;1),"",INDEX('Номенклатура'!$D$6:$D$205,SUMPRODUCT(EXACT('Номенклатура'!$A$6:$A$205,B1229)*(ROW('Номенклатура'!$A$6:$A$205)-5)))&amp;"")</f>
        <v/>
      </c>
      <c r="F1229" s="18" t="str">
        <f>IF(OR(I1229="ОК",I1229="Учтено: добавьте пояснение"),IF(C1229="Приход",D1229,IF(C1229="Корректировка остатка",D1229,-D1229)),"")</f>
        <v/>
      </c>
      <c r="G1229" s="13"/>
      <c r="H1229" s="15" t="str">
        <f>IF(OR(B1229="",SUMPRODUCT(--EXACT('Номенклатура'!$A$6:$A$205,B1229))&lt;&gt;1),"",INDEX('Номенклатура'!$B$6:$B$205,SUMPRODUCT(EXACT('Номенклатура'!$A$6:$A$205,B1229)*(ROW('Номенклатура'!$A$6:$A$205)-5)))&amp;"")</f>
        <v/>
      </c>
      <c r="I1229" s="15" t="str">
        <f>IF(COUNTA(A1229:D1229,G1229)=0,"",IF(NOT(ISNUMBER(A1229)),"Укажите дату",IF(B1229="","Укажите код",IF(NOT(AND(ISTEXT(B1229),LEN(B1229)&gt;0,LEN(B1229)&lt;=30,ISNUMBER(FIND(LEFT(B1229,1),"ABCDEFGHIJKLMNOPQRSTUVWXYZ")),SUMPRODUCT((MID(B1229,{1,2,3,4,5,6,7,8,9,10,11,12,13,14,15,16,17,18,19,20,21,22,23,24,25,26,27,28,29,30},1)&lt;&gt;"")*ISERROR(FIND(MID(B1229,{1,2,3,4,5,6,7,8,9,10,11,12,13,14,15,16,17,18,19,20,21,22,23,24,25,26,27,28,29,30},1),"ABCDEFGHIJKLMNOPQRSTUVWXYZ0123456789-_")))=0,ISERROR(VALUE(B1229)))),"Недопустимый код: только латинские буквы A-Z в верхнем регистре, цифры, - и _; начало с буквы, до 30 символов (например MILK-001)",IF(SUMPRODUCT(--EXACT('Номенклатура'!$A$6:$A$205,B1229))=0,"Код не найден в номенклатуре",IF(SUMPRODUCT(--EXACT('Номенклатура'!$A$6:$A$205,B1229))&gt;1,"Код повторяется в номенклатуре",IF(ISNA(MATCH(C1229,{"Приход","Расход","Списание","Корректировка остатка"},0)),"Выберите тип операции",IF(NOT(ISNUMBER(D1229)),"Укажите количество",IF(D1229=0,"Количество не может быть 0",IF(AND(C1229&lt;&gt;"Корректировка остатка",D1229&lt;0),"Для этого типа количество положительное",IF(NOT(ISNUMBER('Номенклатура'!$C$2)),"Укажите дату начала учёта",IF(A1229&lt;INT('Номенклатура'!$C$2),"Раньше даты начала учёта: НЕ учтено",IF(AND(C1229="Корректировка остатка",TRIM(G1229)=""),"Учтено: добавьте пояснение","ОК")))))))))))))</f>
        <v/>
      </c>
    </row>
    <row r="1230" spans="1:9" x14ac:dyDescent="0.25">
      <c r="A1230" s="16"/>
      <c r="B1230" s="13"/>
      <c r="C1230" s="13"/>
      <c r="D1230" s="14"/>
      <c r="E1230" s="17" t="str">
        <f>IF(OR(B1230="",SUMPRODUCT(--EXACT('Номенклатура'!$A$6:$A$205,B1230))&lt;&gt;1),"",INDEX('Номенклатура'!$D$6:$D$205,SUMPRODUCT(EXACT('Номенклатура'!$A$6:$A$205,B1230)*(ROW('Номенклатура'!$A$6:$A$205)-5)))&amp;"")</f>
        <v/>
      </c>
      <c r="F1230" s="18" t="str">
        <f>IF(OR(I1230="ОК",I1230="Учтено: добавьте пояснение"),IF(C1230="Приход",D1230,IF(C1230="Корректировка остатка",D1230,-D1230)),"")</f>
        <v/>
      </c>
      <c r="G1230" s="13"/>
      <c r="H1230" s="15" t="str">
        <f>IF(OR(B1230="",SUMPRODUCT(--EXACT('Номенклатура'!$A$6:$A$205,B1230))&lt;&gt;1),"",INDEX('Номенклатура'!$B$6:$B$205,SUMPRODUCT(EXACT('Номенклатура'!$A$6:$A$205,B1230)*(ROW('Номенклатура'!$A$6:$A$205)-5)))&amp;"")</f>
        <v/>
      </c>
      <c r="I1230" s="15" t="str">
        <f>IF(COUNTA(A1230:D1230,G1230)=0,"",IF(NOT(ISNUMBER(A1230)),"Укажите дату",IF(B1230="","Укажите код",IF(NOT(AND(ISTEXT(B1230),LEN(B1230)&gt;0,LEN(B1230)&lt;=30,ISNUMBER(FIND(LEFT(B1230,1),"ABCDEFGHIJKLMNOPQRSTUVWXYZ")),SUMPRODUCT((MID(B1230,{1,2,3,4,5,6,7,8,9,10,11,12,13,14,15,16,17,18,19,20,21,22,23,24,25,26,27,28,29,30},1)&lt;&gt;"")*ISERROR(FIND(MID(B1230,{1,2,3,4,5,6,7,8,9,10,11,12,13,14,15,16,17,18,19,20,21,22,23,24,25,26,27,28,29,30},1),"ABCDEFGHIJKLMNOPQRSTUVWXYZ0123456789-_")))=0,ISERROR(VALUE(B1230)))),"Недопустимый код: только латинские буквы A-Z в верхнем регистре, цифры, - и _; начало с буквы, до 30 символов (например MILK-001)",IF(SUMPRODUCT(--EXACT('Номенклатура'!$A$6:$A$205,B1230))=0,"Код не найден в номенклатуре",IF(SUMPRODUCT(--EXACT('Номенклатура'!$A$6:$A$205,B1230))&gt;1,"Код повторяется в номенклатуре",IF(ISNA(MATCH(C1230,{"Приход","Расход","Списание","Корректировка остатка"},0)),"Выберите тип операции",IF(NOT(ISNUMBER(D1230)),"Укажите количество",IF(D1230=0,"Количество не может быть 0",IF(AND(C1230&lt;&gt;"Корректировка остатка",D1230&lt;0),"Для этого типа количество положительное",IF(NOT(ISNUMBER('Номенклатура'!$C$2)),"Укажите дату начала учёта",IF(A1230&lt;INT('Номенклатура'!$C$2),"Раньше даты начала учёта: НЕ учтено",IF(AND(C1230="Корректировка остатка",TRIM(G1230)=""),"Учтено: добавьте пояснение","ОК")))))))))))))</f>
        <v/>
      </c>
    </row>
    <row r="1231" spans="1:9" x14ac:dyDescent="0.25">
      <c r="A1231" s="16"/>
      <c r="B1231" s="13"/>
      <c r="C1231" s="13"/>
      <c r="D1231" s="14"/>
      <c r="E1231" s="17" t="str">
        <f>IF(OR(B1231="",SUMPRODUCT(--EXACT('Номенклатура'!$A$6:$A$205,B1231))&lt;&gt;1),"",INDEX('Номенклатура'!$D$6:$D$205,SUMPRODUCT(EXACT('Номенклатура'!$A$6:$A$205,B1231)*(ROW('Номенклатура'!$A$6:$A$205)-5)))&amp;"")</f>
        <v/>
      </c>
      <c r="F1231" s="18" t="str">
        <f>IF(OR(I1231="ОК",I1231="Учтено: добавьте пояснение"),IF(C1231="Приход",D1231,IF(C1231="Корректировка остатка",D1231,-D1231)),"")</f>
        <v/>
      </c>
      <c r="G1231" s="13"/>
      <c r="H1231" s="15" t="str">
        <f>IF(OR(B1231="",SUMPRODUCT(--EXACT('Номенклатура'!$A$6:$A$205,B1231))&lt;&gt;1),"",INDEX('Номенклатура'!$B$6:$B$205,SUMPRODUCT(EXACT('Номенклатура'!$A$6:$A$205,B1231)*(ROW('Номенклатура'!$A$6:$A$205)-5)))&amp;"")</f>
        <v/>
      </c>
      <c r="I1231" s="15" t="str">
        <f>IF(COUNTA(A1231:D1231,G1231)=0,"",IF(NOT(ISNUMBER(A1231)),"Укажите дату",IF(B1231="","Укажите код",IF(NOT(AND(ISTEXT(B1231),LEN(B1231)&gt;0,LEN(B1231)&lt;=30,ISNUMBER(FIND(LEFT(B1231,1),"ABCDEFGHIJKLMNOPQRSTUVWXYZ")),SUMPRODUCT((MID(B1231,{1,2,3,4,5,6,7,8,9,10,11,12,13,14,15,16,17,18,19,20,21,22,23,24,25,26,27,28,29,30},1)&lt;&gt;"")*ISERROR(FIND(MID(B1231,{1,2,3,4,5,6,7,8,9,10,11,12,13,14,15,16,17,18,19,20,21,22,23,24,25,26,27,28,29,30},1),"ABCDEFGHIJKLMNOPQRSTUVWXYZ0123456789-_")))=0,ISERROR(VALUE(B1231)))),"Недопустимый код: только латинские буквы A-Z в верхнем регистре, цифры, - и _; начало с буквы, до 30 символов (например MILK-001)",IF(SUMPRODUCT(--EXACT('Номенклатура'!$A$6:$A$205,B1231))=0,"Код не найден в номенклатуре",IF(SUMPRODUCT(--EXACT('Номенклатура'!$A$6:$A$205,B1231))&gt;1,"Код повторяется в номенклатуре",IF(ISNA(MATCH(C1231,{"Приход","Расход","Списание","Корректировка остатка"},0)),"Выберите тип операции",IF(NOT(ISNUMBER(D1231)),"Укажите количество",IF(D1231=0,"Количество не может быть 0",IF(AND(C1231&lt;&gt;"Корректировка остатка",D1231&lt;0),"Для этого типа количество положительное",IF(NOT(ISNUMBER('Номенклатура'!$C$2)),"Укажите дату начала учёта",IF(A1231&lt;INT('Номенклатура'!$C$2),"Раньше даты начала учёта: НЕ учтено",IF(AND(C1231="Корректировка остатка",TRIM(G1231)=""),"Учтено: добавьте пояснение","ОК")))))))))))))</f>
        <v/>
      </c>
    </row>
    <row r="1232" spans="1:9" x14ac:dyDescent="0.25">
      <c r="A1232" s="16"/>
      <c r="B1232" s="13"/>
      <c r="C1232" s="13"/>
      <c r="D1232" s="14"/>
      <c r="E1232" s="17" t="str">
        <f>IF(OR(B1232="",SUMPRODUCT(--EXACT('Номенклатура'!$A$6:$A$205,B1232))&lt;&gt;1),"",INDEX('Номенклатура'!$D$6:$D$205,SUMPRODUCT(EXACT('Номенклатура'!$A$6:$A$205,B1232)*(ROW('Номенклатура'!$A$6:$A$205)-5)))&amp;"")</f>
        <v/>
      </c>
      <c r="F1232" s="18" t="str">
        <f>IF(OR(I1232="ОК",I1232="Учтено: добавьте пояснение"),IF(C1232="Приход",D1232,IF(C1232="Корректировка остатка",D1232,-D1232)),"")</f>
        <v/>
      </c>
      <c r="G1232" s="13"/>
      <c r="H1232" s="15" t="str">
        <f>IF(OR(B1232="",SUMPRODUCT(--EXACT('Номенклатура'!$A$6:$A$205,B1232))&lt;&gt;1),"",INDEX('Номенклатура'!$B$6:$B$205,SUMPRODUCT(EXACT('Номенклатура'!$A$6:$A$205,B1232)*(ROW('Номенклатура'!$A$6:$A$205)-5)))&amp;"")</f>
        <v/>
      </c>
      <c r="I1232" s="15" t="str">
        <f>IF(COUNTA(A1232:D1232,G1232)=0,"",IF(NOT(ISNUMBER(A1232)),"Укажите дату",IF(B1232="","Укажите код",IF(NOT(AND(ISTEXT(B1232),LEN(B1232)&gt;0,LEN(B1232)&lt;=30,ISNUMBER(FIND(LEFT(B1232,1),"ABCDEFGHIJKLMNOPQRSTUVWXYZ")),SUMPRODUCT((MID(B1232,{1,2,3,4,5,6,7,8,9,10,11,12,13,14,15,16,17,18,19,20,21,22,23,24,25,26,27,28,29,30},1)&lt;&gt;"")*ISERROR(FIND(MID(B1232,{1,2,3,4,5,6,7,8,9,10,11,12,13,14,15,16,17,18,19,20,21,22,23,24,25,26,27,28,29,30},1),"ABCDEFGHIJKLMNOPQRSTUVWXYZ0123456789-_")))=0,ISERROR(VALUE(B1232)))),"Недопустимый код: только латинские буквы A-Z в верхнем регистре, цифры, - и _; начало с буквы, до 30 символов (например MILK-001)",IF(SUMPRODUCT(--EXACT('Номенклатура'!$A$6:$A$205,B1232))=0,"Код не найден в номенклатуре",IF(SUMPRODUCT(--EXACT('Номенклатура'!$A$6:$A$205,B1232))&gt;1,"Код повторяется в номенклатуре",IF(ISNA(MATCH(C1232,{"Приход","Расход","Списание","Корректировка остатка"},0)),"Выберите тип операции",IF(NOT(ISNUMBER(D1232)),"Укажите количество",IF(D1232=0,"Количество не может быть 0",IF(AND(C1232&lt;&gt;"Корректировка остатка",D1232&lt;0),"Для этого типа количество положительное",IF(NOT(ISNUMBER('Номенклатура'!$C$2)),"Укажите дату начала учёта",IF(A1232&lt;INT('Номенклатура'!$C$2),"Раньше даты начала учёта: НЕ учтено",IF(AND(C1232="Корректировка остатка",TRIM(G1232)=""),"Учтено: добавьте пояснение","ОК")))))))))))))</f>
        <v/>
      </c>
    </row>
    <row r="1233" spans="1:9" x14ac:dyDescent="0.25">
      <c r="A1233" s="16"/>
      <c r="B1233" s="13"/>
      <c r="C1233" s="13"/>
      <c r="D1233" s="14"/>
      <c r="E1233" s="17" t="str">
        <f>IF(OR(B1233="",SUMPRODUCT(--EXACT('Номенклатура'!$A$6:$A$205,B1233))&lt;&gt;1),"",INDEX('Номенклатура'!$D$6:$D$205,SUMPRODUCT(EXACT('Номенклатура'!$A$6:$A$205,B1233)*(ROW('Номенклатура'!$A$6:$A$205)-5)))&amp;"")</f>
        <v/>
      </c>
      <c r="F1233" s="18" t="str">
        <f>IF(OR(I1233="ОК",I1233="Учтено: добавьте пояснение"),IF(C1233="Приход",D1233,IF(C1233="Корректировка остатка",D1233,-D1233)),"")</f>
        <v/>
      </c>
      <c r="G1233" s="13"/>
      <c r="H1233" s="15" t="str">
        <f>IF(OR(B1233="",SUMPRODUCT(--EXACT('Номенклатура'!$A$6:$A$205,B1233))&lt;&gt;1),"",INDEX('Номенклатура'!$B$6:$B$205,SUMPRODUCT(EXACT('Номенклатура'!$A$6:$A$205,B1233)*(ROW('Номенклатура'!$A$6:$A$205)-5)))&amp;"")</f>
        <v/>
      </c>
      <c r="I1233" s="15" t="str">
        <f>IF(COUNTA(A1233:D1233,G1233)=0,"",IF(NOT(ISNUMBER(A1233)),"Укажите дату",IF(B1233="","Укажите код",IF(NOT(AND(ISTEXT(B1233),LEN(B1233)&gt;0,LEN(B1233)&lt;=30,ISNUMBER(FIND(LEFT(B1233,1),"ABCDEFGHIJKLMNOPQRSTUVWXYZ")),SUMPRODUCT((MID(B1233,{1,2,3,4,5,6,7,8,9,10,11,12,13,14,15,16,17,18,19,20,21,22,23,24,25,26,27,28,29,30},1)&lt;&gt;"")*ISERROR(FIND(MID(B1233,{1,2,3,4,5,6,7,8,9,10,11,12,13,14,15,16,17,18,19,20,21,22,23,24,25,26,27,28,29,30},1),"ABCDEFGHIJKLMNOPQRSTUVWXYZ0123456789-_")))=0,ISERROR(VALUE(B1233)))),"Недопустимый код: только латинские буквы A-Z в верхнем регистре, цифры, - и _; начало с буквы, до 30 символов (например MILK-001)",IF(SUMPRODUCT(--EXACT('Номенклатура'!$A$6:$A$205,B1233))=0,"Код не найден в номенклатуре",IF(SUMPRODUCT(--EXACT('Номенклатура'!$A$6:$A$205,B1233))&gt;1,"Код повторяется в номенклатуре",IF(ISNA(MATCH(C1233,{"Приход","Расход","Списание","Корректировка остатка"},0)),"Выберите тип операции",IF(NOT(ISNUMBER(D1233)),"Укажите количество",IF(D1233=0,"Количество не может быть 0",IF(AND(C1233&lt;&gt;"Корректировка остатка",D1233&lt;0),"Для этого типа количество положительное",IF(NOT(ISNUMBER('Номенклатура'!$C$2)),"Укажите дату начала учёта",IF(A1233&lt;INT('Номенклатура'!$C$2),"Раньше даты начала учёта: НЕ учтено",IF(AND(C1233="Корректировка остатка",TRIM(G1233)=""),"Учтено: добавьте пояснение","ОК")))))))))))))</f>
        <v/>
      </c>
    </row>
    <row r="1234" spans="1:9" x14ac:dyDescent="0.25">
      <c r="A1234" s="16"/>
      <c r="B1234" s="13"/>
      <c r="C1234" s="13"/>
      <c r="D1234" s="14"/>
      <c r="E1234" s="17" t="str">
        <f>IF(OR(B1234="",SUMPRODUCT(--EXACT('Номенклатура'!$A$6:$A$205,B1234))&lt;&gt;1),"",INDEX('Номенклатура'!$D$6:$D$205,SUMPRODUCT(EXACT('Номенклатура'!$A$6:$A$205,B1234)*(ROW('Номенклатура'!$A$6:$A$205)-5)))&amp;"")</f>
        <v/>
      </c>
      <c r="F1234" s="18" t="str">
        <f>IF(OR(I1234="ОК",I1234="Учтено: добавьте пояснение"),IF(C1234="Приход",D1234,IF(C1234="Корректировка остатка",D1234,-D1234)),"")</f>
        <v/>
      </c>
      <c r="G1234" s="13"/>
      <c r="H1234" s="15" t="str">
        <f>IF(OR(B1234="",SUMPRODUCT(--EXACT('Номенклатура'!$A$6:$A$205,B1234))&lt;&gt;1),"",INDEX('Номенклатура'!$B$6:$B$205,SUMPRODUCT(EXACT('Номенклатура'!$A$6:$A$205,B1234)*(ROW('Номенклатура'!$A$6:$A$205)-5)))&amp;"")</f>
        <v/>
      </c>
      <c r="I1234" s="15" t="str">
        <f>IF(COUNTA(A1234:D1234,G1234)=0,"",IF(NOT(ISNUMBER(A1234)),"Укажите дату",IF(B1234="","Укажите код",IF(NOT(AND(ISTEXT(B1234),LEN(B1234)&gt;0,LEN(B1234)&lt;=30,ISNUMBER(FIND(LEFT(B1234,1),"ABCDEFGHIJKLMNOPQRSTUVWXYZ")),SUMPRODUCT((MID(B1234,{1,2,3,4,5,6,7,8,9,10,11,12,13,14,15,16,17,18,19,20,21,22,23,24,25,26,27,28,29,30},1)&lt;&gt;"")*ISERROR(FIND(MID(B1234,{1,2,3,4,5,6,7,8,9,10,11,12,13,14,15,16,17,18,19,20,21,22,23,24,25,26,27,28,29,30},1),"ABCDEFGHIJKLMNOPQRSTUVWXYZ0123456789-_")))=0,ISERROR(VALUE(B1234)))),"Недопустимый код: только латинские буквы A-Z в верхнем регистре, цифры, - и _; начало с буквы, до 30 символов (например MILK-001)",IF(SUMPRODUCT(--EXACT('Номенклатура'!$A$6:$A$205,B1234))=0,"Код не найден в номенклатуре",IF(SUMPRODUCT(--EXACT('Номенклатура'!$A$6:$A$205,B1234))&gt;1,"Код повторяется в номенклатуре",IF(ISNA(MATCH(C1234,{"Приход","Расход","Списание","Корректировка остатка"},0)),"Выберите тип операции",IF(NOT(ISNUMBER(D1234)),"Укажите количество",IF(D1234=0,"Количество не может быть 0",IF(AND(C1234&lt;&gt;"Корректировка остатка",D1234&lt;0),"Для этого типа количество положительное",IF(NOT(ISNUMBER('Номенклатура'!$C$2)),"Укажите дату начала учёта",IF(A1234&lt;INT('Номенклатура'!$C$2),"Раньше даты начала учёта: НЕ учтено",IF(AND(C1234="Корректировка остатка",TRIM(G1234)=""),"Учтено: добавьте пояснение","ОК")))))))))))))</f>
        <v/>
      </c>
    </row>
    <row r="1235" spans="1:9" x14ac:dyDescent="0.25">
      <c r="A1235" s="16"/>
      <c r="B1235" s="13"/>
      <c r="C1235" s="13"/>
      <c r="D1235" s="14"/>
      <c r="E1235" s="17" t="str">
        <f>IF(OR(B1235="",SUMPRODUCT(--EXACT('Номенклатура'!$A$6:$A$205,B1235))&lt;&gt;1),"",INDEX('Номенклатура'!$D$6:$D$205,SUMPRODUCT(EXACT('Номенклатура'!$A$6:$A$205,B1235)*(ROW('Номенклатура'!$A$6:$A$205)-5)))&amp;"")</f>
        <v/>
      </c>
      <c r="F1235" s="18" t="str">
        <f>IF(OR(I1235="ОК",I1235="Учтено: добавьте пояснение"),IF(C1235="Приход",D1235,IF(C1235="Корректировка остатка",D1235,-D1235)),"")</f>
        <v/>
      </c>
      <c r="G1235" s="13"/>
      <c r="H1235" s="15" t="str">
        <f>IF(OR(B1235="",SUMPRODUCT(--EXACT('Номенклатура'!$A$6:$A$205,B1235))&lt;&gt;1),"",INDEX('Номенклатура'!$B$6:$B$205,SUMPRODUCT(EXACT('Номенклатура'!$A$6:$A$205,B1235)*(ROW('Номенклатура'!$A$6:$A$205)-5)))&amp;"")</f>
        <v/>
      </c>
      <c r="I1235" s="15" t="str">
        <f>IF(COUNTA(A1235:D1235,G1235)=0,"",IF(NOT(ISNUMBER(A1235)),"Укажите дату",IF(B1235="","Укажите код",IF(NOT(AND(ISTEXT(B1235),LEN(B1235)&gt;0,LEN(B1235)&lt;=30,ISNUMBER(FIND(LEFT(B1235,1),"ABCDEFGHIJKLMNOPQRSTUVWXYZ")),SUMPRODUCT((MID(B1235,{1,2,3,4,5,6,7,8,9,10,11,12,13,14,15,16,17,18,19,20,21,22,23,24,25,26,27,28,29,30},1)&lt;&gt;"")*ISERROR(FIND(MID(B1235,{1,2,3,4,5,6,7,8,9,10,11,12,13,14,15,16,17,18,19,20,21,22,23,24,25,26,27,28,29,30},1),"ABCDEFGHIJKLMNOPQRSTUVWXYZ0123456789-_")))=0,ISERROR(VALUE(B1235)))),"Недопустимый код: только латинские буквы A-Z в верхнем регистре, цифры, - и _; начало с буквы, до 30 символов (например MILK-001)",IF(SUMPRODUCT(--EXACT('Номенклатура'!$A$6:$A$205,B1235))=0,"Код не найден в номенклатуре",IF(SUMPRODUCT(--EXACT('Номенклатура'!$A$6:$A$205,B1235))&gt;1,"Код повторяется в номенклатуре",IF(ISNA(MATCH(C1235,{"Приход","Расход","Списание","Корректировка остатка"},0)),"Выберите тип операции",IF(NOT(ISNUMBER(D1235)),"Укажите количество",IF(D1235=0,"Количество не может быть 0",IF(AND(C1235&lt;&gt;"Корректировка остатка",D1235&lt;0),"Для этого типа количество положительное",IF(NOT(ISNUMBER('Номенклатура'!$C$2)),"Укажите дату начала учёта",IF(A1235&lt;INT('Номенклатура'!$C$2),"Раньше даты начала учёта: НЕ учтено",IF(AND(C1235="Корректировка остатка",TRIM(G1235)=""),"Учтено: добавьте пояснение","ОК")))))))))))))</f>
        <v/>
      </c>
    </row>
    <row r="1236" spans="1:9" x14ac:dyDescent="0.25">
      <c r="A1236" s="16"/>
      <c r="B1236" s="13"/>
      <c r="C1236" s="13"/>
      <c r="D1236" s="14"/>
      <c r="E1236" s="17" t="str">
        <f>IF(OR(B1236="",SUMPRODUCT(--EXACT('Номенклатура'!$A$6:$A$205,B1236))&lt;&gt;1),"",INDEX('Номенклатура'!$D$6:$D$205,SUMPRODUCT(EXACT('Номенклатура'!$A$6:$A$205,B1236)*(ROW('Номенклатура'!$A$6:$A$205)-5)))&amp;"")</f>
        <v/>
      </c>
      <c r="F1236" s="18" t="str">
        <f>IF(OR(I1236="ОК",I1236="Учтено: добавьте пояснение"),IF(C1236="Приход",D1236,IF(C1236="Корректировка остатка",D1236,-D1236)),"")</f>
        <v/>
      </c>
      <c r="G1236" s="13"/>
      <c r="H1236" s="15" t="str">
        <f>IF(OR(B1236="",SUMPRODUCT(--EXACT('Номенклатура'!$A$6:$A$205,B1236))&lt;&gt;1),"",INDEX('Номенклатура'!$B$6:$B$205,SUMPRODUCT(EXACT('Номенклатура'!$A$6:$A$205,B1236)*(ROW('Номенклатура'!$A$6:$A$205)-5)))&amp;"")</f>
        <v/>
      </c>
      <c r="I1236" s="15" t="str">
        <f>IF(COUNTA(A1236:D1236,G1236)=0,"",IF(NOT(ISNUMBER(A1236)),"Укажите дату",IF(B1236="","Укажите код",IF(NOT(AND(ISTEXT(B1236),LEN(B1236)&gt;0,LEN(B1236)&lt;=30,ISNUMBER(FIND(LEFT(B1236,1),"ABCDEFGHIJKLMNOPQRSTUVWXYZ")),SUMPRODUCT((MID(B1236,{1,2,3,4,5,6,7,8,9,10,11,12,13,14,15,16,17,18,19,20,21,22,23,24,25,26,27,28,29,30},1)&lt;&gt;"")*ISERROR(FIND(MID(B1236,{1,2,3,4,5,6,7,8,9,10,11,12,13,14,15,16,17,18,19,20,21,22,23,24,25,26,27,28,29,30},1),"ABCDEFGHIJKLMNOPQRSTUVWXYZ0123456789-_")))=0,ISERROR(VALUE(B1236)))),"Недопустимый код: только латинские буквы A-Z в верхнем регистре, цифры, - и _; начало с буквы, до 30 символов (например MILK-001)",IF(SUMPRODUCT(--EXACT('Номенклатура'!$A$6:$A$205,B1236))=0,"Код не найден в номенклатуре",IF(SUMPRODUCT(--EXACT('Номенклатура'!$A$6:$A$205,B1236))&gt;1,"Код повторяется в номенклатуре",IF(ISNA(MATCH(C1236,{"Приход","Расход","Списание","Корректировка остатка"},0)),"Выберите тип операции",IF(NOT(ISNUMBER(D1236)),"Укажите количество",IF(D1236=0,"Количество не может быть 0",IF(AND(C1236&lt;&gt;"Корректировка остатка",D1236&lt;0),"Для этого типа количество положительное",IF(NOT(ISNUMBER('Номенклатура'!$C$2)),"Укажите дату начала учёта",IF(A1236&lt;INT('Номенклатура'!$C$2),"Раньше даты начала учёта: НЕ учтено",IF(AND(C1236="Корректировка остатка",TRIM(G1236)=""),"Учтено: добавьте пояснение","ОК")))))))))))))</f>
        <v/>
      </c>
    </row>
    <row r="1237" spans="1:9" x14ac:dyDescent="0.25">
      <c r="A1237" s="16"/>
      <c r="B1237" s="13"/>
      <c r="C1237" s="13"/>
      <c r="D1237" s="14"/>
      <c r="E1237" s="17" t="str">
        <f>IF(OR(B1237="",SUMPRODUCT(--EXACT('Номенклатура'!$A$6:$A$205,B1237))&lt;&gt;1),"",INDEX('Номенклатура'!$D$6:$D$205,SUMPRODUCT(EXACT('Номенклатура'!$A$6:$A$205,B1237)*(ROW('Номенклатура'!$A$6:$A$205)-5)))&amp;"")</f>
        <v/>
      </c>
      <c r="F1237" s="18" t="str">
        <f>IF(OR(I1237="ОК",I1237="Учтено: добавьте пояснение"),IF(C1237="Приход",D1237,IF(C1237="Корректировка остатка",D1237,-D1237)),"")</f>
        <v/>
      </c>
      <c r="G1237" s="13"/>
      <c r="H1237" s="15" t="str">
        <f>IF(OR(B1237="",SUMPRODUCT(--EXACT('Номенклатура'!$A$6:$A$205,B1237))&lt;&gt;1),"",INDEX('Номенклатура'!$B$6:$B$205,SUMPRODUCT(EXACT('Номенклатура'!$A$6:$A$205,B1237)*(ROW('Номенклатура'!$A$6:$A$205)-5)))&amp;"")</f>
        <v/>
      </c>
      <c r="I1237" s="15" t="str">
        <f>IF(COUNTA(A1237:D1237,G1237)=0,"",IF(NOT(ISNUMBER(A1237)),"Укажите дату",IF(B1237="","Укажите код",IF(NOT(AND(ISTEXT(B1237),LEN(B1237)&gt;0,LEN(B1237)&lt;=30,ISNUMBER(FIND(LEFT(B1237,1),"ABCDEFGHIJKLMNOPQRSTUVWXYZ")),SUMPRODUCT((MID(B1237,{1,2,3,4,5,6,7,8,9,10,11,12,13,14,15,16,17,18,19,20,21,22,23,24,25,26,27,28,29,30},1)&lt;&gt;"")*ISERROR(FIND(MID(B1237,{1,2,3,4,5,6,7,8,9,10,11,12,13,14,15,16,17,18,19,20,21,22,23,24,25,26,27,28,29,30},1),"ABCDEFGHIJKLMNOPQRSTUVWXYZ0123456789-_")))=0,ISERROR(VALUE(B1237)))),"Недопустимый код: только латинские буквы A-Z в верхнем регистре, цифры, - и _; начало с буквы, до 30 символов (например MILK-001)",IF(SUMPRODUCT(--EXACT('Номенклатура'!$A$6:$A$205,B1237))=0,"Код не найден в номенклатуре",IF(SUMPRODUCT(--EXACT('Номенклатура'!$A$6:$A$205,B1237))&gt;1,"Код повторяется в номенклатуре",IF(ISNA(MATCH(C1237,{"Приход","Расход","Списание","Корректировка остатка"},0)),"Выберите тип операции",IF(NOT(ISNUMBER(D1237)),"Укажите количество",IF(D1237=0,"Количество не может быть 0",IF(AND(C1237&lt;&gt;"Корректировка остатка",D1237&lt;0),"Для этого типа количество положительное",IF(NOT(ISNUMBER('Номенклатура'!$C$2)),"Укажите дату начала учёта",IF(A1237&lt;INT('Номенклатура'!$C$2),"Раньше даты начала учёта: НЕ учтено",IF(AND(C1237="Корректировка остатка",TRIM(G1237)=""),"Учтено: добавьте пояснение","ОК")))))))))))))</f>
        <v/>
      </c>
    </row>
    <row r="1238" spans="1:9" x14ac:dyDescent="0.25">
      <c r="A1238" s="16"/>
      <c r="B1238" s="13"/>
      <c r="C1238" s="13"/>
      <c r="D1238" s="14"/>
      <c r="E1238" s="17" t="str">
        <f>IF(OR(B1238="",SUMPRODUCT(--EXACT('Номенклатура'!$A$6:$A$205,B1238))&lt;&gt;1),"",INDEX('Номенклатура'!$D$6:$D$205,SUMPRODUCT(EXACT('Номенклатура'!$A$6:$A$205,B1238)*(ROW('Номенклатура'!$A$6:$A$205)-5)))&amp;"")</f>
        <v/>
      </c>
      <c r="F1238" s="18" t="str">
        <f>IF(OR(I1238="ОК",I1238="Учтено: добавьте пояснение"),IF(C1238="Приход",D1238,IF(C1238="Корректировка остатка",D1238,-D1238)),"")</f>
        <v/>
      </c>
      <c r="G1238" s="13"/>
      <c r="H1238" s="15" t="str">
        <f>IF(OR(B1238="",SUMPRODUCT(--EXACT('Номенклатура'!$A$6:$A$205,B1238))&lt;&gt;1),"",INDEX('Номенклатура'!$B$6:$B$205,SUMPRODUCT(EXACT('Номенклатура'!$A$6:$A$205,B1238)*(ROW('Номенклатура'!$A$6:$A$205)-5)))&amp;"")</f>
        <v/>
      </c>
      <c r="I1238" s="15" t="str">
        <f>IF(COUNTA(A1238:D1238,G1238)=0,"",IF(NOT(ISNUMBER(A1238)),"Укажите дату",IF(B1238="","Укажите код",IF(NOT(AND(ISTEXT(B1238),LEN(B1238)&gt;0,LEN(B1238)&lt;=30,ISNUMBER(FIND(LEFT(B1238,1),"ABCDEFGHIJKLMNOPQRSTUVWXYZ")),SUMPRODUCT((MID(B1238,{1,2,3,4,5,6,7,8,9,10,11,12,13,14,15,16,17,18,19,20,21,22,23,24,25,26,27,28,29,30},1)&lt;&gt;"")*ISERROR(FIND(MID(B1238,{1,2,3,4,5,6,7,8,9,10,11,12,13,14,15,16,17,18,19,20,21,22,23,24,25,26,27,28,29,30},1),"ABCDEFGHIJKLMNOPQRSTUVWXYZ0123456789-_")))=0,ISERROR(VALUE(B1238)))),"Недопустимый код: только латинские буквы A-Z в верхнем регистре, цифры, - и _; начало с буквы, до 30 символов (например MILK-001)",IF(SUMPRODUCT(--EXACT('Номенклатура'!$A$6:$A$205,B1238))=0,"Код не найден в номенклатуре",IF(SUMPRODUCT(--EXACT('Номенклатура'!$A$6:$A$205,B1238))&gt;1,"Код повторяется в номенклатуре",IF(ISNA(MATCH(C1238,{"Приход","Расход","Списание","Корректировка остатка"},0)),"Выберите тип операции",IF(NOT(ISNUMBER(D1238)),"Укажите количество",IF(D1238=0,"Количество не может быть 0",IF(AND(C1238&lt;&gt;"Корректировка остатка",D1238&lt;0),"Для этого типа количество положительное",IF(NOT(ISNUMBER('Номенклатура'!$C$2)),"Укажите дату начала учёта",IF(A1238&lt;INT('Номенклатура'!$C$2),"Раньше даты начала учёта: НЕ учтено",IF(AND(C1238="Корректировка остатка",TRIM(G1238)=""),"Учтено: добавьте пояснение","ОК")))))))))))))</f>
        <v/>
      </c>
    </row>
    <row r="1239" spans="1:9" x14ac:dyDescent="0.25">
      <c r="A1239" s="16"/>
      <c r="B1239" s="13"/>
      <c r="C1239" s="13"/>
      <c r="D1239" s="14"/>
      <c r="E1239" s="17" t="str">
        <f>IF(OR(B1239="",SUMPRODUCT(--EXACT('Номенклатура'!$A$6:$A$205,B1239))&lt;&gt;1),"",INDEX('Номенклатура'!$D$6:$D$205,SUMPRODUCT(EXACT('Номенклатура'!$A$6:$A$205,B1239)*(ROW('Номенклатура'!$A$6:$A$205)-5)))&amp;"")</f>
        <v/>
      </c>
      <c r="F1239" s="18" t="str">
        <f>IF(OR(I1239="ОК",I1239="Учтено: добавьте пояснение"),IF(C1239="Приход",D1239,IF(C1239="Корректировка остатка",D1239,-D1239)),"")</f>
        <v/>
      </c>
      <c r="G1239" s="13"/>
      <c r="H1239" s="15" t="str">
        <f>IF(OR(B1239="",SUMPRODUCT(--EXACT('Номенклатура'!$A$6:$A$205,B1239))&lt;&gt;1),"",INDEX('Номенклатура'!$B$6:$B$205,SUMPRODUCT(EXACT('Номенклатура'!$A$6:$A$205,B1239)*(ROW('Номенклатура'!$A$6:$A$205)-5)))&amp;"")</f>
        <v/>
      </c>
      <c r="I1239" s="15" t="str">
        <f>IF(COUNTA(A1239:D1239,G1239)=0,"",IF(NOT(ISNUMBER(A1239)),"Укажите дату",IF(B1239="","Укажите код",IF(NOT(AND(ISTEXT(B1239),LEN(B1239)&gt;0,LEN(B1239)&lt;=30,ISNUMBER(FIND(LEFT(B1239,1),"ABCDEFGHIJKLMNOPQRSTUVWXYZ")),SUMPRODUCT((MID(B1239,{1,2,3,4,5,6,7,8,9,10,11,12,13,14,15,16,17,18,19,20,21,22,23,24,25,26,27,28,29,30},1)&lt;&gt;"")*ISERROR(FIND(MID(B1239,{1,2,3,4,5,6,7,8,9,10,11,12,13,14,15,16,17,18,19,20,21,22,23,24,25,26,27,28,29,30},1),"ABCDEFGHIJKLMNOPQRSTUVWXYZ0123456789-_")))=0,ISERROR(VALUE(B1239)))),"Недопустимый код: только латинские буквы A-Z в верхнем регистре, цифры, - и _; начало с буквы, до 30 символов (например MILK-001)",IF(SUMPRODUCT(--EXACT('Номенклатура'!$A$6:$A$205,B1239))=0,"Код не найден в номенклатуре",IF(SUMPRODUCT(--EXACT('Номенклатура'!$A$6:$A$205,B1239))&gt;1,"Код повторяется в номенклатуре",IF(ISNA(MATCH(C1239,{"Приход","Расход","Списание","Корректировка остатка"},0)),"Выберите тип операции",IF(NOT(ISNUMBER(D1239)),"Укажите количество",IF(D1239=0,"Количество не может быть 0",IF(AND(C1239&lt;&gt;"Корректировка остатка",D1239&lt;0),"Для этого типа количество положительное",IF(NOT(ISNUMBER('Номенклатура'!$C$2)),"Укажите дату начала учёта",IF(A1239&lt;INT('Номенклатура'!$C$2),"Раньше даты начала учёта: НЕ учтено",IF(AND(C1239="Корректировка остатка",TRIM(G1239)=""),"Учтено: добавьте пояснение","ОК")))))))))))))</f>
        <v/>
      </c>
    </row>
    <row r="1240" spans="1:9" x14ac:dyDescent="0.25">
      <c r="A1240" s="16"/>
      <c r="B1240" s="13"/>
      <c r="C1240" s="13"/>
      <c r="D1240" s="14"/>
      <c r="E1240" s="17" t="str">
        <f>IF(OR(B1240="",SUMPRODUCT(--EXACT('Номенклатура'!$A$6:$A$205,B1240))&lt;&gt;1),"",INDEX('Номенклатура'!$D$6:$D$205,SUMPRODUCT(EXACT('Номенклатура'!$A$6:$A$205,B1240)*(ROW('Номенклатура'!$A$6:$A$205)-5)))&amp;"")</f>
        <v/>
      </c>
      <c r="F1240" s="18" t="str">
        <f>IF(OR(I1240="ОК",I1240="Учтено: добавьте пояснение"),IF(C1240="Приход",D1240,IF(C1240="Корректировка остатка",D1240,-D1240)),"")</f>
        <v/>
      </c>
      <c r="G1240" s="13"/>
      <c r="H1240" s="15" t="str">
        <f>IF(OR(B1240="",SUMPRODUCT(--EXACT('Номенклатура'!$A$6:$A$205,B1240))&lt;&gt;1),"",INDEX('Номенклатура'!$B$6:$B$205,SUMPRODUCT(EXACT('Номенклатура'!$A$6:$A$205,B1240)*(ROW('Номенклатура'!$A$6:$A$205)-5)))&amp;"")</f>
        <v/>
      </c>
      <c r="I1240" s="15" t="str">
        <f>IF(COUNTA(A1240:D1240,G1240)=0,"",IF(NOT(ISNUMBER(A1240)),"Укажите дату",IF(B1240="","Укажите код",IF(NOT(AND(ISTEXT(B1240),LEN(B1240)&gt;0,LEN(B1240)&lt;=30,ISNUMBER(FIND(LEFT(B1240,1),"ABCDEFGHIJKLMNOPQRSTUVWXYZ")),SUMPRODUCT((MID(B1240,{1,2,3,4,5,6,7,8,9,10,11,12,13,14,15,16,17,18,19,20,21,22,23,24,25,26,27,28,29,30},1)&lt;&gt;"")*ISERROR(FIND(MID(B1240,{1,2,3,4,5,6,7,8,9,10,11,12,13,14,15,16,17,18,19,20,21,22,23,24,25,26,27,28,29,30},1),"ABCDEFGHIJKLMNOPQRSTUVWXYZ0123456789-_")))=0,ISERROR(VALUE(B1240)))),"Недопустимый код: только латинские буквы A-Z в верхнем регистре, цифры, - и _; начало с буквы, до 30 символов (например MILK-001)",IF(SUMPRODUCT(--EXACT('Номенклатура'!$A$6:$A$205,B1240))=0,"Код не найден в номенклатуре",IF(SUMPRODUCT(--EXACT('Номенклатура'!$A$6:$A$205,B1240))&gt;1,"Код повторяется в номенклатуре",IF(ISNA(MATCH(C1240,{"Приход","Расход","Списание","Корректировка остатка"},0)),"Выберите тип операции",IF(NOT(ISNUMBER(D1240)),"Укажите количество",IF(D1240=0,"Количество не может быть 0",IF(AND(C1240&lt;&gt;"Корректировка остатка",D1240&lt;0),"Для этого типа количество положительное",IF(NOT(ISNUMBER('Номенклатура'!$C$2)),"Укажите дату начала учёта",IF(A1240&lt;INT('Номенклатура'!$C$2),"Раньше даты начала учёта: НЕ учтено",IF(AND(C1240="Корректировка остатка",TRIM(G1240)=""),"Учтено: добавьте пояснение","ОК")))))))))))))</f>
        <v/>
      </c>
    </row>
    <row r="1241" spans="1:9" x14ac:dyDescent="0.25">
      <c r="A1241" s="16"/>
      <c r="B1241" s="13"/>
      <c r="C1241" s="13"/>
      <c r="D1241" s="14"/>
      <c r="E1241" s="17" t="str">
        <f>IF(OR(B1241="",SUMPRODUCT(--EXACT('Номенклатура'!$A$6:$A$205,B1241))&lt;&gt;1),"",INDEX('Номенклатура'!$D$6:$D$205,SUMPRODUCT(EXACT('Номенклатура'!$A$6:$A$205,B1241)*(ROW('Номенклатура'!$A$6:$A$205)-5)))&amp;"")</f>
        <v/>
      </c>
      <c r="F1241" s="18" t="str">
        <f>IF(OR(I1241="ОК",I1241="Учтено: добавьте пояснение"),IF(C1241="Приход",D1241,IF(C1241="Корректировка остатка",D1241,-D1241)),"")</f>
        <v/>
      </c>
      <c r="G1241" s="13"/>
      <c r="H1241" s="15" t="str">
        <f>IF(OR(B1241="",SUMPRODUCT(--EXACT('Номенклатура'!$A$6:$A$205,B1241))&lt;&gt;1),"",INDEX('Номенклатура'!$B$6:$B$205,SUMPRODUCT(EXACT('Номенклатура'!$A$6:$A$205,B1241)*(ROW('Номенклатура'!$A$6:$A$205)-5)))&amp;"")</f>
        <v/>
      </c>
      <c r="I1241" s="15" t="str">
        <f>IF(COUNTA(A1241:D1241,G1241)=0,"",IF(NOT(ISNUMBER(A1241)),"Укажите дату",IF(B1241="","Укажите код",IF(NOT(AND(ISTEXT(B1241),LEN(B1241)&gt;0,LEN(B1241)&lt;=30,ISNUMBER(FIND(LEFT(B1241,1),"ABCDEFGHIJKLMNOPQRSTUVWXYZ")),SUMPRODUCT((MID(B1241,{1,2,3,4,5,6,7,8,9,10,11,12,13,14,15,16,17,18,19,20,21,22,23,24,25,26,27,28,29,30},1)&lt;&gt;"")*ISERROR(FIND(MID(B1241,{1,2,3,4,5,6,7,8,9,10,11,12,13,14,15,16,17,18,19,20,21,22,23,24,25,26,27,28,29,30},1),"ABCDEFGHIJKLMNOPQRSTUVWXYZ0123456789-_")))=0,ISERROR(VALUE(B1241)))),"Недопустимый код: только латинские буквы A-Z в верхнем регистре, цифры, - и _; начало с буквы, до 30 символов (например MILK-001)",IF(SUMPRODUCT(--EXACT('Номенклатура'!$A$6:$A$205,B1241))=0,"Код не найден в номенклатуре",IF(SUMPRODUCT(--EXACT('Номенклатура'!$A$6:$A$205,B1241))&gt;1,"Код повторяется в номенклатуре",IF(ISNA(MATCH(C1241,{"Приход","Расход","Списание","Корректировка остатка"},0)),"Выберите тип операции",IF(NOT(ISNUMBER(D1241)),"Укажите количество",IF(D1241=0,"Количество не может быть 0",IF(AND(C1241&lt;&gt;"Корректировка остатка",D1241&lt;0),"Для этого типа количество положительное",IF(NOT(ISNUMBER('Номенклатура'!$C$2)),"Укажите дату начала учёта",IF(A1241&lt;INT('Номенклатура'!$C$2),"Раньше даты начала учёта: НЕ учтено",IF(AND(C1241="Корректировка остатка",TRIM(G1241)=""),"Учтено: добавьте пояснение","ОК")))))))))))))</f>
        <v/>
      </c>
    </row>
    <row r="1242" spans="1:9" x14ac:dyDescent="0.25">
      <c r="A1242" s="16"/>
      <c r="B1242" s="13"/>
      <c r="C1242" s="13"/>
      <c r="D1242" s="14"/>
      <c r="E1242" s="17" t="str">
        <f>IF(OR(B1242="",SUMPRODUCT(--EXACT('Номенклатура'!$A$6:$A$205,B1242))&lt;&gt;1),"",INDEX('Номенклатура'!$D$6:$D$205,SUMPRODUCT(EXACT('Номенклатура'!$A$6:$A$205,B1242)*(ROW('Номенклатура'!$A$6:$A$205)-5)))&amp;"")</f>
        <v/>
      </c>
      <c r="F1242" s="18" t="str">
        <f>IF(OR(I1242="ОК",I1242="Учтено: добавьте пояснение"),IF(C1242="Приход",D1242,IF(C1242="Корректировка остатка",D1242,-D1242)),"")</f>
        <v/>
      </c>
      <c r="G1242" s="13"/>
      <c r="H1242" s="15" t="str">
        <f>IF(OR(B1242="",SUMPRODUCT(--EXACT('Номенклатура'!$A$6:$A$205,B1242))&lt;&gt;1),"",INDEX('Номенклатура'!$B$6:$B$205,SUMPRODUCT(EXACT('Номенклатура'!$A$6:$A$205,B1242)*(ROW('Номенклатура'!$A$6:$A$205)-5)))&amp;"")</f>
        <v/>
      </c>
      <c r="I1242" s="15" t="str">
        <f>IF(COUNTA(A1242:D1242,G1242)=0,"",IF(NOT(ISNUMBER(A1242)),"Укажите дату",IF(B1242="","Укажите код",IF(NOT(AND(ISTEXT(B1242),LEN(B1242)&gt;0,LEN(B1242)&lt;=30,ISNUMBER(FIND(LEFT(B1242,1),"ABCDEFGHIJKLMNOPQRSTUVWXYZ")),SUMPRODUCT((MID(B1242,{1,2,3,4,5,6,7,8,9,10,11,12,13,14,15,16,17,18,19,20,21,22,23,24,25,26,27,28,29,30},1)&lt;&gt;"")*ISERROR(FIND(MID(B1242,{1,2,3,4,5,6,7,8,9,10,11,12,13,14,15,16,17,18,19,20,21,22,23,24,25,26,27,28,29,30},1),"ABCDEFGHIJKLMNOPQRSTUVWXYZ0123456789-_")))=0,ISERROR(VALUE(B1242)))),"Недопустимый код: только латинские буквы A-Z в верхнем регистре, цифры, - и _; начало с буквы, до 30 символов (например MILK-001)",IF(SUMPRODUCT(--EXACT('Номенклатура'!$A$6:$A$205,B1242))=0,"Код не найден в номенклатуре",IF(SUMPRODUCT(--EXACT('Номенклатура'!$A$6:$A$205,B1242))&gt;1,"Код повторяется в номенклатуре",IF(ISNA(MATCH(C1242,{"Приход","Расход","Списание","Корректировка остатка"},0)),"Выберите тип операции",IF(NOT(ISNUMBER(D1242)),"Укажите количество",IF(D1242=0,"Количество не может быть 0",IF(AND(C1242&lt;&gt;"Корректировка остатка",D1242&lt;0),"Для этого типа количество положительное",IF(NOT(ISNUMBER('Номенклатура'!$C$2)),"Укажите дату начала учёта",IF(A1242&lt;INT('Номенклатура'!$C$2),"Раньше даты начала учёта: НЕ учтено",IF(AND(C1242="Корректировка остатка",TRIM(G1242)=""),"Учтено: добавьте пояснение","ОК")))))))))))))</f>
        <v/>
      </c>
    </row>
    <row r="1243" spans="1:9" x14ac:dyDescent="0.25">
      <c r="A1243" s="16"/>
      <c r="B1243" s="13"/>
      <c r="C1243" s="13"/>
      <c r="D1243" s="14"/>
      <c r="E1243" s="17" t="str">
        <f>IF(OR(B1243="",SUMPRODUCT(--EXACT('Номенклатура'!$A$6:$A$205,B1243))&lt;&gt;1),"",INDEX('Номенклатура'!$D$6:$D$205,SUMPRODUCT(EXACT('Номенклатура'!$A$6:$A$205,B1243)*(ROW('Номенклатура'!$A$6:$A$205)-5)))&amp;"")</f>
        <v/>
      </c>
      <c r="F1243" s="18" t="str">
        <f>IF(OR(I1243="ОК",I1243="Учтено: добавьте пояснение"),IF(C1243="Приход",D1243,IF(C1243="Корректировка остатка",D1243,-D1243)),"")</f>
        <v/>
      </c>
      <c r="G1243" s="13"/>
      <c r="H1243" s="15" t="str">
        <f>IF(OR(B1243="",SUMPRODUCT(--EXACT('Номенклатура'!$A$6:$A$205,B1243))&lt;&gt;1),"",INDEX('Номенклатура'!$B$6:$B$205,SUMPRODUCT(EXACT('Номенклатура'!$A$6:$A$205,B1243)*(ROW('Номенклатура'!$A$6:$A$205)-5)))&amp;"")</f>
        <v/>
      </c>
      <c r="I1243" s="15" t="str">
        <f>IF(COUNTA(A1243:D1243,G1243)=0,"",IF(NOT(ISNUMBER(A1243)),"Укажите дату",IF(B1243="","Укажите код",IF(NOT(AND(ISTEXT(B1243),LEN(B1243)&gt;0,LEN(B1243)&lt;=30,ISNUMBER(FIND(LEFT(B1243,1),"ABCDEFGHIJKLMNOPQRSTUVWXYZ")),SUMPRODUCT((MID(B1243,{1,2,3,4,5,6,7,8,9,10,11,12,13,14,15,16,17,18,19,20,21,22,23,24,25,26,27,28,29,30},1)&lt;&gt;"")*ISERROR(FIND(MID(B1243,{1,2,3,4,5,6,7,8,9,10,11,12,13,14,15,16,17,18,19,20,21,22,23,24,25,26,27,28,29,30},1),"ABCDEFGHIJKLMNOPQRSTUVWXYZ0123456789-_")))=0,ISERROR(VALUE(B1243)))),"Недопустимый код: только латинские буквы A-Z в верхнем регистре, цифры, - и _; начало с буквы, до 30 символов (например MILK-001)",IF(SUMPRODUCT(--EXACT('Номенклатура'!$A$6:$A$205,B1243))=0,"Код не найден в номенклатуре",IF(SUMPRODUCT(--EXACT('Номенклатура'!$A$6:$A$205,B1243))&gt;1,"Код повторяется в номенклатуре",IF(ISNA(MATCH(C1243,{"Приход","Расход","Списание","Корректировка остатка"},0)),"Выберите тип операции",IF(NOT(ISNUMBER(D1243)),"Укажите количество",IF(D1243=0,"Количество не может быть 0",IF(AND(C1243&lt;&gt;"Корректировка остатка",D1243&lt;0),"Для этого типа количество положительное",IF(NOT(ISNUMBER('Номенклатура'!$C$2)),"Укажите дату начала учёта",IF(A1243&lt;INT('Номенклатура'!$C$2),"Раньше даты начала учёта: НЕ учтено",IF(AND(C1243="Корректировка остатка",TRIM(G1243)=""),"Учтено: добавьте пояснение","ОК")))))))))))))</f>
        <v/>
      </c>
    </row>
    <row r="1244" spans="1:9" x14ac:dyDescent="0.25">
      <c r="A1244" s="16"/>
      <c r="B1244" s="13"/>
      <c r="C1244" s="13"/>
      <c r="D1244" s="14"/>
      <c r="E1244" s="17" t="str">
        <f>IF(OR(B1244="",SUMPRODUCT(--EXACT('Номенклатура'!$A$6:$A$205,B1244))&lt;&gt;1),"",INDEX('Номенклатура'!$D$6:$D$205,SUMPRODUCT(EXACT('Номенклатура'!$A$6:$A$205,B1244)*(ROW('Номенклатура'!$A$6:$A$205)-5)))&amp;"")</f>
        <v/>
      </c>
      <c r="F1244" s="18" t="str">
        <f>IF(OR(I1244="ОК",I1244="Учтено: добавьте пояснение"),IF(C1244="Приход",D1244,IF(C1244="Корректировка остатка",D1244,-D1244)),"")</f>
        <v/>
      </c>
      <c r="G1244" s="13"/>
      <c r="H1244" s="15" t="str">
        <f>IF(OR(B1244="",SUMPRODUCT(--EXACT('Номенклатура'!$A$6:$A$205,B1244))&lt;&gt;1),"",INDEX('Номенклатура'!$B$6:$B$205,SUMPRODUCT(EXACT('Номенклатура'!$A$6:$A$205,B1244)*(ROW('Номенклатура'!$A$6:$A$205)-5)))&amp;"")</f>
        <v/>
      </c>
      <c r="I1244" s="15" t="str">
        <f>IF(COUNTA(A1244:D1244,G1244)=0,"",IF(NOT(ISNUMBER(A1244)),"Укажите дату",IF(B1244="","Укажите код",IF(NOT(AND(ISTEXT(B1244),LEN(B1244)&gt;0,LEN(B1244)&lt;=30,ISNUMBER(FIND(LEFT(B1244,1),"ABCDEFGHIJKLMNOPQRSTUVWXYZ")),SUMPRODUCT((MID(B1244,{1,2,3,4,5,6,7,8,9,10,11,12,13,14,15,16,17,18,19,20,21,22,23,24,25,26,27,28,29,30},1)&lt;&gt;"")*ISERROR(FIND(MID(B1244,{1,2,3,4,5,6,7,8,9,10,11,12,13,14,15,16,17,18,19,20,21,22,23,24,25,26,27,28,29,30},1),"ABCDEFGHIJKLMNOPQRSTUVWXYZ0123456789-_")))=0,ISERROR(VALUE(B1244)))),"Недопустимый код: только латинские буквы A-Z в верхнем регистре, цифры, - и _; начало с буквы, до 30 символов (например MILK-001)",IF(SUMPRODUCT(--EXACT('Номенклатура'!$A$6:$A$205,B1244))=0,"Код не найден в номенклатуре",IF(SUMPRODUCT(--EXACT('Номенклатура'!$A$6:$A$205,B1244))&gt;1,"Код повторяется в номенклатуре",IF(ISNA(MATCH(C1244,{"Приход","Расход","Списание","Корректировка остатка"},0)),"Выберите тип операции",IF(NOT(ISNUMBER(D1244)),"Укажите количество",IF(D1244=0,"Количество не может быть 0",IF(AND(C1244&lt;&gt;"Корректировка остатка",D1244&lt;0),"Для этого типа количество положительное",IF(NOT(ISNUMBER('Номенклатура'!$C$2)),"Укажите дату начала учёта",IF(A1244&lt;INT('Номенклатура'!$C$2),"Раньше даты начала учёта: НЕ учтено",IF(AND(C1244="Корректировка остатка",TRIM(G1244)=""),"Учтено: добавьте пояснение","ОК")))))))))))))</f>
        <v/>
      </c>
    </row>
    <row r="1245" spans="1:9" x14ac:dyDescent="0.25">
      <c r="A1245" s="16"/>
      <c r="B1245" s="13"/>
      <c r="C1245" s="13"/>
      <c r="D1245" s="14"/>
      <c r="E1245" s="17" t="str">
        <f>IF(OR(B1245="",SUMPRODUCT(--EXACT('Номенклатура'!$A$6:$A$205,B1245))&lt;&gt;1),"",INDEX('Номенклатура'!$D$6:$D$205,SUMPRODUCT(EXACT('Номенклатура'!$A$6:$A$205,B1245)*(ROW('Номенклатура'!$A$6:$A$205)-5)))&amp;"")</f>
        <v/>
      </c>
      <c r="F1245" s="18" t="str">
        <f>IF(OR(I1245="ОК",I1245="Учтено: добавьте пояснение"),IF(C1245="Приход",D1245,IF(C1245="Корректировка остатка",D1245,-D1245)),"")</f>
        <v/>
      </c>
      <c r="G1245" s="13"/>
      <c r="H1245" s="15" t="str">
        <f>IF(OR(B1245="",SUMPRODUCT(--EXACT('Номенклатура'!$A$6:$A$205,B1245))&lt;&gt;1),"",INDEX('Номенклатура'!$B$6:$B$205,SUMPRODUCT(EXACT('Номенклатура'!$A$6:$A$205,B1245)*(ROW('Номенклатура'!$A$6:$A$205)-5)))&amp;"")</f>
        <v/>
      </c>
      <c r="I1245" s="15" t="str">
        <f>IF(COUNTA(A1245:D1245,G1245)=0,"",IF(NOT(ISNUMBER(A1245)),"Укажите дату",IF(B1245="","Укажите код",IF(NOT(AND(ISTEXT(B1245),LEN(B1245)&gt;0,LEN(B1245)&lt;=30,ISNUMBER(FIND(LEFT(B1245,1),"ABCDEFGHIJKLMNOPQRSTUVWXYZ")),SUMPRODUCT((MID(B1245,{1,2,3,4,5,6,7,8,9,10,11,12,13,14,15,16,17,18,19,20,21,22,23,24,25,26,27,28,29,30},1)&lt;&gt;"")*ISERROR(FIND(MID(B1245,{1,2,3,4,5,6,7,8,9,10,11,12,13,14,15,16,17,18,19,20,21,22,23,24,25,26,27,28,29,30},1),"ABCDEFGHIJKLMNOPQRSTUVWXYZ0123456789-_")))=0,ISERROR(VALUE(B1245)))),"Недопустимый код: только латинские буквы A-Z в верхнем регистре, цифры, - и _; начало с буквы, до 30 символов (например MILK-001)",IF(SUMPRODUCT(--EXACT('Номенклатура'!$A$6:$A$205,B1245))=0,"Код не найден в номенклатуре",IF(SUMPRODUCT(--EXACT('Номенклатура'!$A$6:$A$205,B1245))&gt;1,"Код повторяется в номенклатуре",IF(ISNA(MATCH(C1245,{"Приход","Расход","Списание","Корректировка остатка"},0)),"Выберите тип операции",IF(NOT(ISNUMBER(D1245)),"Укажите количество",IF(D1245=0,"Количество не может быть 0",IF(AND(C1245&lt;&gt;"Корректировка остатка",D1245&lt;0),"Для этого типа количество положительное",IF(NOT(ISNUMBER('Номенклатура'!$C$2)),"Укажите дату начала учёта",IF(A1245&lt;INT('Номенклатура'!$C$2),"Раньше даты начала учёта: НЕ учтено",IF(AND(C1245="Корректировка остатка",TRIM(G1245)=""),"Учтено: добавьте пояснение","ОК")))))))))))))</f>
        <v/>
      </c>
    </row>
    <row r="1246" spans="1:9" x14ac:dyDescent="0.25">
      <c r="A1246" s="16"/>
      <c r="B1246" s="13"/>
      <c r="C1246" s="13"/>
      <c r="D1246" s="14"/>
      <c r="E1246" s="17" t="str">
        <f>IF(OR(B1246="",SUMPRODUCT(--EXACT('Номенклатура'!$A$6:$A$205,B1246))&lt;&gt;1),"",INDEX('Номенклатура'!$D$6:$D$205,SUMPRODUCT(EXACT('Номенклатура'!$A$6:$A$205,B1246)*(ROW('Номенклатура'!$A$6:$A$205)-5)))&amp;"")</f>
        <v/>
      </c>
      <c r="F1246" s="18" t="str">
        <f>IF(OR(I1246="ОК",I1246="Учтено: добавьте пояснение"),IF(C1246="Приход",D1246,IF(C1246="Корректировка остатка",D1246,-D1246)),"")</f>
        <v/>
      </c>
      <c r="G1246" s="13"/>
      <c r="H1246" s="15" t="str">
        <f>IF(OR(B1246="",SUMPRODUCT(--EXACT('Номенклатура'!$A$6:$A$205,B1246))&lt;&gt;1),"",INDEX('Номенклатура'!$B$6:$B$205,SUMPRODUCT(EXACT('Номенклатура'!$A$6:$A$205,B1246)*(ROW('Номенклатура'!$A$6:$A$205)-5)))&amp;"")</f>
        <v/>
      </c>
      <c r="I1246" s="15" t="str">
        <f>IF(COUNTA(A1246:D1246,G1246)=0,"",IF(NOT(ISNUMBER(A1246)),"Укажите дату",IF(B1246="","Укажите код",IF(NOT(AND(ISTEXT(B1246),LEN(B1246)&gt;0,LEN(B1246)&lt;=30,ISNUMBER(FIND(LEFT(B1246,1),"ABCDEFGHIJKLMNOPQRSTUVWXYZ")),SUMPRODUCT((MID(B1246,{1,2,3,4,5,6,7,8,9,10,11,12,13,14,15,16,17,18,19,20,21,22,23,24,25,26,27,28,29,30},1)&lt;&gt;"")*ISERROR(FIND(MID(B1246,{1,2,3,4,5,6,7,8,9,10,11,12,13,14,15,16,17,18,19,20,21,22,23,24,25,26,27,28,29,30},1),"ABCDEFGHIJKLMNOPQRSTUVWXYZ0123456789-_")))=0,ISERROR(VALUE(B1246)))),"Недопустимый код: только латинские буквы A-Z в верхнем регистре, цифры, - и _; начало с буквы, до 30 символов (например MILK-001)",IF(SUMPRODUCT(--EXACT('Номенклатура'!$A$6:$A$205,B1246))=0,"Код не найден в номенклатуре",IF(SUMPRODUCT(--EXACT('Номенклатура'!$A$6:$A$205,B1246))&gt;1,"Код повторяется в номенклатуре",IF(ISNA(MATCH(C1246,{"Приход","Расход","Списание","Корректировка остатка"},0)),"Выберите тип операции",IF(NOT(ISNUMBER(D1246)),"Укажите количество",IF(D1246=0,"Количество не может быть 0",IF(AND(C1246&lt;&gt;"Корректировка остатка",D1246&lt;0),"Для этого типа количество положительное",IF(NOT(ISNUMBER('Номенклатура'!$C$2)),"Укажите дату начала учёта",IF(A1246&lt;INT('Номенклатура'!$C$2),"Раньше даты начала учёта: НЕ учтено",IF(AND(C1246="Корректировка остатка",TRIM(G1246)=""),"Учтено: добавьте пояснение","ОК")))))))))))))</f>
        <v/>
      </c>
    </row>
    <row r="1247" spans="1:9" x14ac:dyDescent="0.25">
      <c r="A1247" s="16"/>
      <c r="B1247" s="13"/>
      <c r="C1247" s="13"/>
      <c r="D1247" s="14"/>
      <c r="E1247" s="17" t="str">
        <f>IF(OR(B1247="",SUMPRODUCT(--EXACT('Номенклатура'!$A$6:$A$205,B1247))&lt;&gt;1),"",INDEX('Номенклатура'!$D$6:$D$205,SUMPRODUCT(EXACT('Номенклатура'!$A$6:$A$205,B1247)*(ROW('Номенклатура'!$A$6:$A$205)-5)))&amp;"")</f>
        <v/>
      </c>
      <c r="F1247" s="18" t="str">
        <f>IF(OR(I1247="ОК",I1247="Учтено: добавьте пояснение"),IF(C1247="Приход",D1247,IF(C1247="Корректировка остатка",D1247,-D1247)),"")</f>
        <v/>
      </c>
      <c r="G1247" s="13"/>
      <c r="H1247" s="15" t="str">
        <f>IF(OR(B1247="",SUMPRODUCT(--EXACT('Номенклатура'!$A$6:$A$205,B1247))&lt;&gt;1),"",INDEX('Номенклатура'!$B$6:$B$205,SUMPRODUCT(EXACT('Номенклатура'!$A$6:$A$205,B1247)*(ROW('Номенклатура'!$A$6:$A$205)-5)))&amp;"")</f>
        <v/>
      </c>
      <c r="I1247" s="15" t="str">
        <f>IF(COUNTA(A1247:D1247,G1247)=0,"",IF(NOT(ISNUMBER(A1247)),"Укажите дату",IF(B1247="","Укажите код",IF(NOT(AND(ISTEXT(B1247),LEN(B1247)&gt;0,LEN(B1247)&lt;=30,ISNUMBER(FIND(LEFT(B1247,1),"ABCDEFGHIJKLMNOPQRSTUVWXYZ")),SUMPRODUCT((MID(B1247,{1,2,3,4,5,6,7,8,9,10,11,12,13,14,15,16,17,18,19,20,21,22,23,24,25,26,27,28,29,30},1)&lt;&gt;"")*ISERROR(FIND(MID(B1247,{1,2,3,4,5,6,7,8,9,10,11,12,13,14,15,16,17,18,19,20,21,22,23,24,25,26,27,28,29,30},1),"ABCDEFGHIJKLMNOPQRSTUVWXYZ0123456789-_")))=0,ISERROR(VALUE(B1247)))),"Недопустимый код: только латинские буквы A-Z в верхнем регистре, цифры, - и _; начало с буквы, до 30 символов (например MILK-001)",IF(SUMPRODUCT(--EXACT('Номенклатура'!$A$6:$A$205,B1247))=0,"Код не найден в номенклатуре",IF(SUMPRODUCT(--EXACT('Номенклатура'!$A$6:$A$205,B1247))&gt;1,"Код повторяется в номенклатуре",IF(ISNA(MATCH(C1247,{"Приход","Расход","Списание","Корректировка остатка"},0)),"Выберите тип операции",IF(NOT(ISNUMBER(D1247)),"Укажите количество",IF(D1247=0,"Количество не может быть 0",IF(AND(C1247&lt;&gt;"Корректировка остатка",D1247&lt;0),"Для этого типа количество положительное",IF(NOT(ISNUMBER('Номенклатура'!$C$2)),"Укажите дату начала учёта",IF(A1247&lt;INT('Номенклатура'!$C$2),"Раньше даты начала учёта: НЕ учтено",IF(AND(C1247="Корректировка остатка",TRIM(G1247)=""),"Учтено: добавьте пояснение","ОК")))))))))))))</f>
        <v/>
      </c>
    </row>
    <row r="1248" spans="1:9" x14ac:dyDescent="0.25">
      <c r="A1248" s="16"/>
      <c r="B1248" s="13"/>
      <c r="C1248" s="13"/>
      <c r="D1248" s="14"/>
      <c r="E1248" s="17" t="str">
        <f>IF(OR(B1248="",SUMPRODUCT(--EXACT('Номенклатура'!$A$6:$A$205,B1248))&lt;&gt;1),"",INDEX('Номенклатура'!$D$6:$D$205,SUMPRODUCT(EXACT('Номенклатура'!$A$6:$A$205,B1248)*(ROW('Номенклатура'!$A$6:$A$205)-5)))&amp;"")</f>
        <v/>
      </c>
      <c r="F1248" s="18" t="str">
        <f>IF(OR(I1248="ОК",I1248="Учтено: добавьте пояснение"),IF(C1248="Приход",D1248,IF(C1248="Корректировка остатка",D1248,-D1248)),"")</f>
        <v/>
      </c>
      <c r="G1248" s="13"/>
      <c r="H1248" s="15" t="str">
        <f>IF(OR(B1248="",SUMPRODUCT(--EXACT('Номенклатура'!$A$6:$A$205,B1248))&lt;&gt;1),"",INDEX('Номенклатура'!$B$6:$B$205,SUMPRODUCT(EXACT('Номенклатура'!$A$6:$A$205,B1248)*(ROW('Номенклатура'!$A$6:$A$205)-5)))&amp;"")</f>
        <v/>
      </c>
      <c r="I1248" s="15" t="str">
        <f>IF(COUNTA(A1248:D1248,G1248)=0,"",IF(NOT(ISNUMBER(A1248)),"Укажите дату",IF(B1248="","Укажите код",IF(NOT(AND(ISTEXT(B1248),LEN(B1248)&gt;0,LEN(B1248)&lt;=30,ISNUMBER(FIND(LEFT(B1248,1),"ABCDEFGHIJKLMNOPQRSTUVWXYZ")),SUMPRODUCT((MID(B1248,{1,2,3,4,5,6,7,8,9,10,11,12,13,14,15,16,17,18,19,20,21,22,23,24,25,26,27,28,29,30},1)&lt;&gt;"")*ISERROR(FIND(MID(B1248,{1,2,3,4,5,6,7,8,9,10,11,12,13,14,15,16,17,18,19,20,21,22,23,24,25,26,27,28,29,30},1),"ABCDEFGHIJKLMNOPQRSTUVWXYZ0123456789-_")))=0,ISERROR(VALUE(B1248)))),"Недопустимый код: только латинские буквы A-Z в верхнем регистре, цифры, - и _; начало с буквы, до 30 символов (например MILK-001)",IF(SUMPRODUCT(--EXACT('Номенклатура'!$A$6:$A$205,B1248))=0,"Код не найден в номенклатуре",IF(SUMPRODUCT(--EXACT('Номенклатура'!$A$6:$A$205,B1248))&gt;1,"Код повторяется в номенклатуре",IF(ISNA(MATCH(C1248,{"Приход","Расход","Списание","Корректировка остатка"},0)),"Выберите тип операции",IF(NOT(ISNUMBER(D1248)),"Укажите количество",IF(D1248=0,"Количество не может быть 0",IF(AND(C1248&lt;&gt;"Корректировка остатка",D1248&lt;0),"Для этого типа количество положительное",IF(NOT(ISNUMBER('Номенклатура'!$C$2)),"Укажите дату начала учёта",IF(A1248&lt;INT('Номенклатура'!$C$2),"Раньше даты начала учёта: НЕ учтено",IF(AND(C1248="Корректировка остатка",TRIM(G1248)=""),"Учтено: добавьте пояснение","ОК")))))))))))))</f>
        <v/>
      </c>
    </row>
    <row r="1249" spans="1:9" x14ac:dyDescent="0.25">
      <c r="A1249" s="16"/>
      <c r="B1249" s="13"/>
      <c r="C1249" s="13"/>
      <c r="D1249" s="14"/>
      <c r="E1249" s="17" t="str">
        <f>IF(OR(B1249="",SUMPRODUCT(--EXACT('Номенклатура'!$A$6:$A$205,B1249))&lt;&gt;1),"",INDEX('Номенклатура'!$D$6:$D$205,SUMPRODUCT(EXACT('Номенклатура'!$A$6:$A$205,B1249)*(ROW('Номенклатура'!$A$6:$A$205)-5)))&amp;"")</f>
        <v/>
      </c>
      <c r="F1249" s="18" t="str">
        <f>IF(OR(I1249="ОК",I1249="Учтено: добавьте пояснение"),IF(C1249="Приход",D1249,IF(C1249="Корректировка остатка",D1249,-D1249)),"")</f>
        <v/>
      </c>
      <c r="G1249" s="13"/>
      <c r="H1249" s="15" t="str">
        <f>IF(OR(B1249="",SUMPRODUCT(--EXACT('Номенклатура'!$A$6:$A$205,B1249))&lt;&gt;1),"",INDEX('Номенклатура'!$B$6:$B$205,SUMPRODUCT(EXACT('Номенклатура'!$A$6:$A$205,B1249)*(ROW('Номенклатура'!$A$6:$A$205)-5)))&amp;"")</f>
        <v/>
      </c>
      <c r="I1249" s="15" t="str">
        <f>IF(COUNTA(A1249:D1249,G1249)=0,"",IF(NOT(ISNUMBER(A1249)),"Укажите дату",IF(B1249="","Укажите код",IF(NOT(AND(ISTEXT(B1249),LEN(B1249)&gt;0,LEN(B1249)&lt;=30,ISNUMBER(FIND(LEFT(B1249,1),"ABCDEFGHIJKLMNOPQRSTUVWXYZ")),SUMPRODUCT((MID(B1249,{1,2,3,4,5,6,7,8,9,10,11,12,13,14,15,16,17,18,19,20,21,22,23,24,25,26,27,28,29,30},1)&lt;&gt;"")*ISERROR(FIND(MID(B1249,{1,2,3,4,5,6,7,8,9,10,11,12,13,14,15,16,17,18,19,20,21,22,23,24,25,26,27,28,29,30},1),"ABCDEFGHIJKLMNOPQRSTUVWXYZ0123456789-_")))=0,ISERROR(VALUE(B1249)))),"Недопустимый код: только латинские буквы A-Z в верхнем регистре, цифры, - и _; начало с буквы, до 30 символов (например MILK-001)",IF(SUMPRODUCT(--EXACT('Номенклатура'!$A$6:$A$205,B1249))=0,"Код не найден в номенклатуре",IF(SUMPRODUCT(--EXACT('Номенклатура'!$A$6:$A$205,B1249))&gt;1,"Код повторяется в номенклатуре",IF(ISNA(MATCH(C1249,{"Приход","Расход","Списание","Корректировка остатка"},0)),"Выберите тип операции",IF(NOT(ISNUMBER(D1249)),"Укажите количество",IF(D1249=0,"Количество не может быть 0",IF(AND(C1249&lt;&gt;"Корректировка остатка",D1249&lt;0),"Для этого типа количество положительное",IF(NOT(ISNUMBER('Номенклатура'!$C$2)),"Укажите дату начала учёта",IF(A1249&lt;INT('Номенклатура'!$C$2),"Раньше даты начала учёта: НЕ учтено",IF(AND(C1249="Корректировка остатка",TRIM(G1249)=""),"Учтено: добавьте пояснение","ОК")))))))))))))</f>
        <v/>
      </c>
    </row>
    <row r="1250" spans="1:9" x14ac:dyDescent="0.25">
      <c r="A1250" s="16"/>
      <c r="B1250" s="13"/>
      <c r="C1250" s="13"/>
      <c r="D1250" s="14"/>
      <c r="E1250" s="17" t="str">
        <f>IF(OR(B1250="",SUMPRODUCT(--EXACT('Номенклатура'!$A$6:$A$205,B1250))&lt;&gt;1),"",INDEX('Номенклатура'!$D$6:$D$205,SUMPRODUCT(EXACT('Номенклатура'!$A$6:$A$205,B1250)*(ROW('Номенклатура'!$A$6:$A$205)-5)))&amp;"")</f>
        <v/>
      </c>
      <c r="F1250" s="18" t="str">
        <f>IF(OR(I1250="ОК",I1250="Учтено: добавьте пояснение"),IF(C1250="Приход",D1250,IF(C1250="Корректировка остатка",D1250,-D1250)),"")</f>
        <v/>
      </c>
      <c r="G1250" s="13"/>
      <c r="H1250" s="15" t="str">
        <f>IF(OR(B1250="",SUMPRODUCT(--EXACT('Номенклатура'!$A$6:$A$205,B1250))&lt;&gt;1),"",INDEX('Номенклатура'!$B$6:$B$205,SUMPRODUCT(EXACT('Номенклатура'!$A$6:$A$205,B1250)*(ROW('Номенклатура'!$A$6:$A$205)-5)))&amp;"")</f>
        <v/>
      </c>
      <c r="I1250" s="15" t="str">
        <f>IF(COUNTA(A1250:D1250,G1250)=0,"",IF(NOT(ISNUMBER(A1250)),"Укажите дату",IF(B1250="","Укажите код",IF(NOT(AND(ISTEXT(B1250),LEN(B1250)&gt;0,LEN(B1250)&lt;=30,ISNUMBER(FIND(LEFT(B1250,1),"ABCDEFGHIJKLMNOPQRSTUVWXYZ")),SUMPRODUCT((MID(B1250,{1,2,3,4,5,6,7,8,9,10,11,12,13,14,15,16,17,18,19,20,21,22,23,24,25,26,27,28,29,30},1)&lt;&gt;"")*ISERROR(FIND(MID(B1250,{1,2,3,4,5,6,7,8,9,10,11,12,13,14,15,16,17,18,19,20,21,22,23,24,25,26,27,28,29,30},1),"ABCDEFGHIJKLMNOPQRSTUVWXYZ0123456789-_")))=0,ISERROR(VALUE(B1250)))),"Недопустимый код: только латинские буквы A-Z в верхнем регистре, цифры, - и _; начало с буквы, до 30 символов (например MILK-001)",IF(SUMPRODUCT(--EXACT('Номенклатура'!$A$6:$A$205,B1250))=0,"Код не найден в номенклатуре",IF(SUMPRODUCT(--EXACT('Номенклатура'!$A$6:$A$205,B1250))&gt;1,"Код повторяется в номенклатуре",IF(ISNA(MATCH(C1250,{"Приход","Расход","Списание","Корректировка остатка"},0)),"Выберите тип операции",IF(NOT(ISNUMBER(D1250)),"Укажите количество",IF(D1250=0,"Количество не может быть 0",IF(AND(C1250&lt;&gt;"Корректировка остатка",D1250&lt;0),"Для этого типа количество положительное",IF(NOT(ISNUMBER('Номенклатура'!$C$2)),"Укажите дату начала учёта",IF(A1250&lt;INT('Номенклатура'!$C$2),"Раньше даты начала учёта: НЕ учтено",IF(AND(C1250="Корректировка остатка",TRIM(G1250)=""),"Учтено: добавьте пояснение","ОК")))))))))))))</f>
        <v/>
      </c>
    </row>
    <row r="1251" spans="1:9" x14ac:dyDescent="0.25">
      <c r="A1251" s="16"/>
      <c r="B1251" s="13"/>
      <c r="C1251" s="13"/>
      <c r="D1251" s="14"/>
      <c r="E1251" s="17" t="str">
        <f>IF(OR(B1251="",SUMPRODUCT(--EXACT('Номенклатура'!$A$6:$A$205,B1251))&lt;&gt;1),"",INDEX('Номенклатура'!$D$6:$D$205,SUMPRODUCT(EXACT('Номенклатура'!$A$6:$A$205,B1251)*(ROW('Номенклатура'!$A$6:$A$205)-5)))&amp;"")</f>
        <v/>
      </c>
      <c r="F1251" s="18" t="str">
        <f>IF(OR(I1251="ОК",I1251="Учтено: добавьте пояснение"),IF(C1251="Приход",D1251,IF(C1251="Корректировка остатка",D1251,-D1251)),"")</f>
        <v/>
      </c>
      <c r="G1251" s="13"/>
      <c r="H1251" s="15" t="str">
        <f>IF(OR(B1251="",SUMPRODUCT(--EXACT('Номенклатура'!$A$6:$A$205,B1251))&lt;&gt;1),"",INDEX('Номенклатура'!$B$6:$B$205,SUMPRODUCT(EXACT('Номенклатура'!$A$6:$A$205,B1251)*(ROW('Номенклатура'!$A$6:$A$205)-5)))&amp;"")</f>
        <v/>
      </c>
      <c r="I1251" s="15" t="str">
        <f>IF(COUNTA(A1251:D1251,G1251)=0,"",IF(NOT(ISNUMBER(A1251)),"Укажите дату",IF(B1251="","Укажите код",IF(NOT(AND(ISTEXT(B1251),LEN(B1251)&gt;0,LEN(B1251)&lt;=30,ISNUMBER(FIND(LEFT(B1251,1),"ABCDEFGHIJKLMNOPQRSTUVWXYZ")),SUMPRODUCT((MID(B1251,{1,2,3,4,5,6,7,8,9,10,11,12,13,14,15,16,17,18,19,20,21,22,23,24,25,26,27,28,29,30},1)&lt;&gt;"")*ISERROR(FIND(MID(B1251,{1,2,3,4,5,6,7,8,9,10,11,12,13,14,15,16,17,18,19,20,21,22,23,24,25,26,27,28,29,30},1),"ABCDEFGHIJKLMNOPQRSTUVWXYZ0123456789-_")))=0,ISERROR(VALUE(B1251)))),"Недопустимый код: только латинские буквы A-Z в верхнем регистре, цифры, - и _; начало с буквы, до 30 символов (например MILK-001)",IF(SUMPRODUCT(--EXACT('Номенклатура'!$A$6:$A$205,B1251))=0,"Код не найден в номенклатуре",IF(SUMPRODUCT(--EXACT('Номенклатура'!$A$6:$A$205,B1251))&gt;1,"Код повторяется в номенклатуре",IF(ISNA(MATCH(C1251,{"Приход","Расход","Списание","Корректировка остатка"},0)),"Выберите тип операции",IF(NOT(ISNUMBER(D1251)),"Укажите количество",IF(D1251=0,"Количество не может быть 0",IF(AND(C1251&lt;&gt;"Корректировка остатка",D1251&lt;0),"Для этого типа количество положительное",IF(NOT(ISNUMBER('Номенклатура'!$C$2)),"Укажите дату начала учёта",IF(A1251&lt;INT('Номенклатура'!$C$2),"Раньше даты начала учёта: НЕ учтено",IF(AND(C1251="Корректировка остатка",TRIM(G1251)=""),"Учтено: добавьте пояснение","ОК")))))))))))))</f>
        <v/>
      </c>
    </row>
    <row r="1252" spans="1:9" x14ac:dyDescent="0.25">
      <c r="A1252" s="16"/>
      <c r="B1252" s="13"/>
      <c r="C1252" s="13"/>
      <c r="D1252" s="14"/>
      <c r="E1252" s="17" t="str">
        <f>IF(OR(B1252="",SUMPRODUCT(--EXACT('Номенклатура'!$A$6:$A$205,B1252))&lt;&gt;1),"",INDEX('Номенклатура'!$D$6:$D$205,SUMPRODUCT(EXACT('Номенклатура'!$A$6:$A$205,B1252)*(ROW('Номенклатура'!$A$6:$A$205)-5)))&amp;"")</f>
        <v/>
      </c>
      <c r="F1252" s="18" t="str">
        <f>IF(OR(I1252="ОК",I1252="Учтено: добавьте пояснение"),IF(C1252="Приход",D1252,IF(C1252="Корректировка остатка",D1252,-D1252)),"")</f>
        <v/>
      </c>
      <c r="G1252" s="13"/>
      <c r="H1252" s="15" t="str">
        <f>IF(OR(B1252="",SUMPRODUCT(--EXACT('Номенклатура'!$A$6:$A$205,B1252))&lt;&gt;1),"",INDEX('Номенклатура'!$B$6:$B$205,SUMPRODUCT(EXACT('Номенклатура'!$A$6:$A$205,B1252)*(ROW('Номенклатура'!$A$6:$A$205)-5)))&amp;"")</f>
        <v/>
      </c>
      <c r="I1252" s="15" t="str">
        <f>IF(COUNTA(A1252:D1252,G1252)=0,"",IF(NOT(ISNUMBER(A1252)),"Укажите дату",IF(B1252="","Укажите код",IF(NOT(AND(ISTEXT(B1252),LEN(B1252)&gt;0,LEN(B1252)&lt;=30,ISNUMBER(FIND(LEFT(B1252,1),"ABCDEFGHIJKLMNOPQRSTUVWXYZ")),SUMPRODUCT((MID(B1252,{1,2,3,4,5,6,7,8,9,10,11,12,13,14,15,16,17,18,19,20,21,22,23,24,25,26,27,28,29,30},1)&lt;&gt;"")*ISERROR(FIND(MID(B1252,{1,2,3,4,5,6,7,8,9,10,11,12,13,14,15,16,17,18,19,20,21,22,23,24,25,26,27,28,29,30},1),"ABCDEFGHIJKLMNOPQRSTUVWXYZ0123456789-_")))=0,ISERROR(VALUE(B1252)))),"Недопустимый код: только латинские буквы A-Z в верхнем регистре, цифры, - и _; начало с буквы, до 30 символов (например MILK-001)",IF(SUMPRODUCT(--EXACT('Номенклатура'!$A$6:$A$205,B1252))=0,"Код не найден в номенклатуре",IF(SUMPRODUCT(--EXACT('Номенклатура'!$A$6:$A$205,B1252))&gt;1,"Код повторяется в номенклатуре",IF(ISNA(MATCH(C1252,{"Приход","Расход","Списание","Корректировка остатка"},0)),"Выберите тип операции",IF(NOT(ISNUMBER(D1252)),"Укажите количество",IF(D1252=0,"Количество не может быть 0",IF(AND(C1252&lt;&gt;"Корректировка остатка",D1252&lt;0),"Для этого типа количество положительное",IF(NOT(ISNUMBER('Номенклатура'!$C$2)),"Укажите дату начала учёта",IF(A1252&lt;INT('Номенклатура'!$C$2),"Раньше даты начала учёта: НЕ учтено",IF(AND(C1252="Корректировка остатка",TRIM(G1252)=""),"Учтено: добавьте пояснение","ОК")))))))))))))</f>
        <v/>
      </c>
    </row>
    <row r="1253" spans="1:9" x14ac:dyDescent="0.25">
      <c r="A1253" s="16"/>
      <c r="B1253" s="13"/>
      <c r="C1253" s="13"/>
      <c r="D1253" s="14"/>
      <c r="E1253" s="17" t="str">
        <f>IF(OR(B1253="",SUMPRODUCT(--EXACT('Номенклатура'!$A$6:$A$205,B1253))&lt;&gt;1),"",INDEX('Номенклатура'!$D$6:$D$205,SUMPRODUCT(EXACT('Номенклатура'!$A$6:$A$205,B1253)*(ROW('Номенклатура'!$A$6:$A$205)-5)))&amp;"")</f>
        <v/>
      </c>
      <c r="F1253" s="18" t="str">
        <f>IF(OR(I1253="ОК",I1253="Учтено: добавьте пояснение"),IF(C1253="Приход",D1253,IF(C1253="Корректировка остатка",D1253,-D1253)),"")</f>
        <v/>
      </c>
      <c r="G1253" s="13"/>
      <c r="H1253" s="15" t="str">
        <f>IF(OR(B1253="",SUMPRODUCT(--EXACT('Номенклатура'!$A$6:$A$205,B1253))&lt;&gt;1),"",INDEX('Номенклатура'!$B$6:$B$205,SUMPRODUCT(EXACT('Номенклатура'!$A$6:$A$205,B1253)*(ROW('Номенклатура'!$A$6:$A$205)-5)))&amp;"")</f>
        <v/>
      </c>
      <c r="I1253" s="15" t="str">
        <f>IF(COUNTA(A1253:D1253,G1253)=0,"",IF(NOT(ISNUMBER(A1253)),"Укажите дату",IF(B1253="","Укажите код",IF(NOT(AND(ISTEXT(B1253),LEN(B1253)&gt;0,LEN(B1253)&lt;=30,ISNUMBER(FIND(LEFT(B1253,1),"ABCDEFGHIJKLMNOPQRSTUVWXYZ")),SUMPRODUCT((MID(B1253,{1,2,3,4,5,6,7,8,9,10,11,12,13,14,15,16,17,18,19,20,21,22,23,24,25,26,27,28,29,30},1)&lt;&gt;"")*ISERROR(FIND(MID(B1253,{1,2,3,4,5,6,7,8,9,10,11,12,13,14,15,16,17,18,19,20,21,22,23,24,25,26,27,28,29,30},1),"ABCDEFGHIJKLMNOPQRSTUVWXYZ0123456789-_")))=0,ISERROR(VALUE(B1253)))),"Недопустимый код: только латинские буквы A-Z в верхнем регистре, цифры, - и _; начало с буквы, до 30 символов (например MILK-001)",IF(SUMPRODUCT(--EXACT('Номенклатура'!$A$6:$A$205,B1253))=0,"Код не найден в номенклатуре",IF(SUMPRODUCT(--EXACT('Номенклатура'!$A$6:$A$205,B1253))&gt;1,"Код повторяется в номенклатуре",IF(ISNA(MATCH(C1253,{"Приход","Расход","Списание","Корректировка остатка"},0)),"Выберите тип операции",IF(NOT(ISNUMBER(D1253)),"Укажите количество",IF(D1253=0,"Количество не может быть 0",IF(AND(C1253&lt;&gt;"Корректировка остатка",D1253&lt;0),"Для этого типа количество положительное",IF(NOT(ISNUMBER('Номенклатура'!$C$2)),"Укажите дату начала учёта",IF(A1253&lt;INT('Номенклатура'!$C$2),"Раньше даты начала учёта: НЕ учтено",IF(AND(C1253="Корректировка остатка",TRIM(G1253)=""),"Учтено: добавьте пояснение","ОК")))))))))))))</f>
        <v/>
      </c>
    </row>
    <row r="1254" spans="1:9" x14ac:dyDescent="0.25">
      <c r="A1254" s="16"/>
      <c r="B1254" s="13"/>
      <c r="C1254" s="13"/>
      <c r="D1254" s="14"/>
      <c r="E1254" s="17" t="str">
        <f>IF(OR(B1254="",SUMPRODUCT(--EXACT('Номенклатура'!$A$6:$A$205,B1254))&lt;&gt;1),"",INDEX('Номенклатура'!$D$6:$D$205,SUMPRODUCT(EXACT('Номенклатура'!$A$6:$A$205,B1254)*(ROW('Номенклатура'!$A$6:$A$205)-5)))&amp;"")</f>
        <v/>
      </c>
      <c r="F1254" s="18" t="str">
        <f>IF(OR(I1254="ОК",I1254="Учтено: добавьте пояснение"),IF(C1254="Приход",D1254,IF(C1254="Корректировка остатка",D1254,-D1254)),"")</f>
        <v/>
      </c>
      <c r="G1254" s="13"/>
      <c r="H1254" s="15" t="str">
        <f>IF(OR(B1254="",SUMPRODUCT(--EXACT('Номенклатура'!$A$6:$A$205,B1254))&lt;&gt;1),"",INDEX('Номенклатура'!$B$6:$B$205,SUMPRODUCT(EXACT('Номенклатура'!$A$6:$A$205,B1254)*(ROW('Номенклатура'!$A$6:$A$205)-5)))&amp;"")</f>
        <v/>
      </c>
      <c r="I1254" s="15" t="str">
        <f>IF(COUNTA(A1254:D1254,G1254)=0,"",IF(NOT(ISNUMBER(A1254)),"Укажите дату",IF(B1254="","Укажите код",IF(NOT(AND(ISTEXT(B1254),LEN(B1254)&gt;0,LEN(B1254)&lt;=30,ISNUMBER(FIND(LEFT(B1254,1),"ABCDEFGHIJKLMNOPQRSTUVWXYZ")),SUMPRODUCT((MID(B1254,{1,2,3,4,5,6,7,8,9,10,11,12,13,14,15,16,17,18,19,20,21,22,23,24,25,26,27,28,29,30},1)&lt;&gt;"")*ISERROR(FIND(MID(B1254,{1,2,3,4,5,6,7,8,9,10,11,12,13,14,15,16,17,18,19,20,21,22,23,24,25,26,27,28,29,30},1),"ABCDEFGHIJKLMNOPQRSTUVWXYZ0123456789-_")))=0,ISERROR(VALUE(B1254)))),"Недопустимый код: только латинские буквы A-Z в верхнем регистре, цифры, - и _; начало с буквы, до 30 символов (например MILK-001)",IF(SUMPRODUCT(--EXACT('Номенклатура'!$A$6:$A$205,B1254))=0,"Код не найден в номенклатуре",IF(SUMPRODUCT(--EXACT('Номенклатура'!$A$6:$A$205,B1254))&gt;1,"Код повторяется в номенклатуре",IF(ISNA(MATCH(C1254,{"Приход","Расход","Списание","Корректировка остатка"},0)),"Выберите тип операции",IF(NOT(ISNUMBER(D1254)),"Укажите количество",IF(D1254=0,"Количество не может быть 0",IF(AND(C1254&lt;&gt;"Корректировка остатка",D1254&lt;0),"Для этого типа количество положительное",IF(NOT(ISNUMBER('Номенклатура'!$C$2)),"Укажите дату начала учёта",IF(A1254&lt;INT('Номенклатура'!$C$2),"Раньше даты начала учёта: НЕ учтено",IF(AND(C1254="Корректировка остатка",TRIM(G1254)=""),"Учтено: добавьте пояснение","ОК")))))))))))))</f>
        <v/>
      </c>
    </row>
    <row r="1255" spans="1:9" x14ac:dyDescent="0.25">
      <c r="A1255" s="16"/>
      <c r="B1255" s="13"/>
      <c r="C1255" s="13"/>
      <c r="D1255" s="14"/>
      <c r="E1255" s="17" t="str">
        <f>IF(OR(B1255="",SUMPRODUCT(--EXACT('Номенклатура'!$A$6:$A$205,B1255))&lt;&gt;1),"",INDEX('Номенклатура'!$D$6:$D$205,SUMPRODUCT(EXACT('Номенклатура'!$A$6:$A$205,B1255)*(ROW('Номенклатура'!$A$6:$A$205)-5)))&amp;"")</f>
        <v/>
      </c>
      <c r="F1255" s="18" t="str">
        <f>IF(OR(I1255="ОК",I1255="Учтено: добавьте пояснение"),IF(C1255="Приход",D1255,IF(C1255="Корректировка остатка",D1255,-D1255)),"")</f>
        <v/>
      </c>
      <c r="G1255" s="13"/>
      <c r="H1255" s="15" t="str">
        <f>IF(OR(B1255="",SUMPRODUCT(--EXACT('Номенклатура'!$A$6:$A$205,B1255))&lt;&gt;1),"",INDEX('Номенклатура'!$B$6:$B$205,SUMPRODUCT(EXACT('Номенклатура'!$A$6:$A$205,B1255)*(ROW('Номенклатура'!$A$6:$A$205)-5)))&amp;"")</f>
        <v/>
      </c>
      <c r="I1255" s="15" t="str">
        <f>IF(COUNTA(A1255:D1255,G1255)=0,"",IF(NOT(ISNUMBER(A1255)),"Укажите дату",IF(B1255="","Укажите код",IF(NOT(AND(ISTEXT(B1255),LEN(B1255)&gt;0,LEN(B1255)&lt;=30,ISNUMBER(FIND(LEFT(B1255,1),"ABCDEFGHIJKLMNOPQRSTUVWXYZ")),SUMPRODUCT((MID(B1255,{1,2,3,4,5,6,7,8,9,10,11,12,13,14,15,16,17,18,19,20,21,22,23,24,25,26,27,28,29,30},1)&lt;&gt;"")*ISERROR(FIND(MID(B1255,{1,2,3,4,5,6,7,8,9,10,11,12,13,14,15,16,17,18,19,20,21,22,23,24,25,26,27,28,29,30},1),"ABCDEFGHIJKLMNOPQRSTUVWXYZ0123456789-_")))=0,ISERROR(VALUE(B1255)))),"Недопустимый код: только латинские буквы A-Z в верхнем регистре, цифры, - и _; начало с буквы, до 30 символов (например MILK-001)",IF(SUMPRODUCT(--EXACT('Номенклатура'!$A$6:$A$205,B1255))=0,"Код не найден в номенклатуре",IF(SUMPRODUCT(--EXACT('Номенклатура'!$A$6:$A$205,B1255))&gt;1,"Код повторяется в номенклатуре",IF(ISNA(MATCH(C1255,{"Приход","Расход","Списание","Корректировка остатка"},0)),"Выберите тип операции",IF(NOT(ISNUMBER(D1255)),"Укажите количество",IF(D1255=0,"Количество не может быть 0",IF(AND(C1255&lt;&gt;"Корректировка остатка",D1255&lt;0),"Для этого типа количество положительное",IF(NOT(ISNUMBER('Номенклатура'!$C$2)),"Укажите дату начала учёта",IF(A1255&lt;INT('Номенклатура'!$C$2),"Раньше даты начала учёта: НЕ учтено",IF(AND(C1255="Корректировка остатка",TRIM(G1255)=""),"Учтено: добавьте пояснение","ОК")))))))))))))</f>
        <v/>
      </c>
    </row>
    <row r="1256" spans="1:9" x14ac:dyDescent="0.25">
      <c r="A1256" s="16"/>
      <c r="B1256" s="13"/>
      <c r="C1256" s="13"/>
      <c r="D1256" s="14"/>
      <c r="E1256" s="17" t="str">
        <f>IF(OR(B1256="",SUMPRODUCT(--EXACT('Номенклатура'!$A$6:$A$205,B1256))&lt;&gt;1),"",INDEX('Номенклатура'!$D$6:$D$205,SUMPRODUCT(EXACT('Номенклатура'!$A$6:$A$205,B1256)*(ROW('Номенклатура'!$A$6:$A$205)-5)))&amp;"")</f>
        <v/>
      </c>
      <c r="F1256" s="18" t="str">
        <f>IF(OR(I1256="ОК",I1256="Учтено: добавьте пояснение"),IF(C1256="Приход",D1256,IF(C1256="Корректировка остатка",D1256,-D1256)),"")</f>
        <v/>
      </c>
      <c r="G1256" s="13"/>
      <c r="H1256" s="15" t="str">
        <f>IF(OR(B1256="",SUMPRODUCT(--EXACT('Номенклатура'!$A$6:$A$205,B1256))&lt;&gt;1),"",INDEX('Номенклатура'!$B$6:$B$205,SUMPRODUCT(EXACT('Номенклатура'!$A$6:$A$205,B1256)*(ROW('Номенклатура'!$A$6:$A$205)-5)))&amp;"")</f>
        <v/>
      </c>
      <c r="I1256" s="15" t="str">
        <f>IF(COUNTA(A1256:D1256,G1256)=0,"",IF(NOT(ISNUMBER(A1256)),"Укажите дату",IF(B1256="","Укажите код",IF(NOT(AND(ISTEXT(B1256),LEN(B1256)&gt;0,LEN(B1256)&lt;=30,ISNUMBER(FIND(LEFT(B1256,1),"ABCDEFGHIJKLMNOPQRSTUVWXYZ")),SUMPRODUCT((MID(B1256,{1,2,3,4,5,6,7,8,9,10,11,12,13,14,15,16,17,18,19,20,21,22,23,24,25,26,27,28,29,30},1)&lt;&gt;"")*ISERROR(FIND(MID(B1256,{1,2,3,4,5,6,7,8,9,10,11,12,13,14,15,16,17,18,19,20,21,22,23,24,25,26,27,28,29,30},1),"ABCDEFGHIJKLMNOPQRSTUVWXYZ0123456789-_")))=0,ISERROR(VALUE(B1256)))),"Недопустимый код: только латинские буквы A-Z в верхнем регистре, цифры, - и _; начало с буквы, до 30 символов (например MILK-001)",IF(SUMPRODUCT(--EXACT('Номенклатура'!$A$6:$A$205,B1256))=0,"Код не найден в номенклатуре",IF(SUMPRODUCT(--EXACT('Номенклатура'!$A$6:$A$205,B1256))&gt;1,"Код повторяется в номенклатуре",IF(ISNA(MATCH(C1256,{"Приход","Расход","Списание","Корректировка остатка"},0)),"Выберите тип операции",IF(NOT(ISNUMBER(D1256)),"Укажите количество",IF(D1256=0,"Количество не может быть 0",IF(AND(C1256&lt;&gt;"Корректировка остатка",D1256&lt;0),"Для этого типа количество положительное",IF(NOT(ISNUMBER('Номенклатура'!$C$2)),"Укажите дату начала учёта",IF(A1256&lt;INT('Номенклатура'!$C$2),"Раньше даты начала учёта: НЕ учтено",IF(AND(C1256="Корректировка остатка",TRIM(G1256)=""),"Учтено: добавьте пояснение","ОК")))))))))))))</f>
        <v/>
      </c>
    </row>
    <row r="1257" spans="1:9" x14ac:dyDescent="0.25">
      <c r="A1257" s="16"/>
      <c r="B1257" s="13"/>
      <c r="C1257" s="13"/>
      <c r="D1257" s="14"/>
      <c r="E1257" s="17" t="str">
        <f>IF(OR(B1257="",SUMPRODUCT(--EXACT('Номенклатура'!$A$6:$A$205,B1257))&lt;&gt;1),"",INDEX('Номенклатура'!$D$6:$D$205,SUMPRODUCT(EXACT('Номенклатура'!$A$6:$A$205,B1257)*(ROW('Номенклатура'!$A$6:$A$205)-5)))&amp;"")</f>
        <v/>
      </c>
      <c r="F1257" s="18" t="str">
        <f>IF(OR(I1257="ОК",I1257="Учтено: добавьте пояснение"),IF(C1257="Приход",D1257,IF(C1257="Корректировка остатка",D1257,-D1257)),"")</f>
        <v/>
      </c>
      <c r="G1257" s="13"/>
      <c r="H1257" s="15" t="str">
        <f>IF(OR(B1257="",SUMPRODUCT(--EXACT('Номенклатура'!$A$6:$A$205,B1257))&lt;&gt;1),"",INDEX('Номенклатура'!$B$6:$B$205,SUMPRODUCT(EXACT('Номенклатура'!$A$6:$A$205,B1257)*(ROW('Номенклатура'!$A$6:$A$205)-5)))&amp;"")</f>
        <v/>
      </c>
      <c r="I1257" s="15" t="str">
        <f>IF(COUNTA(A1257:D1257,G1257)=0,"",IF(NOT(ISNUMBER(A1257)),"Укажите дату",IF(B1257="","Укажите код",IF(NOT(AND(ISTEXT(B1257),LEN(B1257)&gt;0,LEN(B1257)&lt;=30,ISNUMBER(FIND(LEFT(B1257,1),"ABCDEFGHIJKLMNOPQRSTUVWXYZ")),SUMPRODUCT((MID(B1257,{1,2,3,4,5,6,7,8,9,10,11,12,13,14,15,16,17,18,19,20,21,22,23,24,25,26,27,28,29,30},1)&lt;&gt;"")*ISERROR(FIND(MID(B1257,{1,2,3,4,5,6,7,8,9,10,11,12,13,14,15,16,17,18,19,20,21,22,23,24,25,26,27,28,29,30},1),"ABCDEFGHIJKLMNOPQRSTUVWXYZ0123456789-_")))=0,ISERROR(VALUE(B1257)))),"Недопустимый код: только латинские буквы A-Z в верхнем регистре, цифры, - и _; начало с буквы, до 30 символов (например MILK-001)",IF(SUMPRODUCT(--EXACT('Номенклатура'!$A$6:$A$205,B1257))=0,"Код не найден в номенклатуре",IF(SUMPRODUCT(--EXACT('Номенклатура'!$A$6:$A$205,B1257))&gt;1,"Код повторяется в номенклатуре",IF(ISNA(MATCH(C1257,{"Приход","Расход","Списание","Корректировка остатка"},0)),"Выберите тип операции",IF(NOT(ISNUMBER(D1257)),"Укажите количество",IF(D1257=0,"Количество не может быть 0",IF(AND(C1257&lt;&gt;"Корректировка остатка",D1257&lt;0),"Для этого типа количество положительное",IF(NOT(ISNUMBER('Номенклатура'!$C$2)),"Укажите дату начала учёта",IF(A1257&lt;INT('Номенклатура'!$C$2),"Раньше даты начала учёта: НЕ учтено",IF(AND(C1257="Корректировка остатка",TRIM(G1257)=""),"Учтено: добавьте пояснение","ОК")))))))))))))</f>
        <v/>
      </c>
    </row>
    <row r="1258" spans="1:9" x14ac:dyDescent="0.25">
      <c r="A1258" s="16"/>
      <c r="B1258" s="13"/>
      <c r="C1258" s="13"/>
      <c r="D1258" s="14"/>
      <c r="E1258" s="17" t="str">
        <f>IF(OR(B1258="",SUMPRODUCT(--EXACT('Номенклатура'!$A$6:$A$205,B1258))&lt;&gt;1),"",INDEX('Номенклатура'!$D$6:$D$205,SUMPRODUCT(EXACT('Номенклатура'!$A$6:$A$205,B1258)*(ROW('Номенклатура'!$A$6:$A$205)-5)))&amp;"")</f>
        <v/>
      </c>
      <c r="F1258" s="18" t="str">
        <f>IF(OR(I1258="ОК",I1258="Учтено: добавьте пояснение"),IF(C1258="Приход",D1258,IF(C1258="Корректировка остатка",D1258,-D1258)),"")</f>
        <v/>
      </c>
      <c r="G1258" s="13"/>
      <c r="H1258" s="15" t="str">
        <f>IF(OR(B1258="",SUMPRODUCT(--EXACT('Номенклатура'!$A$6:$A$205,B1258))&lt;&gt;1),"",INDEX('Номенклатура'!$B$6:$B$205,SUMPRODUCT(EXACT('Номенклатура'!$A$6:$A$205,B1258)*(ROW('Номенклатура'!$A$6:$A$205)-5)))&amp;"")</f>
        <v/>
      </c>
      <c r="I1258" s="15" t="str">
        <f>IF(COUNTA(A1258:D1258,G1258)=0,"",IF(NOT(ISNUMBER(A1258)),"Укажите дату",IF(B1258="","Укажите код",IF(NOT(AND(ISTEXT(B1258),LEN(B1258)&gt;0,LEN(B1258)&lt;=30,ISNUMBER(FIND(LEFT(B1258,1),"ABCDEFGHIJKLMNOPQRSTUVWXYZ")),SUMPRODUCT((MID(B1258,{1,2,3,4,5,6,7,8,9,10,11,12,13,14,15,16,17,18,19,20,21,22,23,24,25,26,27,28,29,30},1)&lt;&gt;"")*ISERROR(FIND(MID(B1258,{1,2,3,4,5,6,7,8,9,10,11,12,13,14,15,16,17,18,19,20,21,22,23,24,25,26,27,28,29,30},1),"ABCDEFGHIJKLMNOPQRSTUVWXYZ0123456789-_")))=0,ISERROR(VALUE(B1258)))),"Недопустимый код: только латинские буквы A-Z в верхнем регистре, цифры, - и _; начало с буквы, до 30 символов (например MILK-001)",IF(SUMPRODUCT(--EXACT('Номенклатура'!$A$6:$A$205,B1258))=0,"Код не найден в номенклатуре",IF(SUMPRODUCT(--EXACT('Номенклатура'!$A$6:$A$205,B1258))&gt;1,"Код повторяется в номенклатуре",IF(ISNA(MATCH(C1258,{"Приход","Расход","Списание","Корректировка остатка"},0)),"Выберите тип операции",IF(NOT(ISNUMBER(D1258)),"Укажите количество",IF(D1258=0,"Количество не может быть 0",IF(AND(C1258&lt;&gt;"Корректировка остатка",D1258&lt;0),"Для этого типа количество положительное",IF(NOT(ISNUMBER('Номенклатура'!$C$2)),"Укажите дату начала учёта",IF(A1258&lt;INT('Номенклатура'!$C$2),"Раньше даты начала учёта: НЕ учтено",IF(AND(C1258="Корректировка остатка",TRIM(G1258)=""),"Учтено: добавьте пояснение","ОК")))))))))))))</f>
        <v/>
      </c>
    </row>
    <row r="1259" spans="1:9" x14ac:dyDescent="0.25">
      <c r="A1259" s="16"/>
      <c r="B1259" s="13"/>
      <c r="C1259" s="13"/>
      <c r="D1259" s="14"/>
      <c r="E1259" s="17" t="str">
        <f>IF(OR(B1259="",SUMPRODUCT(--EXACT('Номенклатура'!$A$6:$A$205,B1259))&lt;&gt;1),"",INDEX('Номенклатура'!$D$6:$D$205,SUMPRODUCT(EXACT('Номенклатура'!$A$6:$A$205,B1259)*(ROW('Номенклатура'!$A$6:$A$205)-5)))&amp;"")</f>
        <v/>
      </c>
      <c r="F1259" s="18" t="str">
        <f>IF(OR(I1259="ОК",I1259="Учтено: добавьте пояснение"),IF(C1259="Приход",D1259,IF(C1259="Корректировка остатка",D1259,-D1259)),"")</f>
        <v/>
      </c>
      <c r="G1259" s="13"/>
      <c r="H1259" s="15" t="str">
        <f>IF(OR(B1259="",SUMPRODUCT(--EXACT('Номенклатура'!$A$6:$A$205,B1259))&lt;&gt;1),"",INDEX('Номенклатура'!$B$6:$B$205,SUMPRODUCT(EXACT('Номенклатура'!$A$6:$A$205,B1259)*(ROW('Номенклатура'!$A$6:$A$205)-5)))&amp;"")</f>
        <v/>
      </c>
      <c r="I1259" s="15" t="str">
        <f>IF(COUNTA(A1259:D1259,G1259)=0,"",IF(NOT(ISNUMBER(A1259)),"Укажите дату",IF(B1259="","Укажите код",IF(NOT(AND(ISTEXT(B1259),LEN(B1259)&gt;0,LEN(B1259)&lt;=30,ISNUMBER(FIND(LEFT(B1259,1),"ABCDEFGHIJKLMNOPQRSTUVWXYZ")),SUMPRODUCT((MID(B1259,{1,2,3,4,5,6,7,8,9,10,11,12,13,14,15,16,17,18,19,20,21,22,23,24,25,26,27,28,29,30},1)&lt;&gt;"")*ISERROR(FIND(MID(B1259,{1,2,3,4,5,6,7,8,9,10,11,12,13,14,15,16,17,18,19,20,21,22,23,24,25,26,27,28,29,30},1),"ABCDEFGHIJKLMNOPQRSTUVWXYZ0123456789-_")))=0,ISERROR(VALUE(B1259)))),"Недопустимый код: только латинские буквы A-Z в верхнем регистре, цифры, - и _; начало с буквы, до 30 символов (например MILK-001)",IF(SUMPRODUCT(--EXACT('Номенклатура'!$A$6:$A$205,B1259))=0,"Код не найден в номенклатуре",IF(SUMPRODUCT(--EXACT('Номенклатура'!$A$6:$A$205,B1259))&gt;1,"Код повторяется в номенклатуре",IF(ISNA(MATCH(C1259,{"Приход","Расход","Списание","Корректировка остатка"},0)),"Выберите тип операции",IF(NOT(ISNUMBER(D1259)),"Укажите количество",IF(D1259=0,"Количество не может быть 0",IF(AND(C1259&lt;&gt;"Корректировка остатка",D1259&lt;0),"Для этого типа количество положительное",IF(NOT(ISNUMBER('Номенклатура'!$C$2)),"Укажите дату начала учёта",IF(A1259&lt;INT('Номенклатура'!$C$2),"Раньше даты начала учёта: НЕ учтено",IF(AND(C1259="Корректировка остатка",TRIM(G1259)=""),"Учтено: добавьте пояснение","ОК")))))))))))))</f>
        <v/>
      </c>
    </row>
    <row r="1260" spans="1:9" x14ac:dyDescent="0.25">
      <c r="A1260" s="16"/>
      <c r="B1260" s="13"/>
      <c r="C1260" s="13"/>
      <c r="D1260" s="14"/>
      <c r="E1260" s="17" t="str">
        <f>IF(OR(B1260="",SUMPRODUCT(--EXACT('Номенклатура'!$A$6:$A$205,B1260))&lt;&gt;1),"",INDEX('Номенклатура'!$D$6:$D$205,SUMPRODUCT(EXACT('Номенклатура'!$A$6:$A$205,B1260)*(ROW('Номенклатура'!$A$6:$A$205)-5)))&amp;"")</f>
        <v/>
      </c>
      <c r="F1260" s="18" t="str">
        <f>IF(OR(I1260="ОК",I1260="Учтено: добавьте пояснение"),IF(C1260="Приход",D1260,IF(C1260="Корректировка остатка",D1260,-D1260)),"")</f>
        <v/>
      </c>
      <c r="G1260" s="13"/>
      <c r="H1260" s="15" t="str">
        <f>IF(OR(B1260="",SUMPRODUCT(--EXACT('Номенклатура'!$A$6:$A$205,B1260))&lt;&gt;1),"",INDEX('Номенклатура'!$B$6:$B$205,SUMPRODUCT(EXACT('Номенклатура'!$A$6:$A$205,B1260)*(ROW('Номенклатура'!$A$6:$A$205)-5)))&amp;"")</f>
        <v/>
      </c>
      <c r="I1260" s="15" t="str">
        <f>IF(COUNTA(A1260:D1260,G1260)=0,"",IF(NOT(ISNUMBER(A1260)),"Укажите дату",IF(B1260="","Укажите код",IF(NOT(AND(ISTEXT(B1260),LEN(B1260)&gt;0,LEN(B1260)&lt;=30,ISNUMBER(FIND(LEFT(B1260,1),"ABCDEFGHIJKLMNOPQRSTUVWXYZ")),SUMPRODUCT((MID(B1260,{1,2,3,4,5,6,7,8,9,10,11,12,13,14,15,16,17,18,19,20,21,22,23,24,25,26,27,28,29,30},1)&lt;&gt;"")*ISERROR(FIND(MID(B1260,{1,2,3,4,5,6,7,8,9,10,11,12,13,14,15,16,17,18,19,20,21,22,23,24,25,26,27,28,29,30},1),"ABCDEFGHIJKLMNOPQRSTUVWXYZ0123456789-_")))=0,ISERROR(VALUE(B1260)))),"Недопустимый код: только латинские буквы A-Z в верхнем регистре, цифры, - и _; начало с буквы, до 30 символов (например MILK-001)",IF(SUMPRODUCT(--EXACT('Номенклатура'!$A$6:$A$205,B1260))=0,"Код не найден в номенклатуре",IF(SUMPRODUCT(--EXACT('Номенклатура'!$A$6:$A$205,B1260))&gt;1,"Код повторяется в номенклатуре",IF(ISNA(MATCH(C1260,{"Приход","Расход","Списание","Корректировка остатка"},0)),"Выберите тип операции",IF(NOT(ISNUMBER(D1260)),"Укажите количество",IF(D1260=0,"Количество не может быть 0",IF(AND(C1260&lt;&gt;"Корректировка остатка",D1260&lt;0),"Для этого типа количество положительное",IF(NOT(ISNUMBER('Номенклатура'!$C$2)),"Укажите дату начала учёта",IF(A1260&lt;INT('Номенклатура'!$C$2),"Раньше даты начала учёта: НЕ учтено",IF(AND(C1260="Корректировка остатка",TRIM(G1260)=""),"Учтено: добавьте пояснение","ОК")))))))))))))</f>
        <v/>
      </c>
    </row>
    <row r="1261" spans="1:9" x14ac:dyDescent="0.25">
      <c r="A1261" s="16"/>
      <c r="B1261" s="13"/>
      <c r="C1261" s="13"/>
      <c r="D1261" s="14"/>
      <c r="E1261" s="17" t="str">
        <f>IF(OR(B1261="",SUMPRODUCT(--EXACT('Номенклатура'!$A$6:$A$205,B1261))&lt;&gt;1),"",INDEX('Номенклатура'!$D$6:$D$205,SUMPRODUCT(EXACT('Номенклатура'!$A$6:$A$205,B1261)*(ROW('Номенклатура'!$A$6:$A$205)-5)))&amp;"")</f>
        <v/>
      </c>
      <c r="F1261" s="18" t="str">
        <f>IF(OR(I1261="ОК",I1261="Учтено: добавьте пояснение"),IF(C1261="Приход",D1261,IF(C1261="Корректировка остатка",D1261,-D1261)),"")</f>
        <v/>
      </c>
      <c r="G1261" s="13"/>
      <c r="H1261" s="15" t="str">
        <f>IF(OR(B1261="",SUMPRODUCT(--EXACT('Номенклатура'!$A$6:$A$205,B1261))&lt;&gt;1),"",INDEX('Номенклатура'!$B$6:$B$205,SUMPRODUCT(EXACT('Номенклатура'!$A$6:$A$205,B1261)*(ROW('Номенклатура'!$A$6:$A$205)-5)))&amp;"")</f>
        <v/>
      </c>
      <c r="I1261" s="15" t="str">
        <f>IF(COUNTA(A1261:D1261,G1261)=0,"",IF(NOT(ISNUMBER(A1261)),"Укажите дату",IF(B1261="","Укажите код",IF(NOT(AND(ISTEXT(B1261),LEN(B1261)&gt;0,LEN(B1261)&lt;=30,ISNUMBER(FIND(LEFT(B1261,1),"ABCDEFGHIJKLMNOPQRSTUVWXYZ")),SUMPRODUCT((MID(B1261,{1,2,3,4,5,6,7,8,9,10,11,12,13,14,15,16,17,18,19,20,21,22,23,24,25,26,27,28,29,30},1)&lt;&gt;"")*ISERROR(FIND(MID(B1261,{1,2,3,4,5,6,7,8,9,10,11,12,13,14,15,16,17,18,19,20,21,22,23,24,25,26,27,28,29,30},1),"ABCDEFGHIJKLMNOPQRSTUVWXYZ0123456789-_")))=0,ISERROR(VALUE(B1261)))),"Недопустимый код: только латинские буквы A-Z в верхнем регистре, цифры, - и _; начало с буквы, до 30 символов (например MILK-001)",IF(SUMPRODUCT(--EXACT('Номенклатура'!$A$6:$A$205,B1261))=0,"Код не найден в номенклатуре",IF(SUMPRODUCT(--EXACT('Номенклатура'!$A$6:$A$205,B1261))&gt;1,"Код повторяется в номенклатуре",IF(ISNA(MATCH(C1261,{"Приход","Расход","Списание","Корректировка остатка"},0)),"Выберите тип операции",IF(NOT(ISNUMBER(D1261)),"Укажите количество",IF(D1261=0,"Количество не может быть 0",IF(AND(C1261&lt;&gt;"Корректировка остатка",D1261&lt;0),"Для этого типа количество положительное",IF(NOT(ISNUMBER('Номенклатура'!$C$2)),"Укажите дату начала учёта",IF(A1261&lt;INT('Номенклатура'!$C$2),"Раньше даты начала учёта: НЕ учтено",IF(AND(C1261="Корректировка остатка",TRIM(G1261)=""),"Учтено: добавьте пояснение","ОК")))))))))))))</f>
        <v/>
      </c>
    </row>
    <row r="1262" spans="1:9" x14ac:dyDescent="0.25">
      <c r="A1262" s="16"/>
      <c r="B1262" s="13"/>
      <c r="C1262" s="13"/>
      <c r="D1262" s="14"/>
      <c r="E1262" s="17" t="str">
        <f>IF(OR(B1262="",SUMPRODUCT(--EXACT('Номенклатура'!$A$6:$A$205,B1262))&lt;&gt;1),"",INDEX('Номенклатура'!$D$6:$D$205,SUMPRODUCT(EXACT('Номенклатура'!$A$6:$A$205,B1262)*(ROW('Номенклатура'!$A$6:$A$205)-5)))&amp;"")</f>
        <v/>
      </c>
      <c r="F1262" s="18" t="str">
        <f>IF(OR(I1262="ОК",I1262="Учтено: добавьте пояснение"),IF(C1262="Приход",D1262,IF(C1262="Корректировка остатка",D1262,-D1262)),"")</f>
        <v/>
      </c>
      <c r="G1262" s="13"/>
      <c r="H1262" s="15" t="str">
        <f>IF(OR(B1262="",SUMPRODUCT(--EXACT('Номенклатура'!$A$6:$A$205,B1262))&lt;&gt;1),"",INDEX('Номенклатура'!$B$6:$B$205,SUMPRODUCT(EXACT('Номенклатура'!$A$6:$A$205,B1262)*(ROW('Номенклатура'!$A$6:$A$205)-5)))&amp;"")</f>
        <v/>
      </c>
      <c r="I1262" s="15" t="str">
        <f>IF(COUNTA(A1262:D1262,G1262)=0,"",IF(NOT(ISNUMBER(A1262)),"Укажите дату",IF(B1262="","Укажите код",IF(NOT(AND(ISTEXT(B1262),LEN(B1262)&gt;0,LEN(B1262)&lt;=30,ISNUMBER(FIND(LEFT(B1262,1),"ABCDEFGHIJKLMNOPQRSTUVWXYZ")),SUMPRODUCT((MID(B1262,{1,2,3,4,5,6,7,8,9,10,11,12,13,14,15,16,17,18,19,20,21,22,23,24,25,26,27,28,29,30},1)&lt;&gt;"")*ISERROR(FIND(MID(B1262,{1,2,3,4,5,6,7,8,9,10,11,12,13,14,15,16,17,18,19,20,21,22,23,24,25,26,27,28,29,30},1),"ABCDEFGHIJKLMNOPQRSTUVWXYZ0123456789-_")))=0,ISERROR(VALUE(B1262)))),"Недопустимый код: только латинские буквы A-Z в верхнем регистре, цифры, - и _; начало с буквы, до 30 символов (например MILK-001)",IF(SUMPRODUCT(--EXACT('Номенклатура'!$A$6:$A$205,B1262))=0,"Код не найден в номенклатуре",IF(SUMPRODUCT(--EXACT('Номенклатура'!$A$6:$A$205,B1262))&gt;1,"Код повторяется в номенклатуре",IF(ISNA(MATCH(C1262,{"Приход","Расход","Списание","Корректировка остатка"},0)),"Выберите тип операции",IF(NOT(ISNUMBER(D1262)),"Укажите количество",IF(D1262=0,"Количество не может быть 0",IF(AND(C1262&lt;&gt;"Корректировка остатка",D1262&lt;0),"Для этого типа количество положительное",IF(NOT(ISNUMBER('Номенклатура'!$C$2)),"Укажите дату начала учёта",IF(A1262&lt;INT('Номенклатура'!$C$2),"Раньше даты начала учёта: НЕ учтено",IF(AND(C1262="Корректировка остатка",TRIM(G1262)=""),"Учтено: добавьте пояснение","ОК")))))))))))))</f>
        <v/>
      </c>
    </row>
    <row r="1263" spans="1:9" x14ac:dyDescent="0.25">
      <c r="A1263" s="16"/>
      <c r="B1263" s="13"/>
      <c r="C1263" s="13"/>
      <c r="D1263" s="14"/>
      <c r="E1263" s="17" t="str">
        <f>IF(OR(B1263="",SUMPRODUCT(--EXACT('Номенклатура'!$A$6:$A$205,B1263))&lt;&gt;1),"",INDEX('Номенклатура'!$D$6:$D$205,SUMPRODUCT(EXACT('Номенклатура'!$A$6:$A$205,B1263)*(ROW('Номенклатура'!$A$6:$A$205)-5)))&amp;"")</f>
        <v/>
      </c>
      <c r="F1263" s="18" t="str">
        <f>IF(OR(I1263="ОК",I1263="Учтено: добавьте пояснение"),IF(C1263="Приход",D1263,IF(C1263="Корректировка остатка",D1263,-D1263)),"")</f>
        <v/>
      </c>
      <c r="G1263" s="13"/>
      <c r="H1263" s="15" t="str">
        <f>IF(OR(B1263="",SUMPRODUCT(--EXACT('Номенклатура'!$A$6:$A$205,B1263))&lt;&gt;1),"",INDEX('Номенклатура'!$B$6:$B$205,SUMPRODUCT(EXACT('Номенклатура'!$A$6:$A$205,B1263)*(ROW('Номенклатура'!$A$6:$A$205)-5)))&amp;"")</f>
        <v/>
      </c>
      <c r="I1263" s="15" t="str">
        <f>IF(COUNTA(A1263:D1263,G1263)=0,"",IF(NOT(ISNUMBER(A1263)),"Укажите дату",IF(B1263="","Укажите код",IF(NOT(AND(ISTEXT(B1263),LEN(B1263)&gt;0,LEN(B1263)&lt;=30,ISNUMBER(FIND(LEFT(B1263,1),"ABCDEFGHIJKLMNOPQRSTUVWXYZ")),SUMPRODUCT((MID(B1263,{1,2,3,4,5,6,7,8,9,10,11,12,13,14,15,16,17,18,19,20,21,22,23,24,25,26,27,28,29,30},1)&lt;&gt;"")*ISERROR(FIND(MID(B1263,{1,2,3,4,5,6,7,8,9,10,11,12,13,14,15,16,17,18,19,20,21,22,23,24,25,26,27,28,29,30},1),"ABCDEFGHIJKLMNOPQRSTUVWXYZ0123456789-_")))=0,ISERROR(VALUE(B1263)))),"Недопустимый код: только латинские буквы A-Z в верхнем регистре, цифры, - и _; начало с буквы, до 30 символов (например MILK-001)",IF(SUMPRODUCT(--EXACT('Номенклатура'!$A$6:$A$205,B1263))=0,"Код не найден в номенклатуре",IF(SUMPRODUCT(--EXACT('Номенклатура'!$A$6:$A$205,B1263))&gt;1,"Код повторяется в номенклатуре",IF(ISNA(MATCH(C1263,{"Приход","Расход","Списание","Корректировка остатка"},0)),"Выберите тип операции",IF(NOT(ISNUMBER(D1263)),"Укажите количество",IF(D1263=0,"Количество не может быть 0",IF(AND(C1263&lt;&gt;"Корректировка остатка",D1263&lt;0),"Для этого типа количество положительное",IF(NOT(ISNUMBER('Номенклатура'!$C$2)),"Укажите дату начала учёта",IF(A1263&lt;INT('Номенклатура'!$C$2),"Раньше даты начала учёта: НЕ учтено",IF(AND(C1263="Корректировка остатка",TRIM(G1263)=""),"Учтено: добавьте пояснение","ОК")))))))))))))</f>
        <v/>
      </c>
    </row>
    <row r="1264" spans="1:9" x14ac:dyDescent="0.25">
      <c r="A1264" s="16"/>
      <c r="B1264" s="13"/>
      <c r="C1264" s="13"/>
      <c r="D1264" s="14"/>
      <c r="E1264" s="17" t="str">
        <f>IF(OR(B1264="",SUMPRODUCT(--EXACT('Номенклатура'!$A$6:$A$205,B1264))&lt;&gt;1),"",INDEX('Номенклатура'!$D$6:$D$205,SUMPRODUCT(EXACT('Номенклатура'!$A$6:$A$205,B1264)*(ROW('Номенклатура'!$A$6:$A$205)-5)))&amp;"")</f>
        <v/>
      </c>
      <c r="F1264" s="18" t="str">
        <f>IF(OR(I1264="ОК",I1264="Учтено: добавьте пояснение"),IF(C1264="Приход",D1264,IF(C1264="Корректировка остатка",D1264,-D1264)),"")</f>
        <v/>
      </c>
      <c r="G1264" s="13"/>
      <c r="H1264" s="15" t="str">
        <f>IF(OR(B1264="",SUMPRODUCT(--EXACT('Номенклатура'!$A$6:$A$205,B1264))&lt;&gt;1),"",INDEX('Номенклатура'!$B$6:$B$205,SUMPRODUCT(EXACT('Номенклатура'!$A$6:$A$205,B1264)*(ROW('Номенклатура'!$A$6:$A$205)-5)))&amp;"")</f>
        <v/>
      </c>
      <c r="I1264" s="15" t="str">
        <f>IF(COUNTA(A1264:D1264,G1264)=0,"",IF(NOT(ISNUMBER(A1264)),"Укажите дату",IF(B1264="","Укажите код",IF(NOT(AND(ISTEXT(B1264),LEN(B1264)&gt;0,LEN(B1264)&lt;=30,ISNUMBER(FIND(LEFT(B1264,1),"ABCDEFGHIJKLMNOPQRSTUVWXYZ")),SUMPRODUCT((MID(B1264,{1,2,3,4,5,6,7,8,9,10,11,12,13,14,15,16,17,18,19,20,21,22,23,24,25,26,27,28,29,30},1)&lt;&gt;"")*ISERROR(FIND(MID(B1264,{1,2,3,4,5,6,7,8,9,10,11,12,13,14,15,16,17,18,19,20,21,22,23,24,25,26,27,28,29,30},1),"ABCDEFGHIJKLMNOPQRSTUVWXYZ0123456789-_")))=0,ISERROR(VALUE(B1264)))),"Недопустимый код: только латинские буквы A-Z в верхнем регистре, цифры, - и _; начало с буквы, до 30 символов (например MILK-001)",IF(SUMPRODUCT(--EXACT('Номенклатура'!$A$6:$A$205,B1264))=0,"Код не найден в номенклатуре",IF(SUMPRODUCT(--EXACT('Номенклатура'!$A$6:$A$205,B1264))&gt;1,"Код повторяется в номенклатуре",IF(ISNA(MATCH(C1264,{"Приход","Расход","Списание","Корректировка остатка"},0)),"Выберите тип операции",IF(NOT(ISNUMBER(D1264)),"Укажите количество",IF(D1264=0,"Количество не может быть 0",IF(AND(C1264&lt;&gt;"Корректировка остатка",D1264&lt;0),"Для этого типа количество положительное",IF(NOT(ISNUMBER('Номенклатура'!$C$2)),"Укажите дату начала учёта",IF(A1264&lt;INT('Номенклатура'!$C$2),"Раньше даты начала учёта: НЕ учтено",IF(AND(C1264="Корректировка остатка",TRIM(G1264)=""),"Учтено: добавьте пояснение","ОК")))))))))))))</f>
        <v/>
      </c>
    </row>
    <row r="1265" spans="1:9" x14ac:dyDescent="0.25">
      <c r="A1265" s="16"/>
      <c r="B1265" s="13"/>
      <c r="C1265" s="13"/>
      <c r="D1265" s="14"/>
      <c r="E1265" s="17" t="str">
        <f>IF(OR(B1265="",SUMPRODUCT(--EXACT('Номенклатура'!$A$6:$A$205,B1265))&lt;&gt;1),"",INDEX('Номенклатура'!$D$6:$D$205,SUMPRODUCT(EXACT('Номенклатура'!$A$6:$A$205,B1265)*(ROW('Номенклатура'!$A$6:$A$205)-5)))&amp;"")</f>
        <v/>
      </c>
      <c r="F1265" s="18" t="str">
        <f>IF(OR(I1265="ОК",I1265="Учтено: добавьте пояснение"),IF(C1265="Приход",D1265,IF(C1265="Корректировка остатка",D1265,-D1265)),"")</f>
        <v/>
      </c>
      <c r="G1265" s="13"/>
      <c r="H1265" s="15" t="str">
        <f>IF(OR(B1265="",SUMPRODUCT(--EXACT('Номенклатура'!$A$6:$A$205,B1265))&lt;&gt;1),"",INDEX('Номенклатура'!$B$6:$B$205,SUMPRODUCT(EXACT('Номенклатура'!$A$6:$A$205,B1265)*(ROW('Номенклатура'!$A$6:$A$205)-5)))&amp;"")</f>
        <v/>
      </c>
      <c r="I1265" s="15" t="str">
        <f>IF(COUNTA(A1265:D1265,G1265)=0,"",IF(NOT(ISNUMBER(A1265)),"Укажите дату",IF(B1265="","Укажите код",IF(NOT(AND(ISTEXT(B1265),LEN(B1265)&gt;0,LEN(B1265)&lt;=30,ISNUMBER(FIND(LEFT(B1265,1),"ABCDEFGHIJKLMNOPQRSTUVWXYZ")),SUMPRODUCT((MID(B1265,{1,2,3,4,5,6,7,8,9,10,11,12,13,14,15,16,17,18,19,20,21,22,23,24,25,26,27,28,29,30},1)&lt;&gt;"")*ISERROR(FIND(MID(B1265,{1,2,3,4,5,6,7,8,9,10,11,12,13,14,15,16,17,18,19,20,21,22,23,24,25,26,27,28,29,30},1),"ABCDEFGHIJKLMNOPQRSTUVWXYZ0123456789-_")))=0,ISERROR(VALUE(B1265)))),"Недопустимый код: только латинские буквы A-Z в верхнем регистре, цифры, - и _; начало с буквы, до 30 символов (например MILK-001)",IF(SUMPRODUCT(--EXACT('Номенклатура'!$A$6:$A$205,B1265))=0,"Код не найден в номенклатуре",IF(SUMPRODUCT(--EXACT('Номенклатура'!$A$6:$A$205,B1265))&gt;1,"Код повторяется в номенклатуре",IF(ISNA(MATCH(C1265,{"Приход","Расход","Списание","Корректировка остатка"},0)),"Выберите тип операции",IF(NOT(ISNUMBER(D1265)),"Укажите количество",IF(D1265=0,"Количество не может быть 0",IF(AND(C1265&lt;&gt;"Корректировка остатка",D1265&lt;0),"Для этого типа количество положительное",IF(NOT(ISNUMBER('Номенклатура'!$C$2)),"Укажите дату начала учёта",IF(A1265&lt;INT('Номенклатура'!$C$2),"Раньше даты начала учёта: НЕ учтено",IF(AND(C1265="Корректировка остатка",TRIM(G1265)=""),"Учтено: добавьте пояснение","ОК")))))))))))))</f>
        <v/>
      </c>
    </row>
    <row r="1266" spans="1:9" x14ac:dyDescent="0.25">
      <c r="A1266" s="16"/>
      <c r="B1266" s="13"/>
      <c r="C1266" s="13"/>
      <c r="D1266" s="14"/>
      <c r="E1266" s="17" t="str">
        <f>IF(OR(B1266="",SUMPRODUCT(--EXACT('Номенклатура'!$A$6:$A$205,B1266))&lt;&gt;1),"",INDEX('Номенклатура'!$D$6:$D$205,SUMPRODUCT(EXACT('Номенклатура'!$A$6:$A$205,B1266)*(ROW('Номенклатура'!$A$6:$A$205)-5)))&amp;"")</f>
        <v/>
      </c>
      <c r="F1266" s="18" t="str">
        <f>IF(OR(I1266="ОК",I1266="Учтено: добавьте пояснение"),IF(C1266="Приход",D1266,IF(C1266="Корректировка остатка",D1266,-D1266)),"")</f>
        <v/>
      </c>
      <c r="G1266" s="13"/>
      <c r="H1266" s="15" t="str">
        <f>IF(OR(B1266="",SUMPRODUCT(--EXACT('Номенклатура'!$A$6:$A$205,B1266))&lt;&gt;1),"",INDEX('Номенклатура'!$B$6:$B$205,SUMPRODUCT(EXACT('Номенклатура'!$A$6:$A$205,B1266)*(ROW('Номенклатура'!$A$6:$A$205)-5)))&amp;"")</f>
        <v/>
      </c>
      <c r="I1266" s="15" t="str">
        <f>IF(COUNTA(A1266:D1266,G1266)=0,"",IF(NOT(ISNUMBER(A1266)),"Укажите дату",IF(B1266="","Укажите код",IF(NOT(AND(ISTEXT(B1266),LEN(B1266)&gt;0,LEN(B1266)&lt;=30,ISNUMBER(FIND(LEFT(B1266,1),"ABCDEFGHIJKLMNOPQRSTUVWXYZ")),SUMPRODUCT((MID(B1266,{1,2,3,4,5,6,7,8,9,10,11,12,13,14,15,16,17,18,19,20,21,22,23,24,25,26,27,28,29,30},1)&lt;&gt;"")*ISERROR(FIND(MID(B1266,{1,2,3,4,5,6,7,8,9,10,11,12,13,14,15,16,17,18,19,20,21,22,23,24,25,26,27,28,29,30},1),"ABCDEFGHIJKLMNOPQRSTUVWXYZ0123456789-_")))=0,ISERROR(VALUE(B1266)))),"Недопустимый код: только латинские буквы A-Z в верхнем регистре, цифры, - и _; начало с буквы, до 30 символов (например MILK-001)",IF(SUMPRODUCT(--EXACT('Номенклатура'!$A$6:$A$205,B1266))=0,"Код не найден в номенклатуре",IF(SUMPRODUCT(--EXACT('Номенклатура'!$A$6:$A$205,B1266))&gt;1,"Код повторяется в номенклатуре",IF(ISNA(MATCH(C1266,{"Приход","Расход","Списание","Корректировка остатка"},0)),"Выберите тип операции",IF(NOT(ISNUMBER(D1266)),"Укажите количество",IF(D1266=0,"Количество не может быть 0",IF(AND(C1266&lt;&gt;"Корректировка остатка",D1266&lt;0),"Для этого типа количество положительное",IF(NOT(ISNUMBER('Номенклатура'!$C$2)),"Укажите дату начала учёта",IF(A1266&lt;INT('Номенклатура'!$C$2),"Раньше даты начала учёта: НЕ учтено",IF(AND(C1266="Корректировка остатка",TRIM(G1266)=""),"Учтено: добавьте пояснение","ОК")))))))))))))</f>
        <v/>
      </c>
    </row>
    <row r="1267" spans="1:9" x14ac:dyDescent="0.25">
      <c r="A1267" s="16"/>
      <c r="B1267" s="13"/>
      <c r="C1267" s="13"/>
      <c r="D1267" s="14"/>
      <c r="E1267" s="17" t="str">
        <f>IF(OR(B1267="",SUMPRODUCT(--EXACT('Номенклатура'!$A$6:$A$205,B1267))&lt;&gt;1),"",INDEX('Номенклатура'!$D$6:$D$205,SUMPRODUCT(EXACT('Номенклатура'!$A$6:$A$205,B1267)*(ROW('Номенклатура'!$A$6:$A$205)-5)))&amp;"")</f>
        <v/>
      </c>
      <c r="F1267" s="18" t="str">
        <f>IF(OR(I1267="ОК",I1267="Учтено: добавьте пояснение"),IF(C1267="Приход",D1267,IF(C1267="Корректировка остатка",D1267,-D1267)),"")</f>
        <v/>
      </c>
      <c r="G1267" s="13"/>
      <c r="H1267" s="15" t="str">
        <f>IF(OR(B1267="",SUMPRODUCT(--EXACT('Номенклатура'!$A$6:$A$205,B1267))&lt;&gt;1),"",INDEX('Номенклатура'!$B$6:$B$205,SUMPRODUCT(EXACT('Номенклатура'!$A$6:$A$205,B1267)*(ROW('Номенклатура'!$A$6:$A$205)-5)))&amp;"")</f>
        <v/>
      </c>
      <c r="I1267" s="15" t="str">
        <f>IF(COUNTA(A1267:D1267,G1267)=0,"",IF(NOT(ISNUMBER(A1267)),"Укажите дату",IF(B1267="","Укажите код",IF(NOT(AND(ISTEXT(B1267),LEN(B1267)&gt;0,LEN(B1267)&lt;=30,ISNUMBER(FIND(LEFT(B1267,1),"ABCDEFGHIJKLMNOPQRSTUVWXYZ")),SUMPRODUCT((MID(B1267,{1,2,3,4,5,6,7,8,9,10,11,12,13,14,15,16,17,18,19,20,21,22,23,24,25,26,27,28,29,30},1)&lt;&gt;"")*ISERROR(FIND(MID(B1267,{1,2,3,4,5,6,7,8,9,10,11,12,13,14,15,16,17,18,19,20,21,22,23,24,25,26,27,28,29,30},1),"ABCDEFGHIJKLMNOPQRSTUVWXYZ0123456789-_")))=0,ISERROR(VALUE(B1267)))),"Недопустимый код: только латинские буквы A-Z в верхнем регистре, цифры, - и _; начало с буквы, до 30 символов (например MILK-001)",IF(SUMPRODUCT(--EXACT('Номенклатура'!$A$6:$A$205,B1267))=0,"Код не найден в номенклатуре",IF(SUMPRODUCT(--EXACT('Номенклатура'!$A$6:$A$205,B1267))&gt;1,"Код повторяется в номенклатуре",IF(ISNA(MATCH(C1267,{"Приход","Расход","Списание","Корректировка остатка"},0)),"Выберите тип операции",IF(NOT(ISNUMBER(D1267)),"Укажите количество",IF(D1267=0,"Количество не может быть 0",IF(AND(C1267&lt;&gt;"Корректировка остатка",D1267&lt;0),"Для этого типа количество положительное",IF(NOT(ISNUMBER('Номенклатура'!$C$2)),"Укажите дату начала учёта",IF(A1267&lt;INT('Номенклатура'!$C$2),"Раньше даты начала учёта: НЕ учтено",IF(AND(C1267="Корректировка остатка",TRIM(G1267)=""),"Учтено: добавьте пояснение","ОК")))))))))))))</f>
        <v/>
      </c>
    </row>
    <row r="1268" spans="1:9" x14ac:dyDescent="0.25">
      <c r="A1268" s="16"/>
      <c r="B1268" s="13"/>
      <c r="C1268" s="13"/>
      <c r="D1268" s="14"/>
      <c r="E1268" s="17" t="str">
        <f>IF(OR(B1268="",SUMPRODUCT(--EXACT('Номенклатура'!$A$6:$A$205,B1268))&lt;&gt;1),"",INDEX('Номенклатура'!$D$6:$D$205,SUMPRODUCT(EXACT('Номенклатура'!$A$6:$A$205,B1268)*(ROW('Номенклатура'!$A$6:$A$205)-5)))&amp;"")</f>
        <v/>
      </c>
      <c r="F1268" s="18" t="str">
        <f>IF(OR(I1268="ОК",I1268="Учтено: добавьте пояснение"),IF(C1268="Приход",D1268,IF(C1268="Корректировка остатка",D1268,-D1268)),"")</f>
        <v/>
      </c>
      <c r="G1268" s="13"/>
      <c r="H1268" s="15" t="str">
        <f>IF(OR(B1268="",SUMPRODUCT(--EXACT('Номенклатура'!$A$6:$A$205,B1268))&lt;&gt;1),"",INDEX('Номенклатура'!$B$6:$B$205,SUMPRODUCT(EXACT('Номенклатура'!$A$6:$A$205,B1268)*(ROW('Номенклатура'!$A$6:$A$205)-5)))&amp;"")</f>
        <v/>
      </c>
      <c r="I1268" s="15" t="str">
        <f>IF(COUNTA(A1268:D1268,G1268)=0,"",IF(NOT(ISNUMBER(A1268)),"Укажите дату",IF(B1268="","Укажите код",IF(NOT(AND(ISTEXT(B1268),LEN(B1268)&gt;0,LEN(B1268)&lt;=30,ISNUMBER(FIND(LEFT(B1268,1),"ABCDEFGHIJKLMNOPQRSTUVWXYZ")),SUMPRODUCT((MID(B1268,{1,2,3,4,5,6,7,8,9,10,11,12,13,14,15,16,17,18,19,20,21,22,23,24,25,26,27,28,29,30},1)&lt;&gt;"")*ISERROR(FIND(MID(B1268,{1,2,3,4,5,6,7,8,9,10,11,12,13,14,15,16,17,18,19,20,21,22,23,24,25,26,27,28,29,30},1),"ABCDEFGHIJKLMNOPQRSTUVWXYZ0123456789-_")))=0,ISERROR(VALUE(B1268)))),"Недопустимый код: только латинские буквы A-Z в верхнем регистре, цифры, - и _; начало с буквы, до 30 символов (например MILK-001)",IF(SUMPRODUCT(--EXACT('Номенклатура'!$A$6:$A$205,B1268))=0,"Код не найден в номенклатуре",IF(SUMPRODUCT(--EXACT('Номенклатура'!$A$6:$A$205,B1268))&gt;1,"Код повторяется в номенклатуре",IF(ISNA(MATCH(C1268,{"Приход","Расход","Списание","Корректировка остатка"},0)),"Выберите тип операции",IF(NOT(ISNUMBER(D1268)),"Укажите количество",IF(D1268=0,"Количество не может быть 0",IF(AND(C1268&lt;&gt;"Корректировка остатка",D1268&lt;0),"Для этого типа количество положительное",IF(NOT(ISNUMBER('Номенклатура'!$C$2)),"Укажите дату начала учёта",IF(A1268&lt;INT('Номенклатура'!$C$2),"Раньше даты начала учёта: НЕ учтено",IF(AND(C1268="Корректировка остатка",TRIM(G1268)=""),"Учтено: добавьте пояснение","ОК")))))))))))))</f>
        <v/>
      </c>
    </row>
    <row r="1269" spans="1:9" x14ac:dyDescent="0.25">
      <c r="A1269" s="16"/>
      <c r="B1269" s="13"/>
      <c r="C1269" s="13"/>
      <c r="D1269" s="14"/>
      <c r="E1269" s="17" t="str">
        <f>IF(OR(B1269="",SUMPRODUCT(--EXACT('Номенклатура'!$A$6:$A$205,B1269))&lt;&gt;1),"",INDEX('Номенклатура'!$D$6:$D$205,SUMPRODUCT(EXACT('Номенклатура'!$A$6:$A$205,B1269)*(ROW('Номенклатура'!$A$6:$A$205)-5)))&amp;"")</f>
        <v/>
      </c>
      <c r="F1269" s="18" t="str">
        <f>IF(OR(I1269="ОК",I1269="Учтено: добавьте пояснение"),IF(C1269="Приход",D1269,IF(C1269="Корректировка остатка",D1269,-D1269)),"")</f>
        <v/>
      </c>
      <c r="G1269" s="13"/>
      <c r="H1269" s="15" t="str">
        <f>IF(OR(B1269="",SUMPRODUCT(--EXACT('Номенклатура'!$A$6:$A$205,B1269))&lt;&gt;1),"",INDEX('Номенклатура'!$B$6:$B$205,SUMPRODUCT(EXACT('Номенклатура'!$A$6:$A$205,B1269)*(ROW('Номенклатура'!$A$6:$A$205)-5)))&amp;"")</f>
        <v/>
      </c>
      <c r="I1269" s="15" t="str">
        <f>IF(COUNTA(A1269:D1269,G1269)=0,"",IF(NOT(ISNUMBER(A1269)),"Укажите дату",IF(B1269="","Укажите код",IF(NOT(AND(ISTEXT(B1269),LEN(B1269)&gt;0,LEN(B1269)&lt;=30,ISNUMBER(FIND(LEFT(B1269,1),"ABCDEFGHIJKLMNOPQRSTUVWXYZ")),SUMPRODUCT((MID(B1269,{1,2,3,4,5,6,7,8,9,10,11,12,13,14,15,16,17,18,19,20,21,22,23,24,25,26,27,28,29,30},1)&lt;&gt;"")*ISERROR(FIND(MID(B1269,{1,2,3,4,5,6,7,8,9,10,11,12,13,14,15,16,17,18,19,20,21,22,23,24,25,26,27,28,29,30},1),"ABCDEFGHIJKLMNOPQRSTUVWXYZ0123456789-_")))=0,ISERROR(VALUE(B1269)))),"Недопустимый код: только латинские буквы A-Z в верхнем регистре, цифры, - и _; начало с буквы, до 30 символов (например MILK-001)",IF(SUMPRODUCT(--EXACT('Номенклатура'!$A$6:$A$205,B1269))=0,"Код не найден в номенклатуре",IF(SUMPRODUCT(--EXACT('Номенклатура'!$A$6:$A$205,B1269))&gt;1,"Код повторяется в номенклатуре",IF(ISNA(MATCH(C1269,{"Приход","Расход","Списание","Корректировка остатка"},0)),"Выберите тип операции",IF(NOT(ISNUMBER(D1269)),"Укажите количество",IF(D1269=0,"Количество не может быть 0",IF(AND(C1269&lt;&gt;"Корректировка остатка",D1269&lt;0),"Для этого типа количество положительное",IF(NOT(ISNUMBER('Номенклатура'!$C$2)),"Укажите дату начала учёта",IF(A1269&lt;INT('Номенклатура'!$C$2),"Раньше даты начала учёта: НЕ учтено",IF(AND(C1269="Корректировка остатка",TRIM(G1269)=""),"Учтено: добавьте пояснение","ОК")))))))))))))</f>
        <v/>
      </c>
    </row>
    <row r="1270" spans="1:9" x14ac:dyDescent="0.25">
      <c r="A1270" s="16"/>
      <c r="B1270" s="13"/>
      <c r="C1270" s="13"/>
      <c r="D1270" s="14"/>
      <c r="E1270" s="17" t="str">
        <f>IF(OR(B1270="",SUMPRODUCT(--EXACT('Номенклатура'!$A$6:$A$205,B1270))&lt;&gt;1),"",INDEX('Номенклатура'!$D$6:$D$205,SUMPRODUCT(EXACT('Номенклатура'!$A$6:$A$205,B1270)*(ROW('Номенклатура'!$A$6:$A$205)-5)))&amp;"")</f>
        <v/>
      </c>
      <c r="F1270" s="18" t="str">
        <f>IF(OR(I1270="ОК",I1270="Учтено: добавьте пояснение"),IF(C1270="Приход",D1270,IF(C1270="Корректировка остатка",D1270,-D1270)),"")</f>
        <v/>
      </c>
      <c r="G1270" s="13"/>
      <c r="H1270" s="15" t="str">
        <f>IF(OR(B1270="",SUMPRODUCT(--EXACT('Номенклатура'!$A$6:$A$205,B1270))&lt;&gt;1),"",INDEX('Номенклатура'!$B$6:$B$205,SUMPRODUCT(EXACT('Номенклатура'!$A$6:$A$205,B1270)*(ROW('Номенклатура'!$A$6:$A$205)-5)))&amp;"")</f>
        <v/>
      </c>
      <c r="I1270" s="15" t="str">
        <f>IF(COUNTA(A1270:D1270,G1270)=0,"",IF(NOT(ISNUMBER(A1270)),"Укажите дату",IF(B1270="","Укажите код",IF(NOT(AND(ISTEXT(B1270),LEN(B1270)&gt;0,LEN(B1270)&lt;=30,ISNUMBER(FIND(LEFT(B1270,1),"ABCDEFGHIJKLMNOPQRSTUVWXYZ")),SUMPRODUCT((MID(B1270,{1,2,3,4,5,6,7,8,9,10,11,12,13,14,15,16,17,18,19,20,21,22,23,24,25,26,27,28,29,30},1)&lt;&gt;"")*ISERROR(FIND(MID(B1270,{1,2,3,4,5,6,7,8,9,10,11,12,13,14,15,16,17,18,19,20,21,22,23,24,25,26,27,28,29,30},1),"ABCDEFGHIJKLMNOPQRSTUVWXYZ0123456789-_")))=0,ISERROR(VALUE(B1270)))),"Недопустимый код: только латинские буквы A-Z в верхнем регистре, цифры, - и _; начало с буквы, до 30 символов (например MILK-001)",IF(SUMPRODUCT(--EXACT('Номенклатура'!$A$6:$A$205,B1270))=0,"Код не найден в номенклатуре",IF(SUMPRODUCT(--EXACT('Номенклатура'!$A$6:$A$205,B1270))&gt;1,"Код повторяется в номенклатуре",IF(ISNA(MATCH(C1270,{"Приход","Расход","Списание","Корректировка остатка"},0)),"Выберите тип операции",IF(NOT(ISNUMBER(D1270)),"Укажите количество",IF(D1270=0,"Количество не может быть 0",IF(AND(C1270&lt;&gt;"Корректировка остатка",D1270&lt;0),"Для этого типа количество положительное",IF(NOT(ISNUMBER('Номенклатура'!$C$2)),"Укажите дату начала учёта",IF(A1270&lt;INT('Номенклатура'!$C$2),"Раньше даты начала учёта: НЕ учтено",IF(AND(C1270="Корректировка остатка",TRIM(G1270)=""),"Учтено: добавьте пояснение","ОК")))))))))))))</f>
        <v/>
      </c>
    </row>
    <row r="1271" spans="1:9" x14ac:dyDescent="0.25">
      <c r="A1271" s="16"/>
      <c r="B1271" s="13"/>
      <c r="C1271" s="13"/>
      <c r="D1271" s="14"/>
      <c r="E1271" s="17" t="str">
        <f>IF(OR(B1271="",SUMPRODUCT(--EXACT('Номенклатура'!$A$6:$A$205,B1271))&lt;&gt;1),"",INDEX('Номенклатура'!$D$6:$D$205,SUMPRODUCT(EXACT('Номенклатура'!$A$6:$A$205,B1271)*(ROW('Номенклатура'!$A$6:$A$205)-5)))&amp;"")</f>
        <v/>
      </c>
      <c r="F1271" s="18" t="str">
        <f>IF(OR(I1271="ОК",I1271="Учтено: добавьте пояснение"),IF(C1271="Приход",D1271,IF(C1271="Корректировка остатка",D1271,-D1271)),"")</f>
        <v/>
      </c>
      <c r="G1271" s="13"/>
      <c r="H1271" s="15" t="str">
        <f>IF(OR(B1271="",SUMPRODUCT(--EXACT('Номенклатура'!$A$6:$A$205,B1271))&lt;&gt;1),"",INDEX('Номенклатура'!$B$6:$B$205,SUMPRODUCT(EXACT('Номенклатура'!$A$6:$A$205,B1271)*(ROW('Номенклатура'!$A$6:$A$205)-5)))&amp;"")</f>
        <v/>
      </c>
      <c r="I1271" s="15" t="str">
        <f>IF(COUNTA(A1271:D1271,G1271)=0,"",IF(NOT(ISNUMBER(A1271)),"Укажите дату",IF(B1271="","Укажите код",IF(NOT(AND(ISTEXT(B1271),LEN(B1271)&gt;0,LEN(B1271)&lt;=30,ISNUMBER(FIND(LEFT(B1271,1),"ABCDEFGHIJKLMNOPQRSTUVWXYZ")),SUMPRODUCT((MID(B1271,{1,2,3,4,5,6,7,8,9,10,11,12,13,14,15,16,17,18,19,20,21,22,23,24,25,26,27,28,29,30},1)&lt;&gt;"")*ISERROR(FIND(MID(B1271,{1,2,3,4,5,6,7,8,9,10,11,12,13,14,15,16,17,18,19,20,21,22,23,24,25,26,27,28,29,30},1),"ABCDEFGHIJKLMNOPQRSTUVWXYZ0123456789-_")))=0,ISERROR(VALUE(B1271)))),"Недопустимый код: только латинские буквы A-Z в верхнем регистре, цифры, - и _; начало с буквы, до 30 символов (например MILK-001)",IF(SUMPRODUCT(--EXACT('Номенклатура'!$A$6:$A$205,B1271))=0,"Код не найден в номенклатуре",IF(SUMPRODUCT(--EXACT('Номенклатура'!$A$6:$A$205,B1271))&gt;1,"Код повторяется в номенклатуре",IF(ISNA(MATCH(C1271,{"Приход","Расход","Списание","Корректировка остатка"},0)),"Выберите тип операции",IF(NOT(ISNUMBER(D1271)),"Укажите количество",IF(D1271=0,"Количество не может быть 0",IF(AND(C1271&lt;&gt;"Корректировка остатка",D1271&lt;0),"Для этого типа количество положительное",IF(NOT(ISNUMBER('Номенклатура'!$C$2)),"Укажите дату начала учёта",IF(A1271&lt;INT('Номенклатура'!$C$2),"Раньше даты начала учёта: НЕ учтено",IF(AND(C1271="Корректировка остатка",TRIM(G1271)=""),"Учтено: добавьте пояснение","ОК")))))))))))))</f>
        <v/>
      </c>
    </row>
    <row r="1272" spans="1:9" x14ac:dyDescent="0.25">
      <c r="A1272" s="16"/>
      <c r="B1272" s="13"/>
      <c r="C1272" s="13"/>
      <c r="D1272" s="14"/>
      <c r="E1272" s="17" t="str">
        <f>IF(OR(B1272="",SUMPRODUCT(--EXACT('Номенклатура'!$A$6:$A$205,B1272))&lt;&gt;1),"",INDEX('Номенклатура'!$D$6:$D$205,SUMPRODUCT(EXACT('Номенклатура'!$A$6:$A$205,B1272)*(ROW('Номенклатура'!$A$6:$A$205)-5)))&amp;"")</f>
        <v/>
      </c>
      <c r="F1272" s="18" t="str">
        <f>IF(OR(I1272="ОК",I1272="Учтено: добавьте пояснение"),IF(C1272="Приход",D1272,IF(C1272="Корректировка остатка",D1272,-D1272)),"")</f>
        <v/>
      </c>
      <c r="G1272" s="13"/>
      <c r="H1272" s="15" t="str">
        <f>IF(OR(B1272="",SUMPRODUCT(--EXACT('Номенклатура'!$A$6:$A$205,B1272))&lt;&gt;1),"",INDEX('Номенклатура'!$B$6:$B$205,SUMPRODUCT(EXACT('Номенклатура'!$A$6:$A$205,B1272)*(ROW('Номенклатура'!$A$6:$A$205)-5)))&amp;"")</f>
        <v/>
      </c>
      <c r="I1272" s="15" t="str">
        <f>IF(COUNTA(A1272:D1272,G1272)=0,"",IF(NOT(ISNUMBER(A1272)),"Укажите дату",IF(B1272="","Укажите код",IF(NOT(AND(ISTEXT(B1272),LEN(B1272)&gt;0,LEN(B1272)&lt;=30,ISNUMBER(FIND(LEFT(B1272,1),"ABCDEFGHIJKLMNOPQRSTUVWXYZ")),SUMPRODUCT((MID(B1272,{1,2,3,4,5,6,7,8,9,10,11,12,13,14,15,16,17,18,19,20,21,22,23,24,25,26,27,28,29,30},1)&lt;&gt;"")*ISERROR(FIND(MID(B1272,{1,2,3,4,5,6,7,8,9,10,11,12,13,14,15,16,17,18,19,20,21,22,23,24,25,26,27,28,29,30},1),"ABCDEFGHIJKLMNOPQRSTUVWXYZ0123456789-_")))=0,ISERROR(VALUE(B1272)))),"Недопустимый код: только латинские буквы A-Z в верхнем регистре, цифры, - и _; начало с буквы, до 30 символов (например MILK-001)",IF(SUMPRODUCT(--EXACT('Номенклатура'!$A$6:$A$205,B1272))=0,"Код не найден в номенклатуре",IF(SUMPRODUCT(--EXACT('Номенклатура'!$A$6:$A$205,B1272))&gt;1,"Код повторяется в номенклатуре",IF(ISNA(MATCH(C1272,{"Приход","Расход","Списание","Корректировка остатка"},0)),"Выберите тип операции",IF(NOT(ISNUMBER(D1272)),"Укажите количество",IF(D1272=0,"Количество не может быть 0",IF(AND(C1272&lt;&gt;"Корректировка остатка",D1272&lt;0),"Для этого типа количество положительное",IF(NOT(ISNUMBER('Номенклатура'!$C$2)),"Укажите дату начала учёта",IF(A1272&lt;INT('Номенклатура'!$C$2),"Раньше даты начала учёта: НЕ учтено",IF(AND(C1272="Корректировка остатка",TRIM(G1272)=""),"Учтено: добавьте пояснение","ОК")))))))))))))</f>
        <v/>
      </c>
    </row>
    <row r="1273" spans="1:9" x14ac:dyDescent="0.25">
      <c r="A1273" s="16"/>
      <c r="B1273" s="13"/>
      <c r="C1273" s="13"/>
      <c r="D1273" s="14"/>
      <c r="E1273" s="17" t="str">
        <f>IF(OR(B1273="",SUMPRODUCT(--EXACT('Номенклатура'!$A$6:$A$205,B1273))&lt;&gt;1),"",INDEX('Номенклатура'!$D$6:$D$205,SUMPRODUCT(EXACT('Номенклатура'!$A$6:$A$205,B1273)*(ROW('Номенклатура'!$A$6:$A$205)-5)))&amp;"")</f>
        <v/>
      </c>
      <c r="F1273" s="18" t="str">
        <f>IF(OR(I1273="ОК",I1273="Учтено: добавьте пояснение"),IF(C1273="Приход",D1273,IF(C1273="Корректировка остатка",D1273,-D1273)),"")</f>
        <v/>
      </c>
      <c r="G1273" s="13"/>
      <c r="H1273" s="15" t="str">
        <f>IF(OR(B1273="",SUMPRODUCT(--EXACT('Номенклатура'!$A$6:$A$205,B1273))&lt;&gt;1),"",INDEX('Номенклатура'!$B$6:$B$205,SUMPRODUCT(EXACT('Номенклатура'!$A$6:$A$205,B1273)*(ROW('Номенклатура'!$A$6:$A$205)-5)))&amp;"")</f>
        <v/>
      </c>
      <c r="I1273" s="15" t="str">
        <f>IF(COUNTA(A1273:D1273,G1273)=0,"",IF(NOT(ISNUMBER(A1273)),"Укажите дату",IF(B1273="","Укажите код",IF(NOT(AND(ISTEXT(B1273),LEN(B1273)&gt;0,LEN(B1273)&lt;=30,ISNUMBER(FIND(LEFT(B1273,1),"ABCDEFGHIJKLMNOPQRSTUVWXYZ")),SUMPRODUCT((MID(B1273,{1,2,3,4,5,6,7,8,9,10,11,12,13,14,15,16,17,18,19,20,21,22,23,24,25,26,27,28,29,30},1)&lt;&gt;"")*ISERROR(FIND(MID(B1273,{1,2,3,4,5,6,7,8,9,10,11,12,13,14,15,16,17,18,19,20,21,22,23,24,25,26,27,28,29,30},1),"ABCDEFGHIJKLMNOPQRSTUVWXYZ0123456789-_")))=0,ISERROR(VALUE(B1273)))),"Недопустимый код: только латинские буквы A-Z в верхнем регистре, цифры, - и _; начало с буквы, до 30 символов (например MILK-001)",IF(SUMPRODUCT(--EXACT('Номенклатура'!$A$6:$A$205,B1273))=0,"Код не найден в номенклатуре",IF(SUMPRODUCT(--EXACT('Номенклатура'!$A$6:$A$205,B1273))&gt;1,"Код повторяется в номенклатуре",IF(ISNA(MATCH(C1273,{"Приход","Расход","Списание","Корректировка остатка"},0)),"Выберите тип операции",IF(NOT(ISNUMBER(D1273)),"Укажите количество",IF(D1273=0,"Количество не может быть 0",IF(AND(C1273&lt;&gt;"Корректировка остатка",D1273&lt;0),"Для этого типа количество положительное",IF(NOT(ISNUMBER('Номенклатура'!$C$2)),"Укажите дату начала учёта",IF(A1273&lt;INT('Номенклатура'!$C$2),"Раньше даты начала учёта: НЕ учтено",IF(AND(C1273="Корректировка остатка",TRIM(G1273)=""),"Учтено: добавьте пояснение","ОК")))))))))))))</f>
        <v/>
      </c>
    </row>
    <row r="1274" spans="1:9" x14ac:dyDescent="0.25">
      <c r="A1274" s="16"/>
      <c r="B1274" s="13"/>
      <c r="C1274" s="13"/>
      <c r="D1274" s="14"/>
      <c r="E1274" s="17" t="str">
        <f>IF(OR(B1274="",SUMPRODUCT(--EXACT('Номенклатура'!$A$6:$A$205,B1274))&lt;&gt;1),"",INDEX('Номенклатура'!$D$6:$D$205,SUMPRODUCT(EXACT('Номенклатура'!$A$6:$A$205,B1274)*(ROW('Номенклатура'!$A$6:$A$205)-5)))&amp;"")</f>
        <v/>
      </c>
      <c r="F1274" s="18" t="str">
        <f>IF(OR(I1274="ОК",I1274="Учтено: добавьте пояснение"),IF(C1274="Приход",D1274,IF(C1274="Корректировка остатка",D1274,-D1274)),"")</f>
        <v/>
      </c>
      <c r="G1274" s="13"/>
      <c r="H1274" s="15" t="str">
        <f>IF(OR(B1274="",SUMPRODUCT(--EXACT('Номенклатура'!$A$6:$A$205,B1274))&lt;&gt;1),"",INDEX('Номенклатура'!$B$6:$B$205,SUMPRODUCT(EXACT('Номенклатура'!$A$6:$A$205,B1274)*(ROW('Номенклатура'!$A$6:$A$205)-5)))&amp;"")</f>
        <v/>
      </c>
      <c r="I1274" s="15" t="str">
        <f>IF(COUNTA(A1274:D1274,G1274)=0,"",IF(NOT(ISNUMBER(A1274)),"Укажите дату",IF(B1274="","Укажите код",IF(NOT(AND(ISTEXT(B1274),LEN(B1274)&gt;0,LEN(B1274)&lt;=30,ISNUMBER(FIND(LEFT(B1274,1),"ABCDEFGHIJKLMNOPQRSTUVWXYZ")),SUMPRODUCT((MID(B1274,{1,2,3,4,5,6,7,8,9,10,11,12,13,14,15,16,17,18,19,20,21,22,23,24,25,26,27,28,29,30},1)&lt;&gt;"")*ISERROR(FIND(MID(B1274,{1,2,3,4,5,6,7,8,9,10,11,12,13,14,15,16,17,18,19,20,21,22,23,24,25,26,27,28,29,30},1),"ABCDEFGHIJKLMNOPQRSTUVWXYZ0123456789-_")))=0,ISERROR(VALUE(B1274)))),"Недопустимый код: только латинские буквы A-Z в верхнем регистре, цифры, - и _; начало с буквы, до 30 символов (например MILK-001)",IF(SUMPRODUCT(--EXACT('Номенклатура'!$A$6:$A$205,B1274))=0,"Код не найден в номенклатуре",IF(SUMPRODUCT(--EXACT('Номенклатура'!$A$6:$A$205,B1274))&gt;1,"Код повторяется в номенклатуре",IF(ISNA(MATCH(C1274,{"Приход","Расход","Списание","Корректировка остатка"},0)),"Выберите тип операции",IF(NOT(ISNUMBER(D1274)),"Укажите количество",IF(D1274=0,"Количество не может быть 0",IF(AND(C1274&lt;&gt;"Корректировка остатка",D1274&lt;0),"Для этого типа количество положительное",IF(NOT(ISNUMBER('Номенклатура'!$C$2)),"Укажите дату начала учёта",IF(A1274&lt;INT('Номенклатура'!$C$2),"Раньше даты начала учёта: НЕ учтено",IF(AND(C1274="Корректировка остатка",TRIM(G1274)=""),"Учтено: добавьте пояснение","ОК")))))))))))))</f>
        <v/>
      </c>
    </row>
    <row r="1275" spans="1:9" x14ac:dyDescent="0.25">
      <c r="A1275" s="16"/>
      <c r="B1275" s="13"/>
      <c r="C1275" s="13"/>
      <c r="D1275" s="14"/>
      <c r="E1275" s="17" t="str">
        <f>IF(OR(B1275="",SUMPRODUCT(--EXACT('Номенклатура'!$A$6:$A$205,B1275))&lt;&gt;1),"",INDEX('Номенклатура'!$D$6:$D$205,SUMPRODUCT(EXACT('Номенклатура'!$A$6:$A$205,B1275)*(ROW('Номенклатура'!$A$6:$A$205)-5)))&amp;"")</f>
        <v/>
      </c>
      <c r="F1275" s="18" t="str">
        <f>IF(OR(I1275="ОК",I1275="Учтено: добавьте пояснение"),IF(C1275="Приход",D1275,IF(C1275="Корректировка остатка",D1275,-D1275)),"")</f>
        <v/>
      </c>
      <c r="G1275" s="13"/>
      <c r="H1275" s="15" t="str">
        <f>IF(OR(B1275="",SUMPRODUCT(--EXACT('Номенклатура'!$A$6:$A$205,B1275))&lt;&gt;1),"",INDEX('Номенклатура'!$B$6:$B$205,SUMPRODUCT(EXACT('Номенклатура'!$A$6:$A$205,B1275)*(ROW('Номенклатура'!$A$6:$A$205)-5)))&amp;"")</f>
        <v/>
      </c>
      <c r="I1275" s="15" t="str">
        <f>IF(COUNTA(A1275:D1275,G1275)=0,"",IF(NOT(ISNUMBER(A1275)),"Укажите дату",IF(B1275="","Укажите код",IF(NOT(AND(ISTEXT(B1275),LEN(B1275)&gt;0,LEN(B1275)&lt;=30,ISNUMBER(FIND(LEFT(B1275,1),"ABCDEFGHIJKLMNOPQRSTUVWXYZ")),SUMPRODUCT((MID(B1275,{1,2,3,4,5,6,7,8,9,10,11,12,13,14,15,16,17,18,19,20,21,22,23,24,25,26,27,28,29,30},1)&lt;&gt;"")*ISERROR(FIND(MID(B1275,{1,2,3,4,5,6,7,8,9,10,11,12,13,14,15,16,17,18,19,20,21,22,23,24,25,26,27,28,29,30},1),"ABCDEFGHIJKLMNOPQRSTUVWXYZ0123456789-_")))=0,ISERROR(VALUE(B1275)))),"Недопустимый код: только латинские буквы A-Z в верхнем регистре, цифры, - и _; начало с буквы, до 30 символов (например MILK-001)",IF(SUMPRODUCT(--EXACT('Номенклатура'!$A$6:$A$205,B1275))=0,"Код не найден в номенклатуре",IF(SUMPRODUCT(--EXACT('Номенклатура'!$A$6:$A$205,B1275))&gt;1,"Код повторяется в номенклатуре",IF(ISNA(MATCH(C1275,{"Приход","Расход","Списание","Корректировка остатка"},0)),"Выберите тип операции",IF(NOT(ISNUMBER(D1275)),"Укажите количество",IF(D1275=0,"Количество не может быть 0",IF(AND(C1275&lt;&gt;"Корректировка остатка",D1275&lt;0),"Для этого типа количество положительное",IF(NOT(ISNUMBER('Номенклатура'!$C$2)),"Укажите дату начала учёта",IF(A1275&lt;INT('Номенклатура'!$C$2),"Раньше даты начала учёта: НЕ учтено",IF(AND(C1275="Корректировка остатка",TRIM(G1275)=""),"Учтено: добавьте пояснение","ОК")))))))))))))</f>
        <v/>
      </c>
    </row>
    <row r="1276" spans="1:9" x14ac:dyDescent="0.25">
      <c r="A1276" s="16"/>
      <c r="B1276" s="13"/>
      <c r="C1276" s="13"/>
      <c r="D1276" s="14"/>
      <c r="E1276" s="17" t="str">
        <f>IF(OR(B1276="",SUMPRODUCT(--EXACT('Номенклатура'!$A$6:$A$205,B1276))&lt;&gt;1),"",INDEX('Номенклатура'!$D$6:$D$205,SUMPRODUCT(EXACT('Номенклатура'!$A$6:$A$205,B1276)*(ROW('Номенклатура'!$A$6:$A$205)-5)))&amp;"")</f>
        <v/>
      </c>
      <c r="F1276" s="18" t="str">
        <f>IF(OR(I1276="ОК",I1276="Учтено: добавьте пояснение"),IF(C1276="Приход",D1276,IF(C1276="Корректировка остатка",D1276,-D1276)),"")</f>
        <v/>
      </c>
      <c r="G1276" s="13"/>
      <c r="H1276" s="15" t="str">
        <f>IF(OR(B1276="",SUMPRODUCT(--EXACT('Номенклатура'!$A$6:$A$205,B1276))&lt;&gt;1),"",INDEX('Номенклатура'!$B$6:$B$205,SUMPRODUCT(EXACT('Номенклатура'!$A$6:$A$205,B1276)*(ROW('Номенклатура'!$A$6:$A$205)-5)))&amp;"")</f>
        <v/>
      </c>
      <c r="I1276" s="15" t="str">
        <f>IF(COUNTA(A1276:D1276,G1276)=0,"",IF(NOT(ISNUMBER(A1276)),"Укажите дату",IF(B1276="","Укажите код",IF(NOT(AND(ISTEXT(B1276),LEN(B1276)&gt;0,LEN(B1276)&lt;=30,ISNUMBER(FIND(LEFT(B1276,1),"ABCDEFGHIJKLMNOPQRSTUVWXYZ")),SUMPRODUCT((MID(B1276,{1,2,3,4,5,6,7,8,9,10,11,12,13,14,15,16,17,18,19,20,21,22,23,24,25,26,27,28,29,30},1)&lt;&gt;"")*ISERROR(FIND(MID(B1276,{1,2,3,4,5,6,7,8,9,10,11,12,13,14,15,16,17,18,19,20,21,22,23,24,25,26,27,28,29,30},1),"ABCDEFGHIJKLMNOPQRSTUVWXYZ0123456789-_")))=0,ISERROR(VALUE(B1276)))),"Недопустимый код: только латинские буквы A-Z в верхнем регистре, цифры, - и _; начало с буквы, до 30 символов (например MILK-001)",IF(SUMPRODUCT(--EXACT('Номенклатура'!$A$6:$A$205,B1276))=0,"Код не найден в номенклатуре",IF(SUMPRODUCT(--EXACT('Номенклатура'!$A$6:$A$205,B1276))&gt;1,"Код повторяется в номенклатуре",IF(ISNA(MATCH(C1276,{"Приход","Расход","Списание","Корректировка остатка"},0)),"Выберите тип операции",IF(NOT(ISNUMBER(D1276)),"Укажите количество",IF(D1276=0,"Количество не может быть 0",IF(AND(C1276&lt;&gt;"Корректировка остатка",D1276&lt;0),"Для этого типа количество положительное",IF(NOT(ISNUMBER('Номенклатура'!$C$2)),"Укажите дату начала учёта",IF(A1276&lt;INT('Номенклатура'!$C$2),"Раньше даты начала учёта: НЕ учтено",IF(AND(C1276="Корректировка остатка",TRIM(G1276)=""),"Учтено: добавьте пояснение","ОК")))))))))))))</f>
        <v/>
      </c>
    </row>
    <row r="1277" spans="1:9" x14ac:dyDescent="0.25">
      <c r="A1277" s="16"/>
      <c r="B1277" s="13"/>
      <c r="C1277" s="13"/>
      <c r="D1277" s="14"/>
      <c r="E1277" s="17" t="str">
        <f>IF(OR(B1277="",SUMPRODUCT(--EXACT('Номенклатура'!$A$6:$A$205,B1277))&lt;&gt;1),"",INDEX('Номенклатура'!$D$6:$D$205,SUMPRODUCT(EXACT('Номенклатура'!$A$6:$A$205,B1277)*(ROW('Номенклатура'!$A$6:$A$205)-5)))&amp;"")</f>
        <v/>
      </c>
      <c r="F1277" s="18" t="str">
        <f>IF(OR(I1277="ОК",I1277="Учтено: добавьте пояснение"),IF(C1277="Приход",D1277,IF(C1277="Корректировка остатка",D1277,-D1277)),"")</f>
        <v/>
      </c>
      <c r="G1277" s="13"/>
      <c r="H1277" s="15" t="str">
        <f>IF(OR(B1277="",SUMPRODUCT(--EXACT('Номенклатура'!$A$6:$A$205,B1277))&lt;&gt;1),"",INDEX('Номенклатура'!$B$6:$B$205,SUMPRODUCT(EXACT('Номенклатура'!$A$6:$A$205,B1277)*(ROW('Номенклатура'!$A$6:$A$205)-5)))&amp;"")</f>
        <v/>
      </c>
      <c r="I1277" s="15" t="str">
        <f>IF(COUNTA(A1277:D1277,G1277)=0,"",IF(NOT(ISNUMBER(A1277)),"Укажите дату",IF(B1277="","Укажите код",IF(NOT(AND(ISTEXT(B1277),LEN(B1277)&gt;0,LEN(B1277)&lt;=30,ISNUMBER(FIND(LEFT(B1277,1),"ABCDEFGHIJKLMNOPQRSTUVWXYZ")),SUMPRODUCT((MID(B1277,{1,2,3,4,5,6,7,8,9,10,11,12,13,14,15,16,17,18,19,20,21,22,23,24,25,26,27,28,29,30},1)&lt;&gt;"")*ISERROR(FIND(MID(B1277,{1,2,3,4,5,6,7,8,9,10,11,12,13,14,15,16,17,18,19,20,21,22,23,24,25,26,27,28,29,30},1),"ABCDEFGHIJKLMNOPQRSTUVWXYZ0123456789-_")))=0,ISERROR(VALUE(B1277)))),"Недопустимый код: только латинские буквы A-Z в верхнем регистре, цифры, - и _; начало с буквы, до 30 символов (например MILK-001)",IF(SUMPRODUCT(--EXACT('Номенклатура'!$A$6:$A$205,B1277))=0,"Код не найден в номенклатуре",IF(SUMPRODUCT(--EXACT('Номенклатура'!$A$6:$A$205,B1277))&gt;1,"Код повторяется в номенклатуре",IF(ISNA(MATCH(C1277,{"Приход","Расход","Списание","Корректировка остатка"},0)),"Выберите тип операции",IF(NOT(ISNUMBER(D1277)),"Укажите количество",IF(D1277=0,"Количество не может быть 0",IF(AND(C1277&lt;&gt;"Корректировка остатка",D1277&lt;0),"Для этого типа количество положительное",IF(NOT(ISNUMBER('Номенклатура'!$C$2)),"Укажите дату начала учёта",IF(A1277&lt;INT('Номенклатура'!$C$2),"Раньше даты начала учёта: НЕ учтено",IF(AND(C1277="Корректировка остатка",TRIM(G1277)=""),"Учтено: добавьте пояснение","ОК")))))))))))))</f>
        <v/>
      </c>
    </row>
    <row r="1278" spans="1:9" x14ac:dyDescent="0.25">
      <c r="A1278" s="16"/>
      <c r="B1278" s="13"/>
      <c r="C1278" s="13"/>
      <c r="D1278" s="14"/>
      <c r="E1278" s="17" t="str">
        <f>IF(OR(B1278="",SUMPRODUCT(--EXACT('Номенклатура'!$A$6:$A$205,B1278))&lt;&gt;1),"",INDEX('Номенклатура'!$D$6:$D$205,SUMPRODUCT(EXACT('Номенклатура'!$A$6:$A$205,B1278)*(ROW('Номенклатура'!$A$6:$A$205)-5)))&amp;"")</f>
        <v/>
      </c>
      <c r="F1278" s="18" t="str">
        <f>IF(OR(I1278="ОК",I1278="Учтено: добавьте пояснение"),IF(C1278="Приход",D1278,IF(C1278="Корректировка остатка",D1278,-D1278)),"")</f>
        <v/>
      </c>
      <c r="G1278" s="13"/>
      <c r="H1278" s="15" t="str">
        <f>IF(OR(B1278="",SUMPRODUCT(--EXACT('Номенклатура'!$A$6:$A$205,B1278))&lt;&gt;1),"",INDEX('Номенклатура'!$B$6:$B$205,SUMPRODUCT(EXACT('Номенклатура'!$A$6:$A$205,B1278)*(ROW('Номенклатура'!$A$6:$A$205)-5)))&amp;"")</f>
        <v/>
      </c>
      <c r="I1278" s="15" t="str">
        <f>IF(COUNTA(A1278:D1278,G1278)=0,"",IF(NOT(ISNUMBER(A1278)),"Укажите дату",IF(B1278="","Укажите код",IF(NOT(AND(ISTEXT(B1278),LEN(B1278)&gt;0,LEN(B1278)&lt;=30,ISNUMBER(FIND(LEFT(B1278,1),"ABCDEFGHIJKLMNOPQRSTUVWXYZ")),SUMPRODUCT((MID(B1278,{1,2,3,4,5,6,7,8,9,10,11,12,13,14,15,16,17,18,19,20,21,22,23,24,25,26,27,28,29,30},1)&lt;&gt;"")*ISERROR(FIND(MID(B1278,{1,2,3,4,5,6,7,8,9,10,11,12,13,14,15,16,17,18,19,20,21,22,23,24,25,26,27,28,29,30},1),"ABCDEFGHIJKLMNOPQRSTUVWXYZ0123456789-_")))=0,ISERROR(VALUE(B1278)))),"Недопустимый код: только латинские буквы A-Z в верхнем регистре, цифры, - и _; начало с буквы, до 30 символов (например MILK-001)",IF(SUMPRODUCT(--EXACT('Номенклатура'!$A$6:$A$205,B1278))=0,"Код не найден в номенклатуре",IF(SUMPRODUCT(--EXACT('Номенклатура'!$A$6:$A$205,B1278))&gt;1,"Код повторяется в номенклатуре",IF(ISNA(MATCH(C1278,{"Приход","Расход","Списание","Корректировка остатка"},0)),"Выберите тип операции",IF(NOT(ISNUMBER(D1278)),"Укажите количество",IF(D1278=0,"Количество не может быть 0",IF(AND(C1278&lt;&gt;"Корректировка остатка",D1278&lt;0),"Для этого типа количество положительное",IF(NOT(ISNUMBER('Номенклатура'!$C$2)),"Укажите дату начала учёта",IF(A1278&lt;INT('Номенклатура'!$C$2),"Раньше даты начала учёта: НЕ учтено",IF(AND(C1278="Корректировка остатка",TRIM(G1278)=""),"Учтено: добавьте пояснение","ОК")))))))))))))</f>
        <v/>
      </c>
    </row>
    <row r="1279" spans="1:9" x14ac:dyDescent="0.25">
      <c r="A1279" s="16"/>
      <c r="B1279" s="13"/>
      <c r="C1279" s="13"/>
      <c r="D1279" s="14"/>
      <c r="E1279" s="17" t="str">
        <f>IF(OR(B1279="",SUMPRODUCT(--EXACT('Номенклатура'!$A$6:$A$205,B1279))&lt;&gt;1),"",INDEX('Номенклатура'!$D$6:$D$205,SUMPRODUCT(EXACT('Номенклатура'!$A$6:$A$205,B1279)*(ROW('Номенклатура'!$A$6:$A$205)-5)))&amp;"")</f>
        <v/>
      </c>
      <c r="F1279" s="18" t="str">
        <f>IF(OR(I1279="ОК",I1279="Учтено: добавьте пояснение"),IF(C1279="Приход",D1279,IF(C1279="Корректировка остатка",D1279,-D1279)),"")</f>
        <v/>
      </c>
      <c r="G1279" s="13"/>
      <c r="H1279" s="15" t="str">
        <f>IF(OR(B1279="",SUMPRODUCT(--EXACT('Номенклатура'!$A$6:$A$205,B1279))&lt;&gt;1),"",INDEX('Номенклатура'!$B$6:$B$205,SUMPRODUCT(EXACT('Номенклатура'!$A$6:$A$205,B1279)*(ROW('Номенклатура'!$A$6:$A$205)-5)))&amp;"")</f>
        <v/>
      </c>
      <c r="I1279" s="15" t="str">
        <f>IF(COUNTA(A1279:D1279,G1279)=0,"",IF(NOT(ISNUMBER(A1279)),"Укажите дату",IF(B1279="","Укажите код",IF(NOT(AND(ISTEXT(B1279),LEN(B1279)&gt;0,LEN(B1279)&lt;=30,ISNUMBER(FIND(LEFT(B1279,1),"ABCDEFGHIJKLMNOPQRSTUVWXYZ")),SUMPRODUCT((MID(B1279,{1,2,3,4,5,6,7,8,9,10,11,12,13,14,15,16,17,18,19,20,21,22,23,24,25,26,27,28,29,30},1)&lt;&gt;"")*ISERROR(FIND(MID(B1279,{1,2,3,4,5,6,7,8,9,10,11,12,13,14,15,16,17,18,19,20,21,22,23,24,25,26,27,28,29,30},1),"ABCDEFGHIJKLMNOPQRSTUVWXYZ0123456789-_")))=0,ISERROR(VALUE(B1279)))),"Недопустимый код: только латинские буквы A-Z в верхнем регистре, цифры, - и _; начало с буквы, до 30 символов (например MILK-001)",IF(SUMPRODUCT(--EXACT('Номенклатура'!$A$6:$A$205,B1279))=0,"Код не найден в номенклатуре",IF(SUMPRODUCT(--EXACT('Номенклатура'!$A$6:$A$205,B1279))&gt;1,"Код повторяется в номенклатуре",IF(ISNA(MATCH(C1279,{"Приход","Расход","Списание","Корректировка остатка"},0)),"Выберите тип операции",IF(NOT(ISNUMBER(D1279)),"Укажите количество",IF(D1279=0,"Количество не может быть 0",IF(AND(C1279&lt;&gt;"Корректировка остатка",D1279&lt;0),"Для этого типа количество положительное",IF(NOT(ISNUMBER('Номенклатура'!$C$2)),"Укажите дату начала учёта",IF(A1279&lt;INT('Номенклатура'!$C$2),"Раньше даты начала учёта: НЕ учтено",IF(AND(C1279="Корректировка остатка",TRIM(G1279)=""),"Учтено: добавьте пояснение","ОК")))))))))))))</f>
        <v/>
      </c>
    </row>
    <row r="1280" spans="1:9" x14ac:dyDescent="0.25">
      <c r="A1280" s="16"/>
      <c r="B1280" s="13"/>
      <c r="C1280" s="13"/>
      <c r="D1280" s="14"/>
      <c r="E1280" s="17" t="str">
        <f>IF(OR(B1280="",SUMPRODUCT(--EXACT('Номенклатура'!$A$6:$A$205,B1280))&lt;&gt;1),"",INDEX('Номенклатура'!$D$6:$D$205,SUMPRODUCT(EXACT('Номенклатура'!$A$6:$A$205,B1280)*(ROW('Номенклатура'!$A$6:$A$205)-5)))&amp;"")</f>
        <v/>
      </c>
      <c r="F1280" s="18" t="str">
        <f>IF(OR(I1280="ОК",I1280="Учтено: добавьте пояснение"),IF(C1280="Приход",D1280,IF(C1280="Корректировка остатка",D1280,-D1280)),"")</f>
        <v/>
      </c>
      <c r="G1280" s="13"/>
      <c r="H1280" s="15" t="str">
        <f>IF(OR(B1280="",SUMPRODUCT(--EXACT('Номенклатура'!$A$6:$A$205,B1280))&lt;&gt;1),"",INDEX('Номенклатура'!$B$6:$B$205,SUMPRODUCT(EXACT('Номенклатура'!$A$6:$A$205,B1280)*(ROW('Номенклатура'!$A$6:$A$205)-5)))&amp;"")</f>
        <v/>
      </c>
      <c r="I1280" s="15" t="str">
        <f>IF(COUNTA(A1280:D1280,G1280)=0,"",IF(NOT(ISNUMBER(A1280)),"Укажите дату",IF(B1280="","Укажите код",IF(NOT(AND(ISTEXT(B1280),LEN(B1280)&gt;0,LEN(B1280)&lt;=30,ISNUMBER(FIND(LEFT(B1280,1),"ABCDEFGHIJKLMNOPQRSTUVWXYZ")),SUMPRODUCT((MID(B1280,{1,2,3,4,5,6,7,8,9,10,11,12,13,14,15,16,17,18,19,20,21,22,23,24,25,26,27,28,29,30},1)&lt;&gt;"")*ISERROR(FIND(MID(B1280,{1,2,3,4,5,6,7,8,9,10,11,12,13,14,15,16,17,18,19,20,21,22,23,24,25,26,27,28,29,30},1),"ABCDEFGHIJKLMNOPQRSTUVWXYZ0123456789-_")))=0,ISERROR(VALUE(B1280)))),"Недопустимый код: только латинские буквы A-Z в верхнем регистре, цифры, - и _; начало с буквы, до 30 символов (например MILK-001)",IF(SUMPRODUCT(--EXACT('Номенклатура'!$A$6:$A$205,B1280))=0,"Код не найден в номенклатуре",IF(SUMPRODUCT(--EXACT('Номенклатура'!$A$6:$A$205,B1280))&gt;1,"Код повторяется в номенклатуре",IF(ISNA(MATCH(C1280,{"Приход","Расход","Списание","Корректировка остатка"},0)),"Выберите тип операции",IF(NOT(ISNUMBER(D1280)),"Укажите количество",IF(D1280=0,"Количество не может быть 0",IF(AND(C1280&lt;&gt;"Корректировка остатка",D1280&lt;0),"Для этого типа количество положительное",IF(NOT(ISNUMBER('Номенклатура'!$C$2)),"Укажите дату начала учёта",IF(A1280&lt;INT('Номенклатура'!$C$2),"Раньше даты начала учёта: НЕ учтено",IF(AND(C1280="Корректировка остатка",TRIM(G1280)=""),"Учтено: добавьте пояснение","ОК")))))))))))))</f>
        <v/>
      </c>
    </row>
    <row r="1281" spans="1:9" x14ac:dyDescent="0.25">
      <c r="A1281" s="16"/>
      <c r="B1281" s="13"/>
      <c r="C1281" s="13"/>
      <c r="D1281" s="14"/>
      <c r="E1281" s="17" t="str">
        <f>IF(OR(B1281="",SUMPRODUCT(--EXACT('Номенклатура'!$A$6:$A$205,B1281))&lt;&gt;1),"",INDEX('Номенклатура'!$D$6:$D$205,SUMPRODUCT(EXACT('Номенклатура'!$A$6:$A$205,B1281)*(ROW('Номенклатура'!$A$6:$A$205)-5)))&amp;"")</f>
        <v/>
      </c>
      <c r="F1281" s="18" t="str">
        <f>IF(OR(I1281="ОК",I1281="Учтено: добавьте пояснение"),IF(C1281="Приход",D1281,IF(C1281="Корректировка остатка",D1281,-D1281)),"")</f>
        <v/>
      </c>
      <c r="G1281" s="13"/>
      <c r="H1281" s="15" t="str">
        <f>IF(OR(B1281="",SUMPRODUCT(--EXACT('Номенклатура'!$A$6:$A$205,B1281))&lt;&gt;1),"",INDEX('Номенклатура'!$B$6:$B$205,SUMPRODUCT(EXACT('Номенклатура'!$A$6:$A$205,B1281)*(ROW('Номенклатура'!$A$6:$A$205)-5)))&amp;"")</f>
        <v/>
      </c>
      <c r="I1281" s="15" t="str">
        <f>IF(COUNTA(A1281:D1281,G1281)=0,"",IF(NOT(ISNUMBER(A1281)),"Укажите дату",IF(B1281="","Укажите код",IF(NOT(AND(ISTEXT(B1281),LEN(B1281)&gt;0,LEN(B1281)&lt;=30,ISNUMBER(FIND(LEFT(B1281,1),"ABCDEFGHIJKLMNOPQRSTUVWXYZ")),SUMPRODUCT((MID(B1281,{1,2,3,4,5,6,7,8,9,10,11,12,13,14,15,16,17,18,19,20,21,22,23,24,25,26,27,28,29,30},1)&lt;&gt;"")*ISERROR(FIND(MID(B1281,{1,2,3,4,5,6,7,8,9,10,11,12,13,14,15,16,17,18,19,20,21,22,23,24,25,26,27,28,29,30},1),"ABCDEFGHIJKLMNOPQRSTUVWXYZ0123456789-_")))=0,ISERROR(VALUE(B1281)))),"Недопустимый код: только латинские буквы A-Z в верхнем регистре, цифры, - и _; начало с буквы, до 30 символов (например MILK-001)",IF(SUMPRODUCT(--EXACT('Номенклатура'!$A$6:$A$205,B1281))=0,"Код не найден в номенклатуре",IF(SUMPRODUCT(--EXACT('Номенклатура'!$A$6:$A$205,B1281))&gt;1,"Код повторяется в номенклатуре",IF(ISNA(MATCH(C1281,{"Приход","Расход","Списание","Корректировка остатка"},0)),"Выберите тип операции",IF(NOT(ISNUMBER(D1281)),"Укажите количество",IF(D1281=0,"Количество не может быть 0",IF(AND(C1281&lt;&gt;"Корректировка остатка",D1281&lt;0),"Для этого типа количество положительное",IF(NOT(ISNUMBER('Номенклатура'!$C$2)),"Укажите дату начала учёта",IF(A1281&lt;INT('Номенклатура'!$C$2),"Раньше даты начала учёта: НЕ учтено",IF(AND(C1281="Корректировка остатка",TRIM(G1281)=""),"Учтено: добавьте пояснение","ОК")))))))))))))</f>
        <v/>
      </c>
    </row>
    <row r="1282" spans="1:9" x14ac:dyDescent="0.25">
      <c r="A1282" s="16"/>
      <c r="B1282" s="13"/>
      <c r="C1282" s="13"/>
      <c r="D1282" s="14"/>
      <c r="E1282" s="17" t="str">
        <f>IF(OR(B1282="",SUMPRODUCT(--EXACT('Номенклатура'!$A$6:$A$205,B1282))&lt;&gt;1),"",INDEX('Номенклатура'!$D$6:$D$205,SUMPRODUCT(EXACT('Номенклатура'!$A$6:$A$205,B1282)*(ROW('Номенклатура'!$A$6:$A$205)-5)))&amp;"")</f>
        <v/>
      </c>
      <c r="F1282" s="18" t="str">
        <f>IF(OR(I1282="ОК",I1282="Учтено: добавьте пояснение"),IF(C1282="Приход",D1282,IF(C1282="Корректировка остатка",D1282,-D1282)),"")</f>
        <v/>
      </c>
      <c r="G1282" s="13"/>
      <c r="H1282" s="15" t="str">
        <f>IF(OR(B1282="",SUMPRODUCT(--EXACT('Номенклатура'!$A$6:$A$205,B1282))&lt;&gt;1),"",INDEX('Номенклатура'!$B$6:$B$205,SUMPRODUCT(EXACT('Номенклатура'!$A$6:$A$205,B1282)*(ROW('Номенклатура'!$A$6:$A$205)-5)))&amp;"")</f>
        <v/>
      </c>
      <c r="I1282" s="15" t="str">
        <f>IF(COUNTA(A1282:D1282,G1282)=0,"",IF(NOT(ISNUMBER(A1282)),"Укажите дату",IF(B1282="","Укажите код",IF(NOT(AND(ISTEXT(B1282),LEN(B1282)&gt;0,LEN(B1282)&lt;=30,ISNUMBER(FIND(LEFT(B1282,1),"ABCDEFGHIJKLMNOPQRSTUVWXYZ")),SUMPRODUCT((MID(B1282,{1,2,3,4,5,6,7,8,9,10,11,12,13,14,15,16,17,18,19,20,21,22,23,24,25,26,27,28,29,30},1)&lt;&gt;"")*ISERROR(FIND(MID(B1282,{1,2,3,4,5,6,7,8,9,10,11,12,13,14,15,16,17,18,19,20,21,22,23,24,25,26,27,28,29,30},1),"ABCDEFGHIJKLMNOPQRSTUVWXYZ0123456789-_")))=0,ISERROR(VALUE(B1282)))),"Недопустимый код: только латинские буквы A-Z в верхнем регистре, цифры, - и _; начало с буквы, до 30 символов (например MILK-001)",IF(SUMPRODUCT(--EXACT('Номенклатура'!$A$6:$A$205,B1282))=0,"Код не найден в номенклатуре",IF(SUMPRODUCT(--EXACT('Номенклатура'!$A$6:$A$205,B1282))&gt;1,"Код повторяется в номенклатуре",IF(ISNA(MATCH(C1282,{"Приход","Расход","Списание","Корректировка остатка"},0)),"Выберите тип операции",IF(NOT(ISNUMBER(D1282)),"Укажите количество",IF(D1282=0,"Количество не может быть 0",IF(AND(C1282&lt;&gt;"Корректировка остатка",D1282&lt;0),"Для этого типа количество положительное",IF(NOT(ISNUMBER('Номенклатура'!$C$2)),"Укажите дату начала учёта",IF(A1282&lt;INT('Номенклатура'!$C$2),"Раньше даты начала учёта: НЕ учтено",IF(AND(C1282="Корректировка остатка",TRIM(G1282)=""),"Учтено: добавьте пояснение","ОК")))))))))))))</f>
        <v/>
      </c>
    </row>
    <row r="1283" spans="1:9" x14ac:dyDescent="0.25">
      <c r="A1283" s="16"/>
      <c r="B1283" s="13"/>
      <c r="C1283" s="13"/>
      <c r="D1283" s="14"/>
      <c r="E1283" s="17" t="str">
        <f>IF(OR(B1283="",SUMPRODUCT(--EXACT('Номенклатура'!$A$6:$A$205,B1283))&lt;&gt;1),"",INDEX('Номенклатура'!$D$6:$D$205,SUMPRODUCT(EXACT('Номенклатура'!$A$6:$A$205,B1283)*(ROW('Номенклатура'!$A$6:$A$205)-5)))&amp;"")</f>
        <v/>
      </c>
      <c r="F1283" s="18" t="str">
        <f>IF(OR(I1283="ОК",I1283="Учтено: добавьте пояснение"),IF(C1283="Приход",D1283,IF(C1283="Корректировка остатка",D1283,-D1283)),"")</f>
        <v/>
      </c>
      <c r="G1283" s="13"/>
      <c r="H1283" s="15" t="str">
        <f>IF(OR(B1283="",SUMPRODUCT(--EXACT('Номенклатура'!$A$6:$A$205,B1283))&lt;&gt;1),"",INDEX('Номенклатура'!$B$6:$B$205,SUMPRODUCT(EXACT('Номенклатура'!$A$6:$A$205,B1283)*(ROW('Номенклатура'!$A$6:$A$205)-5)))&amp;"")</f>
        <v/>
      </c>
      <c r="I1283" s="15" t="str">
        <f>IF(COUNTA(A1283:D1283,G1283)=0,"",IF(NOT(ISNUMBER(A1283)),"Укажите дату",IF(B1283="","Укажите код",IF(NOT(AND(ISTEXT(B1283),LEN(B1283)&gt;0,LEN(B1283)&lt;=30,ISNUMBER(FIND(LEFT(B1283,1),"ABCDEFGHIJKLMNOPQRSTUVWXYZ")),SUMPRODUCT((MID(B1283,{1,2,3,4,5,6,7,8,9,10,11,12,13,14,15,16,17,18,19,20,21,22,23,24,25,26,27,28,29,30},1)&lt;&gt;"")*ISERROR(FIND(MID(B1283,{1,2,3,4,5,6,7,8,9,10,11,12,13,14,15,16,17,18,19,20,21,22,23,24,25,26,27,28,29,30},1),"ABCDEFGHIJKLMNOPQRSTUVWXYZ0123456789-_")))=0,ISERROR(VALUE(B1283)))),"Недопустимый код: только латинские буквы A-Z в верхнем регистре, цифры, - и _; начало с буквы, до 30 символов (например MILK-001)",IF(SUMPRODUCT(--EXACT('Номенклатура'!$A$6:$A$205,B1283))=0,"Код не найден в номенклатуре",IF(SUMPRODUCT(--EXACT('Номенклатура'!$A$6:$A$205,B1283))&gt;1,"Код повторяется в номенклатуре",IF(ISNA(MATCH(C1283,{"Приход","Расход","Списание","Корректировка остатка"},0)),"Выберите тип операции",IF(NOT(ISNUMBER(D1283)),"Укажите количество",IF(D1283=0,"Количество не может быть 0",IF(AND(C1283&lt;&gt;"Корректировка остатка",D1283&lt;0),"Для этого типа количество положительное",IF(NOT(ISNUMBER('Номенклатура'!$C$2)),"Укажите дату начала учёта",IF(A1283&lt;INT('Номенклатура'!$C$2),"Раньше даты начала учёта: НЕ учтено",IF(AND(C1283="Корректировка остатка",TRIM(G1283)=""),"Учтено: добавьте пояснение","ОК")))))))))))))</f>
        <v/>
      </c>
    </row>
    <row r="1284" spans="1:9" x14ac:dyDescent="0.25">
      <c r="A1284" s="16"/>
      <c r="B1284" s="13"/>
      <c r="C1284" s="13"/>
      <c r="D1284" s="14"/>
      <c r="E1284" s="17" t="str">
        <f>IF(OR(B1284="",SUMPRODUCT(--EXACT('Номенклатура'!$A$6:$A$205,B1284))&lt;&gt;1),"",INDEX('Номенклатура'!$D$6:$D$205,SUMPRODUCT(EXACT('Номенклатура'!$A$6:$A$205,B1284)*(ROW('Номенклатура'!$A$6:$A$205)-5)))&amp;"")</f>
        <v/>
      </c>
      <c r="F1284" s="18" t="str">
        <f>IF(OR(I1284="ОК",I1284="Учтено: добавьте пояснение"),IF(C1284="Приход",D1284,IF(C1284="Корректировка остатка",D1284,-D1284)),"")</f>
        <v/>
      </c>
      <c r="G1284" s="13"/>
      <c r="H1284" s="15" t="str">
        <f>IF(OR(B1284="",SUMPRODUCT(--EXACT('Номенклатура'!$A$6:$A$205,B1284))&lt;&gt;1),"",INDEX('Номенклатура'!$B$6:$B$205,SUMPRODUCT(EXACT('Номенклатура'!$A$6:$A$205,B1284)*(ROW('Номенклатура'!$A$6:$A$205)-5)))&amp;"")</f>
        <v/>
      </c>
      <c r="I1284" s="15" t="str">
        <f>IF(COUNTA(A1284:D1284,G1284)=0,"",IF(NOT(ISNUMBER(A1284)),"Укажите дату",IF(B1284="","Укажите код",IF(NOT(AND(ISTEXT(B1284),LEN(B1284)&gt;0,LEN(B1284)&lt;=30,ISNUMBER(FIND(LEFT(B1284,1),"ABCDEFGHIJKLMNOPQRSTUVWXYZ")),SUMPRODUCT((MID(B1284,{1,2,3,4,5,6,7,8,9,10,11,12,13,14,15,16,17,18,19,20,21,22,23,24,25,26,27,28,29,30},1)&lt;&gt;"")*ISERROR(FIND(MID(B1284,{1,2,3,4,5,6,7,8,9,10,11,12,13,14,15,16,17,18,19,20,21,22,23,24,25,26,27,28,29,30},1),"ABCDEFGHIJKLMNOPQRSTUVWXYZ0123456789-_")))=0,ISERROR(VALUE(B1284)))),"Недопустимый код: только латинские буквы A-Z в верхнем регистре, цифры, - и _; начало с буквы, до 30 символов (например MILK-001)",IF(SUMPRODUCT(--EXACT('Номенклатура'!$A$6:$A$205,B1284))=0,"Код не найден в номенклатуре",IF(SUMPRODUCT(--EXACT('Номенклатура'!$A$6:$A$205,B1284))&gt;1,"Код повторяется в номенклатуре",IF(ISNA(MATCH(C1284,{"Приход","Расход","Списание","Корректировка остатка"},0)),"Выберите тип операции",IF(NOT(ISNUMBER(D1284)),"Укажите количество",IF(D1284=0,"Количество не может быть 0",IF(AND(C1284&lt;&gt;"Корректировка остатка",D1284&lt;0),"Для этого типа количество положительное",IF(NOT(ISNUMBER('Номенклатура'!$C$2)),"Укажите дату начала учёта",IF(A1284&lt;INT('Номенклатура'!$C$2),"Раньше даты начала учёта: НЕ учтено",IF(AND(C1284="Корректировка остатка",TRIM(G1284)=""),"Учтено: добавьте пояснение","ОК")))))))))))))</f>
        <v/>
      </c>
    </row>
    <row r="1285" spans="1:9" x14ac:dyDescent="0.25">
      <c r="A1285" s="16"/>
      <c r="B1285" s="13"/>
      <c r="C1285" s="13"/>
      <c r="D1285" s="14"/>
      <c r="E1285" s="17" t="str">
        <f>IF(OR(B1285="",SUMPRODUCT(--EXACT('Номенклатура'!$A$6:$A$205,B1285))&lt;&gt;1),"",INDEX('Номенклатура'!$D$6:$D$205,SUMPRODUCT(EXACT('Номенклатура'!$A$6:$A$205,B1285)*(ROW('Номенклатура'!$A$6:$A$205)-5)))&amp;"")</f>
        <v/>
      </c>
      <c r="F1285" s="18" t="str">
        <f>IF(OR(I1285="ОК",I1285="Учтено: добавьте пояснение"),IF(C1285="Приход",D1285,IF(C1285="Корректировка остатка",D1285,-D1285)),"")</f>
        <v/>
      </c>
      <c r="G1285" s="13"/>
      <c r="H1285" s="15" t="str">
        <f>IF(OR(B1285="",SUMPRODUCT(--EXACT('Номенклатура'!$A$6:$A$205,B1285))&lt;&gt;1),"",INDEX('Номенклатура'!$B$6:$B$205,SUMPRODUCT(EXACT('Номенклатура'!$A$6:$A$205,B1285)*(ROW('Номенклатура'!$A$6:$A$205)-5)))&amp;"")</f>
        <v/>
      </c>
      <c r="I1285" s="15" t="str">
        <f>IF(COUNTA(A1285:D1285,G1285)=0,"",IF(NOT(ISNUMBER(A1285)),"Укажите дату",IF(B1285="","Укажите код",IF(NOT(AND(ISTEXT(B1285),LEN(B1285)&gt;0,LEN(B1285)&lt;=30,ISNUMBER(FIND(LEFT(B1285,1),"ABCDEFGHIJKLMNOPQRSTUVWXYZ")),SUMPRODUCT((MID(B1285,{1,2,3,4,5,6,7,8,9,10,11,12,13,14,15,16,17,18,19,20,21,22,23,24,25,26,27,28,29,30},1)&lt;&gt;"")*ISERROR(FIND(MID(B1285,{1,2,3,4,5,6,7,8,9,10,11,12,13,14,15,16,17,18,19,20,21,22,23,24,25,26,27,28,29,30},1),"ABCDEFGHIJKLMNOPQRSTUVWXYZ0123456789-_")))=0,ISERROR(VALUE(B1285)))),"Недопустимый код: только латинские буквы A-Z в верхнем регистре, цифры, - и _; начало с буквы, до 30 символов (например MILK-001)",IF(SUMPRODUCT(--EXACT('Номенклатура'!$A$6:$A$205,B1285))=0,"Код не найден в номенклатуре",IF(SUMPRODUCT(--EXACT('Номенклатура'!$A$6:$A$205,B1285))&gt;1,"Код повторяется в номенклатуре",IF(ISNA(MATCH(C1285,{"Приход","Расход","Списание","Корректировка остатка"},0)),"Выберите тип операции",IF(NOT(ISNUMBER(D1285)),"Укажите количество",IF(D1285=0,"Количество не может быть 0",IF(AND(C1285&lt;&gt;"Корректировка остатка",D1285&lt;0),"Для этого типа количество положительное",IF(NOT(ISNUMBER('Номенклатура'!$C$2)),"Укажите дату начала учёта",IF(A1285&lt;INT('Номенклатура'!$C$2),"Раньше даты начала учёта: НЕ учтено",IF(AND(C1285="Корректировка остатка",TRIM(G1285)=""),"Учтено: добавьте пояснение","ОК")))))))))))))</f>
        <v/>
      </c>
    </row>
    <row r="1286" spans="1:9" x14ac:dyDescent="0.25">
      <c r="A1286" s="16"/>
      <c r="B1286" s="13"/>
      <c r="C1286" s="13"/>
      <c r="D1286" s="14"/>
      <c r="E1286" s="17" t="str">
        <f>IF(OR(B1286="",SUMPRODUCT(--EXACT('Номенклатура'!$A$6:$A$205,B1286))&lt;&gt;1),"",INDEX('Номенклатура'!$D$6:$D$205,SUMPRODUCT(EXACT('Номенклатура'!$A$6:$A$205,B1286)*(ROW('Номенклатура'!$A$6:$A$205)-5)))&amp;"")</f>
        <v/>
      </c>
      <c r="F1286" s="18" t="str">
        <f>IF(OR(I1286="ОК",I1286="Учтено: добавьте пояснение"),IF(C1286="Приход",D1286,IF(C1286="Корректировка остатка",D1286,-D1286)),"")</f>
        <v/>
      </c>
      <c r="G1286" s="13"/>
      <c r="H1286" s="15" t="str">
        <f>IF(OR(B1286="",SUMPRODUCT(--EXACT('Номенклатура'!$A$6:$A$205,B1286))&lt;&gt;1),"",INDEX('Номенклатура'!$B$6:$B$205,SUMPRODUCT(EXACT('Номенклатура'!$A$6:$A$205,B1286)*(ROW('Номенклатура'!$A$6:$A$205)-5)))&amp;"")</f>
        <v/>
      </c>
      <c r="I1286" s="15" t="str">
        <f>IF(COUNTA(A1286:D1286,G1286)=0,"",IF(NOT(ISNUMBER(A1286)),"Укажите дату",IF(B1286="","Укажите код",IF(NOT(AND(ISTEXT(B1286),LEN(B1286)&gt;0,LEN(B1286)&lt;=30,ISNUMBER(FIND(LEFT(B1286,1),"ABCDEFGHIJKLMNOPQRSTUVWXYZ")),SUMPRODUCT((MID(B1286,{1,2,3,4,5,6,7,8,9,10,11,12,13,14,15,16,17,18,19,20,21,22,23,24,25,26,27,28,29,30},1)&lt;&gt;"")*ISERROR(FIND(MID(B1286,{1,2,3,4,5,6,7,8,9,10,11,12,13,14,15,16,17,18,19,20,21,22,23,24,25,26,27,28,29,30},1),"ABCDEFGHIJKLMNOPQRSTUVWXYZ0123456789-_")))=0,ISERROR(VALUE(B1286)))),"Недопустимый код: только латинские буквы A-Z в верхнем регистре, цифры, - и _; начало с буквы, до 30 символов (например MILK-001)",IF(SUMPRODUCT(--EXACT('Номенклатура'!$A$6:$A$205,B1286))=0,"Код не найден в номенклатуре",IF(SUMPRODUCT(--EXACT('Номенклатура'!$A$6:$A$205,B1286))&gt;1,"Код повторяется в номенклатуре",IF(ISNA(MATCH(C1286,{"Приход","Расход","Списание","Корректировка остатка"},0)),"Выберите тип операции",IF(NOT(ISNUMBER(D1286)),"Укажите количество",IF(D1286=0,"Количество не может быть 0",IF(AND(C1286&lt;&gt;"Корректировка остатка",D1286&lt;0),"Для этого типа количество положительное",IF(NOT(ISNUMBER('Номенклатура'!$C$2)),"Укажите дату начала учёта",IF(A1286&lt;INT('Номенклатура'!$C$2),"Раньше даты начала учёта: НЕ учтено",IF(AND(C1286="Корректировка остатка",TRIM(G1286)=""),"Учтено: добавьте пояснение","ОК")))))))))))))</f>
        <v/>
      </c>
    </row>
    <row r="1287" spans="1:9" x14ac:dyDescent="0.25">
      <c r="A1287" s="16"/>
      <c r="B1287" s="13"/>
      <c r="C1287" s="13"/>
      <c r="D1287" s="14"/>
      <c r="E1287" s="17" t="str">
        <f>IF(OR(B1287="",SUMPRODUCT(--EXACT('Номенклатура'!$A$6:$A$205,B1287))&lt;&gt;1),"",INDEX('Номенклатура'!$D$6:$D$205,SUMPRODUCT(EXACT('Номенклатура'!$A$6:$A$205,B1287)*(ROW('Номенклатура'!$A$6:$A$205)-5)))&amp;"")</f>
        <v/>
      </c>
      <c r="F1287" s="18" t="str">
        <f>IF(OR(I1287="ОК",I1287="Учтено: добавьте пояснение"),IF(C1287="Приход",D1287,IF(C1287="Корректировка остатка",D1287,-D1287)),"")</f>
        <v/>
      </c>
      <c r="G1287" s="13"/>
      <c r="H1287" s="15" t="str">
        <f>IF(OR(B1287="",SUMPRODUCT(--EXACT('Номенклатура'!$A$6:$A$205,B1287))&lt;&gt;1),"",INDEX('Номенклатура'!$B$6:$B$205,SUMPRODUCT(EXACT('Номенклатура'!$A$6:$A$205,B1287)*(ROW('Номенклатура'!$A$6:$A$205)-5)))&amp;"")</f>
        <v/>
      </c>
      <c r="I1287" s="15" t="str">
        <f>IF(COUNTA(A1287:D1287,G1287)=0,"",IF(NOT(ISNUMBER(A1287)),"Укажите дату",IF(B1287="","Укажите код",IF(NOT(AND(ISTEXT(B1287),LEN(B1287)&gt;0,LEN(B1287)&lt;=30,ISNUMBER(FIND(LEFT(B1287,1),"ABCDEFGHIJKLMNOPQRSTUVWXYZ")),SUMPRODUCT((MID(B1287,{1,2,3,4,5,6,7,8,9,10,11,12,13,14,15,16,17,18,19,20,21,22,23,24,25,26,27,28,29,30},1)&lt;&gt;"")*ISERROR(FIND(MID(B1287,{1,2,3,4,5,6,7,8,9,10,11,12,13,14,15,16,17,18,19,20,21,22,23,24,25,26,27,28,29,30},1),"ABCDEFGHIJKLMNOPQRSTUVWXYZ0123456789-_")))=0,ISERROR(VALUE(B1287)))),"Недопустимый код: только латинские буквы A-Z в верхнем регистре, цифры, - и _; начало с буквы, до 30 символов (например MILK-001)",IF(SUMPRODUCT(--EXACT('Номенклатура'!$A$6:$A$205,B1287))=0,"Код не найден в номенклатуре",IF(SUMPRODUCT(--EXACT('Номенклатура'!$A$6:$A$205,B1287))&gt;1,"Код повторяется в номенклатуре",IF(ISNA(MATCH(C1287,{"Приход","Расход","Списание","Корректировка остатка"},0)),"Выберите тип операции",IF(NOT(ISNUMBER(D1287)),"Укажите количество",IF(D1287=0,"Количество не может быть 0",IF(AND(C1287&lt;&gt;"Корректировка остатка",D1287&lt;0),"Для этого типа количество положительное",IF(NOT(ISNUMBER('Номенклатура'!$C$2)),"Укажите дату начала учёта",IF(A1287&lt;INT('Номенклатура'!$C$2),"Раньше даты начала учёта: НЕ учтено",IF(AND(C1287="Корректировка остатка",TRIM(G1287)=""),"Учтено: добавьте пояснение","ОК")))))))))))))</f>
        <v/>
      </c>
    </row>
    <row r="1288" spans="1:9" x14ac:dyDescent="0.25">
      <c r="A1288" s="16"/>
      <c r="B1288" s="13"/>
      <c r="C1288" s="13"/>
      <c r="D1288" s="14"/>
      <c r="E1288" s="17" t="str">
        <f>IF(OR(B1288="",SUMPRODUCT(--EXACT('Номенклатура'!$A$6:$A$205,B1288))&lt;&gt;1),"",INDEX('Номенклатура'!$D$6:$D$205,SUMPRODUCT(EXACT('Номенклатура'!$A$6:$A$205,B1288)*(ROW('Номенклатура'!$A$6:$A$205)-5)))&amp;"")</f>
        <v/>
      </c>
      <c r="F1288" s="18" t="str">
        <f>IF(OR(I1288="ОК",I1288="Учтено: добавьте пояснение"),IF(C1288="Приход",D1288,IF(C1288="Корректировка остатка",D1288,-D1288)),"")</f>
        <v/>
      </c>
      <c r="G1288" s="13"/>
      <c r="H1288" s="15" t="str">
        <f>IF(OR(B1288="",SUMPRODUCT(--EXACT('Номенклатура'!$A$6:$A$205,B1288))&lt;&gt;1),"",INDEX('Номенклатура'!$B$6:$B$205,SUMPRODUCT(EXACT('Номенклатура'!$A$6:$A$205,B1288)*(ROW('Номенклатура'!$A$6:$A$205)-5)))&amp;"")</f>
        <v/>
      </c>
      <c r="I1288" s="15" t="str">
        <f>IF(COUNTA(A1288:D1288,G1288)=0,"",IF(NOT(ISNUMBER(A1288)),"Укажите дату",IF(B1288="","Укажите код",IF(NOT(AND(ISTEXT(B1288),LEN(B1288)&gt;0,LEN(B1288)&lt;=30,ISNUMBER(FIND(LEFT(B1288,1),"ABCDEFGHIJKLMNOPQRSTUVWXYZ")),SUMPRODUCT((MID(B1288,{1,2,3,4,5,6,7,8,9,10,11,12,13,14,15,16,17,18,19,20,21,22,23,24,25,26,27,28,29,30},1)&lt;&gt;"")*ISERROR(FIND(MID(B1288,{1,2,3,4,5,6,7,8,9,10,11,12,13,14,15,16,17,18,19,20,21,22,23,24,25,26,27,28,29,30},1),"ABCDEFGHIJKLMNOPQRSTUVWXYZ0123456789-_")))=0,ISERROR(VALUE(B1288)))),"Недопустимый код: только латинские буквы A-Z в верхнем регистре, цифры, - и _; начало с буквы, до 30 символов (например MILK-001)",IF(SUMPRODUCT(--EXACT('Номенклатура'!$A$6:$A$205,B1288))=0,"Код не найден в номенклатуре",IF(SUMPRODUCT(--EXACT('Номенклатура'!$A$6:$A$205,B1288))&gt;1,"Код повторяется в номенклатуре",IF(ISNA(MATCH(C1288,{"Приход","Расход","Списание","Корректировка остатка"},0)),"Выберите тип операции",IF(NOT(ISNUMBER(D1288)),"Укажите количество",IF(D1288=0,"Количество не может быть 0",IF(AND(C1288&lt;&gt;"Корректировка остатка",D1288&lt;0),"Для этого типа количество положительное",IF(NOT(ISNUMBER('Номенклатура'!$C$2)),"Укажите дату начала учёта",IF(A1288&lt;INT('Номенклатура'!$C$2),"Раньше даты начала учёта: НЕ учтено",IF(AND(C1288="Корректировка остатка",TRIM(G1288)=""),"Учтено: добавьте пояснение","ОК")))))))))))))</f>
        <v/>
      </c>
    </row>
    <row r="1289" spans="1:9" x14ac:dyDescent="0.25">
      <c r="A1289" s="16"/>
      <c r="B1289" s="13"/>
      <c r="C1289" s="13"/>
      <c r="D1289" s="14"/>
      <c r="E1289" s="17" t="str">
        <f>IF(OR(B1289="",SUMPRODUCT(--EXACT('Номенклатура'!$A$6:$A$205,B1289))&lt;&gt;1),"",INDEX('Номенклатура'!$D$6:$D$205,SUMPRODUCT(EXACT('Номенклатура'!$A$6:$A$205,B1289)*(ROW('Номенклатура'!$A$6:$A$205)-5)))&amp;"")</f>
        <v/>
      </c>
      <c r="F1289" s="18" t="str">
        <f>IF(OR(I1289="ОК",I1289="Учтено: добавьте пояснение"),IF(C1289="Приход",D1289,IF(C1289="Корректировка остатка",D1289,-D1289)),"")</f>
        <v/>
      </c>
      <c r="G1289" s="13"/>
      <c r="H1289" s="15" t="str">
        <f>IF(OR(B1289="",SUMPRODUCT(--EXACT('Номенклатура'!$A$6:$A$205,B1289))&lt;&gt;1),"",INDEX('Номенклатура'!$B$6:$B$205,SUMPRODUCT(EXACT('Номенклатура'!$A$6:$A$205,B1289)*(ROW('Номенклатура'!$A$6:$A$205)-5)))&amp;"")</f>
        <v/>
      </c>
      <c r="I1289" s="15" t="str">
        <f>IF(COUNTA(A1289:D1289,G1289)=0,"",IF(NOT(ISNUMBER(A1289)),"Укажите дату",IF(B1289="","Укажите код",IF(NOT(AND(ISTEXT(B1289),LEN(B1289)&gt;0,LEN(B1289)&lt;=30,ISNUMBER(FIND(LEFT(B1289,1),"ABCDEFGHIJKLMNOPQRSTUVWXYZ")),SUMPRODUCT((MID(B1289,{1,2,3,4,5,6,7,8,9,10,11,12,13,14,15,16,17,18,19,20,21,22,23,24,25,26,27,28,29,30},1)&lt;&gt;"")*ISERROR(FIND(MID(B1289,{1,2,3,4,5,6,7,8,9,10,11,12,13,14,15,16,17,18,19,20,21,22,23,24,25,26,27,28,29,30},1),"ABCDEFGHIJKLMNOPQRSTUVWXYZ0123456789-_")))=0,ISERROR(VALUE(B1289)))),"Недопустимый код: только латинские буквы A-Z в верхнем регистре, цифры, - и _; начало с буквы, до 30 символов (например MILK-001)",IF(SUMPRODUCT(--EXACT('Номенклатура'!$A$6:$A$205,B1289))=0,"Код не найден в номенклатуре",IF(SUMPRODUCT(--EXACT('Номенклатура'!$A$6:$A$205,B1289))&gt;1,"Код повторяется в номенклатуре",IF(ISNA(MATCH(C1289,{"Приход","Расход","Списание","Корректировка остатка"},0)),"Выберите тип операции",IF(NOT(ISNUMBER(D1289)),"Укажите количество",IF(D1289=0,"Количество не может быть 0",IF(AND(C1289&lt;&gt;"Корректировка остатка",D1289&lt;0),"Для этого типа количество положительное",IF(NOT(ISNUMBER('Номенклатура'!$C$2)),"Укажите дату начала учёта",IF(A1289&lt;INT('Номенклатура'!$C$2),"Раньше даты начала учёта: НЕ учтено",IF(AND(C1289="Корректировка остатка",TRIM(G1289)=""),"Учтено: добавьте пояснение","ОК")))))))))))))</f>
        <v/>
      </c>
    </row>
    <row r="1290" spans="1:9" x14ac:dyDescent="0.25">
      <c r="A1290" s="16"/>
      <c r="B1290" s="13"/>
      <c r="C1290" s="13"/>
      <c r="D1290" s="14"/>
      <c r="E1290" s="17" t="str">
        <f>IF(OR(B1290="",SUMPRODUCT(--EXACT('Номенклатура'!$A$6:$A$205,B1290))&lt;&gt;1),"",INDEX('Номенклатура'!$D$6:$D$205,SUMPRODUCT(EXACT('Номенклатура'!$A$6:$A$205,B1290)*(ROW('Номенклатура'!$A$6:$A$205)-5)))&amp;"")</f>
        <v/>
      </c>
      <c r="F1290" s="18" t="str">
        <f>IF(OR(I1290="ОК",I1290="Учтено: добавьте пояснение"),IF(C1290="Приход",D1290,IF(C1290="Корректировка остатка",D1290,-D1290)),"")</f>
        <v/>
      </c>
      <c r="G1290" s="13"/>
      <c r="H1290" s="15" t="str">
        <f>IF(OR(B1290="",SUMPRODUCT(--EXACT('Номенклатура'!$A$6:$A$205,B1290))&lt;&gt;1),"",INDEX('Номенклатура'!$B$6:$B$205,SUMPRODUCT(EXACT('Номенклатура'!$A$6:$A$205,B1290)*(ROW('Номенклатура'!$A$6:$A$205)-5)))&amp;"")</f>
        <v/>
      </c>
      <c r="I1290" s="15" t="str">
        <f>IF(COUNTA(A1290:D1290,G1290)=0,"",IF(NOT(ISNUMBER(A1290)),"Укажите дату",IF(B1290="","Укажите код",IF(NOT(AND(ISTEXT(B1290),LEN(B1290)&gt;0,LEN(B1290)&lt;=30,ISNUMBER(FIND(LEFT(B1290,1),"ABCDEFGHIJKLMNOPQRSTUVWXYZ")),SUMPRODUCT((MID(B1290,{1,2,3,4,5,6,7,8,9,10,11,12,13,14,15,16,17,18,19,20,21,22,23,24,25,26,27,28,29,30},1)&lt;&gt;"")*ISERROR(FIND(MID(B1290,{1,2,3,4,5,6,7,8,9,10,11,12,13,14,15,16,17,18,19,20,21,22,23,24,25,26,27,28,29,30},1),"ABCDEFGHIJKLMNOPQRSTUVWXYZ0123456789-_")))=0,ISERROR(VALUE(B1290)))),"Недопустимый код: только латинские буквы A-Z в верхнем регистре, цифры, - и _; начало с буквы, до 30 символов (например MILK-001)",IF(SUMPRODUCT(--EXACT('Номенклатура'!$A$6:$A$205,B1290))=0,"Код не найден в номенклатуре",IF(SUMPRODUCT(--EXACT('Номенклатура'!$A$6:$A$205,B1290))&gt;1,"Код повторяется в номенклатуре",IF(ISNA(MATCH(C1290,{"Приход","Расход","Списание","Корректировка остатка"},0)),"Выберите тип операции",IF(NOT(ISNUMBER(D1290)),"Укажите количество",IF(D1290=0,"Количество не может быть 0",IF(AND(C1290&lt;&gt;"Корректировка остатка",D1290&lt;0),"Для этого типа количество положительное",IF(NOT(ISNUMBER('Номенклатура'!$C$2)),"Укажите дату начала учёта",IF(A1290&lt;INT('Номенклатура'!$C$2),"Раньше даты начала учёта: НЕ учтено",IF(AND(C1290="Корректировка остатка",TRIM(G1290)=""),"Учтено: добавьте пояснение","ОК")))))))))))))</f>
        <v/>
      </c>
    </row>
    <row r="1291" spans="1:9" x14ac:dyDescent="0.25">
      <c r="A1291" s="16"/>
      <c r="B1291" s="13"/>
      <c r="C1291" s="13"/>
      <c r="D1291" s="14"/>
      <c r="E1291" s="17" t="str">
        <f>IF(OR(B1291="",SUMPRODUCT(--EXACT('Номенклатура'!$A$6:$A$205,B1291))&lt;&gt;1),"",INDEX('Номенклатура'!$D$6:$D$205,SUMPRODUCT(EXACT('Номенклатура'!$A$6:$A$205,B1291)*(ROW('Номенклатура'!$A$6:$A$205)-5)))&amp;"")</f>
        <v/>
      </c>
      <c r="F1291" s="18" t="str">
        <f>IF(OR(I1291="ОК",I1291="Учтено: добавьте пояснение"),IF(C1291="Приход",D1291,IF(C1291="Корректировка остатка",D1291,-D1291)),"")</f>
        <v/>
      </c>
      <c r="G1291" s="13"/>
      <c r="H1291" s="15" t="str">
        <f>IF(OR(B1291="",SUMPRODUCT(--EXACT('Номенклатура'!$A$6:$A$205,B1291))&lt;&gt;1),"",INDEX('Номенклатура'!$B$6:$B$205,SUMPRODUCT(EXACT('Номенклатура'!$A$6:$A$205,B1291)*(ROW('Номенклатура'!$A$6:$A$205)-5)))&amp;"")</f>
        <v/>
      </c>
      <c r="I1291" s="15" t="str">
        <f>IF(COUNTA(A1291:D1291,G1291)=0,"",IF(NOT(ISNUMBER(A1291)),"Укажите дату",IF(B1291="","Укажите код",IF(NOT(AND(ISTEXT(B1291),LEN(B1291)&gt;0,LEN(B1291)&lt;=30,ISNUMBER(FIND(LEFT(B1291,1),"ABCDEFGHIJKLMNOPQRSTUVWXYZ")),SUMPRODUCT((MID(B1291,{1,2,3,4,5,6,7,8,9,10,11,12,13,14,15,16,17,18,19,20,21,22,23,24,25,26,27,28,29,30},1)&lt;&gt;"")*ISERROR(FIND(MID(B1291,{1,2,3,4,5,6,7,8,9,10,11,12,13,14,15,16,17,18,19,20,21,22,23,24,25,26,27,28,29,30},1),"ABCDEFGHIJKLMNOPQRSTUVWXYZ0123456789-_")))=0,ISERROR(VALUE(B1291)))),"Недопустимый код: только латинские буквы A-Z в верхнем регистре, цифры, - и _; начало с буквы, до 30 символов (например MILK-001)",IF(SUMPRODUCT(--EXACT('Номенклатура'!$A$6:$A$205,B1291))=0,"Код не найден в номенклатуре",IF(SUMPRODUCT(--EXACT('Номенклатура'!$A$6:$A$205,B1291))&gt;1,"Код повторяется в номенклатуре",IF(ISNA(MATCH(C1291,{"Приход","Расход","Списание","Корректировка остатка"},0)),"Выберите тип операции",IF(NOT(ISNUMBER(D1291)),"Укажите количество",IF(D1291=0,"Количество не может быть 0",IF(AND(C1291&lt;&gt;"Корректировка остатка",D1291&lt;0),"Для этого типа количество положительное",IF(NOT(ISNUMBER('Номенклатура'!$C$2)),"Укажите дату начала учёта",IF(A1291&lt;INT('Номенклатура'!$C$2),"Раньше даты начала учёта: НЕ учтено",IF(AND(C1291="Корректировка остатка",TRIM(G1291)=""),"Учтено: добавьте пояснение","ОК")))))))))))))</f>
        <v/>
      </c>
    </row>
    <row r="1292" spans="1:9" x14ac:dyDescent="0.25">
      <c r="A1292" s="16"/>
      <c r="B1292" s="13"/>
      <c r="C1292" s="13"/>
      <c r="D1292" s="14"/>
      <c r="E1292" s="17" t="str">
        <f>IF(OR(B1292="",SUMPRODUCT(--EXACT('Номенклатура'!$A$6:$A$205,B1292))&lt;&gt;1),"",INDEX('Номенклатура'!$D$6:$D$205,SUMPRODUCT(EXACT('Номенклатура'!$A$6:$A$205,B1292)*(ROW('Номенклатура'!$A$6:$A$205)-5)))&amp;"")</f>
        <v/>
      </c>
      <c r="F1292" s="18" t="str">
        <f>IF(OR(I1292="ОК",I1292="Учтено: добавьте пояснение"),IF(C1292="Приход",D1292,IF(C1292="Корректировка остатка",D1292,-D1292)),"")</f>
        <v/>
      </c>
      <c r="G1292" s="13"/>
      <c r="H1292" s="15" t="str">
        <f>IF(OR(B1292="",SUMPRODUCT(--EXACT('Номенклатура'!$A$6:$A$205,B1292))&lt;&gt;1),"",INDEX('Номенклатура'!$B$6:$B$205,SUMPRODUCT(EXACT('Номенклатура'!$A$6:$A$205,B1292)*(ROW('Номенклатура'!$A$6:$A$205)-5)))&amp;"")</f>
        <v/>
      </c>
      <c r="I1292" s="15" t="str">
        <f>IF(COUNTA(A1292:D1292,G1292)=0,"",IF(NOT(ISNUMBER(A1292)),"Укажите дату",IF(B1292="","Укажите код",IF(NOT(AND(ISTEXT(B1292),LEN(B1292)&gt;0,LEN(B1292)&lt;=30,ISNUMBER(FIND(LEFT(B1292,1),"ABCDEFGHIJKLMNOPQRSTUVWXYZ")),SUMPRODUCT((MID(B1292,{1,2,3,4,5,6,7,8,9,10,11,12,13,14,15,16,17,18,19,20,21,22,23,24,25,26,27,28,29,30},1)&lt;&gt;"")*ISERROR(FIND(MID(B1292,{1,2,3,4,5,6,7,8,9,10,11,12,13,14,15,16,17,18,19,20,21,22,23,24,25,26,27,28,29,30},1),"ABCDEFGHIJKLMNOPQRSTUVWXYZ0123456789-_")))=0,ISERROR(VALUE(B1292)))),"Недопустимый код: только латинские буквы A-Z в верхнем регистре, цифры, - и _; начало с буквы, до 30 символов (например MILK-001)",IF(SUMPRODUCT(--EXACT('Номенклатура'!$A$6:$A$205,B1292))=0,"Код не найден в номенклатуре",IF(SUMPRODUCT(--EXACT('Номенклатура'!$A$6:$A$205,B1292))&gt;1,"Код повторяется в номенклатуре",IF(ISNA(MATCH(C1292,{"Приход","Расход","Списание","Корректировка остатка"},0)),"Выберите тип операции",IF(NOT(ISNUMBER(D1292)),"Укажите количество",IF(D1292=0,"Количество не может быть 0",IF(AND(C1292&lt;&gt;"Корректировка остатка",D1292&lt;0),"Для этого типа количество положительное",IF(NOT(ISNUMBER('Номенклатура'!$C$2)),"Укажите дату начала учёта",IF(A1292&lt;INT('Номенклатура'!$C$2),"Раньше даты начала учёта: НЕ учтено",IF(AND(C1292="Корректировка остатка",TRIM(G1292)=""),"Учтено: добавьте пояснение","ОК")))))))))))))</f>
        <v/>
      </c>
    </row>
    <row r="1293" spans="1:9" x14ac:dyDescent="0.25">
      <c r="A1293" s="16"/>
      <c r="B1293" s="13"/>
      <c r="C1293" s="13"/>
      <c r="D1293" s="14"/>
      <c r="E1293" s="17" t="str">
        <f>IF(OR(B1293="",SUMPRODUCT(--EXACT('Номенклатура'!$A$6:$A$205,B1293))&lt;&gt;1),"",INDEX('Номенклатура'!$D$6:$D$205,SUMPRODUCT(EXACT('Номенклатура'!$A$6:$A$205,B1293)*(ROW('Номенклатура'!$A$6:$A$205)-5)))&amp;"")</f>
        <v/>
      </c>
      <c r="F1293" s="18" t="str">
        <f>IF(OR(I1293="ОК",I1293="Учтено: добавьте пояснение"),IF(C1293="Приход",D1293,IF(C1293="Корректировка остатка",D1293,-D1293)),"")</f>
        <v/>
      </c>
      <c r="G1293" s="13"/>
      <c r="H1293" s="15" t="str">
        <f>IF(OR(B1293="",SUMPRODUCT(--EXACT('Номенклатура'!$A$6:$A$205,B1293))&lt;&gt;1),"",INDEX('Номенклатура'!$B$6:$B$205,SUMPRODUCT(EXACT('Номенклатура'!$A$6:$A$205,B1293)*(ROW('Номенклатура'!$A$6:$A$205)-5)))&amp;"")</f>
        <v/>
      </c>
      <c r="I1293" s="15" t="str">
        <f>IF(COUNTA(A1293:D1293,G1293)=0,"",IF(NOT(ISNUMBER(A1293)),"Укажите дату",IF(B1293="","Укажите код",IF(NOT(AND(ISTEXT(B1293),LEN(B1293)&gt;0,LEN(B1293)&lt;=30,ISNUMBER(FIND(LEFT(B1293,1),"ABCDEFGHIJKLMNOPQRSTUVWXYZ")),SUMPRODUCT((MID(B1293,{1,2,3,4,5,6,7,8,9,10,11,12,13,14,15,16,17,18,19,20,21,22,23,24,25,26,27,28,29,30},1)&lt;&gt;"")*ISERROR(FIND(MID(B1293,{1,2,3,4,5,6,7,8,9,10,11,12,13,14,15,16,17,18,19,20,21,22,23,24,25,26,27,28,29,30},1),"ABCDEFGHIJKLMNOPQRSTUVWXYZ0123456789-_")))=0,ISERROR(VALUE(B1293)))),"Недопустимый код: только латинские буквы A-Z в верхнем регистре, цифры, - и _; начало с буквы, до 30 символов (например MILK-001)",IF(SUMPRODUCT(--EXACT('Номенклатура'!$A$6:$A$205,B1293))=0,"Код не найден в номенклатуре",IF(SUMPRODUCT(--EXACT('Номенклатура'!$A$6:$A$205,B1293))&gt;1,"Код повторяется в номенклатуре",IF(ISNA(MATCH(C1293,{"Приход","Расход","Списание","Корректировка остатка"},0)),"Выберите тип операции",IF(NOT(ISNUMBER(D1293)),"Укажите количество",IF(D1293=0,"Количество не может быть 0",IF(AND(C1293&lt;&gt;"Корректировка остатка",D1293&lt;0),"Для этого типа количество положительное",IF(NOT(ISNUMBER('Номенклатура'!$C$2)),"Укажите дату начала учёта",IF(A1293&lt;INT('Номенклатура'!$C$2),"Раньше даты начала учёта: НЕ учтено",IF(AND(C1293="Корректировка остатка",TRIM(G1293)=""),"Учтено: добавьте пояснение","ОК")))))))))))))</f>
        <v/>
      </c>
    </row>
    <row r="1294" spans="1:9" x14ac:dyDescent="0.25">
      <c r="A1294" s="16"/>
      <c r="B1294" s="13"/>
      <c r="C1294" s="13"/>
      <c r="D1294" s="14"/>
      <c r="E1294" s="17" t="str">
        <f>IF(OR(B1294="",SUMPRODUCT(--EXACT('Номенклатура'!$A$6:$A$205,B1294))&lt;&gt;1),"",INDEX('Номенклатура'!$D$6:$D$205,SUMPRODUCT(EXACT('Номенклатура'!$A$6:$A$205,B1294)*(ROW('Номенклатура'!$A$6:$A$205)-5)))&amp;"")</f>
        <v/>
      </c>
      <c r="F1294" s="18" t="str">
        <f>IF(OR(I1294="ОК",I1294="Учтено: добавьте пояснение"),IF(C1294="Приход",D1294,IF(C1294="Корректировка остатка",D1294,-D1294)),"")</f>
        <v/>
      </c>
      <c r="G1294" s="13"/>
      <c r="H1294" s="15" t="str">
        <f>IF(OR(B1294="",SUMPRODUCT(--EXACT('Номенклатура'!$A$6:$A$205,B1294))&lt;&gt;1),"",INDEX('Номенклатура'!$B$6:$B$205,SUMPRODUCT(EXACT('Номенклатура'!$A$6:$A$205,B1294)*(ROW('Номенклатура'!$A$6:$A$205)-5)))&amp;"")</f>
        <v/>
      </c>
      <c r="I1294" s="15" t="str">
        <f>IF(COUNTA(A1294:D1294,G1294)=0,"",IF(NOT(ISNUMBER(A1294)),"Укажите дату",IF(B1294="","Укажите код",IF(NOT(AND(ISTEXT(B1294),LEN(B1294)&gt;0,LEN(B1294)&lt;=30,ISNUMBER(FIND(LEFT(B1294,1),"ABCDEFGHIJKLMNOPQRSTUVWXYZ")),SUMPRODUCT((MID(B1294,{1,2,3,4,5,6,7,8,9,10,11,12,13,14,15,16,17,18,19,20,21,22,23,24,25,26,27,28,29,30},1)&lt;&gt;"")*ISERROR(FIND(MID(B1294,{1,2,3,4,5,6,7,8,9,10,11,12,13,14,15,16,17,18,19,20,21,22,23,24,25,26,27,28,29,30},1),"ABCDEFGHIJKLMNOPQRSTUVWXYZ0123456789-_")))=0,ISERROR(VALUE(B1294)))),"Недопустимый код: только латинские буквы A-Z в верхнем регистре, цифры, - и _; начало с буквы, до 30 символов (например MILK-001)",IF(SUMPRODUCT(--EXACT('Номенклатура'!$A$6:$A$205,B1294))=0,"Код не найден в номенклатуре",IF(SUMPRODUCT(--EXACT('Номенклатура'!$A$6:$A$205,B1294))&gt;1,"Код повторяется в номенклатуре",IF(ISNA(MATCH(C1294,{"Приход","Расход","Списание","Корректировка остатка"},0)),"Выберите тип операции",IF(NOT(ISNUMBER(D1294)),"Укажите количество",IF(D1294=0,"Количество не может быть 0",IF(AND(C1294&lt;&gt;"Корректировка остатка",D1294&lt;0),"Для этого типа количество положительное",IF(NOT(ISNUMBER('Номенклатура'!$C$2)),"Укажите дату начала учёта",IF(A1294&lt;INT('Номенклатура'!$C$2),"Раньше даты начала учёта: НЕ учтено",IF(AND(C1294="Корректировка остатка",TRIM(G1294)=""),"Учтено: добавьте пояснение","ОК")))))))))))))</f>
        <v/>
      </c>
    </row>
    <row r="1295" spans="1:9" x14ac:dyDescent="0.25">
      <c r="A1295" s="16"/>
      <c r="B1295" s="13"/>
      <c r="C1295" s="13"/>
      <c r="D1295" s="14"/>
      <c r="E1295" s="17" t="str">
        <f>IF(OR(B1295="",SUMPRODUCT(--EXACT('Номенклатура'!$A$6:$A$205,B1295))&lt;&gt;1),"",INDEX('Номенклатура'!$D$6:$D$205,SUMPRODUCT(EXACT('Номенклатура'!$A$6:$A$205,B1295)*(ROW('Номенклатура'!$A$6:$A$205)-5)))&amp;"")</f>
        <v/>
      </c>
      <c r="F1295" s="18" t="str">
        <f>IF(OR(I1295="ОК",I1295="Учтено: добавьте пояснение"),IF(C1295="Приход",D1295,IF(C1295="Корректировка остатка",D1295,-D1295)),"")</f>
        <v/>
      </c>
      <c r="G1295" s="13"/>
      <c r="H1295" s="15" t="str">
        <f>IF(OR(B1295="",SUMPRODUCT(--EXACT('Номенклатура'!$A$6:$A$205,B1295))&lt;&gt;1),"",INDEX('Номенклатура'!$B$6:$B$205,SUMPRODUCT(EXACT('Номенклатура'!$A$6:$A$205,B1295)*(ROW('Номенклатура'!$A$6:$A$205)-5)))&amp;"")</f>
        <v/>
      </c>
      <c r="I1295" s="15" t="str">
        <f>IF(COUNTA(A1295:D1295,G1295)=0,"",IF(NOT(ISNUMBER(A1295)),"Укажите дату",IF(B1295="","Укажите код",IF(NOT(AND(ISTEXT(B1295),LEN(B1295)&gt;0,LEN(B1295)&lt;=30,ISNUMBER(FIND(LEFT(B1295,1),"ABCDEFGHIJKLMNOPQRSTUVWXYZ")),SUMPRODUCT((MID(B1295,{1,2,3,4,5,6,7,8,9,10,11,12,13,14,15,16,17,18,19,20,21,22,23,24,25,26,27,28,29,30},1)&lt;&gt;"")*ISERROR(FIND(MID(B1295,{1,2,3,4,5,6,7,8,9,10,11,12,13,14,15,16,17,18,19,20,21,22,23,24,25,26,27,28,29,30},1),"ABCDEFGHIJKLMNOPQRSTUVWXYZ0123456789-_")))=0,ISERROR(VALUE(B1295)))),"Недопустимый код: только латинские буквы A-Z в верхнем регистре, цифры, - и _; начало с буквы, до 30 символов (например MILK-001)",IF(SUMPRODUCT(--EXACT('Номенклатура'!$A$6:$A$205,B1295))=0,"Код не найден в номенклатуре",IF(SUMPRODUCT(--EXACT('Номенклатура'!$A$6:$A$205,B1295))&gt;1,"Код повторяется в номенклатуре",IF(ISNA(MATCH(C1295,{"Приход","Расход","Списание","Корректировка остатка"},0)),"Выберите тип операции",IF(NOT(ISNUMBER(D1295)),"Укажите количество",IF(D1295=0,"Количество не может быть 0",IF(AND(C1295&lt;&gt;"Корректировка остатка",D1295&lt;0),"Для этого типа количество положительное",IF(NOT(ISNUMBER('Номенклатура'!$C$2)),"Укажите дату начала учёта",IF(A1295&lt;INT('Номенклатура'!$C$2),"Раньше даты начала учёта: НЕ учтено",IF(AND(C1295="Корректировка остатка",TRIM(G1295)=""),"Учтено: добавьте пояснение","ОК")))))))))))))</f>
        <v/>
      </c>
    </row>
    <row r="1296" spans="1:9" x14ac:dyDescent="0.25">
      <c r="A1296" s="16"/>
      <c r="B1296" s="13"/>
      <c r="C1296" s="13"/>
      <c r="D1296" s="14"/>
      <c r="E1296" s="17" t="str">
        <f>IF(OR(B1296="",SUMPRODUCT(--EXACT('Номенклатура'!$A$6:$A$205,B1296))&lt;&gt;1),"",INDEX('Номенклатура'!$D$6:$D$205,SUMPRODUCT(EXACT('Номенклатура'!$A$6:$A$205,B1296)*(ROW('Номенклатура'!$A$6:$A$205)-5)))&amp;"")</f>
        <v/>
      </c>
      <c r="F1296" s="18" t="str">
        <f>IF(OR(I1296="ОК",I1296="Учтено: добавьте пояснение"),IF(C1296="Приход",D1296,IF(C1296="Корректировка остатка",D1296,-D1296)),"")</f>
        <v/>
      </c>
      <c r="G1296" s="13"/>
      <c r="H1296" s="15" t="str">
        <f>IF(OR(B1296="",SUMPRODUCT(--EXACT('Номенклатура'!$A$6:$A$205,B1296))&lt;&gt;1),"",INDEX('Номенклатура'!$B$6:$B$205,SUMPRODUCT(EXACT('Номенклатура'!$A$6:$A$205,B1296)*(ROW('Номенклатура'!$A$6:$A$205)-5)))&amp;"")</f>
        <v/>
      </c>
      <c r="I1296" s="15" t="str">
        <f>IF(COUNTA(A1296:D1296,G1296)=0,"",IF(NOT(ISNUMBER(A1296)),"Укажите дату",IF(B1296="","Укажите код",IF(NOT(AND(ISTEXT(B1296),LEN(B1296)&gt;0,LEN(B1296)&lt;=30,ISNUMBER(FIND(LEFT(B1296,1),"ABCDEFGHIJKLMNOPQRSTUVWXYZ")),SUMPRODUCT((MID(B1296,{1,2,3,4,5,6,7,8,9,10,11,12,13,14,15,16,17,18,19,20,21,22,23,24,25,26,27,28,29,30},1)&lt;&gt;"")*ISERROR(FIND(MID(B1296,{1,2,3,4,5,6,7,8,9,10,11,12,13,14,15,16,17,18,19,20,21,22,23,24,25,26,27,28,29,30},1),"ABCDEFGHIJKLMNOPQRSTUVWXYZ0123456789-_")))=0,ISERROR(VALUE(B1296)))),"Недопустимый код: только латинские буквы A-Z в верхнем регистре, цифры, - и _; начало с буквы, до 30 символов (например MILK-001)",IF(SUMPRODUCT(--EXACT('Номенклатура'!$A$6:$A$205,B1296))=0,"Код не найден в номенклатуре",IF(SUMPRODUCT(--EXACT('Номенклатура'!$A$6:$A$205,B1296))&gt;1,"Код повторяется в номенклатуре",IF(ISNA(MATCH(C1296,{"Приход","Расход","Списание","Корректировка остатка"},0)),"Выберите тип операции",IF(NOT(ISNUMBER(D1296)),"Укажите количество",IF(D1296=0,"Количество не может быть 0",IF(AND(C1296&lt;&gt;"Корректировка остатка",D1296&lt;0),"Для этого типа количество положительное",IF(NOT(ISNUMBER('Номенклатура'!$C$2)),"Укажите дату начала учёта",IF(A1296&lt;INT('Номенклатура'!$C$2),"Раньше даты начала учёта: НЕ учтено",IF(AND(C1296="Корректировка остатка",TRIM(G1296)=""),"Учтено: добавьте пояснение","ОК")))))))))))))</f>
        <v/>
      </c>
    </row>
    <row r="1297" spans="1:9" x14ac:dyDescent="0.25">
      <c r="A1297" s="16"/>
      <c r="B1297" s="13"/>
      <c r="C1297" s="13"/>
      <c r="D1297" s="14"/>
      <c r="E1297" s="17" t="str">
        <f>IF(OR(B1297="",SUMPRODUCT(--EXACT('Номенклатура'!$A$6:$A$205,B1297))&lt;&gt;1),"",INDEX('Номенклатура'!$D$6:$D$205,SUMPRODUCT(EXACT('Номенклатура'!$A$6:$A$205,B1297)*(ROW('Номенклатура'!$A$6:$A$205)-5)))&amp;"")</f>
        <v/>
      </c>
      <c r="F1297" s="18" t="str">
        <f>IF(OR(I1297="ОК",I1297="Учтено: добавьте пояснение"),IF(C1297="Приход",D1297,IF(C1297="Корректировка остатка",D1297,-D1297)),"")</f>
        <v/>
      </c>
      <c r="G1297" s="13"/>
      <c r="H1297" s="15" t="str">
        <f>IF(OR(B1297="",SUMPRODUCT(--EXACT('Номенклатура'!$A$6:$A$205,B1297))&lt;&gt;1),"",INDEX('Номенклатура'!$B$6:$B$205,SUMPRODUCT(EXACT('Номенклатура'!$A$6:$A$205,B1297)*(ROW('Номенклатура'!$A$6:$A$205)-5)))&amp;"")</f>
        <v/>
      </c>
      <c r="I1297" s="15" t="str">
        <f>IF(COUNTA(A1297:D1297,G1297)=0,"",IF(NOT(ISNUMBER(A1297)),"Укажите дату",IF(B1297="","Укажите код",IF(NOT(AND(ISTEXT(B1297),LEN(B1297)&gt;0,LEN(B1297)&lt;=30,ISNUMBER(FIND(LEFT(B1297,1),"ABCDEFGHIJKLMNOPQRSTUVWXYZ")),SUMPRODUCT((MID(B1297,{1,2,3,4,5,6,7,8,9,10,11,12,13,14,15,16,17,18,19,20,21,22,23,24,25,26,27,28,29,30},1)&lt;&gt;"")*ISERROR(FIND(MID(B1297,{1,2,3,4,5,6,7,8,9,10,11,12,13,14,15,16,17,18,19,20,21,22,23,24,25,26,27,28,29,30},1),"ABCDEFGHIJKLMNOPQRSTUVWXYZ0123456789-_")))=0,ISERROR(VALUE(B1297)))),"Недопустимый код: только латинские буквы A-Z в верхнем регистре, цифры, - и _; начало с буквы, до 30 символов (например MILK-001)",IF(SUMPRODUCT(--EXACT('Номенклатура'!$A$6:$A$205,B1297))=0,"Код не найден в номенклатуре",IF(SUMPRODUCT(--EXACT('Номенклатура'!$A$6:$A$205,B1297))&gt;1,"Код повторяется в номенклатуре",IF(ISNA(MATCH(C1297,{"Приход","Расход","Списание","Корректировка остатка"},0)),"Выберите тип операции",IF(NOT(ISNUMBER(D1297)),"Укажите количество",IF(D1297=0,"Количество не может быть 0",IF(AND(C1297&lt;&gt;"Корректировка остатка",D1297&lt;0),"Для этого типа количество положительное",IF(NOT(ISNUMBER('Номенклатура'!$C$2)),"Укажите дату начала учёта",IF(A1297&lt;INT('Номенклатура'!$C$2),"Раньше даты начала учёта: НЕ учтено",IF(AND(C1297="Корректировка остатка",TRIM(G1297)=""),"Учтено: добавьте пояснение","ОК")))))))))))))</f>
        <v/>
      </c>
    </row>
    <row r="1298" spans="1:9" x14ac:dyDescent="0.25">
      <c r="A1298" s="16"/>
      <c r="B1298" s="13"/>
      <c r="C1298" s="13"/>
      <c r="D1298" s="14"/>
      <c r="E1298" s="17" t="str">
        <f>IF(OR(B1298="",SUMPRODUCT(--EXACT('Номенклатура'!$A$6:$A$205,B1298))&lt;&gt;1),"",INDEX('Номенклатура'!$D$6:$D$205,SUMPRODUCT(EXACT('Номенклатура'!$A$6:$A$205,B1298)*(ROW('Номенклатура'!$A$6:$A$205)-5)))&amp;"")</f>
        <v/>
      </c>
      <c r="F1298" s="18" t="str">
        <f>IF(OR(I1298="ОК",I1298="Учтено: добавьте пояснение"),IF(C1298="Приход",D1298,IF(C1298="Корректировка остатка",D1298,-D1298)),"")</f>
        <v/>
      </c>
      <c r="G1298" s="13"/>
      <c r="H1298" s="15" t="str">
        <f>IF(OR(B1298="",SUMPRODUCT(--EXACT('Номенклатура'!$A$6:$A$205,B1298))&lt;&gt;1),"",INDEX('Номенклатура'!$B$6:$B$205,SUMPRODUCT(EXACT('Номенклатура'!$A$6:$A$205,B1298)*(ROW('Номенклатура'!$A$6:$A$205)-5)))&amp;"")</f>
        <v/>
      </c>
      <c r="I1298" s="15" t="str">
        <f>IF(COUNTA(A1298:D1298,G1298)=0,"",IF(NOT(ISNUMBER(A1298)),"Укажите дату",IF(B1298="","Укажите код",IF(NOT(AND(ISTEXT(B1298),LEN(B1298)&gt;0,LEN(B1298)&lt;=30,ISNUMBER(FIND(LEFT(B1298,1),"ABCDEFGHIJKLMNOPQRSTUVWXYZ")),SUMPRODUCT((MID(B1298,{1,2,3,4,5,6,7,8,9,10,11,12,13,14,15,16,17,18,19,20,21,22,23,24,25,26,27,28,29,30},1)&lt;&gt;"")*ISERROR(FIND(MID(B1298,{1,2,3,4,5,6,7,8,9,10,11,12,13,14,15,16,17,18,19,20,21,22,23,24,25,26,27,28,29,30},1),"ABCDEFGHIJKLMNOPQRSTUVWXYZ0123456789-_")))=0,ISERROR(VALUE(B1298)))),"Недопустимый код: только латинские буквы A-Z в верхнем регистре, цифры, - и _; начало с буквы, до 30 символов (например MILK-001)",IF(SUMPRODUCT(--EXACT('Номенклатура'!$A$6:$A$205,B1298))=0,"Код не найден в номенклатуре",IF(SUMPRODUCT(--EXACT('Номенклатура'!$A$6:$A$205,B1298))&gt;1,"Код повторяется в номенклатуре",IF(ISNA(MATCH(C1298,{"Приход","Расход","Списание","Корректировка остатка"},0)),"Выберите тип операции",IF(NOT(ISNUMBER(D1298)),"Укажите количество",IF(D1298=0,"Количество не может быть 0",IF(AND(C1298&lt;&gt;"Корректировка остатка",D1298&lt;0),"Для этого типа количество положительное",IF(NOT(ISNUMBER('Номенклатура'!$C$2)),"Укажите дату начала учёта",IF(A1298&lt;INT('Номенклатура'!$C$2),"Раньше даты начала учёта: НЕ учтено",IF(AND(C1298="Корректировка остатка",TRIM(G1298)=""),"Учтено: добавьте пояснение","ОК")))))))))))))</f>
        <v/>
      </c>
    </row>
    <row r="1299" spans="1:9" x14ac:dyDescent="0.25">
      <c r="A1299" s="16"/>
      <c r="B1299" s="13"/>
      <c r="C1299" s="13"/>
      <c r="D1299" s="14"/>
      <c r="E1299" s="17" t="str">
        <f>IF(OR(B1299="",SUMPRODUCT(--EXACT('Номенклатура'!$A$6:$A$205,B1299))&lt;&gt;1),"",INDEX('Номенклатура'!$D$6:$D$205,SUMPRODUCT(EXACT('Номенклатура'!$A$6:$A$205,B1299)*(ROW('Номенклатура'!$A$6:$A$205)-5)))&amp;"")</f>
        <v/>
      </c>
      <c r="F1299" s="18" t="str">
        <f>IF(OR(I1299="ОК",I1299="Учтено: добавьте пояснение"),IF(C1299="Приход",D1299,IF(C1299="Корректировка остатка",D1299,-D1299)),"")</f>
        <v/>
      </c>
      <c r="G1299" s="13"/>
      <c r="H1299" s="15" t="str">
        <f>IF(OR(B1299="",SUMPRODUCT(--EXACT('Номенклатура'!$A$6:$A$205,B1299))&lt;&gt;1),"",INDEX('Номенклатура'!$B$6:$B$205,SUMPRODUCT(EXACT('Номенклатура'!$A$6:$A$205,B1299)*(ROW('Номенклатура'!$A$6:$A$205)-5)))&amp;"")</f>
        <v/>
      </c>
      <c r="I1299" s="15" t="str">
        <f>IF(COUNTA(A1299:D1299,G1299)=0,"",IF(NOT(ISNUMBER(A1299)),"Укажите дату",IF(B1299="","Укажите код",IF(NOT(AND(ISTEXT(B1299),LEN(B1299)&gt;0,LEN(B1299)&lt;=30,ISNUMBER(FIND(LEFT(B1299,1),"ABCDEFGHIJKLMNOPQRSTUVWXYZ")),SUMPRODUCT((MID(B1299,{1,2,3,4,5,6,7,8,9,10,11,12,13,14,15,16,17,18,19,20,21,22,23,24,25,26,27,28,29,30},1)&lt;&gt;"")*ISERROR(FIND(MID(B1299,{1,2,3,4,5,6,7,8,9,10,11,12,13,14,15,16,17,18,19,20,21,22,23,24,25,26,27,28,29,30},1),"ABCDEFGHIJKLMNOPQRSTUVWXYZ0123456789-_")))=0,ISERROR(VALUE(B1299)))),"Недопустимый код: только латинские буквы A-Z в верхнем регистре, цифры, - и _; начало с буквы, до 30 символов (например MILK-001)",IF(SUMPRODUCT(--EXACT('Номенклатура'!$A$6:$A$205,B1299))=0,"Код не найден в номенклатуре",IF(SUMPRODUCT(--EXACT('Номенклатура'!$A$6:$A$205,B1299))&gt;1,"Код повторяется в номенклатуре",IF(ISNA(MATCH(C1299,{"Приход","Расход","Списание","Корректировка остатка"},0)),"Выберите тип операции",IF(NOT(ISNUMBER(D1299)),"Укажите количество",IF(D1299=0,"Количество не может быть 0",IF(AND(C1299&lt;&gt;"Корректировка остатка",D1299&lt;0),"Для этого типа количество положительное",IF(NOT(ISNUMBER('Номенклатура'!$C$2)),"Укажите дату начала учёта",IF(A1299&lt;INT('Номенклатура'!$C$2),"Раньше даты начала учёта: НЕ учтено",IF(AND(C1299="Корректировка остатка",TRIM(G1299)=""),"Учтено: добавьте пояснение","ОК")))))))))))))</f>
        <v/>
      </c>
    </row>
    <row r="1300" spans="1:9" x14ac:dyDescent="0.25">
      <c r="A1300" s="16"/>
      <c r="B1300" s="13"/>
      <c r="C1300" s="13"/>
      <c r="D1300" s="14"/>
      <c r="E1300" s="17" t="str">
        <f>IF(OR(B1300="",SUMPRODUCT(--EXACT('Номенклатура'!$A$6:$A$205,B1300))&lt;&gt;1),"",INDEX('Номенклатура'!$D$6:$D$205,SUMPRODUCT(EXACT('Номенклатура'!$A$6:$A$205,B1300)*(ROW('Номенклатура'!$A$6:$A$205)-5)))&amp;"")</f>
        <v/>
      </c>
      <c r="F1300" s="18" t="str">
        <f>IF(OR(I1300="ОК",I1300="Учтено: добавьте пояснение"),IF(C1300="Приход",D1300,IF(C1300="Корректировка остатка",D1300,-D1300)),"")</f>
        <v/>
      </c>
      <c r="G1300" s="13"/>
      <c r="H1300" s="15" t="str">
        <f>IF(OR(B1300="",SUMPRODUCT(--EXACT('Номенклатура'!$A$6:$A$205,B1300))&lt;&gt;1),"",INDEX('Номенклатура'!$B$6:$B$205,SUMPRODUCT(EXACT('Номенклатура'!$A$6:$A$205,B1300)*(ROW('Номенклатура'!$A$6:$A$205)-5)))&amp;"")</f>
        <v/>
      </c>
      <c r="I1300" s="15" t="str">
        <f>IF(COUNTA(A1300:D1300,G1300)=0,"",IF(NOT(ISNUMBER(A1300)),"Укажите дату",IF(B1300="","Укажите код",IF(NOT(AND(ISTEXT(B1300),LEN(B1300)&gt;0,LEN(B1300)&lt;=30,ISNUMBER(FIND(LEFT(B1300,1),"ABCDEFGHIJKLMNOPQRSTUVWXYZ")),SUMPRODUCT((MID(B1300,{1,2,3,4,5,6,7,8,9,10,11,12,13,14,15,16,17,18,19,20,21,22,23,24,25,26,27,28,29,30},1)&lt;&gt;"")*ISERROR(FIND(MID(B1300,{1,2,3,4,5,6,7,8,9,10,11,12,13,14,15,16,17,18,19,20,21,22,23,24,25,26,27,28,29,30},1),"ABCDEFGHIJKLMNOPQRSTUVWXYZ0123456789-_")))=0,ISERROR(VALUE(B1300)))),"Недопустимый код: только латинские буквы A-Z в верхнем регистре, цифры, - и _; начало с буквы, до 30 символов (например MILK-001)",IF(SUMPRODUCT(--EXACT('Номенклатура'!$A$6:$A$205,B1300))=0,"Код не найден в номенклатуре",IF(SUMPRODUCT(--EXACT('Номенклатура'!$A$6:$A$205,B1300))&gt;1,"Код повторяется в номенклатуре",IF(ISNA(MATCH(C1300,{"Приход","Расход","Списание","Корректировка остатка"},0)),"Выберите тип операции",IF(NOT(ISNUMBER(D1300)),"Укажите количество",IF(D1300=0,"Количество не может быть 0",IF(AND(C1300&lt;&gt;"Корректировка остатка",D1300&lt;0),"Для этого типа количество положительное",IF(NOT(ISNUMBER('Номенклатура'!$C$2)),"Укажите дату начала учёта",IF(A1300&lt;INT('Номенклатура'!$C$2),"Раньше даты начала учёта: НЕ учтено",IF(AND(C1300="Корректировка остатка",TRIM(G1300)=""),"Учтено: добавьте пояснение","ОК")))))))))))))</f>
        <v/>
      </c>
    </row>
    <row r="1301" spans="1:9" x14ac:dyDescent="0.25">
      <c r="A1301" s="16"/>
      <c r="B1301" s="13"/>
      <c r="C1301" s="13"/>
      <c r="D1301" s="14"/>
      <c r="E1301" s="17" t="str">
        <f>IF(OR(B1301="",SUMPRODUCT(--EXACT('Номенклатура'!$A$6:$A$205,B1301))&lt;&gt;1),"",INDEX('Номенклатура'!$D$6:$D$205,SUMPRODUCT(EXACT('Номенклатура'!$A$6:$A$205,B1301)*(ROW('Номенклатура'!$A$6:$A$205)-5)))&amp;"")</f>
        <v/>
      </c>
      <c r="F1301" s="18" t="str">
        <f>IF(OR(I1301="ОК",I1301="Учтено: добавьте пояснение"),IF(C1301="Приход",D1301,IF(C1301="Корректировка остатка",D1301,-D1301)),"")</f>
        <v/>
      </c>
      <c r="G1301" s="13"/>
      <c r="H1301" s="15" t="str">
        <f>IF(OR(B1301="",SUMPRODUCT(--EXACT('Номенклатура'!$A$6:$A$205,B1301))&lt;&gt;1),"",INDEX('Номенклатура'!$B$6:$B$205,SUMPRODUCT(EXACT('Номенклатура'!$A$6:$A$205,B1301)*(ROW('Номенклатура'!$A$6:$A$205)-5)))&amp;"")</f>
        <v/>
      </c>
      <c r="I1301" s="15" t="str">
        <f>IF(COUNTA(A1301:D1301,G1301)=0,"",IF(NOT(ISNUMBER(A1301)),"Укажите дату",IF(B1301="","Укажите код",IF(NOT(AND(ISTEXT(B1301),LEN(B1301)&gt;0,LEN(B1301)&lt;=30,ISNUMBER(FIND(LEFT(B1301,1),"ABCDEFGHIJKLMNOPQRSTUVWXYZ")),SUMPRODUCT((MID(B1301,{1,2,3,4,5,6,7,8,9,10,11,12,13,14,15,16,17,18,19,20,21,22,23,24,25,26,27,28,29,30},1)&lt;&gt;"")*ISERROR(FIND(MID(B1301,{1,2,3,4,5,6,7,8,9,10,11,12,13,14,15,16,17,18,19,20,21,22,23,24,25,26,27,28,29,30},1),"ABCDEFGHIJKLMNOPQRSTUVWXYZ0123456789-_")))=0,ISERROR(VALUE(B1301)))),"Недопустимый код: только латинские буквы A-Z в верхнем регистре, цифры, - и _; начало с буквы, до 30 символов (например MILK-001)",IF(SUMPRODUCT(--EXACT('Номенклатура'!$A$6:$A$205,B1301))=0,"Код не найден в номенклатуре",IF(SUMPRODUCT(--EXACT('Номенклатура'!$A$6:$A$205,B1301))&gt;1,"Код повторяется в номенклатуре",IF(ISNA(MATCH(C1301,{"Приход","Расход","Списание","Корректировка остатка"},0)),"Выберите тип операции",IF(NOT(ISNUMBER(D1301)),"Укажите количество",IF(D1301=0,"Количество не может быть 0",IF(AND(C1301&lt;&gt;"Корректировка остатка",D1301&lt;0),"Для этого типа количество положительное",IF(NOT(ISNUMBER('Номенклатура'!$C$2)),"Укажите дату начала учёта",IF(A1301&lt;INT('Номенклатура'!$C$2),"Раньше даты начала учёта: НЕ учтено",IF(AND(C1301="Корректировка остатка",TRIM(G1301)=""),"Учтено: добавьте пояснение","ОК")))))))))))))</f>
        <v/>
      </c>
    </row>
    <row r="1302" spans="1:9" x14ac:dyDescent="0.25">
      <c r="A1302" s="16"/>
      <c r="B1302" s="13"/>
      <c r="C1302" s="13"/>
      <c r="D1302" s="14"/>
      <c r="E1302" s="17" t="str">
        <f>IF(OR(B1302="",SUMPRODUCT(--EXACT('Номенклатура'!$A$6:$A$205,B1302))&lt;&gt;1),"",INDEX('Номенклатура'!$D$6:$D$205,SUMPRODUCT(EXACT('Номенклатура'!$A$6:$A$205,B1302)*(ROW('Номенклатура'!$A$6:$A$205)-5)))&amp;"")</f>
        <v/>
      </c>
      <c r="F1302" s="18" t="str">
        <f>IF(OR(I1302="ОК",I1302="Учтено: добавьте пояснение"),IF(C1302="Приход",D1302,IF(C1302="Корректировка остатка",D1302,-D1302)),"")</f>
        <v/>
      </c>
      <c r="G1302" s="13"/>
      <c r="H1302" s="15" t="str">
        <f>IF(OR(B1302="",SUMPRODUCT(--EXACT('Номенклатура'!$A$6:$A$205,B1302))&lt;&gt;1),"",INDEX('Номенклатура'!$B$6:$B$205,SUMPRODUCT(EXACT('Номенклатура'!$A$6:$A$205,B1302)*(ROW('Номенклатура'!$A$6:$A$205)-5)))&amp;"")</f>
        <v/>
      </c>
      <c r="I1302" s="15" t="str">
        <f>IF(COUNTA(A1302:D1302,G1302)=0,"",IF(NOT(ISNUMBER(A1302)),"Укажите дату",IF(B1302="","Укажите код",IF(NOT(AND(ISTEXT(B1302),LEN(B1302)&gt;0,LEN(B1302)&lt;=30,ISNUMBER(FIND(LEFT(B1302,1),"ABCDEFGHIJKLMNOPQRSTUVWXYZ")),SUMPRODUCT((MID(B1302,{1,2,3,4,5,6,7,8,9,10,11,12,13,14,15,16,17,18,19,20,21,22,23,24,25,26,27,28,29,30},1)&lt;&gt;"")*ISERROR(FIND(MID(B1302,{1,2,3,4,5,6,7,8,9,10,11,12,13,14,15,16,17,18,19,20,21,22,23,24,25,26,27,28,29,30},1),"ABCDEFGHIJKLMNOPQRSTUVWXYZ0123456789-_")))=0,ISERROR(VALUE(B1302)))),"Недопустимый код: только латинские буквы A-Z в верхнем регистре, цифры, - и _; начало с буквы, до 30 символов (например MILK-001)",IF(SUMPRODUCT(--EXACT('Номенклатура'!$A$6:$A$205,B1302))=0,"Код не найден в номенклатуре",IF(SUMPRODUCT(--EXACT('Номенклатура'!$A$6:$A$205,B1302))&gt;1,"Код повторяется в номенклатуре",IF(ISNA(MATCH(C1302,{"Приход","Расход","Списание","Корректировка остатка"},0)),"Выберите тип операции",IF(NOT(ISNUMBER(D1302)),"Укажите количество",IF(D1302=0,"Количество не может быть 0",IF(AND(C1302&lt;&gt;"Корректировка остатка",D1302&lt;0),"Для этого типа количество положительное",IF(NOT(ISNUMBER('Номенклатура'!$C$2)),"Укажите дату начала учёта",IF(A1302&lt;INT('Номенклатура'!$C$2),"Раньше даты начала учёта: НЕ учтено",IF(AND(C1302="Корректировка остатка",TRIM(G1302)=""),"Учтено: добавьте пояснение","ОК")))))))))))))</f>
        <v/>
      </c>
    </row>
    <row r="1303" spans="1:9" x14ac:dyDescent="0.25">
      <c r="A1303" s="16"/>
      <c r="B1303" s="13"/>
      <c r="C1303" s="13"/>
      <c r="D1303" s="14"/>
      <c r="E1303" s="17" t="str">
        <f>IF(OR(B1303="",SUMPRODUCT(--EXACT('Номенклатура'!$A$6:$A$205,B1303))&lt;&gt;1),"",INDEX('Номенклатура'!$D$6:$D$205,SUMPRODUCT(EXACT('Номенклатура'!$A$6:$A$205,B1303)*(ROW('Номенклатура'!$A$6:$A$205)-5)))&amp;"")</f>
        <v/>
      </c>
      <c r="F1303" s="18" t="str">
        <f>IF(OR(I1303="ОК",I1303="Учтено: добавьте пояснение"),IF(C1303="Приход",D1303,IF(C1303="Корректировка остатка",D1303,-D1303)),"")</f>
        <v/>
      </c>
      <c r="G1303" s="13"/>
      <c r="H1303" s="15" t="str">
        <f>IF(OR(B1303="",SUMPRODUCT(--EXACT('Номенклатура'!$A$6:$A$205,B1303))&lt;&gt;1),"",INDEX('Номенклатура'!$B$6:$B$205,SUMPRODUCT(EXACT('Номенклатура'!$A$6:$A$205,B1303)*(ROW('Номенклатура'!$A$6:$A$205)-5)))&amp;"")</f>
        <v/>
      </c>
      <c r="I1303" s="15" t="str">
        <f>IF(COUNTA(A1303:D1303,G1303)=0,"",IF(NOT(ISNUMBER(A1303)),"Укажите дату",IF(B1303="","Укажите код",IF(NOT(AND(ISTEXT(B1303),LEN(B1303)&gt;0,LEN(B1303)&lt;=30,ISNUMBER(FIND(LEFT(B1303,1),"ABCDEFGHIJKLMNOPQRSTUVWXYZ")),SUMPRODUCT((MID(B1303,{1,2,3,4,5,6,7,8,9,10,11,12,13,14,15,16,17,18,19,20,21,22,23,24,25,26,27,28,29,30},1)&lt;&gt;"")*ISERROR(FIND(MID(B1303,{1,2,3,4,5,6,7,8,9,10,11,12,13,14,15,16,17,18,19,20,21,22,23,24,25,26,27,28,29,30},1),"ABCDEFGHIJKLMNOPQRSTUVWXYZ0123456789-_")))=0,ISERROR(VALUE(B1303)))),"Недопустимый код: только латинские буквы A-Z в верхнем регистре, цифры, - и _; начало с буквы, до 30 символов (например MILK-001)",IF(SUMPRODUCT(--EXACT('Номенклатура'!$A$6:$A$205,B1303))=0,"Код не найден в номенклатуре",IF(SUMPRODUCT(--EXACT('Номенклатура'!$A$6:$A$205,B1303))&gt;1,"Код повторяется в номенклатуре",IF(ISNA(MATCH(C1303,{"Приход","Расход","Списание","Корректировка остатка"},0)),"Выберите тип операции",IF(NOT(ISNUMBER(D1303)),"Укажите количество",IF(D1303=0,"Количество не может быть 0",IF(AND(C1303&lt;&gt;"Корректировка остатка",D1303&lt;0),"Для этого типа количество положительное",IF(NOT(ISNUMBER('Номенклатура'!$C$2)),"Укажите дату начала учёта",IF(A1303&lt;INT('Номенклатура'!$C$2),"Раньше даты начала учёта: НЕ учтено",IF(AND(C1303="Корректировка остатка",TRIM(G1303)=""),"Учтено: добавьте пояснение","ОК")))))))))))))</f>
        <v/>
      </c>
    </row>
    <row r="1304" spans="1:9" x14ac:dyDescent="0.25">
      <c r="A1304" s="16"/>
      <c r="B1304" s="13"/>
      <c r="C1304" s="13"/>
      <c r="D1304" s="14"/>
      <c r="E1304" s="17" t="str">
        <f>IF(OR(B1304="",SUMPRODUCT(--EXACT('Номенклатура'!$A$6:$A$205,B1304))&lt;&gt;1),"",INDEX('Номенклатура'!$D$6:$D$205,SUMPRODUCT(EXACT('Номенклатура'!$A$6:$A$205,B1304)*(ROW('Номенклатура'!$A$6:$A$205)-5)))&amp;"")</f>
        <v/>
      </c>
      <c r="F1304" s="18" t="str">
        <f>IF(OR(I1304="ОК",I1304="Учтено: добавьте пояснение"),IF(C1304="Приход",D1304,IF(C1304="Корректировка остатка",D1304,-D1304)),"")</f>
        <v/>
      </c>
      <c r="G1304" s="13"/>
      <c r="H1304" s="15" t="str">
        <f>IF(OR(B1304="",SUMPRODUCT(--EXACT('Номенклатура'!$A$6:$A$205,B1304))&lt;&gt;1),"",INDEX('Номенклатура'!$B$6:$B$205,SUMPRODUCT(EXACT('Номенклатура'!$A$6:$A$205,B1304)*(ROW('Номенклатура'!$A$6:$A$205)-5)))&amp;"")</f>
        <v/>
      </c>
      <c r="I1304" s="15" t="str">
        <f>IF(COUNTA(A1304:D1304,G1304)=0,"",IF(NOT(ISNUMBER(A1304)),"Укажите дату",IF(B1304="","Укажите код",IF(NOT(AND(ISTEXT(B1304),LEN(B1304)&gt;0,LEN(B1304)&lt;=30,ISNUMBER(FIND(LEFT(B1304,1),"ABCDEFGHIJKLMNOPQRSTUVWXYZ")),SUMPRODUCT((MID(B1304,{1,2,3,4,5,6,7,8,9,10,11,12,13,14,15,16,17,18,19,20,21,22,23,24,25,26,27,28,29,30},1)&lt;&gt;"")*ISERROR(FIND(MID(B1304,{1,2,3,4,5,6,7,8,9,10,11,12,13,14,15,16,17,18,19,20,21,22,23,24,25,26,27,28,29,30},1),"ABCDEFGHIJKLMNOPQRSTUVWXYZ0123456789-_")))=0,ISERROR(VALUE(B1304)))),"Недопустимый код: только латинские буквы A-Z в верхнем регистре, цифры, - и _; начало с буквы, до 30 символов (например MILK-001)",IF(SUMPRODUCT(--EXACT('Номенклатура'!$A$6:$A$205,B1304))=0,"Код не найден в номенклатуре",IF(SUMPRODUCT(--EXACT('Номенклатура'!$A$6:$A$205,B1304))&gt;1,"Код повторяется в номенклатуре",IF(ISNA(MATCH(C1304,{"Приход","Расход","Списание","Корректировка остатка"},0)),"Выберите тип операции",IF(NOT(ISNUMBER(D1304)),"Укажите количество",IF(D1304=0,"Количество не может быть 0",IF(AND(C1304&lt;&gt;"Корректировка остатка",D1304&lt;0),"Для этого типа количество положительное",IF(NOT(ISNUMBER('Номенклатура'!$C$2)),"Укажите дату начала учёта",IF(A1304&lt;INT('Номенклатура'!$C$2),"Раньше даты начала учёта: НЕ учтено",IF(AND(C1304="Корректировка остатка",TRIM(G1304)=""),"Учтено: добавьте пояснение","ОК")))))))))))))</f>
        <v/>
      </c>
    </row>
    <row r="1305" spans="1:9" x14ac:dyDescent="0.25">
      <c r="A1305" s="16"/>
      <c r="B1305" s="13"/>
      <c r="C1305" s="13"/>
      <c r="D1305" s="14"/>
      <c r="E1305" s="17" t="str">
        <f>IF(OR(B1305="",SUMPRODUCT(--EXACT('Номенклатура'!$A$6:$A$205,B1305))&lt;&gt;1),"",INDEX('Номенклатура'!$D$6:$D$205,SUMPRODUCT(EXACT('Номенклатура'!$A$6:$A$205,B1305)*(ROW('Номенклатура'!$A$6:$A$205)-5)))&amp;"")</f>
        <v/>
      </c>
      <c r="F1305" s="18" t="str">
        <f>IF(OR(I1305="ОК",I1305="Учтено: добавьте пояснение"),IF(C1305="Приход",D1305,IF(C1305="Корректировка остатка",D1305,-D1305)),"")</f>
        <v/>
      </c>
      <c r="G1305" s="13"/>
      <c r="H1305" s="15" t="str">
        <f>IF(OR(B1305="",SUMPRODUCT(--EXACT('Номенклатура'!$A$6:$A$205,B1305))&lt;&gt;1),"",INDEX('Номенклатура'!$B$6:$B$205,SUMPRODUCT(EXACT('Номенклатура'!$A$6:$A$205,B1305)*(ROW('Номенклатура'!$A$6:$A$205)-5)))&amp;"")</f>
        <v/>
      </c>
      <c r="I1305" s="15" t="str">
        <f>IF(COUNTA(A1305:D1305,G1305)=0,"",IF(NOT(ISNUMBER(A1305)),"Укажите дату",IF(B1305="","Укажите код",IF(NOT(AND(ISTEXT(B1305),LEN(B1305)&gt;0,LEN(B1305)&lt;=30,ISNUMBER(FIND(LEFT(B1305,1),"ABCDEFGHIJKLMNOPQRSTUVWXYZ")),SUMPRODUCT((MID(B1305,{1,2,3,4,5,6,7,8,9,10,11,12,13,14,15,16,17,18,19,20,21,22,23,24,25,26,27,28,29,30},1)&lt;&gt;"")*ISERROR(FIND(MID(B1305,{1,2,3,4,5,6,7,8,9,10,11,12,13,14,15,16,17,18,19,20,21,22,23,24,25,26,27,28,29,30},1),"ABCDEFGHIJKLMNOPQRSTUVWXYZ0123456789-_")))=0,ISERROR(VALUE(B1305)))),"Недопустимый код: только латинские буквы A-Z в верхнем регистре, цифры, - и _; начало с буквы, до 30 символов (например MILK-001)",IF(SUMPRODUCT(--EXACT('Номенклатура'!$A$6:$A$205,B1305))=0,"Код не найден в номенклатуре",IF(SUMPRODUCT(--EXACT('Номенклатура'!$A$6:$A$205,B1305))&gt;1,"Код повторяется в номенклатуре",IF(ISNA(MATCH(C1305,{"Приход","Расход","Списание","Корректировка остатка"},0)),"Выберите тип операции",IF(NOT(ISNUMBER(D1305)),"Укажите количество",IF(D1305=0,"Количество не может быть 0",IF(AND(C1305&lt;&gt;"Корректировка остатка",D1305&lt;0),"Для этого типа количество положительное",IF(NOT(ISNUMBER('Номенклатура'!$C$2)),"Укажите дату начала учёта",IF(A1305&lt;INT('Номенклатура'!$C$2),"Раньше даты начала учёта: НЕ учтено",IF(AND(C1305="Корректировка остатка",TRIM(G1305)=""),"Учтено: добавьте пояснение","ОК")))))))))))))</f>
        <v/>
      </c>
    </row>
    <row r="1306" spans="1:9" x14ac:dyDescent="0.25">
      <c r="A1306" s="16"/>
      <c r="B1306" s="13"/>
      <c r="C1306" s="13"/>
      <c r="D1306" s="14"/>
      <c r="E1306" s="17" t="str">
        <f>IF(OR(B1306="",SUMPRODUCT(--EXACT('Номенклатура'!$A$6:$A$205,B1306))&lt;&gt;1),"",INDEX('Номенклатура'!$D$6:$D$205,SUMPRODUCT(EXACT('Номенклатура'!$A$6:$A$205,B1306)*(ROW('Номенклатура'!$A$6:$A$205)-5)))&amp;"")</f>
        <v/>
      </c>
      <c r="F1306" s="18" t="str">
        <f>IF(OR(I1306="ОК",I1306="Учтено: добавьте пояснение"),IF(C1306="Приход",D1306,IF(C1306="Корректировка остатка",D1306,-D1306)),"")</f>
        <v/>
      </c>
      <c r="G1306" s="13"/>
      <c r="H1306" s="15" t="str">
        <f>IF(OR(B1306="",SUMPRODUCT(--EXACT('Номенклатура'!$A$6:$A$205,B1306))&lt;&gt;1),"",INDEX('Номенклатура'!$B$6:$B$205,SUMPRODUCT(EXACT('Номенклатура'!$A$6:$A$205,B1306)*(ROW('Номенклатура'!$A$6:$A$205)-5)))&amp;"")</f>
        <v/>
      </c>
      <c r="I1306" s="15" t="str">
        <f>IF(COUNTA(A1306:D1306,G1306)=0,"",IF(NOT(ISNUMBER(A1306)),"Укажите дату",IF(B1306="","Укажите код",IF(NOT(AND(ISTEXT(B1306),LEN(B1306)&gt;0,LEN(B1306)&lt;=30,ISNUMBER(FIND(LEFT(B1306,1),"ABCDEFGHIJKLMNOPQRSTUVWXYZ")),SUMPRODUCT((MID(B1306,{1,2,3,4,5,6,7,8,9,10,11,12,13,14,15,16,17,18,19,20,21,22,23,24,25,26,27,28,29,30},1)&lt;&gt;"")*ISERROR(FIND(MID(B1306,{1,2,3,4,5,6,7,8,9,10,11,12,13,14,15,16,17,18,19,20,21,22,23,24,25,26,27,28,29,30},1),"ABCDEFGHIJKLMNOPQRSTUVWXYZ0123456789-_")))=0,ISERROR(VALUE(B1306)))),"Недопустимый код: только латинские буквы A-Z в верхнем регистре, цифры, - и _; начало с буквы, до 30 символов (например MILK-001)",IF(SUMPRODUCT(--EXACT('Номенклатура'!$A$6:$A$205,B1306))=0,"Код не найден в номенклатуре",IF(SUMPRODUCT(--EXACT('Номенклатура'!$A$6:$A$205,B1306))&gt;1,"Код повторяется в номенклатуре",IF(ISNA(MATCH(C1306,{"Приход","Расход","Списание","Корректировка остатка"},0)),"Выберите тип операции",IF(NOT(ISNUMBER(D1306)),"Укажите количество",IF(D1306=0,"Количество не может быть 0",IF(AND(C1306&lt;&gt;"Корректировка остатка",D1306&lt;0),"Для этого типа количество положительное",IF(NOT(ISNUMBER('Номенклатура'!$C$2)),"Укажите дату начала учёта",IF(A1306&lt;INT('Номенклатура'!$C$2),"Раньше даты начала учёта: НЕ учтено",IF(AND(C1306="Корректировка остатка",TRIM(G1306)=""),"Учтено: добавьте пояснение","ОК")))))))))))))</f>
        <v/>
      </c>
    </row>
    <row r="1307" spans="1:9" x14ac:dyDescent="0.25">
      <c r="A1307" s="16"/>
      <c r="B1307" s="13"/>
      <c r="C1307" s="13"/>
      <c r="D1307" s="14"/>
      <c r="E1307" s="17" t="str">
        <f>IF(OR(B1307="",SUMPRODUCT(--EXACT('Номенклатура'!$A$6:$A$205,B1307))&lt;&gt;1),"",INDEX('Номенклатура'!$D$6:$D$205,SUMPRODUCT(EXACT('Номенклатура'!$A$6:$A$205,B1307)*(ROW('Номенклатура'!$A$6:$A$205)-5)))&amp;"")</f>
        <v/>
      </c>
      <c r="F1307" s="18" t="str">
        <f>IF(OR(I1307="ОК",I1307="Учтено: добавьте пояснение"),IF(C1307="Приход",D1307,IF(C1307="Корректировка остатка",D1307,-D1307)),"")</f>
        <v/>
      </c>
      <c r="G1307" s="13"/>
      <c r="H1307" s="15" t="str">
        <f>IF(OR(B1307="",SUMPRODUCT(--EXACT('Номенклатура'!$A$6:$A$205,B1307))&lt;&gt;1),"",INDEX('Номенклатура'!$B$6:$B$205,SUMPRODUCT(EXACT('Номенклатура'!$A$6:$A$205,B1307)*(ROW('Номенклатура'!$A$6:$A$205)-5)))&amp;"")</f>
        <v/>
      </c>
      <c r="I1307" s="15" t="str">
        <f>IF(COUNTA(A1307:D1307,G1307)=0,"",IF(NOT(ISNUMBER(A1307)),"Укажите дату",IF(B1307="","Укажите код",IF(NOT(AND(ISTEXT(B1307),LEN(B1307)&gt;0,LEN(B1307)&lt;=30,ISNUMBER(FIND(LEFT(B1307,1),"ABCDEFGHIJKLMNOPQRSTUVWXYZ")),SUMPRODUCT((MID(B1307,{1,2,3,4,5,6,7,8,9,10,11,12,13,14,15,16,17,18,19,20,21,22,23,24,25,26,27,28,29,30},1)&lt;&gt;"")*ISERROR(FIND(MID(B1307,{1,2,3,4,5,6,7,8,9,10,11,12,13,14,15,16,17,18,19,20,21,22,23,24,25,26,27,28,29,30},1),"ABCDEFGHIJKLMNOPQRSTUVWXYZ0123456789-_")))=0,ISERROR(VALUE(B1307)))),"Недопустимый код: только латинские буквы A-Z в верхнем регистре, цифры, - и _; начало с буквы, до 30 символов (например MILK-001)",IF(SUMPRODUCT(--EXACT('Номенклатура'!$A$6:$A$205,B1307))=0,"Код не найден в номенклатуре",IF(SUMPRODUCT(--EXACT('Номенклатура'!$A$6:$A$205,B1307))&gt;1,"Код повторяется в номенклатуре",IF(ISNA(MATCH(C1307,{"Приход","Расход","Списание","Корректировка остатка"},0)),"Выберите тип операции",IF(NOT(ISNUMBER(D1307)),"Укажите количество",IF(D1307=0,"Количество не может быть 0",IF(AND(C1307&lt;&gt;"Корректировка остатка",D1307&lt;0),"Для этого типа количество положительное",IF(NOT(ISNUMBER('Номенклатура'!$C$2)),"Укажите дату начала учёта",IF(A1307&lt;INT('Номенклатура'!$C$2),"Раньше даты начала учёта: НЕ учтено",IF(AND(C1307="Корректировка остатка",TRIM(G1307)=""),"Учтено: добавьте пояснение","ОК")))))))))))))</f>
        <v/>
      </c>
    </row>
    <row r="1308" spans="1:9" x14ac:dyDescent="0.25">
      <c r="A1308" s="16"/>
      <c r="B1308" s="13"/>
      <c r="C1308" s="13"/>
      <c r="D1308" s="14"/>
      <c r="E1308" s="17" t="str">
        <f>IF(OR(B1308="",SUMPRODUCT(--EXACT('Номенклатура'!$A$6:$A$205,B1308))&lt;&gt;1),"",INDEX('Номенклатура'!$D$6:$D$205,SUMPRODUCT(EXACT('Номенклатура'!$A$6:$A$205,B1308)*(ROW('Номенклатура'!$A$6:$A$205)-5)))&amp;"")</f>
        <v/>
      </c>
      <c r="F1308" s="18" t="str">
        <f>IF(OR(I1308="ОК",I1308="Учтено: добавьте пояснение"),IF(C1308="Приход",D1308,IF(C1308="Корректировка остатка",D1308,-D1308)),"")</f>
        <v/>
      </c>
      <c r="G1308" s="13"/>
      <c r="H1308" s="15" t="str">
        <f>IF(OR(B1308="",SUMPRODUCT(--EXACT('Номенклатура'!$A$6:$A$205,B1308))&lt;&gt;1),"",INDEX('Номенклатура'!$B$6:$B$205,SUMPRODUCT(EXACT('Номенклатура'!$A$6:$A$205,B1308)*(ROW('Номенклатура'!$A$6:$A$205)-5)))&amp;"")</f>
        <v/>
      </c>
      <c r="I1308" s="15" t="str">
        <f>IF(COUNTA(A1308:D1308,G1308)=0,"",IF(NOT(ISNUMBER(A1308)),"Укажите дату",IF(B1308="","Укажите код",IF(NOT(AND(ISTEXT(B1308),LEN(B1308)&gt;0,LEN(B1308)&lt;=30,ISNUMBER(FIND(LEFT(B1308,1),"ABCDEFGHIJKLMNOPQRSTUVWXYZ")),SUMPRODUCT((MID(B1308,{1,2,3,4,5,6,7,8,9,10,11,12,13,14,15,16,17,18,19,20,21,22,23,24,25,26,27,28,29,30},1)&lt;&gt;"")*ISERROR(FIND(MID(B1308,{1,2,3,4,5,6,7,8,9,10,11,12,13,14,15,16,17,18,19,20,21,22,23,24,25,26,27,28,29,30},1),"ABCDEFGHIJKLMNOPQRSTUVWXYZ0123456789-_")))=0,ISERROR(VALUE(B1308)))),"Недопустимый код: только латинские буквы A-Z в верхнем регистре, цифры, - и _; начало с буквы, до 30 символов (например MILK-001)",IF(SUMPRODUCT(--EXACT('Номенклатура'!$A$6:$A$205,B1308))=0,"Код не найден в номенклатуре",IF(SUMPRODUCT(--EXACT('Номенклатура'!$A$6:$A$205,B1308))&gt;1,"Код повторяется в номенклатуре",IF(ISNA(MATCH(C1308,{"Приход","Расход","Списание","Корректировка остатка"},0)),"Выберите тип операции",IF(NOT(ISNUMBER(D1308)),"Укажите количество",IF(D1308=0,"Количество не может быть 0",IF(AND(C1308&lt;&gt;"Корректировка остатка",D1308&lt;0),"Для этого типа количество положительное",IF(NOT(ISNUMBER('Номенклатура'!$C$2)),"Укажите дату начала учёта",IF(A1308&lt;INT('Номенклатура'!$C$2),"Раньше даты начала учёта: НЕ учтено",IF(AND(C1308="Корректировка остатка",TRIM(G1308)=""),"Учтено: добавьте пояснение","ОК")))))))))))))</f>
        <v/>
      </c>
    </row>
    <row r="1309" spans="1:9" x14ac:dyDescent="0.25">
      <c r="A1309" s="16"/>
      <c r="B1309" s="13"/>
      <c r="C1309" s="13"/>
      <c r="D1309" s="14"/>
      <c r="E1309" s="17" t="str">
        <f>IF(OR(B1309="",SUMPRODUCT(--EXACT('Номенклатура'!$A$6:$A$205,B1309))&lt;&gt;1),"",INDEX('Номенклатура'!$D$6:$D$205,SUMPRODUCT(EXACT('Номенклатура'!$A$6:$A$205,B1309)*(ROW('Номенклатура'!$A$6:$A$205)-5)))&amp;"")</f>
        <v/>
      </c>
      <c r="F1309" s="18" t="str">
        <f>IF(OR(I1309="ОК",I1309="Учтено: добавьте пояснение"),IF(C1309="Приход",D1309,IF(C1309="Корректировка остатка",D1309,-D1309)),"")</f>
        <v/>
      </c>
      <c r="G1309" s="13"/>
      <c r="H1309" s="15" t="str">
        <f>IF(OR(B1309="",SUMPRODUCT(--EXACT('Номенклатура'!$A$6:$A$205,B1309))&lt;&gt;1),"",INDEX('Номенклатура'!$B$6:$B$205,SUMPRODUCT(EXACT('Номенклатура'!$A$6:$A$205,B1309)*(ROW('Номенклатура'!$A$6:$A$205)-5)))&amp;"")</f>
        <v/>
      </c>
      <c r="I1309" s="15" t="str">
        <f>IF(COUNTA(A1309:D1309,G1309)=0,"",IF(NOT(ISNUMBER(A1309)),"Укажите дату",IF(B1309="","Укажите код",IF(NOT(AND(ISTEXT(B1309),LEN(B1309)&gt;0,LEN(B1309)&lt;=30,ISNUMBER(FIND(LEFT(B1309,1),"ABCDEFGHIJKLMNOPQRSTUVWXYZ")),SUMPRODUCT((MID(B1309,{1,2,3,4,5,6,7,8,9,10,11,12,13,14,15,16,17,18,19,20,21,22,23,24,25,26,27,28,29,30},1)&lt;&gt;"")*ISERROR(FIND(MID(B1309,{1,2,3,4,5,6,7,8,9,10,11,12,13,14,15,16,17,18,19,20,21,22,23,24,25,26,27,28,29,30},1),"ABCDEFGHIJKLMNOPQRSTUVWXYZ0123456789-_")))=0,ISERROR(VALUE(B1309)))),"Недопустимый код: только латинские буквы A-Z в верхнем регистре, цифры, - и _; начало с буквы, до 30 символов (например MILK-001)",IF(SUMPRODUCT(--EXACT('Номенклатура'!$A$6:$A$205,B1309))=0,"Код не найден в номенклатуре",IF(SUMPRODUCT(--EXACT('Номенклатура'!$A$6:$A$205,B1309))&gt;1,"Код повторяется в номенклатуре",IF(ISNA(MATCH(C1309,{"Приход","Расход","Списание","Корректировка остатка"},0)),"Выберите тип операции",IF(NOT(ISNUMBER(D1309)),"Укажите количество",IF(D1309=0,"Количество не может быть 0",IF(AND(C1309&lt;&gt;"Корректировка остатка",D1309&lt;0),"Для этого типа количество положительное",IF(NOT(ISNUMBER('Номенклатура'!$C$2)),"Укажите дату начала учёта",IF(A1309&lt;INT('Номенклатура'!$C$2),"Раньше даты начала учёта: НЕ учтено",IF(AND(C1309="Корректировка остатка",TRIM(G1309)=""),"Учтено: добавьте пояснение","ОК")))))))))))))</f>
        <v/>
      </c>
    </row>
    <row r="1310" spans="1:9" x14ac:dyDescent="0.25">
      <c r="A1310" s="16"/>
      <c r="B1310" s="13"/>
      <c r="C1310" s="13"/>
      <c r="D1310" s="14"/>
      <c r="E1310" s="17" t="str">
        <f>IF(OR(B1310="",SUMPRODUCT(--EXACT('Номенклатура'!$A$6:$A$205,B1310))&lt;&gt;1),"",INDEX('Номенклатура'!$D$6:$D$205,SUMPRODUCT(EXACT('Номенклатура'!$A$6:$A$205,B1310)*(ROW('Номенклатура'!$A$6:$A$205)-5)))&amp;"")</f>
        <v/>
      </c>
      <c r="F1310" s="18" t="str">
        <f>IF(OR(I1310="ОК",I1310="Учтено: добавьте пояснение"),IF(C1310="Приход",D1310,IF(C1310="Корректировка остатка",D1310,-D1310)),"")</f>
        <v/>
      </c>
      <c r="G1310" s="13"/>
      <c r="H1310" s="15" t="str">
        <f>IF(OR(B1310="",SUMPRODUCT(--EXACT('Номенклатура'!$A$6:$A$205,B1310))&lt;&gt;1),"",INDEX('Номенклатура'!$B$6:$B$205,SUMPRODUCT(EXACT('Номенклатура'!$A$6:$A$205,B1310)*(ROW('Номенклатура'!$A$6:$A$205)-5)))&amp;"")</f>
        <v/>
      </c>
      <c r="I1310" s="15" t="str">
        <f>IF(COUNTA(A1310:D1310,G1310)=0,"",IF(NOT(ISNUMBER(A1310)),"Укажите дату",IF(B1310="","Укажите код",IF(NOT(AND(ISTEXT(B1310),LEN(B1310)&gt;0,LEN(B1310)&lt;=30,ISNUMBER(FIND(LEFT(B1310,1),"ABCDEFGHIJKLMNOPQRSTUVWXYZ")),SUMPRODUCT((MID(B1310,{1,2,3,4,5,6,7,8,9,10,11,12,13,14,15,16,17,18,19,20,21,22,23,24,25,26,27,28,29,30},1)&lt;&gt;"")*ISERROR(FIND(MID(B1310,{1,2,3,4,5,6,7,8,9,10,11,12,13,14,15,16,17,18,19,20,21,22,23,24,25,26,27,28,29,30},1),"ABCDEFGHIJKLMNOPQRSTUVWXYZ0123456789-_")))=0,ISERROR(VALUE(B1310)))),"Недопустимый код: только латинские буквы A-Z в верхнем регистре, цифры, - и _; начало с буквы, до 30 символов (например MILK-001)",IF(SUMPRODUCT(--EXACT('Номенклатура'!$A$6:$A$205,B1310))=0,"Код не найден в номенклатуре",IF(SUMPRODUCT(--EXACT('Номенклатура'!$A$6:$A$205,B1310))&gt;1,"Код повторяется в номенклатуре",IF(ISNA(MATCH(C1310,{"Приход","Расход","Списание","Корректировка остатка"},0)),"Выберите тип операции",IF(NOT(ISNUMBER(D1310)),"Укажите количество",IF(D1310=0,"Количество не может быть 0",IF(AND(C1310&lt;&gt;"Корректировка остатка",D1310&lt;0),"Для этого типа количество положительное",IF(NOT(ISNUMBER('Номенклатура'!$C$2)),"Укажите дату начала учёта",IF(A1310&lt;INT('Номенклатура'!$C$2),"Раньше даты начала учёта: НЕ учтено",IF(AND(C1310="Корректировка остатка",TRIM(G1310)=""),"Учтено: добавьте пояснение","ОК")))))))))))))</f>
        <v/>
      </c>
    </row>
    <row r="1311" spans="1:9" x14ac:dyDescent="0.25">
      <c r="A1311" s="16"/>
      <c r="B1311" s="13"/>
      <c r="C1311" s="13"/>
      <c r="D1311" s="14"/>
      <c r="E1311" s="17" t="str">
        <f>IF(OR(B1311="",SUMPRODUCT(--EXACT('Номенклатура'!$A$6:$A$205,B1311))&lt;&gt;1),"",INDEX('Номенклатура'!$D$6:$D$205,SUMPRODUCT(EXACT('Номенклатура'!$A$6:$A$205,B1311)*(ROW('Номенклатура'!$A$6:$A$205)-5)))&amp;"")</f>
        <v/>
      </c>
      <c r="F1311" s="18" t="str">
        <f>IF(OR(I1311="ОК",I1311="Учтено: добавьте пояснение"),IF(C1311="Приход",D1311,IF(C1311="Корректировка остатка",D1311,-D1311)),"")</f>
        <v/>
      </c>
      <c r="G1311" s="13"/>
      <c r="H1311" s="15" t="str">
        <f>IF(OR(B1311="",SUMPRODUCT(--EXACT('Номенклатура'!$A$6:$A$205,B1311))&lt;&gt;1),"",INDEX('Номенклатура'!$B$6:$B$205,SUMPRODUCT(EXACT('Номенклатура'!$A$6:$A$205,B1311)*(ROW('Номенклатура'!$A$6:$A$205)-5)))&amp;"")</f>
        <v/>
      </c>
      <c r="I1311" s="15" t="str">
        <f>IF(COUNTA(A1311:D1311,G1311)=0,"",IF(NOT(ISNUMBER(A1311)),"Укажите дату",IF(B1311="","Укажите код",IF(NOT(AND(ISTEXT(B1311),LEN(B1311)&gt;0,LEN(B1311)&lt;=30,ISNUMBER(FIND(LEFT(B1311,1),"ABCDEFGHIJKLMNOPQRSTUVWXYZ")),SUMPRODUCT((MID(B1311,{1,2,3,4,5,6,7,8,9,10,11,12,13,14,15,16,17,18,19,20,21,22,23,24,25,26,27,28,29,30},1)&lt;&gt;"")*ISERROR(FIND(MID(B1311,{1,2,3,4,5,6,7,8,9,10,11,12,13,14,15,16,17,18,19,20,21,22,23,24,25,26,27,28,29,30},1),"ABCDEFGHIJKLMNOPQRSTUVWXYZ0123456789-_")))=0,ISERROR(VALUE(B1311)))),"Недопустимый код: только латинские буквы A-Z в верхнем регистре, цифры, - и _; начало с буквы, до 30 символов (например MILK-001)",IF(SUMPRODUCT(--EXACT('Номенклатура'!$A$6:$A$205,B1311))=0,"Код не найден в номенклатуре",IF(SUMPRODUCT(--EXACT('Номенклатура'!$A$6:$A$205,B1311))&gt;1,"Код повторяется в номенклатуре",IF(ISNA(MATCH(C1311,{"Приход","Расход","Списание","Корректировка остатка"},0)),"Выберите тип операции",IF(NOT(ISNUMBER(D1311)),"Укажите количество",IF(D1311=0,"Количество не может быть 0",IF(AND(C1311&lt;&gt;"Корректировка остатка",D1311&lt;0),"Для этого типа количество положительное",IF(NOT(ISNUMBER('Номенклатура'!$C$2)),"Укажите дату начала учёта",IF(A1311&lt;INT('Номенклатура'!$C$2),"Раньше даты начала учёта: НЕ учтено",IF(AND(C1311="Корректировка остатка",TRIM(G1311)=""),"Учтено: добавьте пояснение","ОК")))))))))))))</f>
        <v/>
      </c>
    </row>
    <row r="1312" spans="1:9" x14ac:dyDescent="0.25">
      <c r="A1312" s="16"/>
      <c r="B1312" s="13"/>
      <c r="C1312" s="13"/>
      <c r="D1312" s="14"/>
      <c r="E1312" s="17" t="str">
        <f>IF(OR(B1312="",SUMPRODUCT(--EXACT('Номенклатура'!$A$6:$A$205,B1312))&lt;&gt;1),"",INDEX('Номенклатура'!$D$6:$D$205,SUMPRODUCT(EXACT('Номенклатура'!$A$6:$A$205,B1312)*(ROW('Номенклатура'!$A$6:$A$205)-5)))&amp;"")</f>
        <v/>
      </c>
      <c r="F1312" s="18" t="str">
        <f>IF(OR(I1312="ОК",I1312="Учтено: добавьте пояснение"),IF(C1312="Приход",D1312,IF(C1312="Корректировка остатка",D1312,-D1312)),"")</f>
        <v/>
      </c>
      <c r="G1312" s="13"/>
      <c r="H1312" s="15" t="str">
        <f>IF(OR(B1312="",SUMPRODUCT(--EXACT('Номенклатура'!$A$6:$A$205,B1312))&lt;&gt;1),"",INDEX('Номенклатура'!$B$6:$B$205,SUMPRODUCT(EXACT('Номенклатура'!$A$6:$A$205,B1312)*(ROW('Номенклатура'!$A$6:$A$205)-5)))&amp;"")</f>
        <v/>
      </c>
      <c r="I1312" s="15" t="str">
        <f>IF(COUNTA(A1312:D1312,G1312)=0,"",IF(NOT(ISNUMBER(A1312)),"Укажите дату",IF(B1312="","Укажите код",IF(NOT(AND(ISTEXT(B1312),LEN(B1312)&gt;0,LEN(B1312)&lt;=30,ISNUMBER(FIND(LEFT(B1312,1),"ABCDEFGHIJKLMNOPQRSTUVWXYZ")),SUMPRODUCT((MID(B1312,{1,2,3,4,5,6,7,8,9,10,11,12,13,14,15,16,17,18,19,20,21,22,23,24,25,26,27,28,29,30},1)&lt;&gt;"")*ISERROR(FIND(MID(B1312,{1,2,3,4,5,6,7,8,9,10,11,12,13,14,15,16,17,18,19,20,21,22,23,24,25,26,27,28,29,30},1),"ABCDEFGHIJKLMNOPQRSTUVWXYZ0123456789-_")))=0,ISERROR(VALUE(B1312)))),"Недопустимый код: только латинские буквы A-Z в верхнем регистре, цифры, - и _; начало с буквы, до 30 символов (например MILK-001)",IF(SUMPRODUCT(--EXACT('Номенклатура'!$A$6:$A$205,B1312))=0,"Код не найден в номенклатуре",IF(SUMPRODUCT(--EXACT('Номенклатура'!$A$6:$A$205,B1312))&gt;1,"Код повторяется в номенклатуре",IF(ISNA(MATCH(C1312,{"Приход","Расход","Списание","Корректировка остатка"},0)),"Выберите тип операции",IF(NOT(ISNUMBER(D1312)),"Укажите количество",IF(D1312=0,"Количество не может быть 0",IF(AND(C1312&lt;&gt;"Корректировка остатка",D1312&lt;0),"Для этого типа количество положительное",IF(NOT(ISNUMBER('Номенклатура'!$C$2)),"Укажите дату начала учёта",IF(A1312&lt;INT('Номенклатура'!$C$2),"Раньше даты начала учёта: НЕ учтено",IF(AND(C1312="Корректировка остатка",TRIM(G1312)=""),"Учтено: добавьте пояснение","ОК")))))))))))))</f>
        <v/>
      </c>
    </row>
    <row r="1313" spans="1:9" x14ac:dyDescent="0.25">
      <c r="A1313" s="16"/>
      <c r="B1313" s="13"/>
      <c r="C1313" s="13"/>
      <c r="D1313" s="14"/>
      <c r="E1313" s="17" t="str">
        <f>IF(OR(B1313="",SUMPRODUCT(--EXACT('Номенклатура'!$A$6:$A$205,B1313))&lt;&gt;1),"",INDEX('Номенклатура'!$D$6:$D$205,SUMPRODUCT(EXACT('Номенклатура'!$A$6:$A$205,B1313)*(ROW('Номенклатура'!$A$6:$A$205)-5)))&amp;"")</f>
        <v/>
      </c>
      <c r="F1313" s="18" t="str">
        <f>IF(OR(I1313="ОК",I1313="Учтено: добавьте пояснение"),IF(C1313="Приход",D1313,IF(C1313="Корректировка остатка",D1313,-D1313)),"")</f>
        <v/>
      </c>
      <c r="G1313" s="13"/>
      <c r="H1313" s="15" t="str">
        <f>IF(OR(B1313="",SUMPRODUCT(--EXACT('Номенклатура'!$A$6:$A$205,B1313))&lt;&gt;1),"",INDEX('Номенклатура'!$B$6:$B$205,SUMPRODUCT(EXACT('Номенклатура'!$A$6:$A$205,B1313)*(ROW('Номенклатура'!$A$6:$A$205)-5)))&amp;"")</f>
        <v/>
      </c>
      <c r="I1313" s="15" t="str">
        <f>IF(COUNTA(A1313:D1313,G1313)=0,"",IF(NOT(ISNUMBER(A1313)),"Укажите дату",IF(B1313="","Укажите код",IF(NOT(AND(ISTEXT(B1313),LEN(B1313)&gt;0,LEN(B1313)&lt;=30,ISNUMBER(FIND(LEFT(B1313,1),"ABCDEFGHIJKLMNOPQRSTUVWXYZ")),SUMPRODUCT((MID(B1313,{1,2,3,4,5,6,7,8,9,10,11,12,13,14,15,16,17,18,19,20,21,22,23,24,25,26,27,28,29,30},1)&lt;&gt;"")*ISERROR(FIND(MID(B1313,{1,2,3,4,5,6,7,8,9,10,11,12,13,14,15,16,17,18,19,20,21,22,23,24,25,26,27,28,29,30},1),"ABCDEFGHIJKLMNOPQRSTUVWXYZ0123456789-_")))=0,ISERROR(VALUE(B1313)))),"Недопустимый код: только латинские буквы A-Z в верхнем регистре, цифры, - и _; начало с буквы, до 30 символов (например MILK-001)",IF(SUMPRODUCT(--EXACT('Номенклатура'!$A$6:$A$205,B1313))=0,"Код не найден в номенклатуре",IF(SUMPRODUCT(--EXACT('Номенклатура'!$A$6:$A$205,B1313))&gt;1,"Код повторяется в номенклатуре",IF(ISNA(MATCH(C1313,{"Приход","Расход","Списание","Корректировка остатка"},0)),"Выберите тип операции",IF(NOT(ISNUMBER(D1313)),"Укажите количество",IF(D1313=0,"Количество не может быть 0",IF(AND(C1313&lt;&gt;"Корректировка остатка",D1313&lt;0),"Для этого типа количество положительное",IF(NOT(ISNUMBER('Номенклатура'!$C$2)),"Укажите дату начала учёта",IF(A1313&lt;INT('Номенклатура'!$C$2),"Раньше даты начала учёта: НЕ учтено",IF(AND(C1313="Корректировка остатка",TRIM(G1313)=""),"Учтено: добавьте пояснение","ОК")))))))))))))</f>
        <v/>
      </c>
    </row>
    <row r="1314" spans="1:9" x14ac:dyDescent="0.25">
      <c r="A1314" s="16"/>
      <c r="B1314" s="13"/>
      <c r="C1314" s="13"/>
      <c r="D1314" s="14"/>
      <c r="E1314" s="17" t="str">
        <f>IF(OR(B1314="",SUMPRODUCT(--EXACT('Номенклатура'!$A$6:$A$205,B1314))&lt;&gt;1),"",INDEX('Номенклатура'!$D$6:$D$205,SUMPRODUCT(EXACT('Номенклатура'!$A$6:$A$205,B1314)*(ROW('Номенклатура'!$A$6:$A$205)-5)))&amp;"")</f>
        <v/>
      </c>
      <c r="F1314" s="18" t="str">
        <f>IF(OR(I1314="ОК",I1314="Учтено: добавьте пояснение"),IF(C1314="Приход",D1314,IF(C1314="Корректировка остатка",D1314,-D1314)),"")</f>
        <v/>
      </c>
      <c r="G1314" s="13"/>
      <c r="H1314" s="15" t="str">
        <f>IF(OR(B1314="",SUMPRODUCT(--EXACT('Номенклатура'!$A$6:$A$205,B1314))&lt;&gt;1),"",INDEX('Номенклатура'!$B$6:$B$205,SUMPRODUCT(EXACT('Номенклатура'!$A$6:$A$205,B1314)*(ROW('Номенклатура'!$A$6:$A$205)-5)))&amp;"")</f>
        <v/>
      </c>
      <c r="I1314" s="15" t="str">
        <f>IF(COUNTA(A1314:D1314,G1314)=0,"",IF(NOT(ISNUMBER(A1314)),"Укажите дату",IF(B1314="","Укажите код",IF(NOT(AND(ISTEXT(B1314),LEN(B1314)&gt;0,LEN(B1314)&lt;=30,ISNUMBER(FIND(LEFT(B1314,1),"ABCDEFGHIJKLMNOPQRSTUVWXYZ")),SUMPRODUCT((MID(B1314,{1,2,3,4,5,6,7,8,9,10,11,12,13,14,15,16,17,18,19,20,21,22,23,24,25,26,27,28,29,30},1)&lt;&gt;"")*ISERROR(FIND(MID(B1314,{1,2,3,4,5,6,7,8,9,10,11,12,13,14,15,16,17,18,19,20,21,22,23,24,25,26,27,28,29,30},1),"ABCDEFGHIJKLMNOPQRSTUVWXYZ0123456789-_")))=0,ISERROR(VALUE(B1314)))),"Недопустимый код: только латинские буквы A-Z в верхнем регистре, цифры, - и _; начало с буквы, до 30 символов (например MILK-001)",IF(SUMPRODUCT(--EXACT('Номенклатура'!$A$6:$A$205,B1314))=0,"Код не найден в номенклатуре",IF(SUMPRODUCT(--EXACT('Номенклатура'!$A$6:$A$205,B1314))&gt;1,"Код повторяется в номенклатуре",IF(ISNA(MATCH(C1314,{"Приход","Расход","Списание","Корректировка остатка"},0)),"Выберите тип операции",IF(NOT(ISNUMBER(D1314)),"Укажите количество",IF(D1314=0,"Количество не может быть 0",IF(AND(C1314&lt;&gt;"Корректировка остатка",D1314&lt;0),"Для этого типа количество положительное",IF(NOT(ISNUMBER('Номенклатура'!$C$2)),"Укажите дату начала учёта",IF(A1314&lt;INT('Номенклатура'!$C$2),"Раньше даты начала учёта: НЕ учтено",IF(AND(C1314="Корректировка остатка",TRIM(G1314)=""),"Учтено: добавьте пояснение","ОК")))))))))))))</f>
        <v/>
      </c>
    </row>
    <row r="1315" spans="1:9" x14ac:dyDescent="0.25">
      <c r="A1315" s="16"/>
      <c r="B1315" s="13"/>
      <c r="C1315" s="13"/>
      <c r="D1315" s="14"/>
      <c r="E1315" s="17" t="str">
        <f>IF(OR(B1315="",SUMPRODUCT(--EXACT('Номенклатура'!$A$6:$A$205,B1315))&lt;&gt;1),"",INDEX('Номенклатура'!$D$6:$D$205,SUMPRODUCT(EXACT('Номенклатура'!$A$6:$A$205,B1315)*(ROW('Номенклатура'!$A$6:$A$205)-5)))&amp;"")</f>
        <v/>
      </c>
      <c r="F1315" s="18" t="str">
        <f>IF(OR(I1315="ОК",I1315="Учтено: добавьте пояснение"),IF(C1315="Приход",D1315,IF(C1315="Корректировка остатка",D1315,-D1315)),"")</f>
        <v/>
      </c>
      <c r="G1315" s="13"/>
      <c r="H1315" s="15" t="str">
        <f>IF(OR(B1315="",SUMPRODUCT(--EXACT('Номенклатура'!$A$6:$A$205,B1315))&lt;&gt;1),"",INDEX('Номенклатура'!$B$6:$B$205,SUMPRODUCT(EXACT('Номенклатура'!$A$6:$A$205,B1315)*(ROW('Номенклатура'!$A$6:$A$205)-5)))&amp;"")</f>
        <v/>
      </c>
      <c r="I1315" s="15" t="str">
        <f>IF(COUNTA(A1315:D1315,G1315)=0,"",IF(NOT(ISNUMBER(A1315)),"Укажите дату",IF(B1315="","Укажите код",IF(NOT(AND(ISTEXT(B1315),LEN(B1315)&gt;0,LEN(B1315)&lt;=30,ISNUMBER(FIND(LEFT(B1315,1),"ABCDEFGHIJKLMNOPQRSTUVWXYZ")),SUMPRODUCT((MID(B1315,{1,2,3,4,5,6,7,8,9,10,11,12,13,14,15,16,17,18,19,20,21,22,23,24,25,26,27,28,29,30},1)&lt;&gt;"")*ISERROR(FIND(MID(B1315,{1,2,3,4,5,6,7,8,9,10,11,12,13,14,15,16,17,18,19,20,21,22,23,24,25,26,27,28,29,30},1),"ABCDEFGHIJKLMNOPQRSTUVWXYZ0123456789-_")))=0,ISERROR(VALUE(B1315)))),"Недопустимый код: только латинские буквы A-Z в верхнем регистре, цифры, - и _; начало с буквы, до 30 символов (например MILK-001)",IF(SUMPRODUCT(--EXACT('Номенклатура'!$A$6:$A$205,B1315))=0,"Код не найден в номенклатуре",IF(SUMPRODUCT(--EXACT('Номенклатура'!$A$6:$A$205,B1315))&gt;1,"Код повторяется в номенклатуре",IF(ISNA(MATCH(C1315,{"Приход","Расход","Списание","Корректировка остатка"},0)),"Выберите тип операции",IF(NOT(ISNUMBER(D1315)),"Укажите количество",IF(D1315=0,"Количество не может быть 0",IF(AND(C1315&lt;&gt;"Корректировка остатка",D1315&lt;0),"Для этого типа количество положительное",IF(NOT(ISNUMBER('Номенклатура'!$C$2)),"Укажите дату начала учёта",IF(A1315&lt;INT('Номенклатура'!$C$2),"Раньше даты начала учёта: НЕ учтено",IF(AND(C1315="Корректировка остатка",TRIM(G1315)=""),"Учтено: добавьте пояснение","ОК")))))))))))))</f>
        <v/>
      </c>
    </row>
    <row r="1316" spans="1:9" x14ac:dyDescent="0.25">
      <c r="A1316" s="16"/>
      <c r="B1316" s="13"/>
      <c r="C1316" s="13"/>
      <c r="D1316" s="14"/>
      <c r="E1316" s="17" t="str">
        <f>IF(OR(B1316="",SUMPRODUCT(--EXACT('Номенклатура'!$A$6:$A$205,B1316))&lt;&gt;1),"",INDEX('Номенклатура'!$D$6:$D$205,SUMPRODUCT(EXACT('Номенклатура'!$A$6:$A$205,B1316)*(ROW('Номенклатура'!$A$6:$A$205)-5)))&amp;"")</f>
        <v/>
      </c>
      <c r="F1316" s="18" t="str">
        <f>IF(OR(I1316="ОК",I1316="Учтено: добавьте пояснение"),IF(C1316="Приход",D1316,IF(C1316="Корректировка остатка",D1316,-D1316)),"")</f>
        <v/>
      </c>
      <c r="G1316" s="13"/>
      <c r="H1316" s="15" t="str">
        <f>IF(OR(B1316="",SUMPRODUCT(--EXACT('Номенклатура'!$A$6:$A$205,B1316))&lt;&gt;1),"",INDEX('Номенклатура'!$B$6:$B$205,SUMPRODUCT(EXACT('Номенклатура'!$A$6:$A$205,B1316)*(ROW('Номенклатура'!$A$6:$A$205)-5)))&amp;"")</f>
        <v/>
      </c>
      <c r="I1316" s="15" t="str">
        <f>IF(COUNTA(A1316:D1316,G1316)=0,"",IF(NOT(ISNUMBER(A1316)),"Укажите дату",IF(B1316="","Укажите код",IF(NOT(AND(ISTEXT(B1316),LEN(B1316)&gt;0,LEN(B1316)&lt;=30,ISNUMBER(FIND(LEFT(B1316,1),"ABCDEFGHIJKLMNOPQRSTUVWXYZ")),SUMPRODUCT((MID(B1316,{1,2,3,4,5,6,7,8,9,10,11,12,13,14,15,16,17,18,19,20,21,22,23,24,25,26,27,28,29,30},1)&lt;&gt;"")*ISERROR(FIND(MID(B1316,{1,2,3,4,5,6,7,8,9,10,11,12,13,14,15,16,17,18,19,20,21,22,23,24,25,26,27,28,29,30},1),"ABCDEFGHIJKLMNOPQRSTUVWXYZ0123456789-_")))=0,ISERROR(VALUE(B1316)))),"Недопустимый код: только латинские буквы A-Z в верхнем регистре, цифры, - и _; начало с буквы, до 30 символов (например MILK-001)",IF(SUMPRODUCT(--EXACT('Номенклатура'!$A$6:$A$205,B1316))=0,"Код не найден в номенклатуре",IF(SUMPRODUCT(--EXACT('Номенклатура'!$A$6:$A$205,B1316))&gt;1,"Код повторяется в номенклатуре",IF(ISNA(MATCH(C1316,{"Приход","Расход","Списание","Корректировка остатка"},0)),"Выберите тип операции",IF(NOT(ISNUMBER(D1316)),"Укажите количество",IF(D1316=0,"Количество не может быть 0",IF(AND(C1316&lt;&gt;"Корректировка остатка",D1316&lt;0),"Для этого типа количество положительное",IF(NOT(ISNUMBER('Номенклатура'!$C$2)),"Укажите дату начала учёта",IF(A1316&lt;INT('Номенклатура'!$C$2),"Раньше даты начала учёта: НЕ учтено",IF(AND(C1316="Корректировка остатка",TRIM(G1316)=""),"Учтено: добавьте пояснение","ОК")))))))))))))</f>
        <v/>
      </c>
    </row>
    <row r="1317" spans="1:9" x14ac:dyDescent="0.25">
      <c r="A1317" s="16"/>
      <c r="B1317" s="13"/>
      <c r="C1317" s="13"/>
      <c r="D1317" s="14"/>
      <c r="E1317" s="17" t="str">
        <f>IF(OR(B1317="",SUMPRODUCT(--EXACT('Номенклатура'!$A$6:$A$205,B1317))&lt;&gt;1),"",INDEX('Номенклатура'!$D$6:$D$205,SUMPRODUCT(EXACT('Номенклатура'!$A$6:$A$205,B1317)*(ROW('Номенклатура'!$A$6:$A$205)-5)))&amp;"")</f>
        <v/>
      </c>
      <c r="F1317" s="18" t="str">
        <f>IF(OR(I1317="ОК",I1317="Учтено: добавьте пояснение"),IF(C1317="Приход",D1317,IF(C1317="Корректировка остатка",D1317,-D1317)),"")</f>
        <v/>
      </c>
      <c r="G1317" s="13"/>
      <c r="H1317" s="15" t="str">
        <f>IF(OR(B1317="",SUMPRODUCT(--EXACT('Номенклатура'!$A$6:$A$205,B1317))&lt;&gt;1),"",INDEX('Номенклатура'!$B$6:$B$205,SUMPRODUCT(EXACT('Номенклатура'!$A$6:$A$205,B1317)*(ROW('Номенклатура'!$A$6:$A$205)-5)))&amp;"")</f>
        <v/>
      </c>
      <c r="I1317" s="15" t="str">
        <f>IF(COUNTA(A1317:D1317,G1317)=0,"",IF(NOT(ISNUMBER(A1317)),"Укажите дату",IF(B1317="","Укажите код",IF(NOT(AND(ISTEXT(B1317),LEN(B1317)&gt;0,LEN(B1317)&lt;=30,ISNUMBER(FIND(LEFT(B1317,1),"ABCDEFGHIJKLMNOPQRSTUVWXYZ")),SUMPRODUCT((MID(B1317,{1,2,3,4,5,6,7,8,9,10,11,12,13,14,15,16,17,18,19,20,21,22,23,24,25,26,27,28,29,30},1)&lt;&gt;"")*ISERROR(FIND(MID(B1317,{1,2,3,4,5,6,7,8,9,10,11,12,13,14,15,16,17,18,19,20,21,22,23,24,25,26,27,28,29,30},1),"ABCDEFGHIJKLMNOPQRSTUVWXYZ0123456789-_")))=0,ISERROR(VALUE(B1317)))),"Недопустимый код: только латинские буквы A-Z в верхнем регистре, цифры, - и _; начало с буквы, до 30 символов (например MILK-001)",IF(SUMPRODUCT(--EXACT('Номенклатура'!$A$6:$A$205,B1317))=0,"Код не найден в номенклатуре",IF(SUMPRODUCT(--EXACT('Номенклатура'!$A$6:$A$205,B1317))&gt;1,"Код повторяется в номенклатуре",IF(ISNA(MATCH(C1317,{"Приход","Расход","Списание","Корректировка остатка"},0)),"Выберите тип операции",IF(NOT(ISNUMBER(D1317)),"Укажите количество",IF(D1317=0,"Количество не может быть 0",IF(AND(C1317&lt;&gt;"Корректировка остатка",D1317&lt;0),"Для этого типа количество положительное",IF(NOT(ISNUMBER('Номенклатура'!$C$2)),"Укажите дату начала учёта",IF(A1317&lt;INT('Номенклатура'!$C$2),"Раньше даты начала учёта: НЕ учтено",IF(AND(C1317="Корректировка остатка",TRIM(G1317)=""),"Учтено: добавьте пояснение","ОК")))))))))))))</f>
        <v/>
      </c>
    </row>
    <row r="1318" spans="1:9" x14ac:dyDescent="0.25">
      <c r="A1318" s="16"/>
      <c r="B1318" s="13"/>
      <c r="C1318" s="13"/>
      <c r="D1318" s="14"/>
      <c r="E1318" s="17" t="str">
        <f>IF(OR(B1318="",SUMPRODUCT(--EXACT('Номенклатура'!$A$6:$A$205,B1318))&lt;&gt;1),"",INDEX('Номенклатура'!$D$6:$D$205,SUMPRODUCT(EXACT('Номенклатура'!$A$6:$A$205,B1318)*(ROW('Номенклатура'!$A$6:$A$205)-5)))&amp;"")</f>
        <v/>
      </c>
      <c r="F1318" s="18" t="str">
        <f>IF(OR(I1318="ОК",I1318="Учтено: добавьте пояснение"),IF(C1318="Приход",D1318,IF(C1318="Корректировка остатка",D1318,-D1318)),"")</f>
        <v/>
      </c>
      <c r="G1318" s="13"/>
      <c r="H1318" s="15" t="str">
        <f>IF(OR(B1318="",SUMPRODUCT(--EXACT('Номенклатура'!$A$6:$A$205,B1318))&lt;&gt;1),"",INDEX('Номенклатура'!$B$6:$B$205,SUMPRODUCT(EXACT('Номенклатура'!$A$6:$A$205,B1318)*(ROW('Номенклатура'!$A$6:$A$205)-5)))&amp;"")</f>
        <v/>
      </c>
      <c r="I1318" s="15" t="str">
        <f>IF(COUNTA(A1318:D1318,G1318)=0,"",IF(NOT(ISNUMBER(A1318)),"Укажите дату",IF(B1318="","Укажите код",IF(NOT(AND(ISTEXT(B1318),LEN(B1318)&gt;0,LEN(B1318)&lt;=30,ISNUMBER(FIND(LEFT(B1318,1),"ABCDEFGHIJKLMNOPQRSTUVWXYZ")),SUMPRODUCT((MID(B1318,{1,2,3,4,5,6,7,8,9,10,11,12,13,14,15,16,17,18,19,20,21,22,23,24,25,26,27,28,29,30},1)&lt;&gt;"")*ISERROR(FIND(MID(B1318,{1,2,3,4,5,6,7,8,9,10,11,12,13,14,15,16,17,18,19,20,21,22,23,24,25,26,27,28,29,30},1),"ABCDEFGHIJKLMNOPQRSTUVWXYZ0123456789-_")))=0,ISERROR(VALUE(B1318)))),"Недопустимый код: только латинские буквы A-Z в верхнем регистре, цифры, - и _; начало с буквы, до 30 символов (например MILK-001)",IF(SUMPRODUCT(--EXACT('Номенклатура'!$A$6:$A$205,B1318))=0,"Код не найден в номенклатуре",IF(SUMPRODUCT(--EXACT('Номенклатура'!$A$6:$A$205,B1318))&gt;1,"Код повторяется в номенклатуре",IF(ISNA(MATCH(C1318,{"Приход","Расход","Списание","Корректировка остатка"},0)),"Выберите тип операции",IF(NOT(ISNUMBER(D1318)),"Укажите количество",IF(D1318=0,"Количество не может быть 0",IF(AND(C1318&lt;&gt;"Корректировка остатка",D1318&lt;0),"Для этого типа количество положительное",IF(NOT(ISNUMBER('Номенклатура'!$C$2)),"Укажите дату начала учёта",IF(A1318&lt;INT('Номенклатура'!$C$2),"Раньше даты начала учёта: НЕ учтено",IF(AND(C1318="Корректировка остатка",TRIM(G1318)=""),"Учтено: добавьте пояснение","ОК")))))))))))))</f>
        <v/>
      </c>
    </row>
    <row r="1319" spans="1:9" x14ac:dyDescent="0.25">
      <c r="A1319" s="16"/>
      <c r="B1319" s="13"/>
      <c r="C1319" s="13"/>
      <c r="D1319" s="14"/>
      <c r="E1319" s="17" t="str">
        <f>IF(OR(B1319="",SUMPRODUCT(--EXACT('Номенклатура'!$A$6:$A$205,B1319))&lt;&gt;1),"",INDEX('Номенклатура'!$D$6:$D$205,SUMPRODUCT(EXACT('Номенклатура'!$A$6:$A$205,B1319)*(ROW('Номенклатура'!$A$6:$A$205)-5)))&amp;"")</f>
        <v/>
      </c>
      <c r="F1319" s="18" t="str">
        <f>IF(OR(I1319="ОК",I1319="Учтено: добавьте пояснение"),IF(C1319="Приход",D1319,IF(C1319="Корректировка остатка",D1319,-D1319)),"")</f>
        <v/>
      </c>
      <c r="G1319" s="13"/>
      <c r="H1319" s="15" t="str">
        <f>IF(OR(B1319="",SUMPRODUCT(--EXACT('Номенклатура'!$A$6:$A$205,B1319))&lt;&gt;1),"",INDEX('Номенклатура'!$B$6:$B$205,SUMPRODUCT(EXACT('Номенклатура'!$A$6:$A$205,B1319)*(ROW('Номенклатура'!$A$6:$A$205)-5)))&amp;"")</f>
        <v/>
      </c>
      <c r="I1319" s="15" t="str">
        <f>IF(COUNTA(A1319:D1319,G1319)=0,"",IF(NOT(ISNUMBER(A1319)),"Укажите дату",IF(B1319="","Укажите код",IF(NOT(AND(ISTEXT(B1319),LEN(B1319)&gt;0,LEN(B1319)&lt;=30,ISNUMBER(FIND(LEFT(B1319,1),"ABCDEFGHIJKLMNOPQRSTUVWXYZ")),SUMPRODUCT((MID(B1319,{1,2,3,4,5,6,7,8,9,10,11,12,13,14,15,16,17,18,19,20,21,22,23,24,25,26,27,28,29,30},1)&lt;&gt;"")*ISERROR(FIND(MID(B1319,{1,2,3,4,5,6,7,8,9,10,11,12,13,14,15,16,17,18,19,20,21,22,23,24,25,26,27,28,29,30},1),"ABCDEFGHIJKLMNOPQRSTUVWXYZ0123456789-_")))=0,ISERROR(VALUE(B1319)))),"Недопустимый код: только латинские буквы A-Z в верхнем регистре, цифры, - и _; начало с буквы, до 30 символов (например MILK-001)",IF(SUMPRODUCT(--EXACT('Номенклатура'!$A$6:$A$205,B1319))=0,"Код не найден в номенклатуре",IF(SUMPRODUCT(--EXACT('Номенклатура'!$A$6:$A$205,B1319))&gt;1,"Код повторяется в номенклатуре",IF(ISNA(MATCH(C1319,{"Приход","Расход","Списание","Корректировка остатка"},0)),"Выберите тип операции",IF(NOT(ISNUMBER(D1319)),"Укажите количество",IF(D1319=0,"Количество не может быть 0",IF(AND(C1319&lt;&gt;"Корректировка остатка",D1319&lt;0),"Для этого типа количество положительное",IF(NOT(ISNUMBER('Номенклатура'!$C$2)),"Укажите дату начала учёта",IF(A1319&lt;INT('Номенклатура'!$C$2),"Раньше даты начала учёта: НЕ учтено",IF(AND(C1319="Корректировка остатка",TRIM(G1319)=""),"Учтено: добавьте пояснение","ОК")))))))))))))</f>
        <v/>
      </c>
    </row>
    <row r="1320" spans="1:9" x14ac:dyDescent="0.25">
      <c r="A1320" s="16"/>
      <c r="B1320" s="13"/>
      <c r="C1320" s="13"/>
      <c r="D1320" s="14"/>
      <c r="E1320" s="17" t="str">
        <f>IF(OR(B1320="",SUMPRODUCT(--EXACT('Номенклатура'!$A$6:$A$205,B1320))&lt;&gt;1),"",INDEX('Номенклатура'!$D$6:$D$205,SUMPRODUCT(EXACT('Номенклатура'!$A$6:$A$205,B1320)*(ROW('Номенклатура'!$A$6:$A$205)-5)))&amp;"")</f>
        <v/>
      </c>
      <c r="F1320" s="18" t="str">
        <f>IF(OR(I1320="ОК",I1320="Учтено: добавьте пояснение"),IF(C1320="Приход",D1320,IF(C1320="Корректировка остатка",D1320,-D1320)),"")</f>
        <v/>
      </c>
      <c r="G1320" s="13"/>
      <c r="H1320" s="15" t="str">
        <f>IF(OR(B1320="",SUMPRODUCT(--EXACT('Номенклатура'!$A$6:$A$205,B1320))&lt;&gt;1),"",INDEX('Номенклатура'!$B$6:$B$205,SUMPRODUCT(EXACT('Номенклатура'!$A$6:$A$205,B1320)*(ROW('Номенклатура'!$A$6:$A$205)-5)))&amp;"")</f>
        <v/>
      </c>
      <c r="I1320" s="15" t="str">
        <f>IF(COUNTA(A1320:D1320,G1320)=0,"",IF(NOT(ISNUMBER(A1320)),"Укажите дату",IF(B1320="","Укажите код",IF(NOT(AND(ISTEXT(B1320),LEN(B1320)&gt;0,LEN(B1320)&lt;=30,ISNUMBER(FIND(LEFT(B1320,1),"ABCDEFGHIJKLMNOPQRSTUVWXYZ")),SUMPRODUCT((MID(B1320,{1,2,3,4,5,6,7,8,9,10,11,12,13,14,15,16,17,18,19,20,21,22,23,24,25,26,27,28,29,30},1)&lt;&gt;"")*ISERROR(FIND(MID(B1320,{1,2,3,4,5,6,7,8,9,10,11,12,13,14,15,16,17,18,19,20,21,22,23,24,25,26,27,28,29,30},1),"ABCDEFGHIJKLMNOPQRSTUVWXYZ0123456789-_")))=0,ISERROR(VALUE(B1320)))),"Недопустимый код: только латинские буквы A-Z в верхнем регистре, цифры, - и _; начало с буквы, до 30 символов (например MILK-001)",IF(SUMPRODUCT(--EXACT('Номенклатура'!$A$6:$A$205,B1320))=0,"Код не найден в номенклатуре",IF(SUMPRODUCT(--EXACT('Номенклатура'!$A$6:$A$205,B1320))&gt;1,"Код повторяется в номенклатуре",IF(ISNA(MATCH(C1320,{"Приход","Расход","Списание","Корректировка остатка"},0)),"Выберите тип операции",IF(NOT(ISNUMBER(D1320)),"Укажите количество",IF(D1320=0,"Количество не может быть 0",IF(AND(C1320&lt;&gt;"Корректировка остатка",D1320&lt;0),"Для этого типа количество положительное",IF(NOT(ISNUMBER('Номенклатура'!$C$2)),"Укажите дату начала учёта",IF(A1320&lt;INT('Номенклатура'!$C$2),"Раньше даты начала учёта: НЕ учтено",IF(AND(C1320="Корректировка остатка",TRIM(G1320)=""),"Учтено: добавьте пояснение","ОК")))))))))))))</f>
        <v/>
      </c>
    </row>
    <row r="1321" spans="1:9" x14ac:dyDescent="0.25">
      <c r="A1321" s="16"/>
      <c r="B1321" s="13"/>
      <c r="C1321" s="13"/>
      <c r="D1321" s="14"/>
      <c r="E1321" s="17" t="str">
        <f>IF(OR(B1321="",SUMPRODUCT(--EXACT('Номенклатура'!$A$6:$A$205,B1321))&lt;&gt;1),"",INDEX('Номенклатура'!$D$6:$D$205,SUMPRODUCT(EXACT('Номенклатура'!$A$6:$A$205,B1321)*(ROW('Номенклатура'!$A$6:$A$205)-5)))&amp;"")</f>
        <v/>
      </c>
      <c r="F1321" s="18" t="str">
        <f>IF(OR(I1321="ОК",I1321="Учтено: добавьте пояснение"),IF(C1321="Приход",D1321,IF(C1321="Корректировка остатка",D1321,-D1321)),"")</f>
        <v/>
      </c>
      <c r="G1321" s="13"/>
      <c r="H1321" s="15" t="str">
        <f>IF(OR(B1321="",SUMPRODUCT(--EXACT('Номенклатура'!$A$6:$A$205,B1321))&lt;&gt;1),"",INDEX('Номенклатура'!$B$6:$B$205,SUMPRODUCT(EXACT('Номенклатура'!$A$6:$A$205,B1321)*(ROW('Номенклатура'!$A$6:$A$205)-5)))&amp;"")</f>
        <v/>
      </c>
      <c r="I1321" s="15" t="str">
        <f>IF(COUNTA(A1321:D1321,G1321)=0,"",IF(NOT(ISNUMBER(A1321)),"Укажите дату",IF(B1321="","Укажите код",IF(NOT(AND(ISTEXT(B1321),LEN(B1321)&gt;0,LEN(B1321)&lt;=30,ISNUMBER(FIND(LEFT(B1321,1),"ABCDEFGHIJKLMNOPQRSTUVWXYZ")),SUMPRODUCT((MID(B1321,{1,2,3,4,5,6,7,8,9,10,11,12,13,14,15,16,17,18,19,20,21,22,23,24,25,26,27,28,29,30},1)&lt;&gt;"")*ISERROR(FIND(MID(B1321,{1,2,3,4,5,6,7,8,9,10,11,12,13,14,15,16,17,18,19,20,21,22,23,24,25,26,27,28,29,30},1),"ABCDEFGHIJKLMNOPQRSTUVWXYZ0123456789-_")))=0,ISERROR(VALUE(B1321)))),"Недопустимый код: только латинские буквы A-Z в верхнем регистре, цифры, - и _; начало с буквы, до 30 символов (например MILK-001)",IF(SUMPRODUCT(--EXACT('Номенклатура'!$A$6:$A$205,B1321))=0,"Код не найден в номенклатуре",IF(SUMPRODUCT(--EXACT('Номенклатура'!$A$6:$A$205,B1321))&gt;1,"Код повторяется в номенклатуре",IF(ISNA(MATCH(C1321,{"Приход","Расход","Списание","Корректировка остатка"},0)),"Выберите тип операции",IF(NOT(ISNUMBER(D1321)),"Укажите количество",IF(D1321=0,"Количество не может быть 0",IF(AND(C1321&lt;&gt;"Корректировка остатка",D1321&lt;0),"Для этого типа количество положительное",IF(NOT(ISNUMBER('Номенклатура'!$C$2)),"Укажите дату начала учёта",IF(A1321&lt;INT('Номенклатура'!$C$2),"Раньше даты начала учёта: НЕ учтено",IF(AND(C1321="Корректировка остатка",TRIM(G1321)=""),"Учтено: добавьте пояснение","ОК")))))))))))))</f>
        <v/>
      </c>
    </row>
    <row r="1322" spans="1:9" x14ac:dyDescent="0.25">
      <c r="A1322" s="16"/>
      <c r="B1322" s="13"/>
      <c r="C1322" s="13"/>
      <c r="D1322" s="14"/>
      <c r="E1322" s="17" t="str">
        <f>IF(OR(B1322="",SUMPRODUCT(--EXACT('Номенклатура'!$A$6:$A$205,B1322))&lt;&gt;1),"",INDEX('Номенклатура'!$D$6:$D$205,SUMPRODUCT(EXACT('Номенклатура'!$A$6:$A$205,B1322)*(ROW('Номенклатура'!$A$6:$A$205)-5)))&amp;"")</f>
        <v/>
      </c>
      <c r="F1322" s="18" t="str">
        <f>IF(OR(I1322="ОК",I1322="Учтено: добавьте пояснение"),IF(C1322="Приход",D1322,IF(C1322="Корректировка остатка",D1322,-D1322)),"")</f>
        <v/>
      </c>
      <c r="G1322" s="13"/>
      <c r="H1322" s="15" t="str">
        <f>IF(OR(B1322="",SUMPRODUCT(--EXACT('Номенклатура'!$A$6:$A$205,B1322))&lt;&gt;1),"",INDEX('Номенклатура'!$B$6:$B$205,SUMPRODUCT(EXACT('Номенклатура'!$A$6:$A$205,B1322)*(ROW('Номенклатура'!$A$6:$A$205)-5)))&amp;"")</f>
        <v/>
      </c>
      <c r="I1322" s="15" t="str">
        <f>IF(COUNTA(A1322:D1322,G1322)=0,"",IF(NOT(ISNUMBER(A1322)),"Укажите дату",IF(B1322="","Укажите код",IF(NOT(AND(ISTEXT(B1322),LEN(B1322)&gt;0,LEN(B1322)&lt;=30,ISNUMBER(FIND(LEFT(B1322,1),"ABCDEFGHIJKLMNOPQRSTUVWXYZ")),SUMPRODUCT((MID(B1322,{1,2,3,4,5,6,7,8,9,10,11,12,13,14,15,16,17,18,19,20,21,22,23,24,25,26,27,28,29,30},1)&lt;&gt;"")*ISERROR(FIND(MID(B1322,{1,2,3,4,5,6,7,8,9,10,11,12,13,14,15,16,17,18,19,20,21,22,23,24,25,26,27,28,29,30},1),"ABCDEFGHIJKLMNOPQRSTUVWXYZ0123456789-_")))=0,ISERROR(VALUE(B1322)))),"Недопустимый код: только латинские буквы A-Z в верхнем регистре, цифры, - и _; начало с буквы, до 30 символов (например MILK-001)",IF(SUMPRODUCT(--EXACT('Номенклатура'!$A$6:$A$205,B1322))=0,"Код не найден в номенклатуре",IF(SUMPRODUCT(--EXACT('Номенклатура'!$A$6:$A$205,B1322))&gt;1,"Код повторяется в номенклатуре",IF(ISNA(MATCH(C1322,{"Приход","Расход","Списание","Корректировка остатка"},0)),"Выберите тип операции",IF(NOT(ISNUMBER(D1322)),"Укажите количество",IF(D1322=0,"Количество не может быть 0",IF(AND(C1322&lt;&gt;"Корректировка остатка",D1322&lt;0),"Для этого типа количество положительное",IF(NOT(ISNUMBER('Номенклатура'!$C$2)),"Укажите дату начала учёта",IF(A1322&lt;INT('Номенклатура'!$C$2),"Раньше даты начала учёта: НЕ учтено",IF(AND(C1322="Корректировка остатка",TRIM(G1322)=""),"Учтено: добавьте пояснение","ОК")))))))))))))</f>
        <v/>
      </c>
    </row>
    <row r="1323" spans="1:9" x14ac:dyDescent="0.25">
      <c r="A1323" s="16"/>
      <c r="B1323" s="13"/>
      <c r="C1323" s="13"/>
      <c r="D1323" s="14"/>
      <c r="E1323" s="17" t="str">
        <f>IF(OR(B1323="",SUMPRODUCT(--EXACT('Номенклатура'!$A$6:$A$205,B1323))&lt;&gt;1),"",INDEX('Номенклатура'!$D$6:$D$205,SUMPRODUCT(EXACT('Номенклатура'!$A$6:$A$205,B1323)*(ROW('Номенклатура'!$A$6:$A$205)-5)))&amp;"")</f>
        <v/>
      </c>
      <c r="F1323" s="18" t="str">
        <f>IF(OR(I1323="ОК",I1323="Учтено: добавьте пояснение"),IF(C1323="Приход",D1323,IF(C1323="Корректировка остатка",D1323,-D1323)),"")</f>
        <v/>
      </c>
      <c r="G1323" s="13"/>
      <c r="H1323" s="15" t="str">
        <f>IF(OR(B1323="",SUMPRODUCT(--EXACT('Номенклатура'!$A$6:$A$205,B1323))&lt;&gt;1),"",INDEX('Номенклатура'!$B$6:$B$205,SUMPRODUCT(EXACT('Номенклатура'!$A$6:$A$205,B1323)*(ROW('Номенклатура'!$A$6:$A$205)-5)))&amp;"")</f>
        <v/>
      </c>
      <c r="I1323" s="15" t="str">
        <f>IF(COUNTA(A1323:D1323,G1323)=0,"",IF(NOT(ISNUMBER(A1323)),"Укажите дату",IF(B1323="","Укажите код",IF(NOT(AND(ISTEXT(B1323),LEN(B1323)&gt;0,LEN(B1323)&lt;=30,ISNUMBER(FIND(LEFT(B1323,1),"ABCDEFGHIJKLMNOPQRSTUVWXYZ")),SUMPRODUCT((MID(B1323,{1,2,3,4,5,6,7,8,9,10,11,12,13,14,15,16,17,18,19,20,21,22,23,24,25,26,27,28,29,30},1)&lt;&gt;"")*ISERROR(FIND(MID(B1323,{1,2,3,4,5,6,7,8,9,10,11,12,13,14,15,16,17,18,19,20,21,22,23,24,25,26,27,28,29,30},1),"ABCDEFGHIJKLMNOPQRSTUVWXYZ0123456789-_")))=0,ISERROR(VALUE(B1323)))),"Недопустимый код: только латинские буквы A-Z в верхнем регистре, цифры, - и _; начало с буквы, до 30 символов (например MILK-001)",IF(SUMPRODUCT(--EXACT('Номенклатура'!$A$6:$A$205,B1323))=0,"Код не найден в номенклатуре",IF(SUMPRODUCT(--EXACT('Номенклатура'!$A$6:$A$205,B1323))&gt;1,"Код повторяется в номенклатуре",IF(ISNA(MATCH(C1323,{"Приход","Расход","Списание","Корректировка остатка"},0)),"Выберите тип операции",IF(NOT(ISNUMBER(D1323)),"Укажите количество",IF(D1323=0,"Количество не может быть 0",IF(AND(C1323&lt;&gt;"Корректировка остатка",D1323&lt;0),"Для этого типа количество положительное",IF(NOT(ISNUMBER('Номенклатура'!$C$2)),"Укажите дату начала учёта",IF(A1323&lt;INT('Номенклатура'!$C$2),"Раньше даты начала учёта: НЕ учтено",IF(AND(C1323="Корректировка остатка",TRIM(G1323)=""),"Учтено: добавьте пояснение","ОК")))))))))))))</f>
        <v/>
      </c>
    </row>
    <row r="1324" spans="1:9" x14ac:dyDescent="0.25">
      <c r="A1324" s="16"/>
      <c r="B1324" s="13"/>
      <c r="C1324" s="13"/>
      <c r="D1324" s="14"/>
      <c r="E1324" s="17" t="str">
        <f>IF(OR(B1324="",SUMPRODUCT(--EXACT('Номенклатура'!$A$6:$A$205,B1324))&lt;&gt;1),"",INDEX('Номенклатура'!$D$6:$D$205,SUMPRODUCT(EXACT('Номенклатура'!$A$6:$A$205,B1324)*(ROW('Номенклатура'!$A$6:$A$205)-5)))&amp;"")</f>
        <v/>
      </c>
      <c r="F1324" s="18" t="str">
        <f>IF(OR(I1324="ОК",I1324="Учтено: добавьте пояснение"),IF(C1324="Приход",D1324,IF(C1324="Корректировка остатка",D1324,-D1324)),"")</f>
        <v/>
      </c>
      <c r="G1324" s="13"/>
      <c r="H1324" s="15" t="str">
        <f>IF(OR(B1324="",SUMPRODUCT(--EXACT('Номенклатура'!$A$6:$A$205,B1324))&lt;&gt;1),"",INDEX('Номенклатура'!$B$6:$B$205,SUMPRODUCT(EXACT('Номенклатура'!$A$6:$A$205,B1324)*(ROW('Номенклатура'!$A$6:$A$205)-5)))&amp;"")</f>
        <v/>
      </c>
      <c r="I1324" s="15" t="str">
        <f>IF(COUNTA(A1324:D1324,G1324)=0,"",IF(NOT(ISNUMBER(A1324)),"Укажите дату",IF(B1324="","Укажите код",IF(NOT(AND(ISTEXT(B1324),LEN(B1324)&gt;0,LEN(B1324)&lt;=30,ISNUMBER(FIND(LEFT(B1324,1),"ABCDEFGHIJKLMNOPQRSTUVWXYZ")),SUMPRODUCT((MID(B1324,{1,2,3,4,5,6,7,8,9,10,11,12,13,14,15,16,17,18,19,20,21,22,23,24,25,26,27,28,29,30},1)&lt;&gt;"")*ISERROR(FIND(MID(B1324,{1,2,3,4,5,6,7,8,9,10,11,12,13,14,15,16,17,18,19,20,21,22,23,24,25,26,27,28,29,30},1),"ABCDEFGHIJKLMNOPQRSTUVWXYZ0123456789-_")))=0,ISERROR(VALUE(B1324)))),"Недопустимый код: только латинские буквы A-Z в верхнем регистре, цифры, - и _; начало с буквы, до 30 символов (например MILK-001)",IF(SUMPRODUCT(--EXACT('Номенклатура'!$A$6:$A$205,B1324))=0,"Код не найден в номенклатуре",IF(SUMPRODUCT(--EXACT('Номенклатура'!$A$6:$A$205,B1324))&gt;1,"Код повторяется в номенклатуре",IF(ISNA(MATCH(C1324,{"Приход","Расход","Списание","Корректировка остатка"},0)),"Выберите тип операции",IF(NOT(ISNUMBER(D1324)),"Укажите количество",IF(D1324=0,"Количество не может быть 0",IF(AND(C1324&lt;&gt;"Корректировка остатка",D1324&lt;0),"Для этого типа количество положительное",IF(NOT(ISNUMBER('Номенклатура'!$C$2)),"Укажите дату начала учёта",IF(A1324&lt;INT('Номенклатура'!$C$2),"Раньше даты начала учёта: НЕ учтено",IF(AND(C1324="Корректировка остатка",TRIM(G1324)=""),"Учтено: добавьте пояснение","ОК")))))))))))))</f>
        <v/>
      </c>
    </row>
    <row r="1325" spans="1:9" x14ac:dyDescent="0.25">
      <c r="A1325" s="16"/>
      <c r="B1325" s="13"/>
      <c r="C1325" s="13"/>
      <c r="D1325" s="14"/>
      <c r="E1325" s="17" t="str">
        <f>IF(OR(B1325="",SUMPRODUCT(--EXACT('Номенклатура'!$A$6:$A$205,B1325))&lt;&gt;1),"",INDEX('Номенклатура'!$D$6:$D$205,SUMPRODUCT(EXACT('Номенклатура'!$A$6:$A$205,B1325)*(ROW('Номенклатура'!$A$6:$A$205)-5)))&amp;"")</f>
        <v/>
      </c>
      <c r="F1325" s="18" t="str">
        <f>IF(OR(I1325="ОК",I1325="Учтено: добавьте пояснение"),IF(C1325="Приход",D1325,IF(C1325="Корректировка остатка",D1325,-D1325)),"")</f>
        <v/>
      </c>
      <c r="G1325" s="13"/>
      <c r="H1325" s="15" t="str">
        <f>IF(OR(B1325="",SUMPRODUCT(--EXACT('Номенклатура'!$A$6:$A$205,B1325))&lt;&gt;1),"",INDEX('Номенклатура'!$B$6:$B$205,SUMPRODUCT(EXACT('Номенклатура'!$A$6:$A$205,B1325)*(ROW('Номенклатура'!$A$6:$A$205)-5)))&amp;"")</f>
        <v/>
      </c>
      <c r="I1325" s="15" t="str">
        <f>IF(COUNTA(A1325:D1325,G1325)=0,"",IF(NOT(ISNUMBER(A1325)),"Укажите дату",IF(B1325="","Укажите код",IF(NOT(AND(ISTEXT(B1325),LEN(B1325)&gt;0,LEN(B1325)&lt;=30,ISNUMBER(FIND(LEFT(B1325,1),"ABCDEFGHIJKLMNOPQRSTUVWXYZ")),SUMPRODUCT((MID(B1325,{1,2,3,4,5,6,7,8,9,10,11,12,13,14,15,16,17,18,19,20,21,22,23,24,25,26,27,28,29,30},1)&lt;&gt;"")*ISERROR(FIND(MID(B1325,{1,2,3,4,5,6,7,8,9,10,11,12,13,14,15,16,17,18,19,20,21,22,23,24,25,26,27,28,29,30},1),"ABCDEFGHIJKLMNOPQRSTUVWXYZ0123456789-_")))=0,ISERROR(VALUE(B1325)))),"Недопустимый код: только латинские буквы A-Z в верхнем регистре, цифры, - и _; начало с буквы, до 30 символов (например MILK-001)",IF(SUMPRODUCT(--EXACT('Номенклатура'!$A$6:$A$205,B1325))=0,"Код не найден в номенклатуре",IF(SUMPRODUCT(--EXACT('Номенклатура'!$A$6:$A$205,B1325))&gt;1,"Код повторяется в номенклатуре",IF(ISNA(MATCH(C1325,{"Приход","Расход","Списание","Корректировка остатка"},0)),"Выберите тип операции",IF(NOT(ISNUMBER(D1325)),"Укажите количество",IF(D1325=0,"Количество не может быть 0",IF(AND(C1325&lt;&gt;"Корректировка остатка",D1325&lt;0),"Для этого типа количество положительное",IF(NOT(ISNUMBER('Номенклатура'!$C$2)),"Укажите дату начала учёта",IF(A1325&lt;INT('Номенклатура'!$C$2),"Раньше даты начала учёта: НЕ учтено",IF(AND(C1325="Корректировка остатка",TRIM(G1325)=""),"Учтено: добавьте пояснение","ОК")))))))))))))</f>
        <v/>
      </c>
    </row>
    <row r="1326" spans="1:9" x14ac:dyDescent="0.25">
      <c r="A1326" s="16"/>
      <c r="B1326" s="13"/>
      <c r="C1326" s="13"/>
      <c r="D1326" s="14"/>
      <c r="E1326" s="17" t="str">
        <f>IF(OR(B1326="",SUMPRODUCT(--EXACT('Номенклатура'!$A$6:$A$205,B1326))&lt;&gt;1),"",INDEX('Номенклатура'!$D$6:$D$205,SUMPRODUCT(EXACT('Номенклатура'!$A$6:$A$205,B1326)*(ROW('Номенклатура'!$A$6:$A$205)-5)))&amp;"")</f>
        <v/>
      </c>
      <c r="F1326" s="18" t="str">
        <f>IF(OR(I1326="ОК",I1326="Учтено: добавьте пояснение"),IF(C1326="Приход",D1326,IF(C1326="Корректировка остатка",D1326,-D1326)),"")</f>
        <v/>
      </c>
      <c r="G1326" s="13"/>
      <c r="H1326" s="15" t="str">
        <f>IF(OR(B1326="",SUMPRODUCT(--EXACT('Номенклатура'!$A$6:$A$205,B1326))&lt;&gt;1),"",INDEX('Номенклатура'!$B$6:$B$205,SUMPRODUCT(EXACT('Номенклатура'!$A$6:$A$205,B1326)*(ROW('Номенклатура'!$A$6:$A$205)-5)))&amp;"")</f>
        <v/>
      </c>
      <c r="I1326" s="15" t="str">
        <f>IF(COUNTA(A1326:D1326,G1326)=0,"",IF(NOT(ISNUMBER(A1326)),"Укажите дату",IF(B1326="","Укажите код",IF(NOT(AND(ISTEXT(B1326),LEN(B1326)&gt;0,LEN(B1326)&lt;=30,ISNUMBER(FIND(LEFT(B1326,1),"ABCDEFGHIJKLMNOPQRSTUVWXYZ")),SUMPRODUCT((MID(B1326,{1,2,3,4,5,6,7,8,9,10,11,12,13,14,15,16,17,18,19,20,21,22,23,24,25,26,27,28,29,30},1)&lt;&gt;"")*ISERROR(FIND(MID(B1326,{1,2,3,4,5,6,7,8,9,10,11,12,13,14,15,16,17,18,19,20,21,22,23,24,25,26,27,28,29,30},1),"ABCDEFGHIJKLMNOPQRSTUVWXYZ0123456789-_")))=0,ISERROR(VALUE(B1326)))),"Недопустимый код: только латинские буквы A-Z в верхнем регистре, цифры, - и _; начало с буквы, до 30 символов (например MILK-001)",IF(SUMPRODUCT(--EXACT('Номенклатура'!$A$6:$A$205,B1326))=0,"Код не найден в номенклатуре",IF(SUMPRODUCT(--EXACT('Номенклатура'!$A$6:$A$205,B1326))&gt;1,"Код повторяется в номенклатуре",IF(ISNA(MATCH(C1326,{"Приход","Расход","Списание","Корректировка остатка"},0)),"Выберите тип операции",IF(NOT(ISNUMBER(D1326)),"Укажите количество",IF(D1326=0,"Количество не может быть 0",IF(AND(C1326&lt;&gt;"Корректировка остатка",D1326&lt;0),"Для этого типа количество положительное",IF(NOT(ISNUMBER('Номенклатура'!$C$2)),"Укажите дату начала учёта",IF(A1326&lt;INT('Номенклатура'!$C$2),"Раньше даты начала учёта: НЕ учтено",IF(AND(C1326="Корректировка остатка",TRIM(G1326)=""),"Учтено: добавьте пояснение","ОК")))))))))))))</f>
        <v/>
      </c>
    </row>
    <row r="1327" spans="1:9" x14ac:dyDescent="0.25">
      <c r="A1327" s="16"/>
      <c r="B1327" s="13"/>
      <c r="C1327" s="13"/>
      <c r="D1327" s="14"/>
      <c r="E1327" s="17" t="str">
        <f>IF(OR(B1327="",SUMPRODUCT(--EXACT('Номенклатура'!$A$6:$A$205,B1327))&lt;&gt;1),"",INDEX('Номенклатура'!$D$6:$D$205,SUMPRODUCT(EXACT('Номенклатура'!$A$6:$A$205,B1327)*(ROW('Номенклатура'!$A$6:$A$205)-5)))&amp;"")</f>
        <v/>
      </c>
      <c r="F1327" s="18" t="str">
        <f>IF(OR(I1327="ОК",I1327="Учтено: добавьте пояснение"),IF(C1327="Приход",D1327,IF(C1327="Корректировка остатка",D1327,-D1327)),"")</f>
        <v/>
      </c>
      <c r="G1327" s="13"/>
      <c r="H1327" s="15" t="str">
        <f>IF(OR(B1327="",SUMPRODUCT(--EXACT('Номенклатура'!$A$6:$A$205,B1327))&lt;&gt;1),"",INDEX('Номенклатура'!$B$6:$B$205,SUMPRODUCT(EXACT('Номенклатура'!$A$6:$A$205,B1327)*(ROW('Номенклатура'!$A$6:$A$205)-5)))&amp;"")</f>
        <v/>
      </c>
      <c r="I1327" s="15" t="str">
        <f>IF(COUNTA(A1327:D1327,G1327)=0,"",IF(NOT(ISNUMBER(A1327)),"Укажите дату",IF(B1327="","Укажите код",IF(NOT(AND(ISTEXT(B1327),LEN(B1327)&gt;0,LEN(B1327)&lt;=30,ISNUMBER(FIND(LEFT(B1327,1),"ABCDEFGHIJKLMNOPQRSTUVWXYZ")),SUMPRODUCT((MID(B1327,{1,2,3,4,5,6,7,8,9,10,11,12,13,14,15,16,17,18,19,20,21,22,23,24,25,26,27,28,29,30},1)&lt;&gt;"")*ISERROR(FIND(MID(B1327,{1,2,3,4,5,6,7,8,9,10,11,12,13,14,15,16,17,18,19,20,21,22,23,24,25,26,27,28,29,30},1),"ABCDEFGHIJKLMNOPQRSTUVWXYZ0123456789-_")))=0,ISERROR(VALUE(B1327)))),"Недопустимый код: только латинские буквы A-Z в верхнем регистре, цифры, - и _; начало с буквы, до 30 символов (например MILK-001)",IF(SUMPRODUCT(--EXACT('Номенклатура'!$A$6:$A$205,B1327))=0,"Код не найден в номенклатуре",IF(SUMPRODUCT(--EXACT('Номенклатура'!$A$6:$A$205,B1327))&gt;1,"Код повторяется в номенклатуре",IF(ISNA(MATCH(C1327,{"Приход","Расход","Списание","Корректировка остатка"},0)),"Выберите тип операции",IF(NOT(ISNUMBER(D1327)),"Укажите количество",IF(D1327=0,"Количество не может быть 0",IF(AND(C1327&lt;&gt;"Корректировка остатка",D1327&lt;0),"Для этого типа количество положительное",IF(NOT(ISNUMBER('Номенклатура'!$C$2)),"Укажите дату начала учёта",IF(A1327&lt;INT('Номенклатура'!$C$2),"Раньше даты начала учёта: НЕ учтено",IF(AND(C1327="Корректировка остатка",TRIM(G1327)=""),"Учтено: добавьте пояснение","ОК")))))))))))))</f>
        <v/>
      </c>
    </row>
    <row r="1328" spans="1:9" x14ac:dyDescent="0.25">
      <c r="A1328" s="16"/>
      <c r="B1328" s="13"/>
      <c r="C1328" s="13"/>
      <c r="D1328" s="14"/>
      <c r="E1328" s="17" t="str">
        <f>IF(OR(B1328="",SUMPRODUCT(--EXACT('Номенклатура'!$A$6:$A$205,B1328))&lt;&gt;1),"",INDEX('Номенклатура'!$D$6:$D$205,SUMPRODUCT(EXACT('Номенклатура'!$A$6:$A$205,B1328)*(ROW('Номенклатура'!$A$6:$A$205)-5)))&amp;"")</f>
        <v/>
      </c>
      <c r="F1328" s="18" t="str">
        <f>IF(OR(I1328="ОК",I1328="Учтено: добавьте пояснение"),IF(C1328="Приход",D1328,IF(C1328="Корректировка остатка",D1328,-D1328)),"")</f>
        <v/>
      </c>
      <c r="G1328" s="13"/>
      <c r="H1328" s="15" t="str">
        <f>IF(OR(B1328="",SUMPRODUCT(--EXACT('Номенклатура'!$A$6:$A$205,B1328))&lt;&gt;1),"",INDEX('Номенклатура'!$B$6:$B$205,SUMPRODUCT(EXACT('Номенклатура'!$A$6:$A$205,B1328)*(ROW('Номенклатура'!$A$6:$A$205)-5)))&amp;"")</f>
        <v/>
      </c>
      <c r="I1328" s="15" t="str">
        <f>IF(COUNTA(A1328:D1328,G1328)=0,"",IF(NOT(ISNUMBER(A1328)),"Укажите дату",IF(B1328="","Укажите код",IF(NOT(AND(ISTEXT(B1328),LEN(B1328)&gt;0,LEN(B1328)&lt;=30,ISNUMBER(FIND(LEFT(B1328,1),"ABCDEFGHIJKLMNOPQRSTUVWXYZ")),SUMPRODUCT((MID(B1328,{1,2,3,4,5,6,7,8,9,10,11,12,13,14,15,16,17,18,19,20,21,22,23,24,25,26,27,28,29,30},1)&lt;&gt;"")*ISERROR(FIND(MID(B1328,{1,2,3,4,5,6,7,8,9,10,11,12,13,14,15,16,17,18,19,20,21,22,23,24,25,26,27,28,29,30},1),"ABCDEFGHIJKLMNOPQRSTUVWXYZ0123456789-_")))=0,ISERROR(VALUE(B1328)))),"Недопустимый код: только латинские буквы A-Z в верхнем регистре, цифры, - и _; начало с буквы, до 30 символов (например MILK-001)",IF(SUMPRODUCT(--EXACT('Номенклатура'!$A$6:$A$205,B1328))=0,"Код не найден в номенклатуре",IF(SUMPRODUCT(--EXACT('Номенклатура'!$A$6:$A$205,B1328))&gt;1,"Код повторяется в номенклатуре",IF(ISNA(MATCH(C1328,{"Приход","Расход","Списание","Корректировка остатка"},0)),"Выберите тип операции",IF(NOT(ISNUMBER(D1328)),"Укажите количество",IF(D1328=0,"Количество не может быть 0",IF(AND(C1328&lt;&gt;"Корректировка остатка",D1328&lt;0),"Для этого типа количество положительное",IF(NOT(ISNUMBER('Номенклатура'!$C$2)),"Укажите дату начала учёта",IF(A1328&lt;INT('Номенклатура'!$C$2),"Раньше даты начала учёта: НЕ учтено",IF(AND(C1328="Корректировка остатка",TRIM(G1328)=""),"Учтено: добавьте пояснение","ОК")))))))))))))</f>
        <v/>
      </c>
    </row>
    <row r="1329" spans="1:9" x14ac:dyDescent="0.25">
      <c r="A1329" s="16"/>
      <c r="B1329" s="13"/>
      <c r="C1329" s="13"/>
      <c r="D1329" s="14"/>
      <c r="E1329" s="17" t="str">
        <f>IF(OR(B1329="",SUMPRODUCT(--EXACT('Номенклатура'!$A$6:$A$205,B1329))&lt;&gt;1),"",INDEX('Номенклатура'!$D$6:$D$205,SUMPRODUCT(EXACT('Номенклатура'!$A$6:$A$205,B1329)*(ROW('Номенклатура'!$A$6:$A$205)-5)))&amp;"")</f>
        <v/>
      </c>
      <c r="F1329" s="18" t="str">
        <f>IF(OR(I1329="ОК",I1329="Учтено: добавьте пояснение"),IF(C1329="Приход",D1329,IF(C1329="Корректировка остатка",D1329,-D1329)),"")</f>
        <v/>
      </c>
      <c r="G1329" s="13"/>
      <c r="H1329" s="15" t="str">
        <f>IF(OR(B1329="",SUMPRODUCT(--EXACT('Номенклатура'!$A$6:$A$205,B1329))&lt;&gt;1),"",INDEX('Номенклатура'!$B$6:$B$205,SUMPRODUCT(EXACT('Номенклатура'!$A$6:$A$205,B1329)*(ROW('Номенклатура'!$A$6:$A$205)-5)))&amp;"")</f>
        <v/>
      </c>
      <c r="I1329" s="15" t="str">
        <f>IF(COUNTA(A1329:D1329,G1329)=0,"",IF(NOT(ISNUMBER(A1329)),"Укажите дату",IF(B1329="","Укажите код",IF(NOT(AND(ISTEXT(B1329),LEN(B1329)&gt;0,LEN(B1329)&lt;=30,ISNUMBER(FIND(LEFT(B1329,1),"ABCDEFGHIJKLMNOPQRSTUVWXYZ")),SUMPRODUCT((MID(B1329,{1,2,3,4,5,6,7,8,9,10,11,12,13,14,15,16,17,18,19,20,21,22,23,24,25,26,27,28,29,30},1)&lt;&gt;"")*ISERROR(FIND(MID(B1329,{1,2,3,4,5,6,7,8,9,10,11,12,13,14,15,16,17,18,19,20,21,22,23,24,25,26,27,28,29,30},1),"ABCDEFGHIJKLMNOPQRSTUVWXYZ0123456789-_")))=0,ISERROR(VALUE(B1329)))),"Недопустимый код: только латинские буквы A-Z в верхнем регистре, цифры, - и _; начало с буквы, до 30 символов (например MILK-001)",IF(SUMPRODUCT(--EXACT('Номенклатура'!$A$6:$A$205,B1329))=0,"Код не найден в номенклатуре",IF(SUMPRODUCT(--EXACT('Номенклатура'!$A$6:$A$205,B1329))&gt;1,"Код повторяется в номенклатуре",IF(ISNA(MATCH(C1329,{"Приход","Расход","Списание","Корректировка остатка"},0)),"Выберите тип операции",IF(NOT(ISNUMBER(D1329)),"Укажите количество",IF(D1329=0,"Количество не может быть 0",IF(AND(C1329&lt;&gt;"Корректировка остатка",D1329&lt;0),"Для этого типа количество положительное",IF(NOT(ISNUMBER('Номенклатура'!$C$2)),"Укажите дату начала учёта",IF(A1329&lt;INT('Номенклатура'!$C$2),"Раньше даты начала учёта: НЕ учтено",IF(AND(C1329="Корректировка остатка",TRIM(G1329)=""),"Учтено: добавьте пояснение","ОК")))))))))))))</f>
        <v/>
      </c>
    </row>
    <row r="1330" spans="1:9" x14ac:dyDescent="0.25">
      <c r="A1330" s="16"/>
      <c r="B1330" s="13"/>
      <c r="C1330" s="13"/>
      <c r="D1330" s="14"/>
      <c r="E1330" s="17" t="str">
        <f>IF(OR(B1330="",SUMPRODUCT(--EXACT('Номенклатура'!$A$6:$A$205,B1330))&lt;&gt;1),"",INDEX('Номенклатура'!$D$6:$D$205,SUMPRODUCT(EXACT('Номенклатура'!$A$6:$A$205,B1330)*(ROW('Номенклатура'!$A$6:$A$205)-5)))&amp;"")</f>
        <v/>
      </c>
      <c r="F1330" s="18" t="str">
        <f>IF(OR(I1330="ОК",I1330="Учтено: добавьте пояснение"),IF(C1330="Приход",D1330,IF(C1330="Корректировка остатка",D1330,-D1330)),"")</f>
        <v/>
      </c>
      <c r="G1330" s="13"/>
      <c r="H1330" s="15" t="str">
        <f>IF(OR(B1330="",SUMPRODUCT(--EXACT('Номенклатура'!$A$6:$A$205,B1330))&lt;&gt;1),"",INDEX('Номенклатура'!$B$6:$B$205,SUMPRODUCT(EXACT('Номенклатура'!$A$6:$A$205,B1330)*(ROW('Номенклатура'!$A$6:$A$205)-5)))&amp;"")</f>
        <v/>
      </c>
      <c r="I1330" s="15" t="str">
        <f>IF(COUNTA(A1330:D1330,G1330)=0,"",IF(NOT(ISNUMBER(A1330)),"Укажите дату",IF(B1330="","Укажите код",IF(NOT(AND(ISTEXT(B1330),LEN(B1330)&gt;0,LEN(B1330)&lt;=30,ISNUMBER(FIND(LEFT(B1330,1),"ABCDEFGHIJKLMNOPQRSTUVWXYZ")),SUMPRODUCT((MID(B1330,{1,2,3,4,5,6,7,8,9,10,11,12,13,14,15,16,17,18,19,20,21,22,23,24,25,26,27,28,29,30},1)&lt;&gt;"")*ISERROR(FIND(MID(B1330,{1,2,3,4,5,6,7,8,9,10,11,12,13,14,15,16,17,18,19,20,21,22,23,24,25,26,27,28,29,30},1),"ABCDEFGHIJKLMNOPQRSTUVWXYZ0123456789-_")))=0,ISERROR(VALUE(B1330)))),"Недопустимый код: только латинские буквы A-Z в верхнем регистре, цифры, - и _; начало с буквы, до 30 символов (например MILK-001)",IF(SUMPRODUCT(--EXACT('Номенклатура'!$A$6:$A$205,B1330))=0,"Код не найден в номенклатуре",IF(SUMPRODUCT(--EXACT('Номенклатура'!$A$6:$A$205,B1330))&gt;1,"Код повторяется в номенклатуре",IF(ISNA(MATCH(C1330,{"Приход","Расход","Списание","Корректировка остатка"},0)),"Выберите тип операции",IF(NOT(ISNUMBER(D1330)),"Укажите количество",IF(D1330=0,"Количество не может быть 0",IF(AND(C1330&lt;&gt;"Корректировка остатка",D1330&lt;0),"Для этого типа количество положительное",IF(NOT(ISNUMBER('Номенклатура'!$C$2)),"Укажите дату начала учёта",IF(A1330&lt;INT('Номенклатура'!$C$2),"Раньше даты начала учёта: НЕ учтено",IF(AND(C1330="Корректировка остатка",TRIM(G1330)=""),"Учтено: добавьте пояснение","ОК")))))))))))))</f>
        <v/>
      </c>
    </row>
    <row r="1331" spans="1:9" x14ac:dyDescent="0.25">
      <c r="A1331" s="16"/>
      <c r="B1331" s="13"/>
      <c r="C1331" s="13"/>
      <c r="D1331" s="14"/>
      <c r="E1331" s="17" t="str">
        <f>IF(OR(B1331="",SUMPRODUCT(--EXACT('Номенклатура'!$A$6:$A$205,B1331))&lt;&gt;1),"",INDEX('Номенклатура'!$D$6:$D$205,SUMPRODUCT(EXACT('Номенклатура'!$A$6:$A$205,B1331)*(ROW('Номенклатура'!$A$6:$A$205)-5)))&amp;"")</f>
        <v/>
      </c>
      <c r="F1331" s="18" t="str">
        <f>IF(OR(I1331="ОК",I1331="Учтено: добавьте пояснение"),IF(C1331="Приход",D1331,IF(C1331="Корректировка остатка",D1331,-D1331)),"")</f>
        <v/>
      </c>
      <c r="G1331" s="13"/>
      <c r="H1331" s="15" t="str">
        <f>IF(OR(B1331="",SUMPRODUCT(--EXACT('Номенклатура'!$A$6:$A$205,B1331))&lt;&gt;1),"",INDEX('Номенклатура'!$B$6:$B$205,SUMPRODUCT(EXACT('Номенклатура'!$A$6:$A$205,B1331)*(ROW('Номенклатура'!$A$6:$A$205)-5)))&amp;"")</f>
        <v/>
      </c>
      <c r="I1331" s="15" t="str">
        <f>IF(COUNTA(A1331:D1331,G1331)=0,"",IF(NOT(ISNUMBER(A1331)),"Укажите дату",IF(B1331="","Укажите код",IF(NOT(AND(ISTEXT(B1331),LEN(B1331)&gt;0,LEN(B1331)&lt;=30,ISNUMBER(FIND(LEFT(B1331,1),"ABCDEFGHIJKLMNOPQRSTUVWXYZ")),SUMPRODUCT((MID(B1331,{1,2,3,4,5,6,7,8,9,10,11,12,13,14,15,16,17,18,19,20,21,22,23,24,25,26,27,28,29,30},1)&lt;&gt;"")*ISERROR(FIND(MID(B1331,{1,2,3,4,5,6,7,8,9,10,11,12,13,14,15,16,17,18,19,20,21,22,23,24,25,26,27,28,29,30},1),"ABCDEFGHIJKLMNOPQRSTUVWXYZ0123456789-_")))=0,ISERROR(VALUE(B1331)))),"Недопустимый код: только латинские буквы A-Z в верхнем регистре, цифры, - и _; начало с буквы, до 30 символов (например MILK-001)",IF(SUMPRODUCT(--EXACT('Номенклатура'!$A$6:$A$205,B1331))=0,"Код не найден в номенклатуре",IF(SUMPRODUCT(--EXACT('Номенклатура'!$A$6:$A$205,B1331))&gt;1,"Код повторяется в номенклатуре",IF(ISNA(MATCH(C1331,{"Приход","Расход","Списание","Корректировка остатка"},0)),"Выберите тип операции",IF(NOT(ISNUMBER(D1331)),"Укажите количество",IF(D1331=0,"Количество не может быть 0",IF(AND(C1331&lt;&gt;"Корректировка остатка",D1331&lt;0),"Для этого типа количество положительное",IF(NOT(ISNUMBER('Номенклатура'!$C$2)),"Укажите дату начала учёта",IF(A1331&lt;INT('Номенклатура'!$C$2),"Раньше даты начала учёта: НЕ учтено",IF(AND(C1331="Корректировка остатка",TRIM(G1331)=""),"Учтено: добавьте пояснение","ОК")))))))))))))</f>
        <v/>
      </c>
    </row>
    <row r="1332" spans="1:9" x14ac:dyDescent="0.25">
      <c r="A1332" s="16"/>
      <c r="B1332" s="13"/>
      <c r="C1332" s="13"/>
      <c r="D1332" s="14"/>
      <c r="E1332" s="17" t="str">
        <f>IF(OR(B1332="",SUMPRODUCT(--EXACT('Номенклатура'!$A$6:$A$205,B1332))&lt;&gt;1),"",INDEX('Номенклатура'!$D$6:$D$205,SUMPRODUCT(EXACT('Номенклатура'!$A$6:$A$205,B1332)*(ROW('Номенклатура'!$A$6:$A$205)-5)))&amp;"")</f>
        <v/>
      </c>
      <c r="F1332" s="18" t="str">
        <f>IF(OR(I1332="ОК",I1332="Учтено: добавьте пояснение"),IF(C1332="Приход",D1332,IF(C1332="Корректировка остатка",D1332,-D1332)),"")</f>
        <v/>
      </c>
      <c r="G1332" s="13"/>
      <c r="H1332" s="15" t="str">
        <f>IF(OR(B1332="",SUMPRODUCT(--EXACT('Номенклатура'!$A$6:$A$205,B1332))&lt;&gt;1),"",INDEX('Номенклатура'!$B$6:$B$205,SUMPRODUCT(EXACT('Номенклатура'!$A$6:$A$205,B1332)*(ROW('Номенклатура'!$A$6:$A$205)-5)))&amp;"")</f>
        <v/>
      </c>
      <c r="I1332" s="15" t="str">
        <f>IF(COUNTA(A1332:D1332,G1332)=0,"",IF(NOT(ISNUMBER(A1332)),"Укажите дату",IF(B1332="","Укажите код",IF(NOT(AND(ISTEXT(B1332),LEN(B1332)&gt;0,LEN(B1332)&lt;=30,ISNUMBER(FIND(LEFT(B1332,1),"ABCDEFGHIJKLMNOPQRSTUVWXYZ")),SUMPRODUCT((MID(B1332,{1,2,3,4,5,6,7,8,9,10,11,12,13,14,15,16,17,18,19,20,21,22,23,24,25,26,27,28,29,30},1)&lt;&gt;"")*ISERROR(FIND(MID(B1332,{1,2,3,4,5,6,7,8,9,10,11,12,13,14,15,16,17,18,19,20,21,22,23,24,25,26,27,28,29,30},1),"ABCDEFGHIJKLMNOPQRSTUVWXYZ0123456789-_")))=0,ISERROR(VALUE(B1332)))),"Недопустимый код: только латинские буквы A-Z в верхнем регистре, цифры, - и _; начало с буквы, до 30 символов (например MILK-001)",IF(SUMPRODUCT(--EXACT('Номенклатура'!$A$6:$A$205,B1332))=0,"Код не найден в номенклатуре",IF(SUMPRODUCT(--EXACT('Номенклатура'!$A$6:$A$205,B1332))&gt;1,"Код повторяется в номенклатуре",IF(ISNA(MATCH(C1332,{"Приход","Расход","Списание","Корректировка остатка"},0)),"Выберите тип операции",IF(NOT(ISNUMBER(D1332)),"Укажите количество",IF(D1332=0,"Количество не может быть 0",IF(AND(C1332&lt;&gt;"Корректировка остатка",D1332&lt;0),"Для этого типа количество положительное",IF(NOT(ISNUMBER('Номенклатура'!$C$2)),"Укажите дату начала учёта",IF(A1332&lt;INT('Номенклатура'!$C$2),"Раньше даты начала учёта: НЕ учтено",IF(AND(C1332="Корректировка остатка",TRIM(G1332)=""),"Учтено: добавьте пояснение","ОК")))))))))))))</f>
        <v/>
      </c>
    </row>
    <row r="1333" spans="1:9" x14ac:dyDescent="0.25">
      <c r="A1333" s="16"/>
      <c r="B1333" s="13"/>
      <c r="C1333" s="13"/>
      <c r="D1333" s="14"/>
      <c r="E1333" s="17" t="str">
        <f>IF(OR(B1333="",SUMPRODUCT(--EXACT('Номенклатура'!$A$6:$A$205,B1333))&lt;&gt;1),"",INDEX('Номенклатура'!$D$6:$D$205,SUMPRODUCT(EXACT('Номенклатура'!$A$6:$A$205,B1333)*(ROW('Номенклатура'!$A$6:$A$205)-5)))&amp;"")</f>
        <v/>
      </c>
      <c r="F1333" s="18" t="str">
        <f>IF(OR(I1333="ОК",I1333="Учтено: добавьте пояснение"),IF(C1333="Приход",D1333,IF(C1333="Корректировка остатка",D1333,-D1333)),"")</f>
        <v/>
      </c>
      <c r="G1333" s="13"/>
      <c r="H1333" s="15" t="str">
        <f>IF(OR(B1333="",SUMPRODUCT(--EXACT('Номенклатура'!$A$6:$A$205,B1333))&lt;&gt;1),"",INDEX('Номенклатура'!$B$6:$B$205,SUMPRODUCT(EXACT('Номенклатура'!$A$6:$A$205,B1333)*(ROW('Номенклатура'!$A$6:$A$205)-5)))&amp;"")</f>
        <v/>
      </c>
      <c r="I1333" s="15" t="str">
        <f>IF(COUNTA(A1333:D1333,G1333)=0,"",IF(NOT(ISNUMBER(A1333)),"Укажите дату",IF(B1333="","Укажите код",IF(NOT(AND(ISTEXT(B1333),LEN(B1333)&gt;0,LEN(B1333)&lt;=30,ISNUMBER(FIND(LEFT(B1333,1),"ABCDEFGHIJKLMNOPQRSTUVWXYZ")),SUMPRODUCT((MID(B1333,{1,2,3,4,5,6,7,8,9,10,11,12,13,14,15,16,17,18,19,20,21,22,23,24,25,26,27,28,29,30},1)&lt;&gt;"")*ISERROR(FIND(MID(B1333,{1,2,3,4,5,6,7,8,9,10,11,12,13,14,15,16,17,18,19,20,21,22,23,24,25,26,27,28,29,30},1),"ABCDEFGHIJKLMNOPQRSTUVWXYZ0123456789-_")))=0,ISERROR(VALUE(B1333)))),"Недопустимый код: только латинские буквы A-Z в верхнем регистре, цифры, - и _; начало с буквы, до 30 символов (например MILK-001)",IF(SUMPRODUCT(--EXACT('Номенклатура'!$A$6:$A$205,B1333))=0,"Код не найден в номенклатуре",IF(SUMPRODUCT(--EXACT('Номенклатура'!$A$6:$A$205,B1333))&gt;1,"Код повторяется в номенклатуре",IF(ISNA(MATCH(C1333,{"Приход","Расход","Списание","Корректировка остатка"},0)),"Выберите тип операции",IF(NOT(ISNUMBER(D1333)),"Укажите количество",IF(D1333=0,"Количество не может быть 0",IF(AND(C1333&lt;&gt;"Корректировка остатка",D1333&lt;0),"Для этого типа количество положительное",IF(NOT(ISNUMBER('Номенклатура'!$C$2)),"Укажите дату начала учёта",IF(A1333&lt;INT('Номенклатура'!$C$2),"Раньше даты начала учёта: НЕ учтено",IF(AND(C1333="Корректировка остатка",TRIM(G1333)=""),"Учтено: добавьте пояснение","ОК")))))))))))))</f>
        <v/>
      </c>
    </row>
    <row r="1334" spans="1:9" x14ac:dyDescent="0.25">
      <c r="A1334" s="16"/>
      <c r="B1334" s="13"/>
      <c r="C1334" s="13"/>
      <c r="D1334" s="14"/>
      <c r="E1334" s="17" t="str">
        <f>IF(OR(B1334="",SUMPRODUCT(--EXACT('Номенклатура'!$A$6:$A$205,B1334))&lt;&gt;1),"",INDEX('Номенклатура'!$D$6:$D$205,SUMPRODUCT(EXACT('Номенклатура'!$A$6:$A$205,B1334)*(ROW('Номенклатура'!$A$6:$A$205)-5)))&amp;"")</f>
        <v/>
      </c>
      <c r="F1334" s="18" t="str">
        <f>IF(OR(I1334="ОК",I1334="Учтено: добавьте пояснение"),IF(C1334="Приход",D1334,IF(C1334="Корректировка остатка",D1334,-D1334)),"")</f>
        <v/>
      </c>
      <c r="G1334" s="13"/>
      <c r="H1334" s="15" t="str">
        <f>IF(OR(B1334="",SUMPRODUCT(--EXACT('Номенклатура'!$A$6:$A$205,B1334))&lt;&gt;1),"",INDEX('Номенклатура'!$B$6:$B$205,SUMPRODUCT(EXACT('Номенклатура'!$A$6:$A$205,B1334)*(ROW('Номенклатура'!$A$6:$A$205)-5)))&amp;"")</f>
        <v/>
      </c>
      <c r="I1334" s="15" t="str">
        <f>IF(COUNTA(A1334:D1334,G1334)=0,"",IF(NOT(ISNUMBER(A1334)),"Укажите дату",IF(B1334="","Укажите код",IF(NOT(AND(ISTEXT(B1334),LEN(B1334)&gt;0,LEN(B1334)&lt;=30,ISNUMBER(FIND(LEFT(B1334,1),"ABCDEFGHIJKLMNOPQRSTUVWXYZ")),SUMPRODUCT((MID(B1334,{1,2,3,4,5,6,7,8,9,10,11,12,13,14,15,16,17,18,19,20,21,22,23,24,25,26,27,28,29,30},1)&lt;&gt;"")*ISERROR(FIND(MID(B1334,{1,2,3,4,5,6,7,8,9,10,11,12,13,14,15,16,17,18,19,20,21,22,23,24,25,26,27,28,29,30},1),"ABCDEFGHIJKLMNOPQRSTUVWXYZ0123456789-_")))=0,ISERROR(VALUE(B1334)))),"Недопустимый код: только латинские буквы A-Z в верхнем регистре, цифры, - и _; начало с буквы, до 30 символов (например MILK-001)",IF(SUMPRODUCT(--EXACT('Номенклатура'!$A$6:$A$205,B1334))=0,"Код не найден в номенклатуре",IF(SUMPRODUCT(--EXACT('Номенклатура'!$A$6:$A$205,B1334))&gt;1,"Код повторяется в номенклатуре",IF(ISNA(MATCH(C1334,{"Приход","Расход","Списание","Корректировка остатка"},0)),"Выберите тип операции",IF(NOT(ISNUMBER(D1334)),"Укажите количество",IF(D1334=0,"Количество не может быть 0",IF(AND(C1334&lt;&gt;"Корректировка остатка",D1334&lt;0),"Для этого типа количество положительное",IF(NOT(ISNUMBER('Номенклатура'!$C$2)),"Укажите дату начала учёта",IF(A1334&lt;INT('Номенклатура'!$C$2),"Раньше даты начала учёта: НЕ учтено",IF(AND(C1334="Корректировка остатка",TRIM(G1334)=""),"Учтено: добавьте пояснение","ОК")))))))))))))</f>
        <v/>
      </c>
    </row>
    <row r="1335" spans="1:9" x14ac:dyDescent="0.25">
      <c r="A1335" s="16"/>
      <c r="B1335" s="13"/>
      <c r="C1335" s="13"/>
      <c r="D1335" s="14"/>
      <c r="E1335" s="17" t="str">
        <f>IF(OR(B1335="",SUMPRODUCT(--EXACT('Номенклатура'!$A$6:$A$205,B1335))&lt;&gt;1),"",INDEX('Номенклатура'!$D$6:$D$205,SUMPRODUCT(EXACT('Номенклатура'!$A$6:$A$205,B1335)*(ROW('Номенклатура'!$A$6:$A$205)-5)))&amp;"")</f>
        <v/>
      </c>
      <c r="F1335" s="18" t="str">
        <f>IF(OR(I1335="ОК",I1335="Учтено: добавьте пояснение"),IF(C1335="Приход",D1335,IF(C1335="Корректировка остатка",D1335,-D1335)),"")</f>
        <v/>
      </c>
      <c r="G1335" s="13"/>
      <c r="H1335" s="15" t="str">
        <f>IF(OR(B1335="",SUMPRODUCT(--EXACT('Номенклатура'!$A$6:$A$205,B1335))&lt;&gt;1),"",INDEX('Номенклатура'!$B$6:$B$205,SUMPRODUCT(EXACT('Номенклатура'!$A$6:$A$205,B1335)*(ROW('Номенклатура'!$A$6:$A$205)-5)))&amp;"")</f>
        <v/>
      </c>
      <c r="I1335" s="15" t="str">
        <f>IF(COUNTA(A1335:D1335,G1335)=0,"",IF(NOT(ISNUMBER(A1335)),"Укажите дату",IF(B1335="","Укажите код",IF(NOT(AND(ISTEXT(B1335),LEN(B1335)&gt;0,LEN(B1335)&lt;=30,ISNUMBER(FIND(LEFT(B1335,1),"ABCDEFGHIJKLMNOPQRSTUVWXYZ")),SUMPRODUCT((MID(B1335,{1,2,3,4,5,6,7,8,9,10,11,12,13,14,15,16,17,18,19,20,21,22,23,24,25,26,27,28,29,30},1)&lt;&gt;"")*ISERROR(FIND(MID(B1335,{1,2,3,4,5,6,7,8,9,10,11,12,13,14,15,16,17,18,19,20,21,22,23,24,25,26,27,28,29,30},1),"ABCDEFGHIJKLMNOPQRSTUVWXYZ0123456789-_")))=0,ISERROR(VALUE(B1335)))),"Недопустимый код: только латинские буквы A-Z в верхнем регистре, цифры, - и _; начало с буквы, до 30 символов (например MILK-001)",IF(SUMPRODUCT(--EXACT('Номенклатура'!$A$6:$A$205,B1335))=0,"Код не найден в номенклатуре",IF(SUMPRODUCT(--EXACT('Номенклатура'!$A$6:$A$205,B1335))&gt;1,"Код повторяется в номенклатуре",IF(ISNA(MATCH(C1335,{"Приход","Расход","Списание","Корректировка остатка"},0)),"Выберите тип операции",IF(NOT(ISNUMBER(D1335)),"Укажите количество",IF(D1335=0,"Количество не может быть 0",IF(AND(C1335&lt;&gt;"Корректировка остатка",D1335&lt;0),"Для этого типа количество положительное",IF(NOT(ISNUMBER('Номенклатура'!$C$2)),"Укажите дату начала учёта",IF(A1335&lt;INT('Номенклатура'!$C$2),"Раньше даты начала учёта: НЕ учтено",IF(AND(C1335="Корректировка остатка",TRIM(G1335)=""),"Учтено: добавьте пояснение","ОК")))))))))))))</f>
        <v/>
      </c>
    </row>
    <row r="1336" spans="1:9" x14ac:dyDescent="0.25">
      <c r="A1336" s="16"/>
      <c r="B1336" s="13"/>
      <c r="C1336" s="13"/>
      <c r="D1336" s="14"/>
      <c r="E1336" s="17" t="str">
        <f>IF(OR(B1336="",SUMPRODUCT(--EXACT('Номенклатура'!$A$6:$A$205,B1336))&lt;&gt;1),"",INDEX('Номенклатура'!$D$6:$D$205,SUMPRODUCT(EXACT('Номенклатура'!$A$6:$A$205,B1336)*(ROW('Номенклатура'!$A$6:$A$205)-5)))&amp;"")</f>
        <v/>
      </c>
      <c r="F1336" s="18" t="str">
        <f>IF(OR(I1336="ОК",I1336="Учтено: добавьте пояснение"),IF(C1336="Приход",D1336,IF(C1336="Корректировка остатка",D1336,-D1336)),"")</f>
        <v/>
      </c>
      <c r="G1336" s="13"/>
      <c r="H1336" s="15" t="str">
        <f>IF(OR(B1336="",SUMPRODUCT(--EXACT('Номенклатура'!$A$6:$A$205,B1336))&lt;&gt;1),"",INDEX('Номенклатура'!$B$6:$B$205,SUMPRODUCT(EXACT('Номенклатура'!$A$6:$A$205,B1336)*(ROW('Номенклатура'!$A$6:$A$205)-5)))&amp;"")</f>
        <v/>
      </c>
      <c r="I1336" s="15" t="str">
        <f>IF(COUNTA(A1336:D1336,G1336)=0,"",IF(NOT(ISNUMBER(A1336)),"Укажите дату",IF(B1336="","Укажите код",IF(NOT(AND(ISTEXT(B1336),LEN(B1336)&gt;0,LEN(B1336)&lt;=30,ISNUMBER(FIND(LEFT(B1336,1),"ABCDEFGHIJKLMNOPQRSTUVWXYZ")),SUMPRODUCT((MID(B1336,{1,2,3,4,5,6,7,8,9,10,11,12,13,14,15,16,17,18,19,20,21,22,23,24,25,26,27,28,29,30},1)&lt;&gt;"")*ISERROR(FIND(MID(B1336,{1,2,3,4,5,6,7,8,9,10,11,12,13,14,15,16,17,18,19,20,21,22,23,24,25,26,27,28,29,30},1),"ABCDEFGHIJKLMNOPQRSTUVWXYZ0123456789-_")))=0,ISERROR(VALUE(B1336)))),"Недопустимый код: только латинские буквы A-Z в верхнем регистре, цифры, - и _; начало с буквы, до 30 символов (например MILK-001)",IF(SUMPRODUCT(--EXACT('Номенклатура'!$A$6:$A$205,B1336))=0,"Код не найден в номенклатуре",IF(SUMPRODUCT(--EXACT('Номенклатура'!$A$6:$A$205,B1336))&gt;1,"Код повторяется в номенклатуре",IF(ISNA(MATCH(C1336,{"Приход","Расход","Списание","Корректировка остатка"},0)),"Выберите тип операции",IF(NOT(ISNUMBER(D1336)),"Укажите количество",IF(D1336=0,"Количество не может быть 0",IF(AND(C1336&lt;&gt;"Корректировка остатка",D1336&lt;0),"Для этого типа количество положительное",IF(NOT(ISNUMBER('Номенклатура'!$C$2)),"Укажите дату начала учёта",IF(A1336&lt;INT('Номенклатура'!$C$2),"Раньше даты начала учёта: НЕ учтено",IF(AND(C1336="Корректировка остатка",TRIM(G1336)=""),"Учтено: добавьте пояснение","ОК")))))))))))))</f>
        <v/>
      </c>
    </row>
    <row r="1337" spans="1:9" x14ac:dyDescent="0.25">
      <c r="A1337" s="16"/>
      <c r="B1337" s="13"/>
      <c r="C1337" s="13"/>
      <c r="D1337" s="14"/>
      <c r="E1337" s="17" t="str">
        <f>IF(OR(B1337="",SUMPRODUCT(--EXACT('Номенклатура'!$A$6:$A$205,B1337))&lt;&gt;1),"",INDEX('Номенклатура'!$D$6:$D$205,SUMPRODUCT(EXACT('Номенклатура'!$A$6:$A$205,B1337)*(ROW('Номенклатура'!$A$6:$A$205)-5)))&amp;"")</f>
        <v/>
      </c>
      <c r="F1337" s="18" t="str">
        <f>IF(OR(I1337="ОК",I1337="Учтено: добавьте пояснение"),IF(C1337="Приход",D1337,IF(C1337="Корректировка остатка",D1337,-D1337)),"")</f>
        <v/>
      </c>
      <c r="G1337" s="13"/>
      <c r="H1337" s="15" t="str">
        <f>IF(OR(B1337="",SUMPRODUCT(--EXACT('Номенклатура'!$A$6:$A$205,B1337))&lt;&gt;1),"",INDEX('Номенклатура'!$B$6:$B$205,SUMPRODUCT(EXACT('Номенклатура'!$A$6:$A$205,B1337)*(ROW('Номенклатура'!$A$6:$A$205)-5)))&amp;"")</f>
        <v/>
      </c>
      <c r="I1337" s="15" t="str">
        <f>IF(COUNTA(A1337:D1337,G1337)=0,"",IF(NOT(ISNUMBER(A1337)),"Укажите дату",IF(B1337="","Укажите код",IF(NOT(AND(ISTEXT(B1337),LEN(B1337)&gt;0,LEN(B1337)&lt;=30,ISNUMBER(FIND(LEFT(B1337,1),"ABCDEFGHIJKLMNOPQRSTUVWXYZ")),SUMPRODUCT((MID(B1337,{1,2,3,4,5,6,7,8,9,10,11,12,13,14,15,16,17,18,19,20,21,22,23,24,25,26,27,28,29,30},1)&lt;&gt;"")*ISERROR(FIND(MID(B1337,{1,2,3,4,5,6,7,8,9,10,11,12,13,14,15,16,17,18,19,20,21,22,23,24,25,26,27,28,29,30},1),"ABCDEFGHIJKLMNOPQRSTUVWXYZ0123456789-_")))=0,ISERROR(VALUE(B1337)))),"Недопустимый код: только латинские буквы A-Z в верхнем регистре, цифры, - и _; начало с буквы, до 30 символов (например MILK-001)",IF(SUMPRODUCT(--EXACT('Номенклатура'!$A$6:$A$205,B1337))=0,"Код не найден в номенклатуре",IF(SUMPRODUCT(--EXACT('Номенклатура'!$A$6:$A$205,B1337))&gt;1,"Код повторяется в номенклатуре",IF(ISNA(MATCH(C1337,{"Приход","Расход","Списание","Корректировка остатка"},0)),"Выберите тип операции",IF(NOT(ISNUMBER(D1337)),"Укажите количество",IF(D1337=0,"Количество не может быть 0",IF(AND(C1337&lt;&gt;"Корректировка остатка",D1337&lt;0),"Для этого типа количество положительное",IF(NOT(ISNUMBER('Номенклатура'!$C$2)),"Укажите дату начала учёта",IF(A1337&lt;INT('Номенклатура'!$C$2),"Раньше даты начала учёта: НЕ учтено",IF(AND(C1337="Корректировка остатка",TRIM(G1337)=""),"Учтено: добавьте пояснение","ОК")))))))))))))</f>
        <v/>
      </c>
    </row>
    <row r="1338" spans="1:9" x14ac:dyDescent="0.25">
      <c r="A1338" s="16"/>
      <c r="B1338" s="13"/>
      <c r="C1338" s="13"/>
      <c r="D1338" s="14"/>
      <c r="E1338" s="17" t="str">
        <f>IF(OR(B1338="",SUMPRODUCT(--EXACT('Номенклатура'!$A$6:$A$205,B1338))&lt;&gt;1),"",INDEX('Номенклатура'!$D$6:$D$205,SUMPRODUCT(EXACT('Номенклатура'!$A$6:$A$205,B1338)*(ROW('Номенклатура'!$A$6:$A$205)-5)))&amp;"")</f>
        <v/>
      </c>
      <c r="F1338" s="18" t="str">
        <f>IF(OR(I1338="ОК",I1338="Учтено: добавьте пояснение"),IF(C1338="Приход",D1338,IF(C1338="Корректировка остатка",D1338,-D1338)),"")</f>
        <v/>
      </c>
      <c r="G1338" s="13"/>
      <c r="H1338" s="15" t="str">
        <f>IF(OR(B1338="",SUMPRODUCT(--EXACT('Номенклатура'!$A$6:$A$205,B1338))&lt;&gt;1),"",INDEX('Номенклатура'!$B$6:$B$205,SUMPRODUCT(EXACT('Номенклатура'!$A$6:$A$205,B1338)*(ROW('Номенклатура'!$A$6:$A$205)-5)))&amp;"")</f>
        <v/>
      </c>
      <c r="I1338" s="15" t="str">
        <f>IF(COUNTA(A1338:D1338,G1338)=0,"",IF(NOT(ISNUMBER(A1338)),"Укажите дату",IF(B1338="","Укажите код",IF(NOT(AND(ISTEXT(B1338),LEN(B1338)&gt;0,LEN(B1338)&lt;=30,ISNUMBER(FIND(LEFT(B1338,1),"ABCDEFGHIJKLMNOPQRSTUVWXYZ")),SUMPRODUCT((MID(B1338,{1,2,3,4,5,6,7,8,9,10,11,12,13,14,15,16,17,18,19,20,21,22,23,24,25,26,27,28,29,30},1)&lt;&gt;"")*ISERROR(FIND(MID(B1338,{1,2,3,4,5,6,7,8,9,10,11,12,13,14,15,16,17,18,19,20,21,22,23,24,25,26,27,28,29,30},1),"ABCDEFGHIJKLMNOPQRSTUVWXYZ0123456789-_")))=0,ISERROR(VALUE(B1338)))),"Недопустимый код: только латинские буквы A-Z в верхнем регистре, цифры, - и _; начало с буквы, до 30 символов (например MILK-001)",IF(SUMPRODUCT(--EXACT('Номенклатура'!$A$6:$A$205,B1338))=0,"Код не найден в номенклатуре",IF(SUMPRODUCT(--EXACT('Номенклатура'!$A$6:$A$205,B1338))&gt;1,"Код повторяется в номенклатуре",IF(ISNA(MATCH(C1338,{"Приход","Расход","Списание","Корректировка остатка"},0)),"Выберите тип операции",IF(NOT(ISNUMBER(D1338)),"Укажите количество",IF(D1338=0,"Количество не может быть 0",IF(AND(C1338&lt;&gt;"Корректировка остатка",D1338&lt;0),"Для этого типа количество положительное",IF(NOT(ISNUMBER('Номенклатура'!$C$2)),"Укажите дату начала учёта",IF(A1338&lt;INT('Номенклатура'!$C$2),"Раньше даты начала учёта: НЕ учтено",IF(AND(C1338="Корректировка остатка",TRIM(G1338)=""),"Учтено: добавьте пояснение","ОК")))))))))))))</f>
        <v/>
      </c>
    </row>
    <row r="1339" spans="1:9" x14ac:dyDescent="0.25">
      <c r="A1339" s="16"/>
      <c r="B1339" s="13"/>
      <c r="C1339" s="13"/>
      <c r="D1339" s="14"/>
      <c r="E1339" s="17" t="str">
        <f>IF(OR(B1339="",SUMPRODUCT(--EXACT('Номенклатура'!$A$6:$A$205,B1339))&lt;&gt;1),"",INDEX('Номенклатура'!$D$6:$D$205,SUMPRODUCT(EXACT('Номенклатура'!$A$6:$A$205,B1339)*(ROW('Номенклатура'!$A$6:$A$205)-5)))&amp;"")</f>
        <v/>
      </c>
      <c r="F1339" s="18" t="str">
        <f>IF(OR(I1339="ОК",I1339="Учтено: добавьте пояснение"),IF(C1339="Приход",D1339,IF(C1339="Корректировка остатка",D1339,-D1339)),"")</f>
        <v/>
      </c>
      <c r="G1339" s="13"/>
      <c r="H1339" s="15" t="str">
        <f>IF(OR(B1339="",SUMPRODUCT(--EXACT('Номенклатура'!$A$6:$A$205,B1339))&lt;&gt;1),"",INDEX('Номенклатура'!$B$6:$B$205,SUMPRODUCT(EXACT('Номенклатура'!$A$6:$A$205,B1339)*(ROW('Номенклатура'!$A$6:$A$205)-5)))&amp;"")</f>
        <v/>
      </c>
      <c r="I1339" s="15" t="str">
        <f>IF(COUNTA(A1339:D1339,G1339)=0,"",IF(NOT(ISNUMBER(A1339)),"Укажите дату",IF(B1339="","Укажите код",IF(NOT(AND(ISTEXT(B1339),LEN(B1339)&gt;0,LEN(B1339)&lt;=30,ISNUMBER(FIND(LEFT(B1339,1),"ABCDEFGHIJKLMNOPQRSTUVWXYZ")),SUMPRODUCT((MID(B1339,{1,2,3,4,5,6,7,8,9,10,11,12,13,14,15,16,17,18,19,20,21,22,23,24,25,26,27,28,29,30},1)&lt;&gt;"")*ISERROR(FIND(MID(B1339,{1,2,3,4,5,6,7,8,9,10,11,12,13,14,15,16,17,18,19,20,21,22,23,24,25,26,27,28,29,30},1),"ABCDEFGHIJKLMNOPQRSTUVWXYZ0123456789-_")))=0,ISERROR(VALUE(B1339)))),"Недопустимый код: только латинские буквы A-Z в верхнем регистре, цифры, - и _; начало с буквы, до 30 символов (например MILK-001)",IF(SUMPRODUCT(--EXACT('Номенклатура'!$A$6:$A$205,B1339))=0,"Код не найден в номенклатуре",IF(SUMPRODUCT(--EXACT('Номенклатура'!$A$6:$A$205,B1339))&gt;1,"Код повторяется в номенклатуре",IF(ISNA(MATCH(C1339,{"Приход","Расход","Списание","Корректировка остатка"},0)),"Выберите тип операции",IF(NOT(ISNUMBER(D1339)),"Укажите количество",IF(D1339=0,"Количество не может быть 0",IF(AND(C1339&lt;&gt;"Корректировка остатка",D1339&lt;0),"Для этого типа количество положительное",IF(NOT(ISNUMBER('Номенклатура'!$C$2)),"Укажите дату начала учёта",IF(A1339&lt;INT('Номенклатура'!$C$2),"Раньше даты начала учёта: НЕ учтено",IF(AND(C1339="Корректировка остатка",TRIM(G1339)=""),"Учтено: добавьте пояснение","ОК")))))))))))))</f>
        <v/>
      </c>
    </row>
    <row r="1340" spans="1:9" x14ac:dyDescent="0.25">
      <c r="A1340" s="16"/>
      <c r="B1340" s="13"/>
      <c r="C1340" s="13"/>
      <c r="D1340" s="14"/>
      <c r="E1340" s="17" t="str">
        <f>IF(OR(B1340="",SUMPRODUCT(--EXACT('Номенклатура'!$A$6:$A$205,B1340))&lt;&gt;1),"",INDEX('Номенклатура'!$D$6:$D$205,SUMPRODUCT(EXACT('Номенклатура'!$A$6:$A$205,B1340)*(ROW('Номенклатура'!$A$6:$A$205)-5)))&amp;"")</f>
        <v/>
      </c>
      <c r="F1340" s="18" t="str">
        <f>IF(OR(I1340="ОК",I1340="Учтено: добавьте пояснение"),IF(C1340="Приход",D1340,IF(C1340="Корректировка остатка",D1340,-D1340)),"")</f>
        <v/>
      </c>
      <c r="G1340" s="13"/>
      <c r="H1340" s="15" t="str">
        <f>IF(OR(B1340="",SUMPRODUCT(--EXACT('Номенклатура'!$A$6:$A$205,B1340))&lt;&gt;1),"",INDEX('Номенклатура'!$B$6:$B$205,SUMPRODUCT(EXACT('Номенклатура'!$A$6:$A$205,B1340)*(ROW('Номенклатура'!$A$6:$A$205)-5)))&amp;"")</f>
        <v/>
      </c>
      <c r="I1340" s="15" t="str">
        <f>IF(COUNTA(A1340:D1340,G1340)=0,"",IF(NOT(ISNUMBER(A1340)),"Укажите дату",IF(B1340="","Укажите код",IF(NOT(AND(ISTEXT(B1340),LEN(B1340)&gt;0,LEN(B1340)&lt;=30,ISNUMBER(FIND(LEFT(B1340,1),"ABCDEFGHIJKLMNOPQRSTUVWXYZ")),SUMPRODUCT((MID(B1340,{1,2,3,4,5,6,7,8,9,10,11,12,13,14,15,16,17,18,19,20,21,22,23,24,25,26,27,28,29,30},1)&lt;&gt;"")*ISERROR(FIND(MID(B1340,{1,2,3,4,5,6,7,8,9,10,11,12,13,14,15,16,17,18,19,20,21,22,23,24,25,26,27,28,29,30},1),"ABCDEFGHIJKLMNOPQRSTUVWXYZ0123456789-_")))=0,ISERROR(VALUE(B1340)))),"Недопустимый код: только латинские буквы A-Z в верхнем регистре, цифры, - и _; начало с буквы, до 30 символов (например MILK-001)",IF(SUMPRODUCT(--EXACT('Номенклатура'!$A$6:$A$205,B1340))=0,"Код не найден в номенклатуре",IF(SUMPRODUCT(--EXACT('Номенклатура'!$A$6:$A$205,B1340))&gt;1,"Код повторяется в номенклатуре",IF(ISNA(MATCH(C1340,{"Приход","Расход","Списание","Корректировка остатка"},0)),"Выберите тип операции",IF(NOT(ISNUMBER(D1340)),"Укажите количество",IF(D1340=0,"Количество не может быть 0",IF(AND(C1340&lt;&gt;"Корректировка остатка",D1340&lt;0),"Для этого типа количество положительное",IF(NOT(ISNUMBER('Номенклатура'!$C$2)),"Укажите дату начала учёта",IF(A1340&lt;INT('Номенклатура'!$C$2),"Раньше даты начала учёта: НЕ учтено",IF(AND(C1340="Корректировка остатка",TRIM(G1340)=""),"Учтено: добавьте пояснение","ОК")))))))))))))</f>
        <v/>
      </c>
    </row>
    <row r="1341" spans="1:9" x14ac:dyDescent="0.25">
      <c r="A1341" s="16"/>
      <c r="B1341" s="13"/>
      <c r="C1341" s="13"/>
      <c r="D1341" s="14"/>
      <c r="E1341" s="17" t="str">
        <f>IF(OR(B1341="",SUMPRODUCT(--EXACT('Номенклатура'!$A$6:$A$205,B1341))&lt;&gt;1),"",INDEX('Номенклатура'!$D$6:$D$205,SUMPRODUCT(EXACT('Номенклатура'!$A$6:$A$205,B1341)*(ROW('Номенклатура'!$A$6:$A$205)-5)))&amp;"")</f>
        <v/>
      </c>
      <c r="F1341" s="18" t="str">
        <f>IF(OR(I1341="ОК",I1341="Учтено: добавьте пояснение"),IF(C1341="Приход",D1341,IF(C1341="Корректировка остатка",D1341,-D1341)),"")</f>
        <v/>
      </c>
      <c r="G1341" s="13"/>
      <c r="H1341" s="15" t="str">
        <f>IF(OR(B1341="",SUMPRODUCT(--EXACT('Номенклатура'!$A$6:$A$205,B1341))&lt;&gt;1),"",INDEX('Номенклатура'!$B$6:$B$205,SUMPRODUCT(EXACT('Номенклатура'!$A$6:$A$205,B1341)*(ROW('Номенклатура'!$A$6:$A$205)-5)))&amp;"")</f>
        <v/>
      </c>
      <c r="I1341" s="15" t="str">
        <f>IF(COUNTA(A1341:D1341,G1341)=0,"",IF(NOT(ISNUMBER(A1341)),"Укажите дату",IF(B1341="","Укажите код",IF(NOT(AND(ISTEXT(B1341),LEN(B1341)&gt;0,LEN(B1341)&lt;=30,ISNUMBER(FIND(LEFT(B1341,1),"ABCDEFGHIJKLMNOPQRSTUVWXYZ")),SUMPRODUCT((MID(B1341,{1,2,3,4,5,6,7,8,9,10,11,12,13,14,15,16,17,18,19,20,21,22,23,24,25,26,27,28,29,30},1)&lt;&gt;"")*ISERROR(FIND(MID(B1341,{1,2,3,4,5,6,7,8,9,10,11,12,13,14,15,16,17,18,19,20,21,22,23,24,25,26,27,28,29,30},1),"ABCDEFGHIJKLMNOPQRSTUVWXYZ0123456789-_")))=0,ISERROR(VALUE(B1341)))),"Недопустимый код: только латинские буквы A-Z в верхнем регистре, цифры, - и _; начало с буквы, до 30 символов (например MILK-001)",IF(SUMPRODUCT(--EXACT('Номенклатура'!$A$6:$A$205,B1341))=0,"Код не найден в номенклатуре",IF(SUMPRODUCT(--EXACT('Номенклатура'!$A$6:$A$205,B1341))&gt;1,"Код повторяется в номенклатуре",IF(ISNA(MATCH(C1341,{"Приход","Расход","Списание","Корректировка остатка"},0)),"Выберите тип операции",IF(NOT(ISNUMBER(D1341)),"Укажите количество",IF(D1341=0,"Количество не может быть 0",IF(AND(C1341&lt;&gt;"Корректировка остатка",D1341&lt;0),"Для этого типа количество положительное",IF(NOT(ISNUMBER('Номенклатура'!$C$2)),"Укажите дату начала учёта",IF(A1341&lt;INT('Номенклатура'!$C$2),"Раньше даты начала учёта: НЕ учтено",IF(AND(C1341="Корректировка остатка",TRIM(G1341)=""),"Учтено: добавьте пояснение","ОК")))))))))))))</f>
        <v/>
      </c>
    </row>
    <row r="1342" spans="1:9" x14ac:dyDescent="0.25">
      <c r="A1342" s="16"/>
      <c r="B1342" s="13"/>
      <c r="C1342" s="13"/>
      <c r="D1342" s="14"/>
      <c r="E1342" s="17" t="str">
        <f>IF(OR(B1342="",SUMPRODUCT(--EXACT('Номенклатура'!$A$6:$A$205,B1342))&lt;&gt;1),"",INDEX('Номенклатура'!$D$6:$D$205,SUMPRODUCT(EXACT('Номенклатура'!$A$6:$A$205,B1342)*(ROW('Номенклатура'!$A$6:$A$205)-5)))&amp;"")</f>
        <v/>
      </c>
      <c r="F1342" s="18" t="str">
        <f>IF(OR(I1342="ОК",I1342="Учтено: добавьте пояснение"),IF(C1342="Приход",D1342,IF(C1342="Корректировка остатка",D1342,-D1342)),"")</f>
        <v/>
      </c>
      <c r="G1342" s="13"/>
      <c r="H1342" s="15" t="str">
        <f>IF(OR(B1342="",SUMPRODUCT(--EXACT('Номенклатура'!$A$6:$A$205,B1342))&lt;&gt;1),"",INDEX('Номенклатура'!$B$6:$B$205,SUMPRODUCT(EXACT('Номенклатура'!$A$6:$A$205,B1342)*(ROW('Номенклатура'!$A$6:$A$205)-5)))&amp;"")</f>
        <v/>
      </c>
      <c r="I1342" s="15" t="str">
        <f>IF(COUNTA(A1342:D1342,G1342)=0,"",IF(NOT(ISNUMBER(A1342)),"Укажите дату",IF(B1342="","Укажите код",IF(NOT(AND(ISTEXT(B1342),LEN(B1342)&gt;0,LEN(B1342)&lt;=30,ISNUMBER(FIND(LEFT(B1342,1),"ABCDEFGHIJKLMNOPQRSTUVWXYZ")),SUMPRODUCT((MID(B1342,{1,2,3,4,5,6,7,8,9,10,11,12,13,14,15,16,17,18,19,20,21,22,23,24,25,26,27,28,29,30},1)&lt;&gt;"")*ISERROR(FIND(MID(B1342,{1,2,3,4,5,6,7,8,9,10,11,12,13,14,15,16,17,18,19,20,21,22,23,24,25,26,27,28,29,30},1),"ABCDEFGHIJKLMNOPQRSTUVWXYZ0123456789-_")))=0,ISERROR(VALUE(B1342)))),"Недопустимый код: только латинские буквы A-Z в верхнем регистре, цифры, - и _; начало с буквы, до 30 символов (например MILK-001)",IF(SUMPRODUCT(--EXACT('Номенклатура'!$A$6:$A$205,B1342))=0,"Код не найден в номенклатуре",IF(SUMPRODUCT(--EXACT('Номенклатура'!$A$6:$A$205,B1342))&gt;1,"Код повторяется в номенклатуре",IF(ISNA(MATCH(C1342,{"Приход","Расход","Списание","Корректировка остатка"},0)),"Выберите тип операции",IF(NOT(ISNUMBER(D1342)),"Укажите количество",IF(D1342=0,"Количество не может быть 0",IF(AND(C1342&lt;&gt;"Корректировка остатка",D1342&lt;0),"Для этого типа количество положительное",IF(NOT(ISNUMBER('Номенклатура'!$C$2)),"Укажите дату начала учёта",IF(A1342&lt;INT('Номенклатура'!$C$2),"Раньше даты начала учёта: НЕ учтено",IF(AND(C1342="Корректировка остатка",TRIM(G1342)=""),"Учтено: добавьте пояснение","ОК")))))))))))))</f>
        <v/>
      </c>
    </row>
    <row r="1343" spans="1:9" x14ac:dyDescent="0.25">
      <c r="A1343" s="16"/>
      <c r="B1343" s="13"/>
      <c r="C1343" s="13"/>
      <c r="D1343" s="14"/>
      <c r="E1343" s="17" t="str">
        <f>IF(OR(B1343="",SUMPRODUCT(--EXACT('Номенклатура'!$A$6:$A$205,B1343))&lt;&gt;1),"",INDEX('Номенклатура'!$D$6:$D$205,SUMPRODUCT(EXACT('Номенклатура'!$A$6:$A$205,B1343)*(ROW('Номенклатура'!$A$6:$A$205)-5)))&amp;"")</f>
        <v/>
      </c>
      <c r="F1343" s="18" t="str">
        <f>IF(OR(I1343="ОК",I1343="Учтено: добавьте пояснение"),IF(C1343="Приход",D1343,IF(C1343="Корректировка остатка",D1343,-D1343)),"")</f>
        <v/>
      </c>
      <c r="G1343" s="13"/>
      <c r="H1343" s="15" t="str">
        <f>IF(OR(B1343="",SUMPRODUCT(--EXACT('Номенклатура'!$A$6:$A$205,B1343))&lt;&gt;1),"",INDEX('Номенклатура'!$B$6:$B$205,SUMPRODUCT(EXACT('Номенклатура'!$A$6:$A$205,B1343)*(ROW('Номенклатура'!$A$6:$A$205)-5)))&amp;"")</f>
        <v/>
      </c>
      <c r="I1343" s="15" t="str">
        <f>IF(COUNTA(A1343:D1343,G1343)=0,"",IF(NOT(ISNUMBER(A1343)),"Укажите дату",IF(B1343="","Укажите код",IF(NOT(AND(ISTEXT(B1343),LEN(B1343)&gt;0,LEN(B1343)&lt;=30,ISNUMBER(FIND(LEFT(B1343,1),"ABCDEFGHIJKLMNOPQRSTUVWXYZ")),SUMPRODUCT((MID(B1343,{1,2,3,4,5,6,7,8,9,10,11,12,13,14,15,16,17,18,19,20,21,22,23,24,25,26,27,28,29,30},1)&lt;&gt;"")*ISERROR(FIND(MID(B1343,{1,2,3,4,5,6,7,8,9,10,11,12,13,14,15,16,17,18,19,20,21,22,23,24,25,26,27,28,29,30},1),"ABCDEFGHIJKLMNOPQRSTUVWXYZ0123456789-_")))=0,ISERROR(VALUE(B1343)))),"Недопустимый код: только латинские буквы A-Z в верхнем регистре, цифры, - и _; начало с буквы, до 30 символов (например MILK-001)",IF(SUMPRODUCT(--EXACT('Номенклатура'!$A$6:$A$205,B1343))=0,"Код не найден в номенклатуре",IF(SUMPRODUCT(--EXACT('Номенклатура'!$A$6:$A$205,B1343))&gt;1,"Код повторяется в номенклатуре",IF(ISNA(MATCH(C1343,{"Приход","Расход","Списание","Корректировка остатка"},0)),"Выберите тип операции",IF(NOT(ISNUMBER(D1343)),"Укажите количество",IF(D1343=0,"Количество не может быть 0",IF(AND(C1343&lt;&gt;"Корректировка остатка",D1343&lt;0),"Для этого типа количество положительное",IF(NOT(ISNUMBER('Номенклатура'!$C$2)),"Укажите дату начала учёта",IF(A1343&lt;INT('Номенклатура'!$C$2),"Раньше даты начала учёта: НЕ учтено",IF(AND(C1343="Корректировка остатка",TRIM(G1343)=""),"Учтено: добавьте пояснение","ОК")))))))))))))</f>
        <v/>
      </c>
    </row>
    <row r="1344" spans="1:9" x14ac:dyDescent="0.25">
      <c r="A1344" s="16"/>
      <c r="B1344" s="13"/>
      <c r="C1344" s="13"/>
      <c r="D1344" s="14"/>
      <c r="E1344" s="17" t="str">
        <f>IF(OR(B1344="",SUMPRODUCT(--EXACT('Номенклатура'!$A$6:$A$205,B1344))&lt;&gt;1),"",INDEX('Номенклатура'!$D$6:$D$205,SUMPRODUCT(EXACT('Номенклатура'!$A$6:$A$205,B1344)*(ROW('Номенклатура'!$A$6:$A$205)-5)))&amp;"")</f>
        <v/>
      </c>
      <c r="F1344" s="18" t="str">
        <f>IF(OR(I1344="ОК",I1344="Учтено: добавьте пояснение"),IF(C1344="Приход",D1344,IF(C1344="Корректировка остатка",D1344,-D1344)),"")</f>
        <v/>
      </c>
      <c r="G1344" s="13"/>
      <c r="H1344" s="15" t="str">
        <f>IF(OR(B1344="",SUMPRODUCT(--EXACT('Номенклатура'!$A$6:$A$205,B1344))&lt;&gt;1),"",INDEX('Номенклатура'!$B$6:$B$205,SUMPRODUCT(EXACT('Номенклатура'!$A$6:$A$205,B1344)*(ROW('Номенклатура'!$A$6:$A$205)-5)))&amp;"")</f>
        <v/>
      </c>
      <c r="I1344" s="15" t="str">
        <f>IF(COUNTA(A1344:D1344,G1344)=0,"",IF(NOT(ISNUMBER(A1344)),"Укажите дату",IF(B1344="","Укажите код",IF(NOT(AND(ISTEXT(B1344),LEN(B1344)&gt;0,LEN(B1344)&lt;=30,ISNUMBER(FIND(LEFT(B1344,1),"ABCDEFGHIJKLMNOPQRSTUVWXYZ")),SUMPRODUCT((MID(B1344,{1,2,3,4,5,6,7,8,9,10,11,12,13,14,15,16,17,18,19,20,21,22,23,24,25,26,27,28,29,30},1)&lt;&gt;"")*ISERROR(FIND(MID(B1344,{1,2,3,4,5,6,7,8,9,10,11,12,13,14,15,16,17,18,19,20,21,22,23,24,25,26,27,28,29,30},1),"ABCDEFGHIJKLMNOPQRSTUVWXYZ0123456789-_")))=0,ISERROR(VALUE(B1344)))),"Недопустимый код: только латинские буквы A-Z в верхнем регистре, цифры, - и _; начало с буквы, до 30 символов (например MILK-001)",IF(SUMPRODUCT(--EXACT('Номенклатура'!$A$6:$A$205,B1344))=0,"Код не найден в номенклатуре",IF(SUMPRODUCT(--EXACT('Номенклатура'!$A$6:$A$205,B1344))&gt;1,"Код повторяется в номенклатуре",IF(ISNA(MATCH(C1344,{"Приход","Расход","Списание","Корректировка остатка"},0)),"Выберите тип операции",IF(NOT(ISNUMBER(D1344)),"Укажите количество",IF(D1344=0,"Количество не может быть 0",IF(AND(C1344&lt;&gt;"Корректировка остатка",D1344&lt;0),"Для этого типа количество положительное",IF(NOT(ISNUMBER('Номенклатура'!$C$2)),"Укажите дату начала учёта",IF(A1344&lt;INT('Номенклатура'!$C$2),"Раньше даты начала учёта: НЕ учтено",IF(AND(C1344="Корректировка остатка",TRIM(G1344)=""),"Учтено: добавьте пояснение","ОК")))))))))))))</f>
        <v/>
      </c>
    </row>
    <row r="1345" spans="1:9" x14ac:dyDescent="0.25">
      <c r="A1345" s="16"/>
      <c r="B1345" s="13"/>
      <c r="C1345" s="13"/>
      <c r="D1345" s="14"/>
      <c r="E1345" s="17" t="str">
        <f>IF(OR(B1345="",SUMPRODUCT(--EXACT('Номенклатура'!$A$6:$A$205,B1345))&lt;&gt;1),"",INDEX('Номенклатура'!$D$6:$D$205,SUMPRODUCT(EXACT('Номенклатура'!$A$6:$A$205,B1345)*(ROW('Номенклатура'!$A$6:$A$205)-5)))&amp;"")</f>
        <v/>
      </c>
      <c r="F1345" s="18" t="str">
        <f>IF(OR(I1345="ОК",I1345="Учтено: добавьте пояснение"),IF(C1345="Приход",D1345,IF(C1345="Корректировка остатка",D1345,-D1345)),"")</f>
        <v/>
      </c>
      <c r="G1345" s="13"/>
      <c r="H1345" s="15" t="str">
        <f>IF(OR(B1345="",SUMPRODUCT(--EXACT('Номенклатура'!$A$6:$A$205,B1345))&lt;&gt;1),"",INDEX('Номенклатура'!$B$6:$B$205,SUMPRODUCT(EXACT('Номенклатура'!$A$6:$A$205,B1345)*(ROW('Номенклатура'!$A$6:$A$205)-5)))&amp;"")</f>
        <v/>
      </c>
      <c r="I1345" s="15" t="str">
        <f>IF(COUNTA(A1345:D1345,G1345)=0,"",IF(NOT(ISNUMBER(A1345)),"Укажите дату",IF(B1345="","Укажите код",IF(NOT(AND(ISTEXT(B1345),LEN(B1345)&gt;0,LEN(B1345)&lt;=30,ISNUMBER(FIND(LEFT(B1345,1),"ABCDEFGHIJKLMNOPQRSTUVWXYZ")),SUMPRODUCT((MID(B1345,{1,2,3,4,5,6,7,8,9,10,11,12,13,14,15,16,17,18,19,20,21,22,23,24,25,26,27,28,29,30},1)&lt;&gt;"")*ISERROR(FIND(MID(B1345,{1,2,3,4,5,6,7,8,9,10,11,12,13,14,15,16,17,18,19,20,21,22,23,24,25,26,27,28,29,30},1),"ABCDEFGHIJKLMNOPQRSTUVWXYZ0123456789-_")))=0,ISERROR(VALUE(B1345)))),"Недопустимый код: только латинские буквы A-Z в верхнем регистре, цифры, - и _; начало с буквы, до 30 символов (например MILK-001)",IF(SUMPRODUCT(--EXACT('Номенклатура'!$A$6:$A$205,B1345))=0,"Код не найден в номенклатуре",IF(SUMPRODUCT(--EXACT('Номенклатура'!$A$6:$A$205,B1345))&gt;1,"Код повторяется в номенклатуре",IF(ISNA(MATCH(C1345,{"Приход","Расход","Списание","Корректировка остатка"},0)),"Выберите тип операции",IF(NOT(ISNUMBER(D1345)),"Укажите количество",IF(D1345=0,"Количество не может быть 0",IF(AND(C1345&lt;&gt;"Корректировка остатка",D1345&lt;0),"Для этого типа количество положительное",IF(NOT(ISNUMBER('Номенклатура'!$C$2)),"Укажите дату начала учёта",IF(A1345&lt;INT('Номенклатура'!$C$2),"Раньше даты начала учёта: НЕ учтено",IF(AND(C1345="Корректировка остатка",TRIM(G1345)=""),"Учтено: добавьте пояснение","ОК")))))))))))))</f>
        <v/>
      </c>
    </row>
    <row r="1346" spans="1:9" x14ac:dyDescent="0.25">
      <c r="A1346" s="16"/>
      <c r="B1346" s="13"/>
      <c r="C1346" s="13"/>
      <c r="D1346" s="14"/>
      <c r="E1346" s="17" t="str">
        <f>IF(OR(B1346="",SUMPRODUCT(--EXACT('Номенклатура'!$A$6:$A$205,B1346))&lt;&gt;1),"",INDEX('Номенклатура'!$D$6:$D$205,SUMPRODUCT(EXACT('Номенклатура'!$A$6:$A$205,B1346)*(ROW('Номенклатура'!$A$6:$A$205)-5)))&amp;"")</f>
        <v/>
      </c>
      <c r="F1346" s="18" t="str">
        <f>IF(OR(I1346="ОК",I1346="Учтено: добавьте пояснение"),IF(C1346="Приход",D1346,IF(C1346="Корректировка остатка",D1346,-D1346)),"")</f>
        <v/>
      </c>
      <c r="G1346" s="13"/>
      <c r="H1346" s="15" t="str">
        <f>IF(OR(B1346="",SUMPRODUCT(--EXACT('Номенклатура'!$A$6:$A$205,B1346))&lt;&gt;1),"",INDEX('Номенклатура'!$B$6:$B$205,SUMPRODUCT(EXACT('Номенклатура'!$A$6:$A$205,B1346)*(ROW('Номенклатура'!$A$6:$A$205)-5)))&amp;"")</f>
        <v/>
      </c>
      <c r="I1346" s="15" t="str">
        <f>IF(COUNTA(A1346:D1346,G1346)=0,"",IF(NOT(ISNUMBER(A1346)),"Укажите дату",IF(B1346="","Укажите код",IF(NOT(AND(ISTEXT(B1346),LEN(B1346)&gt;0,LEN(B1346)&lt;=30,ISNUMBER(FIND(LEFT(B1346,1),"ABCDEFGHIJKLMNOPQRSTUVWXYZ")),SUMPRODUCT((MID(B1346,{1,2,3,4,5,6,7,8,9,10,11,12,13,14,15,16,17,18,19,20,21,22,23,24,25,26,27,28,29,30},1)&lt;&gt;"")*ISERROR(FIND(MID(B1346,{1,2,3,4,5,6,7,8,9,10,11,12,13,14,15,16,17,18,19,20,21,22,23,24,25,26,27,28,29,30},1),"ABCDEFGHIJKLMNOPQRSTUVWXYZ0123456789-_")))=0,ISERROR(VALUE(B1346)))),"Недопустимый код: только латинские буквы A-Z в верхнем регистре, цифры, - и _; начало с буквы, до 30 символов (например MILK-001)",IF(SUMPRODUCT(--EXACT('Номенклатура'!$A$6:$A$205,B1346))=0,"Код не найден в номенклатуре",IF(SUMPRODUCT(--EXACT('Номенклатура'!$A$6:$A$205,B1346))&gt;1,"Код повторяется в номенклатуре",IF(ISNA(MATCH(C1346,{"Приход","Расход","Списание","Корректировка остатка"},0)),"Выберите тип операции",IF(NOT(ISNUMBER(D1346)),"Укажите количество",IF(D1346=0,"Количество не может быть 0",IF(AND(C1346&lt;&gt;"Корректировка остатка",D1346&lt;0),"Для этого типа количество положительное",IF(NOT(ISNUMBER('Номенклатура'!$C$2)),"Укажите дату начала учёта",IF(A1346&lt;INT('Номенклатура'!$C$2),"Раньше даты начала учёта: НЕ учтено",IF(AND(C1346="Корректировка остатка",TRIM(G1346)=""),"Учтено: добавьте пояснение","ОК")))))))))))))</f>
        <v/>
      </c>
    </row>
    <row r="1347" spans="1:9" x14ac:dyDescent="0.25">
      <c r="A1347" s="16"/>
      <c r="B1347" s="13"/>
      <c r="C1347" s="13"/>
      <c r="D1347" s="14"/>
      <c r="E1347" s="17" t="str">
        <f>IF(OR(B1347="",SUMPRODUCT(--EXACT('Номенклатура'!$A$6:$A$205,B1347))&lt;&gt;1),"",INDEX('Номенклатура'!$D$6:$D$205,SUMPRODUCT(EXACT('Номенклатура'!$A$6:$A$205,B1347)*(ROW('Номенклатура'!$A$6:$A$205)-5)))&amp;"")</f>
        <v/>
      </c>
      <c r="F1347" s="18" t="str">
        <f>IF(OR(I1347="ОК",I1347="Учтено: добавьте пояснение"),IF(C1347="Приход",D1347,IF(C1347="Корректировка остатка",D1347,-D1347)),"")</f>
        <v/>
      </c>
      <c r="G1347" s="13"/>
      <c r="H1347" s="15" t="str">
        <f>IF(OR(B1347="",SUMPRODUCT(--EXACT('Номенклатура'!$A$6:$A$205,B1347))&lt;&gt;1),"",INDEX('Номенклатура'!$B$6:$B$205,SUMPRODUCT(EXACT('Номенклатура'!$A$6:$A$205,B1347)*(ROW('Номенклатура'!$A$6:$A$205)-5)))&amp;"")</f>
        <v/>
      </c>
      <c r="I1347" s="15" t="str">
        <f>IF(COUNTA(A1347:D1347,G1347)=0,"",IF(NOT(ISNUMBER(A1347)),"Укажите дату",IF(B1347="","Укажите код",IF(NOT(AND(ISTEXT(B1347),LEN(B1347)&gt;0,LEN(B1347)&lt;=30,ISNUMBER(FIND(LEFT(B1347,1),"ABCDEFGHIJKLMNOPQRSTUVWXYZ")),SUMPRODUCT((MID(B1347,{1,2,3,4,5,6,7,8,9,10,11,12,13,14,15,16,17,18,19,20,21,22,23,24,25,26,27,28,29,30},1)&lt;&gt;"")*ISERROR(FIND(MID(B1347,{1,2,3,4,5,6,7,8,9,10,11,12,13,14,15,16,17,18,19,20,21,22,23,24,25,26,27,28,29,30},1),"ABCDEFGHIJKLMNOPQRSTUVWXYZ0123456789-_")))=0,ISERROR(VALUE(B1347)))),"Недопустимый код: только латинские буквы A-Z в верхнем регистре, цифры, - и _; начало с буквы, до 30 символов (например MILK-001)",IF(SUMPRODUCT(--EXACT('Номенклатура'!$A$6:$A$205,B1347))=0,"Код не найден в номенклатуре",IF(SUMPRODUCT(--EXACT('Номенклатура'!$A$6:$A$205,B1347))&gt;1,"Код повторяется в номенклатуре",IF(ISNA(MATCH(C1347,{"Приход","Расход","Списание","Корректировка остатка"},0)),"Выберите тип операции",IF(NOT(ISNUMBER(D1347)),"Укажите количество",IF(D1347=0,"Количество не может быть 0",IF(AND(C1347&lt;&gt;"Корректировка остатка",D1347&lt;0),"Для этого типа количество положительное",IF(NOT(ISNUMBER('Номенклатура'!$C$2)),"Укажите дату начала учёта",IF(A1347&lt;INT('Номенклатура'!$C$2),"Раньше даты начала учёта: НЕ учтено",IF(AND(C1347="Корректировка остатка",TRIM(G1347)=""),"Учтено: добавьте пояснение","ОК")))))))))))))</f>
        <v/>
      </c>
    </row>
    <row r="1348" spans="1:9" x14ac:dyDescent="0.25">
      <c r="A1348" s="16"/>
      <c r="B1348" s="13"/>
      <c r="C1348" s="13"/>
      <c r="D1348" s="14"/>
      <c r="E1348" s="17" t="str">
        <f>IF(OR(B1348="",SUMPRODUCT(--EXACT('Номенклатура'!$A$6:$A$205,B1348))&lt;&gt;1),"",INDEX('Номенклатура'!$D$6:$D$205,SUMPRODUCT(EXACT('Номенклатура'!$A$6:$A$205,B1348)*(ROW('Номенклатура'!$A$6:$A$205)-5)))&amp;"")</f>
        <v/>
      </c>
      <c r="F1348" s="18" t="str">
        <f>IF(OR(I1348="ОК",I1348="Учтено: добавьте пояснение"),IF(C1348="Приход",D1348,IF(C1348="Корректировка остатка",D1348,-D1348)),"")</f>
        <v/>
      </c>
      <c r="G1348" s="13"/>
      <c r="H1348" s="15" t="str">
        <f>IF(OR(B1348="",SUMPRODUCT(--EXACT('Номенклатура'!$A$6:$A$205,B1348))&lt;&gt;1),"",INDEX('Номенклатура'!$B$6:$B$205,SUMPRODUCT(EXACT('Номенклатура'!$A$6:$A$205,B1348)*(ROW('Номенклатура'!$A$6:$A$205)-5)))&amp;"")</f>
        <v/>
      </c>
      <c r="I1348" s="15" t="str">
        <f>IF(COUNTA(A1348:D1348,G1348)=0,"",IF(NOT(ISNUMBER(A1348)),"Укажите дату",IF(B1348="","Укажите код",IF(NOT(AND(ISTEXT(B1348),LEN(B1348)&gt;0,LEN(B1348)&lt;=30,ISNUMBER(FIND(LEFT(B1348,1),"ABCDEFGHIJKLMNOPQRSTUVWXYZ")),SUMPRODUCT((MID(B1348,{1,2,3,4,5,6,7,8,9,10,11,12,13,14,15,16,17,18,19,20,21,22,23,24,25,26,27,28,29,30},1)&lt;&gt;"")*ISERROR(FIND(MID(B1348,{1,2,3,4,5,6,7,8,9,10,11,12,13,14,15,16,17,18,19,20,21,22,23,24,25,26,27,28,29,30},1),"ABCDEFGHIJKLMNOPQRSTUVWXYZ0123456789-_")))=0,ISERROR(VALUE(B1348)))),"Недопустимый код: только латинские буквы A-Z в верхнем регистре, цифры, - и _; начало с буквы, до 30 символов (например MILK-001)",IF(SUMPRODUCT(--EXACT('Номенклатура'!$A$6:$A$205,B1348))=0,"Код не найден в номенклатуре",IF(SUMPRODUCT(--EXACT('Номенклатура'!$A$6:$A$205,B1348))&gt;1,"Код повторяется в номенклатуре",IF(ISNA(MATCH(C1348,{"Приход","Расход","Списание","Корректировка остатка"},0)),"Выберите тип операции",IF(NOT(ISNUMBER(D1348)),"Укажите количество",IF(D1348=0,"Количество не может быть 0",IF(AND(C1348&lt;&gt;"Корректировка остатка",D1348&lt;0),"Для этого типа количество положительное",IF(NOT(ISNUMBER('Номенклатура'!$C$2)),"Укажите дату начала учёта",IF(A1348&lt;INT('Номенклатура'!$C$2),"Раньше даты начала учёта: НЕ учтено",IF(AND(C1348="Корректировка остатка",TRIM(G1348)=""),"Учтено: добавьте пояснение","ОК")))))))))))))</f>
        <v/>
      </c>
    </row>
    <row r="1349" spans="1:9" x14ac:dyDescent="0.25">
      <c r="A1349" s="16"/>
      <c r="B1349" s="13"/>
      <c r="C1349" s="13"/>
      <c r="D1349" s="14"/>
      <c r="E1349" s="17" t="str">
        <f>IF(OR(B1349="",SUMPRODUCT(--EXACT('Номенклатура'!$A$6:$A$205,B1349))&lt;&gt;1),"",INDEX('Номенклатура'!$D$6:$D$205,SUMPRODUCT(EXACT('Номенклатура'!$A$6:$A$205,B1349)*(ROW('Номенклатура'!$A$6:$A$205)-5)))&amp;"")</f>
        <v/>
      </c>
      <c r="F1349" s="18" t="str">
        <f>IF(OR(I1349="ОК",I1349="Учтено: добавьте пояснение"),IF(C1349="Приход",D1349,IF(C1349="Корректировка остатка",D1349,-D1349)),"")</f>
        <v/>
      </c>
      <c r="G1349" s="13"/>
      <c r="H1349" s="15" t="str">
        <f>IF(OR(B1349="",SUMPRODUCT(--EXACT('Номенклатура'!$A$6:$A$205,B1349))&lt;&gt;1),"",INDEX('Номенклатура'!$B$6:$B$205,SUMPRODUCT(EXACT('Номенклатура'!$A$6:$A$205,B1349)*(ROW('Номенклатура'!$A$6:$A$205)-5)))&amp;"")</f>
        <v/>
      </c>
      <c r="I1349" s="15" t="str">
        <f>IF(COUNTA(A1349:D1349,G1349)=0,"",IF(NOT(ISNUMBER(A1349)),"Укажите дату",IF(B1349="","Укажите код",IF(NOT(AND(ISTEXT(B1349),LEN(B1349)&gt;0,LEN(B1349)&lt;=30,ISNUMBER(FIND(LEFT(B1349,1),"ABCDEFGHIJKLMNOPQRSTUVWXYZ")),SUMPRODUCT((MID(B1349,{1,2,3,4,5,6,7,8,9,10,11,12,13,14,15,16,17,18,19,20,21,22,23,24,25,26,27,28,29,30},1)&lt;&gt;"")*ISERROR(FIND(MID(B1349,{1,2,3,4,5,6,7,8,9,10,11,12,13,14,15,16,17,18,19,20,21,22,23,24,25,26,27,28,29,30},1),"ABCDEFGHIJKLMNOPQRSTUVWXYZ0123456789-_")))=0,ISERROR(VALUE(B1349)))),"Недопустимый код: только латинские буквы A-Z в верхнем регистре, цифры, - и _; начало с буквы, до 30 символов (например MILK-001)",IF(SUMPRODUCT(--EXACT('Номенклатура'!$A$6:$A$205,B1349))=0,"Код не найден в номенклатуре",IF(SUMPRODUCT(--EXACT('Номенклатура'!$A$6:$A$205,B1349))&gt;1,"Код повторяется в номенклатуре",IF(ISNA(MATCH(C1349,{"Приход","Расход","Списание","Корректировка остатка"},0)),"Выберите тип операции",IF(NOT(ISNUMBER(D1349)),"Укажите количество",IF(D1349=0,"Количество не может быть 0",IF(AND(C1349&lt;&gt;"Корректировка остатка",D1349&lt;0),"Для этого типа количество положительное",IF(NOT(ISNUMBER('Номенклатура'!$C$2)),"Укажите дату начала учёта",IF(A1349&lt;INT('Номенклатура'!$C$2),"Раньше даты начала учёта: НЕ учтено",IF(AND(C1349="Корректировка остатка",TRIM(G1349)=""),"Учтено: добавьте пояснение","ОК")))))))))))))</f>
        <v/>
      </c>
    </row>
    <row r="1350" spans="1:9" x14ac:dyDescent="0.25">
      <c r="A1350" s="16"/>
      <c r="B1350" s="13"/>
      <c r="C1350" s="13"/>
      <c r="D1350" s="14"/>
      <c r="E1350" s="17" t="str">
        <f>IF(OR(B1350="",SUMPRODUCT(--EXACT('Номенклатура'!$A$6:$A$205,B1350))&lt;&gt;1),"",INDEX('Номенклатура'!$D$6:$D$205,SUMPRODUCT(EXACT('Номенклатура'!$A$6:$A$205,B1350)*(ROW('Номенклатура'!$A$6:$A$205)-5)))&amp;"")</f>
        <v/>
      </c>
      <c r="F1350" s="18" t="str">
        <f>IF(OR(I1350="ОК",I1350="Учтено: добавьте пояснение"),IF(C1350="Приход",D1350,IF(C1350="Корректировка остатка",D1350,-D1350)),"")</f>
        <v/>
      </c>
      <c r="G1350" s="13"/>
      <c r="H1350" s="15" t="str">
        <f>IF(OR(B1350="",SUMPRODUCT(--EXACT('Номенклатура'!$A$6:$A$205,B1350))&lt;&gt;1),"",INDEX('Номенклатура'!$B$6:$B$205,SUMPRODUCT(EXACT('Номенклатура'!$A$6:$A$205,B1350)*(ROW('Номенклатура'!$A$6:$A$205)-5)))&amp;"")</f>
        <v/>
      </c>
      <c r="I1350" s="15" t="str">
        <f>IF(COUNTA(A1350:D1350,G1350)=0,"",IF(NOT(ISNUMBER(A1350)),"Укажите дату",IF(B1350="","Укажите код",IF(NOT(AND(ISTEXT(B1350),LEN(B1350)&gt;0,LEN(B1350)&lt;=30,ISNUMBER(FIND(LEFT(B1350,1),"ABCDEFGHIJKLMNOPQRSTUVWXYZ")),SUMPRODUCT((MID(B1350,{1,2,3,4,5,6,7,8,9,10,11,12,13,14,15,16,17,18,19,20,21,22,23,24,25,26,27,28,29,30},1)&lt;&gt;"")*ISERROR(FIND(MID(B1350,{1,2,3,4,5,6,7,8,9,10,11,12,13,14,15,16,17,18,19,20,21,22,23,24,25,26,27,28,29,30},1),"ABCDEFGHIJKLMNOPQRSTUVWXYZ0123456789-_")))=0,ISERROR(VALUE(B1350)))),"Недопустимый код: только латинские буквы A-Z в верхнем регистре, цифры, - и _; начало с буквы, до 30 символов (например MILK-001)",IF(SUMPRODUCT(--EXACT('Номенклатура'!$A$6:$A$205,B1350))=0,"Код не найден в номенклатуре",IF(SUMPRODUCT(--EXACT('Номенклатура'!$A$6:$A$205,B1350))&gt;1,"Код повторяется в номенклатуре",IF(ISNA(MATCH(C1350,{"Приход","Расход","Списание","Корректировка остатка"},0)),"Выберите тип операции",IF(NOT(ISNUMBER(D1350)),"Укажите количество",IF(D1350=0,"Количество не может быть 0",IF(AND(C1350&lt;&gt;"Корректировка остатка",D1350&lt;0),"Для этого типа количество положительное",IF(NOT(ISNUMBER('Номенклатура'!$C$2)),"Укажите дату начала учёта",IF(A1350&lt;INT('Номенклатура'!$C$2),"Раньше даты начала учёта: НЕ учтено",IF(AND(C1350="Корректировка остатка",TRIM(G1350)=""),"Учтено: добавьте пояснение","ОК")))))))))))))</f>
        <v/>
      </c>
    </row>
    <row r="1351" spans="1:9" x14ac:dyDescent="0.25">
      <c r="A1351" s="16"/>
      <c r="B1351" s="13"/>
      <c r="C1351" s="13"/>
      <c r="D1351" s="14"/>
      <c r="E1351" s="17" t="str">
        <f>IF(OR(B1351="",SUMPRODUCT(--EXACT('Номенклатура'!$A$6:$A$205,B1351))&lt;&gt;1),"",INDEX('Номенклатура'!$D$6:$D$205,SUMPRODUCT(EXACT('Номенклатура'!$A$6:$A$205,B1351)*(ROW('Номенклатура'!$A$6:$A$205)-5)))&amp;"")</f>
        <v/>
      </c>
      <c r="F1351" s="18" t="str">
        <f>IF(OR(I1351="ОК",I1351="Учтено: добавьте пояснение"),IF(C1351="Приход",D1351,IF(C1351="Корректировка остатка",D1351,-D1351)),"")</f>
        <v/>
      </c>
      <c r="G1351" s="13"/>
      <c r="H1351" s="15" t="str">
        <f>IF(OR(B1351="",SUMPRODUCT(--EXACT('Номенклатура'!$A$6:$A$205,B1351))&lt;&gt;1),"",INDEX('Номенклатура'!$B$6:$B$205,SUMPRODUCT(EXACT('Номенклатура'!$A$6:$A$205,B1351)*(ROW('Номенклатура'!$A$6:$A$205)-5)))&amp;"")</f>
        <v/>
      </c>
      <c r="I1351" s="15" t="str">
        <f>IF(COUNTA(A1351:D1351,G1351)=0,"",IF(NOT(ISNUMBER(A1351)),"Укажите дату",IF(B1351="","Укажите код",IF(NOT(AND(ISTEXT(B1351),LEN(B1351)&gt;0,LEN(B1351)&lt;=30,ISNUMBER(FIND(LEFT(B1351,1),"ABCDEFGHIJKLMNOPQRSTUVWXYZ")),SUMPRODUCT((MID(B1351,{1,2,3,4,5,6,7,8,9,10,11,12,13,14,15,16,17,18,19,20,21,22,23,24,25,26,27,28,29,30},1)&lt;&gt;"")*ISERROR(FIND(MID(B1351,{1,2,3,4,5,6,7,8,9,10,11,12,13,14,15,16,17,18,19,20,21,22,23,24,25,26,27,28,29,30},1),"ABCDEFGHIJKLMNOPQRSTUVWXYZ0123456789-_")))=0,ISERROR(VALUE(B1351)))),"Недопустимый код: только латинские буквы A-Z в верхнем регистре, цифры, - и _; начало с буквы, до 30 символов (например MILK-001)",IF(SUMPRODUCT(--EXACT('Номенклатура'!$A$6:$A$205,B1351))=0,"Код не найден в номенклатуре",IF(SUMPRODUCT(--EXACT('Номенклатура'!$A$6:$A$205,B1351))&gt;1,"Код повторяется в номенклатуре",IF(ISNA(MATCH(C1351,{"Приход","Расход","Списание","Корректировка остатка"},0)),"Выберите тип операции",IF(NOT(ISNUMBER(D1351)),"Укажите количество",IF(D1351=0,"Количество не может быть 0",IF(AND(C1351&lt;&gt;"Корректировка остатка",D1351&lt;0),"Для этого типа количество положительное",IF(NOT(ISNUMBER('Номенклатура'!$C$2)),"Укажите дату начала учёта",IF(A1351&lt;INT('Номенклатура'!$C$2),"Раньше даты начала учёта: НЕ учтено",IF(AND(C1351="Корректировка остатка",TRIM(G1351)=""),"Учтено: добавьте пояснение","ОК")))))))))))))</f>
        <v/>
      </c>
    </row>
    <row r="1352" spans="1:9" x14ac:dyDescent="0.25">
      <c r="A1352" s="16"/>
      <c r="B1352" s="13"/>
      <c r="C1352" s="13"/>
      <c r="D1352" s="14"/>
      <c r="E1352" s="17" t="str">
        <f>IF(OR(B1352="",SUMPRODUCT(--EXACT('Номенклатура'!$A$6:$A$205,B1352))&lt;&gt;1),"",INDEX('Номенклатура'!$D$6:$D$205,SUMPRODUCT(EXACT('Номенклатура'!$A$6:$A$205,B1352)*(ROW('Номенклатура'!$A$6:$A$205)-5)))&amp;"")</f>
        <v/>
      </c>
      <c r="F1352" s="18" t="str">
        <f>IF(OR(I1352="ОК",I1352="Учтено: добавьте пояснение"),IF(C1352="Приход",D1352,IF(C1352="Корректировка остатка",D1352,-D1352)),"")</f>
        <v/>
      </c>
      <c r="G1352" s="13"/>
      <c r="H1352" s="15" t="str">
        <f>IF(OR(B1352="",SUMPRODUCT(--EXACT('Номенклатура'!$A$6:$A$205,B1352))&lt;&gt;1),"",INDEX('Номенклатура'!$B$6:$B$205,SUMPRODUCT(EXACT('Номенклатура'!$A$6:$A$205,B1352)*(ROW('Номенклатура'!$A$6:$A$205)-5)))&amp;"")</f>
        <v/>
      </c>
      <c r="I1352" s="15" t="str">
        <f>IF(COUNTA(A1352:D1352,G1352)=0,"",IF(NOT(ISNUMBER(A1352)),"Укажите дату",IF(B1352="","Укажите код",IF(NOT(AND(ISTEXT(B1352),LEN(B1352)&gt;0,LEN(B1352)&lt;=30,ISNUMBER(FIND(LEFT(B1352,1),"ABCDEFGHIJKLMNOPQRSTUVWXYZ")),SUMPRODUCT((MID(B1352,{1,2,3,4,5,6,7,8,9,10,11,12,13,14,15,16,17,18,19,20,21,22,23,24,25,26,27,28,29,30},1)&lt;&gt;"")*ISERROR(FIND(MID(B1352,{1,2,3,4,5,6,7,8,9,10,11,12,13,14,15,16,17,18,19,20,21,22,23,24,25,26,27,28,29,30},1),"ABCDEFGHIJKLMNOPQRSTUVWXYZ0123456789-_")))=0,ISERROR(VALUE(B1352)))),"Недопустимый код: только латинские буквы A-Z в верхнем регистре, цифры, - и _; начало с буквы, до 30 символов (например MILK-001)",IF(SUMPRODUCT(--EXACT('Номенклатура'!$A$6:$A$205,B1352))=0,"Код не найден в номенклатуре",IF(SUMPRODUCT(--EXACT('Номенклатура'!$A$6:$A$205,B1352))&gt;1,"Код повторяется в номенклатуре",IF(ISNA(MATCH(C1352,{"Приход","Расход","Списание","Корректировка остатка"},0)),"Выберите тип операции",IF(NOT(ISNUMBER(D1352)),"Укажите количество",IF(D1352=0,"Количество не может быть 0",IF(AND(C1352&lt;&gt;"Корректировка остатка",D1352&lt;0),"Для этого типа количество положительное",IF(NOT(ISNUMBER('Номенклатура'!$C$2)),"Укажите дату начала учёта",IF(A1352&lt;INT('Номенклатура'!$C$2),"Раньше даты начала учёта: НЕ учтено",IF(AND(C1352="Корректировка остатка",TRIM(G1352)=""),"Учтено: добавьте пояснение","ОК")))))))))))))</f>
        <v/>
      </c>
    </row>
    <row r="1353" spans="1:9" x14ac:dyDescent="0.25">
      <c r="A1353" s="16"/>
      <c r="B1353" s="13"/>
      <c r="C1353" s="13"/>
      <c r="D1353" s="14"/>
      <c r="E1353" s="17" t="str">
        <f>IF(OR(B1353="",SUMPRODUCT(--EXACT('Номенклатура'!$A$6:$A$205,B1353))&lt;&gt;1),"",INDEX('Номенклатура'!$D$6:$D$205,SUMPRODUCT(EXACT('Номенклатура'!$A$6:$A$205,B1353)*(ROW('Номенклатура'!$A$6:$A$205)-5)))&amp;"")</f>
        <v/>
      </c>
      <c r="F1353" s="18" t="str">
        <f>IF(OR(I1353="ОК",I1353="Учтено: добавьте пояснение"),IF(C1353="Приход",D1353,IF(C1353="Корректировка остатка",D1353,-D1353)),"")</f>
        <v/>
      </c>
      <c r="G1353" s="13"/>
      <c r="H1353" s="15" t="str">
        <f>IF(OR(B1353="",SUMPRODUCT(--EXACT('Номенклатура'!$A$6:$A$205,B1353))&lt;&gt;1),"",INDEX('Номенклатура'!$B$6:$B$205,SUMPRODUCT(EXACT('Номенклатура'!$A$6:$A$205,B1353)*(ROW('Номенклатура'!$A$6:$A$205)-5)))&amp;"")</f>
        <v/>
      </c>
      <c r="I1353" s="15" t="str">
        <f>IF(COUNTA(A1353:D1353,G1353)=0,"",IF(NOT(ISNUMBER(A1353)),"Укажите дату",IF(B1353="","Укажите код",IF(NOT(AND(ISTEXT(B1353),LEN(B1353)&gt;0,LEN(B1353)&lt;=30,ISNUMBER(FIND(LEFT(B1353,1),"ABCDEFGHIJKLMNOPQRSTUVWXYZ")),SUMPRODUCT((MID(B1353,{1,2,3,4,5,6,7,8,9,10,11,12,13,14,15,16,17,18,19,20,21,22,23,24,25,26,27,28,29,30},1)&lt;&gt;"")*ISERROR(FIND(MID(B1353,{1,2,3,4,5,6,7,8,9,10,11,12,13,14,15,16,17,18,19,20,21,22,23,24,25,26,27,28,29,30},1),"ABCDEFGHIJKLMNOPQRSTUVWXYZ0123456789-_")))=0,ISERROR(VALUE(B1353)))),"Недопустимый код: только латинские буквы A-Z в верхнем регистре, цифры, - и _; начало с буквы, до 30 символов (например MILK-001)",IF(SUMPRODUCT(--EXACT('Номенклатура'!$A$6:$A$205,B1353))=0,"Код не найден в номенклатуре",IF(SUMPRODUCT(--EXACT('Номенклатура'!$A$6:$A$205,B1353))&gt;1,"Код повторяется в номенклатуре",IF(ISNA(MATCH(C1353,{"Приход","Расход","Списание","Корректировка остатка"},0)),"Выберите тип операции",IF(NOT(ISNUMBER(D1353)),"Укажите количество",IF(D1353=0,"Количество не может быть 0",IF(AND(C1353&lt;&gt;"Корректировка остатка",D1353&lt;0),"Для этого типа количество положительное",IF(NOT(ISNUMBER('Номенклатура'!$C$2)),"Укажите дату начала учёта",IF(A1353&lt;INT('Номенклатура'!$C$2),"Раньше даты начала учёта: НЕ учтено",IF(AND(C1353="Корректировка остатка",TRIM(G1353)=""),"Учтено: добавьте пояснение","ОК")))))))))))))</f>
        <v/>
      </c>
    </row>
    <row r="1354" spans="1:9" x14ac:dyDescent="0.25">
      <c r="A1354" s="16"/>
      <c r="B1354" s="13"/>
      <c r="C1354" s="13"/>
      <c r="D1354" s="14"/>
      <c r="E1354" s="17" t="str">
        <f>IF(OR(B1354="",SUMPRODUCT(--EXACT('Номенклатура'!$A$6:$A$205,B1354))&lt;&gt;1),"",INDEX('Номенклатура'!$D$6:$D$205,SUMPRODUCT(EXACT('Номенклатура'!$A$6:$A$205,B1354)*(ROW('Номенклатура'!$A$6:$A$205)-5)))&amp;"")</f>
        <v/>
      </c>
      <c r="F1354" s="18" t="str">
        <f>IF(OR(I1354="ОК",I1354="Учтено: добавьте пояснение"),IF(C1354="Приход",D1354,IF(C1354="Корректировка остатка",D1354,-D1354)),"")</f>
        <v/>
      </c>
      <c r="G1354" s="13"/>
      <c r="H1354" s="15" t="str">
        <f>IF(OR(B1354="",SUMPRODUCT(--EXACT('Номенклатура'!$A$6:$A$205,B1354))&lt;&gt;1),"",INDEX('Номенклатура'!$B$6:$B$205,SUMPRODUCT(EXACT('Номенклатура'!$A$6:$A$205,B1354)*(ROW('Номенклатура'!$A$6:$A$205)-5)))&amp;"")</f>
        <v/>
      </c>
      <c r="I1354" s="15" t="str">
        <f>IF(COUNTA(A1354:D1354,G1354)=0,"",IF(NOT(ISNUMBER(A1354)),"Укажите дату",IF(B1354="","Укажите код",IF(NOT(AND(ISTEXT(B1354),LEN(B1354)&gt;0,LEN(B1354)&lt;=30,ISNUMBER(FIND(LEFT(B1354,1),"ABCDEFGHIJKLMNOPQRSTUVWXYZ")),SUMPRODUCT((MID(B1354,{1,2,3,4,5,6,7,8,9,10,11,12,13,14,15,16,17,18,19,20,21,22,23,24,25,26,27,28,29,30},1)&lt;&gt;"")*ISERROR(FIND(MID(B1354,{1,2,3,4,5,6,7,8,9,10,11,12,13,14,15,16,17,18,19,20,21,22,23,24,25,26,27,28,29,30},1),"ABCDEFGHIJKLMNOPQRSTUVWXYZ0123456789-_")))=0,ISERROR(VALUE(B1354)))),"Недопустимый код: только латинские буквы A-Z в верхнем регистре, цифры, - и _; начало с буквы, до 30 символов (например MILK-001)",IF(SUMPRODUCT(--EXACT('Номенклатура'!$A$6:$A$205,B1354))=0,"Код не найден в номенклатуре",IF(SUMPRODUCT(--EXACT('Номенклатура'!$A$6:$A$205,B1354))&gt;1,"Код повторяется в номенклатуре",IF(ISNA(MATCH(C1354,{"Приход","Расход","Списание","Корректировка остатка"},0)),"Выберите тип операции",IF(NOT(ISNUMBER(D1354)),"Укажите количество",IF(D1354=0,"Количество не может быть 0",IF(AND(C1354&lt;&gt;"Корректировка остатка",D1354&lt;0),"Для этого типа количество положительное",IF(NOT(ISNUMBER('Номенклатура'!$C$2)),"Укажите дату начала учёта",IF(A1354&lt;INT('Номенклатура'!$C$2),"Раньше даты начала учёта: НЕ учтено",IF(AND(C1354="Корректировка остатка",TRIM(G1354)=""),"Учтено: добавьте пояснение","ОК")))))))))))))</f>
        <v/>
      </c>
    </row>
    <row r="1355" spans="1:9" x14ac:dyDescent="0.25">
      <c r="A1355" s="16"/>
      <c r="B1355" s="13"/>
      <c r="C1355" s="13"/>
      <c r="D1355" s="14"/>
      <c r="E1355" s="17" t="str">
        <f>IF(OR(B1355="",SUMPRODUCT(--EXACT('Номенклатура'!$A$6:$A$205,B1355))&lt;&gt;1),"",INDEX('Номенклатура'!$D$6:$D$205,SUMPRODUCT(EXACT('Номенклатура'!$A$6:$A$205,B1355)*(ROW('Номенклатура'!$A$6:$A$205)-5)))&amp;"")</f>
        <v/>
      </c>
      <c r="F1355" s="18" t="str">
        <f>IF(OR(I1355="ОК",I1355="Учтено: добавьте пояснение"),IF(C1355="Приход",D1355,IF(C1355="Корректировка остатка",D1355,-D1355)),"")</f>
        <v/>
      </c>
      <c r="G1355" s="13"/>
      <c r="H1355" s="15" t="str">
        <f>IF(OR(B1355="",SUMPRODUCT(--EXACT('Номенклатура'!$A$6:$A$205,B1355))&lt;&gt;1),"",INDEX('Номенклатура'!$B$6:$B$205,SUMPRODUCT(EXACT('Номенклатура'!$A$6:$A$205,B1355)*(ROW('Номенклатура'!$A$6:$A$205)-5)))&amp;"")</f>
        <v/>
      </c>
      <c r="I1355" s="15" t="str">
        <f>IF(COUNTA(A1355:D1355,G1355)=0,"",IF(NOT(ISNUMBER(A1355)),"Укажите дату",IF(B1355="","Укажите код",IF(NOT(AND(ISTEXT(B1355),LEN(B1355)&gt;0,LEN(B1355)&lt;=30,ISNUMBER(FIND(LEFT(B1355,1),"ABCDEFGHIJKLMNOPQRSTUVWXYZ")),SUMPRODUCT((MID(B1355,{1,2,3,4,5,6,7,8,9,10,11,12,13,14,15,16,17,18,19,20,21,22,23,24,25,26,27,28,29,30},1)&lt;&gt;"")*ISERROR(FIND(MID(B1355,{1,2,3,4,5,6,7,8,9,10,11,12,13,14,15,16,17,18,19,20,21,22,23,24,25,26,27,28,29,30},1),"ABCDEFGHIJKLMNOPQRSTUVWXYZ0123456789-_")))=0,ISERROR(VALUE(B1355)))),"Недопустимый код: только латинские буквы A-Z в верхнем регистре, цифры, - и _; начало с буквы, до 30 символов (например MILK-001)",IF(SUMPRODUCT(--EXACT('Номенклатура'!$A$6:$A$205,B1355))=0,"Код не найден в номенклатуре",IF(SUMPRODUCT(--EXACT('Номенклатура'!$A$6:$A$205,B1355))&gt;1,"Код повторяется в номенклатуре",IF(ISNA(MATCH(C1355,{"Приход","Расход","Списание","Корректировка остатка"},0)),"Выберите тип операции",IF(NOT(ISNUMBER(D1355)),"Укажите количество",IF(D1355=0,"Количество не может быть 0",IF(AND(C1355&lt;&gt;"Корректировка остатка",D1355&lt;0),"Для этого типа количество положительное",IF(NOT(ISNUMBER('Номенклатура'!$C$2)),"Укажите дату начала учёта",IF(A1355&lt;INT('Номенклатура'!$C$2),"Раньше даты начала учёта: НЕ учтено",IF(AND(C1355="Корректировка остатка",TRIM(G1355)=""),"Учтено: добавьте пояснение","ОК")))))))))))))</f>
        <v/>
      </c>
    </row>
    <row r="1356" spans="1:9" x14ac:dyDescent="0.25">
      <c r="A1356" s="16"/>
      <c r="B1356" s="13"/>
      <c r="C1356" s="13"/>
      <c r="D1356" s="14"/>
      <c r="E1356" s="17" t="str">
        <f>IF(OR(B1356="",SUMPRODUCT(--EXACT('Номенклатура'!$A$6:$A$205,B1356))&lt;&gt;1),"",INDEX('Номенклатура'!$D$6:$D$205,SUMPRODUCT(EXACT('Номенклатура'!$A$6:$A$205,B1356)*(ROW('Номенклатура'!$A$6:$A$205)-5)))&amp;"")</f>
        <v/>
      </c>
      <c r="F1356" s="18" t="str">
        <f>IF(OR(I1356="ОК",I1356="Учтено: добавьте пояснение"),IF(C1356="Приход",D1356,IF(C1356="Корректировка остатка",D1356,-D1356)),"")</f>
        <v/>
      </c>
      <c r="G1356" s="13"/>
      <c r="H1356" s="15" t="str">
        <f>IF(OR(B1356="",SUMPRODUCT(--EXACT('Номенклатура'!$A$6:$A$205,B1356))&lt;&gt;1),"",INDEX('Номенклатура'!$B$6:$B$205,SUMPRODUCT(EXACT('Номенклатура'!$A$6:$A$205,B1356)*(ROW('Номенклатура'!$A$6:$A$205)-5)))&amp;"")</f>
        <v/>
      </c>
      <c r="I1356" s="15" t="str">
        <f>IF(COUNTA(A1356:D1356,G1356)=0,"",IF(NOT(ISNUMBER(A1356)),"Укажите дату",IF(B1356="","Укажите код",IF(NOT(AND(ISTEXT(B1356),LEN(B1356)&gt;0,LEN(B1356)&lt;=30,ISNUMBER(FIND(LEFT(B1356,1),"ABCDEFGHIJKLMNOPQRSTUVWXYZ")),SUMPRODUCT((MID(B1356,{1,2,3,4,5,6,7,8,9,10,11,12,13,14,15,16,17,18,19,20,21,22,23,24,25,26,27,28,29,30},1)&lt;&gt;"")*ISERROR(FIND(MID(B1356,{1,2,3,4,5,6,7,8,9,10,11,12,13,14,15,16,17,18,19,20,21,22,23,24,25,26,27,28,29,30},1),"ABCDEFGHIJKLMNOPQRSTUVWXYZ0123456789-_")))=0,ISERROR(VALUE(B1356)))),"Недопустимый код: только латинские буквы A-Z в верхнем регистре, цифры, - и _; начало с буквы, до 30 символов (например MILK-001)",IF(SUMPRODUCT(--EXACT('Номенклатура'!$A$6:$A$205,B1356))=0,"Код не найден в номенклатуре",IF(SUMPRODUCT(--EXACT('Номенклатура'!$A$6:$A$205,B1356))&gt;1,"Код повторяется в номенклатуре",IF(ISNA(MATCH(C1356,{"Приход","Расход","Списание","Корректировка остатка"},0)),"Выберите тип операции",IF(NOT(ISNUMBER(D1356)),"Укажите количество",IF(D1356=0,"Количество не может быть 0",IF(AND(C1356&lt;&gt;"Корректировка остатка",D1356&lt;0),"Для этого типа количество положительное",IF(NOT(ISNUMBER('Номенклатура'!$C$2)),"Укажите дату начала учёта",IF(A1356&lt;INT('Номенклатура'!$C$2),"Раньше даты начала учёта: НЕ учтено",IF(AND(C1356="Корректировка остатка",TRIM(G1356)=""),"Учтено: добавьте пояснение","ОК")))))))))))))</f>
        <v/>
      </c>
    </row>
    <row r="1357" spans="1:9" x14ac:dyDescent="0.25">
      <c r="A1357" s="16"/>
      <c r="B1357" s="13"/>
      <c r="C1357" s="13"/>
      <c r="D1357" s="14"/>
      <c r="E1357" s="17" t="str">
        <f>IF(OR(B1357="",SUMPRODUCT(--EXACT('Номенклатура'!$A$6:$A$205,B1357))&lt;&gt;1),"",INDEX('Номенклатура'!$D$6:$D$205,SUMPRODUCT(EXACT('Номенклатура'!$A$6:$A$205,B1357)*(ROW('Номенклатура'!$A$6:$A$205)-5)))&amp;"")</f>
        <v/>
      </c>
      <c r="F1357" s="18" t="str">
        <f>IF(OR(I1357="ОК",I1357="Учтено: добавьте пояснение"),IF(C1357="Приход",D1357,IF(C1357="Корректировка остатка",D1357,-D1357)),"")</f>
        <v/>
      </c>
      <c r="G1357" s="13"/>
      <c r="H1357" s="15" t="str">
        <f>IF(OR(B1357="",SUMPRODUCT(--EXACT('Номенклатура'!$A$6:$A$205,B1357))&lt;&gt;1),"",INDEX('Номенклатура'!$B$6:$B$205,SUMPRODUCT(EXACT('Номенклатура'!$A$6:$A$205,B1357)*(ROW('Номенклатура'!$A$6:$A$205)-5)))&amp;"")</f>
        <v/>
      </c>
      <c r="I1357" s="15" t="str">
        <f>IF(COUNTA(A1357:D1357,G1357)=0,"",IF(NOT(ISNUMBER(A1357)),"Укажите дату",IF(B1357="","Укажите код",IF(NOT(AND(ISTEXT(B1357),LEN(B1357)&gt;0,LEN(B1357)&lt;=30,ISNUMBER(FIND(LEFT(B1357,1),"ABCDEFGHIJKLMNOPQRSTUVWXYZ")),SUMPRODUCT((MID(B1357,{1,2,3,4,5,6,7,8,9,10,11,12,13,14,15,16,17,18,19,20,21,22,23,24,25,26,27,28,29,30},1)&lt;&gt;"")*ISERROR(FIND(MID(B1357,{1,2,3,4,5,6,7,8,9,10,11,12,13,14,15,16,17,18,19,20,21,22,23,24,25,26,27,28,29,30},1),"ABCDEFGHIJKLMNOPQRSTUVWXYZ0123456789-_")))=0,ISERROR(VALUE(B1357)))),"Недопустимый код: только латинские буквы A-Z в верхнем регистре, цифры, - и _; начало с буквы, до 30 символов (например MILK-001)",IF(SUMPRODUCT(--EXACT('Номенклатура'!$A$6:$A$205,B1357))=0,"Код не найден в номенклатуре",IF(SUMPRODUCT(--EXACT('Номенклатура'!$A$6:$A$205,B1357))&gt;1,"Код повторяется в номенклатуре",IF(ISNA(MATCH(C1357,{"Приход","Расход","Списание","Корректировка остатка"},0)),"Выберите тип операции",IF(NOT(ISNUMBER(D1357)),"Укажите количество",IF(D1357=0,"Количество не может быть 0",IF(AND(C1357&lt;&gt;"Корректировка остатка",D1357&lt;0),"Для этого типа количество положительное",IF(NOT(ISNUMBER('Номенклатура'!$C$2)),"Укажите дату начала учёта",IF(A1357&lt;INT('Номенклатура'!$C$2),"Раньше даты начала учёта: НЕ учтено",IF(AND(C1357="Корректировка остатка",TRIM(G1357)=""),"Учтено: добавьте пояснение","ОК")))))))))))))</f>
        <v/>
      </c>
    </row>
    <row r="1358" spans="1:9" x14ac:dyDescent="0.25">
      <c r="A1358" s="16"/>
      <c r="B1358" s="13"/>
      <c r="C1358" s="13"/>
      <c r="D1358" s="14"/>
      <c r="E1358" s="17" t="str">
        <f>IF(OR(B1358="",SUMPRODUCT(--EXACT('Номенклатура'!$A$6:$A$205,B1358))&lt;&gt;1),"",INDEX('Номенклатура'!$D$6:$D$205,SUMPRODUCT(EXACT('Номенклатура'!$A$6:$A$205,B1358)*(ROW('Номенклатура'!$A$6:$A$205)-5)))&amp;"")</f>
        <v/>
      </c>
      <c r="F1358" s="18" t="str">
        <f>IF(OR(I1358="ОК",I1358="Учтено: добавьте пояснение"),IF(C1358="Приход",D1358,IF(C1358="Корректировка остатка",D1358,-D1358)),"")</f>
        <v/>
      </c>
      <c r="G1358" s="13"/>
      <c r="H1358" s="15" t="str">
        <f>IF(OR(B1358="",SUMPRODUCT(--EXACT('Номенклатура'!$A$6:$A$205,B1358))&lt;&gt;1),"",INDEX('Номенклатура'!$B$6:$B$205,SUMPRODUCT(EXACT('Номенклатура'!$A$6:$A$205,B1358)*(ROW('Номенклатура'!$A$6:$A$205)-5)))&amp;"")</f>
        <v/>
      </c>
      <c r="I1358" s="15" t="str">
        <f>IF(COUNTA(A1358:D1358,G1358)=0,"",IF(NOT(ISNUMBER(A1358)),"Укажите дату",IF(B1358="","Укажите код",IF(NOT(AND(ISTEXT(B1358),LEN(B1358)&gt;0,LEN(B1358)&lt;=30,ISNUMBER(FIND(LEFT(B1358,1),"ABCDEFGHIJKLMNOPQRSTUVWXYZ")),SUMPRODUCT((MID(B1358,{1,2,3,4,5,6,7,8,9,10,11,12,13,14,15,16,17,18,19,20,21,22,23,24,25,26,27,28,29,30},1)&lt;&gt;"")*ISERROR(FIND(MID(B1358,{1,2,3,4,5,6,7,8,9,10,11,12,13,14,15,16,17,18,19,20,21,22,23,24,25,26,27,28,29,30},1),"ABCDEFGHIJKLMNOPQRSTUVWXYZ0123456789-_")))=0,ISERROR(VALUE(B1358)))),"Недопустимый код: только латинские буквы A-Z в верхнем регистре, цифры, - и _; начало с буквы, до 30 символов (например MILK-001)",IF(SUMPRODUCT(--EXACT('Номенклатура'!$A$6:$A$205,B1358))=0,"Код не найден в номенклатуре",IF(SUMPRODUCT(--EXACT('Номенклатура'!$A$6:$A$205,B1358))&gt;1,"Код повторяется в номенклатуре",IF(ISNA(MATCH(C1358,{"Приход","Расход","Списание","Корректировка остатка"},0)),"Выберите тип операции",IF(NOT(ISNUMBER(D1358)),"Укажите количество",IF(D1358=0,"Количество не может быть 0",IF(AND(C1358&lt;&gt;"Корректировка остатка",D1358&lt;0),"Для этого типа количество положительное",IF(NOT(ISNUMBER('Номенклатура'!$C$2)),"Укажите дату начала учёта",IF(A1358&lt;INT('Номенклатура'!$C$2),"Раньше даты начала учёта: НЕ учтено",IF(AND(C1358="Корректировка остатка",TRIM(G1358)=""),"Учтено: добавьте пояснение","ОК")))))))))))))</f>
        <v/>
      </c>
    </row>
    <row r="1359" spans="1:9" x14ac:dyDescent="0.25">
      <c r="A1359" s="16"/>
      <c r="B1359" s="13"/>
      <c r="C1359" s="13"/>
      <c r="D1359" s="14"/>
      <c r="E1359" s="17" t="str">
        <f>IF(OR(B1359="",SUMPRODUCT(--EXACT('Номенклатура'!$A$6:$A$205,B1359))&lt;&gt;1),"",INDEX('Номенклатура'!$D$6:$D$205,SUMPRODUCT(EXACT('Номенклатура'!$A$6:$A$205,B1359)*(ROW('Номенклатура'!$A$6:$A$205)-5)))&amp;"")</f>
        <v/>
      </c>
      <c r="F1359" s="18" t="str">
        <f>IF(OR(I1359="ОК",I1359="Учтено: добавьте пояснение"),IF(C1359="Приход",D1359,IF(C1359="Корректировка остатка",D1359,-D1359)),"")</f>
        <v/>
      </c>
      <c r="G1359" s="13"/>
      <c r="H1359" s="15" t="str">
        <f>IF(OR(B1359="",SUMPRODUCT(--EXACT('Номенклатура'!$A$6:$A$205,B1359))&lt;&gt;1),"",INDEX('Номенклатура'!$B$6:$B$205,SUMPRODUCT(EXACT('Номенклатура'!$A$6:$A$205,B1359)*(ROW('Номенклатура'!$A$6:$A$205)-5)))&amp;"")</f>
        <v/>
      </c>
      <c r="I1359" s="15" t="str">
        <f>IF(COUNTA(A1359:D1359,G1359)=0,"",IF(NOT(ISNUMBER(A1359)),"Укажите дату",IF(B1359="","Укажите код",IF(NOT(AND(ISTEXT(B1359),LEN(B1359)&gt;0,LEN(B1359)&lt;=30,ISNUMBER(FIND(LEFT(B1359,1),"ABCDEFGHIJKLMNOPQRSTUVWXYZ")),SUMPRODUCT((MID(B1359,{1,2,3,4,5,6,7,8,9,10,11,12,13,14,15,16,17,18,19,20,21,22,23,24,25,26,27,28,29,30},1)&lt;&gt;"")*ISERROR(FIND(MID(B1359,{1,2,3,4,5,6,7,8,9,10,11,12,13,14,15,16,17,18,19,20,21,22,23,24,25,26,27,28,29,30},1),"ABCDEFGHIJKLMNOPQRSTUVWXYZ0123456789-_")))=0,ISERROR(VALUE(B1359)))),"Недопустимый код: только латинские буквы A-Z в верхнем регистре, цифры, - и _; начало с буквы, до 30 символов (например MILK-001)",IF(SUMPRODUCT(--EXACT('Номенклатура'!$A$6:$A$205,B1359))=0,"Код не найден в номенклатуре",IF(SUMPRODUCT(--EXACT('Номенклатура'!$A$6:$A$205,B1359))&gt;1,"Код повторяется в номенклатуре",IF(ISNA(MATCH(C1359,{"Приход","Расход","Списание","Корректировка остатка"},0)),"Выберите тип операции",IF(NOT(ISNUMBER(D1359)),"Укажите количество",IF(D1359=0,"Количество не может быть 0",IF(AND(C1359&lt;&gt;"Корректировка остатка",D1359&lt;0),"Для этого типа количество положительное",IF(NOT(ISNUMBER('Номенклатура'!$C$2)),"Укажите дату начала учёта",IF(A1359&lt;INT('Номенклатура'!$C$2),"Раньше даты начала учёта: НЕ учтено",IF(AND(C1359="Корректировка остатка",TRIM(G1359)=""),"Учтено: добавьте пояснение","ОК")))))))))))))</f>
        <v/>
      </c>
    </row>
    <row r="1360" spans="1:9" x14ac:dyDescent="0.25">
      <c r="A1360" s="16"/>
      <c r="B1360" s="13"/>
      <c r="C1360" s="13"/>
      <c r="D1360" s="14"/>
      <c r="E1360" s="17" t="str">
        <f>IF(OR(B1360="",SUMPRODUCT(--EXACT('Номенклатура'!$A$6:$A$205,B1360))&lt;&gt;1),"",INDEX('Номенклатура'!$D$6:$D$205,SUMPRODUCT(EXACT('Номенклатура'!$A$6:$A$205,B1360)*(ROW('Номенклатура'!$A$6:$A$205)-5)))&amp;"")</f>
        <v/>
      </c>
      <c r="F1360" s="18" t="str">
        <f>IF(OR(I1360="ОК",I1360="Учтено: добавьте пояснение"),IF(C1360="Приход",D1360,IF(C1360="Корректировка остатка",D1360,-D1360)),"")</f>
        <v/>
      </c>
      <c r="G1360" s="13"/>
      <c r="H1360" s="15" t="str">
        <f>IF(OR(B1360="",SUMPRODUCT(--EXACT('Номенклатура'!$A$6:$A$205,B1360))&lt;&gt;1),"",INDEX('Номенклатура'!$B$6:$B$205,SUMPRODUCT(EXACT('Номенклатура'!$A$6:$A$205,B1360)*(ROW('Номенклатура'!$A$6:$A$205)-5)))&amp;"")</f>
        <v/>
      </c>
      <c r="I1360" s="15" t="str">
        <f>IF(COUNTA(A1360:D1360,G1360)=0,"",IF(NOT(ISNUMBER(A1360)),"Укажите дату",IF(B1360="","Укажите код",IF(NOT(AND(ISTEXT(B1360),LEN(B1360)&gt;0,LEN(B1360)&lt;=30,ISNUMBER(FIND(LEFT(B1360,1),"ABCDEFGHIJKLMNOPQRSTUVWXYZ")),SUMPRODUCT((MID(B1360,{1,2,3,4,5,6,7,8,9,10,11,12,13,14,15,16,17,18,19,20,21,22,23,24,25,26,27,28,29,30},1)&lt;&gt;"")*ISERROR(FIND(MID(B1360,{1,2,3,4,5,6,7,8,9,10,11,12,13,14,15,16,17,18,19,20,21,22,23,24,25,26,27,28,29,30},1),"ABCDEFGHIJKLMNOPQRSTUVWXYZ0123456789-_")))=0,ISERROR(VALUE(B1360)))),"Недопустимый код: только латинские буквы A-Z в верхнем регистре, цифры, - и _; начало с буквы, до 30 символов (например MILK-001)",IF(SUMPRODUCT(--EXACT('Номенклатура'!$A$6:$A$205,B1360))=0,"Код не найден в номенклатуре",IF(SUMPRODUCT(--EXACT('Номенклатура'!$A$6:$A$205,B1360))&gt;1,"Код повторяется в номенклатуре",IF(ISNA(MATCH(C1360,{"Приход","Расход","Списание","Корректировка остатка"},0)),"Выберите тип операции",IF(NOT(ISNUMBER(D1360)),"Укажите количество",IF(D1360=0,"Количество не может быть 0",IF(AND(C1360&lt;&gt;"Корректировка остатка",D1360&lt;0),"Для этого типа количество положительное",IF(NOT(ISNUMBER('Номенклатура'!$C$2)),"Укажите дату начала учёта",IF(A1360&lt;INT('Номенклатура'!$C$2),"Раньше даты начала учёта: НЕ учтено",IF(AND(C1360="Корректировка остатка",TRIM(G1360)=""),"Учтено: добавьте пояснение","ОК")))))))))))))</f>
        <v/>
      </c>
    </row>
    <row r="1361" spans="1:9" x14ac:dyDescent="0.25">
      <c r="A1361" s="16"/>
      <c r="B1361" s="13"/>
      <c r="C1361" s="13"/>
      <c r="D1361" s="14"/>
      <c r="E1361" s="17" t="str">
        <f>IF(OR(B1361="",SUMPRODUCT(--EXACT('Номенклатура'!$A$6:$A$205,B1361))&lt;&gt;1),"",INDEX('Номенклатура'!$D$6:$D$205,SUMPRODUCT(EXACT('Номенклатура'!$A$6:$A$205,B1361)*(ROW('Номенклатура'!$A$6:$A$205)-5)))&amp;"")</f>
        <v/>
      </c>
      <c r="F1361" s="18" t="str">
        <f>IF(OR(I1361="ОК",I1361="Учтено: добавьте пояснение"),IF(C1361="Приход",D1361,IF(C1361="Корректировка остатка",D1361,-D1361)),"")</f>
        <v/>
      </c>
      <c r="G1361" s="13"/>
      <c r="H1361" s="15" t="str">
        <f>IF(OR(B1361="",SUMPRODUCT(--EXACT('Номенклатура'!$A$6:$A$205,B1361))&lt;&gt;1),"",INDEX('Номенклатура'!$B$6:$B$205,SUMPRODUCT(EXACT('Номенклатура'!$A$6:$A$205,B1361)*(ROW('Номенклатура'!$A$6:$A$205)-5)))&amp;"")</f>
        <v/>
      </c>
      <c r="I1361" s="15" t="str">
        <f>IF(COUNTA(A1361:D1361,G1361)=0,"",IF(NOT(ISNUMBER(A1361)),"Укажите дату",IF(B1361="","Укажите код",IF(NOT(AND(ISTEXT(B1361),LEN(B1361)&gt;0,LEN(B1361)&lt;=30,ISNUMBER(FIND(LEFT(B1361,1),"ABCDEFGHIJKLMNOPQRSTUVWXYZ")),SUMPRODUCT((MID(B1361,{1,2,3,4,5,6,7,8,9,10,11,12,13,14,15,16,17,18,19,20,21,22,23,24,25,26,27,28,29,30},1)&lt;&gt;"")*ISERROR(FIND(MID(B1361,{1,2,3,4,5,6,7,8,9,10,11,12,13,14,15,16,17,18,19,20,21,22,23,24,25,26,27,28,29,30},1),"ABCDEFGHIJKLMNOPQRSTUVWXYZ0123456789-_")))=0,ISERROR(VALUE(B1361)))),"Недопустимый код: только латинские буквы A-Z в верхнем регистре, цифры, - и _; начало с буквы, до 30 символов (например MILK-001)",IF(SUMPRODUCT(--EXACT('Номенклатура'!$A$6:$A$205,B1361))=0,"Код не найден в номенклатуре",IF(SUMPRODUCT(--EXACT('Номенклатура'!$A$6:$A$205,B1361))&gt;1,"Код повторяется в номенклатуре",IF(ISNA(MATCH(C1361,{"Приход","Расход","Списание","Корректировка остатка"},0)),"Выберите тип операции",IF(NOT(ISNUMBER(D1361)),"Укажите количество",IF(D1361=0,"Количество не может быть 0",IF(AND(C1361&lt;&gt;"Корректировка остатка",D1361&lt;0),"Для этого типа количество положительное",IF(NOT(ISNUMBER('Номенклатура'!$C$2)),"Укажите дату начала учёта",IF(A1361&lt;INT('Номенклатура'!$C$2),"Раньше даты начала учёта: НЕ учтено",IF(AND(C1361="Корректировка остатка",TRIM(G1361)=""),"Учтено: добавьте пояснение","ОК")))))))))))))</f>
        <v/>
      </c>
    </row>
    <row r="1362" spans="1:9" x14ac:dyDescent="0.25">
      <c r="A1362" s="16"/>
      <c r="B1362" s="13"/>
      <c r="C1362" s="13"/>
      <c r="D1362" s="14"/>
      <c r="E1362" s="17" t="str">
        <f>IF(OR(B1362="",SUMPRODUCT(--EXACT('Номенклатура'!$A$6:$A$205,B1362))&lt;&gt;1),"",INDEX('Номенклатура'!$D$6:$D$205,SUMPRODUCT(EXACT('Номенклатура'!$A$6:$A$205,B1362)*(ROW('Номенклатура'!$A$6:$A$205)-5)))&amp;"")</f>
        <v/>
      </c>
      <c r="F1362" s="18" t="str">
        <f>IF(OR(I1362="ОК",I1362="Учтено: добавьте пояснение"),IF(C1362="Приход",D1362,IF(C1362="Корректировка остатка",D1362,-D1362)),"")</f>
        <v/>
      </c>
      <c r="G1362" s="13"/>
      <c r="H1362" s="15" t="str">
        <f>IF(OR(B1362="",SUMPRODUCT(--EXACT('Номенклатура'!$A$6:$A$205,B1362))&lt;&gt;1),"",INDEX('Номенклатура'!$B$6:$B$205,SUMPRODUCT(EXACT('Номенклатура'!$A$6:$A$205,B1362)*(ROW('Номенклатура'!$A$6:$A$205)-5)))&amp;"")</f>
        <v/>
      </c>
      <c r="I1362" s="15" t="str">
        <f>IF(COUNTA(A1362:D1362,G1362)=0,"",IF(NOT(ISNUMBER(A1362)),"Укажите дату",IF(B1362="","Укажите код",IF(NOT(AND(ISTEXT(B1362),LEN(B1362)&gt;0,LEN(B1362)&lt;=30,ISNUMBER(FIND(LEFT(B1362,1),"ABCDEFGHIJKLMNOPQRSTUVWXYZ")),SUMPRODUCT((MID(B1362,{1,2,3,4,5,6,7,8,9,10,11,12,13,14,15,16,17,18,19,20,21,22,23,24,25,26,27,28,29,30},1)&lt;&gt;"")*ISERROR(FIND(MID(B1362,{1,2,3,4,5,6,7,8,9,10,11,12,13,14,15,16,17,18,19,20,21,22,23,24,25,26,27,28,29,30},1),"ABCDEFGHIJKLMNOPQRSTUVWXYZ0123456789-_")))=0,ISERROR(VALUE(B1362)))),"Недопустимый код: только латинские буквы A-Z в верхнем регистре, цифры, - и _; начало с буквы, до 30 символов (например MILK-001)",IF(SUMPRODUCT(--EXACT('Номенклатура'!$A$6:$A$205,B1362))=0,"Код не найден в номенклатуре",IF(SUMPRODUCT(--EXACT('Номенклатура'!$A$6:$A$205,B1362))&gt;1,"Код повторяется в номенклатуре",IF(ISNA(MATCH(C1362,{"Приход","Расход","Списание","Корректировка остатка"},0)),"Выберите тип операции",IF(NOT(ISNUMBER(D1362)),"Укажите количество",IF(D1362=0,"Количество не может быть 0",IF(AND(C1362&lt;&gt;"Корректировка остатка",D1362&lt;0),"Для этого типа количество положительное",IF(NOT(ISNUMBER('Номенклатура'!$C$2)),"Укажите дату начала учёта",IF(A1362&lt;INT('Номенклатура'!$C$2),"Раньше даты начала учёта: НЕ учтено",IF(AND(C1362="Корректировка остатка",TRIM(G1362)=""),"Учтено: добавьте пояснение","ОК")))))))))))))</f>
        <v/>
      </c>
    </row>
    <row r="1363" spans="1:9" x14ac:dyDescent="0.25">
      <c r="A1363" s="16"/>
      <c r="B1363" s="13"/>
      <c r="C1363" s="13"/>
      <c r="D1363" s="14"/>
      <c r="E1363" s="17" t="str">
        <f>IF(OR(B1363="",SUMPRODUCT(--EXACT('Номенклатура'!$A$6:$A$205,B1363))&lt;&gt;1),"",INDEX('Номенклатура'!$D$6:$D$205,SUMPRODUCT(EXACT('Номенклатура'!$A$6:$A$205,B1363)*(ROW('Номенклатура'!$A$6:$A$205)-5)))&amp;"")</f>
        <v/>
      </c>
      <c r="F1363" s="18" t="str">
        <f>IF(OR(I1363="ОК",I1363="Учтено: добавьте пояснение"),IF(C1363="Приход",D1363,IF(C1363="Корректировка остатка",D1363,-D1363)),"")</f>
        <v/>
      </c>
      <c r="G1363" s="13"/>
      <c r="H1363" s="15" t="str">
        <f>IF(OR(B1363="",SUMPRODUCT(--EXACT('Номенклатура'!$A$6:$A$205,B1363))&lt;&gt;1),"",INDEX('Номенклатура'!$B$6:$B$205,SUMPRODUCT(EXACT('Номенклатура'!$A$6:$A$205,B1363)*(ROW('Номенклатура'!$A$6:$A$205)-5)))&amp;"")</f>
        <v/>
      </c>
      <c r="I1363" s="15" t="str">
        <f>IF(COUNTA(A1363:D1363,G1363)=0,"",IF(NOT(ISNUMBER(A1363)),"Укажите дату",IF(B1363="","Укажите код",IF(NOT(AND(ISTEXT(B1363),LEN(B1363)&gt;0,LEN(B1363)&lt;=30,ISNUMBER(FIND(LEFT(B1363,1),"ABCDEFGHIJKLMNOPQRSTUVWXYZ")),SUMPRODUCT((MID(B1363,{1,2,3,4,5,6,7,8,9,10,11,12,13,14,15,16,17,18,19,20,21,22,23,24,25,26,27,28,29,30},1)&lt;&gt;"")*ISERROR(FIND(MID(B1363,{1,2,3,4,5,6,7,8,9,10,11,12,13,14,15,16,17,18,19,20,21,22,23,24,25,26,27,28,29,30},1),"ABCDEFGHIJKLMNOPQRSTUVWXYZ0123456789-_")))=0,ISERROR(VALUE(B1363)))),"Недопустимый код: только латинские буквы A-Z в верхнем регистре, цифры, - и _; начало с буквы, до 30 символов (например MILK-001)",IF(SUMPRODUCT(--EXACT('Номенклатура'!$A$6:$A$205,B1363))=0,"Код не найден в номенклатуре",IF(SUMPRODUCT(--EXACT('Номенклатура'!$A$6:$A$205,B1363))&gt;1,"Код повторяется в номенклатуре",IF(ISNA(MATCH(C1363,{"Приход","Расход","Списание","Корректировка остатка"},0)),"Выберите тип операции",IF(NOT(ISNUMBER(D1363)),"Укажите количество",IF(D1363=0,"Количество не может быть 0",IF(AND(C1363&lt;&gt;"Корректировка остатка",D1363&lt;0),"Для этого типа количество положительное",IF(NOT(ISNUMBER('Номенклатура'!$C$2)),"Укажите дату начала учёта",IF(A1363&lt;INT('Номенклатура'!$C$2),"Раньше даты начала учёта: НЕ учтено",IF(AND(C1363="Корректировка остатка",TRIM(G1363)=""),"Учтено: добавьте пояснение","ОК")))))))))))))</f>
        <v/>
      </c>
    </row>
    <row r="1364" spans="1:9" x14ac:dyDescent="0.25">
      <c r="A1364" s="16"/>
      <c r="B1364" s="13"/>
      <c r="C1364" s="13"/>
      <c r="D1364" s="14"/>
      <c r="E1364" s="17" t="str">
        <f>IF(OR(B1364="",SUMPRODUCT(--EXACT('Номенклатура'!$A$6:$A$205,B1364))&lt;&gt;1),"",INDEX('Номенклатура'!$D$6:$D$205,SUMPRODUCT(EXACT('Номенклатура'!$A$6:$A$205,B1364)*(ROW('Номенклатура'!$A$6:$A$205)-5)))&amp;"")</f>
        <v/>
      </c>
      <c r="F1364" s="18" t="str">
        <f>IF(OR(I1364="ОК",I1364="Учтено: добавьте пояснение"),IF(C1364="Приход",D1364,IF(C1364="Корректировка остатка",D1364,-D1364)),"")</f>
        <v/>
      </c>
      <c r="G1364" s="13"/>
      <c r="H1364" s="15" t="str">
        <f>IF(OR(B1364="",SUMPRODUCT(--EXACT('Номенклатура'!$A$6:$A$205,B1364))&lt;&gt;1),"",INDEX('Номенклатура'!$B$6:$B$205,SUMPRODUCT(EXACT('Номенклатура'!$A$6:$A$205,B1364)*(ROW('Номенклатура'!$A$6:$A$205)-5)))&amp;"")</f>
        <v/>
      </c>
      <c r="I1364" s="15" t="str">
        <f>IF(COUNTA(A1364:D1364,G1364)=0,"",IF(NOT(ISNUMBER(A1364)),"Укажите дату",IF(B1364="","Укажите код",IF(NOT(AND(ISTEXT(B1364),LEN(B1364)&gt;0,LEN(B1364)&lt;=30,ISNUMBER(FIND(LEFT(B1364,1),"ABCDEFGHIJKLMNOPQRSTUVWXYZ")),SUMPRODUCT((MID(B1364,{1,2,3,4,5,6,7,8,9,10,11,12,13,14,15,16,17,18,19,20,21,22,23,24,25,26,27,28,29,30},1)&lt;&gt;"")*ISERROR(FIND(MID(B1364,{1,2,3,4,5,6,7,8,9,10,11,12,13,14,15,16,17,18,19,20,21,22,23,24,25,26,27,28,29,30},1),"ABCDEFGHIJKLMNOPQRSTUVWXYZ0123456789-_")))=0,ISERROR(VALUE(B1364)))),"Недопустимый код: только латинские буквы A-Z в верхнем регистре, цифры, - и _; начало с буквы, до 30 символов (например MILK-001)",IF(SUMPRODUCT(--EXACT('Номенклатура'!$A$6:$A$205,B1364))=0,"Код не найден в номенклатуре",IF(SUMPRODUCT(--EXACT('Номенклатура'!$A$6:$A$205,B1364))&gt;1,"Код повторяется в номенклатуре",IF(ISNA(MATCH(C1364,{"Приход","Расход","Списание","Корректировка остатка"},0)),"Выберите тип операции",IF(NOT(ISNUMBER(D1364)),"Укажите количество",IF(D1364=0,"Количество не может быть 0",IF(AND(C1364&lt;&gt;"Корректировка остатка",D1364&lt;0),"Для этого типа количество положительное",IF(NOT(ISNUMBER('Номенклатура'!$C$2)),"Укажите дату начала учёта",IF(A1364&lt;INT('Номенклатура'!$C$2),"Раньше даты начала учёта: НЕ учтено",IF(AND(C1364="Корректировка остатка",TRIM(G1364)=""),"Учтено: добавьте пояснение","ОК")))))))))))))</f>
        <v/>
      </c>
    </row>
    <row r="1365" spans="1:9" x14ac:dyDescent="0.25">
      <c r="A1365" s="16"/>
      <c r="B1365" s="13"/>
      <c r="C1365" s="13"/>
      <c r="D1365" s="14"/>
      <c r="E1365" s="17" t="str">
        <f>IF(OR(B1365="",SUMPRODUCT(--EXACT('Номенклатура'!$A$6:$A$205,B1365))&lt;&gt;1),"",INDEX('Номенклатура'!$D$6:$D$205,SUMPRODUCT(EXACT('Номенклатура'!$A$6:$A$205,B1365)*(ROW('Номенклатура'!$A$6:$A$205)-5)))&amp;"")</f>
        <v/>
      </c>
      <c r="F1365" s="18" t="str">
        <f>IF(OR(I1365="ОК",I1365="Учтено: добавьте пояснение"),IF(C1365="Приход",D1365,IF(C1365="Корректировка остатка",D1365,-D1365)),"")</f>
        <v/>
      </c>
      <c r="G1365" s="13"/>
      <c r="H1365" s="15" t="str">
        <f>IF(OR(B1365="",SUMPRODUCT(--EXACT('Номенклатура'!$A$6:$A$205,B1365))&lt;&gt;1),"",INDEX('Номенклатура'!$B$6:$B$205,SUMPRODUCT(EXACT('Номенклатура'!$A$6:$A$205,B1365)*(ROW('Номенклатура'!$A$6:$A$205)-5)))&amp;"")</f>
        <v/>
      </c>
      <c r="I1365" s="15" t="str">
        <f>IF(COUNTA(A1365:D1365,G1365)=0,"",IF(NOT(ISNUMBER(A1365)),"Укажите дату",IF(B1365="","Укажите код",IF(NOT(AND(ISTEXT(B1365),LEN(B1365)&gt;0,LEN(B1365)&lt;=30,ISNUMBER(FIND(LEFT(B1365,1),"ABCDEFGHIJKLMNOPQRSTUVWXYZ")),SUMPRODUCT((MID(B1365,{1,2,3,4,5,6,7,8,9,10,11,12,13,14,15,16,17,18,19,20,21,22,23,24,25,26,27,28,29,30},1)&lt;&gt;"")*ISERROR(FIND(MID(B1365,{1,2,3,4,5,6,7,8,9,10,11,12,13,14,15,16,17,18,19,20,21,22,23,24,25,26,27,28,29,30},1),"ABCDEFGHIJKLMNOPQRSTUVWXYZ0123456789-_")))=0,ISERROR(VALUE(B1365)))),"Недопустимый код: только латинские буквы A-Z в верхнем регистре, цифры, - и _; начало с буквы, до 30 символов (например MILK-001)",IF(SUMPRODUCT(--EXACT('Номенклатура'!$A$6:$A$205,B1365))=0,"Код не найден в номенклатуре",IF(SUMPRODUCT(--EXACT('Номенклатура'!$A$6:$A$205,B1365))&gt;1,"Код повторяется в номенклатуре",IF(ISNA(MATCH(C1365,{"Приход","Расход","Списание","Корректировка остатка"},0)),"Выберите тип операции",IF(NOT(ISNUMBER(D1365)),"Укажите количество",IF(D1365=0,"Количество не может быть 0",IF(AND(C1365&lt;&gt;"Корректировка остатка",D1365&lt;0),"Для этого типа количество положительное",IF(NOT(ISNUMBER('Номенклатура'!$C$2)),"Укажите дату начала учёта",IF(A1365&lt;INT('Номенклатура'!$C$2),"Раньше даты начала учёта: НЕ учтено",IF(AND(C1365="Корректировка остатка",TRIM(G1365)=""),"Учтено: добавьте пояснение","ОК")))))))))))))</f>
        <v/>
      </c>
    </row>
    <row r="1366" spans="1:9" x14ac:dyDescent="0.25">
      <c r="A1366" s="16"/>
      <c r="B1366" s="13"/>
      <c r="C1366" s="13"/>
      <c r="D1366" s="14"/>
      <c r="E1366" s="17" t="str">
        <f>IF(OR(B1366="",SUMPRODUCT(--EXACT('Номенклатура'!$A$6:$A$205,B1366))&lt;&gt;1),"",INDEX('Номенклатура'!$D$6:$D$205,SUMPRODUCT(EXACT('Номенклатура'!$A$6:$A$205,B1366)*(ROW('Номенклатура'!$A$6:$A$205)-5)))&amp;"")</f>
        <v/>
      </c>
      <c r="F1366" s="18" t="str">
        <f>IF(OR(I1366="ОК",I1366="Учтено: добавьте пояснение"),IF(C1366="Приход",D1366,IF(C1366="Корректировка остатка",D1366,-D1366)),"")</f>
        <v/>
      </c>
      <c r="G1366" s="13"/>
      <c r="H1366" s="15" t="str">
        <f>IF(OR(B1366="",SUMPRODUCT(--EXACT('Номенклатура'!$A$6:$A$205,B1366))&lt;&gt;1),"",INDEX('Номенклатура'!$B$6:$B$205,SUMPRODUCT(EXACT('Номенклатура'!$A$6:$A$205,B1366)*(ROW('Номенклатура'!$A$6:$A$205)-5)))&amp;"")</f>
        <v/>
      </c>
      <c r="I1366" s="15" t="str">
        <f>IF(COUNTA(A1366:D1366,G1366)=0,"",IF(NOT(ISNUMBER(A1366)),"Укажите дату",IF(B1366="","Укажите код",IF(NOT(AND(ISTEXT(B1366),LEN(B1366)&gt;0,LEN(B1366)&lt;=30,ISNUMBER(FIND(LEFT(B1366,1),"ABCDEFGHIJKLMNOPQRSTUVWXYZ")),SUMPRODUCT((MID(B1366,{1,2,3,4,5,6,7,8,9,10,11,12,13,14,15,16,17,18,19,20,21,22,23,24,25,26,27,28,29,30},1)&lt;&gt;"")*ISERROR(FIND(MID(B1366,{1,2,3,4,5,6,7,8,9,10,11,12,13,14,15,16,17,18,19,20,21,22,23,24,25,26,27,28,29,30},1),"ABCDEFGHIJKLMNOPQRSTUVWXYZ0123456789-_")))=0,ISERROR(VALUE(B1366)))),"Недопустимый код: только латинские буквы A-Z в верхнем регистре, цифры, - и _; начало с буквы, до 30 символов (например MILK-001)",IF(SUMPRODUCT(--EXACT('Номенклатура'!$A$6:$A$205,B1366))=0,"Код не найден в номенклатуре",IF(SUMPRODUCT(--EXACT('Номенклатура'!$A$6:$A$205,B1366))&gt;1,"Код повторяется в номенклатуре",IF(ISNA(MATCH(C1366,{"Приход","Расход","Списание","Корректировка остатка"},0)),"Выберите тип операции",IF(NOT(ISNUMBER(D1366)),"Укажите количество",IF(D1366=0,"Количество не может быть 0",IF(AND(C1366&lt;&gt;"Корректировка остатка",D1366&lt;0),"Для этого типа количество положительное",IF(NOT(ISNUMBER('Номенклатура'!$C$2)),"Укажите дату начала учёта",IF(A1366&lt;INT('Номенклатура'!$C$2),"Раньше даты начала учёта: НЕ учтено",IF(AND(C1366="Корректировка остатка",TRIM(G1366)=""),"Учтено: добавьте пояснение","ОК")))))))))))))</f>
        <v/>
      </c>
    </row>
    <row r="1367" spans="1:9" x14ac:dyDescent="0.25">
      <c r="A1367" s="16"/>
      <c r="B1367" s="13"/>
      <c r="C1367" s="13"/>
      <c r="D1367" s="14"/>
      <c r="E1367" s="17" t="str">
        <f>IF(OR(B1367="",SUMPRODUCT(--EXACT('Номенклатура'!$A$6:$A$205,B1367))&lt;&gt;1),"",INDEX('Номенклатура'!$D$6:$D$205,SUMPRODUCT(EXACT('Номенклатура'!$A$6:$A$205,B1367)*(ROW('Номенклатура'!$A$6:$A$205)-5)))&amp;"")</f>
        <v/>
      </c>
      <c r="F1367" s="18" t="str">
        <f>IF(OR(I1367="ОК",I1367="Учтено: добавьте пояснение"),IF(C1367="Приход",D1367,IF(C1367="Корректировка остатка",D1367,-D1367)),"")</f>
        <v/>
      </c>
      <c r="G1367" s="13"/>
      <c r="H1367" s="15" t="str">
        <f>IF(OR(B1367="",SUMPRODUCT(--EXACT('Номенклатура'!$A$6:$A$205,B1367))&lt;&gt;1),"",INDEX('Номенклатура'!$B$6:$B$205,SUMPRODUCT(EXACT('Номенклатура'!$A$6:$A$205,B1367)*(ROW('Номенклатура'!$A$6:$A$205)-5)))&amp;"")</f>
        <v/>
      </c>
      <c r="I1367" s="15" t="str">
        <f>IF(COUNTA(A1367:D1367,G1367)=0,"",IF(NOT(ISNUMBER(A1367)),"Укажите дату",IF(B1367="","Укажите код",IF(NOT(AND(ISTEXT(B1367),LEN(B1367)&gt;0,LEN(B1367)&lt;=30,ISNUMBER(FIND(LEFT(B1367,1),"ABCDEFGHIJKLMNOPQRSTUVWXYZ")),SUMPRODUCT((MID(B1367,{1,2,3,4,5,6,7,8,9,10,11,12,13,14,15,16,17,18,19,20,21,22,23,24,25,26,27,28,29,30},1)&lt;&gt;"")*ISERROR(FIND(MID(B1367,{1,2,3,4,5,6,7,8,9,10,11,12,13,14,15,16,17,18,19,20,21,22,23,24,25,26,27,28,29,30},1),"ABCDEFGHIJKLMNOPQRSTUVWXYZ0123456789-_")))=0,ISERROR(VALUE(B1367)))),"Недопустимый код: только латинские буквы A-Z в верхнем регистре, цифры, - и _; начало с буквы, до 30 символов (например MILK-001)",IF(SUMPRODUCT(--EXACT('Номенклатура'!$A$6:$A$205,B1367))=0,"Код не найден в номенклатуре",IF(SUMPRODUCT(--EXACT('Номенклатура'!$A$6:$A$205,B1367))&gt;1,"Код повторяется в номенклатуре",IF(ISNA(MATCH(C1367,{"Приход","Расход","Списание","Корректировка остатка"},0)),"Выберите тип операции",IF(NOT(ISNUMBER(D1367)),"Укажите количество",IF(D1367=0,"Количество не может быть 0",IF(AND(C1367&lt;&gt;"Корректировка остатка",D1367&lt;0),"Для этого типа количество положительное",IF(NOT(ISNUMBER('Номенклатура'!$C$2)),"Укажите дату начала учёта",IF(A1367&lt;INT('Номенклатура'!$C$2),"Раньше даты начала учёта: НЕ учтено",IF(AND(C1367="Корректировка остатка",TRIM(G1367)=""),"Учтено: добавьте пояснение","ОК")))))))))))))</f>
        <v/>
      </c>
    </row>
    <row r="1368" spans="1:9" x14ac:dyDescent="0.25">
      <c r="A1368" s="16"/>
      <c r="B1368" s="13"/>
      <c r="C1368" s="13"/>
      <c r="D1368" s="14"/>
      <c r="E1368" s="17" t="str">
        <f>IF(OR(B1368="",SUMPRODUCT(--EXACT('Номенклатура'!$A$6:$A$205,B1368))&lt;&gt;1),"",INDEX('Номенклатура'!$D$6:$D$205,SUMPRODUCT(EXACT('Номенклатура'!$A$6:$A$205,B1368)*(ROW('Номенклатура'!$A$6:$A$205)-5)))&amp;"")</f>
        <v/>
      </c>
      <c r="F1368" s="18" t="str">
        <f>IF(OR(I1368="ОК",I1368="Учтено: добавьте пояснение"),IF(C1368="Приход",D1368,IF(C1368="Корректировка остатка",D1368,-D1368)),"")</f>
        <v/>
      </c>
      <c r="G1368" s="13"/>
      <c r="H1368" s="15" t="str">
        <f>IF(OR(B1368="",SUMPRODUCT(--EXACT('Номенклатура'!$A$6:$A$205,B1368))&lt;&gt;1),"",INDEX('Номенклатура'!$B$6:$B$205,SUMPRODUCT(EXACT('Номенклатура'!$A$6:$A$205,B1368)*(ROW('Номенклатура'!$A$6:$A$205)-5)))&amp;"")</f>
        <v/>
      </c>
      <c r="I1368" s="15" t="str">
        <f>IF(COUNTA(A1368:D1368,G1368)=0,"",IF(NOT(ISNUMBER(A1368)),"Укажите дату",IF(B1368="","Укажите код",IF(NOT(AND(ISTEXT(B1368),LEN(B1368)&gt;0,LEN(B1368)&lt;=30,ISNUMBER(FIND(LEFT(B1368,1),"ABCDEFGHIJKLMNOPQRSTUVWXYZ")),SUMPRODUCT((MID(B1368,{1,2,3,4,5,6,7,8,9,10,11,12,13,14,15,16,17,18,19,20,21,22,23,24,25,26,27,28,29,30},1)&lt;&gt;"")*ISERROR(FIND(MID(B1368,{1,2,3,4,5,6,7,8,9,10,11,12,13,14,15,16,17,18,19,20,21,22,23,24,25,26,27,28,29,30},1),"ABCDEFGHIJKLMNOPQRSTUVWXYZ0123456789-_")))=0,ISERROR(VALUE(B1368)))),"Недопустимый код: только латинские буквы A-Z в верхнем регистре, цифры, - и _; начало с буквы, до 30 символов (например MILK-001)",IF(SUMPRODUCT(--EXACT('Номенклатура'!$A$6:$A$205,B1368))=0,"Код не найден в номенклатуре",IF(SUMPRODUCT(--EXACT('Номенклатура'!$A$6:$A$205,B1368))&gt;1,"Код повторяется в номенклатуре",IF(ISNA(MATCH(C1368,{"Приход","Расход","Списание","Корректировка остатка"},0)),"Выберите тип операции",IF(NOT(ISNUMBER(D1368)),"Укажите количество",IF(D1368=0,"Количество не может быть 0",IF(AND(C1368&lt;&gt;"Корректировка остатка",D1368&lt;0),"Для этого типа количество положительное",IF(NOT(ISNUMBER('Номенклатура'!$C$2)),"Укажите дату начала учёта",IF(A1368&lt;INT('Номенклатура'!$C$2),"Раньше даты начала учёта: НЕ учтено",IF(AND(C1368="Корректировка остатка",TRIM(G1368)=""),"Учтено: добавьте пояснение","ОК")))))))))))))</f>
        <v/>
      </c>
    </row>
    <row r="1369" spans="1:9" x14ac:dyDescent="0.25">
      <c r="A1369" s="16"/>
      <c r="B1369" s="13"/>
      <c r="C1369" s="13"/>
      <c r="D1369" s="14"/>
      <c r="E1369" s="17" t="str">
        <f>IF(OR(B1369="",SUMPRODUCT(--EXACT('Номенклатура'!$A$6:$A$205,B1369))&lt;&gt;1),"",INDEX('Номенклатура'!$D$6:$D$205,SUMPRODUCT(EXACT('Номенклатура'!$A$6:$A$205,B1369)*(ROW('Номенклатура'!$A$6:$A$205)-5)))&amp;"")</f>
        <v/>
      </c>
      <c r="F1369" s="18" t="str">
        <f>IF(OR(I1369="ОК",I1369="Учтено: добавьте пояснение"),IF(C1369="Приход",D1369,IF(C1369="Корректировка остатка",D1369,-D1369)),"")</f>
        <v/>
      </c>
      <c r="G1369" s="13"/>
      <c r="H1369" s="15" t="str">
        <f>IF(OR(B1369="",SUMPRODUCT(--EXACT('Номенклатура'!$A$6:$A$205,B1369))&lt;&gt;1),"",INDEX('Номенклатура'!$B$6:$B$205,SUMPRODUCT(EXACT('Номенклатура'!$A$6:$A$205,B1369)*(ROW('Номенклатура'!$A$6:$A$205)-5)))&amp;"")</f>
        <v/>
      </c>
      <c r="I1369" s="15" t="str">
        <f>IF(COUNTA(A1369:D1369,G1369)=0,"",IF(NOT(ISNUMBER(A1369)),"Укажите дату",IF(B1369="","Укажите код",IF(NOT(AND(ISTEXT(B1369),LEN(B1369)&gt;0,LEN(B1369)&lt;=30,ISNUMBER(FIND(LEFT(B1369,1),"ABCDEFGHIJKLMNOPQRSTUVWXYZ")),SUMPRODUCT((MID(B1369,{1,2,3,4,5,6,7,8,9,10,11,12,13,14,15,16,17,18,19,20,21,22,23,24,25,26,27,28,29,30},1)&lt;&gt;"")*ISERROR(FIND(MID(B1369,{1,2,3,4,5,6,7,8,9,10,11,12,13,14,15,16,17,18,19,20,21,22,23,24,25,26,27,28,29,30},1),"ABCDEFGHIJKLMNOPQRSTUVWXYZ0123456789-_")))=0,ISERROR(VALUE(B1369)))),"Недопустимый код: только латинские буквы A-Z в верхнем регистре, цифры, - и _; начало с буквы, до 30 символов (например MILK-001)",IF(SUMPRODUCT(--EXACT('Номенклатура'!$A$6:$A$205,B1369))=0,"Код не найден в номенклатуре",IF(SUMPRODUCT(--EXACT('Номенклатура'!$A$6:$A$205,B1369))&gt;1,"Код повторяется в номенклатуре",IF(ISNA(MATCH(C1369,{"Приход","Расход","Списание","Корректировка остатка"},0)),"Выберите тип операции",IF(NOT(ISNUMBER(D1369)),"Укажите количество",IF(D1369=0,"Количество не может быть 0",IF(AND(C1369&lt;&gt;"Корректировка остатка",D1369&lt;0),"Для этого типа количество положительное",IF(NOT(ISNUMBER('Номенклатура'!$C$2)),"Укажите дату начала учёта",IF(A1369&lt;INT('Номенклатура'!$C$2),"Раньше даты начала учёта: НЕ учтено",IF(AND(C1369="Корректировка остатка",TRIM(G1369)=""),"Учтено: добавьте пояснение","ОК")))))))))))))</f>
        <v/>
      </c>
    </row>
    <row r="1370" spans="1:9" x14ac:dyDescent="0.25">
      <c r="A1370" s="16"/>
      <c r="B1370" s="13"/>
      <c r="C1370" s="13"/>
      <c r="D1370" s="14"/>
      <c r="E1370" s="17" t="str">
        <f>IF(OR(B1370="",SUMPRODUCT(--EXACT('Номенклатура'!$A$6:$A$205,B1370))&lt;&gt;1),"",INDEX('Номенклатура'!$D$6:$D$205,SUMPRODUCT(EXACT('Номенклатура'!$A$6:$A$205,B1370)*(ROW('Номенклатура'!$A$6:$A$205)-5)))&amp;"")</f>
        <v/>
      </c>
      <c r="F1370" s="18" t="str">
        <f>IF(OR(I1370="ОК",I1370="Учтено: добавьте пояснение"),IF(C1370="Приход",D1370,IF(C1370="Корректировка остатка",D1370,-D1370)),"")</f>
        <v/>
      </c>
      <c r="G1370" s="13"/>
      <c r="H1370" s="15" t="str">
        <f>IF(OR(B1370="",SUMPRODUCT(--EXACT('Номенклатура'!$A$6:$A$205,B1370))&lt;&gt;1),"",INDEX('Номенклатура'!$B$6:$B$205,SUMPRODUCT(EXACT('Номенклатура'!$A$6:$A$205,B1370)*(ROW('Номенклатура'!$A$6:$A$205)-5)))&amp;"")</f>
        <v/>
      </c>
      <c r="I1370" s="15" t="str">
        <f>IF(COUNTA(A1370:D1370,G1370)=0,"",IF(NOT(ISNUMBER(A1370)),"Укажите дату",IF(B1370="","Укажите код",IF(NOT(AND(ISTEXT(B1370),LEN(B1370)&gt;0,LEN(B1370)&lt;=30,ISNUMBER(FIND(LEFT(B1370,1),"ABCDEFGHIJKLMNOPQRSTUVWXYZ")),SUMPRODUCT((MID(B1370,{1,2,3,4,5,6,7,8,9,10,11,12,13,14,15,16,17,18,19,20,21,22,23,24,25,26,27,28,29,30},1)&lt;&gt;"")*ISERROR(FIND(MID(B1370,{1,2,3,4,5,6,7,8,9,10,11,12,13,14,15,16,17,18,19,20,21,22,23,24,25,26,27,28,29,30},1),"ABCDEFGHIJKLMNOPQRSTUVWXYZ0123456789-_")))=0,ISERROR(VALUE(B1370)))),"Недопустимый код: только латинские буквы A-Z в верхнем регистре, цифры, - и _; начало с буквы, до 30 символов (например MILK-001)",IF(SUMPRODUCT(--EXACT('Номенклатура'!$A$6:$A$205,B1370))=0,"Код не найден в номенклатуре",IF(SUMPRODUCT(--EXACT('Номенклатура'!$A$6:$A$205,B1370))&gt;1,"Код повторяется в номенклатуре",IF(ISNA(MATCH(C1370,{"Приход","Расход","Списание","Корректировка остатка"},0)),"Выберите тип операции",IF(NOT(ISNUMBER(D1370)),"Укажите количество",IF(D1370=0,"Количество не может быть 0",IF(AND(C1370&lt;&gt;"Корректировка остатка",D1370&lt;0),"Для этого типа количество положительное",IF(NOT(ISNUMBER('Номенклатура'!$C$2)),"Укажите дату начала учёта",IF(A1370&lt;INT('Номенклатура'!$C$2),"Раньше даты начала учёта: НЕ учтено",IF(AND(C1370="Корректировка остатка",TRIM(G1370)=""),"Учтено: добавьте пояснение","ОК")))))))))))))</f>
        <v/>
      </c>
    </row>
    <row r="1371" spans="1:9" x14ac:dyDescent="0.25">
      <c r="A1371" s="16"/>
      <c r="B1371" s="13"/>
      <c r="C1371" s="13"/>
      <c r="D1371" s="14"/>
      <c r="E1371" s="17" t="str">
        <f>IF(OR(B1371="",SUMPRODUCT(--EXACT('Номенклатура'!$A$6:$A$205,B1371))&lt;&gt;1),"",INDEX('Номенклатура'!$D$6:$D$205,SUMPRODUCT(EXACT('Номенклатура'!$A$6:$A$205,B1371)*(ROW('Номенклатура'!$A$6:$A$205)-5)))&amp;"")</f>
        <v/>
      </c>
      <c r="F1371" s="18" t="str">
        <f>IF(OR(I1371="ОК",I1371="Учтено: добавьте пояснение"),IF(C1371="Приход",D1371,IF(C1371="Корректировка остатка",D1371,-D1371)),"")</f>
        <v/>
      </c>
      <c r="G1371" s="13"/>
      <c r="H1371" s="15" t="str">
        <f>IF(OR(B1371="",SUMPRODUCT(--EXACT('Номенклатура'!$A$6:$A$205,B1371))&lt;&gt;1),"",INDEX('Номенклатура'!$B$6:$B$205,SUMPRODUCT(EXACT('Номенклатура'!$A$6:$A$205,B1371)*(ROW('Номенклатура'!$A$6:$A$205)-5)))&amp;"")</f>
        <v/>
      </c>
      <c r="I1371" s="15" t="str">
        <f>IF(COUNTA(A1371:D1371,G1371)=0,"",IF(NOT(ISNUMBER(A1371)),"Укажите дату",IF(B1371="","Укажите код",IF(NOT(AND(ISTEXT(B1371),LEN(B1371)&gt;0,LEN(B1371)&lt;=30,ISNUMBER(FIND(LEFT(B1371,1),"ABCDEFGHIJKLMNOPQRSTUVWXYZ")),SUMPRODUCT((MID(B1371,{1,2,3,4,5,6,7,8,9,10,11,12,13,14,15,16,17,18,19,20,21,22,23,24,25,26,27,28,29,30},1)&lt;&gt;"")*ISERROR(FIND(MID(B1371,{1,2,3,4,5,6,7,8,9,10,11,12,13,14,15,16,17,18,19,20,21,22,23,24,25,26,27,28,29,30},1),"ABCDEFGHIJKLMNOPQRSTUVWXYZ0123456789-_")))=0,ISERROR(VALUE(B1371)))),"Недопустимый код: только латинские буквы A-Z в верхнем регистре, цифры, - и _; начало с буквы, до 30 символов (например MILK-001)",IF(SUMPRODUCT(--EXACT('Номенклатура'!$A$6:$A$205,B1371))=0,"Код не найден в номенклатуре",IF(SUMPRODUCT(--EXACT('Номенклатура'!$A$6:$A$205,B1371))&gt;1,"Код повторяется в номенклатуре",IF(ISNA(MATCH(C1371,{"Приход","Расход","Списание","Корректировка остатка"},0)),"Выберите тип операции",IF(NOT(ISNUMBER(D1371)),"Укажите количество",IF(D1371=0,"Количество не может быть 0",IF(AND(C1371&lt;&gt;"Корректировка остатка",D1371&lt;0),"Для этого типа количество положительное",IF(NOT(ISNUMBER('Номенклатура'!$C$2)),"Укажите дату начала учёта",IF(A1371&lt;INT('Номенклатура'!$C$2),"Раньше даты начала учёта: НЕ учтено",IF(AND(C1371="Корректировка остатка",TRIM(G1371)=""),"Учтено: добавьте пояснение","ОК")))))))))))))</f>
        <v/>
      </c>
    </row>
    <row r="1372" spans="1:9" x14ac:dyDescent="0.25">
      <c r="A1372" s="16"/>
      <c r="B1372" s="13"/>
      <c r="C1372" s="13"/>
      <c r="D1372" s="14"/>
      <c r="E1372" s="17" t="str">
        <f>IF(OR(B1372="",SUMPRODUCT(--EXACT('Номенклатура'!$A$6:$A$205,B1372))&lt;&gt;1),"",INDEX('Номенклатура'!$D$6:$D$205,SUMPRODUCT(EXACT('Номенклатура'!$A$6:$A$205,B1372)*(ROW('Номенклатура'!$A$6:$A$205)-5)))&amp;"")</f>
        <v/>
      </c>
      <c r="F1372" s="18" t="str">
        <f>IF(OR(I1372="ОК",I1372="Учтено: добавьте пояснение"),IF(C1372="Приход",D1372,IF(C1372="Корректировка остатка",D1372,-D1372)),"")</f>
        <v/>
      </c>
      <c r="G1372" s="13"/>
      <c r="H1372" s="15" t="str">
        <f>IF(OR(B1372="",SUMPRODUCT(--EXACT('Номенклатура'!$A$6:$A$205,B1372))&lt;&gt;1),"",INDEX('Номенклатура'!$B$6:$B$205,SUMPRODUCT(EXACT('Номенклатура'!$A$6:$A$205,B1372)*(ROW('Номенклатура'!$A$6:$A$205)-5)))&amp;"")</f>
        <v/>
      </c>
      <c r="I1372" s="15" t="str">
        <f>IF(COUNTA(A1372:D1372,G1372)=0,"",IF(NOT(ISNUMBER(A1372)),"Укажите дату",IF(B1372="","Укажите код",IF(NOT(AND(ISTEXT(B1372),LEN(B1372)&gt;0,LEN(B1372)&lt;=30,ISNUMBER(FIND(LEFT(B1372,1),"ABCDEFGHIJKLMNOPQRSTUVWXYZ")),SUMPRODUCT((MID(B1372,{1,2,3,4,5,6,7,8,9,10,11,12,13,14,15,16,17,18,19,20,21,22,23,24,25,26,27,28,29,30},1)&lt;&gt;"")*ISERROR(FIND(MID(B1372,{1,2,3,4,5,6,7,8,9,10,11,12,13,14,15,16,17,18,19,20,21,22,23,24,25,26,27,28,29,30},1),"ABCDEFGHIJKLMNOPQRSTUVWXYZ0123456789-_")))=0,ISERROR(VALUE(B1372)))),"Недопустимый код: только латинские буквы A-Z в верхнем регистре, цифры, - и _; начало с буквы, до 30 символов (например MILK-001)",IF(SUMPRODUCT(--EXACT('Номенклатура'!$A$6:$A$205,B1372))=0,"Код не найден в номенклатуре",IF(SUMPRODUCT(--EXACT('Номенклатура'!$A$6:$A$205,B1372))&gt;1,"Код повторяется в номенклатуре",IF(ISNA(MATCH(C1372,{"Приход","Расход","Списание","Корректировка остатка"},0)),"Выберите тип операции",IF(NOT(ISNUMBER(D1372)),"Укажите количество",IF(D1372=0,"Количество не может быть 0",IF(AND(C1372&lt;&gt;"Корректировка остатка",D1372&lt;0),"Для этого типа количество положительное",IF(NOT(ISNUMBER('Номенклатура'!$C$2)),"Укажите дату начала учёта",IF(A1372&lt;INT('Номенклатура'!$C$2),"Раньше даты начала учёта: НЕ учтено",IF(AND(C1372="Корректировка остатка",TRIM(G1372)=""),"Учтено: добавьте пояснение","ОК")))))))))))))</f>
        <v/>
      </c>
    </row>
    <row r="1373" spans="1:9" x14ac:dyDescent="0.25">
      <c r="A1373" s="16"/>
      <c r="B1373" s="13"/>
      <c r="C1373" s="13"/>
      <c r="D1373" s="14"/>
      <c r="E1373" s="17" t="str">
        <f>IF(OR(B1373="",SUMPRODUCT(--EXACT('Номенклатура'!$A$6:$A$205,B1373))&lt;&gt;1),"",INDEX('Номенклатура'!$D$6:$D$205,SUMPRODUCT(EXACT('Номенклатура'!$A$6:$A$205,B1373)*(ROW('Номенклатура'!$A$6:$A$205)-5)))&amp;"")</f>
        <v/>
      </c>
      <c r="F1373" s="18" t="str">
        <f>IF(OR(I1373="ОК",I1373="Учтено: добавьте пояснение"),IF(C1373="Приход",D1373,IF(C1373="Корректировка остатка",D1373,-D1373)),"")</f>
        <v/>
      </c>
      <c r="G1373" s="13"/>
      <c r="H1373" s="15" t="str">
        <f>IF(OR(B1373="",SUMPRODUCT(--EXACT('Номенклатура'!$A$6:$A$205,B1373))&lt;&gt;1),"",INDEX('Номенклатура'!$B$6:$B$205,SUMPRODUCT(EXACT('Номенклатура'!$A$6:$A$205,B1373)*(ROW('Номенклатура'!$A$6:$A$205)-5)))&amp;"")</f>
        <v/>
      </c>
      <c r="I1373" s="15" t="str">
        <f>IF(COUNTA(A1373:D1373,G1373)=0,"",IF(NOT(ISNUMBER(A1373)),"Укажите дату",IF(B1373="","Укажите код",IF(NOT(AND(ISTEXT(B1373),LEN(B1373)&gt;0,LEN(B1373)&lt;=30,ISNUMBER(FIND(LEFT(B1373,1),"ABCDEFGHIJKLMNOPQRSTUVWXYZ")),SUMPRODUCT((MID(B1373,{1,2,3,4,5,6,7,8,9,10,11,12,13,14,15,16,17,18,19,20,21,22,23,24,25,26,27,28,29,30},1)&lt;&gt;"")*ISERROR(FIND(MID(B1373,{1,2,3,4,5,6,7,8,9,10,11,12,13,14,15,16,17,18,19,20,21,22,23,24,25,26,27,28,29,30},1),"ABCDEFGHIJKLMNOPQRSTUVWXYZ0123456789-_")))=0,ISERROR(VALUE(B1373)))),"Недопустимый код: только латинские буквы A-Z в верхнем регистре, цифры, - и _; начало с буквы, до 30 символов (например MILK-001)",IF(SUMPRODUCT(--EXACT('Номенклатура'!$A$6:$A$205,B1373))=0,"Код не найден в номенклатуре",IF(SUMPRODUCT(--EXACT('Номенклатура'!$A$6:$A$205,B1373))&gt;1,"Код повторяется в номенклатуре",IF(ISNA(MATCH(C1373,{"Приход","Расход","Списание","Корректировка остатка"},0)),"Выберите тип операции",IF(NOT(ISNUMBER(D1373)),"Укажите количество",IF(D1373=0,"Количество не может быть 0",IF(AND(C1373&lt;&gt;"Корректировка остатка",D1373&lt;0),"Для этого типа количество положительное",IF(NOT(ISNUMBER('Номенклатура'!$C$2)),"Укажите дату начала учёта",IF(A1373&lt;INT('Номенклатура'!$C$2),"Раньше даты начала учёта: НЕ учтено",IF(AND(C1373="Корректировка остатка",TRIM(G1373)=""),"Учтено: добавьте пояснение","ОК")))))))))))))</f>
        <v/>
      </c>
    </row>
    <row r="1374" spans="1:9" x14ac:dyDescent="0.25">
      <c r="A1374" s="16"/>
      <c r="B1374" s="13"/>
      <c r="C1374" s="13"/>
      <c r="D1374" s="14"/>
      <c r="E1374" s="17" t="str">
        <f>IF(OR(B1374="",SUMPRODUCT(--EXACT('Номенклатура'!$A$6:$A$205,B1374))&lt;&gt;1),"",INDEX('Номенклатура'!$D$6:$D$205,SUMPRODUCT(EXACT('Номенклатура'!$A$6:$A$205,B1374)*(ROW('Номенклатура'!$A$6:$A$205)-5)))&amp;"")</f>
        <v/>
      </c>
      <c r="F1374" s="18" t="str">
        <f>IF(OR(I1374="ОК",I1374="Учтено: добавьте пояснение"),IF(C1374="Приход",D1374,IF(C1374="Корректировка остатка",D1374,-D1374)),"")</f>
        <v/>
      </c>
      <c r="G1374" s="13"/>
      <c r="H1374" s="15" t="str">
        <f>IF(OR(B1374="",SUMPRODUCT(--EXACT('Номенклатура'!$A$6:$A$205,B1374))&lt;&gt;1),"",INDEX('Номенклатура'!$B$6:$B$205,SUMPRODUCT(EXACT('Номенклатура'!$A$6:$A$205,B1374)*(ROW('Номенклатура'!$A$6:$A$205)-5)))&amp;"")</f>
        <v/>
      </c>
      <c r="I1374" s="15" t="str">
        <f>IF(COUNTA(A1374:D1374,G1374)=0,"",IF(NOT(ISNUMBER(A1374)),"Укажите дату",IF(B1374="","Укажите код",IF(NOT(AND(ISTEXT(B1374),LEN(B1374)&gt;0,LEN(B1374)&lt;=30,ISNUMBER(FIND(LEFT(B1374,1),"ABCDEFGHIJKLMNOPQRSTUVWXYZ")),SUMPRODUCT((MID(B1374,{1,2,3,4,5,6,7,8,9,10,11,12,13,14,15,16,17,18,19,20,21,22,23,24,25,26,27,28,29,30},1)&lt;&gt;"")*ISERROR(FIND(MID(B1374,{1,2,3,4,5,6,7,8,9,10,11,12,13,14,15,16,17,18,19,20,21,22,23,24,25,26,27,28,29,30},1),"ABCDEFGHIJKLMNOPQRSTUVWXYZ0123456789-_")))=0,ISERROR(VALUE(B1374)))),"Недопустимый код: только латинские буквы A-Z в верхнем регистре, цифры, - и _; начало с буквы, до 30 символов (например MILK-001)",IF(SUMPRODUCT(--EXACT('Номенклатура'!$A$6:$A$205,B1374))=0,"Код не найден в номенклатуре",IF(SUMPRODUCT(--EXACT('Номенклатура'!$A$6:$A$205,B1374))&gt;1,"Код повторяется в номенклатуре",IF(ISNA(MATCH(C1374,{"Приход","Расход","Списание","Корректировка остатка"},0)),"Выберите тип операции",IF(NOT(ISNUMBER(D1374)),"Укажите количество",IF(D1374=0,"Количество не может быть 0",IF(AND(C1374&lt;&gt;"Корректировка остатка",D1374&lt;0),"Для этого типа количество положительное",IF(NOT(ISNUMBER('Номенклатура'!$C$2)),"Укажите дату начала учёта",IF(A1374&lt;INT('Номенклатура'!$C$2),"Раньше даты начала учёта: НЕ учтено",IF(AND(C1374="Корректировка остатка",TRIM(G1374)=""),"Учтено: добавьте пояснение","ОК")))))))))))))</f>
        <v/>
      </c>
    </row>
    <row r="1375" spans="1:9" x14ac:dyDescent="0.25">
      <c r="A1375" s="16"/>
      <c r="B1375" s="13"/>
      <c r="C1375" s="13"/>
      <c r="D1375" s="14"/>
      <c r="E1375" s="17" t="str">
        <f>IF(OR(B1375="",SUMPRODUCT(--EXACT('Номенклатура'!$A$6:$A$205,B1375))&lt;&gt;1),"",INDEX('Номенклатура'!$D$6:$D$205,SUMPRODUCT(EXACT('Номенклатура'!$A$6:$A$205,B1375)*(ROW('Номенклатура'!$A$6:$A$205)-5)))&amp;"")</f>
        <v/>
      </c>
      <c r="F1375" s="18" t="str">
        <f>IF(OR(I1375="ОК",I1375="Учтено: добавьте пояснение"),IF(C1375="Приход",D1375,IF(C1375="Корректировка остатка",D1375,-D1375)),"")</f>
        <v/>
      </c>
      <c r="G1375" s="13"/>
      <c r="H1375" s="15" t="str">
        <f>IF(OR(B1375="",SUMPRODUCT(--EXACT('Номенклатура'!$A$6:$A$205,B1375))&lt;&gt;1),"",INDEX('Номенклатура'!$B$6:$B$205,SUMPRODUCT(EXACT('Номенклатура'!$A$6:$A$205,B1375)*(ROW('Номенклатура'!$A$6:$A$205)-5)))&amp;"")</f>
        <v/>
      </c>
      <c r="I1375" s="15" t="str">
        <f>IF(COUNTA(A1375:D1375,G1375)=0,"",IF(NOT(ISNUMBER(A1375)),"Укажите дату",IF(B1375="","Укажите код",IF(NOT(AND(ISTEXT(B1375),LEN(B1375)&gt;0,LEN(B1375)&lt;=30,ISNUMBER(FIND(LEFT(B1375,1),"ABCDEFGHIJKLMNOPQRSTUVWXYZ")),SUMPRODUCT((MID(B1375,{1,2,3,4,5,6,7,8,9,10,11,12,13,14,15,16,17,18,19,20,21,22,23,24,25,26,27,28,29,30},1)&lt;&gt;"")*ISERROR(FIND(MID(B1375,{1,2,3,4,5,6,7,8,9,10,11,12,13,14,15,16,17,18,19,20,21,22,23,24,25,26,27,28,29,30},1),"ABCDEFGHIJKLMNOPQRSTUVWXYZ0123456789-_")))=0,ISERROR(VALUE(B1375)))),"Недопустимый код: только латинские буквы A-Z в верхнем регистре, цифры, - и _; начало с буквы, до 30 символов (например MILK-001)",IF(SUMPRODUCT(--EXACT('Номенклатура'!$A$6:$A$205,B1375))=0,"Код не найден в номенклатуре",IF(SUMPRODUCT(--EXACT('Номенклатура'!$A$6:$A$205,B1375))&gt;1,"Код повторяется в номенклатуре",IF(ISNA(MATCH(C1375,{"Приход","Расход","Списание","Корректировка остатка"},0)),"Выберите тип операции",IF(NOT(ISNUMBER(D1375)),"Укажите количество",IF(D1375=0,"Количество не может быть 0",IF(AND(C1375&lt;&gt;"Корректировка остатка",D1375&lt;0),"Для этого типа количество положительное",IF(NOT(ISNUMBER('Номенклатура'!$C$2)),"Укажите дату начала учёта",IF(A1375&lt;INT('Номенклатура'!$C$2),"Раньше даты начала учёта: НЕ учтено",IF(AND(C1375="Корректировка остатка",TRIM(G1375)=""),"Учтено: добавьте пояснение","ОК")))))))))))))</f>
        <v/>
      </c>
    </row>
    <row r="1376" spans="1:9" x14ac:dyDescent="0.25">
      <c r="A1376" s="16"/>
      <c r="B1376" s="13"/>
      <c r="C1376" s="13"/>
      <c r="D1376" s="14"/>
      <c r="E1376" s="17" t="str">
        <f>IF(OR(B1376="",SUMPRODUCT(--EXACT('Номенклатура'!$A$6:$A$205,B1376))&lt;&gt;1),"",INDEX('Номенклатура'!$D$6:$D$205,SUMPRODUCT(EXACT('Номенклатура'!$A$6:$A$205,B1376)*(ROW('Номенклатура'!$A$6:$A$205)-5)))&amp;"")</f>
        <v/>
      </c>
      <c r="F1376" s="18" t="str">
        <f>IF(OR(I1376="ОК",I1376="Учтено: добавьте пояснение"),IF(C1376="Приход",D1376,IF(C1376="Корректировка остатка",D1376,-D1376)),"")</f>
        <v/>
      </c>
      <c r="G1376" s="13"/>
      <c r="H1376" s="15" t="str">
        <f>IF(OR(B1376="",SUMPRODUCT(--EXACT('Номенклатура'!$A$6:$A$205,B1376))&lt;&gt;1),"",INDEX('Номенклатура'!$B$6:$B$205,SUMPRODUCT(EXACT('Номенклатура'!$A$6:$A$205,B1376)*(ROW('Номенклатура'!$A$6:$A$205)-5)))&amp;"")</f>
        <v/>
      </c>
      <c r="I1376" s="15" t="str">
        <f>IF(COUNTA(A1376:D1376,G1376)=0,"",IF(NOT(ISNUMBER(A1376)),"Укажите дату",IF(B1376="","Укажите код",IF(NOT(AND(ISTEXT(B1376),LEN(B1376)&gt;0,LEN(B1376)&lt;=30,ISNUMBER(FIND(LEFT(B1376,1),"ABCDEFGHIJKLMNOPQRSTUVWXYZ")),SUMPRODUCT((MID(B1376,{1,2,3,4,5,6,7,8,9,10,11,12,13,14,15,16,17,18,19,20,21,22,23,24,25,26,27,28,29,30},1)&lt;&gt;"")*ISERROR(FIND(MID(B1376,{1,2,3,4,5,6,7,8,9,10,11,12,13,14,15,16,17,18,19,20,21,22,23,24,25,26,27,28,29,30},1),"ABCDEFGHIJKLMNOPQRSTUVWXYZ0123456789-_")))=0,ISERROR(VALUE(B1376)))),"Недопустимый код: только латинские буквы A-Z в верхнем регистре, цифры, - и _; начало с буквы, до 30 символов (например MILK-001)",IF(SUMPRODUCT(--EXACT('Номенклатура'!$A$6:$A$205,B1376))=0,"Код не найден в номенклатуре",IF(SUMPRODUCT(--EXACT('Номенклатура'!$A$6:$A$205,B1376))&gt;1,"Код повторяется в номенклатуре",IF(ISNA(MATCH(C1376,{"Приход","Расход","Списание","Корректировка остатка"},0)),"Выберите тип операции",IF(NOT(ISNUMBER(D1376)),"Укажите количество",IF(D1376=0,"Количество не может быть 0",IF(AND(C1376&lt;&gt;"Корректировка остатка",D1376&lt;0),"Для этого типа количество положительное",IF(NOT(ISNUMBER('Номенклатура'!$C$2)),"Укажите дату начала учёта",IF(A1376&lt;INT('Номенклатура'!$C$2),"Раньше даты начала учёта: НЕ учтено",IF(AND(C1376="Корректировка остатка",TRIM(G1376)=""),"Учтено: добавьте пояснение","ОК")))))))))))))</f>
        <v/>
      </c>
    </row>
    <row r="1377" spans="1:9" x14ac:dyDescent="0.25">
      <c r="A1377" s="16"/>
      <c r="B1377" s="13"/>
      <c r="C1377" s="13"/>
      <c r="D1377" s="14"/>
      <c r="E1377" s="17" t="str">
        <f>IF(OR(B1377="",SUMPRODUCT(--EXACT('Номенклатура'!$A$6:$A$205,B1377))&lt;&gt;1),"",INDEX('Номенклатура'!$D$6:$D$205,SUMPRODUCT(EXACT('Номенклатура'!$A$6:$A$205,B1377)*(ROW('Номенклатура'!$A$6:$A$205)-5)))&amp;"")</f>
        <v/>
      </c>
      <c r="F1377" s="18" t="str">
        <f>IF(OR(I1377="ОК",I1377="Учтено: добавьте пояснение"),IF(C1377="Приход",D1377,IF(C1377="Корректировка остатка",D1377,-D1377)),"")</f>
        <v/>
      </c>
      <c r="G1377" s="13"/>
      <c r="H1377" s="15" t="str">
        <f>IF(OR(B1377="",SUMPRODUCT(--EXACT('Номенклатура'!$A$6:$A$205,B1377))&lt;&gt;1),"",INDEX('Номенклатура'!$B$6:$B$205,SUMPRODUCT(EXACT('Номенклатура'!$A$6:$A$205,B1377)*(ROW('Номенклатура'!$A$6:$A$205)-5)))&amp;"")</f>
        <v/>
      </c>
      <c r="I1377" s="15" t="str">
        <f>IF(COUNTA(A1377:D1377,G1377)=0,"",IF(NOT(ISNUMBER(A1377)),"Укажите дату",IF(B1377="","Укажите код",IF(NOT(AND(ISTEXT(B1377),LEN(B1377)&gt;0,LEN(B1377)&lt;=30,ISNUMBER(FIND(LEFT(B1377,1),"ABCDEFGHIJKLMNOPQRSTUVWXYZ")),SUMPRODUCT((MID(B1377,{1,2,3,4,5,6,7,8,9,10,11,12,13,14,15,16,17,18,19,20,21,22,23,24,25,26,27,28,29,30},1)&lt;&gt;"")*ISERROR(FIND(MID(B1377,{1,2,3,4,5,6,7,8,9,10,11,12,13,14,15,16,17,18,19,20,21,22,23,24,25,26,27,28,29,30},1),"ABCDEFGHIJKLMNOPQRSTUVWXYZ0123456789-_")))=0,ISERROR(VALUE(B1377)))),"Недопустимый код: только латинские буквы A-Z в верхнем регистре, цифры, - и _; начало с буквы, до 30 символов (например MILK-001)",IF(SUMPRODUCT(--EXACT('Номенклатура'!$A$6:$A$205,B1377))=0,"Код не найден в номенклатуре",IF(SUMPRODUCT(--EXACT('Номенклатура'!$A$6:$A$205,B1377))&gt;1,"Код повторяется в номенклатуре",IF(ISNA(MATCH(C1377,{"Приход","Расход","Списание","Корректировка остатка"},0)),"Выберите тип операции",IF(NOT(ISNUMBER(D1377)),"Укажите количество",IF(D1377=0,"Количество не может быть 0",IF(AND(C1377&lt;&gt;"Корректировка остатка",D1377&lt;0),"Для этого типа количество положительное",IF(NOT(ISNUMBER('Номенклатура'!$C$2)),"Укажите дату начала учёта",IF(A1377&lt;INT('Номенклатура'!$C$2),"Раньше даты начала учёта: НЕ учтено",IF(AND(C1377="Корректировка остатка",TRIM(G1377)=""),"Учтено: добавьте пояснение","ОК")))))))))))))</f>
        <v/>
      </c>
    </row>
    <row r="1378" spans="1:9" x14ac:dyDescent="0.25">
      <c r="A1378" s="16"/>
      <c r="B1378" s="13"/>
      <c r="C1378" s="13"/>
      <c r="D1378" s="14"/>
      <c r="E1378" s="17" t="str">
        <f>IF(OR(B1378="",SUMPRODUCT(--EXACT('Номенклатура'!$A$6:$A$205,B1378))&lt;&gt;1),"",INDEX('Номенклатура'!$D$6:$D$205,SUMPRODUCT(EXACT('Номенклатура'!$A$6:$A$205,B1378)*(ROW('Номенклатура'!$A$6:$A$205)-5)))&amp;"")</f>
        <v/>
      </c>
      <c r="F1378" s="18" t="str">
        <f>IF(OR(I1378="ОК",I1378="Учтено: добавьте пояснение"),IF(C1378="Приход",D1378,IF(C1378="Корректировка остатка",D1378,-D1378)),"")</f>
        <v/>
      </c>
      <c r="G1378" s="13"/>
      <c r="H1378" s="15" t="str">
        <f>IF(OR(B1378="",SUMPRODUCT(--EXACT('Номенклатура'!$A$6:$A$205,B1378))&lt;&gt;1),"",INDEX('Номенклатура'!$B$6:$B$205,SUMPRODUCT(EXACT('Номенклатура'!$A$6:$A$205,B1378)*(ROW('Номенклатура'!$A$6:$A$205)-5)))&amp;"")</f>
        <v/>
      </c>
      <c r="I1378" s="15" t="str">
        <f>IF(COUNTA(A1378:D1378,G1378)=0,"",IF(NOT(ISNUMBER(A1378)),"Укажите дату",IF(B1378="","Укажите код",IF(NOT(AND(ISTEXT(B1378),LEN(B1378)&gt;0,LEN(B1378)&lt;=30,ISNUMBER(FIND(LEFT(B1378,1),"ABCDEFGHIJKLMNOPQRSTUVWXYZ")),SUMPRODUCT((MID(B1378,{1,2,3,4,5,6,7,8,9,10,11,12,13,14,15,16,17,18,19,20,21,22,23,24,25,26,27,28,29,30},1)&lt;&gt;"")*ISERROR(FIND(MID(B1378,{1,2,3,4,5,6,7,8,9,10,11,12,13,14,15,16,17,18,19,20,21,22,23,24,25,26,27,28,29,30},1),"ABCDEFGHIJKLMNOPQRSTUVWXYZ0123456789-_")))=0,ISERROR(VALUE(B1378)))),"Недопустимый код: только латинские буквы A-Z в верхнем регистре, цифры, - и _; начало с буквы, до 30 символов (например MILK-001)",IF(SUMPRODUCT(--EXACT('Номенклатура'!$A$6:$A$205,B1378))=0,"Код не найден в номенклатуре",IF(SUMPRODUCT(--EXACT('Номенклатура'!$A$6:$A$205,B1378))&gt;1,"Код повторяется в номенклатуре",IF(ISNA(MATCH(C1378,{"Приход","Расход","Списание","Корректировка остатка"},0)),"Выберите тип операции",IF(NOT(ISNUMBER(D1378)),"Укажите количество",IF(D1378=0,"Количество не может быть 0",IF(AND(C1378&lt;&gt;"Корректировка остатка",D1378&lt;0),"Для этого типа количество положительное",IF(NOT(ISNUMBER('Номенклатура'!$C$2)),"Укажите дату начала учёта",IF(A1378&lt;INT('Номенклатура'!$C$2),"Раньше даты начала учёта: НЕ учтено",IF(AND(C1378="Корректировка остатка",TRIM(G1378)=""),"Учтено: добавьте пояснение","ОК")))))))))))))</f>
        <v/>
      </c>
    </row>
    <row r="1379" spans="1:9" x14ac:dyDescent="0.25">
      <c r="A1379" s="16"/>
      <c r="B1379" s="13"/>
      <c r="C1379" s="13"/>
      <c r="D1379" s="14"/>
      <c r="E1379" s="17" t="str">
        <f>IF(OR(B1379="",SUMPRODUCT(--EXACT('Номенклатура'!$A$6:$A$205,B1379))&lt;&gt;1),"",INDEX('Номенклатура'!$D$6:$D$205,SUMPRODUCT(EXACT('Номенклатура'!$A$6:$A$205,B1379)*(ROW('Номенклатура'!$A$6:$A$205)-5)))&amp;"")</f>
        <v/>
      </c>
      <c r="F1379" s="18" t="str">
        <f>IF(OR(I1379="ОК",I1379="Учтено: добавьте пояснение"),IF(C1379="Приход",D1379,IF(C1379="Корректировка остатка",D1379,-D1379)),"")</f>
        <v/>
      </c>
      <c r="G1379" s="13"/>
      <c r="H1379" s="15" t="str">
        <f>IF(OR(B1379="",SUMPRODUCT(--EXACT('Номенклатура'!$A$6:$A$205,B1379))&lt;&gt;1),"",INDEX('Номенклатура'!$B$6:$B$205,SUMPRODUCT(EXACT('Номенклатура'!$A$6:$A$205,B1379)*(ROW('Номенклатура'!$A$6:$A$205)-5)))&amp;"")</f>
        <v/>
      </c>
      <c r="I1379" s="15" t="str">
        <f>IF(COUNTA(A1379:D1379,G1379)=0,"",IF(NOT(ISNUMBER(A1379)),"Укажите дату",IF(B1379="","Укажите код",IF(NOT(AND(ISTEXT(B1379),LEN(B1379)&gt;0,LEN(B1379)&lt;=30,ISNUMBER(FIND(LEFT(B1379,1),"ABCDEFGHIJKLMNOPQRSTUVWXYZ")),SUMPRODUCT((MID(B1379,{1,2,3,4,5,6,7,8,9,10,11,12,13,14,15,16,17,18,19,20,21,22,23,24,25,26,27,28,29,30},1)&lt;&gt;"")*ISERROR(FIND(MID(B1379,{1,2,3,4,5,6,7,8,9,10,11,12,13,14,15,16,17,18,19,20,21,22,23,24,25,26,27,28,29,30},1),"ABCDEFGHIJKLMNOPQRSTUVWXYZ0123456789-_")))=0,ISERROR(VALUE(B1379)))),"Недопустимый код: только латинские буквы A-Z в верхнем регистре, цифры, - и _; начало с буквы, до 30 символов (например MILK-001)",IF(SUMPRODUCT(--EXACT('Номенклатура'!$A$6:$A$205,B1379))=0,"Код не найден в номенклатуре",IF(SUMPRODUCT(--EXACT('Номенклатура'!$A$6:$A$205,B1379))&gt;1,"Код повторяется в номенклатуре",IF(ISNA(MATCH(C1379,{"Приход","Расход","Списание","Корректировка остатка"},0)),"Выберите тип операции",IF(NOT(ISNUMBER(D1379)),"Укажите количество",IF(D1379=0,"Количество не может быть 0",IF(AND(C1379&lt;&gt;"Корректировка остатка",D1379&lt;0),"Для этого типа количество положительное",IF(NOT(ISNUMBER('Номенклатура'!$C$2)),"Укажите дату начала учёта",IF(A1379&lt;INT('Номенклатура'!$C$2),"Раньше даты начала учёта: НЕ учтено",IF(AND(C1379="Корректировка остатка",TRIM(G1379)=""),"Учтено: добавьте пояснение","ОК")))))))))))))</f>
        <v/>
      </c>
    </row>
    <row r="1380" spans="1:9" x14ac:dyDescent="0.25">
      <c r="A1380" s="16"/>
      <c r="B1380" s="13"/>
      <c r="C1380" s="13"/>
      <c r="D1380" s="14"/>
      <c r="E1380" s="17" t="str">
        <f>IF(OR(B1380="",SUMPRODUCT(--EXACT('Номенклатура'!$A$6:$A$205,B1380))&lt;&gt;1),"",INDEX('Номенклатура'!$D$6:$D$205,SUMPRODUCT(EXACT('Номенклатура'!$A$6:$A$205,B1380)*(ROW('Номенклатура'!$A$6:$A$205)-5)))&amp;"")</f>
        <v/>
      </c>
      <c r="F1380" s="18" t="str">
        <f>IF(OR(I1380="ОК",I1380="Учтено: добавьте пояснение"),IF(C1380="Приход",D1380,IF(C1380="Корректировка остатка",D1380,-D1380)),"")</f>
        <v/>
      </c>
      <c r="G1380" s="13"/>
      <c r="H1380" s="15" t="str">
        <f>IF(OR(B1380="",SUMPRODUCT(--EXACT('Номенклатура'!$A$6:$A$205,B1380))&lt;&gt;1),"",INDEX('Номенклатура'!$B$6:$B$205,SUMPRODUCT(EXACT('Номенклатура'!$A$6:$A$205,B1380)*(ROW('Номенклатура'!$A$6:$A$205)-5)))&amp;"")</f>
        <v/>
      </c>
      <c r="I1380" s="15" t="str">
        <f>IF(COUNTA(A1380:D1380,G1380)=0,"",IF(NOT(ISNUMBER(A1380)),"Укажите дату",IF(B1380="","Укажите код",IF(NOT(AND(ISTEXT(B1380),LEN(B1380)&gt;0,LEN(B1380)&lt;=30,ISNUMBER(FIND(LEFT(B1380,1),"ABCDEFGHIJKLMNOPQRSTUVWXYZ")),SUMPRODUCT((MID(B1380,{1,2,3,4,5,6,7,8,9,10,11,12,13,14,15,16,17,18,19,20,21,22,23,24,25,26,27,28,29,30},1)&lt;&gt;"")*ISERROR(FIND(MID(B1380,{1,2,3,4,5,6,7,8,9,10,11,12,13,14,15,16,17,18,19,20,21,22,23,24,25,26,27,28,29,30},1),"ABCDEFGHIJKLMNOPQRSTUVWXYZ0123456789-_")))=0,ISERROR(VALUE(B1380)))),"Недопустимый код: только латинские буквы A-Z в верхнем регистре, цифры, - и _; начало с буквы, до 30 символов (например MILK-001)",IF(SUMPRODUCT(--EXACT('Номенклатура'!$A$6:$A$205,B1380))=0,"Код не найден в номенклатуре",IF(SUMPRODUCT(--EXACT('Номенклатура'!$A$6:$A$205,B1380))&gt;1,"Код повторяется в номенклатуре",IF(ISNA(MATCH(C1380,{"Приход","Расход","Списание","Корректировка остатка"},0)),"Выберите тип операции",IF(NOT(ISNUMBER(D1380)),"Укажите количество",IF(D1380=0,"Количество не может быть 0",IF(AND(C1380&lt;&gt;"Корректировка остатка",D1380&lt;0),"Для этого типа количество положительное",IF(NOT(ISNUMBER('Номенклатура'!$C$2)),"Укажите дату начала учёта",IF(A1380&lt;INT('Номенклатура'!$C$2),"Раньше даты начала учёта: НЕ учтено",IF(AND(C1380="Корректировка остатка",TRIM(G1380)=""),"Учтено: добавьте пояснение","ОК")))))))))))))</f>
        <v/>
      </c>
    </row>
    <row r="1381" spans="1:9" x14ac:dyDescent="0.25">
      <c r="A1381" s="16"/>
      <c r="B1381" s="13"/>
      <c r="C1381" s="13"/>
      <c r="D1381" s="14"/>
      <c r="E1381" s="17" t="str">
        <f>IF(OR(B1381="",SUMPRODUCT(--EXACT('Номенклатура'!$A$6:$A$205,B1381))&lt;&gt;1),"",INDEX('Номенклатура'!$D$6:$D$205,SUMPRODUCT(EXACT('Номенклатура'!$A$6:$A$205,B1381)*(ROW('Номенклатура'!$A$6:$A$205)-5)))&amp;"")</f>
        <v/>
      </c>
      <c r="F1381" s="18" t="str">
        <f>IF(OR(I1381="ОК",I1381="Учтено: добавьте пояснение"),IF(C1381="Приход",D1381,IF(C1381="Корректировка остатка",D1381,-D1381)),"")</f>
        <v/>
      </c>
      <c r="G1381" s="13"/>
      <c r="H1381" s="15" t="str">
        <f>IF(OR(B1381="",SUMPRODUCT(--EXACT('Номенклатура'!$A$6:$A$205,B1381))&lt;&gt;1),"",INDEX('Номенклатура'!$B$6:$B$205,SUMPRODUCT(EXACT('Номенклатура'!$A$6:$A$205,B1381)*(ROW('Номенклатура'!$A$6:$A$205)-5)))&amp;"")</f>
        <v/>
      </c>
      <c r="I1381" s="15" t="str">
        <f>IF(COUNTA(A1381:D1381,G1381)=0,"",IF(NOT(ISNUMBER(A1381)),"Укажите дату",IF(B1381="","Укажите код",IF(NOT(AND(ISTEXT(B1381),LEN(B1381)&gt;0,LEN(B1381)&lt;=30,ISNUMBER(FIND(LEFT(B1381,1),"ABCDEFGHIJKLMNOPQRSTUVWXYZ")),SUMPRODUCT((MID(B1381,{1,2,3,4,5,6,7,8,9,10,11,12,13,14,15,16,17,18,19,20,21,22,23,24,25,26,27,28,29,30},1)&lt;&gt;"")*ISERROR(FIND(MID(B1381,{1,2,3,4,5,6,7,8,9,10,11,12,13,14,15,16,17,18,19,20,21,22,23,24,25,26,27,28,29,30},1),"ABCDEFGHIJKLMNOPQRSTUVWXYZ0123456789-_")))=0,ISERROR(VALUE(B1381)))),"Недопустимый код: только латинские буквы A-Z в верхнем регистре, цифры, - и _; начало с буквы, до 30 символов (например MILK-001)",IF(SUMPRODUCT(--EXACT('Номенклатура'!$A$6:$A$205,B1381))=0,"Код не найден в номенклатуре",IF(SUMPRODUCT(--EXACT('Номенклатура'!$A$6:$A$205,B1381))&gt;1,"Код повторяется в номенклатуре",IF(ISNA(MATCH(C1381,{"Приход","Расход","Списание","Корректировка остатка"},0)),"Выберите тип операции",IF(NOT(ISNUMBER(D1381)),"Укажите количество",IF(D1381=0,"Количество не может быть 0",IF(AND(C1381&lt;&gt;"Корректировка остатка",D1381&lt;0),"Для этого типа количество положительное",IF(NOT(ISNUMBER('Номенклатура'!$C$2)),"Укажите дату начала учёта",IF(A1381&lt;INT('Номенклатура'!$C$2),"Раньше даты начала учёта: НЕ учтено",IF(AND(C1381="Корректировка остатка",TRIM(G1381)=""),"Учтено: добавьте пояснение","ОК")))))))))))))</f>
        <v/>
      </c>
    </row>
    <row r="1382" spans="1:9" x14ac:dyDescent="0.25">
      <c r="A1382" s="16"/>
      <c r="B1382" s="13"/>
      <c r="C1382" s="13"/>
      <c r="D1382" s="14"/>
      <c r="E1382" s="17" t="str">
        <f>IF(OR(B1382="",SUMPRODUCT(--EXACT('Номенклатура'!$A$6:$A$205,B1382))&lt;&gt;1),"",INDEX('Номенклатура'!$D$6:$D$205,SUMPRODUCT(EXACT('Номенклатура'!$A$6:$A$205,B1382)*(ROW('Номенклатура'!$A$6:$A$205)-5)))&amp;"")</f>
        <v/>
      </c>
      <c r="F1382" s="18" t="str">
        <f>IF(OR(I1382="ОК",I1382="Учтено: добавьте пояснение"),IF(C1382="Приход",D1382,IF(C1382="Корректировка остатка",D1382,-D1382)),"")</f>
        <v/>
      </c>
      <c r="G1382" s="13"/>
      <c r="H1382" s="15" t="str">
        <f>IF(OR(B1382="",SUMPRODUCT(--EXACT('Номенклатура'!$A$6:$A$205,B1382))&lt;&gt;1),"",INDEX('Номенклатура'!$B$6:$B$205,SUMPRODUCT(EXACT('Номенклатура'!$A$6:$A$205,B1382)*(ROW('Номенклатура'!$A$6:$A$205)-5)))&amp;"")</f>
        <v/>
      </c>
      <c r="I1382" s="15" t="str">
        <f>IF(COUNTA(A1382:D1382,G1382)=0,"",IF(NOT(ISNUMBER(A1382)),"Укажите дату",IF(B1382="","Укажите код",IF(NOT(AND(ISTEXT(B1382),LEN(B1382)&gt;0,LEN(B1382)&lt;=30,ISNUMBER(FIND(LEFT(B1382,1),"ABCDEFGHIJKLMNOPQRSTUVWXYZ")),SUMPRODUCT((MID(B1382,{1,2,3,4,5,6,7,8,9,10,11,12,13,14,15,16,17,18,19,20,21,22,23,24,25,26,27,28,29,30},1)&lt;&gt;"")*ISERROR(FIND(MID(B1382,{1,2,3,4,5,6,7,8,9,10,11,12,13,14,15,16,17,18,19,20,21,22,23,24,25,26,27,28,29,30},1),"ABCDEFGHIJKLMNOPQRSTUVWXYZ0123456789-_")))=0,ISERROR(VALUE(B1382)))),"Недопустимый код: только латинские буквы A-Z в верхнем регистре, цифры, - и _; начало с буквы, до 30 символов (например MILK-001)",IF(SUMPRODUCT(--EXACT('Номенклатура'!$A$6:$A$205,B1382))=0,"Код не найден в номенклатуре",IF(SUMPRODUCT(--EXACT('Номенклатура'!$A$6:$A$205,B1382))&gt;1,"Код повторяется в номенклатуре",IF(ISNA(MATCH(C1382,{"Приход","Расход","Списание","Корректировка остатка"},0)),"Выберите тип операции",IF(NOT(ISNUMBER(D1382)),"Укажите количество",IF(D1382=0,"Количество не может быть 0",IF(AND(C1382&lt;&gt;"Корректировка остатка",D1382&lt;0),"Для этого типа количество положительное",IF(NOT(ISNUMBER('Номенклатура'!$C$2)),"Укажите дату начала учёта",IF(A1382&lt;INT('Номенклатура'!$C$2),"Раньше даты начала учёта: НЕ учтено",IF(AND(C1382="Корректировка остатка",TRIM(G1382)=""),"Учтено: добавьте пояснение","ОК")))))))))))))</f>
        <v/>
      </c>
    </row>
    <row r="1383" spans="1:9" x14ac:dyDescent="0.25">
      <c r="A1383" s="16"/>
      <c r="B1383" s="13"/>
      <c r="C1383" s="13"/>
      <c r="D1383" s="14"/>
      <c r="E1383" s="17" t="str">
        <f>IF(OR(B1383="",SUMPRODUCT(--EXACT('Номенклатура'!$A$6:$A$205,B1383))&lt;&gt;1),"",INDEX('Номенклатура'!$D$6:$D$205,SUMPRODUCT(EXACT('Номенклатура'!$A$6:$A$205,B1383)*(ROW('Номенклатура'!$A$6:$A$205)-5)))&amp;"")</f>
        <v/>
      </c>
      <c r="F1383" s="18" t="str">
        <f>IF(OR(I1383="ОК",I1383="Учтено: добавьте пояснение"),IF(C1383="Приход",D1383,IF(C1383="Корректировка остатка",D1383,-D1383)),"")</f>
        <v/>
      </c>
      <c r="G1383" s="13"/>
      <c r="H1383" s="15" t="str">
        <f>IF(OR(B1383="",SUMPRODUCT(--EXACT('Номенклатура'!$A$6:$A$205,B1383))&lt;&gt;1),"",INDEX('Номенклатура'!$B$6:$B$205,SUMPRODUCT(EXACT('Номенклатура'!$A$6:$A$205,B1383)*(ROW('Номенклатура'!$A$6:$A$205)-5)))&amp;"")</f>
        <v/>
      </c>
      <c r="I1383" s="15" t="str">
        <f>IF(COUNTA(A1383:D1383,G1383)=0,"",IF(NOT(ISNUMBER(A1383)),"Укажите дату",IF(B1383="","Укажите код",IF(NOT(AND(ISTEXT(B1383),LEN(B1383)&gt;0,LEN(B1383)&lt;=30,ISNUMBER(FIND(LEFT(B1383,1),"ABCDEFGHIJKLMNOPQRSTUVWXYZ")),SUMPRODUCT((MID(B1383,{1,2,3,4,5,6,7,8,9,10,11,12,13,14,15,16,17,18,19,20,21,22,23,24,25,26,27,28,29,30},1)&lt;&gt;"")*ISERROR(FIND(MID(B1383,{1,2,3,4,5,6,7,8,9,10,11,12,13,14,15,16,17,18,19,20,21,22,23,24,25,26,27,28,29,30},1),"ABCDEFGHIJKLMNOPQRSTUVWXYZ0123456789-_")))=0,ISERROR(VALUE(B1383)))),"Недопустимый код: только латинские буквы A-Z в верхнем регистре, цифры, - и _; начало с буквы, до 30 символов (например MILK-001)",IF(SUMPRODUCT(--EXACT('Номенклатура'!$A$6:$A$205,B1383))=0,"Код не найден в номенклатуре",IF(SUMPRODUCT(--EXACT('Номенклатура'!$A$6:$A$205,B1383))&gt;1,"Код повторяется в номенклатуре",IF(ISNA(MATCH(C1383,{"Приход","Расход","Списание","Корректировка остатка"},0)),"Выберите тип операции",IF(NOT(ISNUMBER(D1383)),"Укажите количество",IF(D1383=0,"Количество не может быть 0",IF(AND(C1383&lt;&gt;"Корректировка остатка",D1383&lt;0),"Для этого типа количество положительное",IF(NOT(ISNUMBER('Номенклатура'!$C$2)),"Укажите дату начала учёта",IF(A1383&lt;INT('Номенклатура'!$C$2),"Раньше даты начала учёта: НЕ учтено",IF(AND(C1383="Корректировка остатка",TRIM(G1383)=""),"Учтено: добавьте пояснение","ОК")))))))))))))</f>
        <v/>
      </c>
    </row>
    <row r="1384" spans="1:9" x14ac:dyDescent="0.25">
      <c r="A1384" s="16"/>
      <c r="B1384" s="13"/>
      <c r="C1384" s="13"/>
      <c r="D1384" s="14"/>
      <c r="E1384" s="17" t="str">
        <f>IF(OR(B1384="",SUMPRODUCT(--EXACT('Номенклатура'!$A$6:$A$205,B1384))&lt;&gt;1),"",INDEX('Номенклатура'!$D$6:$D$205,SUMPRODUCT(EXACT('Номенклатура'!$A$6:$A$205,B1384)*(ROW('Номенклатура'!$A$6:$A$205)-5)))&amp;"")</f>
        <v/>
      </c>
      <c r="F1384" s="18" t="str">
        <f>IF(OR(I1384="ОК",I1384="Учтено: добавьте пояснение"),IF(C1384="Приход",D1384,IF(C1384="Корректировка остатка",D1384,-D1384)),"")</f>
        <v/>
      </c>
      <c r="G1384" s="13"/>
      <c r="H1384" s="15" t="str">
        <f>IF(OR(B1384="",SUMPRODUCT(--EXACT('Номенклатура'!$A$6:$A$205,B1384))&lt;&gt;1),"",INDEX('Номенклатура'!$B$6:$B$205,SUMPRODUCT(EXACT('Номенклатура'!$A$6:$A$205,B1384)*(ROW('Номенклатура'!$A$6:$A$205)-5)))&amp;"")</f>
        <v/>
      </c>
      <c r="I1384" s="15" t="str">
        <f>IF(COUNTA(A1384:D1384,G1384)=0,"",IF(NOT(ISNUMBER(A1384)),"Укажите дату",IF(B1384="","Укажите код",IF(NOT(AND(ISTEXT(B1384),LEN(B1384)&gt;0,LEN(B1384)&lt;=30,ISNUMBER(FIND(LEFT(B1384,1),"ABCDEFGHIJKLMNOPQRSTUVWXYZ")),SUMPRODUCT((MID(B1384,{1,2,3,4,5,6,7,8,9,10,11,12,13,14,15,16,17,18,19,20,21,22,23,24,25,26,27,28,29,30},1)&lt;&gt;"")*ISERROR(FIND(MID(B1384,{1,2,3,4,5,6,7,8,9,10,11,12,13,14,15,16,17,18,19,20,21,22,23,24,25,26,27,28,29,30},1),"ABCDEFGHIJKLMNOPQRSTUVWXYZ0123456789-_")))=0,ISERROR(VALUE(B1384)))),"Недопустимый код: только латинские буквы A-Z в верхнем регистре, цифры, - и _; начало с буквы, до 30 символов (например MILK-001)",IF(SUMPRODUCT(--EXACT('Номенклатура'!$A$6:$A$205,B1384))=0,"Код не найден в номенклатуре",IF(SUMPRODUCT(--EXACT('Номенклатура'!$A$6:$A$205,B1384))&gt;1,"Код повторяется в номенклатуре",IF(ISNA(MATCH(C1384,{"Приход","Расход","Списание","Корректировка остатка"},0)),"Выберите тип операции",IF(NOT(ISNUMBER(D1384)),"Укажите количество",IF(D1384=0,"Количество не может быть 0",IF(AND(C1384&lt;&gt;"Корректировка остатка",D1384&lt;0),"Для этого типа количество положительное",IF(NOT(ISNUMBER('Номенклатура'!$C$2)),"Укажите дату начала учёта",IF(A1384&lt;INT('Номенклатура'!$C$2),"Раньше даты начала учёта: НЕ учтено",IF(AND(C1384="Корректировка остатка",TRIM(G1384)=""),"Учтено: добавьте пояснение","ОК")))))))))))))</f>
        <v/>
      </c>
    </row>
    <row r="1385" spans="1:9" x14ac:dyDescent="0.25">
      <c r="A1385" s="16"/>
      <c r="B1385" s="13"/>
      <c r="C1385" s="13"/>
      <c r="D1385" s="14"/>
      <c r="E1385" s="17" t="str">
        <f>IF(OR(B1385="",SUMPRODUCT(--EXACT('Номенклатура'!$A$6:$A$205,B1385))&lt;&gt;1),"",INDEX('Номенклатура'!$D$6:$D$205,SUMPRODUCT(EXACT('Номенклатура'!$A$6:$A$205,B1385)*(ROW('Номенклатура'!$A$6:$A$205)-5)))&amp;"")</f>
        <v/>
      </c>
      <c r="F1385" s="18" t="str">
        <f>IF(OR(I1385="ОК",I1385="Учтено: добавьте пояснение"),IF(C1385="Приход",D1385,IF(C1385="Корректировка остатка",D1385,-D1385)),"")</f>
        <v/>
      </c>
      <c r="G1385" s="13"/>
      <c r="H1385" s="15" t="str">
        <f>IF(OR(B1385="",SUMPRODUCT(--EXACT('Номенклатура'!$A$6:$A$205,B1385))&lt;&gt;1),"",INDEX('Номенклатура'!$B$6:$B$205,SUMPRODUCT(EXACT('Номенклатура'!$A$6:$A$205,B1385)*(ROW('Номенклатура'!$A$6:$A$205)-5)))&amp;"")</f>
        <v/>
      </c>
      <c r="I1385" s="15" t="str">
        <f>IF(COUNTA(A1385:D1385,G1385)=0,"",IF(NOT(ISNUMBER(A1385)),"Укажите дату",IF(B1385="","Укажите код",IF(NOT(AND(ISTEXT(B1385),LEN(B1385)&gt;0,LEN(B1385)&lt;=30,ISNUMBER(FIND(LEFT(B1385,1),"ABCDEFGHIJKLMNOPQRSTUVWXYZ")),SUMPRODUCT((MID(B1385,{1,2,3,4,5,6,7,8,9,10,11,12,13,14,15,16,17,18,19,20,21,22,23,24,25,26,27,28,29,30},1)&lt;&gt;"")*ISERROR(FIND(MID(B1385,{1,2,3,4,5,6,7,8,9,10,11,12,13,14,15,16,17,18,19,20,21,22,23,24,25,26,27,28,29,30},1),"ABCDEFGHIJKLMNOPQRSTUVWXYZ0123456789-_")))=0,ISERROR(VALUE(B1385)))),"Недопустимый код: только латинские буквы A-Z в верхнем регистре, цифры, - и _; начало с буквы, до 30 символов (например MILK-001)",IF(SUMPRODUCT(--EXACT('Номенклатура'!$A$6:$A$205,B1385))=0,"Код не найден в номенклатуре",IF(SUMPRODUCT(--EXACT('Номенклатура'!$A$6:$A$205,B1385))&gt;1,"Код повторяется в номенклатуре",IF(ISNA(MATCH(C1385,{"Приход","Расход","Списание","Корректировка остатка"},0)),"Выберите тип операции",IF(NOT(ISNUMBER(D1385)),"Укажите количество",IF(D1385=0,"Количество не может быть 0",IF(AND(C1385&lt;&gt;"Корректировка остатка",D1385&lt;0),"Для этого типа количество положительное",IF(NOT(ISNUMBER('Номенклатура'!$C$2)),"Укажите дату начала учёта",IF(A1385&lt;INT('Номенклатура'!$C$2),"Раньше даты начала учёта: НЕ учтено",IF(AND(C1385="Корректировка остатка",TRIM(G1385)=""),"Учтено: добавьте пояснение","ОК")))))))))))))</f>
        <v/>
      </c>
    </row>
    <row r="1386" spans="1:9" x14ac:dyDescent="0.25">
      <c r="A1386" s="16"/>
      <c r="B1386" s="13"/>
      <c r="C1386" s="13"/>
      <c r="D1386" s="14"/>
      <c r="E1386" s="17" t="str">
        <f>IF(OR(B1386="",SUMPRODUCT(--EXACT('Номенклатура'!$A$6:$A$205,B1386))&lt;&gt;1),"",INDEX('Номенклатура'!$D$6:$D$205,SUMPRODUCT(EXACT('Номенклатура'!$A$6:$A$205,B1386)*(ROW('Номенклатура'!$A$6:$A$205)-5)))&amp;"")</f>
        <v/>
      </c>
      <c r="F1386" s="18" t="str">
        <f>IF(OR(I1386="ОК",I1386="Учтено: добавьте пояснение"),IF(C1386="Приход",D1386,IF(C1386="Корректировка остатка",D1386,-D1386)),"")</f>
        <v/>
      </c>
      <c r="G1386" s="13"/>
      <c r="H1386" s="15" t="str">
        <f>IF(OR(B1386="",SUMPRODUCT(--EXACT('Номенклатура'!$A$6:$A$205,B1386))&lt;&gt;1),"",INDEX('Номенклатура'!$B$6:$B$205,SUMPRODUCT(EXACT('Номенклатура'!$A$6:$A$205,B1386)*(ROW('Номенклатура'!$A$6:$A$205)-5)))&amp;"")</f>
        <v/>
      </c>
      <c r="I1386" s="15" t="str">
        <f>IF(COUNTA(A1386:D1386,G1386)=0,"",IF(NOT(ISNUMBER(A1386)),"Укажите дату",IF(B1386="","Укажите код",IF(NOT(AND(ISTEXT(B1386),LEN(B1386)&gt;0,LEN(B1386)&lt;=30,ISNUMBER(FIND(LEFT(B1386,1),"ABCDEFGHIJKLMNOPQRSTUVWXYZ")),SUMPRODUCT((MID(B1386,{1,2,3,4,5,6,7,8,9,10,11,12,13,14,15,16,17,18,19,20,21,22,23,24,25,26,27,28,29,30},1)&lt;&gt;"")*ISERROR(FIND(MID(B1386,{1,2,3,4,5,6,7,8,9,10,11,12,13,14,15,16,17,18,19,20,21,22,23,24,25,26,27,28,29,30},1),"ABCDEFGHIJKLMNOPQRSTUVWXYZ0123456789-_")))=0,ISERROR(VALUE(B1386)))),"Недопустимый код: только латинские буквы A-Z в верхнем регистре, цифры, - и _; начало с буквы, до 30 символов (например MILK-001)",IF(SUMPRODUCT(--EXACT('Номенклатура'!$A$6:$A$205,B1386))=0,"Код не найден в номенклатуре",IF(SUMPRODUCT(--EXACT('Номенклатура'!$A$6:$A$205,B1386))&gt;1,"Код повторяется в номенклатуре",IF(ISNA(MATCH(C1386,{"Приход","Расход","Списание","Корректировка остатка"},0)),"Выберите тип операции",IF(NOT(ISNUMBER(D1386)),"Укажите количество",IF(D1386=0,"Количество не может быть 0",IF(AND(C1386&lt;&gt;"Корректировка остатка",D1386&lt;0),"Для этого типа количество положительное",IF(NOT(ISNUMBER('Номенклатура'!$C$2)),"Укажите дату начала учёта",IF(A1386&lt;INT('Номенклатура'!$C$2),"Раньше даты начала учёта: НЕ учтено",IF(AND(C1386="Корректировка остатка",TRIM(G1386)=""),"Учтено: добавьте пояснение","ОК")))))))))))))</f>
        <v/>
      </c>
    </row>
    <row r="1387" spans="1:9" x14ac:dyDescent="0.25">
      <c r="A1387" s="16"/>
      <c r="B1387" s="13"/>
      <c r="C1387" s="13"/>
      <c r="D1387" s="14"/>
      <c r="E1387" s="17" t="str">
        <f>IF(OR(B1387="",SUMPRODUCT(--EXACT('Номенклатура'!$A$6:$A$205,B1387))&lt;&gt;1),"",INDEX('Номенклатура'!$D$6:$D$205,SUMPRODUCT(EXACT('Номенклатура'!$A$6:$A$205,B1387)*(ROW('Номенклатура'!$A$6:$A$205)-5)))&amp;"")</f>
        <v/>
      </c>
      <c r="F1387" s="18" t="str">
        <f>IF(OR(I1387="ОК",I1387="Учтено: добавьте пояснение"),IF(C1387="Приход",D1387,IF(C1387="Корректировка остатка",D1387,-D1387)),"")</f>
        <v/>
      </c>
      <c r="G1387" s="13"/>
      <c r="H1387" s="15" t="str">
        <f>IF(OR(B1387="",SUMPRODUCT(--EXACT('Номенклатура'!$A$6:$A$205,B1387))&lt;&gt;1),"",INDEX('Номенклатура'!$B$6:$B$205,SUMPRODUCT(EXACT('Номенклатура'!$A$6:$A$205,B1387)*(ROW('Номенклатура'!$A$6:$A$205)-5)))&amp;"")</f>
        <v/>
      </c>
      <c r="I1387" s="15" t="str">
        <f>IF(COUNTA(A1387:D1387,G1387)=0,"",IF(NOT(ISNUMBER(A1387)),"Укажите дату",IF(B1387="","Укажите код",IF(NOT(AND(ISTEXT(B1387),LEN(B1387)&gt;0,LEN(B1387)&lt;=30,ISNUMBER(FIND(LEFT(B1387,1),"ABCDEFGHIJKLMNOPQRSTUVWXYZ")),SUMPRODUCT((MID(B1387,{1,2,3,4,5,6,7,8,9,10,11,12,13,14,15,16,17,18,19,20,21,22,23,24,25,26,27,28,29,30},1)&lt;&gt;"")*ISERROR(FIND(MID(B1387,{1,2,3,4,5,6,7,8,9,10,11,12,13,14,15,16,17,18,19,20,21,22,23,24,25,26,27,28,29,30},1),"ABCDEFGHIJKLMNOPQRSTUVWXYZ0123456789-_")))=0,ISERROR(VALUE(B1387)))),"Недопустимый код: только латинские буквы A-Z в верхнем регистре, цифры, - и _; начало с буквы, до 30 символов (например MILK-001)",IF(SUMPRODUCT(--EXACT('Номенклатура'!$A$6:$A$205,B1387))=0,"Код не найден в номенклатуре",IF(SUMPRODUCT(--EXACT('Номенклатура'!$A$6:$A$205,B1387))&gt;1,"Код повторяется в номенклатуре",IF(ISNA(MATCH(C1387,{"Приход","Расход","Списание","Корректировка остатка"},0)),"Выберите тип операции",IF(NOT(ISNUMBER(D1387)),"Укажите количество",IF(D1387=0,"Количество не может быть 0",IF(AND(C1387&lt;&gt;"Корректировка остатка",D1387&lt;0),"Для этого типа количество положительное",IF(NOT(ISNUMBER('Номенклатура'!$C$2)),"Укажите дату начала учёта",IF(A1387&lt;INT('Номенклатура'!$C$2),"Раньше даты начала учёта: НЕ учтено",IF(AND(C1387="Корректировка остатка",TRIM(G1387)=""),"Учтено: добавьте пояснение","ОК")))))))))))))</f>
        <v/>
      </c>
    </row>
    <row r="1388" spans="1:9" x14ac:dyDescent="0.25">
      <c r="A1388" s="16"/>
      <c r="B1388" s="13"/>
      <c r="C1388" s="13"/>
      <c r="D1388" s="14"/>
      <c r="E1388" s="17" t="str">
        <f>IF(OR(B1388="",SUMPRODUCT(--EXACT('Номенклатура'!$A$6:$A$205,B1388))&lt;&gt;1),"",INDEX('Номенклатура'!$D$6:$D$205,SUMPRODUCT(EXACT('Номенклатура'!$A$6:$A$205,B1388)*(ROW('Номенклатура'!$A$6:$A$205)-5)))&amp;"")</f>
        <v/>
      </c>
      <c r="F1388" s="18" t="str">
        <f>IF(OR(I1388="ОК",I1388="Учтено: добавьте пояснение"),IF(C1388="Приход",D1388,IF(C1388="Корректировка остатка",D1388,-D1388)),"")</f>
        <v/>
      </c>
      <c r="G1388" s="13"/>
      <c r="H1388" s="15" t="str">
        <f>IF(OR(B1388="",SUMPRODUCT(--EXACT('Номенклатура'!$A$6:$A$205,B1388))&lt;&gt;1),"",INDEX('Номенклатура'!$B$6:$B$205,SUMPRODUCT(EXACT('Номенклатура'!$A$6:$A$205,B1388)*(ROW('Номенклатура'!$A$6:$A$205)-5)))&amp;"")</f>
        <v/>
      </c>
      <c r="I1388" s="15" t="str">
        <f>IF(COUNTA(A1388:D1388,G1388)=0,"",IF(NOT(ISNUMBER(A1388)),"Укажите дату",IF(B1388="","Укажите код",IF(NOT(AND(ISTEXT(B1388),LEN(B1388)&gt;0,LEN(B1388)&lt;=30,ISNUMBER(FIND(LEFT(B1388,1),"ABCDEFGHIJKLMNOPQRSTUVWXYZ")),SUMPRODUCT((MID(B1388,{1,2,3,4,5,6,7,8,9,10,11,12,13,14,15,16,17,18,19,20,21,22,23,24,25,26,27,28,29,30},1)&lt;&gt;"")*ISERROR(FIND(MID(B1388,{1,2,3,4,5,6,7,8,9,10,11,12,13,14,15,16,17,18,19,20,21,22,23,24,25,26,27,28,29,30},1),"ABCDEFGHIJKLMNOPQRSTUVWXYZ0123456789-_")))=0,ISERROR(VALUE(B1388)))),"Недопустимый код: только латинские буквы A-Z в верхнем регистре, цифры, - и _; начало с буквы, до 30 символов (например MILK-001)",IF(SUMPRODUCT(--EXACT('Номенклатура'!$A$6:$A$205,B1388))=0,"Код не найден в номенклатуре",IF(SUMPRODUCT(--EXACT('Номенклатура'!$A$6:$A$205,B1388))&gt;1,"Код повторяется в номенклатуре",IF(ISNA(MATCH(C1388,{"Приход","Расход","Списание","Корректировка остатка"},0)),"Выберите тип операции",IF(NOT(ISNUMBER(D1388)),"Укажите количество",IF(D1388=0,"Количество не может быть 0",IF(AND(C1388&lt;&gt;"Корректировка остатка",D1388&lt;0),"Для этого типа количество положительное",IF(NOT(ISNUMBER('Номенклатура'!$C$2)),"Укажите дату начала учёта",IF(A1388&lt;INT('Номенклатура'!$C$2),"Раньше даты начала учёта: НЕ учтено",IF(AND(C1388="Корректировка остатка",TRIM(G1388)=""),"Учтено: добавьте пояснение","ОК")))))))))))))</f>
        <v/>
      </c>
    </row>
    <row r="1389" spans="1:9" x14ac:dyDescent="0.25">
      <c r="A1389" s="16"/>
      <c r="B1389" s="13"/>
      <c r="C1389" s="13"/>
      <c r="D1389" s="14"/>
      <c r="E1389" s="17" t="str">
        <f>IF(OR(B1389="",SUMPRODUCT(--EXACT('Номенклатура'!$A$6:$A$205,B1389))&lt;&gt;1),"",INDEX('Номенклатура'!$D$6:$D$205,SUMPRODUCT(EXACT('Номенклатура'!$A$6:$A$205,B1389)*(ROW('Номенклатура'!$A$6:$A$205)-5)))&amp;"")</f>
        <v/>
      </c>
      <c r="F1389" s="18" t="str">
        <f>IF(OR(I1389="ОК",I1389="Учтено: добавьте пояснение"),IF(C1389="Приход",D1389,IF(C1389="Корректировка остатка",D1389,-D1389)),"")</f>
        <v/>
      </c>
      <c r="G1389" s="13"/>
      <c r="H1389" s="15" t="str">
        <f>IF(OR(B1389="",SUMPRODUCT(--EXACT('Номенклатура'!$A$6:$A$205,B1389))&lt;&gt;1),"",INDEX('Номенклатура'!$B$6:$B$205,SUMPRODUCT(EXACT('Номенклатура'!$A$6:$A$205,B1389)*(ROW('Номенклатура'!$A$6:$A$205)-5)))&amp;"")</f>
        <v/>
      </c>
      <c r="I1389" s="15" t="str">
        <f>IF(COUNTA(A1389:D1389,G1389)=0,"",IF(NOT(ISNUMBER(A1389)),"Укажите дату",IF(B1389="","Укажите код",IF(NOT(AND(ISTEXT(B1389),LEN(B1389)&gt;0,LEN(B1389)&lt;=30,ISNUMBER(FIND(LEFT(B1389,1),"ABCDEFGHIJKLMNOPQRSTUVWXYZ")),SUMPRODUCT((MID(B1389,{1,2,3,4,5,6,7,8,9,10,11,12,13,14,15,16,17,18,19,20,21,22,23,24,25,26,27,28,29,30},1)&lt;&gt;"")*ISERROR(FIND(MID(B1389,{1,2,3,4,5,6,7,8,9,10,11,12,13,14,15,16,17,18,19,20,21,22,23,24,25,26,27,28,29,30},1),"ABCDEFGHIJKLMNOPQRSTUVWXYZ0123456789-_")))=0,ISERROR(VALUE(B1389)))),"Недопустимый код: только латинские буквы A-Z в верхнем регистре, цифры, - и _; начало с буквы, до 30 символов (например MILK-001)",IF(SUMPRODUCT(--EXACT('Номенклатура'!$A$6:$A$205,B1389))=0,"Код не найден в номенклатуре",IF(SUMPRODUCT(--EXACT('Номенклатура'!$A$6:$A$205,B1389))&gt;1,"Код повторяется в номенклатуре",IF(ISNA(MATCH(C1389,{"Приход","Расход","Списание","Корректировка остатка"},0)),"Выберите тип операции",IF(NOT(ISNUMBER(D1389)),"Укажите количество",IF(D1389=0,"Количество не может быть 0",IF(AND(C1389&lt;&gt;"Корректировка остатка",D1389&lt;0),"Для этого типа количество положительное",IF(NOT(ISNUMBER('Номенклатура'!$C$2)),"Укажите дату начала учёта",IF(A1389&lt;INT('Номенклатура'!$C$2),"Раньше даты начала учёта: НЕ учтено",IF(AND(C1389="Корректировка остатка",TRIM(G1389)=""),"Учтено: добавьте пояснение","ОК")))))))))))))</f>
        <v/>
      </c>
    </row>
    <row r="1390" spans="1:9" x14ac:dyDescent="0.25">
      <c r="A1390" s="16"/>
      <c r="B1390" s="13"/>
      <c r="C1390" s="13"/>
      <c r="D1390" s="14"/>
      <c r="E1390" s="17" t="str">
        <f>IF(OR(B1390="",SUMPRODUCT(--EXACT('Номенклатура'!$A$6:$A$205,B1390))&lt;&gt;1),"",INDEX('Номенклатура'!$D$6:$D$205,SUMPRODUCT(EXACT('Номенклатура'!$A$6:$A$205,B1390)*(ROW('Номенклатура'!$A$6:$A$205)-5)))&amp;"")</f>
        <v/>
      </c>
      <c r="F1390" s="18" t="str">
        <f>IF(OR(I1390="ОК",I1390="Учтено: добавьте пояснение"),IF(C1390="Приход",D1390,IF(C1390="Корректировка остатка",D1390,-D1390)),"")</f>
        <v/>
      </c>
      <c r="G1390" s="13"/>
      <c r="H1390" s="15" t="str">
        <f>IF(OR(B1390="",SUMPRODUCT(--EXACT('Номенклатура'!$A$6:$A$205,B1390))&lt;&gt;1),"",INDEX('Номенклатура'!$B$6:$B$205,SUMPRODUCT(EXACT('Номенклатура'!$A$6:$A$205,B1390)*(ROW('Номенклатура'!$A$6:$A$205)-5)))&amp;"")</f>
        <v/>
      </c>
      <c r="I1390" s="15" t="str">
        <f>IF(COUNTA(A1390:D1390,G1390)=0,"",IF(NOT(ISNUMBER(A1390)),"Укажите дату",IF(B1390="","Укажите код",IF(NOT(AND(ISTEXT(B1390),LEN(B1390)&gt;0,LEN(B1390)&lt;=30,ISNUMBER(FIND(LEFT(B1390,1),"ABCDEFGHIJKLMNOPQRSTUVWXYZ")),SUMPRODUCT((MID(B1390,{1,2,3,4,5,6,7,8,9,10,11,12,13,14,15,16,17,18,19,20,21,22,23,24,25,26,27,28,29,30},1)&lt;&gt;"")*ISERROR(FIND(MID(B1390,{1,2,3,4,5,6,7,8,9,10,11,12,13,14,15,16,17,18,19,20,21,22,23,24,25,26,27,28,29,30},1),"ABCDEFGHIJKLMNOPQRSTUVWXYZ0123456789-_")))=0,ISERROR(VALUE(B1390)))),"Недопустимый код: только латинские буквы A-Z в верхнем регистре, цифры, - и _; начало с буквы, до 30 символов (например MILK-001)",IF(SUMPRODUCT(--EXACT('Номенклатура'!$A$6:$A$205,B1390))=0,"Код не найден в номенклатуре",IF(SUMPRODUCT(--EXACT('Номенклатура'!$A$6:$A$205,B1390))&gt;1,"Код повторяется в номенклатуре",IF(ISNA(MATCH(C1390,{"Приход","Расход","Списание","Корректировка остатка"},0)),"Выберите тип операции",IF(NOT(ISNUMBER(D1390)),"Укажите количество",IF(D1390=0,"Количество не может быть 0",IF(AND(C1390&lt;&gt;"Корректировка остатка",D1390&lt;0),"Для этого типа количество положительное",IF(NOT(ISNUMBER('Номенклатура'!$C$2)),"Укажите дату начала учёта",IF(A1390&lt;INT('Номенклатура'!$C$2),"Раньше даты начала учёта: НЕ учтено",IF(AND(C1390="Корректировка остатка",TRIM(G1390)=""),"Учтено: добавьте пояснение","ОК")))))))))))))</f>
        <v/>
      </c>
    </row>
    <row r="1391" spans="1:9" x14ac:dyDescent="0.25">
      <c r="A1391" s="16"/>
      <c r="B1391" s="13"/>
      <c r="C1391" s="13"/>
      <c r="D1391" s="14"/>
      <c r="E1391" s="17" t="str">
        <f>IF(OR(B1391="",SUMPRODUCT(--EXACT('Номенклатура'!$A$6:$A$205,B1391))&lt;&gt;1),"",INDEX('Номенклатура'!$D$6:$D$205,SUMPRODUCT(EXACT('Номенклатура'!$A$6:$A$205,B1391)*(ROW('Номенклатура'!$A$6:$A$205)-5)))&amp;"")</f>
        <v/>
      </c>
      <c r="F1391" s="18" t="str">
        <f>IF(OR(I1391="ОК",I1391="Учтено: добавьте пояснение"),IF(C1391="Приход",D1391,IF(C1391="Корректировка остатка",D1391,-D1391)),"")</f>
        <v/>
      </c>
      <c r="G1391" s="13"/>
      <c r="H1391" s="15" t="str">
        <f>IF(OR(B1391="",SUMPRODUCT(--EXACT('Номенклатура'!$A$6:$A$205,B1391))&lt;&gt;1),"",INDEX('Номенклатура'!$B$6:$B$205,SUMPRODUCT(EXACT('Номенклатура'!$A$6:$A$205,B1391)*(ROW('Номенклатура'!$A$6:$A$205)-5)))&amp;"")</f>
        <v/>
      </c>
      <c r="I1391" s="15" t="str">
        <f>IF(COUNTA(A1391:D1391,G1391)=0,"",IF(NOT(ISNUMBER(A1391)),"Укажите дату",IF(B1391="","Укажите код",IF(NOT(AND(ISTEXT(B1391),LEN(B1391)&gt;0,LEN(B1391)&lt;=30,ISNUMBER(FIND(LEFT(B1391,1),"ABCDEFGHIJKLMNOPQRSTUVWXYZ")),SUMPRODUCT((MID(B1391,{1,2,3,4,5,6,7,8,9,10,11,12,13,14,15,16,17,18,19,20,21,22,23,24,25,26,27,28,29,30},1)&lt;&gt;"")*ISERROR(FIND(MID(B1391,{1,2,3,4,5,6,7,8,9,10,11,12,13,14,15,16,17,18,19,20,21,22,23,24,25,26,27,28,29,30},1),"ABCDEFGHIJKLMNOPQRSTUVWXYZ0123456789-_")))=0,ISERROR(VALUE(B1391)))),"Недопустимый код: только латинские буквы A-Z в верхнем регистре, цифры, - и _; начало с буквы, до 30 символов (например MILK-001)",IF(SUMPRODUCT(--EXACT('Номенклатура'!$A$6:$A$205,B1391))=0,"Код не найден в номенклатуре",IF(SUMPRODUCT(--EXACT('Номенклатура'!$A$6:$A$205,B1391))&gt;1,"Код повторяется в номенклатуре",IF(ISNA(MATCH(C1391,{"Приход","Расход","Списание","Корректировка остатка"},0)),"Выберите тип операции",IF(NOT(ISNUMBER(D1391)),"Укажите количество",IF(D1391=0,"Количество не может быть 0",IF(AND(C1391&lt;&gt;"Корректировка остатка",D1391&lt;0),"Для этого типа количество положительное",IF(NOT(ISNUMBER('Номенклатура'!$C$2)),"Укажите дату начала учёта",IF(A1391&lt;INT('Номенклатура'!$C$2),"Раньше даты начала учёта: НЕ учтено",IF(AND(C1391="Корректировка остатка",TRIM(G1391)=""),"Учтено: добавьте пояснение","ОК")))))))))))))</f>
        <v/>
      </c>
    </row>
    <row r="1392" spans="1:9" x14ac:dyDescent="0.25">
      <c r="A1392" s="16"/>
      <c r="B1392" s="13"/>
      <c r="C1392" s="13"/>
      <c r="D1392" s="14"/>
      <c r="E1392" s="17" t="str">
        <f>IF(OR(B1392="",SUMPRODUCT(--EXACT('Номенклатура'!$A$6:$A$205,B1392))&lt;&gt;1),"",INDEX('Номенклатура'!$D$6:$D$205,SUMPRODUCT(EXACT('Номенклатура'!$A$6:$A$205,B1392)*(ROW('Номенклатура'!$A$6:$A$205)-5)))&amp;"")</f>
        <v/>
      </c>
      <c r="F1392" s="18" t="str">
        <f>IF(OR(I1392="ОК",I1392="Учтено: добавьте пояснение"),IF(C1392="Приход",D1392,IF(C1392="Корректировка остатка",D1392,-D1392)),"")</f>
        <v/>
      </c>
      <c r="G1392" s="13"/>
      <c r="H1392" s="15" t="str">
        <f>IF(OR(B1392="",SUMPRODUCT(--EXACT('Номенклатура'!$A$6:$A$205,B1392))&lt;&gt;1),"",INDEX('Номенклатура'!$B$6:$B$205,SUMPRODUCT(EXACT('Номенклатура'!$A$6:$A$205,B1392)*(ROW('Номенклатура'!$A$6:$A$205)-5)))&amp;"")</f>
        <v/>
      </c>
      <c r="I1392" s="15" t="str">
        <f>IF(COUNTA(A1392:D1392,G1392)=0,"",IF(NOT(ISNUMBER(A1392)),"Укажите дату",IF(B1392="","Укажите код",IF(NOT(AND(ISTEXT(B1392),LEN(B1392)&gt;0,LEN(B1392)&lt;=30,ISNUMBER(FIND(LEFT(B1392,1),"ABCDEFGHIJKLMNOPQRSTUVWXYZ")),SUMPRODUCT((MID(B1392,{1,2,3,4,5,6,7,8,9,10,11,12,13,14,15,16,17,18,19,20,21,22,23,24,25,26,27,28,29,30},1)&lt;&gt;"")*ISERROR(FIND(MID(B1392,{1,2,3,4,5,6,7,8,9,10,11,12,13,14,15,16,17,18,19,20,21,22,23,24,25,26,27,28,29,30},1),"ABCDEFGHIJKLMNOPQRSTUVWXYZ0123456789-_")))=0,ISERROR(VALUE(B1392)))),"Недопустимый код: только латинские буквы A-Z в верхнем регистре, цифры, - и _; начало с буквы, до 30 символов (например MILK-001)",IF(SUMPRODUCT(--EXACT('Номенклатура'!$A$6:$A$205,B1392))=0,"Код не найден в номенклатуре",IF(SUMPRODUCT(--EXACT('Номенклатура'!$A$6:$A$205,B1392))&gt;1,"Код повторяется в номенклатуре",IF(ISNA(MATCH(C1392,{"Приход","Расход","Списание","Корректировка остатка"},0)),"Выберите тип операции",IF(NOT(ISNUMBER(D1392)),"Укажите количество",IF(D1392=0,"Количество не может быть 0",IF(AND(C1392&lt;&gt;"Корректировка остатка",D1392&lt;0),"Для этого типа количество положительное",IF(NOT(ISNUMBER('Номенклатура'!$C$2)),"Укажите дату начала учёта",IF(A1392&lt;INT('Номенклатура'!$C$2),"Раньше даты начала учёта: НЕ учтено",IF(AND(C1392="Корректировка остатка",TRIM(G1392)=""),"Учтено: добавьте пояснение","ОК")))))))))))))</f>
        <v/>
      </c>
    </row>
    <row r="1393" spans="1:9" x14ac:dyDescent="0.25">
      <c r="A1393" s="16"/>
      <c r="B1393" s="13"/>
      <c r="C1393" s="13"/>
      <c r="D1393" s="14"/>
      <c r="E1393" s="17" t="str">
        <f>IF(OR(B1393="",SUMPRODUCT(--EXACT('Номенклатура'!$A$6:$A$205,B1393))&lt;&gt;1),"",INDEX('Номенклатура'!$D$6:$D$205,SUMPRODUCT(EXACT('Номенклатура'!$A$6:$A$205,B1393)*(ROW('Номенклатура'!$A$6:$A$205)-5)))&amp;"")</f>
        <v/>
      </c>
      <c r="F1393" s="18" t="str">
        <f>IF(OR(I1393="ОК",I1393="Учтено: добавьте пояснение"),IF(C1393="Приход",D1393,IF(C1393="Корректировка остатка",D1393,-D1393)),"")</f>
        <v/>
      </c>
      <c r="G1393" s="13"/>
      <c r="H1393" s="15" t="str">
        <f>IF(OR(B1393="",SUMPRODUCT(--EXACT('Номенклатура'!$A$6:$A$205,B1393))&lt;&gt;1),"",INDEX('Номенклатура'!$B$6:$B$205,SUMPRODUCT(EXACT('Номенклатура'!$A$6:$A$205,B1393)*(ROW('Номенклатура'!$A$6:$A$205)-5)))&amp;"")</f>
        <v/>
      </c>
      <c r="I1393" s="15" t="str">
        <f>IF(COUNTA(A1393:D1393,G1393)=0,"",IF(NOT(ISNUMBER(A1393)),"Укажите дату",IF(B1393="","Укажите код",IF(NOT(AND(ISTEXT(B1393),LEN(B1393)&gt;0,LEN(B1393)&lt;=30,ISNUMBER(FIND(LEFT(B1393,1),"ABCDEFGHIJKLMNOPQRSTUVWXYZ")),SUMPRODUCT((MID(B1393,{1,2,3,4,5,6,7,8,9,10,11,12,13,14,15,16,17,18,19,20,21,22,23,24,25,26,27,28,29,30},1)&lt;&gt;"")*ISERROR(FIND(MID(B1393,{1,2,3,4,5,6,7,8,9,10,11,12,13,14,15,16,17,18,19,20,21,22,23,24,25,26,27,28,29,30},1),"ABCDEFGHIJKLMNOPQRSTUVWXYZ0123456789-_")))=0,ISERROR(VALUE(B1393)))),"Недопустимый код: только латинские буквы A-Z в верхнем регистре, цифры, - и _; начало с буквы, до 30 символов (например MILK-001)",IF(SUMPRODUCT(--EXACT('Номенклатура'!$A$6:$A$205,B1393))=0,"Код не найден в номенклатуре",IF(SUMPRODUCT(--EXACT('Номенклатура'!$A$6:$A$205,B1393))&gt;1,"Код повторяется в номенклатуре",IF(ISNA(MATCH(C1393,{"Приход","Расход","Списание","Корректировка остатка"},0)),"Выберите тип операции",IF(NOT(ISNUMBER(D1393)),"Укажите количество",IF(D1393=0,"Количество не может быть 0",IF(AND(C1393&lt;&gt;"Корректировка остатка",D1393&lt;0),"Для этого типа количество положительное",IF(NOT(ISNUMBER('Номенклатура'!$C$2)),"Укажите дату начала учёта",IF(A1393&lt;INT('Номенклатура'!$C$2),"Раньше даты начала учёта: НЕ учтено",IF(AND(C1393="Корректировка остатка",TRIM(G1393)=""),"Учтено: добавьте пояснение","ОК")))))))))))))</f>
        <v/>
      </c>
    </row>
    <row r="1394" spans="1:9" x14ac:dyDescent="0.25">
      <c r="A1394" s="16"/>
      <c r="B1394" s="13"/>
      <c r="C1394" s="13"/>
      <c r="D1394" s="14"/>
      <c r="E1394" s="17" t="str">
        <f>IF(OR(B1394="",SUMPRODUCT(--EXACT('Номенклатура'!$A$6:$A$205,B1394))&lt;&gt;1),"",INDEX('Номенклатура'!$D$6:$D$205,SUMPRODUCT(EXACT('Номенклатура'!$A$6:$A$205,B1394)*(ROW('Номенклатура'!$A$6:$A$205)-5)))&amp;"")</f>
        <v/>
      </c>
      <c r="F1394" s="18" t="str">
        <f>IF(OR(I1394="ОК",I1394="Учтено: добавьте пояснение"),IF(C1394="Приход",D1394,IF(C1394="Корректировка остатка",D1394,-D1394)),"")</f>
        <v/>
      </c>
      <c r="G1394" s="13"/>
      <c r="H1394" s="15" t="str">
        <f>IF(OR(B1394="",SUMPRODUCT(--EXACT('Номенклатура'!$A$6:$A$205,B1394))&lt;&gt;1),"",INDEX('Номенклатура'!$B$6:$B$205,SUMPRODUCT(EXACT('Номенклатура'!$A$6:$A$205,B1394)*(ROW('Номенклатура'!$A$6:$A$205)-5)))&amp;"")</f>
        <v/>
      </c>
      <c r="I1394" s="15" t="str">
        <f>IF(COUNTA(A1394:D1394,G1394)=0,"",IF(NOT(ISNUMBER(A1394)),"Укажите дату",IF(B1394="","Укажите код",IF(NOT(AND(ISTEXT(B1394),LEN(B1394)&gt;0,LEN(B1394)&lt;=30,ISNUMBER(FIND(LEFT(B1394,1),"ABCDEFGHIJKLMNOPQRSTUVWXYZ")),SUMPRODUCT((MID(B1394,{1,2,3,4,5,6,7,8,9,10,11,12,13,14,15,16,17,18,19,20,21,22,23,24,25,26,27,28,29,30},1)&lt;&gt;"")*ISERROR(FIND(MID(B1394,{1,2,3,4,5,6,7,8,9,10,11,12,13,14,15,16,17,18,19,20,21,22,23,24,25,26,27,28,29,30},1),"ABCDEFGHIJKLMNOPQRSTUVWXYZ0123456789-_")))=0,ISERROR(VALUE(B1394)))),"Недопустимый код: только латинские буквы A-Z в верхнем регистре, цифры, - и _; начало с буквы, до 30 символов (например MILK-001)",IF(SUMPRODUCT(--EXACT('Номенклатура'!$A$6:$A$205,B1394))=0,"Код не найден в номенклатуре",IF(SUMPRODUCT(--EXACT('Номенклатура'!$A$6:$A$205,B1394))&gt;1,"Код повторяется в номенклатуре",IF(ISNA(MATCH(C1394,{"Приход","Расход","Списание","Корректировка остатка"},0)),"Выберите тип операции",IF(NOT(ISNUMBER(D1394)),"Укажите количество",IF(D1394=0,"Количество не может быть 0",IF(AND(C1394&lt;&gt;"Корректировка остатка",D1394&lt;0),"Для этого типа количество положительное",IF(NOT(ISNUMBER('Номенклатура'!$C$2)),"Укажите дату начала учёта",IF(A1394&lt;INT('Номенклатура'!$C$2),"Раньше даты начала учёта: НЕ учтено",IF(AND(C1394="Корректировка остатка",TRIM(G1394)=""),"Учтено: добавьте пояснение","ОК")))))))))))))</f>
        <v/>
      </c>
    </row>
    <row r="1395" spans="1:9" x14ac:dyDescent="0.25">
      <c r="A1395" s="16"/>
      <c r="B1395" s="13"/>
      <c r="C1395" s="13"/>
      <c r="D1395" s="14"/>
      <c r="E1395" s="17" t="str">
        <f>IF(OR(B1395="",SUMPRODUCT(--EXACT('Номенклатура'!$A$6:$A$205,B1395))&lt;&gt;1),"",INDEX('Номенклатура'!$D$6:$D$205,SUMPRODUCT(EXACT('Номенклатура'!$A$6:$A$205,B1395)*(ROW('Номенклатура'!$A$6:$A$205)-5)))&amp;"")</f>
        <v/>
      </c>
      <c r="F1395" s="18" t="str">
        <f>IF(OR(I1395="ОК",I1395="Учтено: добавьте пояснение"),IF(C1395="Приход",D1395,IF(C1395="Корректировка остатка",D1395,-D1395)),"")</f>
        <v/>
      </c>
      <c r="G1395" s="13"/>
      <c r="H1395" s="15" t="str">
        <f>IF(OR(B1395="",SUMPRODUCT(--EXACT('Номенклатура'!$A$6:$A$205,B1395))&lt;&gt;1),"",INDEX('Номенклатура'!$B$6:$B$205,SUMPRODUCT(EXACT('Номенклатура'!$A$6:$A$205,B1395)*(ROW('Номенклатура'!$A$6:$A$205)-5)))&amp;"")</f>
        <v/>
      </c>
      <c r="I1395" s="15" t="str">
        <f>IF(COUNTA(A1395:D1395,G1395)=0,"",IF(NOT(ISNUMBER(A1395)),"Укажите дату",IF(B1395="","Укажите код",IF(NOT(AND(ISTEXT(B1395),LEN(B1395)&gt;0,LEN(B1395)&lt;=30,ISNUMBER(FIND(LEFT(B1395,1),"ABCDEFGHIJKLMNOPQRSTUVWXYZ")),SUMPRODUCT((MID(B1395,{1,2,3,4,5,6,7,8,9,10,11,12,13,14,15,16,17,18,19,20,21,22,23,24,25,26,27,28,29,30},1)&lt;&gt;"")*ISERROR(FIND(MID(B1395,{1,2,3,4,5,6,7,8,9,10,11,12,13,14,15,16,17,18,19,20,21,22,23,24,25,26,27,28,29,30},1),"ABCDEFGHIJKLMNOPQRSTUVWXYZ0123456789-_")))=0,ISERROR(VALUE(B1395)))),"Недопустимый код: только латинские буквы A-Z в верхнем регистре, цифры, - и _; начало с буквы, до 30 символов (например MILK-001)",IF(SUMPRODUCT(--EXACT('Номенклатура'!$A$6:$A$205,B1395))=0,"Код не найден в номенклатуре",IF(SUMPRODUCT(--EXACT('Номенклатура'!$A$6:$A$205,B1395))&gt;1,"Код повторяется в номенклатуре",IF(ISNA(MATCH(C1395,{"Приход","Расход","Списание","Корректировка остатка"},0)),"Выберите тип операции",IF(NOT(ISNUMBER(D1395)),"Укажите количество",IF(D1395=0,"Количество не может быть 0",IF(AND(C1395&lt;&gt;"Корректировка остатка",D1395&lt;0),"Для этого типа количество положительное",IF(NOT(ISNUMBER('Номенклатура'!$C$2)),"Укажите дату начала учёта",IF(A1395&lt;INT('Номенклатура'!$C$2),"Раньше даты начала учёта: НЕ учтено",IF(AND(C1395="Корректировка остатка",TRIM(G1395)=""),"Учтено: добавьте пояснение","ОК")))))))))))))</f>
        <v/>
      </c>
    </row>
    <row r="1396" spans="1:9" x14ac:dyDescent="0.25">
      <c r="A1396" s="16"/>
      <c r="B1396" s="13"/>
      <c r="C1396" s="13"/>
      <c r="D1396" s="14"/>
      <c r="E1396" s="17" t="str">
        <f>IF(OR(B1396="",SUMPRODUCT(--EXACT('Номенклатура'!$A$6:$A$205,B1396))&lt;&gt;1),"",INDEX('Номенклатура'!$D$6:$D$205,SUMPRODUCT(EXACT('Номенклатура'!$A$6:$A$205,B1396)*(ROW('Номенклатура'!$A$6:$A$205)-5)))&amp;"")</f>
        <v/>
      </c>
      <c r="F1396" s="18" t="str">
        <f>IF(OR(I1396="ОК",I1396="Учтено: добавьте пояснение"),IF(C1396="Приход",D1396,IF(C1396="Корректировка остатка",D1396,-D1396)),"")</f>
        <v/>
      </c>
      <c r="G1396" s="13"/>
      <c r="H1396" s="15" t="str">
        <f>IF(OR(B1396="",SUMPRODUCT(--EXACT('Номенклатура'!$A$6:$A$205,B1396))&lt;&gt;1),"",INDEX('Номенклатура'!$B$6:$B$205,SUMPRODUCT(EXACT('Номенклатура'!$A$6:$A$205,B1396)*(ROW('Номенклатура'!$A$6:$A$205)-5)))&amp;"")</f>
        <v/>
      </c>
      <c r="I1396" s="15" t="str">
        <f>IF(COUNTA(A1396:D1396,G1396)=0,"",IF(NOT(ISNUMBER(A1396)),"Укажите дату",IF(B1396="","Укажите код",IF(NOT(AND(ISTEXT(B1396),LEN(B1396)&gt;0,LEN(B1396)&lt;=30,ISNUMBER(FIND(LEFT(B1396,1),"ABCDEFGHIJKLMNOPQRSTUVWXYZ")),SUMPRODUCT((MID(B1396,{1,2,3,4,5,6,7,8,9,10,11,12,13,14,15,16,17,18,19,20,21,22,23,24,25,26,27,28,29,30},1)&lt;&gt;"")*ISERROR(FIND(MID(B1396,{1,2,3,4,5,6,7,8,9,10,11,12,13,14,15,16,17,18,19,20,21,22,23,24,25,26,27,28,29,30},1),"ABCDEFGHIJKLMNOPQRSTUVWXYZ0123456789-_")))=0,ISERROR(VALUE(B1396)))),"Недопустимый код: только латинские буквы A-Z в верхнем регистре, цифры, - и _; начало с буквы, до 30 символов (например MILK-001)",IF(SUMPRODUCT(--EXACT('Номенклатура'!$A$6:$A$205,B1396))=0,"Код не найден в номенклатуре",IF(SUMPRODUCT(--EXACT('Номенклатура'!$A$6:$A$205,B1396))&gt;1,"Код повторяется в номенклатуре",IF(ISNA(MATCH(C1396,{"Приход","Расход","Списание","Корректировка остатка"},0)),"Выберите тип операции",IF(NOT(ISNUMBER(D1396)),"Укажите количество",IF(D1396=0,"Количество не может быть 0",IF(AND(C1396&lt;&gt;"Корректировка остатка",D1396&lt;0),"Для этого типа количество положительное",IF(NOT(ISNUMBER('Номенклатура'!$C$2)),"Укажите дату начала учёта",IF(A1396&lt;INT('Номенклатура'!$C$2),"Раньше даты начала учёта: НЕ учтено",IF(AND(C1396="Корректировка остатка",TRIM(G1396)=""),"Учтено: добавьте пояснение","ОК")))))))))))))</f>
        <v/>
      </c>
    </row>
    <row r="1397" spans="1:9" x14ac:dyDescent="0.25">
      <c r="A1397" s="16"/>
      <c r="B1397" s="13"/>
      <c r="C1397" s="13"/>
      <c r="D1397" s="14"/>
      <c r="E1397" s="17" t="str">
        <f>IF(OR(B1397="",SUMPRODUCT(--EXACT('Номенклатура'!$A$6:$A$205,B1397))&lt;&gt;1),"",INDEX('Номенклатура'!$D$6:$D$205,SUMPRODUCT(EXACT('Номенклатура'!$A$6:$A$205,B1397)*(ROW('Номенклатура'!$A$6:$A$205)-5)))&amp;"")</f>
        <v/>
      </c>
      <c r="F1397" s="18" t="str">
        <f>IF(OR(I1397="ОК",I1397="Учтено: добавьте пояснение"),IF(C1397="Приход",D1397,IF(C1397="Корректировка остатка",D1397,-D1397)),"")</f>
        <v/>
      </c>
      <c r="G1397" s="13"/>
      <c r="H1397" s="15" t="str">
        <f>IF(OR(B1397="",SUMPRODUCT(--EXACT('Номенклатура'!$A$6:$A$205,B1397))&lt;&gt;1),"",INDEX('Номенклатура'!$B$6:$B$205,SUMPRODUCT(EXACT('Номенклатура'!$A$6:$A$205,B1397)*(ROW('Номенклатура'!$A$6:$A$205)-5)))&amp;"")</f>
        <v/>
      </c>
      <c r="I1397" s="15" t="str">
        <f>IF(COUNTA(A1397:D1397,G1397)=0,"",IF(NOT(ISNUMBER(A1397)),"Укажите дату",IF(B1397="","Укажите код",IF(NOT(AND(ISTEXT(B1397),LEN(B1397)&gt;0,LEN(B1397)&lt;=30,ISNUMBER(FIND(LEFT(B1397,1),"ABCDEFGHIJKLMNOPQRSTUVWXYZ")),SUMPRODUCT((MID(B1397,{1,2,3,4,5,6,7,8,9,10,11,12,13,14,15,16,17,18,19,20,21,22,23,24,25,26,27,28,29,30},1)&lt;&gt;"")*ISERROR(FIND(MID(B1397,{1,2,3,4,5,6,7,8,9,10,11,12,13,14,15,16,17,18,19,20,21,22,23,24,25,26,27,28,29,30},1),"ABCDEFGHIJKLMNOPQRSTUVWXYZ0123456789-_")))=0,ISERROR(VALUE(B1397)))),"Недопустимый код: только латинские буквы A-Z в верхнем регистре, цифры, - и _; начало с буквы, до 30 символов (например MILK-001)",IF(SUMPRODUCT(--EXACT('Номенклатура'!$A$6:$A$205,B1397))=0,"Код не найден в номенклатуре",IF(SUMPRODUCT(--EXACT('Номенклатура'!$A$6:$A$205,B1397))&gt;1,"Код повторяется в номенклатуре",IF(ISNA(MATCH(C1397,{"Приход","Расход","Списание","Корректировка остатка"},0)),"Выберите тип операции",IF(NOT(ISNUMBER(D1397)),"Укажите количество",IF(D1397=0,"Количество не может быть 0",IF(AND(C1397&lt;&gt;"Корректировка остатка",D1397&lt;0),"Для этого типа количество положительное",IF(NOT(ISNUMBER('Номенклатура'!$C$2)),"Укажите дату начала учёта",IF(A1397&lt;INT('Номенклатура'!$C$2),"Раньше даты начала учёта: НЕ учтено",IF(AND(C1397="Корректировка остатка",TRIM(G1397)=""),"Учтено: добавьте пояснение","ОК")))))))))))))</f>
        <v/>
      </c>
    </row>
    <row r="1398" spans="1:9" x14ac:dyDescent="0.25">
      <c r="A1398" s="16"/>
      <c r="B1398" s="13"/>
      <c r="C1398" s="13"/>
      <c r="D1398" s="14"/>
      <c r="E1398" s="17" t="str">
        <f>IF(OR(B1398="",SUMPRODUCT(--EXACT('Номенклатура'!$A$6:$A$205,B1398))&lt;&gt;1),"",INDEX('Номенклатура'!$D$6:$D$205,SUMPRODUCT(EXACT('Номенклатура'!$A$6:$A$205,B1398)*(ROW('Номенклатура'!$A$6:$A$205)-5)))&amp;"")</f>
        <v/>
      </c>
      <c r="F1398" s="18" t="str">
        <f>IF(OR(I1398="ОК",I1398="Учтено: добавьте пояснение"),IF(C1398="Приход",D1398,IF(C1398="Корректировка остатка",D1398,-D1398)),"")</f>
        <v/>
      </c>
      <c r="G1398" s="13"/>
      <c r="H1398" s="15" t="str">
        <f>IF(OR(B1398="",SUMPRODUCT(--EXACT('Номенклатура'!$A$6:$A$205,B1398))&lt;&gt;1),"",INDEX('Номенклатура'!$B$6:$B$205,SUMPRODUCT(EXACT('Номенклатура'!$A$6:$A$205,B1398)*(ROW('Номенклатура'!$A$6:$A$205)-5)))&amp;"")</f>
        <v/>
      </c>
      <c r="I1398" s="15" t="str">
        <f>IF(COUNTA(A1398:D1398,G1398)=0,"",IF(NOT(ISNUMBER(A1398)),"Укажите дату",IF(B1398="","Укажите код",IF(NOT(AND(ISTEXT(B1398),LEN(B1398)&gt;0,LEN(B1398)&lt;=30,ISNUMBER(FIND(LEFT(B1398,1),"ABCDEFGHIJKLMNOPQRSTUVWXYZ")),SUMPRODUCT((MID(B1398,{1,2,3,4,5,6,7,8,9,10,11,12,13,14,15,16,17,18,19,20,21,22,23,24,25,26,27,28,29,30},1)&lt;&gt;"")*ISERROR(FIND(MID(B1398,{1,2,3,4,5,6,7,8,9,10,11,12,13,14,15,16,17,18,19,20,21,22,23,24,25,26,27,28,29,30},1),"ABCDEFGHIJKLMNOPQRSTUVWXYZ0123456789-_")))=0,ISERROR(VALUE(B1398)))),"Недопустимый код: только латинские буквы A-Z в верхнем регистре, цифры, - и _; начало с буквы, до 30 символов (например MILK-001)",IF(SUMPRODUCT(--EXACT('Номенклатура'!$A$6:$A$205,B1398))=0,"Код не найден в номенклатуре",IF(SUMPRODUCT(--EXACT('Номенклатура'!$A$6:$A$205,B1398))&gt;1,"Код повторяется в номенклатуре",IF(ISNA(MATCH(C1398,{"Приход","Расход","Списание","Корректировка остатка"},0)),"Выберите тип операции",IF(NOT(ISNUMBER(D1398)),"Укажите количество",IF(D1398=0,"Количество не может быть 0",IF(AND(C1398&lt;&gt;"Корректировка остатка",D1398&lt;0),"Для этого типа количество положительное",IF(NOT(ISNUMBER('Номенклатура'!$C$2)),"Укажите дату начала учёта",IF(A1398&lt;INT('Номенклатура'!$C$2),"Раньше даты начала учёта: НЕ учтено",IF(AND(C1398="Корректировка остатка",TRIM(G1398)=""),"Учтено: добавьте пояснение","ОК")))))))))))))</f>
        <v/>
      </c>
    </row>
    <row r="1399" spans="1:9" x14ac:dyDescent="0.25">
      <c r="A1399" s="16"/>
      <c r="B1399" s="13"/>
      <c r="C1399" s="13"/>
      <c r="D1399" s="14"/>
      <c r="E1399" s="17" t="str">
        <f>IF(OR(B1399="",SUMPRODUCT(--EXACT('Номенклатура'!$A$6:$A$205,B1399))&lt;&gt;1),"",INDEX('Номенклатура'!$D$6:$D$205,SUMPRODUCT(EXACT('Номенклатура'!$A$6:$A$205,B1399)*(ROW('Номенклатура'!$A$6:$A$205)-5)))&amp;"")</f>
        <v/>
      </c>
      <c r="F1399" s="18" t="str">
        <f>IF(OR(I1399="ОК",I1399="Учтено: добавьте пояснение"),IF(C1399="Приход",D1399,IF(C1399="Корректировка остатка",D1399,-D1399)),"")</f>
        <v/>
      </c>
      <c r="G1399" s="13"/>
      <c r="H1399" s="15" t="str">
        <f>IF(OR(B1399="",SUMPRODUCT(--EXACT('Номенклатура'!$A$6:$A$205,B1399))&lt;&gt;1),"",INDEX('Номенклатура'!$B$6:$B$205,SUMPRODUCT(EXACT('Номенклатура'!$A$6:$A$205,B1399)*(ROW('Номенклатура'!$A$6:$A$205)-5)))&amp;"")</f>
        <v/>
      </c>
      <c r="I1399" s="15" t="str">
        <f>IF(COUNTA(A1399:D1399,G1399)=0,"",IF(NOT(ISNUMBER(A1399)),"Укажите дату",IF(B1399="","Укажите код",IF(NOT(AND(ISTEXT(B1399),LEN(B1399)&gt;0,LEN(B1399)&lt;=30,ISNUMBER(FIND(LEFT(B1399,1),"ABCDEFGHIJKLMNOPQRSTUVWXYZ")),SUMPRODUCT((MID(B1399,{1,2,3,4,5,6,7,8,9,10,11,12,13,14,15,16,17,18,19,20,21,22,23,24,25,26,27,28,29,30},1)&lt;&gt;"")*ISERROR(FIND(MID(B1399,{1,2,3,4,5,6,7,8,9,10,11,12,13,14,15,16,17,18,19,20,21,22,23,24,25,26,27,28,29,30},1),"ABCDEFGHIJKLMNOPQRSTUVWXYZ0123456789-_")))=0,ISERROR(VALUE(B1399)))),"Недопустимый код: только латинские буквы A-Z в верхнем регистре, цифры, - и _; начало с буквы, до 30 символов (например MILK-001)",IF(SUMPRODUCT(--EXACT('Номенклатура'!$A$6:$A$205,B1399))=0,"Код не найден в номенклатуре",IF(SUMPRODUCT(--EXACT('Номенклатура'!$A$6:$A$205,B1399))&gt;1,"Код повторяется в номенклатуре",IF(ISNA(MATCH(C1399,{"Приход","Расход","Списание","Корректировка остатка"},0)),"Выберите тип операции",IF(NOT(ISNUMBER(D1399)),"Укажите количество",IF(D1399=0,"Количество не может быть 0",IF(AND(C1399&lt;&gt;"Корректировка остатка",D1399&lt;0),"Для этого типа количество положительное",IF(NOT(ISNUMBER('Номенклатура'!$C$2)),"Укажите дату начала учёта",IF(A1399&lt;INT('Номенклатура'!$C$2),"Раньше даты начала учёта: НЕ учтено",IF(AND(C1399="Корректировка остатка",TRIM(G1399)=""),"Учтено: добавьте пояснение","ОК")))))))))))))</f>
        <v/>
      </c>
    </row>
    <row r="1400" spans="1:9" x14ac:dyDescent="0.25">
      <c r="A1400" s="16"/>
      <c r="B1400" s="13"/>
      <c r="C1400" s="13"/>
      <c r="D1400" s="14"/>
      <c r="E1400" s="17" t="str">
        <f>IF(OR(B1400="",SUMPRODUCT(--EXACT('Номенклатура'!$A$6:$A$205,B1400))&lt;&gt;1),"",INDEX('Номенклатура'!$D$6:$D$205,SUMPRODUCT(EXACT('Номенклатура'!$A$6:$A$205,B1400)*(ROW('Номенклатура'!$A$6:$A$205)-5)))&amp;"")</f>
        <v/>
      </c>
      <c r="F1400" s="18" t="str">
        <f>IF(OR(I1400="ОК",I1400="Учтено: добавьте пояснение"),IF(C1400="Приход",D1400,IF(C1400="Корректировка остатка",D1400,-D1400)),"")</f>
        <v/>
      </c>
      <c r="G1400" s="13"/>
      <c r="H1400" s="15" t="str">
        <f>IF(OR(B1400="",SUMPRODUCT(--EXACT('Номенклатура'!$A$6:$A$205,B1400))&lt;&gt;1),"",INDEX('Номенклатура'!$B$6:$B$205,SUMPRODUCT(EXACT('Номенклатура'!$A$6:$A$205,B1400)*(ROW('Номенклатура'!$A$6:$A$205)-5)))&amp;"")</f>
        <v/>
      </c>
      <c r="I1400" s="15" t="str">
        <f>IF(COUNTA(A1400:D1400,G1400)=0,"",IF(NOT(ISNUMBER(A1400)),"Укажите дату",IF(B1400="","Укажите код",IF(NOT(AND(ISTEXT(B1400),LEN(B1400)&gt;0,LEN(B1400)&lt;=30,ISNUMBER(FIND(LEFT(B1400,1),"ABCDEFGHIJKLMNOPQRSTUVWXYZ")),SUMPRODUCT((MID(B1400,{1,2,3,4,5,6,7,8,9,10,11,12,13,14,15,16,17,18,19,20,21,22,23,24,25,26,27,28,29,30},1)&lt;&gt;"")*ISERROR(FIND(MID(B1400,{1,2,3,4,5,6,7,8,9,10,11,12,13,14,15,16,17,18,19,20,21,22,23,24,25,26,27,28,29,30},1),"ABCDEFGHIJKLMNOPQRSTUVWXYZ0123456789-_")))=0,ISERROR(VALUE(B1400)))),"Недопустимый код: только латинские буквы A-Z в верхнем регистре, цифры, - и _; начало с буквы, до 30 символов (например MILK-001)",IF(SUMPRODUCT(--EXACT('Номенклатура'!$A$6:$A$205,B1400))=0,"Код не найден в номенклатуре",IF(SUMPRODUCT(--EXACT('Номенклатура'!$A$6:$A$205,B1400))&gt;1,"Код повторяется в номенклатуре",IF(ISNA(MATCH(C1400,{"Приход","Расход","Списание","Корректировка остатка"},0)),"Выберите тип операции",IF(NOT(ISNUMBER(D1400)),"Укажите количество",IF(D1400=0,"Количество не может быть 0",IF(AND(C1400&lt;&gt;"Корректировка остатка",D1400&lt;0),"Для этого типа количество положительное",IF(NOT(ISNUMBER('Номенклатура'!$C$2)),"Укажите дату начала учёта",IF(A1400&lt;INT('Номенклатура'!$C$2),"Раньше даты начала учёта: НЕ учтено",IF(AND(C1400="Корректировка остатка",TRIM(G1400)=""),"Учтено: добавьте пояснение","ОК")))))))))))))</f>
        <v/>
      </c>
    </row>
    <row r="1401" spans="1:9" x14ac:dyDescent="0.25">
      <c r="A1401" s="16"/>
      <c r="B1401" s="13"/>
      <c r="C1401" s="13"/>
      <c r="D1401" s="14"/>
      <c r="E1401" s="17" t="str">
        <f>IF(OR(B1401="",SUMPRODUCT(--EXACT('Номенклатура'!$A$6:$A$205,B1401))&lt;&gt;1),"",INDEX('Номенклатура'!$D$6:$D$205,SUMPRODUCT(EXACT('Номенклатура'!$A$6:$A$205,B1401)*(ROW('Номенклатура'!$A$6:$A$205)-5)))&amp;"")</f>
        <v/>
      </c>
      <c r="F1401" s="18" t="str">
        <f>IF(OR(I1401="ОК",I1401="Учтено: добавьте пояснение"),IF(C1401="Приход",D1401,IF(C1401="Корректировка остатка",D1401,-D1401)),"")</f>
        <v/>
      </c>
      <c r="G1401" s="13"/>
      <c r="H1401" s="15" t="str">
        <f>IF(OR(B1401="",SUMPRODUCT(--EXACT('Номенклатура'!$A$6:$A$205,B1401))&lt;&gt;1),"",INDEX('Номенклатура'!$B$6:$B$205,SUMPRODUCT(EXACT('Номенклатура'!$A$6:$A$205,B1401)*(ROW('Номенклатура'!$A$6:$A$205)-5)))&amp;"")</f>
        <v/>
      </c>
      <c r="I1401" s="15" t="str">
        <f>IF(COUNTA(A1401:D1401,G1401)=0,"",IF(NOT(ISNUMBER(A1401)),"Укажите дату",IF(B1401="","Укажите код",IF(NOT(AND(ISTEXT(B1401),LEN(B1401)&gt;0,LEN(B1401)&lt;=30,ISNUMBER(FIND(LEFT(B1401,1),"ABCDEFGHIJKLMNOPQRSTUVWXYZ")),SUMPRODUCT((MID(B1401,{1,2,3,4,5,6,7,8,9,10,11,12,13,14,15,16,17,18,19,20,21,22,23,24,25,26,27,28,29,30},1)&lt;&gt;"")*ISERROR(FIND(MID(B1401,{1,2,3,4,5,6,7,8,9,10,11,12,13,14,15,16,17,18,19,20,21,22,23,24,25,26,27,28,29,30},1),"ABCDEFGHIJKLMNOPQRSTUVWXYZ0123456789-_")))=0,ISERROR(VALUE(B1401)))),"Недопустимый код: только латинские буквы A-Z в верхнем регистре, цифры, - и _; начало с буквы, до 30 символов (например MILK-001)",IF(SUMPRODUCT(--EXACT('Номенклатура'!$A$6:$A$205,B1401))=0,"Код не найден в номенклатуре",IF(SUMPRODUCT(--EXACT('Номенклатура'!$A$6:$A$205,B1401))&gt;1,"Код повторяется в номенклатуре",IF(ISNA(MATCH(C1401,{"Приход","Расход","Списание","Корректировка остатка"},0)),"Выберите тип операции",IF(NOT(ISNUMBER(D1401)),"Укажите количество",IF(D1401=0,"Количество не может быть 0",IF(AND(C1401&lt;&gt;"Корректировка остатка",D1401&lt;0),"Для этого типа количество положительное",IF(NOT(ISNUMBER('Номенклатура'!$C$2)),"Укажите дату начала учёта",IF(A1401&lt;INT('Номенклатура'!$C$2),"Раньше даты начала учёта: НЕ учтено",IF(AND(C1401="Корректировка остатка",TRIM(G1401)=""),"Учтено: добавьте пояснение","ОК")))))))))))))</f>
        <v/>
      </c>
    </row>
    <row r="1402" spans="1:9" x14ac:dyDescent="0.25">
      <c r="A1402" s="16"/>
      <c r="B1402" s="13"/>
      <c r="C1402" s="13"/>
      <c r="D1402" s="14"/>
      <c r="E1402" s="17" t="str">
        <f>IF(OR(B1402="",SUMPRODUCT(--EXACT('Номенклатура'!$A$6:$A$205,B1402))&lt;&gt;1),"",INDEX('Номенклатура'!$D$6:$D$205,SUMPRODUCT(EXACT('Номенклатура'!$A$6:$A$205,B1402)*(ROW('Номенклатура'!$A$6:$A$205)-5)))&amp;"")</f>
        <v/>
      </c>
      <c r="F1402" s="18" t="str">
        <f>IF(OR(I1402="ОК",I1402="Учтено: добавьте пояснение"),IF(C1402="Приход",D1402,IF(C1402="Корректировка остатка",D1402,-D1402)),"")</f>
        <v/>
      </c>
      <c r="G1402" s="13"/>
      <c r="H1402" s="15" t="str">
        <f>IF(OR(B1402="",SUMPRODUCT(--EXACT('Номенклатура'!$A$6:$A$205,B1402))&lt;&gt;1),"",INDEX('Номенклатура'!$B$6:$B$205,SUMPRODUCT(EXACT('Номенклатура'!$A$6:$A$205,B1402)*(ROW('Номенклатура'!$A$6:$A$205)-5)))&amp;"")</f>
        <v/>
      </c>
      <c r="I1402" s="15" t="str">
        <f>IF(COUNTA(A1402:D1402,G1402)=0,"",IF(NOT(ISNUMBER(A1402)),"Укажите дату",IF(B1402="","Укажите код",IF(NOT(AND(ISTEXT(B1402),LEN(B1402)&gt;0,LEN(B1402)&lt;=30,ISNUMBER(FIND(LEFT(B1402,1),"ABCDEFGHIJKLMNOPQRSTUVWXYZ")),SUMPRODUCT((MID(B1402,{1,2,3,4,5,6,7,8,9,10,11,12,13,14,15,16,17,18,19,20,21,22,23,24,25,26,27,28,29,30},1)&lt;&gt;"")*ISERROR(FIND(MID(B1402,{1,2,3,4,5,6,7,8,9,10,11,12,13,14,15,16,17,18,19,20,21,22,23,24,25,26,27,28,29,30},1),"ABCDEFGHIJKLMNOPQRSTUVWXYZ0123456789-_")))=0,ISERROR(VALUE(B1402)))),"Недопустимый код: только латинские буквы A-Z в верхнем регистре, цифры, - и _; начало с буквы, до 30 символов (например MILK-001)",IF(SUMPRODUCT(--EXACT('Номенклатура'!$A$6:$A$205,B1402))=0,"Код не найден в номенклатуре",IF(SUMPRODUCT(--EXACT('Номенклатура'!$A$6:$A$205,B1402))&gt;1,"Код повторяется в номенклатуре",IF(ISNA(MATCH(C1402,{"Приход","Расход","Списание","Корректировка остатка"},0)),"Выберите тип операции",IF(NOT(ISNUMBER(D1402)),"Укажите количество",IF(D1402=0,"Количество не может быть 0",IF(AND(C1402&lt;&gt;"Корректировка остатка",D1402&lt;0),"Для этого типа количество положительное",IF(NOT(ISNUMBER('Номенклатура'!$C$2)),"Укажите дату начала учёта",IF(A1402&lt;INT('Номенклатура'!$C$2),"Раньше даты начала учёта: НЕ учтено",IF(AND(C1402="Корректировка остатка",TRIM(G1402)=""),"Учтено: добавьте пояснение","ОК")))))))))))))</f>
        <v/>
      </c>
    </row>
    <row r="1403" spans="1:9" x14ac:dyDescent="0.25">
      <c r="A1403" s="16"/>
      <c r="B1403" s="13"/>
      <c r="C1403" s="13"/>
      <c r="D1403" s="14"/>
      <c r="E1403" s="17" t="str">
        <f>IF(OR(B1403="",SUMPRODUCT(--EXACT('Номенклатура'!$A$6:$A$205,B1403))&lt;&gt;1),"",INDEX('Номенклатура'!$D$6:$D$205,SUMPRODUCT(EXACT('Номенклатура'!$A$6:$A$205,B1403)*(ROW('Номенклатура'!$A$6:$A$205)-5)))&amp;"")</f>
        <v/>
      </c>
      <c r="F1403" s="18" t="str">
        <f>IF(OR(I1403="ОК",I1403="Учтено: добавьте пояснение"),IF(C1403="Приход",D1403,IF(C1403="Корректировка остатка",D1403,-D1403)),"")</f>
        <v/>
      </c>
      <c r="G1403" s="13"/>
      <c r="H1403" s="15" t="str">
        <f>IF(OR(B1403="",SUMPRODUCT(--EXACT('Номенклатура'!$A$6:$A$205,B1403))&lt;&gt;1),"",INDEX('Номенклатура'!$B$6:$B$205,SUMPRODUCT(EXACT('Номенклатура'!$A$6:$A$205,B1403)*(ROW('Номенклатура'!$A$6:$A$205)-5)))&amp;"")</f>
        <v/>
      </c>
      <c r="I1403" s="15" t="str">
        <f>IF(COUNTA(A1403:D1403,G1403)=0,"",IF(NOT(ISNUMBER(A1403)),"Укажите дату",IF(B1403="","Укажите код",IF(NOT(AND(ISTEXT(B1403),LEN(B1403)&gt;0,LEN(B1403)&lt;=30,ISNUMBER(FIND(LEFT(B1403,1),"ABCDEFGHIJKLMNOPQRSTUVWXYZ")),SUMPRODUCT((MID(B1403,{1,2,3,4,5,6,7,8,9,10,11,12,13,14,15,16,17,18,19,20,21,22,23,24,25,26,27,28,29,30},1)&lt;&gt;"")*ISERROR(FIND(MID(B1403,{1,2,3,4,5,6,7,8,9,10,11,12,13,14,15,16,17,18,19,20,21,22,23,24,25,26,27,28,29,30},1),"ABCDEFGHIJKLMNOPQRSTUVWXYZ0123456789-_")))=0,ISERROR(VALUE(B1403)))),"Недопустимый код: только латинские буквы A-Z в верхнем регистре, цифры, - и _; начало с буквы, до 30 символов (например MILK-001)",IF(SUMPRODUCT(--EXACT('Номенклатура'!$A$6:$A$205,B1403))=0,"Код не найден в номенклатуре",IF(SUMPRODUCT(--EXACT('Номенклатура'!$A$6:$A$205,B1403))&gt;1,"Код повторяется в номенклатуре",IF(ISNA(MATCH(C1403,{"Приход","Расход","Списание","Корректировка остатка"},0)),"Выберите тип операции",IF(NOT(ISNUMBER(D1403)),"Укажите количество",IF(D1403=0,"Количество не может быть 0",IF(AND(C1403&lt;&gt;"Корректировка остатка",D1403&lt;0),"Для этого типа количество положительное",IF(NOT(ISNUMBER('Номенклатура'!$C$2)),"Укажите дату начала учёта",IF(A1403&lt;INT('Номенклатура'!$C$2),"Раньше даты начала учёта: НЕ учтено",IF(AND(C1403="Корректировка остатка",TRIM(G1403)=""),"Учтено: добавьте пояснение","ОК")))))))))))))</f>
        <v/>
      </c>
    </row>
    <row r="1404" spans="1:9" x14ac:dyDescent="0.25">
      <c r="A1404" s="16"/>
      <c r="B1404" s="13"/>
      <c r="C1404" s="13"/>
      <c r="D1404" s="14"/>
      <c r="E1404" s="17" t="str">
        <f>IF(OR(B1404="",SUMPRODUCT(--EXACT('Номенклатура'!$A$6:$A$205,B1404))&lt;&gt;1),"",INDEX('Номенклатура'!$D$6:$D$205,SUMPRODUCT(EXACT('Номенклатура'!$A$6:$A$205,B1404)*(ROW('Номенклатура'!$A$6:$A$205)-5)))&amp;"")</f>
        <v/>
      </c>
      <c r="F1404" s="18" t="str">
        <f>IF(OR(I1404="ОК",I1404="Учтено: добавьте пояснение"),IF(C1404="Приход",D1404,IF(C1404="Корректировка остатка",D1404,-D1404)),"")</f>
        <v/>
      </c>
      <c r="G1404" s="13"/>
      <c r="H1404" s="15" t="str">
        <f>IF(OR(B1404="",SUMPRODUCT(--EXACT('Номенклатура'!$A$6:$A$205,B1404))&lt;&gt;1),"",INDEX('Номенклатура'!$B$6:$B$205,SUMPRODUCT(EXACT('Номенклатура'!$A$6:$A$205,B1404)*(ROW('Номенклатура'!$A$6:$A$205)-5)))&amp;"")</f>
        <v/>
      </c>
      <c r="I1404" s="15" t="str">
        <f>IF(COUNTA(A1404:D1404,G1404)=0,"",IF(NOT(ISNUMBER(A1404)),"Укажите дату",IF(B1404="","Укажите код",IF(NOT(AND(ISTEXT(B1404),LEN(B1404)&gt;0,LEN(B1404)&lt;=30,ISNUMBER(FIND(LEFT(B1404,1),"ABCDEFGHIJKLMNOPQRSTUVWXYZ")),SUMPRODUCT((MID(B1404,{1,2,3,4,5,6,7,8,9,10,11,12,13,14,15,16,17,18,19,20,21,22,23,24,25,26,27,28,29,30},1)&lt;&gt;"")*ISERROR(FIND(MID(B1404,{1,2,3,4,5,6,7,8,9,10,11,12,13,14,15,16,17,18,19,20,21,22,23,24,25,26,27,28,29,30},1),"ABCDEFGHIJKLMNOPQRSTUVWXYZ0123456789-_")))=0,ISERROR(VALUE(B1404)))),"Недопустимый код: только латинские буквы A-Z в верхнем регистре, цифры, - и _; начало с буквы, до 30 символов (например MILK-001)",IF(SUMPRODUCT(--EXACT('Номенклатура'!$A$6:$A$205,B1404))=0,"Код не найден в номенклатуре",IF(SUMPRODUCT(--EXACT('Номенклатура'!$A$6:$A$205,B1404))&gt;1,"Код повторяется в номенклатуре",IF(ISNA(MATCH(C1404,{"Приход","Расход","Списание","Корректировка остатка"},0)),"Выберите тип операции",IF(NOT(ISNUMBER(D1404)),"Укажите количество",IF(D1404=0,"Количество не может быть 0",IF(AND(C1404&lt;&gt;"Корректировка остатка",D1404&lt;0),"Для этого типа количество положительное",IF(NOT(ISNUMBER('Номенклатура'!$C$2)),"Укажите дату начала учёта",IF(A1404&lt;INT('Номенклатура'!$C$2),"Раньше даты начала учёта: НЕ учтено",IF(AND(C1404="Корректировка остатка",TRIM(G1404)=""),"Учтено: добавьте пояснение","ОК")))))))))))))</f>
        <v/>
      </c>
    </row>
    <row r="1405" spans="1:9" x14ac:dyDescent="0.25">
      <c r="A1405" s="16"/>
      <c r="B1405" s="13"/>
      <c r="C1405" s="13"/>
      <c r="D1405" s="14"/>
      <c r="E1405" s="17" t="str">
        <f>IF(OR(B1405="",SUMPRODUCT(--EXACT('Номенклатура'!$A$6:$A$205,B1405))&lt;&gt;1),"",INDEX('Номенклатура'!$D$6:$D$205,SUMPRODUCT(EXACT('Номенклатура'!$A$6:$A$205,B1405)*(ROW('Номенклатура'!$A$6:$A$205)-5)))&amp;"")</f>
        <v/>
      </c>
      <c r="F1405" s="18" t="str">
        <f>IF(OR(I1405="ОК",I1405="Учтено: добавьте пояснение"),IF(C1405="Приход",D1405,IF(C1405="Корректировка остатка",D1405,-D1405)),"")</f>
        <v/>
      </c>
      <c r="G1405" s="13"/>
      <c r="H1405" s="15" t="str">
        <f>IF(OR(B1405="",SUMPRODUCT(--EXACT('Номенклатура'!$A$6:$A$205,B1405))&lt;&gt;1),"",INDEX('Номенклатура'!$B$6:$B$205,SUMPRODUCT(EXACT('Номенклатура'!$A$6:$A$205,B1405)*(ROW('Номенклатура'!$A$6:$A$205)-5)))&amp;"")</f>
        <v/>
      </c>
      <c r="I1405" s="15" t="str">
        <f>IF(COUNTA(A1405:D1405,G1405)=0,"",IF(NOT(ISNUMBER(A1405)),"Укажите дату",IF(B1405="","Укажите код",IF(NOT(AND(ISTEXT(B1405),LEN(B1405)&gt;0,LEN(B1405)&lt;=30,ISNUMBER(FIND(LEFT(B1405,1),"ABCDEFGHIJKLMNOPQRSTUVWXYZ")),SUMPRODUCT((MID(B1405,{1,2,3,4,5,6,7,8,9,10,11,12,13,14,15,16,17,18,19,20,21,22,23,24,25,26,27,28,29,30},1)&lt;&gt;"")*ISERROR(FIND(MID(B1405,{1,2,3,4,5,6,7,8,9,10,11,12,13,14,15,16,17,18,19,20,21,22,23,24,25,26,27,28,29,30},1),"ABCDEFGHIJKLMNOPQRSTUVWXYZ0123456789-_")))=0,ISERROR(VALUE(B1405)))),"Недопустимый код: только латинские буквы A-Z в верхнем регистре, цифры, - и _; начало с буквы, до 30 символов (например MILK-001)",IF(SUMPRODUCT(--EXACT('Номенклатура'!$A$6:$A$205,B1405))=0,"Код не найден в номенклатуре",IF(SUMPRODUCT(--EXACT('Номенклатура'!$A$6:$A$205,B1405))&gt;1,"Код повторяется в номенклатуре",IF(ISNA(MATCH(C1405,{"Приход","Расход","Списание","Корректировка остатка"},0)),"Выберите тип операции",IF(NOT(ISNUMBER(D1405)),"Укажите количество",IF(D1405=0,"Количество не может быть 0",IF(AND(C1405&lt;&gt;"Корректировка остатка",D1405&lt;0),"Для этого типа количество положительное",IF(NOT(ISNUMBER('Номенклатура'!$C$2)),"Укажите дату начала учёта",IF(A1405&lt;INT('Номенклатура'!$C$2),"Раньше даты начала учёта: НЕ учтено",IF(AND(C1405="Корректировка остатка",TRIM(G1405)=""),"Учтено: добавьте пояснение","ОК")))))))))))))</f>
        <v/>
      </c>
    </row>
    <row r="1406" spans="1:9" x14ac:dyDescent="0.25">
      <c r="A1406" s="16"/>
      <c r="B1406" s="13"/>
      <c r="C1406" s="13"/>
      <c r="D1406" s="14"/>
      <c r="E1406" s="17" t="str">
        <f>IF(OR(B1406="",SUMPRODUCT(--EXACT('Номенклатура'!$A$6:$A$205,B1406))&lt;&gt;1),"",INDEX('Номенклатура'!$D$6:$D$205,SUMPRODUCT(EXACT('Номенклатура'!$A$6:$A$205,B1406)*(ROW('Номенклатура'!$A$6:$A$205)-5)))&amp;"")</f>
        <v/>
      </c>
      <c r="F1406" s="18" t="str">
        <f>IF(OR(I1406="ОК",I1406="Учтено: добавьте пояснение"),IF(C1406="Приход",D1406,IF(C1406="Корректировка остатка",D1406,-D1406)),"")</f>
        <v/>
      </c>
      <c r="G1406" s="13"/>
      <c r="H1406" s="15" t="str">
        <f>IF(OR(B1406="",SUMPRODUCT(--EXACT('Номенклатура'!$A$6:$A$205,B1406))&lt;&gt;1),"",INDEX('Номенклатура'!$B$6:$B$205,SUMPRODUCT(EXACT('Номенклатура'!$A$6:$A$205,B1406)*(ROW('Номенклатура'!$A$6:$A$205)-5)))&amp;"")</f>
        <v/>
      </c>
      <c r="I1406" s="15" t="str">
        <f>IF(COUNTA(A1406:D1406,G1406)=0,"",IF(NOT(ISNUMBER(A1406)),"Укажите дату",IF(B1406="","Укажите код",IF(NOT(AND(ISTEXT(B1406),LEN(B1406)&gt;0,LEN(B1406)&lt;=30,ISNUMBER(FIND(LEFT(B1406,1),"ABCDEFGHIJKLMNOPQRSTUVWXYZ")),SUMPRODUCT((MID(B1406,{1,2,3,4,5,6,7,8,9,10,11,12,13,14,15,16,17,18,19,20,21,22,23,24,25,26,27,28,29,30},1)&lt;&gt;"")*ISERROR(FIND(MID(B1406,{1,2,3,4,5,6,7,8,9,10,11,12,13,14,15,16,17,18,19,20,21,22,23,24,25,26,27,28,29,30},1),"ABCDEFGHIJKLMNOPQRSTUVWXYZ0123456789-_")))=0,ISERROR(VALUE(B1406)))),"Недопустимый код: только латинские буквы A-Z в верхнем регистре, цифры, - и _; начало с буквы, до 30 символов (например MILK-001)",IF(SUMPRODUCT(--EXACT('Номенклатура'!$A$6:$A$205,B1406))=0,"Код не найден в номенклатуре",IF(SUMPRODUCT(--EXACT('Номенклатура'!$A$6:$A$205,B1406))&gt;1,"Код повторяется в номенклатуре",IF(ISNA(MATCH(C1406,{"Приход","Расход","Списание","Корректировка остатка"},0)),"Выберите тип операции",IF(NOT(ISNUMBER(D1406)),"Укажите количество",IF(D1406=0,"Количество не может быть 0",IF(AND(C1406&lt;&gt;"Корректировка остатка",D1406&lt;0),"Для этого типа количество положительное",IF(NOT(ISNUMBER('Номенклатура'!$C$2)),"Укажите дату начала учёта",IF(A1406&lt;INT('Номенклатура'!$C$2),"Раньше даты начала учёта: НЕ учтено",IF(AND(C1406="Корректировка остатка",TRIM(G1406)=""),"Учтено: добавьте пояснение","ОК")))))))))))))</f>
        <v/>
      </c>
    </row>
    <row r="1407" spans="1:9" x14ac:dyDescent="0.25">
      <c r="A1407" s="16"/>
      <c r="B1407" s="13"/>
      <c r="C1407" s="13"/>
      <c r="D1407" s="14"/>
      <c r="E1407" s="17" t="str">
        <f>IF(OR(B1407="",SUMPRODUCT(--EXACT('Номенклатура'!$A$6:$A$205,B1407))&lt;&gt;1),"",INDEX('Номенклатура'!$D$6:$D$205,SUMPRODUCT(EXACT('Номенклатура'!$A$6:$A$205,B1407)*(ROW('Номенклатура'!$A$6:$A$205)-5)))&amp;"")</f>
        <v/>
      </c>
      <c r="F1407" s="18" t="str">
        <f>IF(OR(I1407="ОК",I1407="Учтено: добавьте пояснение"),IF(C1407="Приход",D1407,IF(C1407="Корректировка остатка",D1407,-D1407)),"")</f>
        <v/>
      </c>
      <c r="G1407" s="13"/>
      <c r="H1407" s="15" t="str">
        <f>IF(OR(B1407="",SUMPRODUCT(--EXACT('Номенклатура'!$A$6:$A$205,B1407))&lt;&gt;1),"",INDEX('Номенклатура'!$B$6:$B$205,SUMPRODUCT(EXACT('Номенклатура'!$A$6:$A$205,B1407)*(ROW('Номенклатура'!$A$6:$A$205)-5)))&amp;"")</f>
        <v/>
      </c>
      <c r="I1407" s="15" t="str">
        <f>IF(COUNTA(A1407:D1407,G1407)=0,"",IF(NOT(ISNUMBER(A1407)),"Укажите дату",IF(B1407="","Укажите код",IF(NOT(AND(ISTEXT(B1407),LEN(B1407)&gt;0,LEN(B1407)&lt;=30,ISNUMBER(FIND(LEFT(B1407,1),"ABCDEFGHIJKLMNOPQRSTUVWXYZ")),SUMPRODUCT((MID(B1407,{1,2,3,4,5,6,7,8,9,10,11,12,13,14,15,16,17,18,19,20,21,22,23,24,25,26,27,28,29,30},1)&lt;&gt;"")*ISERROR(FIND(MID(B1407,{1,2,3,4,5,6,7,8,9,10,11,12,13,14,15,16,17,18,19,20,21,22,23,24,25,26,27,28,29,30},1),"ABCDEFGHIJKLMNOPQRSTUVWXYZ0123456789-_")))=0,ISERROR(VALUE(B1407)))),"Недопустимый код: только латинские буквы A-Z в верхнем регистре, цифры, - и _; начало с буквы, до 30 символов (например MILK-001)",IF(SUMPRODUCT(--EXACT('Номенклатура'!$A$6:$A$205,B1407))=0,"Код не найден в номенклатуре",IF(SUMPRODUCT(--EXACT('Номенклатура'!$A$6:$A$205,B1407))&gt;1,"Код повторяется в номенклатуре",IF(ISNA(MATCH(C1407,{"Приход","Расход","Списание","Корректировка остатка"},0)),"Выберите тип операции",IF(NOT(ISNUMBER(D1407)),"Укажите количество",IF(D1407=0,"Количество не может быть 0",IF(AND(C1407&lt;&gt;"Корректировка остатка",D1407&lt;0),"Для этого типа количество положительное",IF(NOT(ISNUMBER('Номенклатура'!$C$2)),"Укажите дату начала учёта",IF(A1407&lt;INT('Номенклатура'!$C$2),"Раньше даты начала учёта: НЕ учтено",IF(AND(C1407="Корректировка остатка",TRIM(G1407)=""),"Учтено: добавьте пояснение","ОК")))))))))))))</f>
        <v/>
      </c>
    </row>
    <row r="1408" spans="1:9" x14ac:dyDescent="0.25">
      <c r="A1408" s="16"/>
      <c r="B1408" s="13"/>
      <c r="C1408" s="13"/>
      <c r="D1408" s="14"/>
      <c r="E1408" s="17" t="str">
        <f>IF(OR(B1408="",SUMPRODUCT(--EXACT('Номенклатура'!$A$6:$A$205,B1408))&lt;&gt;1),"",INDEX('Номенклатура'!$D$6:$D$205,SUMPRODUCT(EXACT('Номенклатура'!$A$6:$A$205,B1408)*(ROW('Номенклатура'!$A$6:$A$205)-5)))&amp;"")</f>
        <v/>
      </c>
      <c r="F1408" s="18" t="str">
        <f>IF(OR(I1408="ОК",I1408="Учтено: добавьте пояснение"),IF(C1408="Приход",D1408,IF(C1408="Корректировка остатка",D1408,-D1408)),"")</f>
        <v/>
      </c>
      <c r="G1408" s="13"/>
      <c r="H1408" s="15" t="str">
        <f>IF(OR(B1408="",SUMPRODUCT(--EXACT('Номенклатура'!$A$6:$A$205,B1408))&lt;&gt;1),"",INDEX('Номенклатура'!$B$6:$B$205,SUMPRODUCT(EXACT('Номенклатура'!$A$6:$A$205,B1408)*(ROW('Номенклатура'!$A$6:$A$205)-5)))&amp;"")</f>
        <v/>
      </c>
      <c r="I1408" s="15" t="str">
        <f>IF(COUNTA(A1408:D1408,G1408)=0,"",IF(NOT(ISNUMBER(A1408)),"Укажите дату",IF(B1408="","Укажите код",IF(NOT(AND(ISTEXT(B1408),LEN(B1408)&gt;0,LEN(B1408)&lt;=30,ISNUMBER(FIND(LEFT(B1408,1),"ABCDEFGHIJKLMNOPQRSTUVWXYZ")),SUMPRODUCT((MID(B1408,{1,2,3,4,5,6,7,8,9,10,11,12,13,14,15,16,17,18,19,20,21,22,23,24,25,26,27,28,29,30},1)&lt;&gt;"")*ISERROR(FIND(MID(B1408,{1,2,3,4,5,6,7,8,9,10,11,12,13,14,15,16,17,18,19,20,21,22,23,24,25,26,27,28,29,30},1),"ABCDEFGHIJKLMNOPQRSTUVWXYZ0123456789-_")))=0,ISERROR(VALUE(B1408)))),"Недопустимый код: только латинские буквы A-Z в верхнем регистре, цифры, - и _; начало с буквы, до 30 символов (например MILK-001)",IF(SUMPRODUCT(--EXACT('Номенклатура'!$A$6:$A$205,B1408))=0,"Код не найден в номенклатуре",IF(SUMPRODUCT(--EXACT('Номенклатура'!$A$6:$A$205,B1408))&gt;1,"Код повторяется в номенклатуре",IF(ISNA(MATCH(C1408,{"Приход","Расход","Списание","Корректировка остатка"},0)),"Выберите тип операции",IF(NOT(ISNUMBER(D1408)),"Укажите количество",IF(D1408=0,"Количество не может быть 0",IF(AND(C1408&lt;&gt;"Корректировка остатка",D1408&lt;0),"Для этого типа количество положительное",IF(NOT(ISNUMBER('Номенклатура'!$C$2)),"Укажите дату начала учёта",IF(A1408&lt;INT('Номенклатура'!$C$2),"Раньше даты начала учёта: НЕ учтено",IF(AND(C1408="Корректировка остатка",TRIM(G1408)=""),"Учтено: добавьте пояснение","ОК")))))))))))))</f>
        <v/>
      </c>
    </row>
    <row r="1409" spans="1:9" x14ac:dyDescent="0.25">
      <c r="A1409" s="16"/>
      <c r="B1409" s="13"/>
      <c r="C1409" s="13"/>
      <c r="D1409" s="14"/>
      <c r="E1409" s="17" t="str">
        <f>IF(OR(B1409="",SUMPRODUCT(--EXACT('Номенклатура'!$A$6:$A$205,B1409))&lt;&gt;1),"",INDEX('Номенклатура'!$D$6:$D$205,SUMPRODUCT(EXACT('Номенклатура'!$A$6:$A$205,B1409)*(ROW('Номенклатура'!$A$6:$A$205)-5)))&amp;"")</f>
        <v/>
      </c>
      <c r="F1409" s="18" t="str">
        <f>IF(OR(I1409="ОК",I1409="Учтено: добавьте пояснение"),IF(C1409="Приход",D1409,IF(C1409="Корректировка остатка",D1409,-D1409)),"")</f>
        <v/>
      </c>
      <c r="G1409" s="13"/>
      <c r="H1409" s="15" t="str">
        <f>IF(OR(B1409="",SUMPRODUCT(--EXACT('Номенклатура'!$A$6:$A$205,B1409))&lt;&gt;1),"",INDEX('Номенклатура'!$B$6:$B$205,SUMPRODUCT(EXACT('Номенклатура'!$A$6:$A$205,B1409)*(ROW('Номенклатура'!$A$6:$A$205)-5)))&amp;"")</f>
        <v/>
      </c>
      <c r="I1409" s="15" t="str">
        <f>IF(COUNTA(A1409:D1409,G1409)=0,"",IF(NOT(ISNUMBER(A1409)),"Укажите дату",IF(B1409="","Укажите код",IF(NOT(AND(ISTEXT(B1409),LEN(B1409)&gt;0,LEN(B1409)&lt;=30,ISNUMBER(FIND(LEFT(B1409,1),"ABCDEFGHIJKLMNOPQRSTUVWXYZ")),SUMPRODUCT((MID(B1409,{1,2,3,4,5,6,7,8,9,10,11,12,13,14,15,16,17,18,19,20,21,22,23,24,25,26,27,28,29,30},1)&lt;&gt;"")*ISERROR(FIND(MID(B1409,{1,2,3,4,5,6,7,8,9,10,11,12,13,14,15,16,17,18,19,20,21,22,23,24,25,26,27,28,29,30},1),"ABCDEFGHIJKLMNOPQRSTUVWXYZ0123456789-_")))=0,ISERROR(VALUE(B1409)))),"Недопустимый код: только латинские буквы A-Z в верхнем регистре, цифры, - и _; начало с буквы, до 30 символов (например MILK-001)",IF(SUMPRODUCT(--EXACT('Номенклатура'!$A$6:$A$205,B1409))=0,"Код не найден в номенклатуре",IF(SUMPRODUCT(--EXACT('Номенклатура'!$A$6:$A$205,B1409))&gt;1,"Код повторяется в номенклатуре",IF(ISNA(MATCH(C1409,{"Приход","Расход","Списание","Корректировка остатка"},0)),"Выберите тип операции",IF(NOT(ISNUMBER(D1409)),"Укажите количество",IF(D1409=0,"Количество не может быть 0",IF(AND(C1409&lt;&gt;"Корректировка остатка",D1409&lt;0),"Для этого типа количество положительное",IF(NOT(ISNUMBER('Номенклатура'!$C$2)),"Укажите дату начала учёта",IF(A1409&lt;INT('Номенклатура'!$C$2),"Раньше даты начала учёта: НЕ учтено",IF(AND(C1409="Корректировка остатка",TRIM(G1409)=""),"Учтено: добавьте пояснение","ОК")))))))))))))</f>
        <v/>
      </c>
    </row>
    <row r="1410" spans="1:9" x14ac:dyDescent="0.25">
      <c r="A1410" s="16"/>
      <c r="B1410" s="13"/>
      <c r="C1410" s="13"/>
      <c r="D1410" s="14"/>
      <c r="E1410" s="17" t="str">
        <f>IF(OR(B1410="",SUMPRODUCT(--EXACT('Номенклатура'!$A$6:$A$205,B1410))&lt;&gt;1),"",INDEX('Номенклатура'!$D$6:$D$205,SUMPRODUCT(EXACT('Номенклатура'!$A$6:$A$205,B1410)*(ROW('Номенклатура'!$A$6:$A$205)-5)))&amp;"")</f>
        <v/>
      </c>
      <c r="F1410" s="18" t="str">
        <f>IF(OR(I1410="ОК",I1410="Учтено: добавьте пояснение"),IF(C1410="Приход",D1410,IF(C1410="Корректировка остатка",D1410,-D1410)),"")</f>
        <v/>
      </c>
      <c r="G1410" s="13"/>
      <c r="H1410" s="15" t="str">
        <f>IF(OR(B1410="",SUMPRODUCT(--EXACT('Номенклатура'!$A$6:$A$205,B1410))&lt;&gt;1),"",INDEX('Номенклатура'!$B$6:$B$205,SUMPRODUCT(EXACT('Номенклатура'!$A$6:$A$205,B1410)*(ROW('Номенклатура'!$A$6:$A$205)-5)))&amp;"")</f>
        <v/>
      </c>
      <c r="I1410" s="15" t="str">
        <f>IF(COUNTA(A1410:D1410,G1410)=0,"",IF(NOT(ISNUMBER(A1410)),"Укажите дату",IF(B1410="","Укажите код",IF(NOT(AND(ISTEXT(B1410),LEN(B1410)&gt;0,LEN(B1410)&lt;=30,ISNUMBER(FIND(LEFT(B1410,1),"ABCDEFGHIJKLMNOPQRSTUVWXYZ")),SUMPRODUCT((MID(B1410,{1,2,3,4,5,6,7,8,9,10,11,12,13,14,15,16,17,18,19,20,21,22,23,24,25,26,27,28,29,30},1)&lt;&gt;"")*ISERROR(FIND(MID(B1410,{1,2,3,4,5,6,7,8,9,10,11,12,13,14,15,16,17,18,19,20,21,22,23,24,25,26,27,28,29,30},1),"ABCDEFGHIJKLMNOPQRSTUVWXYZ0123456789-_")))=0,ISERROR(VALUE(B1410)))),"Недопустимый код: только латинские буквы A-Z в верхнем регистре, цифры, - и _; начало с буквы, до 30 символов (например MILK-001)",IF(SUMPRODUCT(--EXACT('Номенклатура'!$A$6:$A$205,B1410))=0,"Код не найден в номенклатуре",IF(SUMPRODUCT(--EXACT('Номенклатура'!$A$6:$A$205,B1410))&gt;1,"Код повторяется в номенклатуре",IF(ISNA(MATCH(C1410,{"Приход","Расход","Списание","Корректировка остатка"},0)),"Выберите тип операции",IF(NOT(ISNUMBER(D1410)),"Укажите количество",IF(D1410=0,"Количество не может быть 0",IF(AND(C1410&lt;&gt;"Корректировка остатка",D1410&lt;0),"Для этого типа количество положительное",IF(NOT(ISNUMBER('Номенклатура'!$C$2)),"Укажите дату начала учёта",IF(A1410&lt;INT('Номенклатура'!$C$2),"Раньше даты начала учёта: НЕ учтено",IF(AND(C1410="Корректировка остатка",TRIM(G1410)=""),"Учтено: добавьте пояснение","ОК")))))))))))))</f>
        <v/>
      </c>
    </row>
    <row r="1411" spans="1:9" x14ac:dyDescent="0.25">
      <c r="A1411" s="16"/>
      <c r="B1411" s="13"/>
      <c r="C1411" s="13"/>
      <c r="D1411" s="14"/>
      <c r="E1411" s="17" t="str">
        <f>IF(OR(B1411="",SUMPRODUCT(--EXACT('Номенклатура'!$A$6:$A$205,B1411))&lt;&gt;1),"",INDEX('Номенклатура'!$D$6:$D$205,SUMPRODUCT(EXACT('Номенклатура'!$A$6:$A$205,B1411)*(ROW('Номенклатура'!$A$6:$A$205)-5)))&amp;"")</f>
        <v/>
      </c>
      <c r="F1411" s="18" t="str">
        <f>IF(OR(I1411="ОК",I1411="Учтено: добавьте пояснение"),IF(C1411="Приход",D1411,IF(C1411="Корректировка остатка",D1411,-D1411)),"")</f>
        <v/>
      </c>
      <c r="G1411" s="13"/>
      <c r="H1411" s="15" t="str">
        <f>IF(OR(B1411="",SUMPRODUCT(--EXACT('Номенклатура'!$A$6:$A$205,B1411))&lt;&gt;1),"",INDEX('Номенклатура'!$B$6:$B$205,SUMPRODUCT(EXACT('Номенклатура'!$A$6:$A$205,B1411)*(ROW('Номенклатура'!$A$6:$A$205)-5)))&amp;"")</f>
        <v/>
      </c>
      <c r="I1411" s="15" t="str">
        <f>IF(COUNTA(A1411:D1411,G1411)=0,"",IF(NOT(ISNUMBER(A1411)),"Укажите дату",IF(B1411="","Укажите код",IF(NOT(AND(ISTEXT(B1411),LEN(B1411)&gt;0,LEN(B1411)&lt;=30,ISNUMBER(FIND(LEFT(B1411,1),"ABCDEFGHIJKLMNOPQRSTUVWXYZ")),SUMPRODUCT((MID(B1411,{1,2,3,4,5,6,7,8,9,10,11,12,13,14,15,16,17,18,19,20,21,22,23,24,25,26,27,28,29,30},1)&lt;&gt;"")*ISERROR(FIND(MID(B1411,{1,2,3,4,5,6,7,8,9,10,11,12,13,14,15,16,17,18,19,20,21,22,23,24,25,26,27,28,29,30},1),"ABCDEFGHIJKLMNOPQRSTUVWXYZ0123456789-_")))=0,ISERROR(VALUE(B1411)))),"Недопустимый код: только латинские буквы A-Z в верхнем регистре, цифры, - и _; начало с буквы, до 30 символов (например MILK-001)",IF(SUMPRODUCT(--EXACT('Номенклатура'!$A$6:$A$205,B1411))=0,"Код не найден в номенклатуре",IF(SUMPRODUCT(--EXACT('Номенклатура'!$A$6:$A$205,B1411))&gt;1,"Код повторяется в номенклатуре",IF(ISNA(MATCH(C1411,{"Приход","Расход","Списание","Корректировка остатка"},0)),"Выберите тип операции",IF(NOT(ISNUMBER(D1411)),"Укажите количество",IF(D1411=0,"Количество не может быть 0",IF(AND(C1411&lt;&gt;"Корректировка остатка",D1411&lt;0),"Для этого типа количество положительное",IF(NOT(ISNUMBER('Номенклатура'!$C$2)),"Укажите дату начала учёта",IF(A1411&lt;INT('Номенклатура'!$C$2),"Раньше даты начала учёта: НЕ учтено",IF(AND(C1411="Корректировка остатка",TRIM(G1411)=""),"Учтено: добавьте пояснение","ОК")))))))))))))</f>
        <v/>
      </c>
    </row>
    <row r="1412" spans="1:9" x14ac:dyDescent="0.25">
      <c r="A1412" s="16"/>
      <c r="B1412" s="13"/>
      <c r="C1412" s="13"/>
      <c r="D1412" s="14"/>
      <c r="E1412" s="17" t="str">
        <f>IF(OR(B1412="",SUMPRODUCT(--EXACT('Номенклатура'!$A$6:$A$205,B1412))&lt;&gt;1),"",INDEX('Номенклатура'!$D$6:$D$205,SUMPRODUCT(EXACT('Номенклатура'!$A$6:$A$205,B1412)*(ROW('Номенклатура'!$A$6:$A$205)-5)))&amp;"")</f>
        <v/>
      </c>
      <c r="F1412" s="18" t="str">
        <f>IF(OR(I1412="ОК",I1412="Учтено: добавьте пояснение"),IF(C1412="Приход",D1412,IF(C1412="Корректировка остатка",D1412,-D1412)),"")</f>
        <v/>
      </c>
      <c r="G1412" s="13"/>
      <c r="H1412" s="15" t="str">
        <f>IF(OR(B1412="",SUMPRODUCT(--EXACT('Номенклатура'!$A$6:$A$205,B1412))&lt;&gt;1),"",INDEX('Номенклатура'!$B$6:$B$205,SUMPRODUCT(EXACT('Номенклатура'!$A$6:$A$205,B1412)*(ROW('Номенклатура'!$A$6:$A$205)-5)))&amp;"")</f>
        <v/>
      </c>
      <c r="I1412" s="15" t="str">
        <f>IF(COUNTA(A1412:D1412,G1412)=0,"",IF(NOT(ISNUMBER(A1412)),"Укажите дату",IF(B1412="","Укажите код",IF(NOT(AND(ISTEXT(B1412),LEN(B1412)&gt;0,LEN(B1412)&lt;=30,ISNUMBER(FIND(LEFT(B1412,1),"ABCDEFGHIJKLMNOPQRSTUVWXYZ")),SUMPRODUCT((MID(B1412,{1,2,3,4,5,6,7,8,9,10,11,12,13,14,15,16,17,18,19,20,21,22,23,24,25,26,27,28,29,30},1)&lt;&gt;"")*ISERROR(FIND(MID(B1412,{1,2,3,4,5,6,7,8,9,10,11,12,13,14,15,16,17,18,19,20,21,22,23,24,25,26,27,28,29,30},1),"ABCDEFGHIJKLMNOPQRSTUVWXYZ0123456789-_")))=0,ISERROR(VALUE(B1412)))),"Недопустимый код: только латинские буквы A-Z в верхнем регистре, цифры, - и _; начало с буквы, до 30 символов (например MILK-001)",IF(SUMPRODUCT(--EXACT('Номенклатура'!$A$6:$A$205,B1412))=0,"Код не найден в номенклатуре",IF(SUMPRODUCT(--EXACT('Номенклатура'!$A$6:$A$205,B1412))&gt;1,"Код повторяется в номенклатуре",IF(ISNA(MATCH(C1412,{"Приход","Расход","Списание","Корректировка остатка"},0)),"Выберите тип операции",IF(NOT(ISNUMBER(D1412)),"Укажите количество",IF(D1412=0,"Количество не может быть 0",IF(AND(C1412&lt;&gt;"Корректировка остатка",D1412&lt;0),"Для этого типа количество положительное",IF(NOT(ISNUMBER('Номенклатура'!$C$2)),"Укажите дату начала учёта",IF(A1412&lt;INT('Номенклатура'!$C$2),"Раньше даты начала учёта: НЕ учтено",IF(AND(C1412="Корректировка остатка",TRIM(G1412)=""),"Учтено: добавьте пояснение","ОК")))))))))))))</f>
        <v/>
      </c>
    </row>
    <row r="1413" spans="1:9" x14ac:dyDescent="0.25">
      <c r="A1413" s="16"/>
      <c r="B1413" s="13"/>
      <c r="C1413" s="13"/>
      <c r="D1413" s="14"/>
      <c r="E1413" s="17" t="str">
        <f>IF(OR(B1413="",SUMPRODUCT(--EXACT('Номенклатура'!$A$6:$A$205,B1413))&lt;&gt;1),"",INDEX('Номенклатура'!$D$6:$D$205,SUMPRODUCT(EXACT('Номенклатура'!$A$6:$A$205,B1413)*(ROW('Номенклатура'!$A$6:$A$205)-5)))&amp;"")</f>
        <v/>
      </c>
      <c r="F1413" s="18" t="str">
        <f>IF(OR(I1413="ОК",I1413="Учтено: добавьте пояснение"),IF(C1413="Приход",D1413,IF(C1413="Корректировка остатка",D1413,-D1413)),"")</f>
        <v/>
      </c>
      <c r="G1413" s="13"/>
      <c r="H1413" s="15" t="str">
        <f>IF(OR(B1413="",SUMPRODUCT(--EXACT('Номенклатура'!$A$6:$A$205,B1413))&lt;&gt;1),"",INDEX('Номенклатура'!$B$6:$B$205,SUMPRODUCT(EXACT('Номенклатура'!$A$6:$A$205,B1413)*(ROW('Номенклатура'!$A$6:$A$205)-5)))&amp;"")</f>
        <v/>
      </c>
      <c r="I1413" s="15" t="str">
        <f>IF(COUNTA(A1413:D1413,G1413)=0,"",IF(NOT(ISNUMBER(A1413)),"Укажите дату",IF(B1413="","Укажите код",IF(NOT(AND(ISTEXT(B1413),LEN(B1413)&gt;0,LEN(B1413)&lt;=30,ISNUMBER(FIND(LEFT(B1413,1),"ABCDEFGHIJKLMNOPQRSTUVWXYZ")),SUMPRODUCT((MID(B1413,{1,2,3,4,5,6,7,8,9,10,11,12,13,14,15,16,17,18,19,20,21,22,23,24,25,26,27,28,29,30},1)&lt;&gt;"")*ISERROR(FIND(MID(B1413,{1,2,3,4,5,6,7,8,9,10,11,12,13,14,15,16,17,18,19,20,21,22,23,24,25,26,27,28,29,30},1),"ABCDEFGHIJKLMNOPQRSTUVWXYZ0123456789-_")))=0,ISERROR(VALUE(B1413)))),"Недопустимый код: только латинские буквы A-Z в верхнем регистре, цифры, - и _; начало с буквы, до 30 символов (например MILK-001)",IF(SUMPRODUCT(--EXACT('Номенклатура'!$A$6:$A$205,B1413))=0,"Код не найден в номенклатуре",IF(SUMPRODUCT(--EXACT('Номенклатура'!$A$6:$A$205,B1413))&gt;1,"Код повторяется в номенклатуре",IF(ISNA(MATCH(C1413,{"Приход","Расход","Списание","Корректировка остатка"},0)),"Выберите тип операции",IF(NOT(ISNUMBER(D1413)),"Укажите количество",IF(D1413=0,"Количество не может быть 0",IF(AND(C1413&lt;&gt;"Корректировка остатка",D1413&lt;0),"Для этого типа количество положительное",IF(NOT(ISNUMBER('Номенклатура'!$C$2)),"Укажите дату начала учёта",IF(A1413&lt;INT('Номенклатура'!$C$2),"Раньше даты начала учёта: НЕ учтено",IF(AND(C1413="Корректировка остатка",TRIM(G1413)=""),"Учтено: добавьте пояснение","ОК")))))))))))))</f>
        <v/>
      </c>
    </row>
    <row r="1414" spans="1:9" x14ac:dyDescent="0.25">
      <c r="A1414" s="16"/>
      <c r="B1414" s="13"/>
      <c r="C1414" s="13"/>
      <c r="D1414" s="14"/>
      <c r="E1414" s="17" t="str">
        <f>IF(OR(B1414="",SUMPRODUCT(--EXACT('Номенклатура'!$A$6:$A$205,B1414))&lt;&gt;1),"",INDEX('Номенклатура'!$D$6:$D$205,SUMPRODUCT(EXACT('Номенклатура'!$A$6:$A$205,B1414)*(ROW('Номенклатура'!$A$6:$A$205)-5)))&amp;"")</f>
        <v/>
      </c>
      <c r="F1414" s="18" t="str">
        <f>IF(OR(I1414="ОК",I1414="Учтено: добавьте пояснение"),IF(C1414="Приход",D1414,IF(C1414="Корректировка остатка",D1414,-D1414)),"")</f>
        <v/>
      </c>
      <c r="G1414" s="13"/>
      <c r="H1414" s="15" t="str">
        <f>IF(OR(B1414="",SUMPRODUCT(--EXACT('Номенклатура'!$A$6:$A$205,B1414))&lt;&gt;1),"",INDEX('Номенклатура'!$B$6:$B$205,SUMPRODUCT(EXACT('Номенклатура'!$A$6:$A$205,B1414)*(ROW('Номенклатура'!$A$6:$A$205)-5)))&amp;"")</f>
        <v/>
      </c>
      <c r="I1414" s="15" t="str">
        <f>IF(COUNTA(A1414:D1414,G1414)=0,"",IF(NOT(ISNUMBER(A1414)),"Укажите дату",IF(B1414="","Укажите код",IF(NOT(AND(ISTEXT(B1414),LEN(B1414)&gt;0,LEN(B1414)&lt;=30,ISNUMBER(FIND(LEFT(B1414,1),"ABCDEFGHIJKLMNOPQRSTUVWXYZ")),SUMPRODUCT((MID(B1414,{1,2,3,4,5,6,7,8,9,10,11,12,13,14,15,16,17,18,19,20,21,22,23,24,25,26,27,28,29,30},1)&lt;&gt;"")*ISERROR(FIND(MID(B1414,{1,2,3,4,5,6,7,8,9,10,11,12,13,14,15,16,17,18,19,20,21,22,23,24,25,26,27,28,29,30},1),"ABCDEFGHIJKLMNOPQRSTUVWXYZ0123456789-_")))=0,ISERROR(VALUE(B1414)))),"Недопустимый код: только латинские буквы A-Z в верхнем регистре, цифры, - и _; начало с буквы, до 30 символов (например MILK-001)",IF(SUMPRODUCT(--EXACT('Номенклатура'!$A$6:$A$205,B1414))=0,"Код не найден в номенклатуре",IF(SUMPRODUCT(--EXACT('Номенклатура'!$A$6:$A$205,B1414))&gt;1,"Код повторяется в номенклатуре",IF(ISNA(MATCH(C1414,{"Приход","Расход","Списание","Корректировка остатка"},0)),"Выберите тип операции",IF(NOT(ISNUMBER(D1414)),"Укажите количество",IF(D1414=0,"Количество не может быть 0",IF(AND(C1414&lt;&gt;"Корректировка остатка",D1414&lt;0),"Для этого типа количество положительное",IF(NOT(ISNUMBER('Номенклатура'!$C$2)),"Укажите дату начала учёта",IF(A1414&lt;INT('Номенклатура'!$C$2),"Раньше даты начала учёта: НЕ учтено",IF(AND(C1414="Корректировка остатка",TRIM(G1414)=""),"Учтено: добавьте пояснение","ОК")))))))))))))</f>
        <v/>
      </c>
    </row>
    <row r="1415" spans="1:9" x14ac:dyDescent="0.25">
      <c r="A1415" s="16"/>
      <c r="B1415" s="13"/>
      <c r="C1415" s="13"/>
      <c r="D1415" s="14"/>
      <c r="E1415" s="17" t="str">
        <f>IF(OR(B1415="",SUMPRODUCT(--EXACT('Номенклатура'!$A$6:$A$205,B1415))&lt;&gt;1),"",INDEX('Номенклатура'!$D$6:$D$205,SUMPRODUCT(EXACT('Номенклатура'!$A$6:$A$205,B1415)*(ROW('Номенклатура'!$A$6:$A$205)-5)))&amp;"")</f>
        <v/>
      </c>
      <c r="F1415" s="18" t="str">
        <f>IF(OR(I1415="ОК",I1415="Учтено: добавьте пояснение"),IF(C1415="Приход",D1415,IF(C1415="Корректировка остатка",D1415,-D1415)),"")</f>
        <v/>
      </c>
      <c r="G1415" s="13"/>
      <c r="H1415" s="15" t="str">
        <f>IF(OR(B1415="",SUMPRODUCT(--EXACT('Номенклатура'!$A$6:$A$205,B1415))&lt;&gt;1),"",INDEX('Номенклатура'!$B$6:$B$205,SUMPRODUCT(EXACT('Номенклатура'!$A$6:$A$205,B1415)*(ROW('Номенклатура'!$A$6:$A$205)-5)))&amp;"")</f>
        <v/>
      </c>
      <c r="I1415" s="15" t="str">
        <f>IF(COUNTA(A1415:D1415,G1415)=0,"",IF(NOT(ISNUMBER(A1415)),"Укажите дату",IF(B1415="","Укажите код",IF(NOT(AND(ISTEXT(B1415),LEN(B1415)&gt;0,LEN(B1415)&lt;=30,ISNUMBER(FIND(LEFT(B1415,1),"ABCDEFGHIJKLMNOPQRSTUVWXYZ")),SUMPRODUCT((MID(B1415,{1,2,3,4,5,6,7,8,9,10,11,12,13,14,15,16,17,18,19,20,21,22,23,24,25,26,27,28,29,30},1)&lt;&gt;"")*ISERROR(FIND(MID(B1415,{1,2,3,4,5,6,7,8,9,10,11,12,13,14,15,16,17,18,19,20,21,22,23,24,25,26,27,28,29,30},1),"ABCDEFGHIJKLMNOPQRSTUVWXYZ0123456789-_")))=0,ISERROR(VALUE(B1415)))),"Недопустимый код: только латинские буквы A-Z в верхнем регистре, цифры, - и _; начало с буквы, до 30 символов (например MILK-001)",IF(SUMPRODUCT(--EXACT('Номенклатура'!$A$6:$A$205,B1415))=0,"Код не найден в номенклатуре",IF(SUMPRODUCT(--EXACT('Номенклатура'!$A$6:$A$205,B1415))&gt;1,"Код повторяется в номенклатуре",IF(ISNA(MATCH(C1415,{"Приход","Расход","Списание","Корректировка остатка"},0)),"Выберите тип операции",IF(NOT(ISNUMBER(D1415)),"Укажите количество",IF(D1415=0,"Количество не может быть 0",IF(AND(C1415&lt;&gt;"Корректировка остатка",D1415&lt;0),"Для этого типа количество положительное",IF(NOT(ISNUMBER('Номенклатура'!$C$2)),"Укажите дату начала учёта",IF(A1415&lt;INT('Номенклатура'!$C$2),"Раньше даты начала учёта: НЕ учтено",IF(AND(C1415="Корректировка остатка",TRIM(G1415)=""),"Учтено: добавьте пояснение","ОК")))))))))))))</f>
        <v/>
      </c>
    </row>
    <row r="1416" spans="1:9" x14ac:dyDescent="0.25">
      <c r="A1416" s="16"/>
      <c r="B1416" s="13"/>
      <c r="C1416" s="13"/>
      <c r="D1416" s="14"/>
      <c r="E1416" s="17" t="str">
        <f>IF(OR(B1416="",SUMPRODUCT(--EXACT('Номенклатура'!$A$6:$A$205,B1416))&lt;&gt;1),"",INDEX('Номенклатура'!$D$6:$D$205,SUMPRODUCT(EXACT('Номенклатура'!$A$6:$A$205,B1416)*(ROW('Номенклатура'!$A$6:$A$205)-5)))&amp;"")</f>
        <v/>
      </c>
      <c r="F1416" s="18" t="str">
        <f>IF(OR(I1416="ОК",I1416="Учтено: добавьте пояснение"),IF(C1416="Приход",D1416,IF(C1416="Корректировка остатка",D1416,-D1416)),"")</f>
        <v/>
      </c>
      <c r="G1416" s="13"/>
      <c r="H1416" s="15" t="str">
        <f>IF(OR(B1416="",SUMPRODUCT(--EXACT('Номенклатура'!$A$6:$A$205,B1416))&lt;&gt;1),"",INDEX('Номенклатура'!$B$6:$B$205,SUMPRODUCT(EXACT('Номенклатура'!$A$6:$A$205,B1416)*(ROW('Номенклатура'!$A$6:$A$205)-5)))&amp;"")</f>
        <v/>
      </c>
      <c r="I1416" s="15" t="str">
        <f>IF(COUNTA(A1416:D1416,G1416)=0,"",IF(NOT(ISNUMBER(A1416)),"Укажите дату",IF(B1416="","Укажите код",IF(NOT(AND(ISTEXT(B1416),LEN(B1416)&gt;0,LEN(B1416)&lt;=30,ISNUMBER(FIND(LEFT(B1416,1),"ABCDEFGHIJKLMNOPQRSTUVWXYZ")),SUMPRODUCT((MID(B1416,{1,2,3,4,5,6,7,8,9,10,11,12,13,14,15,16,17,18,19,20,21,22,23,24,25,26,27,28,29,30},1)&lt;&gt;"")*ISERROR(FIND(MID(B1416,{1,2,3,4,5,6,7,8,9,10,11,12,13,14,15,16,17,18,19,20,21,22,23,24,25,26,27,28,29,30},1),"ABCDEFGHIJKLMNOPQRSTUVWXYZ0123456789-_")))=0,ISERROR(VALUE(B1416)))),"Недопустимый код: только латинские буквы A-Z в верхнем регистре, цифры, - и _; начало с буквы, до 30 символов (например MILK-001)",IF(SUMPRODUCT(--EXACT('Номенклатура'!$A$6:$A$205,B1416))=0,"Код не найден в номенклатуре",IF(SUMPRODUCT(--EXACT('Номенклатура'!$A$6:$A$205,B1416))&gt;1,"Код повторяется в номенклатуре",IF(ISNA(MATCH(C1416,{"Приход","Расход","Списание","Корректировка остатка"},0)),"Выберите тип операции",IF(NOT(ISNUMBER(D1416)),"Укажите количество",IF(D1416=0,"Количество не может быть 0",IF(AND(C1416&lt;&gt;"Корректировка остатка",D1416&lt;0),"Для этого типа количество положительное",IF(NOT(ISNUMBER('Номенклатура'!$C$2)),"Укажите дату начала учёта",IF(A1416&lt;INT('Номенклатура'!$C$2),"Раньше даты начала учёта: НЕ учтено",IF(AND(C1416="Корректировка остатка",TRIM(G1416)=""),"Учтено: добавьте пояснение","ОК")))))))))))))</f>
        <v/>
      </c>
    </row>
    <row r="1417" spans="1:9" x14ac:dyDescent="0.25">
      <c r="A1417" s="16"/>
      <c r="B1417" s="13"/>
      <c r="C1417" s="13"/>
      <c r="D1417" s="14"/>
      <c r="E1417" s="17" t="str">
        <f>IF(OR(B1417="",SUMPRODUCT(--EXACT('Номенклатура'!$A$6:$A$205,B1417))&lt;&gt;1),"",INDEX('Номенклатура'!$D$6:$D$205,SUMPRODUCT(EXACT('Номенклатура'!$A$6:$A$205,B1417)*(ROW('Номенклатура'!$A$6:$A$205)-5)))&amp;"")</f>
        <v/>
      </c>
      <c r="F1417" s="18" t="str">
        <f>IF(OR(I1417="ОК",I1417="Учтено: добавьте пояснение"),IF(C1417="Приход",D1417,IF(C1417="Корректировка остатка",D1417,-D1417)),"")</f>
        <v/>
      </c>
      <c r="G1417" s="13"/>
      <c r="H1417" s="15" t="str">
        <f>IF(OR(B1417="",SUMPRODUCT(--EXACT('Номенклатура'!$A$6:$A$205,B1417))&lt;&gt;1),"",INDEX('Номенклатура'!$B$6:$B$205,SUMPRODUCT(EXACT('Номенклатура'!$A$6:$A$205,B1417)*(ROW('Номенклатура'!$A$6:$A$205)-5)))&amp;"")</f>
        <v/>
      </c>
      <c r="I1417" s="15" t="str">
        <f>IF(COUNTA(A1417:D1417,G1417)=0,"",IF(NOT(ISNUMBER(A1417)),"Укажите дату",IF(B1417="","Укажите код",IF(NOT(AND(ISTEXT(B1417),LEN(B1417)&gt;0,LEN(B1417)&lt;=30,ISNUMBER(FIND(LEFT(B1417,1),"ABCDEFGHIJKLMNOPQRSTUVWXYZ")),SUMPRODUCT((MID(B1417,{1,2,3,4,5,6,7,8,9,10,11,12,13,14,15,16,17,18,19,20,21,22,23,24,25,26,27,28,29,30},1)&lt;&gt;"")*ISERROR(FIND(MID(B1417,{1,2,3,4,5,6,7,8,9,10,11,12,13,14,15,16,17,18,19,20,21,22,23,24,25,26,27,28,29,30},1),"ABCDEFGHIJKLMNOPQRSTUVWXYZ0123456789-_")))=0,ISERROR(VALUE(B1417)))),"Недопустимый код: только латинские буквы A-Z в верхнем регистре, цифры, - и _; начало с буквы, до 30 символов (например MILK-001)",IF(SUMPRODUCT(--EXACT('Номенклатура'!$A$6:$A$205,B1417))=0,"Код не найден в номенклатуре",IF(SUMPRODUCT(--EXACT('Номенклатура'!$A$6:$A$205,B1417))&gt;1,"Код повторяется в номенклатуре",IF(ISNA(MATCH(C1417,{"Приход","Расход","Списание","Корректировка остатка"},0)),"Выберите тип операции",IF(NOT(ISNUMBER(D1417)),"Укажите количество",IF(D1417=0,"Количество не может быть 0",IF(AND(C1417&lt;&gt;"Корректировка остатка",D1417&lt;0),"Для этого типа количество положительное",IF(NOT(ISNUMBER('Номенклатура'!$C$2)),"Укажите дату начала учёта",IF(A1417&lt;INT('Номенклатура'!$C$2),"Раньше даты начала учёта: НЕ учтено",IF(AND(C1417="Корректировка остатка",TRIM(G1417)=""),"Учтено: добавьте пояснение","ОК")))))))))))))</f>
        <v/>
      </c>
    </row>
    <row r="1418" spans="1:9" x14ac:dyDescent="0.25">
      <c r="A1418" s="16"/>
      <c r="B1418" s="13"/>
      <c r="C1418" s="13"/>
      <c r="D1418" s="14"/>
      <c r="E1418" s="17" t="str">
        <f>IF(OR(B1418="",SUMPRODUCT(--EXACT('Номенклатура'!$A$6:$A$205,B1418))&lt;&gt;1),"",INDEX('Номенклатура'!$D$6:$D$205,SUMPRODUCT(EXACT('Номенклатура'!$A$6:$A$205,B1418)*(ROW('Номенклатура'!$A$6:$A$205)-5)))&amp;"")</f>
        <v/>
      </c>
      <c r="F1418" s="18" t="str">
        <f>IF(OR(I1418="ОК",I1418="Учтено: добавьте пояснение"),IF(C1418="Приход",D1418,IF(C1418="Корректировка остатка",D1418,-D1418)),"")</f>
        <v/>
      </c>
      <c r="G1418" s="13"/>
      <c r="H1418" s="15" t="str">
        <f>IF(OR(B1418="",SUMPRODUCT(--EXACT('Номенклатура'!$A$6:$A$205,B1418))&lt;&gt;1),"",INDEX('Номенклатура'!$B$6:$B$205,SUMPRODUCT(EXACT('Номенклатура'!$A$6:$A$205,B1418)*(ROW('Номенклатура'!$A$6:$A$205)-5)))&amp;"")</f>
        <v/>
      </c>
      <c r="I1418" s="15" t="str">
        <f>IF(COUNTA(A1418:D1418,G1418)=0,"",IF(NOT(ISNUMBER(A1418)),"Укажите дату",IF(B1418="","Укажите код",IF(NOT(AND(ISTEXT(B1418),LEN(B1418)&gt;0,LEN(B1418)&lt;=30,ISNUMBER(FIND(LEFT(B1418,1),"ABCDEFGHIJKLMNOPQRSTUVWXYZ")),SUMPRODUCT((MID(B1418,{1,2,3,4,5,6,7,8,9,10,11,12,13,14,15,16,17,18,19,20,21,22,23,24,25,26,27,28,29,30},1)&lt;&gt;"")*ISERROR(FIND(MID(B1418,{1,2,3,4,5,6,7,8,9,10,11,12,13,14,15,16,17,18,19,20,21,22,23,24,25,26,27,28,29,30},1),"ABCDEFGHIJKLMNOPQRSTUVWXYZ0123456789-_")))=0,ISERROR(VALUE(B1418)))),"Недопустимый код: только латинские буквы A-Z в верхнем регистре, цифры, - и _; начало с буквы, до 30 символов (например MILK-001)",IF(SUMPRODUCT(--EXACT('Номенклатура'!$A$6:$A$205,B1418))=0,"Код не найден в номенклатуре",IF(SUMPRODUCT(--EXACT('Номенклатура'!$A$6:$A$205,B1418))&gt;1,"Код повторяется в номенклатуре",IF(ISNA(MATCH(C1418,{"Приход","Расход","Списание","Корректировка остатка"},0)),"Выберите тип операции",IF(NOT(ISNUMBER(D1418)),"Укажите количество",IF(D1418=0,"Количество не может быть 0",IF(AND(C1418&lt;&gt;"Корректировка остатка",D1418&lt;0),"Для этого типа количество положительное",IF(NOT(ISNUMBER('Номенклатура'!$C$2)),"Укажите дату начала учёта",IF(A1418&lt;INT('Номенклатура'!$C$2),"Раньше даты начала учёта: НЕ учтено",IF(AND(C1418="Корректировка остатка",TRIM(G1418)=""),"Учтено: добавьте пояснение","ОК")))))))))))))</f>
        <v/>
      </c>
    </row>
    <row r="1419" spans="1:9" x14ac:dyDescent="0.25">
      <c r="A1419" s="16"/>
      <c r="B1419" s="13"/>
      <c r="C1419" s="13"/>
      <c r="D1419" s="14"/>
      <c r="E1419" s="17" t="str">
        <f>IF(OR(B1419="",SUMPRODUCT(--EXACT('Номенклатура'!$A$6:$A$205,B1419))&lt;&gt;1),"",INDEX('Номенклатура'!$D$6:$D$205,SUMPRODUCT(EXACT('Номенклатура'!$A$6:$A$205,B1419)*(ROW('Номенклатура'!$A$6:$A$205)-5)))&amp;"")</f>
        <v/>
      </c>
      <c r="F1419" s="18" t="str">
        <f>IF(OR(I1419="ОК",I1419="Учтено: добавьте пояснение"),IF(C1419="Приход",D1419,IF(C1419="Корректировка остатка",D1419,-D1419)),"")</f>
        <v/>
      </c>
      <c r="G1419" s="13"/>
      <c r="H1419" s="15" t="str">
        <f>IF(OR(B1419="",SUMPRODUCT(--EXACT('Номенклатура'!$A$6:$A$205,B1419))&lt;&gt;1),"",INDEX('Номенклатура'!$B$6:$B$205,SUMPRODUCT(EXACT('Номенклатура'!$A$6:$A$205,B1419)*(ROW('Номенклатура'!$A$6:$A$205)-5)))&amp;"")</f>
        <v/>
      </c>
      <c r="I1419" s="15" t="str">
        <f>IF(COUNTA(A1419:D1419,G1419)=0,"",IF(NOT(ISNUMBER(A1419)),"Укажите дату",IF(B1419="","Укажите код",IF(NOT(AND(ISTEXT(B1419),LEN(B1419)&gt;0,LEN(B1419)&lt;=30,ISNUMBER(FIND(LEFT(B1419,1),"ABCDEFGHIJKLMNOPQRSTUVWXYZ")),SUMPRODUCT((MID(B1419,{1,2,3,4,5,6,7,8,9,10,11,12,13,14,15,16,17,18,19,20,21,22,23,24,25,26,27,28,29,30},1)&lt;&gt;"")*ISERROR(FIND(MID(B1419,{1,2,3,4,5,6,7,8,9,10,11,12,13,14,15,16,17,18,19,20,21,22,23,24,25,26,27,28,29,30},1),"ABCDEFGHIJKLMNOPQRSTUVWXYZ0123456789-_")))=0,ISERROR(VALUE(B1419)))),"Недопустимый код: только латинские буквы A-Z в верхнем регистре, цифры, - и _; начало с буквы, до 30 символов (например MILK-001)",IF(SUMPRODUCT(--EXACT('Номенклатура'!$A$6:$A$205,B1419))=0,"Код не найден в номенклатуре",IF(SUMPRODUCT(--EXACT('Номенклатура'!$A$6:$A$205,B1419))&gt;1,"Код повторяется в номенклатуре",IF(ISNA(MATCH(C1419,{"Приход","Расход","Списание","Корректировка остатка"},0)),"Выберите тип операции",IF(NOT(ISNUMBER(D1419)),"Укажите количество",IF(D1419=0,"Количество не может быть 0",IF(AND(C1419&lt;&gt;"Корректировка остатка",D1419&lt;0),"Для этого типа количество положительное",IF(NOT(ISNUMBER('Номенклатура'!$C$2)),"Укажите дату начала учёта",IF(A1419&lt;INT('Номенклатура'!$C$2),"Раньше даты начала учёта: НЕ учтено",IF(AND(C1419="Корректировка остатка",TRIM(G1419)=""),"Учтено: добавьте пояснение","ОК")))))))))))))</f>
        <v/>
      </c>
    </row>
    <row r="1420" spans="1:9" x14ac:dyDescent="0.25">
      <c r="A1420" s="16"/>
      <c r="B1420" s="13"/>
      <c r="C1420" s="13"/>
      <c r="D1420" s="14"/>
      <c r="E1420" s="17" t="str">
        <f>IF(OR(B1420="",SUMPRODUCT(--EXACT('Номенклатура'!$A$6:$A$205,B1420))&lt;&gt;1),"",INDEX('Номенклатура'!$D$6:$D$205,SUMPRODUCT(EXACT('Номенклатура'!$A$6:$A$205,B1420)*(ROW('Номенклатура'!$A$6:$A$205)-5)))&amp;"")</f>
        <v/>
      </c>
      <c r="F1420" s="18" t="str">
        <f>IF(OR(I1420="ОК",I1420="Учтено: добавьте пояснение"),IF(C1420="Приход",D1420,IF(C1420="Корректировка остатка",D1420,-D1420)),"")</f>
        <v/>
      </c>
      <c r="G1420" s="13"/>
      <c r="H1420" s="15" t="str">
        <f>IF(OR(B1420="",SUMPRODUCT(--EXACT('Номенклатура'!$A$6:$A$205,B1420))&lt;&gt;1),"",INDEX('Номенклатура'!$B$6:$B$205,SUMPRODUCT(EXACT('Номенклатура'!$A$6:$A$205,B1420)*(ROW('Номенклатура'!$A$6:$A$205)-5)))&amp;"")</f>
        <v/>
      </c>
      <c r="I1420" s="15" t="str">
        <f>IF(COUNTA(A1420:D1420,G1420)=0,"",IF(NOT(ISNUMBER(A1420)),"Укажите дату",IF(B1420="","Укажите код",IF(NOT(AND(ISTEXT(B1420),LEN(B1420)&gt;0,LEN(B1420)&lt;=30,ISNUMBER(FIND(LEFT(B1420,1),"ABCDEFGHIJKLMNOPQRSTUVWXYZ")),SUMPRODUCT((MID(B1420,{1,2,3,4,5,6,7,8,9,10,11,12,13,14,15,16,17,18,19,20,21,22,23,24,25,26,27,28,29,30},1)&lt;&gt;"")*ISERROR(FIND(MID(B1420,{1,2,3,4,5,6,7,8,9,10,11,12,13,14,15,16,17,18,19,20,21,22,23,24,25,26,27,28,29,30},1),"ABCDEFGHIJKLMNOPQRSTUVWXYZ0123456789-_")))=0,ISERROR(VALUE(B1420)))),"Недопустимый код: только латинские буквы A-Z в верхнем регистре, цифры, - и _; начало с буквы, до 30 символов (например MILK-001)",IF(SUMPRODUCT(--EXACT('Номенклатура'!$A$6:$A$205,B1420))=0,"Код не найден в номенклатуре",IF(SUMPRODUCT(--EXACT('Номенклатура'!$A$6:$A$205,B1420))&gt;1,"Код повторяется в номенклатуре",IF(ISNA(MATCH(C1420,{"Приход","Расход","Списание","Корректировка остатка"},0)),"Выберите тип операции",IF(NOT(ISNUMBER(D1420)),"Укажите количество",IF(D1420=0,"Количество не может быть 0",IF(AND(C1420&lt;&gt;"Корректировка остатка",D1420&lt;0),"Для этого типа количество положительное",IF(NOT(ISNUMBER('Номенклатура'!$C$2)),"Укажите дату начала учёта",IF(A1420&lt;INT('Номенклатура'!$C$2),"Раньше даты начала учёта: НЕ учтено",IF(AND(C1420="Корректировка остатка",TRIM(G1420)=""),"Учтено: добавьте пояснение","ОК")))))))))))))</f>
        <v/>
      </c>
    </row>
    <row r="1421" spans="1:9" x14ac:dyDescent="0.25">
      <c r="A1421" s="16"/>
      <c r="B1421" s="13"/>
      <c r="C1421" s="13"/>
      <c r="D1421" s="14"/>
      <c r="E1421" s="17" t="str">
        <f>IF(OR(B1421="",SUMPRODUCT(--EXACT('Номенклатура'!$A$6:$A$205,B1421))&lt;&gt;1),"",INDEX('Номенклатура'!$D$6:$D$205,SUMPRODUCT(EXACT('Номенклатура'!$A$6:$A$205,B1421)*(ROW('Номенклатура'!$A$6:$A$205)-5)))&amp;"")</f>
        <v/>
      </c>
      <c r="F1421" s="18" t="str">
        <f>IF(OR(I1421="ОК",I1421="Учтено: добавьте пояснение"),IF(C1421="Приход",D1421,IF(C1421="Корректировка остатка",D1421,-D1421)),"")</f>
        <v/>
      </c>
      <c r="G1421" s="13"/>
      <c r="H1421" s="15" t="str">
        <f>IF(OR(B1421="",SUMPRODUCT(--EXACT('Номенклатура'!$A$6:$A$205,B1421))&lt;&gt;1),"",INDEX('Номенклатура'!$B$6:$B$205,SUMPRODUCT(EXACT('Номенклатура'!$A$6:$A$205,B1421)*(ROW('Номенклатура'!$A$6:$A$205)-5)))&amp;"")</f>
        <v/>
      </c>
      <c r="I1421" s="15" t="str">
        <f>IF(COUNTA(A1421:D1421,G1421)=0,"",IF(NOT(ISNUMBER(A1421)),"Укажите дату",IF(B1421="","Укажите код",IF(NOT(AND(ISTEXT(B1421),LEN(B1421)&gt;0,LEN(B1421)&lt;=30,ISNUMBER(FIND(LEFT(B1421,1),"ABCDEFGHIJKLMNOPQRSTUVWXYZ")),SUMPRODUCT((MID(B1421,{1,2,3,4,5,6,7,8,9,10,11,12,13,14,15,16,17,18,19,20,21,22,23,24,25,26,27,28,29,30},1)&lt;&gt;"")*ISERROR(FIND(MID(B1421,{1,2,3,4,5,6,7,8,9,10,11,12,13,14,15,16,17,18,19,20,21,22,23,24,25,26,27,28,29,30},1),"ABCDEFGHIJKLMNOPQRSTUVWXYZ0123456789-_")))=0,ISERROR(VALUE(B1421)))),"Недопустимый код: только латинские буквы A-Z в верхнем регистре, цифры, - и _; начало с буквы, до 30 символов (например MILK-001)",IF(SUMPRODUCT(--EXACT('Номенклатура'!$A$6:$A$205,B1421))=0,"Код не найден в номенклатуре",IF(SUMPRODUCT(--EXACT('Номенклатура'!$A$6:$A$205,B1421))&gt;1,"Код повторяется в номенклатуре",IF(ISNA(MATCH(C1421,{"Приход","Расход","Списание","Корректировка остатка"},0)),"Выберите тип операции",IF(NOT(ISNUMBER(D1421)),"Укажите количество",IF(D1421=0,"Количество не может быть 0",IF(AND(C1421&lt;&gt;"Корректировка остатка",D1421&lt;0),"Для этого типа количество положительное",IF(NOT(ISNUMBER('Номенклатура'!$C$2)),"Укажите дату начала учёта",IF(A1421&lt;INT('Номенклатура'!$C$2),"Раньше даты начала учёта: НЕ учтено",IF(AND(C1421="Корректировка остатка",TRIM(G1421)=""),"Учтено: добавьте пояснение","ОК")))))))))))))</f>
        <v/>
      </c>
    </row>
    <row r="1422" spans="1:9" x14ac:dyDescent="0.25">
      <c r="A1422" s="16"/>
      <c r="B1422" s="13"/>
      <c r="C1422" s="13"/>
      <c r="D1422" s="14"/>
      <c r="E1422" s="17" t="str">
        <f>IF(OR(B1422="",SUMPRODUCT(--EXACT('Номенклатура'!$A$6:$A$205,B1422))&lt;&gt;1),"",INDEX('Номенклатура'!$D$6:$D$205,SUMPRODUCT(EXACT('Номенклатура'!$A$6:$A$205,B1422)*(ROW('Номенклатура'!$A$6:$A$205)-5)))&amp;"")</f>
        <v/>
      </c>
      <c r="F1422" s="18" t="str">
        <f>IF(OR(I1422="ОК",I1422="Учтено: добавьте пояснение"),IF(C1422="Приход",D1422,IF(C1422="Корректировка остатка",D1422,-D1422)),"")</f>
        <v/>
      </c>
      <c r="G1422" s="13"/>
      <c r="H1422" s="15" t="str">
        <f>IF(OR(B1422="",SUMPRODUCT(--EXACT('Номенклатура'!$A$6:$A$205,B1422))&lt;&gt;1),"",INDEX('Номенклатура'!$B$6:$B$205,SUMPRODUCT(EXACT('Номенклатура'!$A$6:$A$205,B1422)*(ROW('Номенклатура'!$A$6:$A$205)-5)))&amp;"")</f>
        <v/>
      </c>
      <c r="I1422" s="15" t="str">
        <f>IF(COUNTA(A1422:D1422,G1422)=0,"",IF(NOT(ISNUMBER(A1422)),"Укажите дату",IF(B1422="","Укажите код",IF(NOT(AND(ISTEXT(B1422),LEN(B1422)&gt;0,LEN(B1422)&lt;=30,ISNUMBER(FIND(LEFT(B1422,1),"ABCDEFGHIJKLMNOPQRSTUVWXYZ")),SUMPRODUCT((MID(B1422,{1,2,3,4,5,6,7,8,9,10,11,12,13,14,15,16,17,18,19,20,21,22,23,24,25,26,27,28,29,30},1)&lt;&gt;"")*ISERROR(FIND(MID(B1422,{1,2,3,4,5,6,7,8,9,10,11,12,13,14,15,16,17,18,19,20,21,22,23,24,25,26,27,28,29,30},1),"ABCDEFGHIJKLMNOPQRSTUVWXYZ0123456789-_")))=0,ISERROR(VALUE(B1422)))),"Недопустимый код: только латинские буквы A-Z в верхнем регистре, цифры, - и _; начало с буквы, до 30 символов (например MILK-001)",IF(SUMPRODUCT(--EXACT('Номенклатура'!$A$6:$A$205,B1422))=0,"Код не найден в номенклатуре",IF(SUMPRODUCT(--EXACT('Номенклатура'!$A$6:$A$205,B1422))&gt;1,"Код повторяется в номенклатуре",IF(ISNA(MATCH(C1422,{"Приход","Расход","Списание","Корректировка остатка"},0)),"Выберите тип операции",IF(NOT(ISNUMBER(D1422)),"Укажите количество",IF(D1422=0,"Количество не может быть 0",IF(AND(C1422&lt;&gt;"Корректировка остатка",D1422&lt;0),"Для этого типа количество положительное",IF(NOT(ISNUMBER('Номенклатура'!$C$2)),"Укажите дату начала учёта",IF(A1422&lt;INT('Номенклатура'!$C$2),"Раньше даты начала учёта: НЕ учтено",IF(AND(C1422="Корректировка остатка",TRIM(G1422)=""),"Учтено: добавьте пояснение","ОК")))))))))))))</f>
        <v/>
      </c>
    </row>
    <row r="1423" spans="1:9" x14ac:dyDescent="0.25">
      <c r="A1423" s="16"/>
      <c r="B1423" s="13"/>
      <c r="C1423" s="13"/>
      <c r="D1423" s="14"/>
      <c r="E1423" s="17" t="str">
        <f>IF(OR(B1423="",SUMPRODUCT(--EXACT('Номенклатура'!$A$6:$A$205,B1423))&lt;&gt;1),"",INDEX('Номенклатура'!$D$6:$D$205,SUMPRODUCT(EXACT('Номенклатура'!$A$6:$A$205,B1423)*(ROW('Номенклатура'!$A$6:$A$205)-5)))&amp;"")</f>
        <v/>
      </c>
      <c r="F1423" s="18" t="str">
        <f>IF(OR(I1423="ОК",I1423="Учтено: добавьте пояснение"),IF(C1423="Приход",D1423,IF(C1423="Корректировка остатка",D1423,-D1423)),"")</f>
        <v/>
      </c>
      <c r="G1423" s="13"/>
      <c r="H1423" s="15" t="str">
        <f>IF(OR(B1423="",SUMPRODUCT(--EXACT('Номенклатура'!$A$6:$A$205,B1423))&lt;&gt;1),"",INDEX('Номенклатура'!$B$6:$B$205,SUMPRODUCT(EXACT('Номенклатура'!$A$6:$A$205,B1423)*(ROW('Номенклатура'!$A$6:$A$205)-5)))&amp;"")</f>
        <v/>
      </c>
      <c r="I1423" s="15" t="str">
        <f>IF(COUNTA(A1423:D1423,G1423)=0,"",IF(NOT(ISNUMBER(A1423)),"Укажите дату",IF(B1423="","Укажите код",IF(NOT(AND(ISTEXT(B1423),LEN(B1423)&gt;0,LEN(B1423)&lt;=30,ISNUMBER(FIND(LEFT(B1423,1),"ABCDEFGHIJKLMNOPQRSTUVWXYZ")),SUMPRODUCT((MID(B1423,{1,2,3,4,5,6,7,8,9,10,11,12,13,14,15,16,17,18,19,20,21,22,23,24,25,26,27,28,29,30},1)&lt;&gt;"")*ISERROR(FIND(MID(B1423,{1,2,3,4,5,6,7,8,9,10,11,12,13,14,15,16,17,18,19,20,21,22,23,24,25,26,27,28,29,30},1),"ABCDEFGHIJKLMNOPQRSTUVWXYZ0123456789-_")))=0,ISERROR(VALUE(B1423)))),"Недопустимый код: только латинские буквы A-Z в верхнем регистре, цифры, - и _; начало с буквы, до 30 символов (например MILK-001)",IF(SUMPRODUCT(--EXACT('Номенклатура'!$A$6:$A$205,B1423))=0,"Код не найден в номенклатуре",IF(SUMPRODUCT(--EXACT('Номенклатура'!$A$6:$A$205,B1423))&gt;1,"Код повторяется в номенклатуре",IF(ISNA(MATCH(C1423,{"Приход","Расход","Списание","Корректировка остатка"},0)),"Выберите тип операции",IF(NOT(ISNUMBER(D1423)),"Укажите количество",IF(D1423=0,"Количество не может быть 0",IF(AND(C1423&lt;&gt;"Корректировка остатка",D1423&lt;0),"Для этого типа количество положительное",IF(NOT(ISNUMBER('Номенклатура'!$C$2)),"Укажите дату начала учёта",IF(A1423&lt;INT('Номенклатура'!$C$2),"Раньше даты начала учёта: НЕ учтено",IF(AND(C1423="Корректировка остатка",TRIM(G1423)=""),"Учтено: добавьте пояснение","ОК")))))))))))))</f>
        <v/>
      </c>
    </row>
    <row r="1424" spans="1:9" x14ac:dyDescent="0.25">
      <c r="A1424" s="16"/>
      <c r="B1424" s="13"/>
      <c r="C1424" s="13"/>
      <c r="D1424" s="14"/>
      <c r="E1424" s="17" t="str">
        <f>IF(OR(B1424="",SUMPRODUCT(--EXACT('Номенклатура'!$A$6:$A$205,B1424))&lt;&gt;1),"",INDEX('Номенклатура'!$D$6:$D$205,SUMPRODUCT(EXACT('Номенклатура'!$A$6:$A$205,B1424)*(ROW('Номенклатура'!$A$6:$A$205)-5)))&amp;"")</f>
        <v/>
      </c>
      <c r="F1424" s="18" t="str">
        <f>IF(OR(I1424="ОК",I1424="Учтено: добавьте пояснение"),IF(C1424="Приход",D1424,IF(C1424="Корректировка остатка",D1424,-D1424)),"")</f>
        <v/>
      </c>
      <c r="G1424" s="13"/>
      <c r="H1424" s="15" t="str">
        <f>IF(OR(B1424="",SUMPRODUCT(--EXACT('Номенклатура'!$A$6:$A$205,B1424))&lt;&gt;1),"",INDEX('Номенклатура'!$B$6:$B$205,SUMPRODUCT(EXACT('Номенклатура'!$A$6:$A$205,B1424)*(ROW('Номенклатура'!$A$6:$A$205)-5)))&amp;"")</f>
        <v/>
      </c>
      <c r="I1424" s="15" t="str">
        <f>IF(COUNTA(A1424:D1424,G1424)=0,"",IF(NOT(ISNUMBER(A1424)),"Укажите дату",IF(B1424="","Укажите код",IF(NOT(AND(ISTEXT(B1424),LEN(B1424)&gt;0,LEN(B1424)&lt;=30,ISNUMBER(FIND(LEFT(B1424,1),"ABCDEFGHIJKLMNOPQRSTUVWXYZ")),SUMPRODUCT((MID(B1424,{1,2,3,4,5,6,7,8,9,10,11,12,13,14,15,16,17,18,19,20,21,22,23,24,25,26,27,28,29,30},1)&lt;&gt;"")*ISERROR(FIND(MID(B1424,{1,2,3,4,5,6,7,8,9,10,11,12,13,14,15,16,17,18,19,20,21,22,23,24,25,26,27,28,29,30},1),"ABCDEFGHIJKLMNOPQRSTUVWXYZ0123456789-_")))=0,ISERROR(VALUE(B1424)))),"Недопустимый код: только латинские буквы A-Z в верхнем регистре, цифры, - и _; начало с буквы, до 30 символов (например MILK-001)",IF(SUMPRODUCT(--EXACT('Номенклатура'!$A$6:$A$205,B1424))=0,"Код не найден в номенклатуре",IF(SUMPRODUCT(--EXACT('Номенклатура'!$A$6:$A$205,B1424))&gt;1,"Код повторяется в номенклатуре",IF(ISNA(MATCH(C1424,{"Приход","Расход","Списание","Корректировка остатка"},0)),"Выберите тип операции",IF(NOT(ISNUMBER(D1424)),"Укажите количество",IF(D1424=0,"Количество не может быть 0",IF(AND(C1424&lt;&gt;"Корректировка остатка",D1424&lt;0),"Для этого типа количество положительное",IF(NOT(ISNUMBER('Номенклатура'!$C$2)),"Укажите дату начала учёта",IF(A1424&lt;INT('Номенклатура'!$C$2),"Раньше даты начала учёта: НЕ учтено",IF(AND(C1424="Корректировка остатка",TRIM(G1424)=""),"Учтено: добавьте пояснение","ОК")))))))))))))</f>
        <v/>
      </c>
    </row>
    <row r="1425" spans="1:9" x14ac:dyDescent="0.25">
      <c r="A1425" s="16"/>
      <c r="B1425" s="13"/>
      <c r="C1425" s="13"/>
      <c r="D1425" s="14"/>
      <c r="E1425" s="17" t="str">
        <f>IF(OR(B1425="",SUMPRODUCT(--EXACT('Номенклатура'!$A$6:$A$205,B1425))&lt;&gt;1),"",INDEX('Номенклатура'!$D$6:$D$205,SUMPRODUCT(EXACT('Номенклатура'!$A$6:$A$205,B1425)*(ROW('Номенклатура'!$A$6:$A$205)-5)))&amp;"")</f>
        <v/>
      </c>
      <c r="F1425" s="18" t="str">
        <f>IF(OR(I1425="ОК",I1425="Учтено: добавьте пояснение"),IF(C1425="Приход",D1425,IF(C1425="Корректировка остатка",D1425,-D1425)),"")</f>
        <v/>
      </c>
      <c r="G1425" s="13"/>
      <c r="H1425" s="15" t="str">
        <f>IF(OR(B1425="",SUMPRODUCT(--EXACT('Номенклатура'!$A$6:$A$205,B1425))&lt;&gt;1),"",INDEX('Номенклатура'!$B$6:$B$205,SUMPRODUCT(EXACT('Номенклатура'!$A$6:$A$205,B1425)*(ROW('Номенклатура'!$A$6:$A$205)-5)))&amp;"")</f>
        <v/>
      </c>
      <c r="I1425" s="15" t="str">
        <f>IF(COUNTA(A1425:D1425,G1425)=0,"",IF(NOT(ISNUMBER(A1425)),"Укажите дату",IF(B1425="","Укажите код",IF(NOT(AND(ISTEXT(B1425),LEN(B1425)&gt;0,LEN(B1425)&lt;=30,ISNUMBER(FIND(LEFT(B1425,1),"ABCDEFGHIJKLMNOPQRSTUVWXYZ")),SUMPRODUCT((MID(B1425,{1,2,3,4,5,6,7,8,9,10,11,12,13,14,15,16,17,18,19,20,21,22,23,24,25,26,27,28,29,30},1)&lt;&gt;"")*ISERROR(FIND(MID(B1425,{1,2,3,4,5,6,7,8,9,10,11,12,13,14,15,16,17,18,19,20,21,22,23,24,25,26,27,28,29,30},1),"ABCDEFGHIJKLMNOPQRSTUVWXYZ0123456789-_")))=0,ISERROR(VALUE(B1425)))),"Недопустимый код: только латинские буквы A-Z в верхнем регистре, цифры, - и _; начало с буквы, до 30 символов (например MILK-001)",IF(SUMPRODUCT(--EXACT('Номенклатура'!$A$6:$A$205,B1425))=0,"Код не найден в номенклатуре",IF(SUMPRODUCT(--EXACT('Номенклатура'!$A$6:$A$205,B1425))&gt;1,"Код повторяется в номенклатуре",IF(ISNA(MATCH(C1425,{"Приход","Расход","Списание","Корректировка остатка"},0)),"Выберите тип операции",IF(NOT(ISNUMBER(D1425)),"Укажите количество",IF(D1425=0,"Количество не может быть 0",IF(AND(C1425&lt;&gt;"Корректировка остатка",D1425&lt;0),"Для этого типа количество положительное",IF(NOT(ISNUMBER('Номенклатура'!$C$2)),"Укажите дату начала учёта",IF(A1425&lt;INT('Номенклатура'!$C$2),"Раньше даты начала учёта: НЕ учтено",IF(AND(C1425="Корректировка остатка",TRIM(G1425)=""),"Учтено: добавьте пояснение","ОК")))))))))))))</f>
        <v/>
      </c>
    </row>
    <row r="1426" spans="1:9" x14ac:dyDescent="0.25">
      <c r="A1426" s="16"/>
      <c r="B1426" s="13"/>
      <c r="C1426" s="13"/>
      <c r="D1426" s="14"/>
      <c r="E1426" s="17" t="str">
        <f>IF(OR(B1426="",SUMPRODUCT(--EXACT('Номенклатура'!$A$6:$A$205,B1426))&lt;&gt;1),"",INDEX('Номенклатура'!$D$6:$D$205,SUMPRODUCT(EXACT('Номенклатура'!$A$6:$A$205,B1426)*(ROW('Номенклатура'!$A$6:$A$205)-5)))&amp;"")</f>
        <v/>
      </c>
      <c r="F1426" s="18" t="str">
        <f>IF(OR(I1426="ОК",I1426="Учтено: добавьте пояснение"),IF(C1426="Приход",D1426,IF(C1426="Корректировка остатка",D1426,-D1426)),"")</f>
        <v/>
      </c>
      <c r="G1426" s="13"/>
      <c r="H1426" s="15" t="str">
        <f>IF(OR(B1426="",SUMPRODUCT(--EXACT('Номенклатура'!$A$6:$A$205,B1426))&lt;&gt;1),"",INDEX('Номенклатура'!$B$6:$B$205,SUMPRODUCT(EXACT('Номенклатура'!$A$6:$A$205,B1426)*(ROW('Номенклатура'!$A$6:$A$205)-5)))&amp;"")</f>
        <v/>
      </c>
      <c r="I1426" s="15" t="str">
        <f>IF(COUNTA(A1426:D1426,G1426)=0,"",IF(NOT(ISNUMBER(A1426)),"Укажите дату",IF(B1426="","Укажите код",IF(NOT(AND(ISTEXT(B1426),LEN(B1426)&gt;0,LEN(B1426)&lt;=30,ISNUMBER(FIND(LEFT(B1426,1),"ABCDEFGHIJKLMNOPQRSTUVWXYZ")),SUMPRODUCT((MID(B1426,{1,2,3,4,5,6,7,8,9,10,11,12,13,14,15,16,17,18,19,20,21,22,23,24,25,26,27,28,29,30},1)&lt;&gt;"")*ISERROR(FIND(MID(B1426,{1,2,3,4,5,6,7,8,9,10,11,12,13,14,15,16,17,18,19,20,21,22,23,24,25,26,27,28,29,30},1),"ABCDEFGHIJKLMNOPQRSTUVWXYZ0123456789-_")))=0,ISERROR(VALUE(B1426)))),"Недопустимый код: только латинские буквы A-Z в верхнем регистре, цифры, - и _; начало с буквы, до 30 символов (например MILK-001)",IF(SUMPRODUCT(--EXACT('Номенклатура'!$A$6:$A$205,B1426))=0,"Код не найден в номенклатуре",IF(SUMPRODUCT(--EXACT('Номенклатура'!$A$6:$A$205,B1426))&gt;1,"Код повторяется в номенклатуре",IF(ISNA(MATCH(C1426,{"Приход","Расход","Списание","Корректировка остатка"},0)),"Выберите тип операции",IF(NOT(ISNUMBER(D1426)),"Укажите количество",IF(D1426=0,"Количество не может быть 0",IF(AND(C1426&lt;&gt;"Корректировка остатка",D1426&lt;0),"Для этого типа количество положительное",IF(NOT(ISNUMBER('Номенклатура'!$C$2)),"Укажите дату начала учёта",IF(A1426&lt;INT('Номенклатура'!$C$2),"Раньше даты начала учёта: НЕ учтено",IF(AND(C1426="Корректировка остатка",TRIM(G1426)=""),"Учтено: добавьте пояснение","ОК")))))))))))))</f>
        <v/>
      </c>
    </row>
    <row r="1427" spans="1:9" x14ac:dyDescent="0.25">
      <c r="A1427" s="16"/>
      <c r="B1427" s="13"/>
      <c r="C1427" s="13"/>
      <c r="D1427" s="14"/>
      <c r="E1427" s="17" t="str">
        <f>IF(OR(B1427="",SUMPRODUCT(--EXACT('Номенклатура'!$A$6:$A$205,B1427))&lt;&gt;1),"",INDEX('Номенклатура'!$D$6:$D$205,SUMPRODUCT(EXACT('Номенклатура'!$A$6:$A$205,B1427)*(ROW('Номенклатура'!$A$6:$A$205)-5)))&amp;"")</f>
        <v/>
      </c>
      <c r="F1427" s="18" t="str">
        <f>IF(OR(I1427="ОК",I1427="Учтено: добавьте пояснение"),IF(C1427="Приход",D1427,IF(C1427="Корректировка остатка",D1427,-D1427)),"")</f>
        <v/>
      </c>
      <c r="G1427" s="13"/>
      <c r="H1427" s="15" t="str">
        <f>IF(OR(B1427="",SUMPRODUCT(--EXACT('Номенклатура'!$A$6:$A$205,B1427))&lt;&gt;1),"",INDEX('Номенклатура'!$B$6:$B$205,SUMPRODUCT(EXACT('Номенклатура'!$A$6:$A$205,B1427)*(ROW('Номенклатура'!$A$6:$A$205)-5)))&amp;"")</f>
        <v/>
      </c>
      <c r="I1427" s="15" t="str">
        <f>IF(COUNTA(A1427:D1427,G1427)=0,"",IF(NOT(ISNUMBER(A1427)),"Укажите дату",IF(B1427="","Укажите код",IF(NOT(AND(ISTEXT(B1427),LEN(B1427)&gt;0,LEN(B1427)&lt;=30,ISNUMBER(FIND(LEFT(B1427,1),"ABCDEFGHIJKLMNOPQRSTUVWXYZ")),SUMPRODUCT((MID(B1427,{1,2,3,4,5,6,7,8,9,10,11,12,13,14,15,16,17,18,19,20,21,22,23,24,25,26,27,28,29,30},1)&lt;&gt;"")*ISERROR(FIND(MID(B1427,{1,2,3,4,5,6,7,8,9,10,11,12,13,14,15,16,17,18,19,20,21,22,23,24,25,26,27,28,29,30},1),"ABCDEFGHIJKLMNOPQRSTUVWXYZ0123456789-_")))=0,ISERROR(VALUE(B1427)))),"Недопустимый код: только латинские буквы A-Z в верхнем регистре, цифры, - и _; начало с буквы, до 30 символов (например MILK-001)",IF(SUMPRODUCT(--EXACT('Номенклатура'!$A$6:$A$205,B1427))=0,"Код не найден в номенклатуре",IF(SUMPRODUCT(--EXACT('Номенклатура'!$A$6:$A$205,B1427))&gt;1,"Код повторяется в номенклатуре",IF(ISNA(MATCH(C1427,{"Приход","Расход","Списание","Корректировка остатка"},0)),"Выберите тип операции",IF(NOT(ISNUMBER(D1427)),"Укажите количество",IF(D1427=0,"Количество не может быть 0",IF(AND(C1427&lt;&gt;"Корректировка остатка",D1427&lt;0),"Для этого типа количество положительное",IF(NOT(ISNUMBER('Номенклатура'!$C$2)),"Укажите дату начала учёта",IF(A1427&lt;INT('Номенклатура'!$C$2),"Раньше даты начала учёта: НЕ учтено",IF(AND(C1427="Корректировка остатка",TRIM(G1427)=""),"Учтено: добавьте пояснение","ОК")))))))))))))</f>
        <v/>
      </c>
    </row>
    <row r="1428" spans="1:9" x14ac:dyDescent="0.25">
      <c r="A1428" s="16"/>
      <c r="B1428" s="13"/>
      <c r="C1428" s="13"/>
      <c r="D1428" s="14"/>
      <c r="E1428" s="17" t="str">
        <f>IF(OR(B1428="",SUMPRODUCT(--EXACT('Номенклатура'!$A$6:$A$205,B1428))&lt;&gt;1),"",INDEX('Номенклатура'!$D$6:$D$205,SUMPRODUCT(EXACT('Номенклатура'!$A$6:$A$205,B1428)*(ROW('Номенклатура'!$A$6:$A$205)-5)))&amp;"")</f>
        <v/>
      </c>
      <c r="F1428" s="18" t="str">
        <f>IF(OR(I1428="ОК",I1428="Учтено: добавьте пояснение"),IF(C1428="Приход",D1428,IF(C1428="Корректировка остатка",D1428,-D1428)),"")</f>
        <v/>
      </c>
      <c r="G1428" s="13"/>
      <c r="H1428" s="15" t="str">
        <f>IF(OR(B1428="",SUMPRODUCT(--EXACT('Номенклатура'!$A$6:$A$205,B1428))&lt;&gt;1),"",INDEX('Номенклатура'!$B$6:$B$205,SUMPRODUCT(EXACT('Номенклатура'!$A$6:$A$205,B1428)*(ROW('Номенклатура'!$A$6:$A$205)-5)))&amp;"")</f>
        <v/>
      </c>
      <c r="I1428" s="15" t="str">
        <f>IF(COUNTA(A1428:D1428,G1428)=0,"",IF(NOT(ISNUMBER(A1428)),"Укажите дату",IF(B1428="","Укажите код",IF(NOT(AND(ISTEXT(B1428),LEN(B1428)&gt;0,LEN(B1428)&lt;=30,ISNUMBER(FIND(LEFT(B1428,1),"ABCDEFGHIJKLMNOPQRSTUVWXYZ")),SUMPRODUCT((MID(B1428,{1,2,3,4,5,6,7,8,9,10,11,12,13,14,15,16,17,18,19,20,21,22,23,24,25,26,27,28,29,30},1)&lt;&gt;"")*ISERROR(FIND(MID(B1428,{1,2,3,4,5,6,7,8,9,10,11,12,13,14,15,16,17,18,19,20,21,22,23,24,25,26,27,28,29,30},1),"ABCDEFGHIJKLMNOPQRSTUVWXYZ0123456789-_")))=0,ISERROR(VALUE(B1428)))),"Недопустимый код: только латинские буквы A-Z в верхнем регистре, цифры, - и _; начало с буквы, до 30 символов (например MILK-001)",IF(SUMPRODUCT(--EXACT('Номенклатура'!$A$6:$A$205,B1428))=0,"Код не найден в номенклатуре",IF(SUMPRODUCT(--EXACT('Номенклатура'!$A$6:$A$205,B1428))&gt;1,"Код повторяется в номенклатуре",IF(ISNA(MATCH(C1428,{"Приход","Расход","Списание","Корректировка остатка"},0)),"Выберите тип операции",IF(NOT(ISNUMBER(D1428)),"Укажите количество",IF(D1428=0,"Количество не может быть 0",IF(AND(C1428&lt;&gt;"Корректировка остатка",D1428&lt;0),"Для этого типа количество положительное",IF(NOT(ISNUMBER('Номенклатура'!$C$2)),"Укажите дату начала учёта",IF(A1428&lt;INT('Номенклатура'!$C$2),"Раньше даты начала учёта: НЕ учтено",IF(AND(C1428="Корректировка остатка",TRIM(G1428)=""),"Учтено: добавьте пояснение","ОК")))))))))))))</f>
        <v/>
      </c>
    </row>
    <row r="1429" spans="1:9" x14ac:dyDescent="0.25">
      <c r="A1429" s="16"/>
      <c r="B1429" s="13"/>
      <c r="C1429" s="13"/>
      <c r="D1429" s="14"/>
      <c r="E1429" s="17" t="str">
        <f>IF(OR(B1429="",SUMPRODUCT(--EXACT('Номенклатура'!$A$6:$A$205,B1429))&lt;&gt;1),"",INDEX('Номенклатура'!$D$6:$D$205,SUMPRODUCT(EXACT('Номенклатура'!$A$6:$A$205,B1429)*(ROW('Номенклатура'!$A$6:$A$205)-5)))&amp;"")</f>
        <v/>
      </c>
      <c r="F1429" s="18" t="str">
        <f>IF(OR(I1429="ОК",I1429="Учтено: добавьте пояснение"),IF(C1429="Приход",D1429,IF(C1429="Корректировка остатка",D1429,-D1429)),"")</f>
        <v/>
      </c>
      <c r="G1429" s="13"/>
      <c r="H1429" s="15" t="str">
        <f>IF(OR(B1429="",SUMPRODUCT(--EXACT('Номенклатура'!$A$6:$A$205,B1429))&lt;&gt;1),"",INDEX('Номенклатура'!$B$6:$B$205,SUMPRODUCT(EXACT('Номенклатура'!$A$6:$A$205,B1429)*(ROW('Номенклатура'!$A$6:$A$205)-5)))&amp;"")</f>
        <v/>
      </c>
      <c r="I1429" s="15" t="str">
        <f>IF(COUNTA(A1429:D1429,G1429)=0,"",IF(NOT(ISNUMBER(A1429)),"Укажите дату",IF(B1429="","Укажите код",IF(NOT(AND(ISTEXT(B1429),LEN(B1429)&gt;0,LEN(B1429)&lt;=30,ISNUMBER(FIND(LEFT(B1429,1),"ABCDEFGHIJKLMNOPQRSTUVWXYZ")),SUMPRODUCT((MID(B1429,{1,2,3,4,5,6,7,8,9,10,11,12,13,14,15,16,17,18,19,20,21,22,23,24,25,26,27,28,29,30},1)&lt;&gt;"")*ISERROR(FIND(MID(B1429,{1,2,3,4,5,6,7,8,9,10,11,12,13,14,15,16,17,18,19,20,21,22,23,24,25,26,27,28,29,30},1),"ABCDEFGHIJKLMNOPQRSTUVWXYZ0123456789-_")))=0,ISERROR(VALUE(B1429)))),"Недопустимый код: только латинские буквы A-Z в верхнем регистре, цифры, - и _; начало с буквы, до 30 символов (например MILK-001)",IF(SUMPRODUCT(--EXACT('Номенклатура'!$A$6:$A$205,B1429))=0,"Код не найден в номенклатуре",IF(SUMPRODUCT(--EXACT('Номенклатура'!$A$6:$A$205,B1429))&gt;1,"Код повторяется в номенклатуре",IF(ISNA(MATCH(C1429,{"Приход","Расход","Списание","Корректировка остатка"},0)),"Выберите тип операции",IF(NOT(ISNUMBER(D1429)),"Укажите количество",IF(D1429=0,"Количество не может быть 0",IF(AND(C1429&lt;&gt;"Корректировка остатка",D1429&lt;0),"Для этого типа количество положительное",IF(NOT(ISNUMBER('Номенклатура'!$C$2)),"Укажите дату начала учёта",IF(A1429&lt;INT('Номенклатура'!$C$2),"Раньше даты начала учёта: НЕ учтено",IF(AND(C1429="Корректировка остатка",TRIM(G1429)=""),"Учтено: добавьте пояснение","ОК")))))))))))))</f>
        <v/>
      </c>
    </row>
    <row r="1430" spans="1:9" x14ac:dyDescent="0.25">
      <c r="A1430" s="16"/>
      <c r="B1430" s="13"/>
      <c r="C1430" s="13"/>
      <c r="D1430" s="14"/>
      <c r="E1430" s="17" t="str">
        <f>IF(OR(B1430="",SUMPRODUCT(--EXACT('Номенклатура'!$A$6:$A$205,B1430))&lt;&gt;1),"",INDEX('Номенклатура'!$D$6:$D$205,SUMPRODUCT(EXACT('Номенклатура'!$A$6:$A$205,B1430)*(ROW('Номенклатура'!$A$6:$A$205)-5)))&amp;"")</f>
        <v/>
      </c>
      <c r="F1430" s="18" t="str">
        <f>IF(OR(I1430="ОК",I1430="Учтено: добавьте пояснение"),IF(C1430="Приход",D1430,IF(C1430="Корректировка остатка",D1430,-D1430)),"")</f>
        <v/>
      </c>
      <c r="G1430" s="13"/>
      <c r="H1430" s="15" t="str">
        <f>IF(OR(B1430="",SUMPRODUCT(--EXACT('Номенклатура'!$A$6:$A$205,B1430))&lt;&gt;1),"",INDEX('Номенклатура'!$B$6:$B$205,SUMPRODUCT(EXACT('Номенклатура'!$A$6:$A$205,B1430)*(ROW('Номенклатура'!$A$6:$A$205)-5)))&amp;"")</f>
        <v/>
      </c>
      <c r="I1430" s="15" t="str">
        <f>IF(COUNTA(A1430:D1430,G1430)=0,"",IF(NOT(ISNUMBER(A1430)),"Укажите дату",IF(B1430="","Укажите код",IF(NOT(AND(ISTEXT(B1430),LEN(B1430)&gt;0,LEN(B1430)&lt;=30,ISNUMBER(FIND(LEFT(B1430,1),"ABCDEFGHIJKLMNOPQRSTUVWXYZ")),SUMPRODUCT((MID(B1430,{1,2,3,4,5,6,7,8,9,10,11,12,13,14,15,16,17,18,19,20,21,22,23,24,25,26,27,28,29,30},1)&lt;&gt;"")*ISERROR(FIND(MID(B1430,{1,2,3,4,5,6,7,8,9,10,11,12,13,14,15,16,17,18,19,20,21,22,23,24,25,26,27,28,29,30},1),"ABCDEFGHIJKLMNOPQRSTUVWXYZ0123456789-_")))=0,ISERROR(VALUE(B1430)))),"Недопустимый код: только латинские буквы A-Z в верхнем регистре, цифры, - и _; начало с буквы, до 30 символов (например MILK-001)",IF(SUMPRODUCT(--EXACT('Номенклатура'!$A$6:$A$205,B1430))=0,"Код не найден в номенклатуре",IF(SUMPRODUCT(--EXACT('Номенклатура'!$A$6:$A$205,B1430))&gt;1,"Код повторяется в номенклатуре",IF(ISNA(MATCH(C1430,{"Приход","Расход","Списание","Корректировка остатка"},0)),"Выберите тип операции",IF(NOT(ISNUMBER(D1430)),"Укажите количество",IF(D1430=0,"Количество не может быть 0",IF(AND(C1430&lt;&gt;"Корректировка остатка",D1430&lt;0),"Для этого типа количество положительное",IF(NOT(ISNUMBER('Номенклатура'!$C$2)),"Укажите дату начала учёта",IF(A1430&lt;INT('Номенклатура'!$C$2),"Раньше даты начала учёта: НЕ учтено",IF(AND(C1430="Корректировка остатка",TRIM(G1430)=""),"Учтено: добавьте пояснение","ОК")))))))))))))</f>
        <v/>
      </c>
    </row>
    <row r="1431" spans="1:9" x14ac:dyDescent="0.25">
      <c r="A1431" s="16"/>
      <c r="B1431" s="13"/>
      <c r="C1431" s="13"/>
      <c r="D1431" s="14"/>
      <c r="E1431" s="17" t="str">
        <f>IF(OR(B1431="",SUMPRODUCT(--EXACT('Номенклатура'!$A$6:$A$205,B1431))&lt;&gt;1),"",INDEX('Номенклатура'!$D$6:$D$205,SUMPRODUCT(EXACT('Номенклатура'!$A$6:$A$205,B1431)*(ROW('Номенклатура'!$A$6:$A$205)-5)))&amp;"")</f>
        <v/>
      </c>
      <c r="F1431" s="18" t="str">
        <f>IF(OR(I1431="ОК",I1431="Учтено: добавьте пояснение"),IF(C1431="Приход",D1431,IF(C1431="Корректировка остатка",D1431,-D1431)),"")</f>
        <v/>
      </c>
      <c r="G1431" s="13"/>
      <c r="H1431" s="15" t="str">
        <f>IF(OR(B1431="",SUMPRODUCT(--EXACT('Номенклатура'!$A$6:$A$205,B1431))&lt;&gt;1),"",INDEX('Номенклатура'!$B$6:$B$205,SUMPRODUCT(EXACT('Номенклатура'!$A$6:$A$205,B1431)*(ROW('Номенклатура'!$A$6:$A$205)-5)))&amp;"")</f>
        <v/>
      </c>
      <c r="I1431" s="15" t="str">
        <f>IF(COUNTA(A1431:D1431,G1431)=0,"",IF(NOT(ISNUMBER(A1431)),"Укажите дату",IF(B1431="","Укажите код",IF(NOT(AND(ISTEXT(B1431),LEN(B1431)&gt;0,LEN(B1431)&lt;=30,ISNUMBER(FIND(LEFT(B1431,1),"ABCDEFGHIJKLMNOPQRSTUVWXYZ")),SUMPRODUCT((MID(B1431,{1,2,3,4,5,6,7,8,9,10,11,12,13,14,15,16,17,18,19,20,21,22,23,24,25,26,27,28,29,30},1)&lt;&gt;"")*ISERROR(FIND(MID(B1431,{1,2,3,4,5,6,7,8,9,10,11,12,13,14,15,16,17,18,19,20,21,22,23,24,25,26,27,28,29,30},1),"ABCDEFGHIJKLMNOPQRSTUVWXYZ0123456789-_")))=0,ISERROR(VALUE(B1431)))),"Недопустимый код: только латинские буквы A-Z в верхнем регистре, цифры, - и _; начало с буквы, до 30 символов (например MILK-001)",IF(SUMPRODUCT(--EXACT('Номенклатура'!$A$6:$A$205,B1431))=0,"Код не найден в номенклатуре",IF(SUMPRODUCT(--EXACT('Номенклатура'!$A$6:$A$205,B1431))&gt;1,"Код повторяется в номенклатуре",IF(ISNA(MATCH(C1431,{"Приход","Расход","Списание","Корректировка остатка"},0)),"Выберите тип операции",IF(NOT(ISNUMBER(D1431)),"Укажите количество",IF(D1431=0,"Количество не может быть 0",IF(AND(C1431&lt;&gt;"Корректировка остатка",D1431&lt;0),"Для этого типа количество положительное",IF(NOT(ISNUMBER('Номенклатура'!$C$2)),"Укажите дату начала учёта",IF(A1431&lt;INT('Номенклатура'!$C$2),"Раньше даты начала учёта: НЕ учтено",IF(AND(C1431="Корректировка остатка",TRIM(G1431)=""),"Учтено: добавьте пояснение","ОК")))))))))))))</f>
        <v/>
      </c>
    </row>
    <row r="1432" spans="1:9" x14ac:dyDescent="0.25">
      <c r="A1432" s="16"/>
      <c r="B1432" s="13"/>
      <c r="C1432" s="13"/>
      <c r="D1432" s="14"/>
      <c r="E1432" s="17" t="str">
        <f>IF(OR(B1432="",SUMPRODUCT(--EXACT('Номенклатура'!$A$6:$A$205,B1432))&lt;&gt;1),"",INDEX('Номенклатура'!$D$6:$D$205,SUMPRODUCT(EXACT('Номенклатура'!$A$6:$A$205,B1432)*(ROW('Номенклатура'!$A$6:$A$205)-5)))&amp;"")</f>
        <v/>
      </c>
      <c r="F1432" s="18" t="str">
        <f>IF(OR(I1432="ОК",I1432="Учтено: добавьте пояснение"),IF(C1432="Приход",D1432,IF(C1432="Корректировка остатка",D1432,-D1432)),"")</f>
        <v/>
      </c>
      <c r="G1432" s="13"/>
      <c r="H1432" s="15" t="str">
        <f>IF(OR(B1432="",SUMPRODUCT(--EXACT('Номенклатура'!$A$6:$A$205,B1432))&lt;&gt;1),"",INDEX('Номенклатура'!$B$6:$B$205,SUMPRODUCT(EXACT('Номенклатура'!$A$6:$A$205,B1432)*(ROW('Номенклатура'!$A$6:$A$205)-5)))&amp;"")</f>
        <v/>
      </c>
      <c r="I1432" s="15" t="str">
        <f>IF(COUNTA(A1432:D1432,G1432)=0,"",IF(NOT(ISNUMBER(A1432)),"Укажите дату",IF(B1432="","Укажите код",IF(NOT(AND(ISTEXT(B1432),LEN(B1432)&gt;0,LEN(B1432)&lt;=30,ISNUMBER(FIND(LEFT(B1432,1),"ABCDEFGHIJKLMNOPQRSTUVWXYZ")),SUMPRODUCT((MID(B1432,{1,2,3,4,5,6,7,8,9,10,11,12,13,14,15,16,17,18,19,20,21,22,23,24,25,26,27,28,29,30},1)&lt;&gt;"")*ISERROR(FIND(MID(B1432,{1,2,3,4,5,6,7,8,9,10,11,12,13,14,15,16,17,18,19,20,21,22,23,24,25,26,27,28,29,30},1),"ABCDEFGHIJKLMNOPQRSTUVWXYZ0123456789-_")))=0,ISERROR(VALUE(B1432)))),"Недопустимый код: только латинские буквы A-Z в верхнем регистре, цифры, - и _; начало с буквы, до 30 символов (например MILK-001)",IF(SUMPRODUCT(--EXACT('Номенклатура'!$A$6:$A$205,B1432))=0,"Код не найден в номенклатуре",IF(SUMPRODUCT(--EXACT('Номенклатура'!$A$6:$A$205,B1432))&gt;1,"Код повторяется в номенклатуре",IF(ISNA(MATCH(C1432,{"Приход","Расход","Списание","Корректировка остатка"},0)),"Выберите тип операции",IF(NOT(ISNUMBER(D1432)),"Укажите количество",IF(D1432=0,"Количество не может быть 0",IF(AND(C1432&lt;&gt;"Корректировка остатка",D1432&lt;0),"Для этого типа количество положительное",IF(NOT(ISNUMBER('Номенклатура'!$C$2)),"Укажите дату начала учёта",IF(A1432&lt;INT('Номенклатура'!$C$2),"Раньше даты начала учёта: НЕ учтено",IF(AND(C1432="Корректировка остатка",TRIM(G1432)=""),"Учтено: добавьте пояснение","ОК")))))))))))))</f>
        <v/>
      </c>
    </row>
    <row r="1433" spans="1:9" x14ac:dyDescent="0.25">
      <c r="A1433" s="16"/>
      <c r="B1433" s="13"/>
      <c r="C1433" s="13"/>
      <c r="D1433" s="14"/>
      <c r="E1433" s="17" t="str">
        <f>IF(OR(B1433="",SUMPRODUCT(--EXACT('Номенклатура'!$A$6:$A$205,B1433))&lt;&gt;1),"",INDEX('Номенклатура'!$D$6:$D$205,SUMPRODUCT(EXACT('Номенклатура'!$A$6:$A$205,B1433)*(ROW('Номенклатура'!$A$6:$A$205)-5)))&amp;"")</f>
        <v/>
      </c>
      <c r="F1433" s="18" t="str">
        <f>IF(OR(I1433="ОК",I1433="Учтено: добавьте пояснение"),IF(C1433="Приход",D1433,IF(C1433="Корректировка остатка",D1433,-D1433)),"")</f>
        <v/>
      </c>
      <c r="G1433" s="13"/>
      <c r="H1433" s="15" t="str">
        <f>IF(OR(B1433="",SUMPRODUCT(--EXACT('Номенклатура'!$A$6:$A$205,B1433))&lt;&gt;1),"",INDEX('Номенклатура'!$B$6:$B$205,SUMPRODUCT(EXACT('Номенклатура'!$A$6:$A$205,B1433)*(ROW('Номенклатура'!$A$6:$A$205)-5)))&amp;"")</f>
        <v/>
      </c>
      <c r="I1433" s="15" t="str">
        <f>IF(COUNTA(A1433:D1433,G1433)=0,"",IF(NOT(ISNUMBER(A1433)),"Укажите дату",IF(B1433="","Укажите код",IF(NOT(AND(ISTEXT(B1433),LEN(B1433)&gt;0,LEN(B1433)&lt;=30,ISNUMBER(FIND(LEFT(B1433,1),"ABCDEFGHIJKLMNOPQRSTUVWXYZ")),SUMPRODUCT((MID(B1433,{1,2,3,4,5,6,7,8,9,10,11,12,13,14,15,16,17,18,19,20,21,22,23,24,25,26,27,28,29,30},1)&lt;&gt;"")*ISERROR(FIND(MID(B1433,{1,2,3,4,5,6,7,8,9,10,11,12,13,14,15,16,17,18,19,20,21,22,23,24,25,26,27,28,29,30},1),"ABCDEFGHIJKLMNOPQRSTUVWXYZ0123456789-_")))=0,ISERROR(VALUE(B1433)))),"Недопустимый код: только латинские буквы A-Z в верхнем регистре, цифры, - и _; начало с буквы, до 30 символов (например MILK-001)",IF(SUMPRODUCT(--EXACT('Номенклатура'!$A$6:$A$205,B1433))=0,"Код не найден в номенклатуре",IF(SUMPRODUCT(--EXACT('Номенклатура'!$A$6:$A$205,B1433))&gt;1,"Код повторяется в номенклатуре",IF(ISNA(MATCH(C1433,{"Приход","Расход","Списание","Корректировка остатка"},0)),"Выберите тип операции",IF(NOT(ISNUMBER(D1433)),"Укажите количество",IF(D1433=0,"Количество не может быть 0",IF(AND(C1433&lt;&gt;"Корректировка остатка",D1433&lt;0),"Для этого типа количество положительное",IF(NOT(ISNUMBER('Номенклатура'!$C$2)),"Укажите дату начала учёта",IF(A1433&lt;INT('Номенклатура'!$C$2),"Раньше даты начала учёта: НЕ учтено",IF(AND(C1433="Корректировка остатка",TRIM(G1433)=""),"Учтено: добавьте пояснение","ОК")))))))))))))</f>
        <v/>
      </c>
    </row>
    <row r="1434" spans="1:9" x14ac:dyDescent="0.25">
      <c r="A1434" s="16"/>
      <c r="B1434" s="13"/>
      <c r="C1434" s="13"/>
      <c r="D1434" s="14"/>
      <c r="E1434" s="17" t="str">
        <f>IF(OR(B1434="",SUMPRODUCT(--EXACT('Номенклатура'!$A$6:$A$205,B1434))&lt;&gt;1),"",INDEX('Номенклатура'!$D$6:$D$205,SUMPRODUCT(EXACT('Номенклатура'!$A$6:$A$205,B1434)*(ROW('Номенклатура'!$A$6:$A$205)-5)))&amp;"")</f>
        <v/>
      </c>
      <c r="F1434" s="18" t="str">
        <f>IF(OR(I1434="ОК",I1434="Учтено: добавьте пояснение"),IF(C1434="Приход",D1434,IF(C1434="Корректировка остатка",D1434,-D1434)),"")</f>
        <v/>
      </c>
      <c r="G1434" s="13"/>
      <c r="H1434" s="15" t="str">
        <f>IF(OR(B1434="",SUMPRODUCT(--EXACT('Номенклатура'!$A$6:$A$205,B1434))&lt;&gt;1),"",INDEX('Номенклатура'!$B$6:$B$205,SUMPRODUCT(EXACT('Номенклатура'!$A$6:$A$205,B1434)*(ROW('Номенклатура'!$A$6:$A$205)-5)))&amp;"")</f>
        <v/>
      </c>
      <c r="I1434" s="15" t="str">
        <f>IF(COUNTA(A1434:D1434,G1434)=0,"",IF(NOT(ISNUMBER(A1434)),"Укажите дату",IF(B1434="","Укажите код",IF(NOT(AND(ISTEXT(B1434),LEN(B1434)&gt;0,LEN(B1434)&lt;=30,ISNUMBER(FIND(LEFT(B1434,1),"ABCDEFGHIJKLMNOPQRSTUVWXYZ")),SUMPRODUCT((MID(B1434,{1,2,3,4,5,6,7,8,9,10,11,12,13,14,15,16,17,18,19,20,21,22,23,24,25,26,27,28,29,30},1)&lt;&gt;"")*ISERROR(FIND(MID(B1434,{1,2,3,4,5,6,7,8,9,10,11,12,13,14,15,16,17,18,19,20,21,22,23,24,25,26,27,28,29,30},1),"ABCDEFGHIJKLMNOPQRSTUVWXYZ0123456789-_")))=0,ISERROR(VALUE(B1434)))),"Недопустимый код: только латинские буквы A-Z в верхнем регистре, цифры, - и _; начало с буквы, до 30 символов (например MILK-001)",IF(SUMPRODUCT(--EXACT('Номенклатура'!$A$6:$A$205,B1434))=0,"Код не найден в номенклатуре",IF(SUMPRODUCT(--EXACT('Номенклатура'!$A$6:$A$205,B1434))&gt;1,"Код повторяется в номенклатуре",IF(ISNA(MATCH(C1434,{"Приход","Расход","Списание","Корректировка остатка"},0)),"Выберите тип операции",IF(NOT(ISNUMBER(D1434)),"Укажите количество",IF(D1434=0,"Количество не может быть 0",IF(AND(C1434&lt;&gt;"Корректировка остатка",D1434&lt;0),"Для этого типа количество положительное",IF(NOT(ISNUMBER('Номенклатура'!$C$2)),"Укажите дату начала учёта",IF(A1434&lt;INT('Номенклатура'!$C$2),"Раньше даты начала учёта: НЕ учтено",IF(AND(C1434="Корректировка остатка",TRIM(G1434)=""),"Учтено: добавьте пояснение","ОК")))))))))))))</f>
        <v/>
      </c>
    </row>
    <row r="1435" spans="1:9" x14ac:dyDescent="0.25">
      <c r="A1435" s="16"/>
      <c r="B1435" s="13"/>
      <c r="C1435" s="13"/>
      <c r="D1435" s="14"/>
      <c r="E1435" s="17" t="str">
        <f>IF(OR(B1435="",SUMPRODUCT(--EXACT('Номенклатура'!$A$6:$A$205,B1435))&lt;&gt;1),"",INDEX('Номенклатура'!$D$6:$D$205,SUMPRODUCT(EXACT('Номенклатура'!$A$6:$A$205,B1435)*(ROW('Номенклатура'!$A$6:$A$205)-5)))&amp;"")</f>
        <v/>
      </c>
      <c r="F1435" s="18" t="str">
        <f>IF(OR(I1435="ОК",I1435="Учтено: добавьте пояснение"),IF(C1435="Приход",D1435,IF(C1435="Корректировка остатка",D1435,-D1435)),"")</f>
        <v/>
      </c>
      <c r="G1435" s="13"/>
      <c r="H1435" s="15" t="str">
        <f>IF(OR(B1435="",SUMPRODUCT(--EXACT('Номенклатура'!$A$6:$A$205,B1435))&lt;&gt;1),"",INDEX('Номенклатура'!$B$6:$B$205,SUMPRODUCT(EXACT('Номенклатура'!$A$6:$A$205,B1435)*(ROW('Номенклатура'!$A$6:$A$205)-5)))&amp;"")</f>
        <v/>
      </c>
      <c r="I1435" s="15" t="str">
        <f>IF(COUNTA(A1435:D1435,G1435)=0,"",IF(NOT(ISNUMBER(A1435)),"Укажите дату",IF(B1435="","Укажите код",IF(NOT(AND(ISTEXT(B1435),LEN(B1435)&gt;0,LEN(B1435)&lt;=30,ISNUMBER(FIND(LEFT(B1435,1),"ABCDEFGHIJKLMNOPQRSTUVWXYZ")),SUMPRODUCT((MID(B1435,{1,2,3,4,5,6,7,8,9,10,11,12,13,14,15,16,17,18,19,20,21,22,23,24,25,26,27,28,29,30},1)&lt;&gt;"")*ISERROR(FIND(MID(B1435,{1,2,3,4,5,6,7,8,9,10,11,12,13,14,15,16,17,18,19,20,21,22,23,24,25,26,27,28,29,30},1),"ABCDEFGHIJKLMNOPQRSTUVWXYZ0123456789-_")))=0,ISERROR(VALUE(B1435)))),"Недопустимый код: только латинские буквы A-Z в верхнем регистре, цифры, - и _; начало с буквы, до 30 символов (например MILK-001)",IF(SUMPRODUCT(--EXACT('Номенклатура'!$A$6:$A$205,B1435))=0,"Код не найден в номенклатуре",IF(SUMPRODUCT(--EXACT('Номенклатура'!$A$6:$A$205,B1435))&gt;1,"Код повторяется в номенклатуре",IF(ISNA(MATCH(C1435,{"Приход","Расход","Списание","Корректировка остатка"},0)),"Выберите тип операции",IF(NOT(ISNUMBER(D1435)),"Укажите количество",IF(D1435=0,"Количество не может быть 0",IF(AND(C1435&lt;&gt;"Корректировка остатка",D1435&lt;0),"Для этого типа количество положительное",IF(NOT(ISNUMBER('Номенклатура'!$C$2)),"Укажите дату начала учёта",IF(A1435&lt;INT('Номенклатура'!$C$2),"Раньше даты начала учёта: НЕ учтено",IF(AND(C1435="Корректировка остатка",TRIM(G1435)=""),"Учтено: добавьте пояснение","ОК")))))))))))))</f>
        <v/>
      </c>
    </row>
    <row r="1436" spans="1:9" x14ac:dyDescent="0.25">
      <c r="A1436" s="16"/>
      <c r="B1436" s="13"/>
      <c r="C1436" s="13"/>
      <c r="D1436" s="14"/>
      <c r="E1436" s="17" t="str">
        <f>IF(OR(B1436="",SUMPRODUCT(--EXACT('Номенклатура'!$A$6:$A$205,B1436))&lt;&gt;1),"",INDEX('Номенклатура'!$D$6:$D$205,SUMPRODUCT(EXACT('Номенклатура'!$A$6:$A$205,B1436)*(ROW('Номенклатура'!$A$6:$A$205)-5)))&amp;"")</f>
        <v/>
      </c>
      <c r="F1436" s="18" t="str">
        <f>IF(OR(I1436="ОК",I1436="Учтено: добавьте пояснение"),IF(C1436="Приход",D1436,IF(C1436="Корректировка остатка",D1436,-D1436)),"")</f>
        <v/>
      </c>
      <c r="G1436" s="13"/>
      <c r="H1436" s="15" t="str">
        <f>IF(OR(B1436="",SUMPRODUCT(--EXACT('Номенклатура'!$A$6:$A$205,B1436))&lt;&gt;1),"",INDEX('Номенклатура'!$B$6:$B$205,SUMPRODUCT(EXACT('Номенклатура'!$A$6:$A$205,B1436)*(ROW('Номенклатура'!$A$6:$A$205)-5)))&amp;"")</f>
        <v/>
      </c>
      <c r="I1436" s="15" t="str">
        <f>IF(COUNTA(A1436:D1436,G1436)=0,"",IF(NOT(ISNUMBER(A1436)),"Укажите дату",IF(B1436="","Укажите код",IF(NOT(AND(ISTEXT(B1436),LEN(B1436)&gt;0,LEN(B1436)&lt;=30,ISNUMBER(FIND(LEFT(B1436,1),"ABCDEFGHIJKLMNOPQRSTUVWXYZ")),SUMPRODUCT((MID(B1436,{1,2,3,4,5,6,7,8,9,10,11,12,13,14,15,16,17,18,19,20,21,22,23,24,25,26,27,28,29,30},1)&lt;&gt;"")*ISERROR(FIND(MID(B1436,{1,2,3,4,5,6,7,8,9,10,11,12,13,14,15,16,17,18,19,20,21,22,23,24,25,26,27,28,29,30},1),"ABCDEFGHIJKLMNOPQRSTUVWXYZ0123456789-_")))=0,ISERROR(VALUE(B1436)))),"Недопустимый код: только латинские буквы A-Z в верхнем регистре, цифры, - и _; начало с буквы, до 30 символов (например MILK-001)",IF(SUMPRODUCT(--EXACT('Номенклатура'!$A$6:$A$205,B1436))=0,"Код не найден в номенклатуре",IF(SUMPRODUCT(--EXACT('Номенклатура'!$A$6:$A$205,B1436))&gt;1,"Код повторяется в номенклатуре",IF(ISNA(MATCH(C1436,{"Приход","Расход","Списание","Корректировка остатка"},0)),"Выберите тип операции",IF(NOT(ISNUMBER(D1436)),"Укажите количество",IF(D1436=0,"Количество не может быть 0",IF(AND(C1436&lt;&gt;"Корректировка остатка",D1436&lt;0),"Для этого типа количество положительное",IF(NOT(ISNUMBER('Номенклатура'!$C$2)),"Укажите дату начала учёта",IF(A1436&lt;INT('Номенклатура'!$C$2),"Раньше даты начала учёта: НЕ учтено",IF(AND(C1436="Корректировка остатка",TRIM(G1436)=""),"Учтено: добавьте пояснение","ОК")))))))))))))</f>
        <v/>
      </c>
    </row>
    <row r="1437" spans="1:9" x14ac:dyDescent="0.25">
      <c r="A1437" s="16"/>
      <c r="B1437" s="13"/>
      <c r="C1437" s="13"/>
      <c r="D1437" s="14"/>
      <c r="E1437" s="17" t="str">
        <f>IF(OR(B1437="",SUMPRODUCT(--EXACT('Номенклатура'!$A$6:$A$205,B1437))&lt;&gt;1),"",INDEX('Номенклатура'!$D$6:$D$205,SUMPRODUCT(EXACT('Номенклатура'!$A$6:$A$205,B1437)*(ROW('Номенклатура'!$A$6:$A$205)-5)))&amp;"")</f>
        <v/>
      </c>
      <c r="F1437" s="18" t="str">
        <f>IF(OR(I1437="ОК",I1437="Учтено: добавьте пояснение"),IF(C1437="Приход",D1437,IF(C1437="Корректировка остатка",D1437,-D1437)),"")</f>
        <v/>
      </c>
      <c r="G1437" s="13"/>
      <c r="H1437" s="15" t="str">
        <f>IF(OR(B1437="",SUMPRODUCT(--EXACT('Номенклатура'!$A$6:$A$205,B1437))&lt;&gt;1),"",INDEX('Номенклатура'!$B$6:$B$205,SUMPRODUCT(EXACT('Номенклатура'!$A$6:$A$205,B1437)*(ROW('Номенклатура'!$A$6:$A$205)-5)))&amp;"")</f>
        <v/>
      </c>
      <c r="I1437" s="15" t="str">
        <f>IF(COUNTA(A1437:D1437,G1437)=0,"",IF(NOT(ISNUMBER(A1437)),"Укажите дату",IF(B1437="","Укажите код",IF(NOT(AND(ISTEXT(B1437),LEN(B1437)&gt;0,LEN(B1437)&lt;=30,ISNUMBER(FIND(LEFT(B1437,1),"ABCDEFGHIJKLMNOPQRSTUVWXYZ")),SUMPRODUCT((MID(B1437,{1,2,3,4,5,6,7,8,9,10,11,12,13,14,15,16,17,18,19,20,21,22,23,24,25,26,27,28,29,30},1)&lt;&gt;"")*ISERROR(FIND(MID(B1437,{1,2,3,4,5,6,7,8,9,10,11,12,13,14,15,16,17,18,19,20,21,22,23,24,25,26,27,28,29,30},1),"ABCDEFGHIJKLMNOPQRSTUVWXYZ0123456789-_")))=0,ISERROR(VALUE(B1437)))),"Недопустимый код: только латинские буквы A-Z в верхнем регистре, цифры, - и _; начало с буквы, до 30 символов (например MILK-001)",IF(SUMPRODUCT(--EXACT('Номенклатура'!$A$6:$A$205,B1437))=0,"Код не найден в номенклатуре",IF(SUMPRODUCT(--EXACT('Номенклатура'!$A$6:$A$205,B1437))&gt;1,"Код повторяется в номенклатуре",IF(ISNA(MATCH(C1437,{"Приход","Расход","Списание","Корректировка остатка"},0)),"Выберите тип операции",IF(NOT(ISNUMBER(D1437)),"Укажите количество",IF(D1437=0,"Количество не может быть 0",IF(AND(C1437&lt;&gt;"Корректировка остатка",D1437&lt;0),"Для этого типа количество положительное",IF(NOT(ISNUMBER('Номенклатура'!$C$2)),"Укажите дату начала учёта",IF(A1437&lt;INT('Номенклатура'!$C$2),"Раньше даты начала учёта: НЕ учтено",IF(AND(C1437="Корректировка остатка",TRIM(G1437)=""),"Учтено: добавьте пояснение","ОК")))))))))))))</f>
        <v/>
      </c>
    </row>
    <row r="1438" spans="1:9" x14ac:dyDescent="0.25">
      <c r="A1438" s="16"/>
      <c r="B1438" s="13"/>
      <c r="C1438" s="13"/>
      <c r="D1438" s="14"/>
      <c r="E1438" s="17" t="str">
        <f>IF(OR(B1438="",SUMPRODUCT(--EXACT('Номенклатура'!$A$6:$A$205,B1438))&lt;&gt;1),"",INDEX('Номенклатура'!$D$6:$D$205,SUMPRODUCT(EXACT('Номенклатура'!$A$6:$A$205,B1438)*(ROW('Номенклатура'!$A$6:$A$205)-5)))&amp;"")</f>
        <v/>
      </c>
      <c r="F1438" s="18" t="str">
        <f>IF(OR(I1438="ОК",I1438="Учтено: добавьте пояснение"),IF(C1438="Приход",D1438,IF(C1438="Корректировка остатка",D1438,-D1438)),"")</f>
        <v/>
      </c>
      <c r="G1438" s="13"/>
      <c r="H1438" s="15" t="str">
        <f>IF(OR(B1438="",SUMPRODUCT(--EXACT('Номенклатура'!$A$6:$A$205,B1438))&lt;&gt;1),"",INDEX('Номенклатура'!$B$6:$B$205,SUMPRODUCT(EXACT('Номенклатура'!$A$6:$A$205,B1438)*(ROW('Номенклатура'!$A$6:$A$205)-5)))&amp;"")</f>
        <v/>
      </c>
      <c r="I1438" s="15" t="str">
        <f>IF(COUNTA(A1438:D1438,G1438)=0,"",IF(NOT(ISNUMBER(A1438)),"Укажите дату",IF(B1438="","Укажите код",IF(NOT(AND(ISTEXT(B1438),LEN(B1438)&gt;0,LEN(B1438)&lt;=30,ISNUMBER(FIND(LEFT(B1438,1),"ABCDEFGHIJKLMNOPQRSTUVWXYZ")),SUMPRODUCT((MID(B1438,{1,2,3,4,5,6,7,8,9,10,11,12,13,14,15,16,17,18,19,20,21,22,23,24,25,26,27,28,29,30},1)&lt;&gt;"")*ISERROR(FIND(MID(B1438,{1,2,3,4,5,6,7,8,9,10,11,12,13,14,15,16,17,18,19,20,21,22,23,24,25,26,27,28,29,30},1),"ABCDEFGHIJKLMNOPQRSTUVWXYZ0123456789-_")))=0,ISERROR(VALUE(B1438)))),"Недопустимый код: только латинские буквы A-Z в верхнем регистре, цифры, - и _; начало с буквы, до 30 символов (например MILK-001)",IF(SUMPRODUCT(--EXACT('Номенклатура'!$A$6:$A$205,B1438))=0,"Код не найден в номенклатуре",IF(SUMPRODUCT(--EXACT('Номенклатура'!$A$6:$A$205,B1438))&gt;1,"Код повторяется в номенклатуре",IF(ISNA(MATCH(C1438,{"Приход","Расход","Списание","Корректировка остатка"},0)),"Выберите тип операции",IF(NOT(ISNUMBER(D1438)),"Укажите количество",IF(D1438=0,"Количество не может быть 0",IF(AND(C1438&lt;&gt;"Корректировка остатка",D1438&lt;0),"Для этого типа количество положительное",IF(NOT(ISNUMBER('Номенклатура'!$C$2)),"Укажите дату начала учёта",IF(A1438&lt;INT('Номенклатура'!$C$2),"Раньше даты начала учёта: НЕ учтено",IF(AND(C1438="Корректировка остатка",TRIM(G1438)=""),"Учтено: добавьте пояснение","ОК")))))))))))))</f>
        <v/>
      </c>
    </row>
    <row r="1439" spans="1:9" x14ac:dyDescent="0.25">
      <c r="A1439" s="16"/>
      <c r="B1439" s="13"/>
      <c r="C1439" s="13"/>
      <c r="D1439" s="14"/>
      <c r="E1439" s="17" t="str">
        <f>IF(OR(B1439="",SUMPRODUCT(--EXACT('Номенклатура'!$A$6:$A$205,B1439))&lt;&gt;1),"",INDEX('Номенклатура'!$D$6:$D$205,SUMPRODUCT(EXACT('Номенклатура'!$A$6:$A$205,B1439)*(ROW('Номенклатура'!$A$6:$A$205)-5)))&amp;"")</f>
        <v/>
      </c>
      <c r="F1439" s="18" t="str">
        <f>IF(OR(I1439="ОК",I1439="Учтено: добавьте пояснение"),IF(C1439="Приход",D1439,IF(C1439="Корректировка остатка",D1439,-D1439)),"")</f>
        <v/>
      </c>
      <c r="G1439" s="13"/>
      <c r="H1439" s="15" t="str">
        <f>IF(OR(B1439="",SUMPRODUCT(--EXACT('Номенклатура'!$A$6:$A$205,B1439))&lt;&gt;1),"",INDEX('Номенклатура'!$B$6:$B$205,SUMPRODUCT(EXACT('Номенклатура'!$A$6:$A$205,B1439)*(ROW('Номенклатура'!$A$6:$A$205)-5)))&amp;"")</f>
        <v/>
      </c>
      <c r="I1439" s="15" t="str">
        <f>IF(COUNTA(A1439:D1439,G1439)=0,"",IF(NOT(ISNUMBER(A1439)),"Укажите дату",IF(B1439="","Укажите код",IF(NOT(AND(ISTEXT(B1439),LEN(B1439)&gt;0,LEN(B1439)&lt;=30,ISNUMBER(FIND(LEFT(B1439,1),"ABCDEFGHIJKLMNOPQRSTUVWXYZ")),SUMPRODUCT((MID(B1439,{1,2,3,4,5,6,7,8,9,10,11,12,13,14,15,16,17,18,19,20,21,22,23,24,25,26,27,28,29,30},1)&lt;&gt;"")*ISERROR(FIND(MID(B1439,{1,2,3,4,5,6,7,8,9,10,11,12,13,14,15,16,17,18,19,20,21,22,23,24,25,26,27,28,29,30},1),"ABCDEFGHIJKLMNOPQRSTUVWXYZ0123456789-_")))=0,ISERROR(VALUE(B1439)))),"Недопустимый код: только латинские буквы A-Z в верхнем регистре, цифры, - и _; начало с буквы, до 30 символов (например MILK-001)",IF(SUMPRODUCT(--EXACT('Номенклатура'!$A$6:$A$205,B1439))=0,"Код не найден в номенклатуре",IF(SUMPRODUCT(--EXACT('Номенклатура'!$A$6:$A$205,B1439))&gt;1,"Код повторяется в номенклатуре",IF(ISNA(MATCH(C1439,{"Приход","Расход","Списание","Корректировка остатка"},0)),"Выберите тип операции",IF(NOT(ISNUMBER(D1439)),"Укажите количество",IF(D1439=0,"Количество не может быть 0",IF(AND(C1439&lt;&gt;"Корректировка остатка",D1439&lt;0),"Для этого типа количество положительное",IF(NOT(ISNUMBER('Номенклатура'!$C$2)),"Укажите дату начала учёта",IF(A1439&lt;INT('Номенклатура'!$C$2),"Раньше даты начала учёта: НЕ учтено",IF(AND(C1439="Корректировка остатка",TRIM(G1439)=""),"Учтено: добавьте пояснение","ОК")))))))))))))</f>
        <v/>
      </c>
    </row>
    <row r="1440" spans="1:9" x14ac:dyDescent="0.25">
      <c r="A1440" s="16"/>
      <c r="B1440" s="13"/>
      <c r="C1440" s="13"/>
      <c r="D1440" s="14"/>
      <c r="E1440" s="17" t="str">
        <f>IF(OR(B1440="",SUMPRODUCT(--EXACT('Номенклатура'!$A$6:$A$205,B1440))&lt;&gt;1),"",INDEX('Номенклатура'!$D$6:$D$205,SUMPRODUCT(EXACT('Номенклатура'!$A$6:$A$205,B1440)*(ROW('Номенклатура'!$A$6:$A$205)-5)))&amp;"")</f>
        <v/>
      </c>
      <c r="F1440" s="18" t="str">
        <f>IF(OR(I1440="ОК",I1440="Учтено: добавьте пояснение"),IF(C1440="Приход",D1440,IF(C1440="Корректировка остатка",D1440,-D1440)),"")</f>
        <v/>
      </c>
      <c r="G1440" s="13"/>
      <c r="H1440" s="15" t="str">
        <f>IF(OR(B1440="",SUMPRODUCT(--EXACT('Номенклатура'!$A$6:$A$205,B1440))&lt;&gt;1),"",INDEX('Номенклатура'!$B$6:$B$205,SUMPRODUCT(EXACT('Номенклатура'!$A$6:$A$205,B1440)*(ROW('Номенклатура'!$A$6:$A$205)-5)))&amp;"")</f>
        <v/>
      </c>
      <c r="I1440" s="15" t="str">
        <f>IF(COUNTA(A1440:D1440,G1440)=0,"",IF(NOT(ISNUMBER(A1440)),"Укажите дату",IF(B1440="","Укажите код",IF(NOT(AND(ISTEXT(B1440),LEN(B1440)&gt;0,LEN(B1440)&lt;=30,ISNUMBER(FIND(LEFT(B1440,1),"ABCDEFGHIJKLMNOPQRSTUVWXYZ")),SUMPRODUCT((MID(B1440,{1,2,3,4,5,6,7,8,9,10,11,12,13,14,15,16,17,18,19,20,21,22,23,24,25,26,27,28,29,30},1)&lt;&gt;"")*ISERROR(FIND(MID(B1440,{1,2,3,4,5,6,7,8,9,10,11,12,13,14,15,16,17,18,19,20,21,22,23,24,25,26,27,28,29,30},1),"ABCDEFGHIJKLMNOPQRSTUVWXYZ0123456789-_")))=0,ISERROR(VALUE(B1440)))),"Недопустимый код: только латинские буквы A-Z в верхнем регистре, цифры, - и _; начало с буквы, до 30 символов (например MILK-001)",IF(SUMPRODUCT(--EXACT('Номенклатура'!$A$6:$A$205,B1440))=0,"Код не найден в номенклатуре",IF(SUMPRODUCT(--EXACT('Номенклатура'!$A$6:$A$205,B1440))&gt;1,"Код повторяется в номенклатуре",IF(ISNA(MATCH(C1440,{"Приход","Расход","Списание","Корректировка остатка"},0)),"Выберите тип операции",IF(NOT(ISNUMBER(D1440)),"Укажите количество",IF(D1440=0,"Количество не может быть 0",IF(AND(C1440&lt;&gt;"Корректировка остатка",D1440&lt;0),"Для этого типа количество положительное",IF(NOT(ISNUMBER('Номенклатура'!$C$2)),"Укажите дату начала учёта",IF(A1440&lt;INT('Номенклатура'!$C$2),"Раньше даты начала учёта: НЕ учтено",IF(AND(C1440="Корректировка остатка",TRIM(G1440)=""),"Учтено: добавьте пояснение","ОК")))))))))))))</f>
        <v/>
      </c>
    </row>
    <row r="1441" spans="1:9" x14ac:dyDescent="0.25">
      <c r="A1441" s="16"/>
      <c r="B1441" s="13"/>
      <c r="C1441" s="13"/>
      <c r="D1441" s="14"/>
      <c r="E1441" s="17" t="str">
        <f>IF(OR(B1441="",SUMPRODUCT(--EXACT('Номенклатура'!$A$6:$A$205,B1441))&lt;&gt;1),"",INDEX('Номенклатура'!$D$6:$D$205,SUMPRODUCT(EXACT('Номенклатура'!$A$6:$A$205,B1441)*(ROW('Номенклатура'!$A$6:$A$205)-5)))&amp;"")</f>
        <v/>
      </c>
      <c r="F1441" s="18" t="str">
        <f>IF(OR(I1441="ОК",I1441="Учтено: добавьте пояснение"),IF(C1441="Приход",D1441,IF(C1441="Корректировка остатка",D1441,-D1441)),"")</f>
        <v/>
      </c>
      <c r="G1441" s="13"/>
      <c r="H1441" s="15" t="str">
        <f>IF(OR(B1441="",SUMPRODUCT(--EXACT('Номенклатура'!$A$6:$A$205,B1441))&lt;&gt;1),"",INDEX('Номенклатура'!$B$6:$B$205,SUMPRODUCT(EXACT('Номенклатура'!$A$6:$A$205,B1441)*(ROW('Номенклатура'!$A$6:$A$205)-5)))&amp;"")</f>
        <v/>
      </c>
      <c r="I1441" s="15" t="str">
        <f>IF(COUNTA(A1441:D1441,G1441)=0,"",IF(NOT(ISNUMBER(A1441)),"Укажите дату",IF(B1441="","Укажите код",IF(NOT(AND(ISTEXT(B1441),LEN(B1441)&gt;0,LEN(B1441)&lt;=30,ISNUMBER(FIND(LEFT(B1441,1),"ABCDEFGHIJKLMNOPQRSTUVWXYZ")),SUMPRODUCT((MID(B1441,{1,2,3,4,5,6,7,8,9,10,11,12,13,14,15,16,17,18,19,20,21,22,23,24,25,26,27,28,29,30},1)&lt;&gt;"")*ISERROR(FIND(MID(B1441,{1,2,3,4,5,6,7,8,9,10,11,12,13,14,15,16,17,18,19,20,21,22,23,24,25,26,27,28,29,30},1),"ABCDEFGHIJKLMNOPQRSTUVWXYZ0123456789-_")))=0,ISERROR(VALUE(B1441)))),"Недопустимый код: только латинские буквы A-Z в верхнем регистре, цифры, - и _; начало с буквы, до 30 символов (например MILK-001)",IF(SUMPRODUCT(--EXACT('Номенклатура'!$A$6:$A$205,B1441))=0,"Код не найден в номенклатуре",IF(SUMPRODUCT(--EXACT('Номенклатура'!$A$6:$A$205,B1441))&gt;1,"Код повторяется в номенклатуре",IF(ISNA(MATCH(C1441,{"Приход","Расход","Списание","Корректировка остатка"},0)),"Выберите тип операции",IF(NOT(ISNUMBER(D1441)),"Укажите количество",IF(D1441=0,"Количество не может быть 0",IF(AND(C1441&lt;&gt;"Корректировка остатка",D1441&lt;0),"Для этого типа количество положительное",IF(NOT(ISNUMBER('Номенклатура'!$C$2)),"Укажите дату начала учёта",IF(A1441&lt;INT('Номенклатура'!$C$2),"Раньше даты начала учёта: НЕ учтено",IF(AND(C1441="Корректировка остатка",TRIM(G1441)=""),"Учтено: добавьте пояснение","ОК")))))))))))))</f>
        <v/>
      </c>
    </row>
    <row r="1442" spans="1:9" x14ac:dyDescent="0.25">
      <c r="A1442" s="16"/>
      <c r="B1442" s="13"/>
      <c r="C1442" s="13"/>
      <c r="D1442" s="14"/>
      <c r="E1442" s="17" t="str">
        <f>IF(OR(B1442="",SUMPRODUCT(--EXACT('Номенклатура'!$A$6:$A$205,B1442))&lt;&gt;1),"",INDEX('Номенклатура'!$D$6:$D$205,SUMPRODUCT(EXACT('Номенклатура'!$A$6:$A$205,B1442)*(ROW('Номенклатура'!$A$6:$A$205)-5)))&amp;"")</f>
        <v/>
      </c>
      <c r="F1442" s="18" t="str">
        <f>IF(OR(I1442="ОК",I1442="Учтено: добавьте пояснение"),IF(C1442="Приход",D1442,IF(C1442="Корректировка остатка",D1442,-D1442)),"")</f>
        <v/>
      </c>
      <c r="G1442" s="13"/>
      <c r="H1442" s="15" t="str">
        <f>IF(OR(B1442="",SUMPRODUCT(--EXACT('Номенклатура'!$A$6:$A$205,B1442))&lt;&gt;1),"",INDEX('Номенклатура'!$B$6:$B$205,SUMPRODUCT(EXACT('Номенклатура'!$A$6:$A$205,B1442)*(ROW('Номенклатура'!$A$6:$A$205)-5)))&amp;"")</f>
        <v/>
      </c>
      <c r="I1442" s="15" t="str">
        <f>IF(COUNTA(A1442:D1442,G1442)=0,"",IF(NOT(ISNUMBER(A1442)),"Укажите дату",IF(B1442="","Укажите код",IF(NOT(AND(ISTEXT(B1442),LEN(B1442)&gt;0,LEN(B1442)&lt;=30,ISNUMBER(FIND(LEFT(B1442,1),"ABCDEFGHIJKLMNOPQRSTUVWXYZ")),SUMPRODUCT((MID(B1442,{1,2,3,4,5,6,7,8,9,10,11,12,13,14,15,16,17,18,19,20,21,22,23,24,25,26,27,28,29,30},1)&lt;&gt;"")*ISERROR(FIND(MID(B1442,{1,2,3,4,5,6,7,8,9,10,11,12,13,14,15,16,17,18,19,20,21,22,23,24,25,26,27,28,29,30},1),"ABCDEFGHIJKLMNOPQRSTUVWXYZ0123456789-_")))=0,ISERROR(VALUE(B1442)))),"Недопустимый код: только латинские буквы A-Z в верхнем регистре, цифры, - и _; начало с буквы, до 30 символов (например MILK-001)",IF(SUMPRODUCT(--EXACT('Номенклатура'!$A$6:$A$205,B1442))=0,"Код не найден в номенклатуре",IF(SUMPRODUCT(--EXACT('Номенклатура'!$A$6:$A$205,B1442))&gt;1,"Код повторяется в номенклатуре",IF(ISNA(MATCH(C1442,{"Приход","Расход","Списание","Корректировка остатка"},0)),"Выберите тип операции",IF(NOT(ISNUMBER(D1442)),"Укажите количество",IF(D1442=0,"Количество не может быть 0",IF(AND(C1442&lt;&gt;"Корректировка остатка",D1442&lt;0),"Для этого типа количество положительное",IF(NOT(ISNUMBER('Номенклатура'!$C$2)),"Укажите дату начала учёта",IF(A1442&lt;INT('Номенклатура'!$C$2),"Раньше даты начала учёта: НЕ учтено",IF(AND(C1442="Корректировка остатка",TRIM(G1442)=""),"Учтено: добавьте пояснение","ОК")))))))))))))</f>
        <v/>
      </c>
    </row>
    <row r="1443" spans="1:9" x14ac:dyDescent="0.25">
      <c r="A1443" s="16"/>
      <c r="B1443" s="13"/>
      <c r="C1443" s="13"/>
      <c r="D1443" s="14"/>
      <c r="E1443" s="17" t="str">
        <f>IF(OR(B1443="",SUMPRODUCT(--EXACT('Номенклатура'!$A$6:$A$205,B1443))&lt;&gt;1),"",INDEX('Номенклатура'!$D$6:$D$205,SUMPRODUCT(EXACT('Номенклатура'!$A$6:$A$205,B1443)*(ROW('Номенклатура'!$A$6:$A$205)-5)))&amp;"")</f>
        <v/>
      </c>
      <c r="F1443" s="18" t="str">
        <f>IF(OR(I1443="ОК",I1443="Учтено: добавьте пояснение"),IF(C1443="Приход",D1443,IF(C1443="Корректировка остатка",D1443,-D1443)),"")</f>
        <v/>
      </c>
      <c r="G1443" s="13"/>
      <c r="H1443" s="15" t="str">
        <f>IF(OR(B1443="",SUMPRODUCT(--EXACT('Номенклатура'!$A$6:$A$205,B1443))&lt;&gt;1),"",INDEX('Номенклатура'!$B$6:$B$205,SUMPRODUCT(EXACT('Номенклатура'!$A$6:$A$205,B1443)*(ROW('Номенклатура'!$A$6:$A$205)-5)))&amp;"")</f>
        <v/>
      </c>
      <c r="I1443" s="15" t="str">
        <f>IF(COUNTA(A1443:D1443,G1443)=0,"",IF(NOT(ISNUMBER(A1443)),"Укажите дату",IF(B1443="","Укажите код",IF(NOT(AND(ISTEXT(B1443),LEN(B1443)&gt;0,LEN(B1443)&lt;=30,ISNUMBER(FIND(LEFT(B1443,1),"ABCDEFGHIJKLMNOPQRSTUVWXYZ")),SUMPRODUCT((MID(B1443,{1,2,3,4,5,6,7,8,9,10,11,12,13,14,15,16,17,18,19,20,21,22,23,24,25,26,27,28,29,30},1)&lt;&gt;"")*ISERROR(FIND(MID(B1443,{1,2,3,4,5,6,7,8,9,10,11,12,13,14,15,16,17,18,19,20,21,22,23,24,25,26,27,28,29,30},1),"ABCDEFGHIJKLMNOPQRSTUVWXYZ0123456789-_")))=0,ISERROR(VALUE(B1443)))),"Недопустимый код: только латинские буквы A-Z в верхнем регистре, цифры, - и _; начало с буквы, до 30 символов (например MILK-001)",IF(SUMPRODUCT(--EXACT('Номенклатура'!$A$6:$A$205,B1443))=0,"Код не найден в номенклатуре",IF(SUMPRODUCT(--EXACT('Номенклатура'!$A$6:$A$205,B1443))&gt;1,"Код повторяется в номенклатуре",IF(ISNA(MATCH(C1443,{"Приход","Расход","Списание","Корректировка остатка"},0)),"Выберите тип операции",IF(NOT(ISNUMBER(D1443)),"Укажите количество",IF(D1443=0,"Количество не может быть 0",IF(AND(C1443&lt;&gt;"Корректировка остатка",D1443&lt;0),"Для этого типа количество положительное",IF(NOT(ISNUMBER('Номенклатура'!$C$2)),"Укажите дату начала учёта",IF(A1443&lt;INT('Номенклатура'!$C$2),"Раньше даты начала учёта: НЕ учтено",IF(AND(C1443="Корректировка остатка",TRIM(G1443)=""),"Учтено: добавьте пояснение","ОК")))))))))))))</f>
        <v/>
      </c>
    </row>
    <row r="1444" spans="1:9" x14ac:dyDescent="0.25">
      <c r="A1444" s="16"/>
      <c r="B1444" s="13"/>
      <c r="C1444" s="13"/>
      <c r="D1444" s="14"/>
      <c r="E1444" s="17" t="str">
        <f>IF(OR(B1444="",SUMPRODUCT(--EXACT('Номенклатура'!$A$6:$A$205,B1444))&lt;&gt;1),"",INDEX('Номенклатура'!$D$6:$D$205,SUMPRODUCT(EXACT('Номенклатура'!$A$6:$A$205,B1444)*(ROW('Номенклатура'!$A$6:$A$205)-5)))&amp;"")</f>
        <v/>
      </c>
      <c r="F1444" s="18" t="str">
        <f>IF(OR(I1444="ОК",I1444="Учтено: добавьте пояснение"),IF(C1444="Приход",D1444,IF(C1444="Корректировка остатка",D1444,-D1444)),"")</f>
        <v/>
      </c>
      <c r="G1444" s="13"/>
      <c r="H1444" s="15" t="str">
        <f>IF(OR(B1444="",SUMPRODUCT(--EXACT('Номенклатура'!$A$6:$A$205,B1444))&lt;&gt;1),"",INDEX('Номенклатура'!$B$6:$B$205,SUMPRODUCT(EXACT('Номенклатура'!$A$6:$A$205,B1444)*(ROW('Номенклатура'!$A$6:$A$205)-5)))&amp;"")</f>
        <v/>
      </c>
      <c r="I1444" s="15" t="str">
        <f>IF(COUNTA(A1444:D1444,G1444)=0,"",IF(NOT(ISNUMBER(A1444)),"Укажите дату",IF(B1444="","Укажите код",IF(NOT(AND(ISTEXT(B1444),LEN(B1444)&gt;0,LEN(B1444)&lt;=30,ISNUMBER(FIND(LEFT(B1444,1),"ABCDEFGHIJKLMNOPQRSTUVWXYZ")),SUMPRODUCT((MID(B1444,{1,2,3,4,5,6,7,8,9,10,11,12,13,14,15,16,17,18,19,20,21,22,23,24,25,26,27,28,29,30},1)&lt;&gt;"")*ISERROR(FIND(MID(B1444,{1,2,3,4,5,6,7,8,9,10,11,12,13,14,15,16,17,18,19,20,21,22,23,24,25,26,27,28,29,30},1),"ABCDEFGHIJKLMNOPQRSTUVWXYZ0123456789-_")))=0,ISERROR(VALUE(B1444)))),"Недопустимый код: только латинские буквы A-Z в верхнем регистре, цифры, - и _; начало с буквы, до 30 символов (например MILK-001)",IF(SUMPRODUCT(--EXACT('Номенклатура'!$A$6:$A$205,B1444))=0,"Код не найден в номенклатуре",IF(SUMPRODUCT(--EXACT('Номенклатура'!$A$6:$A$205,B1444))&gt;1,"Код повторяется в номенклатуре",IF(ISNA(MATCH(C1444,{"Приход","Расход","Списание","Корректировка остатка"},0)),"Выберите тип операции",IF(NOT(ISNUMBER(D1444)),"Укажите количество",IF(D1444=0,"Количество не может быть 0",IF(AND(C1444&lt;&gt;"Корректировка остатка",D1444&lt;0),"Для этого типа количество положительное",IF(NOT(ISNUMBER('Номенклатура'!$C$2)),"Укажите дату начала учёта",IF(A1444&lt;INT('Номенклатура'!$C$2),"Раньше даты начала учёта: НЕ учтено",IF(AND(C1444="Корректировка остатка",TRIM(G1444)=""),"Учтено: добавьте пояснение","ОК")))))))))))))</f>
        <v/>
      </c>
    </row>
    <row r="1445" spans="1:9" x14ac:dyDescent="0.25">
      <c r="A1445" s="16"/>
      <c r="B1445" s="13"/>
      <c r="C1445" s="13"/>
      <c r="D1445" s="14"/>
      <c r="E1445" s="17" t="str">
        <f>IF(OR(B1445="",SUMPRODUCT(--EXACT('Номенклатура'!$A$6:$A$205,B1445))&lt;&gt;1),"",INDEX('Номенклатура'!$D$6:$D$205,SUMPRODUCT(EXACT('Номенклатура'!$A$6:$A$205,B1445)*(ROW('Номенклатура'!$A$6:$A$205)-5)))&amp;"")</f>
        <v/>
      </c>
      <c r="F1445" s="18" t="str">
        <f>IF(OR(I1445="ОК",I1445="Учтено: добавьте пояснение"),IF(C1445="Приход",D1445,IF(C1445="Корректировка остатка",D1445,-D1445)),"")</f>
        <v/>
      </c>
      <c r="G1445" s="13"/>
      <c r="H1445" s="15" t="str">
        <f>IF(OR(B1445="",SUMPRODUCT(--EXACT('Номенклатура'!$A$6:$A$205,B1445))&lt;&gt;1),"",INDEX('Номенклатура'!$B$6:$B$205,SUMPRODUCT(EXACT('Номенклатура'!$A$6:$A$205,B1445)*(ROW('Номенклатура'!$A$6:$A$205)-5)))&amp;"")</f>
        <v/>
      </c>
      <c r="I1445" s="15" t="str">
        <f>IF(COUNTA(A1445:D1445,G1445)=0,"",IF(NOT(ISNUMBER(A1445)),"Укажите дату",IF(B1445="","Укажите код",IF(NOT(AND(ISTEXT(B1445),LEN(B1445)&gt;0,LEN(B1445)&lt;=30,ISNUMBER(FIND(LEFT(B1445,1),"ABCDEFGHIJKLMNOPQRSTUVWXYZ")),SUMPRODUCT((MID(B1445,{1,2,3,4,5,6,7,8,9,10,11,12,13,14,15,16,17,18,19,20,21,22,23,24,25,26,27,28,29,30},1)&lt;&gt;"")*ISERROR(FIND(MID(B1445,{1,2,3,4,5,6,7,8,9,10,11,12,13,14,15,16,17,18,19,20,21,22,23,24,25,26,27,28,29,30},1),"ABCDEFGHIJKLMNOPQRSTUVWXYZ0123456789-_")))=0,ISERROR(VALUE(B1445)))),"Недопустимый код: только латинские буквы A-Z в верхнем регистре, цифры, - и _; начало с буквы, до 30 символов (например MILK-001)",IF(SUMPRODUCT(--EXACT('Номенклатура'!$A$6:$A$205,B1445))=0,"Код не найден в номенклатуре",IF(SUMPRODUCT(--EXACT('Номенклатура'!$A$6:$A$205,B1445))&gt;1,"Код повторяется в номенклатуре",IF(ISNA(MATCH(C1445,{"Приход","Расход","Списание","Корректировка остатка"},0)),"Выберите тип операции",IF(NOT(ISNUMBER(D1445)),"Укажите количество",IF(D1445=0,"Количество не может быть 0",IF(AND(C1445&lt;&gt;"Корректировка остатка",D1445&lt;0),"Для этого типа количество положительное",IF(NOT(ISNUMBER('Номенклатура'!$C$2)),"Укажите дату начала учёта",IF(A1445&lt;INT('Номенклатура'!$C$2),"Раньше даты начала учёта: НЕ учтено",IF(AND(C1445="Корректировка остатка",TRIM(G1445)=""),"Учтено: добавьте пояснение","ОК")))))))))))))</f>
        <v/>
      </c>
    </row>
    <row r="1446" spans="1:9" x14ac:dyDescent="0.25">
      <c r="A1446" s="16"/>
      <c r="B1446" s="13"/>
      <c r="C1446" s="13"/>
      <c r="D1446" s="14"/>
      <c r="E1446" s="17" t="str">
        <f>IF(OR(B1446="",SUMPRODUCT(--EXACT('Номенклатура'!$A$6:$A$205,B1446))&lt;&gt;1),"",INDEX('Номенклатура'!$D$6:$D$205,SUMPRODUCT(EXACT('Номенклатура'!$A$6:$A$205,B1446)*(ROW('Номенклатура'!$A$6:$A$205)-5)))&amp;"")</f>
        <v/>
      </c>
      <c r="F1446" s="18" t="str">
        <f>IF(OR(I1446="ОК",I1446="Учтено: добавьте пояснение"),IF(C1446="Приход",D1446,IF(C1446="Корректировка остатка",D1446,-D1446)),"")</f>
        <v/>
      </c>
      <c r="G1446" s="13"/>
      <c r="H1446" s="15" t="str">
        <f>IF(OR(B1446="",SUMPRODUCT(--EXACT('Номенклатура'!$A$6:$A$205,B1446))&lt;&gt;1),"",INDEX('Номенклатура'!$B$6:$B$205,SUMPRODUCT(EXACT('Номенклатура'!$A$6:$A$205,B1446)*(ROW('Номенклатура'!$A$6:$A$205)-5)))&amp;"")</f>
        <v/>
      </c>
      <c r="I1446" s="15" t="str">
        <f>IF(COUNTA(A1446:D1446,G1446)=0,"",IF(NOT(ISNUMBER(A1446)),"Укажите дату",IF(B1446="","Укажите код",IF(NOT(AND(ISTEXT(B1446),LEN(B1446)&gt;0,LEN(B1446)&lt;=30,ISNUMBER(FIND(LEFT(B1446,1),"ABCDEFGHIJKLMNOPQRSTUVWXYZ")),SUMPRODUCT((MID(B1446,{1,2,3,4,5,6,7,8,9,10,11,12,13,14,15,16,17,18,19,20,21,22,23,24,25,26,27,28,29,30},1)&lt;&gt;"")*ISERROR(FIND(MID(B1446,{1,2,3,4,5,6,7,8,9,10,11,12,13,14,15,16,17,18,19,20,21,22,23,24,25,26,27,28,29,30},1),"ABCDEFGHIJKLMNOPQRSTUVWXYZ0123456789-_")))=0,ISERROR(VALUE(B1446)))),"Недопустимый код: только латинские буквы A-Z в верхнем регистре, цифры, - и _; начало с буквы, до 30 символов (например MILK-001)",IF(SUMPRODUCT(--EXACT('Номенклатура'!$A$6:$A$205,B1446))=0,"Код не найден в номенклатуре",IF(SUMPRODUCT(--EXACT('Номенклатура'!$A$6:$A$205,B1446))&gt;1,"Код повторяется в номенклатуре",IF(ISNA(MATCH(C1446,{"Приход","Расход","Списание","Корректировка остатка"},0)),"Выберите тип операции",IF(NOT(ISNUMBER(D1446)),"Укажите количество",IF(D1446=0,"Количество не может быть 0",IF(AND(C1446&lt;&gt;"Корректировка остатка",D1446&lt;0),"Для этого типа количество положительное",IF(NOT(ISNUMBER('Номенклатура'!$C$2)),"Укажите дату начала учёта",IF(A1446&lt;INT('Номенклатура'!$C$2),"Раньше даты начала учёта: НЕ учтено",IF(AND(C1446="Корректировка остатка",TRIM(G1446)=""),"Учтено: добавьте пояснение","ОК")))))))))))))</f>
        <v/>
      </c>
    </row>
    <row r="1447" spans="1:9" x14ac:dyDescent="0.25">
      <c r="A1447" s="16"/>
      <c r="B1447" s="13"/>
      <c r="C1447" s="13"/>
      <c r="D1447" s="14"/>
      <c r="E1447" s="17" t="str">
        <f>IF(OR(B1447="",SUMPRODUCT(--EXACT('Номенклатура'!$A$6:$A$205,B1447))&lt;&gt;1),"",INDEX('Номенклатура'!$D$6:$D$205,SUMPRODUCT(EXACT('Номенклатура'!$A$6:$A$205,B1447)*(ROW('Номенклатура'!$A$6:$A$205)-5)))&amp;"")</f>
        <v/>
      </c>
      <c r="F1447" s="18" t="str">
        <f>IF(OR(I1447="ОК",I1447="Учтено: добавьте пояснение"),IF(C1447="Приход",D1447,IF(C1447="Корректировка остатка",D1447,-D1447)),"")</f>
        <v/>
      </c>
      <c r="G1447" s="13"/>
      <c r="H1447" s="15" t="str">
        <f>IF(OR(B1447="",SUMPRODUCT(--EXACT('Номенклатура'!$A$6:$A$205,B1447))&lt;&gt;1),"",INDEX('Номенклатура'!$B$6:$B$205,SUMPRODUCT(EXACT('Номенклатура'!$A$6:$A$205,B1447)*(ROW('Номенклатура'!$A$6:$A$205)-5)))&amp;"")</f>
        <v/>
      </c>
      <c r="I1447" s="15" t="str">
        <f>IF(COUNTA(A1447:D1447,G1447)=0,"",IF(NOT(ISNUMBER(A1447)),"Укажите дату",IF(B1447="","Укажите код",IF(NOT(AND(ISTEXT(B1447),LEN(B1447)&gt;0,LEN(B1447)&lt;=30,ISNUMBER(FIND(LEFT(B1447,1),"ABCDEFGHIJKLMNOPQRSTUVWXYZ")),SUMPRODUCT((MID(B1447,{1,2,3,4,5,6,7,8,9,10,11,12,13,14,15,16,17,18,19,20,21,22,23,24,25,26,27,28,29,30},1)&lt;&gt;"")*ISERROR(FIND(MID(B1447,{1,2,3,4,5,6,7,8,9,10,11,12,13,14,15,16,17,18,19,20,21,22,23,24,25,26,27,28,29,30},1),"ABCDEFGHIJKLMNOPQRSTUVWXYZ0123456789-_")))=0,ISERROR(VALUE(B1447)))),"Недопустимый код: только латинские буквы A-Z в верхнем регистре, цифры, - и _; начало с буквы, до 30 символов (например MILK-001)",IF(SUMPRODUCT(--EXACT('Номенклатура'!$A$6:$A$205,B1447))=0,"Код не найден в номенклатуре",IF(SUMPRODUCT(--EXACT('Номенклатура'!$A$6:$A$205,B1447))&gt;1,"Код повторяется в номенклатуре",IF(ISNA(MATCH(C1447,{"Приход","Расход","Списание","Корректировка остатка"},0)),"Выберите тип операции",IF(NOT(ISNUMBER(D1447)),"Укажите количество",IF(D1447=0,"Количество не может быть 0",IF(AND(C1447&lt;&gt;"Корректировка остатка",D1447&lt;0),"Для этого типа количество положительное",IF(NOT(ISNUMBER('Номенклатура'!$C$2)),"Укажите дату начала учёта",IF(A1447&lt;INT('Номенклатура'!$C$2),"Раньше даты начала учёта: НЕ учтено",IF(AND(C1447="Корректировка остатка",TRIM(G1447)=""),"Учтено: добавьте пояснение","ОК")))))))))))))</f>
        <v/>
      </c>
    </row>
    <row r="1448" spans="1:9" x14ac:dyDescent="0.25">
      <c r="A1448" s="16"/>
      <c r="B1448" s="13"/>
      <c r="C1448" s="13"/>
      <c r="D1448" s="14"/>
      <c r="E1448" s="17" t="str">
        <f>IF(OR(B1448="",SUMPRODUCT(--EXACT('Номенклатура'!$A$6:$A$205,B1448))&lt;&gt;1),"",INDEX('Номенклатура'!$D$6:$D$205,SUMPRODUCT(EXACT('Номенклатура'!$A$6:$A$205,B1448)*(ROW('Номенклатура'!$A$6:$A$205)-5)))&amp;"")</f>
        <v/>
      </c>
      <c r="F1448" s="18" t="str">
        <f>IF(OR(I1448="ОК",I1448="Учтено: добавьте пояснение"),IF(C1448="Приход",D1448,IF(C1448="Корректировка остатка",D1448,-D1448)),"")</f>
        <v/>
      </c>
      <c r="G1448" s="13"/>
      <c r="H1448" s="15" t="str">
        <f>IF(OR(B1448="",SUMPRODUCT(--EXACT('Номенклатура'!$A$6:$A$205,B1448))&lt;&gt;1),"",INDEX('Номенклатура'!$B$6:$B$205,SUMPRODUCT(EXACT('Номенклатура'!$A$6:$A$205,B1448)*(ROW('Номенклатура'!$A$6:$A$205)-5)))&amp;"")</f>
        <v/>
      </c>
      <c r="I1448" s="15" t="str">
        <f>IF(COUNTA(A1448:D1448,G1448)=0,"",IF(NOT(ISNUMBER(A1448)),"Укажите дату",IF(B1448="","Укажите код",IF(NOT(AND(ISTEXT(B1448),LEN(B1448)&gt;0,LEN(B1448)&lt;=30,ISNUMBER(FIND(LEFT(B1448,1),"ABCDEFGHIJKLMNOPQRSTUVWXYZ")),SUMPRODUCT((MID(B1448,{1,2,3,4,5,6,7,8,9,10,11,12,13,14,15,16,17,18,19,20,21,22,23,24,25,26,27,28,29,30},1)&lt;&gt;"")*ISERROR(FIND(MID(B1448,{1,2,3,4,5,6,7,8,9,10,11,12,13,14,15,16,17,18,19,20,21,22,23,24,25,26,27,28,29,30},1),"ABCDEFGHIJKLMNOPQRSTUVWXYZ0123456789-_")))=0,ISERROR(VALUE(B1448)))),"Недопустимый код: только латинские буквы A-Z в верхнем регистре, цифры, - и _; начало с буквы, до 30 символов (например MILK-001)",IF(SUMPRODUCT(--EXACT('Номенклатура'!$A$6:$A$205,B1448))=0,"Код не найден в номенклатуре",IF(SUMPRODUCT(--EXACT('Номенклатура'!$A$6:$A$205,B1448))&gt;1,"Код повторяется в номенклатуре",IF(ISNA(MATCH(C1448,{"Приход","Расход","Списание","Корректировка остатка"},0)),"Выберите тип операции",IF(NOT(ISNUMBER(D1448)),"Укажите количество",IF(D1448=0,"Количество не может быть 0",IF(AND(C1448&lt;&gt;"Корректировка остатка",D1448&lt;0),"Для этого типа количество положительное",IF(NOT(ISNUMBER('Номенклатура'!$C$2)),"Укажите дату начала учёта",IF(A1448&lt;INT('Номенклатура'!$C$2),"Раньше даты начала учёта: НЕ учтено",IF(AND(C1448="Корректировка остатка",TRIM(G1448)=""),"Учтено: добавьте пояснение","ОК")))))))))))))</f>
        <v/>
      </c>
    </row>
    <row r="1449" spans="1:9" x14ac:dyDescent="0.25">
      <c r="A1449" s="16"/>
      <c r="B1449" s="13"/>
      <c r="C1449" s="13"/>
      <c r="D1449" s="14"/>
      <c r="E1449" s="17" t="str">
        <f>IF(OR(B1449="",SUMPRODUCT(--EXACT('Номенклатура'!$A$6:$A$205,B1449))&lt;&gt;1),"",INDEX('Номенклатура'!$D$6:$D$205,SUMPRODUCT(EXACT('Номенклатура'!$A$6:$A$205,B1449)*(ROW('Номенклатура'!$A$6:$A$205)-5)))&amp;"")</f>
        <v/>
      </c>
      <c r="F1449" s="18" t="str">
        <f>IF(OR(I1449="ОК",I1449="Учтено: добавьте пояснение"),IF(C1449="Приход",D1449,IF(C1449="Корректировка остатка",D1449,-D1449)),"")</f>
        <v/>
      </c>
      <c r="G1449" s="13"/>
      <c r="H1449" s="15" t="str">
        <f>IF(OR(B1449="",SUMPRODUCT(--EXACT('Номенклатура'!$A$6:$A$205,B1449))&lt;&gt;1),"",INDEX('Номенклатура'!$B$6:$B$205,SUMPRODUCT(EXACT('Номенклатура'!$A$6:$A$205,B1449)*(ROW('Номенклатура'!$A$6:$A$205)-5)))&amp;"")</f>
        <v/>
      </c>
      <c r="I1449" s="15" t="str">
        <f>IF(COUNTA(A1449:D1449,G1449)=0,"",IF(NOT(ISNUMBER(A1449)),"Укажите дату",IF(B1449="","Укажите код",IF(NOT(AND(ISTEXT(B1449),LEN(B1449)&gt;0,LEN(B1449)&lt;=30,ISNUMBER(FIND(LEFT(B1449,1),"ABCDEFGHIJKLMNOPQRSTUVWXYZ")),SUMPRODUCT((MID(B1449,{1,2,3,4,5,6,7,8,9,10,11,12,13,14,15,16,17,18,19,20,21,22,23,24,25,26,27,28,29,30},1)&lt;&gt;"")*ISERROR(FIND(MID(B1449,{1,2,3,4,5,6,7,8,9,10,11,12,13,14,15,16,17,18,19,20,21,22,23,24,25,26,27,28,29,30},1),"ABCDEFGHIJKLMNOPQRSTUVWXYZ0123456789-_")))=0,ISERROR(VALUE(B1449)))),"Недопустимый код: только латинские буквы A-Z в верхнем регистре, цифры, - и _; начало с буквы, до 30 символов (например MILK-001)",IF(SUMPRODUCT(--EXACT('Номенклатура'!$A$6:$A$205,B1449))=0,"Код не найден в номенклатуре",IF(SUMPRODUCT(--EXACT('Номенклатура'!$A$6:$A$205,B1449))&gt;1,"Код повторяется в номенклатуре",IF(ISNA(MATCH(C1449,{"Приход","Расход","Списание","Корректировка остатка"},0)),"Выберите тип операции",IF(NOT(ISNUMBER(D1449)),"Укажите количество",IF(D1449=0,"Количество не может быть 0",IF(AND(C1449&lt;&gt;"Корректировка остатка",D1449&lt;0),"Для этого типа количество положительное",IF(NOT(ISNUMBER('Номенклатура'!$C$2)),"Укажите дату начала учёта",IF(A1449&lt;INT('Номенклатура'!$C$2),"Раньше даты начала учёта: НЕ учтено",IF(AND(C1449="Корректировка остатка",TRIM(G1449)=""),"Учтено: добавьте пояснение","ОК")))))))))))))</f>
        <v/>
      </c>
    </row>
    <row r="1450" spans="1:9" x14ac:dyDescent="0.25">
      <c r="A1450" s="16"/>
      <c r="B1450" s="13"/>
      <c r="C1450" s="13"/>
      <c r="D1450" s="14"/>
      <c r="E1450" s="17" t="str">
        <f>IF(OR(B1450="",SUMPRODUCT(--EXACT('Номенклатура'!$A$6:$A$205,B1450))&lt;&gt;1),"",INDEX('Номенклатура'!$D$6:$D$205,SUMPRODUCT(EXACT('Номенклатура'!$A$6:$A$205,B1450)*(ROW('Номенклатура'!$A$6:$A$205)-5)))&amp;"")</f>
        <v/>
      </c>
      <c r="F1450" s="18" t="str">
        <f>IF(OR(I1450="ОК",I1450="Учтено: добавьте пояснение"),IF(C1450="Приход",D1450,IF(C1450="Корректировка остатка",D1450,-D1450)),"")</f>
        <v/>
      </c>
      <c r="G1450" s="13"/>
      <c r="H1450" s="15" t="str">
        <f>IF(OR(B1450="",SUMPRODUCT(--EXACT('Номенклатура'!$A$6:$A$205,B1450))&lt;&gt;1),"",INDEX('Номенклатура'!$B$6:$B$205,SUMPRODUCT(EXACT('Номенклатура'!$A$6:$A$205,B1450)*(ROW('Номенклатура'!$A$6:$A$205)-5)))&amp;"")</f>
        <v/>
      </c>
      <c r="I1450" s="15" t="str">
        <f>IF(COUNTA(A1450:D1450,G1450)=0,"",IF(NOT(ISNUMBER(A1450)),"Укажите дату",IF(B1450="","Укажите код",IF(NOT(AND(ISTEXT(B1450),LEN(B1450)&gt;0,LEN(B1450)&lt;=30,ISNUMBER(FIND(LEFT(B1450,1),"ABCDEFGHIJKLMNOPQRSTUVWXYZ")),SUMPRODUCT((MID(B1450,{1,2,3,4,5,6,7,8,9,10,11,12,13,14,15,16,17,18,19,20,21,22,23,24,25,26,27,28,29,30},1)&lt;&gt;"")*ISERROR(FIND(MID(B1450,{1,2,3,4,5,6,7,8,9,10,11,12,13,14,15,16,17,18,19,20,21,22,23,24,25,26,27,28,29,30},1),"ABCDEFGHIJKLMNOPQRSTUVWXYZ0123456789-_")))=0,ISERROR(VALUE(B1450)))),"Недопустимый код: только латинские буквы A-Z в верхнем регистре, цифры, - и _; начало с буквы, до 30 символов (например MILK-001)",IF(SUMPRODUCT(--EXACT('Номенклатура'!$A$6:$A$205,B1450))=0,"Код не найден в номенклатуре",IF(SUMPRODUCT(--EXACT('Номенклатура'!$A$6:$A$205,B1450))&gt;1,"Код повторяется в номенклатуре",IF(ISNA(MATCH(C1450,{"Приход","Расход","Списание","Корректировка остатка"},0)),"Выберите тип операции",IF(NOT(ISNUMBER(D1450)),"Укажите количество",IF(D1450=0,"Количество не может быть 0",IF(AND(C1450&lt;&gt;"Корректировка остатка",D1450&lt;0),"Для этого типа количество положительное",IF(NOT(ISNUMBER('Номенклатура'!$C$2)),"Укажите дату начала учёта",IF(A1450&lt;INT('Номенклатура'!$C$2),"Раньше даты начала учёта: НЕ учтено",IF(AND(C1450="Корректировка остатка",TRIM(G1450)=""),"Учтено: добавьте пояснение","ОК")))))))))))))</f>
        <v/>
      </c>
    </row>
    <row r="1451" spans="1:9" x14ac:dyDescent="0.25">
      <c r="A1451" s="16"/>
      <c r="B1451" s="13"/>
      <c r="C1451" s="13"/>
      <c r="D1451" s="14"/>
      <c r="E1451" s="17" t="str">
        <f>IF(OR(B1451="",SUMPRODUCT(--EXACT('Номенклатура'!$A$6:$A$205,B1451))&lt;&gt;1),"",INDEX('Номенклатура'!$D$6:$D$205,SUMPRODUCT(EXACT('Номенклатура'!$A$6:$A$205,B1451)*(ROW('Номенклатура'!$A$6:$A$205)-5)))&amp;"")</f>
        <v/>
      </c>
      <c r="F1451" s="18" t="str">
        <f>IF(OR(I1451="ОК",I1451="Учтено: добавьте пояснение"),IF(C1451="Приход",D1451,IF(C1451="Корректировка остатка",D1451,-D1451)),"")</f>
        <v/>
      </c>
      <c r="G1451" s="13"/>
      <c r="H1451" s="15" t="str">
        <f>IF(OR(B1451="",SUMPRODUCT(--EXACT('Номенклатура'!$A$6:$A$205,B1451))&lt;&gt;1),"",INDEX('Номенклатура'!$B$6:$B$205,SUMPRODUCT(EXACT('Номенклатура'!$A$6:$A$205,B1451)*(ROW('Номенклатура'!$A$6:$A$205)-5)))&amp;"")</f>
        <v/>
      </c>
      <c r="I1451" s="15" t="str">
        <f>IF(COUNTA(A1451:D1451,G1451)=0,"",IF(NOT(ISNUMBER(A1451)),"Укажите дату",IF(B1451="","Укажите код",IF(NOT(AND(ISTEXT(B1451),LEN(B1451)&gt;0,LEN(B1451)&lt;=30,ISNUMBER(FIND(LEFT(B1451,1),"ABCDEFGHIJKLMNOPQRSTUVWXYZ")),SUMPRODUCT((MID(B1451,{1,2,3,4,5,6,7,8,9,10,11,12,13,14,15,16,17,18,19,20,21,22,23,24,25,26,27,28,29,30},1)&lt;&gt;"")*ISERROR(FIND(MID(B1451,{1,2,3,4,5,6,7,8,9,10,11,12,13,14,15,16,17,18,19,20,21,22,23,24,25,26,27,28,29,30},1),"ABCDEFGHIJKLMNOPQRSTUVWXYZ0123456789-_")))=0,ISERROR(VALUE(B1451)))),"Недопустимый код: только латинские буквы A-Z в верхнем регистре, цифры, - и _; начало с буквы, до 30 символов (например MILK-001)",IF(SUMPRODUCT(--EXACT('Номенклатура'!$A$6:$A$205,B1451))=0,"Код не найден в номенклатуре",IF(SUMPRODUCT(--EXACT('Номенклатура'!$A$6:$A$205,B1451))&gt;1,"Код повторяется в номенклатуре",IF(ISNA(MATCH(C1451,{"Приход","Расход","Списание","Корректировка остатка"},0)),"Выберите тип операции",IF(NOT(ISNUMBER(D1451)),"Укажите количество",IF(D1451=0,"Количество не может быть 0",IF(AND(C1451&lt;&gt;"Корректировка остатка",D1451&lt;0),"Для этого типа количество положительное",IF(NOT(ISNUMBER('Номенклатура'!$C$2)),"Укажите дату начала учёта",IF(A1451&lt;INT('Номенклатура'!$C$2),"Раньше даты начала учёта: НЕ учтено",IF(AND(C1451="Корректировка остатка",TRIM(G1451)=""),"Учтено: добавьте пояснение","ОК")))))))))))))</f>
        <v/>
      </c>
    </row>
    <row r="1452" spans="1:9" x14ac:dyDescent="0.25">
      <c r="A1452" s="16"/>
      <c r="B1452" s="13"/>
      <c r="C1452" s="13"/>
      <c r="D1452" s="14"/>
      <c r="E1452" s="17" t="str">
        <f>IF(OR(B1452="",SUMPRODUCT(--EXACT('Номенклатура'!$A$6:$A$205,B1452))&lt;&gt;1),"",INDEX('Номенклатура'!$D$6:$D$205,SUMPRODUCT(EXACT('Номенклатура'!$A$6:$A$205,B1452)*(ROW('Номенклатура'!$A$6:$A$205)-5)))&amp;"")</f>
        <v/>
      </c>
      <c r="F1452" s="18" t="str">
        <f>IF(OR(I1452="ОК",I1452="Учтено: добавьте пояснение"),IF(C1452="Приход",D1452,IF(C1452="Корректировка остатка",D1452,-D1452)),"")</f>
        <v/>
      </c>
      <c r="G1452" s="13"/>
      <c r="H1452" s="15" t="str">
        <f>IF(OR(B1452="",SUMPRODUCT(--EXACT('Номенклатура'!$A$6:$A$205,B1452))&lt;&gt;1),"",INDEX('Номенклатура'!$B$6:$B$205,SUMPRODUCT(EXACT('Номенклатура'!$A$6:$A$205,B1452)*(ROW('Номенклатура'!$A$6:$A$205)-5)))&amp;"")</f>
        <v/>
      </c>
      <c r="I1452" s="15" t="str">
        <f>IF(COUNTA(A1452:D1452,G1452)=0,"",IF(NOT(ISNUMBER(A1452)),"Укажите дату",IF(B1452="","Укажите код",IF(NOT(AND(ISTEXT(B1452),LEN(B1452)&gt;0,LEN(B1452)&lt;=30,ISNUMBER(FIND(LEFT(B1452,1),"ABCDEFGHIJKLMNOPQRSTUVWXYZ")),SUMPRODUCT((MID(B1452,{1,2,3,4,5,6,7,8,9,10,11,12,13,14,15,16,17,18,19,20,21,22,23,24,25,26,27,28,29,30},1)&lt;&gt;"")*ISERROR(FIND(MID(B1452,{1,2,3,4,5,6,7,8,9,10,11,12,13,14,15,16,17,18,19,20,21,22,23,24,25,26,27,28,29,30},1),"ABCDEFGHIJKLMNOPQRSTUVWXYZ0123456789-_")))=0,ISERROR(VALUE(B1452)))),"Недопустимый код: только латинские буквы A-Z в верхнем регистре, цифры, - и _; начало с буквы, до 30 символов (например MILK-001)",IF(SUMPRODUCT(--EXACT('Номенклатура'!$A$6:$A$205,B1452))=0,"Код не найден в номенклатуре",IF(SUMPRODUCT(--EXACT('Номенклатура'!$A$6:$A$205,B1452))&gt;1,"Код повторяется в номенклатуре",IF(ISNA(MATCH(C1452,{"Приход","Расход","Списание","Корректировка остатка"},0)),"Выберите тип операции",IF(NOT(ISNUMBER(D1452)),"Укажите количество",IF(D1452=0,"Количество не может быть 0",IF(AND(C1452&lt;&gt;"Корректировка остатка",D1452&lt;0),"Для этого типа количество положительное",IF(NOT(ISNUMBER('Номенклатура'!$C$2)),"Укажите дату начала учёта",IF(A1452&lt;INT('Номенклатура'!$C$2),"Раньше даты начала учёта: НЕ учтено",IF(AND(C1452="Корректировка остатка",TRIM(G1452)=""),"Учтено: добавьте пояснение","ОК")))))))))))))</f>
        <v/>
      </c>
    </row>
    <row r="1453" spans="1:9" x14ac:dyDescent="0.25">
      <c r="A1453" s="16"/>
      <c r="B1453" s="13"/>
      <c r="C1453" s="13"/>
      <c r="D1453" s="14"/>
      <c r="E1453" s="17" t="str">
        <f>IF(OR(B1453="",SUMPRODUCT(--EXACT('Номенклатура'!$A$6:$A$205,B1453))&lt;&gt;1),"",INDEX('Номенклатура'!$D$6:$D$205,SUMPRODUCT(EXACT('Номенклатура'!$A$6:$A$205,B1453)*(ROW('Номенклатура'!$A$6:$A$205)-5)))&amp;"")</f>
        <v/>
      </c>
      <c r="F1453" s="18" t="str">
        <f>IF(OR(I1453="ОК",I1453="Учтено: добавьте пояснение"),IF(C1453="Приход",D1453,IF(C1453="Корректировка остатка",D1453,-D1453)),"")</f>
        <v/>
      </c>
      <c r="G1453" s="13"/>
      <c r="H1453" s="15" t="str">
        <f>IF(OR(B1453="",SUMPRODUCT(--EXACT('Номенклатура'!$A$6:$A$205,B1453))&lt;&gt;1),"",INDEX('Номенклатура'!$B$6:$B$205,SUMPRODUCT(EXACT('Номенклатура'!$A$6:$A$205,B1453)*(ROW('Номенклатура'!$A$6:$A$205)-5)))&amp;"")</f>
        <v/>
      </c>
      <c r="I1453" s="15" t="str">
        <f>IF(COUNTA(A1453:D1453,G1453)=0,"",IF(NOT(ISNUMBER(A1453)),"Укажите дату",IF(B1453="","Укажите код",IF(NOT(AND(ISTEXT(B1453),LEN(B1453)&gt;0,LEN(B1453)&lt;=30,ISNUMBER(FIND(LEFT(B1453,1),"ABCDEFGHIJKLMNOPQRSTUVWXYZ")),SUMPRODUCT((MID(B1453,{1,2,3,4,5,6,7,8,9,10,11,12,13,14,15,16,17,18,19,20,21,22,23,24,25,26,27,28,29,30},1)&lt;&gt;"")*ISERROR(FIND(MID(B1453,{1,2,3,4,5,6,7,8,9,10,11,12,13,14,15,16,17,18,19,20,21,22,23,24,25,26,27,28,29,30},1),"ABCDEFGHIJKLMNOPQRSTUVWXYZ0123456789-_")))=0,ISERROR(VALUE(B1453)))),"Недопустимый код: только латинские буквы A-Z в верхнем регистре, цифры, - и _; начало с буквы, до 30 символов (например MILK-001)",IF(SUMPRODUCT(--EXACT('Номенклатура'!$A$6:$A$205,B1453))=0,"Код не найден в номенклатуре",IF(SUMPRODUCT(--EXACT('Номенклатура'!$A$6:$A$205,B1453))&gt;1,"Код повторяется в номенклатуре",IF(ISNA(MATCH(C1453,{"Приход","Расход","Списание","Корректировка остатка"},0)),"Выберите тип операции",IF(NOT(ISNUMBER(D1453)),"Укажите количество",IF(D1453=0,"Количество не может быть 0",IF(AND(C1453&lt;&gt;"Корректировка остатка",D1453&lt;0),"Для этого типа количество положительное",IF(NOT(ISNUMBER('Номенклатура'!$C$2)),"Укажите дату начала учёта",IF(A1453&lt;INT('Номенклатура'!$C$2),"Раньше даты начала учёта: НЕ учтено",IF(AND(C1453="Корректировка остатка",TRIM(G1453)=""),"Учтено: добавьте пояснение","ОК")))))))))))))</f>
        <v/>
      </c>
    </row>
    <row r="1454" spans="1:9" x14ac:dyDescent="0.25">
      <c r="A1454" s="16"/>
      <c r="B1454" s="13"/>
      <c r="C1454" s="13"/>
      <c r="D1454" s="14"/>
      <c r="E1454" s="17" t="str">
        <f>IF(OR(B1454="",SUMPRODUCT(--EXACT('Номенклатура'!$A$6:$A$205,B1454))&lt;&gt;1),"",INDEX('Номенклатура'!$D$6:$D$205,SUMPRODUCT(EXACT('Номенклатура'!$A$6:$A$205,B1454)*(ROW('Номенклатура'!$A$6:$A$205)-5)))&amp;"")</f>
        <v/>
      </c>
      <c r="F1454" s="18" t="str">
        <f>IF(OR(I1454="ОК",I1454="Учтено: добавьте пояснение"),IF(C1454="Приход",D1454,IF(C1454="Корректировка остатка",D1454,-D1454)),"")</f>
        <v/>
      </c>
      <c r="G1454" s="13"/>
      <c r="H1454" s="15" t="str">
        <f>IF(OR(B1454="",SUMPRODUCT(--EXACT('Номенклатура'!$A$6:$A$205,B1454))&lt;&gt;1),"",INDEX('Номенклатура'!$B$6:$B$205,SUMPRODUCT(EXACT('Номенклатура'!$A$6:$A$205,B1454)*(ROW('Номенклатура'!$A$6:$A$205)-5)))&amp;"")</f>
        <v/>
      </c>
      <c r="I1454" s="15" t="str">
        <f>IF(COUNTA(A1454:D1454,G1454)=0,"",IF(NOT(ISNUMBER(A1454)),"Укажите дату",IF(B1454="","Укажите код",IF(NOT(AND(ISTEXT(B1454),LEN(B1454)&gt;0,LEN(B1454)&lt;=30,ISNUMBER(FIND(LEFT(B1454,1),"ABCDEFGHIJKLMNOPQRSTUVWXYZ")),SUMPRODUCT((MID(B1454,{1,2,3,4,5,6,7,8,9,10,11,12,13,14,15,16,17,18,19,20,21,22,23,24,25,26,27,28,29,30},1)&lt;&gt;"")*ISERROR(FIND(MID(B1454,{1,2,3,4,5,6,7,8,9,10,11,12,13,14,15,16,17,18,19,20,21,22,23,24,25,26,27,28,29,30},1),"ABCDEFGHIJKLMNOPQRSTUVWXYZ0123456789-_")))=0,ISERROR(VALUE(B1454)))),"Недопустимый код: только латинские буквы A-Z в верхнем регистре, цифры, - и _; начало с буквы, до 30 символов (например MILK-001)",IF(SUMPRODUCT(--EXACT('Номенклатура'!$A$6:$A$205,B1454))=0,"Код не найден в номенклатуре",IF(SUMPRODUCT(--EXACT('Номенклатура'!$A$6:$A$205,B1454))&gt;1,"Код повторяется в номенклатуре",IF(ISNA(MATCH(C1454,{"Приход","Расход","Списание","Корректировка остатка"},0)),"Выберите тип операции",IF(NOT(ISNUMBER(D1454)),"Укажите количество",IF(D1454=0,"Количество не может быть 0",IF(AND(C1454&lt;&gt;"Корректировка остатка",D1454&lt;0),"Для этого типа количество положительное",IF(NOT(ISNUMBER('Номенклатура'!$C$2)),"Укажите дату начала учёта",IF(A1454&lt;INT('Номенклатура'!$C$2),"Раньше даты начала учёта: НЕ учтено",IF(AND(C1454="Корректировка остатка",TRIM(G1454)=""),"Учтено: добавьте пояснение","ОК")))))))))))))</f>
        <v/>
      </c>
    </row>
    <row r="1455" spans="1:9" x14ac:dyDescent="0.25">
      <c r="A1455" s="16"/>
      <c r="B1455" s="13"/>
      <c r="C1455" s="13"/>
      <c r="D1455" s="14"/>
      <c r="E1455" s="17" t="str">
        <f>IF(OR(B1455="",SUMPRODUCT(--EXACT('Номенклатура'!$A$6:$A$205,B1455))&lt;&gt;1),"",INDEX('Номенклатура'!$D$6:$D$205,SUMPRODUCT(EXACT('Номенклатура'!$A$6:$A$205,B1455)*(ROW('Номенклатура'!$A$6:$A$205)-5)))&amp;"")</f>
        <v/>
      </c>
      <c r="F1455" s="18" t="str">
        <f>IF(OR(I1455="ОК",I1455="Учтено: добавьте пояснение"),IF(C1455="Приход",D1455,IF(C1455="Корректировка остатка",D1455,-D1455)),"")</f>
        <v/>
      </c>
      <c r="G1455" s="13"/>
      <c r="H1455" s="15" t="str">
        <f>IF(OR(B1455="",SUMPRODUCT(--EXACT('Номенклатура'!$A$6:$A$205,B1455))&lt;&gt;1),"",INDEX('Номенклатура'!$B$6:$B$205,SUMPRODUCT(EXACT('Номенклатура'!$A$6:$A$205,B1455)*(ROW('Номенклатура'!$A$6:$A$205)-5)))&amp;"")</f>
        <v/>
      </c>
      <c r="I1455" s="15" t="str">
        <f>IF(COUNTA(A1455:D1455,G1455)=0,"",IF(NOT(ISNUMBER(A1455)),"Укажите дату",IF(B1455="","Укажите код",IF(NOT(AND(ISTEXT(B1455),LEN(B1455)&gt;0,LEN(B1455)&lt;=30,ISNUMBER(FIND(LEFT(B1455,1),"ABCDEFGHIJKLMNOPQRSTUVWXYZ")),SUMPRODUCT((MID(B1455,{1,2,3,4,5,6,7,8,9,10,11,12,13,14,15,16,17,18,19,20,21,22,23,24,25,26,27,28,29,30},1)&lt;&gt;"")*ISERROR(FIND(MID(B1455,{1,2,3,4,5,6,7,8,9,10,11,12,13,14,15,16,17,18,19,20,21,22,23,24,25,26,27,28,29,30},1),"ABCDEFGHIJKLMNOPQRSTUVWXYZ0123456789-_")))=0,ISERROR(VALUE(B1455)))),"Недопустимый код: только латинские буквы A-Z в верхнем регистре, цифры, - и _; начало с буквы, до 30 символов (например MILK-001)",IF(SUMPRODUCT(--EXACT('Номенклатура'!$A$6:$A$205,B1455))=0,"Код не найден в номенклатуре",IF(SUMPRODUCT(--EXACT('Номенклатура'!$A$6:$A$205,B1455))&gt;1,"Код повторяется в номенклатуре",IF(ISNA(MATCH(C1455,{"Приход","Расход","Списание","Корректировка остатка"},0)),"Выберите тип операции",IF(NOT(ISNUMBER(D1455)),"Укажите количество",IF(D1455=0,"Количество не может быть 0",IF(AND(C1455&lt;&gt;"Корректировка остатка",D1455&lt;0),"Для этого типа количество положительное",IF(NOT(ISNUMBER('Номенклатура'!$C$2)),"Укажите дату начала учёта",IF(A1455&lt;INT('Номенклатура'!$C$2),"Раньше даты начала учёта: НЕ учтено",IF(AND(C1455="Корректировка остатка",TRIM(G1455)=""),"Учтено: добавьте пояснение","ОК")))))))))))))</f>
        <v/>
      </c>
    </row>
    <row r="1456" spans="1:9" x14ac:dyDescent="0.25">
      <c r="A1456" s="16"/>
      <c r="B1456" s="13"/>
      <c r="C1456" s="13"/>
      <c r="D1456" s="14"/>
      <c r="E1456" s="17" t="str">
        <f>IF(OR(B1456="",SUMPRODUCT(--EXACT('Номенклатура'!$A$6:$A$205,B1456))&lt;&gt;1),"",INDEX('Номенклатура'!$D$6:$D$205,SUMPRODUCT(EXACT('Номенклатура'!$A$6:$A$205,B1456)*(ROW('Номенклатура'!$A$6:$A$205)-5)))&amp;"")</f>
        <v/>
      </c>
      <c r="F1456" s="18" t="str">
        <f>IF(OR(I1456="ОК",I1456="Учтено: добавьте пояснение"),IF(C1456="Приход",D1456,IF(C1456="Корректировка остатка",D1456,-D1456)),"")</f>
        <v/>
      </c>
      <c r="G1456" s="13"/>
      <c r="H1456" s="15" t="str">
        <f>IF(OR(B1456="",SUMPRODUCT(--EXACT('Номенклатура'!$A$6:$A$205,B1456))&lt;&gt;1),"",INDEX('Номенклатура'!$B$6:$B$205,SUMPRODUCT(EXACT('Номенклатура'!$A$6:$A$205,B1456)*(ROW('Номенклатура'!$A$6:$A$205)-5)))&amp;"")</f>
        <v/>
      </c>
      <c r="I1456" s="15" t="str">
        <f>IF(COUNTA(A1456:D1456,G1456)=0,"",IF(NOT(ISNUMBER(A1456)),"Укажите дату",IF(B1456="","Укажите код",IF(NOT(AND(ISTEXT(B1456),LEN(B1456)&gt;0,LEN(B1456)&lt;=30,ISNUMBER(FIND(LEFT(B1456,1),"ABCDEFGHIJKLMNOPQRSTUVWXYZ")),SUMPRODUCT((MID(B1456,{1,2,3,4,5,6,7,8,9,10,11,12,13,14,15,16,17,18,19,20,21,22,23,24,25,26,27,28,29,30},1)&lt;&gt;"")*ISERROR(FIND(MID(B1456,{1,2,3,4,5,6,7,8,9,10,11,12,13,14,15,16,17,18,19,20,21,22,23,24,25,26,27,28,29,30},1),"ABCDEFGHIJKLMNOPQRSTUVWXYZ0123456789-_")))=0,ISERROR(VALUE(B1456)))),"Недопустимый код: только латинские буквы A-Z в верхнем регистре, цифры, - и _; начало с буквы, до 30 символов (например MILK-001)",IF(SUMPRODUCT(--EXACT('Номенклатура'!$A$6:$A$205,B1456))=0,"Код не найден в номенклатуре",IF(SUMPRODUCT(--EXACT('Номенклатура'!$A$6:$A$205,B1456))&gt;1,"Код повторяется в номенклатуре",IF(ISNA(MATCH(C1456,{"Приход","Расход","Списание","Корректировка остатка"},0)),"Выберите тип операции",IF(NOT(ISNUMBER(D1456)),"Укажите количество",IF(D1456=0,"Количество не может быть 0",IF(AND(C1456&lt;&gt;"Корректировка остатка",D1456&lt;0),"Для этого типа количество положительное",IF(NOT(ISNUMBER('Номенклатура'!$C$2)),"Укажите дату начала учёта",IF(A1456&lt;INT('Номенклатура'!$C$2),"Раньше даты начала учёта: НЕ учтено",IF(AND(C1456="Корректировка остатка",TRIM(G1456)=""),"Учтено: добавьте пояснение","ОК")))))))))))))</f>
        <v/>
      </c>
    </row>
    <row r="1457" spans="1:9" x14ac:dyDescent="0.25">
      <c r="A1457" s="16"/>
      <c r="B1457" s="13"/>
      <c r="C1457" s="13"/>
      <c r="D1457" s="14"/>
      <c r="E1457" s="17" t="str">
        <f>IF(OR(B1457="",SUMPRODUCT(--EXACT('Номенклатура'!$A$6:$A$205,B1457))&lt;&gt;1),"",INDEX('Номенклатура'!$D$6:$D$205,SUMPRODUCT(EXACT('Номенклатура'!$A$6:$A$205,B1457)*(ROW('Номенклатура'!$A$6:$A$205)-5)))&amp;"")</f>
        <v/>
      </c>
      <c r="F1457" s="18" t="str">
        <f>IF(OR(I1457="ОК",I1457="Учтено: добавьте пояснение"),IF(C1457="Приход",D1457,IF(C1457="Корректировка остатка",D1457,-D1457)),"")</f>
        <v/>
      </c>
      <c r="G1457" s="13"/>
      <c r="H1457" s="15" t="str">
        <f>IF(OR(B1457="",SUMPRODUCT(--EXACT('Номенклатура'!$A$6:$A$205,B1457))&lt;&gt;1),"",INDEX('Номенклатура'!$B$6:$B$205,SUMPRODUCT(EXACT('Номенклатура'!$A$6:$A$205,B1457)*(ROW('Номенклатура'!$A$6:$A$205)-5)))&amp;"")</f>
        <v/>
      </c>
      <c r="I1457" s="15" t="str">
        <f>IF(COUNTA(A1457:D1457,G1457)=0,"",IF(NOT(ISNUMBER(A1457)),"Укажите дату",IF(B1457="","Укажите код",IF(NOT(AND(ISTEXT(B1457),LEN(B1457)&gt;0,LEN(B1457)&lt;=30,ISNUMBER(FIND(LEFT(B1457,1),"ABCDEFGHIJKLMNOPQRSTUVWXYZ")),SUMPRODUCT((MID(B1457,{1,2,3,4,5,6,7,8,9,10,11,12,13,14,15,16,17,18,19,20,21,22,23,24,25,26,27,28,29,30},1)&lt;&gt;"")*ISERROR(FIND(MID(B1457,{1,2,3,4,5,6,7,8,9,10,11,12,13,14,15,16,17,18,19,20,21,22,23,24,25,26,27,28,29,30},1),"ABCDEFGHIJKLMNOPQRSTUVWXYZ0123456789-_")))=0,ISERROR(VALUE(B1457)))),"Недопустимый код: только латинские буквы A-Z в верхнем регистре, цифры, - и _; начало с буквы, до 30 символов (например MILK-001)",IF(SUMPRODUCT(--EXACT('Номенклатура'!$A$6:$A$205,B1457))=0,"Код не найден в номенклатуре",IF(SUMPRODUCT(--EXACT('Номенклатура'!$A$6:$A$205,B1457))&gt;1,"Код повторяется в номенклатуре",IF(ISNA(MATCH(C1457,{"Приход","Расход","Списание","Корректировка остатка"},0)),"Выберите тип операции",IF(NOT(ISNUMBER(D1457)),"Укажите количество",IF(D1457=0,"Количество не может быть 0",IF(AND(C1457&lt;&gt;"Корректировка остатка",D1457&lt;0),"Для этого типа количество положительное",IF(NOT(ISNUMBER('Номенклатура'!$C$2)),"Укажите дату начала учёта",IF(A1457&lt;INT('Номенклатура'!$C$2),"Раньше даты начала учёта: НЕ учтено",IF(AND(C1457="Корректировка остатка",TRIM(G1457)=""),"Учтено: добавьте пояснение","ОК")))))))))))))</f>
        <v/>
      </c>
    </row>
    <row r="1458" spans="1:9" x14ac:dyDescent="0.25">
      <c r="A1458" s="16"/>
      <c r="B1458" s="13"/>
      <c r="C1458" s="13"/>
      <c r="D1458" s="14"/>
      <c r="E1458" s="17" t="str">
        <f>IF(OR(B1458="",SUMPRODUCT(--EXACT('Номенклатура'!$A$6:$A$205,B1458))&lt;&gt;1),"",INDEX('Номенклатура'!$D$6:$D$205,SUMPRODUCT(EXACT('Номенклатура'!$A$6:$A$205,B1458)*(ROW('Номенклатура'!$A$6:$A$205)-5)))&amp;"")</f>
        <v/>
      </c>
      <c r="F1458" s="18" t="str">
        <f>IF(OR(I1458="ОК",I1458="Учтено: добавьте пояснение"),IF(C1458="Приход",D1458,IF(C1458="Корректировка остатка",D1458,-D1458)),"")</f>
        <v/>
      </c>
      <c r="G1458" s="13"/>
      <c r="H1458" s="15" t="str">
        <f>IF(OR(B1458="",SUMPRODUCT(--EXACT('Номенклатура'!$A$6:$A$205,B1458))&lt;&gt;1),"",INDEX('Номенклатура'!$B$6:$B$205,SUMPRODUCT(EXACT('Номенклатура'!$A$6:$A$205,B1458)*(ROW('Номенклатура'!$A$6:$A$205)-5)))&amp;"")</f>
        <v/>
      </c>
      <c r="I1458" s="15" t="str">
        <f>IF(COUNTA(A1458:D1458,G1458)=0,"",IF(NOT(ISNUMBER(A1458)),"Укажите дату",IF(B1458="","Укажите код",IF(NOT(AND(ISTEXT(B1458),LEN(B1458)&gt;0,LEN(B1458)&lt;=30,ISNUMBER(FIND(LEFT(B1458,1),"ABCDEFGHIJKLMNOPQRSTUVWXYZ")),SUMPRODUCT((MID(B1458,{1,2,3,4,5,6,7,8,9,10,11,12,13,14,15,16,17,18,19,20,21,22,23,24,25,26,27,28,29,30},1)&lt;&gt;"")*ISERROR(FIND(MID(B1458,{1,2,3,4,5,6,7,8,9,10,11,12,13,14,15,16,17,18,19,20,21,22,23,24,25,26,27,28,29,30},1),"ABCDEFGHIJKLMNOPQRSTUVWXYZ0123456789-_")))=0,ISERROR(VALUE(B1458)))),"Недопустимый код: только латинские буквы A-Z в верхнем регистре, цифры, - и _; начало с буквы, до 30 символов (например MILK-001)",IF(SUMPRODUCT(--EXACT('Номенклатура'!$A$6:$A$205,B1458))=0,"Код не найден в номенклатуре",IF(SUMPRODUCT(--EXACT('Номенклатура'!$A$6:$A$205,B1458))&gt;1,"Код повторяется в номенклатуре",IF(ISNA(MATCH(C1458,{"Приход","Расход","Списание","Корректировка остатка"},0)),"Выберите тип операции",IF(NOT(ISNUMBER(D1458)),"Укажите количество",IF(D1458=0,"Количество не может быть 0",IF(AND(C1458&lt;&gt;"Корректировка остатка",D1458&lt;0),"Для этого типа количество положительное",IF(NOT(ISNUMBER('Номенклатура'!$C$2)),"Укажите дату начала учёта",IF(A1458&lt;INT('Номенклатура'!$C$2),"Раньше даты начала учёта: НЕ учтено",IF(AND(C1458="Корректировка остатка",TRIM(G1458)=""),"Учтено: добавьте пояснение","ОК")))))))))))))</f>
        <v/>
      </c>
    </row>
    <row r="1459" spans="1:9" x14ac:dyDescent="0.25">
      <c r="A1459" s="16"/>
      <c r="B1459" s="13"/>
      <c r="C1459" s="13"/>
      <c r="D1459" s="14"/>
      <c r="E1459" s="17" t="str">
        <f>IF(OR(B1459="",SUMPRODUCT(--EXACT('Номенклатура'!$A$6:$A$205,B1459))&lt;&gt;1),"",INDEX('Номенклатура'!$D$6:$D$205,SUMPRODUCT(EXACT('Номенклатура'!$A$6:$A$205,B1459)*(ROW('Номенклатура'!$A$6:$A$205)-5)))&amp;"")</f>
        <v/>
      </c>
      <c r="F1459" s="18" t="str">
        <f>IF(OR(I1459="ОК",I1459="Учтено: добавьте пояснение"),IF(C1459="Приход",D1459,IF(C1459="Корректировка остатка",D1459,-D1459)),"")</f>
        <v/>
      </c>
      <c r="G1459" s="13"/>
      <c r="H1459" s="15" t="str">
        <f>IF(OR(B1459="",SUMPRODUCT(--EXACT('Номенклатура'!$A$6:$A$205,B1459))&lt;&gt;1),"",INDEX('Номенклатура'!$B$6:$B$205,SUMPRODUCT(EXACT('Номенклатура'!$A$6:$A$205,B1459)*(ROW('Номенклатура'!$A$6:$A$205)-5)))&amp;"")</f>
        <v/>
      </c>
      <c r="I1459" s="15" t="str">
        <f>IF(COUNTA(A1459:D1459,G1459)=0,"",IF(NOT(ISNUMBER(A1459)),"Укажите дату",IF(B1459="","Укажите код",IF(NOT(AND(ISTEXT(B1459),LEN(B1459)&gt;0,LEN(B1459)&lt;=30,ISNUMBER(FIND(LEFT(B1459,1),"ABCDEFGHIJKLMNOPQRSTUVWXYZ")),SUMPRODUCT((MID(B1459,{1,2,3,4,5,6,7,8,9,10,11,12,13,14,15,16,17,18,19,20,21,22,23,24,25,26,27,28,29,30},1)&lt;&gt;"")*ISERROR(FIND(MID(B1459,{1,2,3,4,5,6,7,8,9,10,11,12,13,14,15,16,17,18,19,20,21,22,23,24,25,26,27,28,29,30},1),"ABCDEFGHIJKLMNOPQRSTUVWXYZ0123456789-_")))=0,ISERROR(VALUE(B1459)))),"Недопустимый код: только латинские буквы A-Z в верхнем регистре, цифры, - и _; начало с буквы, до 30 символов (например MILK-001)",IF(SUMPRODUCT(--EXACT('Номенклатура'!$A$6:$A$205,B1459))=0,"Код не найден в номенклатуре",IF(SUMPRODUCT(--EXACT('Номенклатура'!$A$6:$A$205,B1459))&gt;1,"Код повторяется в номенклатуре",IF(ISNA(MATCH(C1459,{"Приход","Расход","Списание","Корректировка остатка"},0)),"Выберите тип операции",IF(NOT(ISNUMBER(D1459)),"Укажите количество",IF(D1459=0,"Количество не может быть 0",IF(AND(C1459&lt;&gt;"Корректировка остатка",D1459&lt;0),"Для этого типа количество положительное",IF(NOT(ISNUMBER('Номенклатура'!$C$2)),"Укажите дату начала учёта",IF(A1459&lt;INT('Номенклатура'!$C$2),"Раньше даты начала учёта: НЕ учтено",IF(AND(C1459="Корректировка остатка",TRIM(G1459)=""),"Учтено: добавьте пояснение","ОК")))))))))))))</f>
        <v/>
      </c>
    </row>
    <row r="1460" spans="1:9" x14ac:dyDescent="0.25">
      <c r="A1460" s="16"/>
      <c r="B1460" s="13"/>
      <c r="C1460" s="13"/>
      <c r="D1460" s="14"/>
      <c r="E1460" s="17" t="str">
        <f>IF(OR(B1460="",SUMPRODUCT(--EXACT('Номенклатура'!$A$6:$A$205,B1460))&lt;&gt;1),"",INDEX('Номенклатура'!$D$6:$D$205,SUMPRODUCT(EXACT('Номенклатура'!$A$6:$A$205,B1460)*(ROW('Номенклатура'!$A$6:$A$205)-5)))&amp;"")</f>
        <v/>
      </c>
      <c r="F1460" s="18" t="str">
        <f>IF(OR(I1460="ОК",I1460="Учтено: добавьте пояснение"),IF(C1460="Приход",D1460,IF(C1460="Корректировка остатка",D1460,-D1460)),"")</f>
        <v/>
      </c>
      <c r="G1460" s="13"/>
      <c r="H1460" s="15" t="str">
        <f>IF(OR(B1460="",SUMPRODUCT(--EXACT('Номенклатура'!$A$6:$A$205,B1460))&lt;&gt;1),"",INDEX('Номенклатура'!$B$6:$B$205,SUMPRODUCT(EXACT('Номенклатура'!$A$6:$A$205,B1460)*(ROW('Номенклатура'!$A$6:$A$205)-5)))&amp;"")</f>
        <v/>
      </c>
      <c r="I1460" s="15" t="str">
        <f>IF(COUNTA(A1460:D1460,G1460)=0,"",IF(NOT(ISNUMBER(A1460)),"Укажите дату",IF(B1460="","Укажите код",IF(NOT(AND(ISTEXT(B1460),LEN(B1460)&gt;0,LEN(B1460)&lt;=30,ISNUMBER(FIND(LEFT(B1460,1),"ABCDEFGHIJKLMNOPQRSTUVWXYZ")),SUMPRODUCT((MID(B1460,{1,2,3,4,5,6,7,8,9,10,11,12,13,14,15,16,17,18,19,20,21,22,23,24,25,26,27,28,29,30},1)&lt;&gt;"")*ISERROR(FIND(MID(B1460,{1,2,3,4,5,6,7,8,9,10,11,12,13,14,15,16,17,18,19,20,21,22,23,24,25,26,27,28,29,30},1),"ABCDEFGHIJKLMNOPQRSTUVWXYZ0123456789-_")))=0,ISERROR(VALUE(B1460)))),"Недопустимый код: только латинские буквы A-Z в верхнем регистре, цифры, - и _; начало с буквы, до 30 символов (например MILK-001)",IF(SUMPRODUCT(--EXACT('Номенклатура'!$A$6:$A$205,B1460))=0,"Код не найден в номенклатуре",IF(SUMPRODUCT(--EXACT('Номенклатура'!$A$6:$A$205,B1460))&gt;1,"Код повторяется в номенклатуре",IF(ISNA(MATCH(C1460,{"Приход","Расход","Списание","Корректировка остатка"},0)),"Выберите тип операции",IF(NOT(ISNUMBER(D1460)),"Укажите количество",IF(D1460=0,"Количество не может быть 0",IF(AND(C1460&lt;&gt;"Корректировка остатка",D1460&lt;0),"Для этого типа количество положительное",IF(NOT(ISNUMBER('Номенклатура'!$C$2)),"Укажите дату начала учёта",IF(A1460&lt;INT('Номенклатура'!$C$2),"Раньше даты начала учёта: НЕ учтено",IF(AND(C1460="Корректировка остатка",TRIM(G1460)=""),"Учтено: добавьте пояснение","ОК")))))))))))))</f>
        <v/>
      </c>
    </row>
    <row r="1461" spans="1:9" x14ac:dyDescent="0.25">
      <c r="A1461" s="16"/>
      <c r="B1461" s="13"/>
      <c r="C1461" s="13"/>
      <c r="D1461" s="14"/>
      <c r="E1461" s="17" t="str">
        <f>IF(OR(B1461="",SUMPRODUCT(--EXACT('Номенклатура'!$A$6:$A$205,B1461))&lt;&gt;1),"",INDEX('Номенклатура'!$D$6:$D$205,SUMPRODUCT(EXACT('Номенклатура'!$A$6:$A$205,B1461)*(ROW('Номенклатура'!$A$6:$A$205)-5)))&amp;"")</f>
        <v/>
      </c>
      <c r="F1461" s="18" t="str">
        <f>IF(OR(I1461="ОК",I1461="Учтено: добавьте пояснение"),IF(C1461="Приход",D1461,IF(C1461="Корректировка остатка",D1461,-D1461)),"")</f>
        <v/>
      </c>
      <c r="G1461" s="13"/>
      <c r="H1461" s="15" t="str">
        <f>IF(OR(B1461="",SUMPRODUCT(--EXACT('Номенклатура'!$A$6:$A$205,B1461))&lt;&gt;1),"",INDEX('Номенклатура'!$B$6:$B$205,SUMPRODUCT(EXACT('Номенклатура'!$A$6:$A$205,B1461)*(ROW('Номенклатура'!$A$6:$A$205)-5)))&amp;"")</f>
        <v/>
      </c>
      <c r="I1461" s="15" t="str">
        <f>IF(COUNTA(A1461:D1461,G1461)=0,"",IF(NOT(ISNUMBER(A1461)),"Укажите дату",IF(B1461="","Укажите код",IF(NOT(AND(ISTEXT(B1461),LEN(B1461)&gt;0,LEN(B1461)&lt;=30,ISNUMBER(FIND(LEFT(B1461,1),"ABCDEFGHIJKLMNOPQRSTUVWXYZ")),SUMPRODUCT((MID(B1461,{1,2,3,4,5,6,7,8,9,10,11,12,13,14,15,16,17,18,19,20,21,22,23,24,25,26,27,28,29,30},1)&lt;&gt;"")*ISERROR(FIND(MID(B1461,{1,2,3,4,5,6,7,8,9,10,11,12,13,14,15,16,17,18,19,20,21,22,23,24,25,26,27,28,29,30},1),"ABCDEFGHIJKLMNOPQRSTUVWXYZ0123456789-_")))=0,ISERROR(VALUE(B1461)))),"Недопустимый код: только латинские буквы A-Z в верхнем регистре, цифры, - и _; начало с буквы, до 30 символов (например MILK-001)",IF(SUMPRODUCT(--EXACT('Номенклатура'!$A$6:$A$205,B1461))=0,"Код не найден в номенклатуре",IF(SUMPRODUCT(--EXACT('Номенклатура'!$A$6:$A$205,B1461))&gt;1,"Код повторяется в номенклатуре",IF(ISNA(MATCH(C1461,{"Приход","Расход","Списание","Корректировка остатка"},0)),"Выберите тип операции",IF(NOT(ISNUMBER(D1461)),"Укажите количество",IF(D1461=0,"Количество не может быть 0",IF(AND(C1461&lt;&gt;"Корректировка остатка",D1461&lt;0),"Для этого типа количество положительное",IF(NOT(ISNUMBER('Номенклатура'!$C$2)),"Укажите дату начала учёта",IF(A1461&lt;INT('Номенклатура'!$C$2),"Раньше даты начала учёта: НЕ учтено",IF(AND(C1461="Корректировка остатка",TRIM(G1461)=""),"Учтено: добавьте пояснение","ОК")))))))))))))</f>
        <v/>
      </c>
    </row>
    <row r="1462" spans="1:9" x14ac:dyDescent="0.25">
      <c r="A1462" s="16"/>
      <c r="B1462" s="13"/>
      <c r="C1462" s="13"/>
      <c r="D1462" s="14"/>
      <c r="E1462" s="17" t="str">
        <f>IF(OR(B1462="",SUMPRODUCT(--EXACT('Номенклатура'!$A$6:$A$205,B1462))&lt;&gt;1),"",INDEX('Номенклатура'!$D$6:$D$205,SUMPRODUCT(EXACT('Номенклатура'!$A$6:$A$205,B1462)*(ROW('Номенклатура'!$A$6:$A$205)-5)))&amp;"")</f>
        <v/>
      </c>
      <c r="F1462" s="18" t="str">
        <f>IF(OR(I1462="ОК",I1462="Учтено: добавьте пояснение"),IF(C1462="Приход",D1462,IF(C1462="Корректировка остатка",D1462,-D1462)),"")</f>
        <v/>
      </c>
      <c r="G1462" s="13"/>
      <c r="H1462" s="15" t="str">
        <f>IF(OR(B1462="",SUMPRODUCT(--EXACT('Номенклатура'!$A$6:$A$205,B1462))&lt;&gt;1),"",INDEX('Номенклатура'!$B$6:$B$205,SUMPRODUCT(EXACT('Номенклатура'!$A$6:$A$205,B1462)*(ROW('Номенклатура'!$A$6:$A$205)-5)))&amp;"")</f>
        <v/>
      </c>
      <c r="I1462" s="15" t="str">
        <f>IF(COUNTA(A1462:D1462,G1462)=0,"",IF(NOT(ISNUMBER(A1462)),"Укажите дату",IF(B1462="","Укажите код",IF(NOT(AND(ISTEXT(B1462),LEN(B1462)&gt;0,LEN(B1462)&lt;=30,ISNUMBER(FIND(LEFT(B1462,1),"ABCDEFGHIJKLMNOPQRSTUVWXYZ")),SUMPRODUCT((MID(B1462,{1,2,3,4,5,6,7,8,9,10,11,12,13,14,15,16,17,18,19,20,21,22,23,24,25,26,27,28,29,30},1)&lt;&gt;"")*ISERROR(FIND(MID(B1462,{1,2,3,4,5,6,7,8,9,10,11,12,13,14,15,16,17,18,19,20,21,22,23,24,25,26,27,28,29,30},1),"ABCDEFGHIJKLMNOPQRSTUVWXYZ0123456789-_")))=0,ISERROR(VALUE(B1462)))),"Недопустимый код: только латинские буквы A-Z в верхнем регистре, цифры, - и _; начало с буквы, до 30 символов (например MILK-001)",IF(SUMPRODUCT(--EXACT('Номенклатура'!$A$6:$A$205,B1462))=0,"Код не найден в номенклатуре",IF(SUMPRODUCT(--EXACT('Номенклатура'!$A$6:$A$205,B1462))&gt;1,"Код повторяется в номенклатуре",IF(ISNA(MATCH(C1462,{"Приход","Расход","Списание","Корректировка остатка"},0)),"Выберите тип операции",IF(NOT(ISNUMBER(D1462)),"Укажите количество",IF(D1462=0,"Количество не может быть 0",IF(AND(C1462&lt;&gt;"Корректировка остатка",D1462&lt;0),"Для этого типа количество положительное",IF(NOT(ISNUMBER('Номенклатура'!$C$2)),"Укажите дату начала учёта",IF(A1462&lt;INT('Номенклатура'!$C$2),"Раньше даты начала учёта: НЕ учтено",IF(AND(C1462="Корректировка остатка",TRIM(G1462)=""),"Учтено: добавьте пояснение","ОК")))))))))))))</f>
        <v/>
      </c>
    </row>
    <row r="1463" spans="1:9" x14ac:dyDescent="0.25">
      <c r="A1463" s="16"/>
      <c r="B1463" s="13"/>
      <c r="C1463" s="13"/>
      <c r="D1463" s="14"/>
      <c r="E1463" s="17" t="str">
        <f>IF(OR(B1463="",SUMPRODUCT(--EXACT('Номенклатура'!$A$6:$A$205,B1463))&lt;&gt;1),"",INDEX('Номенклатура'!$D$6:$D$205,SUMPRODUCT(EXACT('Номенклатура'!$A$6:$A$205,B1463)*(ROW('Номенклатура'!$A$6:$A$205)-5)))&amp;"")</f>
        <v/>
      </c>
      <c r="F1463" s="18" t="str">
        <f>IF(OR(I1463="ОК",I1463="Учтено: добавьте пояснение"),IF(C1463="Приход",D1463,IF(C1463="Корректировка остатка",D1463,-D1463)),"")</f>
        <v/>
      </c>
      <c r="G1463" s="13"/>
      <c r="H1463" s="15" t="str">
        <f>IF(OR(B1463="",SUMPRODUCT(--EXACT('Номенклатура'!$A$6:$A$205,B1463))&lt;&gt;1),"",INDEX('Номенклатура'!$B$6:$B$205,SUMPRODUCT(EXACT('Номенклатура'!$A$6:$A$205,B1463)*(ROW('Номенклатура'!$A$6:$A$205)-5)))&amp;"")</f>
        <v/>
      </c>
      <c r="I1463" s="15" t="str">
        <f>IF(COUNTA(A1463:D1463,G1463)=0,"",IF(NOT(ISNUMBER(A1463)),"Укажите дату",IF(B1463="","Укажите код",IF(NOT(AND(ISTEXT(B1463),LEN(B1463)&gt;0,LEN(B1463)&lt;=30,ISNUMBER(FIND(LEFT(B1463,1),"ABCDEFGHIJKLMNOPQRSTUVWXYZ")),SUMPRODUCT((MID(B1463,{1,2,3,4,5,6,7,8,9,10,11,12,13,14,15,16,17,18,19,20,21,22,23,24,25,26,27,28,29,30},1)&lt;&gt;"")*ISERROR(FIND(MID(B1463,{1,2,3,4,5,6,7,8,9,10,11,12,13,14,15,16,17,18,19,20,21,22,23,24,25,26,27,28,29,30},1),"ABCDEFGHIJKLMNOPQRSTUVWXYZ0123456789-_")))=0,ISERROR(VALUE(B1463)))),"Недопустимый код: только латинские буквы A-Z в верхнем регистре, цифры, - и _; начало с буквы, до 30 символов (например MILK-001)",IF(SUMPRODUCT(--EXACT('Номенклатура'!$A$6:$A$205,B1463))=0,"Код не найден в номенклатуре",IF(SUMPRODUCT(--EXACT('Номенклатура'!$A$6:$A$205,B1463))&gt;1,"Код повторяется в номенклатуре",IF(ISNA(MATCH(C1463,{"Приход","Расход","Списание","Корректировка остатка"},0)),"Выберите тип операции",IF(NOT(ISNUMBER(D1463)),"Укажите количество",IF(D1463=0,"Количество не может быть 0",IF(AND(C1463&lt;&gt;"Корректировка остатка",D1463&lt;0),"Для этого типа количество положительное",IF(NOT(ISNUMBER('Номенклатура'!$C$2)),"Укажите дату начала учёта",IF(A1463&lt;INT('Номенклатура'!$C$2),"Раньше даты начала учёта: НЕ учтено",IF(AND(C1463="Корректировка остатка",TRIM(G1463)=""),"Учтено: добавьте пояснение","ОК")))))))))))))</f>
        <v/>
      </c>
    </row>
    <row r="1464" spans="1:9" x14ac:dyDescent="0.25">
      <c r="A1464" s="16"/>
      <c r="B1464" s="13"/>
      <c r="C1464" s="13"/>
      <c r="D1464" s="14"/>
      <c r="E1464" s="17" t="str">
        <f>IF(OR(B1464="",SUMPRODUCT(--EXACT('Номенклатура'!$A$6:$A$205,B1464))&lt;&gt;1),"",INDEX('Номенклатура'!$D$6:$D$205,SUMPRODUCT(EXACT('Номенклатура'!$A$6:$A$205,B1464)*(ROW('Номенклатура'!$A$6:$A$205)-5)))&amp;"")</f>
        <v/>
      </c>
      <c r="F1464" s="18" t="str">
        <f>IF(OR(I1464="ОК",I1464="Учтено: добавьте пояснение"),IF(C1464="Приход",D1464,IF(C1464="Корректировка остатка",D1464,-D1464)),"")</f>
        <v/>
      </c>
      <c r="G1464" s="13"/>
      <c r="H1464" s="15" t="str">
        <f>IF(OR(B1464="",SUMPRODUCT(--EXACT('Номенклатура'!$A$6:$A$205,B1464))&lt;&gt;1),"",INDEX('Номенклатура'!$B$6:$B$205,SUMPRODUCT(EXACT('Номенклатура'!$A$6:$A$205,B1464)*(ROW('Номенклатура'!$A$6:$A$205)-5)))&amp;"")</f>
        <v/>
      </c>
      <c r="I1464" s="15" t="str">
        <f>IF(COUNTA(A1464:D1464,G1464)=0,"",IF(NOT(ISNUMBER(A1464)),"Укажите дату",IF(B1464="","Укажите код",IF(NOT(AND(ISTEXT(B1464),LEN(B1464)&gt;0,LEN(B1464)&lt;=30,ISNUMBER(FIND(LEFT(B1464,1),"ABCDEFGHIJKLMNOPQRSTUVWXYZ")),SUMPRODUCT((MID(B1464,{1,2,3,4,5,6,7,8,9,10,11,12,13,14,15,16,17,18,19,20,21,22,23,24,25,26,27,28,29,30},1)&lt;&gt;"")*ISERROR(FIND(MID(B1464,{1,2,3,4,5,6,7,8,9,10,11,12,13,14,15,16,17,18,19,20,21,22,23,24,25,26,27,28,29,30},1),"ABCDEFGHIJKLMNOPQRSTUVWXYZ0123456789-_")))=0,ISERROR(VALUE(B1464)))),"Недопустимый код: только латинские буквы A-Z в верхнем регистре, цифры, - и _; начало с буквы, до 30 символов (например MILK-001)",IF(SUMPRODUCT(--EXACT('Номенклатура'!$A$6:$A$205,B1464))=0,"Код не найден в номенклатуре",IF(SUMPRODUCT(--EXACT('Номенклатура'!$A$6:$A$205,B1464))&gt;1,"Код повторяется в номенклатуре",IF(ISNA(MATCH(C1464,{"Приход","Расход","Списание","Корректировка остатка"},0)),"Выберите тип операции",IF(NOT(ISNUMBER(D1464)),"Укажите количество",IF(D1464=0,"Количество не может быть 0",IF(AND(C1464&lt;&gt;"Корректировка остатка",D1464&lt;0),"Для этого типа количество положительное",IF(NOT(ISNUMBER('Номенклатура'!$C$2)),"Укажите дату начала учёта",IF(A1464&lt;INT('Номенклатура'!$C$2),"Раньше даты начала учёта: НЕ учтено",IF(AND(C1464="Корректировка остатка",TRIM(G1464)=""),"Учтено: добавьте пояснение","ОК")))))))))))))</f>
        <v/>
      </c>
    </row>
    <row r="1465" spans="1:9" x14ac:dyDescent="0.25">
      <c r="A1465" s="16"/>
      <c r="B1465" s="13"/>
      <c r="C1465" s="13"/>
      <c r="D1465" s="14"/>
      <c r="E1465" s="17" t="str">
        <f>IF(OR(B1465="",SUMPRODUCT(--EXACT('Номенклатура'!$A$6:$A$205,B1465))&lt;&gt;1),"",INDEX('Номенклатура'!$D$6:$D$205,SUMPRODUCT(EXACT('Номенклатура'!$A$6:$A$205,B1465)*(ROW('Номенклатура'!$A$6:$A$205)-5)))&amp;"")</f>
        <v/>
      </c>
      <c r="F1465" s="18" t="str">
        <f>IF(OR(I1465="ОК",I1465="Учтено: добавьте пояснение"),IF(C1465="Приход",D1465,IF(C1465="Корректировка остатка",D1465,-D1465)),"")</f>
        <v/>
      </c>
      <c r="G1465" s="13"/>
      <c r="H1465" s="15" t="str">
        <f>IF(OR(B1465="",SUMPRODUCT(--EXACT('Номенклатура'!$A$6:$A$205,B1465))&lt;&gt;1),"",INDEX('Номенклатура'!$B$6:$B$205,SUMPRODUCT(EXACT('Номенклатура'!$A$6:$A$205,B1465)*(ROW('Номенклатура'!$A$6:$A$205)-5)))&amp;"")</f>
        <v/>
      </c>
      <c r="I1465" s="15" t="str">
        <f>IF(COUNTA(A1465:D1465,G1465)=0,"",IF(NOT(ISNUMBER(A1465)),"Укажите дату",IF(B1465="","Укажите код",IF(NOT(AND(ISTEXT(B1465),LEN(B1465)&gt;0,LEN(B1465)&lt;=30,ISNUMBER(FIND(LEFT(B1465,1),"ABCDEFGHIJKLMNOPQRSTUVWXYZ")),SUMPRODUCT((MID(B1465,{1,2,3,4,5,6,7,8,9,10,11,12,13,14,15,16,17,18,19,20,21,22,23,24,25,26,27,28,29,30},1)&lt;&gt;"")*ISERROR(FIND(MID(B1465,{1,2,3,4,5,6,7,8,9,10,11,12,13,14,15,16,17,18,19,20,21,22,23,24,25,26,27,28,29,30},1),"ABCDEFGHIJKLMNOPQRSTUVWXYZ0123456789-_")))=0,ISERROR(VALUE(B1465)))),"Недопустимый код: только латинские буквы A-Z в верхнем регистре, цифры, - и _; начало с буквы, до 30 символов (например MILK-001)",IF(SUMPRODUCT(--EXACT('Номенклатура'!$A$6:$A$205,B1465))=0,"Код не найден в номенклатуре",IF(SUMPRODUCT(--EXACT('Номенклатура'!$A$6:$A$205,B1465))&gt;1,"Код повторяется в номенклатуре",IF(ISNA(MATCH(C1465,{"Приход","Расход","Списание","Корректировка остатка"},0)),"Выберите тип операции",IF(NOT(ISNUMBER(D1465)),"Укажите количество",IF(D1465=0,"Количество не может быть 0",IF(AND(C1465&lt;&gt;"Корректировка остатка",D1465&lt;0),"Для этого типа количество положительное",IF(NOT(ISNUMBER('Номенклатура'!$C$2)),"Укажите дату начала учёта",IF(A1465&lt;INT('Номенклатура'!$C$2),"Раньше даты начала учёта: НЕ учтено",IF(AND(C1465="Корректировка остатка",TRIM(G1465)=""),"Учтено: добавьте пояснение","ОК")))))))))))))</f>
        <v/>
      </c>
    </row>
    <row r="1466" spans="1:9" x14ac:dyDescent="0.25">
      <c r="A1466" s="16"/>
      <c r="B1466" s="13"/>
      <c r="C1466" s="13"/>
      <c r="D1466" s="14"/>
      <c r="E1466" s="17" t="str">
        <f>IF(OR(B1466="",SUMPRODUCT(--EXACT('Номенклатура'!$A$6:$A$205,B1466))&lt;&gt;1),"",INDEX('Номенклатура'!$D$6:$D$205,SUMPRODUCT(EXACT('Номенклатура'!$A$6:$A$205,B1466)*(ROW('Номенклатура'!$A$6:$A$205)-5)))&amp;"")</f>
        <v/>
      </c>
      <c r="F1466" s="18" t="str">
        <f>IF(OR(I1466="ОК",I1466="Учтено: добавьте пояснение"),IF(C1466="Приход",D1466,IF(C1466="Корректировка остатка",D1466,-D1466)),"")</f>
        <v/>
      </c>
      <c r="G1466" s="13"/>
      <c r="H1466" s="15" t="str">
        <f>IF(OR(B1466="",SUMPRODUCT(--EXACT('Номенклатура'!$A$6:$A$205,B1466))&lt;&gt;1),"",INDEX('Номенклатура'!$B$6:$B$205,SUMPRODUCT(EXACT('Номенклатура'!$A$6:$A$205,B1466)*(ROW('Номенклатура'!$A$6:$A$205)-5)))&amp;"")</f>
        <v/>
      </c>
      <c r="I1466" s="15" t="str">
        <f>IF(COUNTA(A1466:D1466,G1466)=0,"",IF(NOT(ISNUMBER(A1466)),"Укажите дату",IF(B1466="","Укажите код",IF(NOT(AND(ISTEXT(B1466),LEN(B1466)&gt;0,LEN(B1466)&lt;=30,ISNUMBER(FIND(LEFT(B1466,1),"ABCDEFGHIJKLMNOPQRSTUVWXYZ")),SUMPRODUCT((MID(B1466,{1,2,3,4,5,6,7,8,9,10,11,12,13,14,15,16,17,18,19,20,21,22,23,24,25,26,27,28,29,30},1)&lt;&gt;"")*ISERROR(FIND(MID(B1466,{1,2,3,4,5,6,7,8,9,10,11,12,13,14,15,16,17,18,19,20,21,22,23,24,25,26,27,28,29,30},1),"ABCDEFGHIJKLMNOPQRSTUVWXYZ0123456789-_")))=0,ISERROR(VALUE(B1466)))),"Недопустимый код: только латинские буквы A-Z в верхнем регистре, цифры, - и _; начало с буквы, до 30 символов (например MILK-001)",IF(SUMPRODUCT(--EXACT('Номенклатура'!$A$6:$A$205,B1466))=0,"Код не найден в номенклатуре",IF(SUMPRODUCT(--EXACT('Номенклатура'!$A$6:$A$205,B1466))&gt;1,"Код повторяется в номенклатуре",IF(ISNA(MATCH(C1466,{"Приход","Расход","Списание","Корректировка остатка"},0)),"Выберите тип операции",IF(NOT(ISNUMBER(D1466)),"Укажите количество",IF(D1466=0,"Количество не может быть 0",IF(AND(C1466&lt;&gt;"Корректировка остатка",D1466&lt;0),"Для этого типа количество положительное",IF(NOT(ISNUMBER('Номенклатура'!$C$2)),"Укажите дату начала учёта",IF(A1466&lt;INT('Номенклатура'!$C$2),"Раньше даты начала учёта: НЕ учтено",IF(AND(C1466="Корректировка остатка",TRIM(G1466)=""),"Учтено: добавьте пояснение","ОК")))))))))))))</f>
        <v/>
      </c>
    </row>
    <row r="1467" spans="1:9" x14ac:dyDescent="0.25">
      <c r="A1467" s="16"/>
      <c r="B1467" s="13"/>
      <c r="C1467" s="13"/>
      <c r="D1467" s="14"/>
      <c r="E1467" s="17" t="str">
        <f>IF(OR(B1467="",SUMPRODUCT(--EXACT('Номенклатура'!$A$6:$A$205,B1467))&lt;&gt;1),"",INDEX('Номенклатура'!$D$6:$D$205,SUMPRODUCT(EXACT('Номенклатура'!$A$6:$A$205,B1467)*(ROW('Номенклатура'!$A$6:$A$205)-5)))&amp;"")</f>
        <v/>
      </c>
      <c r="F1467" s="18" t="str">
        <f>IF(OR(I1467="ОК",I1467="Учтено: добавьте пояснение"),IF(C1467="Приход",D1467,IF(C1467="Корректировка остатка",D1467,-D1467)),"")</f>
        <v/>
      </c>
      <c r="G1467" s="13"/>
      <c r="H1467" s="15" t="str">
        <f>IF(OR(B1467="",SUMPRODUCT(--EXACT('Номенклатура'!$A$6:$A$205,B1467))&lt;&gt;1),"",INDEX('Номенклатура'!$B$6:$B$205,SUMPRODUCT(EXACT('Номенклатура'!$A$6:$A$205,B1467)*(ROW('Номенклатура'!$A$6:$A$205)-5)))&amp;"")</f>
        <v/>
      </c>
      <c r="I1467" s="15" t="str">
        <f>IF(COUNTA(A1467:D1467,G1467)=0,"",IF(NOT(ISNUMBER(A1467)),"Укажите дату",IF(B1467="","Укажите код",IF(NOT(AND(ISTEXT(B1467),LEN(B1467)&gt;0,LEN(B1467)&lt;=30,ISNUMBER(FIND(LEFT(B1467,1),"ABCDEFGHIJKLMNOPQRSTUVWXYZ")),SUMPRODUCT((MID(B1467,{1,2,3,4,5,6,7,8,9,10,11,12,13,14,15,16,17,18,19,20,21,22,23,24,25,26,27,28,29,30},1)&lt;&gt;"")*ISERROR(FIND(MID(B1467,{1,2,3,4,5,6,7,8,9,10,11,12,13,14,15,16,17,18,19,20,21,22,23,24,25,26,27,28,29,30},1),"ABCDEFGHIJKLMNOPQRSTUVWXYZ0123456789-_")))=0,ISERROR(VALUE(B1467)))),"Недопустимый код: только латинские буквы A-Z в верхнем регистре, цифры, - и _; начало с буквы, до 30 символов (например MILK-001)",IF(SUMPRODUCT(--EXACT('Номенклатура'!$A$6:$A$205,B1467))=0,"Код не найден в номенклатуре",IF(SUMPRODUCT(--EXACT('Номенклатура'!$A$6:$A$205,B1467))&gt;1,"Код повторяется в номенклатуре",IF(ISNA(MATCH(C1467,{"Приход","Расход","Списание","Корректировка остатка"},0)),"Выберите тип операции",IF(NOT(ISNUMBER(D1467)),"Укажите количество",IF(D1467=0,"Количество не может быть 0",IF(AND(C1467&lt;&gt;"Корректировка остатка",D1467&lt;0),"Для этого типа количество положительное",IF(NOT(ISNUMBER('Номенклатура'!$C$2)),"Укажите дату начала учёта",IF(A1467&lt;INT('Номенклатура'!$C$2),"Раньше даты начала учёта: НЕ учтено",IF(AND(C1467="Корректировка остатка",TRIM(G1467)=""),"Учтено: добавьте пояснение","ОК")))))))))))))</f>
        <v/>
      </c>
    </row>
    <row r="1468" spans="1:9" x14ac:dyDescent="0.25">
      <c r="A1468" s="16"/>
      <c r="B1468" s="13"/>
      <c r="C1468" s="13"/>
      <c r="D1468" s="14"/>
      <c r="E1468" s="17" t="str">
        <f>IF(OR(B1468="",SUMPRODUCT(--EXACT('Номенклатура'!$A$6:$A$205,B1468))&lt;&gt;1),"",INDEX('Номенклатура'!$D$6:$D$205,SUMPRODUCT(EXACT('Номенклатура'!$A$6:$A$205,B1468)*(ROW('Номенклатура'!$A$6:$A$205)-5)))&amp;"")</f>
        <v/>
      </c>
      <c r="F1468" s="18" t="str">
        <f>IF(OR(I1468="ОК",I1468="Учтено: добавьте пояснение"),IF(C1468="Приход",D1468,IF(C1468="Корректировка остатка",D1468,-D1468)),"")</f>
        <v/>
      </c>
      <c r="G1468" s="13"/>
      <c r="H1468" s="15" t="str">
        <f>IF(OR(B1468="",SUMPRODUCT(--EXACT('Номенклатура'!$A$6:$A$205,B1468))&lt;&gt;1),"",INDEX('Номенклатура'!$B$6:$B$205,SUMPRODUCT(EXACT('Номенклатура'!$A$6:$A$205,B1468)*(ROW('Номенклатура'!$A$6:$A$205)-5)))&amp;"")</f>
        <v/>
      </c>
      <c r="I1468" s="15" t="str">
        <f>IF(COUNTA(A1468:D1468,G1468)=0,"",IF(NOT(ISNUMBER(A1468)),"Укажите дату",IF(B1468="","Укажите код",IF(NOT(AND(ISTEXT(B1468),LEN(B1468)&gt;0,LEN(B1468)&lt;=30,ISNUMBER(FIND(LEFT(B1468,1),"ABCDEFGHIJKLMNOPQRSTUVWXYZ")),SUMPRODUCT((MID(B1468,{1,2,3,4,5,6,7,8,9,10,11,12,13,14,15,16,17,18,19,20,21,22,23,24,25,26,27,28,29,30},1)&lt;&gt;"")*ISERROR(FIND(MID(B1468,{1,2,3,4,5,6,7,8,9,10,11,12,13,14,15,16,17,18,19,20,21,22,23,24,25,26,27,28,29,30},1),"ABCDEFGHIJKLMNOPQRSTUVWXYZ0123456789-_")))=0,ISERROR(VALUE(B1468)))),"Недопустимый код: только латинские буквы A-Z в верхнем регистре, цифры, - и _; начало с буквы, до 30 символов (например MILK-001)",IF(SUMPRODUCT(--EXACT('Номенклатура'!$A$6:$A$205,B1468))=0,"Код не найден в номенклатуре",IF(SUMPRODUCT(--EXACT('Номенклатура'!$A$6:$A$205,B1468))&gt;1,"Код повторяется в номенклатуре",IF(ISNA(MATCH(C1468,{"Приход","Расход","Списание","Корректировка остатка"},0)),"Выберите тип операции",IF(NOT(ISNUMBER(D1468)),"Укажите количество",IF(D1468=0,"Количество не может быть 0",IF(AND(C1468&lt;&gt;"Корректировка остатка",D1468&lt;0),"Для этого типа количество положительное",IF(NOT(ISNUMBER('Номенклатура'!$C$2)),"Укажите дату начала учёта",IF(A1468&lt;INT('Номенклатура'!$C$2),"Раньше даты начала учёта: НЕ учтено",IF(AND(C1468="Корректировка остатка",TRIM(G1468)=""),"Учтено: добавьте пояснение","ОК")))))))))))))</f>
        <v/>
      </c>
    </row>
    <row r="1469" spans="1:9" x14ac:dyDescent="0.25">
      <c r="A1469" s="16"/>
      <c r="B1469" s="13"/>
      <c r="C1469" s="13"/>
      <c r="D1469" s="14"/>
      <c r="E1469" s="17" t="str">
        <f>IF(OR(B1469="",SUMPRODUCT(--EXACT('Номенклатура'!$A$6:$A$205,B1469))&lt;&gt;1),"",INDEX('Номенклатура'!$D$6:$D$205,SUMPRODUCT(EXACT('Номенклатура'!$A$6:$A$205,B1469)*(ROW('Номенклатура'!$A$6:$A$205)-5)))&amp;"")</f>
        <v/>
      </c>
      <c r="F1469" s="18" t="str">
        <f>IF(OR(I1469="ОК",I1469="Учтено: добавьте пояснение"),IF(C1469="Приход",D1469,IF(C1469="Корректировка остатка",D1469,-D1469)),"")</f>
        <v/>
      </c>
      <c r="G1469" s="13"/>
      <c r="H1469" s="15" t="str">
        <f>IF(OR(B1469="",SUMPRODUCT(--EXACT('Номенклатура'!$A$6:$A$205,B1469))&lt;&gt;1),"",INDEX('Номенклатура'!$B$6:$B$205,SUMPRODUCT(EXACT('Номенклатура'!$A$6:$A$205,B1469)*(ROW('Номенклатура'!$A$6:$A$205)-5)))&amp;"")</f>
        <v/>
      </c>
      <c r="I1469" s="15" t="str">
        <f>IF(COUNTA(A1469:D1469,G1469)=0,"",IF(NOT(ISNUMBER(A1469)),"Укажите дату",IF(B1469="","Укажите код",IF(NOT(AND(ISTEXT(B1469),LEN(B1469)&gt;0,LEN(B1469)&lt;=30,ISNUMBER(FIND(LEFT(B1469,1),"ABCDEFGHIJKLMNOPQRSTUVWXYZ")),SUMPRODUCT((MID(B1469,{1,2,3,4,5,6,7,8,9,10,11,12,13,14,15,16,17,18,19,20,21,22,23,24,25,26,27,28,29,30},1)&lt;&gt;"")*ISERROR(FIND(MID(B1469,{1,2,3,4,5,6,7,8,9,10,11,12,13,14,15,16,17,18,19,20,21,22,23,24,25,26,27,28,29,30},1),"ABCDEFGHIJKLMNOPQRSTUVWXYZ0123456789-_")))=0,ISERROR(VALUE(B1469)))),"Недопустимый код: только латинские буквы A-Z в верхнем регистре, цифры, - и _; начало с буквы, до 30 символов (например MILK-001)",IF(SUMPRODUCT(--EXACT('Номенклатура'!$A$6:$A$205,B1469))=0,"Код не найден в номенклатуре",IF(SUMPRODUCT(--EXACT('Номенклатура'!$A$6:$A$205,B1469))&gt;1,"Код повторяется в номенклатуре",IF(ISNA(MATCH(C1469,{"Приход","Расход","Списание","Корректировка остатка"},0)),"Выберите тип операции",IF(NOT(ISNUMBER(D1469)),"Укажите количество",IF(D1469=0,"Количество не может быть 0",IF(AND(C1469&lt;&gt;"Корректировка остатка",D1469&lt;0),"Для этого типа количество положительное",IF(NOT(ISNUMBER('Номенклатура'!$C$2)),"Укажите дату начала учёта",IF(A1469&lt;INT('Номенклатура'!$C$2),"Раньше даты начала учёта: НЕ учтено",IF(AND(C1469="Корректировка остатка",TRIM(G1469)=""),"Учтено: добавьте пояснение","ОК")))))))))))))</f>
        <v/>
      </c>
    </row>
    <row r="1470" spans="1:9" x14ac:dyDescent="0.25">
      <c r="A1470" s="16"/>
      <c r="B1470" s="13"/>
      <c r="C1470" s="13"/>
      <c r="D1470" s="14"/>
      <c r="E1470" s="17" t="str">
        <f>IF(OR(B1470="",SUMPRODUCT(--EXACT('Номенклатура'!$A$6:$A$205,B1470))&lt;&gt;1),"",INDEX('Номенклатура'!$D$6:$D$205,SUMPRODUCT(EXACT('Номенклатура'!$A$6:$A$205,B1470)*(ROW('Номенклатура'!$A$6:$A$205)-5)))&amp;"")</f>
        <v/>
      </c>
      <c r="F1470" s="18" t="str">
        <f>IF(OR(I1470="ОК",I1470="Учтено: добавьте пояснение"),IF(C1470="Приход",D1470,IF(C1470="Корректировка остатка",D1470,-D1470)),"")</f>
        <v/>
      </c>
      <c r="G1470" s="13"/>
      <c r="H1470" s="15" t="str">
        <f>IF(OR(B1470="",SUMPRODUCT(--EXACT('Номенклатура'!$A$6:$A$205,B1470))&lt;&gt;1),"",INDEX('Номенклатура'!$B$6:$B$205,SUMPRODUCT(EXACT('Номенклатура'!$A$6:$A$205,B1470)*(ROW('Номенклатура'!$A$6:$A$205)-5)))&amp;"")</f>
        <v/>
      </c>
      <c r="I1470" s="15" t="str">
        <f>IF(COUNTA(A1470:D1470,G1470)=0,"",IF(NOT(ISNUMBER(A1470)),"Укажите дату",IF(B1470="","Укажите код",IF(NOT(AND(ISTEXT(B1470),LEN(B1470)&gt;0,LEN(B1470)&lt;=30,ISNUMBER(FIND(LEFT(B1470,1),"ABCDEFGHIJKLMNOPQRSTUVWXYZ")),SUMPRODUCT((MID(B1470,{1,2,3,4,5,6,7,8,9,10,11,12,13,14,15,16,17,18,19,20,21,22,23,24,25,26,27,28,29,30},1)&lt;&gt;"")*ISERROR(FIND(MID(B1470,{1,2,3,4,5,6,7,8,9,10,11,12,13,14,15,16,17,18,19,20,21,22,23,24,25,26,27,28,29,30},1),"ABCDEFGHIJKLMNOPQRSTUVWXYZ0123456789-_")))=0,ISERROR(VALUE(B1470)))),"Недопустимый код: только латинские буквы A-Z в верхнем регистре, цифры, - и _; начало с буквы, до 30 символов (например MILK-001)",IF(SUMPRODUCT(--EXACT('Номенклатура'!$A$6:$A$205,B1470))=0,"Код не найден в номенклатуре",IF(SUMPRODUCT(--EXACT('Номенклатура'!$A$6:$A$205,B1470))&gt;1,"Код повторяется в номенклатуре",IF(ISNA(MATCH(C1470,{"Приход","Расход","Списание","Корректировка остатка"},0)),"Выберите тип операции",IF(NOT(ISNUMBER(D1470)),"Укажите количество",IF(D1470=0,"Количество не может быть 0",IF(AND(C1470&lt;&gt;"Корректировка остатка",D1470&lt;0),"Для этого типа количество положительное",IF(NOT(ISNUMBER('Номенклатура'!$C$2)),"Укажите дату начала учёта",IF(A1470&lt;INT('Номенклатура'!$C$2),"Раньше даты начала учёта: НЕ учтено",IF(AND(C1470="Корректировка остатка",TRIM(G1470)=""),"Учтено: добавьте пояснение","ОК")))))))))))))</f>
        <v/>
      </c>
    </row>
    <row r="1471" spans="1:9" x14ac:dyDescent="0.25">
      <c r="A1471" s="16"/>
      <c r="B1471" s="13"/>
      <c r="C1471" s="13"/>
      <c r="D1471" s="14"/>
      <c r="E1471" s="17" t="str">
        <f>IF(OR(B1471="",SUMPRODUCT(--EXACT('Номенклатура'!$A$6:$A$205,B1471))&lt;&gt;1),"",INDEX('Номенклатура'!$D$6:$D$205,SUMPRODUCT(EXACT('Номенклатура'!$A$6:$A$205,B1471)*(ROW('Номенклатура'!$A$6:$A$205)-5)))&amp;"")</f>
        <v/>
      </c>
      <c r="F1471" s="18" t="str">
        <f>IF(OR(I1471="ОК",I1471="Учтено: добавьте пояснение"),IF(C1471="Приход",D1471,IF(C1471="Корректировка остатка",D1471,-D1471)),"")</f>
        <v/>
      </c>
      <c r="G1471" s="13"/>
      <c r="H1471" s="15" t="str">
        <f>IF(OR(B1471="",SUMPRODUCT(--EXACT('Номенклатура'!$A$6:$A$205,B1471))&lt;&gt;1),"",INDEX('Номенклатура'!$B$6:$B$205,SUMPRODUCT(EXACT('Номенклатура'!$A$6:$A$205,B1471)*(ROW('Номенклатура'!$A$6:$A$205)-5)))&amp;"")</f>
        <v/>
      </c>
      <c r="I1471" s="15" t="str">
        <f>IF(COUNTA(A1471:D1471,G1471)=0,"",IF(NOT(ISNUMBER(A1471)),"Укажите дату",IF(B1471="","Укажите код",IF(NOT(AND(ISTEXT(B1471),LEN(B1471)&gt;0,LEN(B1471)&lt;=30,ISNUMBER(FIND(LEFT(B1471,1),"ABCDEFGHIJKLMNOPQRSTUVWXYZ")),SUMPRODUCT((MID(B1471,{1,2,3,4,5,6,7,8,9,10,11,12,13,14,15,16,17,18,19,20,21,22,23,24,25,26,27,28,29,30},1)&lt;&gt;"")*ISERROR(FIND(MID(B1471,{1,2,3,4,5,6,7,8,9,10,11,12,13,14,15,16,17,18,19,20,21,22,23,24,25,26,27,28,29,30},1),"ABCDEFGHIJKLMNOPQRSTUVWXYZ0123456789-_")))=0,ISERROR(VALUE(B1471)))),"Недопустимый код: только латинские буквы A-Z в верхнем регистре, цифры, - и _; начало с буквы, до 30 символов (например MILK-001)",IF(SUMPRODUCT(--EXACT('Номенклатура'!$A$6:$A$205,B1471))=0,"Код не найден в номенклатуре",IF(SUMPRODUCT(--EXACT('Номенклатура'!$A$6:$A$205,B1471))&gt;1,"Код повторяется в номенклатуре",IF(ISNA(MATCH(C1471,{"Приход","Расход","Списание","Корректировка остатка"},0)),"Выберите тип операции",IF(NOT(ISNUMBER(D1471)),"Укажите количество",IF(D1471=0,"Количество не может быть 0",IF(AND(C1471&lt;&gt;"Корректировка остатка",D1471&lt;0),"Для этого типа количество положительное",IF(NOT(ISNUMBER('Номенклатура'!$C$2)),"Укажите дату начала учёта",IF(A1471&lt;INT('Номенклатура'!$C$2),"Раньше даты начала учёта: НЕ учтено",IF(AND(C1471="Корректировка остатка",TRIM(G1471)=""),"Учтено: добавьте пояснение","ОК")))))))))))))</f>
        <v/>
      </c>
    </row>
    <row r="1472" spans="1:9" x14ac:dyDescent="0.25">
      <c r="A1472" s="16"/>
      <c r="B1472" s="13"/>
      <c r="C1472" s="13"/>
      <c r="D1472" s="14"/>
      <c r="E1472" s="17" t="str">
        <f>IF(OR(B1472="",SUMPRODUCT(--EXACT('Номенклатура'!$A$6:$A$205,B1472))&lt;&gt;1),"",INDEX('Номенклатура'!$D$6:$D$205,SUMPRODUCT(EXACT('Номенклатура'!$A$6:$A$205,B1472)*(ROW('Номенклатура'!$A$6:$A$205)-5)))&amp;"")</f>
        <v/>
      </c>
      <c r="F1472" s="18" t="str">
        <f>IF(OR(I1472="ОК",I1472="Учтено: добавьте пояснение"),IF(C1472="Приход",D1472,IF(C1472="Корректировка остатка",D1472,-D1472)),"")</f>
        <v/>
      </c>
      <c r="G1472" s="13"/>
      <c r="H1472" s="15" t="str">
        <f>IF(OR(B1472="",SUMPRODUCT(--EXACT('Номенклатура'!$A$6:$A$205,B1472))&lt;&gt;1),"",INDEX('Номенклатура'!$B$6:$B$205,SUMPRODUCT(EXACT('Номенклатура'!$A$6:$A$205,B1472)*(ROW('Номенклатура'!$A$6:$A$205)-5)))&amp;"")</f>
        <v/>
      </c>
      <c r="I1472" s="15" t="str">
        <f>IF(COUNTA(A1472:D1472,G1472)=0,"",IF(NOT(ISNUMBER(A1472)),"Укажите дату",IF(B1472="","Укажите код",IF(NOT(AND(ISTEXT(B1472),LEN(B1472)&gt;0,LEN(B1472)&lt;=30,ISNUMBER(FIND(LEFT(B1472,1),"ABCDEFGHIJKLMNOPQRSTUVWXYZ")),SUMPRODUCT((MID(B1472,{1,2,3,4,5,6,7,8,9,10,11,12,13,14,15,16,17,18,19,20,21,22,23,24,25,26,27,28,29,30},1)&lt;&gt;"")*ISERROR(FIND(MID(B1472,{1,2,3,4,5,6,7,8,9,10,11,12,13,14,15,16,17,18,19,20,21,22,23,24,25,26,27,28,29,30},1),"ABCDEFGHIJKLMNOPQRSTUVWXYZ0123456789-_")))=0,ISERROR(VALUE(B1472)))),"Недопустимый код: только латинские буквы A-Z в верхнем регистре, цифры, - и _; начало с буквы, до 30 символов (например MILK-001)",IF(SUMPRODUCT(--EXACT('Номенклатура'!$A$6:$A$205,B1472))=0,"Код не найден в номенклатуре",IF(SUMPRODUCT(--EXACT('Номенклатура'!$A$6:$A$205,B1472))&gt;1,"Код повторяется в номенклатуре",IF(ISNA(MATCH(C1472,{"Приход","Расход","Списание","Корректировка остатка"},0)),"Выберите тип операции",IF(NOT(ISNUMBER(D1472)),"Укажите количество",IF(D1472=0,"Количество не может быть 0",IF(AND(C1472&lt;&gt;"Корректировка остатка",D1472&lt;0),"Для этого типа количество положительное",IF(NOT(ISNUMBER('Номенклатура'!$C$2)),"Укажите дату начала учёта",IF(A1472&lt;INT('Номенклатура'!$C$2),"Раньше даты начала учёта: НЕ учтено",IF(AND(C1472="Корректировка остатка",TRIM(G1472)=""),"Учтено: добавьте пояснение","ОК")))))))))))))</f>
        <v/>
      </c>
    </row>
    <row r="1473" spans="1:9" x14ac:dyDescent="0.25">
      <c r="A1473" s="16"/>
      <c r="B1473" s="13"/>
      <c r="C1473" s="13"/>
      <c r="D1473" s="14"/>
      <c r="E1473" s="17" t="str">
        <f>IF(OR(B1473="",SUMPRODUCT(--EXACT('Номенклатура'!$A$6:$A$205,B1473))&lt;&gt;1),"",INDEX('Номенклатура'!$D$6:$D$205,SUMPRODUCT(EXACT('Номенклатура'!$A$6:$A$205,B1473)*(ROW('Номенклатура'!$A$6:$A$205)-5)))&amp;"")</f>
        <v/>
      </c>
      <c r="F1473" s="18" t="str">
        <f>IF(OR(I1473="ОК",I1473="Учтено: добавьте пояснение"),IF(C1473="Приход",D1473,IF(C1473="Корректировка остатка",D1473,-D1473)),"")</f>
        <v/>
      </c>
      <c r="G1473" s="13"/>
      <c r="H1473" s="15" t="str">
        <f>IF(OR(B1473="",SUMPRODUCT(--EXACT('Номенклатура'!$A$6:$A$205,B1473))&lt;&gt;1),"",INDEX('Номенклатура'!$B$6:$B$205,SUMPRODUCT(EXACT('Номенклатура'!$A$6:$A$205,B1473)*(ROW('Номенклатура'!$A$6:$A$205)-5)))&amp;"")</f>
        <v/>
      </c>
      <c r="I1473" s="15" t="str">
        <f>IF(COUNTA(A1473:D1473,G1473)=0,"",IF(NOT(ISNUMBER(A1473)),"Укажите дату",IF(B1473="","Укажите код",IF(NOT(AND(ISTEXT(B1473),LEN(B1473)&gt;0,LEN(B1473)&lt;=30,ISNUMBER(FIND(LEFT(B1473,1),"ABCDEFGHIJKLMNOPQRSTUVWXYZ")),SUMPRODUCT((MID(B1473,{1,2,3,4,5,6,7,8,9,10,11,12,13,14,15,16,17,18,19,20,21,22,23,24,25,26,27,28,29,30},1)&lt;&gt;"")*ISERROR(FIND(MID(B1473,{1,2,3,4,5,6,7,8,9,10,11,12,13,14,15,16,17,18,19,20,21,22,23,24,25,26,27,28,29,30},1),"ABCDEFGHIJKLMNOPQRSTUVWXYZ0123456789-_")))=0,ISERROR(VALUE(B1473)))),"Недопустимый код: только латинские буквы A-Z в верхнем регистре, цифры, - и _; начало с буквы, до 30 символов (например MILK-001)",IF(SUMPRODUCT(--EXACT('Номенклатура'!$A$6:$A$205,B1473))=0,"Код не найден в номенклатуре",IF(SUMPRODUCT(--EXACT('Номенклатура'!$A$6:$A$205,B1473))&gt;1,"Код повторяется в номенклатуре",IF(ISNA(MATCH(C1473,{"Приход","Расход","Списание","Корректировка остатка"},0)),"Выберите тип операции",IF(NOT(ISNUMBER(D1473)),"Укажите количество",IF(D1473=0,"Количество не может быть 0",IF(AND(C1473&lt;&gt;"Корректировка остатка",D1473&lt;0),"Для этого типа количество положительное",IF(NOT(ISNUMBER('Номенклатура'!$C$2)),"Укажите дату начала учёта",IF(A1473&lt;INT('Номенклатура'!$C$2),"Раньше даты начала учёта: НЕ учтено",IF(AND(C1473="Корректировка остатка",TRIM(G1473)=""),"Учтено: добавьте пояснение","ОК")))))))))))))</f>
        <v/>
      </c>
    </row>
    <row r="1474" spans="1:9" x14ac:dyDescent="0.25">
      <c r="A1474" s="16"/>
      <c r="B1474" s="13"/>
      <c r="C1474" s="13"/>
      <c r="D1474" s="14"/>
      <c r="E1474" s="17" t="str">
        <f>IF(OR(B1474="",SUMPRODUCT(--EXACT('Номенклатура'!$A$6:$A$205,B1474))&lt;&gt;1),"",INDEX('Номенклатура'!$D$6:$D$205,SUMPRODUCT(EXACT('Номенклатура'!$A$6:$A$205,B1474)*(ROW('Номенклатура'!$A$6:$A$205)-5)))&amp;"")</f>
        <v/>
      </c>
      <c r="F1474" s="18" t="str">
        <f>IF(OR(I1474="ОК",I1474="Учтено: добавьте пояснение"),IF(C1474="Приход",D1474,IF(C1474="Корректировка остатка",D1474,-D1474)),"")</f>
        <v/>
      </c>
      <c r="G1474" s="13"/>
      <c r="H1474" s="15" t="str">
        <f>IF(OR(B1474="",SUMPRODUCT(--EXACT('Номенклатура'!$A$6:$A$205,B1474))&lt;&gt;1),"",INDEX('Номенклатура'!$B$6:$B$205,SUMPRODUCT(EXACT('Номенклатура'!$A$6:$A$205,B1474)*(ROW('Номенклатура'!$A$6:$A$205)-5)))&amp;"")</f>
        <v/>
      </c>
      <c r="I1474" s="15" t="str">
        <f>IF(COUNTA(A1474:D1474,G1474)=0,"",IF(NOT(ISNUMBER(A1474)),"Укажите дату",IF(B1474="","Укажите код",IF(NOT(AND(ISTEXT(B1474),LEN(B1474)&gt;0,LEN(B1474)&lt;=30,ISNUMBER(FIND(LEFT(B1474,1),"ABCDEFGHIJKLMNOPQRSTUVWXYZ")),SUMPRODUCT((MID(B1474,{1,2,3,4,5,6,7,8,9,10,11,12,13,14,15,16,17,18,19,20,21,22,23,24,25,26,27,28,29,30},1)&lt;&gt;"")*ISERROR(FIND(MID(B1474,{1,2,3,4,5,6,7,8,9,10,11,12,13,14,15,16,17,18,19,20,21,22,23,24,25,26,27,28,29,30},1),"ABCDEFGHIJKLMNOPQRSTUVWXYZ0123456789-_")))=0,ISERROR(VALUE(B1474)))),"Недопустимый код: только латинские буквы A-Z в верхнем регистре, цифры, - и _; начало с буквы, до 30 символов (например MILK-001)",IF(SUMPRODUCT(--EXACT('Номенклатура'!$A$6:$A$205,B1474))=0,"Код не найден в номенклатуре",IF(SUMPRODUCT(--EXACT('Номенклатура'!$A$6:$A$205,B1474))&gt;1,"Код повторяется в номенклатуре",IF(ISNA(MATCH(C1474,{"Приход","Расход","Списание","Корректировка остатка"},0)),"Выберите тип операции",IF(NOT(ISNUMBER(D1474)),"Укажите количество",IF(D1474=0,"Количество не может быть 0",IF(AND(C1474&lt;&gt;"Корректировка остатка",D1474&lt;0),"Для этого типа количество положительное",IF(NOT(ISNUMBER('Номенклатура'!$C$2)),"Укажите дату начала учёта",IF(A1474&lt;INT('Номенклатура'!$C$2),"Раньше даты начала учёта: НЕ учтено",IF(AND(C1474="Корректировка остатка",TRIM(G1474)=""),"Учтено: добавьте пояснение","ОК")))))))))))))</f>
        <v/>
      </c>
    </row>
    <row r="1475" spans="1:9" x14ac:dyDescent="0.25">
      <c r="A1475" s="16"/>
      <c r="B1475" s="13"/>
      <c r="C1475" s="13"/>
      <c r="D1475" s="14"/>
      <c r="E1475" s="17" t="str">
        <f>IF(OR(B1475="",SUMPRODUCT(--EXACT('Номенклатура'!$A$6:$A$205,B1475))&lt;&gt;1),"",INDEX('Номенклатура'!$D$6:$D$205,SUMPRODUCT(EXACT('Номенклатура'!$A$6:$A$205,B1475)*(ROW('Номенклатура'!$A$6:$A$205)-5)))&amp;"")</f>
        <v/>
      </c>
      <c r="F1475" s="18" t="str">
        <f>IF(OR(I1475="ОК",I1475="Учтено: добавьте пояснение"),IF(C1475="Приход",D1475,IF(C1475="Корректировка остатка",D1475,-D1475)),"")</f>
        <v/>
      </c>
      <c r="G1475" s="13"/>
      <c r="H1475" s="15" t="str">
        <f>IF(OR(B1475="",SUMPRODUCT(--EXACT('Номенклатура'!$A$6:$A$205,B1475))&lt;&gt;1),"",INDEX('Номенклатура'!$B$6:$B$205,SUMPRODUCT(EXACT('Номенклатура'!$A$6:$A$205,B1475)*(ROW('Номенклатура'!$A$6:$A$205)-5)))&amp;"")</f>
        <v/>
      </c>
      <c r="I1475" s="15" t="str">
        <f>IF(COUNTA(A1475:D1475,G1475)=0,"",IF(NOT(ISNUMBER(A1475)),"Укажите дату",IF(B1475="","Укажите код",IF(NOT(AND(ISTEXT(B1475),LEN(B1475)&gt;0,LEN(B1475)&lt;=30,ISNUMBER(FIND(LEFT(B1475,1),"ABCDEFGHIJKLMNOPQRSTUVWXYZ")),SUMPRODUCT((MID(B1475,{1,2,3,4,5,6,7,8,9,10,11,12,13,14,15,16,17,18,19,20,21,22,23,24,25,26,27,28,29,30},1)&lt;&gt;"")*ISERROR(FIND(MID(B1475,{1,2,3,4,5,6,7,8,9,10,11,12,13,14,15,16,17,18,19,20,21,22,23,24,25,26,27,28,29,30},1),"ABCDEFGHIJKLMNOPQRSTUVWXYZ0123456789-_")))=0,ISERROR(VALUE(B1475)))),"Недопустимый код: только латинские буквы A-Z в верхнем регистре, цифры, - и _; начало с буквы, до 30 символов (например MILK-001)",IF(SUMPRODUCT(--EXACT('Номенклатура'!$A$6:$A$205,B1475))=0,"Код не найден в номенклатуре",IF(SUMPRODUCT(--EXACT('Номенклатура'!$A$6:$A$205,B1475))&gt;1,"Код повторяется в номенклатуре",IF(ISNA(MATCH(C1475,{"Приход","Расход","Списание","Корректировка остатка"},0)),"Выберите тип операции",IF(NOT(ISNUMBER(D1475)),"Укажите количество",IF(D1475=0,"Количество не может быть 0",IF(AND(C1475&lt;&gt;"Корректировка остатка",D1475&lt;0),"Для этого типа количество положительное",IF(NOT(ISNUMBER('Номенклатура'!$C$2)),"Укажите дату начала учёта",IF(A1475&lt;INT('Номенклатура'!$C$2),"Раньше даты начала учёта: НЕ учтено",IF(AND(C1475="Корректировка остатка",TRIM(G1475)=""),"Учтено: добавьте пояснение","ОК")))))))))))))</f>
        <v/>
      </c>
    </row>
    <row r="1476" spans="1:9" x14ac:dyDescent="0.25">
      <c r="A1476" s="16"/>
      <c r="B1476" s="13"/>
      <c r="C1476" s="13"/>
      <c r="D1476" s="14"/>
      <c r="E1476" s="17" t="str">
        <f>IF(OR(B1476="",SUMPRODUCT(--EXACT('Номенклатура'!$A$6:$A$205,B1476))&lt;&gt;1),"",INDEX('Номенклатура'!$D$6:$D$205,SUMPRODUCT(EXACT('Номенклатура'!$A$6:$A$205,B1476)*(ROW('Номенклатура'!$A$6:$A$205)-5)))&amp;"")</f>
        <v/>
      </c>
      <c r="F1476" s="18" t="str">
        <f>IF(OR(I1476="ОК",I1476="Учтено: добавьте пояснение"),IF(C1476="Приход",D1476,IF(C1476="Корректировка остатка",D1476,-D1476)),"")</f>
        <v/>
      </c>
      <c r="G1476" s="13"/>
      <c r="H1476" s="15" t="str">
        <f>IF(OR(B1476="",SUMPRODUCT(--EXACT('Номенклатура'!$A$6:$A$205,B1476))&lt;&gt;1),"",INDEX('Номенклатура'!$B$6:$B$205,SUMPRODUCT(EXACT('Номенклатура'!$A$6:$A$205,B1476)*(ROW('Номенклатура'!$A$6:$A$205)-5)))&amp;"")</f>
        <v/>
      </c>
      <c r="I1476" s="15" t="str">
        <f>IF(COUNTA(A1476:D1476,G1476)=0,"",IF(NOT(ISNUMBER(A1476)),"Укажите дату",IF(B1476="","Укажите код",IF(NOT(AND(ISTEXT(B1476),LEN(B1476)&gt;0,LEN(B1476)&lt;=30,ISNUMBER(FIND(LEFT(B1476,1),"ABCDEFGHIJKLMNOPQRSTUVWXYZ")),SUMPRODUCT((MID(B1476,{1,2,3,4,5,6,7,8,9,10,11,12,13,14,15,16,17,18,19,20,21,22,23,24,25,26,27,28,29,30},1)&lt;&gt;"")*ISERROR(FIND(MID(B1476,{1,2,3,4,5,6,7,8,9,10,11,12,13,14,15,16,17,18,19,20,21,22,23,24,25,26,27,28,29,30},1),"ABCDEFGHIJKLMNOPQRSTUVWXYZ0123456789-_")))=0,ISERROR(VALUE(B1476)))),"Недопустимый код: только латинские буквы A-Z в верхнем регистре, цифры, - и _; начало с буквы, до 30 символов (например MILK-001)",IF(SUMPRODUCT(--EXACT('Номенклатура'!$A$6:$A$205,B1476))=0,"Код не найден в номенклатуре",IF(SUMPRODUCT(--EXACT('Номенклатура'!$A$6:$A$205,B1476))&gt;1,"Код повторяется в номенклатуре",IF(ISNA(MATCH(C1476,{"Приход","Расход","Списание","Корректировка остатка"},0)),"Выберите тип операции",IF(NOT(ISNUMBER(D1476)),"Укажите количество",IF(D1476=0,"Количество не может быть 0",IF(AND(C1476&lt;&gt;"Корректировка остатка",D1476&lt;0),"Для этого типа количество положительное",IF(NOT(ISNUMBER('Номенклатура'!$C$2)),"Укажите дату начала учёта",IF(A1476&lt;INT('Номенклатура'!$C$2),"Раньше даты начала учёта: НЕ учтено",IF(AND(C1476="Корректировка остатка",TRIM(G1476)=""),"Учтено: добавьте пояснение","ОК")))))))))))))</f>
        <v/>
      </c>
    </row>
    <row r="1477" spans="1:9" x14ac:dyDescent="0.25">
      <c r="A1477" s="16"/>
      <c r="B1477" s="13"/>
      <c r="C1477" s="13"/>
      <c r="D1477" s="14"/>
      <c r="E1477" s="17" t="str">
        <f>IF(OR(B1477="",SUMPRODUCT(--EXACT('Номенклатура'!$A$6:$A$205,B1477))&lt;&gt;1),"",INDEX('Номенклатура'!$D$6:$D$205,SUMPRODUCT(EXACT('Номенклатура'!$A$6:$A$205,B1477)*(ROW('Номенклатура'!$A$6:$A$205)-5)))&amp;"")</f>
        <v/>
      </c>
      <c r="F1477" s="18" t="str">
        <f>IF(OR(I1477="ОК",I1477="Учтено: добавьте пояснение"),IF(C1477="Приход",D1477,IF(C1477="Корректировка остатка",D1477,-D1477)),"")</f>
        <v/>
      </c>
      <c r="G1477" s="13"/>
      <c r="H1477" s="15" t="str">
        <f>IF(OR(B1477="",SUMPRODUCT(--EXACT('Номенклатура'!$A$6:$A$205,B1477))&lt;&gt;1),"",INDEX('Номенклатура'!$B$6:$B$205,SUMPRODUCT(EXACT('Номенклатура'!$A$6:$A$205,B1477)*(ROW('Номенклатура'!$A$6:$A$205)-5)))&amp;"")</f>
        <v/>
      </c>
      <c r="I1477" s="15" t="str">
        <f>IF(COUNTA(A1477:D1477,G1477)=0,"",IF(NOT(ISNUMBER(A1477)),"Укажите дату",IF(B1477="","Укажите код",IF(NOT(AND(ISTEXT(B1477),LEN(B1477)&gt;0,LEN(B1477)&lt;=30,ISNUMBER(FIND(LEFT(B1477,1),"ABCDEFGHIJKLMNOPQRSTUVWXYZ")),SUMPRODUCT((MID(B1477,{1,2,3,4,5,6,7,8,9,10,11,12,13,14,15,16,17,18,19,20,21,22,23,24,25,26,27,28,29,30},1)&lt;&gt;"")*ISERROR(FIND(MID(B1477,{1,2,3,4,5,6,7,8,9,10,11,12,13,14,15,16,17,18,19,20,21,22,23,24,25,26,27,28,29,30},1),"ABCDEFGHIJKLMNOPQRSTUVWXYZ0123456789-_")))=0,ISERROR(VALUE(B1477)))),"Недопустимый код: только латинские буквы A-Z в верхнем регистре, цифры, - и _; начало с буквы, до 30 символов (например MILK-001)",IF(SUMPRODUCT(--EXACT('Номенклатура'!$A$6:$A$205,B1477))=0,"Код не найден в номенклатуре",IF(SUMPRODUCT(--EXACT('Номенклатура'!$A$6:$A$205,B1477))&gt;1,"Код повторяется в номенклатуре",IF(ISNA(MATCH(C1477,{"Приход","Расход","Списание","Корректировка остатка"},0)),"Выберите тип операции",IF(NOT(ISNUMBER(D1477)),"Укажите количество",IF(D1477=0,"Количество не может быть 0",IF(AND(C1477&lt;&gt;"Корректировка остатка",D1477&lt;0),"Для этого типа количество положительное",IF(NOT(ISNUMBER('Номенклатура'!$C$2)),"Укажите дату начала учёта",IF(A1477&lt;INT('Номенклатура'!$C$2),"Раньше даты начала учёта: НЕ учтено",IF(AND(C1477="Корректировка остатка",TRIM(G1477)=""),"Учтено: добавьте пояснение","ОК")))))))))))))</f>
        <v/>
      </c>
    </row>
    <row r="1478" spans="1:9" x14ac:dyDescent="0.25">
      <c r="A1478" s="16"/>
      <c r="B1478" s="13"/>
      <c r="C1478" s="13"/>
      <c r="D1478" s="14"/>
      <c r="E1478" s="17" t="str">
        <f>IF(OR(B1478="",SUMPRODUCT(--EXACT('Номенклатура'!$A$6:$A$205,B1478))&lt;&gt;1),"",INDEX('Номенклатура'!$D$6:$D$205,SUMPRODUCT(EXACT('Номенклатура'!$A$6:$A$205,B1478)*(ROW('Номенклатура'!$A$6:$A$205)-5)))&amp;"")</f>
        <v/>
      </c>
      <c r="F1478" s="18" t="str">
        <f>IF(OR(I1478="ОК",I1478="Учтено: добавьте пояснение"),IF(C1478="Приход",D1478,IF(C1478="Корректировка остатка",D1478,-D1478)),"")</f>
        <v/>
      </c>
      <c r="G1478" s="13"/>
      <c r="H1478" s="15" t="str">
        <f>IF(OR(B1478="",SUMPRODUCT(--EXACT('Номенклатура'!$A$6:$A$205,B1478))&lt;&gt;1),"",INDEX('Номенклатура'!$B$6:$B$205,SUMPRODUCT(EXACT('Номенклатура'!$A$6:$A$205,B1478)*(ROW('Номенклатура'!$A$6:$A$205)-5)))&amp;"")</f>
        <v/>
      </c>
      <c r="I1478" s="15" t="str">
        <f>IF(COUNTA(A1478:D1478,G1478)=0,"",IF(NOT(ISNUMBER(A1478)),"Укажите дату",IF(B1478="","Укажите код",IF(NOT(AND(ISTEXT(B1478),LEN(B1478)&gt;0,LEN(B1478)&lt;=30,ISNUMBER(FIND(LEFT(B1478,1),"ABCDEFGHIJKLMNOPQRSTUVWXYZ")),SUMPRODUCT((MID(B1478,{1,2,3,4,5,6,7,8,9,10,11,12,13,14,15,16,17,18,19,20,21,22,23,24,25,26,27,28,29,30},1)&lt;&gt;"")*ISERROR(FIND(MID(B1478,{1,2,3,4,5,6,7,8,9,10,11,12,13,14,15,16,17,18,19,20,21,22,23,24,25,26,27,28,29,30},1),"ABCDEFGHIJKLMNOPQRSTUVWXYZ0123456789-_")))=0,ISERROR(VALUE(B1478)))),"Недопустимый код: только латинские буквы A-Z в верхнем регистре, цифры, - и _; начало с буквы, до 30 символов (например MILK-001)",IF(SUMPRODUCT(--EXACT('Номенклатура'!$A$6:$A$205,B1478))=0,"Код не найден в номенклатуре",IF(SUMPRODUCT(--EXACT('Номенклатура'!$A$6:$A$205,B1478))&gt;1,"Код повторяется в номенклатуре",IF(ISNA(MATCH(C1478,{"Приход","Расход","Списание","Корректировка остатка"},0)),"Выберите тип операции",IF(NOT(ISNUMBER(D1478)),"Укажите количество",IF(D1478=0,"Количество не может быть 0",IF(AND(C1478&lt;&gt;"Корректировка остатка",D1478&lt;0),"Для этого типа количество положительное",IF(NOT(ISNUMBER('Номенклатура'!$C$2)),"Укажите дату начала учёта",IF(A1478&lt;INT('Номенклатура'!$C$2),"Раньше даты начала учёта: НЕ учтено",IF(AND(C1478="Корректировка остатка",TRIM(G1478)=""),"Учтено: добавьте пояснение","ОК")))))))))))))</f>
        <v/>
      </c>
    </row>
    <row r="1479" spans="1:9" x14ac:dyDescent="0.25">
      <c r="A1479" s="16"/>
      <c r="B1479" s="13"/>
      <c r="C1479" s="13"/>
      <c r="D1479" s="14"/>
      <c r="E1479" s="17" t="str">
        <f>IF(OR(B1479="",SUMPRODUCT(--EXACT('Номенклатура'!$A$6:$A$205,B1479))&lt;&gt;1),"",INDEX('Номенклатура'!$D$6:$D$205,SUMPRODUCT(EXACT('Номенклатура'!$A$6:$A$205,B1479)*(ROW('Номенклатура'!$A$6:$A$205)-5)))&amp;"")</f>
        <v/>
      </c>
      <c r="F1479" s="18" t="str">
        <f>IF(OR(I1479="ОК",I1479="Учтено: добавьте пояснение"),IF(C1479="Приход",D1479,IF(C1479="Корректировка остатка",D1479,-D1479)),"")</f>
        <v/>
      </c>
      <c r="G1479" s="13"/>
      <c r="H1479" s="15" t="str">
        <f>IF(OR(B1479="",SUMPRODUCT(--EXACT('Номенклатура'!$A$6:$A$205,B1479))&lt;&gt;1),"",INDEX('Номенклатура'!$B$6:$B$205,SUMPRODUCT(EXACT('Номенклатура'!$A$6:$A$205,B1479)*(ROW('Номенклатура'!$A$6:$A$205)-5)))&amp;"")</f>
        <v/>
      </c>
      <c r="I1479" s="15" t="str">
        <f>IF(COUNTA(A1479:D1479,G1479)=0,"",IF(NOT(ISNUMBER(A1479)),"Укажите дату",IF(B1479="","Укажите код",IF(NOT(AND(ISTEXT(B1479),LEN(B1479)&gt;0,LEN(B1479)&lt;=30,ISNUMBER(FIND(LEFT(B1479,1),"ABCDEFGHIJKLMNOPQRSTUVWXYZ")),SUMPRODUCT((MID(B1479,{1,2,3,4,5,6,7,8,9,10,11,12,13,14,15,16,17,18,19,20,21,22,23,24,25,26,27,28,29,30},1)&lt;&gt;"")*ISERROR(FIND(MID(B1479,{1,2,3,4,5,6,7,8,9,10,11,12,13,14,15,16,17,18,19,20,21,22,23,24,25,26,27,28,29,30},1),"ABCDEFGHIJKLMNOPQRSTUVWXYZ0123456789-_")))=0,ISERROR(VALUE(B1479)))),"Недопустимый код: только латинские буквы A-Z в верхнем регистре, цифры, - и _; начало с буквы, до 30 символов (например MILK-001)",IF(SUMPRODUCT(--EXACT('Номенклатура'!$A$6:$A$205,B1479))=0,"Код не найден в номенклатуре",IF(SUMPRODUCT(--EXACT('Номенклатура'!$A$6:$A$205,B1479))&gt;1,"Код повторяется в номенклатуре",IF(ISNA(MATCH(C1479,{"Приход","Расход","Списание","Корректировка остатка"},0)),"Выберите тип операции",IF(NOT(ISNUMBER(D1479)),"Укажите количество",IF(D1479=0,"Количество не может быть 0",IF(AND(C1479&lt;&gt;"Корректировка остатка",D1479&lt;0),"Для этого типа количество положительное",IF(NOT(ISNUMBER('Номенклатура'!$C$2)),"Укажите дату начала учёта",IF(A1479&lt;INT('Номенклатура'!$C$2),"Раньше даты начала учёта: НЕ учтено",IF(AND(C1479="Корректировка остатка",TRIM(G1479)=""),"Учтено: добавьте пояснение","ОК")))))))))))))</f>
        <v/>
      </c>
    </row>
    <row r="1480" spans="1:9" x14ac:dyDescent="0.25">
      <c r="A1480" s="16"/>
      <c r="B1480" s="13"/>
      <c r="C1480" s="13"/>
      <c r="D1480" s="14"/>
      <c r="E1480" s="17" t="str">
        <f>IF(OR(B1480="",SUMPRODUCT(--EXACT('Номенклатура'!$A$6:$A$205,B1480))&lt;&gt;1),"",INDEX('Номенклатура'!$D$6:$D$205,SUMPRODUCT(EXACT('Номенклатура'!$A$6:$A$205,B1480)*(ROW('Номенклатура'!$A$6:$A$205)-5)))&amp;"")</f>
        <v/>
      </c>
      <c r="F1480" s="18" t="str">
        <f>IF(OR(I1480="ОК",I1480="Учтено: добавьте пояснение"),IF(C1480="Приход",D1480,IF(C1480="Корректировка остатка",D1480,-D1480)),"")</f>
        <v/>
      </c>
      <c r="G1480" s="13"/>
      <c r="H1480" s="15" t="str">
        <f>IF(OR(B1480="",SUMPRODUCT(--EXACT('Номенклатура'!$A$6:$A$205,B1480))&lt;&gt;1),"",INDEX('Номенклатура'!$B$6:$B$205,SUMPRODUCT(EXACT('Номенклатура'!$A$6:$A$205,B1480)*(ROW('Номенклатура'!$A$6:$A$205)-5)))&amp;"")</f>
        <v/>
      </c>
      <c r="I1480" s="15" t="str">
        <f>IF(COUNTA(A1480:D1480,G1480)=0,"",IF(NOT(ISNUMBER(A1480)),"Укажите дату",IF(B1480="","Укажите код",IF(NOT(AND(ISTEXT(B1480),LEN(B1480)&gt;0,LEN(B1480)&lt;=30,ISNUMBER(FIND(LEFT(B1480,1),"ABCDEFGHIJKLMNOPQRSTUVWXYZ")),SUMPRODUCT((MID(B1480,{1,2,3,4,5,6,7,8,9,10,11,12,13,14,15,16,17,18,19,20,21,22,23,24,25,26,27,28,29,30},1)&lt;&gt;"")*ISERROR(FIND(MID(B1480,{1,2,3,4,5,6,7,8,9,10,11,12,13,14,15,16,17,18,19,20,21,22,23,24,25,26,27,28,29,30},1),"ABCDEFGHIJKLMNOPQRSTUVWXYZ0123456789-_")))=0,ISERROR(VALUE(B1480)))),"Недопустимый код: только латинские буквы A-Z в верхнем регистре, цифры, - и _; начало с буквы, до 30 символов (например MILK-001)",IF(SUMPRODUCT(--EXACT('Номенклатура'!$A$6:$A$205,B1480))=0,"Код не найден в номенклатуре",IF(SUMPRODUCT(--EXACT('Номенклатура'!$A$6:$A$205,B1480))&gt;1,"Код повторяется в номенклатуре",IF(ISNA(MATCH(C1480,{"Приход","Расход","Списание","Корректировка остатка"},0)),"Выберите тип операции",IF(NOT(ISNUMBER(D1480)),"Укажите количество",IF(D1480=0,"Количество не может быть 0",IF(AND(C1480&lt;&gt;"Корректировка остатка",D1480&lt;0),"Для этого типа количество положительное",IF(NOT(ISNUMBER('Номенклатура'!$C$2)),"Укажите дату начала учёта",IF(A1480&lt;INT('Номенклатура'!$C$2),"Раньше даты начала учёта: НЕ учтено",IF(AND(C1480="Корректировка остатка",TRIM(G1480)=""),"Учтено: добавьте пояснение","ОК")))))))))))))</f>
        <v/>
      </c>
    </row>
    <row r="1481" spans="1:9" x14ac:dyDescent="0.25">
      <c r="A1481" s="16"/>
      <c r="B1481" s="13"/>
      <c r="C1481" s="13"/>
      <c r="D1481" s="14"/>
      <c r="E1481" s="17" t="str">
        <f>IF(OR(B1481="",SUMPRODUCT(--EXACT('Номенклатура'!$A$6:$A$205,B1481))&lt;&gt;1),"",INDEX('Номенклатура'!$D$6:$D$205,SUMPRODUCT(EXACT('Номенклатура'!$A$6:$A$205,B1481)*(ROW('Номенклатура'!$A$6:$A$205)-5)))&amp;"")</f>
        <v/>
      </c>
      <c r="F1481" s="18" t="str">
        <f>IF(OR(I1481="ОК",I1481="Учтено: добавьте пояснение"),IF(C1481="Приход",D1481,IF(C1481="Корректировка остатка",D1481,-D1481)),"")</f>
        <v/>
      </c>
      <c r="G1481" s="13"/>
      <c r="H1481" s="15" t="str">
        <f>IF(OR(B1481="",SUMPRODUCT(--EXACT('Номенклатура'!$A$6:$A$205,B1481))&lt;&gt;1),"",INDEX('Номенклатура'!$B$6:$B$205,SUMPRODUCT(EXACT('Номенклатура'!$A$6:$A$205,B1481)*(ROW('Номенклатура'!$A$6:$A$205)-5)))&amp;"")</f>
        <v/>
      </c>
      <c r="I1481" s="15" t="str">
        <f>IF(COUNTA(A1481:D1481,G1481)=0,"",IF(NOT(ISNUMBER(A1481)),"Укажите дату",IF(B1481="","Укажите код",IF(NOT(AND(ISTEXT(B1481),LEN(B1481)&gt;0,LEN(B1481)&lt;=30,ISNUMBER(FIND(LEFT(B1481,1),"ABCDEFGHIJKLMNOPQRSTUVWXYZ")),SUMPRODUCT((MID(B1481,{1,2,3,4,5,6,7,8,9,10,11,12,13,14,15,16,17,18,19,20,21,22,23,24,25,26,27,28,29,30},1)&lt;&gt;"")*ISERROR(FIND(MID(B1481,{1,2,3,4,5,6,7,8,9,10,11,12,13,14,15,16,17,18,19,20,21,22,23,24,25,26,27,28,29,30},1),"ABCDEFGHIJKLMNOPQRSTUVWXYZ0123456789-_")))=0,ISERROR(VALUE(B1481)))),"Недопустимый код: только латинские буквы A-Z в верхнем регистре, цифры, - и _; начало с буквы, до 30 символов (например MILK-001)",IF(SUMPRODUCT(--EXACT('Номенклатура'!$A$6:$A$205,B1481))=0,"Код не найден в номенклатуре",IF(SUMPRODUCT(--EXACT('Номенклатура'!$A$6:$A$205,B1481))&gt;1,"Код повторяется в номенклатуре",IF(ISNA(MATCH(C1481,{"Приход","Расход","Списание","Корректировка остатка"},0)),"Выберите тип операции",IF(NOT(ISNUMBER(D1481)),"Укажите количество",IF(D1481=0,"Количество не может быть 0",IF(AND(C1481&lt;&gt;"Корректировка остатка",D1481&lt;0),"Для этого типа количество положительное",IF(NOT(ISNUMBER('Номенклатура'!$C$2)),"Укажите дату начала учёта",IF(A1481&lt;INT('Номенклатура'!$C$2),"Раньше даты начала учёта: НЕ учтено",IF(AND(C1481="Корректировка остатка",TRIM(G1481)=""),"Учтено: добавьте пояснение","ОК")))))))))))))</f>
        <v/>
      </c>
    </row>
    <row r="1482" spans="1:9" x14ac:dyDescent="0.25">
      <c r="A1482" s="16"/>
      <c r="B1482" s="13"/>
      <c r="C1482" s="13"/>
      <c r="D1482" s="14"/>
      <c r="E1482" s="17" t="str">
        <f>IF(OR(B1482="",SUMPRODUCT(--EXACT('Номенклатура'!$A$6:$A$205,B1482))&lt;&gt;1),"",INDEX('Номенклатура'!$D$6:$D$205,SUMPRODUCT(EXACT('Номенклатура'!$A$6:$A$205,B1482)*(ROW('Номенклатура'!$A$6:$A$205)-5)))&amp;"")</f>
        <v/>
      </c>
      <c r="F1482" s="18" t="str">
        <f>IF(OR(I1482="ОК",I1482="Учтено: добавьте пояснение"),IF(C1482="Приход",D1482,IF(C1482="Корректировка остатка",D1482,-D1482)),"")</f>
        <v/>
      </c>
      <c r="G1482" s="13"/>
      <c r="H1482" s="15" t="str">
        <f>IF(OR(B1482="",SUMPRODUCT(--EXACT('Номенклатура'!$A$6:$A$205,B1482))&lt;&gt;1),"",INDEX('Номенклатура'!$B$6:$B$205,SUMPRODUCT(EXACT('Номенклатура'!$A$6:$A$205,B1482)*(ROW('Номенклатура'!$A$6:$A$205)-5)))&amp;"")</f>
        <v/>
      </c>
      <c r="I1482" s="15" t="str">
        <f>IF(COUNTA(A1482:D1482,G1482)=0,"",IF(NOT(ISNUMBER(A1482)),"Укажите дату",IF(B1482="","Укажите код",IF(NOT(AND(ISTEXT(B1482),LEN(B1482)&gt;0,LEN(B1482)&lt;=30,ISNUMBER(FIND(LEFT(B1482,1),"ABCDEFGHIJKLMNOPQRSTUVWXYZ")),SUMPRODUCT((MID(B1482,{1,2,3,4,5,6,7,8,9,10,11,12,13,14,15,16,17,18,19,20,21,22,23,24,25,26,27,28,29,30},1)&lt;&gt;"")*ISERROR(FIND(MID(B1482,{1,2,3,4,5,6,7,8,9,10,11,12,13,14,15,16,17,18,19,20,21,22,23,24,25,26,27,28,29,30},1),"ABCDEFGHIJKLMNOPQRSTUVWXYZ0123456789-_")))=0,ISERROR(VALUE(B1482)))),"Недопустимый код: только латинские буквы A-Z в верхнем регистре, цифры, - и _; начало с буквы, до 30 символов (например MILK-001)",IF(SUMPRODUCT(--EXACT('Номенклатура'!$A$6:$A$205,B1482))=0,"Код не найден в номенклатуре",IF(SUMPRODUCT(--EXACT('Номенклатура'!$A$6:$A$205,B1482))&gt;1,"Код повторяется в номенклатуре",IF(ISNA(MATCH(C1482,{"Приход","Расход","Списание","Корректировка остатка"},0)),"Выберите тип операции",IF(NOT(ISNUMBER(D1482)),"Укажите количество",IF(D1482=0,"Количество не может быть 0",IF(AND(C1482&lt;&gt;"Корректировка остатка",D1482&lt;0),"Для этого типа количество положительное",IF(NOT(ISNUMBER('Номенклатура'!$C$2)),"Укажите дату начала учёта",IF(A1482&lt;INT('Номенклатура'!$C$2),"Раньше даты начала учёта: НЕ учтено",IF(AND(C1482="Корректировка остатка",TRIM(G1482)=""),"Учтено: добавьте пояснение","ОК")))))))))))))</f>
        <v/>
      </c>
    </row>
    <row r="1483" spans="1:9" x14ac:dyDescent="0.25">
      <c r="A1483" s="16"/>
      <c r="B1483" s="13"/>
      <c r="C1483" s="13"/>
      <c r="D1483" s="14"/>
      <c r="E1483" s="17" t="str">
        <f>IF(OR(B1483="",SUMPRODUCT(--EXACT('Номенклатура'!$A$6:$A$205,B1483))&lt;&gt;1),"",INDEX('Номенклатура'!$D$6:$D$205,SUMPRODUCT(EXACT('Номенклатура'!$A$6:$A$205,B1483)*(ROW('Номенклатура'!$A$6:$A$205)-5)))&amp;"")</f>
        <v/>
      </c>
      <c r="F1483" s="18" t="str">
        <f>IF(OR(I1483="ОК",I1483="Учтено: добавьте пояснение"),IF(C1483="Приход",D1483,IF(C1483="Корректировка остатка",D1483,-D1483)),"")</f>
        <v/>
      </c>
      <c r="G1483" s="13"/>
      <c r="H1483" s="15" t="str">
        <f>IF(OR(B1483="",SUMPRODUCT(--EXACT('Номенклатура'!$A$6:$A$205,B1483))&lt;&gt;1),"",INDEX('Номенклатура'!$B$6:$B$205,SUMPRODUCT(EXACT('Номенклатура'!$A$6:$A$205,B1483)*(ROW('Номенклатура'!$A$6:$A$205)-5)))&amp;"")</f>
        <v/>
      </c>
      <c r="I1483" s="15" t="str">
        <f>IF(COUNTA(A1483:D1483,G1483)=0,"",IF(NOT(ISNUMBER(A1483)),"Укажите дату",IF(B1483="","Укажите код",IF(NOT(AND(ISTEXT(B1483),LEN(B1483)&gt;0,LEN(B1483)&lt;=30,ISNUMBER(FIND(LEFT(B1483,1),"ABCDEFGHIJKLMNOPQRSTUVWXYZ")),SUMPRODUCT((MID(B1483,{1,2,3,4,5,6,7,8,9,10,11,12,13,14,15,16,17,18,19,20,21,22,23,24,25,26,27,28,29,30},1)&lt;&gt;"")*ISERROR(FIND(MID(B1483,{1,2,3,4,5,6,7,8,9,10,11,12,13,14,15,16,17,18,19,20,21,22,23,24,25,26,27,28,29,30},1),"ABCDEFGHIJKLMNOPQRSTUVWXYZ0123456789-_")))=0,ISERROR(VALUE(B1483)))),"Недопустимый код: только латинские буквы A-Z в верхнем регистре, цифры, - и _; начало с буквы, до 30 символов (например MILK-001)",IF(SUMPRODUCT(--EXACT('Номенклатура'!$A$6:$A$205,B1483))=0,"Код не найден в номенклатуре",IF(SUMPRODUCT(--EXACT('Номенклатура'!$A$6:$A$205,B1483))&gt;1,"Код повторяется в номенклатуре",IF(ISNA(MATCH(C1483,{"Приход","Расход","Списание","Корректировка остатка"},0)),"Выберите тип операции",IF(NOT(ISNUMBER(D1483)),"Укажите количество",IF(D1483=0,"Количество не может быть 0",IF(AND(C1483&lt;&gt;"Корректировка остатка",D1483&lt;0),"Для этого типа количество положительное",IF(NOT(ISNUMBER('Номенклатура'!$C$2)),"Укажите дату начала учёта",IF(A1483&lt;INT('Номенклатура'!$C$2),"Раньше даты начала учёта: НЕ учтено",IF(AND(C1483="Корректировка остатка",TRIM(G1483)=""),"Учтено: добавьте пояснение","ОК")))))))))))))</f>
        <v/>
      </c>
    </row>
    <row r="1484" spans="1:9" x14ac:dyDescent="0.25">
      <c r="A1484" s="16"/>
      <c r="B1484" s="13"/>
      <c r="C1484" s="13"/>
      <c r="D1484" s="14"/>
      <c r="E1484" s="17" t="str">
        <f>IF(OR(B1484="",SUMPRODUCT(--EXACT('Номенклатура'!$A$6:$A$205,B1484))&lt;&gt;1),"",INDEX('Номенклатура'!$D$6:$D$205,SUMPRODUCT(EXACT('Номенклатура'!$A$6:$A$205,B1484)*(ROW('Номенклатура'!$A$6:$A$205)-5)))&amp;"")</f>
        <v/>
      </c>
      <c r="F1484" s="18" t="str">
        <f>IF(OR(I1484="ОК",I1484="Учтено: добавьте пояснение"),IF(C1484="Приход",D1484,IF(C1484="Корректировка остатка",D1484,-D1484)),"")</f>
        <v/>
      </c>
      <c r="G1484" s="13"/>
      <c r="H1484" s="15" t="str">
        <f>IF(OR(B1484="",SUMPRODUCT(--EXACT('Номенклатура'!$A$6:$A$205,B1484))&lt;&gt;1),"",INDEX('Номенклатура'!$B$6:$B$205,SUMPRODUCT(EXACT('Номенклатура'!$A$6:$A$205,B1484)*(ROW('Номенклатура'!$A$6:$A$205)-5)))&amp;"")</f>
        <v/>
      </c>
      <c r="I1484" s="15" t="str">
        <f>IF(COUNTA(A1484:D1484,G1484)=0,"",IF(NOT(ISNUMBER(A1484)),"Укажите дату",IF(B1484="","Укажите код",IF(NOT(AND(ISTEXT(B1484),LEN(B1484)&gt;0,LEN(B1484)&lt;=30,ISNUMBER(FIND(LEFT(B1484,1),"ABCDEFGHIJKLMNOPQRSTUVWXYZ")),SUMPRODUCT((MID(B1484,{1,2,3,4,5,6,7,8,9,10,11,12,13,14,15,16,17,18,19,20,21,22,23,24,25,26,27,28,29,30},1)&lt;&gt;"")*ISERROR(FIND(MID(B1484,{1,2,3,4,5,6,7,8,9,10,11,12,13,14,15,16,17,18,19,20,21,22,23,24,25,26,27,28,29,30},1),"ABCDEFGHIJKLMNOPQRSTUVWXYZ0123456789-_")))=0,ISERROR(VALUE(B1484)))),"Недопустимый код: только латинские буквы A-Z в верхнем регистре, цифры, - и _; начало с буквы, до 30 символов (например MILK-001)",IF(SUMPRODUCT(--EXACT('Номенклатура'!$A$6:$A$205,B1484))=0,"Код не найден в номенклатуре",IF(SUMPRODUCT(--EXACT('Номенклатура'!$A$6:$A$205,B1484))&gt;1,"Код повторяется в номенклатуре",IF(ISNA(MATCH(C1484,{"Приход","Расход","Списание","Корректировка остатка"},0)),"Выберите тип операции",IF(NOT(ISNUMBER(D1484)),"Укажите количество",IF(D1484=0,"Количество не может быть 0",IF(AND(C1484&lt;&gt;"Корректировка остатка",D1484&lt;0),"Для этого типа количество положительное",IF(NOT(ISNUMBER('Номенклатура'!$C$2)),"Укажите дату начала учёта",IF(A1484&lt;INT('Номенклатура'!$C$2),"Раньше даты начала учёта: НЕ учтено",IF(AND(C1484="Корректировка остатка",TRIM(G1484)=""),"Учтено: добавьте пояснение","ОК")))))))))))))</f>
        <v/>
      </c>
    </row>
    <row r="1485" spans="1:9" x14ac:dyDescent="0.25">
      <c r="A1485" s="16"/>
      <c r="B1485" s="13"/>
      <c r="C1485" s="13"/>
      <c r="D1485" s="14"/>
      <c r="E1485" s="17" t="str">
        <f>IF(OR(B1485="",SUMPRODUCT(--EXACT('Номенклатура'!$A$6:$A$205,B1485))&lt;&gt;1),"",INDEX('Номенклатура'!$D$6:$D$205,SUMPRODUCT(EXACT('Номенклатура'!$A$6:$A$205,B1485)*(ROW('Номенклатура'!$A$6:$A$205)-5)))&amp;"")</f>
        <v/>
      </c>
      <c r="F1485" s="18" t="str">
        <f>IF(OR(I1485="ОК",I1485="Учтено: добавьте пояснение"),IF(C1485="Приход",D1485,IF(C1485="Корректировка остатка",D1485,-D1485)),"")</f>
        <v/>
      </c>
      <c r="G1485" s="13"/>
      <c r="H1485" s="15" t="str">
        <f>IF(OR(B1485="",SUMPRODUCT(--EXACT('Номенклатура'!$A$6:$A$205,B1485))&lt;&gt;1),"",INDEX('Номенклатура'!$B$6:$B$205,SUMPRODUCT(EXACT('Номенклатура'!$A$6:$A$205,B1485)*(ROW('Номенклатура'!$A$6:$A$205)-5)))&amp;"")</f>
        <v/>
      </c>
      <c r="I1485" s="15" t="str">
        <f>IF(COUNTA(A1485:D1485,G1485)=0,"",IF(NOT(ISNUMBER(A1485)),"Укажите дату",IF(B1485="","Укажите код",IF(NOT(AND(ISTEXT(B1485),LEN(B1485)&gt;0,LEN(B1485)&lt;=30,ISNUMBER(FIND(LEFT(B1485,1),"ABCDEFGHIJKLMNOPQRSTUVWXYZ")),SUMPRODUCT((MID(B1485,{1,2,3,4,5,6,7,8,9,10,11,12,13,14,15,16,17,18,19,20,21,22,23,24,25,26,27,28,29,30},1)&lt;&gt;"")*ISERROR(FIND(MID(B1485,{1,2,3,4,5,6,7,8,9,10,11,12,13,14,15,16,17,18,19,20,21,22,23,24,25,26,27,28,29,30},1),"ABCDEFGHIJKLMNOPQRSTUVWXYZ0123456789-_")))=0,ISERROR(VALUE(B1485)))),"Недопустимый код: только латинские буквы A-Z в верхнем регистре, цифры, - и _; начало с буквы, до 30 символов (например MILK-001)",IF(SUMPRODUCT(--EXACT('Номенклатура'!$A$6:$A$205,B1485))=0,"Код не найден в номенклатуре",IF(SUMPRODUCT(--EXACT('Номенклатура'!$A$6:$A$205,B1485))&gt;1,"Код повторяется в номенклатуре",IF(ISNA(MATCH(C1485,{"Приход","Расход","Списание","Корректировка остатка"},0)),"Выберите тип операции",IF(NOT(ISNUMBER(D1485)),"Укажите количество",IF(D1485=0,"Количество не может быть 0",IF(AND(C1485&lt;&gt;"Корректировка остатка",D1485&lt;0),"Для этого типа количество положительное",IF(NOT(ISNUMBER('Номенклатура'!$C$2)),"Укажите дату начала учёта",IF(A1485&lt;INT('Номенклатура'!$C$2),"Раньше даты начала учёта: НЕ учтено",IF(AND(C1485="Корректировка остатка",TRIM(G1485)=""),"Учтено: добавьте пояснение","ОК")))))))))))))</f>
        <v/>
      </c>
    </row>
    <row r="1486" spans="1:9" x14ac:dyDescent="0.25">
      <c r="A1486" s="16"/>
      <c r="B1486" s="13"/>
      <c r="C1486" s="13"/>
      <c r="D1486" s="14"/>
      <c r="E1486" s="17" t="str">
        <f>IF(OR(B1486="",SUMPRODUCT(--EXACT('Номенклатура'!$A$6:$A$205,B1486))&lt;&gt;1),"",INDEX('Номенклатура'!$D$6:$D$205,SUMPRODUCT(EXACT('Номенклатура'!$A$6:$A$205,B1486)*(ROW('Номенклатура'!$A$6:$A$205)-5)))&amp;"")</f>
        <v/>
      </c>
      <c r="F1486" s="18" t="str">
        <f>IF(OR(I1486="ОК",I1486="Учтено: добавьте пояснение"),IF(C1486="Приход",D1486,IF(C1486="Корректировка остатка",D1486,-D1486)),"")</f>
        <v/>
      </c>
      <c r="G1486" s="13"/>
      <c r="H1486" s="15" t="str">
        <f>IF(OR(B1486="",SUMPRODUCT(--EXACT('Номенклатура'!$A$6:$A$205,B1486))&lt;&gt;1),"",INDEX('Номенклатура'!$B$6:$B$205,SUMPRODUCT(EXACT('Номенклатура'!$A$6:$A$205,B1486)*(ROW('Номенклатура'!$A$6:$A$205)-5)))&amp;"")</f>
        <v/>
      </c>
      <c r="I1486" s="15" t="str">
        <f>IF(COUNTA(A1486:D1486,G1486)=0,"",IF(NOT(ISNUMBER(A1486)),"Укажите дату",IF(B1486="","Укажите код",IF(NOT(AND(ISTEXT(B1486),LEN(B1486)&gt;0,LEN(B1486)&lt;=30,ISNUMBER(FIND(LEFT(B1486,1),"ABCDEFGHIJKLMNOPQRSTUVWXYZ")),SUMPRODUCT((MID(B1486,{1,2,3,4,5,6,7,8,9,10,11,12,13,14,15,16,17,18,19,20,21,22,23,24,25,26,27,28,29,30},1)&lt;&gt;"")*ISERROR(FIND(MID(B1486,{1,2,3,4,5,6,7,8,9,10,11,12,13,14,15,16,17,18,19,20,21,22,23,24,25,26,27,28,29,30},1),"ABCDEFGHIJKLMNOPQRSTUVWXYZ0123456789-_")))=0,ISERROR(VALUE(B1486)))),"Недопустимый код: только латинские буквы A-Z в верхнем регистре, цифры, - и _; начало с буквы, до 30 символов (например MILK-001)",IF(SUMPRODUCT(--EXACT('Номенклатура'!$A$6:$A$205,B1486))=0,"Код не найден в номенклатуре",IF(SUMPRODUCT(--EXACT('Номенклатура'!$A$6:$A$205,B1486))&gt;1,"Код повторяется в номенклатуре",IF(ISNA(MATCH(C1486,{"Приход","Расход","Списание","Корректировка остатка"},0)),"Выберите тип операции",IF(NOT(ISNUMBER(D1486)),"Укажите количество",IF(D1486=0,"Количество не может быть 0",IF(AND(C1486&lt;&gt;"Корректировка остатка",D1486&lt;0),"Для этого типа количество положительное",IF(NOT(ISNUMBER('Номенклатура'!$C$2)),"Укажите дату начала учёта",IF(A1486&lt;INT('Номенклатура'!$C$2),"Раньше даты начала учёта: НЕ учтено",IF(AND(C1486="Корректировка остатка",TRIM(G1486)=""),"Учтено: добавьте пояснение","ОК")))))))))))))</f>
        <v/>
      </c>
    </row>
    <row r="1487" spans="1:9" x14ac:dyDescent="0.25">
      <c r="A1487" s="16"/>
      <c r="B1487" s="13"/>
      <c r="C1487" s="13"/>
      <c r="D1487" s="14"/>
      <c r="E1487" s="17" t="str">
        <f>IF(OR(B1487="",SUMPRODUCT(--EXACT('Номенклатура'!$A$6:$A$205,B1487))&lt;&gt;1),"",INDEX('Номенклатура'!$D$6:$D$205,SUMPRODUCT(EXACT('Номенклатура'!$A$6:$A$205,B1487)*(ROW('Номенклатура'!$A$6:$A$205)-5)))&amp;"")</f>
        <v/>
      </c>
      <c r="F1487" s="18" t="str">
        <f>IF(OR(I1487="ОК",I1487="Учтено: добавьте пояснение"),IF(C1487="Приход",D1487,IF(C1487="Корректировка остатка",D1487,-D1487)),"")</f>
        <v/>
      </c>
      <c r="G1487" s="13"/>
      <c r="H1487" s="15" t="str">
        <f>IF(OR(B1487="",SUMPRODUCT(--EXACT('Номенклатура'!$A$6:$A$205,B1487))&lt;&gt;1),"",INDEX('Номенклатура'!$B$6:$B$205,SUMPRODUCT(EXACT('Номенклатура'!$A$6:$A$205,B1487)*(ROW('Номенклатура'!$A$6:$A$205)-5)))&amp;"")</f>
        <v/>
      </c>
      <c r="I1487" s="15" t="str">
        <f>IF(COUNTA(A1487:D1487,G1487)=0,"",IF(NOT(ISNUMBER(A1487)),"Укажите дату",IF(B1487="","Укажите код",IF(NOT(AND(ISTEXT(B1487),LEN(B1487)&gt;0,LEN(B1487)&lt;=30,ISNUMBER(FIND(LEFT(B1487,1),"ABCDEFGHIJKLMNOPQRSTUVWXYZ")),SUMPRODUCT((MID(B1487,{1,2,3,4,5,6,7,8,9,10,11,12,13,14,15,16,17,18,19,20,21,22,23,24,25,26,27,28,29,30},1)&lt;&gt;"")*ISERROR(FIND(MID(B1487,{1,2,3,4,5,6,7,8,9,10,11,12,13,14,15,16,17,18,19,20,21,22,23,24,25,26,27,28,29,30},1),"ABCDEFGHIJKLMNOPQRSTUVWXYZ0123456789-_")))=0,ISERROR(VALUE(B1487)))),"Недопустимый код: только латинские буквы A-Z в верхнем регистре, цифры, - и _; начало с буквы, до 30 символов (например MILK-001)",IF(SUMPRODUCT(--EXACT('Номенклатура'!$A$6:$A$205,B1487))=0,"Код не найден в номенклатуре",IF(SUMPRODUCT(--EXACT('Номенклатура'!$A$6:$A$205,B1487))&gt;1,"Код повторяется в номенклатуре",IF(ISNA(MATCH(C1487,{"Приход","Расход","Списание","Корректировка остатка"},0)),"Выберите тип операции",IF(NOT(ISNUMBER(D1487)),"Укажите количество",IF(D1487=0,"Количество не может быть 0",IF(AND(C1487&lt;&gt;"Корректировка остатка",D1487&lt;0),"Для этого типа количество положительное",IF(NOT(ISNUMBER('Номенклатура'!$C$2)),"Укажите дату начала учёта",IF(A1487&lt;INT('Номенклатура'!$C$2),"Раньше даты начала учёта: НЕ учтено",IF(AND(C1487="Корректировка остатка",TRIM(G1487)=""),"Учтено: добавьте пояснение","ОК")))))))))))))</f>
        <v/>
      </c>
    </row>
    <row r="1488" spans="1:9" x14ac:dyDescent="0.25">
      <c r="A1488" s="16"/>
      <c r="B1488" s="13"/>
      <c r="C1488" s="13"/>
      <c r="D1488" s="14"/>
      <c r="E1488" s="17" t="str">
        <f>IF(OR(B1488="",SUMPRODUCT(--EXACT('Номенклатура'!$A$6:$A$205,B1488))&lt;&gt;1),"",INDEX('Номенклатура'!$D$6:$D$205,SUMPRODUCT(EXACT('Номенклатура'!$A$6:$A$205,B1488)*(ROW('Номенклатура'!$A$6:$A$205)-5)))&amp;"")</f>
        <v/>
      </c>
      <c r="F1488" s="18" t="str">
        <f>IF(OR(I1488="ОК",I1488="Учтено: добавьте пояснение"),IF(C1488="Приход",D1488,IF(C1488="Корректировка остатка",D1488,-D1488)),"")</f>
        <v/>
      </c>
      <c r="G1488" s="13"/>
      <c r="H1488" s="15" t="str">
        <f>IF(OR(B1488="",SUMPRODUCT(--EXACT('Номенклатура'!$A$6:$A$205,B1488))&lt;&gt;1),"",INDEX('Номенклатура'!$B$6:$B$205,SUMPRODUCT(EXACT('Номенклатура'!$A$6:$A$205,B1488)*(ROW('Номенклатура'!$A$6:$A$205)-5)))&amp;"")</f>
        <v/>
      </c>
      <c r="I1488" s="15" t="str">
        <f>IF(COUNTA(A1488:D1488,G1488)=0,"",IF(NOT(ISNUMBER(A1488)),"Укажите дату",IF(B1488="","Укажите код",IF(NOT(AND(ISTEXT(B1488),LEN(B1488)&gt;0,LEN(B1488)&lt;=30,ISNUMBER(FIND(LEFT(B1488,1),"ABCDEFGHIJKLMNOPQRSTUVWXYZ")),SUMPRODUCT((MID(B1488,{1,2,3,4,5,6,7,8,9,10,11,12,13,14,15,16,17,18,19,20,21,22,23,24,25,26,27,28,29,30},1)&lt;&gt;"")*ISERROR(FIND(MID(B1488,{1,2,3,4,5,6,7,8,9,10,11,12,13,14,15,16,17,18,19,20,21,22,23,24,25,26,27,28,29,30},1),"ABCDEFGHIJKLMNOPQRSTUVWXYZ0123456789-_")))=0,ISERROR(VALUE(B1488)))),"Недопустимый код: только латинские буквы A-Z в верхнем регистре, цифры, - и _; начало с буквы, до 30 символов (например MILK-001)",IF(SUMPRODUCT(--EXACT('Номенклатура'!$A$6:$A$205,B1488))=0,"Код не найден в номенклатуре",IF(SUMPRODUCT(--EXACT('Номенклатура'!$A$6:$A$205,B1488))&gt;1,"Код повторяется в номенклатуре",IF(ISNA(MATCH(C1488,{"Приход","Расход","Списание","Корректировка остатка"},0)),"Выберите тип операции",IF(NOT(ISNUMBER(D1488)),"Укажите количество",IF(D1488=0,"Количество не может быть 0",IF(AND(C1488&lt;&gt;"Корректировка остатка",D1488&lt;0),"Для этого типа количество положительное",IF(NOT(ISNUMBER('Номенклатура'!$C$2)),"Укажите дату начала учёта",IF(A1488&lt;INT('Номенклатура'!$C$2),"Раньше даты начала учёта: НЕ учтено",IF(AND(C1488="Корректировка остатка",TRIM(G1488)=""),"Учтено: добавьте пояснение","ОК")))))))))))))</f>
        <v/>
      </c>
    </row>
    <row r="1489" spans="1:9" x14ac:dyDescent="0.25">
      <c r="A1489" s="16"/>
      <c r="B1489" s="13"/>
      <c r="C1489" s="13"/>
      <c r="D1489" s="14"/>
      <c r="E1489" s="17" t="str">
        <f>IF(OR(B1489="",SUMPRODUCT(--EXACT('Номенклатура'!$A$6:$A$205,B1489))&lt;&gt;1),"",INDEX('Номенклатура'!$D$6:$D$205,SUMPRODUCT(EXACT('Номенклатура'!$A$6:$A$205,B1489)*(ROW('Номенклатура'!$A$6:$A$205)-5)))&amp;"")</f>
        <v/>
      </c>
      <c r="F1489" s="18" t="str">
        <f>IF(OR(I1489="ОК",I1489="Учтено: добавьте пояснение"),IF(C1489="Приход",D1489,IF(C1489="Корректировка остатка",D1489,-D1489)),"")</f>
        <v/>
      </c>
      <c r="G1489" s="13"/>
      <c r="H1489" s="15" t="str">
        <f>IF(OR(B1489="",SUMPRODUCT(--EXACT('Номенклатура'!$A$6:$A$205,B1489))&lt;&gt;1),"",INDEX('Номенклатура'!$B$6:$B$205,SUMPRODUCT(EXACT('Номенклатура'!$A$6:$A$205,B1489)*(ROW('Номенклатура'!$A$6:$A$205)-5)))&amp;"")</f>
        <v/>
      </c>
      <c r="I1489" s="15" t="str">
        <f>IF(COUNTA(A1489:D1489,G1489)=0,"",IF(NOT(ISNUMBER(A1489)),"Укажите дату",IF(B1489="","Укажите код",IF(NOT(AND(ISTEXT(B1489),LEN(B1489)&gt;0,LEN(B1489)&lt;=30,ISNUMBER(FIND(LEFT(B1489,1),"ABCDEFGHIJKLMNOPQRSTUVWXYZ")),SUMPRODUCT((MID(B1489,{1,2,3,4,5,6,7,8,9,10,11,12,13,14,15,16,17,18,19,20,21,22,23,24,25,26,27,28,29,30},1)&lt;&gt;"")*ISERROR(FIND(MID(B1489,{1,2,3,4,5,6,7,8,9,10,11,12,13,14,15,16,17,18,19,20,21,22,23,24,25,26,27,28,29,30},1),"ABCDEFGHIJKLMNOPQRSTUVWXYZ0123456789-_")))=0,ISERROR(VALUE(B1489)))),"Недопустимый код: только латинские буквы A-Z в верхнем регистре, цифры, - и _; начало с буквы, до 30 символов (например MILK-001)",IF(SUMPRODUCT(--EXACT('Номенклатура'!$A$6:$A$205,B1489))=0,"Код не найден в номенклатуре",IF(SUMPRODUCT(--EXACT('Номенклатура'!$A$6:$A$205,B1489))&gt;1,"Код повторяется в номенклатуре",IF(ISNA(MATCH(C1489,{"Приход","Расход","Списание","Корректировка остатка"},0)),"Выберите тип операции",IF(NOT(ISNUMBER(D1489)),"Укажите количество",IF(D1489=0,"Количество не может быть 0",IF(AND(C1489&lt;&gt;"Корректировка остатка",D1489&lt;0),"Для этого типа количество положительное",IF(NOT(ISNUMBER('Номенклатура'!$C$2)),"Укажите дату начала учёта",IF(A1489&lt;INT('Номенклатура'!$C$2),"Раньше даты начала учёта: НЕ учтено",IF(AND(C1489="Корректировка остатка",TRIM(G1489)=""),"Учтено: добавьте пояснение","ОК")))))))))))))</f>
        <v/>
      </c>
    </row>
    <row r="1490" spans="1:9" x14ac:dyDescent="0.25">
      <c r="A1490" s="16"/>
      <c r="B1490" s="13"/>
      <c r="C1490" s="13"/>
      <c r="D1490" s="14"/>
      <c r="E1490" s="17" t="str">
        <f>IF(OR(B1490="",SUMPRODUCT(--EXACT('Номенклатура'!$A$6:$A$205,B1490))&lt;&gt;1),"",INDEX('Номенклатура'!$D$6:$D$205,SUMPRODUCT(EXACT('Номенклатура'!$A$6:$A$205,B1490)*(ROW('Номенклатура'!$A$6:$A$205)-5)))&amp;"")</f>
        <v/>
      </c>
      <c r="F1490" s="18" t="str">
        <f>IF(OR(I1490="ОК",I1490="Учтено: добавьте пояснение"),IF(C1490="Приход",D1490,IF(C1490="Корректировка остатка",D1490,-D1490)),"")</f>
        <v/>
      </c>
      <c r="G1490" s="13"/>
      <c r="H1490" s="15" t="str">
        <f>IF(OR(B1490="",SUMPRODUCT(--EXACT('Номенклатура'!$A$6:$A$205,B1490))&lt;&gt;1),"",INDEX('Номенклатура'!$B$6:$B$205,SUMPRODUCT(EXACT('Номенклатура'!$A$6:$A$205,B1490)*(ROW('Номенклатура'!$A$6:$A$205)-5)))&amp;"")</f>
        <v/>
      </c>
      <c r="I1490" s="15" t="str">
        <f>IF(COUNTA(A1490:D1490,G1490)=0,"",IF(NOT(ISNUMBER(A1490)),"Укажите дату",IF(B1490="","Укажите код",IF(NOT(AND(ISTEXT(B1490),LEN(B1490)&gt;0,LEN(B1490)&lt;=30,ISNUMBER(FIND(LEFT(B1490,1),"ABCDEFGHIJKLMNOPQRSTUVWXYZ")),SUMPRODUCT((MID(B1490,{1,2,3,4,5,6,7,8,9,10,11,12,13,14,15,16,17,18,19,20,21,22,23,24,25,26,27,28,29,30},1)&lt;&gt;"")*ISERROR(FIND(MID(B1490,{1,2,3,4,5,6,7,8,9,10,11,12,13,14,15,16,17,18,19,20,21,22,23,24,25,26,27,28,29,30},1),"ABCDEFGHIJKLMNOPQRSTUVWXYZ0123456789-_")))=0,ISERROR(VALUE(B1490)))),"Недопустимый код: только латинские буквы A-Z в верхнем регистре, цифры, - и _; начало с буквы, до 30 символов (например MILK-001)",IF(SUMPRODUCT(--EXACT('Номенклатура'!$A$6:$A$205,B1490))=0,"Код не найден в номенклатуре",IF(SUMPRODUCT(--EXACT('Номенклатура'!$A$6:$A$205,B1490))&gt;1,"Код повторяется в номенклатуре",IF(ISNA(MATCH(C1490,{"Приход","Расход","Списание","Корректировка остатка"},0)),"Выберите тип операции",IF(NOT(ISNUMBER(D1490)),"Укажите количество",IF(D1490=0,"Количество не может быть 0",IF(AND(C1490&lt;&gt;"Корректировка остатка",D1490&lt;0),"Для этого типа количество положительное",IF(NOT(ISNUMBER('Номенклатура'!$C$2)),"Укажите дату начала учёта",IF(A1490&lt;INT('Номенклатура'!$C$2),"Раньше даты начала учёта: НЕ учтено",IF(AND(C1490="Корректировка остатка",TRIM(G1490)=""),"Учтено: добавьте пояснение","ОК")))))))))))))</f>
        <v/>
      </c>
    </row>
    <row r="1491" spans="1:9" x14ac:dyDescent="0.25">
      <c r="A1491" s="16"/>
      <c r="B1491" s="13"/>
      <c r="C1491" s="13"/>
      <c r="D1491" s="14"/>
      <c r="E1491" s="17" t="str">
        <f>IF(OR(B1491="",SUMPRODUCT(--EXACT('Номенклатура'!$A$6:$A$205,B1491))&lt;&gt;1),"",INDEX('Номенклатура'!$D$6:$D$205,SUMPRODUCT(EXACT('Номенклатура'!$A$6:$A$205,B1491)*(ROW('Номенклатура'!$A$6:$A$205)-5)))&amp;"")</f>
        <v/>
      </c>
      <c r="F1491" s="18" t="str">
        <f>IF(OR(I1491="ОК",I1491="Учтено: добавьте пояснение"),IF(C1491="Приход",D1491,IF(C1491="Корректировка остатка",D1491,-D1491)),"")</f>
        <v/>
      </c>
      <c r="G1491" s="13"/>
      <c r="H1491" s="15" t="str">
        <f>IF(OR(B1491="",SUMPRODUCT(--EXACT('Номенклатура'!$A$6:$A$205,B1491))&lt;&gt;1),"",INDEX('Номенклатура'!$B$6:$B$205,SUMPRODUCT(EXACT('Номенклатура'!$A$6:$A$205,B1491)*(ROW('Номенклатура'!$A$6:$A$205)-5)))&amp;"")</f>
        <v/>
      </c>
      <c r="I1491" s="15" t="str">
        <f>IF(COUNTA(A1491:D1491,G1491)=0,"",IF(NOT(ISNUMBER(A1491)),"Укажите дату",IF(B1491="","Укажите код",IF(NOT(AND(ISTEXT(B1491),LEN(B1491)&gt;0,LEN(B1491)&lt;=30,ISNUMBER(FIND(LEFT(B1491,1),"ABCDEFGHIJKLMNOPQRSTUVWXYZ")),SUMPRODUCT((MID(B1491,{1,2,3,4,5,6,7,8,9,10,11,12,13,14,15,16,17,18,19,20,21,22,23,24,25,26,27,28,29,30},1)&lt;&gt;"")*ISERROR(FIND(MID(B1491,{1,2,3,4,5,6,7,8,9,10,11,12,13,14,15,16,17,18,19,20,21,22,23,24,25,26,27,28,29,30},1),"ABCDEFGHIJKLMNOPQRSTUVWXYZ0123456789-_")))=0,ISERROR(VALUE(B1491)))),"Недопустимый код: только латинские буквы A-Z в верхнем регистре, цифры, - и _; начало с буквы, до 30 символов (например MILK-001)",IF(SUMPRODUCT(--EXACT('Номенклатура'!$A$6:$A$205,B1491))=0,"Код не найден в номенклатуре",IF(SUMPRODUCT(--EXACT('Номенклатура'!$A$6:$A$205,B1491))&gt;1,"Код повторяется в номенклатуре",IF(ISNA(MATCH(C1491,{"Приход","Расход","Списание","Корректировка остатка"},0)),"Выберите тип операции",IF(NOT(ISNUMBER(D1491)),"Укажите количество",IF(D1491=0,"Количество не может быть 0",IF(AND(C1491&lt;&gt;"Корректировка остатка",D1491&lt;0),"Для этого типа количество положительное",IF(NOT(ISNUMBER('Номенклатура'!$C$2)),"Укажите дату начала учёта",IF(A1491&lt;INT('Номенклатура'!$C$2),"Раньше даты начала учёта: НЕ учтено",IF(AND(C1491="Корректировка остатка",TRIM(G1491)=""),"Учтено: добавьте пояснение","ОК")))))))))))))</f>
        <v/>
      </c>
    </row>
    <row r="1492" spans="1:9" x14ac:dyDescent="0.25">
      <c r="A1492" s="16"/>
      <c r="B1492" s="13"/>
      <c r="C1492" s="13"/>
      <c r="D1492" s="14"/>
      <c r="E1492" s="17" t="str">
        <f>IF(OR(B1492="",SUMPRODUCT(--EXACT('Номенклатура'!$A$6:$A$205,B1492))&lt;&gt;1),"",INDEX('Номенклатура'!$D$6:$D$205,SUMPRODUCT(EXACT('Номенклатура'!$A$6:$A$205,B1492)*(ROW('Номенклатура'!$A$6:$A$205)-5)))&amp;"")</f>
        <v/>
      </c>
      <c r="F1492" s="18" t="str">
        <f>IF(OR(I1492="ОК",I1492="Учтено: добавьте пояснение"),IF(C1492="Приход",D1492,IF(C1492="Корректировка остатка",D1492,-D1492)),"")</f>
        <v/>
      </c>
      <c r="G1492" s="13"/>
      <c r="H1492" s="15" t="str">
        <f>IF(OR(B1492="",SUMPRODUCT(--EXACT('Номенклатура'!$A$6:$A$205,B1492))&lt;&gt;1),"",INDEX('Номенклатура'!$B$6:$B$205,SUMPRODUCT(EXACT('Номенклатура'!$A$6:$A$205,B1492)*(ROW('Номенклатура'!$A$6:$A$205)-5)))&amp;"")</f>
        <v/>
      </c>
      <c r="I1492" s="15" t="str">
        <f>IF(COUNTA(A1492:D1492,G1492)=0,"",IF(NOT(ISNUMBER(A1492)),"Укажите дату",IF(B1492="","Укажите код",IF(NOT(AND(ISTEXT(B1492),LEN(B1492)&gt;0,LEN(B1492)&lt;=30,ISNUMBER(FIND(LEFT(B1492,1),"ABCDEFGHIJKLMNOPQRSTUVWXYZ")),SUMPRODUCT((MID(B1492,{1,2,3,4,5,6,7,8,9,10,11,12,13,14,15,16,17,18,19,20,21,22,23,24,25,26,27,28,29,30},1)&lt;&gt;"")*ISERROR(FIND(MID(B1492,{1,2,3,4,5,6,7,8,9,10,11,12,13,14,15,16,17,18,19,20,21,22,23,24,25,26,27,28,29,30},1),"ABCDEFGHIJKLMNOPQRSTUVWXYZ0123456789-_")))=0,ISERROR(VALUE(B1492)))),"Недопустимый код: только латинские буквы A-Z в верхнем регистре, цифры, - и _; начало с буквы, до 30 символов (например MILK-001)",IF(SUMPRODUCT(--EXACT('Номенклатура'!$A$6:$A$205,B1492))=0,"Код не найден в номенклатуре",IF(SUMPRODUCT(--EXACT('Номенклатура'!$A$6:$A$205,B1492))&gt;1,"Код повторяется в номенклатуре",IF(ISNA(MATCH(C1492,{"Приход","Расход","Списание","Корректировка остатка"},0)),"Выберите тип операции",IF(NOT(ISNUMBER(D1492)),"Укажите количество",IF(D1492=0,"Количество не может быть 0",IF(AND(C1492&lt;&gt;"Корректировка остатка",D1492&lt;0),"Для этого типа количество положительное",IF(NOT(ISNUMBER('Номенклатура'!$C$2)),"Укажите дату начала учёта",IF(A1492&lt;INT('Номенклатура'!$C$2),"Раньше даты начала учёта: НЕ учтено",IF(AND(C1492="Корректировка остатка",TRIM(G1492)=""),"Учтено: добавьте пояснение","ОК")))))))))))))</f>
        <v/>
      </c>
    </row>
    <row r="1493" spans="1:9" x14ac:dyDescent="0.25">
      <c r="A1493" s="16"/>
      <c r="B1493" s="13"/>
      <c r="C1493" s="13"/>
      <c r="D1493" s="14"/>
      <c r="E1493" s="17" t="str">
        <f>IF(OR(B1493="",SUMPRODUCT(--EXACT('Номенклатура'!$A$6:$A$205,B1493))&lt;&gt;1),"",INDEX('Номенклатура'!$D$6:$D$205,SUMPRODUCT(EXACT('Номенклатура'!$A$6:$A$205,B1493)*(ROW('Номенклатура'!$A$6:$A$205)-5)))&amp;"")</f>
        <v/>
      </c>
      <c r="F1493" s="18" t="str">
        <f>IF(OR(I1493="ОК",I1493="Учтено: добавьте пояснение"),IF(C1493="Приход",D1493,IF(C1493="Корректировка остатка",D1493,-D1493)),"")</f>
        <v/>
      </c>
      <c r="G1493" s="13"/>
      <c r="H1493" s="15" t="str">
        <f>IF(OR(B1493="",SUMPRODUCT(--EXACT('Номенклатура'!$A$6:$A$205,B1493))&lt;&gt;1),"",INDEX('Номенклатура'!$B$6:$B$205,SUMPRODUCT(EXACT('Номенклатура'!$A$6:$A$205,B1493)*(ROW('Номенклатура'!$A$6:$A$205)-5)))&amp;"")</f>
        <v/>
      </c>
      <c r="I1493" s="15" t="str">
        <f>IF(COUNTA(A1493:D1493,G1493)=0,"",IF(NOT(ISNUMBER(A1493)),"Укажите дату",IF(B1493="","Укажите код",IF(NOT(AND(ISTEXT(B1493),LEN(B1493)&gt;0,LEN(B1493)&lt;=30,ISNUMBER(FIND(LEFT(B1493,1),"ABCDEFGHIJKLMNOPQRSTUVWXYZ")),SUMPRODUCT((MID(B1493,{1,2,3,4,5,6,7,8,9,10,11,12,13,14,15,16,17,18,19,20,21,22,23,24,25,26,27,28,29,30},1)&lt;&gt;"")*ISERROR(FIND(MID(B1493,{1,2,3,4,5,6,7,8,9,10,11,12,13,14,15,16,17,18,19,20,21,22,23,24,25,26,27,28,29,30},1),"ABCDEFGHIJKLMNOPQRSTUVWXYZ0123456789-_")))=0,ISERROR(VALUE(B1493)))),"Недопустимый код: только латинские буквы A-Z в верхнем регистре, цифры, - и _; начало с буквы, до 30 символов (например MILK-001)",IF(SUMPRODUCT(--EXACT('Номенклатура'!$A$6:$A$205,B1493))=0,"Код не найден в номенклатуре",IF(SUMPRODUCT(--EXACT('Номенклатура'!$A$6:$A$205,B1493))&gt;1,"Код повторяется в номенклатуре",IF(ISNA(MATCH(C1493,{"Приход","Расход","Списание","Корректировка остатка"},0)),"Выберите тип операции",IF(NOT(ISNUMBER(D1493)),"Укажите количество",IF(D1493=0,"Количество не может быть 0",IF(AND(C1493&lt;&gt;"Корректировка остатка",D1493&lt;0),"Для этого типа количество положительное",IF(NOT(ISNUMBER('Номенклатура'!$C$2)),"Укажите дату начала учёта",IF(A1493&lt;INT('Номенклатура'!$C$2),"Раньше даты начала учёта: НЕ учтено",IF(AND(C1493="Корректировка остатка",TRIM(G1493)=""),"Учтено: добавьте пояснение","ОК")))))))))))))</f>
        <v/>
      </c>
    </row>
    <row r="1494" spans="1:9" x14ac:dyDescent="0.25">
      <c r="A1494" s="16"/>
      <c r="B1494" s="13"/>
      <c r="C1494" s="13"/>
      <c r="D1494" s="14"/>
      <c r="E1494" s="17" t="str">
        <f>IF(OR(B1494="",SUMPRODUCT(--EXACT('Номенклатура'!$A$6:$A$205,B1494))&lt;&gt;1),"",INDEX('Номенклатура'!$D$6:$D$205,SUMPRODUCT(EXACT('Номенклатура'!$A$6:$A$205,B1494)*(ROW('Номенклатура'!$A$6:$A$205)-5)))&amp;"")</f>
        <v/>
      </c>
      <c r="F1494" s="18" t="str">
        <f>IF(OR(I1494="ОК",I1494="Учтено: добавьте пояснение"),IF(C1494="Приход",D1494,IF(C1494="Корректировка остатка",D1494,-D1494)),"")</f>
        <v/>
      </c>
      <c r="G1494" s="13"/>
      <c r="H1494" s="15" t="str">
        <f>IF(OR(B1494="",SUMPRODUCT(--EXACT('Номенклатура'!$A$6:$A$205,B1494))&lt;&gt;1),"",INDEX('Номенклатура'!$B$6:$B$205,SUMPRODUCT(EXACT('Номенклатура'!$A$6:$A$205,B1494)*(ROW('Номенклатура'!$A$6:$A$205)-5)))&amp;"")</f>
        <v/>
      </c>
      <c r="I1494" s="15" t="str">
        <f>IF(COUNTA(A1494:D1494,G1494)=0,"",IF(NOT(ISNUMBER(A1494)),"Укажите дату",IF(B1494="","Укажите код",IF(NOT(AND(ISTEXT(B1494),LEN(B1494)&gt;0,LEN(B1494)&lt;=30,ISNUMBER(FIND(LEFT(B1494,1),"ABCDEFGHIJKLMNOPQRSTUVWXYZ")),SUMPRODUCT((MID(B1494,{1,2,3,4,5,6,7,8,9,10,11,12,13,14,15,16,17,18,19,20,21,22,23,24,25,26,27,28,29,30},1)&lt;&gt;"")*ISERROR(FIND(MID(B1494,{1,2,3,4,5,6,7,8,9,10,11,12,13,14,15,16,17,18,19,20,21,22,23,24,25,26,27,28,29,30},1),"ABCDEFGHIJKLMNOPQRSTUVWXYZ0123456789-_")))=0,ISERROR(VALUE(B1494)))),"Недопустимый код: только латинские буквы A-Z в верхнем регистре, цифры, - и _; начало с буквы, до 30 символов (например MILK-001)",IF(SUMPRODUCT(--EXACT('Номенклатура'!$A$6:$A$205,B1494))=0,"Код не найден в номенклатуре",IF(SUMPRODUCT(--EXACT('Номенклатура'!$A$6:$A$205,B1494))&gt;1,"Код повторяется в номенклатуре",IF(ISNA(MATCH(C1494,{"Приход","Расход","Списание","Корректировка остатка"},0)),"Выберите тип операции",IF(NOT(ISNUMBER(D1494)),"Укажите количество",IF(D1494=0,"Количество не может быть 0",IF(AND(C1494&lt;&gt;"Корректировка остатка",D1494&lt;0),"Для этого типа количество положительное",IF(NOT(ISNUMBER('Номенклатура'!$C$2)),"Укажите дату начала учёта",IF(A1494&lt;INT('Номенклатура'!$C$2),"Раньше даты начала учёта: НЕ учтено",IF(AND(C1494="Корректировка остатка",TRIM(G1494)=""),"Учтено: добавьте пояснение","ОК")))))))))))))</f>
        <v/>
      </c>
    </row>
    <row r="1495" spans="1:9" x14ac:dyDescent="0.25">
      <c r="A1495" s="16"/>
      <c r="B1495" s="13"/>
      <c r="C1495" s="13"/>
      <c r="D1495" s="14"/>
      <c r="E1495" s="17" t="str">
        <f>IF(OR(B1495="",SUMPRODUCT(--EXACT('Номенклатура'!$A$6:$A$205,B1495))&lt;&gt;1),"",INDEX('Номенклатура'!$D$6:$D$205,SUMPRODUCT(EXACT('Номенклатура'!$A$6:$A$205,B1495)*(ROW('Номенклатура'!$A$6:$A$205)-5)))&amp;"")</f>
        <v/>
      </c>
      <c r="F1495" s="18" t="str">
        <f>IF(OR(I1495="ОК",I1495="Учтено: добавьте пояснение"),IF(C1495="Приход",D1495,IF(C1495="Корректировка остатка",D1495,-D1495)),"")</f>
        <v/>
      </c>
      <c r="G1495" s="13"/>
      <c r="H1495" s="15" t="str">
        <f>IF(OR(B1495="",SUMPRODUCT(--EXACT('Номенклатура'!$A$6:$A$205,B1495))&lt;&gt;1),"",INDEX('Номенклатура'!$B$6:$B$205,SUMPRODUCT(EXACT('Номенклатура'!$A$6:$A$205,B1495)*(ROW('Номенклатура'!$A$6:$A$205)-5)))&amp;"")</f>
        <v/>
      </c>
      <c r="I1495" s="15" t="str">
        <f>IF(COUNTA(A1495:D1495,G1495)=0,"",IF(NOT(ISNUMBER(A1495)),"Укажите дату",IF(B1495="","Укажите код",IF(NOT(AND(ISTEXT(B1495),LEN(B1495)&gt;0,LEN(B1495)&lt;=30,ISNUMBER(FIND(LEFT(B1495,1),"ABCDEFGHIJKLMNOPQRSTUVWXYZ")),SUMPRODUCT((MID(B1495,{1,2,3,4,5,6,7,8,9,10,11,12,13,14,15,16,17,18,19,20,21,22,23,24,25,26,27,28,29,30},1)&lt;&gt;"")*ISERROR(FIND(MID(B1495,{1,2,3,4,5,6,7,8,9,10,11,12,13,14,15,16,17,18,19,20,21,22,23,24,25,26,27,28,29,30},1),"ABCDEFGHIJKLMNOPQRSTUVWXYZ0123456789-_")))=0,ISERROR(VALUE(B1495)))),"Недопустимый код: только латинские буквы A-Z в верхнем регистре, цифры, - и _; начало с буквы, до 30 символов (например MILK-001)",IF(SUMPRODUCT(--EXACT('Номенклатура'!$A$6:$A$205,B1495))=0,"Код не найден в номенклатуре",IF(SUMPRODUCT(--EXACT('Номенклатура'!$A$6:$A$205,B1495))&gt;1,"Код повторяется в номенклатуре",IF(ISNA(MATCH(C1495,{"Приход","Расход","Списание","Корректировка остатка"},0)),"Выберите тип операции",IF(NOT(ISNUMBER(D1495)),"Укажите количество",IF(D1495=0,"Количество не может быть 0",IF(AND(C1495&lt;&gt;"Корректировка остатка",D1495&lt;0),"Для этого типа количество положительное",IF(NOT(ISNUMBER('Номенклатура'!$C$2)),"Укажите дату начала учёта",IF(A1495&lt;INT('Номенклатура'!$C$2),"Раньше даты начала учёта: НЕ учтено",IF(AND(C1495="Корректировка остатка",TRIM(G1495)=""),"Учтено: добавьте пояснение","ОК")))))))))))))</f>
        <v/>
      </c>
    </row>
    <row r="1496" spans="1:9" x14ac:dyDescent="0.25">
      <c r="A1496" s="16"/>
      <c r="B1496" s="13"/>
      <c r="C1496" s="13"/>
      <c r="D1496" s="14"/>
      <c r="E1496" s="17" t="str">
        <f>IF(OR(B1496="",SUMPRODUCT(--EXACT('Номенклатура'!$A$6:$A$205,B1496))&lt;&gt;1),"",INDEX('Номенклатура'!$D$6:$D$205,SUMPRODUCT(EXACT('Номенклатура'!$A$6:$A$205,B1496)*(ROW('Номенклатура'!$A$6:$A$205)-5)))&amp;"")</f>
        <v/>
      </c>
      <c r="F1496" s="18" t="str">
        <f>IF(OR(I1496="ОК",I1496="Учтено: добавьте пояснение"),IF(C1496="Приход",D1496,IF(C1496="Корректировка остатка",D1496,-D1496)),"")</f>
        <v/>
      </c>
      <c r="G1496" s="13"/>
      <c r="H1496" s="15" t="str">
        <f>IF(OR(B1496="",SUMPRODUCT(--EXACT('Номенклатура'!$A$6:$A$205,B1496))&lt;&gt;1),"",INDEX('Номенклатура'!$B$6:$B$205,SUMPRODUCT(EXACT('Номенклатура'!$A$6:$A$205,B1496)*(ROW('Номенклатура'!$A$6:$A$205)-5)))&amp;"")</f>
        <v/>
      </c>
      <c r="I1496" s="15" t="str">
        <f>IF(COUNTA(A1496:D1496,G1496)=0,"",IF(NOT(ISNUMBER(A1496)),"Укажите дату",IF(B1496="","Укажите код",IF(NOT(AND(ISTEXT(B1496),LEN(B1496)&gt;0,LEN(B1496)&lt;=30,ISNUMBER(FIND(LEFT(B1496,1),"ABCDEFGHIJKLMNOPQRSTUVWXYZ")),SUMPRODUCT((MID(B1496,{1,2,3,4,5,6,7,8,9,10,11,12,13,14,15,16,17,18,19,20,21,22,23,24,25,26,27,28,29,30},1)&lt;&gt;"")*ISERROR(FIND(MID(B1496,{1,2,3,4,5,6,7,8,9,10,11,12,13,14,15,16,17,18,19,20,21,22,23,24,25,26,27,28,29,30},1),"ABCDEFGHIJKLMNOPQRSTUVWXYZ0123456789-_")))=0,ISERROR(VALUE(B1496)))),"Недопустимый код: только латинские буквы A-Z в верхнем регистре, цифры, - и _; начало с буквы, до 30 символов (например MILK-001)",IF(SUMPRODUCT(--EXACT('Номенклатура'!$A$6:$A$205,B1496))=0,"Код не найден в номенклатуре",IF(SUMPRODUCT(--EXACT('Номенклатура'!$A$6:$A$205,B1496))&gt;1,"Код повторяется в номенклатуре",IF(ISNA(MATCH(C1496,{"Приход","Расход","Списание","Корректировка остатка"},0)),"Выберите тип операции",IF(NOT(ISNUMBER(D1496)),"Укажите количество",IF(D1496=0,"Количество не может быть 0",IF(AND(C1496&lt;&gt;"Корректировка остатка",D1496&lt;0),"Для этого типа количество положительное",IF(NOT(ISNUMBER('Номенклатура'!$C$2)),"Укажите дату начала учёта",IF(A1496&lt;INT('Номенклатура'!$C$2),"Раньше даты начала учёта: НЕ учтено",IF(AND(C1496="Корректировка остатка",TRIM(G1496)=""),"Учтено: добавьте пояснение","ОК")))))))))))))</f>
        <v/>
      </c>
    </row>
    <row r="1497" spans="1:9" x14ac:dyDescent="0.25">
      <c r="A1497" s="16"/>
      <c r="B1497" s="13"/>
      <c r="C1497" s="13"/>
      <c r="D1497" s="14"/>
      <c r="E1497" s="17" t="str">
        <f>IF(OR(B1497="",SUMPRODUCT(--EXACT('Номенклатура'!$A$6:$A$205,B1497))&lt;&gt;1),"",INDEX('Номенклатура'!$D$6:$D$205,SUMPRODUCT(EXACT('Номенклатура'!$A$6:$A$205,B1497)*(ROW('Номенклатура'!$A$6:$A$205)-5)))&amp;"")</f>
        <v/>
      </c>
      <c r="F1497" s="18" t="str">
        <f>IF(OR(I1497="ОК",I1497="Учтено: добавьте пояснение"),IF(C1497="Приход",D1497,IF(C1497="Корректировка остатка",D1497,-D1497)),"")</f>
        <v/>
      </c>
      <c r="G1497" s="13"/>
      <c r="H1497" s="15" t="str">
        <f>IF(OR(B1497="",SUMPRODUCT(--EXACT('Номенклатура'!$A$6:$A$205,B1497))&lt;&gt;1),"",INDEX('Номенклатура'!$B$6:$B$205,SUMPRODUCT(EXACT('Номенклатура'!$A$6:$A$205,B1497)*(ROW('Номенклатура'!$A$6:$A$205)-5)))&amp;"")</f>
        <v/>
      </c>
      <c r="I1497" s="15" t="str">
        <f>IF(COUNTA(A1497:D1497,G1497)=0,"",IF(NOT(ISNUMBER(A1497)),"Укажите дату",IF(B1497="","Укажите код",IF(NOT(AND(ISTEXT(B1497),LEN(B1497)&gt;0,LEN(B1497)&lt;=30,ISNUMBER(FIND(LEFT(B1497,1),"ABCDEFGHIJKLMNOPQRSTUVWXYZ")),SUMPRODUCT((MID(B1497,{1,2,3,4,5,6,7,8,9,10,11,12,13,14,15,16,17,18,19,20,21,22,23,24,25,26,27,28,29,30},1)&lt;&gt;"")*ISERROR(FIND(MID(B1497,{1,2,3,4,5,6,7,8,9,10,11,12,13,14,15,16,17,18,19,20,21,22,23,24,25,26,27,28,29,30},1),"ABCDEFGHIJKLMNOPQRSTUVWXYZ0123456789-_")))=0,ISERROR(VALUE(B1497)))),"Недопустимый код: только латинские буквы A-Z в верхнем регистре, цифры, - и _; начало с буквы, до 30 символов (например MILK-001)",IF(SUMPRODUCT(--EXACT('Номенклатура'!$A$6:$A$205,B1497))=0,"Код не найден в номенклатуре",IF(SUMPRODUCT(--EXACT('Номенклатура'!$A$6:$A$205,B1497))&gt;1,"Код повторяется в номенклатуре",IF(ISNA(MATCH(C1497,{"Приход","Расход","Списание","Корректировка остатка"},0)),"Выберите тип операции",IF(NOT(ISNUMBER(D1497)),"Укажите количество",IF(D1497=0,"Количество не может быть 0",IF(AND(C1497&lt;&gt;"Корректировка остатка",D1497&lt;0),"Для этого типа количество положительное",IF(NOT(ISNUMBER('Номенклатура'!$C$2)),"Укажите дату начала учёта",IF(A1497&lt;INT('Номенклатура'!$C$2),"Раньше даты начала учёта: НЕ учтено",IF(AND(C1497="Корректировка остатка",TRIM(G1497)=""),"Учтено: добавьте пояснение","ОК")))))))))))))</f>
        <v/>
      </c>
    </row>
    <row r="1498" spans="1:9" x14ac:dyDescent="0.25">
      <c r="A1498" s="16"/>
      <c r="B1498" s="13"/>
      <c r="C1498" s="13"/>
      <c r="D1498" s="14"/>
      <c r="E1498" s="17" t="str">
        <f>IF(OR(B1498="",SUMPRODUCT(--EXACT('Номенклатура'!$A$6:$A$205,B1498))&lt;&gt;1),"",INDEX('Номенклатура'!$D$6:$D$205,SUMPRODUCT(EXACT('Номенклатура'!$A$6:$A$205,B1498)*(ROW('Номенклатура'!$A$6:$A$205)-5)))&amp;"")</f>
        <v/>
      </c>
      <c r="F1498" s="18" t="str">
        <f>IF(OR(I1498="ОК",I1498="Учтено: добавьте пояснение"),IF(C1498="Приход",D1498,IF(C1498="Корректировка остатка",D1498,-D1498)),"")</f>
        <v/>
      </c>
      <c r="G1498" s="13"/>
      <c r="H1498" s="15" t="str">
        <f>IF(OR(B1498="",SUMPRODUCT(--EXACT('Номенклатура'!$A$6:$A$205,B1498))&lt;&gt;1),"",INDEX('Номенклатура'!$B$6:$B$205,SUMPRODUCT(EXACT('Номенклатура'!$A$6:$A$205,B1498)*(ROW('Номенклатура'!$A$6:$A$205)-5)))&amp;"")</f>
        <v/>
      </c>
      <c r="I1498" s="15" t="str">
        <f>IF(COUNTA(A1498:D1498,G1498)=0,"",IF(NOT(ISNUMBER(A1498)),"Укажите дату",IF(B1498="","Укажите код",IF(NOT(AND(ISTEXT(B1498),LEN(B1498)&gt;0,LEN(B1498)&lt;=30,ISNUMBER(FIND(LEFT(B1498,1),"ABCDEFGHIJKLMNOPQRSTUVWXYZ")),SUMPRODUCT((MID(B1498,{1,2,3,4,5,6,7,8,9,10,11,12,13,14,15,16,17,18,19,20,21,22,23,24,25,26,27,28,29,30},1)&lt;&gt;"")*ISERROR(FIND(MID(B1498,{1,2,3,4,5,6,7,8,9,10,11,12,13,14,15,16,17,18,19,20,21,22,23,24,25,26,27,28,29,30},1),"ABCDEFGHIJKLMNOPQRSTUVWXYZ0123456789-_")))=0,ISERROR(VALUE(B1498)))),"Недопустимый код: только латинские буквы A-Z в верхнем регистре, цифры, - и _; начало с буквы, до 30 символов (например MILK-001)",IF(SUMPRODUCT(--EXACT('Номенклатура'!$A$6:$A$205,B1498))=0,"Код не найден в номенклатуре",IF(SUMPRODUCT(--EXACT('Номенклатура'!$A$6:$A$205,B1498))&gt;1,"Код повторяется в номенклатуре",IF(ISNA(MATCH(C1498,{"Приход","Расход","Списание","Корректировка остатка"},0)),"Выберите тип операции",IF(NOT(ISNUMBER(D1498)),"Укажите количество",IF(D1498=0,"Количество не может быть 0",IF(AND(C1498&lt;&gt;"Корректировка остатка",D1498&lt;0),"Для этого типа количество положительное",IF(NOT(ISNUMBER('Номенклатура'!$C$2)),"Укажите дату начала учёта",IF(A1498&lt;INT('Номенклатура'!$C$2),"Раньше даты начала учёта: НЕ учтено",IF(AND(C1498="Корректировка остатка",TRIM(G1498)=""),"Учтено: добавьте пояснение","ОК")))))))))))))</f>
        <v/>
      </c>
    </row>
    <row r="1499" spans="1:9" x14ac:dyDescent="0.25">
      <c r="A1499" s="16"/>
      <c r="B1499" s="13"/>
      <c r="C1499" s="13"/>
      <c r="D1499" s="14"/>
      <c r="E1499" s="17" t="str">
        <f>IF(OR(B1499="",SUMPRODUCT(--EXACT('Номенклатура'!$A$6:$A$205,B1499))&lt;&gt;1),"",INDEX('Номенклатура'!$D$6:$D$205,SUMPRODUCT(EXACT('Номенклатура'!$A$6:$A$205,B1499)*(ROW('Номенклатура'!$A$6:$A$205)-5)))&amp;"")</f>
        <v/>
      </c>
      <c r="F1499" s="18" t="str">
        <f>IF(OR(I1499="ОК",I1499="Учтено: добавьте пояснение"),IF(C1499="Приход",D1499,IF(C1499="Корректировка остатка",D1499,-D1499)),"")</f>
        <v/>
      </c>
      <c r="G1499" s="13"/>
      <c r="H1499" s="15" t="str">
        <f>IF(OR(B1499="",SUMPRODUCT(--EXACT('Номенклатура'!$A$6:$A$205,B1499))&lt;&gt;1),"",INDEX('Номенклатура'!$B$6:$B$205,SUMPRODUCT(EXACT('Номенклатура'!$A$6:$A$205,B1499)*(ROW('Номенклатура'!$A$6:$A$205)-5)))&amp;"")</f>
        <v/>
      </c>
      <c r="I1499" s="15" t="str">
        <f>IF(COUNTA(A1499:D1499,G1499)=0,"",IF(NOT(ISNUMBER(A1499)),"Укажите дату",IF(B1499="","Укажите код",IF(NOT(AND(ISTEXT(B1499),LEN(B1499)&gt;0,LEN(B1499)&lt;=30,ISNUMBER(FIND(LEFT(B1499,1),"ABCDEFGHIJKLMNOPQRSTUVWXYZ")),SUMPRODUCT((MID(B1499,{1,2,3,4,5,6,7,8,9,10,11,12,13,14,15,16,17,18,19,20,21,22,23,24,25,26,27,28,29,30},1)&lt;&gt;"")*ISERROR(FIND(MID(B1499,{1,2,3,4,5,6,7,8,9,10,11,12,13,14,15,16,17,18,19,20,21,22,23,24,25,26,27,28,29,30},1),"ABCDEFGHIJKLMNOPQRSTUVWXYZ0123456789-_")))=0,ISERROR(VALUE(B1499)))),"Недопустимый код: только латинские буквы A-Z в верхнем регистре, цифры, - и _; начало с буквы, до 30 символов (например MILK-001)",IF(SUMPRODUCT(--EXACT('Номенклатура'!$A$6:$A$205,B1499))=0,"Код не найден в номенклатуре",IF(SUMPRODUCT(--EXACT('Номенклатура'!$A$6:$A$205,B1499))&gt;1,"Код повторяется в номенклатуре",IF(ISNA(MATCH(C1499,{"Приход","Расход","Списание","Корректировка остатка"},0)),"Выберите тип операции",IF(NOT(ISNUMBER(D1499)),"Укажите количество",IF(D1499=0,"Количество не может быть 0",IF(AND(C1499&lt;&gt;"Корректировка остатка",D1499&lt;0),"Для этого типа количество положительное",IF(NOT(ISNUMBER('Номенклатура'!$C$2)),"Укажите дату начала учёта",IF(A1499&lt;INT('Номенклатура'!$C$2),"Раньше даты начала учёта: НЕ учтено",IF(AND(C1499="Корректировка остатка",TRIM(G1499)=""),"Учтено: добавьте пояснение","ОК")))))))))))))</f>
        <v/>
      </c>
    </row>
    <row r="1500" spans="1:9" x14ac:dyDescent="0.25">
      <c r="A1500" s="16"/>
      <c r="B1500" s="13"/>
      <c r="C1500" s="13"/>
      <c r="D1500" s="14"/>
      <c r="E1500" s="17" t="str">
        <f>IF(OR(B1500="",SUMPRODUCT(--EXACT('Номенклатура'!$A$6:$A$205,B1500))&lt;&gt;1),"",INDEX('Номенклатура'!$D$6:$D$205,SUMPRODUCT(EXACT('Номенклатура'!$A$6:$A$205,B1500)*(ROW('Номенклатура'!$A$6:$A$205)-5)))&amp;"")</f>
        <v/>
      </c>
      <c r="F1500" s="18" t="str">
        <f>IF(OR(I1500="ОК",I1500="Учтено: добавьте пояснение"),IF(C1500="Приход",D1500,IF(C1500="Корректировка остатка",D1500,-D1500)),"")</f>
        <v/>
      </c>
      <c r="G1500" s="13"/>
      <c r="H1500" s="15" t="str">
        <f>IF(OR(B1500="",SUMPRODUCT(--EXACT('Номенклатура'!$A$6:$A$205,B1500))&lt;&gt;1),"",INDEX('Номенклатура'!$B$6:$B$205,SUMPRODUCT(EXACT('Номенклатура'!$A$6:$A$205,B1500)*(ROW('Номенклатура'!$A$6:$A$205)-5)))&amp;"")</f>
        <v/>
      </c>
      <c r="I1500" s="15" t="str">
        <f>IF(COUNTA(A1500:D1500,G1500)=0,"",IF(NOT(ISNUMBER(A1500)),"Укажите дату",IF(B1500="","Укажите код",IF(NOT(AND(ISTEXT(B1500),LEN(B1500)&gt;0,LEN(B1500)&lt;=30,ISNUMBER(FIND(LEFT(B1500,1),"ABCDEFGHIJKLMNOPQRSTUVWXYZ")),SUMPRODUCT((MID(B1500,{1,2,3,4,5,6,7,8,9,10,11,12,13,14,15,16,17,18,19,20,21,22,23,24,25,26,27,28,29,30},1)&lt;&gt;"")*ISERROR(FIND(MID(B1500,{1,2,3,4,5,6,7,8,9,10,11,12,13,14,15,16,17,18,19,20,21,22,23,24,25,26,27,28,29,30},1),"ABCDEFGHIJKLMNOPQRSTUVWXYZ0123456789-_")))=0,ISERROR(VALUE(B1500)))),"Недопустимый код: только латинские буквы A-Z в верхнем регистре, цифры, - и _; начало с буквы, до 30 символов (например MILK-001)",IF(SUMPRODUCT(--EXACT('Номенклатура'!$A$6:$A$205,B1500))=0,"Код не найден в номенклатуре",IF(SUMPRODUCT(--EXACT('Номенклатура'!$A$6:$A$205,B1500))&gt;1,"Код повторяется в номенклатуре",IF(ISNA(MATCH(C1500,{"Приход","Расход","Списание","Корректировка остатка"},0)),"Выберите тип операции",IF(NOT(ISNUMBER(D1500)),"Укажите количество",IF(D1500=0,"Количество не может быть 0",IF(AND(C1500&lt;&gt;"Корректировка остатка",D1500&lt;0),"Для этого типа количество положительное",IF(NOT(ISNUMBER('Номенклатура'!$C$2)),"Укажите дату начала учёта",IF(A1500&lt;INT('Номенклатура'!$C$2),"Раньше даты начала учёта: НЕ учтено",IF(AND(C1500="Корректировка остатка",TRIM(G1500)=""),"Учтено: добавьте пояснение","ОК")))))))))))))</f>
        <v/>
      </c>
    </row>
    <row r="1501" spans="1:9" x14ac:dyDescent="0.25">
      <c r="A1501" s="16"/>
      <c r="B1501" s="13"/>
      <c r="C1501" s="13"/>
      <c r="D1501" s="14"/>
      <c r="E1501" s="17" t="str">
        <f>IF(OR(B1501="",SUMPRODUCT(--EXACT('Номенклатура'!$A$6:$A$205,B1501))&lt;&gt;1),"",INDEX('Номенклатура'!$D$6:$D$205,SUMPRODUCT(EXACT('Номенклатура'!$A$6:$A$205,B1501)*(ROW('Номенклатура'!$A$6:$A$205)-5)))&amp;"")</f>
        <v/>
      </c>
      <c r="F1501" s="18" t="str">
        <f>IF(OR(I1501="ОК",I1501="Учтено: добавьте пояснение"),IF(C1501="Приход",D1501,IF(C1501="Корректировка остатка",D1501,-D1501)),"")</f>
        <v/>
      </c>
      <c r="G1501" s="13"/>
      <c r="H1501" s="15" t="str">
        <f>IF(OR(B1501="",SUMPRODUCT(--EXACT('Номенклатура'!$A$6:$A$205,B1501))&lt;&gt;1),"",INDEX('Номенклатура'!$B$6:$B$205,SUMPRODUCT(EXACT('Номенклатура'!$A$6:$A$205,B1501)*(ROW('Номенклатура'!$A$6:$A$205)-5)))&amp;"")</f>
        <v/>
      </c>
      <c r="I1501" s="15" t="str">
        <f>IF(COUNTA(A1501:D1501,G1501)=0,"",IF(NOT(ISNUMBER(A1501)),"Укажите дату",IF(B1501="","Укажите код",IF(NOT(AND(ISTEXT(B1501),LEN(B1501)&gt;0,LEN(B1501)&lt;=30,ISNUMBER(FIND(LEFT(B1501,1),"ABCDEFGHIJKLMNOPQRSTUVWXYZ")),SUMPRODUCT((MID(B1501,{1,2,3,4,5,6,7,8,9,10,11,12,13,14,15,16,17,18,19,20,21,22,23,24,25,26,27,28,29,30},1)&lt;&gt;"")*ISERROR(FIND(MID(B1501,{1,2,3,4,5,6,7,8,9,10,11,12,13,14,15,16,17,18,19,20,21,22,23,24,25,26,27,28,29,30},1),"ABCDEFGHIJKLMNOPQRSTUVWXYZ0123456789-_")))=0,ISERROR(VALUE(B1501)))),"Недопустимый код: только латинские буквы A-Z в верхнем регистре, цифры, - и _; начало с буквы, до 30 символов (например MILK-001)",IF(SUMPRODUCT(--EXACT('Номенклатура'!$A$6:$A$205,B1501))=0,"Код не найден в номенклатуре",IF(SUMPRODUCT(--EXACT('Номенклатура'!$A$6:$A$205,B1501))&gt;1,"Код повторяется в номенклатуре",IF(ISNA(MATCH(C1501,{"Приход","Расход","Списание","Корректировка остатка"},0)),"Выберите тип операции",IF(NOT(ISNUMBER(D1501)),"Укажите количество",IF(D1501=0,"Количество не может быть 0",IF(AND(C1501&lt;&gt;"Корректировка остатка",D1501&lt;0),"Для этого типа количество положительное",IF(NOT(ISNUMBER('Номенклатура'!$C$2)),"Укажите дату начала учёта",IF(A1501&lt;INT('Номенклатура'!$C$2),"Раньше даты начала учёта: НЕ учтено",IF(AND(C1501="Корректировка остатка",TRIM(G1501)=""),"Учтено: добавьте пояснение","ОК")))))))))))))</f>
        <v/>
      </c>
    </row>
    <row r="1502" spans="1:9" x14ac:dyDescent="0.25">
      <c r="A1502" s="16"/>
      <c r="B1502" s="13"/>
      <c r="C1502" s="13"/>
      <c r="D1502" s="14"/>
      <c r="E1502" s="17" t="str">
        <f>IF(OR(B1502="",SUMPRODUCT(--EXACT('Номенклатура'!$A$6:$A$205,B1502))&lt;&gt;1),"",INDEX('Номенклатура'!$D$6:$D$205,SUMPRODUCT(EXACT('Номенклатура'!$A$6:$A$205,B1502)*(ROW('Номенклатура'!$A$6:$A$205)-5)))&amp;"")</f>
        <v/>
      </c>
      <c r="F1502" s="18" t="str">
        <f>IF(OR(I1502="ОК",I1502="Учтено: добавьте пояснение"),IF(C1502="Приход",D1502,IF(C1502="Корректировка остатка",D1502,-D1502)),"")</f>
        <v/>
      </c>
      <c r="G1502" s="13"/>
      <c r="H1502" s="15" t="str">
        <f>IF(OR(B1502="",SUMPRODUCT(--EXACT('Номенклатура'!$A$6:$A$205,B1502))&lt;&gt;1),"",INDEX('Номенклатура'!$B$6:$B$205,SUMPRODUCT(EXACT('Номенклатура'!$A$6:$A$205,B1502)*(ROW('Номенклатура'!$A$6:$A$205)-5)))&amp;"")</f>
        <v/>
      </c>
      <c r="I1502" s="15" t="str">
        <f>IF(COUNTA(A1502:D1502,G1502)=0,"",IF(NOT(ISNUMBER(A1502)),"Укажите дату",IF(B1502="","Укажите код",IF(NOT(AND(ISTEXT(B1502),LEN(B1502)&gt;0,LEN(B1502)&lt;=30,ISNUMBER(FIND(LEFT(B1502,1),"ABCDEFGHIJKLMNOPQRSTUVWXYZ")),SUMPRODUCT((MID(B1502,{1,2,3,4,5,6,7,8,9,10,11,12,13,14,15,16,17,18,19,20,21,22,23,24,25,26,27,28,29,30},1)&lt;&gt;"")*ISERROR(FIND(MID(B1502,{1,2,3,4,5,6,7,8,9,10,11,12,13,14,15,16,17,18,19,20,21,22,23,24,25,26,27,28,29,30},1),"ABCDEFGHIJKLMNOPQRSTUVWXYZ0123456789-_")))=0,ISERROR(VALUE(B1502)))),"Недопустимый код: только латинские буквы A-Z в верхнем регистре, цифры, - и _; начало с буквы, до 30 символов (например MILK-001)",IF(SUMPRODUCT(--EXACT('Номенклатура'!$A$6:$A$205,B1502))=0,"Код не найден в номенклатуре",IF(SUMPRODUCT(--EXACT('Номенклатура'!$A$6:$A$205,B1502))&gt;1,"Код повторяется в номенклатуре",IF(ISNA(MATCH(C1502,{"Приход","Расход","Списание","Корректировка остатка"},0)),"Выберите тип операции",IF(NOT(ISNUMBER(D1502)),"Укажите количество",IF(D1502=0,"Количество не может быть 0",IF(AND(C1502&lt;&gt;"Корректировка остатка",D1502&lt;0),"Для этого типа количество положительное",IF(NOT(ISNUMBER('Номенклатура'!$C$2)),"Укажите дату начала учёта",IF(A1502&lt;INT('Номенклатура'!$C$2),"Раньше даты начала учёта: НЕ учтено",IF(AND(C1502="Корректировка остатка",TRIM(G1502)=""),"Учтено: добавьте пояснение","ОК")))))))))))))</f>
        <v/>
      </c>
    </row>
    <row r="1503" spans="1:9" x14ac:dyDescent="0.25">
      <c r="A1503" s="16"/>
      <c r="B1503" s="13"/>
      <c r="C1503" s="13"/>
      <c r="D1503" s="14"/>
      <c r="E1503" s="17" t="str">
        <f>IF(OR(B1503="",SUMPRODUCT(--EXACT('Номенклатура'!$A$6:$A$205,B1503))&lt;&gt;1),"",INDEX('Номенклатура'!$D$6:$D$205,SUMPRODUCT(EXACT('Номенклатура'!$A$6:$A$205,B1503)*(ROW('Номенклатура'!$A$6:$A$205)-5)))&amp;"")</f>
        <v/>
      </c>
      <c r="F1503" s="18" t="str">
        <f>IF(OR(I1503="ОК",I1503="Учтено: добавьте пояснение"),IF(C1503="Приход",D1503,IF(C1503="Корректировка остатка",D1503,-D1503)),"")</f>
        <v/>
      </c>
      <c r="G1503" s="13"/>
      <c r="H1503" s="15" t="str">
        <f>IF(OR(B1503="",SUMPRODUCT(--EXACT('Номенклатура'!$A$6:$A$205,B1503))&lt;&gt;1),"",INDEX('Номенклатура'!$B$6:$B$205,SUMPRODUCT(EXACT('Номенклатура'!$A$6:$A$205,B1503)*(ROW('Номенклатура'!$A$6:$A$205)-5)))&amp;"")</f>
        <v/>
      </c>
      <c r="I1503" s="15" t="str">
        <f>IF(COUNTA(A1503:D1503,G1503)=0,"",IF(NOT(ISNUMBER(A1503)),"Укажите дату",IF(B1503="","Укажите код",IF(NOT(AND(ISTEXT(B1503),LEN(B1503)&gt;0,LEN(B1503)&lt;=30,ISNUMBER(FIND(LEFT(B1503,1),"ABCDEFGHIJKLMNOPQRSTUVWXYZ")),SUMPRODUCT((MID(B1503,{1,2,3,4,5,6,7,8,9,10,11,12,13,14,15,16,17,18,19,20,21,22,23,24,25,26,27,28,29,30},1)&lt;&gt;"")*ISERROR(FIND(MID(B1503,{1,2,3,4,5,6,7,8,9,10,11,12,13,14,15,16,17,18,19,20,21,22,23,24,25,26,27,28,29,30},1),"ABCDEFGHIJKLMNOPQRSTUVWXYZ0123456789-_")))=0,ISERROR(VALUE(B1503)))),"Недопустимый код: только латинские буквы A-Z в верхнем регистре, цифры, - и _; начало с буквы, до 30 символов (например MILK-001)",IF(SUMPRODUCT(--EXACT('Номенклатура'!$A$6:$A$205,B1503))=0,"Код не найден в номенклатуре",IF(SUMPRODUCT(--EXACT('Номенклатура'!$A$6:$A$205,B1503))&gt;1,"Код повторяется в номенклатуре",IF(ISNA(MATCH(C1503,{"Приход","Расход","Списание","Корректировка остатка"},0)),"Выберите тип операции",IF(NOT(ISNUMBER(D1503)),"Укажите количество",IF(D1503=0,"Количество не может быть 0",IF(AND(C1503&lt;&gt;"Корректировка остатка",D1503&lt;0),"Для этого типа количество положительное",IF(NOT(ISNUMBER('Номенклатура'!$C$2)),"Укажите дату начала учёта",IF(A1503&lt;INT('Номенклатура'!$C$2),"Раньше даты начала учёта: НЕ учтено",IF(AND(C1503="Корректировка остатка",TRIM(G1503)=""),"Учтено: добавьте пояснение","ОК")))))))))))))</f>
        <v/>
      </c>
    </row>
    <row r="1504" spans="1:9" x14ac:dyDescent="0.25">
      <c r="A1504" s="16"/>
      <c r="B1504" s="13"/>
      <c r="C1504" s="13"/>
      <c r="D1504" s="14"/>
      <c r="E1504" s="17" t="str">
        <f>IF(OR(B1504="",SUMPRODUCT(--EXACT('Номенклатура'!$A$6:$A$205,B1504))&lt;&gt;1),"",INDEX('Номенклатура'!$D$6:$D$205,SUMPRODUCT(EXACT('Номенклатура'!$A$6:$A$205,B1504)*(ROW('Номенклатура'!$A$6:$A$205)-5)))&amp;"")</f>
        <v/>
      </c>
      <c r="F1504" s="18" t="str">
        <f>IF(OR(I1504="ОК",I1504="Учтено: добавьте пояснение"),IF(C1504="Приход",D1504,IF(C1504="Корректировка остатка",D1504,-D1504)),"")</f>
        <v/>
      </c>
      <c r="G1504" s="13"/>
      <c r="H1504" s="15" t="str">
        <f>IF(OR(B1504="",SUMPRODUCT(--EXACT('Номенклатура'!$A$6:$A$205,B1504))&lt;&gt;1),"",INDEX('Номенклатура'!$B$6:$B$205,SUMPRODUCT(EXACT('Номенклатура'!$A$6:$A$205,B1504)*(ROW('Номенклатура'!$A$6:$A$205)-5)))&amp;"")</f>
        <v/>
      </c>
      <c r="I1504" s="15" t="str">
        <f>IF(COUNTA(A1504:D1504,G1504)=0,"",IF(NOT(ISNUMBER(A1504)),"Укажите дату",IF(B1504="","Укажите код",IF(NOT(AND(ISTEXT(B1504),LEN(B1504)&gt;0,LEN(B1504)&lt;=30,ISNUMBER(FIND(LEFT(B1504,1),"ABCDEFGHIJKLMNOPQRSTUVWXYZ")),SUMPRODUCT((MID(B1504,{1,2,3,4,5,6,7,8,9,10,11,12,13,14,15,16,17,18,19,20,21,22,23,24,25,26,27,28,29,30},1)&lt;&gt;"")*ISERROR(FIND(MID(B1504,{1,2,3,4,5,6,7,8,9,10,11,12,13,14,15,16,17,18,19,20,21,22,23,24,25,26,27,28,29,30},1),"ABCDEFGHIJKLMNOPQRSTUVWXYZ0123456789-_")))=0,ISERROR(VALUE(B1504)))),"Недопустимый код: только латинские буквы A-Z в верхнем регистре, цифры, - и _; начало с буквы, до 30 символов (например MILK-001)",IF(SUMPRODUCT(--EXACT('Номенклатура'!$A$6:$A$205,B1504))=0,"Код не найден в номенклатуре",IF(SUMPRODUCT(--EXACT('Номенклатура'!$A$6:$A$205,B1504))&gt;1,"Код повторяется в номенклатуре",IF(ISNA(MATCH(C1504,{"Приход","Расход","Списание","Корректировка остатка"},0)),"Выберите тип операции",IF(NOT(ISNUMBER(D1504)),"Укажите количество",IF(D1504=0,"Количество не может быть 0",IF(AND(C1504&lt;&gt;"Корректировка остатка",D1504&lt;0),"Для этого типа количество положительное",IF(NOT(ISNUMBER('Номенклатура'!$C$2)),"Укажите дату начала учёта",IF(A1504&lt;INT('Номенклатура'!$C$2),"Раньше даты начала учёта: НЕ учтено",IF(AND(C1504="Корректировка остатка",TRIM(G1504)=""),"Учтено: добавьте пояснение","ОК")))))))))))))</f>
        <v/>
      </c>
    </row>
    <row r="1505" spans="1:9" x14ac:dyDescent="0.25">
      <c r="A1505" s="16"/>
      <c r="B1505" s="13"/>
      <c r="C1505" s="13"/>
      <c r="D1505" s="14"/>
      <c r="E1505" s="17" t="str">
        <f>IF(OR(B1505="",SUMPRODUCT(--EXACT('Номенклатура'!$A$6:$A$205,B1505))&lt;&gt;1),"",INDEX('Номенклатура'!$D$6:$D$205,SUMPRODUCT(EXACT('Номенклатура'!$A$6:$A$205,B1505)*(ROW('Номенклатура'!$A$6:$A$205)-5)))&amp;"")</f>
        <v/>
      </c>
      <c r="F1505" s="18" t="str">
        <f>IF(OR(I1505="ОК",I1505="Учтено: добавьте пояснение"),IF(C1505="Приход",D1505,IF(C1505="Корректировка остатка",D1505,-D1505)),"")</f>
        <v/>
      </c>
      <c r="G1505" s="13"/>
      <c r="H1505" s="15" t="str">
        <f>IF(OR(B1505="",SUMPRODUCT(--EXACT('Номенклатура'!$A$6:$A$205,B1505))&lt;&gt;1),"",INDEX('Номенклатура'!$B$6:$B$205,SUMPRODUCT(EXACT('Номенклатура'!$A$6:$A$205,B1505)*(ROW('Номенклатура'!$A$6:$A$205)-5)))&amp;"")</f>
        <v/>
      </c>
      <c r="I1505" s="15" t="str">
        <f>IF(COUNTA(A1505:D1505,G1505)=0,"",IF(NOT(ISNUMBER(A1505)),"Укажите дату",IF(B1505="","Укажите код",IF(NOT(AND(ISTEXT(B1505),LEN(B1505)&gt;0,LEN(B1505)&lt;=30,ISNUMBER(FIND(LEFT(B1505,1),"ABCDEFGHIJKLMNOPQRSTUVWXYZ")),SUMPRODUCT((MID(B1505,{1,2,3,4,5,6,7,8,9,10,11,12,13,14,15,16,17,18,19,20,21,22,23,24,25,26,27,28,29,30},1)&lt;&gt;"")*ISERROR(FIND(MID(B1505,{1,2,3,4,5,6,7,8,9,10,11,12,13,14,15,16,17,18,19,20,21,22,23,24,25,26,27,28,29,30},1),"ABCDEFGHIJKLMNOPQRSTUVWXYZ0123456789-_")))=0,ISERROR(VALUE(B1505)))),"Недопустимый код: только латинские буквы A-Z в верхнем регистре, цифры, - и _; начало с буквы, до 30 символов (например MILK-001)",IF(SUMPRODUCT(--EXACT('Номенклатура'!$A$6:$A$205,B1505))=0,"Код не найден в номенклатуре",IF(SUMPRODUCT(--EXACT('Номенклатура'!$A$6:$A$205,B1505))&gt;1,"Код повторяется в номенклатуре",IF(ISNA(MATCH(C1505,{"Приход","Расход","Списание","Корректировка остатка"},0)),"Выберите тип операции",IF(NOT(ISNUMBER(D1505)),"Укажите количество",IF(D1505=0,"Количество не может быть 0",IF(AND(C1505&lt;&gt;"Корректировка остатка",D1505&lt;0),"Для этого типа количество положительное",IF(NOT(ISNUMBER('Номенклатура'!$C$2)),"Укажите дату начала учёта",IF(A1505&lt;INT('Номенклатура'!$C$2),"Раньше даты начала учёта: НЕ учтено",IF(AND(C1505="Корректировка остатка",TRIM(G1505)=""),"Учтено: добавьте пояснение","ОК")))))))))))))</f>
        <v/>
      </c>
    </row>
    <row r="1506" spans="1:9" x14ac:dyDescent="0.25">
      <c r="A1506" s="16"/>
      <c r="B1506" s="13"/>
      <c r="C1506" s="13"/>
      <c r="D1506" s="14"/>
      <c r="E1506" s="17" t="str">
        <f>IF(OR(B1506="",SUMPRODUCT(--EXACT('Номенклатура'!$A$6:$A$205,B1506))&lt;&gt;1),"",INDEX('Номенклатура'!$D$6:$D$205,SUMPRODUCT(EXACT('Номенклатура'!$A$6:$A$205,B1506)*(ROW('Номенклатура'!$A$6:$A$205)-5)))&amp;"")</f>
        <v/>
      </c>
      <c r="F1506" s="18" t="str">
        <f>IF(OR(I1506="ОК",I1506="Учтено: добавьте пояснение"),IF(C1506="Приход",D1506,IF(C1506="Корректировка остатка",D1506,-D1506)),"")</f>
        <v/>
      </c>
      <c r="G1506" s="13"/>
      <c r="H1506" s="15" t="str">
        <f>IF(OR(B1506="",SUMPRODUCT(--EXACT('Номенклатура'!$A$6:$A$205,B1506))&lt;&gt;1),"",INDEX('Номенклатура'!$B$6:$B$205,SUMPRODUCT(EXACT('Номенклатура'!$A$6:$A$205,B1506)*(ROW('Номенклатура'!$A$6:$A$205)-5)))&amp;"")</f>
        <v/>
      </c>
      <c r="I1506" s="15" t="str">
        <f>IF(COUNTA(A1506:D1506,G1506)=0,"",IF(NOT(ISNUMBER(A1506)),"Укажите дату",IF(B1506="","Укажите код",IF(NOT(AND(ISTEXT(B1506),LEN(B1506)&gt;0,LEN(B1506)&lt;=30,ISNUMBER(FIND(LEFT(B1506,1),"ABCDEFGHIJKLMNOPQRSTUVWXYZ")),SUMPRODUCT((MID(B1506,{1,2,3,4,5,6,7,8,9,10,11,12,13,14,15,16,17,18,19,20,21,22,23,24,25,26,27,28,29,30},1)&lt;&gt;"")*ISERROR(FIND(MID(B1506,{1,2,3,4,5,6,7,8,9,10,11,12,13,14,15,16,17,18,19,20,21,22,23,24,25,26,27,28,29,30},1),"ABCDEFGHIJKLMNOPQRSTUVWXYZ0123456789-_")))=0,ISERROR(VALUE(B1506)))),"Недопустимый код: только латинские буквы A-Z в верхнем регистре, цифры, - и _; начало с буквы, до 30 символов (например MILK-001)",IF(SUMPRODUCT(--EXACT('Номенклатура'!$A$6:$A$205,B1506))=0,"Код не найден в номенклатуре",IF(SUMPRODUCT(--EXACT('Номенклатура'!$A$6:$A$205,B1506))&gt;1,"Код повторяется в номенклатуре",IF(ISNA(MATCH(C1506,{"Приход","Расход","Списание","Корректировка остатка"},0)),"Выберите тип операции",IF(NOT(ISNUMBER(D1506)),"Укажите количество",IF(D1506=0,"Количество не может быть 0",IF(AND(C1506&lt;&gt;"Корректировка остатка",D1506&lt;0),"Для этого типа количество положительное",IF(NOT(ISNUMBER('Номенклатура'!$C$2)),"Укажите дату начала учёта",IF(A1506&lt;INT('Номенклатура'!$C$2),"Раньше даты начала учёта: НЕ учтено",IF(AND(C1506="Корректировка остатка",TRIM(G1506)=""),"Учтено: добавьте пояснение","ОК")))))))))))))</f>
        <v/>
      </c>
    </row>
    <row r="1507" spans="1:9" x14ac:dyDescent="0.25">
      <c r="A1507" s="16"/>
      <c r="B1507" s="13"/>
      <c r="C1507" s="13"/>
      <c r="D1507" s="14"/>
      <c r="E1507" s="17" t="str">
        <f>IF(OR(B1507="",SUMPRODUCT(--EXACT('Номенклатура'!$A$6:$A$205,B1507))&lt;&gt;1),"",INDEX('Номенклатура'!$D$6:$D$205,SUMPRODUCT(EXACT('Номенклатура'!$A$6:$A$205,B1507)*(ROW('Номенклатура'!$A$6:$A$205)-5)))&amp;"")</f>
        <v/>
      </c>
      <c r="F1507" s="18" t="str">
        <f>IF(OR(I1507="ОК",I1507="Учтено: добавьте пояснение"),IF(C1507="Приход",D1507,IF(C1507="Корректировка остатка",D1507,-D1507)),"")</f>
        <v/>
      </c>
      <c r="G1507" s="13"/>
      <c r="H1507" s="15" t="str">
        <f>IF(OR(B1507="",SUMPRODUCT(--EXACT('Номенклатура'!$A$6:$A$205,B1507))&lt;&gt;1),"",INDEX('Номенклатура'!$B$6:$B$205,SUMPRODUCT(EXACT('Номенклатура'!$A$6:$A$205,B1507)*(ROW('Номенклатура'!$A$6:$A$205)-5)))&amp;"")</f>
        <v/>
      </c>
      <c r="I1507" s="15" t="str">
        <f>IF(COUNTA(A1507:D1507,G1507)=0,"",IF(NOT(ISNUMBER(A1507)),"Укажите дату",IF(B1507="","Укажите код",IF(NOT(AND(ISTEXT(B1507),LEN(B1507)&gt;0,LEN(B1507)&lt;=30,ISNUMBER(FIND(LEFT(B1507,1),"ABCDEFGHIJKLMNOPQRSTUVWXYZ")),SUMPRODUCT((MID(B1507,{1,2,3,4,5,6,7,8,9,10,11,12,13,14,15,16,17,18,19,20,21,22,23,24,25,26,27,28,29,30},1)&lt;&gt;"")*ISERROR(FIND(MID(B1507,{1,2,3,4,5,6,7,8,9,10,11,12,13,14,15,16,17,18,19,20,21,22,23,24,25,26,27,28,29,30},1),"ABCDEFGHIJKLMNOPQRSTUVWXYZ0123456789-_")))=0,ISERROR(VALUE(B1507)))),"Недопустимый код: только латинские буквы A-Z в верхнем регистре, цифры, - и _; начало с буквы, до 30 символов (например MILK-001)",IF(SUMPRODUCT(--EXACT('Номенклатура'!$A$6:$A$205,B1507))=0,"Код не найден в номенклатуре",IF(SUMPRODUCT(--EXACT('Номенклатура'!$A$6:$A$205,B1507))&gt;1,"Код повторяется в номенклатуре",IF(ISNA(MATCH(C1507,{"Приход","Расход","Списание","Корректировка остатка"},0)),"Выберите тип операции",IF(NOT(ISNUMBER(D1507)),"Укажите количество",IF(D1507=0,"Количество не может быть 0",IF(AND(C1507&lt;&gt;"Корректировка остатка",D1507&lt;0),"Для этого типа количество положительное",IF(NOT(ISNUMBER('Номенклатура'!$C$2)),"Укажите дату начала учёта",IF(A1507&lt;INT('Номенклатура'!$C$2),"Раньше даты начала учёта: НЕ учтено",IF(AND(C1507="Корректировка остатка",TRIM(G1507)=""),"Учтено: добавьте пояснение","ОК")))))))))))))</f>
        <v/>
      </c>
    </row>
    <row r="1508" spans="1:9" x14ac:dyDescent="0.25">
      <c r="A1508" s="16"/>
      <c r="B1508" s="13"/>
      <c r="C1508" s="13"/>
      <c r="D1508" s="14"/>
      <c r="E1508" s="17" t="str">
        <f>IF(OR(B1508="",SUMPRODUCT(--EXACT('Номенклатура'!$A$6:$A$205,B1508))&lt;&gt;1),"",INDEX('Номенклатура'!$D$6:$D$205,SUMPRODUCT(EXACT('Номенклатура'!$A$6:$A$205,B1508)*(ROW('Номенклатура'!$A$6:$A$205)-5)))&amp;"")</f>
        <v/>
      </c>
      <c r="F1508" s="18" t="str">
        <f>IF(OR(I1508="ОК",I1508="Учтено: добавьте пояснение"),IF(C1508="Приход",D1508,IF(C1508="Корректировка остатка",D1508,-D1508)),"")</f>
        <v/>
      </c>
      <c r="G1508" s="13"/>
      <c r="H1508" s="15" t="str">
        <f>IF(OR(B1508="",SUMPRODUCT(--EXACT('Номенклатура'!$A$6:$A$205,B1508))&lt;&gt;1),"",INDEX('Номенклатура'!$B$6:$B$205,SUMPRODUCT(EXACT('Номенклатура'!$A$6:$A$205,B1508)*(ROW('Номенклатура'!$A$6:$A$205)-5)))&amp;"")</f>
        <v/>
      </c>
      <c r="I1508" s="15" t="str">
        <f>IF(COUNTA(A1508:D1508,G1508)=0,"",IF(NOT(ISNUMBER(A1508)),"Укажите дату",IF(B1508="","Укажите код",IF(NOT(AND(ISTEXT(B1508),LEN(B1508)&gt;0,LEN(B1508)&lt;=30,ISNUMBER(FIND(LEFT(B1508,1),"ABCDEFGHIJKLMNOPQRSTUVWXYZ")),SUMPRODUCT((MID(B1508,{1,2,3,4,5,6,7,8,9,10,11,12,13,14,15,16,17,18,19,20,21,22,23,24,25,26,27,28,29,30},1)&lt;&gt;"")*ISERROR(FIND(MID(B1508,{1,2,3,4,5,6,7,8,9,10,11,12,13,14,15,16,17,18,19,20,21,22,23,24,25,26,27,28,29,30},1),"ABCDEFGHIJKLMNOPQRSTUVWXYZ0123456789-_")))=0,ISERROR(VALUE(B1508)))),"Недопустимый код: только латинские буквы A-Z в верхнем регистре, цифры, - и _; начало с буквы, до 30 символов (например MILK-001)",IF(SUMPRODUCT(--EXACT('Номенклатура'!$A$6:$A$205,B1508))=0,"Код не найден в номенклатуре",IF(SUMPRODUCT(--EXACT('Номенклатура'!$A$6:$A$205,B1508))&gt;1,"Код повторяется в номенклатуре",IF(ISNA(MATCH(C1508,{"Приход","Расход","Списание","Корректировка остатка"},0)),"Выберите тип операции",IF(NOT(ISNUMBER(D1508)),"Укажите количество",IF(D1508=0,"Количество не может быть 0",IF(AND(C1508&lt;&gt;"Корректировка остатка",D1508&lt;0),"Для этого типа количество положительное",IF(NOT(ISNUMBER('Номенклатура'!$C$2)),"Укажите дату начала учёта",IF(A1508&lt;INT('Номенклатура'!$C$2),"Раньше даты начала учёта: НЕ учтено",IF(AND(C1508="Корректировка остатка",TRIM(G1508)=""),"Учтено: добавьте пояснение","ОК")))))))))))))</f>
        <v/>
      </c>
    </row>
    <row r="1509" spans="1:9" x14ac:dyDescent="0.25">
      <c r="A1509" s="16"/>
      <c r="B1509" s="13"/>
      <c r="C1509" s="13"/>
      <c r="D1509" s="14"/>
      <c r="E1509" s="17" t="str">
        <f>IF(OR(B1509="",SUMPRODUCT(--EXACT('Номенклатура'!$A$6:$A$205,B1509))&lt;&gt;1),"",INDEX('Номенклатура'!$D$6:$D$205,SUMPRODUCT(EXACT('Номенклатура'!$A$6:$A$205,B1509)*(ROW('Номенклатура'!$A$6:$A$205)-5)))&amp;"")</f>
        <v/>
      </c>
      <c r="F1509" s="18" t="str">
        <f>IF(OR(I1509="ОК",I1509="Учтено: добавьте пояснение"),IF(C1509="Приход",D1509,IF(C1509="Корректировка остатка",D1509,-D1509)),"")</f>
        <v/>
      </c>
      <c r="G1509" s="13"/>
      <c r="H1509" s="15" t="str">
        <f>IF(OR(B1509="",SUMPRODUCT(--EXACT('Номенклатура'!$A$6:$A$205,B1509))&lt;&gt;1),"",INDEX('Номенклатура'!$B$6:$B$205,SUMPRODUCT(EXACT('Номенклатура'!$A$6:$A$205,B1509)*(ROW('Номенклатура'!$A$6:$A$205)-5)))&amp;"")</f>
        <v/>
      </c>
      <c r="I1509" s="15" t="str">
        <f>IF(COUNTA(A1509:D1509,G1509)=0,"",IF(NOT(ISNUMBER(A1509)),"Укажите дату",IF(B1509="","Укажите код",IF(NOT(AND(ISTEXT(B1509),LEN(B1509)&gt;0,LEN(B1509)&lt;=30,ISNUMBER(FIND(LEFT(B1509,1),"ABCDEFGHIJKLMNOPQRSTUVWXYZ")),SUMPRODUCT((MID(B1509,{1,2,3,4,5,6,7,8,9,10,11,12,13,14,15,16,17,18,19,20,21,22,23,24,25,26,27,28,29,30},1)&lt;&gt;"")*ISERROR(FIND(MID(B1509,{1,2,3,4,5,6,7,8,9,10,11,12,13,14,15,16,17,18,19,20,21,22,23,24,25,26,27,28,29,30},1),"ABCDEFGHIJKLMNOPQRSTUVWXYZ0123456789-_")))=0,ISERROR(VALUE(B1509)))),"Недопустимый код: только латинские буквы A-Z в верхнем регистре, цифры, - и _; начало с буквы, до 30 символов (например MILK-001)",IF(SUMPRODUCT(--EXACT('Номенклатура'!$A$6:$A$205,B1509))=0,"Код не найден в номенклатуре",IF(SUMPRODUCT(--EXACT('Номенклатура'!$A$6:$A$205,B1509))&gt;1,"Код повторяется в номенклатуре",IF(ISNA(MATCH(C1509,{"Приход","Расход","Списание","Корректировка остатка"},0)),"Выберите тип операции",IF(NOT(ISNUMBER(D1509)),"Укажите количество",IF(D1509=0,"Количество не может быть 0",IF(AND(C1509&lt;&gt;"Корректировка остатка",D1509&lt;0),"Для этого типа количество положительное",IF(NOT(ISNUMBER('Номенклатура'!$C$2)),"Укажите дату начала учёта",IF(A1509&lt;INT('Номенклатура'!$C$2),"Раньше даты начала учёта: НЕ учтено",IF(AND(C1509="Корректировка остатка",TRIM(G1509)=""),"Учтено: добавьте пояснение","ОК")))))))))))))</f>
        <v/>
      </c>
    </row>
    <row r="1510" spans="1:9" x14ac:dyDescent="0.25">
      <c r="A1510" s="16"/>
      <c r="B1510" s="13"/>
      <c r="C1510" s="13"/>
      <c r="D1510" s="14"/>
      <c r="E1510" s="17" t="str">
        <f>IF(OR(B1510="",SUMPRODUCT(--EXACT('Номенклатура'!$A$6:$A$205,B1510))&lt;&gt;1),"",INDEX('Номенклатура'!$D$6:$D$205,SUMPRODUCT(EXACT('Номенклатура'!$A$6:$A$205,B1510)*(ROW('Номенклатура'!$A$6:$A$205)-5)))&amp;"")</f>
        <v/>
      </c>
      <c r="F1510" s="18" t="str">
        <f>IF(OR(I1510="ОК",I1510="Учтено: добавьте пояснение"),IF(C1510="Приход",D1510,IF(C1510="Корректировка остатка",D1510,-D1510)),"")</f>
        <v/>
      </c>
      <c r="G1510" s="13"/>
      <c r="H1510" s="15" t="str">
        <f>IF(OR(B1510="",SUMPRODUCT(--EXACT('Номенклатура'!$A$6:$A$205,B1510))&lt;&gt;1),"",INDEX('Номенклатура'!$B$6:$B$205,SUMPRODUCT(EXACT('Номенклатура'!$A$6:$A$205,B1510)*(ROW('Номенклатура'!$A$6:$A$205)-5)))&amp;"")</f>
        <v/>
      </c>
      <c r="I1510" s="15" t="str">
        <f>IF(COUNTA(A1510:D1510,G1510)=0,"",IF(NOT(ISNUMBER(A1510)),"Укажите дату",IF(B1510="","Укажите код",IF(NOT(AND(ISTEXT(B1510),LEN(B1510)&gt;0,LEN(B1510)&lt;=30,ISNUMBER(FIND(LEFT(B1510,1),"ABCDEFGHIJKLMNOPQRSTUVWXYZ")),SUMPRODUCT((MID(B1510,{1,2,3,4,5,6,7,8,9,10,11,12,13,14,15,16,17,18,19,20,21,22,23,24,25,26,27,28,29,30},1)&lt;&gt;"")*ISERROR(FIND(MID(B1510,{1,2,3,4,5,6,7,8,9,10,11,12,13,14,15,16,17,18,19,20,21,22,23,24,25,26,27,28,29,30},1),"ABCDEFGHIJKLMNOPQRSTUVWXYZ0123456789-_")))=0,ISERROR(VALUE(B1510)))),"Недопустимый код: только латинские буквы A-Z в верхнем регистре, цифры, - и _; начало с буквы, до 30 символов (например MILK-001)",IF(SUMPRODUCT(--EXACT('Номенклатура'!$A$6:$A$205,B1510))=0,"Код не найден в номенклатуре",IF(SUMPRODUCT(--EXACT('Номенклатура'!$A$6:$A$205,B1510))&gt;1,"Код повторяется в номенклатуре",IF(ISNA(MATCH(C1510,{"Приход","Расход","Списание","Корректировка остатка"},0)),"Выберите тип операции",IF(NOT(ISNUMBER(D1510)),"Укажите количество",IF(D1510=0,"Количество не может быть 0",IF(AND(C1510&lt;&gt;"Корректировка остатка",D1510&lt;0),"Для этого типа количество положительное",IF(NOT(ISNUMBER('Номенклатура'!$C$2)),"Укажите дату начала учёта",IF(A1510&lt;INT('Номенклатура'!$C$2),"Раньше даты начала учёта: НЕ учтено",IF(AND(C1510="Корректировка остатка",TRIM(G1510)=""),"Учтено: добавьте пояснение","ОК")))))))))))))</f>
        <v/>
      </c>
    </row>
    <row r="1511" spans="1:9" x14ac:dyDescent="0.25">
      <c r="A1511" s="16"/>
      <c r="B1511" s="13"/>
      <c r="C1511" s="13"/>
      <c r="D1511" s="14"/>
      <c r="E1511" s="17" t="str">
        <f>IF(OR(B1511="",SUMPRODUCT(--EXACT('Номенклатура'!$A$6:$A$205,B1511))&lt;&gt;1),"",INDEX('Номенклатура'!$D$6:$D$205,SUMPRODUCT(EXACT('Номенклатура'!$A$6:$A$205,B1511)*(ROW('Номенклатура'!$A$6:$A$205)-5)))&amp;"")</f>
        <v/>
      </c>
      <c r="F1511" s="18" t="str">
        <f>IF(OR(I1511="ОК",I1511="Учтено: добавьте пояснение"),IF(C1511="Приход",D1511,IF(C1511="Корректировка остатка",D1511,-D1511)),"")</f>
        <v/>
      </c>
      <c r="G1511" s="13"/>
      <c r="H1511" s="15" t="str">
        <f>IF(OR(B1511="",SUMPRODUCT(--EXACT('Номенклатура'!$A$6:$A$205,B1511))&lt;&gt;1),"",INDEX('Номенклатура'!$B$6:$B$205,SUMPRODUCT(EXACT('Номенклатура'!$A$6:$A$205,B1511)*(ROW('Номенклатура'!$A$6:$A$205)-5)))&amp;"")</f>
        <v/>
      </c>
      <c r="I1511" s="15" t="str">
        <f>IF(COUNTA(A1511:D1511,G1511)=0,"",IF(NOT(ISNUMBER(A1511)),"Укажите дату",IF(B1511="","Укажите код",IF(NOT(AND(ISTEXT(B1511),LEN(B1511)&gt;0,LEN(B1511)&lt;=30,ISNUMBER(FIND(LEFT(B1511,1),"ABCDEFGHIJKLMNOPQRSTUVWXYZ")),SUMPRODUCT((MID(B1511,{1,2,3,4,5,6,7,8,9,10,11,12,13,14,15,16,17,18,19,20,21,22,23,24,25,26,27,28,29,30},1)&lt;&gt;"")*ISERROR(FIND(MID(B1511,{1,2,3,4,5,6,7,8,9,10,11,12,13,14,15,16,17,18,19,20,21,22,23,24,25,26,27,28,29,30},1),"ABCDEFGHIJKLMNOPQRSTUVWXYZ0123456789-_")))=0,ISERROR(VALUE(B1511)))),"Недопустимый код: только латинские буквы A-Z в верхнем регистре, цифры, - и _; начало с буквы, до 30 символов (например MILK-001)",IF(SUMPRODUCT(--EXACT('Номенклатура'!$A$6:$A$205,B1511))=0,"Код не найден в номенклатуре",IF(SUMPRODUCT(--EXACT('Номенклатура'!$A$6:$A$205,B1511))&gt;1,"Код повторяется в номенклатуре",IF(ISNA(MATCH(C1511,{"Приход","Расход","Списание","Корректировка остатка"},0)),"Выберите тип операции",IF(NOT(ISNUMBER(D1511)),"Укажите количество",IF(D1511=0,"Количество не может быть 0",IF(AND(C1511&lt;&gt;"Корректировка остатка",D1511&lt;0),"Для этого типа количество положительное",IF(NOT(ISNUMBER('Номенклатура'!$C$2)),"Укажите дату начала учёта",IF(A1511&lt;INT('Номенклатура'!$C$2),"Раньше даты начала учёта: НЕ учтено",IF(AND(C1511="Корректировка остатка",TRIM(G1511)=""),"Учтено: добавьте пояснение","ОК")))))))))))))</f>
        <v/>
      </c>
    </row>
    <row r="1512" spans="1:9" x14ac:dyDescent="0.25">
      <c r="A1512" s="16"/>
      <c r="B1512" s="13"/>
      <c r="C1512" s="13"/>
      <c r="D1512" s="14"/>
      <c r="E1512" s="17" t="str">
        <f>IF(OR(B1512="",SUMPRODUCT(--EXACT('Номенклатура'!$A$6:$A$205,B1512))&lt;&gt;1),"",INDEX('Номенклатура'!$D$6:$D$205,SUMPRODUCT(EXACT('Номенклатура'!$A$6:$A$205,B1512)*(ROW('Номенклатура'!$A$6:$A$205)-5)))&amp;"")</f>
        <v/>
      </c>
      <c r="F1512" s="18" t="str">
        <f>IF(OR(I1512="ОК",I1512="Учтено: добавьте пояснение"),IF(C1512="Приход",D1512,IF(C1512="Корректировка остатка",D1512,-D1512)),"")</f>
        <v/>
      </c>
      <c r="G1512" s="13"/>
      <c r="H1512" s="15" t="str">
        <f>IF(OR(B1512="",SUMPRODUCT(--EXACT('Номенклатура'!$A$6:$A$205,B1512))&lt;&gt;1),"",INDEX('Номенклатура'!$B$6:$B$205,SUMPRODUCT(EXACT('Номенклатура'!$A$6:$A$205,B1512)*(ROW('Номенклатура'!$A$6:$A$205)-5)))&amp;"")</f>
        <v/>
      </c>
      <c r="I1512" s="15" t="str">
        <f>IF(COUNTA(A1512:D1512,G1512)=0,"",IF(NOT(ISNUMBER(A1512)),"Укажите дату",IF(B1512="","Укажите код",IF(NOT(AND(ISTEXT(B1512),LEN(B1512)&gt;0,LEN(B1512)&lt;=30,ISNUMBER(FIND(LEFT(B1512,1),"ABCDEFGHIJKLMNOPQRSTUVWXYZ")),SUMPRODUCT((MID(B1512,{1,2,3,4,5,6,7,8,9,10,11,12,13,14,15,16,17,18,19,20,21,22,23,24,25,26,27,28,29,30},1)&lt;&gt;"")*ISERROR(FIND(MID(B1512,{1,2,3,4,5,6,7,8,9,10,11,12,13,14,15,16,17,18,19,20,21,22,23,24,25,26,27,28,29,30},1),"ABCDEFGHIJKLMNOPQRSTUVWXYZ0123456789-_")))=0,ISERROR(VALUE(B1512)))),"Недопустимый код: только латинские буквы A-Z в верхнем регистре, цифры, - и _; начало с буквы, до 30 символов (например MILK-001)",IF(SUMPRODUCT(--EXACT('Номенклатура'!$A$6:$A$205,B1512))=0,"Код не найден в номенклатуре",IF(SUMPRODUCT(--EXACT('Номенклатура'!$A$6:$A$205,B1512))&gt;1,"Код повторяется в номенклатуре",IF(ISNA(MATCH(C1512,{"Приход","Расход","Списание","Корректировка остатка"},0)),"Выберите тип операции",IF(NOT(ISNUMBER(D1512)),"Укажите количество",IF(D1512=0,"Количество не может быть 0",IF(AND(C1512&lt;&gt;"Корректировка остатка",D1512&lt;0),"Для этого типа количество положительное",IF(NOT(ISNUMBER('Номенклатура'!$C$2)),"Укажите дату начала учёта",IF(A1512&lt;INT('Номенклатура'!$C$2),"Раньше даты начала учёта: НЕ учтено",IF(AND(C1512="Корректировка остатка",TRIM(G1512)=""),"Учтено: добавьте пояснение","ОК")))))))))))))</f>
        <v/>
      </c>
    </row>
    <row r="1513" spans="1:9" x14ac:dyDescent="0.25">
      <c r="A1513" s="16"/>
      <c r="B1513" s="13"/>
      <c r="C1513" s="13"/>
      <c r="D1513" s="14"/>
      <c r="E1513" s="17" t="str">
        <f>IF(OR(B1513="",SUMPRODUCT(--EXACT('Номенклатура'!$A$6:$A$205,B1513))&lt;&gt;1),"",INDEX('Номенклатура'!$D$6:$D$205,SUMPRODUCT(EXACT('Номенклатура'!$A$6:$A$205,B1513)*(ROW('Номенклатура'!$A$6:$A$205)-5)))&amp;"")</f>
        <v/>
      </c>
      <c r="F1513" s="18" t="str">
        <f>IF(OR(I1513="ОК",I1513="Учтено: добавьте пояснение"),IF(C1513="Приход",D1513,IF(C1513="Корректировка остатка",D1513,-D1513)),"")</f>
        <v/>
      </c>
      <c r="G1513" s="13"/>
      <c r="H1513" s="15" t="str">
        <f>IF(OR(B1513="",SUMPRODUCT(--EXACT('Номенклатура'!$A$6:$A$205,B1513))&lt;&gt;1),"",INDEX('Номенклатура'!$B$6:$B$205,SUMPRODUCT(EXACT('Номенклатура'!$A$6:$A$205,B1513)*(ROW('Номенклатура'!$A$6:$A$205)-5)))&amp;"")</f>
        <v/>
      </c>
      <c r="I1513" s="15" t="str">
        <f>IF(COUNTA(A1513:D1513,G1513)=0,"",IF(NOT(ISNUMBER(A1513)),"Укажите дату",IF(B1513="","Укажите код",IF(NOT(AND(ISTEXT(B1513),LEN(B1513)&gt;0,LEN(B1513)&lt;=30,ISNUMBER(FIND(LEFT(B1513,1),"ABCDEFGHIJKLMNOPQRSTUVWXYZ")),SUMPRODUCT((MID(B1513,{1,2,3,4,5,6,7,8,9,10,11,12,13,14,15,16,17,18,19,20,21,22,23,24,25,26,27,28,29,30},1)&lt;&gt;"")*ISERROR(FIND(MID(B1513,{1,2,3,4,5,6,7,8,9,10,11,12,13,14,15,16,17,18,19,20,21,22,23,24,25,26,27,28,29,30},1),"ABCDEFGHIJKLMNOPQRSTUVWXYZ0123456789-_")))=0,ISERROR(VALUE(B1513)))),"Недопустимый код: только латинские буквы A-Z в верхнем регистре, цифры, - и _; начало с буквы, до 30 символов (например MILK-001)",IF(SUMPRODUCT(--EXACT('Номенклатура'!$A$6:$A$205,B1513))=0,"Код не найден в номенклатуре",IF(SUMPRODUCT(--EXACT('Номенклатура'!$A$6:$A$205,B1513))&gt;1,"Код повторяется в номенклатуре",IF(ISNA(MATCH(C1513,{"Приход","Расход","Списание","Корректировка остатка"},0)),"Выберите тип операции",IF(NOT(ISNUMBER(D1513)),"Укажите количество",IF(D1513=0,"Количество не может быть 0",IF(AND(C1513&lt;&gt;"Корректировка остатка",D1513&lt;0),"Для этого типа количество положительное",IF(NOT(ISNUMBER('Номенклатура'!$C$2)),"Укажите дату начала учёта",IF(A1513&lt;INT('Номенклатура'!$C$2),"Раньше даты начала учёта: НЕ учтено",IF(AND(C1513="Корректировка остатка",TRIM(G1513)=""),"Учтено: добавьте пояснение","ОК")))))))))))))</f>
        <v/>
      </c>
    </row>
    <row r="1514" spans="1:9" x14ac:dyDescent="0.25">
      <c r="A1514" s="16"/>
      <c r="B1514" s="13"/>
      <c r="C1514" s="13"/>
      <c r="D1514" s="14"/>
      <c r="E1514" s="17" t="str">
        <f>IF(OR(B1514="",SUMPRODUCT(--EXACT('Номенклатура'!$A$6:$A$205,B1514))&lt;&gt;1),"",INDEX('Номенклатура'!$D$6:$D$205,SUMPRODUCT(EXACT('Номенклатура'!$A$6:$A$205,B1514)*(ROW('Номенклатура'!$A$6:$A$205)-5)))&amp;"")</f>
        <v/>
      </c>
      <c r="F1514" s="18" t="str">
        <f>IF(OR(I1514="ОК",I1514="Учтено: добавьте пояснение"),IF(C1514="Приход",D1514,IF(C1514="Корректировка остатка",D1514,-D1514)),"")</f>
        <v/>
      </c>
      <c r="G1514" s="13"/>
      <c r="H1514" s="15" t="str">
        <f>IF(OR(B1514="",SUMPRODUCT(--EXACT('Номенклатура'!$A$6:$A$205,B1514))&lt;&gt;1),"",INDEX('Номенклатура'!$B$6:$B$205,SUMPRODUCT(EXACT('Номенклатура'!$A$6:$A$205,B1514)*(ROW('Номенклатура'!$A$6:$A$205)-5)))&amp;"")</f>
        <v/>
      </c>
      <c r="I1514" s="15" t="str">
        <f>IF(COUNTA(A1514:D1514,G1514)=0,"",IF(NOT(ISNUMBER(A1514)),"Укажите дату",IF(B1514="","Укажите код",IF(NOT(AND(ISTEXT(B1514),LEN(B1514)&gt;0,LEN(B1514)&lt;=30,ISNUMBER(FIND(LEFT(B1514,1),"ABCDEFGHIJKLMNOPQRSTUVWXYZ")),SUMPRODUCT((MID(B1514,{1,2,3,4,5,6,7,8,9,10,11,12,13,14,15,16,17,18,19,20,21,22,23,24,25,26,27,28,29,30},1)&lt;&gt;"")*ISERROR(FIND(MID(B1514,{1,2,3,4,5,6,7,8,9,10,11,12,13,14,15,16,17,18,19,20,21,22,23,24,25,26,27,28,29,30},1),"ABCDEFGHIJKLMNOPQRSTUVWXYZ0123456789-_")))=0,ISERROR(VALUE(B1514)))),"Недопустимый код: только латинские буквы A-Z в верхнем регистре, цифры, - и _; начало с буквы, до 30 символов (например MILK-001)",IF(SUMPRODUCT(--EXACT('Номенклатура'!$A$6:$A$205,B1514))=0,"Код не найден в номенклатуре",IF(SUMPRODUCT(--EXACT('Номенклатура'!$A$6:$A$205,B1514))&gt;1,"Код повторяется в номенклатуре",IF(ISNA(MATCH(C1514,{"Приход","Расход","Списание","Корректировка остатка"},0)),"Выберите тип операции",IF(NOT(ISNUMBER(D1514)),"Укажите количество",IF(D1514=0,"Количество не может быть 0",IF(AND(C1514&lt;&gt;"Корректировка остатка",D1514&lt;0),"Для этого типа количество положительное",IF(NOT(ISNUMBER('Номенклатура'!$C$2)),"Укажите дату начала учёта",IF(A1514&lt;INT('Номенклатура'!$C$2),"Раньше даты начала учёта: НЕ учтено",IF(AND(C1514="Корректировка остатка",TRIM(G1514)=""),"Учтено: добавьте пояснение","ОК")))))))))))))</f>
        <v/>
      </c>
    </row>
    <row r="1515" spans="1:9" x14ac:dyDescent="0.25">
      <c r="A1515" s="16"/>
      <c r="B1515" s="13"/>
      <c r="C1515" s="13"/>
      <c r="D1515" s="14"/>
      <c r="E1515" s="17" t="str">
        <f>IF(OR(B1515="",SUMPRODUCT(--EXACT('Номенклатура'!$A$6:$A$205,B1515))&lt;&gt;1),"",INDEX('Номенклатура'!$D$6:$D$205,SUMPRODUCT(EXACT('Номенклатура'!$A$6:$A$205,B1515)*(ROW('Номенклатура'!$A$6:$A$205)-5)))&amp;"")</f>
        <v/>
      </c>
      <c r="F1515" s="18" t="str">
        <f>IF(OR(I1515="ОК",I1515="Учтено: добавьте пояснение"),IF(C1515="Приход",D1515,IF(C1515="Корректировка остатка",D1515,-D1515)),"")</f>
        <v/>
      </c>
      <c r="G1515" s="13"/>
      <c r="H1515" s="15" t="str">
        <f>IF(OR(B1515="",SUMPRODUCT(--EXACT('Номенклатура'!$A$6:$A$205,B1515))&lt;&gt;1),"",INDEX('Номенклатура'!$B$6:$B$205,SUMPRODUCT(EXACT('Номенклатура'!$A$6:$A$205,B1515)*(ROW('Номенклатура'!$A$6:$A$205)-5)))&amp;"")</f>
        <v/>
      </c>
      <c r="I1515" s="15" t="str">
        <f>IF(COUNTA(A1515:D1515,G1515)=0,"",IF(NOT(ISNUMBER(A1515)),"Укажите дату",IF(B1515="","Укажите код",IF(NOT(AND(ISTEXT(B1515),LEN(B1515)&gt;0,LEN(B1515)&lt;=30,ISNUMBER(FIND(LEFT(B1515,1),"ABCDEFGHIJKLMNOPQRSTUVWXYZ")),SUMPRODUCT((MID(B1515,{1,2,3,4,5,6,7,8,9,10,11,12,13,14,15,16,17,18,19,20,21,22,23,24,25,26,27,28,29,30},1)&lt;&gt;"")*ISERROR(FIND(MID(B1515,{1,2,3,4,5,6,7,8,9,10,11,12,13,14,15,16,17,18,19,20,21,22,23,24,25,26,27,28,29,30},1),"ABCDEFGHIJKLMNOPQRSTUVWXYZ0123456789-_")))=0,ISERROR(VALUE(B1515)))),"Недопустимый код: только латинские буквы A-Z в верхнем регистре, цифры, - и _; начало с буквы, до 30 символов (например MILK-001)",IF(SUMPRODUCT(--EXACT('Номенклатура'!$A$6:$A$205,B1515))=0,"Код не найден в номенклатуре",IF(SUMPRODUCT(--EXACT('Номенклатура'!$A$6:$A$205,B1515))&gt;1,"Код повторяется в номенклатуре",IF(ISNA(MATCH(C1515,{"Приход","Расход","Списание","Корректировка остатка"},0)),"Выберите тип операции",IF(NOT(ISNUMBER(D1515)),"Укажите количество",IF(D1515=0,"Количество не может быть 0",IF(AND(C1515&lt;&gt;"Корректировка остатка",D1515&lt;0),"Для этого типа количество положительное",IF(NOT(ISNUMBER('Номенклатура'!$C$2)),"Укажите дату начала учёта",IF(A1515&lt;INT('Номенклатура'!$C$2),"Раньше даты начала учёта: НЕ учтено",IF(AND(C1515="Корректировка остатка",TRIM(G1515)=""),"Учтено: добавьте пояснение","ОК")))))))))))))</f>
        <v/>
      </c>
    </row>
    <row r="1516" spans="1:9" x14ac:dyDescent="0.25">
      <c r="A1516" s="16"/>
      <c r="B1516" s="13"/>
      <c r="C1516" s="13"/>
      <c r="D1516" s="14"/>
      <c r="E1516" s="17" t="str">
        <f>IF(OR(B1516="",SUMPRODUCT(--EXACT('Номенклатура'!$A$6:$A$205,B1516))&lt;&gt;1),"",INDEX('Номенклатура'!$D$6:$D$205,SUMPRODUCT(EXACT('Номенклатура'!$A$6:$A$205,B1516)*(ROW('Номенклатура'!$A$6:$A$205)-5)))&amp;"")</f>
        <v/>
      </c>
      <c r="F1516" s="18" t="str">
        <f>IF(OR(I1516="ОК",I1516="Учтено: добавьте пояснение"),IF(C1516="Приход",D1516,IF(C1516="Корректировка остатка",D1516,-D1516)),"")</f>
        <v/>
      </c>
      <c r="G1516" s="13"/>
      <c r="H1516" s="15" t="str">
        <f>IF(OR(B1516="",SUMPRODUCT(--EXACT('Номенклатура'!$A$6:$A$205,B1516))&lt;&gt;1),"",INDEX('Номенклатура'!$B$6:$B$205,SUMPRODUCT(EXACT('Номенклатура'!$A$6:$A$205,B1516)*(ROW('Номенклатура'!$A$6:$A$205)-5)))&amp;"")</f>
        <v/>
      </c>
      <c r="I1516" s="15" t="str">
        <f>IF(COUNTA(A1516:D1516,G1516)=0,"",IF(NOT(ISNUMBER(A1516)),"Укажите дату",IF(B1516="","Укажите код",IF(NOT(AND(ISTEXT(B1516),LEN(B1516)&gt;0,LEN(B1516)&lt;=30,ISNUMBER(FIND(LEFT(B1516,1),"ABCDEFGHIJKLMNOPQRSTUVWXYZ")),SUMPRODUCT((MID(B1516,{1,2,3,4,5,6,7,8,9,10,11,12,13,14,15,16,17,18,19,20,21,22,23,24,25,26,27,28,29,30},1)&lt;&gt;"")*ISERROR(FIND(MID(B1516,{1,2,3,4,5,6,7,8,9,10,11,12,13,14,15,16,17,18,19,20,21,22,23,24,25,26,27,28,29,30},1),"ABCDEFGHIJKLMNOPQRSTUVWXYZ0123456789-_")))=0,ISERROR(VALUE(B1516)))),"Недопустимый код: только латинские буквы A-Z в верхнем регистре, цифры, - и _; начало с буквы, до 30 символов (например MILK-001)",IF(SUMPRODUCT(--EXACT('Номенклатура'!$A$6:$A$205,B1516))=0,"Код не найден в номенклатуре",IF(SUMPRODUCT(--EXACT('Номенклатура'!$A$6:$A$205,B1516))&gt;1,"Код повторяется в номенклатуре",IF(ISNA(MATCH(C1516,{"Приход","Расход","Списание","Корректировка остатка"},0)),"Выберите тип операции",IF(NOT(ISNUMBER(D1516)),"Укажите количество",IF(D1516=0,"Количество не может быть 0",IF(AND(C1516&lt;&gt;"Корректировка остатка",D1516&lt;0),"Для этого типа количество положительное",IF(NOT(ISNUMBER('Номенклатура'!$C$2)),"Укажите дату начала учёта",IF(A1516&lt;INT('Номенклатура'!$C$2),"Раньше даты начала учёта: НЕ учтено",IF(AND(C1516="Корректировка остатка",TRIM(G1516)=""),"Учтено: добавьте пояснение","ОК")))))))))))))</f>
        <v/>
      </c>
    </row>
    <row r="1517" spans="1:9" x14ac:dyDescent="0.25">
      <c r="A1517" s="16"/>
      <c r="B1517" s="13"/>
      <c r="C1517" s="13"/>
      <c r="D1517" s="14"/>
      <c r="E1517" s="17" t="str">
        <f>IF(OR(B1517="",SUMPRODUCT(--EXACT('Номенклатура'!$A$6:$A$205,B1517))&lt;&gt;1),"",INDEX('Номенклатура'!$D$6:$D$205,SUMPRODUCT(EXACT('Номенклатура'!$A$6:$A$205,B1517)*(ROW('Номенклатура'!$A$6:$A$205)-5)))&amp;"")</f>
        <v/>
      </c>
      <c r="F1517" s="18" t="str">
        <f>IF(OR(I1517="ОК",I1517="Учтено: добавьте пояснение"),IF(C1517="Приход",D1517,IF(C1517="Корректировка остатка",D1517,-D1517)),"")</f>
        <v/>
      </c>
      <c r="G1517" s="13"/>
      <c r="H1517" s="15" t="str">
        <f>IF(OR(B1517="",SUMPRODUCT(--EXACT('Номенклатура'!$A$6:$A$205,B1517))&lt;&gt;1),"",INDEX('Номенклатура'!$B$6:$B$205,SUMPRODUCT(EXACT('Номенклатура'!$A$6:$A$205,B1517)*(ROW('Номенклатура'!$A$6:$A$205)-5)))&amp;"")</f>
        <v/>
      </c>
      <c r="I1517" s="15" t="str">
        <f>IF(COUNTA(A1517:D1517,G1517)=0,"",IF(NOT(ISNUMBER(A1517)),"Укажите дату",IF(B1517="","Укажите код",IF(NOT(AND(ISTEXT(B1517),LEN(B1517)&gt;0,LEN(B1517)&lt;=30,ISNUMBER(FIND(LEFT(B1517,1),"ABCDEFGHIJKLMNOPQRSTUVWXYZ")),SUMPRODUCT((MID(B1517,{1,2,3,4,5,6,7,8,9,10,11,12,13,14,15,16,17,18,19,20,21,22,23,24,25,26,27,28,29,30},1)&lt;&gt;"")*ISERROR(FIND(MID(B1517,{1,2,3,4,5,6,7,8,9,10,11,12,13,14,15,16,17,18,19,20,21,22,23,24,25,26,27,28,29,30},1),"ABCDEFGHIJKLMNOPQRSTUVWXYZ0123456789-_")))=0,ISERROR(VALUE(B1517)))),"Недопустимый код: только латинские буквы A-Z в верхнем регистре, цифры, - и _; начало с буквы, до 30 символов (например MILK-001)",IF(SUMPRODUCT(--EXACT('Номенклатура'!$A$6:$A$205,B1517))=0,"Код не найден в номенклатуре",IF(SUMPRODUCT(--EXACT('Номенклатура'!$A$6:$A$205,B1517))&gt;1,"Код повторяется в номенклатуре",IF(ISNA(MATCH(C1517,{"Приход","Расход","Списание","Корректировка остатка"},0)),"Выберите тип операции",IF(NOT(ISNUMBER(D1517)),"Укажите количество",IF(D1517=0,"Количество не может быть 0",IF(AND(C1517&lt;&gt;"Корректировка остатка",D1517&lt;0),"Для этого типа количество положительное",IF(NOT(ISNUMBER('Номенклатура'!$C$2)),"Укажите дату начала учёта",IF(A1517&lt;INT('Номенклатура'!$C$2),"Раньше даты начала учёта: НЕ учтено",IF(AND(C1517="Корректировка остатка",TRIM(G1517)=""),"Учтено: добавьте пояснение","ОК")))))))))))))</f>
        <v/>
      </c>
    </row>
    <row r="1518" spans="1:9" x14ac:dyDescent="0.25">
      <c r="A1518" s="16"/>
      <c r="B1518" s="13"/>
      <c r="C1518" s="13"/>
      <c r="D1518" s="14"/>
      <c r="E1518" s="17" t="str">
        <f>IF(OR(B1518="",SUMPRODUCT(--EXACT('Номенклатура'!$A$6:$A$205,B1518))&lt;&gt;1),"",INDEX('Номенклатура'!$D$6:$D$205,SUMPRODUCT(EXACT('Номенклатура'!$A$6:$A$205,B1518)*(ROW('Номенклатура'!$A$6:$A$205)-5)))&amp;"")</f>
        <v/>
      </c>
      <c r="F1518" s="18" t="str">
        <f>IF(OR(I1518="ОК",I1518="Учтено: добавьте пояснение"),IF(C1518="Приход",D1518,IF(C1518="Корректировка остатка",D1518,-D1518)),"")</f>
        <v/>
      </c>
      <c r="G1518" s="13"/>
      <c r="H1518" s="15" t="str">
        <f>IF(OR(B1518="",SUMPRODUCT(--EXACT('Номенклатура'!$A$6:$A$205,B1518))&lt;&gt;1),"",INDEX('Номенклатура'!$B$6:$B$205,SUMPRODUCT(EXACT('Номенклатура'!$A$6:$A$205,B1518)*(ROW('Номенклатура'!$A$6:$A$205)-5)))&amp;"")</f>
        <v/>
      </c>
      <c r="I1518" s="15" t="str">
        <f>IF(COUNTA(A1518:D1518,G1518)=0,"",IF(NOT(ISNUMBER(A1518)),"Укажите дату",IF(B1518="","Укажите код",IF(NOT(AND(ISTEXT(B1518),LEN(B1518)&gt;0,LEN(B1518)&lt;=30,ISNUMBER(FIND(LEFT(B1518,1),"ABCDEFGHIJKLMNOPQRSTUVWXYZ")),SUMPRODUCT((MID(B1518,{1,2,3,4,5,6,7,8,9,10,11,12,13,14,15,16,17,18,19,20,21,22,23,24,25,26,27,28,29,30},1)&lt;&gt;"")*ISERROR(FIND(MID(B1518,{1,2,3,4,5,6,7,8,9,10,11,12,13,14,15,16,17,18,19,20,21,22,23,24,25,26,27,28,29,30},1),"ABCDEFGHIJKLMNOPQRSTUVWXYZ0123456789-_")))=0,ISERROR(VALUE(B1518)))),"Недопустимый код: только латинские буквы A-Z в верхнем регистре, цифры, - и _; начало с буквы, до 30 символов (например MILK-001)",IF(SUMPRODUCT(--EXACT('Номенклатура'!$A$6:$A$205,B1518))=0,"Код не найден в номенклатуре",IF(SUMPRODUCT(--EXACT('Номенклатура'!$A$6:$A$205,B1518))&gt;1,"Код повторяется в номенклатуре",IF(ISNA(MATCH(C1518,{"Приход","Расход","Списание","Корректировка остатка"},0)),"Выберите тип операции",IF(NOT(ISNUMBER(D1518)),"Укажите количество",IF(D1518=0,"Количество не может быть 0",IF(AND(C1518&lt;&gt;"Корректировка остатка",D1518&lt;0),"Для этого типа количество положительное",IF(NOT(ISNUMBER('Номенклатура'!$C$2)),"Укажите дату начала учёта",IF(A1518&lt;INT('Номенклатура'!$C$2),"Раньше даты начала учёта: НЕ учтено",IF(AND(C1518="Корректировка остатка",TRIM(G1518)=""),"Учтено: добавьте пояснение","ОК")))))))))))))</f>
        <v/>
      </c>
    </row>
    <row r="1519" spans="1:9" x14ac:dyDescent="0.25">
      <c r="A1519" s="16"/>
      <c r="B1519" s="13"/>
      <c r="C1519" s="13"/>
      <c r="D1519" s="14"/>
      <c r="E1519" s="17" t="str">
        <f>IF(OR(B1519="",SUMPRODUCT(--EXACT('Номенклатура'!$A$6:$A$205,B1519))&lt;&gt;1),"",INDEX('Номенклатура'!$D$6:$D$205,SUMPRODUCT(EXACT('Номенклатура'!$A$6:$A$205,B1519)*(ROW('Номенклатура'!$A$6:$A$205)-5)))&amp;"")</f>
        <v/>
      </c>
      <c r="F1519" s="18" t="str">
        <f>IF(OR(I1519="ОК",I1519="Учтено: добавьте пояснение"),IF(C1519="Приход",D1519,IF(C1519="Корректировка остатка",D1519,-D1519)),"")</f>
        <v/>
      </c>
      <c r="G1519" s="13"/>
      <c r="H1519" s="15" t="str">
        <f>IF(OR(B1519="",SUMPRODUCT(--EXACT('Номенклатура'!$A$6:$A$205,B1519))&lt;&gt;1),"",INDEX('Номенклатура'!$B$6:$B$205,SUMPRODUCT(EXACT('Номенклатура'!$A$6:$A$205,B1519)*(ROW('Номенклатура'!$A$6:$A$205)-5)))&amp;"")</f>
        <v/>
      </c>
      <c r="I1519" s="15" t="str">
        <f>IF(COUNTA(A1519:D1519,G1519)=0,"",IF(NOT(ISNUMBER(A1519)),"Укажите дату",IF(B1519="","Укажите код",IF(NOT(AND(ISTEXT(B1519),LEN(B1519)&gt;0,LEN(B1519)&lt;=30,ISNUMBER(FIND(LEFT(B1519,1),"ABCDEFGHIJKLMNOPQRSTUVWXYZ")),SUMPRODUCT((MID(B1519,{1,2,3,4,5,6,7,8,9,10,11,12,13,14,15,16,17,18,19,20,21,22,23,24,25,26,27,28,29,30},1)&lt;&gt;"")*ISERROR(FIND(MID(B1519,{1,2,3,4,5,6,7,8,9,10,11,12,13,14,15,16,17,18,19,20,21,22,23,24,25,26,27,28,29,30},1),"ABCDEFGHIJKLMNOPQRSTUVWXYZ0123456789-_")))=0,ISERROR(VALUE(B1519)))),"Недопустимый код: только латинские буквы A-Z в верхнем регистре, цифры, - и _; начало с буквы, до 30 символов (например MILK-001)",IF(SUMPRODUCT(--EXACT('Номенклатура'!$A$6:$A$205,B1519))=0,"Код не найден в номенклатуре",IF(SUMPRODUCT(--EXACT('Номенклатура'!$A$6:$A$205,B1519))&gt;1,"Код повторяется в номенклатуре",IF(ISNA(MATCH(C1519,{"Приход","Расход","Списание","Корректировка остатка"},0)),"Выберите тип операции",IF(NOT(ISNUMBER(D1519)),"Укажите количество",IF(D1519=0,"Количество не может быть 0",IF(AND(C1519&lt;&gt;"Корректировка остатка",D1519&lt;0),"Для этого типа количество положительное",IF(NOT(ISNUMBER('Номенклатура'!$C$2)),"Укажите дату начала учёта",IF(A1519&lt;INT('Номенклатура'!$C$2),"Раньше даты начала учёта: НЕ учтено",IF(AND(C1519="Корректировка остатка",TRIM(G1519)=""),"Учтено: добавьте пояснение","ОК")))))))))))))</f>
        <v/>
      </c>
    </row>
    <row r="1520" spans="1:9" x14ac:dyDescent="0.25">
      <c r="A1520" s="16"/>
      <c r="B1520" s="13"/>
      <c r="C1520" s="13"/>
      <c r="D1520" s="14"/>
      <c r="E1520" s="17" t="str">
        <f>IF(OR(B1520="",SUMPRODUCT(--EXACT('Номенклатура'!$A$6:$A$205,B1520))&lt;&gt;1),"",INDEX('Номенклатура'!$D$6:$D$205,SUMPRODUCT(EXACT('Номенклатура'!$A$6:$A$205,B1520)*(ROW('Номенклатура'!$A$6:$A$205)-5)))&amp;"")</f>
        <v/>
      </c>
      <c r="F1520" s="18" t="str">
        <f>IF(OR(I1520="ОК",I1520="Учтено: добавьте пояснение"),IF(C1520="Приход",D1520,IF(C1520="Корректировка остатка",D1520,-D1520)),"")</f>
        <v/>
      </c>
      <c r="G1520" s="13"/>
      <c r="H1520" s="15" t="str">
        <f>IF(OR(B1520="",SUMPRODUCT(--EXACT('Номенклатура'!$A$6:$A$205,B1520))&lt;&gt;1),"",INDEX('Номенклатура'!$B$6:$B$205,SUMPRODUCT(EXACT('Номенклатура'!$A$6:$A$205,B1520)*(ROW('Номенклатура'!$A$6:$A$205)-5)))&amp;"")</f>
        <v/>
      </c>
      <c r="I1520" s="15" t="str">
        <f>IF(COUNTA(A1520:D1520,G1520)=0,"",IF(NOT(ISNUMBER(A1520)),"Укажите дату",IF(B1520="","Укажите код",IF(NOT(AND(ISTEXT(B1520),LEN(B1520)&gt;0,LEN(B1520)&lt;=30,ISNUMBER(FIND(LEFT(B1520,1),"ABCDEFGHIJKLMNOPQRSTUVWXYZ")),SUMPRODUCT((MID(B1520,{1,2,3,4,5,6,7,8,9,10,11,12,13,14,15,16,17,18,19,20,21,22,23,24,25,26,27,28,29,30},1)&lt;&gt;"")*ISERROR(FIND(MID(B1520,{1,2,3,4,5,6,7,8,9,10,11,12,13,14,15,16,17,18,19,20,21,22,23,24,25,26,27,28,29,30},1),"ABCDEFGHIJKLMNOPQRSTUVWXYZ0123456789-_")))=0,ISERROR(VALUE(B1520)))),"Недопустимый код: только латинские буквы A-Z в верхнем регистре, цифры, - и _; начало с буквы, до 30 символов (например MILK-001)",IF(SUMPRODUCT(--EXACT('Номенклатура'!$A$6:$A$205,B1520))=0,"Код не найден в номенклатуре",IF(SUMPRODUCT(--EXACT('Номенклатура'!$A$6:$A$205,B1520))&gt;1,"Код повторяется в номенклатуре",IF(ISNA(MATCH(C1520,{"Приход","Расход","Списание","Корректировка остатка"},0)),"Выберите тип операции",IF(NOT(ISNUMBER(D1520)),"Укажите количество",IF(D1520=0,"Количество не может быть 0",IF(AND(C1520&lt;&gt;"Корректировка остатка",D1520&lt;0),"Для этого типа количество положительное",IF(NOT(ISNUMBER('Номенклатура'!$C$2)),"Укажите дату начала учёта",IF(A1520&lt;INT('Номенклатура'!$C$2),"Раньше даты начала учёта: НЕ учтено",IF(AND(C1520="Корректировка остатка",TRIM(G1520)=""),"Учтено: добавьте пояснение","ОК")))))))))))))</f>
        <v/>
      </c>
    </row>
    <row r="1521" spans="1:9" x14ac:dyDescent="0.25">
      <c r="A1521" s="16"/>
      <c r="B1521" s="13"/>
      <c r="C1521" s="13"/>
      <c r="D1521" s="14"/>
      <c r="E1521" s="17" t="str">
        <f>IF(OR(B1521="",SUMPRODUCT(--EXACT('Номенклатура'!$A$6:$A$205,B1521))&lt;&gt;1),"",INDEX('Номенклатура'!$D$6:$D$205,SUMPRODUCT(EXACT('Номенклатура'!$A$6:$A$205,B1521)*(ROW('Номенклатура'!$A$6:$A$205)-5)))&amp;"")</f>
        <v/>
      </c>
      <c r="F1521" s="18" t="str">
        <f>IF(OR(I1521="ОК",I1521="Учтено: добавьте пояснение"),IF(C1521="Приход",D1521,IF(C1521="Корректировка остатка",D1521,-D1521)),"")</f>
        <v/>
      </c>
      <c r="G1521" s="13"/>
      <c r="H1521" s="15" t="str">
        <f>IF(OR(B1521="",SUMPRODUCT(--EXACT('Номенклатура'!$A$6:$A$205,B1521))&lt;&gt;1),"",INDEX('Номенклатура'!$B$6:$B$205,SUMPRODUCT(EXACT('Номенклатура'!$A$6:$A$205,B1521)*(ROW('Номенклатура'!$A$6:$A$205)-5)))&amp;"")</f>
        <v/>
      </c>
      <c r="I1521" s="15" t="str">
        <f>IF(COUNTA(A1521:D1521,G1521)=0,"",IF(NOT(ISNUMBER(A1521)),"Укажите дату",IF(B1521="","Укажите код",IF(NOT(AND(ISTEXT(B1521),LEN(B1521)&gt;0,LEN(B1521)&lt;=30,ISNUMBER(FIND(LEFT(B1521,1),"ABCDEFGHIJKLMNOPQRSTUVWXYZ")),SUMPRODUCT((MID(B1521,{1,2,3,4,5,6,7,8,9,10,11,12,13,14,15,16,17,18,19,20,21,22,23,24,25,26,27,28,29,30},1)&lt;&gt;"")*ISERROR(FIND(MID(B1521,{1,2,3,4,5,6,7,8,9,10,11,12,13,14,15,16,17,18,19,20,21,22,23,24,25,26,27,28,29,30},1),"ABCDEFGHIJKLMNOPQRSTUVWXYZ0123456789-_")))=0,ISERROR(VALUE(B1521)))),"Недопустимый код: только латинские буквы A-Z в верхнем регистре, цифры, - и _; начало с буквы, до 30 символов (например MILK-001)",IF(SUMPRODUCT(--EXACT('Номенклатура'!$A$6:$A$205,B1521))=0,"Код не найден в номенклатуре",IF(SUMPRODUCT(--EXACT('Номенклатура'!$A$6:$A$205,B1521))&gt;1,"Код повторяется в номенклатуре",IF(ISNA(MATCH(C1521,{"Приход","Расход","Списание","Корректировка остатка"},0)),"Выберите тип операции",IF(NOT(ISNUMBER(D1521)),"Укажите количество",IF(D1521=0,"Количество не может быть 0",IF(AND(C1521&lt;&gt;"Корректировка остатка",D1521&lt;0),"Для этого типа количество положительное",IF(NOT(ISNUMBER('Номенклатура'!$C$2)),"Укажите дату начала учёта",IF(A1521&lt;INT('Номенклатура'!$C$2),"Раньше даты начала учёта: НЕ учтено",IF(AND(C1521="Корректировка остатка",TRIM(G1521)=""),"Учтено: добавьте пояснение","ОК")))))))))))))</f>
        <v/>
      </c>
    </row>
    <row r="1522" spans="1:9" x14ac:dyDescent="0.25">
      <c r="A1522" s="16"/>
      <c r="B1522" s="13"/>
      <c r="C1522" s="13"/>
      <c r="D1522" s="14"/>
      <c r="E1522" s="17" t="str">
        <f>IF(OR(B1522="",SUMPRODUCT(--EXACT('Номенклатура'!$A$6:$A$205,B1522))&lt;&gt;1),"",INDEX('Номенклатура'!$D$6:$D$205,SUMPRODUCT(EXACT('Номенклатура'!$A$6:$A$205,B1522)*(ROW('Номенклатура'!$A$6:$A$205)-5)))&amp;"")</f>
        <v/>
      </c>
      <c r="F1522" s="18" t="str">
        <f>IF(OR(I1522="ОК",I1522="Учтено: добавьте пояснение"),IF(C1522="Приход",D1522,IF(C1522="Корректировка остатка",D1522,-D1522)),"")</f>
        <v/>
      </c>
      <c r="G1522" s="13"/>
      <c r="H1522" s="15" t="str">
        <f>IF(OR(B1522="",SUMPRODUCT(--EXACT('Номенклатура'!$A$6:$A$205,B1522))&lt;&gt;1),"",INDEX('Номенклатура'!$B$6:$B$205,SUMPRODUCT(EXACT('Номенклатура'!$A$6:$A$205,B1522)*(ROW('Номенклатура'!$A$6:$A$205)-5)))&amp;"")</f>
        <v/>
      </c>
      <c r="I1522" s="15" t="str">
        <f>IF(COUNTA(A1522:D1522,G1522)=0,"",IF(NOT(ISNUMBER(A1522)),"Укажите дату",IF(B1522="","Укажите код",IF(NOT(AND(ISTEXT(B1522),LEN(B1522)&gt;0,LEN(B1522)&lt;=30,ISNUMBER(FIND(LEFT(B1522,1),"ABCDEFGHIJKLMNOPQRSTUVWXYZ")),SUMPRODUCT((MID(B1522,{1,2,3,4,5,6,7,8,9,10,11,12,13,14,15,16,17,18,19,20,21,22,23,24,25,26,27,28,29,30},1)&lt;&gt;"")*ISERROR(FIND(MID(B1522,{1,2,3,4,5,6,7,8,9,10,11,12,13,14,15,16,17,18,19,20,21,22,23,24,25,26,27,28,29,30},1),"ABCDEFGHIJKLMNOPQRSTUVWXYZ0123456789-_")))=0,ISERROR(VALUE(B1522)))),"Недопустимый код: только латинские буквы A-Z в верхнем регистре, цифры, - и _; начало с буквы, до 30 символов (например MILK-001)",IF(SUMPRODUCT(--EXACT('Номенклатура'!$A$6:$A$205,B1522))=0,"Код не найден в номенклатуре",IF(SUMPRODUCT(--EXACT('Номенклатура'!$A$6:$A$205,B1522))&gt;1,"Код повторяется в номенклатуре",IF(ISNA(MATCH(C1522,{"Приход","Расход","Списание","Корректировка остатка"},0)),"Выберите тип операции",IF(NOT(ISNUMBER(D1522)),"Укажите количество",IF(D1522=0,"Количество не может быть 0",IF(AND(C1522&lt;&gt;"Корректировка остатка",D1522&lt;0),"Для этого типа количество положительное",IF(NOT(ISNUMBER('Номенклатура'!$C$2)),"Укажите дату начала учёта",IF(A1522&lt;INT('Номенклатура'!$C$2),"Раньше даты начала учёта: НЕ учтено",IF(AND(C1522="Корректировка остатка",TRIM(G1522)=""),"Учтено: добавьте пояснение","ОК")))))))))))))</f>
        <v/>
      </c>
    </row>
    <row r="1523" spans="1:9" x14ac:dyDescent="0.25">
      <c r="A1523" s="16"/>
      <c r="B1523" s="13"/>
      <c r="C1523" s="13"/>
      <c r="D1523" s="14"/>
      <c r="E1523" s="17" t="str">
        <f>IF(OR(B1523="",SUMPRODUCT(--EXACT('Номенклатура'!$A$6:$A$205,B1523))&lt;&gt;1),"",INDEX('Номенклатура'!$D$6:$D$205,SUMPRODUCT(EXACT('Номенклатура'!$A$6:$A$205,B1523)*(ROW('Номенклатура'!$A$6:$A$205)-5)))&amp;"")</f>
        <v/>
      </c>
      <c r="F1523" s="18" t="str">
        <f>IF(OR(I1523="ОК",I1523="Учтено: добавьте пояснение"),IF(C1523="Приход",D1523,IF(C1523="Корректировка остатка",D1523,-D1523)),"")</f>
        <v/>
      </c>
      <c r="G1523" s="13"/>
      <c r="H1523" s="15" t="str">
        <f>IF(OR(B1523="",SUMPRODUCT(--EXACT('Номенклатура'!$A$6:$A$205,B1523))&lt;&gt;1),"",INDEX('Номенклатура'!$B$6:$B$205,SUMPRODUCT(EXACT('Номенклатура'!$A$6:$A$205,B1523)*(ROW('Номенклатура'!$A$6:$A$205)-5)))&amp;"")</f>
        <v/>
      </c>
      <c r="I1523" s="15" t="str">
        <f>IF(COUNTA(A1523:D1523,G1523)=0,"",IF(NOT(ISNUMBER(A1523)),"Укажите дату",IF(B1523="","Укажите код",IF(NOT(AND(ISTEXT(B1523),LEN(B1523)&gt;0,LEN(B1523)&lt;=30,ISNUMBER(FIND(LEFT(B1523,1),"ABCDEFGHIJKLMNOPQRSTUVWXYZ")),SUMPRODUCT((MID(B1523,{1,2,3,4,5,6,7,8,9,10,11,12,13,14,15,16,17,18,19,20,21,22,23,24,25,26,27,28,29,30},1)&lt;&gt;"")*ISERROR(FIND(MID(B1523,{1,2,3,4,5,6,7,8,9,10,11,12,13,14,15,16,17,18,19,20,21,22,23,24,25,26,27,28,29,30},1),"ABCDEFGHIJKLMNOPQRSTUVWXYZ0123456789-_")))=0,ISERROR(VALUE(B1523)))),"Недопустимый код: только латинские буквы A-Z в верхнем регистре, цифры, - и _; начало с буквы, до 30 символов (например MILK-001)",IF(SUMPRODUCT(--EXACT('Номенклатура'!$A$6:$A$205,B1523))=0,"Код не найден в номенклатуре",IF(SUMPRODUCT(--EXACT('Номенклатура'!$A$6:$A$205,B1523))&gt;1,"Код повторяется в номенклатуре",IF(ISNA(MATCH(C1523,{"Приход","Расход","Списание","Корректировка остатка"},0)),"Выберите тип операции",IF(NOT(ISNUMBER(D1523)),"Укажите количество",IF(D1523=0,"Количество не может быть 0",IF(AND(C1523&lt;&gt;"Корректировка остатка",D1523&lt;0),"Для этого типа количество положительное",IF(NOT(ISNUMBER('Номенклатура'!$C$2)),"Укажите дату начала учёта",IF(A1523&lt;INT('Номенклатура'!$C$2),"Раньше даты начала учёта: НЕ учтено",IF(AND(C1523="Корректировка остатка",TRIM(G1523)=""),"Учтено: добавьте пояснение","ОК")))))))))))))</f>
        <v/>
      </c>
    </row>
    <row r="1524" spans="1:9" x14ac:dyDescent="0.25">
      <c r="A1524" s="16"/>
      <c r="B1524" s="13"/>
      <c r="C1524" s="13"/>
      <c r="D1524" s="14"/>
      <c r="E1524" s="17" t="str">
        <f>IF(OR(B1524="",SUMPRODUCT(--EXACT('Номенклатура'!$A$6:$A$205,B1524))&lt;&gt;1),"",INDEX('Номенклатура'!$D$6:$D$205,SUMPRODUCT(EXACT('Номенклатура'!$A$6:$A$205,B1524)*(ROW('Номенклатура'!$A$6:$A$205)-5)))&amp;"")</f>
        <v/>
      </c>
      <c r="F1524" s="18" t="str">
        <f>IF(OR(I1524="ОК",I1524="Учтено: добавьте пояснение"),IF(C1524="Приход",D1524,IF(C1524="Корректировка остатка",D1524,-D1524)),"")</f>
        <v/>
      </c>
      <c r="G1524" s="13"/>
      <c r="H1524" s="15" t="str">
        <f>IF(OR(B1524="",SUMPRODUCT(--EXACT('Номенклатура'!$A$6:$A$205,B1524))&lt;&gt;1),"",INDEX('Номенклатура'!$B$6:$B$205,SUMPRODUCT(EXACT('Номенклатура'!$A$6:$A$205,B1524)*(ROW('Номенклатура'!$A$6:$A$205)-5)))&amp;"")</f>
        <v/>
      </c>
      <c r="I1524" s="15" t="str">
        <f>IF(COUNTA(A1524:D1524,G1524)=0,"",IF(NOT(ISNUMBER(A1524)),"Укажите дату",IF(B1524="","Укажите код",IF(NOT(AND(ISTEXT(B1524),LEN(B1524)&gt;0,LEN(B1524)&lt;=30,ISNUMBER(FIND(LEFT(B1524,1),"ABCDEFGHIJKLMNOPQRSTUVWXYZ")),SUMPRODUCT((MID(B1524,{1,2,3,4,5,6,7,8,9,10,11,12,13,14,15,16,17,18,19,20,21,22,23,24,25,26,27,28,29,30},1)&lt;&gt;"")*ISERROR(FIND(MID(B1524,{1,2,3,4,5,6,7,8,9,10,11,12,13,14,15,16,17,18,19,20,21,22,23,24,25,26,27,28,29,30},1),"ABCDEFGHIJKLMNOPQRSTUVWXYZ0123456789-_")))=0,ISERROR(VALUE(B1524)))),"Недопустимый код: только латинские буквы A-Z в верхнем регистре, цифры, - и _; начало с буквы, до 30 символов (например MILK-001)",IF(SUMPRODUCT(--EXACT('Номенклатура'!$A$6:$A$205,B1524))=0,"Код не найден в номенклатуре",IF(SUMPRODUCT(--EXACT('Номенклатура'!$A$6:$A$205,B1524))&gt;1,"Код повторяется в номенклатуре",IF(ISNA(MATCH(C1524,{"Приход","Расход","Списание","Корректировка остатка"},0)),"Выберите тип операции",IF(NOT(ISNUMBER(D1524)),"Укажите количество",IF(D1524=0,"Количество не может быть 0",IF(AND(C1524&lt;&gt;"Корректировка остатка",D1524&lt;0),"Для этого типа количество положительное",IF(NOT(ISNUMBER('Номенклатура'!$C$2)),"Укажите дату начала учёта",IF(A1524&lt;INT('Номенклатура'!$C$2),"Раньше даты начала учёта: НЕ учтено",IF(AND(C1524="Корректировка остатка",TRIM(G1524)=""),"Учтено: добавьте пояснение","ОК")))))))))))))</f>
        <v/>
      </c>
    </row>
    <row r="1525" spans="1:9" x14ac:dyDescent="0.25">
      <c r="A1525" s="16"/>
      <c r="B1525" s="13"/>
      <c r="C1525" s="13"/>
      <c r="D1525" s="14"/>
      <c r="E1525" s="17" t="str">
        <f>IF(OR(B1525="",SUMPRODUCT(--EXACT('Номенклатура'!$A$6:$A$205,B1525))&lt;&gt;1),"",INDEX('Номенклатура'!$D$6:$D$205,SUMPRODUCT(EXACT('Номенклатура'!$A$6:$A$205,B1525)*(ROW('Номенклатура'!$A$6:$A$205)-5)))&amp;"")</f>
        <v/>
      </c>
      <c r="F1525" s="18" t="str">
        <f>IF(OR(I1525="ОК",I1525="Учтено: добавьте пояснение"),IF(C1525="Приход",D1525,IF(C1525="Корректировка остатка",D1525,-D1525)),"")</f>
        <v/>
      </c>
      <c r="G1525" s="13"/>
      <c r="H1525" s="15" t="str">
        <f>IF(OR(B1525="",SUMPRODUCT(--EXACT('Номенклатура'!$A$6:$A$205,B1525))&lt;&gt;1),"",INDEX('Номенклатура'!$B$6:$B$205,SUMPRODUCT(EXACT('Номенклатура'!$A$6:$A$205,B1525)*(ROW('Номенклатура'!$A$6:$A$205)-5)))&amp;"")</f>
        <v/>
      </c>
      <c r="I1525" s="15" t="str">
        <f>IF(COUNTA(A1525:D1525,G1525)=0,"",IF(NOT(ISNUMBER(A1525)),"Укажите дату",IF(B1525="","Укажите код",IF(NOT(AND(ISTEXT(B1525),LEN(B1525)&gt;0,LEN(B1525)&lt;=30,ISNUMBER(FIND(LEFT(B1525,1),"ABCDEFGHIJKLMNOPQRSTUVWXYZ")),SUMPRODUCT((MID(B1525,{1,2,3,4,5,6,7,8,9,10,11,12,13,14,15,16,17,18,19,20,21,22,23,24,25,26,27,28,29,30},1)&lt;&gt;"")*ISERROR(FIND(MID(B1525,{1,2,3,4,5,6,7,8,9,10,11,12,13,14,15,16,17,18,19,20,21,22,23,24,25,26,27,28,29,30},1),"ABCDEFGHIJKLMNOPQRSTUVWXYZ0123456789-_")))=0,ISERROR(VALUE(B1525)))),"Недопустимый код: только латинские буквы A-Z в верхнем регистре, цифры, - и _; начало с буквы, до 30 символов (например MILK-001)",IF(SUMPRODUCT(--EXACT('Номенклатура'!$A$6:$A$205,B1525))=0,"Код не найден в номенклатуре",IF(SUMPRODUCT(--EXACT('Номенклатура'!$A$6:$A$205,B1525))&gt;1,"Код повторяется в номенклатуре",IF(ISNA(MATCH(C1525,{"Приход","Расход","Списание","Корректировка остатка"},0)),"Выберите тип операции",IF(NOT(ISNUMBER(D1525)),"Укажите количество",IF(D1525=0,"Количество не может быть 0",IF(AND(C1525&lt;&gt;"Корректировка остатка",D1525&lt;0),"Для этого типа количество положительное",IF(NOT(ISNUMBER('Номенклатура'!$C$2)),"Укажите дату начала учёта",IF(A1525&lt;INT('Номенклатура'!$C$2),"Раньше даты начала учёта: НЕ учтено",IF(AND(C1525="Корректировка остатка",TRIM(G1525)=""),"Учтено: добавьте пояснение","ОК")))))))))))))</f>
        <v/>
      </c>
    </row>
    <row r="1526" spans="1:9" x14ac:dyDescent="0.25">
      <c r="A1526" s="16"/>
      <c r="B1526" s="13"/>
      <c r="C1526" s="13"/>
      <c r="D1526" s="14"/>
      <c r="E1526" s="17" t="str">
        <f>IF(OR(B1526="",SUMPRODUCT(--EXACT('Номенклатура'!$A$6:$A$205,B1526))&lt;&gt;1),"",INDEX('Номенклатура'!$D$6:$D$205,SUMPRODUCT(EXACT('Номенклатура'!$A$6:$A$205,B1526)*(ROW('Номенклатура'!$A$6:$A$205)-5)))&amp;"")</f>
        <v/>
      </c>
      <c r="F1526" s="18" t="str">
        <f>IF(OR(I1526="ОК",I1526="Учтено: добавьте пояснение"),IF(C1526="Приход",D1526,IF(C1526="Корректировка остатка",D1526,-D1526)),"")</f>
        <v/>
      </c>
      <c r="G1526" s="13"/>
      <c r="H1526" s="15" t="str">
        <f>IF(OR(B1526="",SUMPRODUCT(--EXACT('Номенклатура'!$A$6:$A$205,B1526))&lt;&gt;1),"",INDEX('Номенклатура'!$B$6:$B$205,SUMPRODUCT(EXACT('Номенклатура'!$A$6:$A$205,B1526)*(ROW('Номенклатура'!$A$6:$A$205)-5)))&amp;"")</f>
        <v/>
      </c>
      <c r="I1526" s="15" t="str">
        <f>IF(COUNTA(A1526:D1526,G1526)=0,"",IF(NOT(ISNUMBER(A1526)),"Укажите дату",IF(B1526="","Укажите код",IF(NOT(AND(ISTEXT(B1526),LEN(B1526)&gt;0,LEN(B1526)&lt;=30,ISNUMBER(FIND(LEFT(B1526,1),"ABCDEFGHIJKLMNOPQRSTUVWXYZ")),SUMPRODUCT((MID(B1526,{1,2,3,4,5,6,7,8,9,10,11,12,13,14,15,16,17,18,19,20,21,22,23,24,25,26,27,28,29,30},1)&lt;&gt;"")*ISERROR(FIND(MID(B1526,{1,2,3,4,5,6,7,8,9,10,11,12,13,14,15,16,17,18,19,20,21,22,23,24,25,26,27,28,29,30},1),"ABCDEFGHIJKLMNOPQRSTUVWXYZ0123456789-_")))=0,ISERROR(VALUE(B1526)))),"Недопустимый код: только латинские буквы A-Z в верхнем регистре, цифры, - и _; начало с буквы, до 30 символов (например MILK-001)",IF(SUMPRODUCT(--EXACT('Номенклатура'!$A$6:$A$205,B1526))=0,"Код не найден в номенклатуре",IF(SUMPRODUCT(--EXACT('Номенклатура'!$A$6:$A$205,B1526))&gt;1,"Код повторяется в номенклатуре",IF(ISNA(MATCH(C1526,{"Приход","Расход","Списание","Корректировка остатка"},0)),"Выберите тип операции",IF(NOT(ISNUMBER(D1526)),"Укажите количество",IF(D1526=0,"Количество не может быть 0",IF(AND(C1526&lt;&gt;"Корректировка остатка",D1526&lt;0),"Для этого типа количество положительное",IF(NOT(ISNUMBER('Номенклатура'!$C$2)),"Укажите дату начала учёта",IF(A1526&lt;INT('Номенклатура'!$C$2),"Раньше даты начала учёта: НЕ учтено",IF(AND(C1526="Корректировка остатка",TRIM(G1526)=""),"Учтено: добавьте пояснение","ОК")))))))))))))</f>
        <v/>
      </c>
    </row>
    <row r="1527" spans="1:9" x14ac:dyDescent="0.25">
      <c r="A1527" s="16"/>
      <c r="B1527" s="13"/>
      <c r="C1527" s="13"/>
      <c r="D1527" s="14"/>
      <c r="E1527" s="17" t="str">
        <f>IF(OR(B1527="",SUMPRODUCT(--EXACT('Номенклатура'!$A$6:$A$205,B1527))&lt;&gt;1),"",INDEX('Номенклатура'!$D$6:$D$205,SUMPRODUCT(EXACT('Номенклатура'!$A$6:$A$205,B1527)*(ROW('Номенклатура'!$A$6:$A$205)-5)))&amp;"")</f>
        <v/>
      </c>
      <c r="F1527" s="18" t="str">
        <f>IF(OR(I1527="ОК",I1527="Учтено: добавьте пояснение"),IF(C1527="Приход",D1527,IF(C1527="Корректировка остатка",D1527,-D1527)),"")</f>
        <v/>
      </c>
      <c r="G1527" s="13"/>
      <c r="H1527" s="15" t="str">
        <f>IF(OR(B1527="",SUMPRODUCT(--EXACT('Номенклатура'!$A$6:$A$205,B1527))&lt;&gt;1),"",INDEX('Номенклатура'!$B$6:$B$205,SUMPRODUCT(EXACT('Номенклатура'!$A$6:$A$205,B1527)*(ROW('Номенклатура'!$A$6:$A$205)-5)))&amp;"")</f>
        <v/>
      </c>
      <c r="I1527" s="15" t="str">
        <f>IF(COUNTA(A1527:D1527,G1527)=0,"",IF(NOT(ISNUMBER(A1527)),"Укажите дату",IF(B1527="","Укажите код",IF(NOT(AND(ISTEXT(B1527),LEN(B1527)&gt;0,LEN(B1527)&lt;=30,ISNUMBER(FIND(LEFT(B1527,1),"ABCDEFGHIJKLMNOPQRSTUVWXYZ")),SUMPRODUCT((MID(B1527,{1,2,3,4,5,6,7,8,9,10,11,12,13,14,15,16,17,18,19,20,21,22,23,24,25,26,27,28,29,30},1)&lt;&gt;"")*ISERROR(FIND(MID(B1527,{1,2,3,4,5,6,7,8,9,10,11,12,13,14,15,16,17,18,19,20,21,22,23,24,25,26,27,28,29,30},1),"ABCDEFGHIJKLMNOPQRSTUVWXYZ0123456789-_")))=0,ISERROR(VALUE(B1527)))),"Недопустимый код: только латинские буквы A-Z в верхнем регистре, цифры, - и _; начало с буквы, до 30 символов (например MILK-001)",IF(SUMPRODUCT(--EXACT('Номенклатура'!$A$6:$A$205,B1527))=0,"Код не найден в номенклатуре",IF(SUMPRODUCT(--EXACT('Номенклатура'!$A$6:$A$205,B1527))&gt;1,"Код повторяется в номенклатуре",IF(ISNA(MATCH(C1527,{"Приход","Расход","Списание","Корректировка остатка"},0)),"Выберите тип операции",IF(NOT(ISNUMBER(D1527)),"Укажите количество",IF(D1527=0,"Количество не может быть 0",IF(AND(C1527&lt;&gt;"Корректировка остатка",D1527&lt;0),"Для этого типа количество положительное",IF(NOT(ISNUMBER('Номенклатура'!$C$2)),"Укажите дату начала учёта",IF(A1527&lt;INT('Номенклатура'!$C$2),"Раньше даты начала учёта: НЕ учтено",IF(AND(C1527="Корректировка остатка",TRIM(G1527)=""),"Учтено: добавьте пояснение","ОК")))))))))))))</f>
        <v/>
      </c>
    </row>
    <row r="1528" spans="1:9" x14ac:dyDescent="0.25">
      <c r="A1528" s="16"/>
      <c r="B1528" s="13"/>
      <c r="C1528" s="13"/>
      <c r="D1528" s="14"/>
      <c r="E1528" s="17" t="str">
        <f>IF(OR(B1528="",SUMPRODUCT(--EXACT('Номенклатура'!$A$6:$A$205,B1528))&lt;&gt;1),"",INDEX('Номенклатура'!$D$6:$D$205,SUMPRODUCT(EXACT('Номенклатура'!$A$6:$A$205,B1528)*(ROW('Номенклатура'!$A$6:$A$205)-5)))&amp;"")</f>
        <v/>
      </c>
      <c r="F1528" s="18" t="str">
        <f>IF(OR(I1528="ОК",I1528="Учтено: добавьте пояснение"),IF(C1528="Приход",D1528,IF(C1528="Корректировка остатка",D1528,-D1528)),"")</f>
        <v/>
      </c>
      <c r="G1528" s="13"/>
      <c r="H1528" s="15" t="str">
        <f>IF(OR(B1528="",SUMPRODUCT(--EXACT('Номенклатура'!$A$6:$A$205,B1528))&lt;&gt;1),"",INDEX('Номенклатура'!$B$6:$B$205,SUMPRODUCT(EXACT('Номенклатура'!$A$6:$A$205,B1528)*(ROW('Номенклатура'!$A$6:$A$205)-5)))&amp;"")</f>
        <v/>
      </c>
      <c r="I1528" s="15" t="str">
        <f>IF(COUNTA(A1528:D1528,G1528)=0,"",IF(NOT(ISNUMBER(A1528)),"Укажите дату",IF(B1528="","Укажите код",IF(NOT(AND(ISTEXT(B1528),LEN(B1528)&gt;0,LEN(B1528)&lt;=30,ISNUMBER(FIND(LEFT(B1528,1),"ABCDEFGHIJKLMNOPQRSTUVWXYZ")),SUMPRODUCT((MID(B1528,{1,2,3,4,5,6,7,8,9,10,11,12,13,14,15,16,17,18,19,20,21,22,23,24,25,26,27,28,29,30},1)&lt;&gt;"")*ISERROR(FIND(MID(B1528,{1,2,3,4,5,6,7,8,9,10,11,12,13,14,15,16,17,18,19,20,21,22,23,24,25,26,27,28,29,30},1),"ABCDEFGHIJKLMNOPQRSTUVWXYZ0123456789-_")))=0,ISERROR(VALUE(B1528)))),"Недопустимый код: только латинские буквы A-Z в верхнем регистре, цифры, - и _; начало с буквы, до 30 символов (например MILK-001)",IF(SUMPRODUCT(--EXACT('Номенклатура'!$A$6:$A$205,B1528))=0,"Код не найден в номенклатуре",IF(SUMPRODUCT(--EXACT('Номенклатура'!$A$6:$A$205,B1528))&gt;1,"Код повторяется в номенклатуре",IF(ISNA(MATCH(C1528,{"Приход","Расход","Списание","Корректировка остатка"},0)),"Выберите тип операции",IF(NOT(ISNUMBER(D1528)),"Укажите количество",IF(D1528=0,"Количество не может быть 0",IF(AND(C1528&lt;&gt;"Корректировка остатка",D1528&lt;0),"Для этого типа количество положительное",IF(NOT(ISNUMBER('Номенклатура'!$C$2)),"Укажите дату начала учёта",IF(A1528&lt;INT('Номенклатура'!$C$2),"Раньше даты начала учёта: НЕ учтено",IF(AND(C1528="Корректировка остатка",TRIM(G1528)=""),"Учтено: добавьте пояснение","ОК")))))))))))))</f>
        <v/>
      </c>
    </row>
    <row r="1529" spans="1:9" x14ac:dyDescent="0.25">
      <c r="A1529" s="16"/>
      <c r="B1529" s="13"/>
      <c r="C1529" s="13"/>
      <c r="D1529" s="14"/>
      <c r="E1529" s="17" t="str">
        <f>IF(OR(B1529="",SUMPRODUCT(--EXACT('Номенклатура'!$A$6:$A$205,B1529))&lt;&gt;1),"",INDEX('Номенклатура'!$D$6:$D$205,SUMPRODUCT(EXACT('Номенклатура'!$A$6:$A$205,B1529)*(ROW('Номенклатура'!$A$6:$A$205)-5)))&amp;"")</f>
        <v/>
      </c>
      <c r="F1529" s="18" t="str">
        <f>IF(OR(I1529="ОК",I1529="Учтено: добавьте пояснение"),IF(C1529="Приход",D1529,IF(C1529="Корректировка остатка",D1529,-D1529)),"")</f>
        <v/>
      </c>
      <c r="G1529" s="13"/>
      <c r="H1529" s="15" t="str">
        <f>IF(OR(B1529="",SUMPRODUCT(--EXACT('Номенклатура'!$A$6:$A$205,B1529))&lt;&gt;1),"",INDEX('Номенклатура'!$B$6:$B$205,SUMPRODUCT(EXACT('Номенклатура'!$A$6:$A$205,B1529)*(ROW('Номенклатура'!$A$6:$A$205)-5)))&amp;"")</f>
        <v/>
      </c>
      <c r="I1529" s="15" t="str">
        <f>IF(COUNTA(A1529:D1529,G1529)=0,"",IF(NOT(ISNUMBER(A1529)),"Укажите дату",IF(B1529="","Укажите код",IF(NOT(AND(ISTEXT(B1529),LEN(B1529)&gt;0,LEN(B1529)&lt;=30,ISNUMBER(FIND(LEFT(B1529,1),"ABCDEFGHIJKLMNOPQRSTUVWXYZ")),SUMPRODUCT((MID(B1529,{1,2,3,4,5,6,7,8,9,10,11,12,13,14,15,16,17,18,19,20,21,22,23,24,25,26,27,28,29,30},1)&lt;&gt;"")*ISERROR(FIND(MID(B1529,{1,2,3,4,5,6,7,8,9,10,11,12,13,14,15,16,17,18,19,20,21,22,23,24,25,26,27,28,29,30},1),"ABCDEFGHIJKLMNOPQRSTUVWXYZ0123456789-_")))=0,ISERROR(VALUE(B1529)))),"Недопустимый код: только латинские буквы A-Z в верхнем регистре, цифры, - и _; начало с буквы, до 30 символов (например MILK-001)",IF(SUMPRODUCT(--EXACT('Номенклатура'!$A$6:$A$205,B1529))=0,"Код не найден в номенклатуре",IF(SUMPRODUCT(--EXACT('Номенклатура'!$A$6:$A$205,B1529))&gt;1,"Код повторяется в номенклатуре",IF(ISNA(MATCH(C1529,{"Приход","Расход","Списание","Корректировка остатка"},0)),"Выберите тип операции",IF(NOT(ISNUMBER(D1529)),"Укажите количество",IF(D1529=0,"Количество не может быть 0",IF(AND(C1529&lt;&gt;"Корректировка остатка",D1529&lt;0),"Для этого типа количество положительное",IF(NOT(ISNUMBER('Номенклатура'!$C$2)),"Укажите дату начала учёта",IF(A1529&lt;INT('Номенклатура'!$C$2),"Раньше даты начала учёта: НЕ учтено",IF(AND(C1529="Корректировка остатка",TRIM(G1529)=""),"Учтено: добавьте пояснение","ОК")))))))))))))</f>
        <v/>
      </c>
    </row>
    <row r="1530" spans="1:9" x14ac:dyDescent="0.25">
      <c r="A1530" s="16"/>
      <c r="B1530" s="13"/>
      <c r="C1530" s="13"/>
      <c r="D1530" s="14"/>
      <c r="E1530" s="17" t="str">
        <f>IF(OR(B1530="",SUMPRODUCT(--EXACT('Номенклатура'!$A$6:$A$205,B1530))&lt;&gt;1),"",INDEX('Номенклатура'!$D$6:$D$205,SUMPRODUCT(EXACT('Номенклатура'!$A$6:$A$205,B1530)*(ROW('Номенклатура'!$A$6:$A$205)-5)))&amp;"")</f>
        <v/>
      </c>
      <c r="F1530" s="18" t="str">
        <f>IF(OR(I1530="ОК",I1530="Учтено: добавьте пояснение"),IF(C1530="Приход",D1530,IF(C1530="Корректировка остатка",D1530,-D1530)),"")</f>
        <v/>
      </c>
      <c r="G1530" s="13"/>
      <c r="H1530" s="15" t="str">
        <f>IF(OR(B1530="",SUMPRODUCT(--EXACT('Номенклатура'!$A$6:$A$205,B1530))&lt;&gt;1),"",INDEX('Номенклатура'!$B$6:$B$205,SUMPRODUCT(EXACT('Номенклатура'!$A$6:$A$205,B1530)*(ROW('Номенклатура'!$A$6:$A$205)-5)))&amp;"")</f>
        <v/>
      </c>
      <c r="I1530" s="15" t="str">
        <f>IF(COUNTA(A1530:D1530,G1530)=0,"",IF(NOT(ISNUMBER(A1530)),"Укажите дату",IF(B1530="","Укажите код",IF(NOT(AND(ISTEXT(B1530),LEN(B1530)&gt;0,LEN(B1530)&lt;=30,ISNUMBER(FIND(LEFT(B1530,1),"ABCDEFGHIJKLMNOPQRSTUVWXYZ")),SUMPRODUCT((MID(B1530,{1,2,3,4,5,6,7,8,9,10,11,12,13,14,15,16,17,18,19,20,21,22,23,24,25,26,27,28,29,30},1)&lt;&gt;"")*ISERROR(FIND(MID(B1530,{1,2,3,4,5,6,7,8,9,10,11,12,13,14,15,16,17,18,19,20,21,22,23,24,25,26,27,28,29,30},1),"ABCDEFGHIJKLMNOPQRSTUVWXYZ0123456789-_")))=0,ISERROR(VALUE(B1530)))),"Недопустимый код: только латинские буквы A-Z в верхнем регистре, цифры, - и _; начало с буквы, до 30 символов (например MILK-001)",IF(SUMPRODUCT(--EXACT('Номенклатура'!$A$6:$A$205,B1530))=0,"Код не найден в номенклатуре",IF(SUMPRODUCT(--EXACT('Номенклатура'!$A$6:$A$205,B1530))&gt;1,"Код повторяется в номенклатуре",IF(ISNA(MATCH(C1530,{"Приход","Расход","Списание","Корректировка остатка"},0)),"Выберите тип операции",IF(NOT(ISNUMBER(D1530)),"Укажите количество",IF(D1530=0,"Количество не может быть 0",IF(AND(C1530&lt;&gt;"Корректировка остатка",D1530&lt;0),"Для этого типа количество положительное",IF(NOT(ISNUMBER('Номенклатура'!$C$2)),"Укажите дату начала учёта",IF(A1530&lt;INT('Номенклатура'!$C$2),"Раньше даты начала учёта: НЕ учтено",IF(AND(C1530="Корректировка остатка",TRIM(G1530)=""),"Учтено: добавьте пояснение","ОК")))))))))))))</f>
        <v/>
      </c>
    </row>
    <row r="1531" spans="1:9" x14ac:dyDescent="0.25">
      <c r="A1531" s="16"/>
      <c r="B1531" s="13"/>
      <c r="C1531" s="13"/>
      <c r="D1531" s="14"/>
      <c r="E1531" s="17" t="str">
        <f>IF(OR(B1531="",SUMPRODUCT(--EXACT('Номенклатура'!$A$6:$A$205,B1531))&lt;&gt;1),"",INDEX('Номенклатура'!$D$6:$D$205,SUMPRODUCT(EXACT('Номенклатура'!$A$6:$A$205,B1531)*(ROW('Номенклатура'!$A$6:$A$205)-5)))&amp;"")</f>
        <v/>
      </c>
      <c r="F1531" s="18" t="str">
        <f>IF(OR(I1531="ОК",I1531="Учтено: добавьте пояснение"),IF(C1531="Приход",D1531,IF(C1531="Корректировка остатка",D1531,-D1531)),"")</f>
        <v/>
      </c>
      <c r="G1531" s="13"/>
      <c r="H1531" s="15" t="str">
        <f>IF(OR(B1531="",SUMPRODUCT(--EXACT('Номенклатура'!$A$6:$A$205,B1531))&lt;&gt;1),"",INDEX('Номенклатура'!$B$6:$B$205,SUMPRODUCT(EXACT('Номенклатура'!$A$6:$A$205,B1531)*(ROW('Номенклатура'!$A$6:$A$205)-5)))&amp;"")</f>
        <v/>
      </c>
      <c r="I1531" s="15" t="str">
        <f>IF(COUNTA(A1531:D1531,G1531)=0,"",IF(NOT(ISNUMBER(A1531)),"Укажите дату",IF(B1531="","Укажите код",IF(NOT(AND(ISTEXT(B1531),LEN(B1531)&gt;0,LEN(B1531)&lt;=30,ISNUMBER(FIND(LEFT(B1531,1),"ABCDEFGHIJKLMNOPQRSTUVWXYZ")),SUMPRODUCT((MID(B1531,{1,2,3,4,5,6,7,8,9,10,11,12,13,14,15,16,17,18,19,20,21,22,23,24,25,26,27,28,29,30},1)&lt;&gt;"")*ISERROR(FIND(MID(B1531,{1,2,3,4,5,6,7,8,9,10,11,12,13,14,15,16,17,18,19,20,21,22,23,24,25,26,27,28,29,30},1),"ABCDEFGHIJKLMNOPQRSTUVWXYZ0123456789-_")))=0,ISERROR(VALUE(B1531)))),"Недопустимый код: только латинские буквы A-Z в верхнем регистре, цифры, - и _; начало с буквы, до 30 символов (например MILK-001)",IF(SUMPRODUCT(--EXACT('Номенклатура'!$A$6:$A$205,B1531))=0,"Код не найден в номенклатуре",IF(SUMPRODUCT(--EXACT('Номенклатура'!$A$6:$A$205,B1531))&gt;1,"Код повторяется в номенклатуре",IF(ISNA(MATCH(C1531,{"Приход","Расход","Списание","Корректировка остатка"},0)),"Выберите тип операции",IF(NOT(ISNUMBER(D1531)),"Укажите количество",IF(D1531=0,"Количество не может быть 0",IF(AND(C1531&lt;&gt;"Корректировка остатка",D1531&lt;0),"Для этого типа количество положительное",IF(NOT(ISNUMBER('Номенклатура'!$C$2)),"Укажите дату начала учёта",IF(A1531&lt;INT('Номенклатура'!$C$2),"Раньше даты начала учёта: НЕ учтено",IF(AND(C1531="Корректировка остатка",TRIM(G1531)=""),"Учтено: добавьте пояснение","ОК")))))))))))))</f>
        <v/>
      </c>
    </row>
    <row r="1532" spans="1:9" x14ac:dyDescent="0.25">
      <c r="A1532" s="16"/>
      <c r="B1532" s="13"/>
      <c r="C1532" s="13"/>
      <c r="D1532" s="14"/>
      <c r="E1532" s="17" t="str">
        <f>IF(OR(B1532="",SUMPRODUCT(--EXACT('Номенклатура'!$A$6:$A$205,B1532))&lt;&gt;1),"",INDEX('Номенклатура'!$D$6:$D$205,SUMPRODUCT(EXACT('Номенклатура'!$A$6:$A$205,B1532)*(ROW('Номенклатура'!$A$6:$A$205)-5)))&amp;"")</f>
        <v/>
      </c>
      <c r="F1532" s="18" t="str">
        <f>IF(OR(I1532="ОК",I1532="Учтено: добавьте пояснение"),IF(C1532="Приход",D1532,IF(C1532="Корректировка остатка",D1532,-D1532)),"")</f>
        <v/>
      </c>
      <c r="G1532" s="13"/>
      <c r="H1532" s="15" t="str">
        <f>IF(OR(B1532="",SUMPRODUCT(--EXACT('Номенклатура'!$A$6:$A$205,B1532))&lt;&gt;1),"",INDEX('Номенклатура'!$B$6:$B$205,SUMPRODUCT(EXACT('Номенклатура'!$A$6:$A$205,B1532)*(ROW('Номенклатура'!$A$6:$A$205)-5)))&amp;"")</f>
        <v/>
      </c>
      <c r="I1532" s="15" t="str">
        <f>IF(COUNTA(A1532:D1532,G1532)=0,"",IF(NOT(ISNUMBER(A1532)),"Укажите дату",IF(B1532="","Укажите код",IF(NOT(AND(ISTEXT(B1532),LEN(B1532)&gt;0,LEN(B1532)&lt;=30,ISNUMBER(FIND(LEFT(B1532,1),"ABCDEFGHIJKLMNOPQRSTUVWXYZ")),SUMPRODUCT((MID(B1532,{1,2,3,4,5,6,7,8,9,10,11,12,13,14,15,16,17,18,19,20,21,22,23,24,25,26,27,28,29,30},1)&lt;&gt;"")*ISERROR(FIND(MID(B1532,{1,2,3,4,5,6,7,8,9,10,11,12,13,14,15,16,17,18,19,20,21,22,23,24,25,26,27,28,29,30},1),"ABCDEFGHIJKLMNOPQRSTUVWXYZ0123456789-_")))=0,ISERROR(VALUE(B1532)))),"Недопустимый код: только латинские буквы A-Z в верхнем регистре, цифры, - и _; начало с буквы, до 30 символов (например MILK-001)",IF(SUMPRODUCT(--EXACT('Номенклатура'!$A$6:$A$205,B1532))=0,"Код не найден в номенклатуре",IF(SUMPRODUCT(--EXACT('Номенклатура'!$A$6:$A$205,B1532))&gt;1,"Код повторяется в номенклатуре",IF(ISNA(MATCH(C1532,{"Приход","Расход","Списание","Корректировка остатка"},0)),"Выберите тип операции",IF(NOT(ISNUMBER(D1532)),"Укажите количество",IF(D1532=0,"Количество не может быть 0",IF(AND(C1532&lt;&gt;"Корректировка остатка",D1532&lt;0),"Для этого типа количество положительное",IF(NOT(ISNUMBER('Номенклатура'!$C$2)),"Укажите дату начала учёта",IF(A1532&lt;INT('Номенклатура'!$C$2),"Раньше даты начала учёта: НЕ учтено",IF(AND(C1532="Корректировка остатка",TRIM(G1532)=""),"Учтено: добавьте пояснение","ОК")))))))))))))</f>
        <v/>
      </c>
    </row>
    <row r="1533" spans="1:9" x14ac:dyDescent="0.25">
      <c r="A1533" s="16"/>
      <c r="B1533" s="13"/>
      <c r="C1533" s="13"/>
      <c r="D1533" s="14"/>
      <c r="E1533" s="17" t="str">
        <f>IF(OR(B1533="",SUMPRODUCT(--EXACT('Номенклатура'!$A$6:$A$205,B1533))&lt;&gt;1),"",INDEX('Номенклатура'!$D$6:$D$205,SUMPRODUCT(EXACT('Номенклатура'!$A$6:$A$205,B1533)*(ROW('Номенклатура'!$A$6:$A$205)-5)))&amp;"")</f>
        <v/>
      </c>
      <c r="F1533" s="18" t="str">
        <f>IF(OR(I1533="ОК",I1533="Учтено: добавьте пояснение"),IF(C1533="Приход",D1533,IF(C1533="Корректировка остатка",D1533,-D1533)),"")</f>
        <v/>
      </c>
      <c r="G1533" s="13"/>
      <c r="H1533" s="15" t="str">
        <f>IF(OR(B1533="",SUMPRODUCT(--EXACT('Номенклатура'!$A$6:$A$205,B1533))&lt;&gt;1),"",INDEX('Номенклатура'!$B$6:$B$205,SUMPRODUCT(EXACT('Номенклатура'!$A$6:$A$205,B1533)*(ROW('Номенклатура'!$A$6:$A$205)-5)))&amp;"")</f>
        <v/>
      </c>
      <c r="I1533" s="15" t="str">
        <f>IF(COUNTA(A1533:D1533,G1533)=0,"",IF(NOT(ISNUMBER(A1533)),"Укажите дату",IF(B1533="","Укажите код",IF(NOT(AND(ISTEXT(B1533),LEN(B1533)&gt;0,LEN(B1533)&lt;=30,ISNUMBER(FIND(LEFT(B1533,1),"ABCDEFGHIJKLMNOPQRSTUVWXYZ")),SUMPRODUCT((MID(B1533,{1,2,3,4,5,6,7,8,9,10,11,12,13,14,15,16,17,18,19,20,21,22,23,24,25,26,27,28,29,30},1)&lt;&gt;"")*ISERROR(FIND(MID(B1533,{1,2,3,4,5,6,7,8,9,10,11,12,13,14,15,16,17,18,19,20,21,22,23,24,25,26,27,28,29,30},1),"ABCDEFGHIJKLMNOPQRSTUVWXYZ0123456789-_")))=0,ISERROR(VALUE(B1533)))),"Недопустимый код: только латинские буквы A-Z в верхнем регистре, цифры, - и _; начало с буквы, до 30 символов (например MILK-001)",IF(SUMPRODUCT(--EXACT('Номенклатура'!$A$6:$A$205,B1533))=0,"Код не найден в номенклатуре",IF(SUMPRODUCT(--EXACT('Номенклатура'!$A$6:$A$205,B1533))&gt;1,"Код повторяется в номенклатуре",IF(ISNA(MATCH(C1533,{"Приход","Расход","Списание","Корректировка остатка"},0)),"Выберите тип операции",IF(NOT(ISNUMBER(D1533)),"Укажите количество",IF(D1533=0,"Количество не может быть 0",IF(AND(C1533&lt;&gt;"Корректировка остатка",D1533&lt;0),"Для этого типа количество положительное",IF(NOT(ISNUMBER('Номенклатура'!$C$2)),"Укажите дату начала учёта",IF(A1533&lt;INT('Номенклатура'!$C$2),"Раньше даты начала учёта: НЕ учтено",IF(AND(C1533="Корректировка остатка",TRIM(G1533)=""),"Учтено: добавьте пояснение","ОК")))))))))))))</f>
        <v/>
      </c>
    </row>
    <row r="1534" spans="1:9" x14ac:dyDescent="0.25">
      <c r="A1534" s="16"/>
      <c r="B1534" s="13"/>
      <c r="C1534" s="13"/>
      <c r="D1534" s="14"/>
      <c r="E1534" s="17" t="str">
        <f>IF(OR(B1534="",SUMPRODUCT(--EXACT('Номенклатура'!$A$6:$A$205,B1534))&lt;&gt;1),"",INDEX('Номенклатура'!$D$6:$D$205,SUMPRODUCT(EXACT('Номенклатура'!$A$6:$A$205,B1534)*(ROW('Номенклатура'!$A$6:$A$205)-5)))&amp;"")</f>
        <v/>
      </c>
      <c r="F1534" s="18" t="str">
        <f>IF(OR(I1534="ОК",I1534="Учтено: добавьте пояснение"),IF(C1534="Приход",D1534,IF(C1534="Корректировка остатка",D1534,-D1534)),"")</f>
        <v/>
      </c>
      <c r="G1534" s="13"/>
      <c r="H1534" s="15" t="str">
        <f>IF(OR(B1534="",SUMPRODUCT(--EXACT('Номенклатура'!$A$6:$A$205,B1534))&lt;&gt;1),"",INDEX('Номенклатура'!$B$6:$B$205,SUMPRODUCT(EXACT('Номенклатура'!$A$6:$A$205,B1534)*(ROW('Номенклатура'!$A$6:$A$205)-5)))&amp;"")</f>
        <v/>
      </c>
      <c r="I1534" s="15" t="str">
        <f>IF(COUNTA(A1534:D1534,G1534)=0,"",IF(NOT(ISNUMBER(A1534)),"Укажите дату",IF(B1534="","Укажите код",IF(NOT(AND(ISTEXT(B1534),LEN(B1534)&gt;0,LEN(B1534)&lt;=30,ISNUMBER(FIND(LEFT(B1534,1),"ABCDEFGHIJKLMNOPQRSTUVWXYZ")),SUMPRODUCT((MID(B1534,{1,2,3,4,5,6,7,8,9,10,11,12,13,14,15,16,17,18,19,20,21,22,23,24,25,26,27,28,29,30},1)&lt;&gt;"")*ISERROR(FIND(MID(B1534,{1,2,3,4,5,6,7,8,9,10,11,12,13,14,15,16,17,18,19,20,21,22,23,24,25,26,27,28,29,30},1),"ABCDEFGHIJKLMNOPQRSTUVWXYZ0123456789-_")))=0,ISERROR(VALUE(B1534)))),"Недопустимый код: только латинские буквы A-Z в верхнем регистре, цифры, - и _; начало с буквы, до 30 символов (например MILK-001)",IF(SUMPRODUCT(--EXACT('Номенклатура'!$A$6:$A$205,B1534))=0,"Код не найден в номенклатуре",IF(SUMPRODUCT(--EXACT('Номенклатура'!$A$6:$A$205,B1534))&gt;1,"Код повторяется в номенклатуре",IF(ISNA(MATCH(C1534,{"Приход","Расход","Списание","Корректировка остатка"},0)),"Выберите тип операции",IF(NOT(ISNUMBER(D1534)),"Укажите количество",IF(D1534=0,"Количество не может быть 0",IF(AND(C1534&lt;&gt;"Корректировка остатка",D1534&lt;0),"Для этого типа количество положительное",IF(NOT(ISNUMBER('Номенклатура'!$C$2)),"Укажите дату начала учёта",IF(A1534&lt;INT('Номенклатура'!$C$2),"Раньше даты начала учёта: НЕ учтено",IF(AND(C1534="Корректировка остатка",TRIM(G1534)=""),"Учтено: добавьте пояснение","ОК")))))))))))))</f>
        <v/>
      </c>
    </row>
    <row r="1535" spans="1:9" x14ac:dyDescent="0.25">
      <c r="A1535" s="16"/>
      <c r="B1535" s="13"/>
      <c r="C1535" s="13"/>
      <c r="D1535" s="14"/>
      <c r="E1535" s="17" t="str">
        <f>IF(OR(B1535="",SUMPRODUCT(--EXACT('Номенклатура'!$A$6:$A$205,B1535))&lt;&gt;1),"",INDEX('Номенклатура'!$D$6:$D$205,SUMPRODUCT(EXACT('Номенклатура'!$A$6:$A$205,B1535)*(ROW('Номенклатура'!$A$6:$A$205)-5)))&amp;"")</f>
        <v/>
      </c>
      <c r="F1535" s="18" t="str">
        <f>IF(OR(I1535="ОК",I1535="Учтено: добавьте пояснение"),IF(C1535="Приход",D1535,IF(C1535="Корректировка остатка",D1535,-D1535)),"")</f>
        <v/>
      </c>
      <c r="G1535" s="13"/>
      <c r="H1535" s="15" t="str">
        <f>IF(OR(B1535="",SUMPRODUCT(--EXACT('Номенклатура'!$A$6:$A$205,B1535))&lt;&gt;1),"",INDEX('Номенклатура'!$B$6:$B$205,SUMPRODUCT(EXACT('Номенклатура'!$A$6:$A$205,B1535)*(ROW('Номенклатура'!$A$6:$A$205)-5)))&amp;"")</f>
        <v/>
      </c>
      <c r="I1535" s="15" t="str">
        <f>IF(COUNTA(A1535:D1535,G1535)=0,"",IF(NOT(ISNUMBER(A1535)),"Укажите дату",IF(B1535="","Укажите код",IF(NOT(AND(ISTEXT(B1535),LEN(B1535)&gt;0,LEN(B1535)&lt;=30,ISNUMBER(FIND(LEFT(B1535,1),"ABCDEFGHIJKLMNOPQRSTUVWXYZ")),SUMPRODUCT((MID(B1535,{1,2,3,4,5,6,7,8,9,10,11,12,13,14,15,16,17,18,19,20,21,22,23,24,25,26,27,28,29,30},1)&lt;&gt;"")*ISERROR(FIND(MID(B1535,{1,2,3,4,5,6,7,8,9,10,11,12,13,14,15,16,17,18,19,20,21,22,23,24,25,26,27,28,29,30},1),"ABCDEFGHIJKLMNOPQRSTUVWXYZ0123456789-_")))=0,ISERROR(VALUE(B1535)))),"Недопустимый код: только латинские буквы A-Z в верхнем регистре, цифры, - и _; начало с буквы, до 30 символов (например MILK-001)",IF(SUMPRODUCT(--EXACT('Номенклатура'!$A$6:$A$205,B1535))=0,"Код не найден в номенклатуре",IF(SUMPRODUCT(--EXACT('Номенклатура'!$A$6:$A$205,B1535))&gt;1,"Код повторяется в номенклатуре",IF(ISNA(MATCH(C1535,{"Приход","Расход","Списание","Корректировка остатка"},0)),"Выберите тип операции",IF(NOT(ISNUMBER(D1535)),"Укажите количество",IF(D1535=0,"Количество не может быть 0",IF(AND(C1535&lt;&gt;"Корректировка остатка",D1535&lt;0),"Для этого типа количество положительное",IF(NOT(ISNUMBER('Номенклатура'!$C$2)),"Укажите дату начала учёта",IF(A1535&lt;INT('Номенклатура'!$C$2),"Раньше даты начала учёта: НЕ учтено",IF(AND(C1535="Корректировка остатка",TRIM(G1535)=""),"Учтено: добавьте пояснение","ОК")))))))))))))</f>
        <v/>
      </c>
    </row>
    <row r="1536" spans="1:9" x14ac:dyDescent="0.25">
      <c r="A1536" s="16"/>
      <c r="B1536" s="13"/>
      <c r="C1536" s="13"/>
      <c r="D1536" s="14"/>
      <c r="E1536" s="17" t="str">
        <f>IF(OR(B1536="",SUMPRODUCT(--EXACT('Номенклатура'!$A$6:$A$205,B1536))&lt;&gt;1),"",INDEX('Номенклатура'!$D$6:$D$205,SUMPRODUCT(EXACT('Номенклатура'!$A$6:$A$205,B1536)*(ROW('Номенклатура'!$A$6:$A$205)-5)))&amp;"")</f>
        <v/>
      </c>
      <c r="F1536" s="18" t="str">
        <f>IF(OR(I1536="ОК",I1536="Учтено: добавьте пояснение"),IF(C1536="Приход",D1536,IF(C1536="Корректировка остатка",D1536,-D1536)),"")</f>
        <v/>
      </c>
      <c r="G1536" s="13"/>
      <c r="H1536" s="15" t="str">
        <f>IF(OR(B1536="",SUMPRODUCT(--EXACT('Номенклатура'!$A$6:$A$205,B1536))&lt;&gt;1),"",INDEX('Номенклатура'!$B$6:$B$205,SUMPRODUCT(EXACT('Номенклатура'!$A$6:$A$205,B1536)*(ROW('Номенклатура'!$A$6:$A$205)-5)))&amp;"")</f>
        <v/>
      </c>
      <c r="I1536" s="15" t="str">
        <f>IF(COUNTA(A1536:D1536,G1536)=0,"",IF(NOT(ISNUMBER(A1536)),"Укажите дату",IF(B1536="","Укажите код",IF(NOT(AND(ISTEXT(B1536),LEN(B1536)&gt;0,LEN(B1536)&lt;=30,ISNUMBER(FIND(LEFT(B1536,1),"ABCDEFGHIJKLMNOPQRSTUVWXYZ")),SUMPRODUCT((MID(B1536,{1,2,3,4,5,6,7,8,9,10,11,12,13,14,15,16,17,18,19,20,21,22,23,24,25,26,27,28,29,30},1)&lt;&gt;"")*ISERROR(FIND(MID(B1536,{1,2,3,4,5,6,7,8,9,10,11,12,13,14,15,16,17,18,19,20,21,22,23,24,25,26,27,28,29,30},1),"ABCDEFGHIJKLMNOPQRSTUVWXYZ0123456789-_")))=0,ISERROR(VALUE(B1536)))),"Недопустимый код: только латинские буквы A-Z в верхнем регистре, цифры, - и _; начало с буквы, до 30 символов (например MILK-001)",IF(SUMPRODUCT(--EXACT('Номенклатура'!$A$6:$A$205,B1536))=0,"Код не найден в номенклатуре",IF(SUMPRODUCT(--EXACT('Номенклатура'!$A$6:$A$205,B1536))&gt;1,"Код повторяется в номенклатуре",IF(ISNA(MATCH(C1536,{"Приход","Расход","Списание","Корректировка остатка"},0)),"Выберите тип операции",IF(NOT(ISNUMBER(D1536)),"Укажите количество",IF(D1536=0,"Количество не может быть 0",IF(AND(C1536&lt;&gt;"Корректировка остатка",D1536&lt;0),"Для этого типа количество положительное",IF(NOT(ISNUMBER('Номенклатура'!$C$2)),"Укажите дату начала учёта",IF(A1536&lt;INT('Номенклатура'!$C$2),"Раньше даты начала учёта: НЕ учтено",IF(AND(C1536="Корректировка остатка",TRIM(G1536)=""),"Учтено: добавьте пояснение","ОК")))))))))))))</f>
        <v/>
      </c>
    </row>
    <row r="1537" spans="1:9" x14ac:dyDescent="0.25">
      <c r="A1537" s="16"/>
      <c r="B1537" s="13"/>
      <c r="C1537" s="13"/>
      <c r="D1537" s="14"/>
      <c r="E1537" s="17" t="str">
        <f>IF(OR(B1537="",SUMPRODUCT(--EXACT('Номенклатура'!$A$6:$A$205,B1537))&lt;&gt;1),"",INDEX('Номенклатура'!$D$6:$D$205,SUMPRODUCT(EXACT('Номенклатура'!$A$6:$A$205,B1537)*(ROW('Номенклатура'!$A$6:$A$205)-5)))&amp;"")</f>
        <v/>
      </c>
      <c r="F1537" s="18" t="str">
        <f>IF(OR(I1537="ОК",I1537="Учтено: добавьте пояснение"),IF(C1537="Приход",D1537,IF(C1537="Корректировка остатка",D1537,-D1537)),"")</f>
        <v/>
      </c>
      <c r="G1537" s="13"/>
      <c r="H1537" s="15" t="str">
        <f>IF(OR(B1537="",SUMPRODUCT(--EXACT('Номенклатура'!$A$6:$A$205,B1537))&lt;&gt;1),"",INDEX('Номенклатура'!$B$6:$B$205,SUMPRODUCT(EXACT('Номенклатура'!$A$6:$A$205,B1537)*(ROW('Номенклатура'!$A$6:$A$205)-5)))&amp;"")</f>
        <v/>
      </c>
      <c r="I1537" s="15" t="str">
        <f>IF(COUNTA(A1537:D1537,G1537)=0,"",IF(NOT(ISNUMBER(A1537)),"Укажите дату",IF(B1537="","Укажите код",IF(NOT(AND(ISTEXT(B1537),LEN(B1537)&gt;0,LEN(B1537)&lt;=30,ISNUMBER(FIND(LEFT(B1537,1),"ABCDEFGHIJKLMNOPQRSTUVWXYZ")),SUMPRODUCT((MID(B1537,{1,2,3,4,5,6,7,8,9,10,11,12,13,14,15,16,17,18,19,20,21,22,23,24,25,26,27,28,29,30},1)&lt;&gt;"")*ISERROR(FIND(MID(B1537,{1,2,3,4,5,6,7,8,9,10,11,12,13,14,15,16,17,18,19,20,21,22,23,24,25,26,27,28,29,30},1),"ABCDEFGHIJKLMNOPQRSTUVWXYZ0123456789-_")))=0,ISERROR(VALUE(B1537)))),"Недопустимый код: только латинские буквы A-Z в верхнем регистре, цифры, - и _; начало с буквы, до 30 символов (например MILK-001)",IF(SUMPRODUCT(--EXACT('Номенклатура'!$A$6:$A$205,B1537))=0,"Код не найден в номенклатуре",IF(SUMPRODUCT(--EXACT('Номенклатура'!$A$6:$A$205,B1537))&gt;1,"Код повторяется в номенклатуре",IF(ISNA(MATCH(C1537,{"Приход","Расход","Списание","Корректировка остатка"},0)),"Выберите тип операции",IF(NOT(ISNUMBER(D1537)),"Укажите количество",IF(D1537=0,"Количество не может быть 0",IF(AND(C1537&lt;&gt;"Корректировка остатка",D1537&lt;0),"Для этого типа количество положительное",IF(NOT(ISNUMBER('Номенклатура'!$C$2)),"Укажите дату начала учёта",IF(A1537&lt;INT('Номенклатура'!$C$2),"Раньше даты начала учёта: НЕ учтено",IF(AND(C1537="Корректировка остатка",TRIM(G1537)=""),"Учтено: добавьте пояснение","ОК")))))))))))))</f>
        <v/>
      </c>
    </row>
    <row r="1538" spans="1:9" x14ac:dyDescent="0.25">
      <c r="A1538" s="16"/>
      <c r="B1538" s="13"/>
      <c r="C1538" s="13"/>
      <c r="D1538" s="14"/>
      <c r="E1538" s="17" t="str">
        <f>IF(OR(B1538="",SUMPRODUCT(--EXACT('Номенклатура'!$A$6:$A$205,B1538))&lt;&gt;1),"",INDEX('Номенклатура'!$D$6:$D$205,SUMPRODUCT(EXACT('Номенклатура'!$A$6:$A$205,B1538)*(ROW('Номенклатура'!$A$6:$A$205)-5)))&amp;"")</f>
        <v/>
      </c>
      <c r="F1538" s="18" t="str">
        <f>IF(OR(I1538="ОК",I1538="Учтено: добавьте пояснение"),IF(C1538="Приход",D1538,IF(C1538="Корректировка остатка",D1538,-D1538)),"")</f>
        <v/>
      </c>
      <c r="G1538" s="13"/>
      <c r="H1538" s="15" t="str">
        <f>IF(OR(B1538="",SUMPRODUCT(--EXACT('Номенклатура'!$A$6:$A$205,B1538))&lt;&gt;1),"",INDEX('Номенклатура'!$B$6:$B$205,SUMPRODUCT(EXACT('Номенклатура'!$A$6:$A$205,B1538)*(ROW('Номенклатура'!$A$6:$A$205)-5)))&amp;"")</f>
        <v/>
      </c>
      <c r="I1538" s="15" t="str">
        <f>IF(COUNTA(A1538:D1538,G1538)=0,"",IF(NOT(ISNUMBER(A1538)),"Укажите дату",IF(B1538="","Укажите код",IF(NOT(AND(ISTEXT(B1538),LEN(B1538)&gt;0,LEN(B1538)&lt;=30,ISNUMBER(FIND(LEFT(B1538,1),"ABCDEFGHIJKLMNOPQRSTUVWXYZ")),SUMPRODUCT((MID(B1538,{1,2,3,4,5,6,7,8,9,10,11,12,13,14,15,16,17,18,19,20,21,22,23,24,25,26,27,28,29,30},1)&lt;&gt;"")*ISERROR(FIND(MID(B1538,{1,2,3,4,5,6,7,8,9,10,11,12,13,14,15,16,17,18,19,20,21,22,23,24,25,26,27,28,29,30},1),"ABCDEFGHIJKLMNOPQRSTUVWXYZ0123456789-_")))=0,ISERROR(VALUE(B1538)))),"Недопустимый код: только латинские буквы A-Z в верхнем регистре, цифры, - и _; начало с буквы, до 30 символов (например MILK-001)",IF(SUMPRODUCT(--EXACT('Номенклатура'!$A$6:$A$205,B1538))=0,"Код не найден в номенклатуре",IF(SUMPRODUCT(--EXACT('Номенклатура'!$A$6:$A$205,B1538))&gt;1,"Код повторяется в номенклатуре",IF(ISNA(MATCH(C1538,{"Приход","Расход","Списание","Корректировка остатка"},0)),"Выберите тип операции",IF(NOT(ISNUMBER(D1538)),"Укажите количество",IF(D1538=0,"Количество не может быть 0",IF(AND(C1538&lt;&gt;"Корректировка остатка",D1538&lt;0),"Для этого типа количество положительное",IF(NOT(ISNUMBER('Номенклатура'!$C$2)),"Укажите дату начала учёта",IF(A1538&lt;INT('Номенклатура'!$C$2),"Раньше даты начала учёта: НЕ учтено",IF(AND(C1538="Корректировка остатка",TRIM(G1538)=""),"Учтено: добавьте пояснение","ОК")))))))))))))</f>
        <v/>
      </c>
    </row>
    <row r="1539" spans="1:9" x14ac:dyDescent="0.25">
      <c r="A1539" s="16"/>
      <c r="B1539" s="13"/>
      <c r="C1539" s="13"/>
      <c r="D1539" s="14"/>
      <c r="E1539" s="17" t="str">
        <f>IF(OR(B1539="",SUMPRODUCT(--EXACT('Номенклатура'!$A$6:$A$205,B1539))&lt;&gt;1),"",INDEX('Номенклатура'!$D$6:$D$205,SUMPRODUCT(EXACT('Номенклатура'!$A$6:$A$205,B1539)*(ROW('Номенклатура'!$A$6:$A$205)-5)))&amp;"")</f>
        <v/>
      </c>
      <c r="F1539" s="18" t="str">
        <f>IF(OR(I1539="ОК",I1539="Учтено: добавьте пояснение"),IF(C1539="Приход",D1539,IF(C1539="Корректировка остатка",D1539,-D1539)),"")</f>
        <v/>
      </c>
      <c r="G1539" s="13"/>
      <c r="H1539" s="15" t="str">
        <f>IF(OR(B1539="",SUMPRODUCT(--EXACT('Номенклатура'!$A$6:$A$205,B1539))&lt;&gt;1),"",INDEX('Номенклатура'!$B$6:$B$205,SUMPRODUCT(EXACT('Номенклатура'!$A$6:$A$205,B1539)*(ROW('Номенклатура'!$A$6:$A$205)-5)))&amp;"")</f>
        <v/>
      </c>
      <c r="I1539" s="15" t="str">
        <f>IF(COUNTA(A1539:D1539,G1539)=0,"",IF(NOT(ISNUMBER(A1539)),"Укажите дату",IF(B1539="","Укажите код",IF(NOT(AND(ISTEXT(B1539),LEN(B1539)&gt;0,LEN(B1539)&lt;=30,ISNUMBER(FIND(LEFT(B1539,1),"ABCDEFGHIJKLMNOPQRSTUVWXYZ")),SUMPRODUCT((MID(B1539,{1,2,3,4,5,6,7,8,9,10,11,12,13,14,15,16,17,18,19,20,21,22,23,24,25,26,27,28,29,30},1)&lt;&gt;"")*ISERROR(FIND(MID(B1539,{1,2,3,4,5,6,7,8,9,10,11,12,13,14,15,16,17,18,19,20,21,22,23,24,25,26,27,28,29,30},1),"ABCDEFGHIJKLMNOPQRSTUVWXYZ0123456789-_")))=0,ISERROR(VALUE(B1539)))),"Недопустимый код: только латинские буквы A-Z в верхнем регистре, цифры, - и _; начало с буквы, до 30 символов (например MILK-001)",IF(SUMPRODUCT(--EXACT('Номенклатура'!$A$6:$A$205,B1539))=0,"Код не найден в номенклатуре",IF(SUMPRODUCT(--EXACT('Номенклатура'!$A$6:$A$205,B1539))&gt;1,"Код повторяется в номенклатуре",IF(ISNA(MATCH(C1539,{"Приход","Расход","Списание","Корректировка остатка"},0)),"Выберите тип операции",IF(NOT(ISNUMBER(D1539)),"Укажите количество",IF(D1539=0,"Количество не может быть 0",IF(AND(C1539&lt;&gt;"Корректировка остатка",D1539&lt;0),"Для этого типа количество положительное",IF(NOT(ISNUMBER('Номенклатура'!$C$2)),"Укажите дату начала учёта",IF(A1539&lt;INT('Номенклатура'!$C$2),"Раньше даты начала учёта: НЕ учтено",IF(AND(C1539="Корректировка остатка",TRIM(G1539)=""),"Учтено: добавьте пояснение","ОК")))))))))))))</f>
        <v/>
      </c>
    </row>
    <row r="1540" spans="1:9" x14ac:dyDescent="0.25">
      <c r="A1540" s="16"/>
      <c r="B1540" s="13"/>
      <c r="C1540" s="13"/>
      <c r="D1540" s="14"/>
      <c r="E1540" s="17" t="str">
        <f>IF(OR(B1540="",SUMPRODUCT(--EXACT('Номенклатура'!$A$6:$A$205,B1540))&lt;&gt;1),"",INDEX('Номенклатура'!$D$6:$D$205,SUMPRODUCT(EXACT('Номенклатура'!$A$6:$A$205,B1540)*(ROW('Номенклатура'!$A$6:$A$205)-5)))&amp;"")</f>
        <v/>
      </c>
      <c r="F1540" s="18" t="str">
        <f>IF(OR(I1540="ОК",I1540="Учтено: добавьте пояснение"),IF(C1540="Приход",D1540,IF(C1540="Корректировка остатка",D1540,-D1540)),"")</f>
        <v/>
      </c>
      <c r="G1540" s="13"/>
      <c r="H1540" s="15" t="str">
        <f>IF(OR(B1540="",SUMPRODUCT(--EXACT('Номенклатура'!$A$6:$A$205,B1540))&lt;&gt;1),"",INDEX('Номенклатура'!$B$6:$B$205,SUMPRODUCT(EXACT('Номенклатура'!$A$6:$A$205,B1540)*(ROW('Номенклатура'!$A$6:$A$205)-5)))&amp;"")</f>
        <v/>
      </c>
      <c r="I1540" s="15" t="str">
        <f>IF(COUNTA(A1540:D1540,G1540)=0,"",IF(NOT(ISNUMBER(A1540)),"Укажите дату",IF(B1540="","Укажите код",IF(NOT(AND(ISTEXT(B1540),LEN(B1540)&gt;0,LEN(B1540)&lt;=30,ISNUMBER(FIND(LEFT(B1540,1),"ABCDEFGHIJKLMNOPQRSTUVWXYZ")),SUMPRODUCT((MID(B1540,{1,2,3,4,5,6,7,8,9,10,11,12,13,14,15,16,17,18,19,20,21,22,23,24,25,26,27,28,29,30},1)&lt;&gt;"")*ISERROR(FIND(MID(B1540,{1,2,3,4,5,6,7,8,9,10,11,12,13,14,15,16,17,18,19,20,21,22,23,24,25,26,27,28,29,30},1),"ABCDEFGHIJKLMNOPQRSTUVWXYZ0123456789-_")))=0,ISERROR(VALUE(B1540)))),"Недопустимый код: только латинские буквы A-Z в верхнем регистре, цифры, - и _; начало с буквы, до 30 символов (например MILK-001)",IF(SUMPRODUCT(--EXACT('Номенклатура'!$A$6:$A$205,B1540))=0,"Код не найден в номенклатуре",IF(SUMPRODUCT(--EXACT('Номенклатура'!$A$6:$A$205,B1540))&gt;1,"Код повторяется в номенклатуре",IF(ISNA(MATCH(C1540,{"Приход","Расход","Списание","Корректировка остатка"},0)),"Выберите тип операции",IF(NOT(ISNUMBER(D1540)),"Укажите количество",IF(D1540=0,"Количество не может быть 0",IF(AND(C1540&lt;&gt;"Корректировка остатка",D1540&lt;0),"Для этого типа количество положительное",IF(NOT(ISNUMBER('Номенклатура'!$C$2)),"Укажите дату начала учёта",IF(A1540&lt;INT('Номенклатура'!$C$2),"Раньше даты начала учёта: НЕ учтено",IF(AND(C1540="Корректировка остатка",TRIM(G1540)=""),"Учтено: добавьте пояснение","ОК")))))))))))))</f>
        <v/>
      </c>
    </row>
    <row r="1541" spans="1:9" x14ac:dyDescent="0.25">
      <c r="A1541" s="16"/>
      <c r="B1541" s="13"/>
      <c r="C1541" s="13"/>
      <c r="D1541" s="14"/>
      <c r="E1541" s="17" t="str">
        <f>IF(OR(B1541="",SUMPRODUCT(--EXACT('Номенклатура'!$A$6:$A$205,B1541))&lt;&gt;1),"",INDEX('Номенклатура'!$D$6:$D$205,SUMPRODUCT(EXACT('Номенклатура'!$A$6:$A$205,B1541)*(ROW('Номенклатура'!$A$6:$A$205)-5)))&amp;"")</f>
        <v/>
      </c>
      <c r="F1541" s="18" t="str">
        <f>IF(OR(I1541="ОК",I1541="Учтено: добавьте пояснение"),IF(C1541="Приход",D1541,IF(C1541="Корректировка остатка",D1541,-D1541)),"")</f>
        <v/>
      </c>
      <c r="G1541" s="13"/>
      <c r="H1541" s="15" t="str">
        <f>IF(OR(B1541="",SUMPRODUCT(--EXACT('Номенклатура'!$A$6:$A$205,B1541))&lt;&gt;1),"",INDEX('Номенклатура'!$B$6:$B$205,SUMPRODUCT(EXACT('Номенклатура'!$A$6:$A$205,B1541)*(ROW('Номенклатура'!$A$6:$A$205)-5)))&amp;"")</f>
        <v/>
      </c>
      <c r="I1541" s="15" t="str">
        <f>IF(COUNTA(A1541:D1541,G1541)=0,"",IF(NOT(ISNUMBER(A1541)),"Укажите дату",IF(B1541="","Укажите код",IF(NOT(AND(ISTEXT(B1541),LEN(B1541)&gt;0,LEN(B1541)&lt;=30,ISNUMBER(FIND(LEFT(B1541,1),"ABCDEFGHIJKLMNOPQRSTUVWXYZ")),SUMPRODUCT((MID(B1541,{1,2,3,4,5,6,7,8,9,10,11,12,13,14,15,16,17,18,19,20,21,22,23,24,25,26,27,28,29,30},1)&lt;&gt;"")*ISERROR(FIND(MID(B1541,{1,2,3,4,5,6,7,8,9,10,11,12,13,14,15,16,17,18,19,20,21,22,23,24,25,26,27,28,29,30},1),"ABCDEFGHIJKLMNOPQRSTUVWXYZ0123456789-_")))=0,ISERROR(VALUE(B1541)))),"Недопустимый код: только латинские буквы A-Z в верхнем регистре, цифры, - и _; начало с буквы, до 30 символов (например MILK-001)",IF(SUMPRODUCT(--EXACT('Номенклатура'!$A$6:$A$205,B1541))=0,"Код не найден в номенклатуре",IF(SUMPRODUCT(--EXACT('Номенклатура'!$A$6:$A$205,B1541))&gt;1,"Код повторяется в номенклатуре",IF(ISNA(MATCH(C1541,{"Приход","Расход","Списание","Корректировка остатка"},0)),"Выберите тип операции",IF(NOT(ISNUMBER(D1541)),"Укажите количество",IF(D1541=0,"Количество не может быть 0",IF(AND(C1541&lt;&gt;"Корректировка остатка",D1541&lt;0),"Для этого типа количество положительное",IF(NOT(ISNUMBER('Номенклатура'!$C$2)),"Укажите дату начала учёта",IF(A1541&lt;INT('Номенклатура'!$C$2),"Раньше даты начала учёта: НЕ учтено",IF(AND(C1541="Корректировка остатка",TRIM(G1541)=""),"Учтено: добавьте пояснение","ОК")))))))))))))</f>
        <v/>
      </c>
    </row>
    <row r="1542" spans="1:9" x14ac:dyDescent="0.25">
      <c r="A1542" s="16"/>
      <c r="B1542" s="13"/>
      <c r="C1542" s="13"/>
      <c r="D1542" s="14"/>
      <c r="E1542" s="17" t="str">
        <f>IF(OR(B1542="",SUMPRODUCT(--EXACT('Номенклатура'!$A$6:$A$205,B1542))&lt;&gt;1),"",INDEX('Номенклатура'!$D$6:$D$205,SUMPRODUCT(EXACT('Номенклатура'!$A$6:$A$205,B1542)*(ROW('Номенклатура'!$A$6:$A$205)-5)))&amp;"")</f>
        <v/>
      </c>
      <c r="F1542" s="18" t="str">
        <f>IF(OR(I1542="ОК",I1542="Учтено: добавьте пояснение"),IF(C1542="Приход",D1542,IF(C1542="Корректировка остатка",D1542,-D1542)),"")</f>
        <v/>
      </c>
      <c r="G1542" s="13"/>
      <c r="H1542" s="15" t="str">
        <f>IF(OR(B1542="",SUMPRODUCT(--EXACT('Номенклатура'!$A$6:$A$205,B1542))&lt;&gt;1),"",INDEX('Номенклатура'!$B$6:$B$205,SUMPRODUCT(EXACT('Номенклатура'!$A$6:$A$205,B1542)*(ROW('Номенклатура'!$A$6:$A$205)-5)))&amp;"")</f>
        <v/>
      </c>
      <c r="I1542" s="15" t="str">
        <f>IF(COUNTA(A1542:D1542,G1542)=0,"",IF(NOT(ISNUMBER(A1542)),"Укажите дату",IF(B1542="","Укажите код",IF(NOT(AND(ISTEXT(B1542),LEN(B1542)&gt;0,LEN(B1542)&lt;=30,ISNUMBER(FIND(LEFT(B1542,1),"ABCDEFGHIJKLMNOPQRSTUVWXYZ")),SUMPRODUCT((MID(B1542,{1,2,3,4,5,6,7,8,9,10,11,12,13,14,15,16,17,18,19,20,21,22,23,24,25,26,27,28,29,30},1)&lt;&gt;"")*ISERROR(FIND(MID(B1542,{1,2,3,4,5,6,7,8,9,10,11,12,13,14,15,16,17,18,19,20,21,22,23,24,25,26,27,28,29,30},1),"ABCDEFGHIJKLMNOPQRSTUVWXYZ0123456789-_")))=0,ISERROR(VALUE(B1542)))),"Недопустимый код: только латинские буквы A-Z в верхнем регистре, цифры, - и _; начало с буквы, до 30 символов (например MILK-001)",IF(SUMPRODUCT(--EXACT('Номенклатура'!$A$6:$A$205,B1542))=0,"Код не найден в номенклатуре",IF(SUMPRODUCT(--EXACT('Номенклатура'!$A$6:$A$205,B1542))&gt;1,"Код повторяется в номенклатуре",IF(ISNA(MATCH(C1542,{"Приход","Расход","Списание","Корректировка остатка"},0)),"Выберите тип операции",IF(NOT(ISNUMBER(D1542)),"Укажите количество",IF(D1542=0,"Количество не может быть 0",IF(AND(C1542&lt;&gt;"Корректировка остатка",D1542&lt;0),"Для этого типа количество положительное",IF(NOT(ISNUMBER('Номенклатура'!$C$2)),"Укажите дату начала учёта",IF(A1542&lt;INT('Номенклатура'!$C$2),"Раньше даты начала учёта: НЕ учтено",IF(AND(C1542="Корректировка остатка",TRIM(G1542)=""),"Учтено: добавьте пояснение","ОК")))))))))))))</f>
        <v/>
      </c>
    </row>
    <row r="1543" spans="1:9" x14ac:dyDescent="0.25">
      <c r="A1543" s="16"/>
      <c r="B1543" s="13"/>
      <c r="C1543" s="13"/>
      <c r="D1543" s="14"/>
      <c r="E1543" s="17" t="str">
        <f>IF(OR(B1543="",SUMPRODUCT(--EXACT('Номенклатура'!$A$6:$A$205,B1543))&lt;&gt;1),"",INDEX('Номенклатура'!$D$6:$D$205,SUMPRODUCT(EXACT('Номенклатура'!$A$6:$A$205,B1543)*(ROW('Номенклатура'!$A$6:$A$205)-5)))&amp;"")</f>
        <v/>
      </c>
      <c r="F1543" s="18" t="str">
        <f>IF(OR(I1543="ОК",I1543="Учтено: добавьте пояснение"),IF(C1543="Приход",D1543,IF(C1543="Корректировка остатка",D1543,-D1543)),"")</f>
        <v/>
      </c>
      <c r="G1543" s="13"/>
      <c r="H1543" s="15" t="str">
        <f>IF(OR(B1543="",SUMPRODUCT(--EXACT('Номенклатура'!$A$6:$A$205,B1543))&lt;&gt;1),"",INDEX('Номенклатура'!$B$6:$B$205,SUMPRODUCT(EXACT('Номенклатура'!$A$6:$A$205,B1543)*(ROW('Номенклатура'!$A$6:$A$205)-5)))&amp;"")</f>
        <v/>
      </c>
      <c r="I1543" s="15" t="str">
        <f>IF(COUNTA(A1543:D1543,G1543)=0,"",IF(NOT(ISNUMBER(A1543)),"Укажите дату",IF(B1543="","Укажите код",IF(NOT(AND(ISTEXT(B1543),LEN(B1543)&gt;0,LEN(B1543)&lt;=30,ISNUMBER(FIND(LEFT(B1543,1),"ABCDEFGHIJKLMNOPQRSTUVWXYZ")),SUMPRODUCT((MID(B1543,{1,2,3,4,5,6,7,8,9,10,11,12,13,14,15,16,17,18,19,20,21,22,23,24,25,26,27,28,29,30},1)&lt;&gt;"")*ISERROR(FIND(MID(B1543,{1,2,3,4,5,6,7,8,9,10,11,12,13,14,15,16,17,18,19,20,21,22,23,24,25,26,27,28,29,30},1),"ABCDEFGHIJKLMNOPQRSTUVWXYZ0123456789-_")))=0,ISERROR(VALUE(B1543)))),"Недопустимый код: только латинские буквы A-Z в верхнем регистре, цифры, - и _; начало с буквы, до 30 символов (например MILK-001)",IF(SUMPRODUCT(--EXACT('Номенклатура'!$A$6:$A$205,B1543))=0,"Код не найден в номенклатуре",IF(SUMPRODUCT(--EXACT('Номенклатура'!$A$6:$A$205,B1543))&gt;1,"Код повторяется в номенклатуре",IF(ISNA(MATCH(C1543,{"Приход","Расход","Списание","Корректировка остатка"},0)),"Выберите тип операции",IF(NOT(ISNUMBER(D1543)),"Укажите количество",IF(D1543=0,"Количество не может быть 0",IF(AND(C1543&lt;&gt;"Корректировка остатка",D1543&lt;0),"Для этого типа количество положительное",IF(NOT(ISNUMBER('Номенклатура'!$C$2)),"Укажите дату начала учёта",IF(A1543&lt;INT('Номенклатура'!$C$2),"Раньше даты начала учёта: НЕ учтено",IF(AND(C1543="Корректировка остатка",TRIM(G1543)=""),"Учтено: добавьте пояснение","ОК")))))))))))))</f>
        <v/>
      </c>
    </row>
    <row r="1544" spans="1:9" x14ac:dyDescent="0.25">
      <c r="A1544" s="16"/>
      <c r="B1544" s="13"/>
      <c r="C1544" s="13"/>
      <c r="D1544" s="14"/>
      <c r="E1544" s="17" t="str">
        <f>IF(OR(B1544="",SUMPRODUCT(--EXACT('Номенклатура'!$A$6:$A$205,B1544))&lt;&gt;1),"",INDEX('Номенклатура'!$D$6:$D$205,SUMPRODUCT(EXACT('Номенклатура'!$A$6:$A$205,B1544)*(ROW('Номенклатура'!$A$6:$A$205)-5)))&amp;"")</f>
        <v/>
      </c>
      <c r="F1544" s="18" t="str">
        <f>IF(OR(I1544="ОК",I1544="Учтено: добавьте пояснение"),IF(C1544="Приход",D1544,IF(C1544="Корректировка остатка",D1544,-D1544)),"")</f>
        <v/>
      </c>
      <c r="G1544" s="13"/>
      <c r="H1544" s="15" t="str">
        <f>IF(OR(B1544="",SUMPRODUCT(--EXACT('Номенклатура'!$A$6:$A$205,B1544))&lt;&gt;1),"",INDEX('Номенклатура'!$B$6:$B$205,SUMPRODUCT(EXACT('Номенклатура'!$A$6:$A$205,B1544)*(ROW('Номенклатура'!$A$6:$A$205)-5)))&amp;"")</f>
        <v/>
      </c>
      <c r="I1544" s="15" t="str">
        <f>IF(COUNTA(A1544:D1544,G1544)=0,"",IF(NOT(ISNUMBER(A1544)),"Укажите дату",IF(B1544="","Укажите код",IF(NOT(AND(ISTEXT(B1544),LEN(B1544)&gt;0,LEN(B1544)&lt;=30,ISNUMBER(FIND(LEFT(B1544,1),"ABCDEFGHIJKLMNOPQRSTUVWXYZ")),SUMPRODUCT((MID(B1544,{1,2,3,4,5,6,7,8,9,10,11,12,13,14,15,16,17,18,19,20,21,22,23,24,25,26,27,28,29,30},1)&lt;&gt;"")*ISERROR(FIND(MID(B1544,{1,2,3,4,5,6,7,8,9,10,11,12,13,14,15,16,17,18,19,20,21,22,23,24,25,26,27,28,29,30},1),"ABCDEFGHIJKLMNOPQRSTUVWXYZ0123456789-_")))=0,ISERROR(VALUE(B1544)))),"Недопустимый код: только латинские буквы A-Z в верхнем регистре, цифры, - и _; начало с буквы, до 30 символов (например MILK-001)",IF(SUMPRODUCT(--EXACT('Номенклатура'!$A$6:$A$205,B1544))=0,"Код не найден в номенклатуре",IF(SUMPRODUCT(--EXACT('Номенклатура'!$A$6:$A$205,B1544))&gt;1,"Код повторяется в номенклатуре",IF(ISNA(MATCH(C1544,{"Приход","Расход","Списание","Корректировка остатка"},0)),"Выберите тип операции",IF(NOT(ISNUMBER(D1544)),"Укажите количество",IF(D1544=0,"Количество не может быть 0",IF(AND(C1544&lt;&gt;"Корректировка остатка",D1544&lt;0),"Для этого типа количество положительное",IF(NOT(ISNUMBER('Номенклатура'!$C$2)),"Укажите дату начала учёта",IF(A1544&lt;INT('Номенклатура'!$C$2),"Раньше даты начала учёта: НЕ учтено",IF(AND(C1544="Корректировка остатка",TRIM(G1544)=""),"Учтено: добавьте пояснение","ОК")))))))))))))</f>
        <v/>
      </c>
    </row>
    <row r="1545" spans="1:9" x14ac:dyDescent="0.25">
      <c r="A1545" s="16"/>
      <c r="B1545" s="13"/>
      <c r="C1545" s="13"/>
      <c r="D1545" s="14"/>
      <c r="E1545" s="17" t="str">
        <f>IF(OR(B1545="",SUMPRODUCT(--EXACT('Номенклатура'!$A$6:$A$205,B1545))&lt;&gt;1),"",INDEX('Номенклатура'!$D$6:$D$205,SUMPRODUCT(EXACT('Номенклатура'!$A$6:$A$205,B1545)*(ROW('Номенклатура'!$A$6:$A$205)-5)))&amp;"")</f>
        <v/>
      </c>
      <c r="F1545" s="18" t="str">
        <f>IF(OR(I1545="ОК",I1545="Учтено: добавьте пояснение"),IF(C1545="Приход",D1545,IF(C1545="Корректировка остатка",D1545,-D1545)),"")</f>
        <v/>
      </c>
      <c r="G1545" s="13"/>
      <c r="H1545" s="15" t="str">
        <f>IF(OR(B1545="",SUMPRODUCT(--EXACT('Номенклатура'!$A$6:$A$205,B1545))&lt;&gt;1),"",INDEX('Номенклатура'!$B$6:$B$205,SUMPRODUCT(EXACT('Номенклатура'!$A$6:$A$205,B1545)*(ROW('Номенклатура'!$A$6:$A$205)-5)))&amp;"")</f>
        <v/>
      </c>
      <c r="I1545" s="15" t="str">
        <f>IF(COUNTA(A1545:D1545,G1545)=0,"",IF(NOT(ISNUMBER(A1545)),"Укажите дату",IF(B1545="","Укажите код",IF(NOT(AND(ISTEXT(B1545),LEN(B1545)&gt;0,LEN(B1545)&lt;=30,ISNUMBER(FIND(LEFT(B1545,1),"ABCDEFGHIJKLMNOPQRSTUVWXYZ")),SUMPRODUCT((MID(B1545,{1,2,3,4,5,6,7,8,9,10,11,12,13,14,15,16,17,18,19,20,21,22,23,24,25,26,27,28,29,30},1)&lt;&gt;"")*ISERROR(FIND(MID(B1545,{1,2,3,4,5,6,7,8,9,10,11,12,13,14,15,16,17,18,19,20,21,22,23,24,25,26,27,28,29,30},1),"ABCDEFGHIJKLMNOPQRSTUVWXYZ0123456789-_")))=0,ISERROR(VALUE(B1545)))),"Недопустимый код: только латинские буквы A-Z в верхнем регистре, цифры, - и _; начало с буквы, до 30 символов (например MILK-001)",IF(SUMPRODUCT(--EXACT('Номенклатура'!$A$6:$A$205,B1545))=0,"Код не найден в номенклатуре",IF(SUMPRODUCT(--EXACT('Номенклатура'!$A$6:$A$205,B1545))&gt;1,"Код повторяется в номенклатуре",IF(ISNA(MATCH(C1545,{"Приход","Расход","Списание","Корректировка остатка"},0)),"Выберите тип операции",IF(NOT(ISNUMBER(D1545)),"Укажите количество",IF(D1545=0,"Количество не может быть 0",IF(AND(C1545&lt;&gt;"Корректировка остатка",D1545&lt;0),"Для этого типа количество положительное",IF(NOT(ISNUMBER('Номенклатура'!$C$2)),"Укажите дату начала учёта",IF(A1545&lt;INT('Номенклатура'!$C$2),"Раньше даты начала учёта: НЕ учтено",IF(AND(C1545="Корректировка остатка",TRIM(G1545)=""),"Учтено: добавьте пояснение","ОК")))))))))))))</f>
        <v/>
      </c>
    </row>
    <row r="1546" spans="1:9" x14ac:dyDescent="0.25">
      <c r="A1546" s="16"/>
      <c r="B1546" s="13"/>
      <c r="C1546" s="13"/>
      <c r="D1546" s="14"/>
      <c r="E1546" s="17" t="str">
        <f>IF(OR(B1546="",SUMPRODUCT(--EXACT('Номенклатура'!$A$6:$A$205,B1546))&lt;&gt;1),"",INDEX('Номенклатура'!$D$6:$D$205,SUMPRODUCT(EXACT('Номенклатура'!$A$6:$A$205,B1546)*(ROW('Номенклатура'!$A$6:$A$205)-5)))&amp;"")</f>
        <v/>
      </c>
      <c r="F1546" s="18" t="str">
        <f>IF(OR(I1546="ОК",I1546="Учтено: добавьте пояснение"),IF(C1546="Приход",D1546,IF(C1546="Корректировка остатка",D1546,-D1546)),"")</f>
        <v/>
      </c>
      <c r="G1546" s="13"/>
      <c r="H1546" s="15" t="str">
        <f>IF(OR(B1546="",SUMPRODUCT(--EXACT('Номенклатура'!$A$6:$A$205,B1546))&lt;&gt;1),"",INDEX('Номенклатура'!$B$6:$B$205,SUMPRODUCT(EXACT('Номенклатура'!$A$6:$A$205,B1546)*(ROW('Номенклатура'!$A$6:$A$205)-5)))&amp;"")</f>
        <v/>
      </c>
      <c r="I1546" s="15" t="str">
        <f>IF(COUNTA(A1546:D1546,G1546)=0,"",IF(NOT(ISNUMBER(A1546)),"Укажите дату",IF(B1546="","Укажите код",IF(NOT(AND(ISTEXT(B1546),LEN(B1546)&gt;0,LEN(B1546)&lt;=30,ISNUMBER(FIND(LEFT(B1546,1),"ABCDEFGHIJKLMNOPQRSTUVWXYZ")),SUMPRODUCT((MID(B1546,{1,2,3,4,5,6,7,8,9,10,11,12,13,14,15,16,17,18,19,20,21,22,23,24,25,26,27,28,29,30},1)&lt;&gt;"")*ISERROR(FIND(MID(B1546,{1,2,3,4,5,6,7,8,9,10,11,12,13,14,15,16,17,18,19,20,21,22,23,24,25,26,27,28,29,30},1),"ABCDEFGHIJKLMNOPQRSTUVWXYZ0123456789-_")))=0,ISERROR(VALUE(B1546)))),"Недопустимый код: только латинские буквы A-Z в верхнем регистре, цифры, - и _; начало с буквы, до 30 символов (например MILK-001)",IF(SUMPRODUCT(--EXACT('Номенклатура'!$A$6:$A$205,B1546))=0,"Код не найден в номенклатуре",IF(SUMPRODUCT(--EXACT('Номенклатура'!$A$6:$A$205,B1546))&gt;1,"Код повторяется в номенклатуре",IF(ISNA(MATCH(C1546,{"Приход","Расход","Списание","Корректировка остатка"},0)),"Выберите тип операции",IF(NOT(ISNUMBER(D1546)),"Укажите количество",IF(D1546=0,"Количество не может быть 0",IF(AND(C1546&lt;&gt;"Корректировка остатка",D1546&lt;0),"Для этого типа количество положительное",IF(NOT(ISNUMBER('Номенклатура'!$C$2)),"Укажите дату начала учёта",IF(A1546&lt;INT('Номенклатура'!$C$2),"Раньше даты начала учёта: НЕ учтено",IF(AND(C1546="Корректировка остатка",TRIM(G1546)=""),"Учтено: добавьте пояснение","ОК")))))))))))))</f>
        <v/>
      </c>
    </row>
    <row r="1547" spans="1:9" x14ac:dyDescent="0.25">
      <c r="A1547" s="16"/>
      <c r="B1547" s="13"/>
      <c r="C1547" s="13"/>
      <c r="D1547" s="14"/>
      <c r="E1547" s="17" t="str">
        <f>IF(OR(B1547="",SUMPRODUCT(--EXACT('Номенклатура'!$A$6:$A$205,B1547))&lt;&gt;1),"",INDEX('Номенклатура'!$D$6:$D$205,SUMPRODUCT(EXACT('Номенклатура'!$A$6:$A$205,B1547)*(ROW('Номенклатура'!$A$6:$A$205)-5)))&amp;"")</f>
        <v/>
      </c>
      <c r="F1547" s="18" t="str">
        <f>IF(OR(I1547="ОК",I1547="Учтено: добавьте пояснение"),IF(C1547="Приход",D1547,IF(C1547="Корректировка остатка",D1547,-D1547)),"")</f>
        <v/>
      </c>
      <c r="G1547" s="13"/>
      <c r="H1547" s="15" t="str">
        <f>IF(OR(B1547="",SUMPRODUCT(--EXACT('Номенклатура'!$A$6:$A$205,B1547))&lt;&gt;1),"",INDEX('Номенклатура'!$B$6:$B$205,SUMPRODUCT(EXACT('Номенклатура'!$A$6:$A$205,B1547)*(ROW('Номенклатура'!$A$6:$A$205)-5)))&amp;"")</f>
        <v/>
      </c>
      <c r="I1547" s="15" t="str">
        <f>IF(COUNTA(A1547:D1547,G1547)=0,"",IF(NOT(ISNUMBER(A1547)),"Укажите дату",IF(B1547="","Укажите код",IF(NOT(AND(ISTEXT(B1547),LEN(B1547)&gt;0,LEN(B1547)&lt;=30,ISNUMBER(FIND(LEFT(B1547,1),"ABCDEFGHIJKLMNOPQRSTUVWXYZ")),SUMPRODUCT((MID(B1547,{1,2,3,4,5,6,7,8,9,10,11,12,13,14,15,16,17,18,19,20,21,22,23,24,25,26,27,28,29,30},1)&lt;&gt;"")*ISERROR(FIND(MID(B1547,{1,2,3,4,5,6,7,8,9,10,11,12,13,14,15,16,17,18,19,20,21,22,23,24,25,26,27,28,29,30},1),"ABCDEFGHIJKLMNOPQRSTUVWXYZ0123456789-_")))=0,ISERROR(VALUE(B1547)))),"Недопустимый код: только латинские буквы A-Z в верхнем регистре, цифры, - и _; начало с буквы, до 30 символов (например MILK-001)",IF(SUMPRODUCT(--EXACT('Номенклатура'!$A$6:$A$205,B1547))=0,"Код не найден в номенклатуре",IF(SUMPRODUCT(--EXACT('Номенклатура'!$A$6:$A$205,B1547))&gt;1,"Код повторяется в номенклатуре",IF(ISNA(MATCH(C1547,{"Приход","Расход","Списание","Корректировка остатка"},0)),"Выберите тип операции",IF(NOT(ISNUMBER(D1547)),"Укажите количество",IF(D1547=0,"Количество не может быть 0",IF(AND(C1547&lt;&gt;"Корректировка остатка",D1547&lt;0),"Для этого типа количество положительное",IF(NOT(ISNUMBER('Номенклатура'!$C$2)),"Укажите дату начала учёта",IF(A1547&lt;INT('Номенклатура'!$C$2),"Раньше даты начала учёта: НЕ учтено",IF(AND(C1547="Корректировка остатка",TRIM(G1547)=""),"Учтено: добавьте пояснение","ОК")))))))))))))</f>
        <v/>
      </c>
    </row>
    <row r="1548" spans="1:9" x14ac:dyDescent="0.25">
      <c r="A1548" s="16"/>
      <c r="B1548" s="13"/>
      <c r="C1548" s="13"/>
      <c r="D1548" s="14"/>
      <c r="E1548" s="17" t="str">
        <f>IF(OR(B1548="",SUMPRODUCT(--EXACT('Номенклатура'!$A$6:$A$205,B1548))&lt;&gt;1),"",INDEX('Номенклатура'!$D$6:$D$205,SUMPRODUCT(EXACT('Номенклатура'!$A$6:$A$205,B1548)*(ROW('Номенклатура'!$A$6:$A$205)-5)))&amp;"")</f>
        <v/>
      </c>
      <c r="F1548" s="18" t="str">
        <f>IF(OR(I1548="ОК",I1548="Учтено: добавьте пояснение"),IF(C1548="Приход",D1548,IF(C1548="Корректировка остатка",D1548,-D1548)),"")</f>
        <v/>
      </c>
      <c r="G1548" s="13"/>
      <c r="H1548" s="15" t="str">
        <f>IF(OR(B1548="",SUMPRODUCT(--EXACT('Номенклатура'!$A$6:$A$205,B1548))&lt;&gt;1),"",INDEX('Номенклатура'!$B$6:$B$205,SUMPRODUCT(EXACT('Номенклатура'!$A$6:$A$205,B1548)*(ROW('Номенклатура'!$A$6:$A$205)-5)))&amp;"")</f>
        <v/>
      </c>
      <c r="I1548" s="15" t="str">
        <f>IF(COUNTA(A1548:D1548,G1548)=0,"",IF(NOT(ISNUMBER(A1548)),"Укажите дату",IF(B1548="","Укажите код",IF(NOT(AND(ISTEXT(B1548),LEN(B1548)&gt;0,LEN(B1548)&lt;=30,ISNUMBER(FIND(LEFT(B1548,1),"ABCDEFGHIJKLMNOPQRSTUVWXYZ")),SUMPRODUCT((MID(B1548,{1,2,3,4,5,6,7,8,9,10,11,12,13,14,15,16,17,18,19,20,21,22,23,24,25,26,27,28,29,30},1)&lt;&gt;"")*ISERROR(FIND(MID(B1548,{1,2,3,4,5,6,7,8,9,10,11,12,13,14,15,16,17,18,19,20,21,22,23,24,25,26,27,28,29,30},1),"ABCDEFGHIJKLMNOPQRSTUVWXYZ0123456789-_")))=0,ISERROR(VALUE(B1548)))),"Недопустимый код: только латинские буквы A-Z в верхнем регистре, цифры, - и _; начало с буквы, до 30 символов (например MILK-001)",IF(SUMPRODUCT(--EXACT('Номенклатура'!$A$6:$A$205,B1548))=0,"Код не найден в номенклатуре",IF(SUMPRODUCT(--EXACT('Номенклатура'!$A$6:$A$205,B1548))&gt;1,"Код повторяется в номенклатуре",IF(ISNA(MATCH(C1548,{"Приход","Расход","Списание","Корректировка остатка"},0)),"Выберите тип операции",IF(NOT(ISNUMBER(D1548)),"Укажите количество",IF(D1548=0,"Количество не может быть 0",IF(AND(C1548&lt;&gt;"Корректировка остатка",D1548&lt;0),"Для этого типа количество положительное",IF(NOT(ISNUMBER('Номенклатура'!$C$2)),"Укажите дату начала учёта",IF(A1548&lt;INT('Номенклатура'!$C$2),"Раньше даты начала учёта: НЕ учтено",IF(AND(C1548="Корректировка остатка",TRIM(G1548)=""),"Учтено: добавьте пояснение","ОК")))))))))))))</f>
        <v/>
      </c>
    </row>
    <row r="1549" spans="1:9" x14ac:dyDescent="0.25">
      <c r="A1549" s="16"/>
      <c r="B1549" s="13"/>
      <c r="C1549" s="13"/>
      <c r="D1549" s="14"/>
      <c r="E1549" s="17" t="str">
        <f>IF(OR(B1549="",SUMPRODUCT(--EXACT('Номенклатура'!$A$6:$A$205,B1549))&lt;&gt;1),"",INDEX('Номенклатура'!$D$6:$D$205,SUMPRODUCT(EXACT('Номенклатура'!$A$6:$A$205,B1549)*(ROW('Номенклатура'!$A$6:$A$205)-5)))&amp;"")</f>
        <v/>
      </c>
      <c r="F1549" s="18" t="str">
        <f>IF(OR(I1549="ОК",I1549="Учтено: добавьте пояснение"),IF(C1549="Приход",D1549,IF(C1549="Корректировка остатка",D1549,-D1549)),"")</f>
        <v/>
      </c>
      <c r="G1549" s="13"/>
      <c r="H1549" s="15" t="str">
        <f>IF(OR(B1549="",SUMPRODUCT(--EXACT('Номенклатура'!$A$6:$A$205,B1549))&lt;&gt;1),"",INDEX('Номенклатура'!$B$6:$B$205,SUMPRODUCT(EXACT('Номенклатура'!$A$6:$A$205,B1549)*(ROW('Номенклатура'!$A$6:$A$205)-5)))&amp;"")</f>
        <v/>
      </c>
      <c r="I1549" s="15" t="str">
        <f>IF(COUNTA(A1549:D1549,G1549)=0,"",IF(NOT(ISNUMBER(A1549)),"Укажите дату",IF(B1549="","Укажите код",IF(NOT(AND(ISTEXT(B1549),LEN(B1549)&gt;0,LEN(B1549)&lt;=30,ISNUMBER(FIND(LEFT(B1549,1),"ABCDEFGHIJKLMNOPQRSTUVWXYZ")),SUMPRODUCT((MID(B1549,{1,2,3,4,5,6,7,8,9,10,11,12,13,14,15,16,17,18,19,20,21,22,23,24,25,26,27,28,29,30},1)&lt;&gt;"")*ISERROR(FIND(MID(B1549,{1,2,3,4,5,6,7,8,9,10,11,12,13,14,15,16,17,18,19,20,21,22,23,24,25,26,27,28,29,30},1),"ABCDEFGHIJKLMNOPQRSTUVWXYZ0123456789-_")))=0,ISERROR(VALUE(B1549)))),"Недопустимый код: только латинские буквы A-Z в верхнем регистре, цифры, - и _; начало с буквы, до 30 символов (например MILK-001)",IF(SUMPRODUCT(--EXACT('Номенклатура'!$A$6:$A$205,B1549))=0,"Код не найден в номенклатуре",IF(SUMPRODUCT(--EXACT('Номенклатура'!$A$6:$A$205,B1549))&gt;1,"Код повторяется в номенклатуре",IF(ISNA(MATCH(C1549,{"Приход","Расход","Списание","Корректировка остатка"},0)),"Выберите тип операции",IF(NOT(ISNUMBER(D1549)),"Укажите количество",IF(D1549=0,"Количество не может быть 0",IF(AND(C1549&lt;&gt;"Корректировка остатка",D1549&lt;0),"Для этого типа количество положительное",IF(NOT(ISNUMBER('Номенклатура'!$C$2)),"Укажите дату начала учёта",IF(A1549&lt;INT('Номенклатура'!$C$2),"Раньше даты начала учёта: НЕ учтено",IF(AND(C1549="Корректировка остатка",TRIM(G1549)=""),"Учтено: добавьте пояснение","ОК")))))))))))))</f>
        <v/>
      </c>
    </row>
    <row r="1550" spans="1:9" x14ac:dyDescent="0.25">
      <c r="A1550" s="16"/>
      <c r="B1550" s="13"/>
      <c r="C1550" s="13"/>
      <c r="D1550" s="14"/>
      <c r="E1550" s="17" t="str">
        <f>IF(OR(B1550="",SUMPRODUCT(--EXACT('Номенклатура'!$A$6:$A$205,B1550))&lt;&gt;1),"",INDEX('Номенклатура'!$D$6:$D$205,SUMPRODUCT(EXACT('Номенклатура'!$A$6:$A$205,B1550)*(ROW('Номенклатура'!$A$6:$A$205)-5)))&amp;"")</f>
        <v/>
      </c>
      <c r="F1550" s="18" t="str">
        <f>IF(OR(I1550="ОК",I1550="Учтено: добавьте пояснение"),IF(C1550="Приход",D1550,IF(C1550="Корректировка остатка",D1550,-D1550)),"")</f>
        <v/>
      </c>
      <c r="G1550" s="13"/>
      <c r="H1550" s="15" t="str">
        <f>IF(OR(B1550="",SUMPRODUCT(--EXACT('Номенклатура'!$A$6:$A$205,B1550))&lt;&gt;1),"",INDEX('Номенклатура'!$B$6:$B$205,SUMPRODUCT(EXACT('Номенклатура'!$A$6:$A$205,B1550)*(ROW('Номенклатура'!$A$6:$A$205)-5)))&amp;"")</f>
        <v/>
      </c>
      <c r="I1550" s="15" t="str">
        <f>IF(COUNTA(A1550:D1550,G1550)=0,"",IF(NOT(ISNUMBER(A1550)),"Укажите дату",IF(B1550="","Укажите код",IF(NOT(AND(ISTEXT(B1550),LEN(B1550)&gt;0,LEN(B1550)&lt;=30,ISNUMBER(FIND(LEFT(B1550,1),"ABCDEFGHIJKLMNOPQRSTUVWXYZ")),SUMPRODUCT((MID(B1550,{1,2,3,4,5,6,7,8,9,10,11,12,13,14,15,16,17,18,19,20,21,22,23,24,25,26,27,28,29,30},1)&lt;&gt;"")*ISERROR(FIND(MID(B1550,{1,2,3,4,5,6,7,8,9,10,11,12,13,14,15,16,17,18,19,20,21,22,23,24,25,26,27,28,29,30},1),"ABCDEFGHIJKLMNOPQRSTUVWXYZ0123456789-_")))=0,ISERROR(VALUE(B1550)))),"Недопустимый код: только латинские буквы A-Z в верхнем регистре, цифры, - и _; начало с буквы, до 30 символов (например MILK-001)",IF(SUMPRODUCT(--EXACT('Номенклатура'!$A$6:$A$205,B1550))=0,"Код не найден в номенклатуре",IF(SUMPRODUCT(--EXACT('Номенклатура'!$A$6:$A$205,B1550))&gt;1,"Код повторяется в номенклатуре",IF(ISNA(MATCH(C1550,{"Приход","Расход","Списание","Корректировка остатка"},0)),"Выберите тип операции",IF(NOT(ISNUMBER(D1550)),"Укажите количество",IF(D1550=0,"Количество не может быть 0",IF(AND(C1550&lt;&gt;"Корректировка остатка",D1550&lt;0),"Для этого типа количество положительное",IF(NOT(ISNUMBER('Номенклатура'!$C$2)),"Укажите дату начала учёта",IF(A1550&lt;INT('Номенклатура'!$C$2),"Раньше даты начала учёта: НЕ учтено",IF(AND(C1550="Корректировка остатка",TRIM(G1550)=""),"Учтено: добавьте пояснение","ОК")))))))))))))</f>
        <v/>
      </c>
    </row>
    <row r="1551" spans="1:9" x14ac:dyDescent="0.25">
      <c r="A1551" s="16"/>
      <c r="B1551" s="13"/>
      <c r="C1551" s="13"/>
      <c r="D1551" s="14"/>
      <c r="E1551" s="17" t="str">
        <f>IF(OR(B1551="",SUMPRODUCT(--EXACT('Номенклатура'!$A$6:$A$205,B1551))&lt;&gt;1),"",INDEX('Номенклатура'!$D$6:$D$205,SUMPRODUCT(EXACT('Номенклатура'!$A$6:$A$205,B1551)*(ROW('Номенклатура'!$A$6:$A$205)-5)))&amp;"")</f>
        <v/>
      </c>
      <c r="F1551" s="18" t="str">
        <f>IF(OR(I1551="ОК",I1551="Учтено: добавьте пояснение"),IF(C1551="Приход",D1551,IF(C1551="Корректировка остатка",D1551,-D1551)),"")</f>
        <v/>
      </c>
      <c r="G1551" s="13"/>
      <c r="H1551" s="15" t="str">
        <f>IF(OR(B1551="",SUMPRODUCT(--EXACT('Номенклатура'!$A$6:$A$205,B1551))&lt;&gt;1),"",INDEX('Номенклатура'!$B$6:$B$205,SUMPRODUCT(EXACT('Номенклатура'!$A$6:$A$205,B1551)*(ROW('Номенклатура'!$A$6:$A$205)-5)))&amp;"")</f>
        <v/>
      </c>
      <c r="I1551" s="15" t="str">
        <f>IF(COUNTA(A1551:D1551,G1551)=0,"",IF(NOT(ISNUMBER(A1551)),"Укажите дату",IF(B1551="","Укажите код",IF(NOT(AND(ISTEXT(B1551),LEN(B1551)&gt;0,LEN(B1551)&lt;=30,ISNUMBER(FIND(LEFT(B1551,1),"ABCDEFGHIJKLMNOPQRSTUVWXYZ")),SUMPRODUCT((MID(B1551,{1,2,3,4,5,6,7,8,9,10,11,12,13,14,15,16,17,18,19,20,21,22,23,24,25,26,27,28,29,30},1)&lt;&gt;"")*ISERROR(FIND(MID(B1551,{1,2,3,4,5,6,7,8,9,10,11,12,13,14,15,16,17,18,19,20,21,22,23,24,25,26,27,28,29,30},1),"ABCDEFGHIJKLMNOPQRSTUVWXYZ0123456789-_")))=0,ISERROR(VALUE(B1551)))),"Недопустимый код: только латинские буквы A-Z в верхнем регистре, цифры, - и _; начало с буквы, до 30 символов (например MILK-001)",IF(SUMPRODUCT(--EXACT('Номенклатура'!$A$6:$A$205,B1551))=0,"Код не найден в номенклатуре",IF(SUMPRODUCT(--EXACT('Номенклатура'!$A$6:$A$205,B1551))&gt;1,"Код повторяется в номенклатуре",IF(ISNA(MATCH(C1551,{"Приход","Расход","Списание","Корректировка остатка"},0)),"Выберите тип операции",IF(NOT(ISNUMBER(D1551)),"Укажите количество",IF(D1551=0,"Количество не может быть 0",IF(AND(C1551&lt;&gt;"Корректировка остатка",D1551&lt;0),"Для этого типа количество положительное",IF(NOT(ISNUMBER('Номенклатура'!$C$2)),"Укажите дату начала учёта",IF(A1551&lt;INT('Номенклатура'!$C$2),"Раньше даты начала учёта: НЕ учтено",IF(AND(C1551="Корректировка остатка",TRIM(G1551)=""),"Учтено: добавьте пояснение","ОК")))))))))))))</f>
        <v/>
      </c>
    </row>
    <row r="1552" spans="1:9" x14ac:dyDescent="0.25">
      <c r="A1552" s="16"/>
      <c r="B1552" s="13"/>
      <c r="C1552" s="13"/>
      <c r="D1552" s="14"/>
      <c r="E1552" s="17" t="str">
        <f>IF(OR(B1552="",SUMPRODUCT(--EXACT('Номенклатура'!$A$6:$A$205,B1552))&lt;&gt;1),"",INDEX('Номенклатура'!$D$6:$D$205,SUMPRODUCT(EXACT('Номенклатура'!$A$6:$A$205,B1552)*(ROW('Номенклатура'!$A$6:$A$205)-5)))&amp;"")</f>
        <v/>
      </c>
      <c r="F1552" s="18" t="str">
        <f>IF(OR(I1552="ОК",I1552="Учтено: добавьте пояснение"),IF(C1552="Приход",D1552,IF(C1552="Корректировка остатка",D1552,-D1552)),"")</f>
        <v/>
      </c>
      <c r="G1552" s="13"/>
      <c r="H1552" s="15" t="str">
        <f>IF(OR(B1552="",SUMPRODUCT(--EXACT('Номенклатура'!$A$6:$A$205,B1552))&lt;&gt;1),"",INDEX('Номенклатура'!$B$6:$B$205,SUMPRODUCT(EXACT('Номенклатура'!$A$6:$A$205,B1552)*(ROW('Номенклатура'!$A$6:$A$205)-5)))&amp;"")</f>
        <v/>
      </c>
      <c r="I1552" s="15" t="str">
        <f>IF(COUNTA(A1552:D1552,G1552)=0,"",IF(NOT(ISNUMBER(A1552)),"Укажите дату",IF(B1552="","Укажите код",IF(NOT(AND(ISTEXT(B1552),LEN(B1552)&gt;0,LEN(B1552)&lt;=30,ISNUMBER(FIND(LEFT(B1552,1),"ABCDEFGHIJKLMNOPQRSTUVWXYZ")),SUMPRODUCT((MID(B1552,{1,2,3,4,5,6,7,8,9,10,11,12,13,14,15,16,17,18,19,20,21,22,23,24,25,26,27,28,29,30},1)&lt;&gt;"")*ISERROR(FIND(MID(B1552,{1,2,3,4,5,6,7,8,9,10,11,12,13,14,15,16,17,18,19,20,21,22,23,24,25,26,27,28,29,30},1),"ABCDEFGHIJKLMNOPQRSTUVWXYZ0123456789-_")))=0,ISERROR(VALUE(B1552)))),"Недопустимый код: только латинские буквы A-Z в верхнем регистре, цифры, - и _; начало с буквы, до 30 символов (например MILK-001)",IF(SUMPRODUCT(--EXACT('Номенклатура'!$A$6:$A$205,B1552))=0,"Код не найден в номенклатуре",IF(SUMPRODUCT(--EXACT('Номенклатура'!$A$6:$A$205,B1552))&gt;1,"Код повторяется в номенклатуре",IF(ISNA(MATCH(C1552,{"Приход","Расход","Списание","Корректировка остатка"},0)),"Выберите тип операции",IF(NOT(ISNUMBER(D1552)),"Укажите количество",IF(D1552=0,"Количество не может быть 0",IF(AND(C1552&lt;&gt;"Корректировка остатка",D1552&lt;0),"Для этого типа количество положительное",IF(NOT(ISNUMBER('Номенклатура'!$C$2)),"Укажите дату начала учёта",IF(A1552&lt;INT('Номенклатура'!$C$2),"Раньше даты начала учёта: НЕ учтено",IF(AND(C1552="Корректировка остатка",TRIM(G1552)=""),"Учтено: добавьте пояснение","ОК")))))))))))))</f>
        <v/>
      </c>
    </row>
    <row r="1553" spans="1:9" x14ac:dyDescent="0.25">
      <c r="A1553" s="16"/>
      <c r="B1553" s="13"/>
      <c r="C1553" s="13"/>
      <c r="D1553" s="14"/>
      <c r="E1553" s="17" t="str">
        <f>IF(OR(B1553="",SUMPRODUCT(--EXACT('Номенклатура'!$A$6:$A$205,B1553))&lt;&gt;1),"",INDEX('Номенклатура'!$D$6:$D$205,SUMPRODUCT(EXACT('Номенклатура'!$A$6:$A$205,B1553)*(ROW('Номенклатура'!$A$6:$A$205)-5)))&amp;"")</f>
        <v/>
      </c>
      <c r="F1553" s="18" t="str">
        <f>IF(OR(I1553="ОК",I1553="Учтено: добавьте пояснение"),IF(C1553="Приход",D1553,IF(C1553="Корректировка остатка",D1553,-D1553)),"")</f>
        <v/>
      </c>
      <c r="G1553" s="13"/>
      <c r="H1553" s="15" t="str">
        <f>IF(OR(B1553="",SUMPRODUCT(--EXACT('Номенклатура'!$A$6:$A$205,B1553))&lt;&gt;1),"",INDEX('Номенклатура'!$B$6:$B$205,SUMPRODUCT(EXACT('Номенклатура'!$A$6:$A$205,B1553)*(ROW('Номенклатура'!$A$6:$A$205)-5)))&amp;"")</f>
        <v/>
      </c>
      <c r="I1553" s="15" t="str">
        <f>IF(COUNTA(A1553:D1553,G1553)=0,"",IF(NOT(ISNUMBER(A1553)),"Укажите дату",IF(B1553="","Укажите код",IF(NOT(AND(ISTEXT(B1553),LEN(B1553)&gt;0,LEN(B1553)&lt;=30,ISNUMBER(FIND(LEFT(B1553,1),"ABCDEFGHIJKLMNOPQRSTUVWXYZ")),SUMPRODUCT((MID(B1553,{1,2,3,4,5,6,7,8,9,10,11,12,13,14,15,16,17,18,19,20,21,22,23,24,25,26,27,28,29,30},1)&lt;&gt;"")*ISERROR(FIND(MID(B1553,{1,2,3,4,5,6,7,8,9,10,11,12,13,14,15,16,17,18,19,20,21,22,23,24,25,26,27,28,29,30},1),"ABCDEFGHIJKLMNOPQRSTUVWXYZ0123456789-_")))=0,ISERROR(VALUE(B1553)))),"Недопустимый код: только латинские буквы A-Z в верхнем регистре, цифры, - и _; начало с буквы, до 30 символов (например MILK-001)",IF(SUMPRODUCT(--EXACT('Номенклатура'!$A$6:$A$205,B1553))=0,"Код не найден в номенклатуре",IF(SUMPRODUCT(--EXACT('Номенклатура'!$A$6:$A$205,B1553))&gt;1,"Код повторяется в номенклатуре",IF(ISNA(MATCH(C1553,{"Приход","Расход","Списание","Корректировка остатка"},0)),"Выберите тип операции",IF(NOT(ISNUMBER(D1553)),"Укажите количество",IF(D1553=0,"Количество не может быть 0",IF(AND(C1553&lt;&gt;"Корректировка остатка",D1553&lt;0),"Для этого типа количество положительное",IF(NOT(ISNUMBER('Номенклатура'!$C$2)),"Укажите дату начала учёта",IF(A1553&lt;INT('Номенклатура'!$C$2),"Раньше даты начала учёта: НЕ учтено",IF(AND(C1553="Корректировка остатка",TRIM(G1553)=""),"Учтено: добавьте пояснение","ОК")))))))))))))</f>
        <v/>
      </c>
    </row>
    <row r="1554" spans="1:9" x14ac:dyDescent="0.25">
      <c r="A1554" s="16"/>
      <c r="B1554" s="13"/>
      <c r="C1554" s="13"/>
      <c r="D1554" s="14"/>
      <c r="E1554" s="17" t="str">
        <f>IF(OR(B1554="",SUMPRODUCT(--EXACT('Номенклатура'!$A$6:$A$205,B1554))&lt;&gt;1),"",INDEX('Номенклатура'!$D$6:$D$205,SUMPRODUCT(EXACT('Номенклатура'!$A$6:$A$205,B1554)*(ROW('Номенклатура'!$A$6:$A$205)-5)))&amp;"")</f>
        <v/>
      </c>
      <c r="F1554" s="18" t="str">
        <f>IF(OR(I1554="ОК",I1554="Учтено: добавьте пояснение"),IF(C1554="Приход",D1554,IF(C1554="Корректировка остатка",D1554,-D1554)),"")</f>
        <v/>
      </c>
      <c r="G1554" s="13"/>
      <c r="H1554" s="15" t="str">
        <f>IF(OR(B1554="",SUMPRODUCT(--EXACT('Номенклатура'!$A$6:$A$205,B1554))&lt;&gt;1),"",INDEX('Номенклатура'!$B$6:$B$205,SUMPRODUCT(EXACT('Номенклатура'!$A$6:$A$205,B1554)*(ROW('Номенклатура'!$A$6:$A$205)-5)))&amp;"")</f>
        <v/>
      </c>
      <c r="I1554" s="15" t="str">
        <f>IF(COUNTA(A1554:D1554,G1554)=0,"",IF(NOT(ISNUMBER(A1554)),"Укажите дату",IF(B1554="","Укажите код",IF(NOT(AND(ISTEXT(B1554),LEN(B1554)&gt;0,LEN(B1554)&lt;=30,ISNUMBER(FIND(LEFT(B1554,1),"ABCDEFGHIJKLMNOPQRSTUVWXYZ")),SUMPRODUCT((MID(B1554,{1,2,3,4,5,6,7,8,9,10,11,12,13,14,15,16,17,18,19,20,21,22,23,24,25,26,27,28,29,30},1)&lt;&gt;"")*ISERROR(FIND(MID(B1554,{1,2,3,4,5,6,7,8,9,10,11,12,13,14,15,16,17,18,19,20,21,22,23,24,25,26,27,28,29,30},1),"ABCDEFGHIJKLMNOPQRSTUVWXYZ0123456789-_")))=0,ISERROR(VALUE(B1554)))),"Недопустимый код: только латинские буквы A-Z в верхнем регистре, цифры, - и _; начало с буквы, до 30 символов (например MILK-001)",IF(SUMPRODUCT(--EXACT('Номенклатура'!$A$6:$A$205,B1554))=0,"Код не найден в номенклатуре",IF(SUMPRODUCT(--EXACT('Номенклатура'!$A$6:$A$205,B1554))&gt;1,"Код повторяется в номенклатуре",IF(ISNA(MATCH(C1554,{"Приход","Расход","Списание","Корректировка остатка"},0)),"Выберите тип операции",IF(NOT(ISNUMBER(D1554)),"Укажите количество",IF(D1554=0,"Количество не может быть 0",IF(AND(C1554&lt;&gt;"Корректировка остатка",D1554&lt;0),"Для этого типа количество положительное",IF(NOT(ISNUMBER('Номенклатура'!$C$2)),"Укажите дату начала учёта",IF(A1554&lt;INT('Номенклатура'!$C$2),"Раньше даты начала учёта: НЕ учтено",IF(AND(C1554="Корректировка остатка",TRIM(G1554)=""),"Учтено: добавьте пояснение","ОК")))))))))))))</f>
        <v/>
      </c>
    </row>
    <row r="1555" spans="1:9" x14ac:dyDescent="0.25">
      <c r="A1555" s="16"/>
      <c r="B1555" s="13"/>
      <c r="C1555" s="13"/>
      <c r="D1555" s="14"/>
      <c r="E1555" s="17" t="str">
        <f>IF(OR(B1555="",SUMPRODUCT(--EXACT('Номенклатура'!$A$6:$A$205,B1555))&lt;&gt;1),"",INDEX('Номенклатура'!$D$6:$D$205,SUMPRODUCT(EXACT('Номенклатура'!$A$6:$A$205,B1555)*(ROW('Номенклатура'!$A$6:$A$205)-5)))&amp;"")</f>
        <v/>
      </c>
      <c r="F1555" s="18" t="str">
        <f>IF(OR(I1555="ОК",I1555="Учтено: добавьте пояснение"),IF(C1555="Приход",D1555,IF(C1555="Корректировка остатка",D1555,-D1555)),"")</f>
        <v/>
      </c>
      <c r="G1555" s="13"/>
      <c r="H1555" s="15" t="str">
        <f>IF(OR(B1555="",SUMPRODUCT(--EXACT('Номенклатура'!$A$6:$A$205,B1555))&lt;&gt;1),"",INDEX('Номенклатура'!$B$6:$B$205,SUMPRODUCT(EXACT('Номенклатура'!$A$6:$A$205,B1555)*(ROW('Номенклатура'!$A$6:$A$205)-5)))&amp;"")</f>
        <v/>
      </c>
      <c r="I1555" s="15" t="str">
        <f>IF(COUNTA(A1555:D1555,G1555)=0,"",IF(NOT(ISNUMBER(A1555)),"Укажите дату",IF(B1555="","Укажите код",IF(NOT(AND(ISTEXT(B1555),LEN(B1555)&gt;0,LEN(B1555)&lt;=30,ISNUMBER(FIND(LEFT(B1555,1),"ABCDEFGHIJKLMNOPQRSTUVWXYZ")),SUMPRODUCT((MID(B1555,{1,2,3,4,5,6,7,8,9,10,11,12,13,14,15,16,17,18,19,20,21,22,23,24,25,26,27,28,29,30},1)&lt;&gt;"")*ISERROR(FIND(MID(B1555,{1,2,3,4,5,6,7,8,9,10,11,12,13,14,15,16,17,18,19,20,21,22,23,24,25,26,27,28,29,30},1),"ABCDEFGHIJKLMNOPQRSTUVWXYZ0123456789-_")))=0,ISERROR(VALUE(B1555)))),"Недопустимый код: только латинские буквы A-Z в верхнем регистре, цифры, - и _; начало с буквы, до 30 символов (например MILK-001)",IF(SUMPRODUCT(--EXACT('Номенклатура'!$A$6:$A$205,B1555))=0,"Код не найден в номенклатуре",IF(SUMPRODUCT(--EXACT('Номенклатура'!$A$6:$A$205,B1555))&gt;1,"Код повторяется в номенклатуре",IF(ISNA(MATCH(C1555,{"Приход","Расход","Списание","Корректировка остатка"},0)),"Выберите тип операции",IF(NOT(ISNUMBER(D1555)),"Укажите количество",IF(D1555=0,"Количество не может быть 0",IF(AND(C1555&lt;&gt;"Корректировка остатка",D1555&lt;0),"Для этого типа количество положительное",IF(NOT(ISNUMBER('Номенклатура'!$C$2)),"Укажите дату начала учёта",IF(A1555&lt;INT('Номенклатура'!$C$2),"Раньше даты начала учёта: НЕ учтено",IF(AND(C1555="Корректировка остатка",TRIM(G1555)=""),"Учтено: добавьте пояснение","ОК")))))))))))))</f>
        <v/>
      </c>
    </row>
    <row r="1556" spans="1:9" x14ac:dyDescent="0.25">
      <c r="A1556" s="16"/>
      <c r="B1556" s="13"/>
      <c r="C1556" s="13"/>
      <c r="D1556" s="14"/>
      <c r="E1556" s="17" t="str">
        <f>IF(OR(B1556="",SUMPRODUCT(--EXACT('Номенклатура'!$A$6:$A$205,B1556))&lt;&gt;1),"",INDEX('Номенклатура'!$D$6:$D$205,SUMPRODUCT(EXACT('Номенклатура'!$A$6:$A$205,B1556)*(ROW('Номенклатура'!$A$6:$A$205)-5)))&amp;"")</f>
        <v/>
      </c>
      <c r="F1556" s="18" t="str">
        <f>IF(OR(I1556="ОК",I1556="Учтено: добавьте пояснение"),IF(C1556="Приход",D1556,IF(C1556="Корректировка остатка",D1556,-D1556)),"")</f>
        <v/>
      </c>
      <c r="G1556" s="13"/>
      <c r="H1556" s="15" t="str">
        <f>IF(OR(B1556="",SUMPRODUCT(--EXACT('Номенклатура'!$A$6:$A$205,B1556))&lt;&gt;1),"",INDEX('Номенклатура'!$B$6:$B$205,SUMPRODUCT(EXACT('Номенклатура'!$A$6:$A$205,B1556)*(ROW('Номенклатура'!$A$6:$A$205)-5)))&amp;"")</f>
        <v/>
      </c>
      <c r="I1556" s="15" t="str">
        <f>IF(COUNTA(A1556:D1556,G1556)=0,"",IF(NOT(ISNUMBER(A1556)),"Укажите дату",IF(B1556="","Укажите код",IF(NOT(AND(ISTEXT(B1556),LEN(B1556)&gt;0,LEN(B1556)&lt;=30,ISNUMBER(FIND(LEFT(B1556,1),"ABCDEFGHIJKLMNOPQRSTUVWXYZ")),SUMPRODUCT((MID(B1556,{1,2,3,4,5,6,7,8,9,10,11,12,13,14,15,16,17,18,19,20,21,22,23,24,25,26,27,28,29,30},1)&lt;&gt;"")*ISERROR(FIND(MID(B1556,{1,2,3,4,5,6,7,8,9,10,11,12,13,14,15,16,17,18,19,20,21,22,23,24,25,26,27,28,29,30},1),"ABCDEFGHIJKLMNOPQRSTUVWXYZ0123456789-_")))=0,ISERROR(VALUE(B1556)))),"Недопустимый код: только латинские буквы A-Z в верхнем регистре, цифры, - и _; начало с буквы, до 30 символов (например MILK-001)",IF(SUMPRODUCT(--EXACT('Номенклатура'!$A$6:$A$205,B1556))=0,"Код не найден в номенклатуре",IF(SUMPRODUCT(--EXACT('Номенклатура'!$A$6:$A$205,B1556))&gt;1,"Код повторяется в номенклатуре",IF(ISNA(MATCH(C1556,{"Приход","Расход","Списание","Корректировка остатка"},0)),"Выберите тип операции",IF(NOT(ISNUMBER(D1556)),"Укажите количество",IF(D1556=0,"Количество не может быть 0",IF(AND(C1556&lt;&gt;"Корректировка остатка",D1556&lt;0),"Для этого типа количество положительное",IF(NOT(ISNUMBER('Номенклатура'!$C$2)),"Укажите дату начала учёта",IF(A1556&lt;INT('Номенклатура'!$C$2),"Раньше даты начала учёта: НЕ учтено",IF(AND(C1556="Корректировка остатка",TRIM(G1556)=""),"Учтено: добавьте пояснение","ОК")))))))))))))</f>
        <v/>
      </c>
    </row>
    <row r="1557" spans="1:9" x14ac:dyDescent="0.25">
      <c r="A1557" s="16"/>
      <c r="B1557" s="13"/>
      <c r="C1557" s="13"/>
      <c r="D1557" s="14"/>
      <c r="E1557" s="17" t="str">
        <f>IF(OR(B1557="",SUMPRODUCT(--EXACT('Номенклатура'!$A$6:$A$205,B1557))&lt;&gt;1),"",INDEX('Номенклатура'!$D$6:$D$205,SUMPRODUCT(EXACT('Номенклатура'!$A$6:$A$205,B1557)*(ROW('Номенклатура'!$A$6:$A$205)-5)))&amp;"")</f>
        <v/>
      </c>
      <c r="F1557" s="18" t="str">
        <f>IF(OR(I1557="ОК",I1557="Учтено: добавьте пояснение"),IF(C1557="Приход",D1557,IF(C1557="Корректировка остатка",D1557,-D1557)),"")</f>
        <v/>
      </c>
      <c r="G1557" s="13"/>
      <c r="H1557" s="15" t="str">
        <f>IF(OR(B1557="",SUMPRODUCT(--EXACT('Номенклатура'!$A$6:$A$205,B1557))&lt;&gt;1),"",INDEX('Номенклатура'!$B$6:$B$205,SUMPRODUCT(EXACT('Номенклатура'!$A$6:$A$205,B1557)*(ROW('Номенклатура'!$A$6:$A$205)-5)))&amp;"")</f>
        <v/>
      </c>
      <c r="I1557" s="15" t="str">
        <f>IF(COUNTA(A1557:D1557,G1557)=0,"",IF(NOT(ISNUMBER(A1557)),"Укажите дату",IF(B1557="","Укажите код",IF(NOT(AND(ISTEXT(B1557),LEN(B1557)&gt;0,LEN(B1557)&lt;=30,ISNUMBER(FIND(LEFT(B1557,1),"ABCDEFGHIJKLMNOPQRSTUVWXYZ")),SUMPRODUCT((MID(B1557,{1,2,3,4,5,6,7,8,9,10,11,12,13,14,15,16,17,18,19,20,21,22,23,24,25,26,27,28,29,30},1)&lt;&gt;"")*ISERROR(FIND(MID(B1557,{1,2,3,4,5,6,7,8,9,10,11,12,13,14,15,16,17,18,19,20,21,22,23,24,25,26,27,28,29,30},1),"ABCDEFGHIJKLMNOPQRSTUVWXYZ0123456789-_")))=0,ISERROR(VALUE(B1557)))),"Недопустимый код: только латинские буквы A-Z в верхнем регистре, цифры, - и _; начало с буквы, до 30 символов (например MILK-001)",IF(SUMPRODUCT(--EXACT('Номенклатура'!$A$6:$A$205,B1557))=0,"Код не найден в номенклатуре",IF(SUMPRODUCT(--EXACT('Номенклатура'!$A$6:$A$205,B1557))&gt;1,"Код повторяется в номенклатуре",IF(ISNA(MATCH(C1557,{"Приход","Расход","Списание","Корректировка остатка"},0)),"Выберите тип операции",IF(NOT(ISNUMBER(D1557)),"Укажите количество",IF(D1557=0,"Количество не может быть 0",IF(AND(C1557&lt;&gt;"Корректировка остатка",D1557&lt;0),"Для этого типа количество положительное",IF(NOT(ISNUMBER('Номенклатура'!$C$2)),"Укажите дату начала учёта",IF(A1557&lt;INT('Номенклатура'!$C$2),"Раньше даты начала учёта: НЕ учтено",IF(AND(C1557="Корректировка остатка",TRIM(G1557)=""),"Учтено: добавьте пояснение","ОК")))))))))))))</f>
        <v/>
      </c>
    </row>
    <row r="1558" spans="1:9" x14ac:dyDescent="0.25">
      <c r="A1558" s="16"/>
      <c r="B1558" s="13"/>
      <c r="C1558" s="13"/>
      <c r="D1558" s="14"/>
      <c r="E1558" s="17" t="str">
        <f>IF(OR(B1558="",SUMPRODUCT(--EXACT('Номенклатура'!$A$6:$A$205,B1558))&lt;&gt;1),"",INDEX('Номенклатура'!$D$6:$D$205,SUMPRODUCT(EXACT('Номенклатура'!$A$6:$A$205,B1558)*(ROW('Номенклатура'!$A$6:$A$205)-5)))&amp;"")</f>
        <v/>
      </c>
      <c r="F1558" s="18" t="str">
        <f>IF(OR(I1558="ОК",I1558="Учтено: добавьте пояснение"),IF(C1558="Приход",D1558,IF(C1558="Корректировка остатка",D1558,-D1558)),"")</f>
        <v/>
      </c>
      <c r="G1558" s="13"/>
      <c r="H1558" s="15" t="str">
        <f>IF(OR(B1558="",SUMPRODUCT(--EXACT('Номенклатура'!$A$6:$A$205,B1558))&lt;&gt;1),"",INDEX('Номенклатура'!$B$6:$B$205,SUMPRODUCT(EXACT('Номенклатура'!$A$6:$A$205,B1558)*(ROW('Номенклатура'!$A$6:$A$205)-5)))&amp;"")</f>
        <v/>
      </c>
      <c r="I1558" s="15" t="str">
        <f>IF(COUNTA(A1558:D1558,G1558)=0,"",IF(NOT(ISNUMBER(A1558)),"Укажите дату",IF(B1558="","Укажите код",IF(NOT(AND(ISTEXT(B1558),LEN(B1558)&gt;0,LEN(B1558)&lt;=30,ISNUMBER(FIND(LEFT(B1558,1),"ABCDEFGHIJKLMNOPQRSTUVWXYZ")),SUMPRODUCT((MID(B1558,{1,2,3,4,5,6,7,8,9,10,11,12,13,14,15,16,17,18,19,20,21,22,23,24,25,26,27,28,29,30},1)&lt;&gt;"")*ISERROR(FIND(MID(B1558,{1,2,3,4,5,6,7,8,9,10,11,12,13,14,15,16,17,18,19,20,21,22,23,24,25,26,27,28,29,30},1),"ABCDEFGHIJKLMNOPQRSTUVWXYZ0123456789-_")))=0,ISERROR(VALUE(B1558)))),"Недопустимый код: только латинские буквы A-Z в верхнем регистре, цифры, - и _; начало с буквы, до 30 символов (например MILK-001)",IF(SUMPRODUCT(--EXACT('Номенклатура'!$A$6:$A$205,B1558))=0,"Код не найден в номенклатуре",IF(SUMPRODUCT(--EXACT('Номенклатура'!$A$6:$A$205,B1558))&gt;1,"Код повторяется в номенклатуре",IF(ISNA(MATCH(C1558,{"Приход","Расход","Списание","Корректировка остатка"},0)),"Выберите тип операции",IF(NOT(ISNUMBER(D1558)),"Укажите количество",IF(D1558=0,"Количество не может быть 0",IF(AND(C1558&lt;&gt;"Корректировка остатка",D1558&lt;0),"Для этого типа количество положительное",IF(NOT(ISNUMBER('Номенклатура'!$C$2)),"Укажите дату начала учёта",IF(A1558&lt;INT('Номенклатура'!$C$2),"Раньше даты начала учёта: НЕ учтено",IF(AND(C1558="Корректировка остатка",TRIM(G1558)=""),"Учтено: добавьте пояснение","ОК")))))))))))))</f>
        <v/>
      </c>
    </row>
    <row r="1559" spans="1:9" x14ac:dyDescent="0.25">
      <c r="A1559" s="16"/>
      <c r="B1559" s="13"/>
      <c r="C1559" s="13"/>
      <c r="D1559" s="14"/>
      <c r="E1559" s="17" t="str">
        <f>IF(OR(B1559="",SUMPRODUCT(--EXACT('Номенклатура'!$A$6:$A$205,B1559))&lt;&gt;1),"",INDEX('Номенклатура'!$D$6:$D$205,SUMPRODUCT(EXACT('Номенклатура'!$A$6:$A$205,B1559)*(ROW('Номенклатура'!$A$6:$A$205)-5)))&amp;"")</f>
        <v/>
      </c>
      <c r="F1559" s="18" t="str">
        <f>IF(OR(I1559="ОК",I1559="Учтено: добавьте пояснение"),IF(C1559="Приход",D1559,IF(C1559="Корректировка остатка",D1559,-D1559)),"")</f>
        <v/>
      </c>
      <c r="G1559" s="13"/>
      <c r="H1559" s="15" t="str">
        <f>IF(OR(B1559="",SUMPRODUCT(--EXACT('Номенклатура'!$A$6:$A$205,B1559))&lt;&gt;1),"",INDEX('Номенклатура'!$B$6:$B$205,SUMPRODUCT(EXACT('Номенклатура'!$A$6:$A$205,B1559)*(ROW('Номенклатура'!$A$6:$A$205)-5)))&amp;"")</f>
        <v/>
      </c>
      <c r="I1559" s="15" t="str">
        <f>IF(COUNTA(A1559:D1559,G1559)=0,"",IF(NOT(ISNUMBER(A1559)),"Укажите дату",IF(B1559="","Укажите код",IF(NOT(AND(ISTEXT(B1559),LEN(B1559)&gt;0,LEN(B1559)&lt;=30,ISNUMBER(FIND(LEFT(B1559,1),"ABCDEFGHIJKLMNOPQRSTUVWXYZ")),SUMPRODUCT((MID(B1559,{1,2,3,4,5,6,7,8,9,10,11,12,13,14,15,16,17,18,19,20,21,22,23,24,25,26,27,28,29,30},1)&lt;&gt;"")*ISERROR(FIND(MID(B1559,{1,2,3,4,5,6,7,8,9,10,11,12,13,14,15,16,17,18,19,20,21,22,23,24,25,26,27,28,29,30},1),"ABCDEFGHIJKLMNOPQRSTUVWXYZ0123456789-_")))=0,ISERROR(VALUE(B1559)))),"Недопустимый код: только латинские буквы A-Z в верхнем регистре, цифры, - и _; начало с буквы, до 30 символов (например MILK-001)",IF(SUMPRODUCT(--EXACT('Номенклатура'!$A$6:$A$205,B1559))=0,"Код не найден в номенклатуре",IF(SUMPRODUCT(--EXACT('Номенклатура'!$A$6:$A$205,B1559))&gt;1,"Код повторяется в номенклатуре",IF(ISNA(MATCH(C1559,{"Приход","Расход","Списание","Корректировка остатка"},0)),"Выберите тип операции",IF(NOT(ISNUMBER(D1559)),"Укажите количество",IF(D1559=0,"Количество не может быть 0",IF(AND(C1559&lt;&gt;"Корректировка остатка",D1559&lt;0),"Для этого типа количество положительное",IF(NOT(ISNUMBER('Номенклатура'!$C$2)),"Укажите дату начала учёта",IF(A1559&lt;INT('Номенклатура'!$C$2),"Раньше даты начала учёта: НЕ учтено",IF(AND(C1559="Корректировка остатка",TRIM(G1559)=""),"Учтено: добавьте пояснение","ОК")))))))))))))</f>
        <v/>
      </c>
    </row>
    <row r="1560" spans="1:9" x14ac:dyDescent="0.25">
      <c r="A1560" s="16"/>
      <c r="B1560" s="13"/>
      <c r="C1560" s="13"/>
      <c r="D1560" s="14"/>
      <c r="E1560" s="17" t="str">
        <f>IF(OR(B1560="",SUMPRODUCT(--EXACT('Номенклатура'!$A$6:$A$205,B1560))&lt;&gt;1),"",INDEX('Номенклатура'!$D$6:$D$205,SUMPRODUCT(EXACT('Номенклатура'!$A$6:$A$205,B1560)*(ROW('Номенклатура'!$A$6:$A$205)-5)))&amp;"")</f>
        <v/>
      </c>
      <c r="F1560" s="18" t="str">
        <f>IF(OR(I1560="ОК",I1560="Учтено: добавьте пояснение"),IF(C1560="Приход",D1560,IF(C1560="Корректировка остатка",D1560,-D1560)),"")</f>
        <v/>
      </c>
      <c r="G1560" s="13"/>
      <c r="H1560" s="15" t="str">
        <f>IF(OR(B1560="",SUMPRODUCT(--EXACT('Номенклатура'!$A$6:$A$205,B1560))&lt;&gt;1),"",INDEX('Номенклатура'!$B$6:$B$205,SUMPRODUCT(EXACT('Номенклатура'!$A$6:$A$205,B1560)*(ROW('Номенклатура'!$A$6:$A$205)-5)))&amp;"")</f>
        <v/>
      </c>
      <c r="I1560" s="15" t="str">
        <f>IF(COUNTA(A1560:D1560,G1560)=0,"",IF(NOT(ISNUMBER(A1560)),"Укажите дату",IF(B1560="","Укажите код",IF(NOT(AND(ISTEXT(B1560),LEN(B1560)&gt;0,LEN(B1560)&lt;=30,ISNUMBER(FIND(LEFT(B1560,1),"ABCDEFGHIJKLMNOPQRSTUVWXYZ")),SUMPRODUCT((MID(B1560,{1,2,3,4,5,6,7,8,9,10,11,12,13,14,15,16,17,18,19,20,21,22,23,24,25,26,27,28,29,30},1)&lt;&gt;"")*ISERROR(FIND(MID(B1560,{1,2,3,4,5,6,7,8,9,10,11,12,13,14,15,16,17,18,19,20,21,22,23,24,25,26,27,28,29,30},1),"ABCDEFGHIJKLMNOPQRSTUVWXYZ0123456789-_")))=0,ISERROR(VALUE(B1560)))),"Недопустимый код: только латинские буквы A-Z в верхнем регистре, цифры, - и _; начало с буквы, до 30 символов (например MILK-001)",IF(SUMPRODUCT(--EXACT('Номенклатура'!$A$6:$A$205,B1560))=0,"Код не найден в номенклатуре",IF(SUMPRODUCT(--EXACT('Номенклатура'!$A$6:$A$205,B1560))&gt;1,"Код повторяется в номенклатуре",IF(ISNA(MATCH(C1560,{"Приход","Расход","Списание","Корректировка остатка"},0)),"Выберите тип операции",IF(NOT(ISNUMBER(D1560)),"Укажите количество",IF(D1560=0,"Количество не может быть 0",IF(AND(C1560&lt;&gt;"Корректировка остатка",D1560&lt;0),"Для этого типа количество положительное",IF(NOT(ISNUMBER('Номенклатура'!$C$2)),"Укажите дату начала учёта",IF(A1560&lt;INT('Номенклатура'!$C$2),"Раньше даты начала учёта: НЕ учтено",IF(AND(C1560="Корректировка остатка",TRIM(G1560)=""),"Учтено: добавьте пояснение","ОК")))))))))))))</f>
        <v/>
      </c>
    </row>
    <row r="1561" spans="1:9" x14ac:dyDescent="0.25">
      <c r="A1561" s="16"/>
      <c r="B1561" s="13"/>
      <c r="C1561" s="13"/>
      <c r="D1561" s="14"/>
      <c r="E1561" s="17" t="str">
        <f>IF(OR(B1561="",SUMPRODUCT(--EXACT('Номенклатура'!$A$6:$A$205,B1561))&lt;&gt;1),"",INDEX('Номенклатура'!$D$6:$D$205,SUMPRODUCT(EXACT('Номенклатура'!$A$6:$A$205,B1561)*(ROW('Номенклатура'!$A$6:$A$205)-5)))&amp;"")</f>
        <v/>
      </c>
      <c r="F1561" s="18" t="str">
        <f>IF(OR(I1561="ОК",I1561="Учтено: добавьте пояснение"),IF(C1561="Приход",D1561,IF(C1561="Корректировка остатка",D1561,-D1561)),"")</f>
        <v/>
      </c>
      <c r="G1561" s="13"/>
      <c r="H1561" s="15" t="str">
        <f>IF(OR(B1561="",SUMPRODUCT(--EXACT('Номенклатура'!$A$6:$A$205,B1561))&lt;&gt;1),"",INDEX('Номенклатура'!$B$6:$B$205,SUMPRODUCT(EXACT('Номенклатура'!$A$6:$A$205,B1561)*(ROW('Номенклатура'!$A$6:$A$205)-5)))&amp;"")</f>
        <v/>
      </c>
      <c r="I1561" s="15" t="str">
        <f>IF(COUNTA(A1561:D1561,G1561)=0,"",IF(NOT(ISNUMBER(A1561)),"Укажите дату",IF(B1561="","Укажите код",IF(NOT(AND(ISTEXT(B1561),LEN(B1561)&gt;0,LEN(B1561)&lt;=30,ISNUMBER(FIND(LEFT(B1561,1),"ABCDEFGHIJKLMNOPQRSTUVWXYZ")),SUMPRODUCT((MID(B1561,{1,2,3,4,5,6,7,8,9,10,11,12,13,14,15,16,17,18,19,20,21,22,23,24,25,26,27,28,29,30},1)&lt;&gt;"")*ISERROR(FIND(MID(B1561,{1,2,3,4,5,6,7,8,9,10,11,12,13,14,15,16,17,18,19,20,21,22,23,24,25,26,27,28,29,30},1),"ABCDEFGHIJKLMNOPQRSTUVWXYZ0123456789-_")))=0,ISERROR(VALUE(B1561)))),"Недопустимый код: только латинские буквы A-Z в верхнем регистре, цифры, - и _; начало с буквы, до 30 символов (например MILK-001)",IF(SUMPRODUCT(--EXACT('Номенклатура'!$A$6:$A$205,B1561))=0,"Код не найден в номенклатуре",IF(SUMPRODUCT(--EXACT('Номенклатура'!$A$6:$A$205,B1561))&gt;1,"Код повторяется в номенклатуре",IF(ISNA(MATCH(C1561,{"Приход","Расход","Списание","Корректировка остатка"},0)),"Выберите тип операции",IF(NOT(ISNUMBER(D1561)),"Укажите количество",IF(D1561=0,"Количество не может быть 0",IF(AND(C1561&lt;&gt;"Корректировка остатка",D1561&lt;0),"Для этого типа количество положительное",IF(NOT(ISNUMBER('Номенклатура'!$C$2)),"Укажите дату начала учёта",IF(A1561&lt;INT('Номенклатура'!$C$2),"Раньше даты начала учёта: НЕ учтено",IF(AND(C1561="Корректировка остатка",TRIM(G1561)=""),"Учтено: добавьте пояснение","ОК")))))))))))))</f>
        <v/>
      </c>
    </row>
    <row r="1562" spans="1:9" x14ac:dyDescent="0.25">
      <c r="A1562" s="16"/>
      <c r="B1562" s="13"/>
      <c r="C1562" s="13"/>
      <c r="D1562" s="14"/>
      <c r="E1562" s="17" t="str">
        <f>IF(OR(B1562="",SUMPRODUCT(--EXACT('Номенклатура'!$A$6:$A$205,B1562))&lt;&gt;1),"",INDEX('Номенклатура'!$D$6:$D$205,SUMPRODUCT(EXACT('Номенклатура'!$A$6:$A$205,B1562)*(ROW('Номенклатура'!$A$6:$A$205)-5)))&amp;"")</f>
        <v/>
      </c>
      <c r="F1562" s="18" t="str">
        <f>IF(OR(I1562="ОК",I1562="Учтено: добавьте пояснение"),IF(C1562="Приход",D1562,IF(C1562="Корректировка остатка",D1562,-D1562)),"")</f>
        <v/>
      </c>
      <c r="G1562" s="13"/>
      <c r="H1562" s="15" t="str">
        <f>IF(OR(B1562="",SUMPRODUCT(--EXACT('Номенклатура'!$A$6:$A$205,B1562))&lt;&gt;1),"",INDEX('Номенклатура'!$B$6:$B$205,SUMPRODUCT(EXACT('Номенклатура'!$A$6:$A$205,B1562)*(ROW('Номенклатура'!$A$6:$A$205)-5)))&amp;"")</f>
        <v/>
      </c>
      <c r="I1562" s="15" t="str">
        <f>IF(COUNTA(A1562:D1562,G1562)=0,"",IF(NOT(ISNUMBER(A1562)),"Укажите дату",IF(B1562="","Укажите код",IF(NOT(AND(ISTEXT(B1562),LEN(B1562)&gt;0,LEN(B1562)&lt;=30,ISNUMBER(FIND(LEFT(B1562,1),"ABCDEFGHIJKLMNOPQRSTUVWXYZ")),SUMPRODUCT((MID(B1562,{1,2,3,4,5,6,7,8,9,10,11,12,13,14,15,16,17,18,19,20,21,22,23,24,25,26,27,28,29,30},1)&lt;&gt;"")*ISERROR(FIND(MID(B1562,{1,2,3,4,5,6,7,8,9,10,11,12,13,14,15,16,17,18,19,20,21,22,23,24,25,26,27,28,29,30},1),"ABCDEFGHIJKLMNOPQRSTUVWXYZ0123456789-_")))=0,ISERROR(VALUE(B1562)))),"Недопустимый код: только латинские буквы A-Z в верхнем регистре, цифры, - и _; начало с буквы, до 30 символов (например MILK-001)",IF(SUMPRODUCT(--EXACT('Номенклатура'!$A$6:$A$205,B1562))=0,"Код не найден в номенклатуре",IF(SUMPRODUCT(--EXACT('Номенклатура'!$A$6:$A$205,B1562))&gt;1,"Код повторяется в номенклатуре",IF(ISNA(MATCH(C1562,{"Приход","Расход","Списание","Корректировка остатка"},0)),"Выберите тип операции",IF(NOT(ISNUMBER(D1562)),"Укажите количество",IF(D1562=0,"Количество не может быть 0",IF(AND(C1562&lt;&gt;"Корректировка остатка",D1562&lt;0),"Для этого типа количество положительное",IF(NOT(ISNUMBER('Номенклатура'!$C$2)),"Укажите дату начала учёта",IF(A1562&lt;INT('Номенклатура'!$C$2),"Раньше даты начала учёта: НЕ учтено",IF(AND(C1562="Корректировка остатка",TRIM(G1562)=""),"Учтено: добавьте пояснение","ОК")))))))))))))</f>
        <v/>
      </c>
    </row>
    <row r="1563" spans="1:9" x14ac:dyDescent="0.25">
      <c r="A1563" s="16"/>
      <c r="B1563" s="13"/>
      <c r="C1563" s="13"/>
      <c r="D1563" s="14"/>
      <c r="E1563" s="17" t="str">
        <f>IF(OR(B1563="",SUMPRODUCT(--EXACT('Номенклатура'!$A$6:$A$205,B1563))&lt;&gt;1),"",INDEX('Номенклатура'!$D$6:$D$205,SUMPRODUCT(EXACT('Номенклатура'!$A$6:$A$205,B1563)*(ROW('Номенклатура'!$A$6:$A$205)-5)))&amp;"")</f>
        <v/>
      </c>
      <c r="F1563" s="18" t="str">
        <f>IF(OR(I1563="ОК",I1563="Учтено: добавьте пояснение"),IF(C1563="Приход",D1563,IF(C1563="Корректировка остатка",D1563,-D1563)),"")</f>
        <v/>
      </c>
      <c r="G1563" s="13"/>
      <c r="H1563" s="15" t="str">
        <f>IF(OR(B1563="",SUMPRODUCT(--EXACT('Номенклатура'!$A$6:$A$205,B1563))&lt;&gt;1),"",INDEX('Номенклатура'!$B$6:$B$205,SUMPRODUCT(EXACT('Номенклатура'!$A$6:$A$205,B1563)*(ROW('Номенклатура'!$A$6:$A$205)-5)))&amp;"")</f>
        <v/>
      </c>
      <c r="I1563" s="15" t="str">
        <f>IF(COUNTA(A1563:D1563,G1563)=0,"",IF(NOT(ISNUMBER(A1563)),"Укажите дату",IF(B1563="","Укажите код",IF(NOT(AND(ISTEXT(B1563),LEN(B1563)&gt;0,LEN(B1563)&lt;=30,ISNUMBER(FIND(LEFT(B1563,1),"ABCDEFGHIJKLMNOPQRSTUVWXYZ")),SUMPRODUCT((MID(B1563,{1,2,3,4,5,6,7,8,9,10,11,12,13,14,15,16,17,18,19,20,21,22,23,24,25,26,27,28,29,30},1)&lt;&gt;"")*ISERROR(FIND(MID(B1563,{1,2,3,4,5,6,7,8,9,10,11,12,13,14,15,16,17,18,19,20,21,22,23,24,25,26,27,28,29,30},1),"ABCDEFGHIJKLMNOPQRSTUVWXYZ0123456789-_")))=0,ISERROR(VALUE(B1563)))),"Недопустимый код: только латинские буквы A-Z в верхнем регистре, цифры, - и _; начало с буквы, до 30 символов (например MILK-001)",IF(SUMPRODUCT(--EXACT('Номенклатура'!$A$6:$A$205,B1563))=0,"Код не найден в номенклатуре",IF(SUMPRODUCT(--EXACT('Номенклатура'!$A$6:$A$205,B1563))&gt;1,"Код повторяется в номенклатуре",IF(ISNA(MATCH(C1563,{"Приход","Расход","Списание","Корректировка остатка"},0)),"Выберите тип операции",IF(NOT(ISNUMBER(D1563)),"Укажите количество",IF(D1563=0,"Количество не может быть 0",IF(AND(C1563&lt;&gt;"Корректировка остатка",D1563&lt;0),"Для этого типа количество положительное",IF(NOT(ISNUMBER('Номенклатура'!$C$2)),"Укажите дату начала учёта",IF(A1563&lt;INT('Номенклатура'!$C$2),"Раньше даты начала учёта: НЕ учтено",IF(AND(C1563="Корректировка остатка",TRIM(G1563)=""),"Учтено: добавьте пояснение","ОК")))))))))))))</f>
        <v/>
      </c>
    </row>
    <row r="1564" spans="1:9" x14ac:dyDescent="0.25">
      <c r="A1564" s="16"/>
      <c r="B1564" s="13"/>
      <c r="C1564" s="13"/>
      <c r="D1564" s="14"/>
      <c r="E1564" s="17" t="str">
        <f>IF(OR(B1564="",SUMPRODUCT(--EXACT('Номенклатура'!$A$6:$A$205,B1564))&lt;&gt;1),"",INDEX('Номенклатура'!$D$6:$D$205,SUMPRODUCT(EXACT('Номенклатура'!$A$6:$A$205,B1564)*(ROW('Номенклатура'!$A$6:$A$205)-5)))&amp;"")</f>
        <v/>
      </c>
      <c r="F1564" s="18" t="str">
        <f>IF(OR(I1564="ОК",I1564="Учтено: добавьте пояснение"),IF(C1564="Приход",D1564,IF(C1564="Корректировка остатка",D1564,-D1564)),"")</f>
        <v/>
      </c>
      <c r="G1564" s="13"/>
      <c r="H1564" s="15" t="str">
        <f>IF(OR(B1564="",SUMPRODUCT(--EXACT('Номенклатура'!$A$6:$A$205,B1564))&lt;&gt;1),"",INDEX('Номенклатура'!$B$6:$B$205,SUMPRODUCT(EXACT('Номенклатура'!$A$6:$A$205,B1564)*(ROW('Номенклатура'!$A$6:$A$205)-5)))&amp;"")</f>
        <v/>
      </c>
      <c r="I1564" s="15" t="str">
        <f>IF(COUNTA(A1564:D1564,G1564)=0,"",IF(NOT(ISNUMBER(A1564)),"Укажите дату",IF(B1564="","Укажите код",IF(NOT(AND(ISTEXT(B1564),LEN(B1564)&gt;0,LEN(B1564)&lt;=30,ISNUMBER(FIND(LEFT(B1564,1),"ABCDEFGHIJKLMNOPQRSTUVWXYZ")),SUMPRODUCT((MID(B1564,{1,2,3,4,5,6,7,8,9,10,11,12,13,14,15,16,17,18,19,20,21,22,23,24,25,26,27,28,29,30},1)&lt;&gt;"")*ISERROR(FIND(MID(B1564,{1,2,3,4,5,6,7,8,9,10,11,12,13,14,15,16,17,18,19,20,21,22,23,24,25,26,27,28,29,30},1),"ABCDEFGHIJKLMNOPQRSTUVWXYZ0123456789-_")))=0,ISERROR(VALUE(B1564)))),"Недопустимый код: только латинские буквы A-Z в верхнем регистре, цифры, - и _; начало с буквы, до 30 символов (например MILK-001)",IF(SUMPRODUCT(--EXACT('Номенклатура'!$A$6:$A$205,B1564))=0,"Код не найден в номенклатуре",IF(SUMPRODUCT(--EXACT('Номенклатура'!$A$6:$A$205,B1564))&gt;1,"Код повторяется в номенклатуре",IF(ISNA(MATCH(C1564,{"Приход","Расход","Списание","Корректировка остатка"},0)),"Выберите тип операции",IF(NOT(ISNUMBER(D1564)),"Укажите количество",IF(D1564=0,"Количество не может быть 0",IF(AND(C1564&lt;&gt;"Корректировка остатка",D1564&lt;0),"Для этого типа количество положительное",IF(NOT(ISNUMBER('Номенклатура'!$C$2)),"Укажите дату начала учёта",IF(A1564&lt;INT('Номенклатура'!$C$2),"Раньше даты начала учёта: НЕ учтено",IF(AND(C1564="Корректировка остатка",TRIM(G1564)=""),"Учтено: добавьте пояснение","ОК")))))))))))))</f>
        <v/>
      </c>
    </row>
    <row r="1565" spans="1:9" x14ac:dyDescent="0.25">
      <c r="A1565" s="16"/>
      <c r="B1565" s="13"/>
      <c r="C1565" s="13"/>
      <c r="D1565" s="14"/>
      <c r="E1565" s="17" t="str">
        <f>IF(OR(B1565="",SUMPRODUCT(--EXACT('Номенклатура'!$A$6:$A$205,B1565))&lt;&gt;1),"",INDEX('Номенклатура'!$D$6:$D$205,SUMPRODUCT(EXACT('Номенклатура'!$A$6:$A$205,B1565)*(ROW('Номенклатура'!$A$6:$A$205)-5)))&amp;"")</f>
        <v/>
      </c>
      <c r="F1565" s="18" t="str">
        <f>IF(OR(I1565="ОК",I1565="Учтено: добавьте пояснение"),IF(C1565="Приход",D1565,IF(C1565="Корректировка остатка",D1565,-D1565)),"")</f>
        <v/>
      </c>
      <c r="G1565" s="13"/>
      <c r="H1565" s="15" t="str">
        <f>IF(OR(B1565="",SUMPRODUCT(--EXACT('Номенклатура'!$A$6:$A$205,B1565))&lt;&gt;1),"",INDEX('Номенклатура'!$B$6:$B$205,SUMPRODUCT(EXACT('Номенклатура'!$A$6:$A$205,B1565)*(ROW('Номенклатура'!$A$6:$A$205)-5)))&amp;"")</f>
        <v/>
      </c>
      <c r="I1565" s="15" t="str">
        <f>IF(COUNTA(A1565:D1565,G1565)=0,"",IF(NOT(ISNUMBER(A1565)),"Укажите дату",IF(B1565="","Укажите код",IF(NOT(AND(ISTEXT(B1565),LEN(B1565)&gt;0,LEN(B1565)&lt;=30,ISNUMBER(FIND(LEFT(B1565,1),"ABCDEFGHIJKLMNOPQRSTUVWXYZ")),SUMPRODUCT((MID(B1565,{1,2,3,4,5,6,7,8,9,10,11,12,13,14,15,16,17,18,19,20,21,22,23,24,25,26,27,28,29,30},1)&lt;&gt;"")*ISERROR(FIND(MID(B1565,{1,2,3,4,5,6,7,8,9,10,11,12,13,14,15,16,17,18,19,20,21,22,23,24,25,26,27,28,29,30},1),"ABCDEFGHIJKLMNOPQRSTUVWXYZ0123456789-_")))=0,ISERROR(VALUE(B1565)))),"Недопустимый код: только латинские буквы A-Z в верхнем регистре, цифры, - и _; начало с буквы, до 30 символов (например MILK-001)",IF(SUMPRODUCT(--EXACT('Номенклатура'!$A$6:$A$205,B1565))=0,"Код не найден в номенклатуре",IF(SUMPRODUCT(--EXACT('Номенклатура'!$A$6:$A$205,B1565))&gt;1,"Код повторяется в номенклатуре",IF(ISNA(MATCH(C1565,{"Приход","Расход","Списание","Корректировка остатка"},0)),"Выберите тип операции",IF(NOT(ISNUMBER(D1565)),"Укажите количество",IF(D1565=0,"Количество не может быть 0",IF(AND(C1565&lt;&gt;"Корректировка остатка",D1565&lt;0),"Для этого типа количество положительное",IF(NOT(ISNUMBER('Номенклатура'!$C$2)),"Укажите дату начала учёта",IF(A1565&lt;INT('Номенклатура'!$C$2),"Раньше даты начала учёта: НЕ учтено",IF(AND(C1565="Корректировка остатка",TRIM(G1565)=""),"Учтено: добавьте пояснение","ОК")))))))))))))</f>
        <v/>
      </c>
    </row>
    <row r="1566" spans="1:9" x14ac:dyDescent="0.25">
      <c r="A1566" s="16"/>
      <c r="B1566" s="13"/>
      <c r="C1566" s="13"/>
      <c r="D1566" s="14"/>
      <c r="E1566" s="17" t="str">
        <f>IF(OR(B1566="",SUMPRODUCT(--EXACT('Номенклатура'!$A$6:$A$205,B1566))&lt;&gt;1),"",INDEX('Номенклатура'!$D$6:$D$205,SUMPRODUCT(EXACT('Номенклатура'!$A$6:$A$205,B1566)*(ROW('Номенклатура'!$A$6:$A$205)-5)))&amp;"")</f>
        <v/>
      </c>
      <c r="F1566" s="18" t="str">
        <f>IF(OR(I1566="ОК",I1566="Учтено: добавьте пояснение"),IF(C1566="Приход",D1566,IF(C1566="Корректировка остатка",D1566,-D1566)),"")</f>
        <v/>
      </c>
      <c r="G1566" s="13"/>
      <c r="H1566" s="15" t="str">
        <f>IF(OR(B1566="",SUMPRODUCT(--EXACT('Номенклатура'!$A$6:$A$205,B1566))&lt;&gt;1),"",INDEX('Номенклатура'!$B$6:$B$205,SUMPRODUCT(EXACT('Номенклатура'!$A$6:$A$205,B1566)*(ROW('Номенклатура'!$A$6:$A$205)-5)))&amp;"")</f>
        <v/>
      </c>
      <c r="I1566" s="15" t="str">
        <f>IF(COUNTA(A1566:D1566,G1566)=0,"",IF(NOT(ISNUMBER(A1566)),"Укажите дату",IF(B1566="","Укажите код",IF(NOT(AND(ISTEXT(B1566),LEN(B1566)&gt;0,LEN(B1566)&lt;=30,ISNUMBER(FIND(LEFT(B1566,1),"ABCDEFGHIJKLMNOPQRSTUVWXYZ")),SUMPRODUCT((MID(B1566,{1,2,3,4,5,6,7,8,9,10,11,12,13,14,15,16,17,18,19,20,21,22,23,24,25,26,27,28,29,30},1)&lt;&gt;"")*ISERROR(FIND(MID(B1566,{1,2,3,4,5,6,7,8,9,10,11,12,13,14,15,16,17,18,19,20,21,22,23,24,25,26,27,28,29,30},1),"ABCDEFGHIJKLMNOPQRSTUVWXYZ0123456789-_")))=0,ISERROR(VALUE(B1566)))),"Недопустимый код: только латинские буквы A-Z в верхнем регистре, цифры, - и _; начало с буквы, до 30 символов (например MILK-001)",IF(SUMPRODUCT(--EXACT('Номенклатура'!$A$6:$A$205,B1566))=0,"Код не найден в номенклатуре",IF(SUMPRODUCT(--EXACT('Номенклатура'!$A$6:$A$205,B1566))&gt;1,"Код повторяется в номенклатуре",IF(ISNA(MATCH(C1566,{"Приход","Расход","Списание","Корректировка остатка"},0)),"Выберите тип операции",IF(NOT(ISNUMBER(D1566)),"Укажите количество",IF(D1566=0,"Количество не может быть 0",IF(AND(C1566&lt;&gt;"Корректировка остатка",D1566&lt;0),"Для этого типа количество положительное",IF(NOT(ISNUMBER('Номенклатура'!$C$2)),"Укажите дату начала учёта",IF(A1566&lt;INT('Номенклатура'!$C$2),"Раньше даты начала учёта: НЕ учтено",IF(AND(C1566="Корректировка остатка",TRIM(G1566)=""),"Учтено: добавьте пояснение","ОК")))))))))))))</f>
        <v/>
      </c>
    </row>
    <row r="1567" spans="1:9" x14ac:dyDescent="0.25">
      <c r="A1567" s="16"/>
      <c r="B1567" s="13"/>
      <c r="C1567" s="13"/>
      <c r="D1567" s="14"/>
      <c r="E1567" s="17" t="str">
        <f>IF(OR(B1567="",SUMPRODUCT(--EXACT('Номенклатура'!$A$6:$A$205,B1567))&lt;&gt;1),"",INDEX('Номенклатура'!$D$6:$D$205,SUMPRODUCT(EXACT('Номенклатура'!$A$6:$A$205,B1567)*(ROW('Номенклатура'!$A$6:$A$205)-5)))&amp;"")</f>
        <v/>
      </c>
      <c r="F1567" s="18" t="str">
        <f>IF(OR(I1567="ОК",I1567="Учтено: добавьте пояснение"),IF(C1567="Приход",D1567,IF(C1567="Корректировка остатка",D1567,-D1567)),"")</f>
        <v/>
      </c>
      <c r="G1567" s="13"/>
      <c r="H1567" s="15" t="str">
        <f>IF(OR(B1567="",SUMPRODUCT(--EXACT('Номенклатура'!$A$6:$A$205,B1567))&lt;&gt;1),"",INDEX('Номенклатура'!$B$6:$B$205,SUMPRODUCT(EXACT('Номенклатура'!$A$6:$A$205,B1567)*(ROW('Номенклатура'!$A$6:$A$205)-5)))&amp;"")</f>
        <v/>
      </c>
      <c r="I1567" s="15" t="str">
        <f>IF(COUNTA(A1567:D1567,G1567)=0,"",IF(NOT(ISNUMBER(A1567)),"Укажите дату",IF(B1567="","Укажите код",IF(NOT(AND(ISTEXT(B1567),LEN(B1567)&gt;0,LEN(B1567)&lt;=30,ISNUMBER(FIND(LEFT(B1567,1),"ABCDEFGHIJKLMNOPQRSTUVWXYZ")),SUMPRODUCT((MID(B1567,{1,2,3,4,5,6,7,8,9,10,11,12,13,14,15,16,17,18,19,20,21,22,23,24,25,26,27,28,29,30},1)&lt;&gt;"")*ISERROR(FIND(MID(B1567,{1,2,3,4,5,6,7,8,9,10,11,12,13,14,15,16,17,18,19,20,21,22,23,24,25,26,27,28,29,30},1),"ABCDEFGHIJKLMNOPQRSTUVWXYZ0123456789-_")))=0,ISERROR(VALUE(B1567)))),"Недопустимый код: только латинские буквы A-Z в верхнем регистре, цифры, - и _; начало с буквы, до 30 символов (например MILK-001)",IF(SUMPRODUCT(--EXACT('Номенклатура'!$A$6:$A$205,B1567))=0,"Код не найден в номенклатуре",IF(SUMPRODUCT(--EXACT('Номенклатура'!$A$6:$A$205,B1567))&gt;1,"Код повторяется в номенклатуре",IF(ISNA(MATCH(C1567,{"Приход","Расход","Списание","Корректировка остатка"},0)),"Выберите тип операции",IF(NOT(ISNUMBER(D1567)),"Укажите количество",IF(D1567=0,"Количество не может быть 0",IF(AND(C1567&lt;&gt;"Корректировка остатка",D1567&lt;0),"Для этого типа количество положительное",IF(NOT(ISNUMBER('Номенклатура'!$C$2)),"Укажите дату начала учёта",IF(A1567&lt;INT('Номенклатура'!$C$2),"Раньше даты начала учёта: НЕ учтено",IF(AND(C1567="Корректировка остатка",TRIM(G1567)=""),"Учтено: добавьте пояснение","ОК")))))))))))))</f>
        <v/>
      </c>
    </row>
    <row r="1568" spans="1:9" x14ac:dyDescent="0.25">
      <c r="A1568" s="16"/>
      <c r="B1568" s="13"/>
      <c r="C1568" s="13"/>
      <c r="D1568" s="14"/>
      <c r="E1568" s="17" t="str">
        <f>IF(OR(B1568="",SUMPRODUCT(--EXACT('Номенклатура'!$A$6:$A$205,B1568))&lt;&gt;1),"",INDEX('Номенклатура'!$D$6:$D$205,SUMPRODUCT(EXACT('Номенклатура'!$A$6:$A$205,B1568)*(ROW('Номенклатура'!$A$6:$A$205)-5)))&amp;"")</f>
        <v/>
      </c>
      <c r="F1568" s="18" t="str">
        <f>IF(OR(I1568="ОК",I1568="Учтено: добавьте пояснение"),IF(C1568="Приход",D1568,IF(C1568="Корректировка остатка",D1568,-D1568)),"")</f>
        <v/>
      </c>
      <c r="G1568" s="13"/>
      <c r="H1568" s="15" t="str">
        <f>IF(OR(B1568="",SUMPRODUCT(--EXACT('Номенклатура'!$A$6:$A$205,B1568))&lt;&gt;1),"",INDEX('Номенклатура'!$B$6:$B$205,SUMPRODUCT(EXACT('Номенклатура'!$A$6:$A$205,B1568)*(ROW('Номенклатура'!$A$6:$A$205)-5)))&amp;"")</f>
        <v/>
      </c>
      <c r="I1568" s="15" t="str">
        <f>IF(COUNTA(A1568:D1568,G1568)=0,"",IF(NOT(ISNUMBER(A1568)),"Укажите дату",IF(B1568="","Укажите код",IF(NOT(AND(ISTEXT(B1568),LEN(B1568)&gt;0,LEN(B1568)&lt;=30,ISNUMBER(FIND(LEFT(B1568,1),"ABCDEFGHIJKLMNOPQRSTUVWXYZ")),SUMPRODUCT((MID(B1568,{1,2,3,4,5,6,7,8,9,10,11,12,13,14,15,16,17,18,19,20,21,22,23,24,25,26,27,28,29,30},1)&lt;&gt;"")*ISERROR(FIND(MID(B1568,{1,2,3,4,5,6,7,8,9,10,11,12,13,14,15,16,17,18,19,20,21,22,23,24,25,26,27,28,29,30},1),"ABCDEFGHIJKLMNOPQRSTUVWXYZ0123456789-_")))=0,ISERROR(VALUE(B1568)))),"Недопустимый код: только латинские буквы A-Z в верхнем регистре, цифры, - и _; начало с буквы, до 30 символов (например MILK-001)",IF(SUMPRODUCT(--EXACT('Номенклатура'!$A$6:$A$205,B1568))=0,"Код не найден в номенклатуре",IF(SUMPRODUCT(--EXACT('Номенклатура'!$A$6:$A$205,B1568))&gt;1,"Код повторяется в номенклатуре",IF(ISNA(MATCH(C1568,{"Приход","Расход","Списание","Корректировка остатка"},0)),"Выберите тип операции",IF(NOT(ISNUMBER(D1568)),"Укажите количество",IF(D1568=0,"Количество не может быть 0",IF(AND(C1568&lt;&gt;"Корректировка остатка",D1568&lt;0),"Для этого типа количество положительное",IF(NOT(ISNUMBER('Номенклатура'!$C$2)),"Укажите дату начала учёта",IF(A1568&lt;INT('Номенклатура'!$C$2),"Раньше даты начала учёта: НЕ учтено",IF(AND(C1568="Корректировка остатка",TRIM(G1568)=""),"Учтено: добавьте пояснение","ОК")))))))))))))</f>
        <v/>
      </c>
    </row>
    <row r="1569" spans="1:9" x14ac:dyDescent="0.25">
      <c r="A1569" s="16"/>
      <c r="B1569" s="13"/>
      <c r="C1569" s="13"/>
      <c r="D1569" s="14"/>
      <c r="E1569" s="17" t="str">
        <f>IF(OR(B1569="",SUMPRODUCT(--EXACT('Номенклатура'!$A$6:$A$205,B1569))&lt;&gt;1),"",INDEX('Номенклатура'!$D$6:$D$205,SUMPRODUCT(EXACT('Номенклатура'!$A$6:$A$205,B1569)*(ROW('Номенклатура'!$A$6:$A$205)-5)))&amp;"")</f>
        <v/>
      </c>
      <c r="F1569" s="18" t="str">
        <f>IF(OR(I1569="ОК",I1569="Учтено: добавьте пояснение"),IF(C1569="Приход",D1569,IF(C1569="Корректировка остатка",D1569,-D1569)),"")</f>
        <v/>
      </c>
      <c r="G1569" s="13"/>
      <c r="H1569" s="15" t="str">
        <f>IF(OR(B1569="",SUMPRODUCT(--EXACT('Номенклатура'!$A$6:$A$205,B1569))&lt;&gt;1),"",INDEX('Номенклатура'!$B$6:$B$205,SUMPRODUCT(EXACT('Номенклатура'!$A$6:$A$205,B1569)*(ROW('Номенклатура'!$A$6:$A$205)-5)))&amp;"")</f>
        <v/>
      </c>
      <c r="I1569" s="15" t="str">
        <f>IF(COUNTA(A1569:D1569,G1569)=0,"",IF(NOT(ISNUMBER(A1569)),"Укажите дату",IF(B1569="","Укажите код",IF(NOT(AND(ISTEXT(B1569),LEN(B1569)&gt;0,LEN(B1569)&lt;=30,ISNUMBER(FIND(LEFT(B1569,1),"ABCDEFGHIJKLMNOPQRSTUVWXYZ")),SUMPRODUCT((MID(B1569,{1,2,3,4,5,6,7,8,9,10,11,12,13,14,15,16,17,18,19,20,21,22,23,24,25,26,27,28,29,30},1)&lt;&gt;"")*ISERROR(FIND(MID(B1569,{1,2,3,4,5,6,7,8,9,10,11,12,13,14,15,16,17,18,19,20,21,22,23,24,25,26,27,28,29,30},1),"ABCDEFGHIJKLMNOPQRSTUVWXYZ0123456789-_")))=0,ISERROR(VALUE(B1569)))),"Недопустимый код: только латинские буквы A-Z в верхнем регистре, цифры, - и _; начало с буквы, до 30 символов (например MILK-001)",IF(SUMPRODUCT(--EXACT('Номенклатура'!$A$6:$A$205,B1569))=0,"Код не найден в номенклатуре",IF(SUMPRODUCT(--EXACT('Номенклатура'!$A$6:$A$205,B1569))&gt;1,"Код повторяется в номенклатуре",IF(ISNA(MATCH(C1569,{"Приход","Расход","Списание","Корректировка остатка"},0)),"Выберите тип операции",IF(NOT(ISNUMBER(D1569)),"Укажите количество",IF(D1569=0,"Количество не может быть 0",IF(AND(C1569&lt;&gt;"Корректировка остатка",D1569&lt;0),"Для этого типа количество положительное",IF(NOT(ISNUMBER('Номенклатура'!$C$2)),"Укажите дату начала учёта",IF(A1569&lt;INT('Номенклатура'!$C$2),"Раньше даты начала учёта: НЕ учтено",IF(AND(C1569="Корректировка остатка",TRIM(G1569)=""),"Учтено: добавьте пояснение","ОК")))))))))))))</f>
        <v/>
      </c>
    </row>
    <row r="1570" spans="1:9" x14ac:dyDescent="0.25">
      <c r="A1570" s="16"/>
      <c r="B1570" s="13"/>
      <c r="C1570" s="13"/>
      <c r="D1570" s="14"/>
      <c r="E1570" s="17" t="str">
        <f>IF(OR(B1570="",SUMPRODUCT(--EXACT('Номенклатура'!$A$6:$A$205,B1570))&lt;&gt;1),"",INDEX('Номенклатура'!$D$6:$D$205,SUMPRODUCT(EXACT('Номенклатура'!$A$6:$A$205,B1570)*(ROW('Номенклатура'!$A$6:$A$205)-5)))&amp;"")</f>
        <v/>
      </c>
      <c r="F1570" s="18" t="str">
        <f>IF(OR(I1570="ОК",I1570="Учтено: добавьте пояснение"),IF(C1570="Приход",D1570,IF(C1570="Корректировка остатка",D1570,-D1570)),"")</f>
        <v/>
      </c>
      <c r="G1570" s="13"/>
      <c r="H1570" s="15" t="str">
        <f>IF(OR(B1570="",SUMPRODUCT(--EXACT('Номенклатура'!$A$6:$A$205,B1570))&lt;&gt;1),"",INDEX('Номенклатура'!$B$6:$B$205,SUMPRODUCT(EXACT('Номенклатура'!$A$6:$A$205,B1570)*(ROW('Номенклатура'!$A$6:$A$205)-5)))&amp;"")</f>
        <v/>
      </c>
      <c r="I1570" s="15" t="str">
        <f>IF(COUNTA(A1570:D1570,G1570)=0,"",IF(NOT(ISNUMBER(A1570)),"Укажите дату",IF(B1570="","Укажите код",IF(NOT(AND(ISTEXT(B1570),LEN(B1570)&gt;0,LEN(B1570)&lt;=30,ISNUMBER(FIND(LEFT(B1570,1),"ABCDEFGHIJKLMNOPQRSTUVWXYZ")),SUMPRODUCT((MID(B1570,{1,2,3,4,5,6,7,8,9,10,11,12,13,14,15,16,17,18,19,20,21,22,23,24,25,26,27,28,29,30},1)&lt;&gt;"")*ISERROR(FIND(MID(B1570,{1,2,3,4,5,6,7,8,9,10,11,12,13,14,15,16,17,18,19,20,21,22,23,24,25,26,27,28,29,30},1),"ABCDEFGHIJKLMNOPQRSTUVWXYZ0123456789-_")))=0,ISERROR(VALUE(B1570)))),"Недопустимый код: только латинские буквы A-Z в верхнем регистре, цифры, - и _; начало с буквы, до 30 символов (например MILK-001)",IF(SUMPRODUCT(--EXACT('Номенклатура'!$A$6:$A$205,B1570))=0,"Код не найден в номенклатуре",IF(SUMPRODUCT(--EXACT('Номенклатура'!$A$6:$A$205,B1570))&gt;1,"Код повторяется в номенклатуре",IF(ISNA(MATCH(C1570,{"Приход","Расход","Списание","Корректировка остатка"},0)),"Выберите тип операции",IF(NOT(ISNUMBER(D1570)),"Укажите количество",IF(D1570=0,"Количество не может быть 0",IF(AND(C1570&lt;&gt;"Корректировка остатка",D1570&lt;0),"Для этого типа количество положительное",IF(NOT(ISNUMBER('Номенклатура'!$C$2)),"Укажите дату начала учёта",IF(A1570&lt;INT('Номенклатура'!$C$2),"Раньше даты начала учёта: НЕ учтено",IF(AND(C1570="Корректировка остатка",TRIM(G1570)=""),"Учтено: добавьте пояснение","ОК")))))))))))))</f>
        <v/>
      </c>
    </row>
    <row r="1571" spans="1:9" x14ac:dyDescent="0.25">
      <c r="A1571" s="16"/>
      <c r="B1571" s="13"/>
      <c r="C1571" s="13"/>
      <c r="D1571" s="14"/>
      <c r="E1571" s="17" t="str">
        <f>IF(OR(B1571="",SUMPRODUCT(--EXACT('Номенклатура'!$A$6:$A$205,B1571))&lt;&gt;1),"",INDEX('Номенклатура'!$D$6:$D$205,SUMPRODUCT(EXACT('Номенклатура'!$A$6:$A$205,B1571)*(ROW('Номенклатура'!$A$6:$A$205)-5)))&amp;"")</f>
        <v/>
      </c>
      <c r="F1571" s="18" t="str">
        <f>IF(OR(I1571="ОК",I1571="Учтено: добавьте пояснение"),IF(C1571="Приход",D1571,IF(C1571="Корректировка остатка",D1571,-D1571)),"")</f>
        <v/>
      </c>
      <c r="G1571" s="13"/>
      <c r="H1571" s="15" t="str">
        <f>IF(OR(B1571="",SUMPRODUCT(--EXACT('Номенклатура'!$A$6:$A$205,B1571))&lt;&gt;1),"",INDEX('Номенклатура'!$B$6:$B$205,SUMPRODUCT(EXACT('Номенклатура'!$A$6:$A$205,B1571)*(ROW('Номенклатура'!$A$6:$A$205)-5)))&amp;"")</f>
        <v/>
      </c>
      <c r="I1571" s="15" t="str">
        <f>IF(COUNTA(A1571:D1571,G1571)=0,"",IF(NOT(ISNUMBER(A1571)),"Укажите дату",IF(B1571="","Укажите код",IF(NOT(AND(ISTEXT(B1571),LEN(B1571)&gt;0,LEN(B1571)&lt;=30,ISNUMBER(FIND(LEFT(B1571,1),"ABCDEFGHIJKLMNOPQRSTUVWXYZ")),SUMPRODUCT((MID(B1571,{1,2,3,4,5,6,7,8,9,10,11,12,13,14,15,16,17,18,19,20,21,22,23,24,25,26,27,28,29,30},1)&lt;&gt;"")*ISERROR(FIND(MID(B1571,{1,2,3,4,5,6,7,8,9,10,11,12,13,14,15,16,17,18,19,20,21,22,23,24,25,26,27,28,29,30},1),"ABCDEFGHIJKLMNOPQRSTUVWXYZ0123456789-_")))=0,ISERROR(VALUE(B1571)))),"Недопустимый код: только латинские буквы A-Z в верхнем регистре, цифры, - и _; начало с буквы, до 30 символов (например MILK-001)",IF(SUMPRODUCT(--EXACT('Номенклатура'!$A$6:$A$205,B1571))=0,"Код не найден в номенклатуре",IF(SUMPRODUCT(--EXACT('Номенклатура'!$A$6:$A$205,B1571))&gt;1,"Код повторяется в номенклатуре",IF(ISNA(MATCH(C1571,{"Приход","Расход","Списание","Корректировка остатка"},0)),"Выберите тип операции",IF(NOT(ISNUMBER(D1571)),"Укажите количество",IF(D1571=0,"Количество не может быть 0",IF(AND(C1571&lt;&gt;"Корректировка остатка",D1571&lt;0),"Для этого типа количество положительное",IF(NOT(ISNUMBER('Номенклатура'!$C$2)),"Укажите дату начала учёта",IF(A1571&lt;INT('Номенклатура'!$C$2),"Раньше даты начала учёта: НЕ учтено",IF(AND(C1571="Корректировка остатка",TRIM(G1571)=""),"Учтено: добавьте пояснение","ОК")))))))))))))</f>
        <v/>
      </c>
    </row>
    <row r="1572" spans="1:9" x14ac:dyDescent="0.25">
      <c r="A1572" s="16"/>
      <c r="B1572" s="13"/>
      <c r="C1572" s="13"/>
      <c r="D1572" s="14"/>
      <c r="E1572" s="17" t="str">
        <f>IF(OR(B1572="",SUMPRODUCT(--EXACT('Номенклатура'!$A$6:$A$205,B1572))&lt;&gt;1),"",INDEX('Номенклатура'!$D$6:$D$205,SUMPRODUCT(EXACT('Номенклатура'!$A$6:$A$205,B1572)*(ROW('Номенклатура'!$A$6:$A$205)-5)))&amp;"")</f>
        <v/>
      </c>
      <c r="F1572" s="18" t="str">
        <f>IF(OR(I1572="ОК",I1572="Учтено: добавьте пояснение"),IF(C1572="Приход",D1572,IF(C1572="Корректировка остатка",D1572,-D1572)),"")</f>
        <v/>
      </c>
      <c r="G1572" s="13"/>
      <c r="H1572" s="15" t="str">
        <f>IF(OR(B1572="",SUMPRODUCT(--EXACT('Номенклатура'!$A$6:$A$205,B1572))&lt;&gt;1),"",INDEX('Номенклатура'!$B$6:$B$205,SUMPRODUCT(EXACT('Номенклатура'!$A$6:$A$205,B1572)*(ROW('Номенклатура'!$A$6:$A$205)-5)))&amp;"")</f>
        <v/>
      </c>
      <c r="I1572" s="15" t="str">
        <f>IF(COUNTA(A1572:D1572,G1572)=0,"",IF(NOT(ISNUMBER(A1572)),"Укажите дату",IF(B1572="","Укажите код",IF(NOT(AND(ISTEXT(B1572),LEN(B1572)&gt;0,LEN(B1572)&lt;=30,ISNUMBER(FIND(LEFT(B1572,1),"ABCDEFGHIJKLMNOPQRSTUVWXYZ")),SUMPRODUCT((MID(B1572,{1,2,3,4,5,6,7,8,9,10,11,12,13,14,15,16,17,18,19,20,21,22,23,24,25,26,27,28,29,30},1)&lt;&gt;"")*ISERROR(FIND(MID(B1572,{1,2,3,4,5,6,7,8,9,10,11,12,13,14,15,16,17,18,19,20,21,22,23,24,25,26,27,28,29,30},1),"ABCDEFGHIJKLMNOPQRSTUVWXYZ0123456789-_")))=0,ISERROR(VALUE(B1572)))),"Недопустимый код: только латинские буквы A-Z в верхнем регистре, цифры, - и _; начало с буквы, до 30 символов (например MILK-001)",IF(SUMPRODUCT(--EXACT('Номенклатура'!$A$6:$A$205,B1572))=0,"Код не найден в номенклатуре",IF(SUMPRODUCT(--EXACT('Номенклатура'!$A$6:$A$205,B1572))&gt;1,"Код повторяется в номенклатуре",IF(ISNA(MATCH(C1572,{"Приход","Расход","Списание","Корректировка остатка"},0)),"Выберите тип операции",IF(NOT(ISNUMBER(D1572)),"Укажите количество",IF(D1572=0,"Количество не может быть 0",IF(AND(C1572&lt;&gt;"Корректировка остатка",D1572&lt;0),"Для этого типа количество положительное",IF(NOT(ISNUMBER('Номенклатура'!$C$2)),"Укажите дату начала учёта",IF(A1572&lt;INT('Номенклатура'!$C$2),"Раньше даты начала учёта: НЕ учтено",IF(AND(C1572="Корректировка остатка",TRIM(G1572)=""),"Учтено: добавьте пояснение","ОК")))))))))))))</f>
        <v/>
      </c>
    </row>
    <row r="1573" spans="1:9" x14ac:dyDescent="0.25">
      <c r="A1573" s="16"/>
      <c r="B1573" s="13"/>
      <c r="C1573" s="13"/>
      <c r="D1573" s="14"/>
      <c r="E1573" s="17" t="str">
        <f>IF(OR(B1573="",SUMPRODUCT(--EXACT('Номенклатура'!$A$6:$A$205,B1573))&lt;&gt;1),"",INDEX('Номенклатура'!$D$6:$D$205,SUMPRODUCT(EXACT('Номенклатура'!$A$6:$A$205,B1573)*(ROW('Номенклатура'!$A$6:$A$205)-5)))&amp;"")</f>
        <v/>
      </c>
      <c r="F1573" s="18" t="str">
        <f>IF(OR(I1573="ОК",I1573="Учтено: добавьте пояснение"),IF(C1573="Приход",D1573,IF(C1573="Корректировка остатка",D1573,-D1573)),"")</f>
        <v/>
      </c>
      <c r="G1573" s="13"/>
      <c r="H1573" s="15" t="str">
        <f>IF(OR(B1573="",SUMPRODUCT(--EXACT('Номенклатура'!$A$6:$A$205,B1573))&lt;&gt;1),"",INDEX('Номенклатура'!$B$6:$B$205,SUMPRODUCT(EXACT('Номенклатура'!$A$6:$A$205,B1573)*(ROW('Номенклатура'!$A$6:$A$205)-5)))&amp;"")</f>
        <v/>
      </c>
      <c r="I1573" s="15" t="str">
        <f>IF(COUNTA(A1573:D1573,G1573)=0,"",IF(NOT(ISNUMBER(A1573)),"Укажите дату",IF(B1573="","Укажите код",IF(NOT(AND(ISTEXT(B1573),LEN(B1573)&gt;0,LEN(B1573)&lt;=30,ISNUMBER(FIND(LEFT(B1573,1),"ABCDEFGHIJKLMNOPQRSTUVWXYZ")),SUMPRODUCT((MID(B1573,{1,2,3,4,5,6,7,8,9,10,11,12,13,14,15,16,17,18,19,20,21,22,23,24,25,26,27,28,29,30},1)&lt;&gt;"")*ISERROR(FIND(MID(B1573,{1,2,3,4,5,6,7,8,9,10,11,12,13,14,15,16,17,18,19,20,21,22,23,24,25,26,27,28,29,30},1),"ABCDEFGHIJKLMNOPQRSTUVWXYZ0123456789-_")))=0,ISERROR(VALUE(B1573)))),"Недопустимый код: только латинские буквы A-Z в верхнем регистре, цифры, - и _; начало с буквы, до 30 символов (например MILK-001)",IF(SUMPRODUCT(--EXACT('Номенклатура'!$A$6:$A$205,B1573))=0,"Код не найден в номенклатуре",IF(SUMPRODUCT(--EXACT('Номенклатура'!$A$6:$A$205,B1573))&gt;1,"Код повторяется в номенклатуре",IF(ISNA(MATCH(C1573,{"Приход","Расход","Списание","Корректировка остатка"},0)),"Выберите тип операции",IF(NOT(ISNUMBER(D1573)),"Укажите количество",IF(D1573=0,"Количество не может быть 0",IF(AND(C1573&lt;&gt;"Корректировка остатка",D1573&lt;0),"Для этого типа количество положительное",IF(NOT(ISNUMBER('Номенклатура'!$C$2)),"Укажите дату начала учёта",IF(A1573&lt;INT('Номенклатура'!$C$2),"Раньше даты начала учёта: НЕ учтено",IF(AND(C1573="Корректировка остатка",TRIM(G1573)=""),"Учтено: добавьте пояснение","ОК")))))))))))))</f>
        <v/>
      </c>
    </row>
    <row r="1574" spans="1:9" x14ac:dyDescent="0.25">
      <c r="A1574" s="16"/>
      <c r="B1574" s="13"/>
      <c r="C1574" s="13"/>
      <c r="D1574" s="14"/>
      <c r="E1574" s="17" t="str">
        <f>IF(OR(B1574="",SUMPRODUCT(--EXACT('Номенклатура'!$A$6:$A$205,B1574))&lt;&gt;1),"",INDEX('Номенклатура'!$D$6:$D$205,SUMPRODUCT(EXACT('Номенклатура'!$A$6:$A$205,B1574)*(ROW('Номенклатура'!$A$6:$A$205)-5)))&amp;"")</f>
        <v/>
      </c>
      <c r="F1574" s="18" t="str">
        <f>IF(OR(I1574="ОК",I1574="Учтено: добавьте пояснение"),IF(C1574="Приход",D1574,IF(C1574="Корректировка остатка",D1574,-D1574)),"")</f>
        <v/>
      </c>
      <c r="G1574" s="13"/>
      <c r="H1574" s="15" t="str">
        <f>IF(OR(B1574="",SUMPRODUCT(--EXACT('Номенклатура'!$A$6:$A$205,B1574))&lt;&gt;1),"",INDEX('Номенклатура'!$B$6:$B$205,SUMPRODUCT(EXACT('Номенклатура'!$A$6:$A$205,B1574)*(ROW('Номенклатура'!$A$6:$A$205)-5)))&amp;"")</f>
        <v/>
      </c>
      <c r="I1574" s="15" t="str">
        <f>IF(COUNTA(A1574:D1574,G1574)=0,"",IF(NOT(ISNUMBER(A1574)),"Укажите дату",IF(B1574="","Укажите код",IF(NOT(AND(ISTEXT(B1574),LEN(B1574)&gt;0,LEN(B1574)&lt;=30,ISNUMBER(FIND(LEFT(B1574,1),"ABCDEFGHIJKLMNOPQRSTUVWXYZ")),SUMPRODUCT((MID(B1574,{1,2,3,4,5,6,7,8,9,10,11,12,13,14,15,16,17,18,19,20,21,22,23,24,25,26,27,28,29,30},1)&lt;&gt;"")*ISERROR(FIND(MID(B1574,{1,2,3,4,5,6,7,8,9,10,11,12,13,14,15,16,17,18,19,20,21,22,23,24,25,26,27,28,29,30},1),"ABCDEFGHIJKLMNOPQRSTUVWXYZ0123456789-_")))=0,ISERROR(VALUE(B1574)))),"Недопустимый код: только латинские буквы A-Z в верхнем регистре, цифры, - и _; начало с буквы, до 30 символов (например MILK-001)",IF(SUMPRODUCT(--EXACT('Номенклатура'!$A$6:$A$205,B1574))=0,"Код не найден в номенклатуре",IF(SUMPRODUCT(--EXACT('Номенклатура'!$A$6:$A$205,B1574))&gt;1,"Код повторяется в номенклатуре",IF(ISNA(MATCH(C1574,{"Приход","Расход","Списание","Корректировка остатка"},0)),"Выберите тип операции",IF(NOT(ISNUMBER(D1574)),"Укажите количество",IF(D1574=0,"Количество не может быть 0",IF(AND(C1574&lt;&gt;"Корректировка остатка",D1574&lt;0),"Для этого типа количество положительное",IF(NOT(ISNUMBER('Номенклатура'!$C$2)),"Укажите дату начала учёта",IF(A1574&lt;INT('Номенклатура'!$C$2),"Раньше даты начала учёта: НЕ учтено",IF(AND(C1574="Корректировка остатка",TRIM(G1574)=""),"Учтено: добавьте пояснение","ОК")))))))))))))</f>
        <v/>
      </c>
    </row>
    <row r="1575" spans="1:9" x14ac:dyDescent="0.25">
      <c r="A1575" s="16"/>
      <c r="B1575" s="13"/>
      <c r="C1575" s="13"/>
      <c r="D1575" s="14"/>
      <c r="E1575" s="17" t="str">
        <f>IF(OR(B1575="",SUMPRODUCT(--EXACT('Номенклатура'!$A$6:$A$205,B1575))&lt;&gt;1),"",INDEX('Номенклатура'!$D$6:$D$205,SUMPRODUCT(EXACT('Номенклатура'!$A$6:$A$205,B1575)*(ROW('Номенклатура'!$A$6:$A$205)-5)))&amp;"")</f>
        <v/>
      </c>
      <c r="F1575" s="18" t="str">
        <f>IF(OR(I1575="ОК",I1575="Учтено: добавьте пояснение"),IF(C1575="Приход",D1575,IF(C1575="Корректировка остатка",D1575,-D1575)),"")</f>
        <v/>
      </c>
      <c r="G1575" s="13"/>
      <c r="H1575" s="15" t="str">
        <f>IF(OR(B1575="",SUMPRODUCT(--EXACT('Номенклатура'!$A$6:$A$205,B1575))&lt;&gt;1),"",INDEX('Номенклатура'!$B$6:$B$205,SUMPRODUCT(EXACT('Номенклатура'!$A$6:$A$205,B1575)*(ROW('Номенклатура'!$A$6:$A$205)-5)))&amp;"")</f>
        <v/>
      </c>
      <c r="I1575" s="15" t="str">
        <f>IF(COUNTA(A1575:D1575,G1575)=0,"",IF(NOT(ISNUMBER(A1575)),"Укажите дату",IF(B1575="","Укажите код",IF(NOT(AND(ISTEXT(B1575),LEN(B1575)&gt;0,LEN(B1575)&lt;=30,ISNUMBER(FIND(LEFT(B1575,1),"ABCDEFGHIJKLMNOPQRSTUVWXYZ")),SUMPRODUCT((MID(B1575,{1,2,3,4,5,6,7,8,9,10,11,12,13,14,15,16,17,18,19,20,21,22,23,24,25,26,27,28,29,30},1)&lt;&gt;"")*ISERROR(FIND(MID(B1575,{1,2,3,4,5,6,7,8,9,10,11,12,13,14,15,16,17,18,19,20,21,22,23,24,25,26,27,28,29,30},1),"ABCDEFGHIJKLMNOPQRSTUVWXYZ0123456789-_")))=0,ISERROR(VALUE(B1575)))),"Недопустимый код: только латинские буквы A-Z в верхнем регистре, цифры, - и _; начало с буквы, до 30 символов (например MILK-001)",IF(SUMPRODUCT(--EXACT('Номенклатура'!$A$6:$A$205,B1575))=0,"Код не найден в номенклатуре",IF(SUMPRODUCT(--EXACT('Номенклатура'!$A$6:$A$205,B1575))&gt;1,"Код повторяется в номенклатуре",IF(ISNA(MATCH(C1575,{"Приход","Расход","Списание","Корректировка остатка"},0)),"Выберите тип операции",IF(NOT(ISNUMBER(D1575)),"Укажите количество",IF(D1575=0,"Количество не может быть 0",IF(AND(C1575&lt;&gt;"Корректировка остатка",D1575&lt;0),"Для этого типа количество положительное",IF(NOT(ISNUMBER('Номенклатура'!$C$2)),"Укажите дату начала учёта",IF(A1575&lt;INT('Номенклатура'!$C$2),"Раньше даты начала учёта: НЕ учтено",IF(AND(C1575="Корректировка остатка",TRIM(G1575)=""),"Учтено: добавьте пояснение","ОК")))))))))))))</f>
        <v/>
      </c>
    </row>
    <row r="1576" spans="1:9" x14ac:dyDescent="0.25">
      <c r="A1576" s="16"/>
      <c r="B1576" s="13"/>
      <c r="C1576" s="13"/>
      <c r="D1576" s="14"/>
      <c r="E1576" s="17" t="str">
        <f>IF(OR(B1576="",SUMPRODUCT(--EXACT('Номенклатура'!$A$6:$A$205,B1576))&lt;&gt;1),"",INDEX('Номенклатура'!$D$6:$D$205,SUMPRODUCT(EXACT('Номенклатура'!$A$6:$A$205,B1576)*(ROW('Номенклатура'!$A$6:$A$205)-5)))&amp;"")</f>
        <v/>
      </c>
      <c r="F1576" s="18" t="str">
        <f>IF(OR(I1576="ОК",I1576="Учтено: добавьте пояснение"),IF(C1576="Приход",D1576,IF(C1576="Корректировка остатка",D1576,-D1576)),"")</f>
        <v/>
      </c>
      <c r="G1576" s="13"/>
      <c r="H1576" s="15" t="str">
        <f>IF(OR(B1576="",SUMPRODUCT(--EXACT('Номенклатура'!$A$6:$A$205,B1576))&lt;&gt;1),"",INDEX('Номенклатура'!$B$6:$B$205,SUMPRODUCT(EXACT('Номенклатура'!$A$6:$A$205,B1576)*(ROW('Номенклатура'!$A$6:$A$205)-5)))&amp;"")</f>
        <v/>
      </c>
      <c r="I1576" s="15" t="str">
        <f>IF(COUNTA(A1576:D1576,G1576)=0,"",IF(NOT(ISNUMBER(A1576)),"Укажите дату",IF(B1576="","Укажите код",IF(NOT(AND(ISTEXT(B1576),LEN(B1576)&gt;0,LEN(B1576)&lt;=30,ISNUMBER(FIND(LEFT(B1576,1),"ABCDEFGHIJKLMNOPQRSTUVWXYZ")),SUMPRODUCT((MID(B1576,{1,2,3,4,5,6,7,8,9,10,11,12,13,14,15,16,17,18,19,20,21,22,23,24,25,26,27,28,29,30},1)&lt;&gt;"")*ISERROR(FIND(MID(B1576,{1,2,3,4,5,6,7,8,9,10,11,12,13,14,15,16,17,18,19,20,21,22,23,24,25,26,27,28,29,30},1),"ABCDEFGHIJKLMNOPQRSTUVWXYZ0123456789-_")))=0,ISERROR(VALUE(B1576)))),"Недопустимый код: только латинские буквы A-Z в верхнем регистре, цифры, - и _; начало с буквы, до 30 символов (например MILK-001)",IF(SUMPRODUCT(--EXACT('Номенклатура'!$A$6:$A$205,B1576))=0,"Код не найден в номенклатуре",IF(SUMPRODUCT(--EXACT('Номенклатура'!$A$6:$A$205,B1576))&gt;1,"Код повторяется в номенклатуре",IF(ISNA(MATCH(C1576,{"Приход","Расход","Списание","Корректировка остатка"},0)),"Выберите тип операции",IF(NOT(ISNUMBER(D1576)),"Укажите количество",IF(D1576=0,"Количество не может быть 0",IF(AND(C1576&lt;&gt;"Корректировка остатка",D1576&lt;0),"Для этого типа количество положительное",IF(NOT(ISNUMBER('Номенклатура'!$C$2)),"Укажите дату начала учёта",IF(A1576&lt;INT('Номенклатура'!$C$2),"Раньше даты начала учёта: НЕ учтено",IF(AND(C1576="Корректировка остатка",TRIM(G1576)=""),"Учтено: добавьте пояснение","ОК")))))))))))))</f>
        <v/>
      </c>
    </row>
    <row r="1577" spans="1:9" x14ac:dyDescent="0.25">
      <c r="A1577" s="16"/>
      <c r="B1577" s="13"/>
      <c r="C1577" s="13"/>
      <c r="D1577" s="14"/>
      <c r="E1577" s="17" t="str">
        <f>IF(OR(B1577="",SUMPRODUCT(--EXACT('Номенклатура'!$A$6:$A$205,B1577))&lt;&gt;1),"",INDEX('Номенклатура'!$D$6:$D$205,SUMPRODUCT(EXACT('Номенклатура'!$A$6:$A$205,B1577)*(ROW('Номенклатура'!$A$6:$A$205)-5)))&amp;"")</f>
        <v/>
      </c>
      <c r="F1577" s="18" t="str">
        <f>IF(OR(I1577="ОК",I1577="Учтено: добавьте пояснение"),IF(C1577="Приход",D1577,IF(C1577="Корректировка остатка",D1577,-D1577)),"")</f>
        <v/>
      </c>
      <c r="G1577" s="13"/>
      <c r="H1577" s="15" t="str">
        <f>IF(OR(B1577="",SUMPRODUCT(--EXACT('Номенклатура'!$A$6:$A$205,B1577))&lt;&gt;1),"",INDEX('Номенклатура'!$B$6:$B$205,SUMPRODUCT(EXACT('Номенклатура'!$A$6:$A$205,B1577)*(ROW('Номенклатура'!$A$6:$A$205)-5)))&amp;"")</f>
        <v/>
      </c>
      <c r="I1577" s="15" t="str">
        <f>IF(COUNTA(A1577:D1577,G1577)=0,"",IF(NOT(ISNUMBER(A1577)),"Укажите дату",IF(B1577="","Укажите код",IF(NOT(AND(ISTEXT(B1577),LEN(B1577)&gt;0,LEN(B1577)&lt;=30,ISNUMBER(FIND(LEFT(B1577,1),"ABCDEFGHIJKLMNOPQRSTUVWXYZ")),SUMPRODUCT((MID(B1577,{1,2,3,4,5,6,7,8,9,10,11,12,13,14,15,16,17,18,19,20,21,22,23,24,25,26,27,28,29,30},1)&lt;&gt;"")*ISERROR(FIND(MID(B1577,{1,2,3,4,5,6,7,8,9,10,11,12,13,14,15,16,17,18,19,20,21,22,23,24,25,26,27,28,29,30},1),"ABCDEFGHIJKLMNOPQRSTUVWXYZ0123456789-_")))=0,ISERROR(VALUE(B1577)))),"Недопустимый код: только латинские буквы A-Z в верхнем регистре, цифры, - и _; начало с буквы, до 30 символов (например MILK-001)",IF(SUMPRODUCT(--EXACT('Номенклатура'!$A$6:$A$205,B1577))=0,"Код не найден в номенклатуре",IF(SUMPRODUCT(--EXACT('Номенклатура'!$A$6:$A$205,B1577))&gt;1,"Код повторяется в номенклатуре",IF(ISNA(MATCH(C1577,{"Приход","Расход","Списание","Корректировка остатка"},0)),"Выберите тип операции",IF(NOT(ISNUMBER(D1577)),"Укажите количество",IF(D1577=0,"Количество не может быть 0",IF(AND(C1577&lt;&gt;"Корректировка остатка",D1577&lt;0),"Для этого типа количество положительное",IF(NOT(ISNUMBER('Номенклатура'!$C$2)),"Укажите дату начала учёта",IF(A1577&lt;INT('Номенклатура'!$C$2),"Раньше даты начала учёта: НЕ учтено",IF(AND(C1577="Корректировка остатка",TRIM(G1577)=""),"Учтено: добавьте пояснение","ОК")))))))))))))</f>
        <v/>
      </c>
    </row>
    <row r="1578" spans="1:9" x14ac:dyDescent="0.25">
      <c r="A1578" s="16"/>
      <c r="B1578" s="13"/>
      <c r="C1578" s="13"/>
      <c r="D1578" s="14"/>
      <c r="E1578" s="17" t="str">
        <f>IF(OR(B1578="",SUMPRODUCT(--EXACT('Номенклатура'!$A$6:$A$205,B1578))&lt;&gt;1),"",INDEX('Номенклатура'!$D$6:$D$205,SUMPRODUCT(EXACT('Номенклатура'!$A$6:$A$205,B1578)*(ROW('Номенклатура'!$A$6:$A$205)-5)))&amp;"")</f>
        <v/>
      </c>
      <c r="F1578" s="18" t="str">
        <f>IF(OR(I1578="ОК",I1578="Учтено: добавьте пояснение"),IF(C1578="Приход",D1578,IF(C1578="Корректировка остатка",D1578,-D1578)),"")</f>
        <v/>
      </c>
      <c r="G1578" s="13"/>
      <c r="H1578" s="15" t="str">
        <f>IF(OR(B1578="",SUMPRODUCT(--EXACT('Номенклатура'!$A$6:$A$205,B1578))&lt;&gt;1),"",INDEX('Номенклатура'!$B$6:$B$205,SUMPRODUCT(EXACT('Номенклатура'!$A$6:$A$205,B1578)*(ROW('Номенклатура'!$A$6:$A$205)-5)))&amp;"")</f>
        <v/>
      </c>
      <c r="I1578" s="15" t="str">
        <f>IF(COUNTA(A1578:D1578,G1578)=0,"",IF(NOT(ISNUMBER(A1578)),"Укажите дату",IF(B1578="","Укажите код",IF(NOT(AND(ISTEXT(B1578),LEN(B1578)&gt;0,LEN(B1578)&lt;=30,ISNUMBER(FIND(LEFT(B1578,1),"ABCDEFGHIJKLMNOPQRSTUVWXYZ")),SUMPRODUCT((MID(B1578,{1,2,3,4,5,6,7,8,9,10,11,12,13,14,15,16,17,18,19,20,21,22,23,24,25,26,27,28,29,30},1)&lt;&gt;"")*ISERROR(FIND(MID(B1578,{1,2,3,4,5,6,7,8,9,10,11,12,13,14,15,16,17,18,19,20,21,22,23,24,25,26,27,28,29,30},1),"ABCDEFGHIJKLMNOPQRSTUVWXYZ0123456789-_")))=0,ISERROR(VALUE(B1578)))),"Недопустимый код: только латинские буквы A-Z в верхнем регистре, цифры, - и _; начало с буквы, до 30 символов (например MILK-001)",IF(SUMPRODUCT(--EXACT('Номенклатура'!$A$6:$A$205,B1578))=0,"Код не найден в номенклатуре",IF(SUMPRODUCT(--EXACT('Номенклатура'!$A$6:$A$205,B1578))&gt;1,"Код повторяется в номенклатуре",IF(ISNA(MATCH(C1578,{"Приход","Расход","Списание","Корректировка остатка"},0)),"Выберите тип операции",IF(NOT(ISNUMBER(D1578)),"Укажите количество",IF(D1578=0,"Количество не может быть 0",IF(AND(C1578&lt;&gt;"Корректировка остатка",D1578&lt;0),"Для этого типа количество положительное",IF(NOT(ISNUMBER('Номенклатура'!$C$2)),"Укажите дату начала учёта",IF(A1578&lt;INT('Номенклатура'!$C$2),"Раньше даты начала учёта: НЕ учтено",IF(AND(C1578="Корректировка остатка",TRIM(G1578)=""),"Учтено: добавьте пояснение","ОК")))))))))))))</f>
        <v/>
      </c>
    </row>
    <row r="1579" spans="1:9" x14ac:dyDescent="0.25">
      <c r="A1579" s="16"/>
      <c r="B1579" s="13"/>
      <c r="C1579" s="13"/>
      <c r="D1579" s="14"/>
      <c r="E1579" s="17" t="str">
        <f>IF(OR(B1579="",SUMPRODUCT(--EXACT('Номенклатура'!$A$6:$A$205,B1579))&lt;&gt;1),"",INDEX('Номенклатура'!$D$6:$D$205,SUMPRODUCT(EXACT('Номенклатура'!$A$6:$A$205,B1579)*(ROW('Номенклатура'!$A$6:$A$205)-5)))&amp;"")</f>
        <v/>
      </c>
      <c r="F1579" s="18" t="str">
        <f>IF(OR(I1579="ОК",I1579="Учтено: добавьте пояснение"),IF(C1579="Приход",D1579,IF(C1579="Корректировка остатка",D1579,-D1579)),"")</f>
        <v/>
      </c>
      <c r="G1579" s="13"/>
      <c r="H1579" s="15" t="str">
        <f>IF(OR(B1579="",SUMPRODUCT(--EXACT('Номенклатура'!$A$6:$A$205,B1579))&lt;&gt;1),"",INDEX('Номенклатура'!$B$6:$B$205,SUMPRODUCT(EXACT('Номенклатура'!$A$6:$A$205,B1579)*(ROW('Номенклатура'!$A$6:$A$205)-5)))&amp;"")</f>
        <v/>
      </c>
      <c r="I1579" s="15" t="str">
        <f>IF(COUNTA(A1579:D1579,G1579)=0,"",IF(NOT(ISNUMBER(A1579)),"Укажите дату",IF(B1579="","Укажите код",IF(NOT(AND(ISTEXT(B1579),LEN(B1579)&gt;0,LEN(B1579)&lt;=30,ISNUMBER(FIND(LEFT(B1579,1),"ABCDEFGHIJKLMNOPQRSTUVWXYZ")),SUMPRODUCT((MID(B1579,{1,2,3,4,5,6,7,8,9,10,11,12,13,14,15,16,17,18,19,20,21,22,23,24,25,26,27,28,29,30},1)&lt;&gt;"")*ISERROR(FIND(MID(B1579,{1,2,3,4,5,6,7,8,9,10,11,12,13,14,15,16,17,18,19,20,21,22,23,24,25,26,27,28,29,30},1),"ABCDEFGHIJKLMNOPQRSTUVWXYZ0123456789-_")))=0,ISERROR(VALUE(B1579)))),"Недопустимый код: только латинские буквы A-Z в верхнем регистре, цифры, - и _; начало с буквы, до 30 символов (например MILK-001)",IF(SUMPRODUCT(--EXACT('Номенклатура'!$A$6:$A$205,B1579))=0,"Код не найден в номенклатуре",IF(SUMPRODUCT(--EXACT('Номенклатура'!$A$6:$A$205,B1579))&gt;1,"Код повторяется в номенклатуре",IF(ISNA(MATCH(C1579,{"Приход","Расход","Списание","Корректировка остатка"},0)),"Выберите тип операции",IF(NOT(ISNUMBER(D1579)),"Укажите количество",IF(D1579=0,"Количество не может быть 0",IF(AND(C1579&lt;&gt;"Корректировка остатка",D1579&lt;0),"Для этого типа количество положительное",IF(NOT(ISNUMBER('Номенклатура'!$C$2)),"Укажите дату начала учёта",IF(A1579&lt;INT('Номенклатура'!$C$2),"Раньше даты начала учёта: НЕ учтено",IF(AND(C1579="Корректировка остатка",TRIM(G1579)=""),"Учтено: добавьте пояснение","ОК")))))))))))))</f>
        <v/>
      </c>
    </row>
    <row r="1580" spans="1:9" x14ac:dyDescent="0.25">
      <c r="A1580" s="16"/>
      <c r="B1580" s="13"/>
      <c r="C1580" s="13"/>
      <c r="D1580" s="14"/>
      <c r="E1580" s="17" t="str">
        <f>IF(OR(B1580="",SUMPRODUCT(--EXACT('Номенклатура'!$A$6:$A$205,B1580))&lt;&gt;1),"",INDEX('Номенклатура'!$D$6:$D$205,SUMPRODUCT(EXACT('Номенклатура'!$A$6:$A$205,B1580)*(ROW('Номенклатура'!$A$6:$A$205)-5)))&amp;"")</f>
        <v/>
      </c>
      <c r="F1580" s="18" t="str">
        <f>IF(OR(I1580="ОК",I1580="Учтено: добавьте пояснение"),IF(C1580="Приход",D1580,IF(C1580="Корректировка остатка",D1580,-D1580)),"")</f>
        <v/>
      </c>
      <c r="G1580" s="13"/>
      <c r="H1580" s="15" t="str">
        <f>IF(OR(B1580="",SUMPRODUCT(--EXACT('Номенклатура'!$A$6:$A$205,B1580))&lt;&gt;1),"",INDEX('Номенклатура'!$B$6:$B$205,SUMPRODUCT(EXACT('Номенклатура'!$A$6:$A$205,B1580)*(ROW('Номенклатура'!$A$6:$A$205)-5)))&amp;"")</f>
        <v/>
      </c>
      <c r="I1580" s="15" t="str">
        <f>IF(COUNTA(A1580:D1580,G1580)=0,"",IF(NOT(ISNUMBER(A1580)),"Укажите дату",IF(B1580="","Укажите код",IF(NOT(AND(ISTEXT(B1580),LEN(B1580)&gt;0,LEN(B1580)&lt;=30,ISNUMBER(FIND(LEFT(B1580,1),"ABCDEFGHIJKLMNOPQRSTUVWXYZ")),SUMPRODUCT((MID(B1580,{1,2,3,4,5,6,7,8,9,10,11,12,13,14,15,16,17,18,19,20,21,22,23,24,25,26,27,28,29,30},1)&lt;&gt;"")*ISERROR(FIND(MID(B1580,{1,2,3,4,5,6,7,8,9,10,11,12,13,14,15,16,17,18,19,20,21,22,23,24,25,26,27,28,29,30},1),"ABCDEFGHIJKLMNOPQRSTUVWXYZ0123456789-_")))=0,ISERROR(VALUE(B1580)))),"Недопустимый код: только латинские буквы A-Z в верхнем регистре, цифры, - и _; начало с буквы, до 30 символов (например MILK-001)",IF(SUMPRODUCT(--EXACT('Номенклатура'!$A$6:$A$205,B1580))=0,"Код не найден в номенклатуре",IF(SUMPRODUCT(--EXACT('Номенклатура'!$A$6:$A$205,B1580))&gt;1,"Код повторяется в номенклатуре",IF(ISNA(MATCH(C1580,{"Приход","Расход","Списание","Корректировка остатка"},0)),"Выберите тип операции",IF(NOT(ISNUMBER(D1580)),"Укажите количество",IF(D1580=0,"Количество не может быть 0",IF(AND(C1580&lt;&gt;"Корректировка остатка",D1580&lt;0),"Для этого типа количество положительное",IF(NOT(ISNUMBER('Номенклатура'!$C$2)),"Укажите дату начала учёта",IF(A1580&lt;INT('Номенклатура'!$C$2),"Раньше даты начала учёта: НЕ учтено",IF(AND(C1580="Корректировка остатка",TRIM(G1580)=""),"Учтено: добавьте пояснение","ОК")))))))))))))</f>
        <v/>
      </c>
    </row>
    <row r="1581" spans="1:9" x14ac:dyDescent="0.25">
      <c r="A1581" s="16"/>
      <c r="B1581" s="13"/>
      <c r="C1581" s="13"/>
      <c r="D1581" s="14"/>
      <c r="E1581" s="17" t="str">
        <f>IF(OR(B1581="",SUMPRODUCT(--EXACT('Номенклатура'!$A$6:$A$205,B1581))&lt;&gt;1),"",INDEX('Номенклатура'!$D$6:$D$205,SUMPRODUCT(EXACT('Номенклатура'!$A$6:$A$205,B1581)*(ROW('Номенклатура'!$A$6:$A$205)-5)))&amp;"")</f>
        <v/>
      </c>
      <c r="F1581" s="18" t="str">
        <f>IF(OR(I1581="ОК",I1581="Учтено: добавьте пояснение"),IF(C1581="Приход",D1581,IF(C1581="Корректировка остатка",D1581,-D1581)),"")</f>
        <v/>
      </c>
      <c r="G1581" s="13"/>
      <c r="H1581" s="15" t="str">
        <f>IF(OR(B1581="",SUMPRODUCT(--EXACT('Номенклатура'!$A$6:$A$205,B1581))&lt;&gt;1),"",INDEX('Номенклатура'!$B$6:$B$205,SUMPRODUCT(EXACT('Номенклатура'!$A$6:$A$205,B1581)*(ROW('Номенклатура'!$A$6:$A$205)-5)))&amp;"")</f>
        <v/>
      </c>
      <c r="I1581" s="15" t="str">
        <f>IF(COUNTA(A1581:D1581,G1581)=0,"",IF(NOT(ISNUMBER(A1581)),"Укажите дату",IF(B1581="","Укажите код",IF(NOT(AND(ISTEXT(B1581),LEN(B1581)&gt;0,LEN(B1581)&lt;=30,ISNUMBER(FIND(LEFT(B1581,1),"ABCDEFGHIJKLMNOPQRSTUVWXYZ")),SUMPRODUCT((MID(B1581,{1,2,3,4,5,6,7,8,9,10,11,12,13,14,15,16,17,18,19,20,21,22,23,24,25,26,27,28,29,30},1)&lt;&gt;"")*ISERROR(FIND(MID(B1581,{1,2,3,4,5,6,7,8,9,10,11,12,13,14,15,16,17,18,19,20,21,22,23,24,25,26,27,28,29,30},1),"ABCDEFGHIJKLMNOPQRSTUVWXYZ0123456789-_")))=0,ISERROR(VALUE(B1581)))),"Недопустимый код: только латинские буквы A-Z в верхнем регистре, цифры, - и _; начало с буквы, до 30 символов (например MILK-001)",IF(SUMPRODUCT(--EXACT('Номенклатура'!$A$6:$A$205,B1581))=0,"Код не найден в номенклатуре",IF(SUMPRODUCT(--EXACT('Номенклатура'!$A$6:$A$205,B1581))&gt;1,"Код повторяется в номенклатуре",IF(ISNA(MATCH(C1581,{"Приход","Расход","Списание","Корректировка остатка"},0)),"Выберите тип операции",IF(NOT(ISNUMBER(D1581)),"Укажите количество",IF(D1581=0,"Количество не может быть 0",IF(AND(C1581&lt;&gt;"Корректировка остатка",D1581&lt;0),"Для этого типа количество положительное",IF(NOT(ISNUMBER('Номенклатура'!$C$2)),"Укажите дату начала учёта",IF(A1581&lt;INT('Номенклатура'!$C$2),"Раньше даты начала учёта: НЕ учтено",IF(AND(C1581="Корректировка остатка",TRIM(G1581)=""),"Учтено: добавьте пояснение","ОК")))))))))))))</f>
        <v/>
      </c>
    </row>
    <row r="1582" spans="1:9" x14ac:dyDescent="0.25">
      <c r="A1582" s="16"/>
      <c r="B1582" s="13"/>
      <c r="C1582" s="13"/>
      <c r="D1582" s="14"/>
      <c r="E1582" s="17" t="str">
        <f>IF(OR(B1582="",SUMPRODUCT(--EXACT('Номенклатура'!$A$6:$A$205,B1582))&lt;&gt;1),"",INDEX('Номенклатура'!$D$6:$D$205,SUMPRODUCT(EXACT('Номенклатура'!$A$6:$A$205,B1582)*(ROW('Номенклатура'!$A$6:$A$205)-5)))&amp;"")</f>
        <v/>
      </c>
      <c r="F1582" s="18" t="str">
        <f>IF(OR(I1582="ОК",I1582="Учтено: добавьте пояснение"),IF(C1582="Приход",D1582,IF(C1582="Корректировка остатка",D1582,-D1582)),"")</f>
        <v/>
      </c>
      <c r="G1582" s="13"/>
      <c r="H1582" s="15" t="str">
        <f>IF(OR(B1582="",SUMPRODUCT(--EXACT('Номенклатура'!$A$6:$A$205,B1582))&lt;&gt;1),"",INDEX('Номенклатура'!$B$6:$B$205,SUMPRODUCT(EXACT('Номенклатура'!$A$6:$A$205,B1582)*(ROW('Номенклатура'!$A$6:$A$205)-5)))&amp;"")</f>
        <v/>
      </c>
      <c r="I1582" s="15" t="str">
        <f>IF(COUNTA(A1582:D1582,G1582)=0,"",IF(NOT(ISNUMBER(A1582)),"Укажите дату",IF(B1582="","Укажите код",IF(NOT(AND(ISTEXT(B1582),LEN(B1582)&gt;0,LEN(B1582)&lt;=30,ISNUMBER(FIND(LEFT(B1582,1),"ABCDEFGHIJKLMNOPQRSTUVWXYZ")),SUMPRODUCT((MID(B1582,{1,2,3,4,5,6,7,8,9,10,11,12,13,14,15,16,17,18,19,20,21,22,23,24,25,26,27,28,29,30},1)&lt;&gt;"")*ISERROR(FIND(MID(B1582,{1,2,3,4,5,6,7,8,9,10,11,12,13,14,15,16,17,18,19,20,21,22,23,24,25,26,27,28,29,30},1),"ABCDEFGHIJKLMNOPQRSTUVWXYZ0123456789-_")))=0,ISERROR(VALUE(B1582)))),"Недопустимый код: только латинские буквы A-Z в верхнем регистре, цифры, - и _; начало с буквы, до 30 символов (например MILK-001)",IF(SUMPRODUCT(--EXACT('Номенклатура'!$A$6:$A$205,B1582))=0,"Код не найден в номенклатуре",IF(SUMPRODUCT(--EXACT('Номенклатура'!$A$6:$A$205,B1582))&gt;1,"Код повторяется в номенклатуре",IF(ISNA(MATCH(C1582,{"Приход","Расход","Списание","Корректировка остатка"},0)),"Выберите тип операции",IF(NOT(ISNUMBER(D1582)),"Укажите количество",IF(D1582=0,"Количество не может быть 0",IF(AND(C1582&lt;&gt;"Корректировка остатка",D1582&lt;0),"Для этого типа количество положительное",IF(NOT(ISNUMBER('Номенклатура'!$C$2)),"Укажите дату начала учёта",IF(A1582&lt;INT('Номенклатура'!$C$2),"Раньше даты начала учёта: НЕ учтено",IF(AND(C1582="Корректировка остатка",TRIM(G1582)=""),"Учтено: добавьте пояснение","ОК")))))))))))))</f>
        <v/>
      </c>
    </row>
    <row r="1583" spans="1:9" x14ac:dyDescent="0.25">
      <c r="A1583" s="16"/>
      <c r="B1583" s="13"/>
      <c r="C1583" s="13"/>
      <c r="D1583" s="14"/>
      <c r="E1583" s="17" t="str">
        <f>IF(OR(B1583="",SUMPRODUCT(--EXACT('Номенклатура'!$A$6:$A$205,B1583))&lt;&gt;1),"",INDEX('Номенклатура'!$D$6:$D$205,SUMPRODUCT(EXACT('Номенклатура'!$A$6:$A$205,B1583)*(ROW('Номенклатура'!$A$6:$A$205)-5)))&amp;"")</f>
        <v/>
      </c>
      <c r="F1583" s="18" t="str">
        <f>IF(OR(I1583="ОК",I1583="Учтено: добавьте пояснение"),IF(C1583="Приход",D1583,IF(C1583="Корректировка остатка",D1583,-D1583)),"")</f>
        <v/>
      </c>
      <c r="G1583" s="13"/>
      <c r="H1583" s="15" t="str">
        <f>IF(OR(B1583="",SUMPRODUCT(--EXACT('Номенклатура'!$A$6:$A$205,B1583))&lt;&gt;1),"",INDEX('Номенклатура'!$B$6:$B$205,SUMPRODUCT(EXACT('Номенклатура'!$A$6:$A$205,B1583)*(ROW('Номенклатура'!$A$6:$A$205)-5)))&amp;"")</f>
        <v/>
      </c>
      <c r="I1583" s="15" t="str">
        <f>IF(COUNTA(A1583:D1583,G1583)=0,"",IF(NOT(ISNUMBER(A1583)),"Укажите дату",IF(B1583="","Укажите код",IF(NOT(AND(ISTEXT(B1583),LEN(B1583)&gt;0,LEN(B1583)&lt;=30,ISNUMBER(FIND(LEFT(B1583,1),"ABCDEFGHIJKLMNOPQRSTUVWXYZ")),SUMPRODUCT((MID(B1583,{1,2,3,4,5,6,7,8,9,10,11,12,13,14,15,16,17,18,19,20,21,22,23,24,25,26,27,28,29,30},1)&lt;&gt;"")*ISERROR(FIND(MID(B1583,{1,2,3,4,5,6,7,8,9,10,11,12,13,14,15,16,17,18,19,20,21,22,23,24,25,26,27,28,29,30},1),"ABCDEFGHIJKLMNOPQRSTUVWXYZ0123456789-_")))=0,ISERROR(VALUE(B1583)))),"Недопустимый код: только латинские буквы A-Z в верхнем регистре, цифры, - и _; начало с буквы, до 30 символов (например MILK-001)",IF(SUMPRODUCT(--EXACT('Номенклатура'!$A$6:$A$205,B1583))=0,"Код не найден в номенклатуре",IF(SUMPRODUCT(--EXACT('Номенклатура'!$A$6:$A$205,B1583))&gt;1,"Код повторяется в номенклатуре",IF(ISNA(MATCH(C1583,{"Приход","Расход","Списание","Корректировка остатка"},0)),"Выберите тип операции",IF(NOT(ISNUMBER(D1583)),"Укажите количество",IF(D1583=0,"Количество не может быть 0",IF(AND(C1583&lt;&gt;"Корректировка остатка",D1583&lt;0),"Для этого типа количество положительное",IF(NOT(ISNUMBER('Номенклатура'!$C$2)),"Укажите дату начала учёта",IF(A1583&lt;INT('Номенклатура'!$C$2),"Раньше даты начала учёта: НЕ учтено",IF(AND(C1583="Корректировка остатка",TRIM(G1583)=""),"Учтено: добавьте пояснение","ОК")))))))))))))</f>
        <v/>
      </c>
    </row>
    <row r="1584" spans="1:9" x14ac:dyDescent="0.25">
      <c r="A1584" s="16"/>
      <c r="B1584" s="13"/>
      <c r="C1584" s="13"/>
      <c r="D1584" s="14"/>
      <c r="E1584" s="17" t="str">
        <f>IF(OR(B1584="",SUMPRODUCT(--EXACT('Номенклатура'!$A$6:$A$205,B1584))&lt;&gt;1),"",INDEX('Номенклатура'!$D$6:$D$205,SUMPRODUCT(EXACT('Номенклатура'!$A$6:$A$205,B1584)*(ROW('Номенклатура'!$A$6:$A$205)-5)))&amp;"")</f>
        <v/>
      </c>
      <c r="F1584" s="18" t="str">
        <f>IF(OR(I1584="ОК",I1584="Учтено: добавьте пояснение"),IF(C1584="Приход",D1584,IF(C1584="Корректировка остатка",D1584,-D1584)),"")</f>
        <v/>
      </c>
      <c r="G1584" s="13"/>
      <c r="H1584" s="15" t="str">
        <f>IF(OR(B1584="",SUMPRODUCT(--EXACT('Номенклатура'!$A$6:$A$205,B1584))&lt;&gt;1),"",INDEX('Номенклатура'!$B$6:$B$205,SUMPRODUCT(EXACT('Номенклатура'!$A$6:$A$205,B1584)*(ROW('Номенклатура'!$A$6:$A$205)-5)))&amp;"")</f>
        <v/>
      </c>
      <c r="I1584" s="15" t="str">
        <f>IF(COUNTA(A1584:D1584,G1584)=0,"",IF(NOT(ISNUMBER(A1584)),"Укажите дату",IF(B1584="","Укажите код",IF(NOT(AND(ISTEXT(B1584),LEN(B1584)&gt;0,LEN(B1584)&lt;=30,ISNUMBER(FIND(LEFT(B1584,1),"ABCDEFGHIJKLMNOPQRSTUVWXYZ")),SUMPRODUCT((MID(B1584,{1,2,3,4,5,6,7,8,9,10,11,12,13,14,15,16,17,18,19,20,21,22,23,24,25,26,27,28,29,30},1)&lt;&gt;"")*ISERROR(FIND(MID(B1584,{1,2,3,4,5,6,7,8,9,10,11,12,13,14,15,16,17,18,19,20,21,22,23,24,25,26,27,28,29,30},1),"ABCDEFGHIJKLMNOPQRSTUVWXYZ0123456789-_")))=0,ISERROR(VALUE(B1584)))),"Недопустимый код: только латинские буквы A-Z в верхнем регистре, цифры, - и _; начало с буквы, до 30 символов (например MILK-001)",IF(SUMPRODUCT(--EXACT('Номенклатура'!$A$6:$A$205,B1584))=0,"Код не найден в номенклатуре",IF(SUMPRODUCT(--EXACT('Номенклатура'!$A$6:$A$205,B1584))&gt;1,"Код повторяется в номенклатуре",IF(ISNA(MATCH(C1584,{"Приход","Расход","Списание","Корректировка остатка"},0)),"Выберите тип операции",IF(NOT(ISNUMBER(D1584)),"Укажите количество",IF(D1584=0,"Количество не может быть 0",IF(AND(C1584&lt;&gt;"Корректировка остатка",D1584&lt;0),"Для этого типа количество положительное",IF(NOT(ISNUMBER('Номенклатура'!$C$2)),"Укажите дату начала учёта",IF(A1584&lt;INT('Номенклатура'!$C$2),"Раньше даты начала учёта: НЕ учтено",IF(AND(C1584="Корректировка остатка",TRIM(G1584)=""),"Учтено: добавьте пояснение","ОК")))))))))))))</f>
        <v/>
      </c>
    </row>
    <row r="1585" spans="1:9" x14ac:dyDescent="0.25">
      <c r="A1585" s="16"/>
      <c r="B1585" s="13"/>
      <c r="C1585" s="13"/>
      <c r="D1585" s="14"/>
      <c r="E1585" s="17" t="str">
        <f>IF(OR(B1585="",SUMPRODUCT(--EXACT('Номенклатура'!$A$6:$A$205,B1585))&lt;&gt;1),"",INDEX('Номенклатура'!$D$6:$D$205,SUMPRODUCT(EXACT('Номенклатура'!$A$6:$A$205,B1585)*(ROW('Номенклатура'!$A$6:$A$205)-5)))&amp;"")</f>
        <v/>
      </c>
      <c r="F1585" s="18" t="str">
        <f>IF(OR(I1585="ОК",I1585="Учтено: добавьте пояснение"),IF(C1585="Приход",D1585,IF(C1585="Корректировка остатка",D1585,-D1585)),"")</f>
        <v/>
      </c>
      <c r="G1585" s="13"/>
      <c r="H1585" s="15" t="str">
        <f>IF(OR(B1585="",SUMPRODUCT(--EXACT('Номенклатура'!$A$6:$A$205,B1585))&lt;&gt;1),"",INDEX('Номенклатура'!$B$6:$B$205,SUMPRODUCT(EXACT('Номенклатура'!$A$6:$A$205,B1585)*(ROW('Номенклатура'!$A$6:$A$205)-5)))&amp;"")</f>
        <v/>
      </c>
      <c r="I1585" s="15" t="str">
        <f>IF(COUNTA(A1585:D1585,G1585)=0,"",IF(NOT(ISNUMBER(A1585)),"Укажите дату",IF(B1585="","Укажите код",IF(NOT(AND(ISTEXT(B1585),LEN(B1585)&gt;0,LEN(B1585)&lt;=30,ISNUMBER(FIND(LEFT(B1585,1),"ABCDEFGHIJKLMNOPQRSTUVWXYZ")),SUMPRODUCT((MID(B1585,{1,2,3,4,5,6,7,8,9,10,11,12,13,14,15,16,17,18,19,20,21,22,23,24,25,26,27,28,29,30},1)&lt;&gt;"")*ISERROR(FIND(MID(B1585,{1,2,3,4,5,6,7,8,9,10,11,12,13,14,15,16,17,18,19,20,21,22,23,24,25,26,27,28,29,30},1),"ABCDEFGHIJKLMNOPQRSTUVWXYZ0123456789-_")))=0,ISERROR(VALUE(B1585)))),"Недопустимый код: только латинские буквы A-Z в верхнем регистре, цифры, - и _; начало с буквы, до 30 символов (например MILK-001)",IF(SUMPRODUCT(--EXACT('Номенклатура'!$A$6:$A$205,B1585))=0,"Код не найден в номенклатуре",IF(SUMPRODUCT(--EXACT('Номенклатура'!$A$6:$A$205,B1585))&gt;1,"Код повторяется в номенклатуре",IF(ISNA(MATCH(C1585,{"Приход","Расход","Списание","Корректировка остатка"},0)),"Выберите тип операции",IF(NOT(ISNUMBER(D1585)),"Укажите количество",IF(D1585=0,"Количество не может быть 0",IF(AND(C1585&lt;&gt;"Корректировка остатка",D1585&lt;0),"Для этого типа количество положительное",IF(NOT(ISNUMBER('Номенклатура'!$C$2)),"Укажите дату начала учёта",IF(A1585&lt;INT('Номенклатура'!$C$2),"Раньше даты начала учёта: НЕ учтено",IF(AND(C1585="Корректировка остатка",TRIM(G1585)=""),"Учтено: добавьте пояснение","ОК")))))))))))))</f>
        <v/>
      </c>
    </row>
    <row r="1586" spans="1:9" x14ac:dyDescent="0.25">
      <c r="A1586" s="16"/>
      <c r="B1586" s="13"/>
      <c r="C1586" s="13"/>
      <c r="D1586" s="14"/>
      <c r="E1586" s="17" t="str">
        <f>IF(OR(B1586="",SUMPRODUCT(--EXACT('Номенклатура'!$A$6:$A$205,B1586))&lt;&gt;1),"",INDEX('Номенклатура'!$D$6:$D$205,SUMPRODUCT(EXACT('Номенклатура'!$A$6:$A$205,B1586)*(ROW('Номенклатура'!$A$6:$A$205)-5)))&amp;"")</f>
        <v/>
      </c>
      <c r="F1586" s="18" t="str">
        <f>IF(OR(I1586="ОК",I1586="Учтено: добавьте пояснение"),IF(C1586="Приход",D1586,IF(C1586="Корректировка остатка",D1586,-D1586)),"")</f>
        <v/>
      </c>
      <c r="G1586" s="13"/>
      <c r="H1586" s="15" t="str">
        <f>IF(OR(B1586="",SUMPRODUCT(--EXACT('Номенклатура'!$A$6:$A$205,B1586))&lt;&gt;1),"",INDEX('Номенклатура'!$B$6:$B$205,SUMPRODUCT(EXACT('Номенклатура'!$A$6:$A$205,B1586)*(ROW('Номенклатура'!$A$6:$A$205)-5)))&amp;"")</f>
        <v/>
      </c>
      <c r="I1586" s="15" t="str">
        <f>IF(COUNTA(A1586:D1586,G1586)=0,"",IF(NOT(ISNUMBER(A1586)),"Укажите дату",IF(B1586="","Укажите код",IF(NOT(AND(ISTEXT(B1586),LEN(B1586)&gt;0,LEN(B1586)&lt;=30,ISNUMBER(FIND(LEFT(B1586,1),"ABCDEFGHIJKLMNOPQRSTUVWXYZ")),SUMPRODUCT((MID(B1586,{1,2,3,4,5,6,7,8,9,10,11,12,13,14,15,16,17,18,19,20,21,22,23,24,25,26,27,28,29,30},1)&lt;&gt;"")*ISERROR(FIND(MID(B1586,{1,2,3,4,5,6,7,8,9,10,11,12,13,14,15,16,17,18,19,20,21,22,23,24,25,26,27,28,29,30},1),"ABCDEFGHIJKLMNOPQRSTUVWXYZ0123456789-_")))=0,ISERROR(VALUE(B1586)))),"Недопустимый код: только латинские буквы A-Z в верхнем регистре, цифры, - и _; начало с буквы, до 30 символов (например MILK-001)",IF(SUMPRODUCT(--EXACT('Номенклатура'!$A$6:$A$205,B1586))=0,"Код не найден в номенклатуре",IF(SUMPRODUCT(--EXACT('Номенклатура'!$A$6:$A$205,B1586))&gt;1,"Код повторяется в номенклатуре",IF(ISNA(MATCH(C1586,{"Приход","Расход","Списание","Корректировка остатка"},0)),"Выберите тип операции",IF(NOT(ISNUMBER(D1586)),"Укажите количество",IF(D1586=0,"Количество не может быть 0",IF(AND(C1586&lt;&gt;"Корректировка остатка",D1586&lt;0),"Для этого типа количество положительное",IF(NOT(ISNUMBER('Номенклатура'!$C$2)),"Укажите дату начала учёта",IF(A1586&lt;INT('Номенклатура'!$C$2),"Раньше даты начала учёта: НЕ учтено",IF(AND(C1586="Корректировка остатка",TRIM(G1586)=""),"Учтено: добавьте пояснение","ОК")))))))))))))</f>
        <v/>
      </c>
    </row>
    <row r="1587" spans="1:9" x14ac:dyDescent="0.25">
      <c r="A1587" s="16"/>
      <c r="B1587" s="13"/>
      <c r="C1587" s="13"/>
      <c r="D1587" s="14"/>
      <c r="E1587" s="17" t="str">
        <f>IF(OR(B1587="",SUMPRODUCT(--EXACT('Номенклатура'!$A$6:$A$205,B1587))&lt;&gt;1),"",INDEX('Номенклатура'!$D$6:$D$205,SUMPRODUCT(EXACT('Номенклатура'!$A$6:$A$205,B1587)*(ROW('Номенклатура'!$A$6:$A$205)-5)))&amp;"")</f>
        <v/>
      </c>
      <c r="F1587" s="18" t="str">
        <f>IF(OR(I1587="ОК",I1587="Учтено: добавьте пояснение"),IF(C1587="Приход",D1587,IF(C1587="Корректировка остатка",D1587,-D1587)),"")</f>
        <v/>
      </c>
      <c r="G1587" s="13"/>
      <c r="H1587" s="15" t="str">
        <f>IF(OR(B1587="",SUMPRODUCT(--EXACT('Номенклатура'!$A$6:$A$205,B1587))&lt;&gt;1),"",INDEX('Номенклатура'!$B$6:$B$205,SUMPRODUCT(EXACT('Номенклатура'!$A$6:$A$205,B1587)*(ROW('Номенклатура'!$A$6:$A$205)-5)))&amp;"")</f>
        <v/>
      </c>
      <c r="I1587" s="15" t="str">
        <f>IF(COUNTA(A1587:D1587,G1587)=0,"",IF(NOT(ISNUMBER(A1587)),"Укажите дату",IF(B1587="","Укажите код",IF(NOT(AND(ISTEXT(B1587),LEN(B1587)&gt;0,LEN(B1587)&lt;=30,ISNUMBER(FIND(LEFT(B1587,1),"ABCDEFGHIJKLMNOPQRSTUVWXYZ")),SUMPRODUCT((MID(B1587,{1,2,3,4,5,6,7,8,9,10,11,12,13,14,15,16,17,18,19,20,21,22,23,24,25,26,27,28,29,30},1)&lt;&gt;"")*ISERROR(FIND(MID(B1587,{1,2,3,4,5,6,7,8,9,10,11,12,13,14,15,16,17,18,19,20,21,22,23,24,25,26,27,28,29,30},1),"ABCDEFGHIJKLMNOPQRSTUVWXYZ0123456789-_")))=0,ISERROR(VALUE(B1587)))),"Недопустимый код: только латинские буквы A-Z в верхнем регистре, цифры, - и _; начало с буквы, до 30 символов (например MILK-001)",IF(SUMPRODUCT(--EXACT('Номенклатура'!$A$6:$A$205,B1587))=0,"Код не найден в номенклатуре",IF(SUMPRODUCT(--EXACT('Номенклатура'!$A$6:$A$205,B1587))&gt;1,"Код повторяется в номенклатуре",IF(ISNA(MATCH(C1587,{"Приход","Расход","Списание","Корректировка остатка"},0)),"Выберите тип операции",IF(NOT(ISNUMBER(D1587)),"Укажите количество",IF(D1587=0,"Количество не может быть 0",IF(AND(C1587&lt;&gt;"Корректировка остатка",D1587&lt;0),"Для этого типа количество положительное",IF(NOT(ISNUMBER('Номенклатура'!$C$2)),"Укажите дату начала учёта",IF(A1587&lt;INT('Номенклатура'!$C$2),"Раньше даты начала учёта: НЕ учтено",IF(AND(C1587="Корректировка остатка",TRIM(G1587)=""),"Учтено: добавьте пояснение","ОК")))))))))))))</f>
        <v/>
      </c>
    </row>
    <row r="1588" spans="1:9" x14ac:dyDescent="0.25">
      <c r="A1588" s="16"/>
      <c r="B1588" s="13"/>
      <c r="C1588" s="13"/>
      <c r="D1588" s="14"/>
      <c r="E1588" s="17" t="str">
        <f>IF(OR(B1588="",SUMPRODUCT(--EXACT('Номенклатура'!$A$6:$A$205,B1588))&lt;&gt;1),"",INDEX('Номенклатура'!$D$6:$D$205,SUMPRODUCT(EXACT('Номенклатура'!$A$6:$A$205,B1588)*(ROW('Номенклатура'!$A$6:$A$205)-5)))&amp;"")</f>
        <v/>
      </c>
      <c r="F1588" s="18" t="str">
        <f>IF(OR(I1588="ОК",I1588="Учтено: добавьте пояснение"),IF(C1588="Приход",D1588,IF(C1588="Корректировка остатка",D1588,-D1588)),"")</f>
        <v/>
      </c>
      <c r="G1588" s="13"/>
      <c r="H1588" s="15" t="str">
        <f>IF(OR(B1588="",SUMPRODUCT(--EXACT('Номенклатура'!$A$6:$A$205,B1588))&lt;&gt;1),"",INDEX('Номенклатура'!$B$6:$B$205,SUMPRODUCT(EXACT('Номенклатура'!$A$6:$A$205,B1588)*(ROW('Номенклатура'!$A$6:$A$205)-5)))&amp;"")</f>
        <v/>
      </c>
      <c r="I1588" s="15" t="str">
        <f>IF(COUNTA(A1588:D1588,G1588)=0,"",IF(NOT(ISNUMBER(A1588)),"Укажите дату",IF(B1588="","Укажите код",IF(NOT(AND(ISTEXT(B1588),LEN(B1588)&gt;0,LEN(B1588)&lt;=30,ISNUMBER(FIND(LEFT(B1588,1),"ABCDEFGHIJKLMNOPQRSTUVWXYZ")),SUMPRODUCT((MID(B1588,{1,2,3,4,5,6,7,8,9,10,11,12,13,14,15,16,17,18,19,20,21,22,23,24,25,26,27,28,29,30},1)&lt;&gt;"")*ISERROR(FIND(MID(B1588,{1,2,3,4,5,6,7,8,9,10,11,12,13,14,15,16,17,18,19,20,21,22,23,24,25,26,27,28,29,30},1),"ABCDEFGHIJKLMNOPQRSTUVWXYZ0123456789-_")))=0,ISERROR(VALUE(B1588)))),"Недопустимый код: только латинские буквы A-Z в верхнем регистре, цифры, - и _; начало с буквы, до 30 символов (например MILK-001)",IF(SUMPRODUCT(--EXACT('Номенклатура'!$A$6:$A$205,B1588))=0,"Код не найден в номенклатуре",IF(SUMPRODUCT(--EXACT('Номенклатура'!$A$6:$A$205,B1588))&gt;1,"Код повторяется в номенклатуре",IF(ISNA(MATCH(C1588,{"Приход","Расход","Списание","Корректировка остатка"},0)),"Выберите тип операции",IF(NOT(ISNUMBER(D1588)),"Укажите количество",IF(D1588=0,"Количество не может быть 0",IF(AND(C1588&lt;&gt;"Корректировка остатка",D1588&lt;0),"Для этого типа количество положительное",IF(NOT(ISNUMBER('Номенклатура'!$C$2)),"Укажите дату начала учёта",IF(A1588&lt;INT('Номенклатура'!$C$2),"Раньше даты начала учёта: НЕ учтено",IF(AND(C1588="Корректировка остатка",TRIM(G1588)=""),"Учтено: добавьте пояснение","ОК")))))))))))))</f>
        <v/>
      </c>
    </row>
    <row r="1589" spans="1:9" x14ac:dyDescent="0.25">
      <c r="A1589" s="16"/>
      <c r="B1589" s="13"/>
      <c r="C1589" s="13"/>
      <c r="D1589" s="14"/>
      <c r="E1589" s="17" t="str">
        <f>IF(OR(B1589="",SUMPRODUCT(--EXACT('Номенклатура'!$A$6:$A$205,B1589))&lt;&gt;1),"",INDEX('Номенклатура'!$D$6:$D$205,SUMPRODUCT(EXACT('Номенклатура'!$A$6:$A$205,B1589)*(ROW('Номенклатура'!$A$6:$A$205)-5)))&amp;"")</f>
        <v/>
      </c>
      <c r="F1589" s="18" t="str">
        <f>IF(OR(I1589="ОК",I1589="Учтено: добавьте пояснение"),IF(C1589="Приход",D1589,IF(C1589="Корректировка остатка",D1589,-D1589)),"")</f>
        <v/>
      </c>
      <c r="G1589" s="13"/>
      <c r="H1589" s="15" t="str">
        <f>IF(OR(B1589="",SUMPRODUCT(--EXACT('Номенклатура'!$A$6:$A$205,B1589))&lt;&gt;1),"",INDEX('Номенклатура'!$B$6:$B$205,SUMPRODUCT(EXACT('Номенклатура'!$A$6:$A$205,B1589)*(ROW('Номенклатура'!$A$6:$A$205)-5)))&amp;"")</f>
        <v/>
      </c>
      <c r="I1589" s="15" t="str">
        <f>IF(COUNTA(A1589:D1589,G1589)=0,"",IF(NOT(ISNUMBER(A1589)),"Укажите дату",IF(B1589="","Укажите код",IF(NOT(AND(ISTEXT(B1589),LEN(B1589)&gt;0,LEN(B1589)&lt;=30,ISNUMBER(FIND(LEFT(B1589,1),"ABCDEFGHIJKLMNOPQRSTUVWXYZ")),SUMPRODUCT((MID(B1589,{1,2,3,4,5,6,7,8,9,10,11,12,13,14,15,16,17,18,19,20,21,22,23,24,25,26,27,28,29,30},1)&lt;&gt;"")*ISERROR(FIND(MID(B1589,{1,2,3,4,5,6,7,8,9,10,11,12,13,14,15,16,17,18,19,20,21,22,23,24,25,26,27,28,29,30},1),"ABCDEFGHIJKLMNOPQRSTUVWXYZ0123456789-_")))=0,ISERROR(VALUE(B1589)))),"Недопустимый код: только латинские буквы A-Z в верхнем регистре, цифры, - и _; начало с буквы, до 30 символов (например MILK-001)",IF(SUMPRODUCT(--EXACT('Номенклатура'!$A$6:$A$205,B1589))=0,"Код не найден в номенклатуре",IF(SUMPRODUCT(--EXACT('Номенклатура'!$A$6:$A$205,B1589))&gt;1,"Код повторяется в номенклатуре",IF(ISNA(MATCH(C1589,{"Приход","Расход","Списание","Корректировка остатка"},0)),"Выберите тип операции",IF(NOT(ISNUMBER(D1589)),"Укажите количество",IF(D1589=0,"Количество не может быть 0",IF(AND(C1589&lt;&gt;"Корректировка остатка",D1589&lt;0),"Для этого типа количество положительное",IF(NOT(ISNUMBER('Номенклатура'!$C$2)),"Укажите дату начала учёта",IF(A1589&lt;INT('Номенклатура'!$C$2),"Раньше даты начала учёта: НЕ учтено",IF(AND(C1589="Корректировка остатка",TRIM(G1589)=""),"Учтено: добавьте пояснение","ОК")))))))))))))</f>
        <v/>
      </c>
    </row>
    <row r="1590" spans="1:9" x14ac:dyDescent="0.25">
      <c r="A1590" s="16"/>
      <c r="B1590" s="13"/>
      <c r="C1590" s="13"/>
      <c r="D1590" s="14"/>
      <c r="E1590" s="17" t="str">
        <f>IF(OR(B1590="",SUMPRODUCT(--EXACT('Номенклатура'!$A$6:$A$205,B1590))&lt;&gt;1),"",INDEX('Номенклатура'!$D$6:$D$205,SUMPRODUCT(EXACT('Номенклатура'!$A$6:$A$205,B1590)*(ROW('Номенклатура'!$A$6:$A$205)-5)))&amp;"")</f>
        <v/>
      </c>
      <c r="F1590" s="18" t="str">
        <f>IF(OR(I1590="ОК",I1590="Учтено: добавьте пояснение"),IF(C1590="Приход",D1590,IF(C1590="Корректировка остатка",D1590,-D1590)),"")</f>
        <v/>
      </c>
      <c r="G1590" s="13"/>
      <c r="H1590" s="15" t="str">
        <f>IF(OR(B1590="",SUMPRODUCT(--EXACT('Номенклатура'!$A$6:$A$205,B1590))&lt;&gt;1),"",INDEX('Номенклатура'!$B$6:$B$205,SUMPRODUCT(EXACT('Номенклатура'!$A$6:$A$205,B1590)*(ROW('Номенклатура'!$A$6:$A$205)-5)))&amp;"")</f>
        <v/>
      </c>
      <c r="I1590" s="15" t="str">
        <f>IF(COUNTA(A1590:D1590,G1590)=0,"",IF(NOT(ISNUMBER(A1590)),"Укажите дату",IF(B1590="","Укажите код",IF(NOT(AND(ISTEXT(B1590),LEN(B1590)&gt;0,LEN(B1590)&lt;=30,ISNUMBER(FIND(LEFT(B1590,1),"ABCDEFGHIJKLMNOPQRSTUVWXYZ")),SUMPRODUCT((MID(B1590,{1,2,3,4,5,6,7,8,9,10,11,12,13,14,15,16,17,18,19,20,21,22,23,24,25,26,27,28,29,30},1)&lt;&gt;"")*ISERROR(FIND(MID(B1590,{1,2,3,4,5,6,7,8,9,10,11,12,13,14,15,16,17,18,19,20,21,22,23,24,25,26,27,28,29,30},1),"ABCDEFGHIJKLMNOPQRSTUVWXYZ0123456789-_")))=0,ISERROR(VALUE(B1590)))),"Недопустимый код: только латинские буквы A-Z в верхнем регистре, цифры, - и _; начало с буквы, до 30 символов (например MILK-001)",IF(SUMPRODUCT(--EXACT('Номенклатура'!$A$6:$A$205,B1590))=0,"Код не найден в номенклатуре",IF(SUMPRODUCT(--EXACT('Номенклатура'!$A$6:$A$205,B1590))&gt;1,"Код повторяется в номенклатуре",IF(ISNA(MATCH(C1590,{"Приход","Расход","Списание","Корректировка остатка"},0)),"Выберите тип операции",IF(NOT(ISNUMBER(D1590)),"Укажите количество",IF(D1590=0,"Количество не может быть 0",IF(AND(C1590&lt;&gt;"Корректировка остатка",D1590&lt;0),"Для этого типа количество положительное",IF(NOT(ISNUMBER('Номенклатура'!$C$2)),"Укажите дату начала учёта",IF(A1590&lt;INT('Номенклатура'!$C$2),"Раньше даты начала учёта: НЕ учтено",IF(AND(C1590="Корректировка остатка",TRIM(G1590)=""),"Учтено: добавьте пояснение","ОК")))))))))))))</f>
        <v/>
      </c>
    </row>
    <row r="1591" spans="1:9" x14ac:dyDescent="0.25">
      <c r="A1591" s="16"/>
      <c r="B1591" s="13"/>
      <c r="C1591" s="13"/>
      <c r="D1591" s="14"/>
      <c r="E1591" s="17" t="str">
        <f>IF(OR(B1591="",SUMPRODUCT(--EXACT('Номенклатура'!$A$6:$A$205,B1591))&lt;&gt;1),"",INDEX('Номенклатура'!$D$6:$D$205,SUMPRODUCT(EXACT('Номенклатура'!$A$6:$A$205,B1591)*(ROW('Номенклатура'!$A$6:$A$205)-5)))&amp;"")</f>
        <v/>
      </c>
      <c r="F1591" s="18" t="str">
        <f>IF(OR(I1591="ОК",I1591="Учтено: добавьте пояснение"),IF(C1591="Приход",D1591,IF(C1591="Корректировка остатка",D1591,-D1591)),"")</f>
        <v/>
      </c>
      <c r="G1591" s="13"/>
      <c r="H1591" s="15" t="str">
        <f>IF(OR(B1591="",SUMPRODUCT(--EXACT('Номенклатура'!$A$6:$A$205,B1591))&lt;&gt;1),"",INDEX('Номенклатура'!$B$6:$B$205,SUMPRODUCT(EXACT('Номенклатура'!$A$6:$A$205,B1591)*(ROW('Номенклатура'!$A$6:$A$205)-5)))&amp;"")</f>
        <v/>
      </c>
      <c r="I1591" s="15" t="str">
        <f>IF(COUNTA(A1591:D1591,G1591)=0,"",IF(NOT(ISNUMBER(A1591)),"Укажите дату",IF(B1591="","Укажите код",IF(NOT(AND(ISTEXT(B1591),LEN(B1591)&gt;0,LEN(B1591)&lt;=30,ISNUMBER(FIND(LEFT(B1591,1),"ABCDEFGHIJKLMNOPQRSTUVWXYZ")),SUMPRODUCT((MID(B1591,{1,2,3,4,5,6,7,8,9,10,11,12,13,14,15,16,17,18,19,20,21,22,23,24,25,26,27,28,29,30},1)&lt;&gt;"")*ISERROR(FIND(MID(B1591,{1,2,3,4,5,6,7,8,9,10,11,12,13,14,15,16,17,18,19,20,21,22,23,24,25,26,27,28,29,30},1),"ABCDEFGHIJKLMNOPQRSTUVWXYZ0123456789-_")))=0,ISERROR(VALUE(B1591)))),"Недопустимый код: только латинские буквы A-Z в верхнем регистре, цифры, - и _; начало с буквы, до 30 символов (например MILK-001)",IF(SUMPRODUCT(--EXACT('Номенклатура'!$A$6:$A$205,B1591))=0,"Код не найден в номенклатуре",IF(SUMPRODUCT(--EXACT('Номенклатура'!$A$6:$A$205,B1591))&gt;1,"Код повторяется в номенклатуре",IF(ISNA(MATCH(C1591,{"Приход","Расход","Списание","Корректировка остатка"},0)),"Выберите тип операции",IF(NOT(ISNUMBER(D1591)),"Укажите количество",IF(D1591=0,"Количество не может быть 0",IF(AND(C1591&lt;&gt;"Корректировка остатка",D1591&lt;0),"Для этого типа количество положительное",IF(NOT(ISNUMBER('Номенклатура'!$C$2)),"Укажите дату начала учёта",IF(A1591&lt;INT('Номенклатура'!$C$2),"Раньше даты начала учёта: НЕ учтено",IF(AND(C1591="Корректировка остатка",TRIM(G1591)=""),"Учтено: добавьте пояснение","ОК")))))))))))))</f>
        <v/>
      </c>
    </row>
    <row r="1592" spans="1:9" x14ac:dyDescent="0.25">
      <c r="A1592" s="16"/>
      <c r="B1592" s="13"/>
      <c r="C1592" s="13"/>
      <c r="D1592" s="14"/>
      <c r="E1592" s="17" t="str">
        <f>IF(OR(B1592="",SUMPRODUCT(--EXACT('Номенклатура'!$A$6:$A$205,B1592))&lt;&gt;1),"",INDEX('Номенклатура'!$D$6:$D$205,SUMPRODUCT(EXACT('Номенклатура'!$A$6:$A$205,B1592)*(ROW('Номенклатура'!$A$6:$A$205)-5)))&amp;"")</f>
        <v/>
      </c>
      <c r="F1592" s="18" t="str">
        <f>IF(OR(I1592="ОК",I1592="Учтено: добавьте пояснение"),IF(C1592="Приход",D1592,IF(C1592="Корректировка остатка",D1592,-D1592)),"")</f>
        <v/>
      </c>
      <c r="G1592" s="13"/>
      <c r="H1592" s="15" t="str">
        <f>IF(OR(B1592="",SUMPRODUCT(--EXACT('Номенклатура'!$A$6:$A$205,B1592))&lt;&gt;1),"",INDEX('Номенклатура'!$B$6:$B$205,SUMPRODUCT(EXACT('Номенклатура'!$A$6:$A$205,B1592)*(ROW('Номенклатура'!$A$6:$A$205)-5)))&amp;"")</f>
        <v/>
      </c>
      <c r="I1592" s="15" t="str">
        <f>IF(COUNTA(A1592:D1592,G1592)=0,"",IF(NOT(ISNUMBER(A1592)),"Укажите дату",IF(B1592="","Укажите код",IF(NOT(AND(ISTEXT(B1592),LEN(B1592)&gt;0,LEN(B1592)&lt;=30,ISNUMBER(FIND(LEFT(B1592,1),"ABCDEFGHIJKLMNOPQRSTUVWXYZ")),SUMPRODUCT((MID(B1592,{1,2,3,4,5,6,7,8,9,10,11,12,13,14,15,16,17,18,19,20,21,22,23,24,25,26,27,28,29,30},1)&lt;&gt;"")*ISERROR(FIND(MID(B1592,{1,2,3,4,5,6,7,8,9,10,11,12,13,14,15,16,17,18,19,20,21,22,23,24,25,26,27,28,29,30},1),"ABCDEFGHIJKLMNOPQRSTUVWXYZ0123456789-_")))=0,ISERROR(VALUE(B1592)))),"Недопустимый код: только латинские буквы A-Z в верхнем регистре, цифры, - и _; начало с буквы, до 30 символов (например MILK-001)",IF(SUMPRODUCT(--EXACT('Номенклатура'!$A$6:$A$205,B1592))=0,"Код не найден в номенклатуре",IF(SUMPRODUCT(--EXACT('Номенклатура'!$A$6:$A$205,B1592))&gt;1,"Код повторяется в номенклатуре",IF(ISNA(MATCH(C1592,{"Приход","Расход","Списание","Корректировка остатка"},0)),"Выберите тип операции",IF(NOT(ISNUMBER(D1592)),"Укажите количество",IF(D1592=0,"Количество не может быть 0",IF(AND(C1592&lt;&gt;"Корректировка остатка",D1592&lt;0),"Для этого типа количество положительное",IF(NOT(ISNUMBER('Номенклатура'!$C$2)),"Укажите дату начала учёта",IF(A1592&lt;INT('Номенклатура'!$C$2),"Раньше даты начала учёта: НЕ учтено",IF(AND(C1592="Корректировка остатка",TRIM(G1592)=""),"Учтено: добавьте пояснение","ОК")))))))))))))</f>
        <v/>
      </c>
    </row>
    <row r="1593" spans="1:9" x14ac:dyDescent="0.25">
      <c r="A1593" s="16"/>
      <c r="B1593" s="13"/>
      <c r="C1593" s="13"/>
      <c r="D1593" s="14"/>
      <c r="E1593" s="17" t="str">
        <f>IF(OR(B1593="",SUMPRODUCT(--EXACT('Номенклатура'!$A$6:$A$205,B1593))&lt;&gt;1),"",INDEX('Номенклатура'!$D$6:$D$205,SUMPRODUCT(EXACT('Номенклатура'!$A$6:$A$205,B1593)*(ROW('Номенклатура'!$A$6:$A$205)-5)))&amp;"")</f>
        <v/>
      </c>
      <c r="F1593" s="18" t="str">
        <f>IF(OR(I1593="ОК",I1593="Учтено: добавьте пояснение"),IF(C1593="Приход",D1593,IF(C1593="Корректировка остатка",D1593,-D1593)),"")</f>
        <v/>
      </c>
      <c r="G1593" s="13"/>
      <c r="H1593" s="15" t="str">
        <f>IF(OR(B1593="",SUMPRODUCT(--EXACT('Номенклатура'!$A$6:$A$205,B1593))&lt;&gt;1),"",INDEX('Номенклатура'!$B$6:$B$205,SUMPRODUCT(EXACT('Номенклатура'!$A$6:$A$205,B1593)*(ROW('Номенклатура'!$A$6:$A$205)-5)))&amp;"")</f>
        <v/>
      </c>
      <c r="I1593" s="15" t="str">
        <f>IF(COUNTA(A1593:D1593,G1593)=0,"",IF(NOT(ISNUMBER(A1593)),"Укажите дату",IF(B1593="","Укажите код",IF(NOT(AND(ISTEXT(B1593),LEN(B1593)&gt;0,LEN(B1593)&lt;=30,ISNUMBER(FIND(LEFT(B1593,1),"ABCDEFGHIJKLMNOPQRSTUVWXYZ")),SUMPRODUCT((MID(B1593,{1,2,3,4,5,6,7,8,9,10,11,12,13,14,15,16,17,18,19,20,21,22,23,24,25,26,27,28,29,30},1)&lt;&gt;"")*ISERROR(FIND(MID(B1593,{1,2,3,4,5,6,7,8,9,10,11,12,13,14,15,16,17,18,19,20,21,22,23,24,25,26,27,28,29,30},1),"ABCDEFGHIJKLMNOPQRSTUVWXYZ0123456789-_")))=0,ISERROR(VALUE(B1593)))),"Недопустимый код: только латинские буквы A-Z в верхнем регистре, цифры, - и _; начало с буквы, до 30 символов (например MILK-001)",IF(SUMPRODUCT(--EXACT('Номенклатура'!$A$6:$A$205,B1593))=0,"Код не найден в номенклатуре",IF(SUMPRODUCT(--EXACT('Номенклатура'!$A$6:$A$205,B1593))&gt;1,"Код повторяется в номенклатуре",IF(ISNA(MATCH(C1593,{"Приход","Расход","Списание","Корректировка остатка"},0)),"Выберите тип операции",IF(NOT(ISNUMBER(D1593)),"Укажите количество",IF(D1593=0,"Количество не может быть 0",IF(AND(C1593&lt;&gt;"Корректировка остатка",D1593&lt;0),"Для этого типа количество положительное",IF(NOT(ISNUMBER('Номенклатура'!$C$2)),"Укажите дату начала учёта",IF(A1593&lt;INT('Номенклатура'!$C$2),"Раньше даты начала учёта: НЕ учтено",IF(AND(C1593="Корректировка остатка",TRIM(G1593)=""),"Учтено: добавьте пояснение","ОК")))))))))))))</f>
        <v/>
      </c>
    </row>
    <row r="1594" spans="1:9" x14ac:dyDescent="0.25">
      <c r="A1594" s="16"/>
      <c r="B1594" s="13"/>
      <c r="C1594" s="13"/>
      <c r="D1594" s="14"/>
      <c r="E1594" s="17" t="str">
        <f>IF(OR(B1594="",SUMPRODUCT(--EXACT('Номенклатура'!$A$6:$A$205,B1594))&lt;&gt;1),"",INDEX('Номенклатура'!$D$6:$D$205,SUMPRODUCT(EXACT('Номенклатура'!$A$6:$A$205,B1594)*(ROW('Номенклатура'!$A$6:$A$205)-5)))&amp;"")</f>
        <v/>
      </c>
      <c r="F1594" s="18" t="str">
        <f>IF(OR(I1594="ОК",I1594="Учтено: добавьте пояснение"),IF(C1594="Приход",D1594,IF(C1594="Корректировка остатка",D1594,-D1594)),"")</f>
        <v/>
      </c>
      <c r="G1594" s="13"/>
      <c r="H1594" s="15" t="str">
        <f>IF(OR(B1594="",SUMPRODUCT(--EXACT('Номенклатура'!$A$6:$A$205,B1594))&lt;&gt;1),"",INDEX('Номенклатура'!$B$6:$B$205,SUMPRODUCT(EXACT('Номенклатура'!$A$6:$A$205,B1594)*(ROW('Номенклатура'!$A$6:$A$205)-5)))&amp;"")</f>
        <v/>
      </c>
      <c r="I1594" s="15" t="str">
        <f>IF(COUNTA(A1594:D1594,G1594)=0,"",IF(NOT(ISNUMBER(A1594)),"Укажите дату",IF(B1594="","Укажите код",IF(NOT(AND(ISTEXT(B1594),LEN(B1594)&gt;0,LEN(B1594)&lt;=30,ISNUMBER(FIND(LEFT(B1594,1),"ABCDEFGHIJKLMNOPQRSTUVWXYZ")),SUMPRODUCT((MID(B1594,{1,2,3,4,5,6,7,8,9,10,11,12,13,14,15,16,17,18,19,20,21,22,23,24,25,26,27,28,29,30},1)&lt;&gt;"")*ISERROR(FIND(MID(B1594,{1,2,3,4,5,6,7,8,9,10,11,12,13,14,15,16,17,18,19,20,21,22,23,24,25,26,27,28,29,30},1),"ABCDEFGHIJKLMNOPQRSTUVWXYZ0123456789-_")))=0,ISERROR(VALUE(B1594)))),"Недопустимый код: только латинские буквы A-Z в верхнем регистре, цифры, - и _; начало с буквы, до 30 символов (например MILK-001)",IF(SUMPRODUCT(--EXACT('Номенклатура'!$A$6:$A$205,B1594))=0,"Код не найден в номенклатуре",IF(SUMPRODUCT(--EXACT('Номенклатура'!$A$6:$A$205,B1594))&gt;1,"Код повторяется в номенклатуре",IF(ISNA(MATCH(C1594,{"Приход","Расход","Списание","Корректировка остатка"},0)),"Выберите тип операции",IF(NOT(ISNUMBER(D1594)),"Укажите количество",IF(D1594=0,"Количество не может быть 0",IF(AND(C1594&lt;&gt;"Корректировка остатка",D1594&lt;0),"Для этого типа количество положительное",IF(NOT(ISNUMBER('Номенклатура'!$C$2)),"Укажите дату начала учёта",IF(A1594&lt;INT('Номенклатура'!$C$2),"Раньше даты начала учёта: НЕ учтено",IF(AND(C1594="Корректировка остатка",TRIM(G1594)=""),"Учтено: добавьте пояснение","ОК")))))))))))))</f>
        <v/>
      </c>
    </row>
    <row r="1595" spans="1:9" x14ac:dyDescent="0.25">
      <c r="A1595" s="16"/>
      <c r="B1595" s="13"/>
      <c r="C1595" s="13"/>
      <c r="D1595" s="14"/>
      <c r="E1595" s="17" t="str">
        <f>IF(OR(B1595="",SUMPRODUCT(--EXACT('Номенклатура'!$A$6:$A$205,B1595))&lt;&gt;1),"",INDEX('Номенклатура'!$D$6:$D$205,SUMPRODUCT(EXACT('Номенклатура'!$A$6:$A$205,B1595)*(ROW('Номенклатура'!$A$6:$A$205)-5)))&amp;"")</f>
        <v/>
      </c>
      <c r="F1595" s="18" t="str">
        <f>IF(OR(I1595="ОК",I1595="Учтено: добавьте пояснение"),IF(C1595="Приход",D1595,IF(C1595="Корректировка остатка",D1595,-D1595)),"")</f>
        <v/>
      </c>
      <c r="G1595" s="13"/>
      <c r="H1595" s="15" t="str">
        <f>IF(OR(B1595="",SUMPRODUCT(--EXACT('Номенклатура'!$A$6:$A$205,B1595))&lt;&gt;1),"",INDEX('Номенклатура'!$B$6:$B$205,SUMPRODUCT(EXACT('Номенклатура'!$A$6:$A$205,B1595)*(ROW('Номенклатура'!$A$6:$A$205)-5)))&amp;"")</f>
        <v/>
      </c>
      <c r="I1595" s="15" t="str">
        <f>IF(COUNTA(A1595:D1595,G1595)=0,"",IF(NOT(ISNUMBER(A1595)),"Укажите дату",IF(B1595="","Укажите код",IF(NOT(AND(ISTEXT(B1595),LEN(B1595)&gt;0,LEN(B1595)&lt;=30,ISNUMBER(FIND(LEFT(B1595,1),"ABCDEFGHIJKLMNOPQRSTUVWXYZ")),SUMPRODUCT((MID(B1595,{1,2,3,4,5,6,7,8,9,10,11,12,13,14,15,16,17,18,19,20,21,22,23,24,25,26,27,28,29,30},1)&lt;&gt;"")*ISERROR(FIND(MID(B1595,{1,2,3,4,5,6,7,8,9,10,11,12,13,14,15,16,17,18,19,20,21,22,23,24,25,26,27,28,29,30},1),"ABCDEFGHIJKLMNOPQRSTUVWXYZ0123456789-_")))=0,ISERROR(VALUE(B1595)))),"Недопустимый код: только латинские буквы A-Z в верхнем регистре, цифры, - и _; начало с буквы, до 30 символов (например MILK-001)",IF(SUMPRODUCT(--EXACT('Номенклатура'!$A$6:$A$205,B1595))=0,"Код не найден в номенклатуре",IF(SUMPRODUCT(--EXACT('Номенклатура'!$A$6:$A$205,B1595))&gt;1,"Код повторяется в номенклатуре",IF(ISNA(MATCH(C1595,{"Приход","Расход","Списание","Корректировка остатка"},0)),"Выберите тип операции",IF(NOT(ISNUMBER(D1595)),"Укажите количество",IF(D1595=0,"Количество не может быть 0",IF(AND(C1595&lt;&gt;"Корректировка остатка",D1595&lt;0),"Для этого типа количество положительное",IF(NOT(ISNUMBER('Номенклатура'!$C$2)),"Укажите дату начала учёта",IF(A1595&lt;INT('Номенклатура'!$C$2),"Раньше даты начала учёта: НЕ учтено",IF(AND(C1595="Корректировка остатка",TRIM(G1595)=""),"Учтено: добавьте пояснение","ОК")))))))))))))</f>
        <v/>
      </c>
    </row>
    <row r="1596" spans="1:9" x14ac:dyDescent="0.25">
      <c r="A1596" s="16"/>
      <c r="B1596" s="13"/>
      <c r="C1596" s="13"/>
      <c r="D1596" s="14"/>
      <c r="E1596" s="17" t="str">
        <f>IF(OR(B1596="",SUMPRODUCT(--EXACT('Номенклатура'!$A$6:$A$205,B1596))&lt;&gt;1),"",INDEX('Номенклатура'!$D$6:$D$205,SUMPRODUCT(EXACT('Номенклатура'!$A$6:$A$205,B1596)*(ROW('Номенклатура'!$A$6:$A$205)-5)))&amp;"")</f>
        <v/>
      </c>
      <c r="F1596" s="18" t="str">
        <f>IF(OR(I1596="ОК",I1596="Учтено: добавьте пояснение"),IF(C1596="Приход",D1596,IF(C1596="Корректировка остатка",D1596,-D1596)),"")</f>
        <v/>
      </c>
      <c r="G1596" s="13"/>
      <c r="H1596" s="15" t="str">
        <f>IF(OR(B1596="",SUMPRODUCT(--EXACT('Номенклатура'!$A$6:$A$205,B1596))&lt;&gt;1),"",INDEX('Номенклатура'!$B$6:$B$205,SUMPRODUCT(EXACT('Номенклатура'!$A$6:$A$205,B1596)*(ROW('Номенклатура'!$A$6:$A$205)-5)))&amp;"")</f>
        <v/>
      </c>
      <c r="I1596" s="15" t="str">
        <f>IF(COUNTA(A1596:D1596,G1596)=0,"",IF(NOT(ISNUMBER(A1596)),"Укажите дату",IF(B1596="","Укажите код",IF(NOT(AND(ISTEXT(B1596),LEN(B1596)&gt;0,LEN(B1596)&lt;=30,ISNUMBER(FIND(LEFT(B1596,1),"ABCDEFGHIJKLMNOPQRSTUVWXYZ")),SUMPRODUCT((MID(B1596,{1,2,3,4,5,6,7,8,9,10,11,12,13,14,15,16,17,18,19,20,21,22,23,24,25,26,27,28,29,30},1)&lt;&gt;"")*ISERROR(FIND(MID(B1596,{1,2,3,4,5,6,7,8,9,10,11,12,13,14,15,16,17,18,19,20,21,22,23,24,25,26,27,28,29,30},1),"ABCDEFGHIJKLMNOPQRSTUVWXYZ0123456789-_")))=0,ISERROR(VALUE(B1596)))),"Недопустимый код: только латинские буквы A-Z в верхнем регистре, цифры, - и _; начало с буквы, до 30 символов (например MILK-001)",IF(SUMPRODUCT(--EXACT('Номенклатура'!$A$6:$A$205,B1596))=0,"Код не найден в номенклатуре",IF(SUMPRODUCT(--EXACT('Номенклатура'!$A$6:$A$205,B1596))&gt;1,"Код повторяется в номенклатуре",IF(ISNA(MATCH(C1596,{"Приход","Расход","Списание","Корректировка остатка"},0)),"Выберите тип операции",IF(NOT(ISNUMBER(D1596)),"Укажите количество",IF(D1596=0,"Количество не может быть 0",IF(AND(C1596&lt;&gt;"Корректировка остатка",D1596&lt;0),"Для этого типа количество положительное",IF(NOT(ISNUMBER('Номенклатура'!$C$2)),"Укажите дату начала учёта",IF(A1596&lt;INT('Номенклатура'!$C$2),"Раньше даты начала учёта: НЕ учтено",IF(AND(C1596="Корректировка остатка",TRIM(G1596)=""),"Учтено: добавьте пояснение","ОК")))))))))))))</f>
        <v/>
      </c>
    </row>
    <row r="1597" spans="1:9" x14ac:dyDescent="0.25">
      <c r="A1597" s="16"/>
      <c r="B1597" s="13"/>
      <c r="C1597" s="13"/>
      <c r="D1597" s="14"/>
      <c r="E1597" s="17" t="str">
        <f>IF(OR(B1597="",SUMPRODUCT(--EXACT('Номенклатура'!$A$6:$A$205,B1597))&lt;&gt;1),"",INDEX('Номенклатура'!$D$6:$D$205,SUMPRODUCT(EXACT('Номенклатура'!$A$6:$A$205,B1597)*(ROW('Номенклатура'!$A$6:$A$205)-5)))&amp;"")</f>
        <v/>
      </c>
      <c r="F1597" s="18" t="str">
        <f>IF(OR(I1597="ОК",I1597="Учтено: добавьте пояснение"),IF(C1597="Приход",D1597,IF(C1597="Корректировка остатка",D1597,-D1597)),"")</f>
        <v/>
      </c>
      <c r="G1597" s="13"/>
      <c r="H1597" s="15" t="str">
        <f>IF(OR(B1597="",SUMPRODUCT(--EXACT('Номенклатура'!$A$6:$A$205,B1597))&lt;&gt;1),"",INDEX('Номенклатура'!$B$6:$B$205,SUMPRODUCT(EXACT('Номенклатура'!$A$6:$A$205,B1597)*(ROW('Номенклатура'!$A$6:$A$205)-5)))&amp;"")</f>
        <v/>
      </c>
      <c r="I1597" s="15" t="str">
        <f>IF(COUNTA(A1597:D1597,G1597)=0,"",IF(NOT(ISNUMBER(A1597)),"Укажите дату",IF(B1597="","Укажите код",IF(NOT(AND(ISTEXT(B1597),LEN(B1597)&gt;0,LEN(B1597)&lt;=30,ISNUMBER(FIND(LEFT(B1597,1),"ABCDEFGHIJKLMNOPQRSTUVWXYZ")),SUMPRODUCT((MID(B1597,{1,2,3,4,5,6,7,8,9,10,11,12,13,14,15,16,17,18,19,20,21,22,23,24,25,26,27,28,29,30},1)&lt;&gt;"")*ISERROR(FIND(MID(B1597,{1,2,3,4,5,6,7,8,9,10,11,12,13,14,15,16,17,18,19,20,21,22,23,24,25,26,27,28,29,30},1),"ABCDEFGHIJKLMNOPQRSTUVWXYZ0123456789-_")))=0,ISERROR(VALUE(B1597)))),"Недопустимый код: только латинские буквы A-Z в верхнем регистре, цифры, - и _; начало с буквы, до 30 символов (например MILK-001)",IF(SUMPRODUCT(--EXACT('Номенклатура'!$A$6:$A$205,B1597))=0,"Код не найден в номенклатуре",IF(SUMPRODUCT(--EXACT('Номенклатура'!$A$6:$A$205,B1597))&gt;1,"Код повторяется в номенклатуре",IF(ISNA(MATCH(C1597,{"Приход","Расход","Списание","Корректировка остатка"},0)),"Выберите тип операции",IF(NOT(ISNUMBER(D1597)),"Укажите количество",IF(D1597=0,"Количество не может быть 0",IF(AND(C1597&lt;&gt;"Корректировка остатка",D1597&lt;0),"Для этого типа количество положительное",IF(NOT(ISNUMBER('Номенклатура'!$C$2)),"Укажите дату начала учёта",IF(A1597&lt;INT('Номенклатура'!$C$2),"Раньше даты начала учёта: НЕ учтено",IF(AND(C1597="Корректировка остатка",TRIM(G1597)=""),"Учтено: добавьте пояснение","ОК")))))))))))))</f>
        <v/>
      </c>
    </row>
    <row r="1598" spans="1:9" x14ac:dyDescent="0.25">
      <c r="A1598" s="16"/>
      <c r="B1598" s="13"/>
      <c r="C1598" s="13"/>
      <c r="D1598" s="14"/>
      <c r="E1598" s="17" t="str">
        <f>IF(OR(B1598="",SUMPRODUCT(--EXACT('Номенклатура'!$A$6:$A$205,B1598))&lt;&gt;1),"",INDEX('Номенклатура'!$D$6:$D$205,SUMPRODUCT(EXACT('Номенклатура'!$A$6:$A$205,B1598)*(ROW('Номенклатура'!$A$6:$A$205)-5)))&amp;"")</f>
        <v/>
      </c>
      <c r="F1598" s="18" t="str">
        <f>IF(OR(I1598="ОК",I1598="Учтено: добавьте пояснение"),IF(C1598="Приход",D1598,IF(C1598="Корректировка остатка",D1598,-D1598)),"")</f>
        <v/>
      </c>
      <c r="G1598" s="13"/>
      <c r="H1598" s="15" t="str">
        <f>IF(OR(B1598="",SUMPRODUCT(--EXACT('Номенклатура'!$A$6:$A$205,B1598))&lt;&gt;1),"",INDEX('Номенклатура'!$B$6:$B$205,SUMPRODUCT(EXACT('Номенклатура'!$A$6:$A$205,B1598)*(ROW('Номенклатура'!$A$6:$A$205)-5)))&amp;"")</f>
        <v/>
      </c>
      <c r="I1598" s="15" t="str">
        <f>IF(COUNTA(A1598:D1598,G1598)=0,"",IF(NOT(ISNUMBER(A1598)),"Укажите дату",IF(B1598="","Укажите код",IF(NOT(AND(ISTEXT(B1598),LEN(B1598)&gt;0,LEN(B1598)&lt;=30,ISNUMBER(FIND(LEFT(B1598,1),"ABCDEFGHIJKLMNOPQRSTUVWXYZ")),SUMPRODUCT((MID(B1598,{1,2,3,4,5,6,7,8,9,10,11,12,13,14,15,16,17,18,19,20,21,22,23,24,25,26,27,28,29,30},1)&lt;&gt;"")*ISERROR(FIND(MID(B1598,{1,2,3,4,5,6,7,8,9,10,11,12,13,14,15,16,17,18,19,20,21,22,23,24,25,26,27,28,29,30},1),"ABCDEFGHIJKLMNOPQRSTUVWXYZ0123456789-_")))=0,ISERROR(VALUE(B1598)))),"Недопустимый код: только латинские буквы A-Z в верхнем регистре, цифры, - и _; начало с буквы, до 30 символов (например MILK-001)",IF(SUMPRODUCT(--EXACT('Номенклатура'!$A$6:$A$205,B1598))=0,"Код не найден в номенклатуре",IF(SUMPRODUCT(--EXACT('Номенклатура'!$A$6:$A$205,B1598))&gt;1,"Код повторяется в номенклатуре",IF(ISNA(MATCH(C1598,{"Приход","Расход","Списание","Корректировка остатка"},0)),"Выберите тип операции",IF(NOT(ISNUMBER(D1598)),"Укажите количество",IF(D1598=0,"Количество не может быть 0",IF(AND(C1598&lt;&gt;"Корректировка остатка",D1598&lt;0),"Для этого типа количество положительное",IF(NOT(ISNUMBER('Номенклатура'!$C$2)),"Укажите дату начала учёта",IF(A1598&lt;INT('Номенклатура'!$C$2),"Раньше даты начала учёта: НЕ учтено",IF(AND(C1598="Корректировка остатка",TRIM(G1598)=""),"Учтено: добавьте пояснение","ОК")))))))))))))</f>
        <v/>
      </c>
    </row>
    <row r="1599" spans="1:9" x14ac:dyDescent="0.25">
      <c r="A1599" s="16"/>
      <c r="B1599" s="13"/>
      <c r="C1599" s="13"/>
      <c r="D1599" s="14"/>
      <c r="E1599" s="17" t="str">
        <f>IF(OR(B1599="",SUMPRODUCT(--EXACT('Номенклатура'!$A$6:$A$205,B1599))&lt;&gt;1),"",INDEX('Номенклатура'!$D$6:$D$205,SUMPRODUCT(EXACT('Номенклатура'!$A$6:$A$205,B1599)*(ROW('Номенклатура'!$A$6:$A$205)-5)))&amp;"")</f>
        <v/>
      </c>
      <c r="F1599" s="18" t="str">
        <f>IF(OR(I1599="ОК",I1599="Учтено: добавьте пояснение"),IF(C1599="Приход",D1599,IF(C1599="Корректировка остатка",D1599,-D1599)),"")</f>
        <v/>
      </c>
      <c r="G1599" s="13"/>
      <c r="H1599" s="15" t="str">
        <f>IF(OR(B1599="",SUMPRODUCT(--EXACT('Номенклатура'!$A$6:$A$205,B1599))&lt;&gt;1),"",INDEX('Номенклатура'!$B$6:$B$205,SUMPRODUCT(EXACT('Номенклатура'!$A$6:$A$205,B1599)*(ROW('Номенклатура'!$A$6:$A$205)-5)))&amp;"")</f>
        <v/>
      </c>
      <c r="I1599" s="15" t="str">
        <f>IF(COUNTA(A1599:D1599,G1599)=0,"",IF(NOT(ISNUMBER(A1599)),"Укажите дату",IF(B1599="","Укажите код",IF(NOT(AND(ISTEXT(B1599),LEN(B1599)&gt;0,LEN(B1599)&lt;=30,ISNUMBER(FIND(LEFT(B1599,1),"ABCDEFGHIJKLMNOPQRSTUVWXYZ")),SUMPRODUCT((MID(B1599,{1,2,3,4,5,6,7,8,9,10,11,12,13,14,15,16,17,18,19,20,21,22,23,24,25,26,27,28,29,30},1)&lt;&gt;"")*ISERROR(FIND(MID(B1599,{1,2,3,4,5,6,7,8,9,10,11,12,13,14,15,16,17,18,19,20,21,22,23,24,25,26,27,28,29,30},1),"ABCDEFGHIJKLMNOPQRSTUVWXYZ0123456789-_")))=0,ISERROR(VALUE(B1599)))),"Недопустимый код: только латинские буквы A-Z в верхнем регистре, цифры, - и _; начало с буквы, до 30 символов (например MILK-001)",IF(SUMPRODUCT(--EXACT('Номенклатура'!$A$6:$A$205,B1599))=0,"Код не найден в номенклатуре",IF(SUMPRODUCT(--EXACT('Номенклатура'!$A$6:$A$205,B1599))&gt;1,"Код повторяется в номенклатуре",IF(ISNA(MATCH(C1599,{"Приход","Расход","Списание","Корректировка остатка"},0)),"Выберите тип операции",IF(NOT(ISNUMBER(D1599)),"Укажите количество",IF(D1599=0,"Количество не может быть 0",IF(AND(C1599&lt;&gt;"Корректировка остатка",D1599&lt;0),"Для этого типа количество положительное",IF(NOT(ISNUMBER('Номенклатура'!$C$2)),"Укажите дату начала учёта",IF(A1599&lt;INT('Номенклатура'!$C$2),"Раньше даты начала учёта: НЕ учтено",IF(AND(C1599="Корректировка остатка",TRIM(G1599)=""),"Учтено: добавьте пояснение","ОК")))))))))))))</f>
        <v/>
      </c>
    </row>
    <row r="1600" spans="1:9" x14ac:dyDescent="0.25">
      <c r="A1600" s="16"/>
      <c r="B1600" s="13"/>
      <c r="C1600" s="13"/>
      <c r="D1600" s="14"/>
      <c r="E1600" s="17" t="str">
        <f>IF(OR(B1600="",SUMPRODUCT(--EXACT('Номенклатура'!$A$6:$A$205,B1600))&lt;&gt;1),"",INDEX('Номенклатура'!$D$6:$D$205,SUMPRODUCT(EXACT('Номенклатура'!$A$6:$A$205,B1600)*(ROW('Номенклатура'!$A$6:$A$205)-5)))&amp;"")</f>
        <v/>
      </c>
      <c r="F1600" s="18" t="str">
        <f>IF(OR(I1600="ОК",I1600="Учтено: добавьте пояснение"),IF(C1600="Приход",D1600,IF(C1600="Корректировка остатка",D1600,-D1600)),"")</f>
        <v/>
      </c>
      <c r="G1600" s="13"/>
      <c r="H1600" s="15" t="str">
        <f>IF(OR(B1600="",SUMPRODUCT(--EXACT('Номенклатура'!$A$6:$A$205,B1600))&lt;&gt;1),"",INDEX('Номенклатура'!$B$6:$B$205,SUMPRODUCT(EXACT('Номенклатура'!$A$6:$A$205,B1600)*(ROW('Номенклатура'!$A$6:$A$205)-5)))&amp;"")</f>
        <v/>
      </c>
      <c r="I1600" s="15" t="str">
        <f>IF(COUNTA(A1600:D1600,G1600)=0,"",IF(NOT(ISNUMBER(A1600)),"Укажите дату",IF(B1600="","Укажите код",IF(NOT(AND(ISTEXT(B1600),LEN(B1600)&gt;0,LEN(B1600)&lt;=30,ISNUMBER(FIND(LEFT(B1600,1),"ABCDEFGHIJKLMNOPQRSTUVWXYZ")),SUMPRODUCT((MID(B1600,{1,2,3,4,5,6,7,8,9,10,11,12,13,14,15,16,17,18,19,20,21,22,23,24,25,26,27,28,29,30},1)&lt;&gt;"")*ISERROR(FIND(MID(B1600,{1,2,3,4,5,6,7,8,9,10,11,12,13,14,15,16,17,18,19,20,21,22,23,24,25,26,27,28,29,30},1),"ABCDEFGHIJKLMNOPQRSTUVWXYZ0123456789-_")))=0,ISERROR(VALUE(B1600)))),"Недопустимый код: только латинские буквы A-Z в верхнем регистре, цифры, - и _; начало с буквы, до 30 символов (например MILK-001)",IF(SUMPRODUCT(--EXACT('Номенклатура'!$A$6:$A$205,B1600))=0,"Код не найден в номенклатуре",IF(SUMPRODUCT(--EXACT('Номенклатура'!$A$6:$A$205,B1600))&gt;1,"Код повторяется в номенклатуре",IF(ISNA(MATCH(C1600,{"Приход","Расход","Списание","Корректировка остатка"},0)),"Выберите тип операции",IF(NOT(ISNUMBER(D1600)),"Укажите количество",IF(D1600=0,"Количество не может быть 0",IF(AND(C1600&lt;&gt;"Корректировка остатка",D1600&lt;0),"Для этого типа количество положительное",IF(NOT(ISNUMBER('Номенклатура'!$C$2)),"Укажите дату начала учёта",IF(A1600&lt;INT('Номенклатура'!$C$2),"Раньше даты начала учёта: НЕ учтено",IF(AND(C1600="Корректировка остатка",TRIM(G1600)=""),"Учтено: добавьте пояснение","ОК")))))))))))))</f>
        <v/>
      </c>
    </row>
    <row r="1601" spans="1:9" x14ac:dyDescent="0.25">
      <c r="A1601" s="16"/>
      <c r="B1601" s="13"/>
      <c r="C1601" s="13"/>
      <c r="D1601" s="14"/>
      <c r="E1601" s="17" t="str">
        <f>IF(OR(B1601="",SUMPRODUCT(--EXACT('Номенклатура'!$A$6:$A$205,B1601))&lt;&gt;1),"",INDEX('Номенклатура'!$D$6:$D$205,SUMPRODUCT(EXACT('Номенклатура'!$A$6:$A$205,B1601)*(ROW('Номенклатура'!$A$6:$A$205)-5)))&amp;"")</f>
        <v/>
      </c>
      <c r="F1601" s="18" t="str">
        <f>IF(OR(I1601="ОК",I1601="Учтено: добавьте пояснение"),IF(C1601="Приход",D1601,IF(C1601="Корректировка остатка",D1601,-D1601)),"")</f>
        <v/>
      </c>
      <c r="G1601" s="13"/>
      <c r="H1601" s="15" t="str">
        <f>IF(OR(B1601="",SUMPRODUCT(--EXACT('Номенклатура'!$A$6:$A$205,B1601))&lt;&gt;1),"",INDEX('Номенклатура'!$B$6:$B$205,SUMPRODUCT(EXACT('Номенклатура'!$A$6:$A$205,B1601)*(ROW('Номенклатура'!$A$6:$A$205)-5)))&amp;"")</f>
        <v/>
      </c>
      <c r="I1601" s="15" t="str">
        <f>IF(COUNTA(A1601:D1601,G1601)=0,"",IF(NOT(ISNUMBER(A1601)),"Укажите дату",IF(B1601="","Укажите код",IF(NOT(AND(ISTEXT(B1601),LEN(B1601)&gt;0,LEN(B1601)&lt;=30,ISNUMBER(FIND(LEFT(B1601,1),"ABCDEFGHIJKLMNOPQRSTUVWXYZ")),SUMPRODUCT((MID(B1601,{1,2,3,4,5,6,7,8,9,10,11,12,13,14,15,16,17,18,19,20,21,22,23,24,25,26,27,28,29,30},1)&lt;&gt;"")*ISERROR(FIND(MID(B1601,{1,2,3,4,5,6,7,8,9,10,11,12,13,14,15,16,17,18,19,20,21,22,23,24,25,26,27,28,29,30},1),"ABCDEFGHIJKLMNOPQRSTUVWXYZ0123456789-_")))=0,ISERROR(VALUE(B1601)))),"Недопустимый код: только латинские буквы A-Z в верхнем регистре, цифры, - и _; начало с буквы, до 30 символов (например MILK-001)",IF(SUMPRODUCT(--EXACT('Номенклатура'!$A$6:$A$205,B1601))=0,"Код не найден в номенклатуре",IF(SUMPRODUCT(--EXACT('Номенклатура'!$A$6:$A$205,B1601))&gt;1,"Код повторяется в номенклатуре",IF(ISNA(MATCH(C1601,{"Приход","Расход","Списание","Корректировка остатка"},0)),"Выберите тип операции",IF(NOT(ISNUMBER(D1601)),"Укажите количество",IF(D1601=0,"Количество не может быть 0",IF(AND(C1601&lt;&gt;"Корректировка остатка",D1601&lt;0),"Для этого типа количество положительное",IF(NOT(ISNUMBER('Номенклатура'!$C$2)),"Укажите дату начала учёта",IF(A1601&lt;INT('Номенклатура'!$C$2),"Раньше даты начала учёта: НЕ учтено",IF(AND(C1601="Корректировка остатка",TRIM(G1601)=""),"Учтено: добавьте пояснение","ОК")))))))))))))</f>
        <v/>
      </c>
    </row>
    <row r="1602" spans="1:9" x14ac:dyDescent="0.25">
      <c r="A1602" s="16"/>
      <c r="B1602" s="13"/>
      <c r="C1602" s="13"/>
      <c r="D1602" s="14"/>
      <c r="E1602" s="17" t="str">
        <f>IF(OR(B1602="",SUMPRODUCT(--EXACT('Номенклатура'!$A$6:$A$205,B1602))&lt;&gt;1),"",INDEX('Номенклатура'!$D$6:$D$205,SUMPRODUCT(EXACT('Номенклатура'!$A$6:$A$205,B1602)*(ROW('Номенклатура'!$A$6:$A$205)-5)))&amp;"")</f>
        <v/>
      </c>
      <c r="F1602" s="18" t="str">
        <f>IF(OR(I1602="ОК",I1602="Учтено: добавьте пояснение"),IF(C1602="Приход",D1602,IF(C1602="Корректировка остатка",D1602,-D1602)),"")</f>
        <v/>
      </c>
      <c r="G1602" s="13"/>
      <c r="H1602" s="15" t="str">
        <f>IF(OR(B1602="",SUMPRODUCT(--EXACT('Номенклатура'!$A$6:$A$205,B1602))&lt;&gt;1),"",INDEX('Номенклатура'!$B$6:$B$205,SUMPRODUCT(EXACT('Номенклатура'!$A$6:$A$205,B1602)*(ROW('Номенклатура'!$A$6:$A$205)-5)))&amp;"")</f>
        <v/>
      </c>
      <c r="I1602" s="15" t="str">
        <f>IF(COUNTA(A1602:D1602,G1602)=0,"",IF(NOT(ISNUMBER(A1602)),"Укажите дату",IF(B1602="","Укажите код",IF(NOT(AND(ISTEXT(B1602),LEN(B1602)&gt;0,LEN(B1602)&lt;=30,ISNUMBER(FIND(LEFT(B1602,1),"ABCDEFGHIJKLMNOPQRSTUVWXYZ")),SUMPRODUCT((MID(B1602,{1,2,3,4,5,6,7,8,9,10,11,12,13,14,15,16,17,18,19,20,21,22,23,24,25,26,27,28,29,30},1)&lt;&gt;"")*ISERROR(FIND(MID(B1602,{1,2,3,4,5,6,7,8,9,10,11,12,13,14,15,16,17,18,19,20,21,22,23,24,25,26,27,28,29,30},1),"ABCDEFGHIJKLMNOPQRSTUVWXYZ0123456789-_")))=0,ISERROR(VALUE(B1602)))),"Недопустимый код: только латинские буквы A-Z в верхнем регистре, цифры, - и _; начало с буквы, до 30 символов (например MILK-001)",IF(SUMPRODUCT(--EXACT('Номенклатура'!$A$6:$A$205,B1602))=0,"Код не найден в номенклатуре",IF(SUMPRODUCT(--EXACT('Номенклатура'!$A$6:$A$205,B1602))&gt;1,"Код повторяется в номенклатуре",IF(ISNA(MATCH(C1602,{"Приход","Расход","Списание","Корректировка остатка"},0)),"Выберите тип операции",IF(NOT(ISNUMBER(D1602)),"Укажите количество",IF(D1602=0,"Количество не может быть 0",IF(AND(C1602&lt;&gt;"Корректировка остатка",D1602&lt;0),"Для этого типа количество положительное",IF(NOT(ISNUMBER('Номенклатура'!$C$2)),"Укажите дату начала учёта",IF(A1602&lt;INT('Номенклатура'!$C$2),"Раньше даты начала учёта: НЕ учтено",IF(AND(C1602="Корректировка остатка",TRIM(G1602)=""),"Учтено: добавьте пояснение","ОК")))))))))))))</f>
        <v/>
      </c>
    </row>
    <row r="1603" spans="1:9" x14ac:dyDescent="0.25">
      <c r="A1603" s="16"/>
      <c r="B1603" s="13"/>
      <c r="C1603" s="13"/>
      <c r="D1603" s="14"/>
      <c r="E1603" s="17" t="str">
        <f>IF(OR(B1603="",SUMPRODUCT(--EXACT('Номенклатура'!$A$6:$A$205,B1603))&lt;&gt;1),"",INDEX('Номенклатура'!$D$6:$D$205,SUMPRODUCT(EXACT('Номенклатура'!$A$6:$A$205,B1603)*(ROW('Номенклатура'!$A$6:$A$205)-5)))&amp;"")</f>
        <v/>
      </c>
      <c r="F1603" s="18" t="str">
        <f>IF(OR(I1603="ОК",I1603="Учтено: добавьте пояснение"),IF(C1603="Приход",D1603,IF(C1603="Корректировка остатка",D1603,-D1603)),"")</f>
        <v/>
      </c>
      <c r="G1603" s="13"/>
      <c r="H1603" s="15" t="str">
        <f>IF(OR(B1603="",SUMPRODUCT(--EXACT('Номенклатура'!$A$6:$A$205,B1603))&lt;&gt;1),"",INDEX('Номенклатура'!$B$6:$B$205,SUMPRODUCT(EXACT('Номенклатура'!$A$6:$A$205,B1603)*(ROW('Номенклатура'!$A$6:$A$205)-5)))&amp;"")</f>
        <v/>
      </c>
      <c r="I1603" s="15" t="str">
        <f>IF(COUNTA(A1603:D1603,G1603)=0,"",IF(NOT(ISNUMBER(A1603)),"Укажите дату",IF(B1603="","Укажите код",IF(NOT(AND(ISTEXT(B1603),LEN(B1603)&gt;0,LEN(B1603)&lt;=30,ISNUMBER(FIND(LEFT(B1603,1),"ABCDEFGHIJKLMNOPQRSTUVWXYZ")),SUMPRODUCT((MID(B1603,{1,2,3,4,5,6,7,8,9,10,11,12,13,14,15,16,17,18,19,20,21,22,23,24,25,26,27,28,29,30},1)&lt;&gt;"")*ISERROR(FIND(MID(B1603,{1,2,3,4,5,6,7,8,9,10,11,12,13,14,15,16,17,18,19,20,21,22,23,24,25,26,27,28,29,30},1),"ABCDEFGHIJKLMNOPQRSTUVWXYZ0123456789-_")))=0,ISERROR(VALUE(B1603)))),"Недопустимый код: только латинские буквы A-Z в верхнем регистре, цифры, - и _; начало с буквы, до 30 символов (например MILK-001)",IF(SUMPRODUCT(--EXACT('Номенклатура'!$A$6:$A$205,B1603))=0,"Код не найден в номенклатуре",IF(SUMPRODUCT(--EXACT('Номенклатура'!$A$6:$A$205,B1603))&gt;1,"Код повторяется в номенклатуре",IF(ISNA(MATCH(C1603,{"Приход","Расход","Списание","Корректировка остатка"},0)),"Выберите тип операции",IF(NOT(ISNUMBER(D1603)),"Укажите количество",IF(D1603=0,"Количество не может быть 0",IF(AND(C1603&lt;&gt;"Корректировка остатка",D1603&lt;0),"Для этого типа количество положительное",IF(NOT(ISNUMBER('Номенклатура'!$C$2)),"Укажите дату начала учёта",IF(A1603&lt;INT('Номенклатура'!$C$2),"Раньше даты начала учёта: НЕ учтено",IF(AND(C1603="Корректировка остатка",TRIM(G1603)=""),"Учтено: добавьте пояснение","ОК")))))))))))))</f>
        <v/>
      </c>
    </row>
    <row r="1604" spans="1:9" x14ac:dyDescent="0.25">
      <c r="A1604" s="16"/>
      <c r="B1604" s="13"/>
      <c r="C1604" s="13"/>
      <c r="D1604" s="14"/>
      <c r="E1604" s="17" t="str">
        <f>IF(OR(B1604="",SUMPRODUCT(--EXACT('Номенклатура'!$A$6:$A$205,B1604))&lt;&gt;1),"",INDEX('Номенклатура'!$D$6:$D$205,SUMPRODUCT(EXACT('Номенклатура'!$A$6:$A$205,B1604)*(ROW('Номенклатура'!$A$6:$A$205)-5)))&amp;"")</f>
        <v/>
      </c>
      <c r="F1604" s="18" t="str">
        <f>IF(OR(I1604="ОК",I1604="Учтено: добавьте пояснение"),IF(C1604="Приход",D1604,IF(C1604="Корректировка остатка",D1604,-D1604)),"")</f>
        <v/>
      </c>
      <c r="G1604" s="13"/>
      <c r="H1604" s="15" t="str">
        <f>IF(OR(B1604="",SUMPRODUCT(--EXACT('Номенклатура'!$A$6:$A$205,B1604))&lt;&gt;1),"",INDEX('Номенклатура'!$B$6:$B$205,SUMPRODUCT(EXACT('Номенклатура'!$A$6:$A$205,B1604)*(ROW('Номенклатура'!$A$6:$A$205)-5)))&amp;"")</f>
        <v/>
      </c>
      <c r="I1604" s="15" t="str">
        <f>IF(COUNTA(A1604:D1604,G1604)=0,"",IF(NOT(ISNUMBER(A1604)),"Укажите дату",IF(B1604="","Укажите код",IF(NOT(AND(ISTEXT(B1604),LEN(B1604)&gt;0,LEN(B1604)&lt;=30,ISNUMBER(FIND(LEFT(B1604,1),"ABCDEFGHIJKLMNOPQRSTUVWXYZ")),SUMPRODUCT((MID(B1604,{1,2,3,4,5,6,7,8,9,10,11,12,13,14,15,16,17,18,19,20,21,22,23,24,25,26,27,28,29,30},1)&lt;&gt;"")*ISERROR(FIND(MID(B1604,{1,2,3,4,5,6,7,8,9,10,11,12,13,14,15,16,17,18,19,20,21,22,23,24,25,26,27,28,29,30},1),"ABCDEFGHIJKLMNOPQRSTUVWXYZ0123456789-_")))=0,ISERROR(VALUE(B1604)))),"Недопустимый код: только латинские буквы A-Z в верхнем регистре, цифры, - и _; начало с буквы, до 30 символов (например MILK-001)",IF(SUMPRODUCT(--EXACT('Номенклатура'!$A$6:$A$205,B1604))=0,"Код не найден в номенклатуре",IF(SUMPRODUCT(--EXACT('Номенклатура'!$A$6:$A$205,B1604))&gt;1,"Код повторяется в номенклатуре",IF(ISNA(MATCH(C1604,{"Приход","Расход","Списание","Корректировка остатка"},0)),"Выберите тип операции",IF(NOT(ISNUMBER(D1604)),"Укажите количество",IF(D1604=0,"Количество не может быть 0",IF(AND(C1604&lt;&gt;"Корректировка остатка",D1604&lt;0),"Для этого типа количество положительное",IF(NOT(ISNUMBER('Номенклатура'!$C$2)),"Укажите дату начала учёта",IF(A1604&lt;INT('Номенклатура'!$C$2),"Раньше даты начала учёта: НЕ учтено",IF(AND(C1604="Корректировка остатка",TRIM(G1604)=""),"Учтено: добавьте пояснение","ОК")))))))))))))</f>
        <v/>
      </c>
    </row>
    <row r="1605" spans="1:9" x14ac:dyDescent="0.25">
      <c r="A1605" s="16"/>
      <c r="B1605" s="13"/>
      <c r="C1605" s="13"/>
      <c r="D1605" s="14"/>
      <c r="E1605" s="17" t="str">
        <f>IF(OR(B1605="",SUMPRODUCT(--EXACT('Номенклатура'!$A$6:$A$205,B1605))&lt;&gt;1),"",INDEX('Номенклатура'!$D$6:$D$205,SUMPRODUCT(EXACT('Номенклатура'!$A$6:$A$205,B1605)*(ROW('Номенклатура'!$A$6:$A$205)-5)))&amp;"")</f>
        <v/>
      </c>
      <c r="F1605" s="18" t="str">
        <f>IF(OR(I1605="ОК",I1605="Учтено: добавьте пояснение"),IF(C1605="Приход",D1605,IF(C1605="Корректировка остатка",D1605,-D1605)),"")</f>
        <v/>
      </c>
      <c r="G1605" s="13"/>
      <c r="H1605" s="15" t="str">
        <f>IF(OR(B1605="",SUMPRODUCT(--EXACT('Номенклатура'!$A$6:$A$205,B1605))&lt;&gt;1),"",INDEX('Номенклатура'!$B$6:$B$205,SUMPRODUCT(EXACT('Номенклатура'!$A$6:$A$205,B1605)*(ROW('Номенклатура'!$A$6:$A$205)-5)))&amp;"")</f>
        <v/>
      </c>
      <c r="I1605" s="15" t="str">
        <f>IF(COUNTA(A1605:D1605,G1605)=0,"",IF(NOT(ISNUMBER(A1605)),"Укажите дату",IF(B1605="","Укажите код",IF(NOT(AND(ISTEXT(B1605),LEN(B1605)&gt;0,LEN(B1605)&lt;=30,ISNUMBER(FIND(LEFT(B1605,1),"ABCDEFGHIJKLMNOPQRSTUVWXYZ")),SUMPRODUCT((MID(B1605,{1,2,3,4,5,6,7,8,9,10,11,12,13,14,15,16,17,18,19,20,21,22,23,24,25,26,27,28,29,30},1)&lt;&gt;"")*ISERROR(FIND(MID(B1605,{1,2,3,4,5,6,7,8,9,10,11,12,13,14,15,16,17,18,19,20,21,22,23,24,25,26,27,28,29,30},1),"ABCDEFGHIJKLMNOPQRSTUVWXYZ0123456789-_")))=0,ISERROR(VALUE(B1605)))),"Недопустимый код: только латинские буквы A-Z в верхнем регистре, цифры, - и _; начало с буквы, до 30 символов (например MILK-001)",IF(SUMPRODUCT(--EXACT('Номенклатура'!$A$6:$A$205,B1605))=0,"Код не найден в номенклатуре",IF(SUMPRODUCT(--EXACT('Номенклатура'!$A$6:$A$205,B1605))&gt;1,"Код повторяется в номенклатуре",IF(ISNA(MATCH(C1605,{"Приход","Расход","Списание","Корректировка остатка"},0)),"Выберите тип операции",IF(NOT(ISNUMBER(D1605)),"Укажите количество",IF(D1605=0,"Количество не может быть 0",IF(AND(C1605&lt;&gt;"Корректировка остатка",D1605&lt;0),"Для этого типа количество положительное",IF(NOT(ISNUMBER('Номенклатура'!$C$2)),"Укажите дату начала учёта",IF(A1605&lt;INT('Номенклатура'!$C$2),"Раньше даты начала учёта: НЕ учтено",IF(AND(C1605="Корректировка остатка",TRIM(G1605)=""),"Учтено: добавьте пояснение","ОК")))))))))))))</f>
        <v/>
      </c>
    </row>
    <row r="1606" spans="1:9" x14ac:dyDescent="0.25">
      <c r="A1606" s="16"/>
      <c r="B1606" s="13"/>
      <c r="C1606" s="13"/>
      <c r="D1606" s="14"/>
      <c r="E1606" s="17" t="str">
        <f>IF(OR(B1606="",SUMPRODUCT(--EXACT('Номенклатура'!$A$6:$A$205,B1606))&lt;&gt;1),"",INDEX('Номенклатура'!$D$6:$D$205,SUMPRODUCT(EXACT('Номенклатура'!$A$6:$A$205,B1606)*(ROW('Номенклатура'!$A$6:$A$205)-5)))&amp;"")</f>
        <v/>
      </c>
      <c r="F1606" s="18" t="str">
        <f>IF(OR(I1606="ОК",I1606="Учтено: добавьте пояснение"),IF(C1606="Приход",D1606,IF(C1606="Корректировка остатка",D1606,-D1606)),"")</f>
        <v/>
      </c>
      <c r="G1606" s="13"/>
      <c r="H1606" s="15" t="str">
        <f>IF(OR(B1606="",SUMPRODUCT(--EXACT('Номенклатура'!$A$6:$A$205,B1606))&lt;&gt;1),"",INDEX('Номенклатура'!$B$6:$B$205,SUMPRODUCT(EXACT('Номенклатура'!$A$6:$A$205,B1606)*(ROW('Номенклатура'!$A$6:$A$205)-5)))&amp;"")</f>
        <v/>
      </c>
      <c r="I1606" s="15" t="str">
        <f>IF(COUNTA(A1606:D1606,G1606)=0,"",IF(NOT(ISNUMBER(A1606)),"Укажите дату",IF(B1606="","Укажите код",IF(NOT(AND(ISTEXT(B1606),LEN(B1606)&gt;0,LEN(B1606)&lt;=30,ISNUMBER(FIND(LEFT(B1606,1),"ABCDEFGHIJKLMNOPQRSTUVWXYZ")),SUMPRODUCT((MID(B1606,{1,2,3,4,5,6,7,8,9,10,11,12,13,14,15,16,17,18,19,20,21,22,23,24,25,26,27,28,29,30},1)&lt;&gt;"")*ISERROR(FIND(MID(B1606,{1,2,3,4,5,6,7,8,9,10,11,12,13,14,15,16,17,18,19,20,21,22,23,24,25,26,27,28,29,30},1),"ABCDEFGHIJKLMNOPQRSTUVWXYZ0123456789-_")))=0,ISERROR(VALUE(B1606)))),"Недопустимый код: только латинские буквы A-Z в верхнем регистре, цифры, - и _; начало с буквы, до 30 символов (например MILK-001)",IF(SUMPRODUCT(--EXACT('Номенклатура'!$A$6:$A$205,B1606))=0,"Код не найден в номенклатуре",IF(SUMPRODUCT(--EXACT('Номенклатура'!$A$6:$A$205,B1606))&gt;1,"Код повторяется в номенклатуре",IF(ISNA(MATCH(C1606,{"Приход","Расход","Списание","Корректировка остатка"},0)),"Выберите тип операции",IF(NOT(ISNUMBER(D1606)),"Укажите количество",IF(D1606=0,"Количество не может быть 0",IF(AND(C1606&lt;&gt;"Корректировка остатка",D1606&lt;0),"Для этого типа количество положительное",IF(NOT(ISNUMBER('Номенклатура'!$C$2)),"Укажите дату начала учёта",IF(A1606&lt;INT('Номенклатура'!$C$2),"Раньше даты начала учёта: НЕ учтено",IF(AND(C1606="Корректировка остатка",TRIM(G1606)=""),"Учтено: добавьте пояснение","ОК")))))))))))))</f>
        <v/>
      </c>
    </row>
    <row r="1607" spans="1:9" x14ac:dyDescent="0.25">
      <c r="A1607" s="16"/>
      <c r="B1607" s="13"/>
      <c r="C1607" s="13"/>
      <c r="D1607" s="14"/>
      <c r="E1607" s="17" t="str">
        <f>IF(OR(B1607="",SUMPRODUCT(--EXACT('Номенклатура'!$A$6:$A$205,B1607))&lt;&gt;1),"",INDEX('Номенклатура'!$D$6:$D$205,SUMPRODUCT(EXACT('Номенклатура'!$A$6:$A$205,B1607)*(ROW('Номенклатура'!$A$6:$A$205)-5)))&amp;"")</f>
        <v/>
      </c>
      <c r="F1607" s="18" t="str">
        <f>IF(OR(I1607="ОК",I1607="Учтено: добавьте пояснение"),IF(C1607="Приход",D1607,IF(C1607="Корректировка остатка",D1607,-D1607)),"")</f>
        <v/>
      </c>
      <c r="G1607" s="13"/>
      <c r="H1607" s="15" t="str">
        <f>IF(OR(B1607="",SUMPRODUCT(--EXACT('Номенклатура'!$A$6:$A$205,B1607))&lt;&gt;1),"",INDEX('Номенклатура'!$B$6:$B$205,SUMPRODUCT(EXACT('Номенклатура'!$A$6:$A$205,B1607)*(ROW('Номенклатура'!$A$6:$A$205)-5)))&amp;"")</f>
        <v/>
      </c>
      <c r="I1607" s="15" t="str">
        <f>IF(COUNTA(A1607:D1607,G1607)=0,"",IF(NOT(ISNUMBER(A1607)),"Укажите дату",IF(B1607="","Укажите код",IF(NOT(AND(ISTEXT(B1607),LEN(B1607)&gt;0,LEN(B1607)&lt;=30,ISNUMBER(FIND(LEFT(B1607,1),"ABCDEFGHIJKLMNOPQRSTUVWXYZ")),SUMPRODUCT((MID(B1607,{1,2,3,4,5,6,7,8,9,10,11,12,13,14,15,16,17,18,19,20,21,22,23,24,25,26,27,28,29,30},1)&lt;&gt;"")*ISERROR(FIND(MID(B1607,{1,2,3,4,5,6,7,8,9,10,11,12,13,14,15,16,17,18,19,20,21,22,23,24,25,26,27,28,29,30},1),"ABCDEFGHIJKLMNOPQRSTUVWXYZ0123456789-_")))=0,ISERROR(VALUE(B1607)))),"Недопустимый код: только латинские буквы A-Z в верхнем регистре, цифры, - и _; начало с буквы, до 30 символов (например MILK-001)",IF(SUMPRODUCT(--EXACT('Номенклатура'!$A$6:$A$205,B1607))=0,"Код не найден в номенклатуре",IF(SUMPRODUCT(--EXACT('Номенклатура'!$A$6:$A$205,B1607))&gt;1,"Код повторяется в номенклатуре",IF(ISNA(MATCH(C1607,{"Приход","Расход","Списание","Корректировка остатка"},0)),"Выберите тип операции",IF(NOT(ISNUMBER(D1607)),"Укажите количество",IF(D1607=0,"Количество не может быть 0",IF(AND(C1607&lt;&gt;"Корректировка остатка",D1607&lt;0),"Для этого типа количество положительное",IF(NOT(ISNUMBER('Номенклатура'!$C$2)),"Укажите дату начала учёта",IF(A1607&lt;INT('Номенклатура'!$C$2),"Раньше даты начала учёта: НЕ учтено",IF(AND(C1607="Корректировка остатка",TRIM(G1607)=""),"Учтено: добавьте пояснение","ОК")))))))))))))</f>
        <v/>
      </c>
    </row>
    <row r="1608" spans="1:9" x14ac:dyDescent="0.25">
      <c r="A1608" s="16"/>
      <c r="B1608" s="13"/>
      <c r="C1608" s="13"/>
      <c r="D1608" s="14"/>
      <c r="E1608" s="17" t="str">
        <f>IF(OR(B1608="",SUMPRODUCT(--EXACT('Номенклатура'!$A$6:$A$205,B1608))&lt;&gt;1),"",INDEX('Номенклатура'!$D$6:$D$205,SUMPRODUCT(EXACT('Номенклатура'!$A$6:$A$205,B1608)*(ROW('Номенклатура'!$A$6:$A$205)-5)))&amp;"")</f>
        <v/>
      </c>
      <c r="F1608" s="18" t="str">
        <f>IF(OR(I1608="ОК",I1608="Учтено: добавьте пояснение"),IF(C1608="Приход",D1608,IF(C1608="Корректировка остатка",D1608,-D1608)),"")</f>
        <v/>
      </c>
      <c r="G1608" s="13"/>
      <c r="H1608" s="15" t="str">
        <f>IF(OR(B1608="",SUMPRODUCT(--EXACT('Номенклатура'!$A$6:$A$205,B1608))&lt;&gt;1),"",INDEX('Номенклатура'!$B$6:$B$205,SUMPRODUCT(EXACT('Номенклатура'!$A$6:$A$205,B1608)*(ROW('Номенклатура'!$A$6:$A$205)-5)))&amp;"")</f>
        <v/>
      </c>
      <c r="I1608" s="15" t="str">
        <f>IF(COUNTA(A1608:D1608,G1608)=0,"",IF(NOT(ISNUMBER(A1608)),"Укажите дату",IF(B1608="","Укажите код",IF(NOT(AND(ISTEXT(B1608),LEN(B1608)&gt;0,LEN(B1608)&lt;=30,ISNUMBER(FIND(LEFT(B1608,1),"ABCDEFGHIJKLMNOPQRSTUVWXYZ")),SUMPRODUCT((MID(B1608,{1,2,3,4,5,6,7,8,9,10,11,12,13,14,15,16,17,18,19,20,21,22,23,24,25,26,27,28,29,30},1)&lt;&gt;"")*ISERROR(FIND(MID(B1608,{1,2,3,4,5,6,7,8,9,10,11,12,13,14,15,16,17,18,19,20,21,22,23,24,25,26,27,28,29,30},1),"ABCDEFGHIJKLMNOPQRSTUVWXYZ0123456789-_")))=0,ISERROR(VALUE(B1608)))),"Недопустимый код: только латинские буквы A-Z в верхнем регистре, цифры, - и _; начало с буквы, до 30 символов (например MILK-001)",IF(SUMPRODUCT(--EXACT('Номенклатура'!$A$6:$A$205,B1608))=0,"Код не найден в номенклатуре",IF(SUMPRODUCT(--EXACT('Номенклатура'!$A$6:$A$205,B1608))&gt;1,"Код повторяется в номенклатуре",IF(ISNA(MATCH(C1608,{"Приход","Расход","Списание","Корректировка остатка"},0)),"Выберите тип операции",IF(NOT(ISNUMBER(D1608)),"Укажите количество",IF(D1608=0,"Количество не может быть 0",IF(AND(C1608&lt;&gt;"Корректировка остатка",D1608&lt;0),"Для этого типа количество положительное",IF(NOT(ISNUMBER('Номенклатура'!$C$2)),"Укажите дату начала учёта",IF(A1608&lt;INT('Номенклатура'!$C$2),"Раньше даты начала учёта: НЕ учтено",IF(AND(C1608="Корректировка остатка",TRIM(G1608)=""),"Учтено: добавьте пояснение","ОК")))))))))))))</f>
        <v/>
      </c>
    </row>
    <row r="1609" spans="1:9" x14ac:dyDescent="0.25">
      <c r="A1609" s="16"/>
      <c r="B1609" s="13"/>
      <c r="C1609" s="13"/>
      <c r="D1609" s="14"/>
      <c r="E1609" s="17" t="str">
        <f>IF(OR(B1609="",SUMPRODUCT(--EXACT('Номенклатура'!$A$6:$A$205,B1609))&lt;&gt;1),"",INDEX('Номенклатура'!$D$6:$D$205,SUMPRODUCT(EXACT('Номенклатура'!$A$6:$A$205,B1609)*(ROW('Номенклатура'!$A$6:$A$205)-5)))&amp;"")</f>
        <v/>
      </c>
      <c r="F1609" s="18" t="str">
        <f>IF(OR(I1609="ОК",I1609="Учтено: добавьте пояснение"),IF(C1609="Приход",D1609,IF(C1609="Корректировка остатка",D1609,-D1609)),"")</f>
        <v/>
      </c>
      <c r="G1609" s="13"/>
      <c r="H1609" s="15" t="str">
        <f>IF(OR(B1609="",SUMPRODUCT(--EXACT('Номенклатура'!$A$6:$A$205,B1609))&lt;&gt;1),"",INDEX('Номенклатура'!$B$6:$B$205,SUMPRODUCT(EXACT('Номенклатура'!$A$6:$A$205,B1609)*(ROW('Номенклатура'!$A$6:$A$205)-5)))&amp;"")</f>
        <v/>
      </c>
      <c r="I1609" s="15" t="str">
        <f>IF(COUNTA(A1609:D1609,G1609)=0,"",IF(NOT(ISNUMBER(A1609)),"Укажите дату",IF(B1609="","Укажите код",IF(NOT(AND(ISTEXT(B1609),LEN(B1609)&gt;0,LEN(B1609)&lt;=30,ISNUMBER(FIND(LEFT(B1609,1),"ABCDEFGHIJKLMNOPQRSTUVWXYZ")),SUMPRODUCT((MID(B1609,{1,2,3,4,5,6,7,8,9,10,11,12,13,14,15,16,17,18,19,20,21,22,23,24,25,26,27,28,29,30},1)&lt;&gt;"")*ISERROR(FIND(MID(B1609,{1,2,3,4,5,6,7,8,9,10,11,12,13,14,15,16,17,18,19,20,21,22,23,24,25,26,27,28,29,30},1),"ABCDEFGHIJKLMNOPQRSTUVWXYZ0123456789-_")))=0,ISERROR(VALUE(B1609)))),"Недопустимый код: только латинские буквы A-Z в верхнем регистре, цифры, - и _; начало с буквы, до 30 символов (например MILK-001)",IF(SUMPRODUCT(--EXACT('Номенклатура'!$A$6:$A$205,B1609))=0,"Код не найден в номенклатуре",IF(SUMPRODUCT(--EXACT('Номенклатура'!$A$6:$A$205,B1609))&gt;1,"Код повторяется в номенклатуре",IF(ISNA(MATCH(C1609,{"Приход","Расход","Списание","Корректировка остатка"},0)),"Выберите тип операции",IF(NOT(ISNUMBER(D1609)),"Укажите количество",IF(D1609=0,"Количество не может быть 0",IF(AND(C1609&lt;&gt;"Корректировка остатка",D1609&lt;0),"Для этого типа количество положительное",IF(NOT(ISNUMBER('Номенклатура'!$C$2)),"Укажите дату начала учёта",IF(A1609&lt;INT('Номенклатура'!$C$2),"Раньше даты начала учёта: НЕ учтено",IF(AND(C1609="Корректировка остатка",TRIM(G1609)=""),"Учтено: добавьте пояснение","ОК")))))))))))))</f>
        <v/>
      </c>
    </row>
    <row r="1610" spans="1:9" x14ac:dyDescent="0.25">
      <c r="A1610" s="16"/>
      <c r="B1610" s="13"/>
      <c r="C1610" s="13"/>
      <c r="D1610" s="14"/>
      <c r="E1610" s="17" t="str">
        <f>IF(OR(B1610="",SUMPRODUCT(--EXACT('Номенклатура'!$A$6:$A$205,B1610))&lt;&gt;1),"",INDEX('Номенклатура'!$D$6:$D$205,SUMPRODUCT(EXACT('Номенклатура'!$A$6:$A$205,B1610)*(ROW('Номенклатура'!$A$6:$A$205)-5)))&amp;"")</f>
        <v/>
      </c>
      <c r="F1610" s="18" t="str">
        <f>IF(OR(I1610="ОК",I1610="Учтено: добавьте пояснение"),IF(C1610="Приход",D1610,IF(C1610="Корректировка остатка",D1610,-D1610)),"")</f>
        <v/>
      </c>
      <c r="G1610" s="13"/>
      <c r="H1610" s="15" t="str">
        <f>IF(OR(B1610="",SUMPRODUCT(--EXACT('Номенклатура'!$A$6:$A$205,B1610))&lt;&gt;1),"",INDEX('Номенклатура'!$B$6:$B$205,SUMPRODUCT(EXACT('Номенклатура'!$A$6:$A$205,B1610)*(ROW('Номенклатура'!$A$6:$A$205)-5)))&amp;"")</f>
        <v/>
      </c>
      <c r="I1610" s="15" t="str">
        <f>IF(COUNTA(A1610:D1610,G1610)=0,"",IF(NOT(ISNUMBER(A1610)),"Укажите дату",IF(B1610="","Укажите код",IF(NOT(AND(ISTEXT(B1610),LEN(B1610)&gt;0,LEN(B1610)&lt;=30,ISNUMBER(FIND(LEFT(B1610,1),"ABCDEFGHIJKLMNOPQRSTUVWXYZ")),SUMPRODUCT((MID(B1610,{1,2,3,4,5,6,7,8,9,10,11,12,13,14,15,16,17,18,19,20,21,22,23,24,25,26,27,28,29,30},1)&lt;&gt;"")*ISERROR(FIND(MID(B1610,{1,2,3,4,5,6,7,8,9,10,11,12,13,14,15,16,17,18,19,20,21,22,23,24,25,26,27,28,29,30},1),"ABCDEFGHIJKLMNOPQRSTUVWXYZ0123456789-_")))=0,ISERROR(VALUE(B1610)))),"Недопустимый код: только латинские буквы A-Z в верхнем регистре, цифры, - и _; начало с буквы, до 30 символов (например MILK-001)",IF(SUMPRODUCT(--EXACT('Номенклатура'!$A$6:$A$205,B1610))=0,"Код не найден в номенклатуре",IF(SUMPRODUCT(--EXACT('Номенклатура'!$A$6:$A$205,B1610))&gt;1,"Код повторяется в номенклатуре",IF(ISNA(MATCH(C1610,{"Приход","Расход","Списание","Корректировка остатка"},0)),"Выберите тип операции",IF(NOT(ISNUMBER(D1610)),"Укажите количество",IF(D1610=0,"Количество не может быть 0",IF(AND(C1610&lt;&gt;"Корректировка остатка",D1610&lt;0),"Для этого типа количество положительное",IF(NOT(ISNUMBER('Номенклатура'!$C$2)),"Укажите дату начала учёта",IF(A1610&lt;INT('Номенклатура'!$C$2),"Раньше даты начала учёта: НЕ учтено",IF(AND(C1610="Корректировка остатка",TRIM(G1610)=""),"Учтено: добавьте пояснение","ОК")))))))))))))</f>
        <v/>
      </c>
    </row>
    <row r="1611" spans="1:9" x14ac:dyDescent="0.25">
      <c r="A1611" s="16"/>
      <c r="B1611" s="13"/>
      <c r="C1611" s="13"/>
      <c r="D1611" s="14"/>
      <c r="E1611" s="17" t="str">
        <f>IF(OR(B1611="",SUMPRODUCT(--EXACT('Номенклатура'!$A$6:$A$205,B1611))&lt;&gt;1),"",INDEX('Номенклатура'!$D$6:$D$205,SUMPRODUCT(EXACT('Номенклатура'!$A$6:$A$205,B1611)*(ROW('Номенклатура'!$A$6:$A$205)-5)))&amp;"")</f>
        <v/>
      </c>
      <c r="F1611" s="18" t="str">
        <f>IF(OR(I1611="ОК",I1611="Учтено: добавьте пояснение"),IF(C1611="Приход",D1611,IF(C1611="Корректировка остатка",D1611,-D1611)),"")</f>
        <v/>
      </c>
      <c r="G1611" s="13"/>
      <c r="H1611" s="15" t="str">
        <f>IF(OR(B1611="",SUMPRODUCT(--EXACT('Номенклатура'!$A$6:$A$205,B1611))&lt;&gt;1),"",INDEX('Номенклатура'!$B$6:$B$205,SUMPRODUCT(EXACT('Номенклатура'!$A$6:$A$205,B1611)*(ROW('Номенклатура'!$A$6:$A$205)-5)))&amp;"")</f>
        <v/>
      </c>
      <c r="I1611" s="15" t="str">
        <f>IF(COUNTA(A1611:D1611,G1611)=0,"",IF(NOT(ISNUMBER(A1611)),"Укажите дату",IF(B1611="","Укажите код",IF(NOT(AND(ISTEXT(B1611),LEN(B1611)&gt;0,LEN(B1611)&lt;=30,ISNUMBER(FIND(LEFT(B1611,1),"ABCDEFGHIJKLMNOPQRSTUVWXYZ")),SUMPRODUCT((MID(B1611,{1,2,3,4,5,6,7,8,9,10,11,12,13,14,15,16,17,18,19,20,21,22,23,24,25,26,27,28,29,30},1)&lt;&gt;"")*ISERROR(FIND(MID(B1611,{1,2,3,4,5,6,7,8,9,10,11,12,13,14,15,16,17,18,19,20,21,22,23,24,25,26,27,28,29,30},1),"ABCDEFGHIJKLMNOPQRSTUVWXYZ0123456789-_")))=0,ISERROR(VALUE(B1611)))),"Недопустимый код: только латинские буквы A-Z в верхнем регистре, цифры, - и _; начало с буквы, до 30 символов (например MILK-001)",IF(SUMPRODUCT(--EXACT('Номенклатура'!$A$6:$A$205,B1611))=0,"Код не найден в номенклатуре",IF(SUMPRODUCT(--EXACT('Номенклатура'!$A$6:$A$205,B1611))&gt;1,"Код повторяется в номенклатуре",IF(ISNA(MATCH(C1611,{"Приход","Расход","Списание","Корректировка остатка"},0)),"Выберите тип операции",IF(NOT(ISNUMBER(D1611)),"Укажите количество",IF(D1611=0,"Количество не может быть 0",IF(AND(C1611&lt;&gt;"Корректировка остатка",D1611&lt;0),"Для этого типа количество положительное",IF(NOT(ISNUMBER('Номенклатура'!$C$2)),"Укажите дату начала учёта",IF(A1611&lt;INT('Номенклатура'!$C$2),"Раньше даты начала учёта: НЕ учтено",IF(AND(C1611="Корректировка остатка",TRIM(G1611)=""),"Учтено: добавьте пояснение","ОК")))))))))))))</f>
        <v/>
      </c>
    </row>
    <row r="1612" spans="1:9" x14ac:dyDescent="0.25">
      <c r="A1612" s="16"/>
      <c r="B1612" s="13"/>
      <c r="C1612" s="13"/>
      <c r="D1612" s="14"/>
      <c r="E1612" s="17" t="str">
        <f>IF(OR(B1612="",SUMPRODUCT(--EXACT('Номенклатура'!$A$6:$A$205,B1612))&lt;&gt;1),"",INDEX('Номенклатура'!$D$6:$D$205,SUMPRODUCT(EXACT('Номенклатура'!$A$6:$A$205,B1612)*(ROW('Номенклатура'!$A$6:$A$205)-5)))&amp;"")</f>
        <v/>
      </c>
      <c r="F1612" s="18" t="str">
        <f>IF(OR(I1612="ОК",I1612="Учтено: добавьте пояснение"),IF(C1612="Приход",D1612,IF(C1612="Корректировка остатка",D1612,-D1612)),"")</f>
        <v/>
      </c>
      <c r="G1612" s="13"/>
      <c r="H1612" s="15" t="str">
        <f>IF(OR(B1612="",SUMPRODUCT(--EXACT('Номенклатура'!$A$6:$A$205,B1612))&lt;&gt;1),"",INDEX('Номенклатура'!$B$6:$B$205,SUMPRODUCT(EXACT('Номенклатура'!$A$6:$A$205,B1612)*(ROW('Номенклатура'!$A$6:$A$205)-5)))&amp;"")</f>
        <v/>
      </c>
      <c r="I1612" s="15" t="str">
        <f>IF(COUNTA(A1612:D1612,G1612)=0,"",IF(NOT(ISNUMBER(A1612)),"Укажите дату",IF(B1612="","Укажите код",IF(NOT(AND(ISTEXT(B1612),LEN(B1612)&gt;0,LEN(B1612)&lt;=30,ISNUMBER(FIND(LEFT(B1612,1),"ABCDEFGHIJKLMNOPQRSTUVWXYZ")),SUMPRODUCT((MID(B1612,{1,2,3,4,5,6,7,8,9,10,11,12,13,14,15,16,17,18,19,20,21,22,23,24,25,26,27,28,29,30},1)&lt;&gt;"")*ISERROR(FIND(MID(B1612,{1,2,3,4,5,6,7,8,9,10,11,12,13,14,15,16,17,18,19,20,21,22,23,24,25,26,27,28,29,30},1),"ABCDEFGHIJKLMNOPQRSTUVWXYZ0123456789-_")))=0,ISERROR(VALUE(B1612)))),"Недопустимый код: только латинские буквы A-Z в верхнем регистре, цифры, - и _; начало с буквы, до 30 символов (например MILK-001)",IF(SUMPRODUCT(--EXACT('Номенклатура'!$A$6:$A$205,B1612))=0,"Код не найден в номенклатуре",IF(SUMPRODUCT(--EXACT('Номенклатура'!$A$6:$A$205,B1612))&gt;1,"Код повторяется в номенклатуре",IF(ISNA(MATCH(C1612,{"Приход","Расход","Списание","Корректировка остатка"},0)),"Выберите тип операции",IF(NOT(ISNUMBER(D1612)),"Укажите количество",IF(D1612=0,"Количество не может быть 0",IF(AND(C1612&lt;&gt;"Корректировка остатка",D1612&lt;0),"Для этого типа количество положительное",IF(NOT(ISNUMBER('Номенклатура'!$C$2)),"Укажите дату начала учёта",IF(A1612&lt;INT('Номенклатура'!$C$2),"Раньше даты начала учёта: НЕ учтено",IF(AND(C1612="Корректировка остатка",TRIM(G1612)=""),"Учтено: добавьте пояснение","ОК")))))))))))))</f>
        <v/>
      </c>
    </row>
    <row r="1613" spans="1:9" x14ac:dyDescent="0.25">
      <c r="A1613" s="16"/>
      <c r="B1613" s="13"/>
      <c r="C1613" s="13"/>
      <c r="D1613" s="14"/>
      <c r="E1613" s="17" t="str">
        <f>IF(OR(B1613="",SUMPRODUCT(--EXACT('Номенклатура'!$A$6:$A$205,B1613))&lt;&gt;1),"",INDEX('Номенклатура'!$D$6:$D$205,SUMPRODUCT(EXACT('Номенклатура'!$A$6:$A$205,B1613)*(ROW('Номенклатура'!$A$6:$A$205)-5)))&amp;"")</f>
        <v/>
      </c>
      <c r="F1613" s="18" t="str">
        <f>IF(OR(I1613="ОК",I1613="Учтено: добавьте пояснение"),IF(C1613="Приход",D1613,IF(C1613="Корректировка остатка",D1613,-D1613)),"")</f>
        <v/>
      </c>
      <c r="G1613" s="13"/>
      <c r="H1613" s="15" t="str">
        <f>IF(OR(B1613="",SUMPRODUCT(--EXACT('Номенклатура'!$A$6:$A$205,B1613))&lt;&gt;1),"",INDEX('Номенклатура'!$B$6:$B$205,SUMPRODUCT(EXACT('Номенклатура'!$A$6:$A$205,B1613)*(ROW('Номенклатура'!$A$6:$A$205)-5)))&amp;"")</f>
        <v/>
      </c>
      <c r="I1613" s="15" t="str">
        <f>IF(COUNTA(A1613:D1613,G1613)=0,"",IF(NOT(ISNUMBER(A1613)),"Укажите дату",IF(B1613="","Укажите код",IF(NOT(AND(ISTEXT(B1613),LEN(B1613)&gt;0,LEN(B1613)&lt;=30,ISNUMBER(FIND(LEFT(B1613,1),"ABCDEFGHIJKLMNOPQRSTUVWXYZ")),SUMPRODUCT((MID(B1613,{1,2,3,4,5,6,7,8,9,10,11,12,13,14,15,16,17,18,19,20,21,22,23,24,25,26,27,28,29,30},1)&lt;&gt;"")*ISERROR(FIND(MID(B1613,{1,2,3,4,5,6,7,8,9,10,11,12,13,14,15,16,17,18,19,20,21,22,23,24,25,26,27,28,29,30},1),"ABCDEFGHIJKLMNOPQRSTUVWXYZ0123456789-_")))=0,ISERROR(VALUE(B1613)))),"Недопустимый код: только латинские буквы A-Z в верхнем регистре, цифры, - и _; начало с буквы, до 30 символов (например MILK-001)",IF(SUMPRODUCT(--EXACT('Номенклатура'!$A$6:$A$205,B1613))=0,"Код не найден в номенклатуре",IF(SUMPRODUCT(--EXACT('Номенклатура'!$A$6:$A$205,B1613))&gt;1,"Код повторяется в номенклатуре",IF(ISNA(MATCH(C1613,{"Приход","Расход","Списание","Корректировка остатка"},0)),"Выберите тип операции",IF(NOT(ISNUMBER(D1613)),"Укажите количество",IF(D1613=0,"Количество не может быть 0",IF(AND(C1613&lt;&gt;"Корректировка остатка",D1613&lt;0),"Для этого типа количество положительное",IF(NOT(ISNUMBER('Номенклатура'!$C$2)),"Укажите дату начала учёта",IF(A1613&lt;INT('Номенклатура'!$C$2),"Раньше даты начала учёта: НЕ учтено",IF(AND(C1613="Корректировка остатка",TRIM(G1613)=""),"Учтено: добавьте пояснение","ОК")))))))))))))</f>
        <v/>
      </c>
    </row>
    <row r="1614" spans="1:9" x14ac:dyDescent="0.25">
      <c r="A1614" s="16"/>
      <c r="B1614" s="13"/>
      <c r="C1614" s="13"/>
      <c r="D1614" s="14"/>
      <c r="E1614" s="17" t="str">
        <f>IF(OR(B1614="",SUMPRODUCT(--EXACT('Номенклатура'!$A$6:$A$205,B1614))&lt;&gt;1),"",INDEX('Номенклатура'!$D$6:$D$205,SUMPRODUCT(EXACT('Номенклатура'!$A$6:$A$205,B1614)*(ROW('Номенклатура'!$A$6:$A$205)-5)))&amp;"")</f>
        <v/>
      </c>
      <c r="F1614" s="18" t="str">
        <f>IF(OR(I1614="ОК",I1614="Учтено: добавьте пояснение"),IF(C1614="Приход",D1614,IF(C1614="Корректировка остатка",D1614,-D1614)),"")</f>
        <v/>
      </c>
      <c r="G1614" s="13"/>
      <c r="H1614" s="15" t="str">
        <f>IF(OR(B1614="",SUMPRODUCT(--EXACT('Номенклатура'!$A$6:$A$205,B1614))&lt;&gt;1),"",INDEX('Номенклатура'!$B$6:$B$205,SUMPRODUCT(EXACT('Номенклатура'!$A$6:$A$205,B1614)*(ROW('Номенклатура'!$A$6:$A$205)-5)))&amp;"")</f>
        <v/>
      </c>
      <c r="I1614" s="15" t="str">
        <f>IF(COUNTA(A1614:D1614,G1614)=0,"",IF(NOT(ISNUMBER(A1614)),"Укажите дату",IF(B1614="","Укажите код",IF(NOT(AND(ISTEXT(B1614),LEN(B1614)&gt;0,LEN(B1614)&lt;=30,ISNUMBER(FIND(LEFT(B1614,1),"ABCDEFGHIJKLMNOPQRSTUVWXYZ")),SUMPRODUCT((MID(B1614,{1,2,3,4,5,6,7,8,9,10,11,12,13,14,15,16,17,18,19,20,21,22,23,24,25,26,27,28,29,30},1)&lt;&gt;"")*ISERROR(FIND(MID(B1614,{1,2,3,4,5,6,7,8,9,10,11,12,13,14,15,16,17,18,19,20,21,22,23,24,25,26,27,28,29,30},1),"ABCDEFGHIJKLMNOPQRSTUVWXYZ0123456789-_")))=0,ISERROR(VALUE(B1614)))),"Недопустимый код: только латинские буквы A-Z в верхнем регистре, цифры, - и _; начало с буквы, до 30 символов (например MILK-001)",IF(SUMPRODUCT(--EXACT('Номенклатура'!$A$6:$A$205,B1614))=0,"Код не найден в номенклатуре",IF(SUMPRODUCT(--EXACT('Номенклатура'!$A$6:$A$205,B1614))&gt;1,"Код повторяется в номенклатуре",IF(ISNA(MATCH(C1614,{"Приход","Расход","Списание","Корректировка остатка"},0)),"Выберите тип операции",IF(NOT(ISNUMBER(D1614)),"Укажите количество",IF(D1614=0,"Количество не может быть 0",IF(AND(C1614&lt;&gt;"Корректировка остатка",D1614&lt;0),"Для этого типа количество положительное",IF(NOT(ISNUMBER('Номенклатура'!$C$2)),"Укажите дату начала учёта",IF(A1614&lt;INT('Номенклатура'!$C$2),"Раньше даты начала учёта: НЕ учтено",IF(AND(C1614="Корректировка остатка",TRIM(G1614)=""),"Учтено: добавьте пояснение","ОК")))))))))))))</f>
        <v/>
      </c>
    </row>
    <row r="1615" spans="1:9" x14ac:dyDescent="0.25">
      <c r="A1615" s="16"/>
      <c r="B1615" s="13"/>
      <c r="C1615" s="13"/>
      <c r="D1615" s="14"/>
      <c r="E1615" s="17" t="str">
        <f>IF(OR(B1615="",SUMPRODUCT(--EXACT('Номенклатура'!$A$6:$A$205,B1615))&lt;&gt;1),"",INDEX('Номенклатура'!$D$6:$D$205,SUMPRODUCT(EXACT('Номенклатура'!$A$6:$A$205,B1615)*(ROW('Номенклатура'!$A$6:$A$205)-5)))&amp;"")</f>
        <v/>
      </c>
      <c r="F1615" s="18" t="str">
        <f>IF(OR(I1615="ОК",I1615="Учтено: добавьте пояснение"),IF(C1615="Приход",D1615,IF(C1615="Корректировка остатка",D1615,-D1615)),"")</f>
        <v/>
      </c>
      <c r="G1615" s="13"/>
      <c r="H1615" s="15" t="str">
        <f>IF(OR(B1615="",SUMPRODUCT(--EXACT('Номенклатура'!$A$6:$A$205,B1615))&lt;&gt;1),"",INDEX('Номенклатура'!$B$6:$B$205,SUMPRODUCT(EXACT('Номенклатура'!$A$6:$A$205,B1615)*(ROW('Номенклатура'!$A$6:$A$205)-5)))&amp;"")</f>
        <v/>
      </c>
      <c r="I1615" s="15" t="str">
        <f>IF(COUNTA(A1615:D1615,G1615)=0,"",IF(NOT(ISNUMBER(A1615)),"Укажите дату",IF(B1615="","Укажите код",IF(NOT(AND(ISTEXT(B1615),LEN(B1615)&gt;0,LEN(B1615)&lt;=30,ISNUMBER(FIND(LEFT(B1615,1),"ABCDEFGHIJKLMNOPQRSTUVWXYZ")),SUMPRODUCT((MID(B1615,{1,2,3,4,5,6,7,8,9,10,11,12,13,14,15,16,17,18,19,20,21,22,23,24,25,26,27,28,29,30},1)&lt;&gt;"")*ISERROR(FIND(MID(B1615,{1,2,3,4,5,6,7,8,9,10,11,12,13,14,15,16,17,18,19,20,21,22,23,24,25,26,27,28,29,30},1),"ABCDEFGHIJKLMNOPQRSTUVWXYZ0123456789-_")))=0,ISERROR(VALUE(B1615)))),"Недопустимый код: только латинские буквы A-Z в верхнем регистре, цифры, - и _; начало с буквы, до 30 символов (например MILK-001)",IF(SUMPRODUCT(--EXACT('Номенклатура'!$A$6:$A$205,B1615))=0,"Код не найден в номенклатуре",IF(SUMPRODUCT(--EXACT('Номенклатура'!$A$6:$A$205,B1615))&gt;1,"Код повторяется в номенклатуре",IF(ISNA(MATCH(C1615,{"Приход","Расход","Списание","Корректировка остатка"},0)),"Выберите тип операции",IF(NOT(ISNUMBER(D1615)),"Укажите количество",IF(D1615=0,"Количество не может быть 0",IF(AND(C1615&lt;&gt;"Корректировка остатка",D1615&lt;0),"Для этого типа количество положительное",IF(NOT(ISNUMBER('Номенклатура'!$C$2)),"Укажите дату начала учёта",IF(A1615&lt;INT('Номенклатура'!$C$2),"Раньше даты начала учёта: НЕ учтено",IF(AND(C1615="Корректировка остатка",TRIM(G1615)=""),"Учтено: добавьте пояснение","ОК")))))))))))))</f>
        <v/>
      </c>
    </row>
    <row r="1616" spans="1:9" x14ac:dyDescent="0.25">
      <c r="A1616" s="16"/>
      <c r="B1616" s="13"/>
      <c r="C1616" s="13"/>
      <c r="D1616" s="14"/>
      <c r="E1616" s="17" t="str">
        <f>IF(OR(B1616="",SUMPRODUCT(--EXACT('Номенклатура'!$A$6:$A$205,B1616))&lt;&gt;1),"",INDEX('Номенклатура'!$D$6:$D$205,SUMPRODUCT(EXACT('Номенклатура'!$A$6:$A$205,B1616)*(ROW('Номенклатура'!$A$6:$A$205)-5)))&amp;"")</f>
        <v/>
      </c>
      <c r="F1616" s="18" t="str">
        <f>IF(OR(I1616="ОК",I1616="Учтено: добавьте пояснение"),IF(C1616="Приход",D1616,IF(C1616="Корректировка остатка",D1616,-D1616)),"")</f>
        <v/>
      </c>
      <c r="G1616" s="13"/>
      <c r="H1616" s="15" t="str">
        <f>IF(OR(B1616="",SUMPRODUCT(--EXACT('Номенклатура'!$A$6:$A$205,B1616))&lt;&gt;1),"",INDEX('Номенклатура'!$B$6:$B$205,SUMPRODUCT(EXACT('Номенклатура'!$A$6:$A$205,B1616)*(ROW('Номенклатура'!$A$6:$A$205)-5)))&amp;"")</f>
        <v/>
      </c>
      <c r="I1616" s="15" t="str">
        <f>IF(COUNTA(A1616:D1616,G1616)=0,"",IF(NOT(ISNUMBER(A1616)),"Укажите дату",IF(B1616="","Укажите код",IF(NOT(AND(ISTEXT(B1616),LEN(B1616)&gt;0,LEN(B1616)&lt;=30,ISNUMBER(FIND(LEFT(B1616,1),"ABCDEFGHIJKLMNOPQRSTUVWXYZ")),SUMPRODUCT((MID(B1616,{1,2,3,4,5,6,7,8,9,10,11,12,13,14,15,16,17,18,19,20,21,22,23,24,25,26,27,28,29,30},1)&lt;&gt;"")*ISERROR(FIND(MID(B1616,{1,2,3,4,5,6,7,8,9,10,11,12,13,14,15,16,17,18,19,20,21,22,23,24,25,26,27,28,29,30},1),"ABCDEFGHIJKLMNOPQRSTUVWXYZ0123456789-_")))=0,ISERROR(VALUE(B1616)))),"Недопустимый код: только латинские буквы A-Z в верхнем регистре, цифры, - и _; начало с буквы, до 30 символов (например MILK-001)",IF(SUMPRODUCT(--EXACT('Номенклатура'!$A$6:$A$205,B1616))=0,"Код не найден в номенклатуре",IF(SUMPRODUCT(--EXACT('Номенклатура'!$A$6:$A$205,B1616))&gt;1,"Код повторяется в номенклатуре",IF(ISNA(MATCH(C1616,{"Приход","Расход","Списание","Корректировка остатка"},0)),"Выберите тип операции",IF(NOT(ISNUMBER(D1616)),"Укажите количество",IF(D1616=0,"Количество не может быть 0",IF(AND(C1616&lt;&gt;"Корректировка остатка",D1616&lt;0),"Для этого типа количество положительное",IF(NOT(ISNUMBER('Номенклатура'!$C$2)),"Укажите дату начала учёта",IF(A1616&lt;INT('Номенклатура'!$C$2),"Раньше даты начала учёта: НЕ учтено",IF(AND(C1616="Корректировка остатка",TRIM(G1616)=""),"Учтено: добавьте пояснение","ОК")))))))))))))</f>
        <v/>
      </c>
    </row>
    <row r="1617" spans="1:9" x14ac:dyDescent="0.25">
      <c r="A1617" s="16"/>
      <c r="B1617" s="13"/>
      <c r="C1617" s="13"/>
      <c r="D1617" s="14"/>
      <c r="E1617" s="17" t="str">
        <f>IF(OR(B1617="",SUMPRODUCT(--EXACT('Номенклатура'!$A$6:$A$205,B1617))&lt;&gt;1),"",INDEX('Номенклатура'!$D$6:$D$205,SUMPRODUCT(EXACT('Номенклатура'!$A$6:$A$205,B1617)*(ROW('Номенклатура'!$A$6:$A$205)-5)))&amp;"")</f>
        <v/>
      </c>
      <c r="F1617" s="18" t="str">
        <f>IF(OR(I1617="ОК",I1617="Учтено: добавьте пояснение"),IF(C1617="Приход",D1617,IF(C1617="Корректировка остатка",D1617,-D1617)),"")</f>
        <v/>
      </c>
      <c r="G1617" s="13"/>
      <c r="H1617" s="15" t="str">
        <f>IF(OR(B1617="",SUMPRODUCT(--EXACT('Номенклатура'!$A$6:$A$205,B1617))&lt;&gt;1),"",INDEX('Номенклатура'!$B$6:$B$205,SUMPRODUCT(EXACT('Номенклатура'!$A$6:$A$205,B1617)*(ROW('Номенклатура'!$A$6:$A$205)-5)))&amp;"")</f>
        <v/>
      </c>
      <c r="I1617" s="15" t="str">
        <f>IF(COUNTA(A1617:D1617,G1617)=0,"",IF(NOT(ISNUMBER(A1617)),"Укажите дату",IF(B1617="","Укажите код",IF(NOT(AND(ISTEXT(B1617),LEN(B1617)&gt;0,LEN(B1617)&lt;=30,ISNUMBER(FIND(LEFT(B1617,1),"ABCDEFGHIJKLMNOPQRSTUVWXYZ")),SUMPRODUCT((MID(B1617,{1,2,3,4,5,6,7,8,9,10,11,12,13,14,15,16,17,18,19,20,21,22,23,24,25,26,27,28,29,30},1)&lt;&gt;"")*ISERROR(FIND(MID(B1617,{1,2,3,4,5,6,7,8,9,10,11,12,13,14,15,16,17,18,19,20,21,22,23,24,25,26,27,28,29,30},1),"ABCDEFGHIJKLMNOPQRSTUVWXYZ0123456789-_")))=0,ISERROR(VALUE(B1617)))),"Недопустимый код: только латинские буквы A-Z в верхнем регистре, цифры, - и _; начало с буквы, до 30 символов (например MILK-001)",IF(SUMPRODUCT(--EXACT('Номенклатура'!$A$6:$A$205,B1617))=0,"Код не найден в номенклатуре",IF(SUMPRODUCT(--EXACT('Номенклатура'!$A$6:$A$205,B1617))&gt;1,"Код повторяется в номенклатуре",IF(ISNA(MATCH(C1617,{"Приход","Расход","Списание","Корректировка остатка"},0)),"Выберите тип операции",IF(NOT(ISNUMBER(D1617)),"Укажите количество",IF(D1617=0,"Количество не может быть 0",IF(AND(C1617&lt;&gt;"Корректировка остатка",D1617&lt;0),"Для этого типа количество положительное",IF(NOT(ISNUMBER('Номенклатура'!$C$2)),"Укажите дату начала учёта",IF(A1617&lt;INT('Номенклатура'!$C$2),"Раньше даты начала учёта: НЕ учтено",IF(AND(C1617="Корректировка остатка",TRIM(G1617)=""),"Учтено: добавьте пояснение","ОК")))))))))))))</f>
        <v/>
      </c>
    </row>
    <row r="1618" spans="1:9" x14ac:dyDescent="0.25">
      <c r="A1618" s="16"/>
      <c r="B1618" s="13"/>
      <c r="C1618" s="13"/>
      <c r="D1618" s="14"/>
      <c r="E1618" s="17" t="str">
        <f>IF(OR(B1618="",SUMPRODUCT(--EXACT('Номенклатура'!$A$6:$A$205,B1618))&lt;&gt;1),"",INDEX('Номенклатура'!$D$6:$D$205,SUMPRODUCT(EXACT('Номенклатура'!$A$6:$A$205,B1618)*(ROW('Номенклатура'!$A$6:$A$205)-5)))&amp;"")</f>
        <v/>
      </c>
      <c r="F1618" s="18" t="str">
        <f>IF(OR(I1618="ОК",I1618="Учтено: добавьте пояснение"),IF(C1618="Приход",D1618,IF(C1618="Корректировка остатка",D1618,-D1618)),"")</f>
        <v/>
      </c>
      <c r="G1618" s="13"/>
      <c r="H1618" s="15" t="str">
        <f>IF(OR(B1618="",SUMPRODUCT(--EXACT('Номенклатура'!$A$6:$A$205,B1618))&lt;&gt;1),"",INDEX('Номенклатура'!$B$6:$B$205,SUMPRODUCT(EXACT('Номенклатура'!$A$6:$A$205,B1618)*(ROW('Номенклатура'!$A$6:$A$205)-5)))&amp;"")</f>
        <v/>
      </c>
      <c r="I1618" s="15" t="str">
        <f>IF(COUNTA(A1618:D1618,G1618)=0,"",IF(NOT(ISNUMBER(A1618)),"Укажите дату",IF(B1618="","Укажите код",IF(NOT(AND(ISTEXT(B1618),LEN(B1618)&gt;0,LEN(B1618)&lt;=30,ISNUMBER(FIND(LEFT(B1618,1),"ABCDEFGHIJKLMNOPQRSTUVWXYZ")),SUMPRODUCT((MID(B1618,{1,2,3,4,5,6,7,8,9,10,11,12,13,14,15,16,17,18,19,20,21,22,23,24,25,26,27,28,29,30},1)&lt;&gt;"")*ISERROR(FIND(MID(B1618,{1,2,3,4,5,6,7,8,9,10,11,12,13,14,15,16,17,18,19,20,21,22,23,24,25,26,27,28,29,30},1),"ABCDEFGHIJKLMNOPQRSTUVWXYZ0123456789-_")))=0,ISERROR(VALUE(B1618)))),"Недопустимый код: только латинские буквы A-Z в верхнем регистре, цифры, - и _; начало с буквы, до 30 символов (например MILK-001)",IF(SUMPRODUCT(--EXACT('Номенклатура'!$A$6:$A$205,B1618))=0,"Код не найден в номенклатуре",IF(SUMPRODUCT(--EXACT('Номенклатура'!$A$6:$A$205,B1618))&gt;1,"Код повторяется в номенклатуре",IF(ISNA(MATCH(C1618,{"Приход","Расход","Списание","Корректировка остатка"},0)),"Выберите тип операции",IF(NOT(ISNUMBER(D1618)),"Укажите количество",IF(D1618=0,"Количество не может быть 0",IF(AND(C1618&lt;&gt;"Корректировка остатка",D1618&lt;0),"Для этого типа количество положительное",IF(NOT(ISNUMBER('Номенклатура'!$C$2)),"Укажите дату начала учёта",IF(A1618&lt;INT('Номенклатура'!$C$2),"Раньше даты начала учёта: НЕ учтено",IF(AND(C1618="Корректировка остатка",TRIM(G1618)=""),"Учтено: добавьте пояснение","ОК")))))))))))))</f>
        <v/>
      </c>
    </row>
    <row r="1619" spans="1:9" x14ac:dyDescent="0.25">
      <c r="A1619" s="16"/>
      <c r="B1619" s="13"/>
      <c r="C1619" s="13"/>
      <c r="D1619" s="14"/>
      <c r="E1619" s="17" t="str">
        <f>IF(OR(B1619="",SUMPRODUCT(--EXACT('Номенклатура'!$A$6:$A$205,B1619))&lt;&gt;1),"",INDEX('Номенклатура'!$D$6:$D$205,SUMPRODUCT(EXACT('Номенклатура'!$A$6:$A$205,B1619)*(ROW('Номенклатура'!$A$6:$A$205)-5)))&amp;"")</f>
        <v/>
      </c>
      <c r="F1619" s="18" t="str">
        <f>IF(OR(I1619="ОК",I1619="Учтено: добавьте пояснение"),IF(C1619="Приход",D1619,IF(C1619="Корректировка остатка",D1619,-D1619)),"")</f>
        <v/>
      </c>
      <c r="G1619" s="13"/>
      <c r="H1619" s="15" t="str">
        <f>IF(OR(B1619="",SUMPRODUCT(--EXACT('Номенклатура'!$A$6:$A$205,B1619))&lt;&gt;1),"",INDEX('Номенклатура'!$B$6:$B$205,SUMPRODUCT(EXACT('Номенклатура'!$A$6:$A$205,B1619)*(ROW('Номенклатура'!$A$6:$A$205)-5)))&amp;"")</f>
        <v/>
      </c>
      <c r="I1619" s="15" t="str">
        <f>IF(COUNTA(A1619:D1619,G1619)=0,"",IF(NOT(ISNUMBER(A1619)),"Укажите дату",IF(B1619="","Укажите код",IF(NOT(AND(ISTEXT(B1619),LEN(B1619)&gt;0,LEN(B1619)&lt;=30,ISNUMBER(FIND(LEFT(B1619,1),"ABCDEFGHIJKLMNOPQRSTUVWXYZ")),SUMPRODUCT((MID(B1619,{1,2,3,4,5,6,7,8,9,10,11,12,13,14,15,16,17,18,19,20,21,22,23,24,25,26,27,28,29,30},1)&lt;&gt;"")*ISERROR(FIND(MID(B1619,{1,2,3,4,5,6,7,8,9,10,11,12,13,14,15,16,17,18,19,20,21,22,23,24,25,26,27,28,29,30},1),"ABCDEFGHIJKLMNOPQRSTUVWXYZ0123456789-_")))=0,ISERROR(VALUE(B1619)))),"Недопустимый код: только латинские буквы A-Z в верхнем регистре, цифры, - и _; начало с буквы, до 30 символов (например MILK-001)",IF(SUMPRODUCT(--EXACT('Номенклатура'!$A$6:$A$205,B1619))=0,"Код не найден в номенклатуре",IF(SUMPRODUCT(--EXACT('Номенклатура'!$A$6:$A$205,B1619))&gt;1,"Код повторяется в номенклатуре",IF(ISNA(MATCH(C1619,{"Приход","Расход","Списание","Корректировка остатка"},0)),"Выберите тип операции",IF(NOT(ISNUMBER(D1619)),"Укажите количество",IF(D1619=0,"Количество не может быть 0",IF(AND(C1619&lt;&gt;"Корректировка остатка",D1619&lt;0),"Для этого типа количество положительное",IF(NOT(ISNUMBER('Номенклатура'!$C$2)),"Укажите дату начала учёта",IF(A1619&lt;INT('Номенклатура'!$C$2),"Раньше даты начала учёта: НЕ учтено",IF(AND(C1619="Корректировка остатка",TRIM(G1619)=""),"Учтено: добавьте пояснение","ОК")))))))))))))</f>
        <v/>
      </c>
    </row>
    <row r="1620" spans="1:9" x14ac:dyDescent="0.25">
      <c r="A1620" s="16"/>
      <c r="B1620" s="13"/>
      <c r="C1620" s="13"/>
      <c r="D1620" s="14"/>
      <c r="E1620" s="17" t="str">
        <f>IF(OR(B1620="",SUMPRODUCT(--EXACT('Номенклатура'!$A$6:$A$205,B1620))&lt;&gt;1),"",INDEX('Номенклатура'!$D$6:$D$205,SUMPRODUCT(EXACT('Номенклатура'!$A$6:$A$205,B1620)*(ROW('Номенклатура'!$A$6:$A$205)-5)))&amp;"")</f>
        <v/>
      </c>
      <c r="F1620" s="18" t="str">
        <f>IF(OR(I1620="ОК",I1620="Учтено: добавьте пояснение"),IF(C1620="Приход",D1620,IF(C1620="Корректировка остатка",D1620,-D1620)),"")</f>
        <v/>
      </c>
      <c r="G1620" s="13"/>
      <c r="H1620" s="15" t="str">
        <f>IF(OR(B1620="",SUMPRODUCT(--EXACT('Номенклатура'!$A$6:$A$205,B1620))&lt;&gt;1),"",INDEX('Номенклатура'!$B$6:$B$205,SUMPRODUCT(EXACT('Номенклатура'!$A$6:$A$205,B1620)*(ROW('Номенклатура'!$A$6:$A$205)-5)))&amp;"")</f>
        <v/>
      </c>
      <c r="I1620" s="15" t="str">
        <f>IF(COUNTA(A1620:D1620,G1620)=0,"",IF(NOT(ISNUMBER(A1620)),"Укажите дату",IF(B1620="","Укажите код",IF(NOT(AND(ISTEXT(B1620),LEN(B1620)&gt;0,LEN(B1620)&lt;=30,ISNUMBER(FIND(LEFT(B1620,1),"ABCDEFGHIJKLMNOPQRSTUVWXYZ")),SUMPRODUCT((MID(B1620,{1,2,3,4,5,6,7,8,9,10,11,12,13,14,15,16,17,18,19,20,21,22,23,24,25,26,27,28,29,30},1)&lt;&gt;"")*ISERROR(FIND(MID(B1620,{1,2,3,4,5,6,7,8,9,10,11,12,13,14,15,16,17,18,19,20,21,22,23,24,25,26,27,28,29,30},1),"ABCDEFGHIJKLMNOPQRSTUVWXYZ0123456789-_")))=0,ISERROR(VALUE(B1620)))),"Недопустимый код: только латинские буквы A-Z в верхнем регистре, цифры, - и _; начало с буквы, до 30 символов (например MILK-001)",IF(SUMPRODUCT(--EXACT('Номенклатура'!$A$6:$A$205,B1620))=0,"Код не найден в номенклатуре",IF(SUMPRODUCT(--EXACT('Номенклатура'!$A$6:$A$205,B1620))&gt;1,"Код повторяется в номенклатуре",IF(ISNA(MATCH(C1620,{"Приход","Расход","Списание","Корректировка остатка"},0)),"Выберите тип операции",IF(NOT(ISNUMBER(D1620)),"Укажите количество",IF(D1620=0,"Количество не может быть 0",IF(AND(C1620&lt;&gt;"Корректировка остатка",D1620&lt;0),"Для этого типа количество положительное",IF(NOT(ISNUMBER('Номенклатура'!$C$2)),"Укажите дату начала учёта",IF(A1620&lt;INT('Номенклатура'!$C$2),"Раньше даты начала учёта: НЕ учтено",IF(AND(C1620="Корректировка остатка",TRIM(G1620)=""),"Учтено: добавьте пояснение","ОК")))))))))))))</f>
        <v/>
      </c>
    </row>
    <row r="1621" spans="1:9" x14ac:dyDescent="0.25">
      <c r="A1621" s="16"/>
      <c r="B1621" s="13"/>
      <c r="C1621" s="13"/>
      <c r="D1621" s="14"/>
      <c r="E1621" s="17" t="str">
        <f>IF(OR(B1621="",SUMPRODUCT(--EXACT('Номенклатура'!$A$6:$A$205,B1621))&lt;&gt;1),"",INDEX('Номенклатура'!$D$6:$D$205,SUMPRODUCT(EXACT('Номенклатура'!$A$6:$A$205,B1621)*(ROW('Номенклатура'!$A$6:$A$205)-5)))&amp;"")</f>
        <v/>
      </c>
      <c r="F1621" s="18" t="str">
        <f>IF(OR(I1621="ОК",I1621="Учтено: добавьте пояснение"),IF(C1621="Приход",D1621,IF(C1621="Корректировка остатка",D1621,-D1621)),"")</f>
        <v/>
      </c>
      <c r="G1621" s="13"/>
      <c r="H1621" s="15" t="str">
        <f>IF(OR(B1621="",SUMPRODUCT(--EXACT('Номенклатура'!$A$6:$A$205,B1621))&lt;&gt;1),"",INDEX('Номенклатура'!$B$6:$B$205,SUMPRODUCT(EXACT('Номенклатура'!$A$6:$A$205,B1621)*(ROW('Номенклатура'!$A$6:$A$205)-5)))&amp;"")</f>
        <v/>
      </c>
      <c r="I1621" s="15" t="str">
        <f>IF(COUNTA(A1621:D1621,G1621)=0,"",IF(NOT(ISNUMBER(A1621)),"Укажите дату",IF(B1621="","Укажите код",IF(NOT(AND(ISTEXT(B1621),LEN(B1621)&gt;0,LEN(B1621)&lt;=30,ISNUMBER(FIND(LEFT(B1621,1),"ABCDEFGHIJKLMNOPQRSTUVWXYZ")),SUMPRODUCT((MID(B1621,{1,2,3,4,5,6,7,8,9,10,11,12,13,14,15,16,17,18,19,20,21,22,23,24,25,26,27,28,29,30},1)&lt;&gt;"")*ISERROR(FIND(MID(B1621,{1,2,3,4,5,6,7,8,9,10,11,12,13,14,15,16,17,18,19,20,21,22,23,24,25,26,27,28,29,30},1),"ABCDEFGHIJKLMNOPQRSTUVWXYZ0123456789-_")))=0,ISERROR(VALUE(B1621)))),"Недопустимый код: только латинские буквы A-Z в верхнем регистре, цифры, - и _; начало с буквы, до 30 символов (например MILK-001)",IF(SUMPRODUCT(--EXACT('Номенклатура'!$A$6:$A$205,B1621))=0,"Код не найден в номенклатуре",IF(SUMPRODUCT(--EXACT('Номенклатура'!$A$6:$A$205,B1621))&gt;1,"Код повторяется в номенклатуре",IF(ISNA(MATCH(C1621,{"Приход","Расход","Списание","Корректировка остатка"},0)),"Выберите тип операции",IF(NOT(ISNUMBER(D1621)),"Укажите количество",IF(D1621=0,"Количество не может быть 0",IF(AND(C1621&lt;&gt;"Корректировка остатка",D1621&lt;0),"Для этого типа количество положительное",IF(NOT(ISNUMBER('Номенклатура'!$C$2)),"Укажите дату начала учёта",IF(A1621&lt;INT('Номенклатура'!$C$2),"Раньше даты начала учёта: НЕ учтено",IF(AND(C1621="Корректировка остатка",TRIM(G1621)=""),"Учтено: добавьте пояснение","ОК")))))))))))))</f>
        <v/>
      </c>
    </row>
    <row r="1622" spans="1:9" x14ac:dyDescent="0.25">
      <c r="A1622" s="16"/>
      <c r="B1622" s="13"/>
      <c r="C1622" s="13"/>
      <c r="D1622" s="14"/>
      <c r="E1622" s="17" t="str">
        <f>IF(OR(B1622="",SUMPRODUCT(--EXACT('Номенклатура'!$A$6:$A$205,B1622))&lt;&gt;1),"",INDEX('Номенклатура'!$D$6:$D$205,SUMPRODUCT(EXACT('Номенклатура'!$A$6:$A$205,B1622)*(ROW('Номенклатура'!$A$6:$A$205)-5)))&amp;"")</f>
        <v/>
      </c>
      <c r="F1622" s="18" t="str">
        <f>IF(OR(I1622="ОК",I1622="Учтено: добавьте пояснение"),IF(C1622="Приход",D1622,IF(C1622="Корректировка остатка",D1622,-D1622)),"")</f>
        <v/>
      </c>
      <c r="G1622" s="13"/>
      <c r="H1622" s="15" t="str">
        <f>IF(OR(B1622="",SUMPRODUCT(--EXACT('Номенклатура'!$A$6:$A$205,B1622))&lt;&gt;1),"",INDEX('Номенклатура'!$B$6:$B$205,SUMPRODUCT(EXACT('Номенклатура'!$A$6:$A$205,B1622)*(ROW('Номенклатура'!$A$6:$A$205)-5)))&amp;"")</f>
        <v/>
      </c>
      <c r="I1622" s="15" t="str">
        <f>IF(COUNTA(A1622:D1622,G1622)=0,"",IF(NOT(ISNUMBER(A1622)),"Укажите дату",IF(B1622="","Укажите код",IF(NOT(AND(ISTEXT(B1622),LEN(B1622)&gt;0,LEN(B1622)&lt;=30,ISNUMBER(FIND(LEFT(B1622,1),"ABCDEFGHIJKLMNOPQRSTUVWXYZ")),SUMPRODUCT((MID(B1622,{1,2,3,4,5,6,7,8,9,10,11,12,13,14,15,16,17,18,19,20,21,22,23,24,25,26,27,28,29,30},1)&lt;&gt;"")*ISERROR(FIND(MID(B1622,{1,2,3,4,5,6,7,8,9,10,11,12,13,14,15,16,17,18,19,20,21,22,23,24,25,26,27,28,29,30},1),"ABCDEFGHIJKLMNOPQRSTUVWXYZ0123456789-_")))=0,ISERROR(VALUE(B1622)))),"Недопустимый код: только латинские буквы A-Z в верхнем регистре, цифры, - и _; начало с буквы, до 30 символов (например MILK-001)",IF(SUMPRODUCT(--EXACT('Номенклатура'!$A$6:$A$205,B1622))=0,"Код не найден в номенклатуре",IF(SUMPRODUCT(--EXACT('Номенклатура'!$A$6:$A$205,B1622))&gt;1,"Код повторяется в номенклатуре",IF(ISNA(MATCH(C1622,{"Приход","Расход","Списание","Корректировка остатка"},0)),"Выберите тип операции",IF(NOT(ISNUMBER(D1622)),"Укажите количество",IF(D1622=0,"Количество не может быть 0",IF(AND(C1622&lt;&gt;"Корректировка остатка",D1622&lt;0),"Для этого типа количество положительное",IF(NOT(ISNUMBER('Номенклатура'!$C$2)),"Укажите дату начала учёта",IF(A1622&lt;INT('Номенклатура'!$C$2),"Раньше даты начала учёта: НЕ учтено",IF(AND(C1622="Корректировка остатка",TRIM(G1622)=""),"Учтено: добавьте пояснение","ОК")))))))))))))</f>
        <v/>
      </c>
    </row>
    <row r="1623" spans="1:9" x14ac:dyDescent="0.25">
      <c r="A1623" s="16"/>
      <c r="B1623" s="13"/>
      <c r="C1623" s="13"/>
      <c r="D1623" s="14"/>
      <c r="E1623" s="17" t="str">
        <f>IF(OR(B1623="",SUMPRODUCT(--EXACT('Номенклатура'!$A$6:$A$205,B1623))&lt;&gt;1),"",INDEX('Номенклатура'!$D$6:$D$205,SUMPRODUCT(EXACT('Номенклатура'!$A$6:$A$205,B1623)*(ROW('Номенклатура'!$A$6:$A$205)-5)))&amp;"")</f>
        <v/>
      </c>
      <c r="F1623" s="18" t="str">
        <f>IF(OR(I1623="ОК",I1623="Учтено: добавьте пояснение"),IF(C1623="Приход",D1623,IF(C1623="Корректировка остатка",D1623,-D1623)),"")</f>
        <v/>
      </c>
      <c r="G1623" s="13"/>
      <c r="H1623" s="15" t="str">
        <f>IF(OR(B1623="",SUMPRODUCT(--EXACT('Номенклатура'!$A$6:$A$205,B1623))&lt;&gt;1),"",INDEX('Номенклатура'!$B$6:$B$205,SUMPRODUCT(EXACT('Номенклатура'!$A$6:$A$205,B1623)*(ROW('Номенклатура'!$A$6:$A$205)-5)))&amp;"")</f>
        <v/>
      </c>
      <c r="I1623" s="15" t="str">
        <f>IF(COUNTA(A1623:D1623,G1623)=0,"",IF(NOT(ISNUMBER(A1623)),"Укажите дату",IF(B1623="","Укажите код",IF(NOT(AND(ISTEXT(B1623),LEN(B1623)&gt;0,LEN(B1623)&lt;=30,ISNUMBER(FIND(LEFT(B1623,1),"ABCDEFGHIJKLMNOPQRSTUVWXYZ")),SUMPRODUCT((MID(B1623,{1,2,3,4,5,6,7,8,9,10,11,12,13,14,15,16,17,18,19,20,21,22,23,24,25,26,27,28,29,30},1)&lt;&gt;"")*ISERROR(FIND(MID(B1623,{1,2,3,4,5,6,7,8,9,10,11,12,13,14,15,16,17,18,19,20,21,22,23,24,25,26,27,28,29,30},1),"ABCDEFGHIJKLMNOPQRSTUVWXYZ0123456789-_")))=0,ISERROR(VALUE(B1623)))),"Недопустимый код: только латинские буквы A-Z в верхнем регистре, цифры, - и _; начало с буквы, до 30 символов (например MILK-001)",IF(SUMPRODUCT(--EXACT('Номенклатура'!$A$6:$A$205,B1623))=0,"Код не найден в номенклатуре",IF(SUMPRODUCT(--EXACT('Номенклатура'!$A$6:$A$205,B1623))&gt;1,"Код повторяется в номенклатуре",IF(ISNA(MATCH(C1623,{"Приход","Расход","Списание","Корректировка остатка"},0)),"Выберите тип операции",IF(NOT(ISNUMBER(D1623)),"Укажите количество",IF(D1623=0,"Количество не может быть 0",IF(AND(C1623&lt;&gt;"Корректировка остатка",D1623&lt;0),"Для этого типа количество положительное",IF(NOT(ISNUMBER('Номенклатура'!$C$2)),"Укажите дату начала учёта",IF(A1623&lt;INT('Номенклатура'!$C$2),"Раньше даты начала учёта: НЕ учтено",IF(AND(C1623="Корректировка остатка",TRIM(G1623)=""),"Учтено: добавьте пояснение","ОК")))))))))))))</f>
        <v/>
      </c>
    </row>
    <row r="1624" spans="1:9" x14ac:dyDescent="0.25">
      <c r="A1624" s="16"/>
      <c r="B1624" s="13"/>
      <c r="C1624" s="13"/>
      <c r="D1624" s="14"/>
      <c r="E1624" s="17" t="str">
        <f>IF(OR(B1624="",SUMPRODUCT(--EXACT('Номенклатура'!$A$6:$A$205,B1624))&lt;&gt;1),"",INDEX('Номенклатура'!$D$6:$D$205,SUMPRODUCT(EXACT('Номенклатура'!$A$6:$A$205,B1624)*(ROW('Номенклатура'!$A$6:$A$205)-5)))&amp;"")</f>
        <v/>
      </c>
      <c r="F1624" s="18" t="str">
        <f>IF(OR(I1624="ОК",I1624="Учтено: добавьте пояснение"),IF(C1624="Приход",D1624,IF(C1624="Корректировка остатка",D1624,-D1624)),"")</f>
        <v/>
      </c>
      <c r="G1624" s="13"/>
      <c r="H1624" s="15" t="str">
        <f>IF(OR(B1624="",SUMPRODUCT(--EXACT('Номенклатура'!$A$6:$A$205,B1624))&lt;&gt;1),"",INDEX('Номенклатура'!$B$6:$B$205,SUMPRODUCT(EXACT('Номенклатура'!$A$6:$A$205,B1624)*(ROW('Номенклатура'!$A$6:$A$205)-5)))&amp;"")</f>
        <v/>
      </c>
      <c r="I1624" s="15" t="str">
        <f>IF(COUNTA(A1624:D1624,G1624)=0,"",IF(NOT(ISNUMBER(A1624)),"Укажите дату",IF(B1624="","Укажите код",IF(NOT(AND(ISTEXT(B1624),LEN(B1624)&gt;0,LEN(B1624)&lt;=30,ISNUMBER(FIND(LEFT(B1624,1),"ABCDEFGHIJKLMNOPQRSTUVWXYZ")),SUMPRODUCT((MID(B1624,{1,2,3,4,5,6,7,8,9,10,11,12,13,14,15,16,17,18,19,20,21,22,23,24,25,26,27,28,29,30},1)&lt;&gt;"")*ISERROR(FIND(MID(B1624,{1,2,3,4,5,6,7,8,9,10,11,12,13,14,15,16,17,18,19,20,21,22,23,24,25,26,27,28,29,30},1),"ABCDEFGHIJKLMNOPQRSTUVWXYZ0123456789-_")))=0,ISERROR(VALUE(B1624)))),"Недопустимый код: только латинские буквы A-Z в верхнем регистре, цифры, - и _; начало с буквы, до 30 символов (например MILK-001)",IF(SUMPRODUCT(--EXACT('Номенклатура'!$A$6:$A$205,B1624))=0,"Код не найден в номенклатуре",IF(SUMPRODUCT(--EXACT('Номенклатура'!$A$6:$A$205,B1624))&gt;1,"Код повторяется в номенклатуре",IF(ISNA(MATCH(C1624,{"Приход","Расход","Списание","Корректировка остатка"},0)),"Выберите тип операции",IF(NOT(ISNUMBER(D1624)),"Укажите количество",IF(D1624=0,"Количество не может быть 0",IF(AND(C1624&lt;&gt;"Корректировка остатка",D1624&lt;0),"Для этого типа количество положительное",IF(NOT(ISNUMBER('Номенклатура'!$C$2)),"Укажите дату начала учёта",IF(A1624&lt;INT('Номенклатура'!$C$2),"Раньше даты начала учёта: НЕ учтено",IF(AND(C1624="Корректировка остатка",TRIM(G1624)=""),"Учтено: добавьте пояснение","ОК")))))))))))))</f>
        <v/>
      </c>
    </row>
    <row r="1625" spans="1:9" x14ac:dyDescent="0.25">
      <c r="A1625" s="16"/>
      <c r="B1625" s="13"/>
      <c r="C1625" s="13"/>
      <c r="D1625" s="14"/>
      <c r="E1625" s="17" t="str">
        <f>IF(OR(B1625="",SUMPRODUCT(--EXACT('Номенклатура'!$A$6:$A$205,B1625))&lt;&gt;1),"",INDEX('Номенклатура'!$D$6:$D$205,SUMPRODUCT(EXACT('Номенклатура'!$A$6:$A$205,B1625)*(ROW('Номенклатура'!$A$6:$A$205)-5)))&amp;"")</f>
        <v/>
      </c>
      <c r="F1625" s="18" t="str">
        <f>IF(OR(I1625="ОК",I1625="Учтено: добавьте пояснение"),IF(C1625="Приход",D1625,IF(C1625="Корректировка остатка",D1625,-D1625)),"")</f>
        <v/>
      </c>
      <c r="G1625" s="13"/>
      <c r="H1625" s="15" t="str">
        <f>IF(OR(B1625="",SUMPRODUCT(--EXACT('Номенклатура'!$A$6:$A$205,B1625))&lt;&gt;1),"",INDEX('Номенклатура'!$B$6:$B$205,SUMPRODUCT(EXACT('Номенклатура'!$A$6:$A$205,B1625)*(ROW('Номенклатура'!$A$6:$A$205)-5)))&amp;"")</f>
        <v/>
      </c>
      <c r="I1625" s="15" t="str">
        <f>IF(COUNTA(A1625:D1625,G1625)=0,"",IF(NOT(ISNUMBER(A1625)),"Укажите дату",IF(B1625="","Укажите код",IF(NOT(AND(ISTEXT(B1625),LEN(B1625)&gt;0,LEN(B1625)&lt;=30,ISNUMBER(FIND(LEFT(B1625,1),"ABCDEFGHIJKLMNOPQRSTUVWXYZ")),SUMPRODUCT((MID(B1625,{1,2,3,4,5,6,7,8,9,10,11,12,13,14,15,16,17,18,19,20,21,22,23,24,25,26,27,28,29,30},1)&lt;&gt;"")*ISERROR(FIND(MID(B1625,{1,2,3,4,5,6,7,8,9,10,11,12,13,14,15,16,17,18,19,20,21,22,23,24,25,26,27,28,29,30},1),"ABCDEFGHIJKLMNOPQRSTUVWXYZ0123456789-_")))=0,ISERROR(VALUE(B1625)))),"Недопустимый код: только латинские буквы A-Z в верхнем регистре, цифры, - и _; начало с буквы, до 30 символов (например MILK-001)",IF(SUMPRODUCT(--EXACT('Номенклатура'!$A$6:$A$205,B1625))=0,"Код не найден в номенклатуре",IF(SUMPRODUCT(--EXACT('Номенклатура'!$A$6:$A$205,B1625))&gt;1,"Код повторяется в номенклатуре",IF(ISNA(MATCH(C1625,{"Приход","Расход","Списание","Корректировка остатка"},0)),"Выберите тип операции",IF(NOT(ISNUMBER(D1625)),"Укажите количество",IF(D1625=0,"Количество не может быть 0",IF(AND(C1625&lt;&gt;"Корректировка остатка",D1625&lt;0),"Для этого типа количество положительное",IF(NOT(ISNUMBER('Номенклатура'!$C$2)),"Укажите дату начала учёта",IF(A1625&lt;INT('Номенклатура'!$C$2),"Раньше даты начала учёта: НЕ учтено",IF(AND(C1625="Корректировка остатка",TRIM(G1625)=""),"Учтено: добавьте пояснение","ОК")))))))))))))</f>
        <v/>
      </c>
    </row>
    <row r="1626" spans="1:9" x14ac:dyDescent="0.25">
      <c r="A1626" s="16"/>
      <c r="B1626" s="13"/>
      <c r="C1626" s="13"/>
      <c r="D1626" s="14"/>
      <c r="E1626" s="17" t="str">
        <f>IF(OR(B1626="",SUMPRODUCT(--EXACT('Номенклатура'!$A$6:$A$205,B1626))&lt;&gt;1),"",INDEX('Номенклатура'!$D$6:$D$205,SUMPRODUCT(EXACT('Номенклатура'!$A$6:$A$205,B1626)*(ROW('Номенклатура'!$A$6:$A$205)-5)))&amp;"")</f>
        <v/>
      </c>
      <c r="F1626" s="18" t="str">
        <f>IF(OR(I1626="ОК",I1626="Учтено: добавьте пояснение"),IF(C1626="Приход",D1626,IF(C1626="Корректировка остатка",D1626,-D1626)),"")</f>
        <v/>
      </c>
      <c r="G1626" s="13"/>
      <c r="H1626" s="15" t="str">
        <f>IF(OR(B1626="",SUMPRODUCT(--EXACT('Номенклатура'!$A$6:$A$205,B1626))&lt;&gt;1),"",INDEX('Номенклатура'!$B$6:$B$205,SUMPRODUCT(EXACT('Номенклатура'!$A$6:$A$205,B1626)*(ROW('Номенклатура'!$A$6:$A$205)-5)))&amp;"")</f>
        <v/>
      </c>
      <c r="I1626" s="15" t="str">
        <f>IF(COUNTA(A1626:D1626,G1626)=0,"",IF(NOT(ISNUMBER(A1626)),"Укажите дату",IF(B1626="","Укажите код",IF(NOT(AND(ISTEXT(B1626),LEN(B1626)&gt;0,LEN(B1626)&lt;=30,ISNUMBER(FIND(LEFT(B1626,1),"ABCDEFGHIJKLMNOPQRSTUVWXYZ")),SUMPRODUCT((MID(B1626,{1,2,3,4,5,6,7,8,9,10,11,12,13,14,15,16,17,18,19,20,21,22,23,24,25,26,27,28,29,30},1)&lt;&gt;"")*ISERROR(FIND(MID(B1626,{1,2,3,4,5,6,7,8,9,10,11,12,13,14,15,16,17,18,19,20,21,22,23,24,25,26,27,28,29,30},1),"ABCDEFGHIJKLMNOPQRSTUVWXYZ0123456789-_")))=0,ISERROR(VALUE(B1626)))),"Недопустимый код: только латинские буквы A-Z в верхнем регистре, цифры, - и _; начало с буквы, до 30 символов (например MILK-001)",IF(SUMPRODUCT(--EXACT('Номенклатура'!$A$6:$A$205,B1626))=0,"Код не найден в номенклатуре",IF(SUMPRODUCT(--EXACT('Номенклатура'!$A$6:$A$205,B1626))&gt;1,"Код повторяется в номенклатуре",IF(ISNA(MATCH(C1626,{"Приход","Расход","Списание","Корректировка остатка"},0)),"Выберите тип операции",IF(NOT(ISNUMBER(D1626)),"Укажите количество",IF(D1626=0,"Количество не может быть 0",IF(AND(C1626&lt;&gt;"Корректировка остатка",D1626&lt;0),"Для этого типа количество положительное",IF(NOT(ISNUMBER('Номенклатура'!$C$2)),"Укажите дату начала учёта",IF(A1626&lt;INT('Номенклатура'!$C$2),"Раньше даты начала учёта: НЕ учтено",IF(AND(C1626="Корректировка остатка",TRIM(G1626)=""),"Учтено: добавьте пояснение","ОК")))))))))))))</f>
        <v/>
      </c>
    </row>
    <row r="1627" spans="1:9" x14ac:dyDescent="0.25">
      <c r="A1627" s="16"/>
      <c r="B1627" s="13"/>
      <c r="C1627" s="13"/>
      <c r="D1627" s="14"/>
      <c r="E1627" s="17" t="str">
        <f>IF(OR(B1627="",SUMPRODUCT(--EXACT('Номенклатура'!$A$6:$A$205,B1627))&lt;&gt;1),"",INDEX('Номенклатура'!$D$6:$D$205,SUMPRODUCT(EXACT('Номенклатура'!$A$6:$A$205,B1627)*(ROW('Номенклатура'!$A$6:$A$205)-5)))&amp;"")</f>
        <v/>
      </c>
      <c r="F1627" s="18" t="str">
        <f>IF(OR(I1627="ОК",I1627="Учтено: добавьте пояснение"),IF(C1627="Приход",D1627,IF(C1627="Корректировка остатка",D1627,-D1627)),"")</f>
        <v/>
      </c>
      <c r="G1627" s="13"/>
      <c r="H1627" s="15" t="str">
        <f>IF(OR(B1627="",SUMPRODUCT(--EXACT('Номенклатура'!$A$6:$A$205,B1627))&lt;&gt;1),"",INDEX('Номенклатура'!$B$6:$B$205,SUMPRODUCT(EXACT('Номенклатура'!$A$6:$A$205,B1627)*(ROW('Номенклатура'!$A$6:$A$205)-5)))&amp;"")</f>
        <v/>
      </c>
      <c r="I1627" s="15" t="str">
        <f>IF(COUNTA(A1627:D1627,G1627)=0,"",IF(NOT(ISNUMBER(A1627)),"Укажите дату",IF(B1627="","Укажите код",IF(NOT(AND(ISTEXT(B1627),LEN(B1627)&gt;0,LEN(B1627)&lt;=30,ISNUMBER(FIND(LEFT(B1627,1),"ABCDEFGHIJKLMNOPQRSTUVWXYZ")),SUMPRODUCT((MID(B1627,{1,2,3,4,5,6,7,8,9,10,11,12,13,14,15,16,17,18,19,20,21,22,23,24,25,26,27,28,29,30},1)&lt;&gt;"")*ISERROR(FIND(MID(B1627,{1,2,3,4,5,6,7,8,9,10,11,12,13,14,15,16,17,18,19,20,21,22,23,24,25,26,27,28,29,30},1),"ABCDEFGHIJKLMNOPQRSTUVWXYZ0123456789-_")))=0,ISERROR(VALUE(B1627)))),"Недопустимый код: только латинские буквы A-Z в верхнем регистре, цифры, - и _; начало с буквы, до 30 символов (например MILK-001)",IF(SUMPRODUCT(--EXACT('Номенклатура'!$A$6:$A$205,B1627))=0,"Код не найден в номенклатуре",IF(SUMPRODUCT(--EXACT('Номенклатура'!$A$6:$A$205,B1627))&gt;1,"Код повторяется в номенклатуре",IF(ISNA(MATCH(C1627,{"Приход","Расход","Списание","Корректировка остатка"},0)),"Выберите тип операции",IF(NOT(ISNUMBER(D1627)),"Укажите количество",IF(D1627=0,"Количество не может быть 0",IF(AND(C1627&lt;&gt;"Корректировка остатка",D1627&lt;0),"Для этого типа количество положительное",IF(NOT(ISNUMBER('Номенклатура'!$C$2)),"Укажите дату начала учёта",IF(A1627&lt;INT('Номенклатура'!$C$2),"Раньше даты начала учёта: НЕ учтено",IF(AND(C1627="Корректировка остатка",TRIM(G1627)=""),"Учтено: добавьте пояснение","ОК")))))))))))))</f>
        <v/>
      </c>
    </row>
    <row r="1628" spans="1:9" x14ac:dyDescent="0.25">
      <c r="A1628" s="16"/>
      <c r="B1628" s="13"/>
      <c r="C1628" s="13"/>
      <c r="D1628" s="14"/>
      <c r="E1628" s="17" t="str">
        <f>IF(OR(B1628="",SUMPRODUCT(--EXACT('Номенклатура'!$A$6:$A$205,B1628))&lt;&gt;1),"",INDEX('Номенклатура'!$D$6:$D$205,SUMPRODUCT(EXACT('Номенклатура'!$A$6:$A$205,B1628)*(ROW('Номенклатура'!$A$6:$A$205)-5)))&amp;"")</f>
        <v/>
      </c>
      <c r="F1628" s="18" t="str">
        <f>IF(OR(I1628="ОК",I1628="Учтено: добавьте пояснение"),IF(C1628="Приход",D1628,IF(C1628="Корректировка остатка",D1628,-D1628)),"")</f>
        <v/>
      </c>
      <c r="G1628" s="13"/>
      <c r="H1628" s="15" t="str">
        <f>IF(OR(B1628="",SUMPRODUCT(--EXACT('Номенклатура'!$A$6:$A$205,B1628))&lt;&gt;1),"",INDEX('Номенклатура'!$B$6:$B$205,SUMPRODUCT(EXACT('Номенклатура'!$A$6:$A$205,B1628)*(ROW('Номенклатура'!$A$6:$A$205)-5)))&amp;"")</f>
        <v/>
      </c>
      <c r="I1628" s="15" t="str">
        <f>IF(COUNTA(A1628:D1628,G1628)=0,"",IF(NOT(ISNUMBER(A1628)),"Укажите дату",IF(B1628="","Укажите код",IF(NOT(AND(ISTEXT(B1628),LEN(B1628)&gt;0,LEN(B1628)&lt;=30,ISNUMBER(FIND(LEFT(B1628,1),"ABCDEFGHIJKLMNOPQRSTUVWXYZ")),SUMPRODUCT((MID(B1628,{1,2,3,4,5,6,7,8,9,10,11,12,13,14,15,16,17,18,19,20,21,22,23,24,25,26,27,28,29,30},1)&lt;&gt;"")*ISERROR(FIND(MID(B1628,{1,2,3,4,5,6,7,8,9,10,11,12,13,14,15,16,17,18,19,20,21,22,23,24,25,26,27,28,29,30},1),"ABCDEFGHIJKLMNOPQRSTUVWXYZ0123456789-_")))=0,ISERROR(VALUE(B1628)))),"Недопустимый код: только латинские буквы A-Z в верхнем регистре, цифры, - и _; начало с буквы, до 30 символов (например MILK-001)",IF(SUMPRODUCT(--EXACT('Номенклатура'!$A$6:$A$205,B1628))=0,"Код не найден в номенклатуре",IF(SUMPRODUCT(--EXACT('Номенклатура'!$A$6:$A$205,B1628))&gt;1,"Код повторяется в номенклатуре",IF(ISNA(MATCH(C1628,{"Приход","Расход","Списание","Корректировка остатка"},0)),"Выберите тип операции",IF(NOT(ISNUMBER(D1628)),"Укажите количество",IF(D1628=0,"Количество не может быть 0",IF(AND(C1628&lt;&gt;"Корректировка остатка",D1628&lt;0),"Для этого типа количество положительное",IF(NOT(ISNUMBER('Номенклатура'!$C$2)),"Укажите дату начала учёта",IF(A1628&lt;INT('Номенклатура'!$C$2),"Раньше даты начала учёта: НЕ учтено",IF(AND(C1628="Корректировка остатка",TRIM(G1628)=""),"Учтено: добавьте пояснение","ОК")))))))))))))</f>
        <v/>
      </c>
    </row>
    <row r="1629" spans="1:9" x14ac:dyDescent="0.25">
      <c r="A1629" s="16"/>
      <c r="B1629" s="13"/>
      <c r="C1629" s="13"/>
      <c r="D1629" s="14"/>
      <c r="E1629" s="17" t="str">
        <f>IF(OR(B1629="",SUMPRODUCT(--EXACT('Номенклатура'!$A$6:$A$205,B1629))&lt;&gt;1),"",INDEX('Номенклатура'!$D$6:$D$205,SUMPRODUCT(EXACT('Номенклатура'!$A$6:$A$205,B1629)*(ROW('Номенклатура'!$A$6:$A$205)-5)))&amp;"")</f>
        <v/>
      </c>
      <c r="F1629" s="18" t="str">
        <f>IF(OR(I1629="ОК",I1629="Учтено: добавьте пояснение"),IF(C1629="Приход",D1629,IF(C1629="Корректировка остатка",D1629,-D1629)),"")</f>
        <v/>
      </c>
      <c r="G1629" s="13"/>
      <c r="H1629" s="15" t="str">
        <f>IF(OR(B1629="",SUMPRODUCT(--EXACT('Номенклатура'!$A$6:$A$205,B1629))&lt;&gt;1),"",INDEX('Номенклатура'!$B$6:$B$205,SUMPRODUCT(EXACT('Номенклатура'!$A$6:$A$205,B1629)*(ROW('Номенклатура'!$A$6:$A$205)-5)))&amp;"")</f>
        <v/>
      </c>
      <c r="I1629" s="15" t="str">
        <f>IF(COUNTA(A1629:D1629,G1629)=0,"",IF(NOT(ISNUMBER(A1629)),"Укажите дату",IF(B1629="","Укажите код",IF(NOT(AND(ISTEXT(B1629),LEN(B1629)&gt;0,LEN(B1629)&lt;=30,ISNUMBER(FIND(LEFT(B1629,1),"ABCDEFGHIJKLMNOPQRSTUVWXYZ")),SUMPRODUCT((MID(B1629,{1,2,3,4,5,6,7,8,9,10,11,12,13,14,15,16,17,18,19,20,21,22,23,24,25,26,27,28,29,30},1)&lt;&gt;"")*ISERROR(FIND(MID(B1629,{1,2,3,4,5,6,7,8,9,10,11,12,13,14,15,16,17,18,19,20,21,22,23,24,25,26,27,28,29,30},1),"ABCDEFGHIJKLMNOPQRSTUVWXYZ0123456789-_")))=0,ISERROR(VALUE(B1629)))),"Недопустимый код: только латинские буквы A-Z в верхнем регистре, цифры, - и _; начало с буквы, до 30 символов (например MILK-001)",IF(SUMPRODUCT(--EXACT('Номенклатура'!$A$6:$A$205,B1629))=0,"Код не найден в номенклатуре",IF(SUMPRODUCT(--EXACT('Номенклатура'!$A$6:$A$205,B1629))&gt;1,"Код повторяется в номенклатуре",IF(ISNA(MATCH(C1629,{"Приход","Расход","Списание","Корректировка остатка"},0)),"Выберите тип операции",IF(NOT(ISNUMBER(D1629)),"Укажите количество",IF(D1629=0,"Количество не может быть 0",IF(AND(C1629&lt;&gt;"Корректировка остатка",D1629&lt;0),"Для этого типа количество положительное",IF(NOT(ISNUMBER('Номенклатура'!$C$2)),"Укажите дату начала учёта",IF(A1629&lt;INT('Номенклатура'!$C$2),"Раньше даты начала учёта: НЕ учтено",IF(AND(C1629="Корректировка остатка",TRIM(G1629)=""),"Учтено: добавьте пояснение","ОК")))))))))))))</f>
        <v/>
      </c>
    </row>
    <row r="1630" spans="1:9" x14ac:dyDescent="0.25">
      <c r="A1630" s="16"/>
      <c r="B1630" s="13"/>
      <c r="C1630" s="13"/>
      <c r="D1630" s="14"/>
      <c r="E1630" s="17" t="str">
        <f>IF(OR(B1630="",SUMPRODUCT(--EXACT('Номенклатура'!$A$6:$A$205,B1630))&lt;&gt;1),"",INDEX('Номенклатура'!$D$6:$D$205,SUMPRODUCT(EXACT('Номенклатура'!$A$6:$A$205,B1630)*(ROW('Номенклатура'!$A$6:$A$205)-5)))&amp;"")</f>
        <v/>
      </c>
      <c r="F1630" s="18" t="str">
        <f>IF(OR(I1630="ОК",I1630="Учтено: добавьте пояснение"),IF(C1630="Приход",D1630,IF(C1630="Корректировка остатка",D1630,-D1630)),"")</f>
        <v/>
      </c>
      <c r="G1630" s="13"/>
      <c r="H1630" s="15" t="str">
        <f>IF(OR(B1630="",SUMPRODUCT(--EXACT('Номенклатура'!$A$6:$A$205,B1630))&lt;&gt;1),"",INDEX('Номенклатура'!$B$6:$B$205,SUMPRODUCT(EXACT('Номенклатура'!$A$6:$A$205,B1630)*(ROW('Номенклатура'!$A$6:$A$205)-5)))&amp;"")</f>
        <v/>
      </c>
      <c r="I1630" s="15" t="str">
        <f>IF(COUNTA(A1630:D1630,G1630)=0,"",IF(NOT(ISNUMBER(A1630)),"Укажите дату",IF(B1630="","Укажите код",IF(NOT(AND(ISTEXT(B1630),LEN(B1630)&gt;0,LEN(B1630)&lt;=30,ISNUMBER(FIND(LEFT(B1630,1),"ABCDEFGHIJKLMNOPQRSTUVWXYZ")),SUMPRODUCT((MID(B1630,{1,2,3,4,5,6,7,8,9,10,11,12,13,14,15,16,17,18,19,20,21,22,23,24,25,26,27,28,29,30},1)&lt;&gt;"")*ISERROR(FIND(MID(B1630,{1,2,3,4,5,6,7,8,9,10,11,12,13,14,15,16,17,18,19,20,21,22,23,24,25,26,27,28,29,30},1),"ABCDEFGHIJKLMNOPQRSTUVWXYZ0123456789-_")))=0,ISERROR(VALUE(B1630)))),"Недопустимый код: только латинские буквы A-Z в верхнем регистре, цифры, - и _; начало с буквы, до 30 символов (например MILK-001)",IF(SUMPRODUCT(--EXACT('Номенклатура'!$A$6:$A$205,B1630))=0,"Код не найден в номенклатуре",IF(SUMPRODUCT(--EXACT('Номенклатура'!$A$6:$A$205,B1630))&gt;1,"Код повторяется в номенклатуре",IF(ISNA(MATCH(C1630,{"Приход","Расход","Списание","Корректировка остатка"},0)),"Выберите тип операции",IF(NOT(ISNUMBER(D1630)),"Укажите количество",IF(D1630=0,"Количество не может быть 0",IF(AND(C1630&lt;&gt;"Корректировка остатка",D1630&lt;0),"Для этого типа количество положительное",IF(NOT(ISNUMBER('Номенклатура'!$C$2)),"Укажите дату начала учёта",IF(A1630&lt;INT('Номенклатура'!$C$2),"Раньше даты начала учёта: НЕ учтено",IF(AND(C1630="Корректировка остатка",TRIM(G1630)=""),"Учтено: добавьте пояснение","ОК")))))))))))))</f>
        <v/>
      </c>
    </row>
    <row r="1631" spans="1:9" x14ac:dyDescent="0.25">
      <c r="A1631" s="16"/>
      <c r="B1631" s="13"/>
      <c r="C1631" s="13"/>
      <c r="D1631" s="14"/>
      <c r="E1631" s="17" t="str">
        <f>IF(OR(B1631="",SUMPRODUCT(--EXACT('Номенклатура'!$A$6:$A$205,B1631))&lt;&gt;1),"",INDEX('Номенклатура'!$D$6:$D$205,SUMPRODUCT(EXACT('Номенклатура'!$A$6:$A$205,B1631)*(ROW('Номенклатура'!$A$6:$A$205)-5)))&amp;"")</f>
        <v/>
      </c>
      <c r="F1631" s="18" t="str">
        <f>IF(OR(I1631="ОК",I1631="Учтено: добавьте пояснение"),IF(C1631="Приход",D1631,IF(C1631="Корректировка остатка",D1631,-D1631)),"")</f>
        <v/>
      </c>
      <c r="G1631" s="13"/>
      <c r="H1631" s="15" t="str">
        <f>IF(OR(B1631="",SUMPRODUCT(--EXACT('Номенклатура'!$A$6:$A$205,B1631))&lt;&gt;1),"",INDEX('Номенклатура'!$B$6:$B$205,SUMPRODUCT(EXACT('Номенклатура'!$A$6:$A$205,B1631)*(ROW('Номенклатура'!$A$6:$A$205)-5)))&amp;"")</f>
        <v/>
      </c>
      <c r="I1631" s="15" t="str">
        <f>IF(COUNTA(A1631:D1631,G1631)=0,"",IF(NOT(ISNUMBER(A1631)),"Укажите дату",IF(B1631="","Укажите код",IF(NOT(AND(ISTEXT(B1631),LEN(B1631)&gt;0,LEN(B1631)&lt;=30,ISNUMBER(FIND(LEFT(B1631,1),"ABCDEFGHIJKLMNOPQRSTUVWXYZ")),SUMPRODUCT((MID(B1631,{1,2,3,4,5,6,7,8,9,10,11,12,13,14,15,16,17,18,19,20,21,22,23,24,25,26,27,28,29,30},1)&lt;&gt;"")*ISERROR(FIND(MID(B1631,{1,2,3,4,5,6,7,8,9,10,11,12,13,14,15,16,17,18,19,20,21,22,23,24,25,26,27,28,29,30},1),"ABCDEFGHIJKLMNOPQRSTUVWXYZ0123456789-_")))=0,ISERROR(VALUE(B1631)))),"Недопустимый код: только латинские буквы A-Z в верхнем регистре, цифры, - и _; начало с буквы, до 30 символов (например MILK-001)",IF(SUMPRODUCT(--EXACT('Номенклатура'!$A$6:$A$205,B1631))=0,"Код не найден в номенклатуре",IF(SUMPRODUCT(--EXACT('Номенклатура'!$A$6:$A$205,B1631))&gt;1,"Код повторяется в номенклатуре",IF(ISNA(MATCH(C1631,{"Приход","Расход","Списание","Корректировка остатка"},0)),"Выберите тип операции",IF(NOT(ISNUMBER(D1631)),"Укажите количество",IF(D1631=0,"Количество не может быть 0",IF(AND(C1631&lt;&gt;"Корректировка остатка",D1631&lt;0),"Для этого типа количество положительное",IF(NOT(ISNUMBER('Номенклатура'!$C$2)),"Укажите дату начала учёта",IF(A1631&lt;INT('Номенклатура'!$C$2),"Раньше даты начала учёта: НЕ учтено",IF(AND(C1631="Корректировка остатка",TRIM(G1631)=""),"Учтено: добавьте пояснение","ОК")))))))))))))</f>
        <v/>
      </c>
    </row>
    <row r="1632" spans="1:9" x14ac:dyDescent="0.25">
      <c r="A1632" s="16"/>
      <c r="B1632" s="13"/>
      <c r="C1632" s="13"/>
      <c r="D1632" s="14"/>
      <c r="E1632" s="17" t="str">
        <f>IF(OR(B1632="",SUMPRODUCT(--EXACT('Номенклатура'!$A$6:$A$205,B1632))&lt;&gt;1),"",INDEX('Номенклатура'!$D$6:$D$205,SUMPRODUCT(EXACT('Номенклатура'!$A$6:$A$205,B1632)*(ROW('Номенклатура'!$A$6:$A$205)-5)))&amp;"")</f>
        <v/>
      </c>
      <c r="F1632" s="18" t="str">
        <f>IF(OR(I1632="ОК",I1632="Учтено: добавьте пояснение"),IF(C1632="Приход",D1632,IF(C1632="Корректировка остатка",D1632,-D1632)),"")</f>
        <v/>
      </c>
      <c r="G1632" s="13"/>
      <c r="H1632" s="15" t="str">
        <f>IF(OR(B1632="",SUMPRODUCT(--EXACT('Номенклатура'!$A$6:$A$205,B1632))&lt;&gt;1),"",INDEX('Номенклатура'!$B$6:$B$205,SUMPRODUCT(EXACT('Номенклатура'!$A$6:$A$205,B1632)*(ROW('Номенклатура'!$A$6:$A$205)-5)))&amp;"")</f>
        <v/>
      </c>
      <c r="I1632" s="15" t="str">
        <f>IF(COUNTA(A1632:D1632,G1632)=0,"",IF(NOT(ISNUMBER(A1632)),"Укажите дату",IF(B1632="","Укажите код",IF(NOT(AND(ISTEXT(B1632),LEN(B1632)&gt;0,LEN(B1632)&lt;=30,ISNUMBER(FIND(LEFT(B1632,1),"ABCDEFGHIJKLMNOPQRSTUVWXYZ")),SUMPRODUCT((MID(B1632,{1,2,3,4,5,6,7,8,9,10,11,12,13,14,15,16,17,18,19,20,21,22,23,24,25,26,27,28,29,30},1)&lt;&gt;"")*ISERROR(FIND(MID(B1632,{1,2,3,4,5,6,7,8,9,10,11,12,13,14,15,16,17,18,19,20,21,22,23,24,25,26,27,28,29,30},1),"ABCDEFGHIJKLMNOPQRSTUVWXYZ0123456789-_")))=0,ISERROR(VALUE(B1632)))),"Недопустимый код: только латинские буквы A-Z в верхнем регистре, цифры, - и _; начало с буквы, до 30 символов (например MILK-001)",IF(SUMPRODUCT(--EXACT('Номенклатура'!$A$6:$A$205,B1632))=0,"Код не найден в номенклатуре",IF(SUMPRODUCT(--EXACT('Номенклатура'!$A$6:$A$205,B1632))&gt;1,"Код повторяется в номенклатуре",IF(ISNA(MATCH(C1632,{"Приход","Расход","Списание","Корректировка остатка"},0)),"Выберите тип операции",IF(NOT(ISNUMBER(D1632)),"Укажите количество",IF(D1632=0,"Количество не может быть 0",IF(AND(C1632&lt;&gt;"Корректировка остатка",D1632&lt;0),"Для этого типа количество положительное",IF(NOT(ISNUMBER('Номенклатура'!$C$2)),"Укажите дату начала учёта",IF(A1632&lt;INT('Номенклатура'!$C$2),"Раньше даты начала учёта: НЕ учтено",IF(AND(C1632="Корректировка остатка",TRIM(G1632)=""),"Учтено: добавьте пояснение","ОК")))))))))))))</f>
        <v/>
      </c>
    </row>
    <row r="1633" spans="1:9" x14ac:dyDescent="0.25">
      <c r="A1633" s="16"/>
      <c r="B1633" s="13"/>
      <c r="C1633" s="13"/>
      <c r="D1633" s="14"/>
      <c r="E1633" s="17" t="str">
        <f>IF(OR(B1633="",SUMPRODUCT(--EXACT('Номенклатура'!$A$6:$A$205,B1633))&lt;&gt;1),"",INDEX('Номенклатура'!$D$6:$D$205,SUMPRODUCT(EXACT('Номенклатура'!$A$6:$A$205,B1633)*(ROW('Номенклатура'!$A$6:$A$205)-5)))&amp;"")</f>
        <v/>
      </c>
      <c r="F1633" s="18" t="str">
        <f>IF(OR(I1633="ОК",I1633="Учтено: добавьте пояснение"),IF(C1633="Приход",D1633,IF(C1633="Корректировка остатка",D1633,-D1633)),"")</f>
        <v/>
      </c>
      <c r="G1633" s="13"/>
      <c r="H1633" s="15" t="str">
        <f>IF(OR(B1633="",SUMPRODUCT(--EXACT('Номенклатура'!$A$6:$A$205,B1633))&lt;&gt;1),"",INDEX('Номенклатура'!$B$6:$B$205,SUMPRODUCT(EXACT('Номенклатура'!$A$6:$A$205,B1633)*(ROW('Номенклатура'!$A$6:$A$205)-5)))&amp;"")</f>
        <v/>
      </c>
      <c r="I1633" s="15" t="str">
        <f>IF(COUNTA(A1633:D1633,G1633)=0,"",IF(NOT(ISNUMBER(A1633)),"Укажите дату",IF(B1633="","Укажите код",IF(NOT(AND(ISTEXT(B1633),LEN(B1633)&gt;0,LEN(B1633)&lt;=30,ISNUMBER(FIND(LEFT(B1633,1),"ABCDEFGHIJKLMNOPQRSTUVWXYZ")),SUMPRODUCT((MID(B1633,{1,2,3,4,5,6,7,8,9,10,11,12,13,14,15,16,17,18,19,20,21,22,23,24,25,26,27,28,29,30},1)&lt;&gt;"")*ISERROR(FIND(MID(B1633,{1,2,3,4,5,6,7,8,9,10,11,12,13,14,15,16,17,18,19,20,21,22,23,24,25,26,27,28,29,30},1),"ABCDEFGHIJKLMNOPQRSTUVWXYZ0123456789-_")))=0,ISERROR(VALUE(B1633)))),"Недопустимый код: только латинские буквы A-Z в верхнем регистре, цифры, - и _; начало с буквы, до 30 символов (например MILK-001)",IF(SUMPRODUCT(--EXACT('Номенклатура'!$A$6:$A$205,B1633))=0,"Код не найден в номенклатуре",IF(SUMPRODUCT(--EXACT('Номенклатура'!$A$6:$A$205,B1633))&gt;1,"Код повторяется в номенклатуре",IF(ISNA(MATCH(C1633,{"Приход","Расход","Списание","Корректировка остатка"},0)),"Выберите тип операции",IF(NOT(ISNUMBER(D1633)),"Укажите количество",IF(D1633=0,"Количество не может быть 0",IF(AND(C1633&lt;&gt;"Корректировка остатка",D1633&lt;0),"Для этого типа количество положительное",IF(NOT(ISNUMBER('Номенклатура'!$C$2)),"Укажите дату начала учёта",IF(A1633&lt;INT('Номенклатура'!$C$2),"Раньше даты начала учёта: НЕ учтено",IF(AND(C1633="Корректировка остатка",TRIM(G1633)=""),"Учтено: добавьте пояснение","ОК")))))))))))))</f>
        <v/>
      </c>
    </row>
    <row r="1634" spans="1:9" x14ac:dyDescent="0.25">
      <c r="A1634" s="16"/>
      <c r="B1634" s="13"/>
      <c r="C1634" s="13"/>
      <c r="D1634" s="14"/>
      <c r="E1634" s="17" t="str">
        <f>IF(OR(B1634="",SUMPRODUCT(--EXACT('Номенклатура'!$A$6:$A$205,B1634))&lt;&gt;1),"",INDEX('Номенклатура'!$D$6:$D$205,SUMPRODUCT(EXACT('Номенклатура'!$A$6:$A$205,B1634)*(ROW('Номенклатура'!$A$6:$A$205)-5)))&amp;"")</f>
        <v/>
      </c>
      <c r="F1634" s="18" t="str">
        <f>IF(OR(I1634="ОК",I1634="Учтено: добавьте пояснение"),IF(C1634="Приход",D1634,IF(C1634="Корректировка остатка",D1634,-D1634)),"")</f>
        <v/>
      </c>
      <c r="G1634" s="13"/>
      <c r="H1634" s="15" t="str">
        <f>IF(OR(B1634="",SUMPRODUCT(--EXACT('Номенклатура'!$A$6:$A$205,B1634))&lt;&gt;1),"",INDEX('Номенклатура'!$B$6:$B$205,SUMPRODUCT(EXACT('Номенклатура'!$A$6:$A$205,B1634)*(ROW('Номенклатура'!$A$6:$A$205)-5)))&amp;"")</f>
        <v/>
      </c>
      <c r="I1634" s="15" t="str">
        <f>IF(COUNTA(A1634:D1634,G1634)=0,"",IF(NOT(ISNUMBER(A1634)),"Укажите дату",IF(B1634="","Укажите код",IF(NOT(AND(ISTEXT(B1634),LEN(B1634)&gt;0,LEN(B1634)&lt;=30,ISNUMBER(FIND(LEFT(B1634,1),"ABCDEFGHIJKLMNOPQRSTUVWXYZ")),SUMPRODUCT((MID(B1634,{1,2,3,4,5,6,7,8,9,10,11,12,13,14,15,16,17,18,19,20,21,22,23,24,25,26,27,28,29,30},1)&lt;&gt;"")*ISERROR(FIND(MID(B1634,{1,2,3,4,5,6,7,8,9,10,11,12,13,14,15,16,17,18,19,20,21,22,23,24,25,26,27,28,29,30},1),"ABCDEFGHIJKLMNOPQRSTUVWXYZ0123456789-_")))=0,ISERROR(VALUE(B1634)))),"Недопустимый код: только латинские буквы A-Z в верхнем регистре, цифры, - и _; начало с буквы, до 30 символов (например MILK-001)",IF(SUMPRODUCT(--EXACT('Номенклатура'!$A$6:$A$205,B1634))=0,"Код не найден в номенклатуре",IF(SUMPRODUCT(--EXACT('Номенклатура'!$A$6:$A$205,B1634))&gt;1,"Код повторяется в номенклатуре",IF(ISNA(MATCH(C1634,{"Приход","Расход","Списание","Корректировка остатка"},0)),"Выберите тип операции",IF(NOT(ISNUMBER(D1634)),"Укажите количество",IF(D1634=0,"Количество не может быть 0",IF(AND(C1634&lt;&gt;"Корректировка остатка",D1634&lt;0),"Для этого типа количество положительное",IF(NOT(ISNUMBER('Номенклатура'!$C$2)),"Укажите дату начала учёта",IF(A1634&lt;INT('Номенклатура'!$C$2),"Раньше даты начала учёта: НЕ учтено",IF(AND(C1634="Корректировка остатка",TRIM(G1634)=""),"Учтено: добавьте пояснение","ОК")))))))))))))</f>
        <v/>
      </c>
    </row>
    <row r="1635" spans="1:9" x14ac:dyDescent="0.25">
      <c r="A1635" s="16"/>
      <c r="B1635" s="13"/>
      <c r="C1635" s="13"/>
      <c r="D1635" s="14"/>
      <c r="E1635" s="17" t="str">
        <f>IF(OR(B1635="",SUMPRODUCT(--EXACT('Номенклатура'!$A$6:$A$205,B1635))&lt;&gt;1),"",INDEX('Номенклатура'!$D$6:$D$205,SUMPRODUCT(EXACT('Номенклатура'!$A$6:$A$205,B1635)*(ROW('Номенклатура'!$A$6:$A$205)-5)))&amp;"")</f>
        <v/>
      </c>
      <c r="F1635" s="18" t="str">
        <f>IF(OR(I1635="ОК",I1635="Учтено: добавьте пояснение"),IF(C1635="Приход",D1635,IF(C1635="Корректировка остатка",D1635,-D1635)),"")</f>
        <v/>
      </c>
      <c r="G1635" s="13"/>
      <c r="H1635" s="15" t="str">
        <f>IF(OR(B1635="",SUMPRODUCT(--EXACT('Номенклатура'!$A$6:$A$205,B1635))&lt;&gt;1),"",INDEX('Номенклатура'!$B$6:$B$205,SUMPRODUCT(EXACT('Номенклатура'!$A$6:$A$205,B1635)*(ROW('Номенклатура'!$A$6:$A$205)-5)))&amp;"")</f>
        <v/>
      </c>
      <c r="I1635" s="15" t="str">
        <f>IF(COUNTA(A1635:D1635,G1635)=0,"",IF(NOT(ISNUMBER(A1635)),"Укажите дату",IF(B1635="","Укажите код",IF(NOT(AND(ISTEXT(B1635),LEN(B1635)&gt;0,LEN(B1635)&lt;=30,ISNUMBER(FIND(LEFT(B1635,1),"ABCDEFGHIJKLMNOPQRSTUVWXYZ")),SUMPRODUCT((MID(B1635,{1,2,3,4,5,6,7,8,9,10,11,12,13,14,15,16,17,18,19,20,21,22,23,24,25,26,27,28,29,30},1)&lt;&gt;"")*ISERROR(FIND(MID(B1635,{1,2,3,4,5,6,7,8,9,10,11,12,13,14,15,16,17,18,19,20,21,22,23,24,25,26,27,28,29,30},1),"ABCDEFGHIJKLMNOPQRSTUVWXYZ0123456789-_")))=0,ISERROR(VALUE(B1635)))),"Недопустимый код: только латинские буквы A-Z в верхнем регистре, цифры, - и _; начало с буквы, до 30 символов (например MILK-001)",IF(SUMPRODUCT(--EXACT('Номенклатура'!$A$6:$A$205,B1635))=0,"Код не найден в номенклатуре",IF(SUMPRODUCT(--EXACT('Номенклатура'!$A$6:$A$205,B1635))&gt;1,"Код повторяется в номенклатуре",IF(ISNA(MATCH(C1635,{"Приход","Расход","Списание","Корректировка остатка"},0)),"Выберите тип операции",IF(NOT(ISNUMBER(D1635)),"Укажите количество",IF(D1635=0,"Количество не может быть 0",IF(AND(C1635&lt;&gt;"Корректировка остатка",D1635&lt;0),"Для этого типа количество положительное",IF(NOT(ISNUMBER('Номенклатура'!$C$2)),"Укажите дату начала учёта",IF(A1635&lt;INT('Номенклатура'!$C$2),"Раньше даты начала учёта: НЕ учтено",IF(AND(C1635="Корректировка остатка",TRIM(G1635)=""),"Учтено: добавьте пояснение","ОК")))))))))))))</f>
        <v/>
      </c>
    </row>
    <row r="1636" spans="1:9" x14ac:dyDescent="0.25">
      <c r="A1636" s="16"/>
      <c r="B1636" s="13"/>
      <c r="C1636" s="13"/>
      <c r="D1636" s="14"/>
      <c r="E1636" s="17" t="str">
        <f>IF(OR(B1636="",SUMPRODUCT(--EXACT('Номенклатура'!$A$6:$A$205,B1636))&lt;&gt;1),"",INDEX('Номенклатура'!$D$6:$D$205,SUMPRODUCT(EXACT('Номенклатура'!$A$6:$A$205,B1636)*(ROW('Номенклатура'!$A$6:$A$205)-5)))&amp;"")</f>
        <v/>
      </c>
      <c r="F1636" s="18" t="str">
        <f>IF(OR(I1636="ОК",I1636="Учтено: добавьте пояснение"),IF(C1636="Приход",D1636,IF(C1636="Корректировка остатка",D1636,-D1636)),"")</f>
        <v/>
      </c>
      <c r="G1636" s="13"/>
      <c r="H1636" s="15" t="str">
        <f>IF(OR(B1636="",SUMPRODUCT(--EXACT('Номенклатура'!$A$6:$A$205,B1636))&lt;&gt;1),"",INDEX('Номенклатура'!$B$6:$B$205,SUMPRODUCT(EXACT('Номенклатура'!$A$6:$A$205,B1636)*(ROW('Номенклатура'!$A$6:$A$205)-5)))&amp;"")</f>
        <v/>
      </c>
      <c r="I1636" s="15" t="str">
        <f>IF(COUNTA(A1636:D1636,G1636)=0,"",IF(NOT(ISNUMBER(A1636)),"Укажите дату",IF(B1636="","Укажите код",IF(NOT(AND(ISTEXT(B1636),LEN(B1636)&gt;0,LEN(B1636)&lt;=30,ISNUMBER(FIND(LEFT(B1636,1),"ABCDEFGHIJKLMNOPQRSTUVWXYZ")),SUMPRODUCT((MID(B1636,{1,2,3,4,5,6,7,8,9,10,11,12,13,14,15,16,17,18,19,20,21,22,23,24,25,26,27,28,29,30},1)&lt;&gt;"")*ISERROR(FIND(MID(B1636,{1,2,3,4,5,6,7,8,9,10,11,12,13,14,15,16,17,18,19,20,21,22,23,24,25,26,27,28,29,30},1),"ABCDEFGHIJKLMNOPQRSTUVWXYZ0123456789-_")))=0,ISERROR(VALUE(B1636)))),"Недопустимый код: только латинские буквы A-Z в верхнем регистре, цифры, - и _; начало с буквы, до 30 символов (например MILK-001)",IF(SUMPRODUCT(--EXACT('Номенклатура'!$A$6:$A$205,B1636))=0,"Код не найден в номенклатуре",IF(SUMPRODUCT(--EXACT('Номенклатура'!$A$6:$A$205,B1636))&gt;1,"Код повторяется в номенклатуре",IF(ISNA(MATCH(C1636,{"Приход","Расход","Списание","Корректировка остатка"},0)),"Выберите тип операции",IF(NOT(ISNUMBER(D1636)),"Укажите количество",IF(D1636=0,"Количество не может быть 0",IF(AND(C1636&lt;&gt;"Корректировка остатка",D1636&lt;0),"Для этого типа количество положительное",IF(NOT(ISNUMBER('Номенклатура'!$C$2)),"Укажите дату начала учёта",IF(A1636&lt;INT('Номенклатура'!$C$2),"Раньше даты начала учёта: НЕ учтено",IF(AND(C1636="Корректировка остатка",TRIM(G1636)=""),"Учтено: добавьте пояснение","ОК")))))))))))))</f>
        <v/>
      </c>
    </row>
    <row r="1637" spans="1:9" x14ac:dyDescent="0.25">
      <c r="A1637" s="16"/>
      <c r="B1637" s="13"/>
      <c r="C1637" s="13"/>
      <c r="D1637" s="14"/>
      <c r="E1637" s="17" t="str">
        <f>IF(OR(B1637="",SUMPRODUCT(--EXACT('Номенклатура'!$A$6:$A$205,B1637))&lt;&gt;1),"",INDEX('Номенклатура'!$D$6:$D$205,SUMPRODUCT(EXACT('Номенклатура'!$A$6:$A$205,B1637)*(ROW('Номенклатура'!$A$6:$A$205)-5)))&amp;"")</f>
        <v/>
      </c>
      <c r="F1637" s="18" t="str">
        <f>IF(OR(I1637="ОК",I1637="Учтено: добавьте пояснение"),IF(C1637="Приход",D1637,IF(C1637="Корректировка остатка",D1637,-D1637)),"")</f>
        <v/>
      </c>
      <c r="G1637" s="13"/>
      <c r="H1637" s="15" t="str">
        <f>IF(OR(B1637="",SUMPRODUCT(--EXACT('Номенклатура'!$A$6:$A$205,B1637))&lt;&gt;1),"",INDEX('Номенклатура'!$B$6:$B$205,SUMPRODUCT(EXACT('Номенклатура'!$A$6:$A$205,B1637)*(ROW('Номенклатура'!$A$6:$A$205)-5)))&amp;"")</f>
        <v/>
      </c>
      <c r="I1637" s="15" t="str">
        <f>IF(COUNTA(A1637:D1637,G1637)=0,"",IF(NOT(ISNUMBER(A1637)),"Укажите дату",IF(B1637="","Укажите код",IF(NOT(AND(ISTEXT(B1637),LEN(B1637)&gt;0,LEN(B1637)&lt;=30,ISNUMBER(FIND(LEFT(B1637,1),"ABCDEFGHIJKLMNOPQRSTUVWXYZ")),SUMPRODUCT((MID(B1637,{1,2,3,4,5,6,7,8,9,10,11,12,13,14,15,16,17,18,19,20,21,22,23,24,25,26,27,28,29,30},1)&lt;&gt;"")*ISERROR(FIND(MID(B1637,{1,2,3,4,5,6,7,8,9,10,11,12,13,14,15,16,17,18,19,20,21,22,23,24,25,26,27,28,29,30},1),"ABCDEFGHIJKLMNOPQRSTUVWXYZ0123456789-_")))=0,ISERROR(VALUE(B1637)))),"Недопустимый код: только латинские буквы A-Z в верхнем регистре, цифры, - и _; начало с буквы, до 30 символов (например MILK-001)",IF(SUMPRODUCT(--EXACT('Номенклатура'!$A$6:$A$205,B1637))=0,"Код не найден в номенклатуре",IF(SUMPRODUCT(--EXACT('Номенклатура'!$A$6:$A$205,B1637))&gt;1,"Код повторяется в номенклатуре",IF(ISNA(MATCH(C1637,{"Приход","Расход","Списание","Корректировка остатка"},0)),"Выберите тип операции",IF(NOT(ISNUMBER(D1637)),"Укажите количество",IF(D1637=0,"Количество не может быть 0",IF(AND(C1637&lt;&gt;"Корректировка остатка",D1637&lt;0),"Для этого типа количество положительное",IF(NOT(ISNUMBER('Номенклатура'!$C$2)),"Укажите дату начала учёта",IF(A1637&lt;INT('Номенклатура'!$C$2),"Раньше даты начала учёта: НЕ учтено",IF(AND(C1637="Корректировка остатка",TRIM(G1637)=""),"Учтено: добавьте пояснение","ОК")))))))))))))</f>
        <v/>
      </c>
    </row>
    <row r="1638" spans="1:9" x14ac:dyDescent="0.25">
      <c r="A1638" s="16"/>
      <c r="B1638" s="13"/>
      <c r="C1638" s="13"/>
      <c r="D1638" s="14"/>
      <c r="E1638" s="17" t="str">
        <f>IF(OR(B1638="",SUMPRODUCT(--EXACT('Номенклатура'!$A$6:$A$205,B1638))&lt;&gt;1),"",INDEX('Номенклатура'!$D$6:$D$205,SUMPRODUCT(EXACT('Номенклатура'!$A$6:$A$205,B1638)*(ROW('Номенклатура'!$A$6:$A$205)-5)))&amp;"")</f>
        <v/>
      </c>
      <c r="F1638" s="18" t="str">
        <f>IF(OR(I1638="ОК",I1638="Учтено: добавьте пояснение"),IF(C1638="Приход",D1638,IF(C1638="Корректировка остатка",D1638,-D1638)),"")</f>
        <v/>
      </c>
      <c r="G1638" s="13"/>
      <c r="H1638" s="15" t="str">
        <f>IF(OR(B1638="",SUMPRODUCT(--EXACT('Номенклатура'!$A$6:$A$205,B1638))&lt;&gt;1),"",INDEX('Номенклатура'!$B$6:$B$205,SUMPRODUCT(EXACT('Номенклатура'!$A$6:$A$205,B1638)*(ROW('Номенклатура'!$A$6:$A$205)-5)))&amp;"")</f>
        <v/>
      </c>
      <c r="I1638" s="15" t="str">
        <f>IF(COUNTA(A1638:D1638,G1638)=0,"",IF(NOT(ISNUMBER(A1638)),"Укажите дату",IF(B1638="","Укажите код",IF(NOT(AND(ISTEXT(B1638),LEN(B1638)&gt;0,LEN(B1638)&lt;=30,ISNUMBER(FIND(LEFT(B1638,1),"ABCDEFGHIJKLMNOPQRSTUVWXYZ")),SUMPRODUCT((MID(B1638,{1,2,3,4,5,6,7,8,9,10,11,12,13,14,15,16,17,18,19,20,21,22,23,24,25,26,27,28,29,30},1)&lt;&gt;"")*ISERROR(FIND(MID(B1638,{1,2,3,4,5,6,7,8,9,10,11,12,13,14,15,16,17,18,19,20,21,22,23,24,25,26,27,28,29,30},1),"ABCDEFGHIJKLMNOPQRSTUVWXYZ0123456789-_")))=0,ISERROR(VALUE(B1638)))),"Недопустимый код: только латинские буквы A-Z в верхнем регистре, цифры, - и _; начало с буквы, до 30 символов (например MILK-001)",IF(SUMPRODUCT(--EXACT('Номенклатура'!$A$6:$A$205,B1638))=0,"Код не найден в номенклатуре",IF(SUMPRODUCT(--EXACT('Номенклатура'!$A$6:$A$205,B1638))&gt;1,"Код повторяется в номенклатуре",IF(ISNA(MATCH(C1638,{"Приход","Расход","Списание","Корректировка остатка"},0)),"Выберите тип операции",IF(NOT(ISNUMBER(D1638)),"Укажите количество",IF(D1638=0,"Количество не может быть 0",IF(AND(C1638&lt;&gt;"Корректировка остатка",D1638&lt;0),"Для этого типа количество положительное",IF(NOT(ISNUMBER('Номенклатура'!$C$2)),"Укажите дату начала учёта",IF(A1638&lt;INT('Номенклатура'!$C$2),"Раньше даты начала учёта: НЕ учтено",IF(AND(C1638="Корректировка остатка",TRIM(G1638)=""),"Учтено: добавьте пояснение","ОК")))))))))))))</f>
        <v/>
      </c>
    </row>
    <row r="1639" spans="1:9" x14ac:dyDescent="0.25">
      <c r="A1639" s="16"/>
      <c r="B1639" s="13"/>
      <c r="C1639" s="13"/>
      <c r="D1639" s="14"/>
      <c r="E1639" s="17" t="str">
        <f>IF(OR(B1639="",SUMPRODUCT(--EXACT('Номенклатура'!$A$6:$A$205,B1639))&lt;&gt;1),"",INDEX('Номенклатура'!$D$6:$D$205,SUMPRODUCT(EXACT('Номенклатура'!$A$6:$A$205,B1639)*(ROW('Номенклатура'!$A$6:$A$205)-5)))&amp;"")</f>
        <v/>
      </c>
      <c r="F1639" s="18" t="str">
        <f>IF(OR(I1639="ОК",I1639="Учтено: добавьте пояснение"),IF(C1639="Приход",D1639,IF(C1639="Корректировка остатка",D1639,-D1639)),"")</f>
        <v/>
      </c>
      <c r="G1639" s="13"/>
      <c r="H1639" s="15" t="str">
        <f>IF(OR(B1639="",SUMPRODUCT(--EXACT('Номенклатура'!$A$6:$A$205,B1639))&lt;&gt;1),"",INDEX('Номенклатура'!$B$6:$B$205,SUMPRODUCT(EXACT('Номенклатура'!$A$6:$A$205,B1639)*(ROW('Номенклатура'!$A$6:$A$205)-5)))&amp;"")</f>
        <v/>
      </c>
      <c r="I1639" s="15" t="str">
        <f>IF(COUNTA(A1639:D1639,G1639)=0,"",IF(NOT(ISNUMBER(A1639)),"Укажите дату",IF(B1639="","Укажите код",IF(NOT(AND(ISTEXT(B1639),LEN(B1639)&gt;0,LEN(B1639)&lt;=30,ISNUMBER(FIND(LEFT(B1639,1),"ABCDEFGHIJKLMNOPQRSTUVWXYZ")),SUMPRODUCT((MID(B1639,{1,2,3,4,5,6,7,8,9,10,11,12,13,14,15,16,17,18,19,20,21,22,23,24,25,26,27,28,29,30},1)&lt;&gt;"")*ISERROR(FIND(MID(B1639,{1,2,3,4,5,6,7,8,9,10,11,12,13,14,15,16,17,18,19,20,21,22,23,24,25,26,27,28,29,30},1),"ABCDEFGHIJKLMNOPQRSTUVWXYZ0123456789-_")))=0,ISERROR(VALUE(B1639)))),"Недопустимый код: только латинские буквы A-Z в верхнем регистре, цифры, - и _; начало с буквы, до 30 символов (например MILK-001)",IF(SUMPRODUCT(--EXACT('Номенклатура'!$A$6:$A$205,B1639))=0,"Код не найден в номенклатуре",IF(SUMPRODUCT(--EXACT('Номенклатура'!$A$6:$A$205,B1639))&gt;1,"Код повторяется в номенклатуре",IF(ISNA(MATCH(C1639,{"Приход","Расход","Списание","Корректировка остатка"},0)),"Выберите тип операции",IF(NOT(ISNUMBER(D1639)),"Укажите количество",IF(D1639=0,"Количество не может быть 0",IF(AND(C1639&lt;&gt;"Корректировка остатка",D1639&lt;0),"Для этого типа количество положительное",IF(NOT(ISNUMBER('Номенклатура'!$C$2)),"Укажите дату начала учёта",IF(A1639&lt;INT('Номенклатура'!$C$2),"Раньше даты начала учёта: НЕ учтено",IF(AND(C1639="Корректировка остатка",TRIM(G1639)=""),"Учтено: добавьте пояснение","ОК")))))))))))))</f>
        <v/>
      </c>
    </row>
    <row r="1640" spans="1:9" x14ac:dyDescent="0.25">
      <c r="A1640" s="16"/>
      <c r="B1640" s="13"/>
      <c r="C1640" s="13"/>
      <c r="D1640" s="14"/>
      <c r="E1640" s="17" t="str">
        <f>IF(OR(B1640="",SUMPRODUCT(--EXACT('Номенклатура'!$A$6:$A$205,B1640))&lt;&gt;1),"",INDEX('Номенклатура'!$D$6:$D$205,SUMPRODUCT(EXACT('Номенклатура'!$A$6:$A$205,B1640)*(ROW('Номенклатура'!$A$6:$A$205)-5)))&amp;"")</f>
        <v/>
      </c>
      <c r="F1640" s="18" t="str">
        <f>IF(OR(I1640="ОК",I1640="Учтено: добавьте пояснение"),IF(C1640="Приход",D1640,IF(C1640="Корректировка остатка",D1640,-D1640)),"")</f>
        <v/>
      </c>
      <c r="G1640" s="13"/>
      <c r="H1640" s="15" t="str">
        <f>IF(OR(B1640="",SUMPRODUCT(--EXACT('Номенклатура'!$A$6:$A$205,B1640))&lt;&gt;1),"",INDEX('Номенклатура'!$B$6:$B$205,SUMPRODUCT(EXACT('Номенклатура'!$A$6:$A$205,B1640)*(ROW('Номенклатура'!$A$6:$A$205)-5)))&amp;"")</f>
        <v/>
      </c>
      <c r="I1640" s="15" t="str">
        <f>IF(COUNTA(A1640:D1640,G1640)=0,"",IF(NOT(ISNUMBER(A1640)),"Укажите дату",IF(B1640="","Укажите код",IF(NOT(AND(ISTEXT(B1640),LEN(B1640)&gt;0,LEN(B1640)&lt;=30,ISNUMBER(FIND(LEFT(B1640,1),"ABCDEFGHIJKLMNOPQRSTUVWXYZ")),SUMPRODUCT((MID(B1640,{1,2,3,4,5,6,7,8,9,10,11,12,13,14,15,16,17,18,19,20,21,22,23,24,25,26,27,28,29,30},1)&lt;&gt;"")*ISERROR(FIND(MID(B1640,{1,2,3,4,5,6,7,8,9,10,11,12,13,14,15,16,17,18,19,20,21,22,23,24,25,26,27,28,29,30},1),"ABCDEFGHIJKLMNOPQRSTUVWXYZ0123456789-_")))=0,ISERROR(VALUE(B1640)))),"Недопустимый код: только латинские буквы A-Z в верхнем регистре, цифры, - и _; начало с буквы, до 30 символов (например MILK-001)",IF(SUMPRODUCT(--EXACT('Номенклатура'!$A$6:$A$205,B1640))=0,"Код не найден в номенклатуре",IF(SUMPRODUCT(--EXACT('Номенклатура'!$A$6:$A$205,B1640))&gt;1,"Код повторяется в номенклатуре",IF(ISNA(MATCH(C1640,{"Приход","Расход","Списание","Корректировка остатка"},0)),"Выберите тип операции",IF(NOT(ISNUMBER(D1640)),"Укажите количество",IF(D1640=0,"Количество не может быть 0",IF(AND(C1640&lt;&gt;"Корректировка остатка",D1640&lt;0),"Для этого типа количество положительное",IF(NOT(ISNUMBER('Номенклатура'!$C$2)),"Укажите дату начала учёта",IF(A1640&lt;INT('Номенклатура'!$C$2),"Раньше даты начала учёта: НЕ учтено",IF(AND(C1640="Корректировка остатка",TRIM(G1640)=""),"Учтено: добавьте пояснение","ОК")))))))))))))</f>
        <v/>
      </c>
    </row>
    <row r="1641" spans="1:9" x14ac:dyDescent="0.25">
      <c r="A1641" s="16"/>
      <c r="B1641" s="13"/>
      <c r="C1641" s="13"/>
      <c r="D1641" s="14"/>
      <c r="E1641" s="17" t="str">
        <f>IF(OR(B1641="",SUMPRODUCT(--EXACT('Номенклатура'!$A$6:$A$205,B1641))&lt;&gt;1),"",INDEX('Номенклатура'!$D$6:$D$205,SUMPRODUCT(EXACT('Номенклатура'!$A$6:$A$205,B1641)*(ROW('Номенклатура'!$A$6:$A$205)-5)))&amp;"")</f>
        <v/>
      </c>
      <c r="F1641" s="18" t="str">
        <f>IF(OR(I1641="ОК",I1641="Учтено: добавьте пояснение"),IF(C1641="Приход",D1641,IF(C1641="Корректировка остатка",D1641,-D1641)),"")</f>
        <v/>
      </c>
      <c r="G1641" s="13"/>
      <c r="H1641" s="15" t="str">
        <f>IF(OR(B1641="",SUMPRODUCT(--EXACT('Номенклатура'!$A$6:$A$205,B1641))&lt;&gt;1),"",INDEX('Номенклатура'!$B$6:$B$205,SUMPRODUCT(EXACT('Номенклатура'!$A$6:$A$205,B1641)*(ROW('Номенклатура'!$A$6:$A$205)-5)))&amp;"")</f>
        <v/>
      </c>
      <c r="I1641" s="15" t="str">
        <f>IF(COUNTA(A1641:D1641,G1641)=0,"",IF(NOT(ISNUMBER(A1641)),"Укажите дату",IF(B1641="","Укажите код",IF(NOT(AND(ISTEXT(B1641),LEN(B1641)&gt;0,LEN(B1641)&lt;=30,ISNUMBER(FIND(LEFT(B1641,1),"ABCDEFGHIJKLMNOPQRSTUVWXYZ")),SUMPRODUCT((MID(B1641,{1,2,3,4,5,6,7,8,9,10,11,12,13,14,15,16,17,18,19,20,21,22,23,24,25,26,27,28,29,30},1)&lt;&gt;"")*ISERROR(FIND(MID(B1641,{1,2,3,4,5,6,7,8,9,10,11,12,13,14,15,16,17,18,19,20,21,22,23,24,25,26,27,28,29,30},1),"ABCDEFGHIJKLMNOPQRSTUVWXYZ0123456789-_")))=0,ISERROR(VALUE(B1641)))),"Недопустимый код: только латинские буквы A-Z в верхнем регистре, цифры, - и _; начало с буквы, до 30 символов (например MILK-001)",IF(SUMPRODUCT(--EXACT('Номенклатура'!$A$6:$A$205,B1641))=0,"Код не найден в номенклатуре",IF(SUMPRODUCT(--EXACT('Номенклатура'!$A$6:$A$205,B1641))&gt;1,"Код повторяется в номенклатуре",IF(ISNA(MATCH(C1641,{"Приход","Расход","Списание","Корректировка остатка"},0)),"Выберите тип операции",IF(NOT(ISNUMBER(D1641)),"Укажите количество",IF(D1641=0,"Количество не может быть 0",IF(AND(C1641&lt;&gt;"Корректировка остатка",D1641&lt;0),"Для этого типа количество положительное",IF(NOT(ISNUMBER('Номенклатура'!$C$2)),"Укажите дату начала учёта",IF(A1641&lt;INT('Номенклатура'!$C$2),"Раньше даты начала учёта: НЕ учтено",IF(AND(C1641="Корректировка остатка",TRIM(G1641)=""),"Учтено: добавьте пояснение","ОК")))))))))))))</f>
        <v/>
      </c>
    </row>
    <row r="1642" spans="1:9" x14ac:dyDescent="0.25">
      <c r="A1642" s="16"/>
      <c r="B1642" s="13"/>
      <c r="C1642" s="13"/>
      <c r="D1642" s="14"/>
      <c r="E1642" s="17" t="str">
        <f>IF(OR(B1642="",SUMPRODUCT(--EXACT('Номенклатура'!$A$6:$A$205,B1642))&lt;&gt;1),"",INDEX('Номенклатура'!$D$6:$D$205,SUMPRODUCT(EXACT('Номенклатура'!$A$6:$A$205,B1642)*(ROW('Номенклатура'!$A$6:$A$205)-5)))&amp;"")</f>
        <v/>
      </c>
      <c r="F1642" s="18" t="str">
        <f>IF(OR(I1642="ОК",I1642="Учтено: добавьте пояснение"),IF(C1642="Приход",D1642,IF(C1642="Корректировка остатка",D1642,-D1642)),"")</f>
        <v/>
      </c>
      <c r="G1642" s="13"/>
      <c r="H1642" s="15" t="str">
        <f>IF(OR(B1642="",SUMPRODUCT(--EXACT('Номенклатура'!$A$6:$A$205,B1642))&lt;&gt;1),"",INDEX('Номенклатура'!$B$6:$B$205,SUMPRODUCT(EXACT('Номенклатура'!$A$6:$A$205,B1642)*(ROW('Номенклатура'!$A$6:$A$205)-5)))&amp;"")</f>
        <v/>
      </c>
      <c r="I1642" s="15" t="str">
        <f>IF(COUNTA(A1642:D1642,G1642)=0,"",IF(NOT(ISNUMBER(A1642)),"Укажите дату",IF(B1642="","Укажите код",IF(NOT(AND(ISTEXT(B1642),LEN(B1642)&gt;0,LEN(B1642)&lt;=30,ISNUMBER(FIND(LEFT(B1642,1),"ABCDEFGHIJKLMNOPQRSTUVWXYZ")),SUMPRODUCT((MID(B1642,{1,2,3,4,5,6,7,8,9,10,11,12,13,14,15,16,17,18,19,20,21,22,23,24,25,26,27,28,29,30},1)&lt;&gt;"")*ISERROR(FIND(MID(B1642,{1,2,3,4,5,6,7,8,9,10,11,12,13,14,15,16,17,18,19,20,21,22,23,24,25,26,27,28,29,30},1),"ABCDEFGHIJKLMNOPQRSTUVWXYZ0123456789-_")))=0,ISERROR(VALUE(B1642)))),"Недопустимый код: только латинские буквы A-Z в верхнем регистре, цифры, - и _; начало с буквы, до 30 символов (например MILK-001)",IF(SUMPRODUCT(--EXACT('Номенклатура'!$A$6:$A$205,B1642))=0,"Код не найден в номенклатуре",IF(SUMPRODUCT(--EXACT('Номенклатура'!$A$6:$A$205,B1642))&gt;1,"Код повторяется в номенклатуре",IF(ISNA(MATCH(C1642,{"Приход","Расход","Списание","Корректировка остатка"},0)),"Выберите тип операции",IF(NOT(ISNUMBER(D1642)),"Укажите количество",IF(D1642=0,"Количество не может быть 0",IF(AND(C1642&lt;&gt;"Корректировка остатка",D1642&lt;0),"Для этого типа количество положительное",IF(NOT(ISNUMBER('Номенклатура'!$C$2)),"Укажите дату начала учёта",IF(A1642&lt;INT('Номенклатура'!$C$2),"Раньше даты начала учёта: НЕ учтено",IF(AND(C1642="Корректировка остатка",TRIM(G1642)=""),"Учтено: добавьте пояснение","ОК")))))))))))))</f>
        <v/>
      </c>
    </row>
    <row r="1643" spans="1:9" x14ac:dyDescent="0.25">
      <c r="A1643" s="16"/>
      <c r="B1643" s="13"/>
      <c r="C1643" s="13"/>
      <c r="D1643" s="14"/>
      <c r="E1643" s="17" t="str">
        <f>IF(OR(B1643="",SUMPRODUCT(--EXACT('Номенклатура'!$A$6:$A$205,B1643))&lt;&gt;1),"",INDEX('Номенклатура'!$D$6:$D$205,SUMPRODUCT(EXACT('Номенклатура'!$A$6:$A$205,B1643)*(ROW('Номенклатура'!$A$6:$A$205)-5)))&amp;"")</f>
        <v/>
      </c>
      <c r="F1643" s="18" t="str">
        <f>IF(OR(I1643="ОК",I1643="Учтено: добавьте пояснение"),IF(C1643="Приход",D1643,IF(C1643="Корректировка остатка",D1643,-D1643)),"")</f>
        <v/>
      </c>
      <c r="G1643" s="13"/>
      <c r="H1643" s="15" t="str">
        <f>IF(OR(B1643="",SUMPRODUCT(--EXACT('Номенклатура'!$A$6:$A$205,B1643))&lt;&gt;1),"",INDEX('Номенклатура'!$B$6:$B$205,SUMPRODUCT(EXACT('Номенклатура'!$A$6:$A$205,B1643)*(ROW('Номенклатура'!$A$6:$A$205)-5)))&amp;"")</f>
        <v/>
      </c>
      <c r="I1643" s="15" t="str">
        <f>IF(COUNTA(A1643:D1643,G1643)=0,"",IF(NOT(ISNUMBER(A1643)),"Укажите дату",IF(B1643="","Укажите код",IF(NOT(AND(ISTEXT(B1643),LEN(B1643)&gt;0,LEN(B1643)&lt;=30,ISNUMBER(FIND(LEFT(B1643,1),"ABCDEFGHIJKLMNOPQRSTUVWXYZ")),SUMPRODUCT((MID(B1643,{1,2,3,4,5,6,7,8,9,10,11,12,13,14,15,16,17,18,19,20,21,22,23,24,25,26,27,28,29,30},1)&lt;&gt;"")*ISERROR(FIND(MID(B1643,{1,2,3,4,5,6,7,8,9,10,11,12,13,14,15,16,17,18,19,20,21,22,23,24,25,26,27,28,29,30},1),"ABCDEFGHIJKLMNOPQRSTUVWXYZ0123456789-_")))=0,ISERROR(VALUE(B1643)))),"Недопустимый код: только латинские буквы A-Z в верхнем регистре, цифры, - и _; начало с буквы, до 30 символов (например MILK-001)",IF(SUMPRODUCT(--EXACT('Номенклатура'!$A$6:$A$205,B1643))=0,"Код не найден в номенклатуре",IF(SUMPRODUCT(--EXACT('Номенклатура'!$A$6:$A$205,B1643))&gt;1,"Код повторяется в номенклатуре",IF(ISNA(MATCH(C1643,{"Приход","Расход","Списание","Корректировка остатка"},0)),"Выберите тип операции",IF(NOT(ISNUMBER(D1643)),"Укажите количество",IF(D1643=0,"Количество не может быть 0",IF(AND(C1643&lt;&gt;"Корректировка остатка",D1643&lt;0),"Для этого типа количество положительное",IF(NOT(ISNUMBER('Номенклатура'!$C$2)),"Укажите дату начала учёта",IF(A1643&lt;INT('Номенклатура'!$C$2),"Раньше даты начала учёта: НЕ учтено",IF(AND(C1643="Корректировка остатка",TRIM(G1643)=""),"Учтено: добавьте пояснение","ОК")))))))))))))</f>
        <v/>
      </c>
    </row>
    <row r="1644" spans="1:9" x14ac:dyDescent="0.25">
      <c r="A1644" s="16"/>
      <c r="B1644" s="13"/>
      <c r="C1644" s="13"/>
      <c r="D1644" s="14"/>
      <c r="E1644" s="17" t="str">
        <f>IF(OR(B1644="",SUMPRODUCT(--EXACT('Номенклатура'!$A$6:$A$205,B1644))&lt;&gt;1),"",INDEX('Номенклатура'!$D$6:$D$205,SUMPRODUCT(EXACT('Номенклатура'!$A$6:$A$205,B1644)*(ROW('Номенклатура'!$A$6:$A$205)-5)))&amp;"")</f>
        <v/>
      </c>
      <c r="F1644" s="18" t="str">
        <f>IF(OR(I1644="ОК",I1644="Учтено: добавьте пояснение"),IF(C1644="Приход",D1644,IF(C1644="Корректировка остатка",D1644,-D1644)),"")</f>
        <v/>
      </c>
      <c r="G1644" s="13"/>
      <c r="H1644" s="15" t="str">
        <f>IF(OR(B1644="",SUMPRODUCT(--EXACT('Номенклатура'!$A$6:$A$205,B1644))&lt;&gt;1),"",INDEX('Номенклатура'!$B$6:$B$205,SUMPRODUCT(EXACT('Номенклатура'!$A$6:$A$205,B1644)*(ROW('Номенклатура'!$A$6:$A$205)-5)))&amp;"")</f>
        <v/>
      </c>
      <c r="I1644" s="15" t="str">
        <f>IF(COUNTA(A1644:D1644,G1644)=0,"",IF(NOT(ISNUMBER(A1644)),"Укажите дату",IF(B1644="","Укажите код",IF(NOT(AND(ISTEXT(B1644),LEN(B1644)&gt;0,LEN(B1644)&lt;=30,ISNUMBER(FIND(LEFT(B1644,1),"ABCDEFGHIJKLMNOPQRSTUVWXYZ")),SUMPRODUCT((MID(B1644,{1,2,3,4,5,6,7,8,9,10,11,12,13,14,15,16,17,18,19,20,21,22,23,24,25,26,27,28,29,30},1)&lt;&gt;"")*ISERROR(FIND(MID(B1644,{1,2,3,4,5,6,7,8,9,10,11,12,13,14,15,16,17,18,19,20,21,22,23,24,25,26,27,28,29,30},1),"ABCDEFGHIJKLMNOPQRSTUVWXYZ0123456789-_")))=0,ISERROR(VALUE(B1644)))),"Недопустимый код: только латинские буквы A-Z в верхнем регистре, цифры, - и _; начало с буквы, до 30 символов (например MILK-001)",IF(SUMPRODUCT(--EXACT('Номенклатура'!$A$6:$A$205,B1644))=0,"Код не найден в номенклатуре",IF(SUMPRODUCT(--EXACT('Номенклатура'!$A$6:$A$205,B1644))&gt;1,"Код повторяется в номенклатуре",IF(ISNA(MATCH(C1644,{"Приход","Расход","Списание","Корректировка остатка"},0)),"Выберите тип операции",IF(NOT(ISNUMBER(D1644)),"Укажите количество",IF(D1644=0,"Количество не может быть 0",IF(AND(C1644&lt;&gt;"Корректировка остатка",D1644&lt;0),"Для этого типа количество положительное",IF(NOT(ISNUMBER('Номенклатура'!$C$2)),"Укажите дату начала учёта",IF(A1644&lt;INT('Номенклатура'!$C$2),"Раньше даты начала учёта: НЕ учтено",IF(AND(C1644="Корректировка остатка",TRIM(G1644)=""),"Учтено: добавьте пояснение","ОК")))))))))))))</f>
        <v/>
      </c>
    </row>
    <row r="1645" spans="1:9" x14ac:dyDescent="0.25">
      <c r="A1645" s="16"/>
      <c r="B1645" s="13"/>
      <c r="C1645" s="13"/>
      <c r="D1645" s="14"/>
      <c r="E1645" s="17" t="str">
        <f>IF(OR(B1645="",SUMPRODUCT(--EXACT('Номенклатура'!$A$6:$A$205,B1645))&lt;&gt;1),"",INDEX('Номенклатура'!$D$6:$D$205,SUMPRODUCT(EXACT('Номенклатура'!$A$6:$A$205,B1645)*(ROW('Номенклатура'!$A$6:$A$205)-5)))&amp;"")</f>
        <v/>
      </c>
      <c r="F1645" s="18" t="str">
        <f>IF(OR(I1645="ОК",I1645="Учтено: добавьте пояснение"),IF(C1645="Приход",D1645,IF(C1645="Корректировка остатка",D1645,-D1645)),"")</f>
        <v/>
      </c>
      <c r="G1645" s="13"/>
      <c r="H1645" s="15" t="str">
        <f>IF(OR(B1645="",SUMPRODUCT(--EXACT('Номенклатура'!$A$6:$A$205,B1645))&lt;&gt;1),"",INDEX('Номенклатура'!$B$6:$B$205,SUMPRODUCT(EXACT('Номенклатура'!$A$6:$A$205,B1645)*(ROW('Номенклатура'!$A$6:$A$205)-5)))&amp;"")</f>
        <v/>
      </c>
      <c r="I1645" s="15" t="str">
        <f>IF(COUNTA(A1645:D1645,G1645)=0,"",IF(NOT(ISNUMBER(A1645)),"Укажите дату",IF(B1645="","Укажите код",IF(NOT(AND(ISTEXT(B1645),LEN(B1645)&gt;0,LEN(B1645)&lt;=30,ISNUMBER(FIND(LEFT(B1645,1),"ABCDEFGHIJKLMNOPQRSTUVWXYZ")),SUMPRODUCT((MID(B1645,{1,2,3,4,5,6,7,8,9,10,11,12,13,14,15,16,17,18,19,20,21,22,23,24,25,26,27,28,29,30},1)&lt;&gt;"")*ISERROR(FIND(MID(B1645,{1,2,3,4,5,6,7,8,9,10,11,12,13,14,15,16,17,18,19,20,21,22,23,24,25,26,27,28,29,30},1),"ABCDEFGHIJKLMNOPQRSTUVWXYZ0123456789-_")))=0,ISERROR(VALUE(B1645)))),"Недопустимый код: только латинские буквы A-Z в верхнем регистре, цифры, - и _; начало с буквы, до 30 символов (например MILK-001)",IF(SUMPRODUCT(--EXACT('Номенклатура'!$A$6:$A$205,B1645))=0,"Код не найден в номенклатуре",IF(SUMPRODUCT(--EXACT('Номенклатура'!$A$6:$A$205,B1645))&gt;1,"Код повторяется в номенклатуре",IF(ISNA(MATCH(C1645,{"Приход","Расход","Списание","Корректировка остатка"},0)),"Выберите тип операции",IF(NOT(ISNUMBER(D1645)),"Укажите количество",IF(D1645=0,"Количество не может быть 0",IF(AND(C1645&lt;&gt;"Корректировка остатка",D1645&lt;0),"Для этого типа количество положительное",IF(NOT(ISNUMBER('Номенклатура'!$C$2)),"Укажите дату начала учёта",IF(A1645&lt;INT('Номенклатура'!$C$2),"Раньше даты начала учёта: НЕ учтено",IF(AND(C1645="Корректировка остатка",TRIM(G1645)=""),"Учтено: добавьте пояснение","ОК")))))))))))))</f>
        <v/>
      </c>
    </row>
    <row r="1646" spans="1:9" x14ac:dyDescent="0.25">
      <c r="A1646" s="16"/>
      <c r="B1646" s="13"/>
      <c r="C1646" s="13"/>
      <c r="D1646" s="14"/>
      <c r="E1646" s="17" t="str">
        <f>IF(OR(B1646="",SUMPRODUCT(--EXACT('Номенклатура'!$A$6:$A$205,B1646))&lt;&gt;1),"",INDEX('Номенклатура'!$D$6:$D$205,SUMPRODUCT(EXACT('Номенклатура'!$A$6:$A$205,B1646)*(ROW('Номенклатура'!$A$6:$A$205)-5)))&amp;"")</f>
        <v/>
      </c>
      <c r="F1646" s="18" t="str">
        <f>IF(OR(I1646="ОК",I1646="Учтено: добавьте пояснение"),IF(C1646="Приход",D1646,IF(C1646="Корректировка остатка",D1646,-D1646)),"")</f>
        <v/>
      </c>
      <c r="G1646" s="13"/>
      <c r="H1646" s="15" t="str">
        <f>IF(OR(B1646="",SUMPRODUCT(--EXACT('Номенклатура'!$A$6:$A$205,B1646))&lt;&gt;1),"",INDEX('Номенклатура'!$B$6:$B$205,SUMPRODUCT(EXACT('Номенклатура'!$A$6:$A$205,B1646)*(ROW('Номенклатура'!$A$6:$A$205)-5)))&amp;"")</f>
        <v/>
      </c>
      <c r="I1646" s="15" t="str">
        <f>IF(COUNTA(A1646:D1646,G1646)=0,"",IF(NOT(ISNUMBER(A1646)),"Укажите дату",IF(B1646="","Укажите код",IF(NOT(AND(ISTEXT(B1646),LEN(B1646)&gt;0,LEN(B1646)&lt;=30,ISNUMBER(FIND(LEFT(B1646,1),"ABCDEFGHIJKLMNOPQRSTUVWXYZ")),SUMPRODUCT((MID(B1646,{1,2,3,4,5,6,7,8,9,10,11,12,13,14,15,16,17,18,19,20,21,22,23,24,25,26,27,28,29,30},1)&lt;&gt;"")*ISERROR(FIND(MID(B1646,{1,2,3,4,5,6,7,8,9,10,11,12,13,14,15,16,17,18,19,20,21,22,23,24,25,26,27,28,29,30},1),"ABCDEFGHIJKLMNOPQRSTUVWXYZ0123456789-_")))=0,ISERROR(VALUE(B1646)))),"Недопустимый код: только латинские буквы A-Z в верхнем регистре, цифры, - и _; начало с буквы, до 30 символов (например MILK-001)",IF(SUMPRODUCT(--EXACT('Номенклатура'!$A$6:$A$205,B1646))=0,"Код не найден в номенклатуре",IF(SUMPRODUCT(--EXACT('Номенклатура'!$A$6:$A$205,B1646))&gt;1,"Код повторяется в номенклатуре",IF(ISNA(MATCH(C1646,{"Приход","Расход","Списание","Корректировка остатка"},0)),"Выберите тип операции",IF(NOT(ISNUMBER(D1646)),"Укажите количество",IF(D1646=0,"Количество не может быть 0",IF(AND(C1646&lt;&gt;"Корректировка остатка",D1646&lt;0),"Для этого типа количество положительное",IF(NOT(ISNUMBER('Номенклатура'!$C$2)),"Укажите дату начала учёта",IF(A1646&lt;INT('Номенклатура'!$C$2),"Раньше даты начала учёта: НЕ учтено",IF(AND(C1646="Корректировка остатка",TRIM(G1646)=""),"Учтено: добавьте пояснение","ОК")))))))))))))</f>
        <v/>
      </c>
    </row>
    <row r="1647" spans="1:9" x14ac:dyDescent="0.25">
      <c r="A1647" s="16"/>
      <c r="B1647" s="13"/>
      <c r="C1647" s="13"/>
      <c r="D1647" s="14"/>
      <c r="E1647" s="17" t="str">
        <f>IF(OR(B1647="",SUMPRODUCT(--EXACT('Номенклатура'!$A$6:$A$205,B1647))&lt;&gt;1),"",INDEX('Номенклатура'!$D$6:$D$205,SUMPRODUCT(EXACT('Номенклатура'!$A$6:$A$205,B1647)*(ROW('Номенклатура'!$A$6:$A$205)-5)))&amp;"")</f>
        <v/>
      </c>
      <c r="F1647" s="18" t="str">
        <f>IF(OR(I1647="ОК",I1647="Учтено: добавьте пояснение"),IF(C1647="Приход",D1647,IF(C1647="Корректировка остатка",D1647,-D1647)),"")</f>
        <v/>
      </c>
      <c r="G1647" s="13"/>
      <c r="H1647" s="15" t="str">
        <f>IF(OR(B1647="",SUMPRODUCT(--EXACT('Номенклатура'!$A$6:$A$205,B1647))&lt;&gt;1),"",INDEX('Номенклатура'!$B$6:$B$205,SUMPRODUCT(EXACT('Номенклатура'!$A$6:$A$205,B1647)*(ROW('Номенклатура'!$A$6:$A$205)-5)))&amp;"")</f>
        <v/>
      </c>
      <c r="I1647" s="15" t="str">
        <f>IF(COUNTA(A1647:D1647,G1647)=0,"",IF(NOT(ISNUMBER(A1647)),"Укажите дату",IF(B1647="","Укажите код",IF(NOT(AND(ISTEXT(B1647),LEN(B1647)&gt;0,LEN(B1647)&lt;=30,ISNUMBER(FIND(LEFT(B1647,1),"ABCDEFGHIJKLMNOPQRSTUVWXYZ")),SUMPRODUCT((MID(B1647,{1,2,3,4,5,6,7,8,9,10,11,12,13,14,15,16,17,18,19,20,21,22,23,24,25,26,27,28,29,30},1)&lt;&gt;"")*ISERROR(FIND(MID(B1647,{1,2,3,4,5,6,7,8,9,10,11,12,13,14,15,16,17,18,19,20,21,22,23,24,25,26,27,28,29,30},1),"ABCDEFGHIJKLMNOPQRSTUVWXYZ0123456789-_")))=0,ISERROR(VALUE(B1647)))),"Недопустимый код: только латинские буквы A-Z в верхнем регистре, цифры, - и _; начало с буквы, до 30 символов (например MILK-001)",IF(SUMPRODUCT(--EXACT('Номенклатура'!$A$6:$A$205,B1647))=0,"Код не найден в номенклатуре",IF(SUMPRODUCT(--EXACT('Номенклатура'!$A$6:$A$205,B1647))&gt;1,"Код повторяется в номенклатуре",IF(ISNA(MATCH(C1647,{"Приход","Расход","Списание","Корректировка остатка"},0)),"Выберите тип операции",IF(NOT(ISNUMBER(D1647)),"Укажите количество",IF(D1647=0,"Количество не может быть 0",IF(AND(C1647&lt;&gt;"Корректировка остатка",D1647&lt;0),"Для этого типа количество положительное",IF(NOT(ISNUMBER('Номенклатура'!$C$2)),"Укажите дату начала учёта",IF(A1647&lt;INT('Номенклатура'!$C$2),"Раньше даты начала учёта: НЕ учтено",IF(AND(C1647="Корректировка остатка",TRIM(G1647)=""),"Учтено: добавьте пояснение","ОК")))))))))))))</f>
        <v/>
      </c>
    </row>
    <row r="1648" spans="1:9" x14ac:dyDescent="0.25">
      <c r="A1648" s="16"/>
      <c r="B1648" s="13"/>
      <c r="C1648" s="13"/>
      <c r="D1648" s="14"/>
      <c r="E1648" s="17" t="str">
        <f>IF(OR(B1648="",SUMPRODUCT(--EXACT('Номенклатура'!$A$6:$A$205,B1648))&lt;&gt;1),"",INDEX('Номенклатура'!$D$6:$D$205,SUMPRODUCT(EXACT('Номенклатура'!$A$6:$A$205,B1648)*(ROW('Номенклатура'!$A$6:$A$205)-5)))&amp;"")</f>
        <v/>
      </c>
      <c r="F1648" s="18" t="str">
        <f>IF(OR(I1648="ОК",I1648="Учтено: добавьте пояснение"),IF(C1648="Приход",D1648,IF(C1648="Корректировка остатка",D1648,-D1648)),"")</f>
        <v/>
      </c>
      <c r="G1648" s="13"/>
      <c r="H1648" s="15" t="str">
        <f>IF(OR(B1648="",SUMPRODUCT(--EXACT('Номенклатура'!$A$6:$A$205,B1648))&lt;&gt;1),"",INDEX('Номенклатура'!$B$6:$B$205,SUMPRODUCT(EXACT('Номенклатура'!$A$6:$A$205,B1648)*(ROW('Номенклатура'!$A$6:$A$205)-5)))&amp;"")</f>
        <v/>
      </c>
      <c r="I1648" s="15" t="str">
        <f>IF(COUNTA(A1648:D1648,G1648)=0,"",IF(NOT(ISNUMBER(A1648)),"Укажите дату",IF(B1648="","Укажите код",IF(NOT(AND(ISTEXT(B1648),LEN(B1648)&gt;0,LEN(B1648)&lt;=30,ISNUMBER(FIND(LEFT(B1648,1),"ABCDEFGHIJKLMNOPQRSTUVWXYZ")),SUMPRODUCT((MID(B1648,{1,2,3,4,5,6,7,8,9,10,11,12,13,14,15,16,17,18,19,20,21,22,23,24,25,26,27,28,29,30},1)&lt;&gt;"")*ISERROR(FIND(MID(B1648,{1,2,3,4,5,6,7,8,9,10,11,12,13,14,15,16,17,18,19,20,21,22,23,24,25,26,27,28,29,30},1),"ABCDEFGHIJKLMNOPQRSTUVWXYZ0123456789-_")))=0,ISERROR(VALUE(B1648)))),"Недопустимый код: только латинские буквы A-Z в верхнем регистре, цифры, - и _; начало с буквы, до 30 символов (например MILK-001)",IF(SUMPRODUCT(--EXACT('Номенклатура'!$A$6:$A$205,B1648))=0,"Код не найден в номенклатуре",IF(SUMPRODUCT(--EXACT('Номенклатура'!$A$6:$A$205,B1648))&gt;1,"Код повторяется в номенклатуре",IF(ISNA(MATCH(C1648,{"Приход","Расход","Списание","Корректировка остатка"},0)),"Выберите тип операции",IF(NOT(ISNUMBER(D1648)),"Укажите количество",IF(D1648=0,"Количество не может быть 0",IF(AND(C1648&lt;&gt;"Корректировка остатка",D1648&lt;0),"Для этого типа количество положительное",IF(NOT(ISNUMBER('Номенклатура'!$C$2)),"Укажите дату начала учёта",IF(A1648&lt;INT('Номенклатура'!$C$2),"Раньше даты начала учёта: НЕ учтено",IF(AND(C1648="Корректировка остатка",TRIM(G1648)=""),"Учтено: добавьте пояснение","ОК")))))))))))))</f>
        <v/>
      </c>
    </row>
    <row r="1649" spans="1:9" x14ac:dyDescent="0.25">
      <c r="A1649" s="16"/>
      <c r="B1649" s="13"/>
      <c r="C1649" s="13"/>
      <c r="D1649" s="14"/>
      <c r="E1649" s="17" t="str">
        <f>IF(OR(B1649="",SUMPRODUCT(--EXACT('Номенклатура'!$A$6:$A$205,B1649))&lt;&gt;1),"",INDEX('Номенклатура'!$D$6:$D$205,SUMPRODUCT(EXACT('Номенклатура'!$A$6:$A$205,B1649)*(ROW('Номенклатура'!$A$6:$A$205)-5)))&amp;"")</f>
        <v/>
      </c>
      <c r="F1649" s="18" t="str">
        <f>IF(OR(I1649="ОК",I1649="Учтено: добавьте пояснение"),IF(C1649="Приход",D1649,IF(C1649="Корректировка остатка",D1649,-D1649)),"")</f>
        <v/>
      </c>
      <c r="G1649" s="13"/>
      <c r="H1649" s="15" t="str">
        <f>IF(OR(B1649="",SUMPRODUCT(--EXACT('Номенклатура'!$A$6:$A$205,B1649))&lt;&gt;1),"",INDEX('Номенклатура'!$B$6:$B$205,SUMPRODUCT(EXACT('Номенклатура'!$A$6:$A$205,B1649)*(ROW('Номенклатура'!$A$6:$A$205)-5)))&amp;"")</f>
        <v/>
      </c>
      <c r="I1649" s="15" t="str">
        <f>IF(COUNTA(A1649:D1649,G1649)=0,"",IF(NOT(ISNUMBER(A1649)),"Укажите дату",IF(B1649="","Укажите код",IF(NOT(AND(ISTEXT(B1649),LEN(B1649)&gt;0,LEN(B1649)&lt;=30,ISNUMBER(FIND(LEFT(B1649,1),"ABCDEFGHIJKLMNOPQRSTUVWXYZ")),SUMPRODUCT((MID(B1649,{1,2,3,4,5,6,7,8,9,10,11,12,13,14,15,16,17,18,19,20,21,22,23,24,25,26,27,28,29,30},1)&lt;&gt;"")*ISERROR(FIND(MID(B1649,{1,2,3,4,5,6,7,8,9,10,11,12,13,14,15,16,17,18,19,20,21,22,23,24,25,26,27,28,29,30},1),"ABCDEFGHIJKLMNOPQRSTUVWXYZ0123456789-_")))=0,ISERROR(VALUE(B1649)))),"Недопустимый код: только латинские буквы A-Z в верхнем регистре, цифры, - и _; начало с буквы, до 30 символов (например MILK-001)",IF(SUMPRODUCT(--EXACT('Номенклатура'!$A$6:$A$205,B1649))=0,"Код не найден в номенклатуре",IF(SUMPRODUCT(--EXACT('Номенклатура'!$A$6:$A$205,B1649))&gt;1,"Код повторяется в номенклатуре",IF(ISNA(MATCH(C1649,{"Приход","Расход","Списание","Корректировка остатка"},0)),"Выберите тип операции",IF(NOT(ISNUMBER(D1649)),"Укажите количество",IF(D1649=0,"Количество не может быть 0",IF(AND(C1649&lt;&gt;"Корректировка остатка",D1649&lt;0),"Для этого типа количество положительное",IF(NOT(ISNUMBER('Номенклатура'!$C$2)),"Укажите дату начала учёта",IF(A1649&lt;INT('Номенклатура'!$C$2),"Раньше даты начала учёта: НЕ учтено",IF(AND(C1649="Корректировка остатка",TRIM(G1649)=""),"Учтено: добавьте пояснение","ОК")))))))))))))</f>
        <v/>
      </c>
    </row>
    <row r="1650" spans="1:9" x14ac:dyDescent="0.25">
      <c r="A1650" s="16"/>
      <c r="B1650" s="13"/>
      <c r="C1650" s="13"/>
      <c r="D1650" s="14"/>
      <c r="E1650" s="17" t="str">
        <f>IF(OR(B1650="",SUMPRODUCT(--EXACT('Номенклатура'!$A$6:$A$205,B1650))&lt;&gt;1),"",INDEX('Номенклатура'!$D$6:$D$205,SUMPRODUCT(EXACT('Номенклатура'!$A$6:$A$205,B1650)*(ROW('Номенклатура'!$A$6:$A$205)-5)))&amp;"")</f>
        <v/>
      </c>
      <c r="F1650" s="18" t="str">
        <f>IF(OR(I1650="ОК",I1650="Учтено: добавьте пояснение"),IF(C1650="Приход",D1650,IF(C1650="Корректировка остатка",D1650,-D1650)),"")</f>
        <v/>
      </c>
      <c r="G1650" s="13"/>
      <c r="H1650" s="15" t="str">
        <f>IF(OR(B1650="",SUMPRODUCT(--EXACT('Номенклатура'!$A$6:$A$205,B1650))&lt;&gt;1),"",INDEX('Номенклатура'!$B$6:$B$205,SUMPRODUCT(EXACT('Номенклатура'!$A$6:$A$205,B1650)*(ROW('Номенклатура'!$A$6:$A$205)-5)))&amp;"")</f>
        <v/>
      </c>
      <c r="I1650" s="15" t="str">
        <f>IF(COUNTA(A1650:D1650,G1650)=0,"",IF(NOT(ISNUMBER(A1650)),"Укажите дату",IF(B1650="","Укажите код",IF(NOT(AND(ISTEXT(B1650),LEN(B1650)&gt;0,LEN(B1650)&lt;=30,ISNUMBER(FIND(LEFT(B1650,1),"ABCDEFGHIJKLMNOPQRSTUVWXYZ")),SUMPRODUCT((MID(B1650,{1,2,3,4,5,6,7,8,9,10,11,12,13,14,15,16,17,18,19,20,21,22,23,24,25,26,27,28,29,30},1)&lt;&gt;"")*ISERROR(FIND(MID(B1650,{1,2,3,4,5,6,7,8,9,10,11,12,13,14,15,16,17,18,19,20,21,22,23,24,25,26,27,28,29,30},1),"ABCDEFGHIJKLMNOPQRSTUVWXYZ0123456789-_")))=0,ISERROR(VALUE(B1650)))),"Недопустимый код: только латинские буквы A-Z в верхнем регистре, цифры, - и _; начало с буквы, до 30 символов (например MILK-001)",IF(SUMPRODUCT(--EXACT('Номенклатура'!$A$6:$A$205,B1650))=0,"Код не найден в номенклатуре",IF(SUMPRODUCT(--EXACT('Номенклатура'!$A$6:$A$205,B1650))&gt;1,"Код повторяется в номенклатуре",IF(ISNA(MATCH(C1650,{"Приход","Расход","Списание","Корректировка остатка"},0)),"Выберите тип операции",IF(NOT(ISNUMBER(D1650)),"Укажите количество",IF(D1650=0,"Количество не может быть 0",IF(AND(C1650&lt;&gt;"Корректировка остатка",D1650&lt;0),"Для этого типа количество положительное",IF(NOT(ISNUMBER('Номенклатура'!$C$2)),"Укажите дату начала учёта",IF(A1650&lt;INT('Номенклатура'!$C$2),"Раньше даты начала учёта: НЕ учтено",IF(AND(C1650="Корректировка остатка",TRIM(G1650)=""),"Учтено: добавьте пояснение","ОК")))))))))))))</f>
        <v/>
      </c>
    </row>
    <row r="1651" spans="1:9" x14ac:dyDescent="0.25">
      <c r="A1651" s="16"/>
      <c r="B1651" s="13"/>
      <c r="C1651" s="13"/>
      <c r="D1651" s="14"/>
      <c r="E1651" s="17" t="str">
        <f>IF(OR(B1651="",SUMPRODUCT(--EXACT('Номенклатура'!$A$6:$A$205,B1651))&lt;&gt;1),"",INDEX('Номенклатура'!$D$6:$D$205,SUMPRODUCT(EXACT('Номенклатура'!$A$6:$A$205,B1651)*(ROW('Номенклатура'!$A$6:$A$205)-5)))&amp;"")</f>
        <v/>
      </c>
      <c r="F1651" s="18" t="str">
        <f>IF(OR(I1651="ОК",I1651="Учтено: добавьте пояснение"),IF(C1651="Приход",D1651,IF(C1651="Корректировка остатка",D1651,-D1651)),"")</f>
        <v/>
      </c>
      <c r="G1651" s="13"/>
      <c r="H1651" s="15" t="str">
        <f>IF(OR(B1651="",SUMPRODUCT(--EXACT('Номенклатура'!$A$6:$A$205,B1651))&lt;&gt;1),"",INDEX('Номенклатура'!$B$6:$B$205,SUMPRODUCT(EXACT('Номенклатура'!$A$6:$A$205,B1651)*(ROW('Номенклатура'!$A$6:$A$205)-5)))&amp;"")</f>
        <v/>
      </c>
      <c r="I1651" s="15" t="str">
        <f>IF(COUNTA(A1651:D1651,G1651)=0,"",IF(NOT(ISNUMBER(A1651)),"Укажите дату",IF(B1651="","Укажите код",IF(NOT(AND(ISTEXT(B1651),LEN(B1651)&gt;0,LEN(B1651)&lt;=30,ISNUMBER(FIND(LEFT(B1651,1),"ABCDEFGHIJKLMNOPQRSTUVWXYZ")),SUMPRODUCT((MID(B1651,{1,2,3,4,5,6,7,8,9,10,11,12,13,14,15,16,17,18,19,20,21,22,23,24,25,26,27,28,29,30},1)&lt;&gt;"")*ISERROR(FIND(MID(B1651,{1,2,3,4,5,6,7,8,9,10,11,12,13,14,15,16,17,18,19,20,21,22,23,24,25,26,27,28,29,30},1),"ABCDEFGHIJKLMNOPQRSTUVWXYZ0123456789-_")))=0,ISERROR(VALUE(B1651)))),"Недопустимый код: только латинские буквы A-Z в верхнем регистре, цифры, - и _; начало с буквы, до 30 символов (например MILK-001)",IF(SUMPRODUCT(--EXACT('Номенклатура'!$A$6:$A$205,B1651))=0,"Код не найден в номенклатуре",IF(SUMPRODUCT(--EXACT('Номенклатура'!$A$6:$A$205,B1651))&gt;1,"Код повторяется в номенклатуре",IF(ISNA(MATCH(C1651,{"Приход","Расход","Списание","Корректировка остатка"},0)),"Выберите тип операции",IF(NOT(ISNUMBER(D1651)),"Укажите количество",IF(D1651=0,"Количество не может быть 0",IF(AND(C1651&lt;&gt;"Корректировка остатка",D1651&lt;0),"Для этого типа количество положительное",IF(NOT(ISNUMBER('Номенклатура'!$C$2)),"Укажите дату начала учёта",IF(A1651&lt;INT('Номенклатура'!$C$2),"Раньше даты начала учёта: НЕ учтено",IF(AND(C1651="Корректировка остатка",TRIM(G1651)=""),"Учтено: добавьте пояснение","ОК")))))))))))))</f>
        <v/>
      </c>
    </row>
    <row r="1652" spans="1:9" x14ac:dyDescent="0.25">
      <c r="A1652" s="16"/>
      <c r="B1652" s="13"/>
      <c r="C1652" s="13"/>
      <c r="D1652" s="14"/>
      <c r="E1652" s="17" t="str">
        <f>IF(OR(B1652="",SUMPRODUCT(--EXACT('Номенклатура'!$A$6:$A$205,B1652))&lt;&gt;1),"",INDEX('Номенклатура'!$D$6:$D$205,SUMPRODUCT(EXACT('Номенклатура'!$A$6:$A$205,B1652)*(ROW('Номенклатура'!$A$6:$A$205)-5)))&amp;"")</f>
        <v/>
      </c>
      <c r="F1652" s="18" t="str">
        <f>IF(OR(I1652="ОК",I1652="Учтено: добавьте пояснение"),IF(C1652="Приход",D1652,IF(C1652="Корректировка остатка",D1652,-D1652)),"")</f>
        <v/>
      </c>
      <c r="G1652" s="13"/>
      <c r="H1652" s="15" t="str">
        <f>IF(OR(B1652="",SUMPRODUCT(--EXACT('Номенклатура'!$A$6:$A$205,B1652))&lt;&gt;1),"",INDEX('Номенклатура'!$B$6:$B$205,SUMPRODUCT(EXACT('Номенклатура'!$A$6:$A$205,B1652)*(ROW('Номенклатура'!$A$6:$A$205)-5)))&amp;"")</f>
        <v/>
      </c>
      <c r="I1652" s="15" t="str">
        <f>IF(COUNTA(A1652:D1652,G1652)=0,"",IF(NOT(ISNUMBER(A1652)),"Укажите дату",IF(B1652="","Укажите код",IF(NOT(AND(ISTEXT(B1652),LEN(B1652)&gt;0,LEN(B1652)&lt;=30,ISNUMBER(FIND(LEFT(B1652,1),"ABCDEFGHIJKLMNOPQRSTUVWXYZ")),SUMPRODUCT((MID(B1652,{1,2,3,4,5,6,7,8,9,10,11,12,13,14,15,16,17,18,19,20,21,22,23,24,25,26,27,28,29,30},1)&lt;&gt;"")*ISERROR(FIND(MID(B1652,{1,2,3,4,5,6,7,8,9,10,11,12,13,14,15,16,17,18,19,20,21,22,23,24,25,26,27,28,29,30},1),"ABCDEFGHIJKLMNOPQRSTUVWXYZ0123456789-_")))=0,ISERROR(VALUE(B1652)))),"Недопустимый код: только латинские буквы A-Z в верхнем регистре, цифры, - и _; начало с буквы, до 30 символов (например MILK-001)",IF(SUMPRODUCT(--EXACT('Номенклатура'!$A$6:$A$205,B1652))=0,"Код не найден в номенклатуре",IF(SUMPRODUCT(--EXACT('Номенклатура'!$A$6:$A$205,B1652))&gt;1,"Код повторяется в номенклатуре",IF(ISNA(MATCH(C1652,{"Приход","Расход","Списание","Корректировка остатка"},0)),"Выберите тип операции",IF(NOT(ISNUMBER(D1652)),"Укажите количество",IF(D1652=0,"Количество не может быть 0",IF(AND(C1652&lt;&gt;"Корректировка остатка",D1652&lt;0),"Для этого типа количество положительное",IF(NOT(ISNUMBER('Номенклатура'!$C$2)),"Укажите дату начала учёта",IF(A1652&lt;INT('Номенклатура'!$C$2),"Раньше даты начала учёта: НЕ учтено",IF(AND(C1652="Корректировка остатка",TRIM(G1652)=""),"Учтено: добавьте пояснение","ОК")))))))))))))</f>
        <v/>
      </c>
    </row>
    <row r="1653" spans="1:9" x14ac:dyDescent="0.25">
      <c r="A1653" s="16"/>
      <c r="B1653" s="13"/>
      <c r="C1653" s="13"/>
      <c r="D1653" s="14"/>
      <c r="E1653" s="17" t="str">
        <f>IF(OR(B1653="",SUMPRODUCT(--EXACT('Номенклатура'!$A$6:$A$205,B1653))&lt;&gt;1),"",INDEX('Номенклатура'!$D$6:$D$205,SUMPRODUCT(EXACT('Номенклатура'!$A$6:$A$205,B1653)*(ROW('Номенклатура'!$A$6:$A$205)-5)))&amp;"")</f>
        <v/>
      </c>
      <c r="F1653" s="18" t="str">
        <f>IF(OR(I1653="ОК",I1653="Учтено: добавьте пояснение"),IF(C1653="Приход",D1653,IF(C1653="Корректировка остатка",D1653,-D1653)),"")</f>
        <v/>
      </c>
      <c r="G1653" s="13"/>
      <c r="H1653" s="15" t="str">
        <f>IF(OR(B1653="",SUMPRODUCT(--EXACT('Номенклатура'!$A$6:$A$205,B1653))&lt;&gt;1),"",INDEX('Номенклатура'!$B$6:$B$205,SUMPRODUCT(EXACT('Номенклатура'!$A$6:$A$205,B1653)*(ROW('Номенклатура'!$A$6:$A$205)-5)))&amp;"")</f>
        <v/>
      </c>
      <c r="I1653" s="15" t="str">
        <f>IF(COUNTA(A1653:D1653,G1653)=0,"",IF(NOT(ISNUMBER(A1653)),"Укажите дату",IF(B1653="","Укажите код",IF(NOT(AND(ISTEXT(B1653),LEN(B1653)&gt;0,LEN(B1653)&lt;=30,ISNUMBER(FIND(LEFT(B1653,1),"ABCDEFGHIJKLMNOPQRSTUVWXYZ")),SUMPRODUCT((MID(B1653,{1,2,3,4,5,6,7,8,9,10,11,12,13,14,15,16,17,18,19,20,21,22,23,24,25,26,27,28,29,30},1)&lt;&gt;"")*ISERROR(FIND(MID(B1653,{1,2,3,4,5,6,7,8,9,10,11,12,13,14,15,16,17,18,19,20,21,22,23,24,25,26,27,28,29,30},1),"ABCDEFGHIJKLMNOPQRSTUVWXYZ0123456789-_")))=0,ISERROR(VALUE(B1653)))),"Недопустимый код: только латинские буквы A-Z в верхнем регистре, цифры, - и _; начало с буквы, до 30 символов (например MILK-001)",IF(SUMPRODUCT(--EXACT('Номенклатура'!$A$6:$A$205,B1653))=0,"Код не найден в номенклатуре",IF(SUMPRODUCT(--EXACT('Номенклатура'!$A$6:$A$205,B1653))&gt;1,"Код повторяется в номенклатуре",IF(ISNA(MATCH(C1653,{"Приход","Расход","Списание","Корректировка остатка"},0)),"Выберите тип операции",IF(NOT(ISNUMBER(D1653)),"Укажите количество",IF(D1653=0,"Количество не может быть 0",IF(AND(C1653&lt;&gt;"Корректировка остатка",D1653&lt;0),"Для этого типа количество положительное",IF(NOT(ISNUMBER('Номенклатура'!$C$2)),"Укажите дату начала учёта",IF(A1653&lt;INT('Номенклатура'!$C$2),"Раньше даты начала учёта: НЕ учтено",IF(AND(C1653="Корректировка остатка",TRIM(G1653)=""),"Учтено: добавьте пояснение","ОК")))))))))))))</f>
        <v/>
      </c>
    </row>
    <row r="1654" spans="1:9" x14ac:dyDescent="0.25">
      <c r="A1654" s="16"/>
      <c r="B1654" s="13"/>
      <c r="C1654" s="13"/>
      <c r="D1654" s="14"/>
      <c r="E1654" s="17" t="str">
        <f>IF(OR(B1654="",SUMPRODUCT(--EXACT('Номенклатура'!$A$6:$A$205,B1654))&lt;&gt;1),"",INDEX('Номенклатура'!$D$6:$D$205,SUMPRODUCT(EXACT('Номенклатура'!$A$6:$A$205,B1654)*(ROW('Номенклатура'!$A$6:$A$205)-5)))&amp;"")</f>
        <v/>
      </c>
      <c r="F1654" s="18" t="str">
        <f>IF(OR(I1654="ОК",I1654="Учтено: добавьте пояснение"),IF(C1654="Приход",D1654,IF(C1654="Корректировка остатка",D1654,-D1654)),"")</f>
        <v/>
      </c>
      <c r="G1654" s="13"/>
      <c r="H1654" s="15" t="str">
        <f>IF(OR(B1654="",SUMPRODUCT(--EXACT('Номенклатура'!$A$6:$A$205,B1654))&lt;&gt;1),"",INDEX('Номенклатура'!$B$6:$B$205,SUMPRODUCT(EXACT('Номенклатура'!$A$6:$A$205,B1654)*(ROW('Номенклатура'!$A$6:$A$205)-5)))&amp;"")</f>
        <v/>
      </c>
      <c r="I1654" s="15" t="str">
        <f>IF(COUNTA(A1654:D1654,G1654)=0,"",IF(NOT(ISNUMBER(A1654)),"Укажите дату",IF(B1654="","Укажите код",IF(NOT(AND(ISTEXT(B1654),LEN(B1654)&gt;0,LEN(B1654)&lt;=30,ISNUMBER(FIND(LEFT(B1654,1),"ABCDEFGHIJKLMNOPQRSTUVWXYZ")),SUMPRODUCT((MID(B1654,{1,2,3,4,5,6,7,8,9,10,11,12,13,14,15,16,17,18,19,20,21,22,23,24,25,26,27,28,29,30},1)&lt;&gt;"")*ISERROR(FIND(MID(B1654,{1,2,3,4,5,6,7,8,9,10,11,12,13,14,15,16,17,18,19,20,21,22,23,24,25,26,27,28,29,30},1),"ABCDEFGHIJKLMNOPQRSTUVWXYZ0123456789-_")))=0,ISERROR(VALUE(B1654)))),"Недопустимый код: только латинские буквы A-Z в верхнем регистре, цифры, - и _; начало с буквы, до 30 символов (например MILK-001)",IF(SUMPRODUCT(--EXACT('Номенклатура'!$A$6:$A$205,B1654))=0,"Код не найден в номенклатуре",IF(SUMPRODUCT(--EXACT('Номенклатура'!$A$6:$A$205,B1654))&gt;1,"Код повторяется в номенклатуре",IF(ISNA(MATCH(C1654,{"Приход","Расход","Списание","Корректировка остатка"},0)),"Выберите тип операции",IF(NOT(ISNUMBER(D1654)),"Укажите количество",IF(D1654=0,"Количество не может быть 0",IF(AND(C1654&lt;&gt;"Корректировка остатка",D1654&lt;0),"Для этого типа количество положительное",IF(NOT(ISNUMBER('Номенклатура'!$C$2)),"Укажите дату начала учёта",IF(A1654&lt;INT('Номенклатура'!$C$2),"Раньше даты начала учёта: НЕ учтено",IF(AND(C1654="Корректировка остатка",TRIM(G1654)=""),"Учтено: добавьте пояснение","ОК")))))))))))))</f>
        <v/>
      </c>
    </row>
    <row r="1655" spans="1:9" x14ac:dyDescent="0.25">
      <c r="A1655" s="16"/>
      <c r="B1655" s="13"/>
      <c r="C1655" s="13"/>
      <c r="D1655" s="14"/>
      <c r="E1655" s="17" t="str">
        <f>IF(OR(B1655="",SUMPRODUCT(--EXACT('Номенклатура'!$A$6:$A$205,B1655))&lt;&gt;1),"",INDEX('Номенклатура'!$D$6:$D$205,SUMPRODUCT(EXACT('Номенклатура'!$A$6:$A$205,B1655)*(ROW('Номенклатура'!$A$6:$A$205)-5)))&amp;"")</f>
        <v/>
      </c>
      <c r="F1655" s="18" t="str">
        <f>IF(OR(I1655="ОК",I1655="Учтено: добавьте пояснение"),IF(C1655="Приход",D1655,IF(C1655="Корректировка остатка",D1655,-D1655)),"")</f>
        <v/>
      </c>
      <c r="G1655" s="13"/>
      <c r="H1655" s="15" t="str">
        <f>IF(OR(B1655="",SUMPRODUCT(--EXACT('Номенклатура'!$A$6:$A$205,B1655))&lt;&gt;1),"",INDEX('Номенклатура'!$B$6:$B$205,SUMPRODUCT(EXACT('Номенклатура'!$A$6:$A$205,B1655)*(ROW('Номенклатура'!$A$6:$A$205)-5)))&amp;"")</f>
        <v/>
      </c>
      <c r="I1655" s="15" t="str">
        <f>IF(COUNTA(A1655:D1655,G1655)=0,"",IF(NOT(ISNUMBER(A1655)),"Укажите дату",IF(B1655="","Укажите код",IF(NOT(AND(ISTEXT(B1655),LEN(B1655)&gt;0,LEN(B1655)&lt;=30,ISNUMBER(FIND(LEFT(B1655,1),"ABCDEFGHIJKLMNOPQRSTUVWXYZ")),SUMPRODUCT((MID(B1655,{1,2,3,4,5,6,7,8,9,10,11,12,13,14,15,16,17,18,19,20,21,22,23,24,25,26,27,28,29,30},1)&lt;&gt;"")*ISERROR(FIND(MID(B1655,{1,2,3,4,5,6,7,8,9,10,11,12,13,14,15,16,17,18,19,20,21,22,23,24,25,26,27,28,29,30},1),"ABCDEFGHIJKLMNOPQRSTUVWXYZ0123456789-_")))=0,ISERROR(VALUE(B1655)))),"Недопустимый код: только латинские буквы A-Z в верхнем регистре, цифры, - и _; начало с буквы, до 30 символов (например MILK-001)",IF(SUMPRODUCT(--EXACT('Номенклатура'!$A$6:$A$205,B1655))=0,"Код не найден в номенклатуре",IF(SUMPRODUCT(--EXACT('Номенклатура'!$A$6:$A$205,B1655))&gt;1,"Код повторяется в номенклатуре",IF(ISNA(MATCH(C1655,{"Приход","Расход","Списание","Корректировка остатка"},0)),"Выберите тип операции",IF(NOT(ISNUMBER(D1655)),"Укажите количество",IF(D1655=0,"Количество не может быть 0",IF(AND(C1655&lt;&gt;"Корректировка остатка",D1655&lt;0),"Для этого типа количество положительное",IF(NOT(ISNUMBER('Номенклатура'!$C$2)),"Укажите дату начала учёта",IF(A1655&lt;INT('Номенклатура'!$C$2),"Раньше даты начала учёта: НЕ учтено",IF(AND(C1655="Корректировка остатка",TRIM(G1655)=""),"Учтено: добавьте пояснение","ОК")))))))))))))</f>
        <v/>
      </c>
    </row>
    <row r="1656" spans="1:9" x14ac:dyDescent="0.25">
      <c r="A1656" s="16"/>
      <c r="B1656" s="13"/>
      <c r="C1656" s="13"/>
      <c r="D1656" s="14"/>
      <c r="E1656" s="17" t="str">
        <f>IF(OR(B1656="",SUMPRODUCT(--EXACT('Номенклатура'!$A$6:$A$205,B1656))&lt;&gt;1),"",INDEX('Номенклатура'!$D$6:$D$205,SUMPRODUCT(EXACT('Номенклатура'!$A$6:$A$205,B1656)*(ROW('Номенклатура'!$A$6:$A$205)-5)))&amp;"")</f>
        <v/>
      </c>
      <c r="F1656" s="18" t="str">
        <f>IF(OR(I1656="ОК",I1656="Учтено: добавьте пояснение"),IF(C1656="Приход",D1656,IF(C1656="Корректировка остатка",D1656,-D1656)),"")</f>
        <v/>
      </c>
      <c r="G1656" s="13"/>
      <c r="H1656" s="15" t="str">
        <f>IF(OR(B1656="",SUMPRODUCT(--EXACT('Номенклатура'!$A$6:$A$205,B1656))&lt;&gt;1),"",INDEX('Номенклатура'!$B$6:$B$205,SUMPRODUCT(EXACT('Номенклатура'!$A$6:$A$205,B1656)*(ROW('Номенклатура'!$A$6:$A$205)-5)))&amp;"")</f>
        <v/>
      </c>
      <c r="I1656" s="15" t="str">
        <f>IF(COUNTA(A1656:D1656,G1656)=0,"",IF(NOT(ISNUMBER(A1656)),"Укажите дату",IF(B1656="","Укажите код",IF(NOT(AND(ISTEXT(B1656),LEN(B1656)&gt;0,LEN(B1656)&lt;=30,ISNUMBER(FIND(LEFT(B1656,1),"ABCDEFGHIJKLMNOPQRSTUVWXYZ")),SUMPRODUCT((MID(B1656,{1,2,3,4,5,6,7,8,9,10,11,12,13,14,15,16,17,18,19,20,21,22,23,24,25,26,27,28,29,30},1)&lt;&gt;"")*ISERROR(FIND(MID(B1656,{1,2,3,4,5,6,7,8,9,10,11,12,13,14,15,16,17,18,19,20,21,22,23,24,25,26,27,28,29,30},1),"ABCDEFGHIJKLMNOPQRSTUVWXYZ0123456789-_")))=0,ISERROR(VALUE(B1656)))),"Недопустимый код: только латинские буквы A-Z в верхнем регистре, цифры, - и _; начало с буквы, до 30 символов (например MILK-001)",IF(SUMPRODUCT(--EXACT('Номенклатура'!$A$6:$A$205,B1656))=0,"Код не найден в номенклатуре",IF(SUMPRODUCT(--EXACT('Номенклатура'!$A$6:$A$205,B1656))&gt;1,"Код повторяется в номенклатуре",IF(ISNA(MATCH(C1656,{"Приход","Расход","Списание","Корректировка остатка"},0)),"Выберите тип операции",IF(NOT(ISNUMBER(D1656)),"Укажите количество",IF(D1656=0,"Количество не может быть 0",IF(AND(C1656&lt;&gt;"Корректировка остатка",D1656&lt;0),"Для этого типа количество положительное",IF(NOT(ISNUMBER('Номенклатура'!$C$2)),"Укажите дату начала учёта",IF(A1656&lt;INT('Номенклатура'!$C$2),"Раньше даты начала учёта: НЕ учтено",IF(AND(C1656="Корректировка остатка",TRIM(G1656)=""),"Учтено: добавьте пояснение","ОК")))))))))))))</f>
        <v/>
      </c>
    </row>
    <row r="1657" spans="1:9" x14ac:dyDescent="0.25">
      <c r="A1657" s="16"/>
      <c r="B1657" s="13"/>
      <c r="C1657" s="13"/>
      <c r="D1657" s="14"/>
      <c r="E1657" s="17" t="str">
        <f>IF(OR(B1657="",SUMPRODUCT(--EXACT('Номенклатура'!$A$6:$A$205,B1657))&lt;&gt;1),"",INDEX('Номенклатура'!$D$6:$D$205,SUMPRODUCT(EXACT('Номенклатура'!$A$6:$A$205,B1657)*(ROW('Номенклатура'!$A$6:$A$205)-5)))&amp;"")</f>
        <v/>
      </c>
      <c r="F1657" s="18" t="str">
        <f>IF(OR(I1657="ОК",I1657="Учтено: добавьте пояснение"),IF(C1657="Приход",D1657,IF(C1657="Корректировка остатка",D1657,-D1657)),"")</f>
        <v/>
      </c>
      <c r="G1657" s="13"/>
      <c r="H1657" s="15" t="str">
        <f>IF(OR(B1657="",SUMPRODUCT(--EXACT('Номенклатура'!$A$6:$A$205,B1657))&lt;&gt;1),"",INDEX('Номенклатура'!$B$6:$B$205,SUMPRODUCT(EXACT('Номенклатура'!$A$6:$A$205,B1657)*(ROW('Номенклатура'!$A$6:$A$205)-5)))&amp;"")</f>
        <v/>
      </c>
      <c r="I1657" s="15" t="str">
        <f>IF(COUNTA(A1657:D1657,G1657)=0,"",IF(NOT(ISNUMBER(A1657)),"Укажите дату",IF(B1657="","Укажите код",IF(NOT(AND(ISTEXT(B1657),LEN(B1657)&gt;0,LEN(B1657)&lt;=30,ISNUMBER(FIND(LEFT(B1657,1),"ABCDEFGHIJKLMNOPQRSTUVWXYZ")),SUMPRODUCT((MID(B1657,{1,2,3,4,5,6,7,8,9,10,11,12,13,14,15,16,17,18,19,20,21,22,23,24,25,26,27,28,29,30},1)&lt;&gt;"")*ISERROR(FIND(MID(B1657,{1,2,3,4,5,6,7,8,9,10,11,12,13,14,15,16,17,18,19,20,21,22,23,24,25,26,27,28,29,30},1),"ABCDEFGHIJKLMNOPQRSTUVWXYZ0123456789-_")))=0,ISERROR(VALUE(B1657)))),"Недопустимый код: только латинские буквы A-Z в верхнем регистре, цифры, - и _; начало с буквы, до 30 символов (например MILK-001)",IF(SUMPRODUCT(--EXACT('Номенклатура'!$A$6:$A$205,B1657))=0,"Код не найден в номенклатуре",IF(SUMPRODUCT(--EXACT('Номенклатура'!$A$6:$A$205,B1657))&gt;1,"Код повторяется в номенклатуре",IF(ISNA(MATCH(C1657,{"Приход","Расход","Списание","Корректировка остатка"},0)),"Выберите тип операции",IF(NOT(ISNUMBER(D1657)),"Укажите количество",IF(D1657=0,"Количество не может быть 0",IF(AND(C1657&lt;&gt;"Корректировка остатка",D1657&lt;0),"Для этого типа количество положительное",IF(NOT(ISNUMBER('Номенклатура'!$C$2)),"Укажите дату начала учёта",IF(A1657&lt;INT('Номенклатура'!$C$2),"Раньше даты начала учёта: НЕ учтено",IF(AND(C1657="Корректировка остатка",TRIM(G1657)=""),"Учтено: добавьте пояснение","ОК")))))))))))))</f>
        <v/>
      </c>
    </row>
    <row r="1658" spans="1:9" x14ac:dyDescent="0.25">
      <c r="A1658" s="16"/>
      <c r="B1658" s="13"/>
      <c r="C1658" s="13"/>
      <c r="D1658" s="14"/>
      <c r="E1658" s="17" t="str">
        <f>IF(OR(B1658="",SUMPRODUCT(--EXACT('Номенклатура'!$A$6:$A$205,B1658))&lt;&gt;1),"",INDEX('Номенклатура'!$D$6:$D$205,SUMPRODUCT(EXACT('Номенклатура'!$A$6:$A$205,B1658)*(ROW('Номенклатура'!$A$6:$A$205)-5)))&amp;"")</f>
        <v/>
      </c>
      <c r="F1658" s="18" t="str">
        <f>IF(OR(I1658="ОК",I1658="Учтено: добавьте пояснение"),IF(C1658="Приход",D1658,IF(C1658="Корректировка остатка",D1658,-D1658)),"")</f>
        <v/>
      </c>
      <c r="G1658" s="13"/>
      <c r="H1658" s="15" t="str">
        <f>IF(OR(B1658="",SUMPRODUCT(--EXACT('Номенклатура'!$A$6:$A$205,B1658))&lt;&gt;1),"",INDEX('Номенклатура'!$B$6:$B$205,SUMPRODUCT(EXACT('Номенклатура'!$A$6:$A$205,B1658)*(ROW('Номенклатура'!$A$6:$A$205)-5)))&amp;"")</f>
        <v/>
      </c>
      <c r="I1658" s="15" t="str">
        <f>IF(COUNTA(A1658:D1658,G1658)=0,"",IF(NOT(ISNUMBER(A1658)),"Укажите дату",IF(B1658="","Укажите код",IF(NOT(AND(ISTEXT(B1658),LEN(B1658)&gt;0,LEN(B1658)&lt;=30,ISNUMBER(FIND(LEFT(B1658,1),"ABCDEFGHIJKLMNOPQRSTUVWXYZ")),SUMPRODUCT((MID(B1658,{1,2,3,4,5,6,7,8,9,10,11,12,13,14,15,16,17,18,19,20,21,22,23,24,25,26,27,28,29,30},1)&lt;&gt;"")*ISERROR(FIND(MID(B1658,{1,2,3,4,5,6,7,8,9,10,11,12,13,14,15,16,17,18,19,20,21,22,23,24,25,26,27,28,29,30},1),"ABCDEFGHIJKLMNOPQRSTUVWXYZ0123456789-_")))=0,ISERROR(VALUE(B1658)))),"Недопустимый код: только латинские буквы A-Z в верхнем регистре, цифры, - и _; начало с буквы, до 30 символов (например MILK-001)",IF(SUMPRODUCT(--EXACT('Номенклатура'!$A$6:$A$205,B1658))=0,"Код не найден в номенклатуре",IF(SUMPRODUCT(--EXACT('Номенклатура'!$A$6:$A$205,B1658))&gt;1,"Код повторяется в номенклатуре",IF(ISNA(MATCH(C1658,{"Приход","Расход","Списание","Корректировка остатка"},0)),"Выберите тип операции",IF(NOT(ISNUMBER(D1658)),"Укажите количество",IF(D1658=0,"Количество не может быть 0",IF(AND(C1658&lt;&gt;"Корректировка остатка",D1658&lt;0),"Для этого типа количество положительное",IF(NOT(ISNUMBER('Номенклатура'!$C$2)),"Укажите дату начала учёта",IF(A1658&lt;INT('Номенклатура'!$C$2),"Раньше даты начала учёта: НЕ учтено",IF(AND(C1658="Корректировка остатка",TRIM(G1658)=""),"Учтено: добавьте пояснение","ОК")))))))))))))</f>
        <v/>
      </c>
    </row>
    <row r="1659" spans="1:9" x14ac:dyDescent="0.25">
      <c r="A1659" s="16"/>
      <c r="B1659" s="13"/>
      <c r="C1659" s="13"/>
      <c r="D1659" s="14"/>
      <c r="E1659" s="17" t="str">
        <f>IF(OR(B1659="",SUMPRODUCT(--EXACT('Номенклатура'!$A$6:$A$205,B1659))&lt;&gt;1),"",INDEX('Номенклатура'!$D$6:$D$205,SUMPRODUCT(EXACT('Номенклатура'!$A$6:$A$205,B1659)*(ROW('Номенклатура'!$A$6:$A$205)-5)))&amp;"")</f>
        <v/>
      </c>
      <c r="F1659" s="18" t="str">
        <f>IF(OR(I1659="ОК",I1659="Учтено: добавьте пояснение"),IF(C1659="Приход",D1659,IF(C1659="Корректировка остатка",D1659,-D1659)),"")</f>
        <v/>
      </c>
      <c r="G1659" s="13"/>
      <c r="H1659" s="15" t="str">
        <f>IF(OR(B1659="",SUMPRODUCT(--EXACT('Номенклатура'!$A$6:$A$205,B1659))&lt;&gt;1),"",INDEX('Номенклатура'!$B$6:$B$205,SUMPRODUCT(EXACT('Номенклатура'!$A$6:$A$205,B1659)*(ROW('Номенклатура'!$A$6:$A$205)-5)))&amp;"")</f>
        <v/>
      </c>
      <c r="I1659" s="15" t="str">
        <f>IF(COUNTA(A1659:D1659,G1659)=0,"",IF(NOT(ISNUMBER(A1659)),"Укажите дату",IF(B1659="","Укажите код",IF(NOT(AND(ISTEXT(B1659),LEN(B1659)&gt;0,LEN(B1659)&lt;=30,ISNUMBER(FIND(LEFT(B1659,1),"ABCDEFGHIJKLMNOPQRSTUVWXYZ")),SUMPRODUCT((MID(B1659,{1,2,3,4,5,6,7,8,9,10,11,12,13,14,15,16,17,18,19,20,21,22,23,24,25,26,27,28,29,30},1)&lt;&gt;"")*ISERROR(FIND(MID(B1659,{1,2,3,4,5,6,7,8,9,10,11,12,13,14,15,16,17,18,19,20,21,22,23,24,25,26,27,28,29,30},1),"ABCDEFGHIJKLMNOPQRSTUVWXYZ0123456789-_")))=0,ISERROR(VALUE(B1659)))),"Недопустимый код: только латинские буквы A-Z в верхнем регистре, цифры, - и _; начало с буквы, до 30 символов (например MILK-001)",IF(SUMPRODUCT(--EXACT('Номенклатура'!$A$6:$A$205,B1659))=0,"Код не найден в номенклатуре",IF(SUMPRODUCT(--EXACT('Номенклатура'!$A$6:$A$205,B1659))&gt;1,"Код повторяется в номенклатуре",IF(ISNA(MATCH(C1659,{"Приход","Расход","Списание","Корректировка остатка"},0)),"Выберите тип операции",IF(NOT(ISNUMBER(D1659)),"Укажите количество",IF(D1659=0,"Количество не может быть 0",IF(AND(C1659&lt;&gt;"Корректировка остатка",D1659&lt;0),"Для этого типа количество положительное",IF(NOT(ISNUMBER('Номенклатура'!$C$2)),"Укажите дату начала учёта",IF(A1659&lt;INT('Номенклатура'!$C$2),"Раньше даты начала учёта: НЕ учтено",IF(AND(C1659="Корректировка остатка",TRIM(G1659)=""),"Учтено: добавьте пояснение","ОК")))))))))))))</f>
        <v/>
      </c>
    </row>
    <row r="1660" spans="1:9" x14ac:dyDescent="0.25">
      <c r="A1660" s="16"/>
      <c r="B1660" s="13"/>
      <c r="C1660" s="13"/>
      <c r="D1660" s="14"/>
      <c r="E1660" s="17" t="str">
        <f>IF(OR(B1660="",SUMPRODUCT(--EXACT('Номенклатура'!$A$6:$A$205,B1660))&lt;&gt;1),"",INDEX('Номенклатура'!$D$6:$D$205,SUMPRODUCT(EXACT('Номенклатура'!$A$6:$A$205,B1660)*(ROW('Номенклатура'!$A$6:$A$205)-5)))&amp;"")</f>
        <v/>
      </c>
      <c r="F1660" s="18" t="str">
        <f>IF(OR(I1660="ОК",I1660="Учтено: добавьте пояснение"),IF(C1660="Приход",D1660,IF(C1660="Корректировка остатка",D1660,-D1660)),"")</f>
        <v/>
      </c>
      <c r="G1660" s="13"/>
      <c r="H1660" s="15" t="str">
        <f>IF(OR(B1660="",SUMPRODUCT(--EXACT('Номенклатура'!$A$6:$A$205,B1660))&lt;&gt;1),"",INDEX('Номенклатура'!$B$6:$B$205,SUMPRODUCT(EXACT('Номенклатура'!$A$6:$A$205,B1660)*(ROW('Номенклатура'!$A$6:$A$205)-5)))&amp;"")</f>
        <v/>
      </c>
      <c r="I1660" s="15" t="str">
        <f>IF(COUNTA(A1660:D1660,G1660)=0,"",IF(NOT(ISNUMBER(A1660)),"Укажите дату",IF(B1660="","Укажите код",IF(NOT(AND(ISTEXT(B1660),LEN(B1660)&gt;0,LEN(B1660)&lt;=30,ISNUMBER(FIND(LEFT(B1660,1),"ABCDEFGHIJKLMNOPQRSTUVWXYZ")),SUMPRODUCT((MID(B1660,{1,2,3,4,5,6,7,8,9,10,11,12,13,14,15,16,17,18,19,20,21,22,23,24,25,26,27,28,29,30},1)&lt;&gt;"")*ISERROR(FIND(MID(B1660,{1,2,3,4,5,6,7,8,9,10,11,12,13,14,15,16,17,18,19,20,21,22,23,24,25,26,27,28,29,30},1),"ABCDEFGHIJKLMNOPQRSTUVWXYZ0123456789-_")))=0,ISERROR(VALUE(B1660)))),"Недопустимый код: только латинские буквы A-Z в верхнем регистре, цифры, - и _; начало с буквы, до 30 символов (например MILK-001)",IF(SUMPRODUCT(--EXACT('Номенклатура'!$A$6:$A$205,B1660))=0,"Код не найден в номенклатуре",IF(SUMPRODUCT(--EXACT('Номенклатура'!$A$6:$A$205,B1660))&gt;1,"Код повторяется в номенклатуре",IF(ISNA(MATCH(C1660,{"Приход","Расход","Списание","Корректировка остатка"},0)),"Выберите тип операции",IF(NOT(ISNUMBER(D1660)),"Укажите количество",IF(D1660=0,"Количество не может быть 0",IF(AND(C1660&lt;&gt;"Корректировка остатка",D1660&lt;0),"Для этого типа количество положительное",IF(NOT(ISNUMBER('Номенклатура'!$C$2)),"Укажите дату начала учёта",IF(A1660&lt;INT('Номенклатура'!$C$2),"Раньше даты начала учёта: НЕ учтено",IF(AND(C1660="Корректировка остатка",TRIM(G1660)=""),"Учтено: добавьте пояснение","ОК")))))))))))))</f>
        <v/>
      </c>
    </row>
    <row r="1661" spans="1:9" x14ac:dyDescent="0.25">
      <c r="A1661" s="16"/>
      <c r="B1661" s="13"/>
      <c r="C1661" s="13"/>
      <c r="D1661" s="14"/>
      <c r="E1661" s="17" t="str">
        <f>IF(OR(B1661="",SUMPRODUCT(--EXACT('Номенклатура'!$A$6:$A$205,B1661))&lt;&gt;1),"",INDEX('Номенклатура'!$D$6:$D$205,SUMPRODUCT(EXACT('Номенклатура'!$A$6:$A$205,B1661)*(ROW('Номенклатура'!$A$6:$A$205)-5)))&amp;"")</f>
        <v/>
      </c>
      <c r="F1661" s="18" t="str">
        <f>IF(OR(I1661="ОК",I1661="Учтено: добавьте пояснение"),IF(C1661="Приход",D1661,IF(C1661="Корректировка остатка",D1661,-D1661)),"")</f>
        <v/>
      </c>
      <c r="G1661" s="13"/>
      <c r="H1661" s="15" t="str">
        <f>IF(OR(B1661="",SUMPRODUCT(--EXACT('Номенклатура'!$A$6:$A$205,B1661))&lt;&gt;1),"",INDEX('Номенклатура'!$B$6:$B$205,SUMPRODUCT(EXACT('Номенклатура'!$A$6:$A$205,B1661)*(ROW('Номенклатура'!$A$6:$A$205)-5)))&amp;"")</f>
        <v/>
      </c>
      <c r="I1661" s="15" t="str">
        <f>IF(COUNTA(A1661:D1661,G1661)=0,"",IF(NOT(ISNUMBER(A1661)),"Укажите дату",IF(B1661="","Укажите код",IF(NOT(AND(ISTEXT(B1661),LEN(B1661)&gt;0,LEN(B1661)&lt;=30,ISNUMBER(FIND(LEFT(B1661,1),"ABCDEFGHIJKLMNOPQRSTUVWXYZ")),SUMPRODUCT((MID(B1661,{1,2,3,4,5,6,7,8,9,10,11,12,13,14,15,16,17,18,19,20,21,22,23,24,25,26,27,28,29,30},1)&lt;&gt;"")*ISERROR(FIND(MID(B1661,{1,2,3,4,5,6,7,8,9,10,11,12,13,14,15,16,17,18,19,20,21,22,23,24,25,26,27,28,29,30},1),"ABCDEFGHIJKLMNOPQRSTUVWXYZ0123456789-_")))=0,ISERROR(VALUE(B1661)))),"Недопустимый код: только латинские буквы A-Z в верхнем регистре, цифры, - и _; начало с буквы, до 30 символов (например MILK-001)",IF(SUMPRODUCT(--EXACT('Номенклатура'!$A$6:$A$205,B1661))=0,"Код не найден в номенклатуре",IF(SUMPRODUCT(--EXACT('Номенклатура'!$A$6:$A$205,B1661))&gt;1,"Код повторяется в номенклатуре",IF(ISNA(MATCH(C1661,{"Приход","Расход","Списание","Корректировка остатка"},0)),"Выберите тип операции",IF(NOT(ISNUMBER(D1661)),"Укажите количество",IF(D1661=0,"Количество не может быть 0",IF(AND(C1661&lt;&gt;"Корректировка остатка",D1661&lt;0),"Для этого типа количество положительное",IF(NOT(ISNUMBER('Номенклатура'!$C$2)),"Укажите дату начала учёта",IF(A1661&lt;INT('Номенклатура'!$C$2),"Раньше даты начала учёта: НЕ учтено",IF(AND(C1661="Корректировка остатка",TRIM(G1661)=""),"Учтено: добавьте пояснение","ОК")))))))))))))</f>
        <v/>
      </c>
    </row>
    <row r="1662" spans="1:9" x14ac:dyDescent="0.25">
      <c r="A1662" s="16"/>
      <c r="B1662" s="13"/>
      <c r="C1662" s="13"/>
      <c r="D1662" s="14"/>
      <c r="E1662" s="17" t="str">
        <f>IF(OR(B1662="",SUMPRODUCT(--EXACT('Номенклатура'!$A$6:$A$205,B1662))&lt;&gt;1),"",INDEX('Номенклатура'!$D$6:$D$205,SUMPRODUCT(EXACT('Номенклатура'!$A$6:$A$205,B1662)*(ROW('Номенклатура'!$A$6:$A$205)-5)))&amp;"")</f>
        <v/>
      </c>
      <c r="F1662" s="18" t="str">
        <f>IF(OR(I1662="ОК",I1662="Учтено: добавьте пояснение"),IF(C1662="Приход",D1662,IF(C1662="Корректировка остатка",D1662,-D1662)),"")</f>
        <v/>
      </c>
      <c r="G1662" s="13"/>
      <c r="H1662" s="15" t="str">
        <f>IF(OR(B1662="",SUMPRODUCT(--EXACT('Номенклатура'!$A$6:$A$205,B1662))&lt;&gt;1),"",INDEX('Номенклатура'!$B$6:$B$205,SUMPRODUCT(EXACT('Номенклатура'!$A$6:$A$205,B1662)*(ROW('Номенклатура'!$A$6:$A$205)-5)))&amp;"")</f>
        <v/>
      </c>
      <c r="I1662" s="15" t="str">
        <f>IF(COUNTA(A1662:D1662,G1662)=0,"",IF(NOT(ISNUMBER(A1662)),"Укажите дату",IF(B1662="","Укажите код",IF(NOT(AND(ISTEXT(B1662),LEN(B1662)&gt;0,LEN(B1662)&lt;=30,ISNUMBER(FIND(LEFT(B1662,1),"ABCDEFGHIJKLMNOPQRSTUVWXYZ")),SUMPRODUCT((MID(B1662,{1,2,3,4,5,6,7,8,9,10,11,12,13,14,15,16,17,18,19,20,21,22,23,24,25,26,27,28,29,30},1)&lt;&gt;"")*ISERROR(FIND(MID(B1662,{1,2,3,4,5,6,7,8,9,10,11,12,13,14,15,16,17,18,19,20,21,22,23,24,25,26,27,28,29,30},1),"ABCDEFGHIJKLMNOPQRSTUVWXYZ0123456789-_")))=0,ISERROR(VALUE(B1662)))),"Недопустимый код: только латинские буквы A-Z в верхнем регистре, цифры, - и _; начало с буквы, до 30 символов (например MILK-001)",IF(SUMPRODUCT(--EXACT('Номенклатура'!$A$6:$A$205,B1662))=0,"Код не найден в номенклатуре",IF(SUMPRODUCT(--EXACT('Номенклатура'!$A$6:$A$205,B1662))&gt;1,"Код повторяется в номенклатуре",IF(ISNA(MATCH(C1662,{"Приход","Расход","Списание","Корректировка остатка"},0)),"Выберите тип операции",IF(NOT(ISNUMBER(D1662)),"Укажите количество",IF(D1662=0,"Количество не может быть 0",IF(AND(C1662&lt;&gt;"Корректировка остатка",D1662&lt;0),"Для этого типа количество положительное",IF(NOT(ISNUMBER('Номенклатура'!$C$2)),"Укажите дату начала учёта",IF(A1662&lt;INT('Номенклатура'!$C$2),"Раньше даты начала учёта: НЕ учтено",IF(AND(C1662="Корректировка остатка",TRIM(G1662)=""),"Учтено: добавьте пояснение","ОК")))))))))))))</f>
        <v/>
      </c>
    </row>
    <row r="1663" spans="1:9" x14ac:dyDescent="0.25">
      <c r="A1663" s="16"/>
      <c r="B1663" s="13"/>
      <c r="C1663" s="13"/>
      <c r="D1663" s="14"/>
      <c r="E1663" s="17" t="str">
        <f>IF(OR(B1663="",SUMPRODUCT(--EXACT('Номенклатура'!$A$6:$A$205,B1663))&lt;&gt;1),"",INDEX('Номенклатура'!$D$6:$D$205,SUMPRODUCT(EXACT('Номенклатура'!$A$6:$A$205,B1663)*(ROW('Номенклатура'!$A$6:$A$205)-5)))&amp;"")</f>
        <v/>
      </c>
      <c r="F1663" s="18" t="str">
        <f>IF(OR(I1663="ОК",I1663="Учтено: добавьте пояснение"),IF(C1663="Приход",D1663,IF(C1663="Корректировка остатка",D1663,-D1663)),"")</f>
        <v/>
      </c>
      <c r="G1663" s="13"/>
      <c r="H1663" s="15" t="str">
        <f>IF(OR(B1663="",SUMPRODUCT(--EXACT('Номенклатура'!$A$6:$A$205,B1663))&lt;&gt;1),"",INDEX('Номенклатура'!$B$6:$B$205,SUMPRODUCT(EXACT('Номенклатура'!$A$6:$A$205,B1663)*(ROW('Номенклатура'!$A$6:$A$205)-5)))&amp;"")</f>
        <v/>
      </c>
      <c r="I1663" s="15" t="str">
        <f>IF(COUNTA(A1663:D1663,G1663)=0,"",IF(NOT(ISNUMBER(A1663)),"Укажите дату",IF(B1663="","Укажите код",IF(NOT(AND(ISTEXT(B1663),LEN(B1663)&gt;0,LEN(B1663)&lt;=30,ISNUMBER(FIND(LEFT(B1663,1),"ABCDEFGHIJKLMNOPQRSTUVWXYZ")),SUMPRODUCT((MID(B1663,{1,2,3,4,5,6,7,8,9,10,11,12,13,14,15,16,17,18,19,20,21,22,23,24,25,26,27,28,29,30},1)&lt;&gt;"")*ISERROR(FIND(MID(B1663,{1,2,3,4,5,6,7,8,9,10,11,12,13,14,15,16,17,18,19,20,21,22,23,24,25,26,27,28,29,30},1),"ABCDEFGHIJKLMNOPQRSTUVWXYZ0123456789-_")))=0,ISERROR(VALUE(B1663)))),"Недопустимый код: только латинские буквы A-Z в верхнем регистре, цифры, - и _; начало с буквы, до 30 символов (например MILK-001)",IF(SUMPRODUCT(--EXACT('Номенклатура'!$A$6:$A$205,B1663))=0,"Код не найден в номенклатуре",IF(SUMPRODUCT(--EXACT('Номенклатура'!$A$6:$A$205,B1663))&gt;1,"Код повторяется в номенклатуре",IF(ISNA(MATCH(C1663,{"Приход","Расход","Списание","Корректировка остатка"},0)),"Выберите тип операции",IF(NOT(ISNUMBER(D1663)),"Укажите количество",IF(D1663=0,"Количество не может быть 0",IF(AND(C1663&lt;&gt;"Корректировка остатка",D1663&lt;0),"Для этого типа количество положительное",IF(NOT(ISNUMBER('Номенклатура'!$C$2)),"Укажите дату начала учёта",IF(A1663&lt;INT('Номенклатура'!$C$2),"Раньше даты начала учёта: НЕ учтено",IF(AND(C1663="Корректировка остатка",TRIM(G1663)=""),"Учтено: добавьте пояснение","ОК")))))))))))))</f>
        <v/>
      </c>
    </row>
    <row r="1664" spans="1:9" x14ac:dyDescent="0.25">
      <c r="A1664" s="16"/>
      <c r="B1664" s="13"/>
      <c r="C1664" s="13"/>
      <c r="D1664" s="14"/>
      <c r="E1664" s="17" t="str">
        <f>IF(OR(B1664="",SUMPRODUCT(--EXACT('Номенклатура'!$A$6:$A$205,B1664))&lt;&gt;1),"",INDEX('Номенклатура'!$D$6:$D$205,SUMPRODUCT(EXACT('Номенклатура'!$A$6:$A$205,B1664)*(ROW('Номенклатура'!$A$6:$A$205)-5)))&amp;"")</f>
        <v/>
      </c>
      <c r="F1664" s="18" t="str">
        <f>IF(OR(I1664="ОК",I1664="Учтено: добавьте пояснение"),IF(C1664="Приход",D1664,IF(C1664="Корректировка остатка",D1664,-D1664)),"")</f>
        <v/>
      </c>
      <c r="G1664" s="13"/>
      <c r="H1664" s="15" t="str">
        <f>IF(OR(B1664="",SUMPRODUCT(--EXACT('Номенклатура'!$A$6:$A$205,B1664))&lt;&gt;1),"",INDEX('Номенклатура'!$B$6:$B$205,SUMPRODUCT(EXACT('Номенклатура'!$A$6:$A$205,B1664)*(ROW('Номенклатура'!$A$6:$A$205)-5)))&amp;"")</f>
        <v/>
      </c>
      <c r="I1664" s="15" t="str">
        <f>IF(COUNTA(A1664:D1664,G1664)=0,"",IF(NOT(ISNUMBER(A1664)),"Укажите дату",IF(B1664="","Укажите код",IF(NOT(AND(ISTEXT(B1664),LEN(B1664)&gt;0,LEN(B1664)&lt;=30,ISNUMBER(FIND(LEFT(B1664,1),"ABCDEFGHIJKLMNOPQRSTUVWXYZ")),SUMPRODUCT((MID(B1664,{1,2,3,4,5,6,7,8,9,10,11,12,13,14,15,16,17,18,19,20,21,22,23,24,25,26,27,28,29,30},1)&lt;&gt;"")*ISERROR(FIND(MID(B1664,{1,2,3,4,5,6,7,8,9,10,11,12,13,14,15,16,17,18,19,20,21,22,23,24,25,26,27,28,29,30},1),"ABCDEFGHIJKLMNOPQRSTUVWXYZ0123456789-_")))=0,ISERROR(VALUE(B1664)))),"Недопустимый код: только латинские буквы A-Z в верхнем регистре, цифры, - и _; начало с буквы, до 30 символов (например MILK-001)",IF(SUMPRODUCT(--EXACT('Номенклатура'!$A$6:$A$205,B1664))=0,"Код не найден в номенклатуре",IF(SUMPRODUCT(--EXACT('Номенклатура'!$A$6:$A$205,B1664))&gt;1,"Код повторяется в номенклатуре",IF(ISNA(MATCH(C1664,{"Приход","Расход","Списание","Корректировка остатка"},0)),"Выберите тип операции",IF(NOT(ISNUMBER(D1664)),"Укажите количество",IF(D1664=0,"Количество не может быть 0",IF(AND(C1664&lt;&gt;"Корректировка остатка",D1664&lt;0),"Для этого типа количество положительное",IF(NOT(ISNUMBER('Номенклатура'!$C$2)),"Укажите дату начала учёта",IF(A1664&lt;INT('Номенклатура'!$C$2),"Раньше даты начала учёта: НЕ учтено",IF(AND(C1664="Корректировка остатка",TRIM(G1664)=""),"Учтено: добавьте пояснение","ОК")))))))))))))</f>
        <v/>
      </c>
    </row>
    <row r="1665" spans="1:9" x14ac:dyDescent="0.25">
      <c r="A1665" s="16"/>
      <c r="B1665" s="13"/>
      <c r="C1665" s="13"/>
      <c r="D1665" s="14"/>
      <c r="E1665" s="17" t="str">
        <f>IF(OR(B1665="",SUMPRODUCT(--EXACT('Номенклатура'!$A$6:$A$205,B1665))&lt;&gt;1),"",INDEX('Номенклатура'!$D$6:$D$205,SUMPRODUCT(EXACT('Номенклатура'!$A$6:$A$205,B1665)*(ROW('Номенклатура'!$A$6:$A$205)-5)))&amp;"")</f>
        <v/>
      </c>
      <c r="F1665" s="18" t="str">
        <f>IF(OR(I1665="ОК",I1665="Учтено: добавьте пояснение"),IF(C1665="Приход",D1665,IF(C1665="Корректировка остатка",D1665,-D1665)),"")</f>
        <v/>
      </c>
      <c r="G1665" s="13"/>
      <c r="H1665" s="15" t="str">
        <f>IF(OR(B1665="",SUMPRODUCT(--EXACT('Номенклатура'!$A$6:$A$205,B1665))&lt;&gt;1),"",INDEX('Номенклатура'!$B$6:$B$205,SUMPRODUCT(EXACT('Номенклатура'!$A$6:$A$205,B1665)*(ROW('Номенклатура'!$A$6:$A$205)-5)))&amp;"")</f>
        <v/>
      </c>
      <c r="I1665" s="15" t="str">
        <f>IF(COUNTA(A1665:D1665,G1665)=0,"",IF(NOT(ISNUMBER(A1665)),"Укажите дату",IF(B1665="","Укажите код",IF(NOT(AND(ISTEXT(B1665),LEN(B1665)&gt;0,LEN(B1665)&lt;=30,ISNUMBER(FIND(LEFT(B1665,1),"ABCDEFGHIJKLMNOPQRSTUVWXYZ")),SUMPRODUCT((MID(B1665,{1,2,3,4,5,6,7,8,9,10,11,12,13,14,15,16,17,18,19,20,21,22,23,24,25,26,27,28,29,30},1)&lt;&gt;"")*ISERROR(FIND(MID(B1665,{1,2,3,4,5,6,7,8,9,10,11,12,13,14,15,16,17,18,19,20,21,22,23,24,25,26,27,28,29,30},1),"ABCDEFGHIJKLMNOPQRSTUVWXYZ0123456789-_")))=0,ISERROR(VALUE(B1665)))),"Недопустимый код: только латинские буквы A-Z в верхнем регистре, цифры, - и _; начало с буквы, до 30 символов (например MILK-001)",IF(SUMPRODUCT(--EXACT('Номенклатура'!$A$6:$A$205,B1665))=0,"Код не найден в номенклатуре",IF(SUMPRODUCT(--EXACT('Номенклатура'!$A$6:$A$205,B1665))&gt;1,"Код повторяется в номенклатуре",IF(ISNA(MATCH(C1665,{"Приход","Расход","Списание","Корректировка остатка"},0)),"Выберите тип операции",IF(NOT(ISNUMBER(D1665)),"Укажите количество",IF(D1665=0,"Количество не может быть 0",IF(AND(C1665&lt;&gt;"Корректировка остатка",D1665&lt;0),"Для этого типа количество положительное",IF(NOT(ISNUMBER('Номенклатура'!$C$2)),"Укажите дату начала учёта",IF(A1665&lt;INT('Номенклатура'!$C$2),"Раньше даты начала учёта: НЕ учтено",IF(AND(C1665="Корректировка остатка",TRIM(G1665)=""),"Учтено: добавьте пояснение","ОК")))))))))))))</f>
        <v/>
      </c>
    </row>
    <row r="1666" spans="1:9" x14ac:dyDescent="0.25">
      <c r="A1666" s="16"/>
      <c r="B1666" s="13"/>
      <c r="C1666" s="13"/>
      <c r="D1666" s="14"/>
      <c r="E1666" s="17" t="str">
        <f>IF(OR(B1666="",SUMPRODUCT(--EXACT('Номенклатура'!$A$6:$A$205,B1666))&lt;&gt;1),"",INDEX('Номенклатура'!$D$6:$D$205,SUMPRODUCT(EXACT('Номенклатура'!$A$6:$A$205,B1666)*(ROW('Номенклатура'!$A$6:$A$205)-5)))&amp;"")</f>
        <v/>
      </c>
      <c r="F1666" s="18" t="str">
        <f>IF(OR(I1666="ОК",I1666="Учтено: добавьте пояснение"),IF(C1666="Приход",D1666,IF(C1666="Корректировка остатка",D1666,-D1666)),"")</f>
        <v/>
      </c>
      <c r="G1666" s="13"/>
      <c r="H1666" s="15" t="str">
        <f>IF(OR(B1666="",SUMPRODUCT(--EXACT('Номенклатура'!$A$6:$A$205,B1666))&lt;&gt;1),"",INDEX('Номенклатура'!$B$6:$B$205,SUMPRODUCT(EXACT('Номенклатура'!$A$6:$A$205,B1666)*(ROW('Номенклатура'!$A$6:$A$205)-5)))&amp;"")</f>
        <v/>
      </c>
      <c r="I1666" s="15" t="str">
        <f>IF(COUNTA(A1666:D1666,G1666)=0,"",IF(NOT(ISNUMBER(A1666)),"Укажите дату",IF(B1666="","Укажите код",IF(NOT(AND(ISTEXT(B1666),LEN(B1666)&gt;0,LEN(B1666)&lt;=30,ISNUMBER(FIND(LEFT(B1666,1),"ABCDEFGHIJKLMNOPQRSTUVWXYZ")),SUMPRODUCT((MID(B1666,{1,2,3,4,5,6,7,8,9,10,11,12,13,14,15,16,17,18,19,20,21,22,23,24,25,26,27,28,29,30},1)&lt;&gt;"")*ISERROR(FIND(MID(B1666,{1,2,3,4,5,6,7,8,9,10,11,12,13,14,15,16,17,18,19,20,21,22,23,24,25,26,27,28,29,30},1),"ABCDEFGHIJKLMNOPQRSTUVWXYZ0123456789-_")))=0,ISERROR(VALUE(B1666)))),"Недопустимый код: только латинские буквы A-Z в верхнем регистре, цифры, - и _; начало с буквы, до 30 символов (например MILK-001)",IF(SUMPRODUCT(--EXACT('Номенклатура'!$A$6:$A$205,B1666))=0,"Код не найден в номенклатуре",IF(SUMPRODUCT(--EXACT('Номенклатура'!$A$6:$A$205,B1666))&gt;1,"Код повторяется в номенклатуре",IF(ISNA(MATCH(C1666,{"Приход","Расход","Списание","Корректировка остатка"},0)),"Выберите тип операции",IF(NOT(ISNUMBER(D1666)),"Укажите количество",IF(D1666=0,"Количество не может быть 0",IF(AND(C1666&lt;&gt;"Корректировка остатка",D1666&lt;0),"Для этого типа количество положительное",IF(NOT(ISNUMBER('Номенклатура'!$C$2)),"Укажите дату начала учёта",IF(A1666&lt;INT('Номенклатура'!$C$2),"Раньше даты начала учёта: НЕ учтено",IF(AND(C1666="Корректировка остатка",TRIM(G1666)=""),"Учтено: добавьте пояснение","ОК")))))))))))))</f>
        <v/>
      </c>
    </row>
    <row r="1667" spans="1:9" x14ac:dyDescent="0.25">
      <c r="A1667" s="16"/>
      <c r="B1667" s="13"/>
      <c r="C1667" s="13"/>
      <c r="D1667" s="14"/>
      <c r="E1667" s="17" t="str">
        <f>IF(OR(B1667="",SUMPRODUCT(--EXACT('Номенклатура'!$A$6:$A$205,B1667))&lt;&gt;1),"",INDEX('Номенклатура'!$D$6:$D$205,SUMPRODUCT(EXACT('Номенклатура'!$A$6:$A$205,B1667)*(ROW('Номенклатура'!$A$6:$A$205)-5)))&amp;"")</f>
        <v/>
      </c>
      <c r="F1667" s="18" t="str">
        <f>IF(OR(I1667="ОК",I1667="Учтено: добавьте пояснение"),IF(C1667="Приход",D1667,IF(C1667="Корректировка остатка",D1667,-D1667)),"")</f>
        <v/>
      </c>
      <c r="G1667" s="13"/>
      <c r="H1667" s="15" t="str">
        <f>IF(OR(B1667="",SUMPRODUCT(--EXACT('Номенклатура'!$A$6:$A$205,B1667))&lt;&gt;1),"",INDEX('Номенклатура'!$B$6:$B$205,SUMPRODUCT(EXACT('Номенклатура'!$A$6:$A$205,B1667)*(ROW('Номенклатура'!$A$6:$A$205)-5)))&amp;"")</f>
        <v/>
      </c>
      <c r="I1667" s="15" t="str">
        <f>IF(COUNTA(A1667:D1667,G1667)=0,"",IF(NOT(ISNUMBER(A1667)),"Укажите дату",IF(B1667="","Укажите код",IF(NOT(AND(ISTEXT(B1667),LEN(B1667)&gt;0,LEN(B1667)&lt;=30,ISNUMBER(FIND(LEFT(B1667,1),"ABCDEFGHIJKLMNOPQRSTUVWXYZ")),SUMPRODUCT((MID(B1667,{1,2,3,4,5,6,7,8,9,10,11,12,13,14,15,16,17,18,19,20,21,22,23,24,25,26,27,28,29,30},1)&lt;&gt;"")*ISERROR(FIND(MID(B1667,{1,2,3,4,5,6,7,8,9,10,11,12,13,14,15,16,17,18,19,20,21,22,23,24,25,26,27,28,29,30},1),"ABCDEFGHIJKLMNOPQRSTUVWXYZ0123456789-_")))=0,ISERROR(VALUE(B1667)))),"Недопустимый код: только латинские буквы A-Z в верхнем регистре, цифры, - и _; начало с буквы, до 30 символов (например MILK-001)",IF(SUMPRODUCT(--EXACT('Номенклатура'!$A$6:$A$205,B1667))=0,"Код не найден в номенклатуре",IF(SUMPRODUCT(--EXACT('Номенклатура'!$A$6:$A$205,B1667))&gt;1,"Код повторяется в номенклатуре",IF(ISNA(MATCH(C1667,{"Приход","Расход","Списание","Корректировка остатка"},0)),"Выберите тип операции",IF(NOT(ISNUMBER(D1667)),"Укажите количество",IF(D1667=0,"Количество не может быть 0",IF(AND(C1667&lt;&gt;"Корректировка остатка",D1667&lt;0),"Для этого типа количество положительное",IF(NOT(ISNUMBER('Номенклатура'!$C$2)),"Укажите дату начала учёта",IF(A1667&lt;INT('Номенклатура'!$C$2),"Раньше даты начала учёта: НЕ учтено",IF(AND(C1667="Корректировка остатка",TRIM(G1667)=""),"Учтено: добавьте пояснение","ОК")))))))))))))</f>
        <v/>
      </c>
    </row>
    <row r="1668" spans="1:9" x14ac:dyDescent="0.25">
      <c r="A1668" s="16"/>
      <c r="B1668" s="13"/>
      <c r="C1668" s="13"/>
      <c r="D1668" s="14"/>
      <c r="E1668" s="17" t="str">
        <f>IF(OR(B1668="",SUMPRODUCT(--EXACT('Номенклатура'!$A$6:$A$205,B1668))&lt;&gt;1),"",INDEX('Номенклатура'!$D$6:$D$205,SUMPRODUCT(EXACT('Номенклатура'!$A$6:$A$205,B1668)*(ROW('Номенклатура'!$A$6:$A$205)-5)))&amp;"")</f>
        <v/>
      </c>
      <c r="F1668" s="18" t="str">
        <f>IF(OR(I1668="ОК",I1668="Учтено: добавьте пояснение"),IF(C1668="Приход",D1668,IF(C1668="Корректировка остатка",D1668,-D1668)),"")</f>
        <v/>
      </c>
      <c r="G1668" s="13"/>
      <c r="H1668" s="15" t="str">
        <f>IF(OR(B1668="",SUMPRODUCT(--EXACT('Номенклатура'!$A$6:$A$205,B1668))&lt;&gt;1),"",INDEX('Номенклатура'!$B$6:$B$205,SUMPRODUCT(EXACT('Номенклатура'!$A$6:$A$205,B1668)*(ROW('Номенклатура'!$A$6:$A$205)-5)))&amp;"")</f>
        <v/>
      </c>
      <c r="I1668" s="15" t="str">
        <f>IF(COUNTA(A1668:D1668,G1668)=0,"",IF(NOT(ISNUMBER(A1668)),"Укажите дату",IF(B1668="","Укажите код",IF(NOT(AND(ISTEXT(B1668),LEN(B1668)&gt;0,LEN(B1668)&lt;=30,ISNUMBER(FIND(LEFT(B1668,1),"ABCDEFGHIJKLMNOPQRSTUVWXYZ")),SUMPRODUCT((MID(B1668,{1,2,3,4,5,6,7,8,9,10,11,12,13,14,15,16,17,18,19,20,21,22,23,24,25,26,27,28,29,30},1)&lt;&gt;"")*ISERROR(FIND(MID(B1668,{1,2,3,4,5,6,7,8,9,10,11,12,13,14,15,16,17,18,19,20,21,22,23,24,25,26,27,28,29,30},1),"ABCDEFGHIJKLMNOPQRSTUVWXYZ0123456789-_")))=0,ISERROR(VALUE(B1668)))),"Недопустимый код: только латинские буквы A-Z в верхнем регистре, цифры, - и _; начало с буквы, до 30 символов (например MILK-001)",IF(SUMPRODUCT(--EXACT('Номенклатура'!$A$6:$A$205,B1668))=0,"Код не найден в номенклатуре",IF(SUMPRODUCT(--EXACT('Номенклатура'!$A$6:$A$205,B1668))&gt;1,"Код повторяется в номенклатуре",IF(ISNA(MATCH(C1668,{"Приход","Расход","Списание","Корректировка остатка"},0)),"Выберите тип операции",IF(NOT(ISNUMBER(D1668)),"Укажите количество",IF(D1668=0,"Количество не может быть 0",IF(AND(C1668&lt;&gt;"Корректировка остатка",D1668&lt;0),"Для этого типа количество положительное",IF(NOT(ISNUMBER('Номенклатура'!$C$2)),"Укажите дату начала учёта",IF(A1668&lt;INT('Номенклатура'!$C$2),"Раньше даты начала учёта: НЕ учтено",IF(AND(C1668="Корректировка остатка",TRIM(G1668)=""),"Учтено: добавьте пояснение","ОК")))))))))))))</f>
        <v/>
      </c>
    </row>
    <row r="1669" spans="1:9" x14ac:dyDescent="0.25">
      <c r="A1669" s="16"/>
      <c r="B1669" s="13"/>
      <c r="C1669" s="13"/>
      <c r="D1669" s="14"/>
      <c r="E1669" s="17" t="str">
        <f>IF(OR(B1669="",SUMPRODUCT(--EXACT('Номенклатура'!$A$6:$A$205,B1669))&lt;&gt;1),"",INDEX('Номенклатура'!$D$6:$D$205,SUMPRODUCT(EXACT('Номенклатура'!$A$6:$A$205,B1669)*(ROW('Номенклатура'!$A$6:$A$205)-5)))&amp;"")</f>
        <v/>
      </c>
      <c r="F1669" s="18" t="str">
        <f>IF(OR(I1669="ОК",I1669="Учтено: добавьте пояснение"),IF(C1669="Приход",D1669,IF(C1669="Корректировка остатка",D1669,-D1669)),"")</f>
        <v/>
      </c>
      <c r="G1669" s="13"/>
      <c r="H1669" s="15" t="str">
        <f>IF(OR(B1669="",SUMPRODUCT(--EXACT('Номенклатура'!$A$6:$A$205,B1669))&lt;&gt;1),"",INDEX('Номенклатура'!$B$6:$B$205,SUMPRODUCT(EXACT('Номенклатура'!$A$6:$A$205,B1669)*(ROW('Номенклатура'!$A$6:$A$205)-5)))&amp;"")</f>
        <v/>
      </c>
      <c r="I1669" s="15" t="str">
        <f>IF(COUNTA(A1669:D1669,G1669)=0,"",IF(NOT(ISNUMBER(A1669)),"Укажите дату",IF(B1669="","Укажите код",IF(NOT(AND(ISTEXT(B1669),LEN(B1669)&gt;0,LEN(B1669)&lt;=30,ISNUMBER(FIND(LEFT(B1669,1),"ABCDEFGHIJKLMNOPQRSTUVWXYZ")),SUMPRODUCT((MID(B1669,{1,2,3,4,5,6,7,8,9,10,11,12,13,14,15,16,17,18,19,20,21,22,23,24,25,26,27,28,29,30},1)&lt;&gt;"")*ISERROR(FIND(MID(B1669,{1,2,3,4,5,6,7,8,9,10,11,12,13,14,15,16,17,18,19,20,21,22,23,24,25,26,27,28,29,30},1),"ABCDEFGHIJKLMNOPQRSTUVWXYZ0123456789-_")))=0,ISERROR(VALUE(B1669)))),"Недопустимый код: только латинские буквы A-Z в верхнем регистре, цифры, - и _; начало с буквы, до 30 символов (например MILK-001)",IF(SUMPRODUCT(--EXACT('Номенклатура'!$A$6:$A$205,B1669))=0,"Код не найден в номенклатуре",IF(SUMPRODUCT(--EXACT('Номенклатура'!$A$6:$A$205,B1669))&gt;1,"Код повторяется в номенклатуре",IF(ISNA(MATCH(C1669,{"Приход","Расход","Списание","Корректировка остатка"},0)),"Выберите тип операции",IF(NOT(ISNUMBER(D1669)),"Укажите количество",IF(D1669=0,"Количество не может быть 0",IF(AND(C1669&lt;&gt;"Корректировка остатка",D1669&lt;0),"Для этого типа количество положительное",IF(NOT(ISNUMBER('Номенклатура'!$C$2)),"Укажите дату начала учёта",IF(A1669&lt;INT('Номенклатура'!$C$2),"Раньше даты начала учёта: НЕ учтено",IF(AND(C1669="Корректировка остатка",TRIM(G1669)=""),"Учтено: добавьте пояснение","ОК")))))))))))))</f>
        <v/>
      </c>
    </row>
    <row r="1670" spans="1:9" x14ac:dyDescent="0.25">
      <c r="A1670" s="16"/>
      <c r="B1670" s="13"/>
      <c r="C1670" s="13"/>
      <c r="D1670" s="14"/>
      <c r="E1670" s="17" t="str">
        <f>IF(OR(B1670="",SUMPRODUCT(--EXACT('Номенклатура'!$A$6:$A$205,B1670))&lt;&gt;1),"",INDEX('Номенклатура'!$D$6:$D$205,SUMPRODUCT(EXACT('Номенклатура'!$A$6:$A$205,B1670)*(ROW('Номенклатура'!$A$6:$A$205)-5)))&amp;"")</f>
        <v/>
      </c>
      <c r="F1670" s="18" t="str">
        <f>IF(OR(I1670="ОК",I1670="Учтено: добавьте пояснение"),IF(C1670="Приход",D1670,IF(C1670="Корректировка остатка",D1670,-D1670)),"")</f>
        <v/>
      </c>
      <c r="G1670" s="13"/>
      <c r="H1670" s="15" t="str">
        <f>IF(OR(B1670="",SUMPRODUCT(--EXACT('Номенклатура'!$A$6:$A$205,B1670))&lt;&gt;1),"",INDEX('Номенклатура'!$B$6:$B$205,SUMPRODUCT(EXACT('Номенклатура'!$A$6:$A$205,B1670)*(ROW('Номенклатура'!$A$6:$A$205)-5)))&amp;"")</f>
        <v/>
      </c>
      <c r="I1670" s="15" t="str">
        <f>IF(COUNTA(A1670:D1670,G1670)=0,"",IF(NOT(ISNUMBER(A1670)),"Укажите дату",IF(B1670="","Укажите код",IF(NOT(AND(ISTEXT(B1670),LEN(B1670)&gt;0,LEN(B1670)&lt;=30,ISNUMBER(FIND(LEFT(B1670,1),"ABCDEFGHIJKLMNOPQRSTUVWXYZ")),SUMPRODUCT((MID(B1670,{1,2,3,4,5,6,7,8,9,10,11,12,13,14,15,16,17,18,19,20,21,22,23,24,25,26,27,28,29,30},1)&lt;&gt;"")*ISERROR(FIND(MID(B1670,{1,2,3,4,5,6,7,8,9,10,11,12,13,14,15,16,17,18,19,20,21,22,23,24,25,26,27,28,29,30},1),"ABCDEFGHIJKLMNOPQRSTUVWXYZ0123456789-_")))=0,ISERROR(VALUE(B1670)))),"Недопустимый код: только латинские буквы A-Z в верхнем регистре, цифры, - и _; начало с буквы, до 30 символов (например MILK-001)",IF(SUMPRODUCT(--EXACT('Номенклатура'!$A$6:$A$205,B1670))=0,"Код не найден в номенклатуре",IF(SUMPRODUCT(--EXACT('Номенклатура'!$A$6:$A$205,B1670))&gt;1,"Код повторяется в номенклатуре",IF(ISNA(MATCH(C1670,{"Приход","Расход","Списание","Корректировка остатка"},0)),"Выберите тип операции",IF(NOT(ISNUMBER(D1670)),"Укажите количество",IF(D1670=0,"Количество не может быть 0",IF(AND(C1670&lt;&gt;"Корректировка остатка",D1670&lt;0),"Для этого типа количество положительное",IF(NOT(ISNUMBER('Номенклатура'!$C$2)),"Укажите дату начала учёта",IF(A1670&lt;INT('Номенклатура'!$C$2),"Раньше даты начала учёта: НЕ учтено",IF(AND(C1670="Корректировка остатка",TRIM(G1670)=""),"Учтено: добавьте пояснение","ОК")))))))))))))</f>
        <v/>
      </c>
    </row>
    <row r="1671" spans="1:9" x14ac:dyDescent="0.25">
      <c r="A1671" s="16"/>
      <c r="B1671" s="13"/>
      <c r="C1671" s="13"/>
      <c r="D1671" s="14"/>
      <c r="E1671" s="17" t="str">
        <f>IF(OR(B1671="",SUMPRODUCT(--EXACT('Номенклатура'!$A$6:$A$205,B1671))&lt;&gt;1),"",INDEX('Номенклатура'!$D$6:$D$205,SUMPRODUCT(EXACT('Номенклатура'!$A$6:$A$205,B1671)*(ROW('Номенклатура'!$A$6:$A$205)-5)))&amp;"")</f>
        <v/>
      </c>
      <c r="F1671" s="18" t="str">
        <f>IF(OR(I1671="ОК",I1671="Учтено: добавьте пояснение"),IF(C1671="Приход",D1671,IF(C1671="Корректировка остатка",D1671,-D1671)),"")</f>
        <v/>
      </c>
      <c r="G1671" s="13"/>
      <c r="H1671" s="15" t="str">
        <f>IF(OR(B1671="",SUMPRODUCT(--EXACT('Номенклатура'!$A$6:$A$205,B1671))&lt;&gt;1),"",INDEX('Номенклатура'!$B$6:$B$205,SUMPRODUCT(EXACT('Номенклатура'!$A$6:$A$205,B1671)*(ROW('Номенклатура'!$A$6:$A$205)-5)))&amp;"")</f>
        <v/>
      </c>
      <c r="I1671" s="15" t="str">
        <f>IF(COUNTA(A1671:D1671,G1671)=0,"",IF(NOT(ISNUMBER(A1671)),"Укажите дату",IF(B1671="","Укажите код",IF(NOT(AND(ISTEXT(B1671),LEN(B1671)&gt;0,LEN(B1671)&lt;=30,ISNUMBER(FIND(LEFT(B1671,1),"ABCDEFGHIJKLMNOPQRSTUVWXYZ")),SUMPRODUCT((MID(B1671,{1,2,3,4,5,6,7,8,9,10,11,12,13,14,15,16,17,18,19,20,21,22,23,24,25,26,27,28,29,30},1)&lt;&gt;"")*ISERROR(FIND(MID(B1671,{1,2,3,4,5,6,7,8,9,10,11,12,13,14,15,16,17,18,19,20,21,22,23,24,25,26,27,28,29,30},1),"ABCDEFGHIJKLMNOPQRSTUVWXYZ0123456789-_")))=0,ISERROR(VALUE(B1671)))),"Недопустимый код: только латинские буквы A-Z в верхнем регистре, цифры, - и _; начало с буквы, до 30 символов (например MILK-001)",IF(SUMPRODUCT(--EXACT('Номенклатура'!$A$6:$A$205,B1671))=0,"Код не найден в номенклатуре",IF(SUMPRODUCT(--EXACT('Номенклатура'!$A$6:$A$205,B1671))&gt;1,"Код повторяется в номенклатуре",IF(ISNA(MATCH(C1671,{"Приход","Расход","Списание","Корректировка остатка"},0)),"Выберите тип операции",IF(NOT(ISNUMBER(D1671)),"Укажите количество",IF(D1671=0,"Количество не может быть 0",IF(AND(C1671&lt;&gt;"Корректировка остатка",D1671&lt;0),"Для этого типа количество положительное",IF(NOT(ISNUMBER('Номенклатура'!$C$2)),"Укажите дату начала учёта",IF(A1671&lt;INT('Номенклатура'!$C$2),"Раньше даты начала учёта: НЕ учтено",IF(AND(C1671="Корректировка остатка",TRIM(G1671)=""),"Учтено: добавьте пояснение","ОК")))))))))))))</f>
        <v/>
      </c>
    </row>
    <row r="1672" spans="1:9" x14ac:dyDescent="0.25">
      <c r="A1672" s="16"/>
      <c r="B1672" s="13"/>
      <c r="C1672" s="13"/>
      <c r="D1672" s="14"/>
      <c r="E1672" s="17" t="str">
        <f>IF(OR(B1672="",SUMPRODUCT(--EXACT('Номенклатура'!$A$6:$A$205,B1672))&lt;&gt;1),"",INDEX('Номенклатура'!$D$6:$D$205,SUMPRODUCT(EXACT('Номенклатура'!$A$6:$A$205,B1672)*(ROW('Номенклатура'!$A$6:$A$205)-5)))&amp;"")</f>
        <v/>
      </c>
      <c r="F1672" s="18" t="str">
        <f>IF(OR(I1672="ОК",I1672="Учтено: добавьте пояснение"),IF(C1672="Приход",D1672,IF(C1672="Корректировка остатка",D1672,-D1672)),"")</f>
        <v/>
      </c>
      <c r="G1672" s="13"/>
      <c r="H1672" s="15" t="str">
        <f>IF(OR(B1672="",SUMPRODUCT(--EXACT('Номенклатура'!$A$6:$A$205,B1672))&lt;&gt;1),"",INDEX('Номенклатура'!$B$6:$B$205,SUMPRODUCT(EXACT('Номенклатура'!$A$6:$A$205,B1672)*(ROW('Номенклатура'!$A$6:$A$205)-5)))&amp;"")</f>
        <v/>
      </c>
      <c r="I1672" s="15" t="str">
        <f>IF(COUNTA(A1672:D1672,G1672)=0,"",IF(NOT(ISNUMBER(A1672)),"Укажите дату",IF(B1672="","Укажите код",IF(NOT(AND(ISTEXT(B1672),LEN(B1672)&gt;0,LEN(B1672)&lt;=30,ISNUMBER(FIND(LEFT(B1672,1),"ABCDEFGHIJKLMNOPQRSTUVWXYZ")),SUMPRODUCT((MID(B1672,{1,2,3,4,5,6,7,8,9,10,11,12,13,14,15,16,17,18,19,20,21,22,23,24,25,26,27,28,29,30},1)&lt;&gt;"")*ISERROR(FIND(MID(B1672,{1,2,3,4,5,6,7,8,9,10,11,12,13,14,15,16,17,18,19,20,21,22,23,24,25,26,27,28,29,30},1),"ABCDEFGHIJKLMNOPQRSTUVWXYZ0123456789-_")))=0,ISERROR(VALUE(B1672)))),"Недопустимый код: только латинские буквы A-Z в верхнем регистре, цифры, - и _; начало с буквы, до 30 символов (например MILK-001)",IF(SUMPRODUCT(--EXACT('Номенклатура'!$A$6:$A$205,B1672))=0,"Код не найден в номенклатуре",IF(SUMPRODUCT(--EXACT('Номенклатура'!$A$6:$A$205,B1672))&gt;1,"Код повторяется в номенклатуре",IF(ISNA(MATCH(C1672,{"Приход","Расход","Списание","Корректировка остатка"},0)),"Выберите тип операции",IF(NOT(ISNUMBER(D1672)),"Укажите количество",IF(D1672=0,"Количество не может быть 0",IF(AND(C1672&lt;&gt;"Корректировка остатка",D1672&lt;0),"Для этого типа количество положительное",IF(NOT(ISNUMBER('Номенклатура'!$C$2)),"Укажите дату начала учёта",IF(A1672&lt;INT('Номенклатура'!$C$2),"Раньше даты начала учёта: НЕ учтено",IF(AND(C1672="Корректировка остатка",TRIM(G1672)=""),"Учтено: добавьте пояснение","ОК")))))))))))))</f>
        <v/>
      </c>
    </row>
    <row r="1673" spans="1:9" x14ac:dyDescent="0.25">
      <c r="A1673" s="16"/>
      <c r="B1673" s="13"/>
      <c r="C1673" s="13"/>
      <c r="D1673" s="14"/>
      <c r="E1673" s="17" t="str">
        <f>IF(OR(B1673="",SUMPRODUCT(--EXACT('Номенклатура'!$A$6:$A$205,B1673))&lt;&gt;1),"",INDEX('Номенклатура'!$D$6:$D$205,SUMPRODUCT(EXACT('Номенклатура'!$A$6:$A$205,B1673)*(ROW('Номенклатура'!$A$6:$A$205)-5)))&amp;"")</f>
        <v/>
      </c>
      <c r="F1673" s="18" t="str">
        <f>IF(OR(I1673="ОК",I1673="Учтено: добавьте пояснение"),IF(C1673="Приход",D1673,IF(C1673="Корректировка остатка",D1673,-D1673)),"")</f>
        <v/>
      </c>
      <c r="G1673" s="13"/>
      <c r="H1673" s="15" t="str">
        <f>IF(OR(B1673="",SUMPRODUCT(--EXACT('Номенклатура'!$A$6:$A$205,B1673))&lt;&gt;1),"",INDEX('Номенклатура'!$B$6:$B$205,SUMPRODUCT(EXACT('Номенклатура'!$A$6:$A$205,B1673)*(ROW('Номенклатура'!$A$6:$A$205)-5)))&amp;"")</f>
        <v/>
      </c>
      <c r="I1673" s="15" t="str">
        <f>IF(COUNTA(A1673:D1673,G1673)=0,"",IF(NOT(ISNUMBER(A1673)),"Укажите дату",IF(B1673="","Укажите код",IF(NOT(AND(ISTEXT(B1673),LEN(B1673)&gt;0,LEN(B1673)&lt;=30,ISNUMBER(FIND(LEFT(B1673,1),"ABCDEFGHIJKLMNOPQRSTUVWXYZ")),SUMPRODUCT((MID(B1673,{1,2,3,4,5,6,7,8,9,10,11,12,13,14,15,16,17,18,19,20,21,22,23,24,25,26,27,28,29,30},1)&lt;&gt;"")*ISERROR(FIND(MID(B1673,{1,2,3,4,5,6,7,8,9,10,11,12,13,14,15,16,17,18,19,20,21,22,23,24,25,26,27,28,29,30},1),"ABCDEFGHIJKLMNOPQRSTUVWXYZ0123456789-_")))=0,ISERROR(VALUE(B1673)))),"Недопустимый код: только латинские буквы A-Z в верхнем регистре, цифры, - и _; начало с буквы, до 30 символов (например MILK-001)",IF(SUMPRODUCT(--EXACT('Номенклатура'!$A$6:$A$205,B1673))=0,"Код не найден в номенклатуре",IF(SUMPRODUCT(--EXACT('Номенклатура'!$A$6:$A$205,B1673))&gt;1,"Код повторяется в номенклатуре",IF(ISNA(MATCH(C1673,{"Приход","Расход","Списание","Корректировка остатка"},0)),"Выберите тип операции",IF(NOT(ISNUMBER(D1673)),"Укажите количество",IF(D1673=0,"Количество не может быть 0",IF(AND(C1673&lt;&gt;"Корректировка остатка",D1673&lt;0),"Для этого типа количество положительное",IF(NOT(ISNUMBER('Номенклатура'!$C$2)),"Укажите дату начала учёта",IF(A1673&lt;INT('Номенклатура'!$C$2),"Раньше даты начала учёта: НЕ учтено",IF(AND(C1673="Корректировка остатка",TRIM(G1673)=""),"Учтено: добавьте пояснение","ОК")))))))))))))</f>
        <v/>
      </c>
    </row>
    <row r="1674" spans="1:9" x14ac:dyDescent="0.25">
      <c r="A1674" s="16"/>
      <c r="B1674" s="13"/>
      <c r="C1674" s="13"/>
      <c r="D1674" s="14"/>
      <c r="E1674" s="17" t="str">
        <f>IF(OR(B1674="",SUMPRODUCT(--EXACT('Номенклатура'!$A$6:$A$205,B1674))&lt;&gt;1),"",INDEX('Номенклатура'!$D$6:$D$205,SUMPRODUCT(EXACT('Номенклатура'!$A$6:$A$205,B1674)*(ROW('Номенклатура'!$A$6:$A$205)-5)))&amp;"")</f>
        <v/>
      </c>
      <c r="F1674" s="18" t="str">
        <f>IF(OR(I1674="ОК",I1674="Учтено: добавьте пояснение"),IF(C1674="Приход",D1674,IF(C1674="Корректировка остатка",D1674,-D1674)),"")</f>
        <v/>
      </c>
      <c r="G1674" s="13"/>
      <c r="H1674" s="15" t="str">
        <f>IF(OR(B1674="",SUMPRODUCT(--EXACT('Номенклатура'!$A$6:$A$205,B1674))&lt;&gt;1),"",INDEX('Номенклатура'!$B$6:$B$205,SUMPRODUCT(EXACT('Номенклатура'!$A$6:$A$205,B1674)*(ROW('Номенклатура'!$A$6:$A$205)-5)))&amp;"")</f>
        <v/>
      </c>
      <c r="I1674" s="15" t="str">
        <f>IF(COUNTA(A1674:D1674,G1674)=0,"",IF(NOT(ISNUMBER(A1674)),"Укажите дату",IF(B1674="","Укажите код",IF(NOT(AND(ISTEXT(B1674),LEN(B1674)&gt;0,LEN(B1674)&lt;=30,ISNUMBER(FIND(LEFT(B1674,1),"ABCDEFGHIJKLMNOPQRSTUVWXYZ")),SUMPRODUCT((MID(B1674,{1,2,3,4,5,6,7,8,9,10,11,12,13,14,15,16,17,18,19,20,21,22,23,24,25,26,27,28,29,30},1)&lt;&gt;"")*ISERROR(FIND(MID(B1674,{1,2,3,4,5,6,7,8,9,10,11,12,13,14,15,16,17,18,19,20,21,22,23,24,25,26,27,28,29,30},1),"ABCDEFGHIJKLMNOPQRSTUVWXYZ0123456789-_")))=0,ISERROR(VALUE(B1674)))),"Недопустимый код: только латинские буквы A-Z в верхнем регистре, цифры, - и _; начало с буквы, до 30 символов (например MILK-001)",IF(SUMPRODUCT(--EXACT('Номенклатура'!$A$6:$A$205,B1674))=0,"Код не найден в номенклатуре",IF(SUMPRODUCT(--EXACT('Номенклатура'!$A$6:$A$205,B1674))&gt;1,"Код повторяется в номенклатуре",IF(ISNA(MATCH(C1674,{"Приход","Расход","Списание","Корректировка остатка"},0)),"Выберите тип операции",IF(NOT(ISNUMBER(D1674)),"Укажите количество",IF(D1674=0,"Количество не может быть 0",IF(AND(C1674&lt;&gt;"Корректировка остатка",D1674&lt;0),"Для этого типа количество положительное",IF(NOT(ISNUMBER('Номенклатура'!$C$2)),"Укажите дату начала учёта",IF(A1674&lt;INT('Номенклатура'!$C$2),"Раньше даты начала учёта: НЕ учтено",IF(AND(C1674="Корректировка остатка",TRIM(G1674)=""),"Учтено: добавьте пояснение","ОК")))))))))))))</f>
        <v/>
      </c>
    </row>
    <row r="1675" spans="1:9" x14ac:dyDescent="0.25">
      <c r="A1675" s="16"/>
      <c r="B1675" s="13"/>
      <c r="C1675" s="13"/>
      <c r="D1675" s="14"/>
      <c r="E1675" s="17" t="str">
        <f>IF(OR(B1675="",SUMPRODUCT(--EXACT('Номенклатура'!$A$6:$A$205,B1675))&lt;&gt;1),"",INDEX('Номенклатура'!$D$6:$D$205,SUMPRODUCT(EXACT('Номенклатура'!$A$6:$A$205,B1675)*(ROW('Номенклатура'!$A$6:$A$205)-5)))&amp;"")</f>
        <v/>
      </c>
      <c r="F1675" s="18" t="str">
        <f>IF(OR(I1675="ОК",I1675="Учтено: добавьте пояснение"),IF(C1675="Приход",D1675,IF(C1675="Корректировка остатка",D1675,-D1675)),"")</f>
        <v/>
      </c>
      <c r="G1675" s="13"/>
      <c r="H1675" s="15" t="str">
        <f>IF(OR(B1675="",SUMPRODUCT(--EXACT('Номенклатура'!$A$6:$A$205,B1675))&lt;&gt;1),"",INDEX('Номенклатура'!$B$6:$B$205,SUMPRODUCT(EXACT('Номенклатура'!$A$6:$A$205,B1675)*(ROW('Номенклатура'!$A$6:$A$205)-5)))&amp;"")</f>
        <v/>
      </c>
      <c r="I1675" s="15" t="str">
        <f>IF(COUNTA(A1675:D1675,G1675)=0,"",IF(NOT(ISNUMBER(A1675)),"Укажите дату",IF(B1675="","Укажите код",IF(NOT(AND(ISTEXT(B1675),LEN(B1675)&gt;0,LEN(B1675)&lt;=30,ISNUMBER(FIND(LEFT(B1675,1),"ABCDEFGHIJKLMNOPQRSTUVWXYZ")),SUMPRODUCT((MID(B1675,{1,2,3,4,5,6,7,8,9,10,11,12,13,14,15,16,17,18,19,20,21,22,23,24,25,26,27,28,29,30},1)&lt;&gt;"")*ISERROR(FIND(MID(B1675,{1,2,3,4,5,6,7,8,9,10,11,12,13,14,15,16,17,18,19,20,21,22,23,24,25,26,27,28,29,30},1),"ABCDEFGHIJKLMNOPQRSTUVWXYZ0123456789-_")))=0,ISERROR(VALUE(B1675)))),"Недопустимый код: только латинские буквы A-Z в верхнем регистре, цифры, - и _; начало с буквы, до 30 символов (например MILK-001)",IF(SUMPRODUCT(--EXACT('Номенклатура'!$A$6:$A$205,B1675))=0,"Код не найден в номенклатуре",IF(SUMPRODUCT(--EXACT('Номенклатура'!$A$6:$A$205,B1675))&gt;1,"Код повторяется в номенклатуре",IF(ISNA(MATCH(C1675,{"Приход","Расход","Списание","Корректировка остатка"},0)),"Выберите тип операции",IF(NOT(ISNUMBER(D1675)),"Укажите количество",IF(D1675=0,"Количество не может быть 0",IF(AND(C1675&lt;&gt;"Корректировка остатка",D1675&lt;0),"Для этого типа количество положительное",IF(NOT(ISNUMBER('Номенклатура'!$C$2)),"Укажите дату начала учёта",IF(A1675&lt;INT('Номенклатура'!$C$2),"Раньше даты начала учёта: НЕ учтено",IF(AND(C1675="Корректировка остатка",TRIM(G1675)=""),"Учтено: добавьте пояснение","ОК")))))))))))))</f>
        <v/>
      </c>
    </row>
    <row r="1676" spans="1:9" x14ac:dyDescent="0.25">
      <c r="A1676" s="16"/>
      <c r="B1676" s="13"/>
      <c r="C1676" s="13"/>
      <c r="D1676" s="14"/>
      <c r="E1676" s="17" t="str">
        <f>IF(OR(B1676="",SUMPRODUCT(--EXACT('Номенклатура'!$A$6:$A$205,B1676))&lt;&gt;1),"",INDEX('Номенклатура'!$D$6:$D$205,SUMPRODUCT(EXACT('Номенклатура'!$A$6:$A$205,B1676)*(ROW('Номенклатура'!$A$6:$A$205)-5)))&amp;"")</f>
        <v/>
      </c>
      <c r="F1676" s="18" t="str">
        <f>IF(OR(I1676="ОК",I1676="Учтено: добавьте пояснение"),IF(C1676="Приход",D1676,IF(C1676="Корректировка остатка",D1676,-D1676)),"")</f>
        <v/>
      </c>
      <c r="G1676" s="13"/>
      <c r="H1676" s="15" t="str">
        <f>IF(OR(B1676="",SUMPRODUCT(--EXACT('Номенклатура'!$A$6:$A$205,B1676))&lt;&gt;1),"",INDEX('Номенклатура'!$B$6:$B$205,SUMPRODUCT(EXACT('Номенклатура'!$A$6:$A$205,B1676)*(ROW('Номенклатура'!$A$6:$A$205)-5)))&amp;"")</f>
        <v/>
      </c>
      <c r="I1676" s="15" t="str">
        <f>IF(COUNTA(A1676:D1676,G1676)=0,"",IF(NOT(ISNUMBER(A1676)),"Укажите дату",IF(B1676="","Укажите код",IF(NOT(AND(ISTEXT(B1676),LEN(B1676)&gt;0,LEN(B1676)&lt;=30,ISNUMBER(FIND(LEFT(B1676,1),"ABCDEFGHIJKLMNOPQRSTUVWXYZ")),SUMPRODUCT((MID(B1676,{1,2,3,4,5,6,7,8,9,10,11,12,13,14,15,16,17,18,19,20,21,22,23,24,25,26,27,28,29,30},1)&lt;&gt;"")*ISERROR(FIND(MID(B1676,{1,2,3,4,5,6,7,8,9,10,11,12,13,14,15,16,17,18,19,20,21,22,23,24,25,26,27,28,29,30},1),"ABCDEFGHIJKLMNOPQRSTUVWXYZ0123456789-_")))=0,ISERROR(VALUE(B1676)))),"Недопустимый код: только латинские буквы A-Z в верхнем регистре, цифры, - и _; начало с буквы, до 30 символов (например MILK-001)",IF(SUMPRODUCT(--EXACT('Номенклатура'!$A$6:$A$205,B1676))=0,"Код не найден в номенклатуре",IF(SUMPRODUCT(--EXACT('Номенклатура'!$A$6:$A$205,B1676))&gt;1,"Код повторяется в номенклатуре",IF(ISNA(MATCH(C1676,{"Приход","Расход","Списание","Корректировка остатка"},0)),"Выберите тип операции",IF(NOT(ISNUMBER(D1676)),"Укажите количество",IF(D1676=0,"Количество не может быть 0",IF(AND(C1676&lt;&gt;"Корректировка остатка",D1676&lt;0),"Для этого типа количество положительное",IF(NOT(ISNUMBER('Номенклатура'!$C$2)),"Укажите дату начала учёта",IF(A1676&lt;INT('Номенклатура'!$C$2),"Раньше даты начала учёта: НЕ учтено",IF(AND(C1676="Корректировка остатка",TRIM(G1676)=""),"Учтено: добавьте пояснение","ОК")))))))))))))</f>
        <v/>
      </c>
    </row>
    <row r="1677" spans="1:9" x14ac:dyDescent="0.25">
      <c r="A1677" s="16"/>
      <c r="B1677" s="13"/>
      <c r="C1677" s="13"/>
      <c r="D1677" s="14"/>
      <c r="E1677" s="17" t="str">
        <f>IF(OR(B1677="",SUMPRODUCT(--EXACT('Номенклатура'!$A$6:$A$205,B1677))&lt;&gt;1),"",INDEX('Номенклатура'!$D$6:$D$205,SUMPRODUCT(EXACT('Номенклатура'!$A$6:$A$205,B1677)*(ROW('Номенклатура'!$A$6:$A$205)-5)))&amp;"")</f>
        <v/>
      </c>
      <c r="F1677" s="18" t="str">
        <f>IF(OR(I1677="ОК",I1677="Учтено: добавьте пояснение"),IF(C1677="Приход",D1677,IF(C1677="Корректировка остатка",D1677,-D1677)),"")</f>
        <v/>
      </c>
      <c r="G1677" s="13"/>
      <c r="H1677" s="15" t="str">
        <f>IF(OR(B1677="",SUMPRODUCT(--EXACT('Номенклатура'!$A$6:$A$205,B1677))&lt;&gt;1),"",INDEX('Номенклатура'!$B$6:$B$205,SUMPRODUCT(EXACT('Номенклатура'!$A$6:$A$205,B1677)*(ROW('Номенклатура'!$A$6:$A$205)-5)))&amp;"")</f>
        <v/>
      </c>
      <c r="I1677" s="15" t="str">
        <f>IF(COUNTA(A1677:D1677,G1677)=0,"",IF(NOT(ISNUMBER(A1677)),"Укажите дату",IF(B1677="","Укажите код",IF(NOT(AND(ISTEXT(B1677),LEN(B1677)&gt;0,LEN(B1677)&lt;=30,ISNUMBER(FIND(LEFT(B1677,1),"ABCDEFGHIJKLMNOPQRSTUVWXYZ")),SUMPRODUCT((MID(B1677,{1,2,3,4,5,6,7,8,9,10,11,12,13,14,15,16,17,18,19,20,21,22,23,24,25,26,27,28,29,30},1)&lt;&gt;"")*ISERROR(FIND(MID(B1677,{1,2,3,4,5,6,7,8,9,10,11,12,13,14,15,16,17,18,19,20,21,22,23,24,25,26,27,28,29,30},1),"ABCDEFGHIJKLMNOPQRSTUVWXYZ0123456789-_")))=0,ISERROR(VALUE(B1677)))),"Недопустимый код: только латинские буквы A-Z в верхнем регистре, цифры, - и _; начало с буквы, до 30 символов (например MILK-001)",IF(SUMPRODUCT(--EXACT('Номенклатура'!$A$6:$A$205,B1677))=0,"Код не найден в номенклатуре",IF(SUMPRODUCT(--EXACT('Номенклатура'!$A$6:$A$205,B1677))&gt;1,"Код повторяется в номенклатуре",IF(ISNA(MATCH(C1677,{"Приход","Расход","Списание","Корректировка остатка"},0)),"Выберите тип операции",IF(NOT(ISNUMBER(D1677)),"Укажите количество",IF(D1677=0,"Количество не может быть 0",IF(AND(C1677&lt;&gt;"Корректировка остатка",D1677&lt;0),"Для этого типа количество положительное",IF(NOT(ISNUMBER('Номенклатура'!$C$2)),"Укажите дату начала учёта",IF(A1677&lt;INT('Номенклатура'!$C$2),"Раньше даты начала учёта: НЕ учтено",IF(AND(C1677="Корректировка остатка",TRIM(G1677)=""),"Учтено: добавьте пояснение","ОК")))))))))))))</f>
        <v/>
      </c>
    </row>
    <row r="1678" spans="1:9" x14ac:dyDescent="0.25">
      <c r="A1678" s="16"/>
      <c r="B1678" s="13"/>
      <c r="C1678" s="13"/>
      <c r="D1678" s="14"/>
      <c r="E1678" s="17" t="str">
        <f>IF(OR(B1678="",SUMPRODUCT(--EXACT('Номенклатура'!$A$6:$A$205,B1678))&lt;&gt;1),"",INDEX('Номенклатура'!$D$6:$D$205,SUMPRODUCT(EXACT('Номенклатура'!$A$6:$A$205,B1678)*(ROW('Номенклатура'!$A$6:$A$205)-5)))&amp;"")</f>
        <v/>
      </c>
      <c r="F1678" s="18" t="str">
        <f>IF(OR(I1678="ОК",I1678="Учтено: добавьте пояснение"),IF(C1678="Приход",D1678,IF(C1678="Корректировка остатка",D1678,-D1678)),"")</f>
        <v/>
      </c>
      <c r="G1678" s="13"/>
      <c r="H1678" s="15" t="str">
        <f>IF(OR(B1678="",SUMPRODUCT(--EXACT('Номенклатура'!$A$6:$A$205,B1678))&lt;&gt;1),"",INDEX('Номенклатура'!$B$6:$B$205,SUMPRODUCT(EXACT('Номенклатура'!$A$6:$A$205,B1678)*(ROW('Номенклатура'!$A$6:$A$205)-5)))&amp;"")</f>
        <v/>
      </c>
      <c r="I1678" s="15" t="str">
        <f>IF(COUNTA(A1678:D1678,G1678)=0,"",IF(NOT(ISNUMBER(A1678)),"Укажите дату",IF(B1678="","Укажите код",IF(NOT(AND(ISTEXT(B1678),LEN(B1678)&gt;0,LEN(B1678)&lt;=30,ISNUMBER(FIND(LEFT(B1678,1),"ABCDEFGHIJKLMNOPQRSTUVWXYZ")),SUMPRODUCT((MID(B1678,{1,2,3,4,5,6,7,8,9,10,11,12,13,14,15,16,17,18,19,20,21,22,23,24,25,26,27,28,29,30},1)&lt;&gt;"")*ISERROR(FIND(MID(B1678,{1,2,3,4,5,6,7,8,9,10,11,12,13,14,15,16,17,18,19,20,21,22,23,24,25,26,27,28,29,30},1),"ABCDEFGHIJKLMNOPQRSTUVWXYZ0123456789-_")))=0,ISERROR(VALUE(B1678)))),"Недопустимый код: только латинские буквы A-Z в верхнем регистре, цифры, - и _; начало с буквы, до 30 символов (например MILK-001)",IF(SUMPRODUCT(--EXACT('Номенклатура'!$A$6:$A$205,B1678))=0,"Код не найден в номенклатуре",IF(SUMPRODUCT(--EXACT('Номенклатура'!$A$6:$A$205,B1678))&gt;1,"Код повторяется в номенклатуре",IF(ISNA(MATCH(C1678,{"Приход","Расход","Списание","Корректировка остатка"},0)),"Выберите тип операции",IF(NOT(ISNUMBER(D1678)),"Укажите количество",IF(D1678=0,"Количество не может быть 0",IF(AND(C1678&lt;&gt;"Корректировка остатка",D1678&lt;0),"Для этого типа количество положительное",IF(NOT(ISNUMBER('Номенклатура'!$C$2)),"Укажите дату начала учёта",IF(A1678&lt;INT('Номенклатура'!$C$2),"Раньше даты начала учёта: НЕ учтено",IF(AND(C1678="Корректировка остатка",TRIM(G1678)=""),"Учтено: добавьте пояснение","ОК")))))))))))))</f>
        <v/>
      </c>
    </row>
    <row r="1679" spans="1:9" x14ac:dyDescent="0.25">
      <c r="A1679" s="16"/>
      <c r="B1679" s="13"/>
      <c r="C1679" s="13"/>
      <c r="D1679" s="14"/>
      <c r="E1679" s="17" t="str">
        <f>IF(OR(B1679="",SUMPRODUCT(--EXACT('Номенклатура'!$A$6:$A$205,B1679))&lt;&gt;1),"",INDEX('Номенклатура'!$D$6:$D$205,SUMPRODUCT(EXACT('Номенклатура'!$A$6:$A$205,B1679)*(ROW('Номенклатура'!$A$6:$A$205)-5)))&amp;"")</f>
        <v/>
      </c>
      <c r="F1679" s="18" t="str">
        <f>IF(OR(I1679="ОК",I1679="Учтено: добавьте пояснение"),IF(C1679="Приход",D1679,IF(C1679="Корректировка остатка",D1679,-D1679)),"")</f>
        <v/>
      </c>
      <c r="G1679" s="13"/>
      <c r="H1679" s="15" t="str">
        <f>IF(OR(B1679="",SUMPRODUCT(--EXACT('Номенклатура'!$A$6:$A$205,B1679))&lt;&gt;1),"",INDEX('Номенклатура'!$B$6:$B$205,SUMPRODUCT(EXACT('Номенклатура'!$A$6:$A$205,B1679)*(ROW('Номенклатура'!$A$6:$A$205)-5)))&amp;"")</f>
        <v/>
      </c>
      <c r="I1679" s="15" t="str">
        <f>IF(COUNTA(A1679:D1679,G1679)=0,"",IF(NOT(ISNUMBER(A1679)),"Укажите дату",IF(B1679="","Укажите код",IF(NOT(AND(ISTEXT(B1679),LEN(B1679)&gt;0,LEN(B1679)&lt;=30,ISNUMBER(FIND(LEFT(B1679,1),"ABCDEFGHIJKLMNOPQRSTUVWXYZ")),SUMPRODUCT((MID(B1679,{1,2,3,4,5,6,7,8,9,10,11,12,13,14,15,16,17,18,19,20,21,22,23,24,25,26,27,28,29,30},1)&lt;&gt;"")*ISERROR(FIND(MID(B1679,{1,2,3,4,5,6,7,8,9,10,11,12,13,14,15,16,17,18,19,20,21,22,23,24,25,26,27,28,29,30},1),"ABCDEFGHIJKLMNOPQRSTUVWXYZ0123456789-_")))=0,ISERROR(VALUE(B1679)))),"Недопустимый код: только латинские буквы A-Z в верхнем регистре, цифры, - и _; начало с буквы, до 30 символов (например MILK-001)",IF(SUMPRODUCT(--EXACT('Номенклатура'!$A$6:$A$205,B1679))=0,"Код не найден в номенклатуре",IF(SUMPRODUCT(--EXACT('Номенклатура'!$A$6:$A$205,B1679))&gt;1,"Код повторяется в номенклатуре",IF(ISNA(MATCH(C1679,{"Приход","Расход","Списание","Корректировка остатка"},0)),"Выберите тип операции",IF(NOT(ISNUMBER(D1679)),"Укажите количество",IF(D1679=0,"Количество не может быть 0",IF(AND(C1679&lt;&gt;"Корректировка остатка",D1679&lt;0),"Для этого типа количество положительное",IF(NOT(ISNUMBER('Номенклатура'!$C$2)),"Укажите дату начала учёта",IF(A1679&lt;INT('Номенклатура'!$C$2),"Раньше даты начала учёта: НЕ учтено",IF(AND(C1679="Корректировка остатка",TRIM(G1679)=""),"Учтено: добавьте пояснение","ОК")))))))))))))</f>
        <v/>
      </c>
    </row>
    <row r="1680" spans="1:9" x14ac:dyDescent="0.25">
      <c r="A1680" s="16"/>
      <c r="B1680" s="13"/>
      <c r="C1680" s="13"/>
      <c r="D1680" s="14"/>
      <c r="E1680" s="17" t="str">
        <f>IF(OR(B1680="",SUMPRODUCT(--EXACT('Номенклатура'!$A$6:$A$205,B1680))&lt;&gt;1),"",INDEX('Номенклатура'!$D$6:$D$205,SUMPRODUCT(EXACT('Номенклатура'!$A$6:$A$205,B1680)*(ROW('Номенклатура'!$A$6:$A$205)-5)))&amp;"")</f>
        <v/>
      </c>
      <c r="F1680" s="18" t="str">
        <f>IF(OR(I1680="ОК",I1680="Учтено: добавьте пояснение"),IF(C1680="Приход",D1680,IF(C1680="Корректировка остатка",D1680,-D1680)),"")</f>
        <v/>
      </c>
      <c r="G1680" s="13"/>
      <c r="H1680" s="15" t="str">
        <f>IF(OR(B1680="",SUMPRODUCT(--EXACT('Номенклатура'!$A$6:$A$205,B1680))&lt;&gt;1),"",INDEX('Номенклатура'!$B$6:$B$205,SUMPRODUCT(EXACT('Номенклатура'!$A$6:$A$205,B1680)*(ROW('Номенклатура'!$A$6:$A$205)-5)))&amp;"")</f>
        <v/>
      </c>
      <c r="I1680" s="15" t="str">
        <f>IF(COUNTA(A1680:D1680,G1680)=0,"",IF(NOT(ISNUMBER(A1680)),"Укажите дату",IF(B1680="","Укажите код",IF(NOT(AND(ISTEXT(B1680),LEN(B1680)&gt;0,LEN(B1680)&lt;=30,ISNUMBER(FIND(LEFT(B1680,1),"ABCDEFGHIJKLMNOPQRSTUVWXYZ")),SUMPRODUCT((MID(B1680,{1,2,3,4,5,6,7,8,9,10,11,12,13,14,15,16,17,18,19,20,21,22,23,24,25,26,27,28,29,30},1)&lt;&gt;"")*ISERROR(FIND(MID(B1680,{1,2,3,4,5,6,7,8,9,10,11,12,13,14,15,16,17,18,19,20,21,22,23,24,25,26,27,28,29,30},1),"ABCDEFGHIJKLMNOPQRSTUVWXYZ0123456789-_")))=0,ISERROR(VALUE(B1680)))),"Недопустимый код: только латинские буквы A-Z в верхнем регистре, цифры, - и _; начало с буквы, до 30 символов (например MILK-001)",IF(SUMPRODUCT(--EXACT('Номенклатура'!$A$6:$A$205,B1680))=0,"Код не найден в номенклатуре",IF(SUMPRODUCT(--EXACT('Номенклатура'!$A$6:$A$205,B1680))&gt;1,"Код повторяется в номенклатуре",IF(ISNA(MATCH(C1680,{"Приход","Расход","Списание","Корректировка остатка"},0)),"Выберите тип операции",IF(NOT(ISNUMBER(D1680)),"Укажите количество",IF(D1680=0,"Количество не может быть 0",IF(AND(C1680&lt;&gt;"Корректировка остатка",D1680&lt;0),"Для этого типа количество положительное",IF(NOT(ISNUMBER('Номенклатура'!$C$2)),"Укажите дату начала учёта",IF(A1680&lt;INT('Номенклатура'!$C$2),"Раньше даты начала учёта: НЕ учтено",IF(AND(C1680="Корректировка остатка",TRIM(G1680)=""),"Учтено: добавьте пояснение","ОК")))))))))))))</f>
        <v/>
      </c>
    </row>
    <row r="1681" spans="1:9" x14ac:dyDescent="0.25">
      <c r="A1681" s="16"/>
      <c r="B1681" s="13"/>
      <c r="C1681" s="13"/>
      <c r="D1681" s="14"/>
      <c r="E1681" s="17" t="str">
        <f>IF(OR(B1681="",SUMPRODUCT(--EXACT('Номенклатура'!$A$6:$A$205,B1681))&lt;&gt;1),"",INDEX('Номенклатура'!$D$6:$D$205,SUMPRODUCT(EXACT('Номенклатура'!$A$6:$A$205,B1681)*(ROW('Номенклатура'!$A$6:$A$205)-5)))&amp;"")</f>
        <v/>
      </c>
      <c r="F1681" s="18" t="str">
        <f>IF(OR(I1681="ОК",I1681="Учтено: добавьте пояснение"),IF(C1681="Приход",D1681,IF(C1681="Корректировка остатка",D1681,-D1681)),"")</f>
        <v/>
      </c>
      <c r="G1681" s="13"/>
      <c r="H1681" s="15" t="str">
        <f>IF(OR(B1681="",SUMPRODUCT(--EXACT('Номенклатура'!$A$6:$A$205,B1681))&lt;&gt;1),"",INDEX('Номенклатура'!$B$6:$B$205,SUMPRODUCT(EXACT('Номенклатура'!$A$6:$A$205,B1681)*(ROW('Номенклатура'!$A$6:$A$205)-5)))&amp;"")</f>
        <v/>
      </c>
      <c r="I1681" s="15" t="str">
        <f>IF(COUNTA(A1681:D1681,G1681)=0,"",IF(NOT(ISNUMBER(A1681)),"Укажите дату",IF(B1681="","Укажите код",IF(NOT(AND(ISTEXT(B1681),LEN(B1681)&gt;0,LEN(B1681)&lt;=30,ISNUMBER(FIND(LEFT(B1681,1),"ABCDEFGHIJKLMNOPQRSTUVWXYZ")),SUMPRODUCT((MID(B1681,{1,2,3,4,5,6,7,8,9,10,11,12,13,14,15,16,17,18,19,20,21,22,23,24,25,26,27,28,29,30},1)&lt;&gt;"")*ISERROR(FIND(MID(B1681,{1,2,3,4,5,6,7,8,9,10,11,12,13,14,15,16,17,18,19,20,21,22,23,24,25,26,27,28,29,30},1),"ABCDEFGHIJKLMNOPQRSTUVWXYZ0123456789-_")))=0,ISERROR(VALUE(B1681)))),"Недопустимый код: только латинские буквы A-Z в верхнем регистре, цифры, - и _; начало с буквы, до 30 символов (например MILK-001)",IF(SUMPRODUCT(--EXACT('Номенклатура'!$A$6:$A$205,B1681))=0,"Код не найден в номенклатуре",IF(SUMPRODUCT(--EXACT('Номенклатура'!$A$6:$A$205,B1681))&gt;1,"Код повторяется в номенклатуре",IF(ISNA(MATCH(C1681,{"Приход","Расход","Списание","Корректировка остатка"},0)),"Выберите тип операции",IF(NOT(ISNUMBER(D1681)),"Укажите количество",IF(D1681=0,"Количество не может быть 0",IF(AND(C1681&lt;&gt;"Корректировка остатка",D1681&lt;0),"Для этого типа количество положительное",IF(NOT(ISNUMBER('Номенклатура'!$C$2)),"Укажите дату начала учёта",IF(A1681&lt;INT('Номенклатура'!$C$2),"Раньше даты начала учёта: НЕ учтено",IF(AND(C1681="Корректировка остатка",TRIM(G1681)=""),"Учтено: добавьте пояснение","ОК")))))))))))))</f>
        <v/>
      </c>
    </row>
    <row r="1682" spans="1:9" x14ac:dyDescent="0.25">
      <c r="A1682" s="16"/>
      <c r="B1682" s="13"/>
      <c r="C1682" s="13"/>
      <c r="D1682" s="14"/>
      <c r="E1682" s="17" t="str">
        <f>IF(OR(B1682="",SUMPRODUCT(--EXACT('Номенклатура'!$A$6:$A$205,B1682))&lt;&gt;1),"",INDEX('Номенклатура'!$D$6:$D$205,SUMPRODUCT(EXACT('Номенклатура'!$A$6:$A$205,B1682)*(ROW('Номенклатура'!$A$6:$A$205)-5)))&amp;"")</f>
        <v/>
      </c>
      <c r="F1682" s="18" t="str">
        <f>IF(OR(I1682="ОК",I1682="Учтено: добавьте пояснение"),IF(C1682="Приход",D1682,IF(C1682="Корректировка остатка",D1682,-D1682)),"")</f>
        <v/>
      </c>
      <c r="G1682" s="13"/>
      <c r="H1682" s="15" t="str">
        <f>IF(OR(B1682="",SUMPRODUCT(--EXACT('Номенклатура'!$A$6:$A$205,B1682))&lt;&gt;1),"",INDEX('Номенклатура'!$B$6:$B$205,SUMPRODUCT(EXACT('Номенклатура'!$A$6:$A$205,B1682)*(ROW('Номенклатура'!$A$6:$A$205)-5)))&amp;"")</f>
        <v/>
      </c>
      <c r="I1682" s="15" t="str">
        <f>IF(COUNTA(A1682:D1682,G1682)=0,"",IF(NOT(ISNUMBER(A1682)),"Укажите дату",IF(B1682="","Укажите код",IF(NOT(AND(ISTEXT(B1682),LEN(B1682)&gt;0,LEN(B1682)&lt;=30,ISNUMBER(FIND(LEFT(B1682,1),"ABCDEFGHIJKLMNOPQRSTUVWXYZ")),SUMPRODUCT((MID(B1682,{1,2,3,4,5,6,7,8,9,10,11,12,13,14,15,16,17,18,19,20,21,22,23,24,25,26,27,28,29,30},1)&lt;&gt;"")*ISERROR(FIND(MID(B1682,{1,2,3,4,5,6,7,8,9,10,11,12,13,14,15,16,17,18,19,20,21,22,23,24,25,26,27,28,29,30},1),"ABCDEFGHIJKLMNOPQRSTUVWXYZ0123456789-_")))=0,ISERROR(VALUE(B1682)))),"Недопустимый код: только латинские буквы A-Z в верхнем регистре, цифры, - и _; начало с буквы, до 30 символов (например MILK-001)",IF(SUMPRODUCT(--EXACT('Номенклатура'!$A$6:$A$205,B1682))=0,"Код не найден в номенклатуре",IF(SUMPRODUCT(--EXACT('Номенклатура'!$A$6:$A$205,B1682))&gt;1,"Код повторяется в номенклатуре",IF(ISNA(MATCH(C1682,{"Приход","Расход","Списание","Корректировка остатка"},0)),"Выберите тип операции",IF(NOT(ISNUMBER(D1682)),"Укажите количество",IF(D1682=0,"Количество не может быть 0",IF(AND(C1682&lt;&gt;"Корректировка остатка",D1682&lt;0),"Для этого типа количество положительное",IF(NOT(ISNUMBER('Номенклатура'!$C$2)),"Укажите дату начала учёта",IF(A1682&lt;INT('Номенклатура'!$C$2),"Раньше даты начала учёта: НЕ учтено",IF(AND(C1682="Корректировка остатка",TRIM(G1682)=""),"Учтено: добавьте пояснение","ОК")))))))))))))</f>
        <v/>
      </c>
    </row>
    <row r="1683" spans="1:9" x14ac:dyDescent="0.25">
      <c r="A1683" s="16"/>
      <c r="B1683" s="13"/>
      <c r="C1683" s="13"/>
      <c r="D1683" s="14"/>
      <c r="E1683" s="17" t="str">
        <f>IF(OR(B1683="",SUMPRODUCT(--EXACT('Номенклатура'!$A$6:$A$205,B1683))&lt;&gt;1),"",INDEX('Номенклатура'!$D$6:$D$205,SUMPRODUCT(EXACT('Номенклатура'!$A$6:$A$205,B1683)*(ROW('Номенклатура'!$A$6:$A$205)-5)))&amp;"")</f>
        <v/>
      </c>
      <c r="F1683" s="18" t="str">
        <f>IF(OR(I1683="ОК",I1683="Учтено: добавьте пояснение"),IF(C1683="Приход",D1683,IF(C1683="Корректировка остатка",D1683,-D1683)),"")</f>
        <v/>
      </c>
      <c r="G1683" s="13"/>
      <c r="H1683" s="15" t="str">
        <f>IF(OR(B1683="",SUMPRODUCT(--EXACT('Номенклатура'!$A$6:$A$205,B1683))&lt;&gt;1),"",INDEX('Номенклатура'!$B$6:$B$205,SUMPRODUCT(EXACT('Номенклатура'!$A$6:$A$205,B1683)*(ROW('Номенклатура'!$A$6:$A$205)-5)))&amp;"")</f>
        <v/>
      </c>
      <c r="I1683" s="15" t="str">
        <f>IF(COUNTA(A1683:D1683,G1683)=0,"",IF(NOT(ISNUMBER(A1683)),"Укажите дату",IF(B1683="","Укажите код",IF(NOT(AND(ISTEXT(B1683),LEN(B1683)&gt;0,LEN(B1683)&lt;=30,ISNUMBER(FIND(LEFT(B1683,1),"ABCDEFGHIJKLMNOPQRSTUVWXYZ")),SUMPRODUCT((MID(B1683,{1,2,3,4,5,6,7,8,9,10,11,12,13,14,15,16,17,18,19,20,21,22,23,24,25,26,27,28,29,30},1)&lt;&gt;"")*ISERROR(FIND(MID(B1683,{1,2,3,4,5,6,7,8,9,10,11,12,13,14,15,16,17,18,19,20,21,22,23,24,25,26,27,28,29,30},1),"ABCDEFGHIJKLMNOPQRSTUVWXYZ0123456789-_")))=0,ISERROR(VALUE(B1683)))),"Недопустимый код: только латинские буквы A-Z в верхнем регистре, цифры, - и _; начало с буквы, до 30 символов (например MILK-001)",IF(SUMPRODUCT(--EXACT('Номенклатура'!$A$6:$A$205,B1683))=0,"Код не найден в номенклатуре",IF(SUMPRODUCT(--EXACT('Номенклатура'!$A$6:$A$205,B1683))&gt;1,"Код повторяется в номенклатуре",IF(ISNA(MATCH(C1683,{"Приход","Расход","Списание","Корректировка остатка"},0)),"Выберите тип операции",IF(NOT(ISNUMBER(D1683)),"Укажите количество",IF(D1683=0,"Количество не может быть 0",IF(AND(C1683&lt;&gt;"Корректировка остатка",D1683&lt;0),"Для этого типа количество положительное",IF(NOT(ISNUMBER('Номенклатура'!$C$2)),"Укажите дату начала учёта",IF(A1683&lt;INT('Номенклатура'!$C$2),"Раньше даты начала учёта: НЕ учтено",IF(AND(C1683="Корректировка остатка",TRIM(G1683)=""),"Учтено: добавьте пояснение","ОК")))))))))))))</f>
        <v/>
      </c>
    </row>
    <row r="1684" spans="1:9" x14ac:dyDescent="0.25">
      <c r="A1684" s="16"/>
      <c r="B1684" s="13"/>
      <c r="C1684" s="13"/>
      <c r="D1684" s="14"/>
      <c r="E1684" s="17" t="str">
        <f>IF(OR(B1684="",SUMPRODUCT(--EXACT('Номенклатура'!$A$6:$A$205,B1684))&lt;&gt;1),"",INDEX('Номенклатура'!$D$6:$D$205,SUMPRODUCT(EXACT('Номенклатура'!$A$6:$A$205,B1684)*(ROW('Номенклатура'!$A$6:$A$205)-5)))&amp;"")</f>
        <v/>
      </c>
      <c r="F1684" s="18" t="str">
        <f>IF(OR(I1684="ОК",I1684="Учтено: добавьте пояснение"),IF(C1684="Приход",D1684,IF(C1684="Корректировка остатка",D1684,-D1684)),"")</f>
        <v/>
      </c>
      <c r="G1684" s="13"/>
      <c r="H1684" s="15" t="str">
        <f>IF(OR(B1684="",SUMPRODUCT(--EXACT('Номенклатура'!$A$6:$A$205,B1684))&lt;&gt;1),"",INDEX('Номенклатура'!$B$6:$B$205,SUMPRODUCT(EXACT('Номенклатура'!$A$6:$A$205,B1684)*(ROW('Номенклатура'!$A$6:$A$205)-5)))&amp;"")</f>
        <v/>
      </c>
      <c r="I1684" s="15" t="str">
        <f>IF(COUNTA(A1684:D1684,G1684)=0,"",IF(NOT(ISNUMBER(A1684)),"Укажите дату",IF(B1684="","Укажите код",IF(NOT(AND(ISTEXT(B1684),LEN(B1684)&gt;0,LEN(B1684)&lt;=30,ISNUMBER(FIND(LEFT(B1684,1),"ABCDEFGHIJKLMNOPQRSTUVWXYZ")),SUMPRODUCT((MID(B1684,{1,2,3,4,5,6,7,8,9,10,11,12,13,14,15,16,17,18,19,20,21,22,23,24,25,26,27,28,29,30},1)&lt;&gt;"")*ISERROR(FIND(MID(B1684,{1,2,3,4,5,6,7,8,9,10,11,12,13,14,15,16,17,18,19,20,21,22,23,24,25,26,27,28,29,30},1),"ABCDEFGHIJKLMNOPQRSTUVWXYZ0123456789-_")))=0,ISERROR(VALUE(B1684)))),"Недопустимый код: только латинские буквы A-Z в верхнем регистре, цифры, - и _; начало с буквы, до 30 символов (например MILK-001)",IF(SUMPRODUCT(--EXACT('Номенклатура'!$A$6:$A$205,B1684))=0,"Код не найден в номенклатуре",IF(SUMPRODUCT(--EXACT('Номенклатура'!$A$6:$A$205,B1684))&gt;1,"Код повторяется в номенклатуре",IF(ISNA(MATCH(C1684,{"Приход","Расход","Списание","Корректировка остатка"},0)),"Выберите тип операции",IF(NOT(ISNUMBER(D1684)),"Укажите количество",IF(D1684=0,"Количество не может быть 0",IF(AND(C1684&lt;&gt;"Корректировка остатка",D1684&lt;0),"Для этого типа количество положительное",IF(NOT(ISNUMBER('Номенклатура'!$C$2)),"Укажите дату начала учёта",IF(A1684&lt;INT('Номенклатура'!$C$2),"Раньше даты начала учёта: НЕ учтено",IF(AND(C1684="Корректировка остатка",TRIM(G1684)=""),"Учтено: добавьте пояснение","ОК")))))))))))))</f>
        <v/>
      </c>
    </row>
    <row r="1685" spans="1:9" x14ac:dyDescent="0.25">
      <c r="A1685" s="16"/>
      <c r="B1685" s="13"/>
      <c r="C1685" s="13"/>
      <c r="D1685" s="14"/>
      <c r="E1685" s="17" t="str">
        <f>IF(OR(B1685="",SUMPRODUCT(--EXACT('Номенклатура'!$A$6:$A$205,B1685))&lt;&gt;1),"",INDEX('Номенклатура'!$D$6:$D$205,SUMPRODUCT(EXACT('Номенклатура'!$A$6:$A$205,B1685)*(ROW('Номенклатура'!$A$6:$A$205)-5)))&amp;"")</f>
        <v/>
      </c>
      <c r="F1685" s="18" t="str">
        <f>IF(OR(I1685="ОК",I1685="Учтено: добавьте пояснение"),IF(C1685="Приход",D1685,IF(C1685="Корректировка остатка",D1685,-D1685)),"")</f>
        <v/>
      </c>
      <c r="G1685" s="13"/>
      <c r="H1685" s="15" t="str">
        <f>IF(OR(B1685="",SUMPRODUCT(--EXACT('Номенклатура'!$A$6:$A$205,B1685))&lt;&gt;1),"",INDEX('Номенклатура'!$B$6:$B$205,SUMPRODUCT(EXACT('Номенклатура'!$A$6:$A$205,B1685)*(ROW('Номенклатура'!$A$6:$A$205)-5)))&amp;"")</f>
        <v/>
      </c>
      <c r="I1685" s="15" t="str">
        <f>IF(COUNTA(A1685:D1685,G1685)=0,"",IF(NOT(ISNUMBER(A1685)),"Укажите дату",IF(B1685="","Укажите код",IF(NOT(AND(ISTEXT(B1685),LEN(B1685)&gt;0,LEN(B1685)&lt;=30,ISNUMBER(FIND(LEFT(B1685,1),"ABCDEFGHIJKLMNOPQRSTUVWXYZ")),SUMPRODUCT((MID(B1685,{1,2,3,4,5,6,7,8,9,10,11,12,13,14,15,16,17,18,19,20,21,22,23,24,25,26,27,28,29,30},1)&lt;&gt;"")*ISERROR(FIND(MID(B1685,{1,2,3,4,5,6,7,8,9,10,11,12,13,14,15,16,17,18,19,20,21,22,23,24,25,26,27,28,29,30},1),"ABCDEFGHIJKLMNOPQRSTUVWXYZ0123456789-_")))=0,ISERROR(VALUE(B1685)))),"Недопустимый код: только латинские буквы A-Z в верхнем регистре, цифры, - и _; начало с буквы, до 30 символов (например MILK-001)",IF(SUMPRODUCT(--EXACT('Номенклатура'!$A$6:$A$205,B1685))=0,"Код не найден в номенклатуре",IF(SUMPRODUCT(--EXACT('Номенклатура'!$A$6:$A$205,B1685))&gt;1,"Код повторяется в номенклатуре",IF(ISNA(MATCH(C1685,{"Приход","Расход","Списание","Корректировка остатка"},0)),"Выберите тип операции",IF(NOT(ISNUMBER(D1685)),"Укажите количество",IF(D1685=0,"Количество не может быть 0",IF(AND(C1685&lt;&gt;"Корректировка остатка",D1685&lt;0),"Для этого типа количество положительное",IF(NOT(ISNUMBER('Номенклатура'!$C$2)),"Укажите дату начала учёта",IF(A1685&lt;INT('Номенклатура'!$C$2),"Раньше даты начала учёта: НЕ учтено",IF(AND(C1685="Корректировка остатка",TRIM(G1685)=""),"Учтено: добавьте пояснение","ОК")))))))))))))</f>
        <v/>
      </c>
    </row>
    <row r="1686" spans="1:9" x14ac:dyDescent="0.25">
      <c r="A1686" s="16"/>
      <c r="B1686" s="13"/>
      <c r="C1686" s="13"/>
      <c r="D1686" s="14"/>
      <c r="E1686" s="17" t="str">
        <f>IF(OR(B1686="",SUMPRODUCT(--EXACT('Номенклатура'!$A$6:$A$205,B1686))&lt;&gt;1),"",INDEX('Номенклатура'!$D$6:$D$205,SUMPRODUCT(EXACT('Номенклатура'!$A$6:$A$205,B1686)*(ROW('Номенклатура'!$A$6:$A$205)-5)))&amp;"")</f>
        <v/>
      </c>
      <c r="F1686" s="18" t="str">
        <f>IF(OR(I1686="ОК",I1686="Учтено: добавьте пояснение"),IF(C1686="Приход",D1686,IF(C1686="Корректировка остатка",D1686,-D1686)),"")</f>
        <v/>
      </c>
      <c r="G1686" s="13"/>
      <c r="H1686" s="15" t="str">
        <f>IF(OR(B1686="",SUMPRODUCT(--EXACT('Номенклатура'!$A$6:$A$205,B1686))&lt;&gt;1),"",INDEX('Номенклатура'!$B$6:$B$205,SUMPRODUCT(EXACT('Номенклатура'!$A$6:$A$205,B1686)*(ROW('Номенклатура'!$A$6:$A$205)-5)))&amp;"")</f>
        <v/>
      </c>
      <c r="I1686" s="15" t="str">
        <f>IF(COUNTA(A1686:D1686,G1686)=0,"",IF(NOT(ISNUMBER(A1686)),"Укажите дату",IF(B1686="","Укажите код",IF(NOT(AND(ISTEXT(B1686),LEN(B1686)&gt;0,LEN(B1686)&lt;=30,ISNUMBER(FIND(LEFT(B1686,1),"ABCDEFGHIJKLMNOPQRSTUVWXYZ")),SUMPRODUCT((MID(B1686,{1,2,3,4,5,6,7,8,9,10,11,12,13,14,15,16,17,18,19,20,21,22,23,24,25,26,27,28,29,30},1)&lt;&gt;"")*ISERROR(FIND(MID(B1686,{1,2,3,4,5,6,7,8,9,10,11,12,13,14,15,16,17,18,19,20,21,22,23,24,25,26,27,28,29,30},1),"ABCDEFGHIJKLMNOPQRSTUVWXYZ0123456789-_")))=0,ISERROR(VALUE(B1686)))),"Недопустимый код: только латинские буквы A-Z в верхнем регистре, цифры, - и _; начало с буквы, до 30 символов (например MILK-001)",IF(SUMPRODUCT(--EXACT('Номенклатура'!$A$6:$A$205,B1686))=0,"Код не найден в номенклатуре",IF(SUMPRODUCT(--EXACT('Номенклатура'!$A$6:$A$205,B1686))&gt;1,"Код повторяется в номенклатуре",IF(ISNA(MATCH(C1686,{"Приход","Расход","Списание","Корректировка остатка"},0)),"Выберите тип операции",IF(NOT(ISNUMBER(D1686)),"Укажите количество",IF(D1686=0,"Количество не может быть 0",IF(AND(C1686&lt;&gt;"Корректировка остатка",D1686&lt;0),"Для этого типа количество положительное",IF(NOT(ISNUMBER('Номенклатура'!$C$2)),"Укажите дату начала учёта",IF(A1686&lt;INT('Номенклатура'!$C$2),"Раньше даты начала учёта: НЕ учтено",IF(AND(C1686="Корректировка остатка",TRIM(G1686)=""),"Учтено: добавьте пояснение","ОК")))))))))))))</f>
        <v/>
      </c>
    </row>
    <row r="1687" spans="1:9" x14ac:dyDescent="0.25">
      <c r="A1687" s="16"/>
      <c r="B1687" s="13"/>
      <c r="C1687" s="13"/>
      <c r="D1687" s="14"/>
      <c r="E1687" s="17" t="str">
        <f>IF(OR(B1687="",SUMPRODUCT(--EXACT('Номенклатура'!$A$6:$A$205,B1687))&lt;&gt;1),"",INDEX('Номенклатура'!$D$6:$D$205,SUMPRODUCT(EXACT('Номенклатура'!$A$6:$A$205,B1687)*(ROW('Номенклатура'!$A$6:$A$205)-5)))&amp;"")</f>
        <v/>
      </c>
      <c r="F1687" s="18" t="str">
        <f>IF(OR(I1687="ОК",I1687="Учтено: добавьте пояснение"),IF(C1687="Приход",D1687,IF(C1687="Корректировка остатка",D1687,-D1687)),"")</f>
        <v/>
      </c>
      <c r="G1687" s="13"/>
      <c r="H1687" s="15" t="str">
        <f>IF(OR(B1687="",SUMPRODUCT(--EXACT('Номенклатура'!$A$6:$A$205,B1687))&lt;&gt;1),"",INDEX('Номенклатура'!$B$6:$B$205,SUMPRODUCT(EXACT('Номенклатура'!$A$6:$A$205,B1687)*(ROW('Номенклатура'!$A$6:$A$205)-5)))&amp;"")</f>
        <v/>
      </c>
      <c r="I1687" s="15" t="str">
        <f>IF(COUNTA(A1687:D1687,G1687)=0,"",IF(NOT(ISNUMBER(A1687)),"Укажите дату",IF(B1687="","Укажите код",IF(NOT(AND(ISTEXT(B1687),LEN(B1687)&gt;0,LEN(B1687)&lt;=30,ISNUMBER(FIND(LEFT(B1687,1),"ABCDEFGHIJKLMNOPQRSTUVWXYZ")),SUMPRODUCT((MID(B1687,{1,2,3,4,5,6,7,8,9,10,11,12,13,14,15,16,17,18,19,20,21,22,23,24,25,26,27,28,29,30},1)&lt;&gt;"")*ISERROR(FIND(MID(B1687,{1,2,3,4,5,6,7,8,9,10,11,12,13,14,15,16,17,18,19,20,21,22,23,24,25,26,27,28,29,30},1),"ABCDEFGHIJKLMNOPQRSTUVWXYZ0123456789-_")))=0,ISERROR(VALUE(B1687)))),"Недопустимый код: только латинские буквы A-Z в верхнем регистре, цифры, - и _; начало с буквы, до 30 символов (например MILK-001)",IF(SUMPRODUCT(--EXACT('Номенклатура'!$A$6:$A$205,B1687))=0,"Код не найден в номенклатуре",IF(SUMPRODUCT(--EXACT('Номенклатура'!$A$6:$A$205,B1687))&gt;1,"Код повторяется в номенклатуре",IF(ISNA(MATCH(C1687,{"Приход","Расход","Списание","Корректировка остатка"},0)),"Выберите тип операции",IF(NOT(ISNUMBER(D1687)),"Укажите количество",IF(D1687=0,"Количество не может быть 0",IF(AND(C1687&lt;&gt;"Корректировка остатка",D1687&lt;0),"Для этого типа количество положительное",IF(NOT(ISNUMBER('Номенклатура'!$C$2)),"Укажите дату начала учёта",IF(A1687&lt;INT('Номенклатура'!$C$2),"Раньше даты начала учёта: НЕ учтено",IF(AND(C1687="Корректировка остатка",TRIM(G1687)=""),"Учтено: добавьте пояснение","ОК")))))))))))))</f>
        <v/>
      </c>
    </row>
    <row r="1688" spans="1:9" x14ac:dyDescent="0.25">
      <c r="A1688" s="16"/>
      <c r="B1688" s="13"/>
      <c r="C1688" s="13"/>
      <c r="D1688" s="14"/>
      <c r="E1688" s="17" t="str">
        <f>IF(OR(B1688="",SUMPRODUCT(--EXACT('Номенклатура'!$A$6:$A$205,B1688))&lt;&gt;1),"",INDEX('Номенклатура'!$D$6:$D$205,SUMPRODUCT(EXACT('Номенклатура'!$A$6:$A$205,B1688)*(ROW('Номенклатура'!$A$6:$A$205)-5)))&amp;"")</f>
        <v/>
      </c>
      <c r="F1688" s="18" t="str">
        <f>IF(OR(I1688="ОК",I1688="Учтено: добавьте пояснение"),IF(C1688="Приход",D1688,IF(C1688="Корректировка остатка",D1688,-D1688)),"")</f>
        <v/>
      </c>
      <c r="G1688" s="13"/>
      <c r="H1688" s="15" t="str">
        <f>IF(OR(B1688="",SUMPRODUCT(--EXACT('Номенклатура'!$A$6:$A$205,B1688))&lt;&gt;1),"",INDEX('Номенклатура'!$B$6:$B$205,SUMPRODUCT(EXACT('Номенклатура'!$A$6:$A$205,B1688)*(ROW('Номенклатура'!$A$6:$A$205)-5)))&amp;"")</f>
        <v/>
      </c>
      <c r="I1688" s="15" t="str">
        <f>IF(COUNTA(A1688:D1688,G1688)=0,"",IF(NOT(ISNUMBER(A1688)),"Укажите дату",IF(B1688="","Укажите код",IF(NOT(AND(ISTEXT(B1688),LEN(B1688)&gt;0,LEN(B1688)&lt;=30,ISNUMBER(FIND(LEFT(B1688,1),"ABCDEFGHIJKLMNOPQRSTUVWXYZ")),SUMPRODUCT((MID(B1688,{1,2,3,4,5,6,7,8,9,10,11,12,13,14,15,16,17,18,19,20,21,22,23,24,25,26,27,28,29,30},1)&lt;&gt;"")*ISERROR(FIND(MID(B1688,{1,2,3,4,5,6,7,8,9,10,11,12,13,14,15,16,17,18,19,20,21,22,23,24,25,26,27,28,29,30},1),"ABCDEFGHIJKLMNOPQRSTUVWXYZ0123456789-_")))=0,ISERROR(VALUE(B1688)))),"Недопустимый код: только латинские буквы A-Z в верхнем регистре, цифры, - и _; начало с буквы, до 30 символов (например MILK-001)",IF(SUMPRODUCT(--EXACT('Номенклатура'!$A$6:$A$205,B1688))=0,"Код не найден в номенклатуре",IF(SUMPRODUCT(--EXACT('Номенклатура'!$A$6:$A$205,B1688))&gt;1,"Код повторяется в номенклатуре",IF(ISNA(MATCH(C1688,{"Приход","Расход","Списание","Корректировка остатка"},0)),"Выберите тип операции",IF(NOT(ISNUMBER(D1688)),"Укажите количество",IF(D1688=0,"Количество не может быть 0",IF(AND(C1688&lt;&gt;"Корректировка остатка",D1688&lt;0),"Для этого типа количество положительное",IF(NOT(ISNUMBER('Номенклатура'!$C$2)),"Укажите дату начала учёта",IF(A1688&lt;INT('Номенклатура'!$C$2),"Раньше даты начала учёта: НЕ учтено",IF(AND(C1688="Корректировка остатка",TRIM(G1688)=""),"Учтено: добавьте пояснение","ОК")))))))))))))</f>
        <v/>
      </c>
    </row>
    <row r="1689" spans="1:9" x14ac:dyDescent="0.25">
      <c r="A1689" s="16"/>
      <c r="B1689" s="13"/>
      <c r="C1689" s="13"/>
      <c r="D1689" s="14"/>
      <c r="E1689" s="17" t="str">
        <f>IF(OR(B1689="",SUMPRODUCT(--EXACT('Номенклатура'!$A$6:$A$205,B1689))&lt;&gt;1),"",INDEX('Номенклатура'!$D$6:$D$205,SUMPRODUCT(EXACT('Номенклатура'!$A$6:$A$205,B1689)*(ROW('Номенклатура'!$A$6:$A$205)-5)))&amp;"")</f>
        <v/>
      </c>
      <c r="F1689" s="18" t="str">
        <f>IF(OR(I1689="ОК",I1689="Учтено: добавьте пояснение"),IF(C1689="Приход",D1689,IF(C1689="Корректировка остатка",D1689,-D1689)),"")</f>
        <v/>
      </c>
      <c r="G1689" s="13"/>
      <c r="H1689" s="15" t="str">
        <f>IF(OR(B1689="",SUMPRODUCT(--EXACT('Номенклатура'!$A$6:$A$205,B1689))&lt;&gt;1),"",INDEX('Номенклатура'!$B$6:$B$205,SUMPRODUCT(EXACT('Номенклатура'!$A$6:$A$205,B1689)*(ROW('Номенклатура'!$A$6:$A$205)-5)))&amp;"")</f>
        <v/>
      </c>
      <c r="I1689" s="15" t="str">
        <f>IF(COUNTA(A1689:D1689,G1689)=0,"",IF(NOT(ISNUMBER(A1689)),"Укажите дату",IF(B1689="","Укажите код",IF(NOT(AND(ISTEXT(B1689),LEN(B1689)&gt;0,LEN(B1689)&lt;=30,ISNUMBER(FIND(LEFT(B1689,1),"ABCDEFGHIJKLMNOPQRSTUVWXYZ")),SUMPRODUCT((MID(B1689,{1,2,3,4,5,6,7,8,9,10,11,12,13,14,15,16,17,18,19,20,21,22,23,24,25,26,27,28,29,30},1)&lt;&gt;"")*ISERROR(FIND(MID(B1689,{1,2,3,4,5,6,7,8,9,10,11,12,13,14,15,16,17,18,19,20,21,22,23,24,25,26,27,28,29,30},1),"ABCDEFGHIJKLMNOPQRSTUVWXYZ0123456789-_")))=0,ISERROR(VALUE(B1689)))),"Недопустимый код: только латинские буквы A-Z в верхнем регистре, цифры, - и _; начало с буквы, до 30 символов (например MILK-001)",IF(SUMPRODUCT(--EXACT('Номенклатура'!$A$6:$A$205,B1689))=0,"Код не найден в номенклатуре",IF(SUMPRODUCT(--EXACT('Номенклатура'!$A$6:$A$205,B1689))&gt;1,"Код повторяется в номенклатуре",IF(ISNA(MATCH(C1689,{"Приход","Расход","Списание","Корректировка остатка"},0)),"Выберите тип операции",IF(NOT(ISNUMBER(D1689)),"Укажите количество",IF(D1689=0,"Количество не может быть 0",IF(AND(C1689&lt;&gt;"Корректировка остатка",D1689&lt;0),"Для этого типа количество положительное",IF(NOT(ISNUMBER('Номенклатура'!$C$2)),"Укажите дату начала учёта",IF(A1689&lt;INT('Номенклатура'!$C$2),"Раньше даты начала учёта: НЕ учтено",IF(AND(C1689="Корректировка остатка",TRIM(G1689)=""),"Учтено: добавьте пояснение","ОК")))))))))))))</f>
        <v/>
      </c>
    </row>
    <row r="1690" spans="1:9" x14ac:dyDescent="0.25">
      <c r="A1690" s="16"/>
      <c r="B1690" s="13"/>
      <c r="C1690" s="13"/>
      <c r="D1690" s="14"/>
      <c r="E1690" s="17" t="str">
        <f>IF(OR(B1690="",SUMPRODUCT(--EXACT('Номенклатура'!$A$6:$A$205,B1690))&lt;&gt;1),"",INDEX('Номенклатура'!$D$6:$D$205,SUMPRODUCT(EXACT('Номенклатура'!$A$6:$A$205,B1690)*(ROW('Номенклатура'!$A$6:$A$205)-5)))&amp;"")</f>
        <v/>
      </c>
      <c r="F1690" s="18" t="str">
        <f>IF(OR(I1690="ОК",I1690="Учтено: добавьте пояснение"),IF(C1690="Приход",D1690,IF(C1690="Корректировка остатка",D1690,-D1690)),"")</f>
        <v/>
      </c>
      <c r="G1690" s="13"/>
      <c r="H1690" s="15" t="str">
        <f>IF(OR(B1690="",SUMPRODUCT(--EXACT('Номенклатура'!$A$6:$A$205,B1690))&lt;&gt;1),"",INDEX('Номенклатура'!$B$6:$B$205,SUMPRODUCT(EXACT('Номенклатура'!$A$6:$A$205,B1690)*(ROW('Номенклатура'!$A$6:$A$205)-5)))&amp;"")</f>
        <v/>
      </c>
      <c r="I1690" s="15" t="str">
        <f>IF(COUNTA(A1690:D1690,G1690)=0,"",IF(NOT(ISNUMBER(A1690)),"Укажите дату",IF(B1690="","Укажите код",IF(NOT(AND(ISTEXT(B1690),LEN(B1690)&gt;0,LEN(B1690)&lt;=30,ISNUMBER(FIND(LEFT(B1690,1),"ABCDEFGHIJKLMNOPQRSTUVWXYZ")),SUMPRODUCT((MID(B1690,{1,2,3,4,5,6,7,8,9,10,11,12,13,14,15,16,17,18,19,20,21,22,23,24,25,26,27,28,29,30},1)&lt;&gt;"")*ISERROR(FIND(MID(B1690,{1,2,3,4,5,6,7,8,9,10,11,12,13,14,15,16,17,18,19,20,21,22,23,24,25,26,27,28,29,30},1),"ABCDEFGHIJKLMNOPQRSTUVWXYZ0123456789-_")))=0,ISERROR(VALUE(B1690)))),"Недопустимый код: только латинские буквы A-Z в верхнем регистре, цифры, - и _; начало с буквы, до 30 символов (например MILK-001)",IF(SUMPRODUCT(--EXACT('Номенклатура'!$A$6:$A$205,B1690))=0,"Код не найден в номенклатуре",IF(SUMPRODUCT(--EXACT('Номенклатура'!$A$6:$A$205,B1690))&gt;1,"Код повторяется в номенклатуре",IF(ISNA(MATCH(C1690,{"Приход","Расход","Списание","Корректировка остатка"},0)),"Выберите тип операции",IF(NOT(ISNUMBER(D1690)),"Укажите количество",IF(D1690=0,"Количество не может быть 0",IF(AND(C1690&lt;&gt;"Корректировка остатка",D1690&lt;0),"Для этого типа количество положительное",IF(NOT(ISNUMBER('Номенклатура'!$C$2)),"Укажите дату начала учёта",IF(A1690&lt;INT('Номенклатура'!$C$2),"Раньше даты начала учёта: НЕ учтено",IF(AND(C1690="Корректировка остатка",TRIM(G1690)=""),"Учтено: добавьте пояснение","ОК")))))))))))))</f>
        <v/>
      </c>
    </row>
    <row r="1691" spans="1:9" x14ac:dyDescent="0.25">
      <c r="A1691" s="16"/>
      <c r="B1691" s="13"/>
      <c r="C1691" s="13"/>
      <c r="D1691" s="14"/>
      <c r="E1691" s="17" t="str">
        <f>IF(OR(B1691="",SUMPRODUCT(--EXACT('Номенклатура'!$A$6:$A$205,B1691))&lt;&gt;1),"",INDEX('Номенклатура'!$D$6:$D$205,SUMPRODUCT(EXACT('Номенклатура'!$A$6:$A$205,B1691)*(ROW('Номенклатура'!$A$6:$A$205)-5)))&amp;"")</f>
        <v/>
      </c>
      <c r="F1691" s="18" t="str">
        <f>IF(OR(I1691="ОК",I1691="Учтено: добавьте пояснение"),IF(C1691="Приход",D1691,IF(C1691="Корректировка остатка",D1691,-D1691)),"")</f>
        <v/>
      </c>
      <c r="G1691" s="13"/>
      <c r="H1691" s="15" t="str">
        <f>IF(OR(B1691="",SUMPRODUCT(--EXACT('Номенклатура'!$A$6:$A$205,B1691))&lt;&gt;1),"",INDEX('Номенклатура'!$B$6:$B$205,SUMPRODUCT(EXACT('Номенклатура'!$A$6:$A$205,B1691)*(ROW('Номенклатура'!$A$6:$A$205)-5)))&amp;"")</f>
        <v/>
      </c>
      <c r="I1691" s="15" t="str">
        <f>IF(COUNTA(A1691:D1691,G1691)=0,"",IF(NOT(ISNUMBER(A1691)),"Укажите дату",IF(B1691="","Укажите код",IF(NOT(AND(ISTEXT(B1691),LEN(B1691)&gt;0,LEN(B1691)&lt;=30,ISNUMBER(FIND(LEFT(B1691,1),"ABCDEFGHIJKLMNOPQRSTUVWXYZ")),SUMPRODUCT((MID(B1691,{1,2,3,4,5,6,7,8,9,10,11,12,13,14,15,16,17,18,19,20,21,22,23,24,25,26,27,28,29,30},1)&lt;&gt;"")*ISERROR(FIND(MID(B1691,{1,2,3,4,5,6,7,8,9,10,11,12,13,14,15,16,17,18,19,20,21,22,23,24,25,26,27,28,29,30},1),"ABCDEFGHIJKLMNOPQRSTUVWXYZ0123456789-_")))=0,ISERROR(VALUE(B1691)))),"Недопустимый код: только латинские буквы A-Z в верхнем регистре, цифры, - и _; начало с буквы, до 30 символов (например MILK-001)",IF(SUMPRODUCT(--EXACT('Номенклатура'!$A$6:$A$205,B1691))=0,"Код не найден в номенклатуре",IF(SUMPRODUCT(--EXACT('Номенклатура'!$A$6:$A$205,B1691))&gt;1,"Код повторяется в номенклатуре",IF(ISNA(MATCH(C1691,{"Приход","Расход","Списание","Корректировка остатка"},0)),"Выберите тип операции",IF(NOT(ISNUMBER(D1691)),"Укажите количество",IF(D1691=0,"Количество не может быть 0",IF(AND(C1691&lt;&gt;"Корректировка остатка",D1691&lt;0),"Для этого типа количество положительное",IF(NOT(ISNUMBER('Номенклатура'!$C$2)),"Укажите дату начала учёта",IF(A1691&lt;INT('Номенклатура'!$C$2),"Раньше даты начала учёта: НЕ учтено",IF(AND(C1691="Корректировка остатка",TRIM(G1691)=""),"Учтено: добавьте пояснение","ОК")))))))))))))</f>
        <v/>
      </c>
    </row>
    <row r="1692" spans="1:9" x14ac:dyDescent="0.25">
      <c r="A1692" s="16"/>
      <c r="B1692" s="13"/>
      <c r="C1692" s="13"/>
      <c r="D1692" s="14"/>
      <c r="E1692" s="17" t="str">
        <f>IF(OR(B1692="",SUMPRODUCT(--EXACT('Номенклатура'!$A$6:$A$205,B1692))&lt;&gt;1),"",INDEX('Номенклатура'!$D$6:$D$205,SUMPRODUCT(EXACT('Номенклатура'!$A$6:$A$205,B1692)*(ROW('Номенклатура'!$A$6:$A$205)-5)))&amp;"")</f>
        <v/>
      </c>
      <c r="F1692" s="18" t="str">
        <f>IF(OR(I1692="ОК",I1692="Учтено: добавьте пояснение"),IF(C1692="Приход",D1692,IF(C1692="Корректировка остатка",D1692,-D1692)),"")</f>
        <v/>
      </c>
      <c r="G1692" s="13"/>
      <c r="H1692" s="15" t="str">
        <f>IF(OR(B1692="",SUMPRODUCT(--EXACT('Номенклатура'!$A$6:$A$205,B1692))&lt;&gt;1),"",INDEX('Номенклатура'!$B$6:$B$205,SUMPRODUCT(EXACT('Номенклатура'!$A$6:$A$205,B1692)*(ROW('Номенклатура'!$A$6:$A$205)-5)))&amp;"")</f>
        <v/>
      </c>
      <c r="I1692" s="15" t="str">
        <f>IF(COUNTA(A1692:D1692,G1692)=0,"",IF(NOT(ISNUMBER(A1692)),"Укажите дату",IF(B1692="","Укажите код",IF(NOT(AND(ISTEXT(B1692),LEN(B1692)&gt;0,LEN(B1692)&lt;=30,ISNUMBER(FIND(LEFT(B1692,1),"ABCDEFGHIJKLMNOPQRSTUVWXYZ")),SUMPRODUCT((MID(B1692,{1,2,3,4,5,6,7,8,9,10,11,12,13,14,15,16,17,18,19,20,21,22,23,24,25,26,27,28,29,30},1)&lt;&gt;"")*ISERROR(FIND(MID(B1692,{1,2,3,4,5,6,7,8,9,10,11,12,13,14,15,16,17,18,19,20,21,22,23,24,25,26,27,28,29,30},1),"ABCDEFGHIJKLMNOPQRSTUVWXYZ0123456789-_")))=0,ISERROR(VALUE(B1692)))),"Недопустимый код: только латинские буквы A-Z в верхнем регистре, цифры, - и _; начало с буквы, до 30 символов (например MILK-001)",IF(SUMPRODUCT(--EXACT('Номенклатура'!$A$6:$A$205,B1692))=0,"Код не найден в номенклатуре",IF(SUMPRODUCT(--EXACT('Номенклатура'!$A$6:$A$205,B1692))&gt;1,"Код повторяется в номенклатуре",IF(ISNA(MATCH(C1692,{"Приход","Расход","Списание","Корректировка остатка"},0)),"Выберите тип операции",IF(NOT(ISNUMBER(D1692)),"Укажите количество",IF(D1692=0,"Количество не может быть 0",IF(AND(C1692&lt;&gt;"Корректировка остатка",D1692&lt;0),"Для этого типа количество положительное",IF(NOT(ISNUMBER('Номенклатура'!$C$2)),"Укажите дату начала учёта",IF(A1692&lt;INT('Номенклатура'!$C$2),"Раньше даты начала учёта: НЕ учтено",IF(AND(C1692="Корректировка остатка",TRIM(G1692)=""),"Учтено: добавьте пояснение","ОК")))))))))))))</f>
        <v/>
      </c>
    </row>
    <row r="1693" spans="1:9" x14ac:dyDescent="0.25">
      <c r="A1693" s="16"/>
      <c r="B1693" s="13"/>
      <c r="C1693" s="13"/>
      <c r="D1693" s="14"/>
      <c r="E1693" s="17" t="str">
        <f>IF(OR(B1693="",SUMPRODUCT(--EXACT('Номенклатура'!$A$6:$A$205,B1693))&lt;&gt;1),"",INDEX('Номенклатура'!$D$6:$D$205,SUMPRODUCT(EXACT('Номенклатура'!$A$6:$A$205,B1693)*(ROW('Номенклатура'!$A$6:$A$205)-5)))&amp;"")</f>
        <v/>
      </c>
      <c r="F1693" s="18" t="str">
        <f>IF(OR(I1693="ОК",I1693="Учтено: добавьте пояснение"),IF(C1693="Приход",D1693,IF(C1693="Корректировка остатка",D1693,-D1693)),"")</f>
        <v/>
      </c>
      <c r="G1693" s="13"/>
      <c r="H1693" s="15" t="str">
        <f>IF(OR(B1693="",SUMPRODUCT(--EXACT('Номенклатура'!$A$6:$A$205,B1693))&lt;&gt;1),"",INDEX('Номенклатура'!$B$6:$B$205,SUMPRODUCT(EXACT('Номенклатура'!$A$6:$A$205,B1693)*(ROW('Номенклатура'!$A$6:$A$205)-5)))&amp;"")</f>
        <v/>
      </c>
      <c r="I1693" s="15" t="str">
        <f>IF(COUNTA(A1693:D1693,G1693)=0,"",IF(NOT(ISNUMBER(A1693)),"Укажите дату",IF(B1693="","Укажите код",IF(NOT(AND(ISTEXT(B1693),LEN(B1693)&gt;0,LEN(B1693)&lt;=30,ISNUMBER(FIND(LEFT(B1693,1),"ABCDEFGHIJKLMNOPQRSTUVWXYZ")),SUMPRODUCT((MID(B1693,{1,2,3,4,5,6,7,8,9,10,11,12,13,14,15,16,17,18,19,20,21,22,23,24,25,26,27,28,29,30},1)&lt;&gt;"")*ISERROR(FIND(MID(B1693,{1,2,3,4,5,6,7,8,9,10,11,12,13,14,15,16,17,18,19,20,21,22,23,24,25,26,27,28,29,30},1),"ABCDEFGHIJKLMNOPQRSTUVWXYZ0123456789-_")))=0,ISERROR(VALUE(B1693)))),"Недопустимый код: только латинские буквы A-Z в верхнем регистре, цифры, - и _; начало с буквы, до 30 символов (например MILK-001)",IF(SUMPRODUCT(--EXACT('Номенклатура'!$A$6:$A$205,B1693))=0,"Код не найден в номенклатуре",IF(SUMPRODUCT(--EXACT('Номенклатура'!$A$6:$A$205,B1693))&gt;1,"Код повторяется в номенклатуре",IF(ISNA(MATCH(C1693,{"Приход","Расход","Списание","Корректировка остатка"},0)),"Выберите тип операции",IF(NOT(ISNUMBER(D1693)),"Укажите количество",IF(D1693=0,"Количество не может быть 0",IF(AND(C1693&lt;&gt;"Корректировка остатка",D1693&lt;0),"Для этого типа количество положительное",IF(NOT(ISNUMBER('Номенклатура'!$C$2)),"Укажите дату начала учёта",IF(A1693&lt;INT('Номенклатура'!$C$2),"Раньше даты начала учёта: НЕ учтено",IF(AND(C1693="Корректировка остатка",TRIM(G1693)=""),"Учтено: добавьте пояснение","ОК")))))))))))))</f>
        <v/>
      </c>
    </row>
    <row r="1694" spans="1:9" x14ac:dyDescent="0.25">
      <c r="A1694" s="16"/>
      <c r="B1694" s="13"/>
      <c r="C1694" s="13"/>
      <c r="D1694" s="14"/>
      <c r="E1694" s="17" t="str">
        <f>IF(OR(B1694="",SUMPRODUCT(--EXACT('Номенклатура'!$A$6:$A$205,B1694))&lt;&gt;1),"",INDEX('Номенклатура'!$D$6:$D$205,SUMPRODUCT(EXACT('Номенклатура'!$A$6:$A$205,B1694)*(ROW('Номенклатура'!$A$6:$A$205)-5)))&amp;"")</f>
        <v/>
      </c>
      <c r="F1694" s="18" t="str">
        <f>IF(OR(I1694="ОК",I1694="Учтено: добавьте пояснение"),IF(C1694="Приход",D1694,IF(C1694="Корректировка остатка",D1694,-D1694)),"")</f>
        <v/>
      </c>
      <c r="G1694" s="13"/>
      <c r="H1694" s="15" t="str">
        <f>IF(OR(B1694="",SUMPRODUCT(--EXACT('Номенклатура'!$A$6:$A$205,B1694))&lt;&gt;1),"",INDEX('Номенклатура'!$B$6:$B$205,SUMPRODUCT(EXACT('Номенклатура'!$A$6:$A$205,B1694)*(ROW('Номенклатура'!$A$6:$A$205)-5)))&amp;"")</f>
        <v/>
      </c>
      <c r="I1694" s="15" t="str">
        <f>IF(COUNTA(A1694:D1694,G1694)=0,"",IF(NOT(ISNUMBER(A1694)),"Укажите дату",IF(B1694="","Укажите код",IF(NOT(AND(ISTEXT(B1694),LEN(B1694)&gt;0,LEN(B1694)&lt;=30,ISNUMBER(FIND(LEFT(B1694,1),"ABCDEFGHIJKLMNOPQRSTUVWXYZ")),SUMPRODUCT((MID(B1694,{1,2,3,4,5,6,7,8,9,10,11,12,13,14,15,16,17,18,19,20,21,22,23,24,25,26,27,28,29,30},1)&lt;&gt;"")*ISERROR(FIND(MID(B1694,{1,2,3,4,5,6,7,8,9,10,11,12,13,14,15,16,17,18,19,20,21,22,23,24,25,26,27,28,29,30},1),"ABCDEFGHIJKLMNOPQRSTUVWXYZ0123456789-_")))=0,ISERROR(VALUE(B1694)))),"Недопустимый код: только латинские буквы A-Z в верхнем регистре, цифры, - и _; начало с буквы, до 30 символов (например MILK-001)",IF(SUMPRODUCT(--EXACT('Номенклатура'!$A$6:$A$205,B1694))=0,"Код не найден в номенклатуре",IF(SUMPRODUCT(--EXACT('Номенклатура'!$A$6:$A$205,B1694))&gt;1,"Код повторяется в номенклатуре",IF(ISNA(MATCH(C1694,{"Приход","Расход","Списание","Корректировка остатка"},0)),"Выберите тип операции",IF(NOT(ISNUMBER(D1694)),"Укажите количество",IF(D1694=0,"Количество не может быть 0",IF(AND(C1694&lt;&gt;"Корректировка остатка",D1694&lt;0),"Для этого типа количество положительное",IF(NOT(ISNUMBER('Номенклатура'!$C$2)),"Укажите дату начала учёта",IF(A1694&lt;INT('Номенклатура'!$C$2),"Раньше даты начала учёта: НЕ учтено",IF(AND(C1694="Корректировка остатка",TRIM(G1694)=""),"Учтено: добавьте пояснение","ОК")))))))))))))</f>
        <v/>
      </c>
    </row>
    <row r="1695" spans="1:9" x14ac:dyDescent="0.25">
      <c r="A1695" s="16"/>
      <c r="B1695" s="13"/>
      <c r="C1695" s="13"/>
      <c r="D1695" s="14"/>
      <c r="E1695" s="17" t="str">
        <f>IF(OR(B1695="",SUMPRODUCT(--EXACT('Номенклатура'!$A$6:$A$205,B1695))&lt;&gt;1),"",INDEX('Номенклатура'!$D$6:$D$205,SUMPRODUCT(EXACT('Номенклатура'!$A$6:$A$205,B1695)*(ROW('Номенклатура'!$A$6:$A$205)-5)))&amp;"")</f>
        <v/>
      </c>
      <c r="F1695" s="18" t="str">
        <f>IF(OR(I1695="ОК",I1695="Учтено: добавьте пояснение"),IF(C1695="Приход",D1695,IF(C1695="Корректировка остатка",D1695,-D1695)),"")</f>
        <v/>
      </c>
      <c r="G1695" s="13"/>
      <c r="H1695" s="15" t="str">
        <f>IF(OR(B1695="",SUMPRODUCT(--EXACT('Номенклатура'!$A$6:$A$205,B1695))&lt;&gt;1),"",INDEX('Номенклатура'!$B$6:$B$205,SUMPRODUCT(EXACT('Номенклатура'!$A$6:$A$205,B1695)*(ROW('Номенклатура'!$A$6:$A$205)-5)))&amp;"")</f>
        <v/>
      </c>
      <c r="I1695" s="15" t="str">
        <f>IF(COUNTA(A1695:D1695,G1695)=0,"",IF(NOT(ISNUMBER(A1695)),"Укажите дату",IF(B1695="","Укажите код",IF(NOT(AND(ISTEXT(B1695),LEN(B1695)&gt;0,LEN(B1695)&lt;=30,ISNUMBER(FIND(LEFT(B1695,1),"ABCDEFGHIJKLMNOPQRSTUVWXYZ")),SUMPRODUCT((MID(B1695,{1,2,3,4,5,6,7,8,9,10,11,12,13,14,15,16,17,18,19,20,21,22,23,24,25,26,27,28,29,30},1)&lt;&gt;"")*ISERROR(FIND(MID(B1695,{1,2,3,4,5,6,7,8,9,10,11,12,13,14,15,16,17,18,19,20,21,22,23,24,25,26,27,28,29,30},1),"ABCDEFGHIJKLMNOPQRSTUVWXYZ0123456789-_")))=0,ISERROR(VALUE(B1695)))),"Недопустимый код: только латинские буквы A-Z в верхнем регистре, цифры, - и _; начало с буквы, до 30 символов (например MILK-001)",IF(SUMPRODUCT(--EXACT('Номенклатура'!$A$6:$A$205,B1695))=0,"Код не найден в номенклатуре",IF(SUMPRODUCT(--EXACT('Номенклатура'!$A$6:$A$205,B1695))&gt;1,"Код повторяется в номенклатуре",IF(ISNA(MATCH(C1695,{"Приход","Расход","Списание","Корректировка остатка"},0)),"Выберите тип операции",IF(NOT(ISNUMBER(D1695)),"Укажите количество",IF(D1695=0,"Количество не может быть 0",IF(AND(C1695&lt;&gt;"Корректировка остатка",D1695&lt;0),"Для этого типа количество положительное",IF(NOT(ISNUMBER('Номенклатура'!$C$2)),"Укажите дату начала учёта",IF(A1695&lt;INT('Номенклатура'!$C$2),"Раньше даты начала учёта: НЕ учтено",IF(AND(C1695="Корректировка остатка",TRIM(G1695)=""),"Учтено: добавьте пояснение","ОК")))))))))))))</f>
        <v/>
      </c>
    </row>
    <row r="1696" spans="1:9" x14ac:dyDescent="0.25">
      <c r="A1696" s="16"/>
      <c r="B1696" s="13"/>
      <c r="C1696" s="13"/>
      <c r="D1696" s="14"/>
      <c r="E1696" s="17" t="str">
        <f>IF(OR(B1696="",SUMPRODUCT(--EXACT('Номенклатура'!$A$6:$A$205,B1696))&lt;&gt;1),"",INDEX('Номенклатура'!$D$6:$D$205,SUMPRODUCT(EXACT('Номенклатура'!$A$6:$A$205,B1696)*(ROW('Номенклатура'!$A$6:$A$205)-5)))&amp;"")</f>
        <v/>
      </c>
      <c r="F1696" s="18" t="str">
        <f>IF(OR(I1696="ОК",I1696="Учтено: добавьте пояснение"),IF(C1696="Приход",D1696,IF(C1696="Корректировка остатка",D1696,-D1696)),"")</f>
        <v/>
      </c>
      <c r="G1696" s="13"/>
      <c r="H1696" s="15" t="str">
        <f>IF(OR(B1696="",SUMPRODUCT(--EXACT('Номенклатура'!$A$6:$A$205,B1696))&lt;&gt;1),"",INDEX('Номенклатура'!$B$6:$B$205,SUMPRODUCT(EXACT('Номенклатура'!$A$6:$A$205,B1696)*(ROW('Номенклатура'!$A$6:$A$205)-5)))&amp;"")</f>
        <v/>
      </c>
      <c r="I1696" s="15" t="str">
        <f>IF(COUNTA(A1696:D1696,G1696)=0,"",IF(NOT(ISNUMBER(A1696)),"Укажите дату",IF(B1696="","Укажите код",IF(NOT(AND(ISTEXT(B1696),LEN(B1696)&gt;0,LEN(B1696)&lt;=30,ISNUMBER(FIND(LEFT(B1696,1),"ABCDEFGHIJKLMNOPQRSTUVWXYZ")),SUMPRODUCT((MID(B1696,{1,2,3,4,5,6,7,8,9,10,11,12,13,14,15,16,17,18,19,20,21,22,23,24,25,26,27,28,29,30},1)&lt;&gt;"")*ISERROR(FIND(MID(B1696,{1,2,3,4,5,6,7,8,9,10,11,12,13,14,15,16,17,18,19,20,21,22,23,24,25,26,27,28,29,30},1),"ABCDEFGHIJKLMNOPQRSTUVWXYZ0123456789-_")))=0,ISERROR(VALUE(B1696)))),"Недопустимый код: только латинские буквы A-Z в верхнем регистре, цифры, - и _; начало с буквы, до 30 символов (например MILK-001)",IF(SUMPRODUCT(--EXACT('Номенклатура'!$A$6:$A$205,B1696))=0,"Код не найден в номенклатуре",IF(SUMPRODUCT(--EXACT('Номенклатура'!$A$6:$A$205,B1696))&gt;1,"Код повторяется в номенклатуре",IF(ISNA(MATCH(C1696,{"Приход","Расход","Списание","Корректировка остатка"},0)),"Выберите тип операции",IF(NOT(ISNUMBER(D1696)),"Укажите количество",IF(D1696=0,"Количество не может быть 0",IF(AND(C1696&lt;&gt;"Корректировка остатка",D1696&lt;0),"Для этого типа количество положительное",IF(NOT(ISNUMBER('Номенклатура'!$C$2)),"Укажите дату начала учёта",IF(A1696&lt;INT('Номенклатура'!$C$2),"Раньше даты начала учёта: НЕ учтено",IF(AND(C1696="Корректировка остатка",TRIM(G1696)=""),"Учтено: добавьте пояснение","ОК")))))))))))))</f>
        <v/>
      </c>
    </row>
    <row r="1697" spans="1:9" x14ac:dyDescent="0.25">
      <c r="A1697" s="16"/>
      <c r="B1697" s="13"/>
      <c r="C1697" s="13"/>
      <c r="D1697" s="14"/>
      <c r="E1697" s="17" t="str">
        <f>IF(OR(B1697="",SUMPRODUCT(--EXACT('Номенклатура'!$A$6:$A$205,B1697))&lt;&gt;1),"",INDEX('Номенклатура'!$D$6:$D$205,SUMPRODUCT(EXACT('Номенклатура'!$A$6:$A$205,B1697)*(ROW('Номенклатура'!$A$6:$A$205)-5)))&amp;"")</f>
        <v/>
      </c>
      <c r="F1697" s="18" t="str">
        <f>IF(OR(I1697="ОК",I1697="Учтено: добавьте пояснение"),IF(C1697="Приход",D1697,IF(C1697="Корректировка остатка",D1697,-D1697)),"")</f>
        <v/>
      </c>
      <c r="G1697" s="13"/>
      <c r="H1697" s="15" t="str">
        <f>IF(OR(B1697="",SUMPRODUCT(--EXACT('Номенклатура'!$A$6:$A$205,B1697))&lt;&gt;1),"",INDEX('Номенклатура'!$B$6:$B$205,SUMPRODUCT(EXACT('Номенклатура'!$A$6:$A$205,B1697)*(ROW('Номенклатура'!$A$6:$A$205)-5)))&amp;"")</f>
        <v/>
      </c>
      <c r="I1697" s="15" t="str">
        <f>IF(COUNTA(A1697:D1697,G1697)=0,"",IF(NOT(ISNUMBER(A1697)),"Укажите дату",IF(B1697="","Укажите код",IF(NOT(AND(ISTEXT(B1697),LEN(B1697)&gt;0,LEN(B1697)&lt;=30,ISNUMBER(FIND(LEFT(B1697,1),"ABCDEFGHIJKLMNOPQRSTUVWXYZ")),SUMPRODUCT((MID(B1697,{1,2,3,4,5,6,7,8,9,10,11,12,13,14,15,16,17,18,19,20,21,22,23,24,25,26,27,28,29,30},1)&lt;&gt;"")*ISERROR(FIND(MID(B1697,{1,2,3,4,5,6,7,8,9,10,11,12,13,14,15,16,17,18,19,20,21,22,23,24,25,26,27,28,29,30},1),"ABCDEFGHIJKLMNOPQRSTUVWXYZ0123456789-_")))=0,ISERROR(VALUE(B1697)))),"Недопустимый код: только латинские буквы A-Z в верхнем регистре, цифры, - и _; начало с буквы, до 30 символов (например MILK-001)",IF(SUMPRODUCT(--EXACT('Номенклатура'!$A$6:$A$205,B1697))=0,"Код не найден в номенклатуре",IF(SUMPRODUCT(--EXACT('Номенклатура'!$A$6:$A$205,B1697))&gt;1,"Код повторяется в номенклатуре",IF(ISNA(MATCH(C1697,{"Приход","Расход","Списание","Корректировка остатка"},0)),"Выберите тип операции",IF(NOT(ISNUMBER(D1697)),"Укажите количество",IF(D1697=0,"Количество не может быть 0",IF(AND(C1697&lt;&gt;"Корректировка остатка",D1697&lt;0),"Для этого типа количество положительное",IF(NOT(ISNUMBER('Номенклатура'!$C$2)),"Укажите дату начала учёта",IF(A1697&lt;INT('Номенклатура'!$C$2),"Раньше даты начала учёта: НЕ учтено",IF(AND(C1697="Корректировка остатка",TRIM(G1697)=""),"Учтено: добавьте пояснение","ОК")))))))))))))</f>
        <v/>
      </c>
    </row>
    <row r="1698" spans="1:9" x14ac:dyDescent="0.25">
      <c r="A1698" s="16"/>
      <c r="B1698" s="13"/>
      <c r="C1698" s="13"/>
      <c r="D1698" s="14"/>
      <c r="E1698" s="17" t="str">
        <f>IF(OR(B1698="",SUMPRODUCT(--EXACT('Номенклатура'!$A$6:$A$205,B1698))&lt;&gt;1),"",INDEX('Номенклатура'!$D$6:$D$205,SUMPRODUCT(EXACT('Номенклатура'!$A$6:$A$205,B1698)*(ROW('Номенклатура'!$A$6:$A$205)-5)))&amp;"")</f>
        <v/>
      </c>
      <c r="F1698" s="18" t="str">
        <f>IF(OR(I1698="ОК",I1698="Учтено: добавьте пояснение"),IF(C1698="Приход",D1698,IF(C1698="Корректировка остатка",D1698,-D1698)),"")</f>
        <v/>
      </c>
      <c r="G1698" s="13"/>
      <c r="H1698" s="15" t="str">
        <f>IF(OR(B1698="",SUMPRODUCT(--EXACT('Номенклатура'!$A$6:$A$205,B1698))&lt;&gt;1),"",INDEX('Номенклатура'!$B$6:$B$205,SUMPRODUCT(EXACT('Номенклатура'!$A$6:$A$205,B1698)*(ROW('Номенклатура'!$A$6:$A$205)-5)))&amp;"")</f>
        <v/>
      </c>
      <c r="I1698" s="15" t="str">
        <f>IF(COUNTA(A1698:D1698,G1698)=0,"",IF(NOT(ISNUMBER(A1698)),"Укажите дату",IF(B1698="","Укажите код",IF(NOT(AND(ISTEXT(B1698),LEN(B1698)&gt;0,LEN(B1698)&lt;=30,ISNUMBER(FIND(LEFT(B1698,1),"ABCDEFGHIJKLMNOPQRSTUVWXYZ")),SUMPRODUCT((MID(B1698,{1,2,3,4,5,6,7,8,9,10,11,12,13,14,15,16,17,18,19,20,21,22,23,24,25,26,27,28,29,30},1)&lt;&gt;"")*ISERROR(FIND(MID(B1698,{1,2,3,4,5,6,7,8,9,10,11,12,13,14,15,16,17,18,19,20,21,22,23,24,25,26,27,28,29,30},1),"ABCDEFGHIJKLMNOPQRSTUVWXYZ0123456789-_")))=0,ISERROR(VALUE(B1698)))),"Недопустимый код: только латинские буквы A-Z в верхнем регистре, цифры, - и _; начало с буквы, до 30 символов (например MILK-001)",IF(SUMPRODUCT(--EXACT('Номенклатура'!$A$6:$A$205,B1698))=0,"Код не найден в номенклатуре",IF(SUMPRODUCT(--EXACT('Номенклатура'!$A$6:$A$205,B1698))&gt;1,"Код повторяется в номенклатуре",IF(ISNA(MATCH(C1698,{"Приход","Расход","Списание","Корректировка остатка"},0)),"Выберите тип операции",IF(NOT(ISNUMBER(D1698)),"Укажите количество",IF(D1698=0,"Количество не может быть 0",IF(AND(C1698&lt;&gt;"Корректировка остатка",D1698&lt;0),"Для этого типа количество положительное",IF(NOT(ISNUMBER('Номенклатура'!$C$2)),"Укажите дату начала учёта",IF(A1698&lt;INT('Номенклатура'!$C$2),"Раньше даты начала учёта: НЕ учтено",IF(AND(C1698="Корректировка остатка",TRIM(G1698)=""),"Учтено: добавьте пояснение","ОК")))))))))))))</f>
        <v/>
      </c>
    </row>
    <row r="1699" spans="1:9" x14ac:dyDescent="0.25">
      <c r="A1699" s="16"/>
      <c r="B1699" s="13"/>
      <c r="C1699" s="13"/>
      <c r="D1699" s="14"/>
      <c r="E1699" s="17" t="str">
        <f>IF(OR(B1699="",SUMPRODUCT(--EXACT('Номенклатура'!$A$6:$A$205,B1699))&lt;&gt;1),"",INDEX('Номенклатура'!$D$6:$D$205,SUMPRODUCT(EXACT('Номенклатура'!$A$6:$A$205,B1699)*(ROW('Номенклатура'!$A$6:$A$205)-5)))&amp;"")</f>
        <v/>
      </c>
      <c r="F1699" s="18" t="str">
        <f>IF(OR(I1699="ОК",I1699="Учтено: добавьте пояснение"),IF(C1699="Приход",D1699,IF(C1699="Корректировка остатка",D1699,-D1699)),"")</f>
        <v/>
      </c>
      <c r="G1699" s="13"/>
      <c r="H1699" s="15" t="str">
        <f>IF(OR(B1699="",SUMPRODUCT(--EXACT('Номенклатура'!$A$6:$A$205,B1699))&lt;&gt;1),"",INDEX('Номенклатура'!$B$6:$B$205,SUMPRODUCT(EXACT('Номенклатура'!$A$6:$A$205,B1699)*(ROW('Номенклатура'!$A$6:$A$205)-5)))&amp;"")</f>
        <v/>
      </c>
      <c r="I1699" s="15" t="str">
        <f>IF(COUNTA(A1699:D1699,G1699)=0,"",IF(NOT(ISNUMBER(A1699)),"Укажите дату",IF(B1699="","Укажите код",IF(NOT(AND(ISTEXT(B1699),LEN(B1699)&gt;0,LEN(B1699)&lt;=30,ISNUMBER(FIND(LEFT(B1699,1),"ABCDEFGHIJKLMNOPQRSTUVWXYZ")),SUMPRODUCT((MID(B1699,{1,2,3,4,5,6,7,8,9,10,11,12,13,14,15,16,17,18,19,20,21,22,23,24,25,26,27,28,29,30},1)&lt;&gt;"")*ISERROR(FIND(MID(B1699,{1,2,3,4,5,6,7,8,9,10,11,12,13,14,15,16,17,18,19,20,21,22,23,24,25,26,27,28,29,30},1),"ABCDEFGHIJKLMNOPQRSTUVWXYZ0123456789-_")))=0,ISERROR(VALUE(B1699)))),"Недопустимый код: только латинские буквы A-Z в верхнем регистре, цифры, - и _; начало с буквы, до 30 символов (например MILK-001)",IF(SUMPRODUCT(--EXACT('Номенклатура'!$A$6:$A$205,B1699))=0,"Код не найден в номенклатуре",IF(SUMPRODUCT(--EXACT('Номенклатура'!$A$6:$A$205,B1699))&gt;1,"Код повторяется в номенклатуре",IF(ISNA(MATCH(C1699,{"Приход","Расход","Списание","Корректировка остатка"},0)),"Выберите тип операции",IF(NOT(ISNUMBER(D1699)),"Укажите количество",IF(D1699=0,"Количество не может быть 0",IF(AND(C1699&lt;&gt;"Корректировка остатка",D1699&lt;0),"Для этого типа количество положительное",IF(NOT(ISNUMBER('Номенклатура'!$C$2)),"Укажите дату начала учёта",IF(A1699&lt;INT('Номенклатура'!$C$2),"Раньше даты начала учёта: НЕ учтено",IF(AND(C1699="Корректировка остатка",TRIM(G1699)=""),"Учтено: добавьте пояснение","ОК")))))))))))))</f>
        <v/>
      </c>
    </row>
    <row r="1700" spans="1:9" x14ac:dyDescent="0.25">
      <c r="A1700" s="16"/>
      <c r="B1700" s="13"/>
      <c r="C1700" s="13"/>
      <c r="D1700" s="14"/>
      <c r="E1700" s="17" t="str">
        <f>IF(OR(B1700="",SUMPRODUCT(--EXACT('Номенклатура'!$A$6:$A$205,B1700))&lt;&gt;1),"",INDEX('Номенклатура'!$D$6:$D$205,SUMPRODUCT(EXACT('Номенклатура'!$A$6:$A$205,B1700)*(ROW('Номенклатура'!$A$6:$A$205)-5)))&amp;"")</f>
        <v/>
      </c>
      <c r="F1700" s="18" t="str">
        <f>IF(OR(I1700="ОК",I1700="Учтено: добавьте пояснение"),IF(C1700="Приход",D1700,IF(C1700="Корректировка остатка",D1700,-D1700)),"")</f>
        <v/>
      </c>
      <c r="G1700" s="13"/>
      <c r="H1700" s="15" t="str">
        <f>IF(OR(B1700="",SUMPRODUCT(--EXACT('Номенклатура'!$A$6:$A$205,B1700))&lt;&gt;1),"",INDEX('Номенклатура'!$B$6:$B$205,SUMPRODUCT(EXACT('Номенклатура'!$A$6:$A$205,B1700)*(ROW('Номенклатура'!$A$6:$A$205)-5)))&amp;"")</f>
        <v/>
      </c>
      <c r="I1700" s="15" t="str">
        <f>IF(COUNTA(A1700:D1700,G1700)=0,"",IF(NOT(ISNUMBER(A1700)),"Укажите дату",IF(B1700="","Укажите код",IF(NOT(AND(ISTEXT(B1700),LEN(B1700)&gt;0,LEN(B1700)&lt;=30,ISNUMBER(FIND(LEFT(B1700,1),"ABCDEFGHIJKLMNOPQRSTUVWXYZ")),SUMPRODUCT((MID(B1700,{1,2,3,4,5,6,7,8,9,10,11,12,13,14,15,16,17,18,19,20,21,22,23,24,25,26,27,28,29,30},1)&lt;&gt;"")*ISERROR(FIND(MID(B1700,{1,2,3,4,5,6,7,8,9,10,11,12,13,14,15,16,17,18,19,20,21,22,23,24,25,26,27,28,29,30},1),"ABCDEFGHIJKLMNOPQRSTUVWXYZ0123456789-_")))=0,ISERROR(VALUE(B1700)))),"Недопустимый код: только латинские буквы A-Z в верхнем регистре, цифры, - и _; начало с буквы, до 30 символов (например MILK-001)",IF(SUMPRODUCT(--EXACT('Номенклатура'!$A$6:$A$205,B1700))=0,"Код не найден в номенклатуре",IF(SUMPRODUCT(--EXACT('Номенклатура'!$A$6:$A$205,B1700))&gt;1,"Код повторяется в номенклатуре",IF(ISNA(MATCH(C1700,{"Приход","Расход","Списание","Корректировка остатка"},0)),"Выберите тип операции",IF(NOT(ISNUMBER(D1700)),"Укажите количество",IF(D1700=0,"Количество не может быть 0",IF(AND(C1700&lt;&gt;"Корректировка остатка",D1700&lt;0),"Для этого типа количество положительное",IF(NOT(ISNUMBER('Номенклатура'!$C$2)),"Укажите дату начала учёта",IF(A1700&lt;INT('Номенклатура'!$C$2),"Раньше даты начала учёта: НЕ учтено",IF(AND(C1700="Корректировка остатка",TRIM(G1700)=""),"Учтено: добавьте пояснение","ОК")))))))))))))</f>
        <v/>
      </c>
    </row>
    <row r="1701" spans="1:9" x14ac:dyDescent="0.25">
      <c r="A1701" s="16"/>
      <c r="B1701" s="13"/>
      <c r="C1701" s="13"/>
      <c r="D1701" s="14"/>
      <c r="E1701" s="17" t="str">
        <f>IF(OR(B1701="",SUMPRODUCT(--EXACT('Номенклатура'!$A$6:$A$205,B1701))&lt;&gt;1),"",INDEX('Номенклатура'!$D$6:$D$205,SUMPRODUCT(EXACT('Номенклатура'!$A$6:$A$205,B1701)*(ROW('Номенклатура'!$A$6:$A$205)-5)))&amp;"")</f>
        <v/>
      </c>
      <c r="F1701" s="18" t="str">
        <f>IF(OR(I1701="ОК",I1701="Учтено: добавьте пояснение"),IF(C1701="Приход",D1701,IF(C1701="Корректировка остатка",D1701,-D1701)),"")</f>
        <v/>
      </c>
      <c r="G1701" s="13"/>
      <c r="H1701" s="15" t="str">
        <f>IF(OR(B1701="",SUMPRODUCT(--EXACT('Номенклатура'!$A$6:$A$205,B1701))&lt;&gt;1),"",INDEX('Номенклатура'!$B$6:$B$205,SUMPRODUCT(EXACT('Номенклатура'!$A$6:$A$205,B1701)*(ROW('Номенклатура'!$A$6:$A$205)-5)))&amp;"")</f>
        <v/>
      </c>
      <c r="I1701" s="15" t="str">
        <f>IF(COUNTA(A1701:D1701,G1701)=0,"",IF(NOT(ISNUMBER(A1701)),"Укажите дату",IF(B1701="","Укажите код",IF(NOT(AND(ISTEXT(B1701),LEN(B1701)&gt;0,LEN(B1701)&lt;=30,ISNUMBER(FIND(LEFT(B1701,1),"ABCDEFGHIJKLMNOPQRSTUVWXYZ")),SUMPRODUCT((MID(B1701,{1,2,3,4,5,6,7,8,9,10,11,12,13,14,15,16,17,18,19,20,21,22,23,24,25,26,27,28,29,30},1)&lt;&gt;"")*ISERROR(FIND(MID(B1701,{1,2,3,4,5,6,7,8,9,10,11,12,13,14,15,16,17,18,19,20,21,22,23,24,25,26,27,28,29,30},1),"ABCDEFGHIJKLMNOPQRSTUVWXYZ0123456789-_")))=0,ISERROR(VALUE(B1701)))),"Недопустимый код: только латинские буквы A-Z в верхнем регистре, цифры, - и _; начало с буквы, до 30 символов (например MILK-001)",IF(SUMPRODUCT(--EXACT('Номенклатура'!$A$6:$A$205,B1701))=0,"Код не найден в номенклатуре",IF(SUMPRODUCT(--EXACT('Номенклатура'!$A$6:$A$205,B1701))&gt;1,"Код повторяется в номенклатуре",IF(ISNA(MATCH(C1701,{"Приход","Расход","Списание","Корректировка остатка"},0)),"Выберите тип операции",IF(NOT(ISNUMBER(D1701)),"Укажите количество",IF(D1701=0,"Количество не может быть 0",IF(AND(C1701&lt;&gt;"Корректировка остатка",D1701&lt;0),"Для этого типа количество положительное",IF(NOT(ISNUMBER('Номенклатура'!$C$2)),"Укажите дату начала учёта",IF(A1701&lt;INT('Номенклатура'!$C$2),"Раньше даты начала учёта: НЕ учтено",IF(AND(C1701="Корректировка остатка",TRIM(G1701)=""),"Учтено: добавьте пояснение","ОК")))))))))))))</f>
        <v/>
      </c>
    </row>
    <row r="1702" spans="1:9" x14ac:dyDescent="0.25">
      <c r="A1702" s="16"/>
      <c r="B1702" s="13"/>
      <c r="C1702" s="13"/>
      <c r="D1702" s="14"/>
      <c r="E1702" s="17" t="str">
        <f>IF(OR(B1702="",SUMPRODUCT(--EXACT('Номенклатура'!$A$6:$A$205,B1702))&lt;&gt;1),"",INDEX('Номенклатура'!$D$6:$D$205,SUMPRODUCT(EXACT('Номенклатура'!$A$6:$A$205,B1702)*(ROW('Номенклатура'!$A$6:$A$205)-5)))&amp;"")</f>
        <v/>
      </c>
      <c r="F1702" s="18" t="str">
        <f>IF(OR(I1702="ОК",I1702="Учтено: добавьте пояснение"),IF(C1702="Приход",D1702,IF(C1702="Корректировка остатка",D1702,-D1702)),"")</f>
        <v/>
      </c>
      <c r="G1702" s="13"/>
      <c r="H1702" s="15" t="str">
        <f>IF(OR(B1702="",SUMPRODUCT(--EXACT('Номенклатура'!$A$6:$A$205,B1702))&lt;&gt;1),"",INDEX('Номенклатура'!$B$6:$B$205,SUMPRODUCT(EXACT('Номенклатура'!$A$6:$A$205,B1702)*(ROW('Номенклатура'!$A$6:$A$205)-5)))&amp;"")</f>
        <v/>
      </c>
      <c r="I1702" s="15" t="str">
        <f>IF(COUNTA(A1702:D1702,G1702)=0,"",IF(NOT(ISNUMBER(A1702)),"Укажите дату",IF(B1702="","Укажите код",IF(NOT(AND(ISTEXT(B1702),LEN(B1702)&gt;0,LEN(B1702)&lt;=30,ISNUMBER(FIND(LEFT(B1702,1),"ABCDEFGHIJKLMNOPQRSTUVWXYZ")),SUMPRODUCT((MID(B1702,{1,2,3,4,5,6,7,8,9,10,11,12,13,14,15,16,17,18,19,20,21,22,23,24,25,26,27,28,29,30},1)&lt;&gt;"")*ISERROR(FIND(MID(B1702,{1,2,3,4,5,6,7,8,9,10,11,12,13,14,15,16,17,18,19,20,21,22,23,24,25,26,27,28,29,30},1),"ABCDEFGHIJKLMNOPQRSTUVWXYZ0123456789-_")))=0,ISERROR(VALUE(B1702)))),"Недопустимый код: только латинские буквы A-Z в верхнем регистре, цифры, - и _; начало с буквы, до 30 символов (например MILK-001)",IF(SUMPRODUCT(--EXACT('Номенклатура'!$A$6:$A$205,B1702))=0,"Код не найден в номенклатуре",IF(SUMPRODUCT(--EXACT('Номенклатура'!$A$6:$A$205,B1702))&gt;1,"Код повторяется в номенклатуре",IF(ISNA(MATCH(C1702,{"Приход","Расход","Списание","Корректировка остатка"},0)),"Выберите тип операции",IF(NOT(ISNUMBER(D1702)),"Укажите количество",IF(D1702=0,"Количество не может быть 0",IF(AND(C1702&lt;&gt;"Корректировка остатка",D1702&lt;0),"Для этого типа количество положительное",IF(NOT(ISNUMBER('Номенклатура'!$C$2)),"Укажите дату начала учёта",IF(A1702&lt;INT('Номенклатура'!$C$2),"Раньше даты начала учёта: НЕ учтено",IF(AND(C1702="Корректировка остатка",TRIM(G1702)=""),"Учтено: добавьте пояснение","ОК")))))))))))))</f>
        <v/>
      </c>
    </row>
    <row r="1703" spans="1:9" x14ac:dyDescent="0.25">
      <c r="A1703" s="16"/>
      <c r="B1703" s="13"/>
      <c r="C1703" s="13"/>
      <c r="D1703" s="14"/>
      <c r="E1703" s="17" t="str">
        <f>IF(OR(B1703="",SUMPRODUCT(--EXACT('Номенклатура'!$A$6:$A$205,B1703))&lt;&gt;1),"",INDEX('Номенклатура'!$D$6:$D$205,SUMPRODUCT(EXACT('Номенклатура'!$A$6:$A$205,B1703)*(ROW('Номенклатура'!$A$6:$A$205)-5)))&amp;"")</f>
        <v/>
      </c>
      <c r="F1703" s="18" t="str">
        <f>IF(OR(I1703="ОК",I1703="Учтено: добавьте пояснение"),IF(C1703="Приход",D1703,IF(C1703="Корректировка остатка",D1703,-D1703)),"")</f>
        <v/>
      </c>
      <c r="G1703" s="13"/>
      <c r="H1703" s="15" t="str">
        <f>IF(OR(B1703="",SUMPRODUCT(--EXACT('Номенклатура'!$A$6:$A$205,B1703))&lt;&gt;1),"",INDEX('Номенклатура'!$B$6:$B$205,SUMPRODUCT(EXACT('Номенклатура'!$A$6:$A$205,B1703)*(ROW('Номенклатура'!$A$6:$A$205)-5)))&amp;"")</f>
        <v/>
      </c>
      <c r="I1703" s="15" t="str">
        <f>IF(COUNTA(A1703:D1703,G1703)=0,"",IF(NOT(ISNUMBER(A1703)),"Укажите дату",IF(B1703="","Укажите код",IF(NOT(AND(ISTEXT(B1703),LEN(B1703)&gt;0,LEN(B1703)&lt;=30,ISNUMBER(FIND(LEFT(B1703,1),"ABCDEFGHIJKLMNOPQRSTUVWXYZ")),SUMPRODUCT((MID(B1703,{1,2,3,4,5,6,7,8,9,10,11,12,13,14,15,16,17,18,19,20,21,22,23,24,25,26,27,28,29,30},1)&lt;&gt;"")*ISERROR(FIND(MID(B1703,{1,2,3,4,5,6,7,8,9,10,11,12,13,14,15,16,17,18,19,20,21,22,23,24,25,26,27,28,29,30},1),"ABCDEFGHIJKLMNOPQRSTUVWXYZ0123456789-_")))=0,ISERROR(VALUE(B1703)))),"Недопустимый код: только латинские буквы A-Z в верхнем регистре, цифры, - и _; начало с буквы, до 30 символов (например MILK-001)",IF(SUMPRODUCT(--EXACT('Номенклатура'!$A$6:$A$205,B1703))=0,"Код не найден в номенклатуре",IF(SUMPRODUCT(--EXACT('Номенклатура'!$A$6:$A$205,B1703))&gt;1,"Код повторяется в номенклатуре",IF(ISNA(MATCH(C1703,{"Приход","Расход","Списание","Корректировка остатка"},0)),"Выберите тип операции",IF(NOT(ISNUMBER(D1703)),"Укажите количество",IF(D1703=0,"Количество не может быть 0",IF(AND(C1703&lt;&gt;"Корректировка остатка",D1703&lt;0),"Для этого типа количество положительное",IF(NOT(ISNUMBER('Номенклатура'!$C$2)),"Укажите дату начала учёта",IF(A1703&lt;INT('Номенклатура'!$C$2),"Раньше даты начала учёта: НЕ учтено",IF(AND(C1703="Корректировка остатка",TRIM(G1703)=""),"Учтено: добавьте пояснение","ОК")))))))))))))</f>
        <v/>
      </c>
    </row>
    <row r="1704" spans="1:9" x14ac:dyDescent="0.25">
      <c r="A1704" s="16"/>
      <c r="B1704" s="13"/>
      <c r="C1704" s="13"/>
      <c r="D1704" s="14"/>
      <c r="E1704" s="17" t="str">
        <f>IF(OR(B1704="",SUMPRODUCT(--EXACT('Номенклатура'!$A$6:$A$205,B1704))&lt;&gt;1),"",INDEX('Номенклатура'!$D$6:$D$205,SUMPRODUCT(EXACT('Номенклатура'!$A$6:$A$205,B1704)*(ROW('Номенклатура'!$A$6:$A$205)-5)))&amp;"")</f>
        <v/>
      </c>
      <c r="F1704" s="18" t="str">
        <f>IF(OR(I1704="ОК",I1704="Учтено: добавьте пояснение"),IF(C1704="Приход",D1704,IF(C1704="Корректировка остатка",D1704,-D1704)),"")</f>
        <v/>
      </c>
      <c r="G1704" s="13"/>
      <c r="H1704" s="15" t="str">
        <f>IF(OR(B1704="",SUMPRODUCT(--EXACT('Номенклатура'!$A$6:$A$205,B1704))&lt;&gt;1),"",INDEX('Номенклатура'!$B$6:$B$205,SUMPRODUCT(EXACT('Номенклатура'!$A$6:$A$205,B1704)*(ROW('Номенклатура'!$A$6:$A$205)-5)))&amp;"")</f>
        <v/>
      </c>
      <c r="I1704" s="15" t="str">
        <f>IF(COUNTA(A1704:D1704,G1704)=0,"",IF(NOT(ISNUMBER(A1704)),"Укажите дату",IF(B1704="","Укажите код",IF(NOT(AND(ISTEXT(B1704),LEN(B1704)&gt;0,LEN(B1704)&lt;=30,ISNUMBER(FIND(LEFT(B1704,1),"ABCDEFGHIJKLMNOPQRSTUVWXYZ")),SUMPRODUCT((MID(B1704,{1,2,3,4,5,6,7,8,9,10,11,12,13,14,15,16,17,18,19,20,21,22,23,24,25,26,27,28,29,30},1)&lt;&gt;"")*ISERROR(FIND(MID(B1704,{1,2,3,4,5,6,7,8,9,10,11,12,13,14,15,16,17,18,19,20,21,22,23,24,25,26,27,28,29,30},1),"ABCDEFGHIJKLMNOPQRSTUVWXYZ0123456789-_")))=0,ISERROR(VALUE(B1704)))),"Недопустимый код: только латинские буквы A-Z в верхнем регистре, цифры, - и _; начало с буквы, до 30 символов (например MILK-001)",IF(SUMPRODUCT(--EXACT('Номенклатура'!$A$6:$A$205,B1704))=0,"Код не найден в номенклатуре",IF(SUMPRODUCT(--EXACT('Номенклатура'!$A$6:$A$205,B1704))&gt;1,"Код повторяется в номенклатуре",IF(ISNA(MATCH(C1704,{"Приход","Расход","Списание","Корректировка остатка"},0)),"Выберите тип операции",IF(NOT(ISNUMBER(D1704)),"Укажите количество",IF(D1704=0,"Количество не может быть 0",IF(AND(C1704&lt;&gt;"Корректировка остатка",D1704&lt;0),"Для этого типа количество положительное",IF(NOT(ISNUMBER('Номенклатура'!$C$2)),"Укажите дату начала учёта",IF(A1704&lt;INT('Номенклатура'!$C$2),"Раньше даты начала учёта: НЕ учтено",IF(AND(C1704="Корректировка остатка",TRIM(G1704)=""),"Учтено: добавьте пояснение","ОК")))))))))))))</f>
        <v/>
      </c>
    </row>
    <row r="1705" spans="1:9" x14ac:dyDescent="0.25">
      <c r="A1705" s="16"/>
      <c r="B1705" s="13"/>
      <c r="C1705" s="13"/>
      <c r="D1705" s="14"/>
      <c r="E1705" s="17" t="str">
        <f>IF(OR(B1705="",SUMPRODUCT(--EXACT('Номенклатура'!$A$6:$A$205,B1705))&lt;&gt;1),"",INDEX('Номенклатура'!$D$6:$D$205,SUMPRODUCT(EXACT('Номенклатура'!$A$6:$A$205,B1705)*(ROW('Номенклатура'!$A$6:$A$205)-5)))&amp;"")</f>
        <v/>
      </c>
      <c r="F1705" s="18" t="str">
        <f>IF(OR(I1705="ОК",I1705="Учтено: добавьте пояснение"),IF(C1705="Приход",D1705,IF(C1705="Корректировка остатка",D1705,-D1705)),"")</f>
        <v/>
      </c>
      <c r="G1705" s="13"/>
      <c r="H1705" s="15" t="str">
        <f>IF(OR(B1705="",SUMPRODUCT(--EXACT('Номенклатура'!$A$6:$A$205,B1705))&lt;&gt;1),"",INDEX('Номенклатура'!$B$6:$B$205,SUMPRODUCT(EXACT('Номенклатура'!$A$6:$A$205,B1705)*(ROW('Номенклатура'!$A$6:$A$205)-5)))&amp;"")</f>
        <v/>
      </c>
      <c r="I1705" s="15" t="str">
        <f>IF(COUNTA(A1705:D1705,G1705)=0,"",IF(NOT(ISNUMBER(A1705)),"Укажите дату",IF(B1705="","Укажите код",IF(NOT(AND(ISTEXT(B1705),LEN(B1705)&gt;0,LEN(B1705)&lt;=30,ISNUMBER(FIND(LEFT(B1705,1),"ABCDEFGHIJKLMNOPQRSTUVWXYZ")),SUMPRODUCT((MID(B1705,{1,2,3,4,5,6,7,8,9,10,11,12,13,14,15,16,17,18,19,20,21,22,23,24,25,26,27,28,29,30},1)&lt;&gt;"")*ISERROR(FIND(MID(B1705,{1,2,3,4,5,6,7,8,9,10,11,12,13,14,15,16,17,18,19,20,21,22,23,24,25,26,27,28,29,30},1),"ABCDEFGHIJKLMNOPQRSTUVWXYZ0123456789-_")))=0,ISERROR(VALUE(B1705)))),"Недопустимый код: только латинские буквы A-Z в верхнем регистре, цифры, - и _; начало с буквы, до 30 символов (например MILK-001)",IF(SUMPRODUCT(--EXACT('Номенклатура'!$A$6:$A$205,B1705))=0,"Код не найден в номенклатуре",IF(SUMPRODUCT(--EXACT('Номенклатура'!$A$6:$A$205,B1705))&gt;1,"Код повторяется в номенклатуре",IF(ISNA(MATCH(C1705,{"Приход","Расход","Списание","Корректировка остатка"},0)),"Выберите тип операции",IF(NOT(ISNUMBER(D1705)),"Укажите количество",IF(D1705=0,"Количество не может быть 0",IF(AND(C1705&lt;&gt;"Корректировка остатка",D1705&lt;0),"Для этого типа количество положительное",IF(NOT(ISNUMBER('Номенклатура'!$C$2)),"Укажите дату начала учёта",IF(A1705&lt;INT('Номенклатура'!$C$2),"Раньше даты начала учёта: НЕ учтено",IF(AND(C1705="Корректировка остатка",TRIM(G1705)=""),"Учтено: добавьте пояснение","ОК")))))))))))))</f>
        <v/>
      </c>
    </row>
    <row r="1706" spans="1:9" x14ac:dyDescent="0.25">
      <c r="A1706" s="16"/>
      <c r="B1706" s="13"/>
      <c r="C1706" s="13"/>
      <c r="D1706" s="14"/>
      <c r="E1706" s="17" t="str">
        <f>IF(OR(B1706="",SUMPRODUCT(--EXACT('Номенклатура'!$A$6:$A$205,B1706))&lt;&gt;1),"",INDEX('Номенклатура'!$D$6:$D$205,SUMPRODUCT(EXACT('Номенклатура'!$A$6:$A$205,B1706)*(ROW('Номенклатура'!$A$6:$A$205)-5)))&amp;"")</f>
        <v/>
      </c>
      <c r="F1706" s="18" t="str">
        <f>IF(OR(I1706="ОК",I1706="Учтено: добавьте пояснение"),IF(C1706="Приход",D1706,IF(C1706="Корректировка остатка",D1706,-D1706)),"")</f>
        <v/>
      </c>
      <c r="G1706" s="13"/>
      <c r="H1706" s="15" t="str">
        <f>IF(OR(B1706="",SUMPRODUCT(--EXACT('Номенклатура'!$A$6:$A$205,B1706))&lt;&gt;1),"",INDEX('Номенклатура'!$B$6:$B$205,SUMPRODUCT(EXACT('Номенклатура'!$A$6:$A$205,B1706)*(ROW('Номенклатура'!$A$6:$A$205)-5)))&amp;"")</f>
        <v/>
      </c>
      <c r="I1706" s="15" t="str">
        <f>IF(COUNTA(A1706:D1706,G1706)=0,"",IF(NOT(ISNUMBER(A1706)),"Укажите дату",IF(B1706="","Укажите код",IF(NOT(AND(ISTEXT(B1706),LEN(B1706)&gt;0,LEN(B1706)&lt;=30,ISNUMBER(FIND(LEFT(B1706,1),"ABCDEFGHIJKLMNOPQRSTUVWXYZ")),SUMPRODUCT((MID(B1706,{1,2,3,4,5,6,7,8,9,10,11,12,13,14,15,16,17,18,19,20,21,22,23,24,25,26,27,28,29,30},1)&lt;&gt;"")*ISERROR(FIND(MID(B1706,{1,2,3,4,5,6,7,8,9,10,11,12,13,14,15,16,17,18,19,20,21,22,23,24,25,26,27,28,29,30},1),"ABCDEFGHIJKLMNOPQRSTUVWXYZ0123456789-_")))=0,ISERROR(VALUE(B1706)))),"Недопустимый код: только латинские буквы A-Z в верхнем регистре, цифры, - и _; начало с буквы, до 30 символов (например MILK-001)",IF(SUMPRODUCT(--EXACT('Номенклатура'!$A$6:$A$205,B1706))=0,"Код не найден в номенклатуре",IF(SUMPRODUCT(--EXACT('Номенклатура'!$A$6:$A$205,B1706))&gt;1,"Код повторяется в номенклатуре",IF(ISNA(MATCH(C1706,{"Приход","Расход","Списание","Корректировка остатка"},0)),"Выберите тип операции",IF(NOT(ISNUMBER(D1706)),"Укажите количество",IF(D1706=0,"Количество не может быть 0",IF(AND(C1706&lt;&gt;"Корректировка остатка",D1706&lt;0),"Для этого типа количество положительное",IF(NOT(ISNUMBER('Номенклатура'!$C$2)),"Укажите дату начала учёта",IF(A1706&lt;INT('Номенклатура'!$C$2),"Раньше даты начала учёта: НЕ учтено",IF(AND(C1706="Корректировка остатка",TRIM(G1706)=""),"Учтено: добавьте пояснение","ОК")))))))))))))</f>
        <v/>
      </c>
    </row>
    <row r="1707" spans="1:9" x14ac:dyDescent="0.25">
      <c r="A1707" s="16"/>
      <c r="B1707" s="13"/>
      <c r="C1707" s="13"/>
      <c r="D1707" s="14"/>
      <c r="E1707" s="17" t="str">
        <f>IF(OR(B1707="",SUMPRODUCT(--EXACT('Номенклатура'!$A$6:$A$205,B1707))&lt;&gt;1),"",INDEX('Номенклатура'!$D$6:$D$205,SUMPRODUCT(EXACT('Номенклатура'!$A$6:$A$205,B1707)*(ROW('Номенклатура'!$A$6:$A$205)-5)))&amp;"")</f>
        <v/>
      </c>
      <c r="F1707" s="18" t="str">
        <f>IF(OR(I1707="ОК",I1707="Учтено: добавьте пояснение"),IF(C1707="Приход",D1707,IF(C1707="Корректировка остатка",D1707,-D1707)),"")</f>
        <v/>
      </c>
      <c r="G1707" s="13"/>
      <c r="H1707" s="15" t="str">
        <f>IF(OR(B1707="",SUMPRODUCT(--EXACT('Номенклатура'!$A$6:$A$205,B1707))&lt;&gt;1),"",INDEX('Номенклатура'!$B$6:$B$205,SUMPRODUCT(EXACT('Номенклатура'!$A$6:$A$205,B1707)*(ROW('Номенклатура'!$A$6:$A$205)-5)))&amp;"")</f>
        <v/>
      </c>
      <c r="I1707" s="15" t="str">
        <f>IF(COUNTA(A1707:D1707,G1707)=0,"",IF(NOT(ISNUMBER(A1707)),"Укажите дату",IF(B1707="","Укажите код",IF(NOT(AND(ISTEXT(B1707),LEN(B1707)&gt;0,LEN(B1707)&lt;=30,ISNUMBER(FIND(LEFT(B1707,1),"ABCDEFGHIJKLMNOPQRSTUVWXYZ")),SUMPRODUCT((MID(B1707,{1,2,3,4,5,6,7,8,9,10,11,12,13,14,15,16,17,18,19,20,21,22,23,24,25,26,27,28,29,30},1)&lt;&gt;"")*ISERROR(FIND(MID(B1707,{1,2,3,4,5,6,7,8,9,10,11,12,13,14,15,16,17,18,19,20,21,22,23,24,25,26,27,28,29,30},1),"ABCDEFGHIJKLMNOPQRSTUVWXYZ0123456789-_")))=0,ISERROR(VALUE(B1707)))),"Недопустимый код: только латинские буквы A-Z в верхнем регистре, цифры, - и _; начало с буквы, до 30 символов (например MILK-001)",IF(SUMPRODUCT(--EXACT('Номенклатура'!$A$6:$A$205,B1707))=0,"Код не найден в номенклатуре",IF(SUMPRODUCT(--EXACT('Номенклатура'!$A$6:$A$205,B1707))&gt;1,"Код повторяется в номенклатуре",IF(ISNA(MATCH(C1707,{"Приход","Расход","Списание","Корректировка остатка"},0)),"Выберите тип операции",IF(NOT(ISNUMBER(D1707)),"Укажите количество",IF(D1707=0,"Количество не может быть 0",IF(AND(C1707&lt;&gt;"Корректировка остатка",D1707&lt;0),"Для этого типа количество положительное",IF(NOT(ISNUMBER('Номенклатура'!$C$2)),"Укажите дату начала учёта",IF(A1707&lt;INT('Номенклатура'!$C$2),"Раньше даты начала учёта: НЕ учтено",IF(AND(C1707="Корректировка остатка",TRIM(G1707)=""),"Учтено: добавьте пояснение","ОК")))))))))))))</f>
        <v/>
      </c>
    </row>
    <row r="1708" spans="1:9" x14ac:dyDescent="0.25">
      <c r="A1708" s="16"/>
      <c r="B1708" s="13"/>
      <c r="C1708" s="13"/>
      <c r="D1708" s="14"/>
      <c r="E1708" s="17" t="str">
        <f>IF(OR(B1708="",SUMPRODUCT(--EXACT('Номенклатура'!$A$6:$A$205,B1708))&lt;&gt;1),"",INDEX('Номенклатура'!$D$6:$D$205,SUMPRODUCT(EXACT('Номенклатура'!$A$6:$A$205,B1708)*(ROW('Номенклатура'!$A$6:$A$205)-5)))&amp;"")</f>
        <v/>
      </c>
      <c r="F1708" s="18" t="str">
        <f>IF(OR(I1708="ОК",I1708="Учтено: добавьте пояснение"),IF(C1708="Приход",D1708,IF(C1708="Корректировка остатка",D1708,-D1708)),"")</f>
        <v/>
      </c>
      <c r="G1708" s="13"/>
      <c r="H1708" s="15" t="str">
        <f>IF(OR(B1708="",SUMPRODUCT(--EXACT('Номенклатура'!$A$6:$A$205,B1708))&lt;&gt;1),"",INDEX('Номенклатура'!$B$6:$B$205,SUMPRODUCT(EXACT('Номенклатура'!$A$6:$A$205,B1708)*(ROW('Номенклатура'!$A$6:$A$205)-5)))&amp;"")</f>
        <v/>
      </c>
      <c r="I1708" s="15" t="str">
        <f>IF(COUNTA(A1708:D1708,G1708)=0,"",IF(NOT(ISNUMBER(A1708)),"Укажите дату",IF(B1708="","Укажите код",IF(NOT(AND(ISTEXT(B1708),LEN(B1708)&gt;0,LEN(B1708)&lt;=30,ISNUMBER(FIND(LEFT(B1708,1),"ABCDEFGHIJKLMNOPQRSTUVWXYZ")),SUMPRODUCT((MID(B1708,{1,2,3,4,5,6,7,8,9,10,11,12,13,14,15,16,17,18,19,20,21,22,23,24,25,26,27,28,29,30},1)&lt;&gt;"")*ISERROR(FIND(MID(B1708,{1,2,3,4,5,6,7,8,9,10,11,12,13,14,15,16,17,18,19,20,21,22,23,24,25,26,27,28,29,30},1),"ABCDEFGHIJKLMNOPQRSTUVWXYZ0123456789-_")))=0,ISERROR(VALUE(B1708)))),"Недопустимый код: только латинские буквы A-Z в верхнем регистре, цифры, - и _; начало с буквы, до 30 символов (например MILK-001)",IF(SUMPRODUCT(--EXACT('Номенклатура'!$A$6:$A$205,B1708))=0,"Код не найден в номенклатуре",IF(SUMPRODUCT(--EXACT('Номенклатура'!$A$6:$A$205,B1708))&gt;1,"Код повторяется в номенклатуре",IF(ISNA(MATCH(C1708,{"Приход","Расход","Списание","Корректировка остатка"},0)),"Выберите тип операции",IF(NOT(ISNUMBER(D1708)),"Укажите количество",IF(D1708=0,"Количество не может быть 0",IF(AND(C1708&lt;&gt;"Корректировка остатка",D1708&lt;0),"Для этого типа количество положительное",IF(NOT(ISNUMBER('Номенклатура'!$C$2)),"Укажите дату начала учёта",IF(A1708&lt;INT('Номенклатура'!$C$2),"Раньше даты начала учёта: НЕ учтено",IF(AND(C1708="Корректировка остатка",TRIM(G1708)=""),"Учтено: добавьте пояснение","ОК")))))))))))))</f>
        <v/>
      </c>
    </row>
    <row r="1709" spans="1:9" x14ac:dyDescent="0.25">
      <c r="A1709" s="16"/>
      <c r="B1709" s="13"/>
      <c r="C1709" s="13"/>
      <c r="D1709" s="14"/>
      <c r="E1709" s="17" t="str">
        <f>IF(OR(B1709="",SUMPRODUCT(--EXACT('Номенклатура'!$A$6:$A$205,B1709))&lt;&gt;1),"",INDEX('Номенклатура'!$D$6:$D$205,SUMPRODUCT(EXACT('Номенклатура'!$A$6:$A$205,B1709)*(ROW('Номенклатура'!$A$6:$A$205)-5)))&amp;"")</f>
        <v/>
      </c>
      <c r="F1709" s="18" t="str">
        <f>IF(OR(I1709="ОК",I1709="Учтено: добавьте пояснение"),IF(C1709="Приход",D1709,IF(C1709="Корректировка остатка",D1709,-D1709)),"")</f>
        <v/>
      </c>
      <c r="G1709" s="13"/>
      <c r="H1709" s="15" t="str">
        <f>IF(OR(B1709="",SUMPRODUCT(--EXACT('Номенклатура'!$A$6:$A$205,B1709))&lt;&gt;1),"",INDEX('Номенклатура'!$B$6:$B$205,SUMPRODUCT(EXACT('Номенклатура'!$A$6:$A$205,B1709)*(ROW('Номенклатура'!$A$6:$A$205)-5)))&amp;"")</f>
        <v/>
      </c>
      <c r="I1709" s="15" t="str">
        <f>IF(COUNTA(A1709:D1709,G1709)=0,"",IF(NOT(ISNUMBER(A1709)),"Укажите дату",IF(B1709="","Укажите код",IF(NOT(AND(ISTEXT(B1709),LEN(B1709)&gt;0,LEN(B1709)&lt;=30,ISNUMBER(FIND(LEFT(B1709,1),"ABCDEFGHIJKLMNOPQRSTUVWXYZ")),SUMPRODUCT((MID(B1709,{1,2,3,4,5,6,7,8,9,10,11,12,13,14,15,16,17,18,19,20,21,22,23,24,25,26,27,28,29,30},1)&lt;&gt;"")*ISERROR(FIND(MID(B1709,{1,2,3,4,5,6,7,8,9,10,11,12,13,14,15,16,17,18,19,20,21,22,23,24,25,26,27,28,29,30},1),"ABCDEFGHIJKLMNOPQRSTUVWXYZ0123456789-_")))=0,ISERROR(VALUE(B1709)))),"Недопустимый код: только латинские буквы A-Z в верхнем регистре, цифры, - и _; начало с буквы, до 30 символов (например MILK-001)",IF(SUMPRODUCT(--EXACT('Номенклатура'!$A$6:$A$205,B1709))=0,"Код не найден в номенклатуре",IF(SUMPRODUCT(--EXACT('Номенклатура'!$A$6:$A$205,B1709))&gt;1,"Код повторяется в номенклатуре",IF(ISNA(MATCH(C1709,{"Приход","Расход","Списание","Корректировка остатка"},0)),"Выберите тип операции",IF(NOT(ISNUMBER(D1709)),"Укажите количество",IF(D1709=0,"Количество не может быть 0",IF(AND(C1709&lt;&gt;"Корректировка остатка",D1709&lt;0),"Для этого типа количество положительное",IF(NOT(ISNUMBER('Номенклатура'!$C$2)),"Укажите дату начала учёта",IF(A1709&lt;INT('Номенклатура'!$C$2),"Раньше даты начала учёта: НЕ учтено",IF(AND(C1709="Корректировка остатка",TRIM(G1709)=""),"Учтено: добавьте пояснение","ОК")))))))))))))</f>
        <v/>
      </c>
    </row>
    <row r="1710" spans="1:9" x14ac:dyDescent="0.25">
      <c r="A1710" s="16"/>
      <c r="B1710" s="13"/>
      <c r="C1710" s="13"/>
      <c r="D1710" s="14"/>
      <c r="E1710" s="17" t="str">
        <f>IF(OR(B1710="",SUMPRODUCT(--EXACT('Номенклатура'!$A$6:$A$205,B1710))&lt;&gt;1),"",INDEX('Номенклатура'!$D$6:$D$205,SUMPRODUCT(EXACT('Номенклатура'!$A$6:$A$205,B1710)*(ROW('Номенклатура'!$A$6:$A$205)-5)))&amp;"")</f>
        <v/>
      </c>
      <c r="F1710" s="18" t="str">
        <f>IF(OR(I1710="ОК",I1710="Учтено: добавьте пояснение"),IF(C1710="Приход",D1710,IF(C1710="Корректировка остатка",D1710,-D1710)),"")</f>
        <v/>
      </c>
      <c r="G1710" s="13"/>
      <c r="H1710" s="15" t="str">
        <f>IF(OR(B1710="",SUMPRODUCT(--EXACT('Номенклатура'!$A$6:$A$205,B1710))&lt;&gt;1),"",INDEX('Номенклатура'!$B$6:$B$205,SUMPRODUCT(EXACT('Номенклатура'!$A$6:$A$205,B1710)*(ROW('Номенклатура'!$A$6:$A$205)-5)))&amp;"")</f>
        <v/>
      </c>
      <c r="I1710" s="15" t="str">
        <f>IF(COUNTA(A1710:D1710,G1710)=0,"",IF(NOT(ISNUMBER(A1710)),"Укажите дату",IF(B1710="","Укажите код",IF(NOT(AND(ISTEXT(B1710),LEN(B1710)&gt;0,LEN(B1710)&lt;=30,ISNUMBER(FIND(LEFT(B1710,1),"ABCDEFGHIJKLMNOPQRSTUVWXYZ")),SUMPRODUCT((MID(B1710,{1,2,3,4,5,6,7,8,9,10,11,12,13,14,15,16,17,18,19,20,21,22,23,24,25,26,27,28,29,30},1)&lt;&gt;"")*ISERROR(FIND(MID(B1710,{1,2,3,4,5,6,7,8,9,10,11,12,13,14,15,16,17,18,19,20,21,22,23,24,25,26,27,28,29,30},1),"ABCDEFGHIJKLMNOPQRSTUVWXYZ0123456789-_")))=0,ISERROR(VALUE(B1710)))),"Недопустимый код: только латинские буквы A-Z в верхнем регистре, цифры, - и _; начало с буквы, до 30 символов (например MILK-001)",IF(SUMPRODUCT(--EXACT('Номенклатура'!$A$6:$A$205,B1710))=0,"Код не найден в номенклатуре",IF(SUMPRODUCT(--EXACT('Номенклатура'!$A$6:$A$205,B1710))&gt;1,"Код повторяется в номенклатуре",IF(ISNA(MATCH(C1710,{"Приход","Расход","Списание","Корректировка остатка"},0)),"Выберите тип операции",IF(NOT(ISNUMBER(D1710)),"Укажите количество",IF(D1710=0,"Количество не может быть 0",IF(AND(C1710&lt;&gt;"Корректировка остатка",D1710&lt;0),"Для этого типа количество положительное",IF(NOT(ISNUMBER('Номенклатура'!$C$2)),"Укажите дату начала учёта",IF(A1710&lt;INT('Номенклатура'!$C$2),"Раньше даты начала учёта: НЕ учтено",IF(AND(C1710="Корректировка остатка",TRIM(G1710)=""),"Учтено: добавьте пояснение","ОК")))))))))))))</f>
        <v/>
      </c>
    </row>
    <row r="1711" spans="1:9" x14ac:dyDescent="0.25">
      <c r="A1711" s="16"/>
      <c r="B1711" s="13"/>
      <c r="C1711" s="13"/>
      <c r="D1711" s="14"/>
      <c r="E1711" s="17" t="str">
        <f>IF(OR(B1711="",SUMPRODUCT(--EXACT('Номенклатура'!$A$6:$A$205,B1711))&lt;&gt;1),"",INDEX('Номенклатура'!$D$6:$D$205,SUMPRODUCT(EXACT('Номенклатура'!$A$6:$A$205,B1711)*(ROW('Номенклатура'!$A$6:$A$205)-5)))&amp;"")</f>
        <v/>
      </c>
      <c r="F1711" s="18" t="str">
        <f>IF(OR(I1711="ОК",I1711="Учтено: добавьте пояснение"),IF(C1711="Приход",D1711,IF(C1711="Корректировка остатка",D1711,-D1711)),"")</f>
        <v/>
      </c>
      <c r="G1711" s="13"/>
      <c r="H1711" s="15" t="str">
        <f>IF(OR(B1711="",SUMPRODUCT(--EXACT('Номенклатура'!$A$6:$A$205,B1711))&lt;&gt;1),"",INDEX('Номенклатура'!$B$6:$B$205,SUMPRODUCT(EXACT('Номенклатура'!$A$6:$A$205,B1711)*(ROW('Номенклатура'!$A$6:$A$205)-5)))&amp;"")</f>
        <v/>
      </c>
      <c r="I1711" s="15" t="str">
        <f>IF(COUNTA(A1711:D1711,G1711)=0,"",IF(NOT(ISNUMBER(A1711)),"Укажите дату",IF(B1711="","Укажите код",IF(NOT(AND(ISTEXT(B1711),LEN(B1711)&gt;0,LEN(B1711)&lt;=30,ISNUMBER(FIND(LEFT(B1711,1),"ABCDEFGHIJKLMNOPQRSTUVWXYZ")),SUMPRODUCT((MID(B1711,{1,2,3,4,5,6,7,8,9,10,11,12,13,14,15,16,17,18,19,20,21,22,23,24,25,26,27,28,29,30},1)&lt;&gt;"")*ISERROR(FIND(MID(B1711,{1,2,3,4,5,6,7,8,9,10,11,12,13,14,15,16,17,18,19,20,21,22,23,24,25,26,27,28,29,30},1),"ABCDEFGHIJKLMNOPQRSTUVWXYZ0123456789-_")))=0,ISERROR(VALUE(B1711)))),"Недопустимый код: только латинские буквы A-Z в верхнем регистре, цифры, - и _; начало с буквы, до 30 символов (например MILK-001)",IF(SUMPRODUCT(--EXACT('Номенклатура'!$A$6:$A$205,B1711))=0,"Код не найден в номенклатуре",IF(SUMPRODUCT(--EXACT('Номенклатура'!$A$6:$A$205,B1711))&gt;1,"Код повторяется в номенклатуре",IF(ISNA(MATCH(C1711,{"Приход","Расход","Списание","Корректировка остатка"},0)),"Выберите тип операции",IF(NOT(ISNUMBER(D1711)),"Укажите количество",IF(D1711=0,"Количество не может быть 0",IF(AND(C1711&lt;&gt;"Корректировка остатка",D1711&lt;0),"Для этого типа количество положительное",IF(NOT(ISNUMBER('Номенклатура'!$C$2)),"Укажите дату начала учёта",IF(A1711&lt;INT('Номенклатура'!$C$2),"Раньше даты начала учёта: НЕ учтено",IF(AND(C1711="Корректировка остатка",TRIM(G1711)=""),"Учтено: добавьте пояснение","ОК")))))))))))))</f>
        <v/>
      </c>
    </row>
    <row r="1712" spans="1:9" x14ac:dyDescent="0.25">
      <c r="A1712" s="16"/>
      <c r="B1712" s="13"/>
      <c r="C1712" s="13"/>
      <c r="D1712" s="14"/>
      <c r="E1712" s="17" t="str">
        <f>IF(OR(B1712="",SUMPRODUCT(--EXACT('Номенклатура'!$A$6:$A$205,B1712))&lt;&gt;1),"",INDEX('Номенклатура'!$D$6:$D$205,SUMPRODUCT(EXACT('Номенклатура'!$A$6:$A$205,B1712)*(ROW('Номенклатура'!$A$6:$A$205)-5)))&amp;"")</f>
        <v/>
      </c>
      <c r="F1712" s="18" t="str">
        <f>IF(OR(I1712="ОК",I1712="Учтено: добавьте пояснение"),IF(C1712="Приход",D1712,IF(C1712="Корректировка остатка",D1712,-D1712)),"")</f>
        <v/>
      </c>
      <c r="G1712" s="13"/>
      <c r="H1712" s="15" t="str">
        <f>IF(OR(B1712="",SUMPRODUCT(--EXACT('Номенклатура'!$A$6:$A$205,B1712))&lt;&gt;1),"",INDEX('Номенклатура'!$B$6:$B$205,SUMPRODUCT(EXACT('Номенклатура'!$A$6:$A$205,B1712)*(ROW('Номенклатура'!$A$6:$A$205)-5)))&amp;"")</f>
        <v/>
      </c>
      <c r="I1712" s="15" t="str">
        <f>IF(COUNTA(A1712:D1712,G1712)=0,"",IF(NOT(ISNUMBER(A1712)),"Укажите дату",IF(B1712="","Укажите код",IF(NOT(AND(ISTEXT(B1712),LEN(B1712)&gt;0,LEN(B1712)&lt;=30,ISNUMBER(FIND(LEFT(B1712,1),"ABCDEFGHIJKLMNOPQRSTUVWXYZ")),SUMPRODUCT((MID(B1712,{1,2,3,4,5,6,7,8,9,10,11,12,13,14,15,16,17,18,19,20,21,22,23,24,25,26,27,28,29,30},1)&lt;&gt;"")*ISERROR(FIND(MID(B1712,{1,2,3,4,5,6,7,8,9,10,11,12,13,14,15,16,17,18,19,20,21,22,23,24,25,26,27,28,29,30},1),"ABCDEFGHIJKLMNOPQRSTUVWXYZ0123456789-_")))=0,ISERROR(VALUE(B1712)))),"Недопустимый код: только латинские буквы A-Z в верхнем регистре, цифры, - и _; начало с буквы, до 30 символов (например MILK-001)",IF(SUMPRODUCT(--EXACT('Номенклатура'!$A$6:$A$205,B1712))=0,"Код не найден в номенклатуре",IF(SUMPRODUCT(--EXACT('Номенклатура'!$A$6:$A$205,B1712))&gt;1,"Код повторяется в номенклатуре",IF(ISNA(MATCH(C1712,{"Приход","Расход","Списание","Корректировка остатка"},0)),"Выберите тип операции",IF(NOT(ISNUMBER(D1712)),"Укажите количество",IF(D1712=0,"Количество не может быть 0",IF(AND(C1712&lt;&gt;"Корректировка остатка",D1712&lt;0),"Для этого типа количество положительное",IF(NOT(ISNUMBER('Номенклатура'!$C$2)),"Укажите дату начала учёта",IF(A1712&lt;INT('Номенклатура'!$C$2),"Раньше даты начала учёта: НЕ учтено",IF(AND(C1712="Корректировка остатка",TRIM(G1712)=""),"Учтено: добавьте пояснение","ОК")))))))))))))</f>
        <v/>
      </c>
    </row>
    <row r="1713" spans="1:9" x14ac:dyDescent="0.25">
      <c r="A1713" s="16"/>
      <c r="B1713" s="13"/>
      <c r="C1713" s="13"/>
      <c r="D1713" s="14"/>
      <c r="E1713" s="17" t="str">
        <f>IF(OR(B1713="",SUMPRODUCT(--EXACT('Номенклатура'!$A$6:$A$205,B1713))&lt;&gt;1),"",INDEX('Номенклатура'!$D$6:$D$205,SUMPRODUCT(EXACT('Номенклатура'!$A$6:$A$205,B1713)*(ROW('Номенклатура'!$A$6:$A$205)-5)))&amp;"")</f>
        <v/>
      </c>
      <c r="F1713" s="18" t="str">
        <f>IF(OR(I1713="ОК",I1713="Учтено: добавьте пояснение"),IF(C1713="Приход",D1713,IF(C1713="Корректировка остатка",D1713,-D1713)),"")</f>
        <v/>
      </c>
      <c r="G1713" s="13"/>
      <c r="H1713" s="15" t="str">
        <f>IF(OR(B1713="",SUMPRODUCT(--EXACT('Номенклатура'!$A$6:$A$205,B1713))&lt;&gt;1),"",INDEX('Номенклатура'!$B$6:$B$205,SUMPRODUCT(EXACT('Номенклатура'!$A$6:$A$205,B1713)*(ROW('Номенклатура'!$A$6:$A$205)-5)))&amp;"")</f>
        <v/>
      </c>
      <c r="I1713" s="15" t="str">
        <f>IF(COUNTA(A1713:D1713,G1713)=0,"",IF(NOT(ISNUMBER(A1713)),"Укажите дату",IF(B1713="","Укажите код",IF(NOT(AND(ISTEXT(B1713),LEN(B1713)&gt;0,LEN(B1713)&lt;=30,ISNUMBER(FIND(LEFT(B1713,1),"ABCDEFGHIJKLMNOPQRSTUVWXYZ")),SUMPRODUCT((MID(B1713,{1,2,3,4,5,6,7,8,9,10,11,12,13,14,15,16,17,18,19,20,21,22,23,24,25,26,27,28,29,30},1)&lt;&gt;"")*ISERROR(FIND(MID(B1713,{1,2,3,4,5,6,7,8,9,10,11,12,13,14,15,16,17,18,19,20,21,22,23,24,25,26,27,28,29,30},1),"ABCDEFGHIJKLMNOPQRSTUVWXYZ0123456789-_")))=0,ISERROR(VALUE(B1713)))),"Недопустимый код: только латинские буквы A-Z в верхнем регистре, цифры, - и _; начало с буквы, до 30 символов (например MILK-001)",IF(SUMPRODUCT(--EXACT('Номенклатура'!$A$6:$A$205,B1713))=0,"Код не найден в номенклатуре",IF(SUMPRODUCT(--EXACT('Номенклатура'!$A$6:$A$205,B1713))&gt;1,"Код повторяется в номенклатуре",IF(ISNA(MATCH(C1713,{"Приход","Расход","Списание","Корректировка остатка"},0)),"Выберите тип операции",IF(NOT(ISNUMBER(D1713)),"Укажите количество",IF(D1713=0,"Количество не может быть 0",IF(AND(C1713&lt;&gt;"Корректировка остатка",D1713&lt;0),"Для этого типа количество положительное",IF(NOT(ISNUMBER('Номенклатура'!$C$2)),"Укажите дату начала учёта",IF(A1713&lt;INT('Номенклатура'!$C$2),"Раньше даты начала учёта: НЕ учтено",IF(AND(C1713="Корректировка остатка",TRIM(G1713)=""),"Учтено: добавьте пояснение","ОК")))))))))))))</f>
        <v/>
      </c>
    </row>
    <row r="1714" spans="1:9" x14ac:dyDescent="0.25">
      <c r="A1714" s="16"/>
      <c r="B1714" s="13"/>
      <c r="C1714" s="13"/>
      <c r="D1714" s="14"/>
      <c r="E1714" s="17" t="str">
        <f>IF(OR(B1714="",SUMPRODUCT(--EXACT('Номенклатура'!$A$6:$A$205,B1714))&lt;&gt;1),"",INDEX('Номенклатура'!$D$6:$D$205,SUMPRODUCT(EXACT('Номенклатура'!$A$6:$A$205,B1714)*(ROW('Номенклатура'!$A$6:$A$205)-5)))&amp;"")</f>
        <v/>
      </c>
      <c r="F1714" s="18" t="str">
        <f>IF(OR(I1714="ОК",I1714="Учтено: добавьте пояснение"),IF(C1714="Приход",D1714,IF(C1714="Корректировка остатка",D1714,-D1714)),"")</f>
        <v/>
      </c>
      <c r="G1714" s="13"/>
      <c r="H1714" s="15" t="str">
        <f>IF(OR(B1714="",SUMPRODUCT(--EXACT('Номенклатура'!$A$6:$A$205,B1714))&lt;&gt;1),"",INDEX('Номенклатура'!$B$6:$B$205,SUMPRODUCT(EXACT('Номенклатура'!$A$6:$A$205,B1714)*(ROW('Номенклатура'!$A$6:$A$205)-5)))&amp;"")</f>
        <v/>
      </c>
      <c r="I1714" s="15" t="str">
        <f>IF(COUNTA(A1714:D1714,G1714)=0,"",IF(NOT(ISNUMBER(A1714)),"Укажите дату",IF(B1714="","Укажите код",IF(NOT(AND(ISTEXT(B1714),LEN(B1714)&gt;0,LEN(B1714)&lt;=30,ISNUMBER(FIND(LEFT(B1714,1),"ABCDEFGHIJKLMNOPQRSTUVWXYZ")),SUMPRODUCT((MID(B1714,{1,2,3,4,5,6,7,8,9,10,11,12,13,14,15,16,17,18,19,20,21,22,23,24,25,26,27,28,29,30},1)&lt;&gt;"")*ISERROR(FIND(MID(B1714,{1,2,3,4,5,6,7,8,9,10,11,12,13,14,15,16,17,18,19,20,21,22,23,24,25,26,27,28,29,30},1),"ABCDEFGHIJKLMNOPQRSTUVWXYZ0123456789-_")))=0,ISERROR(VALUE(B1714)))),"Недопустимый код: только латинские буквы A-Z в верхнем регистре, цифры, - и _; начало с буквы, до 30 символов (например MILK-001)",IF(SUMPRODUCT(--EXACT('Номенклатура'!$A$6:$A$205,B1714))=0,"Код не найден в номенклатуре",IF(SUMPRODUCT(--EXACT('Номенклатура'!$A$6:$A$205,B1714))&gt;1,"Код повторяется в номенклатуре",IF(ISNA(MATCH(C1714,{"Приход","Расход","Списание","Корректировка остатка"},0)),"Выберите тип операции",IF(NOT(ISNUMBER(D1714)),"Укажите количество",IF(D1714=0,"Количество не может быть 0",IF(AND(C1714&lt;&gt;"Корректировка остатка",D1714&lt;0),"Для этого типа количество положительное",IF(NOT(ISNUMBER('Номенклатура'!$C$2)),"Укажите дату начала учёта",IF(A1714&lt;INT('Номенклатура'!$C$2),"Раньше даты начала учёта: НЕ учтено",IF(AND(C1714="Корректировка остатка",TRIM(G1714)=""),"Учтено: добавьте пояснение","ОК")))))))))))))</f>
        <v/>
      </c>
    </row>
    <row r="1715" spans="1:9" x14ac:dyDescent="0.25">
      <c r="A1715" s="16"/>
      <c r="B1715" s="13"/>
      <c r="C1715" s="13"/>
      <c r="D1715" s="14"/>
      <c r="E1715" s="17" t="str">
        <f>IF(OR(B1715="",SUMPRODUCT(--EXACT('Номенклатура'!$A$6:$A$205,B1715))&lt;&gt;1),"",INDEX('Номенклатура'!$D$6:$D$205,SUMPRODUCT(EXACT('Номенклатура'!$A$6:$A$205,B1715)*(ROW('Номенклатура'!$A$6:$A$205)-5)))&amp;"")</f>
        <v/>
      </c>
      <c r="F1715" s="18" t="str">
        <f>IF(OR(I1715="ОК",I1715="Учтено: добавьте пояснение"),IF(C1715="Приход",D1715,IF(C1715="Корректировка остатка",D1715,-D1715)),"")</f>
        <v/>
      </c>
      <c r="G1715" s="13"/>
      <c r="H1715" s="15" t="str">
        <f>IF(OR(B1715="",SUMPRODUCT(--EXACT('Номенклатура'!$A$6:$A$205,B1715))&lt;&gt;1),"",INDEX('Номенклатура'!$B$6:$B$205,SUMPRODUCT(EXACT('Номенклатура'!$A$6:$A$205,B1715)*(ROW('Номенклатура'!$A$6:$A$205)-5)))&amp;"")</f>
        <v/>
      </c>
      <c r="I1715" s="15" t="str">
        <f>IF(COUNTA(A1715:D1715,G1715)=0,"",IF(NOT(ISNUMBER(A1715)),"Укажите дату",IF(B1715="","Укажите код",IF(NOT(AND(ISTEXT(B1715),LEN(B1715)&gt;0,LEN(B1715)&lt;=30,ISNUMBER(FIND(LEFT(B1715,1),"ABCDEFGHIJKLMNOPQRSTUVWXYZ")),SUMPRODUCT((MID(B1715,{1,2,3,4,5,6,7,8,9,10,11,12,13,14,15,16,17,18,19,20,21,22,23,24,25,26,27,28,29,30},1)&lt;&gt;"")*ISERROR(FIND(MID(B1715,{1,2,3,4,5,6,7,8,9,10,11,12,13,14,15,16,17,18,19,20,21,22,23,24,25,26,27,28,29,30},1),"ABCDEFGHIJKLMNOPQRSTUVWXYZ0123456789-_")))=0,ISERROR(VALUE(B1715)))),"Недопустимый код: только латинские буквы A-Z в верхнем регистре, цифры, - и _; начало с буквы, до 30 символов (например MILK-001)",IF(SUMPRODUCT(--EXACT('Номенклатура'!$A$6:$A$205,B1715))=0,"Код не найден в номенклатуре",IF(SUMPRODUCT(--EXACT('Номенклатура'!$A$6:$A$205,B1715))&gt;1,"Код повторяется в номенклатуре",IF(ISNA(MATCH(C1715,{"Приход","Расход","Списание","Корректировка остатка"},0)),"Выберите тип операции",IF(NOT(ISNUMBER(D1715)),"Укажите количество",IF(D1715=0,"Количество не может быть 0",IF(AND(C1715&lt;&gt;"Корректировка остатка",D1715&lt;0),"Для этого типа количество положительное",IF(NOT(ISNUMBER('Номенклатура'!$C$2)),"Укажите дату начала учёта",IF(A1715&lt;INT('Номенклатура'!$C$2),"Раньше даты начала учёта: НЕ учтено",IF(AND(C1715="Корректировка остатка",TRIM(G1715)=""),"Учтено: добавьте пояснение","ОК")))))))))))))</f>
        <v/>
      </c>
    </row>
    <row r="1716" spans="1:9" x14ac:dyDescent="0.25">
      <c r="A1716" s="16"/>
      <c r="B1716" s="13"/>
      <c r="C1716" s="13"/>
      <c r="D1716" s="14"/>
      <c r="E1716" s="17" t="str">
        <f>IF(OR(B1716="",SUMPRODUCT(--EXACT('Номенклатура'!$A$6:$A$205,B1716))&lt;&gt;1),"",INDEX('Номенклатура'!$D$6:$D$205,SUMPRODUCT(EXACT('Номенклатура'!$A$6:$A$205,B1716)*(ROW('Номенклатура'!$A$6:$A$205)-5)))&amp;"")</f>
        <v/>
      </c>
      <c r="F1716" s="18" t="str">
        <f>IF(OR(I1716="ОК",I1716="Учтено: добавьте пояснение"),IF(C1716="Приход",D1716,IF(C1716="Корректировка остатка",D1716,-D1716)),"")</f>
        <v/>
      </c>
      <c r="G1716" s="13"/>
      <c r="H1716" s="15" t="str">
        <f>IF(OR(B1716="",SUMPRODUCT(--EXACT('Номенклатура'!$A$6:$A$205,B1716))&lt;&gt;1),"",INDEX('Номенклатура'!$B$6:$B$205,SUMPRODUCT(EXACT('Номенклатура'!$A$6:$A$205,B1716)*(ROW('Номенклатура'!$A$6:$A$205)-5)))&amp;"")</f>
        <v/>
      </c>
      <c r="I1716" s="15" t="str">
        <f>IF(COUNTA(A1716:D1716,G1716)=0,"",IF(NOT(ISNUMBER(A1716)),"Укажите дату",IF(B1716="","Укажите код",IF(NOT(AND(ISTEXT(B1716),LEN(B1716)&gt;0,LEN(B1716)&lt;=30,ISNUMBER(FIND(LEFT(B1716,1),"ABCDEFGHIJKLMNOPQRSTUVWXYZ")),SUMPRODUCT((MID(B1716,{1,2,3,4,5,6,7,8,9,10,11,12,13,14,15,16,17,18,19,20,21,22,23,24,25,26,27,28,29,30},1)&lt;&gt;"")*ISERROR(FIND(MID(B1716,{1,2,3,4,5,6,7,8,9,10,11,12,13,14,15,16,17,18,19,20,21,22,23,24,25,26,27,28,29,30},1),"ABCDEFGHIJKLMNOPQRSTUVWXYZ0123456789-_")))=0,ISERROR(VALUE(B1716)))),"Недопустимый код: только латинские буквы A-Z в верхнем регистре, цифры, - и _; начало с буквы, до 30 символов (например MILK-001)",IF(SUMPRODUCT(--EXACT('Номенклатура'!$A$6:$A$205,B1716))=0,"Код не найден в номенклатуре",IF(SUMPRODUCT(--EXACT('Номенклатура'!$A$6:$A$205,B1716))&gt;1,"Код повторяется в номенклатуре",IF(ISNA(MATCH(C1716,{"Приход","Расход","Списание","Корректировка остатка"},0)),"Выберите тип операции",IF(NOT(ISNUMBER(D1716)),"Укажите количество",IF(D1716=0,"Количество не может быть 0",IF(AND(C1716&lt;&gt;"Корректировка остатка",D1716&lt;0),"Для этого типа количество положительное",IF(NOT(ISNUMBER('Номенклатура'!$C$2)),"Укажите дату начала учёта",IF(A1716&lt;INT('Номенклатура'!$C$2),"Раньше даты начала учёта: НЕ учтено",IF(AND(C1716="Корректировка остатка",TRIM(G1716)=""),"Учтено: добавьте пояснение","ОК")))))))))))))</f>
        <v/>
      </c>
    </row>
    <row r="1717" spans="1:9" x14ac:dyDescent="0.25">
      <c r="A1717" s="16"/>
      <c r="B1717" s="13"/>
      <c r="C1717" s="13"/>
      <c r="D1717" s="14"/>
      <c r="E1717" s="17" t="str">
        <f>IF(OR(B1717="",SUMPRODUCT(--EXACT('Номенклатура'!$A$6:$A$205,B1717))&lt;&gt;1),"",INDEX('Номенклатура'!$D$6:$D$205,SUMPRODUCT(EXACT('Номенклатура'!$A$6:$A$205,B1717)*(ROW('Номенклатура'!$A$6:$A$205)-5)))&amp;"")</f>
        <v/>
      </c>
      <c r="F1717" s="18" t="str">
        <f>IF(OR(I1717="ОК",I1717="Учтено: добавьте пояснение"),IF(C1717="Приход",D1717,IF(C1717="Корректировка остатка",D1717,-D1717)),"")</f>
        <v/>
      </c>
      <c r="G1717" s="13"/>
      <c r="H1717" s="15" t="str">
        <f>IF(OR(B1717="",SUMPRODUCT(--EXACT('Номенклатура'!$A$6:$A$205,B1717))&lt;&gt;1),"",INDEX('Номенклатура'!$B$6:$B$205,SUMPRODUCT(EXACT('Номенклатура'!$A$6:$A$205,B1717)*(ROW('Номенклатура'!$A$6:$A$205)-5)))&amp;"")</f>
        <v/>
      </c>
      <c r="I1717" s="15" t="str">
        <f>IF(COUNTA(A1717:D1717,G1717)=0,"",IF(NOT(ISNUMBER(A1717)),"Укажите дату",IF(B1717="","Укажите код",IF(NOT(AND(ISTEXT(B1717),LEN(B1717)&gt;0,LEN(B1717)&lt;=30,ISNUMBER(FIND(LEFT(B1717,1),"ABCDEFGHIJKLMNOPQRSTUVWXYZ")),SUMPRODUCT((MID(B1717,{1,2,3,4,5,6,7,8,9,10,11,12,13,14,15,16,17,18,19,20,21,22,23,24,25,26,27,28,29,30},1)&lt;&gt;"")*ISERROR(FIND(MID(B1717,{1,2,3,4,5,6,7,8,9,10,11,12,13,14,15,16,17,18,19,20,21,22,23,24,25,26,27,28,29,30},1),"ABCDEFGHIJKLMNOPQRSTUVWXYZ0123456789-_")))=0,ISERROR(VALUE(B1717)))),"Недопустимый код: только латинские буквы A-Z в верхнем регистре, цифры, - и _; начало с буквы, до 30 символов (например MILK-001)",IF(SUMPRODUCT(--EXACT('Номенклатура'!$A$6:$A$205,B1717))=0,"Код не найден в номенклатуре",IF(SUMPRODUCT(--EXACT('Номенклатура'!$A$6:$A$205,B1717))&gt;1,"Код повторяется в номенклатуре",IF(ISNA(MATCH(C1717,{"Приход","Расход","Списание","Корректировка остатка"},0)),"Выберите тип операции",IF(NOT(ISNUMBER(D1717)),"Укажите количество",IF(D1717=0,"Количество не может быть 0",IF(AND(C1717&lt;&gt;"Корректировка остатка",D1717&lt;0),"Для этого типа количество положительное",IF(NOT(ISNUMBER('Номенклатура'!$C$2)),"Укажите дату начала учёта",IF(A1717&lt;INT('Номенклатура'!$C$2),"Раньше даты начала учёта: НЕ учтено",IF(AND(C1717="Корректировка остатка",TRIM(G1717)=""),"Учтено: добавьте пояснение","ОК")))))))))))))</f>
        <v/>
      </c>
    </row>
    <row r="1718" spans="1:9" x14ac:dyDescent="0.25">
      <c r="A1718" s="16"/>
      <c r="B1718" s="13"/>
      <c r="C1718" s="13"/>
      <c r="D1718" s="14"/>
      <c r="E1718" s="17" t="str">
        <f>IF(OR(B1718="",SUMPRODUCT(--EXACT('Номенклатура'!$A$6:$A$205,B1718))&lt;&gt;1),"",INDEX('Номенклатура'!$D$6:$D$205,SUMPRODUCT(EXACT('Номенклатура'!$A$6:$A$205,B1718)*(ROW('Номенклатура'!$A$6:$A$205)-5)))&amp;"")</f>
        <v/>
      </c>
      <c r="F1718" s="18" t="str">
        <f>IF(OR(I1718="ОК",I1718="Учтено: добавьте пояснение"),IF(C1718="Приход",D1718,IF(C1718="Корректировка остатка",D1718,-D1718)),"")</f>
        <v/>
      </c>
      <c r="G1718" s="13"/>
      <c r="H1718" s="15" t="str">
        <f>IF(OR(B1718="",SUMPRODUCT(--EXACT('Номенклатура'!$A$6:$A$205,B1718))&lt;&gt;1),"",INDEX('Номенклатура'!$B$6:$B$205,SUMPRODUCT(EXACT('Номенклатура'!$A$6:$A$205,B1718)*(ROW('Номенклатура'!$A$6:$A$205)-5)))&amp;"")</f>
        <v/>
      </c>
      <c r="I1718" s="15" t="str">
        <f>IF(COUNTA(A1718:D1718,G1718)=0,"",IF(NOT(ISNUMBER(A1718)),"Укажите дату",IF(B1718="","Укажите код",IF(NOT(AND(ISTEXT(B1718),LEN(B1718)&gt;0,LEN(B1718)&lt;=30,ISNUMBER(FIND(LEFT(B1718,1),"ABCDEFGHIJKLMNOPQRSTUVWXYZ")),SUMPRODUCT((MID(B1718,{1,2,3,4,5,6,7,8,9,10,11,12,13,14,15,16,17,18,19,20,21,22,23,24,25,26,27,28,29,30},1)&lt;&gt;"")*ISERROR(FIND(MID(B1718,{1,2,3,4,5,6,7,8,9,10,11,12,13,14,15,16,17,18,19,20,21,22,23,24,25,26,27,28,29,30},1),"ABCDEFGHIJKLMNOPQRSTUVWXYZ0123456789-_")))=0,ISERROR(VALUE(B1718)))),"Недопустимый код: только латинские буквы A-Z в верхнем регистре, цифры, - и _; начало с буквы, до 30 символов (например MILK-001)",IF(SUMPRODUCT(--EXACT('Номенклатура'!$A$6:$A$205,B1718))=0,"Код не найден в номенклатуре",IF(SUMPRODUCT(--EXACT('Номенклатура'!$A$6:$A$205,B1718))&gt;1,"Код повторяется в номенклатуре",IF(ISNA(MATCH(C1718,{"Приход","Расход","Списание","Корректировка остатка"},0)),"Выберите тип операции",IF(NOT(ISNUMBER(D1718)),"Укажите количество",IF(D1718=0,"Количество не может быть 0",IF(AND(C1718&lt;&gt;"Корректировка остатка",D1718&lt;0),"Для этого типа количество положительное",IF(NOT(ISNUMBER('Номенклатура'!$C$2)),"Укажите дату начала учёта",IF(A1718&lt;INT('Номенклатура'!$C$2),"Раньше даты начала учёта: НЕ учтено",IF(AND(C1718="Корректировка остатка",TRIM(G1718)=""),"Учтено: добавьте пояснение","ОК")))))))))))))</f>
        <v/>
      </c>
    </row>
    <row r="1719" spans="1:9" x14ac:dyDescent="0.25">
      <c r="A1719" s="16"/>
      <c r="B1719" s="13"/>
      <c r="C1719" s="13"/>
      <c r="D1719" s="14"/>
      <c r="E1719" s="17" t="str">
        <f>IF(OR(B1719="",SUMPRODUCT(--EXACT('Номенклатура'!$A$6:$A$205,B1719))&lt;&gt;1),"",INDEX('Номенклатура'!$D$6:$D$205,SUMPRODUCT(EXACT('Номенклатура'!$A$6:$A$205,B1719)*(ROW('Номенклатура'!$A$6:$A$205)-5)))&amp;"")</f>
        <v/>
      </c>
      <c r="F1719" s="18" t="str">
        <f>IF(OR(I1719="ОК",I1719="Учтено: добавьте пояснение"),IF(C1719="Приход",D1719,IF(C1719="Корректировка остатка",D1719,-D1719)),"")</f>
        <v/>
      </c>
      <c r="G1719" s="13"/>
      <c r="H1719" s="15" t="str">
        <f>IF(OR(B1719="",SUMPRODUCT(--EXACT('Номенклатура'!$A$6:$A$205,B1719))&lt;&gt;1),"",INDEX('Номенклатура'!$B$6:$B$205,SUMPRODUCT(EXACT('Номенклатура'!$A$6:$A$205,B1719)*(ROW('Номенклатура'!$A$6:$A$205)-5)))&amp;"")</f>
        <v/>
      </c>
      <c r="I1719" s="15" t="str">
        <f>IF(COUNTA(A1719:D1719,G1719)=0,"",IF(NOT(ISNUMBER(A1719)),"Укажите дату",IF(B1719="","Укажите код",IF(NOT(AND(ISTEXT(B1719),LEN(B1719)&gt;0,LEN(B1719)&lt;=30,ISNUMBER(FIND(LEFT(B1719,1),"ABCDEFGHIJKLMNOPQRSTUVWXYZ")),SUMPRODUCT((MID(B1719,{1,2,3,4,5,6,7,8,9,10,11,12,13,14,15,16,17,18,19,20,21,22,23,24,25,26,27,28,29,30},1)&lt;&gt;"")*ISERROR(FIND(MID(B1719,{1,2,3,4,5,6,7,8,9,10,11,12,13,14,15,16,17,18,19,20,21,22,23,24,25,26,27,28,29,30},1),"ABCDEFGHIJKLMNOPQRSTUVWXYZ0123456789-_")))=0,ISERROR(VALUE(B1719)))),"Недопустимый код: только латинские буквы A-Z в верхнем регистре, цифры, - и _; начало с буквы, до 30 символов (например MILK-001)",IF(SUMPRODUCT(--EXACT('Номенклатура'!$A$6:$A$205,B1719))=0,"Код не найден в номенклатуре",IF(SUMPRODUCT(--EXACT('Номенклатура'!$A$6:$A$205,B1719))&gt;1,"Код повторяется в номенклатуре",IF(ISNA(MATCH(C1719,{"Приход","Расход","Списание","Корректировка остатка"},0)),"Выберите тип операции",IF(NOT(ISNUMBER(D1719)),"Укажите количество",IF(D1719=0,"Количество не может быть 0",IF(AND(C1719&lt;&gt;"Корректировка остатка",D1719&lt;0),"Для этого типа количество положительное",IF(NOT(ISNUMBER('Номенклатура'!$C$2)),"Укажите дату начала учёта",IF(A1719&lt;INT('Номенклатура'!$C$2),"Раньше даты начала учёта: НЕ учтено",IF(AND(C1719="Корректировка остатка",TRIM(G1719)=""),"Учтено: добавьте пояснение","ОК")))))))))))))</f>
        <v/>
      </c>
    </row>
    <row r="1720" spans="1:9" x14ac:dyDescent="0.25">
      <c r="A1720" s="16"/>
      <c r="B1720" s="13"/>
      <c r="C1720" s="13"/>
      <c r="D1720" s="14"/>
      <c r="E1720" s="17" t="str">
        <f>IF(OR(B1720="",SUMPRODUCT(--EXACT('Номенклатура'!$A$6:$A$205,B1720))&lt;&gt;1),"",INDEX('Номенклатура'!$D$6:$D$205,SUMPRODUCT(EXACT('Номенклатура'!$A$6:$A$205,B1720)*(ROW('Номенклатура'!$A$6:$A$205)-5)))&amp;"")</f>
        <v/>
      </c>
      <c r="F1720" s="18" t="str">
        <f>IF(OR(I1720="ОК",I1720="Учтено: добавьте пояснение"),IF(C1720="Приход",D1720,IF(C1720="Корректировка остатка",D1720,-D1720)),"")</f>
        <v/>
      </c>
      <c r="G1720" s="13"/>
      <c r="H1720" s="15" t="str">
        <f>IF(OR(B1720="",SUMPRODUCT(--EXACT('Номенклатура'!$A$6:$A$205,B1720))&lt;&gt;1),"",INDEX('Номенклатура'!$B$6:$B$205,SUMPRODUCT(EXACT('Номенклатура'!$A$6:$A$205,B1720)*(ROW('Номенклатура'!$A$6:$A$205)-5)))&amp;"")</f>
        <v/>
      </c>
      <c r="I1720" s="15" t="str">
        <f>IF(COUNTA(A1720:D1720,G1720)=0,"",IF(NOT(ISNUMBER(A1720)),"Укажите дату",IF(B1720="","Укажите код",IF(NOT(AND(ISTEXT(B1720),LEN(B1720)&gt;0,LEN(B1720)&lt;=30,ISNUMBER(FIND(LEFT(B1720,1),"ABCDEFGHIJKLMNOPQRSTUVWXYZ")),SUMPRODUCT((MID(B1720,{1,2,3,4,5,6,7,8,9,10,11,12,13,14,15,16,17,18,19,20,21,22,23,24,25,26,27,28,29,30},1)&lt;&gt;"")*ISERROR(FIND(MID(B1720,{1,2,3,4,5,6,7,8,9,10,11,12,13,14,15,16,17,18,19,20,21,22,23,24,25,26,27,28,29,30},1),"ABCDEFGHIJKLMNOPQRSTUVWXYZ0123456789-_")))=0,ISERROR(VALUE(B1720)))),"Недопустимый код: только латинские буквы A-Z в верхнем регистре, цифры, - и _; начало с буквы, до 30 символов (например MILK-001)",IF(SUMPRODUCT(--EXACT('Номенклатура'!$A$6:$A$205,B1720))=0,"Код не найден в номенклатуре",IF(SUMPRODUCT(--EXACT('Номенклатура'!$A$6:$A$205,B1720))&gt;1,"Код повторяется в номенклатуре",IF(ISNA(MATCH(C1720,{"Приход","Расход","Списание","Корректировка остатка"},0)),"Выберите тип операции",IF(NOT(ISNUMBER(D1720)),"Укажите количество",IF(D1720=0,"Количество не может быть 0",IF(AND(C1720&lt;&gt;"Корректировка остатка",D1720&lt;0),"Для этого типа количество положительное",IF(NOT(ISNUMBER('Номенклатура'!$C$2)),"Укажите дату начала учёта",IF(A1720&lt;INT('Номенклатура'!$C$2),"Раньше даты начала учёта: НЕ учтено",IF(AND(C1720="Корректировка остатка",TRIM(G1720)=""),"Учтено: добавьте пояснение","ОК")))))))))))))</f>
        <v/>
      </c>
    </row>
    <row r="1721" spans="1:9" x14ac:dyDescent="0.25">
      <c r="A1721" s="16"/>
      <c r="B1721" s="13"/>
      <c r="C1721" s="13"/>
      <c r="D1721" s="14"/>
      <c r="E1721" s="17" t="str">
        <f>IF(OR(B1721="",SUMPRODUCT(--EXACT('Номенклатура'!$A$6:$A$205,B1721))&lt;&gt;1),"",INDEX('Номенклатура'!$D$6:$D$205,SUMPRODUCT(EXACT('Номенклатура'!$A$6:$A$205,B1721)*(ROW('Номенклатура'!$A$6:$A$205)-5)))&amp;"")</f>
        <v/>
      </c>
      <c r="F1721" s="18" t="str">
        <f>IF(OR(I1721="ОК",I1721="Учтено: добавьте пояснение"),IF(C1721="Приход",D1721,IF(C1721="Корректировка остатка",D1721,-D1721)),"")</f>
        <v/>
      </c>
      <c r="G1721" s="13"/>
      <c r="H1721" s="15" t="str">
        <f>IF(OR(B1721="",SUMPRODUCT(--EXACT('Номенклатура'!$A$6:$A$205,B1721))&lt;&gt;1),"",INDEX('Номенклатура'!$B$6:$B$205,SUMPRODUCT(EXACT('Номенклатура'!$A$6:$A$205,B1721)*(ROW('Номенклатура'!$A$6:$A$205)-5)))&amp;"")</f>
        <v/>
      </c>
      <c r="I1721" s="15" t="str">
        <f>IF(COUNTA(A1721:D1721,G1721)=0,"",IF(NOT(ISNUMBER(A1721)),"Укажите дату",IF(B1721="","Укажите код",IF(NOT(AND(ISTEXT(B1721),LEN(B1721)&gt;0,LEN(B1721)&lt;=30,ISNUMBER(FIND(LEFT(B1721,1),"ABCDEFGHIJKLMNOPQRSTUVWXYZ")),SUMPRODUCT((MID(B1721,{1,2,3,4,5,6,7,8,9,10,11,12,13,14,15,16,17,18,19,20,21,22,23,24,25,26,27,28,29,30},1)&lt;&gt;"")*ISERROR(FIND(MID(B1721,{1,2,3,4,5,6,7,8,9,10,11,12,13,14,15,16,17,18,19,20,21,22,23,24,25,26,27,28,29,30},1),"ABCDEFGHIJKLMNOPQRSTUVWXYZ0123456789-_")))=0,ISERROR(VALUE(B1721)))),"Недопустимый код: только латинские буквы A-Z в верхнем регистре, цифры, - и _; начало с буквы, до 30 символов (например MILK-001)",IF(SUMPRODUCT(--EXACT('Номенклатура'!$A$6:$A$205,B1721))=0,"Код не найден в номенклатуре",IF(SUMPRODUCT(--EXACT('Номенклатура'!$A$6:$A$205,B1721))&gt;1,"Код повторяется в номенклатуре",IF(ISNA(MATCH(C1721,{"Приход","Расход","Списание","Корректировка остатка"},0)),"Выберите тип операции",IF(NOT(ISNUMBER(D1721)),"Укажите количество",IF(D1721=0,"Количество не может быть 0",IF(AND(C1721&lt;&gt;"Корректировка остатка",D1721&lt;0),"Для этого типа количество положительное",IF(NOT(ISNUMBER('Номенклатура'!$C$2)),"Укажите дату начала учёта",IF(A1721&lt;INT('Номенклатура'!$C$2),"Раньше даты начала учёта: НЕ учтено",IF(AND(C1721="Корректировка остатка",TRIM(G1721)=""),"Учтено: добавьте пояснение","ОК")))))))))))))</f>
        <v/>
      </c>
    </row>
    <row r="1722" spans="1:9" x14ac:dyDescent="0.25">
      <c r="A1722" s="16"/>
      <c r="B1722" s="13"/>
      <c r="C1722" s="13"/>
      <c r="D1722" s="14"/>
      <c r="E1722" s="17" t="str">
        <f>IF(OR(B1722="",SUMPRODUCT(--EXACT('Номенклатура'!$A$6:$A$205,B1722))&lt;&gt;1),"",INDEX('Номенклатура'!$D$6:$D$205,SUMPRODUCT(EXACT('Номенклатура'!$A$6:$A$205,B1722)*(ROW('Номенклатура'!$A$6:$A$205)-5)))&amp;"")</f>
        <v/>
      </c>
      <c r="F1722" s="18" t="str">
        <f>IF(OR(I1722="ОК",I1722="Учтено: добавьте пояснение"),IF(C1722="Приход",D1722,IF(C1722="Корректировка остатка",D1722,-D1722)),"")</f>
        <v/>
      </c>
      <c r="G1722" s="13"/>
      <c r="H1722" s="15" t="str">
        <f>IF(OR(B1722="",SUMPRODUCT(--EXACT('Номенклатура'!$A$6:$A$205,B1722))&lt;&gt;1),"",INDEX('Номенклатура'!$B$6:$B$205,SUMPRODUCT(EXACT('Номенклатура'!$A$6:$A$205,B1722)*(ROW('Номенклатура'!$A$6:$A$205)-5)))&amp;"")</f>
        <v/>
      </c>
      <c r="I1722" s="15" t="str">
        <f>IF(COUNTA(A1722:D1722,G1722)=0,"",IF(NOT(ISNUMBER(A1722)),"Укажите дату",IF(B1722="","Укажите код",IF(NOT(AND(ISTEXT(B1722),LEN(B1722)&gt;0,LEN(B1722)&lt;=30,ISNUMBER(FIND(LEFT(B1722,1),"ABCDEFGHIJKLMNOPQRSTUVWXYZ")),SUMPRODUCT((MID(B1722,{1,2,3,4,5,6,7,8,9,10,11,12,13,14,15,16,17,18,19,20,21,22,23,24,25,26,27,28,29,30},1)&lt;&gt;"")*ISERROR(FIND(MID(B1722,{1,2,3,4,5,6,7,8,9,10,11,12,13,14,15,16,17,18,19,20,21,22,23,24,25,26,27,28,29,30},1),"ABCDEFGHIJKLMNOPQRSTUVWXYZ0123456789-_")))=0,ISERROR(VALUE(B1722)))),"Недопустимый код: только латинские буквы A-Z в верхнем регистре, цифры, - и _; начало с буквы, до 30 символов (например MILK-001)",IF(SUMPRODUCT(--EXACT('Номенклатура'!$A$6:$A$205,B1722))=0,"Код не найден в номенклатуре",IF(SUMPRODUCT(--EXACT('Номенклатура'!$A$6:$A$205,B1722))&gt;1,"Код повторяется в номенклатуре",IF(ISNA(MATCH(C1722,{"Приход","Расход","Списание","Корректировка остатка"},0)),"Выберите тип операции",IF(NOT(ISNUMBER(D1722)),"Укажите количество",IF(D1722=0,"Количество не может быть 0",IF(AND(C1722&lt;&gt;"Корректировка остатка",D1722&lt;0),"Для этого типа количество положительное",IF(NOT(ISNUMBER('Номенклатура'!$C$2)),"Укажите дату начала учёта",IF(A1722&lt;INT('Номенклатура'!$C$2),"Раньше даты начала учёта: НЕ учтено",IF(AND(C1722="Корректировка остатка",TRIM(G1722)=""),"Учтено: добавьте пояснение","ОК")))))))))))))</f>
        <v/>
      </c>
    </row>
    <row r="1723" spans="1:9" x14ac:dyDescent="0.25">
      <c r="A1723" s="16"/>
      <c r="B1723" s="13"/>
      <c r="C1723" s="13"/>
      <c r="D1723" s="14"/>
      <c r="E1723" s="17" t="str">
        <f>IF(OR(B1723="",SUMPRODUCT(--EXACT('Номенклатура'!$A$6:$A$205,B1723))&lt;&gt;1),"",INDEX('Номенклатура'!$D$6:$D$205,SUMPRODUCT(EXACT('Номенклатура'!$A$6:$A$205,B1723)*(ROW('Номенклатура'!$A$6:$A$205)-5)))&amp;"")</f>
        <v/>
      </c>
      <c r="F1723" s="18" t="str">
        <f>IF(OR(I1723="ОК",I1723="Учтено: добавьте пояснение"),IF(C1723="Приход",D1723,IF(C1723="Корректировка остатка",D1723,-D1723)),"")</f>
        <v/>
      </c>
      <c r="G1723" s="13"/>
      <c r="H1723" s="15" t="str">
        <f>IF(OR(B1723="",SUMPRODUCT(--EXACT('Номенклатура'!$A$6:$A$205,B1723))&lt;&gt;1),"",INDEX('Номенклатура'!$B$6:$B$205,SUMPRODUCT(EXACT('Номенклатура'!$A$6:$A$205,B1723)*(ROW('Номенклатура'!$A$6:$A$205)-5)))&amp;"")</f>
        <v/>
      </c>
      <c r="I1723" s="15" t="str">
        <f>IF(COUNTA(A1723:D1723,G1723)=0,"",IF(NOT(ISNUMBER(A1723)),"Укажите дату",IF(B1723="","Укажите код",IF(NOT(AND(ISTEXT(B1723),LEN(B1723)&gt;0,LEN(B1723)&lt;=30,ISNUMBER(FIND(LEFT(B1723,1),"ABCDEFGHIJKLMNOPQRSTUVWXYZ")),SUMPRODUCT((MID(B1723,{1,2,3,4,5,6,7,8,9,10,11,12,13,14,15,16,17,18,19,20,21,22,23,24,25,26,27,28,29,30},1)&lt;&gt;"")*ISERROR(FIND(MID(B1723,{1,2,3,4,5,6,7,8,9,10,11,12,13,14,15,16,17,18,19,20,21,22,23,24,25,26,27,28,29,30},1),"ABCDEFGHIJKLMNOPQRSTUVWXYZ0123456789-_")))=0,ISERROR(VALUE(B1723)))),"Недопустимый код: только латинские буквы A-Z в верхнем регистре, цифры, - и _; начало с буквы, до 30 символов (например MILK-001)",IF(SUMPRODUCT(--EXACT('Номенклатура'!$A$6:$A$205,B1723))=0,"Код не найден в номенклатуре",IF(SUMPRODUCT(--EXACT('Номенклатура'!$A$6:$A$205,B1723))&gt;1,"Код повторяется в номенклатуре",IF(ISNA(MATCH(C1723,{"Приход","Расход","Списание","Корректировка остатка"},0)),"Выберите тип операции",IF(NOT(ISNUMBER(D1723)),"Укажите количество",IF(D1723=0,"Количество не может быть 0",IF(AND(C1723&lt;&gt;"Корректировка остатка",D1723&lt;0),"Для этого типа количество положительное",IF(NOT(ISNUMBER('Номенклатура'!$C$2)),"Укажите дату начала учёта",IF(A1723&lt;INT('Номенклатура'!$C$2),"Раньше даты начала учёта: НЕ учтено",IF(AND(C1723="Корректировка остатка",TRIM(G1723)=""),"Учтено: добавьте пояснение","ОК")))))))))))))</f>
        <v/>
      </c>
    </row>
    <row r="1724" spans="1:9" x14ac:dyDescent="0.25">
      <c r="A1724" s="16"/>
      <c r="B1724" s="13"/>
      <c r="C1724" s="13"/>
      <c r="D1724" s="14"/>
      <c r="E1724" s="17" t="str">
        <f>IF(OR(B1724="",SUMPRODUCT(--EXACT('Номенклатура'!$A$6:$A$205,B1724))&lt;&gt;1),"",INDEX('Номенклатура'!$D$6:$D$205,SUMPRODUCT(EXACT('Номенклатура'!$A$6:$A$205,B1724)*(ROW('Номенклатура'!$A$6:$A$205)-5)))&amp;"")</f>
        <v/>
      </c>
      <c r="F1724" s="18" t="str">
        <f>IF(OR(I1724="ОК",I1724="Учтено: добавьте пояснение"),IF(C1724="Приход",D1724,IF(C1724="Корректировка остатка",D1724,-D1724)),"")</f>
        <v/>
      </c>
      <c r="G1724" s="13"/>
      <c r="H1724" s="15" t="str">
        <f>IF(OR(B1724="",SUMPRODUCT(--EXACT('Номенклатура'!$A$6:$A$205,B1724))&lt;&gt;1),"",INDEX('Номенклатура'!$B$6:$B$205,SUMPRODUCT(EXACT('Номенклатура'!$A$6:$A$205,B1724)*(ROW('Номенклатура'!$A$6:$A$205)-5)))&amp;"")</f>
        <v/>
      </c>
      <c r="I1724" s="15" t="str">
        <f>IF(COUNTA(A1724:D1724,G1724)=0,"",IF(NOT(ISNUMBER(A1724)),"Укажите дату",IF(B1724="","Укажите код",IF(NOT(AND(ISTEXT(B1724),LEN(B1724)&gt;0,LEN(B1724)&lt;=30,ISNUMBER(FIND(LEFT(B1724,1),"ABCDEFGHIJKLMNOPQRSTUVWXYZ")),SUMPRODUCT((MID(B1724,{1,2,3,4,5,6,7,8,9,10,11,12,13,14,15,16,17,18,19,20,21,22,23,24,25,26,27,28,29,30},1)&lt;&gt;"")*ISERROR(FIND(MID(B1724,{1,2,3,4,5,6,7,8,9,10,11,12,13,14,15,16,17,18,19,20,21,22,23,24,25,26,27,28,29,30},1),"ABCDEFGHIJKLMNOPQRSTUVWXYZ0123456789-_")))=0,ISERROR(VALUE(B1724)))),"Недопустимый код: только латинские буквы A-Z в верхнем регистре, цифры, - и _; начало с буквы, до 30 символов (например MILK-001)",IF(SUMPRODUCT(--EXACT('Номенклатура'!$A$6:$A$205,B1724))=0,"Код не найден в номенклатуре",IF(SUMPRODUCT(--EXACT('Номенклатура'!$A$6:$A$205,B1724))&gt;1,"Код повторяется в номенклатуре",IF(ISNA(MATCH(C1724,{"Приход","Расход","Списание","Корректировка остатка"},0)),"Выберите тип операции",IF(NOT(ISNUMBER(D1724)),"Укажите количество",IF(D1724=0,"Количество не может быть 0",IF(AND(C1724&lt;&gt;"Корректировка остатка",D1724&lt;0),"Для этого типа количество положительное",IF(NOT(ISNUMBER('Номенклатура'!$C$2)),"Укажите дату начала учёта",IF(A1724&lt;INT('Номенклатура'!$C$2),"Раньше даты начала учёта: НЕ учтено",IF(AND(C1724="Корректировка остатка",TRIM(G1724)=""),"Учтено: добавьте пояснение","ОК")))))))))))))</f>
        <v/>
      </c>
    </row>
    <row r="1725" spans="1:9" x14ac:dyDescent="0.25">
      <c r="A1725" s="16"/>
      <c r="B1725" s="13"/>
      <c r="C1725" s="13"/>
      <c r="D1725" s="14"/>
      <c r="E1725" s="17" t="str">
        <f>IF(OR(B1725="",SUMPRODUCT(--EXACT('Номенклатура'!$A$6:$A$205,B1725))&lt;&gt;1),"",INDEX('Номенклатура'!$D$6:$D$205,SUMPRODUCT(EXACT('Номенклатура'!$A$6:$A$205,B1725)*(ROW('Номенклатура'!$A$6:$A$205)-5)))&amp;"")</f>
        <v/>
      </c>
      <c r="F1725" s="18" t="str">
        <f>IF(OR(I1725="ОК",I1725="Учтено: добавьте пояснение"),IF(C1725="Приход",D1725,IF(C1725="Корректировка остатка",D1725,-D1725)),"")</f>
        <v/>
      </c>
      <c r="G1725" s="13"/>
      <c r="H1725" s="15" t="str">
        <f>IF(OR(B1725="",SUMPRODUCT(--EXACT('Номенклатура'!$A$6:$A$205,B1725))&lt;&gt;1),"",INDEX('Номенклатура'!$B$6:$B$205,SUMPRODUCT(EXACT('Номенклатура'!$A$6:$A$205,B1725)*(ROW('Номенклатура'!$A$6:$A$205)-5)))&amp;"")</f>
        <v/>
      </c>
      <c r="I1725" s="15" t="str">
        <f>IF(COUNTA(A1725:D1725,G1725)=0,"",IF(NOT(ISNUMBER(A1725)),"Укажите дату",IF(B1725="","Укажите код",IF(NOT(AND(ISTEXT(B1725),LEN(B1725)&gt;0,LEN(B1725)&lt;=30,ISNUMBER(FIND(LEFT(B1725,1),"ABCDEFGHIJKLMNOPQRSTUVWXYZ")),SUMPRODUCT((MID(B1725,{1,2,3,4,5,6,7,8,9,10,11,12,13,14,15,16,17,18,19,20,21,22,23,24,25,26,27,28,29,30},1)&lt;&gt;"")*ISERROR(FIND(MID(B1725,{1,2,3,4,5,6,7,8,9,10,11,12,13,14,15,16,17,18,19,20,21,22,23,24,25,26,27,28,29,30},1),"ABCDEFGHIJKLMNOPQRSTUVWXYZ0123456789-_")))=0,ISERROR(VALUE(B1725)))),"Недопустимый код: только латинские буквы A-Z в верхнем регистре, цифры, - и _; начало с буквы, до 30 символов (например MILK-001)",IF(SUMPRODUCT(--EXACT('Номенклатура'!$A$6:$A$205,B1725))=0,"Код не найден в номенклатуре",IF(SUMPRODUCT(--EXACT('Номенклатура'!$A$6:$A$205,B1725))&gt;1,"Код повторяется в номенклатуре",IF(ISNA(MATCH(C1725,{"Приход","Расход","Списание","Корректировка остатка"},0)),"Выберите тип операции",IF(NOT(ISNUMBER(D1725)),"Укажите количество",IF(D1725=0,"Количество не может быть 0",IF(AND(C1725&lt;&gt;"Корректировка остатка",D1725&lt;0),"Для этого типа количество положительное",IF(NOT(ISNUMBER('Номенклатура'!$C$2)),"Укажите дату начала учёта",IF(A1725&lt;INT('Номенклатура'!$C$2),"Раньше даты начала учёта: НЕ учтено",IF(AND(C1725="Корректировка остатка",TRIM(G1725)=""),"Учтено: добавьте пояснение","ОК")))))))))))))</f>
        <v/>
      </c>
    </row>
    <row r="1726" spans="1:9" x14ac:dyDescent="0.25">
      <c r="A1726" s="16"/>
      <c r="B1726" s="13"/>
      <c r="C1726" s="13"/>
      <c r="D1726" s="14"/>
      <c r="E1726" s="17" t="str">
        <f>IF(OR(B1726="",SUMPRODUCT(--EXACT('Номенклатура'!$A$6:$A$205,B1726))&lt;&gt;1),"",INDEX('Номенклатура'!$D$6:$D$205,SUMPRODUCT(EXACT('Номенклатура'!$A$6:$A$205,B1726)*(ROW('Номенклатура'!$A$6:$A$205)-5)))&amp;"")</f>
        <v/>
      </c>
      <c r="F1726" s="18" t="str">
        <f>IF(OR(I1726="ОК",I1726="Учтено: добавьте пояснение"),IF(C1726="Приход",D1726,IF(C1726="Корректировка остатка",D1726,-D1726)),"")</f>
        <v/>
      </c>
      <c r="G1726" s="13"/>
      <c r="H1726" s="15" t="str">
        <f>IF(OR(B1726="",SUMPRODUCT(--EXACT('Номенклатура'!$A$6:$A$205,B1726))&lt;&gt;1),"",INDEX('Номенклатура'!$B$6:$B$205,SUMPRODUCT(EXACT('Номенклатура'!$A$6:$A$205,B1726)*(ROW('Номенклатура'!$A$6:$A$205)-5)))&amp;"")</f>
        <v/>
      </c>
      <c r="I1726" s="15" t="str">
        <f>IF(COUNTA(A1726:D1726,G1726)=0,"",IF(NOT(ISNUMBER(A1726)),"Укажите дату",IF(B1726="","Укажите код",IF(NOT(AND(ISTEXT(B1726),LEN(B1726)&gt;0,LEN(B1726)&lt;=30,ISNUMBER(FIND(LEFT(B1726,1),"ABCDEFGHIJKLMNOPQRSTUVWXYZ")),SUMPRODUCT((MID(B1726,{1,2,3,4,5,6,7,8,9,10,11,12,13,14,15,16,17,18,19,20,21,22,23,24,25,26,27,28,29,30},1)&lt;&gt;"")*ISERROR(FIND(MID(B1726,{1,2,3,4,5,6,7,8,9,10,11,12,13,14,15,16,17,18,19,20,21,22,23,24,25,26,27,28,29,30},1),"ABCDEFGHIJKLMNOPQRSTUVWXYZ0123456789-_")))=0,ISERROR(VALUE(B1726)))),"Недопустимый код: только латинские буквы A-Z в верхнем регистре, цифры, - и _; начало с буквы, до 30 символов (например MILK-001)",IF(SUMPRODUCT(--EXACT('Номенклатура'!$A$6:$A$205,B1726))=0,"Код не найден в номенклатуре",IF(SUMPRODUCT(--EXACT('Номенклатура'!$A$6:$A$205,B1726))&gt;1,"Код повторяется в номенклатуре",IF(ISNA(MATCH(C1726,{"Приход","Расход","Списание","Корректировка остатка"},0)),"Выберите тип операции",IF(NOT(ISNUMBER(D1726)),"Укажите количество",IF(D1726=0,"Количество не может быть 0",IF(AND(C1726&lt;&gt;"Корректировка остатка",D1726&lt;0),"Для этого типа количество положительное",IF(NOT(ISNUMBER('Номенклатура'!$C$2)),"Укажите дату начала учёта",IF(A1726&lt;INT('Номенклатура'!$C$2),"Раньше даты начала учёта: НЕ учтено",IF(AND(C1726="Корректировка остатка",TRIM(G1726)=""),"Учтено: добавьте пояснение","ОК")))))))))))))</f>
        <v/>
      </c>
    </row>
    <row r="1727" spans="1:9" x14ac:dyDescent="0.25">
      <c r="A1727" s="16"/>
      <c r="B1727" s="13"/>
      <c r="C1727" s="13"/>
      <c r="D1727" s="14"/>
      <c r="E1727" s="17" t="str">
        <f>IF(OR(B1727="",SUMPRODUCT(--EXACT('Номенклатура'!$A$6:$A$205,B1727))&lt;&gt;1),"",INDEX('Номенклатура'!$D$6:$D$205,SUMPRODUCT(EXACT('Номенклатура'!$A$6:$A$205,B1727)*(ROW('Номенклатура'!$A$6:$A$205)-5)))&amp;"")</f>
        <v/>
      </c>
      <c r="F1727" s="18" t="str">
        <f>IF(OR(I1727="ОК",I1727="Учтено: добавьте пояснение"),IF(C1727="Приход",D1727,IF(C1727="Корректировка остатка",D1727,-D1727)),"")</f>
        <v/>
      </c>
      <c r="G1727" s="13"/>
      <c r="H1727" s="15" t="str">
        <f>IF(OR(B1727="",SUMPRODUCT(--EXACT('Номенклатура'!$A$6:$A$205,B1727))&lt;&gt;1),"",INDEX('Номенклатура'!$B$6:$B$205,SUMPRODUCT(EXACT('Номенклатура'!$A$6:$A$205,B1727)*(ROW('Номенклатура'!$A$6:$A$205)-5)))&amp;"")</f>
        <v/>
      </c>
      <c r="I1727" s="15" t="str">
        <f>IF(COUNTA(A1727:D1727,G1727)=0,"",IF(NOT(ISNUMBER(A1727)),"Укажите дату",IF(B1727="","Укажите код",IF(NOT(AND(ISTEXT(B1727),LEN(B1727)&gt;0,LEN(B1727)&lt;=30,ISNUMBER(FIND(LEFT(B1727,1),"ABCDEFGHIJKLMNOPQRSTUVWXYZ")),SUMPRODUCT((MID(B1727,{1,2,3,4,5,6,7,8,9,10,11,12,13,14,15,16,17,18,19,20,21,22,23,24,25,26,27,28,29,30},1)&lt;&gt;"")*ISERROR(FIND(MID(B1727,{1,2,3,4,5,6,7,8,9,10,11,12,13,14,15,16,17,18,19,20,21,22,23,24,25,26,27,28,29,30},1),"ABCDEFGHIJKLMNOPQRSTUVWXYZ0123456789-_")))=0,ISERROR(VALUE(B1727)))),"Недопустимый код: только латинские буквы A-Z в верхнем регистре, цифры, - и _; начало с буквы, до 30 символов (например MILK-001)",IF(SUMPRODUCT(--EXACT('Номенклатура'!$A$6:$A$205,B1727))=0,"Код не найден в номенклатуре",IF(SUMPRODUCT(--EXACT('Номенклатура'!$A$6:$A$205,B1727))&gt;1,"Код повторяется в номенклатуре",IF(ISNA(MATCH(C1727,{"Приход","Расход","Списание","Корректировка остатка"},0)),"Выберите тип операции",IF(NOT(ISNUMBER(D1727)),"Укажите количество",IF(D1727=0,"Количество не может быть 0",IF(AND(C1727&lt;&gt;"Корректировка остатка",D1727&lt;0),"Для этого типа количество положительное",IF(NOT(ISNUMBER('Номенклатура'!$C$2)),"Укажите дату начала учёта",IF(A1727&lt;INT('Номенклатура'!$C$2),"Раньше даты начала учёта: НЕ учтено",IF(AND(C1727="Корректировка остатка",TRIM(G1727)=""),"Учтено: добавьте пояснение","ОК")))))))))))))</f>
        <v/>
      </c>
    </row>
    <row r="1728" spans="1:9" x14ac:dyDescent="0.25">
      <c r="A1728" s="16"/>
      <c r="B1728" s="13"/>
      <c r="C1728" s="13"/>
      <c r="D1728" s="14"/>
      <c r="E1728" s="17" t="str">
        <f>IF(OR(B1728="",SUMPRODUCT(--EXACT('Номенклатура'!$A$6:$A$205,B1728))&lt;&gt;1),"",INDEX('Номенклатура'!$D$6:$D$205,SUMPRODUCT(EXACT('Номенклатура'!$A$6:$A$205,B1728)*(ROW('Номенклатура'!$A$6:$A$205)-5)))&amp;"")</f>
        <v/>
      </c>
      <c r="F1728" s="18" t="str">
        <f>IF(OR(I1728="ОК",I1728="Учтено: добавьте пояснение"),IF(C1728="Приход",D1728,IF(C1728="Корректировка остатка",D1728,-D1728)),"")</f>
        <v/>
      </c>
      <c r="G1728" s="13"/>
      <c r="H1728" s="15" t="str">
        <f>IF(OR(B1728="",SUMPRODUCT(--EXACT('Номенклатура'!$A$6:$A$205,B1728))&lt;&gt;1),"",INDEX('Номенклатура'!$B$6:$B$205,SUMPRODUCT(EXACT('Номенклатура'!$A$6:$A$205,B1728)*(ROW('Номенклатура'!$A$6:$A$205)-5)))&amp;"")</f>
        <v/>
      </c>
      <c r="I1728" s="15" t="str">
        <f>IF(COUNTA(A1728:D1728,G1728)=0,"",IF(NOT(ISNUMBER(A1728)),"Укажите дату",IF(B1728="","Укажите код",IF(NOT(AND(ISTEXT(B1728),LEN(B1728)&gt;0,LEN(B1728)&lt;=30,ISNUMBER(FIND(LEFT(B1728,1),"ABCDEFGHIJKLMNOPQRSTUVWXYZ")),SUMPRODUCT((MID(B1728,{1,2,3,4,5,6,7,8,9,10,11,12,13,14,15,16,17,18,19,20,21,22,23,24,25,26,27,28,29,30},1)&lt;&gt;"")*ISERROR(FIND(MID(B1728,{1,2,3,4,5,6,7,8,9,10,11,12,13,14,15,16,17,18,19,20,21,22,23,24,25,26,27,28,29,30},1),"ABCDEFGHIJKLMNOPQRSTUVWXYZ0123456789-_")))=0,ISERROR(VALUE(B1728)))),"Недопустимый код: только латинские буквы A-Z в верхнем регистре, цифры, - и _; начало с буквы, до 30 символов (например MILK-001)",IF(SUMPRODUCT(--EXACT('Номенклатура'!$A$6:$A$205,B1728))=0,"Код не найден в номенклатуре",IF(SUMPRODUCT(--EXACT('Номенклатура'!$A$6:$A$205,B1728))&gt;1,"Код повторяется в номенклатуре",IF(ISNA(MATCH(C1728,{"Приход","Расход","Списание","Корректировка остатка"},0)),"Выберите тип операции",IF(NOT(ISNUMBER(D1728)),"Укажите количество",IF(D1728=0,"Количество не может быть 0",IF(AND(C1728&lt;&gt;"Корректировка остатка",D1728&lt;0),"Для этого типа количество положительное",IF(NOT(ISNUMBER('Номенклатура'!$C$2)),"Укажите дату начала учёта",IF(A1728&lt;INT('Номенклатура'!$C$2),"Раньше даты начала учёта: НЕ учтено",IF(AND(C1728="Корректировка остатка",TRIM(G1728)=""),"Учтено: добавьте пояснение","ОК")))))))))))))</f>
        <v/>
      </c>
    </row>
    <row r="1729" spans="1:9" x14ac:dyDescent="0.25">
      <c r="A1729" s="16"/>
      <c r="B1729" s="13"/>
      <c r="C1729" s="13"/>
      <c r="D1729" s="14"/>
      <c r="E1729" s="17" t="str">
        <f>IF(OR(B1729="",SUMPRODUCT(--EXACT('Номенклатура'!$A$6:$A$205,B1729))&lt;&gt;1),"",INDEX('Номенклатура'!$D$6:$D$205,SUMPRODUCT(EXACT('Номенклатура'!$A$6:$A$205,B1729)*(ROW('Номенклатура'!$A$6:$A$205)-5)))&amp;"")</f>
        <v/>
      </c>
      <c r="F1729" s="18" t="str">
        <f>IF(OR(I1729="ОК",I1729="Учтено: добавьте пояснение"),IF(C1729="Приход",D1729,IF(C1729="Корректировка остатка",D1729,-D1729)),"")</f>
        <v/>
      </c>
      <c r="G1729" s="13"/>
      <c r="H1729" s="15" t="str">
        <f>IF(OR(B1729="",SUMPRODUCT(--EXACT('Номенклатура'!$A$6:$A$205,B1729))&lt;&gt;1),"",INDEX('Номенклатура'!$B$6:$B$205,SUMPRODUCT(EXACT('Номенклатура'!$A$6:$A$205,B1729)*(ROW('Номенклатура'!$A$6:$A$205)-5)))&amp;"")</f>
        <v/>
      </c>
      <c r="I1729" s="15" t="str">
        <f>IF(COUNTA(A1729:D1729,G1729)=0,"",IF(NOT(ISNUMBER(A1729)),"Укажите дату",IF(B1729="","Укажите код",IF(NOT(AND(ISTEXT(B1729),LEN(B1729)&gt;0,LEN(B1729)&lt;=30,ISNUMBER(FIND(LEFT(B1729,1),"ABCDEFGHIJKLMNOPQRSTUVWXYZ")),SUMPRODUCT((MID(B1729,{1,2,3,4,5,6,7,8,9,10,11,12,13,14,15,16,17,18,19,20,21,22,23,24,25,26,27,28,29,30},1)&lt;&gt;"")*ISERROR(FIND(MID(B1729,{1,2,3,4,5,6,7,8,9,10,11,12,13,14,15,16,17,18,19,20,21,22,23,24,25,26,27,28,29,30},1),"ABCDEFGHIJKLMNOPQRSTUVWXYZ0123456789-_")))=0,ISERROR(VALUE(B1729)))),"Недопустимый код: только латинские буквы A-Z в верхнем регистре, цифры, - и _; начало с буквы, до 30 символов (например MILK-001)",IF(SUMPRODUCT(--EXACT('Номенклатура'!$A$6:$A$205,B1729))=0,"Код не найден в номенклатуре",IF(SUMPRODUCT(--EXACT('Номенклатура'!$A$6:$A$205,B1729))&gt;1,"Код повторяется в номенклатуре",IF(ISNA(MATCH(C1729,{"Приход","Расход","Списание","Корректировка остатка"},0)),"Выберите тип операции",IF(NOT(ISNUMBER(D1729)),"Укажите количество",IF(D1729=0,"Количество не может быть 0",IF(AND(C1729&lt;&gt;"Корректировка остатка",D1729&lt;0),"Для этого типа количество положительное",IF(NOT(ISNUMBER('Номенклатура'!$C$2)),"Укажите дату начала учёта",IF(A1729&lt;INT('Номенклатура'!$C$2),"Раньше даты начала учёта: НЕ учтено",IF(AND(C1729="Корректировка остатка",TRIM(G1729)=""),"Учтено: добавьте пояснение","ОК")))))))))))))</f>
        <v/>
      </c>
    </row>
    <row r="1730" spans="1:9" x14ac:dyDescent="0.25">
      <c r="A1730" s="16"/>
      <c r="B1730" s="13"/>
      <c r="C1730" s="13"/>
      <c r="D1730" s="14"/>
      <c r="E1730" s="17" t="str">
        <f>IF(OR(B1730="",SUMPRODUCT(--EXACT('Номенклатура'!$A$6:$A$205,B1730))&lt;&gt;1),"",INDEX('Номенклатура'!$D$6:$D$205,SUMPRODUCT(EXACT('Номенклатура'!$A$6:$A$205,B1730)*(ROW('Номенклатура'!$A$6:$A$205)-5)))&amp;"")</f>
        <v/>
      </c>
      <c r="F1730" s="18" t="str">
        <f>IF(OR(I1730="ОК",I1730="Учтено: добавьте пояснение"),IF(C1730="Приход",D1730,IF(C1730="Корректировка остатка",D1730,-D1730)),"")</f>
        <v/>
      </c>
      <c r="G1730" s="13"/>
      <c r="H1730" s="15" t="str">
        <f>IF(OR(B1730="",SUMPRODUCT(--EXACT('Номенклатура'!$A$6:$A$205,B1730))&lt;&gt;1),"",INDEX('Номенклатура'!$B$6:$B$205,SUMPRODUCT(EXACT('Номенклатура'!$A$6:$A$205,B1730)*(ROW('Номенклатура'!$A$6:$A$205)-5)))&amp;"")</f>
        <v/>
      </c>
      <c r="I1730" s="15" t="str">
        <f>IF(COUNTA(A1730:D1730,G1730)=0,"",IF(NOT(ISNUMBER(A1730)),"Укажите дату",IF(B1730="","Укажите код",IF(NOT(AND(ISTEXT(B1730),LEN(B1730)&gt;0,LEN(B1730)&lt;=30,ISNUMBER(FIND(LEFT(B1730,1),"ABCDEFGHIJKLMNOPQRSTUVWXYZ")),SUMPRODUCT((MID(B1730,{1,2,3,4,5,6,7,8,9,10,11,12,13,14,15,16,17,18,19,20,21,22,23,24,25,26,27,28,29,30},1)&lt;&gt;"")*ISERROR(FIND(MID(B1730,{1,2,3,4,5,6,7,8,9,10,11,12,13,14,15,16,17,18,19,20,21,22,23,24,25,26,27,28,29,30},1),"ABCDEFGHIJKLMNOPQRSTUVWXYZ0123456789-_")))=0,ISERROR(VALUE(B1730)))),"Недопустимый код: только латинские буквы A-Z в верхнем регистре, цифры, - и _; начало с буквы, до 30 символов (например MILK-001)",IF(SUMPRODUCT(--EXACT('Номенклатура'!$A$6:$A$205,B1730))=0,"Код не найден в номенклатуре",IF(SUMPRODUCT(--EXACT('Номенклатура'!$A$6:$A$205,B1730))&gt;1,"Код повторяется в номенклатуре",IF(ISNA(MATCH(C1730,{"Приход","Расход","Списание","Корректировка остатка"},0)),"Выберите тип операции",IF(NOT(ISNUMBER(D1730)),"Укажите количество",IF(D1730=0,"Количество не может быть 0",IF(AND(C1730&lt;&gt;"Корректировка остатка",D1730&lt;0),"Для этого типа количество положительное",IF(NOT(ISNUMBER('Номенклатура'!$C$2)),"Укажите дату начала учёта",IF(A1730&lt;INT('Номенклатура'!$C$2),"Раньше даты начала учёта: НЕ учтено",IF(AND(C1730="Корректировка остатка",TRIM(G1730)=""),"Учтено: добавьте пояснение","ОК")))))))))))))</f>
        <v/>
      </c>
    </row>
    <row r="1731" spans="1:9" x14ac:dyDescent="0.25">
      <c r="A1731" s="16"/>
      <c r="B1731" s="13"/>
      <c r="C1731" s="13"/>
      <c r="D1731" s="14"/>
      <c r="E1731" s="17" t="str">
        <f>IF(OR(B1731="",SUMPRODUCT(--EXACT('Номенклатура'!$A$6:$A$205,B1731))&lt;&gt;1),"",INDEX('Номенклатура'!$D$6:$D$205,SUMPRODUCT(EXACT('Номенклатура'!$A$6:$A$205,B1731)*(ROW('Номенклатура'!$A$6:$A$205)-5)))&amp;"")</f>
        <v/>
      </c>
      <c r="F1731" s="18" t="str">
        <f>IF(OR(I1731="ОК",I1731="Учтено: добавьте пояснение"),IF(C1731="Приход",D1731,IF(C1731="Корректировка остатка",D1731,-D1731)),"")</f>
        <v/>
      </c>
      <c r="G1731" s="13"/>
      <c r="H1731" s="15" t="str">
        <f>IF(OR(B1731="",SUMPRODUCT(--EXACT('Номенклатура'!$A$6:$A$205,B1731))&lt;&gt;1),"",INDEX('Номенклатура'!$B$6:$B$205,SUMPRODUCT(EXACT('Номенклатура'!$A$6:$A$205,B1731)*(ROW('Номенклатура'!$A$6:$A$205)-5)))&amp;"")</f>
        <v/>
      </c>
      <c r="I1731" s="15" t="str">
        <f>IF(COUNTA(A1731:D1731,G1731)=0,"",IF(NOT(ISNUMBER(A1731)),"Укажите дату",IF(B1731="","Укажите код",IF(NOT(AND(ISTEXT(B1731),LEN(B1731)&gt;0,LEN(B1731)&lt;=30,ISNUMBER(FIND(LEFT(B1731,1),"ABCDEFGHIJKLMNOPQRSTUVWXYZ")),SUMPRODUCT((MID(B1731,{1,2,3,4,5,6,7,8,9,10,11,12,13,14,15,16,17,18,19,20,21,22,23,24,25,26,27,28,29,30},1)&lt;&gt;"")*ISERROR(FIND(MID(B1731,{1,2,3,4,5,6,7,8,9,10,11,12,13,14,15,16,17,18,19,20,21,22,23,24,25,26,27,28,29,30},1),"ABCDEFGHIJKLMNOPQRSTUVWXYZ0123456789-_")))=0,ISERROR(VALUE(B1731)))),"Недопустимый код: только латинские буквы A-Z в верхнем регистре, цифры, - и _; начало с буквы, до 30 символов (например MILK-001)",IF(SUMPRODUCT(--EXACT('Номенклатура'!$A$6:$A$205,B1731))=0,"Код не найден в номенклатуре",IF(SUMPRODUCT(--EXACT('Номенклатура'!$A$6:$A$205,B1731))&gt;1,"Код повторяется в номенклатуре",IF(ISNA(MATCH(C1731,{"Приход","Расход","Списание","Корректировка остатка"},0)),"Выберите тип операции",IF(NOT(ISNUMBER(D1731)),"Укажите количество",IF(D1731=0,"Количество не может быть 0",IF(AND(C1731&lt;&gt;"Корректировка остатка",D1731&lt;0),"Для этого типа количество положительное",IF(NOT(ISNUMBER('Номенклатура'!$C$2)),"Укажите дату начала учёта",IF(A1731&lt;INT('Номенклатура'!$C$2),"Раньше даты начала учёта: НЕ учтено",IF(AND(C1731="Корректировка остатка",TRIM(G1731)=""),"Учтено: добавьте пояснение","ОК")))))))))))))</f>
        <v/>
      </c>
    </row>
    <row r="1732" spans="1:9" x14ac:dyDescent="0.25">
      <c r="A1732" s="16"/>
      <c r="B1732" s="13"/>
      <c r="C1732" s="13"/>
      <c r="D1732" s="14"/>
      <c r="E1732" s="17" t="str">
        <f>IF(OR(B1732="",SUMPRODUCT(--EXACT('Номенклатура'!$A$6:$A$205,B1732))&lt;&gt;1),"",INDEX('Номенклатура'!$D$6:$D$205,SUMPRODUCT(EXACT('Номенклатура'!$A$6:$A$205,B1732)*(ROW('Номенклатура'!$A$6:$A$205)-5)))&amp;"")</f>
        <v/>
      </c>
      <c r="F1732" s="18" t="str">
        <f>IF(OR(I1732="ОК",I1732="Учтено: добавьте пояснение"),IF(C1732="Приход",D1732,IF(C1732="Корректировка остатка",D1732,-D1732)),"")</f>
        <v/>
      </c>
      <c r="G1732" s="13"/>
      <c r="H1732" s="15" t="str">
        <f>IF(OR(B1732="",SUMPRODUCT(--EXACT('Номенклатура'!$A$6:$A$205,B1732))&lt;&gt;1),"",INDEX('Номенклатура'!$B$6:$B$205,SUMPRODUCT(EXACT('Номенклатура'!$A$6:$A$205,B1732)*(ROW('Номенклатура'!$A$6:$A$205)-5)))&amp;"")</f>
        <v/>
      </c>
      <c r="I1732" s="15" t="str">
        <f>IF(COUNTA(A1732:D1732,G1732)=0,"",IF(NOT(ISNUMBER(A1732)),"Укажите дату",IF(B1732="","Укажите код",IF(NOT(AND(ISTEXT(B1732),LEN(B1732)&gt;0,LEN(B1732)&lt;=30,ISNUMBER(FIND(LEFT(B1732,1),"ABCDEFGHIJKLMNOPQRSTUVWXYZ")),SUMPRODUCT((MID(B1732,{1,2,3,4,5,6,7,8,9,10,11,12,13,14,15,16,17,18,19,20,21,22,23,24,25,26,27,28,29,30},1)&lt;&gt;"")*ISERROR(FIND(MID(B1732,{1,2,3,4,5,6,7,8,9,10,11,12,13,14,15,16,17,18,19,20,21,22,23,24,25,26,27,28,29,30},1),"ABCDEFGHIJKLMNOPQRSTUVWXYZ0123456789-_")))=0,ISERROR(VALUE(B1732)))),"Недопустимый код: только латинские буквы A-Z в верхнем регистре, цифры, - и _; начало с буквы, до 30 символов (например MILK-001)",IF(SUMPRODUCT(--EXACT('Номенклатура'!$A$6:$A$205,B1732))=0,"Код не найден в номенклатуре",IF(SUMPRODUCT(--EXACT('Номенклатура'!$A$6:$A$205,B1732))&gt;1,"Код повторяется в номенклатуре",IF(ISNA(MATCH(C1732,{"Приход","Расход","Списание","Корректировка остатка"},0)),"Выберите тип операции",IF(NOT(ISNUMBER(D1732)),"Укажите количество",IF(D1732=0,"Количество не может быть 0",IF(AND(C1732&lt;&gt;"Корректировка остатка",D1732&lt;0),"Для этого типа количество положительное",IF(NOT(ISNUMBER('Номенклатура'!$C$2)),"Укажите дату начала учёта",IF(A1732&lt;INT('Номенклатура'!$C$2),"Раньше даты начала учёта: НЕ учтено",IF(AND(C1732="Корректировка остатка",TRIM(G1732)=""),"Учтено: добавьте пояснение","ОК")))))))))))))</f>
        <v/>
      </c>
    </row>
    <row r="1733" spans="1:9" x14ac:dyDescent="0.25">
      <c r="A1733" s="16"/>
      <c r="B1733" s="13"/>
      <c r="C1733" s="13"/>
      <c r="D1733" s="14"/>
      <c r="E1733" s="17" t="str">
        <f>IF(OR(B1733="",SUMPRODUCT(--EXACT('Номенклатура'!$A$6:$A$205,B1733))&lt;&gt;1),"",INDEX('Номенклатура'!$D$6:$D$205,SUMPRODUCT(EXACT('Номенклатура'!$A$6:$A$205,B1733)*(ROW('Номенклатура'!$A$6:$A$205)-5)))&amp;"")</f>
        <v/>
      </c>
      <c r="F1733" s="18" t="str">
        <f>IF(OR(I1733="ОК",I1733="Учтено: добавьте пояснение"),IF(C1733="Приход",D1733,IF(C1733="Корректировка остатка",D1733,-D1733)),"")</f>
        <v/>
      </c>
      <c r="G1733" s="13"/>
      <c r="H1733" s="15" t="str">
        <f>IF(OR(B1733="",SUMPRODUCT(--EXACT('Номенклатура'!$A$6:$A$205,B1733))&lt;&gt;1),"",INDEX('Номенклатура'!$B$6:$B$205,SUMPRODUCT(EXACT('Номенклатура'!$A$6:$A$205,B1733)*(ROW('Номенклатура'!$A$6:$A$205)-5)))&amp;"")</f>
        <v/>
      </c>
      <c r="I1733" s="15" t="str">
        <f>IF(COUNTA(A1733:D1733,G1733)=0,"",IF(NOT(ISNUMBER(A1733)),"Укажите дату",IF(B1733="","Укажите код",IF(NOT(AND(ISTEXT(B1733),LEN(B1733)&gt;0,LEN(B1733)&lt;=30,ISNUMBER(FIND(LEFT(B1733,1),"ABCDEFGHIJKLMNOPQRSTUVWXYZ")),SUMPRODUCT((MID(B1733,{1,2,3,4,5,6,7,8,9,10,11,12,13,14,15,16,17,18,19,20,21,22,23,24,25,26,27,28,29,30},1)&lt;&gt;"")*ISERROR(FIND(MID(B1733,{1,2,3,4,5,6,7,8,9,10,11,12,13,14,15,16,17,18,19,20,21,22,23,24,25,26,27,28,29,30},1),"ABCDEFGHIJKLMNOPQRSTUVWXYZ0123456789-_")))=0,ISERROR(VALUE(B1733)))),"Недопустимый код: только латинские буквы A-Z в верхнем регистре, цифры, - и _; начало с буквы, до 30 символов (например MILK-001)",IF(SUMPRODUCT(--EXACT('Номенклатура'!$A$6:$A$205,B1733))=0,"Код не найден в номенклатуре",IF(SUMPRODUCT(--EXACT('Номенклатура'!$A$6:$A$205,B1733))&gt;1,"Код повторяется в номенклатуре",IF(ISNA(MATCH(C1733,{"Приход","Расход","Списание","Корректировка остатка"},0)),"Выберите тип операции",IF(NOT(ISNUMBER(D1733)),"Укажите количество",IF(D1733=0,"Количество не может быть 0",IF(AND(C1733&lt;&gt;"Корректировка остатка",D1733&lt;0),"Для этого типа количество положительное",IF(NOT(ISNUMBER('Номенклатура'!$C$2)),"Укажите дату начала учёта",IF(A1733&lt;INT('Номенклатура'!$C$2),"Раньше даты начала учёта: НЕ учтено",IF(AND(C1733="Корректировка остатка",TRIM(G1733)=""),"Учтено: добавьте пояснение","ОК")))))))))))))</f>
        <v/>
      </c>
    </row>
    <row r="1734" spans="1:9" x14ac:dyDescent="0.25">
      <c r="A1734" s="16"/>
      <c r="B1734" s="13"/>
      <c r="C1734" s="13"/>
      <c r="D1734" s="14"/>
      <c r="E1734" s="17" t="str">
        <f>IF(OR(B1734="",SUMPRODUCT(--EXACT('Номенклатура'!$A$6:$A$205,B1734))&lt;&gt;1),"",INDEX('Номенклатура'!$D$6:$D$205,SUMPRODUCT(EXACT('Номенклатура'!$A$6:$A$205,B1734)*(ROW('Номенклатура'!$A$6:$A$205)-5)))&amp;"")</f>
        <v/>
      </c>
      <c r="F1734" s="18" t="str">
        <f>IF(OR(I1734="ОК",I1734="Учтено: добавьте пояснение"),IF(C1734="Приход",D1734,IF(C1734="Корректировка остатка",D1734,-D1734)),"")</f>
        <v/>
      </c>
      <c r="G1734" s="13"/>
      <c r="H1734" s="15" t="str">
        <f>IF(OR(B1734="",SUMPRODUCT(--EXACT('Номенклатура'!$A$6:$A$205,B1734))&lt;&gt;1),"",INDEX('Номенклатура'!$B$6:$B$205,SUMPRODUCT(EXACT('Номенклатура'!$A$6:$A$205,B1734)*(ROW('Номенклатура'!$A$6:$A$205)-5)))&amp;"")</f>
        <v/>
      </c>
      <c r="I1734" s="15" t="str">
        <f>IF(COUNTA(A1734:D1734,G1734)=0,"",IF(NOT(ISNUMBER(A1734)),"Укажите дату",IF(B1734="","Укажите код",IF(NOT(AND(ISTEXT(B1734),LEN(B1734)&gt;0,LEN(B1734)&lt;=30,ISNUMBER(FIND(LEFT(B1734,1),"ABCDEFGHIJKLMNOPQRSTUVWXYZ")),SUMPRODUCT((MID(B1734,{1,2,3,4,5,6,7,8,9,10,11,12,13,14,15,16,17,18,19,20,21,22,23,24,25,26,27,28,29,30},1)&lt;&gt;"")*ISERROR(FIND(MID(B1734,{1,2,3,4,5,6,7,8,9,10,11,12,13,14,15,16,17,18,19,20,21,22,23,24,25,26,27,28,29,30},1),"ABCDEFGHIJKLMNOPQRSTUVWXYZ0123456789-_")))=0,ISERROR(VALUE(B1734)))),"Недопустимый код: только латинские буквы A-Z в верхнем регистре, цифры, - и _; начало с буквы, до 30 символов (например MILK-001)",IF(SUMPRODUCT(--EXACT('Номенклатура'!$A$6:$A$205,B1734))=0,"Код не найден в номенклатуре",IF(SUMPRODUCT(--EXACT('Номенклатура'!$A$6:$A$205,B1734))&gt;1,"Код повторяется в номенклатуре",IF(ISNA(MATCH(C1734,{"Приход","Расход","Списание","Корректировка остатка"},0)),"Выберите тип операции",IF(NOT(ISNUMBER(D1734)),"Укажите количество",IF(D1734=0,"Количество не может быть 0",IF(AND(C1734&lt;&gt;"Корректировка остатка",D1734&lt;0),"Для этого типа количество положительное",IF(NOT(ISNUMBER('Номенклатура'!$C$2)),"Укажите дату начала учёта",IF(A1734&lt;INT('Номенклатура'!$C$2),"Раньше даты начала учёта: НЕ учтено",IF(AND(C1734="Корректировка остатка",TRIM(G1734)=""),"Учтено: добавьте пояснение","ОК")))))))))))))</f>
        <v/>
      </c>
    </row>
    <row r="1735" spans="1:9" x14ac:dyDescent="0.25">
      <c r="A1735" s="16"/>
      <c r="B1735" s="13"/>
      <c r="C1735" s="13"/>
      <c r="D1735" s="14"/>
      <c r="E1735" s="17" t="str">
        <f>IF(OR(B1735="",SUMPRODUCT(--EXACT('Номенклатура'!$A$6:$A$205,B1735))&lt;&gt;1),"",INDEX('Номенклатура'!$D$6:$D$205,SUMPRODUCT(EXACT('Номенклатура'!$A$6:$A$205,B1735)*(ROW('Номенклатура'!$A$6:$A$205)-5)))&amp;"")</f>
        <v/>
      </c>
      <c r="F1735" s="18" t="str">
        <f>IF(OR(I1735="ОК",I1735="Учтено: добавьте пояснение"),IF(C1735="Приход",D1735,IF(C1735="Корректировка остатка",D1735,-D1735)),"")</f>
        <v/>
      </c>
      <c r="G1735" s="13"/>
      <c r="H1735" s="15" t="str">
        <f>IF(OR(B1735="",SUMPRODUCT(--EXACT('Номенклатура'!$A$6:$A$205,B1735))&lt;&gt;1),"",INDEX('Номенклатура'!$B$6:$B$205,SUMPRODUCT(EXACT('Номенклатура'!$A$6:$A$205,B1735)*(ROW('Номенклатура'!$A$6:$A$205)-5)))&amp;"")</f>
        <v/>
      </c>
      <c r="I1735" s="15" t="str">
        <f>IF(COUNTA(A1735:D1735,G1735)=0,"",IF(NOT(ISNUMBER(A1735)),"Укажите дату",IF(B1735="","Укажите код",IF(NOT(AND(ISTEXT(B1735),LEN(B1735)&gt;0,LEN(B1735)&lt;=30,ISNUMBER(FIND(LEFT(B1735,1),"ABCDEFGHIJKLMNOPQRSTUVWXYZ")),SUMPRODUCT((MID(B1735,{1,2,3,4,5,6,7,8,9,10,11,12,13,14,15,16,17,18,19,20,21,22,23,24,25,26,27,28,29,30},1)&lt;&gt;"")*ISERROR(FIND(MID(B1735,{1,2,3,4,5,6,7,8,9,10,11,12,13,14,15,16,17,18,19,20,21,22,23,24,25,26,27,28,29,30},1),"ABCDEFGHIJKLMNOPQRSTUVWXYZ0123456789-_")))=0,ISERROR(VALUE(B1735)))),"Недопустимый код: только латинские буквы A-Z в верхнем регистре, цифры, - и _; начало с буквы, до 30 символов (например MILK-001)",IF(SUMPRODUCT(--EXACT('Номенклатура'!$A$6:$A$205,B1735))=0,"Код не найден в номенклатуре",IF(SUMPRODUCT(--EXACT('Номенклатура'!$A$6:$A$205,B1735))&gt;1,"Код повторяется в номенклатуре",IF(ISNA(MATCH(C1735,{"Приход","Расход","Списание","Корректировка остатка"},0)),"Выберите тип операции",IF(NOT(ISNUMBER(D1735)),"Укажите количество",IF(D1735=0,"Количество не может быть 0",IF(AND(C1735&lt;&gt;"Корректировка остатка",D1735&lt;0),"Для этого типа количество положительное",IF(NOT(ISNUMBER('Номенклатура'!$C$2)),"Укажите дату начала учёта",IF(A1735&lt;INT('Номенклатура'!$C$2),"Раньше даты начала учёта: НЕ учтено",IF(AND(C1735="Корректировка остатка",TRIM(G1735)=""),"Учтено: добавьте пояснение","ОК")))))))))))))</f>
        <v/>
      </c>
    </row>
    <row r="1736" spans="1:9" x14ac:dyDescent="0.25">
      <c r="A1736" s="16"/>
      <c r="B1736" s="13"/>
      <c r="C1736" s="13"/>
      <c r="D1736" s="14"/>
      <c r="E1736" s="17" t="str">
        <f>IF(OR(B1736="",SUMPRODUCT(--EXACT('Номенклатура'!$A$6:$A$205,B1736))&lt;&gt;1),"",INDEX('Номенклатура'!$D$6:$D$205,SUMPRODUCT(EXACT('Номенклатура'!$A$6:$A$205,B1736)*(ROW('Номенклатура'!$A$6:$A$205)-5)))&amp;"")</f>
        <v/>
      </c>
      <c r="F1736" s="18" t="str">
        <f>IF(OR(I1736="ОК",I1736="Учтено: добавьте пояснение"),IF(C1736="Приход",D1736,IF(C1736="Корректировка остатка",D1736,-D1736)),"")</f>
        <v/>
      </c>
      <c r="G1736" s="13"/>
      <c r="H1736" s="15" t="str">
        <f>IF(OR(B1736="",SUMPRODUCT(--EXACT('Номенклатура'!$A$6:$A$205,B1736))&lt;&gt;1),"",INDEX('Номенклатура'!$B$6:$B$205,SUMPRODUCT(EXACT('Номенклатура'!$A$6:$A$205,B1736)*(ROW('Номенклатура'!$A$6:$A$205)-5)))&amp;"")</f>
        <v/>
      </c>
      <c r="I1736" s="15" t="str">
        <f>IF(COUNTA(A1736:D1736,G1736)=0,"",IF(NOT(ISNUMBER(A1736)),"Укажите дату",IF(B1736="","Укажите код",IF(NOT(AND(ISTEXT(B1736),LEN(B1736)&gt;0,LEN(B1736)&lt;=30,ISNUMBER(FIND(LEFT(B1736,1),"ABCDEFGHIJKLMNOPQRSTUVWXYZ")),SUMPRODUCT((MID(B1736,{1,2,3,4,5,6,7,8,9,10,11,12,13,14,15,16,17,18,19,20,21,22,23,24,25,26,27,28,29,30},1)&lt;&gt;"")*ISERROR(FIND(MID(B1736,{1,2,3,4,5,6,7,8,9,10,11,12,13,14,15,16,17,18,19,20,21,22,23,24,25,26,27,28,29,30},1),"ABCDEFGHIJKLMNOPQRSTUVWXYZ0123456789-_")))=0,ISERROR(VALUE(B1736)))),"Недопустимый код: только латинские буквы A-Z в верхнем регистре, цифры, - и _; начало с буквы, до 30 символов (например MILK-001)",IF(SUMPRODUCT(--EXACT('Номенклатура'!$A$6:$A$205,B1736))=0,"Код не найден в номенклатуре",IF(SUMPRODUCT(--EXACT('Номенклатура'!$A$6:$A$205,B1736))&gt;1,"Код повторяется в номенклатуре",IF(ISNA(MATCH(C1736,{"Приход","Расход","Списание","Корректировка остатка"},0)),"Выберите тип операции",IF(NOT(ISNUMBER(D1736)),"Укажите количество",IF(D1736=0,"Количество не может быть 0",IF(AND(C1736&lt;&gt;"Корректировка остатка",D1736&lt;0),"Для этого типа количество положительное",IF(NOT(ISNUMBER('Номенклатура'!$C$2)),"Укажите дату начала учёта",IF(A1736&lt;INT('Номенклатура'!$C$2),"Раньше даты начала учёта: НЕ учтено",IF(AND(C1736="Корректировка остатка",TRIM(G1736)=""),"Учтено: добавьте пояснение","ОК")))))))))))))</f>
        <v/>
      </c>
    </row>
    <row r="1737" spans="1:9" x14ac:dyDescent="0.25">
      <c r="A1737" s="16"/>
      <c r="B1737" s="13"/>
      <c r="C1737" s="13"/>
      <c r="D1737" s="14"/>
      <c r="E1737" s="17" t="str">
        <f>IF(OR(B1737="",SUMPRODUCT(--EXACT('Номенклатура'!$A$6:$A$205,B1737))&lt;&gt;1),"",INDEX('Номенклатура'!$D$6:$D$205,SUMPRODUCT(EXACT('Номенклатура'!$A$6:$A$205,B1737)*(ROW('Номенклатура'!$A$6:$A$205)-5)))&amp;"")</f>
        <v/>
      </c>
      <c r="F1737" s="18" t="str">
        <f>IF(OR(I1737="ОК",I1737="Учтено: добавьте пояснение"),IF(C1737="Приход",D1737,IF(C1737="Корректировка остатка",D1737,-D1737)),"")</f>
        <v/>
      </c>
      <c r="G1737" s="13"/>
      <c r="H1737" s="15" t="str">
        <f>IF(OR(B1737="",SUMPRODUCT(--EXACT('Номенклатура'!$A$6:$A$205,B1737))&lt;&gt;1),"",INDEX('Номенклатура'!$B$6:$B$205,SUMPRODUCT(EXACT('Номенклатура'!$A$6:$A$205,B1737)*(ROW('Номенклатура'!$A$6:$A$205)-5)))&amp;"")</f>
        <v/>
      </c>
      <c r="I1737" s="15" t="str">
        <f>IF(COUNTA(A1737:D1737,G1737)=0,"",IF(NOT(ISNUMBER(A1737)),"Укажите дату",IF(B1737="","Укажите код",IF(NOT(AND(ISTEXT(B1737),LEN(B1737)&gt;0,LEN(B1737)&lt;=30,ISNUMBER(FIND(LEFT(B1737,1),"ABCDEFGHIJKLMNOPQRSTUVWXYZ")),SUMPRODUCT((MID(B1737,{1,2,3,4,5,6,7,8,9,10,11,12,13,14,15,16,17,18,19,20,21,22,23,24,25,26,27,28,29,30},1)&lt;&gt;"")*ISERROR(FIND(MID(B1737,{1,2,3,4,5,6,7,8,9,10,11,12,13,14,15,16,17,18,19,20,21,22,23,24,25,26,27,28,29,30},1),"ABCDEFGHIJKLMNOPQRSTUVWXYZ0123456789-_")))=0,ISERROR(VALUE(B1737)))),"Недопустимый код: только латинские буквы A-Z в верхнем регистре, цифры, - и _; начало с буквы, до 30 символов (например MILK-001)",IF(SUMPRODUCT(--EXACT('Номенклатура'!$A$6:$A$205,B1737))=0,"Код не найден в номенклатуре",IF(SUMPRODUCT(--EXACT('Номенклатура'!$A$6:$A$205,B1737))&gt;1,"Код повторяется в номенклатуре",IF(ISNA(MATCH(C1737,{"Приход","Расход","Списание","Корректировка остатка"},0)),"Выберите тип операции",IF(NOT(ISNUMBER(D1737)),"Укажите количество",IF(D1737=0,"Количество не может быть 0",IF(AND(C1737&lt;&gt;"Корректировка остатка",D1737&lt;0),"Для этого типа количество положительное",IF(NOT(ISNUMBER('Номенклатура'!$C$2)),"Укажите дату начала учёта",IF(A1737&lt;INT('Номенклатура'!$C$2),"Раньше даты начала учёта: НЕ учтено",IF(AND(C1737="Корректировка остатка",TRIM(G1737)=""),"Учтено: добавьте пояснение","ОК")))))))))))))</f>
        <v/>
      </c>
    </row>
    <row r="1738" spans="1:9" x14ac:dyDescent="0.25">
      <c r="A1738" s="16"/>
      <c r="B1738" s="13"/>
      <c r="C1738" s="13"/>
      <c r="D1738" s="14"/>
      <c r="E1738" s="17" t="str">
        <f>IF(OR(B1738="",SUMPRODUCT(--EXACT('Номенклатура'!$A$6:$A$205,B1738))&lt;&gt;1),"",INDEX('Номенклатура'!$D$6:$D$205,SUMPRODUCT(EXACT('Номенклатура'!$A$6:$A$205,B1738)*(ROW('Номенклатура'!$A$6:$A$205)-5)))&amp;"")</f>
        <v/>
      </c>
      <c r="F1738" s="18" t="str">
        <f>IF(OR(I1738="ОК",I1738="Учтено: добавьте пояснение"),IF(C1738="Приход",D1738,IF(C1738="Корректировка остатка",D1738,-D1738)),"")</f>
        <v/>
      </c>
      <c r="G1738" s="13"/>
      <c r="H1738" s="15" t="str">
        <f>IF(OR(B1738="",SUMPRODUCT(--EXACT('Номенклатура'!$A$6:$A$205,B1738))&lt;&gt;1),"",INDEX('Номенклатура'!$B$6:$B$205,SUMPRODUCT(EXACT('Номенклатура'!$A$6:$A$205,B1738)*(ROW('Номенклатура'!$A$6:$A$205)-5)))&amp;"")</f>
        <v/>
      </c>
      <c r="I1738" s="15" t="str">
        <f>IF(COUNTA(A1738:D1738,G1738)=0,"",IF(NOT(ISNUMBER(A1738)),"Укажите дату",IF(B1738="","Укажите код",IF(NOT(AND(ISTEXT(B1738),LEN(B1738)&gt;0,LEN(B1738)&lt;=30,ISNUMBER(FIND(LEFT(B1738,1),"ABCDEFGHIJKLMNOPQRSTUVWXYZ")),SUMPRODUCT((MID(B1738,{1,2,3,4,5,6,7,8,9,10,11,12,13,14,15,16,17,18,19,20,21,22,23,24,25,26,27,28,29,30},1)&lt;&gt;"")*ISERROR(FIND(MID(B1738,{1,2,3,4,5,6,7,8,9,10,11,12,13,14,15,16,17,18,19,20,21,22,23,24,25,26,27,28,29,30},1),"ABCDEFGHIJKLMNOPQRSTUVWXYZ0123456789-_")))=0,ISERROR(VALUE(B1738)))),"Недопустимый код: только латинские буквы A-Z в верхнем регистре, цифры, - и _; начало с буквы, до 30 символов (например MILK-001)",IF(SUMPRODUCT(--EXACT('Номенклатура'!$A$6:$A$205,B1738))=0,"Код не найден в номенклатуре",IF(SUMPRODUCT(--EXACT('Номенклатура'!$A$6:$A$205,B1738))&gt;1,"Код повторяется в номенклатуре",IF(ISNA(MATCH(C1738,{"Приход","Расход","Списание","Корректировка остатка"},0)),"Выберите тип операции",IF(NOT(ISNUMBER(D1738)),"Укажите количество",IF(D1738=0,"Количество не может быть 0",IF(AND(C1738&lt;&gt;"Корректировка остатка",D1738&lt;0),"Для этого типа количество положительное",IF(NOT(ISNUMBER('Номенклатура'!$C$2)),"Укажите дату начала учёта",IF(A1738&lt;INT('Номенклатура'!$C$2),"Раньше даты начала учёта: НЕ учтено",IF(AND(C1738="Корректировка остатка",TRIM(G1738)=""),"Учтено: добавьте пояснение","ОК")))))))))))))</f>
        <v/>
      </c>
    </row>
    <row r="1739" spans="1:9" x14ac:dyDescent="0.25">
      <c r="A1739" s="16"/>
      <c r="B1739" s="13"/>
      <c r="C1739" s="13"/>
      <c r="D1739" s="14"/>
      <c r="E1739" s="17" t="str">
        <f>IF(OR(B1739="",SUMPRODUCT(--EXACT('Номенклатура'!$A$6:$A$205,B1739))&lt;&gt;1),"",INDEX('Номенклатура'!$D$6:$D$205,SUMPRODUCT(EXACT('Номенклатура'!$A$6:$A$205,B1739)*(ROW('Номенклатура'!$A$6:$A$205)-5)))&amp;"")</f>
        <v/>
      </c>
      <c r="F1739" s="18" t="str">
        <f>IF(OR(I1739="ОК",I1739="Учтено: добавьте пояснение"),IF(C1739="Приход",D1739,IF(C1739="Корректировка остатка",D1739,-D1739)),"")</f>
        <v/>
      </c>
      <c r="G1739" s="13"/>
      <c r="H1739" s="15" t="str">
        <f>IF(OR(B1739="",SUMPRODUCT(--EXACT('Номенклатура'!$A$6:$A$205,B1739))&lt;&gt;1),"",INDEX('Номенклатура'!$B$6:$B$205,SUMPRODUCT(EXACT('Номенклатура'!$A$6:$A$205,B1739)*(ROW('Номенклатура'!$A$6:$A$205)-5)))&amp;"")</f>
        <v/>
      </c>
      <c r="I1739" s="15" t="str">
        <f>IF(COUNTA(A1739:D1739,G1739)=0,"",IF(NOT(ISNUMBER(A1739)),"Укажите дату",IF(B1739="","Укажите код",IF(NOT(AND(ISTEXT(B1739),LEN(B1739)&gt;0,LEN(B1739)&lt;=30,ISNUMBER(FIND(LEFT(B1739,1),"ABCDEFGHIJKLMNOPQRSTUVWXYZ")),SUMPRODUCT((MID(B1739,{1,2,3,4,5,6,7,8,9,10,11,12,13,14,15,16,17,18,19,20,21,22,23,24,25,26,27,28,29,30},1)&lt;&gt;"")*ISERROR(FIND(MID(B1739,{1,2,3,4,5,6,7,8,9,10,11,12,13,14,15,16,17,18,19,20,21,22,23,24,25,26,27,28,29,30},1),"ABCDEFGHIJKLMNOPQRSTUVWXYZ0123456789-_")))=0,ISERROR(VALUE(B1739)))),"Недопустимый код: только латинские буквы A-Z в верхнем регистре, цифры, - и _; начало с буквы, до 30 символов (например MILK-001)",IF(SUMPRODUCT(--EXACT('Номенклатура'!$A$6:$A$205,B1739))=0,"Код не найден в номенклатуре",IF(SUMPRODUCT(--EXACT('Номенклатура'!$A$6:$A$205,B1739))&gt;1,"Код повторяется в номенклатуре",IF(ISNA(MATCH(C1739,{"Приход","Расход","Списание","Корректировка остатка"},0)),"Выберите тип операции",IF(NOT(ISNUMBER(D1739)),"Укажите количество",IF(D1739=0,"Количество не может быть 0",IF(AND(C1739&lt;&gt;"Корректировка остатка",D1739&lt;0),"Для этого типа количество положительное",IF(NOT(ISNUMBER('Номенклатура'!$C$2)),"Укажите дату начала учёта",IF(A1739&lt;INT('Номенклатура'!$C$2),"Раньше даты начала учёта: НЕ учтено",IF(AND(C1739="Корректировка остатка",TRIM(G1739)=""),"Учтено: добавьте пояснение","ОК")))))))))))))</f>
        <v/>
      </c>
    </row>
    <row r="1740" spans="1:9" x14ac:dyDescent="0.25">
      <c r="A1740" s="16"/>
      <c r="B1740" s="13"/>
      <c r="C1740" s="13"/>
      <c r="D1740" s="14"/>
      <c r="E1740" s="17" t="str">
        <f>IF(OR(B1740="",SUMPRODUCT(--EXACT('Номенклатура'!$A$6:$A$205,B1740))&lt;&gt;1),"",INDEX('Номенклатура'!$D$6:$D$205,SUMPRODUCT(EXACT('Номенклатура'!$A$6:$A$205,B1740)*(ROW('Номенклатура'!$A$6:$A$205)-5)))&amp;"")</f>
        <v/>
      </c>
      <c r="F1740" s="18" t="str">
        <f>IF(OR(I1740="ОК",I1740="Учтено: добавьте пояснение"),IF(C1740="Приход",D1740,IF(C1740="Корректировка остатка",D1740,-D1740)),"")</f>
        <v/>
      </c>
      <c r="G1740" s="13"/>
      <c r="H1740" s="15" t="str">
        <f>IF(OR(B1740="",SUMPRODUCT(--EXACT('Номенклатура'!$A$6:$A$205,B1740))&lt;&gt;1),"",INDEX('Номенклатура'!$B$6:$B$205,SUMPRODUCT(EXACT('Номенклатура'!$A$6:$A$205,B1740)*(ROW('Номенклатура'!$A$6:$A$205)-5)))&amp;"")</f>
        <v/>
      </c>
      <c r="I1740" s="15" t="str">
        <f>IF(COUNTA(A1740:D1740,G1740)=0,"",IF(NOT(ISNUMBER(A1740)),"Укажите дату",IF(B1740="","Укажите код",IF(NOT(AND(ISTEXT(B1740),LEN(B1740)&gt;0,LEN(B1740)&lt;=30,ISNUMBER(FIND(LEFT(B1740,1),"ABCDEFGHIJKLMNOPQRSTUVWXYZ")),SUMPRODUCT((MID(B1740,{1,2,3,4,5,6,7,8,9,10,11,12,13,14,15,16,17,18,19,20,21,22,23,24,25,26,27,28,29,30},1)&lt;&gt;"")*ISERROR(FIND(MID(B1740,{1,2,3,4,5,6,7,8,9,10,11,12,13,14,15,16,17,18,19,20,21,22,23,24,25,26,27,28,29,30},1),"ABCDEFGHIJKLMNOPQRSTUVWXYZ0123456789-_")))=0,ISERROR(VALUE(B1740)))),"Недопустимый код: только латинские буквы A-Z в верхнем регистре, цифры, - и _; начало с буквы, до 30 символов (например MILK-001)",IF(SUMPRODUCT(--EXACT('Номенклатура'!$A$6:$A$205,B1740))=0,"Код не найден в номенклатуре",IF(SUMPRODUCT(--EXACT('Номенклатура'!$A$6:$A$205,B1740))&gt;1,"Код повторяется в номенклатуре",IF(ISNA(MATCH(C1740,{"Приход","Расход","Списание","Корректировка остатка"},0)),"Выберите тип операции",IF(NOT(ISNUMBER(D1740)),"Укажите количество",IF(D1740=0,"Количество не может быть 0",IF(AND(C1740&lt;&gt;"Корректировка остатка",D1740&lt;0),"Для этого типа количество положительное",IF(NOT(ISNUMBER('Номенклатура'!$C$2)),"Укажите дату начала учёта",IF(A1740&lt;INT('Номенклатура'!$C$2),"Раньше даты начала учёта: НЕ учтено",IF(AND(C1740="Корректировка остатка",TRIM(G1740)=""),"Учтено: добавьте пояснение","ОК")))))))))))))</f>
        <v/>
      </c>
    </row>
    <row r="1741" spans="1:9" x14ac:dyDescent="0.25">
      <c r="A1741" s="16"/>
      <c r="B1741" s="13"/>
      <c r="C1741" s="13"/>
      <c r="D1741" s="14"/>
      <c r="E1741" s="17" t="str">
        <f>IF(OR(B1741="",SUMPRODUCT(--EXACT('Номенклатура'!$A$6:$A$205,B1741))&lt;&gt;1),"",INDEX('Номенклатура'!$D$6:$D$205,SUMPRODUCT(EXACT('Номенклатура'!$A$6:$A$205,B1741)*(ROW('Номенклатура'!$A$6:$A$205)-5)))&amp;"")</f>
        <v/>
      </c>
      <c r="F1741" s="18" t="str">
        <f>IF(OR(I1741="ОК",I1741="Учтено: добавьте пояснение"),IF(C1741="Приход",D1741,IF(C1741="Корректировка остатка",D1741,-D1741)),"")</f>
        <v/>
      </c>
      <c r="G1741" s="13"/>
      <c r="H1741" s="15" t="str">
        <f>IF(OR(B1741="",SUMPRODUCT(--EXACT('Номенклатура'!$A$6:$A$205,B1741))&lt;&gt;1),"",INDEX('Номенклатура'!$B$6:$B$205,SUMPRODUCT(EXACT('Номенклатура'!$A$6:$A$205,B1741)*(ROW('Номенклатура'!$A$6:$A$205)-5)))&amp;"")</f>
        <v/>
      </c>
      <c r="I1741" s="15" t="str">
        <f>IF(COUNTA(A1741:D1741,G1741)=0,"",IF(NOT(ISNUMBER(A1741)),"Укажите дату",IF(B1741="","Укажите код",IF(NOT(AND(ISTEXT(B1741),LEN(B1741)&gt;0,LEN(B1741)&lt;=30,ISNUMBER(FIND(LEFT(B1741,1),"ABCDEFGHIJKLMNOPQRSTUVWXYZ")),SUMPRODUCT((MID(B1741,{1,2,3,4,5,6,7,8,9,10,11,12,13,14,15,16,17,18,19,20,21,22,23,24,25,26,27,28,29,30},1)&lt;&gt;"")*ISERROR(FIND(MID(B1741,{1,2,3,4,5,6,7,8,9,10,11,12,13,14,15,16,17,18,19,20,21,22,23,24,25,26,27,28,29,30},1),"ABCDEFGHIJKLMNOPQRSTUVWXYZ0123456789-_")))=0,ISERROR(VALUE(B1741)))),"Недопустимый код: только латинские буквы A-Z в верхнем регистре, цифры, - и _; начало с буквы, до 30 символов (например MILK-001)",IF(SUMPRODUCT(--EXACT('Номенклатура'!$A$6:$A$205,B1741))=0,"Код не найден в номенклатуре",IF(SUMPRODUCT(--EXACT('Номенклатура'!$A$6:$A$205,B1741))&gt;1,"Код повторяется в номенклатуре",IF(ISNA(MATCH(C1741,{"Приход","Расход","Списание","Корректировка остатка"},0)),"Выберите тип операции",IF(NOT(ISNUMBER(D1741)),"Укажите количество",IF(D1741=0,"Количество не может быть 0",IF(AND(C1741&lt;&gt;"Корректировка остатка",D1741&lt;0),"Для этого типа количество положительное",IF(NOT(ISNUMBER('Номенклатура'!$C$2)),"Укажите дату начала учёта",IF(A1741&lt;INT('Номенклатура'!$C$2),"Раньше даты начала учёта: НЕ учтено",IF(AND(C1741="Корректировка остатка",TRIM(G1741)=""),"Учтено: добавьте пояснение","ОК")))))))))))))</f>
        <v/>
      </c>
    </row>
    <row r="1742" spans="1:9" x14ac:dyDescent="0.25">
      <c r="A1742" s="16"/>
      <c r="B1742" s="13"/>
      <c r="C1742" s="13"/>
      <c r="D1742" s="14"/>
      <c r="E1742" s="17" t="str">
        <f>IF(OR(B1742="",SUMPRODUCT(--EXACT('Номенклатура'!$A$6:$A$205,B1742))&lt;&gt;1),"",INDEX('Номенклатура'!$D$6:$D$205,SUMPRODUCT(EXACT('Номенклатура'!$A$6:$A$205,B1742)*(ROW('Номенклатура'!$A$6:$A$205)-5)))&amp;"")</f>
        <v/>
      </c>
      <c r="F1742" s="18" t="str">
        <f>IF(OR(I1742="ОК",I1742="Учтено: добавьте пояснение"),IF(C1742="Приход",D1742,IF(C1742="Корректировка остатка",D1742,-D1742)),"")</f>
        <v/>
      </c>
      <c r="G1742" s="13"/>
      <c r="H1742" s="15" t="str">
        <f>IF(OR(B1742="",SUMPRODUCT(--EXACT('Номенклатура'!$A$6:$A$205,B1742))&lt;&gt;1),"",INDEX('Номенклатура'!$B$6:$B$205,SUMPRODUCT(EXACT('Номенклатура'!$A$6:$A$205,B1742)*(ROW('Номенклатура'!$A$6:$A$205)-5)))&amp;"")</f>
        <v/>
      </c>
      <c r="I1742" s="15" t="str">
        <f>IF(COUNTA(A1742:D1742,G1742)=0,"",IF(NOT(ISNUMBER(A1742)),"Укажите дату",IF(B1742="","Укажите код",IF(NOT(AND(ISTEXT(B1742),LEN(B1742)&gt;0,LEN(B1742)&lt;=30,ISNUMBER(FIND(LEFT(B1742,1),"ABCDEFGHIJKLMNOPQRSTUVWXYZ")),SUMPRODUCT((MID(B1742,{1,2,3,4,5,6,7,8,9,10,11,12,13,14,15,16,17,18,19,20,21,22,23,24,25,26,27,28,29,30},1)&lt;&gt;"")*ISERROR(FIND(MID(B1742,{1,2,3,4,5,6,7,8,9,10,11,12,13,14,15,16,17,18,19,20,21,22,23,24,25,26,27,28,29,30},1),"ABCDEFGHIJKLMNOPQRSTUVWXYZ0123456789-_")))=0,ISERROR(VALUE(B1742)))),"Недопустимый код: только латинские буквы A-Z в верхнем регистре, цифры, - и _; начало с буквы, до 30 символов (например MILK-001)",IF(SUMPRODUCT(--EXACT('Номенклатура'!$A$6:$A$205,B1742))=0,"Код не найден в номенклатуре",IF(SUMPRODUCT(--EXACT('Номенклатура'!$A$6:$A$205,B1742))&gt;1,"Код повторяется в номенклатуре",IF(ISNA(MATCH(C1742,{"Приход","Расход","Списание","Корректировка остатка"},0)),"Выберите тип операции",IF(NOT(ISNUMBER(D1742)),"Укажите количество",IF(D1742=0,"Количество не может быть 0",IF(AND(C1742&lt;&gt;"Корректировка остатка",D1742&lt;0),"Для этого типа количество положительное",IF(NOT(ISNUMBER('Номенклатура'!$C$2)),"Укажите дату начала учёта",IF(A1742&lt;INT('Номенклатура'!$C$2),"Раньше даты начала учёта: НЕ учтено",IF(AND(C1742="Корректировка остатка",TRIM(G1742)=""),"Учтено: добавьте пояснение","ОК")))))))))))))</f>
        <v/>
      </c>
    </row>
    <row r="1743" spans="1:9" x14ac:dyDescent="0.25">
      <c r="A1743" s="16"/>
      <c r="B1743" s="13"/>
      <c r="C1743" s="13"/>
      <c r="D1743" s="14"/>
      <c r="E1743" s="17" t="str">
        <f>IF(OR(B1743="",SUMPRODUCT(--EXACT('Номенклатура'!$A$6:$A$205,B1743))&lt;&gt;1),"",INDEX('Номенклатура'!$D$6:$D$205,SUMPRODUCT(EXACT('Номенклатура'!$A$6:$A$205,B1743)*(ROW('Номенклатура'!$A$6:$A$205)-5)))&amp;"")</f>
        <v/>
      </c>
      <c r="F1743" s="18" t="str">
        <f>IF(OR(I1743="ОК",I1743="Учтено: добавьте пояснение"),IF(C1743="Приход",D1743,IF(C1743="Корректировка остатка",D1743,-D1743)),"")</f>
        <v/>
      </c>
      <c r="G1743" s="13"/>
      <c r="H1743" s="15" t="str">
        <f>IF(OR(B1743="",SUMPRODUCT(--EXACT('Номенклатура'!$A$6:$A$205,B1743))&lt;&gt;1),"",INDEX('Номенклатура'!$B$6:$B$205,SUMPRODUCT(EXACT('Номенклатура'!$A$6:$A$205,B1743)*(ROW('Номенклатура'!$A$6:$A$205)-5)))&amp;"")</f>
        <v/>
      </c>
      <c r="I1743" s="15" t="str">
        <f>IF(COUNTA(A1743:D1743,G1743)=0,"",IF(NOT(ISNUMBER(A1743)),"Укажите дату",IF(B1743="","Укажите код",IF(NOT(AND(ISTEXT(B1743),LEN(B1743)&gt;0,LEN(B1743)&lt;=30,ISNUMBER(FIND(LEFT(B1743,1),"ABCDEFGHIJKLMNOPQRSTUVWXYZ")),SUMPRODUCT((MID(B1743,{1,2,3,4,5,6,7,8,9,10,11,12,13,14,15,16,17,18,19,20,21,22,23,24,25,26,27,28,29,30},1)&lt;&gt;"")*ISERROR(FIND(MID(B1743,{1,2,3,4,5,6,7,8,9,10,11,12,13,14,15,16,17,18,19,20,21,22,23,24,25,26,27,28,29,30},1),"ABCDEFGHIJKLMNOPQRSTUVWXYZ0123456789-_")))=0,ISERROR(VALUE(B1743)))),"Недопустимый код: только латинские буквы A-Z в верхнем регистре, цифры, - и _; начало с буквы, до 30 символов (например MILK-001)",IF(SUMPRODUCT(--EXACT('Номенклатура'!$A$6:$A$205,B1743))=0,"Код не найден в номенклатуре",IF(SUMPRODUCT(--EXACT('Номенклатура'!$A$6:$A$205,B1743))&gt;1,"Код повторяется в номенклатуре",IF(ISNA(MATCH(C1743,{"Приход","Расход","Списание","Корректировка остатка"},0)),"Выберите тип операции",IF(NOT(ISNUMBER(D1743)),"Укажите количество",IF(D1743=0,"Количество не может быть 0",IF(AND(C1743&lt;&gt;"Корректировка остатка",D1743&lt;0),"Для этого типа количество положительное",IF(NOT(ISNUMBER('Номенклатура'!$C$2)),"Укажите дату начала учёта",IF(A1743&lt;INT('Номенклатура'!$C$2),"Раньше даты начала учёта: НЕ учтено",IF(AND(C1743="Корректировка остатка",TRIM(G1743)=""),"Учтено: добавьте пояснение","ОК")))))))))))))</f>
        <v/>
      </c>
    </row>
    <row r="1744" spans="1:9" x14ac:dyDescent="0.25">
      <c r="A1744" s="16"/>
      <c r="B1744" s="13"/>
      <c r="C1744" s="13"/>
      <c r="D1744" s="14"/>
      <c r="E1744" s="17" t="str">
        <f>IF(OR(B1744="",SUMPRODUCT(--EXACT('Номенклатура'!$A$6:$A$205,B1744))&lt;&gt;1),"",INDEX('Номенклатура'!$D$6:$D$205,SUMPRODUCT(EXACT('Номенклатура'!$A$6:$A$205,B1744)*(ROW('Номенклатура'!$A$6:$A$205)-5)))&amp;"")</f>
        <v/>
      </c>
      <c r="F1744" s="18" t="str">
        <f>IF(OR(I1744="ОК",I1744="Учтено: добавьте пояснение"),IF(C1744="Приход",D1744,IF(C1744="Корректировка остатка",D1744,-D1744)),"")</f>
        <v/>
      </c>
      <c r="G1744" s="13"/>
      <c r="H1744" s="15" t="str">
        <f>IF(OR(B1744="",SUMPRODUCT(--EXACT('Номенклатура'!$A$6:$A$205,B1744))&lt;&gt;1),"",INDEX('Номенклатура'!$B$6:$B$205,SUMPRODUCT(EXACT('Номенклатура'!$A$6:$A$205,B1744)*(ROW('Номенклатура'!$A$6:$A$205)-5)))&amp;"")</f>
        <v/>
      </c>
      <c r="I1744" s="15" t="str">
        <f>IF(COUNTA(A1744:D1744,G1744)=0,"",IF(NOT(ISNUMBER(A1744)),"Укажите дату",IF(B1744="","Укажите код",IF(NOT(AND(ISTEXT(B1744),LEN(B1744)&gt;0,LEN(B1744)&lt;=30,ISNUMBER(FIND(LEFT(B1744,1),"ABCDEFGHIJKLMNOPQRSTUVWXYZ")),SUMPRODUCT((MID(B1744,{1,2,3,4,5,6,7,8,9,10,11,12,13,14,15,16,17,18,19,20,21,22,23,24,25,26,27,28,29,30},1)&lt;&gt;"")*ISERROR(FIND(MID(B1744,{1,2,3,4,5,6,7,8,9,10,11,12,13,14,15,16,17,18,19,20,21,22,23,24,25,26,27,28,29,30},1),"ABCDEFGHIJKLMNOPQRSTUVWXYZ0123456789-_")))=0,ISERROR(VALUE(B1744)))),"Недопустимый код: только латинские буквы A-Z в верхнем регистре, цифры, - и _; начало с буквы, до 30 символов (например MILK-001)",IF(SUMPRODUCT(--EXACT('Номенклатура'!$A$6:$A$205,B1744))=0,"Код не найден в номенклатуре",IF(SUMPRODUCT(--EXACT('Номенклатура'!$A$6:$A$205,B1744))&gt;1,"Код повторяется в номенклатуре",IF(ISNA(MATCH(C1744,{"Приход","Расход","Списание","Корректировка остатка"},0)),"Выберите тип операции",IF(NOT(ISNUMBER(D1744)),"Укажите количество",IF(D1744=0,"Количество не может быть 0",IF(AND(C1744&lt;&gt;"Корректировка остатка",D1744&lt;0),"Для этого типа количество положительное",IF(NOT(ISNUMBER('Номенклатура'!$C$2)),"Укажите дату начала учёта",IF(A1744&lt;INT('Номенклатура'!$C$2),"Раньше даты начала учёта: НЕ учтено",IF(AND(C1744="Корректировка остатка",TRIM(G1744)=""),"Учтено: добавьте пояснение","ОК")))))))))))))</f>
        <v/>
      </c>
    </row>
    <row r="1745" spans="1:9" x14ac:dyDescent="0.25">
      <c r="A1745" s="16"/>
      <c r="B1745" s="13"/>
      <c r="C1745" s="13"/>
      <c r="D1745" s="14"/>
      <c r="E1745" s="17" t="str">
        <f>IF(OR(B1745="",SUMPRODUCT(--EXACT('Номенклатура'!$A$6:$A$205,B1745))&lt;&gt;1),"",INDEX('Номенклатура'!$D$6:$D$205,SUMPRODUCT(EXACT('Номенклатура'!$A$6:$A$205,B1745)*(ROW('Номенклатура'!$A$6:$A$205)-5)))&amp;"")</f>
        <v/>
      </c>
      <c r="F1745" s="18" t="str">
        <f>IF(OR(I1745="ОК",I1745="Учтено: добавьте пояснение"),IF(C1745="Приход",D1745,IF(C1745="Корректировка остатка",D1745,-D1745)),"")</f>
        <v/>
      </c>
      <c r="G1745" s="13"/>
      <c r="H1745" s="15" t="str">
        <f>IF(OR(B1745="",SUMPRODUCT(--EXACT('Номенклатура'!$A$6:$A$205,B1745))&lt;&gt;1),"",INDEX('Номенклатура'!$B$6:$B$205,SUMPRODUCT(EXACT('Номенклатура'!$A$6:$A$205,B1745)*(ROW('Номенклатура'!$A$6:$A$205)-5)))&amp;"")</f>
        <v/>
      </c>
      <c r="I1745" s="15" t="str">
        <f>IF(COUNTA(A1745:D1745,G1745)=0,"",IF(NOT(ISNUMBER(A1745)),"Укажите дату",IF(B1745="","Укажите код",IF(NOT(AND(ISTEXT(B1745),LEN(B1745)&gt;0,LEN(B1745)&lt;=30,ISNUMBER(FIND(LEFT(B1745,1),"ABCDEFGHIJKLMNOPQRSTUVWXYZ")),SUMPRODUCT((MID(B1745,{1,2,3,4,5,6,7,8,9,10,11,12,13,14,15,16,17,18,19,20,21,22,23,24,25,26,27,28,29,30},1)&lt;&gt;"")*ISERROR(FIND(MID(B1745,{1,2,3,4,5,6,7,8,9,10,11,12,13,14,15,16,17,18,19,20,21,22,23,24,25,26,27,28,29,30},1),"ABCDEFGHIJKLMNOPQRSTUVWXYZ0123456789-_")))=0,ISERROR(VALUE(B1745)))),"Недопустимый код: только латинские буквы A-Z в верхнем регистре, цифры, - и _; начало с буквы, до 30 символов (например MILK-001)",IF(SUMPRODUCT(--EXACT('Номенклатура'!$A$6:$A$205,B1745))=0,"Код не найден в номенклатуре",IF(SUMPRODUCT(--EXACT('Номенклатура'!$A$6:$A$205,B1745))&gt;1,"Код повторяется в номенклатуре",IF(ISNA(MATCH(C1745,{"Приход","Расход","Списание","Корректировка остатка"},0)),"Выберите тип операции",IF(NOT(ISNUMBER(D1745)),"Укажите количество",IF(D1745=0,"Количество не может быть 0",IF(AND(C1745&lt;&gt;"Корректировка остатка",D1745&lt;0),"Для этого типа количество положительное",IF(NOT(ISNUMBER('Номенклатура'!$C$2)),"Укажите дату начала учёта",IF(A1745&lt;INT('Номенклатура'!$C$2),"Раньше даты начала учёта: НЕ учтено",IF(AND(C1745="Корректировка остатка",TRIM(G1745)=""),"Учтено: добавьте пояснение","ОК")))))))))))))</f>
        <v/>
      </c>
    </row>
    <row r="1746" spans="1:9" x14ac:dyDescent="0.25">
      <c r="A1746" s="16"/>
      <c r="B1746" s="13"/>
      <c r="C1746" s="13"/>
      <c r="D1746" s="14"/>
      <c r="E1746" s="17" t="str">
        <f>IF(OR(B1746="",SUMPRODUCT(--EXACT('Номенклатура'!$A$6:$A$205,B1746))&lt;&gt;1),"",INDEX('Номенклатура'!$D$6:$D$205,SUMPRODUCT(EXACT('Номенклатура'!$A$6:$A$205,B1746)*(ROW('Номенклатура'!$A$6:$A$205)-5)))&amp;"")</f>
        <v/>
      </c>
      <c r="F1746" s="18" t="str">
        <f>IF(OR(I1746="ОК",I1746="Учтено: добавьте пояснение"),IF(C1746="Приход",D1746,IF(C1746="Корректировка остатка",D1746,-D1746)),"")</f>
        <v/>
      </c>
      <c r="G1746" s="13"/>
      <c r="H1746" s="15" t="str">
        <f>IF(OR(B1746="",SUMPRODUCT(--EXACT('Номенклатура'!$A$6:$A$205,B1746))&lt;&gt;1),"",INDEX('Номенклатура'!$B$6:$B$205,SUMPRODUCT(EXACT('Номенклатура'!$A$6:$A$205,B1746)*(ROW('Номенклатура'!$A$6:$A$205)-5)))&amp;"")</f>
        <v/>
      </c>
      <c r="I1746" s="15" t="str">
        <f>IF(COUNTA(A1746:D1746,G1746)=0,"",IF(NOT(ISNUMBER(A1746)),"Укажите дату",IF(B1746="","Укажите код",IF(NOT(AND(ISTEXT(B1746),LEN(B1746)&gt;0,LEN(B1746)&lt;=30,ISNUMBER(FIND(LEFT(B1746,1),"ABCDEFGHIJKLMNOPQRSTUVWXYZ")),SUMPRODUCT((MID(B1746,{1,2,3,4,5,6,7,8,9,10,11,12,13,14,15,16,17,18,19,20,21,22,23,24,25,26,27,28,29,30},1)&lt;&gt;"")*ISERROR(FIND(MID(B1746,{1,2,3,4,5,6,7,8,9,10,11,12,13,14,15,16,17,18,19,20,21,22,23,24,25,26,27,28,29,30},1),"ABCDEFGHIJKLMNOPQRSTUVWXYZ0123456789-_")))=0,ISERROR(VALUE(B1746)))),"Недопустимый код: только латинские буквы A-Z в верхнем регистре, цифры, - и _; начало с буквы, до 30 символов (например MILK-001)",IF(SUMPRODUCT(--EXACT('Номенклатура'!$A$6:$A$205,B1746))=0,"Код не найден в номенклатуре",IF(SUMPRODUCT(--EXACT('Номенклатура'!$A$6:$A$205,B1746))&gt;1,"Код повторяется в номенклатуре",IF(ISNA(MATCH(C1746,{"Приход","Расход","Списание","Корректировка остатка"},0)),"Выберите тип операции",IF(NOT(ISNUMBER(D1746)),"Укажите количество",IF(D1746=0,"Количество не может быть 0",IF(AND(C1746&lt;&gt;"Корректировка остатка",D1746&lt;0),"Для этого типа количество положительное",IF(NOT(ISNUMBER('Номенклатура'!$C$2)),"Укажите дату начала учёта",IF(A1746&lt;INT('Номенклатура'!$C$2),"Раньше даты начала учёта: НЕ учтено",IF(AND(C1746="Корректировка остатка",TRIM(G1746)=""),"Учтено: добавьте пояснение","ОК")))))))))))))</f>
        <v/>
      </c>
    </row>
    <row r="1747" spans="1:9" x14ac:dyDescent="0.25">
      <c r="A1747" s="16"/>
      <c r="B1747" s="13"/>
      <c r="C1747" s="13"/>
      <c r="D1747" s="14"/>
      <c r="E1747" s="17" t="str">
        <f>IF(OR(B1747="",SUMPRODUCT(--EXACT('Номенклатура'!$A$6:$A$205,B1747))&lt;&gt;1),"",INDEX('Номенклатура'!$D$6:$D$205,SUMPRODUCT(EXACT('Номенклатура'!$A$6:$A$205,B1747)*(ROW('Номенклатура'!$A$6:$A$205)-5)))&amp;"")</f>
        <v/>
      </c>
      <c r="F1747" s="18" t="str">
        <f>IF(OR(I1747="ОК",I1747="Учтено: добавьте пояснение"),IF(C1747="Приход",D1747,IF(C1747="Корректировка остатка",D1747,-D1747)),"")</f>
        <v/>
      </c>
      <c r="G1747" s="13"/>
      <c r="H1747" s="15" t="str">
        <f>IF(OR(B1747="",SUMPRODUCT(--EXACT('Номенклатура'!$A$6:$A$205,B1747))&lt;&gt;1),"",INDEX('Номенклатура'!$B$6:$B$205,SUMPRODUCT(EXACT('Номенклатура'!$A$6:$A$205,B1747)*(ROW('Номенклатура'!$A$6:$A$205)-5)))&amp;"")</f>
        <v/>
      </c>
      <c r="I1747" s="15" t="str">
        <f>IF(COUNTA(A1747:D1747,G1747)=0,"",IF(NOT(ISNUMBER(A1747)),"Укажите дату",IF(B1747="","Укажите код",IF(NOT(AND(ISTEXT(B1747),LEN(B1747)&gt;0,LEN(B1747)&lt;=30,ISNUMBER(FIND(LEFT(B1747,1),"ABCDEFGHIJKLMNOPQRSTUVWXYZ")),SUMPRODUCT((MID(B1747,{1,2,3,4,5,6,7,8,9,10,11,12,13,14,15,16,17,18,19,20,21,22,23,24,25,26,27,28,29,30},1)&lt;&gt;"")*ISERROR(FIND(MID(B1747,{1,2,3,4,5,6,7,8,9,10,11,12,13,14,15,16,17,18,19,20,21,22,23,24,25,26,27,28,29,30},1),"ABCDEFGHIJKLMNOPQRSTUVWXYZ0123456789-_")))=0,ISERROR(VALUE(B1747)))),"Недопустимый код: только латинские буквы A-Z в верхнем регистре, цифры, - и _; начало с буквы, до 30 символов (например MILK-001)",IF(SUMPRODUCT(--EXACT('Номенклатура'!$A$6:$A$205,B1747))=0,"Код не найден в номенклатуре",IF(SUMPRODUCT(--EXACT('Номенклатура'!$A$6:$A$205,B1747))&gt;1,"Код повторяется в номенклатуре",IF(ISNA(MATCH(C1747,{"Приход","Расход","Списание","Корректировка остатка"},0)),"Выберите тип операции",IF(NOT(ISNUMBER(D1747)),"Укажите количество",IF(D1747=0,"Количество не может быть 0",IF(AND(C1747&lt;&gt;"Корректировка остатка",D1747&lt;0),"Для этого типа количество положительное",IF(NOT(ISNUMBER('Номенклатура'!$C$2)),"Укажите дату начала учёта",IF(A1747&lt;INT('Номенклатура'!$C$2),"Раньше даты начала учёта: НЕ учтено",IF(AND(C1747="Корректировка остатка",TRIM(G1747)=""),"Учтено: добавьте пояснение","ОК")))))))))))))</f>
        <v/>
      </c>
    </row>
    <row r="1748" spans="1:9" x14ac:dyDescent="0.25">
      <c r="A1748" s="16"/>
      <c r="B1748" s="13"/>
      <c r="C1748" s="13"/>
      <c r="D1748" s="14"/>
      <c r="E1748" s="17" t="str">
        <f>IF(OR(B1748="",SUMPRODUCT(--EXACT('Номенклатура'!$A$6:$A$205,B1748))&lt;&gt;1),"",INDEX('Номенклатура'!$D$6:$D$205,SUMPRODUCT(EXACT('Номенклатура'!$A$6:$A$205,B1748)*(ROW('Номенклатура'!$A$6:$A$205)-5)))&amp;"")</f>
        <v/>
      </c>
      <c r="F1748" s="18" t="str">
        <f>IF(OR(I1748="ОК",I1748="Учтено: добавьте пояснение"),IF(C1748="Приход",D1748,IF(C1748="Корректировка остатка",D1748,-D1748)),"")</f>
        <v/>
      </c>
      <c r="G1748" s="13"/>
      <c r="H1748" s="15" t="str">
        <f>IF(OR(B1748="",SUMPRODUCT(--EXACT('Номенклатура'!$A$6:$A$205,B1748))&lt;&gt;1),"",INDEX('Номенклатура'!$B$6:$B$205,SUMPRODUCT(EXACT('Номенклатура'!$A$6:$A$205,B1748)*(ROW('Номенклатура'!$A$6:$A$205)-5)))&amp;"")</f>
        <v/>
      </c>
      <c r="I1748" s="15" t="str">
        <f>IF(COUNTA(A1748:D1748,G1748)=0,"",IF(NOT(ISNUMBER(A1748)),"Укажите дату",IF(B1748="","Укажите код",IF(NOT(AND(ISTEXT(B1748),LEN(B1748)&gt;0,LEN(B1748)&lt;=30,ISNUMBER(FIND(LEFT(B1748,1),"ABCDEFGHIJKLMNOPQRSTUVWXYZ")),SUMPRODUCT((MID(B1748,{1,2,3,4,5,6,7,8,9,10,11,12,13,14,15,16,17,18,19,20,21,22,23,24,25,26,27,28,29,30},1)&lt;&gt;"")*ISERROR(FIND(MID(B1748,{1,2,3,4,5,6,7,8,9,10,11,12,13,14,15,16,17,18,19,20,21,22,23,24,25,26,27,28,29,30},1),"ABCDEFGHIJKLMNOPQRSTUVWXYZ0123456789-_")))=0,ISERROR(VALUE(B1748)))),"Недопустимый код: только латинские буквы A-Z в верхнем регистре, цифры, - и _; начало с буквы, до 30 символов (например MILK-001)",IF(SUMPRODUCT(--EXACT('Номенклатура'!$A$6:$A$205,B1748))=0,"Код не найден в номенклатуре",IF(SUMPRODUCT(--EXACT('Номенклатура'!$A$6:$A$205,B1748))&gt;1,"Код повторяется в номенклатуре",IF(ISNA(MATCH(C1748,{"Приход","Расход","Списание","Корректировка остатка"},0)),"Выберите тип операции",IF(NOT(ISNUMBER(D1748)),"Укажите количество",IF(D1748=0,"Количество не может быть 0",IF(AND(C1748&lt;&gt;"Корректировка остатка",D1748&lt;0),"Для этого типа количество положительное",IF(NOT(ISNUMBER('Номенклатура'!$C$2)),"Укажите дату начала учёта",IF(A1748&lt;INT('Номенклатура'!$C$2),"Раньше даты начала учёта: НЕ учтено",IF(AND(C1748="Корректировка остатка",TRIM(G1748)=""),"Учтено: добавьте пояснение","ОК")))))))))))))</f>
        <v/>
      </c>
    </row>
    <row r="1749" spans="1:9" x14ac:dyDescent="0.25">
      <c r="A1749" s="16"/>
      <c r="B1749" s="13"/>
      <c r="C1749" s="13"/>
      <c r="D1749" s="14"/>
      <c r="E1749" s="17" t="str">
        <f>IF(OR(B1749="",SUMPRODUCT(--EXACT('Номенклатура'!$A$6:$A$205,B1749))&lt;&gt;1),"",INDEX('Номенклатура'!$D$6:$D$205,SUMPRODUCT(EXACT('Номенклатура'!$A$6:$A$205,B1749)*(ROW('Номенклатура'!$A$6:$A$205)-5)))&amp;"")</f>
        <v/>
      </c>
      <c r="F1749" s="18" t="str">
        <f>IF(OR(I1749="ОК",I1749="Учтено: добавьте пояснение"),IF(C1749="Приход",D1749,IF(C1749="Корректировка остатка",D1749,-D1749)),"")</f>
        <v/>
      </c>
      <c r="G1749" s="13"/>
      <c r="H1749" s="15" t="str">
        <f>IF(OR(B1749="",SUMPRODUCT(--EXACT('Номенклатура'!$A$6:$A$205,B1749))&lt;&gt;1),"",INDEX('Номенклатура'!$B$6:$B$205,SUMPRODUCT(EXACT('Номенклатура'!$A$6:$A$205,B1749)*(ROW('Номенклатура'!$A$6:$A$205)-5)))&amp;"")</f>
        <v/>
      </c>
      <c r="I1749" s="15" t="str">
        <f>IF(COUNTA(A1749:D1749,G1749)=0,"",IF(NOT(ISNUMBER(A1749)),"Укажите дату",IF(B1749="","Укажите код",IF(NOT(AND(ISTEXT(B1749),LEN(B1749)&gt;0,LEN(B1749)&lt;=30,ISNUMBER(FIND(LEFT(B1749,1),"ABCDEFGHIJKLMNOPQRSTUVWXYZ")),SUMPRODUCT((MID(B1749,{1,2,3,4,5,6,7,8,9,10,11,12,13,14,15,16,17,18,19,20,21,22,23,24,25,26,27,28,29,30},1)&lt;&gt;"")*ISERROR(FIND(MID(B1749,{1,2,3,4,5,6,7,8,9,10,11,12,13,14,15,16,17,18,19,20,21,22,23,24,25,26,27,28,29,30},1),"ABCDEFGHIJKLMNOPQRSTUVWXYZ0123456789-_")))=0,ISERROR(VALUE(B1749)))),"Недопустимый код: только латинские буквы A-Z в верхнем регистре, цифры, - и _; начало с буквы, до 30 символов (например MILK-001)",IF(SUMPRODUCT(--EXACT('Номенклатура'!$A$6:$A$205,B1749))=0,"Код не найден в номенклатуре",IF(SUMPRODUCT(--EXACT('Номенклатура'!$A$6:$A$205,B1749))&gt;1,"Код повторяется в номенклатуре",IF(ISNA(MATCH(C1749,{"Приход","Расход","Списание","Корректировка остатка"},0)),"Выберите тип операции",IF(NOT(ISNUMBER(D1749)),"Укажите количество",IF(D1749=0,"Количество не может быть 0",IF(AND(C1749&lt;&gt;"Корректировка остатка",D1749&lt;0),"Для этого типа количество положительное",IF(NOT(ISNUMBER('Номенклатура'!$C$2)),"Укажите дату начала учёта",IF(A1749&lt;INT('Номенклатура'!$C$2),"Раньше даты начала учёта: НЕ учтено",IF(AND(C1749="Корректировка остатка",TRIM(G1749)=""),"Учтено: добавьте пояснение","ОК")))))))))))))</f>
        <v/>
      </c>
    </row>
    <row r="1750" spans="1:9" x14ac:dyDescent="0.25">
      <c r="A1750" s="16"/>
      <c r="B1750" s="13"/>
      <c r="C1750" s="13"/>
      <c r="D1750" s="14"/>
      <c r="E1750" s="17" t="str">
        <f>IF(OR(B1750="",SUMPRODUCT(--EXACT('Номенклатура'!$A$6:$A$205,B1750))&lt;&gt;1),"",INDEX('Номенклатура'!$D$6:$D$205,SUMPRODUCT(EXACT('Номенклатура'!$A$6:$A$205,B1750)*(ROW('Номенклатура'!$A$6:$A$205)-5)))&amp;"")</f>
        <v/>
      </c>
      <c r="F1750" s="18" t="str">
        <f>IF(OR(I1750="ОК",I1750="Учтено: добавьте пояснение"),IF(C1750="Приход",D1750,IF(C1750="Корректировка остатка",D1750,-D1750)),"")</f>
        <v/>
      </c>
      <c r="G1750" s="13"/>
      <c r="H1750" s="15" t="str">
        <f>IF(OR(B1750="",SUMPRODUCT(--EXACT('Номенклатура'!$A$6:$A$205,B1750))&lt;&gt;1),"",INDEX('Номенклатура'!$B$6:$B$205,SUMPRODUCT(EXACT('Номенклатура'!$A$6:$A$205,B1750)*(ROW('Номенклатура'!$A$6:$A$205)-5)))&amp;"")</f>
        <v/>
      </c>
      <c r="I1750" s="15" t="str">
        <f>IF(COUNTA(A1750:D1750,G1750)=0,"",IF(NOT(ISNUMBER(A1750)),"Укажите дату",IF(B1750="","Укажите код",IF(NOT(AND(ISTEXT(B1750),LEN(B1750)&gt;0,LEN(B1750)&lt;=30,ISNUMBER(FIND(LEFT(B1750,1),"ABCDEFGHIJKLMNOPQRSTUVWXYZ")),SUMPRODUCT((MID(B1750,{1,2,3,4,5,6,7,8,9,10,11,12,13,14,15,16,17,18,19,20,21,22,23,24,25,26,27,28,29,30},1)&lt;&gt;"")*ISERROR(FIND(MID(B1750,{1,2,3,4,5,6,7,8,9,10,11,12,13,14,15,16,17,18,19,20,21,22,23,24,25,26,27,28,29,30},1),"ABCDEFGHIJKLMNOPQRSTUVWXYZ0123456789-_")))=0,ISERROR(VALUE(B1750)))),"Недопустимый код: только латинские буквы A-Z в верхнем регистре, цифры, - и _; начало с буквы, до 30 символов (например MILK-001)",IF(SUMPRODUCT(--EXACT('Номенклатура'!$A$6:$A$205,B1750))=0,"Код не найден в номенклатуре",IF(SUMPRODUCT(--EXACT('Номенклатура'!$A$6:$A$205,B1750))&gt;1,"Код повторяется в номенклатуре",IF(ISNA(MATCH(C1750,{"Приход","Расход","Списание","Корректировка остатка"},0)),"Выберите тип операции",IF(NOT(ISNUMBER(D1750)),"Укажите количество",IF(D1750=0,"Количество не может быть 0",IF(AND(C1750&lt;&gt;"Корректировка остатка",D1750&lt;0),"Для этого типа количество положительное",IF(NOT(ISNUMBER('Номенклатура'!$C$2)),"Укажите дату начала учёта",IF(A1750&lt;INT('Номенклатура'!$C$2),"Раньше даты начала учёта: НЕ учтено",IF(AND(C1750="Корректировка остатка",TRIM(G1750)=""),"Учтено: добавьте пояснение","ОК")))))))))))))</f>
        <v/>
      </c>
    </row>
    <row r="1751" spans="1:9" x14ac:dyDescent="0.25">
      <c r="A1751" s="16"/>
      <c r="B1751" s="13"/>
      <c r="C1751" s="13"/>
      <c r="D1751" s="14"/>
      <c r="E1751" s="17" t="str">
        <f>IF(OR(B1751="",SUMPRODUCT(--EXACT('Номенклатура'!$A$6:$A$205,B1751))&lt;&gt;1),"",INDEX('Номенклатура'!$D$6:$D$205,SUMPRODUCT(EXACT('Номенклатура'!$A$6:$A$205,B1751)*(ROW('Номенклатура'!$A$6:$A$205)-5)))&amp;"")</f>
        <v/>
      </c>
      <c r="F1751" s="18" t="str">
        <f>IF(OR(I1751="ОК",I1751="Учтено: добавьте пояснение"),IF(C1751="Приход",D1751,IF(C1751="Корректировка остатка",D1751,-D1751)),"")</f>
        <v/>
      </c>
      <c r="G1751" s="13"/>
      <c r="H1751" s="15" t="str">
        <f>IF(OR(B1751="",SUMPRODUCT(--EXACT('Номенклатура'!$A$6:$A$205,B1751))&lt;&gt;1),"",INDEX('Номенклатура'!$B$6:$B$205,SUMPRODUCT(EXACT('Номенклатура'!$A$6:$A$205,B1751)*(ROW('Номенклатура'!$A$6:$A$205)-5)))&amp;"")</f>
        <v/>
      </c>
      <c r="I1751" s="15" t="str">
        <f>IF(COUNTA(A1751:D1751,G1751)=0,"",IF(NOT(ISNUMBER(A1751)),"Укажите дату",IF(B1751="","Укажите код",IF(NOT(AND(ISTEXT(B1751),LEN(B1751)&gt;0,LEN(B1751)&lt;=30,ISNUMBER(FIND(LEFT(B1751,1),"ABCDEFGHIJKLMNOPQRSTUVWXYZ")),SUMPRODUCT((MID(B1751,{1,2,3,4,5,6,7,8,9,10,11,12,13,14,15,16,17,18,19,20,21,22,23,24,25,26,27,28,29,30},1)&lt;&gt;"")*ISERROR(FIND(MID(B1751,{1,2,3,4,5,6,7,8,9,10,11,12,13,14,15,16,17,18,19,20,21,22,23,24,25,26,27,28,29,30},1),"ABCDEFGHIJKLMNOPQRSTUVWXYZ0123456789-_")))=0,ISERROR(VALUE(B1751)))),"Недопустимый код: только латинские буквы A-Z в верхнем регистре, цифры, - и _; начало с буквы, до 30 символов (например MILK-001)",IF(SUMPRODUCT(--EXACT('Номенклатура'!$A$6:$A$205,B1751))=0,"Код не найден в номенклатуре",IF(SUMPRODUCT(--EXACT('Номенклатура'!$A$6:$A$205,B1751))&gt;1,"Код повторяется в номенклатуре",IF(ISNA(MATCH(C1751,{"Приход","Расход","Списание","Корректировка остатка"},0)),"Выберите тип операции",IF(NOT(ISNUMBER(D1751)),"Укажите количество",IF(D1751=0,"Количество не может быть 0",IF(AND(C1751&lt;&gt;"Корректировка остатка",D1751&lt;0),"Для этого типа количество положительное",IF(NOT(ISNUMBER('Номенклатура'!$C$2)),"Укажите дату начала учёта",IF(A1751&lt;INT('Номенклатура'!$C$2),"Раньше даты начала учёта: НЕ учтено",IF(AND(C1751="Корректировка остатка",TRIM(G1751)=""),"Учтено: добавьте пояснение","ОК")))))))))))))</f>
        <v/>
      </c>
    </row>
    <row r="1752" spans="1:9" x14ac:dyDescent="0.25">
      <c r="A1752" s="16"/>
      <c r="B1752" s="13"/>
      <c r="C1752" s="13"/>
      <c r="D1752" s="14"/>
      <c r="E1752" s="17" t="str">
        <f>IF(OR(B1752="",SUMPRODUCT(--EXACT('Номенклатура'!$A$6:$A$205,B1752))&lt;&gt;1),"",INDEX('Номенклатура'!$D$6:$D$205,SUMPRODUCT(EXACT('Номенклатура'!$A$6:$A$205,B1752)*(ROW('Номенклатура'!$A$6:$A$205)-5)))&amp;"")</f>
        <v/>
      </c>
      <c r="F1752" s="18" t="str">
        <f>IF(OR(I1752="ОК",I1752="Учтено: добавьте пояснение"),IF(C1752="Приход",D1752,IF(C1752="Корректировка остатка",D1752,-D1752)),"")</f>
        <v/>
      </c>
      <c r="G1752" s="13"/>
      <c r="H1752" s="15" t="str">
        <f>IF(OR(B1752="",SUMPRODUCT(--EXACT('Номенклатура'!$A$6:$A$205,B1752))&lt;&gt;1),"",INDEX('Номенклатура'!$B$6:$B$205,SUMPRODUCT(EXACT('Номенклатура'!$A$6:$A$205,B1752)*(ROW('Номенклатура'!$A$6:$A$205)-5)))&amp;"")</f>
        <v/>
      </c>
      <c r="I1752" s="15" t="str">
        <f>IF(COUNTA(A1752:D1752,G1752)=0,"",IF(NOT(ISNUMBER(A1752)),"Укажите дату",IF(B1752="","Укажите код",IF(NOT(AND(ISTEXT(B1752),LEN(B1752)&gt;0,LEN(B1752)&lt;=30,ISNUMBER(FIND(LEFT(B1752,1),"ABCDEFGHIJKLMNOPQRSTUVWXYZ")),SUMPRODUCT((MID(B1752,{1,2,3,4,5,6,7,8,9,10,11,12,13,14,15,16,17,18,19,20,21,22,23,24,25,26,27,28,29,30},1)&lt;&gt;"")*ISERROR(FIND(MID(B1752,{1,2,3,4,5,6,7,8,9,10,11,12,13,14,15,16,17,18,19,20,21,22,23,24,25,26,27,28,29,30},1),"ABCDEFGHIJKLMNOPQRSTUVWXYZ0123456789-_")))=0,ISERROR(VALUE(B1752)))),"Недопустимый код: только латинские буквы A-Z в верхнем регистре, цифры, - и _; начало с буквы, до 30 символов (например MILK-001)",IF(SUMPRODUCT(--EXACT('Номенклатура'!$A$6:$A$205,B1752))=0,"Код не найден в номенклатуре",IF(SUMPRODUCT(--EXACT('Номенклатура'!$A$6:$A$205,B1752))&gt;1,"Код повторяется в номенклатуре",IF(ISNA(MATCH(C1752,{"Приход","Расход","Списание","Корректировка остатка"},0)),"Выберите тип операции",IF(NOT(ISNUMBER(D1752)),"Укажите количество",IF(D1752=0,"Количество не может быть 0",IF(AND(C1752&lt;&gt;"Корректировка остатка",D1752&lt;0),"Для этого типа количество положительное",IF(NOT(ISNUMBER('Номенклатура'!$C$2)),"Укажите дату начала учёта",IF(A1752&lt;INT('Номенклатура'!$C$2),"Раньше даты начала учёта: НЕ учтено",IF(AND(C1752="Корректировка остатка",TRIM(G1752)=""),"Учтено: добавьте пояснение","ОК")))))))))))))</f>
        <v/>
      </c>
    </row>
    <row r="1753" spans="1:9" x14ac:dyDescent="0.25">
      <c r="A1753" s="16"/>
      <c r="B1753" s="13"/>
      <c r="C1753" s="13"/>
      <c r="D1753" s="14"/>
      <c r="E1753" s="17" t="str">
        <f>IF(OR(B1753="",SUMPRODUCT(--EXACT('Номенклатура'!$A$6:$A$205,B1753))&lt;&gt;1),"",INDEX('Номенклатура'!$D$6:$D$205,SUMPRODUCT(EXACT('Номенклатура'!$A$6:$A$205,B1753)*(ROW('Номенклатура'!$A$6:$A$205)-5)))&amp;"")</f>
        <v/>
      </c>
      <c r="F1753" s="18" t="str">
        <f>IF(OR(I1753="ОК",I1753="Учтено: добавьте пояснение"),IF(C1753="Приход",D1753,IF(C1753="Корректировка остатка",D1753,-D1753)),"")</f>
        <v/>
      </c>
      <c r="G1753" s="13"/>
      <c r="H1753" s="15" t="str">
        <f>IF(OR(B1753="",SUMPRODUCT(--EXACT('Номенклатура'!$A$6:$A$205,B1753))&lt;&gt;1),"",INDEX('Номенклатура'!$B$6:$B$205,SUMPRODUCT(EXACT('Номенклатура'!$A$6:$A$205,B1753)*(ROW('Номенклатура'!$A$6:$A$205)-5)))&amp;"")</f>
        <v/>
      </c>
      <c r="I1753" s="15" t="str">
        <f>IF(COUNTA(A1753:D1753,G1753)=0,"",IF(NOT(ISNUMBER(A1753)),"Укажите дату",IF(B1753="","Укажите код",IF(NOT(AND(ISTEXT(B1753),LEN(B1753)&gt;0,LEN(B1753)&lt;=30,ISNUMBER(FIND(LEFT(B1753,1),"ABCDEFGHIJKLMNOPQRSTUVWXYZ")),SUMPRODUCT((MID(B1753,{1,2,3,4,5,6,7,8,9,10,11,12,13,14,15,16,17,18,19,20,21,22,23,24,25,26,27,28,29,30},1)&lt;&gt;"")*ISERROR(FIND(MID(B1753,{1,2,3,4,5,6,7,8,9,10,11,12,13,14,15,16,17,18,19,20,21,22,23,24,25,26,27,28,29,30},1),"ABCDEFGHIJKLMNOPQRSTUVWXYZ0123456789-_")))=0,ISERROR(VALUE(B1753)))),"Недопустимый код: только латинские буквы A-Z в верхнем регистре, цифры, - и _; начало с буквы, до 30 символов (например MILK-001)",IF(SUMPRODUCT(--EXACT('Номенклатура'!$A$6:$A$205,B1753))=0,"Код не найден в номенклатуре",IF(SUMPRODUCT(--EXACT('Номенклатура'!$A$6:$A$205,B1753))&gt;1,"Код повторяется в номенклатуре",IF(ISNA(MATCH(C1753,{"Приход","Расход","Списание","Корректировка остатка"},0)),"Выберите тип операции",IF(NOT(ISNUMBER(D1753)),"Укажите количество",IF(D1753=0,"Количество не может быть 0",IF(AND(C1753&lt;&gt;"Корректировка остатка",D1753&lt;0),"Для этого типа количество положительное",IF(NOT(ISNUMBER('Номенклатура'!$C$2)),"Укажите дату начала учёта",IF(A1753&lt;INT('Номенклатура'!$C$2),"Раньше даты начала учёта: НЕ учтено",IF(AND(C1753="Корректировка остатка",TRIM(G1753)=""),"Учтено: добавьте пояснение","ОК")))))))))))))</f>
        <v/>
      </c>
    </row>
    <row r="1754" spans="1:9" x14ac:dyDescent="0.25">
      <c r="A1754" s="16"/>
      <c r="B1754" s="13"/>
      <c r="C1754" s="13"/>
      <c r="D1754" s="14"/>
      <c r="E1754" s="17" t="str">
        <f>IF(OR(B1754="",SUMPRODUCT(--EXACT('Номенклатура'!$A$6:$A$205,B1754))&lt;&gt;1),"",INDEX('Номенклатура'!$D$6:$D$205,SUMPRODUCT(EXACT('Номенклатура'!$A$6:$A$205,B1754)*(ROW('Номенклатура'!$A$6:$A$205)-5)))&amp;"")</f>
        <v/>
      </c>
      <c r="F1754" s="18" t="str">
        <f>IF(OR(I1754="ОК",I1754="Учтено: добавьте пояснение"),IF(C1754="Приход",D1754,IF(C1754="Корректировка остатка",D1754,-D1754)),"")</f>
        <v/>
      </c>
      <c r="G1754" s="13"/>
      <c r="H1754" s="15" t="str">
        <f>IF(OR(B1754="",SUMPRODUCT(--EXACT('Номенклатура'!$A$6:$A$205,B1754))&lt;&gt;1),"",INDEX('Номенклатура'!$B$6:$B$205,SUMPRODUCT(EXACT('Номенклатура'!$A$6:$A$205,B1754)*(ROW('Номенклатура'!$A$6:$A$205)-5)))&amp;"")</f>
        <v/>
      </c>
      <c r="I1754" s="15" t="str">
        <f>IF(COUNTA(A1754:D1754,G1754)=0,"",IF(NOT(ISNUMBER(A1754)),"Укажите дату",IF(B1754="","Укажите код",IF(NOT(AND(ISTEXT(B1754),LEN(B1754)&gt;0,LEN(B1754)&lt;=30,ISNUMBER(FIND(LEFT(B1754,1),"ABCDEFGHIJKLMNOPQRSTUVWXYZ")),SUMPRODUCT((MID(B1754,{1,2,3,4,5,6,7,8,9,10,11,12,13,14,15,16,17,18,19,20,21,22,23,24,25,26,27,28,29,30},1)&lt;&gt;"")*ISERROR(FIND(MID(B1754,{1,2,3,4,5,6,7,8,9,10,11,12,13,14,15,16,17,18,19,20,21,22,23,24,25,26,27,28,29,30},1),"ABCDEFGHIJKLMNOPQRSTUVWXYZ0123456789-_")))=0,ISERROR(VALUE(B1754)))),"Недопустимый код: только латинские буквы A-Z в верхнем регистре, цифры, - и _; начало с буквы, до 30 символов (например MILK-001)",IF(SUMPRODUCT(--EXACT('Номенклатура'!$A$6:$A$205,B1754))=0,"Код не найден в номенклатуре",IF(SUMPRODUCT(--EXACT('Номенклатура'!$A$6:$A$205,B1754))&gt;1,"Код повторяется в номенклатуре",IF(ISNA(MATCH(C1754,{"Приход","Расход","Списание","Корректировка остатка"},0)),"Выберите тип операции",IF(NOT(ISNUMBER(D1754)),"Укажите количество",IF(D1754=0,"Количество не может быть 0",IF(AND(C1754&lt;&gt;"Корректировка остатка",D1754&lt;0),"Для этого типа количество положительное",IF(NOT(ISNUMBER('Номенклатура'!$C$2)),"Укажите дату начала учёта",IF(A1754&lt;INT('Номенклатура'!$C$2),"Раньше даты начала учёта: НЕ учтено",IF(AND(C1754="Корректировка остатка",TRIM(G1754)=""),"Учтено: добавьте пояснение","ОК")))))))))))))</f>
        <v/>
      </c>
    </row>
    <row r="1755" spans="1:9" x14ac:dyDescent="0.25">
      <c r="A1755" s="16"/>
      <c r="B1755" s="13"/>
      <c r="C1755" s="13"/>
      <c r="D1755" s="14"/>
      <c r="E1755" s="17" t="str">
        <f>IF(OR(B1755="",SUMPRODUCT(--EXACT('Номенклатура'!$A$6:$A$205,B1755))&lt;&gt;1),"",INDEX('Номенклатура'!$D$6:$D$205,SUMPRODUCT(EXACT('Номенклатура'!$A$6:$A$205,B1755)*(ROW('Номенклатура'!$A$6:$A$205)-5)))&amp;"")</f>
        <v/>
      </c>
      <c r="F1755" s="18" t="str">
        <f>IF(OR(I1755="ОК",I1755="Учтено: добавьте пояснение"),IF(C1755="Приход",D1755,IF(C1755="Корректировка остатка",D1755,-D1755)),"")</f>
        <v/>
      </c>
      <c r="G1755" s="13"/>
      <c r="H1755" s="15" t="str">
        <f>IF(OR(B1755="",SUMPRODUCT(--EXACT('Номенклатура'!$A$6:$A$205,B1755))&lt;&gt;1),"",INDEX('Номенклатура'!$B$6:$B$205,SUMPRODUCT(EXACT('Номенклатура'!$A$6:$A$205,B1755)*(ROW('Номенклатура'!$A$6:$A$205)-5)))&amp;"")</f>
        <v/>
      </c>
      <c r="I1755" s="15" t="str">
        <f>IF(COUNTA(A1755:D1755,G1755)=0,"",IF(NOT(ISNUMBER(A1755)),"Укажите дату",IF(B1755="","Укажите код",IF(NOT(AND(ISTEXT(B1755),LEN(B1755)&gt;0,LEN(B1755)&lt;=30,ISNUMBER(FIND(LEFT(B1755,1),"ABCDEFGHIJKLMNOPQRSTUVWXYZ")),SUMPRODUCT((MID(B1755,{1,2,3,4,5,6,7,8,9,10,11,12,13,14,15,16,17,18,19,20,21,22,23,24,25,26,27,28,29,30},1)&lt;&gt;"")*ISERROR(FIND(MID(B1755,{1,2,3,4,5,6,7,8,9,10,11,12,13,14,15,16,17,18,19,20,21,22,23,24,25,26,27,28,29,30},1),"ABCDEFGHIJKLMNOPQRSTUVWXYZ0123456789-_")))=0,ISERROR(VALUE(B1755)))),"Недопустимый код: только латинские буквы A-Z в верхнем регистре, цифры, - и _; начало с буквы, до 30 символов (например MILK-001)",IF(SUMPRODUCT(--EXACT('Номенклатура'!$A$6:$A$205,B1755))=0,"Код не найден в номенклатуре",IF(SUMPRODUCT(--EXACT('Номенклатура'!$A$6:$A$205,B1755))&gt;1,"Код повторяется в номенклатуре",IF(ISNA(MATCH(C1755,{"Приход","Расход","Списание","Корректировка остатка"},0)),"Выберите тип операции",IF(NOT(ISNUMBER(D1755)),"Укажите количество",IF(D1755=0,"Количество не может быть 0",IF(AND(C1755&lt;&gt;"Корректировка остатка",D1755&lt;0),"Для этого типа количество положительное",IF(NOT(ISNUMBER('Номенклатура'!$C$2)),"Укажите дату начала учёта",IF(A1755&lt;INT('Номенклатура'!$C$2),"Раньше даты начала учёта: НЕ учтено",IF(AND(C1755="Корректировка остатка",TRIM(G1755)=""),"Учтено: добавьте пояснение","ОК")))))))))))))</f>
        <v/>
      </c>
    </row>
    <row r="1756" spans="1:9" x14ac:dyDescent="0.25">
      <c r="A1756" s="16"/>
      <c r="B1756" s="13"/>
      <c r="C1756" s="13"/>
      <c r="D1756" s="14"/>
      <c r="E1756" s="17" t="str">
        <f>IF(OR(B1756="",SUMPRODUCT(--EXACT('Номенклатура'!$A$6:$A$205,B1756))&lt;&gt;1),"",INDEX('Номенклатура'!$D$6:$D$205,SUMPRODUCT(EXACT('Номенклатура'!$A$6:$A$205,B1756)*(ROW('Номенклатура'!$A$6:$A$205)-5)))&amp;"")</f>
        <v/>
      </c>
      <c r="F1756" s="18" t="str">
        <f>IF(OR(I1756="ОК",I1756="Учтено: добавьте пояснение"),IF(C1756="Приход",D1756,IF(C1756="Корректировка остатка",D1756,-D1756)),"")</f>
        <v/>
      </c>
      <c r="G1756" s="13"/>
      <c r="H1756" s="15" t="str">
        <f>IF(OR(B1756="",SUMPRODUCT(--EXACT('Номенклатура'!$A$6:$A$205,B1756))&lt;&gt;1),"",INDEX('Номенклатура'!$B$6:$B$205,SUMPRODUCT(EXACT('Номенклатура'!$A$6:$A$205,B1756)*(ROW('Номенклатура'!$A$6:$A$205)-5)))&amp;"")</f>
        <v/>
      </c>
      <c r="I1756" s="15" t="str">
        <f>IF(COUNTA(A1756:D1756,G1756)=0,"",IF(NOT(ISNUMBER(A1756)),"Укажите дату",IF(B1756="","Укажите код",IF(NOT(AND(ISTEXT(B1756),LEN(B1756)&gt;0,LEN(B1756)&lt;=30,ISNUMBER(FIND(LEFT(B1756,1),"ABCDEFGHIJKLMNOPQRSTUVWXYZ")),SUMPRODUCT((MID(B1756,{1,2,3,4,5,6,7,8,9,10,11,12,13,14,15,16,17,18,19,20,21,22,23,24,25,26,27,28,29,30},1)&lt;&gt;"")*ISERROR(FIND(MID(B1756,{1,2,3,4,5,6,7,8,9,10,11,12,13,14,15,16,17,18,19,20,21,22,23,24,25,26,27,28,29,30},1),"ABCDEFGHIJKLMNOPQRSTUVWXYZ0123456789-_")))=0,ISERROR(VALUE(B1756)))),"Недопустимый код: только латинские буквы A-Z в верхнем регистре, цифры, - и _; начало с буквы, до 30 символов (например MILK-001)",IF(SUMPRODUCT(--EXACT('Номенклатура'!$A$6:$A$205,B1756))=0,"Код не найден в номенклатуре",IF(SUMPRODUCT(--EXACT('Номенклатура'!$A$6:$A$205,B1756))&gt;1,"Код повторяется в номенклатуре",IF(ISNA(MATCH(C1756,{"Приход","Расход","Списание","Корректировка остатка"},0)),"Выберите тип операции",IF(NOT(ISNUMBER(D1756)),"Укажите количество",IF(D1756=0,"Количество не может быть 0",IF(AND(C1756&lt;&gt;"Корректировка остатка",D1756&lt;0),"Для этого типа количество положительное",IF(NOT(ISNUMBER('Номенклатура'!$C$2)),"Укажите дату начала учёта",IF(A1756&lt;INT('Номенклатура'!$C$2),"Раньше даты начала учёта: НЕ учтено",IF(AND(C1756="Корректировка остатка",TRIM(G1756)=""),"Учтено: добавьте пояснение","ОК")))))))))))))</f>
        <v/>
      </c>
    </row>
    <row r="1757" spans="1:9" x14ac:dyDescent="0.25">
      <c r="A1757" s="16"/>
      <c r="B1757" s="13"/>
      <c r="C1757" s="13"/>
      <c r="D1757" s="14"/>
      <c r="E1757" s="17" t="str">
        <f>IF(OR(B1757="",SUMPRODUCT(--EXACT('Номенклатура'!$A$6:$A$205,B1757))&lt;&gt;1),"",INDEX('Номенклатура'!$D$6:$D$205,SUMPRODUCT(EXACT('Номенклатура'!$A$6:$A$205,B1757)*(ROW('Номенклатура'!$A$6:$A$205)-5)))&amp;"")</f>
        <v/>
      </c>
      <c r="F1757" s="18" t="str">
        <f>IF(OR(I1757="ОК",I1757="Учтено: добавьте пояснение"),IF(C1757="Приход",D1757,IF(C1757="Корректировка остатка",D1757,-D1757)),"")</f>
        <v/>
      </c>
      <c r="G1757" s="13"/>
      <c r="H1757" s="15" t="str">
        <f>IF(OR(B1757="",SUMPRODUCT(--EXACT('Номенклатура'!$A$6:$A$205,B1757))&lt;&gt;1),"",INDEX('Номенклатура'!$B$6:$B$205,SUMPRODUCT(EXACT('Номенклатура'!$A$6:$A$205,B1757)*(ROW('Номенклатура'!$A$6:$A$205)-5)))&amp;"")</f>
        <v/>
      </c>
      <c r="I1757" s="15" t="str">
        <f>IF(COUNTA(A1757:D1757,G1757)=0,"",IF(NOT(ISNUMBER(A1757)),"Укажите дату",IF(B1757="","Укажите код",IF(NOT(AND(ISTEXT(B1757),LEN(B1757)&gt;0,LEN(B1757)&lt;=30,ISNUMBER(FIND(LEFT(B1757,1),"ABCDEFGHIJKLMNOPQRSTUVWXYZ")),SUMPRODUCT((MID(B1757,{1,2,3,4,5,6,7,8,9,10,11,12,13,14,15,16,17,18,19,20,21,22,23,24,25,26,27,28,29,30},1)&lt;&gt;"")*ISERROR(FIND(MID(B1757,{1,2,3,4,5,6,7,8,9,10,11,12,13,14,15,16,17,18,19,20,21,22,23,24,25,26,27,28,29,30},1),"ABCDEFGHIJKLMNOPQRSTUVWXYZ0123456789-_")))=0,ISERROR(VALUE(B1757)))),"Недопустимый код: только латинские буквы A-Z в верхнем регистре, цифры, - и _; начало с буквы, до 30 символов (например MILK-001)",IF(SUMPRODUCT(--EXACT('Номенклатура'!$A$6:$A$205,B1757))=0,"Код не найден в номенклатуре",IF(SUMPRODUCT(--EXACT('Номенклатура'!$A$6:$A$205,B1757))&gt;1,"Код повторяется в номенклатуре",IF(ISNA(MATCH(C1757,{"Приход","Расход","Списание","Корректировка остатка"},0)),"Выберите тип операции",IF(NOT(ISNUMBER(D1757)),"Укажите количество",IF(D1757=0,"Количество не может быть 0",IF(AND(C1757&lt;&gt;"Корректировка остатка",D1757&lt;0),"Для этого типа количество положительное",IF(NOT(ISNUMBER('Номенклатура'!$C$2)),"Укажите дату начала учёта",IF(A1757&lt;INT('Номенклатура'!$C$2),"Раньше даты начала учёта: НЕ учтено",IF(AND(C1757="Корректировка остатка",TRIM(G1757)=""),"Учтено: добавьте пояснение","ОК")))))))))))))</f>
        <v/>
      </c>
    </row>
    <row r="1758" spans="1:9" x14ac:dyDescent="0.25">
      <c r="A1758" s="16"/>
      <c r="B1758" s="13"/>
      <c r="C1758" s="13"/>
      <c r="D1758" s="14"/>
      <c r="E1758" s="17" t="str">
        <f>IF(OR(B1758="",SUMPRODUCT(--EXACT('Номенклатура'!$A$6:$A$205,B1758))&lt;&gt;1),"",INDEX('Номенклатура'!$D$6:$D$205,SUMPRODUCT(EXACT('Номенклатура'!$A$6:$A$205,B1758)*(ROW('Номенклатура'!$A$6:$A$205)-5)))&amp;"")</f>
        <v/>
      </c>
      <c r="F1758" s="18" t="str">
        <f>IF(OR(I1758="ОК",I1758="Учтено: добавьте пояснение"),IF(C1758="Приход",D1758,IF(C1758="Корректировка остатка",D1758,-D1758)),"")</f>
        <v/>
      </c>
      <c r="G1758" s="13"/>
      <c r="H1758" s="15" t="str">
        <f>IF(OR(B1758="",SUMPRODUCT(--EXACT('Номенклатура'!$A$6:$A$205,B1758))&lt;&gt;1),"",INDEX('Номенклатура'!$B$6:$B$205,SUMPRODUCT(EXACT('Номенклатура'!$A$6:$A$205,B1758)*(ROW('Номенклатура'!$A$6:$A$205)-5)))&amp;"")</f>
        <v/>
      </c>
      <c r="I1758" s="15" t="str">
        <f>IF(COUNTA(A1758:D1758,G1758)=0,"",IF(NOT(ISNUMBER(A1758)),"Укажите дату",IF(B1758="","Укажите код",IF(NOT(AND(ISTEXT(B1758),LEN(B1758)&gt;0,LEN(B1758)&lt;=30,ISNUMBER(FIND(LEFT(B1758,1),"ABCDEFGHIJKLMNOPQRSTUVWXYZ")),SUMPRODUCT((MID(B1758,{1,2,3,4,5,6,7,8,9,10,11,12,13,14,15,16,17,18,19,20,21,22,23,24,25,26,27,28,29,30},1)&lt;&gt;"")*ISERROR(FIND(MID(B1758,{1,2,3,4,5,6,7,8,9,10,11,12,13,14,15,16,17,18,19,20,21,22,23,24,25,26,27,28,29,30},1),"ABCDEFGHIJKLMNOPQRSTUVWXYZ0123456789-_")))=0,ISERROR(VALUE(B1758)))),"Недопустимый код: только латинские буквы A-Z в верхнем регистре, цифры, - и _; начало с буквы, до 30 символов (например MILK-001)",IF(SUMPRODUCT(--EXACT('Номенклатура'!$A$6:$A$205,B1758))=0,"Код не найден в номенклатуре",IF(SUMPRODUCT(--EXACT('Номенклатура'!$A$6:$A$205,B1758))&gt;1,"Код повторяется в номенклатуре",IF(ISNA(MATCH(C1758,{"Приход","Расход","Списание","Корректировка остатка"},0)),"Выберите тип операции",IF(NOT(ISNUMBER(D1758)),"Укажите количество",IF(D1758=0,"Количество не может быть 0",IF(AND(C1758&lt;&gt;"Корректировка остатка",D1758&lt;0),"Для этого типа количество положительное",IF(NOT(ISNUMBER('Номенклатура'!$C$2)),"Укажите дату начала учёта",IF(A1758&lt;INT('Номенклатура'!$C$2),"Раньше даты начала учёта: НЕ учтено",IF(AND(C1758="Корректировка остатка",TRIM(G1758)=""),"Учтено: добавьте пояснение","ОК")))))))))))))</f>
        <v/>
      </c>
    </row>
    <row r="1759" spans="1:9" x14ac:dyDescent="0.25">
      <c r="A1759" s="16"/>
      <c r="B1759" s="13"/>
      <c r="C1759" s="13"/>
      <c r="D1759" s="14"/>
      <c r="E1759" s="17" t="str">
        <f>IF(OR(B1759="",SUMPRODUCT(--EXACT('Номенклатура'!$A$6:$A$205,B1759))&lt;&gt;1),"",INDEX('Номенклатура'!$D$6:$D$205,SUMPRODUCT(EXACT('Номенклатура'!$A$6:$A$205,B1759)*(ROW('Номенклатура'!$A$6:$A$205)-5)))&amp;"")</f>
        <v/>
      </c>
      <c r="F1759" s="18" t="str">
        <f>IF(OR(I1759="ОК",I1759="Учтено: добавьте пояснение"),IF(C1759="Приход",D1759,IF(C1759="Корректировка остатка",D1759,-D1759)),"")</f>
        <v/>
      </c>
      <c r="G1759" s="13"/>
      <c r="H1759" s="15" t="str">
        <f>IF(OR(B1759="",SUMPRODUCT(--EXACT('Номенклатура'!$A$6:$A$205,B1759))&lt;&gt;1),"",INDEX('Номенклатура'!$B$6:$B$205,SUMPRODUCT(EXACT('Номенклатура'!$A$6:$A$205,B1759)*(ROW('Номенклатура'!$A$6:$A$205)-5)))&amp;"")</f>
        <v/>
      </c>
      <c r="I1759" s="15" t="str">
        <f>IF(COUNTA(A1759:D1759,G1759)=0,"",IF(NOT(ISNUMBER(A1759)),"Укажите дату",IF(B1759="","Укажите код",IF(NOT(AND(ISTEXT(B1759),LEN(B1759)&gt;0,LEN(B1759)&lt;=30,ISNUMBER(FIND(LEFT(B1759,1),"ABCDEFGHIJKLMNOPQRSTUVWXYZ")),SUMPRODUCT((MID(B1759,{1,2,3,4,5,6,7,8,9,10,11,12,13,14,15,16,17,18,19,20,21,22,23,24,25,26,27,28,29,30},1)&lt;&gt;"")*ISERROR(FIND(MID(B1759,{1,2,3,4,5,6,7,8,9,10,11,12,13,14,15,16,17,18,19,20,21,22,23,24,25,26,27,28,29,30},1),"ABCDEFGHIJKLMNOPQRSTUVWXYZ0123456789-_")))=0,ISERROR(VALUE(B1759)))),"Недопустимый код: только латинские буквы A-Z в верхнем регистре, цифры, - и _; начало с буквы, до 30 символов (например MILK-001)",IF(SUMPRODUCT(--EXACT('Номенклатура'!$A$6:$A$205,B1759))=0,"Код не найден в номенклатуре",IF(SUMPRODUCT(--EXACT('Номенклатура'!$A$6:$A$205,B1759))&gt;1,"Код повторяется в номенклатуре",IF(ISNA(MATCH(C1759,{"Приход","Расход","Списание","Корректировка остатка"},0)),"Выберите тип операции",IF(NOT(ISNUMBER(D1759)),"Укажите количество",IF(D1759=0,"Количество не может быть 0",IF(AND(C1759&lt;&gt;"Корректировка остатка",D1759&lt;0),"Для этого типа количество положительное",IF(NOT(ISNUMBER('Номенклатура'!$C$2)),"Укажите дату начала учёта",IF(A1759&lt;INT('Номенклатура'!$C$2),"Раньше даты начала учёта: НЕ учтено",IF(AND(C1759="Корректировка остатка",TRIM(G1759)=""),"Учтено: добавьте пояснение","ОК")))))))))))))</f>
        <v/>
      </c>
    </row>
    <row r="1760" spans="1:9" x14ac:dyDescent="0.25">
      <c r="A1760" s="16"/>
      <c r="B1760" s="13"/>
      <c r="C1760" s="13"/>
      <c r="D1760" s="14"/>
      <c r="E1760" s="17" t="str">
        <f>IF(OR(B1760="",SUMPRODUCT(--EXACT('Номенклатура'!$A$6:$A$205,B1760))&lt;&gt;1),"",INDEX('Номенклатура'!$D$6:$D$205,SUMPRODUCT(EXACT('Номенклатура'!$A$6:$A$205,B1760)*(ROW('Номенклатура'!$A$6:$A$205)-5)))&amp;"")</f>
        <v/>
      </c>
      <c r="F1760" s="18" t="str">
        <f>IF(OR(I1760="ОК",I1760="Учтено: добавьте пояснение"),IF(C1760="Приход",D1760,IF(C1760="Корректировка остатка",D1760,-D1760)),"")</f>
        <v/>
      </c>
      <c r="G1760" s="13"/>
      <c r="H1760" s="15" t="str">
        <f>IF(OR(B1760="",SUMPRODUCT(--EXACT('Номенклатура'!$A$6:$A$205,B1760))&lt;&gt;1),"",INDEX('Номенклатура'!$B$6:$B$205,SUMPRODUCT(EXACT('Номенклатура'!$A$6:$A$205,B1760)*(ROW('Номенклатура'!$A$6:$A$205)-5)))&amp;"")</f>
        <v/>
      </c>
      <c r="I1760" s="15" t="str">
        <f>IF(COUNTA(A1760:D1760,G1760)=0,"",IF(NOT(ISNUMBER(A1760)),"Укажите дату",IF(B1760="","Укажите код",IF(NOT(AND(ISTEXT(B1760),LEN(B1760)&gt;0,LEN(B1760)&lt;=30,ISNUMBER(FIND(LEFT(B1760,1),"ABCDEFGHIJKLMNOPQRSTUVWXYZ")),SUMPRODUCT((MID(B1760,{1,2,3,4,5,6,7,8,9,10,11,12,13,14,15,16,17,18,19,20,21,22,23,24,25,26,27,28,29,30},1)&lt;&gt;"")*ISERROR(FIND(MID(B1760,{1,2,3,4,5,6,7,8,9,10,11,12,13,14,15,16,17,18,19,20,21,22,23,24,25,26,27,28,29,30},1),"ABCDEFGHIJKLMNOPQRSTUVWXYZ0123456789-_")))=0,ISERROR(VALUE(B1760)))),"Недопустимый код: только латинские буквы A-Z в верхнем регистре, цифры, - и _; начало с буквы, до 30 символов (например MILK-001)",IF(SUMPRODUCT(--EXACT('Номенклатура'!$A$6:$A$205,B1760))=0,"Код не найден в номенклатуре",IF(SUMPRODUCT(--EXACT('Номенклатура'!$A$6:$A$205,B1760))&gt;1,"Код повторяется в номенклатуре",IF(ISNA(MATCH(C1760,{"Приход","Расход","Списание","Корректировка остатка"},0)),"Выберите тип операции",IF(NOT(ISNUMBER(D1760)),"Укажите количество",IF(D1760=0,"Количество не может быть 0",IF(AND(C1760&lt;&gt;"Корректировка остатка",D1760&lt;0),"Для этого типа количество положительное",IF(NOT(ISNUMBER('Номенклатура'!$C$2)),"Укажите дату начала учёта",IF(A1760&lt;INT('Номенклатура'!$C$2),"Раньше даты начала учёта: НЕ учтено",IF(AND(C1760="Корректировка остатка",TRIM(G1760)=""),"Учтено: добавьте пояснение","ОК")))))))))))))</f>
        <v/>
      </c>
    </row>
    <row r="1761" spans="1:9" x14ac:dyDescent="0.25">
      <c r="A1761" s="16"/>
      <c r="B1761" s="13"/>
      <c r="C1761" s="13"/>
      <c r="D1761" s="14"/>
      <c r="E1761" s="17" t="str">
        <f>IF(OR(B1761="",SUMPRODUCT(--EXACT('Номенклатура'!$A$6:$A$205,B1761))&lt;&gt;1),"",INDEX('Номенклатура'!$D$6:$D$205,SUMPRODUCT(EXACT('Номенклатура'!$A$6:$A$205,B1761)*(ROW('Номенклатура'!$A$6:$A$205)-5)))&amp;"")</f>
        <v/>
      </c>
      <c r="F1761" s="18" t="str">
        <f>IF(OR(I1761="ОК",I1761="Учтено: добавьте пояснение"),IF(C1761="Приход",D1761,IF(C1761="Корректировка остатка",D1761,-D1761)),"")</f>
        <v/>
      </c>
      <c r="G1761" s="13"/>
      <c r="H1761" s="15" t="str">
        <f>IF(OR(B1761="",SUMPRODUCT(--EXACT('Номенклатура'!$A$6:$A$205,B1761))&lt;&gt;1),"",INDEX('Номенклатура'!$B$6:$B$205,SUMPRODUCT(EXACT('Номенклатура'!$A$6:$A$205,B1761)*(ROW('Номенклатура'!$A$6:$A$205)-5)))&amp;"")</f>
        <v/>
      </c>
      <c r="I1761" s="15" t="str">
        <f>IF(COUNTA(A1761:D1761,G1761)=0,"",IF(NOT(ISNUMBER(A1761)),"Укажите дату",IF(B1761="","Укажите код",IF(NOT(AND(ISTEXT(B1761),LEN(B1761)&gt;0,LEN(B1761)&lt;=30,ISNUMBER(FIND(LEFT(B1761,1),"ABCDEFGHIJKLMNOPQRSTUVWXYZ")),SUMPRODUCT((MID(B1761,{1,2,3,4,5,6,7,8,9,10,11,12,13,14,15,16,17,18,19,20,21,22,23,24,25,26,27,28,29,30},1)&lt;&gt;"")*ISERROR(FIND(MID(B1761,{1,2,3,4,5,6,7,8,9,10,11,12,13,14,15,16,17,18,19,20,21,22,23,24,25,26,27,28,29,30},1),"ABCDEFGHIJKLMNOPQRSTUVWXYZ0123456789-_")))=0,ISERROR(VALUE(B1761)))),"Недопустимый код: только латинские буквы A-Z в верхнем регистре, цифры, - и _; начало с буквы, до 30 символов (например MILK-001)",IF(SUMPRODUCT(--EXACT('Номенклатура'!$A$6:$A$205,B1761))=0,"Код не найден в номенклатуре",IF(SUMPRODUCT(--EXACT('Номенклатура'!$A$6:$A$205,B1761))&gt;1,"Код повторяется в номенклатуре",IF(ISNA(MATCH(C1761,{"Приход","Расход","Списание","Корректировка остатка"},0)),"Выберите тип операции",IF(NOT(ISNUMBER(D1761)),"Укажите количество",IF(D1761=0,"Количество не может быть 0",IF(AND(C1761&lt;&gt;"Корректировка остатка",D1761&lt;0),"Для этого типа количество положительное",IF(NOT(ISNUMBER('Номенклатура'!$C$2)),"Укажите дату начала учёта",IF(A1761&lt;INT('Номенклатура'!$C$2),"Раньше даты начала учёта: НЕ учтено",IF(AND(C1761="Корректировка остатка",TRIM(G1761)=""),"Учтено: добавьте пояснение","ОК")))))))))))))</f>
        <v/>
      </c>
    </row>
    <row r="1762" spans="1:9" x14ac:dyDescent="0.25">
      <c r="A1762" s="16"/>
      <c r="B1762" s="13"/>
      <c r="C1762" s="13"/>
      <c r="D1762" s="14"/>
      <c r="E1762" s="17" t="str">
        <f>IF(OR(B1762="",SUMPRODUCT(--EXACT('Номенклатура'!$A$6:$A$205,B1762))&lt;&gt;1),"",INDEX('Номенклатура'!$D$6:$D$205,SUMPRODUCT(EXACT('Номенклатура'!$A$6:$A$205,B1762)*(ROW('Номенклатура'!$A$6:$A$205)-5)))&amp;"")</f>
        <v/>
      </c>
      <c r="F1762" s="18" t="str">
        <f>IF(OR(I1762="ОК",I1762="Учтено: добавьте пояснение"),IF(C1762="Приход",D1762,IF(C1762="Корректировка остатка",D1762,-D1762)),"")</f>
        <v/>
      </c>
      <c r="G1762" s="13"/>
      <c r="H1762" s="15" t="str">
        <f>IF(OR(B1762="",SUMPRODUCT(--EXACT('Номенклатура'!$A$6:$A$205,B1762))&lt;&gt;1),"",INDEX('Номенклатура'!$B$6:$B$205,SUMPRODUCT(EXACT('Номенклатура'!$A$6:$A$205,B1762)*(ROW('Номенклатура'!$A$6:$A$205)-5)))&amp;"")</f>
        <v/>
      </c>
      <c r="I1762" s="15" t="str">
        <f>IF(COUNTA(A1762:D1762,G1762)=0,"",IF(NOT(ISNUMBER(A1762)),"Укажите дату",IF(B1762="","Укажите код",IF(NOT(AND(ISTEXT(B1762),LEN(B1762)&gt;0,LEN(B1762)&lt;=30,ISNUMBER(FIND(LEFT(B1762,1),"ABCDEFGHIJKLMNOPQRSTUVWXYZ")),SUMPRODUCT((MID(B1762,{1,2,3,4,5,6,7,8,9,10,11,12,13,14,15,16,17,18,19,20,21,22,23,24,25,26,27,28,29,30},1)&lt;&gt;"")*ISERROR(FIND(MID(B1762,{1,2,3,4,5,6,7,8,9,10,11,12,13,14,15,16,17,18,19,20,21,22,23,24,25,26,27,28,29,30},1),"ABCDEFGHIJKLMNOPQRSTUVWXYZ0123456789-_")))=0,ISERROR(VALUE(B1762)))),"Недопустимый код: только латинские буквы A-Z в верхнем регистре, цифры, - и _; начало с буквы, до 30 символов (например MILK-001)",IF(SUMPRODUCT(--EXACT('Номенклатура'!$A$6:$A$205,B1762))=0,"Код не найден в номенклатуре",IF(SUMPRODUCT(--EXACT('Номенклатура'!$A$6:$A$205,B1762))&gt;1,"Код повторяется в номенклатуре",IF(ISNA(MATCH(C1762,{"Приход","Расход","Списание","Корректировка остатка"},0)),"Выберите тип операции",IF(NOT(ISNUMBER(D1762)),"Укажите количество",IF(D1762=0,"Количество не может быть 0",IF(AND(C1762&lt;&gt;"Корректировка остатка",D1762&lt;0),"Для этого типа количество положительное",IF(NOT(ISNUMBER('Номенклатура'!$C$2)),"Укажите дату начала учёта",IF(A1762&lt;INT('Номенклатура'!$C$2),"Раньше даты начала учёта: НЕ учтено",IF(AND(C1762="Корректировка остатка",TRIM(G1762)=""),"Учтено: добавьте пояснение","ОК")))))))))))))</f>
        <v/>
      </c>
    </row>
    <row r="1763" spans="1:9" x14ac:dyDescent="0.25">
      <c r="A1763" s="16"/>
      <c r="B1763" s="13"/>
      <c r="C1763" s="13"/>
      <c r="D1763" s="14"/>
      <c r="E1763" s="17" t="str">
        <f>IF(OR(B1763="",SUMPRODUCT(--EXACT('Номенклатура'!$A$6:$A$205,B1763))&lt;&gt;1),"",INDEX('Номенклатура'!$D$6:$D$205,SUMPRODUCT(EXACT('Номенклатура'!$A$6:$A$205,B1763)*(ROW('Номенклатура'!$A$6:$A$205)-5)))&amp;"")</f>
        <v/>
      </c>
      <c r="F1763" s="18" t="str">
        <f>IF(OR(I1763="ОК",I1763="Учтено: добавьте пояснение"),IF(C1763="Приход",D1763,IF(C1763="Корректировка остатка",D1763,-D1763)),"")</f>
        <v/>
      </c>
      <c r="G1763" s="13"/>
      <c r="H1763" s="15" t="str">
        <f>IF(OR(B1763="",SUMPRODUCT(--EXACT('Номенклатура'!$A$6:$A$205,B1763))&lt;&gt;1),"",INDEX('Номенклатура'!$B$6:$B$205,SUMPRODUCT(EXACT('Номенклатура'!$A$6:$A$205,B1763)*(ROW('Номенклатура'!$A$6:$A$205)-5)))&amp;"")</f>
        <v/>
      </c>
      <c r="I1763" s="15" t="str">
        <f>IF(COUNTA(A1763:D1763,G1763)=0,"",IF(NOT(ISNUMBER(A1763)),"Укажите дату",IF(B1763="","Укажите код",IF(NOT(AND(ISTEXT(B1763),LEN(B1763)&gt;0,LEN(B1763)&lt;=30,ISNUMBER(FIND(LEFT(B1763,1),"ABCDEFGHIJKLMNOPQRSTUVWXYZ")),SUMPRODUCT((MID(B1763,{1,2,3,4,5,6,7,8,9,10,11,12,13,14,15,16,17,18,19,20,21,22,23,24,25,26,27,28,29,30},1)&lt;&gt;"")*ISERROR(FIND(MID(B1763,{1,2,3,4,5,6,7,8,9,10,11,12,13,14,15,16,17,18,19,20,21,22,23,24,25,26,27,28,29,30},1),"ABCDEFGHIJKLMNOPQRSTUVWXYZ0123456789-_")))=0,ISERROR(VALUE(B1763)))),"Недопустимый код: только латинские буквы A-Z в верхнем регистре, цифры, - и _; начало с буквы, до 30 символов (например MILK-001)",IF(SUMPRODUCT(--EXACT('Номенклатура'!$A$6:$A$205,B1763))=0,"Код не найден в номенклатуре",IF(SUMPRODUCT(--EXACT('Номенклатура'!$A$6:$A$205,B1763))&gt;1,"Код повторяется в номенклатуре",IF(ISNA(MATCH(C1763,{"Приход","Расход","Списание","Корректировка остатка"},0)),"Выберите тип операции",IF(NOT(ISNUMBER(D1763)),"Укажите количество",IF(D1763=0,"Количество не может быть 0",IF(AND(C1763&lt;&gt;"Корректировка остатка",D1763&lt;0),"Для этого типа количество положительное",IF(NOT(ISNUMBER('Номенклатура'!$C$2)),"Укажите дату начала учёта",IF(A1763&lt;INT('Номенклатура'!$C$2),"Раньше даты начала учёта: НЕ учтено",IF(AND(C1763="Корректировка остатка",TRIM(G1763)=""),"Учтено: добавьте пояснение","ОК")))))))))))))</f>
        <v/>
      </c>
    </row>
    <row r="1764" spans="1:9" x14ac:dyDescent="0.25">
      <c r="A1764" s="16"/>
      <c r="B1764" s="13"/>
      <c r="C1764" s="13"/>
      <c r="D1764" s="14"/>
      <c r="E1764" s="17" t="str">
        <f>IF(OR(B1764="",SUMPRODUCT(--EXACT('Номенклатура'!$A$6:$A$205,B1764))&lt;&gt;1),"",INDEX('Номенклатура'!$D$6:$D$205,SUMPRODUCT(EXACT('Номенклатура'!$A$6:$A$205,B1764)*(ROW('Номенклатура'!$A$6:$A$205)-5)))&amp;"")</f>
        <v/>
      </c>
      <c r="F1764" s="18" t="str">
        <f>IF(OR(I1764="ОК",I1764="Учтено: добавьте пояснение"),IF(C1764="Приход",D1764,IF(C1764="Корректировка остатка",D1764,-D1764)),"")</f>
        <v/>
      </c>
      <c r="G1764" s="13"/>
      <c r="H1764" s="15" t="str">
        <f>IF(OR(B1764="",SUMPRODUCT(--EXACT('Номенклатура'!$A$6:$A$205,B1764))&lt;&gt;1),"",INDEX('Номенклатура'!$B$6:$B$205,SUMPRODUCT(EXACT('Номенклатура'!$A$6:$A$205,B1764)*(ROW('Номенклатура'!$A$6:$A$205)-5)))&amp;"")</f>
        <v/>
      </c>
      <c r="I1764" s="15" t="str">
        <f>IF(COUNTA(A1764:D1764,G1764)=0,"",IF(NOT(ISNUMBER(A1764)),"Укажите дату",IF(B1764="","Укажите код",IF(NOT(AND(ISTEXT(B1764),LEN(B1764)&gt;0,LEN(B1764)&lt;=30,ISNUMBER(FIND(LEFT(B1764,1),"ABCDEFGHIJKLMNOPQRSTUVWXYZ")),SUMPRODUCT((MID(B1764,{1,2,3,4,5,6,7,8,9,10,11,12,13,14,15,16,17,18,19,20,21,22,23,24,25,26,27,28,29,30},1)&lt;&gt;"")*ISERROR(FIND(MID(B1764,{1,2,3,4,5,6,7,8,9,10,11,12,13,14,15,16,17,18,19,20,21,22,23,24,25,26,27,28,29,30},1),"ABCDEFGHIJKLMNOPQRSTUVWXYZ0123456789-_")))=0,ISERROR(VALUE(B1764)))),"Недопустимый код: только латинские буквы A-Z в верхнем регистре, цифры, - и _; начало с буквы, до 30 символов (например MILK-001)",IF(SUMPRODUCT(--EXACT('Номенклатура'!$A$6:$A$205,B1764))=0,"Код не найден в номенклатуре",IF(SUMPRODUCT(--EXACT('Номенклатура'!$A$6:$A$205,B1764))&gt;1,"Код повторяется в номенклатуре",IF(ISNA(MATCH(C1764,{"Приход","Расход","Списание","Корректировка остатка"},0)),"Выберите тип операции",IF(NOT(ISNUMBER(D1764)),"Укажите количество",IF(D1764=0,"Количество не может быть 0",IF(AND(C1764&lt;&gt;"Корректировка остатка",D1764&lt;0),"Для этого типа количество положительное",IF(NOT(ISNUMBER('Номенклатура'!$C$2)),"Укажите дату начала учёта",IF(A1764&lt;INT('Номенклатура'!$C$2),"Раньше даты начала учёта: НЕ учтено",IF(AND(C1764="Корректировка остатка",TRIM(G1764)=""),"Учтено: добавьте пояснение","ОК")))))))))))))</f>
        <v/>
      </c>
    </row>
    <row r="1765" spans="1:9" x14ac:dyDescent="0.25">
      <c r="A1765" s="16"/>
      <c r="B1765" s="13"/>
      <c r="C1765" s="13"/>
      <c r="D1765" s="14"/>
      <c r="E1765" s="17" t="str">
        <f>IF(OR(B1765="",SUMPRODUCT(--EXACT('Номенклатура'!$A$6:$A$205,B1765))&lt;&gt;1),"",INDEX('Номенклатура'!$D$6:$D$205,SUMPRODUCT(EXACT('Номенклатура'!$A$6:$A$205,B1765)*(ROW('Номенклатура'!$A$6:$A$205)-5)))&amp;"")</f>
        <v/>
      </c>
      <c r="F1765" s="18" t="str">
        <f>IF(OR(I1765="ОК",I1765="Учтено: добавьте пояснение"),IF(C1765="Приход",D1765,IF(C1765="Корректировка остатка",D1765,-D1765)),"")</f>
        <v/>
      </c>
      <c r="G1765" s="13"/>
      <c r="H1765" s="15" t="str">
        <f>IF(OR(B1765="",SUMPRODUCT(--EXACT('Номенклатура'!$A$6:$A$205,B1765))&lt;&gt;1),"",INDEX('Номенклатура'!$B$6:$B$205,SUMPRODUCT(EXACT('Номенклатура'!$A$6:$A$205,B1765)*(ROW('Номенклатура'!$A$6:$A$205)-5)))&amp;"")</f>
        <v/>
      </c>
      <c r="I1765" s="15" t="str">
        <f>IF(COUNTA(A1765:D1765,G1765)=0,"",IF(NOT(ISNUMBER(A1765)),"Укажите дату",IF(B1765="","Укажите код",IF(NOT(AND(ISTEXT(B1765),LEN(B1765)&gt;0,LEN(B1765)&lt;=30,ISNUMBER(FIND(LEFT(B1765,1),"ABCDEFGHIJKLMNOPQRSTUVWXYZ")),SUMPRODUCT((MID(B1765,{1,2,3,4,5,6,7,8,9,10,11,12,13,14,15,16,17,18,19,20,21,22,23,24,25,26,27,28,29,30},1)&lt;&gt;"")*ISERROR(FIND(MID(B1765,{1,2,3,4,5,6,7,8,9,10,11,12,13,14,15,16,17,18,19,20,21,22,23,24,25,26,27,28,29,30},1),"ABCDEFGHIJKLMNOPQRSTUVWXYZ0123456789-_")))=0,ISERROR(VALUE(B1765)))),"Недопустимый код: только латинские буквы A-Z в верхнем регистре, цифры, - и _; начало с буквы, до 30 символов (например MILK-001)",IF(SUMPRODUCT(--EXACT('Номенклатура'!$A$6:$A$205,B1765))=0,"Код не найден в номенклатуре",IF(SUMPRODUCT(--EXACT('Номенклатура'!$A$6:$A$205,B1765))&gt;1,"Код повторяется в номенклатуре",IF(ISNA(MATCH(C1765,{"Приход","Расход","Списание","Корректировка остатка"},0)),"Выберите тип операции",IF(NOT(ISNUMBER(D1765)),"Укажите количество",IF(D1765=0,"Количество не может быть 0",IF(AND(C1765&lt;&gt;"Корректировка остатка",D1765&lt;0),"Для этого типа количество положительное",IF(NOT(ISNUMBER('Номенклатура'!$C$2)),"Укажите дату начала учёта",IF(A1765&lt;INT('Номенклатура'!$C$2),"Раньше даты начала учёта: НЕ учтено",IF(AND(C1765="Корректировка остатка",TRIM(G1765)=""),"Учтено: добавьте пояснение","ОК")))))))))))))</f>
        <v/>
      </c>
    </row>
    <row r="1766" spans="1:9" x14ac:dyDescent="0.25">
      <c r="A1766" s="16"/>
      <c r="B1766" s="13"/>
      <c r="C1766" s="13"/>
      <c r="D1766" s="14"/>
      <c r="E1766" s="17" t="str">
        <f>IF(OR(B1766="",SUMPRODUCT(--EXACT('Номенклатура'!$A$6:$A$205,B1766))&lt;&gt;1),"",INDEX('Номенклатура'!$D$6:$D$205,SUMPRODUCT(EXACT('Номенклатура'!$A$6:$A$205,B1766)*(ROW('Номенклатура'!$A$6:$A$205)-5)))&amp;"")</f>
        <v/>
      </c>
      <c r="F1766" s="18" t="str">
        <f>IF(OR(I1766="ОК",I1766="Учтено: добавьте пояснение"),IF(C1766="Приход",D1766,IF(C1766="Корректировка остатка",D1766,-D1766)),"")</f>
        <v/>
      </c>
      <c r="G1766" s="13"/>
      <c r="H1766" s="15" t="str">
        <f>IF(OR(B1766="",SUMPRODUCT(--EXACT('Номенклатура'!$A$6:$A$205,B1766))&lt;&gt;1),"",INDEX('Номенклатура'!$B$6:$B$205,SUMPRODUCT(EXACT('Номенклатура'!$A$6:$A$205,B1766)*(ROW('Номенклатура'!$A$6:$A$205)-5)))&amp;"")</f>
        <v/>
      </c>
      <c r="I1766" s="15" t="str">
        <f>IF(COUNTA(A1766:D1766,G1766)=0,"",IF(NOT(ISNUMBER(A1766)),"Укажите дату",IF(B1766="","Укажите код",IF(NOT(AND(ISTEXT(B1766),LEN(B1766)&gt;0,LEN(B1766)&lt;=30,ISNUMBER(FIND(LEFT(B1766,1),"ABCDEFGHIJKLMNOPQRSTUVWXYZ")),SUMPRODUCT((MID(B1766,{1,2,3,4,5,6,7,8,9,10,11,12,13,14,15,16,17,18,19,20,21,22,23,24,25,26,27,28,29,30},1)&lt;&gt;"")*ISERROR(FIND(MID(B1766,{1,2,3,4,5,6,7,8,9,10,11,12,13,14,15,16,17,18,19,20,21,22,23,24,25,26,27,28,29,30},1),"ABCDEFGHIJKLMNOPQRSTUVWXYZ0123456789-_")))=0,ISERROR(VALUE(B1766)))),"Недопустимый код: только латинские буквы A-Z в верхнем регистре, цифры, - и _; начало с буквы, до 30 символов (например MILK-001)",IF(SUMPRODUCT(--EXACT('Номенклатура'!$A$6:$A$205,B1766))=0,"Код не найден в номенклатуре",IF(SUMPRODUCT(--EXACT('Номенклатура'!$A$6:$A$205,B1766))&gt;1,"Код повторяется в номенклатуре",IF(ISNA(MATCH(C1766,{"Приход","Расход","Списание","Корректировка остатка"},0)),"Выберите тип операции",IF(NOT(ISNUMBER(D1766)),"Укажите количество",IF(D1766=0,"Количество не может быть 0",IF(AND(C1766&lt;&gt;"Корректировка остатка",D1766&lt;0),"Для этого типа количество положительное",IF(NOT(ISNUMBER('Номенклатура'!$C$2)),"Укажите дату начала учёта",IF(A1766&lt;INT('Номенклатура'!$C$2),"Раньше даты начала учёта: НЕ учтено",IF(AND(C1766="Корректировка остатка",TRIM(G1766)=""),"Учтено: добавьте пояснение","ОК")))))))))))))</f>
        <v/>
      </c>
    </row>
    <row r="1767" spans="1:9" x14ac:dyDescent="0.25">
      <c r="A1767" s="16"/>
      <c r="B1767" s="13"/>
      <c r="C1767" s="13"/>
      <c r="D1767" s="14"/>
      <c r="E1767" s="17" t="str">
        <f>IF(OR(B1767="",SUMPRODUCT(--EXACT('Номенклатура'!$A$6:$A$205,B1767))&lt;&gt;1),"",INDEX('Номенклатура'!$D$6:$D$205,SUMPRODUCT(EXACT('Номенклатура'!$A$6:$A$205,B1767)*(ROW('Номенклатура'!$A$6:$A$205)-5)))&amp;"")</f>
        <v/>
      </c>
      <c r="F1767" s="18" t="str">
        <f>IF(OR(I1767="ОК",I1767="Учтено: добавьте пояснение"),IF(C1767="Приход",D1767,IF(C1767="Корректировка остатка",D1767,-D1767)),"")</f>
        <v/>
      </c>
      <c r="G1767" s="13"/>
      <c r="H1767" s="15" t="str">
        <f>IF(OR(B1767="",SUMPRODUCT(--EXACT('Номенклатура'!$A$6:$A$205,B1767))&lt;&gt;1),"",INDEX('Номенклатура'!$B$6:$B$205,SUMPRODUCT(EXACT('Номенклатура'!$A$6:$A$205,B1767)*(ROW('Номенклатура'!$A$6:$A$205)-5)))&amp;"")</f>
        <v/>
      </c>
      <c r="I1767" s="15" t="str">
        <f>IF(COUNTA(A1767:D1767,G1767)=0,"",IF(NOT(ISNUMBER(A1767)),"Укажите дату",IF(B1767="","Укажите код",IF(NOT(AND(ISTEXT(B1767),LEN(B1767)&gt;0,LEN(B1767)&lt;=30,ISNUMBER(FIND(LEFT(B1767,1),"ABCDEFGHIJKLMNOPQRSTUVWXYZ")),SUMPRODUCT((MID(B1767,{1,2,3,4,5,6,7,8,9,10,11,12,13,14,15,16,17,18,19,20,21,22,23,24,25,26,27,28,29,30},1)&lt;&gt;"")*ISERROR(FIND(MID(B1767,{1,2,3,4,5,6,7,8,9,10,11,12,13,14,15,16,17,18,19,20,21,22,23,24,25,26,27,28,29,30},1),"ABCDEFGHIJKLMNOPQRSTUVWXYZ0123456789-_")))=0,ISERROR(VALUE(B1767)))),"Недопустимый код: только латинские буквы A-Z в верхнем регистре, цифры, - и _; начало с буквы, до 30 символов (например MILK-001)",IF(SUMPRODUCT(--EXACT('Номенклатура'!$A$6:$A$205,B1767))=0,"Код не найден в номенклатуре",IF(SUMPRODUCT(--EXACT('Номенклатура'!$A$6:$A$205,B1767))&gt;1,"Код повторяется в номенклатуре",IF(ISNA(MATCH(C1767,{"Приход","Расход","Списание","Корректировка остатка"},0)),"Выберите тип операции",IF(NOT(ISNUMBER(D1767)),"Укажите количество",IF(D1767=0,"Количество не может быть 0",IF(AND(C1767&lt;&gt;"Корректировка остатка",D1767&lt;0),"Для этого типа количество положительное",IF(NOT(ISNUMBER('Номенклатура'!$C$2)),"Укажите дату начала учёта",IF(A1767&lt;INT('Номенклатура'!$C$2),"Раньше даты начала учёта: НЕ учтено",IF(AND(C1767="Корректировка остатка",TRIM(G1767)=""),"Учтено: добавьте пояснение","ОК")))))))))))))</f>
        <v/>
      </c>
    </row>
    <row r="1768" spans="1:9" x14ac:dyDescent="0.25">
      <c r="A1768" s="16"/>
      <c r="B1768" s="13"/>
      <c r="C1768" s="13"/>
      <c r="D1768" s="14"/>
      <c r="E1768" s="17" t="str">
        <f>IF(OR(B1768="",SUMPRODUCT(--EXACT('Номенклатура'!$A$6:$A$205,B1768))&lt;&gt;1),"",INDEX('Номенклатура'!$D$6:$D$205,SUMPRODUCT(EXACT('Номенклатура'!$A$6:$A$205,B1768)*(ROW('Номенклатура'!$A$6:$A$205)-5)))&amp;"")</f>
        <v/>
      </c>
      <c r="F1768" s="18" t="str">
        <f>IF(OR(I1768="ОК",I1768="Учтено: добавьте пояснение"),IF(C1768="Приход",D1768,IF(C1768="Корректировка остатка",D1768,-D1768)),"")</f>
        <v/>
      </c>
      <c r="G1768" s="13"/>
      <c r="H1768" s="15" t="str">
        <f>IF(OR(B1768="",SUMPRODUCT(--EXACT('Номенклатура'!$A$6:$A$205,B1768))&lt;&gt;1),"",INDEX('Номенклатура'!$B$6:$B$205,SUMPRODUCT(EXACT('Номенклатура'!$A$6:$A$205,B1768)*(ROW('Номенклатура'!$A$6:$A$205)-5)))&amp;"")</f>
        <v/>
      </c>
      <c r="I1768" s="15" t="str">
        <f>IF(COUNTA(A1768:D1768,G1768)=0,"",IF(NOT(ISNUMBER(A1768)),"Укажите дату",IF(B1768="","Укажите код",IF(NOT(AND(ISTEXT(B1768),LEN(B1768)&gt;0,LEN(B1768)&lt;=30,ISNUMBER(FIND(LEFT(B1768,1),"ABCDEFGHIJKLMNOPQRSTUVWXYZ")),SUMPRODUCT((MID(B1768,{1,2,3,4,5,6,7,8,9,10,11,12,13,14,15,16,17,18,19,20,21,22,23,24,25,26,27,28,29,30},1)&lt;&gt;"")*ISERROR(FIND(MID(B1768,{1,2,3,4,5,6,7,8,9,10,11,12,13,14,15,16,17,18,19,20,21,22,23,24,25,26,27,28,29,30},1),"ABCDEFGHIJKLMNOPQRSTUVWXYZ0123456789-_")))=0,ISERROR(VALUE(B1768)))),"Недопустимый код: только латинские буквы A-Z в верхнем регистре, цифры, - и _; начало с буквы, до 30 символов (например MILK-001)",IF(SUMPRODUCT(--EXACT('Номенклатура'!$A$6:$A$205,B1768))=0,"Код не найден в номенклатуре",IF(SUMPRODUCT(--EXACT('Номенклатура'!$A$6:$A$205,B1768))&gt;1,"Код повторяется в номенклатуре",IF(ISNA(MATCH(C1768,{"Приход","Расход","Списание","Корректировка остатка"},0)),"Выберите тип операции",IF(NOT(ISNUMBER(D1768)),"Укажите количество",IF(D1768=0,"Количество не может быть 0",IF(AND(C1768&lt;&gt;"Корректировка остатка",D1768&lt;0),"Для этого типа количество положительное",IF(NOT(ISNUMBER('Номенклатура'!$C$2)),"Укажите дату начала учёта",IF(A1768&lt;INT('Номенклатура'!$C$2),"Раньше даты начала учёта: НЕ учтено",IF(AND(C1768="Корректировка остатка",TRIM(G1768)=""),"Учтено: добавьте пояснение","ОК")))))))))))))</f>
        <v/>
      </c>
    </row>
    <row r="1769" spans="1:9" x14ac:dyDescent="0.25">
      <c r="A1769" s="16"/>
      <c r="B1769" s="13"/>
      <c r="C1769" s="13"/>
      <c r="D1769" s="14"/>
      <c r="E1769" s="17" t="str">
        <f>IF(OR(B1769="",SUMPRODUCT(--EXACT('Номенклатура'!$A$6:$A$205,B1769))&lt;&gt;1),"",INDEX('Номенклатура'!$D$6:$D$205,SUMPRODUCT(EXACT('Номенклатура'!$A$6:$A$205,B1769)*(ROW('Номенклатура'!$A$6:$A$205)-5)))&amp;"")</f>
        <v/>
      </c>
      <c r="F1769" s="18" t="str">
        <f>IF(OR(I1769="ОК",I1769="Учтено: добавьте пояснение"),IF(C1769="Приход",D1769,IF(C1769="Корректировка остатка",D1769,-D1769)),"")</f>
        <v/>
      </c>
      <c r="G1769" s="13"/>
      <c r="H1769" s="15" t="str">
        <f>IF(OR(B1769="",SUMPRODUCT(--EXACT('Номенклатура'!$A$6:$A$205,B1769))&lt;&gt;1),"",INDEX('Номенклатура'!$B$6:$B$205,SUMPRODUCT(EXACT('Номенклатура'!$A$6:$A$205,B1769)*(ROW('Номенклатура'!$A$6:$A$205)-5)))&amp;"")</f>
        <v/>
      </c>
      <c r="I1769" s="15" t="str">
        <f>IF(COUNTA(A1769:D1769,G1769)=0,"",IF(NOT(ISNUMBER(A1769)),"Укажите дату",IF(B1769="","Укажите код",IF(NOT(AND(ISTEXT(B1769),LEN(B1769)&gt;0,LEN(B1769)&lt;=30,ISNUMBER(FIND(LEFT(B1769,1),"ABCDEFGHIJKLMNOPQRSTUVWXYZ")),SUMPRODUCT((MID(B1769,{1,2,3,4,5,6,7,8,9,10,11,12,13,14,15,16,17,18,19,20,21,22,23,24,25,26,27,28,29,30},1)&lt;&gt;"")*ISERROR(FIND(MID(B1769,{1,2,3,4,5,6,7,8,9,10,11,12,13,14,15,16,17,18,19,20,21,22,23,24,25,26,27,28,29,30},1),"ABCDEFGHIJKLMNOPQRSTUVWXYZ0123456789-_")))=0,ISERROR(VALUE(B1769)))),"Недопустимый код: только латинские буквы A-Z в верхнем регистре, цифры, - и _; начало с буквы, до 30 символов (например MILK-001)",IF(SUMPRODUCT(--EXACT('Номенклатура'!$A$6:$A$205,B1769))=0,"Код не найден в номенклатуре",IF(SUMPRODUCT(--EXACT('Номенклатура'!$A$6:$A$205,B1769))&gt;1,"Код повторяется в номенклатуре",IF(ISNA(MATCH(C1769,{"Приход","Расход","Списание","Корректировка остатка"},0)),"Выберите тип операции",IF(NOT(ISNUMBER(D1769)),"Укажите количество",IF(D1769=0,"Количество не может быть 0",IF(AND(C1769&lt;&gt;"Корректировка остатка",D1769&lt;0),"Для этого типа количество положительное",IF(NOT(ISNUMBER('Номенклатура'!$C$2)),"Укажите дату начала учёта",IF(A1769&lt;INT('Номенклатура'!$C$2),"Раньше даты начала учёта: НЕ учтено",IF(AND(C1769="Корректировка остатка",TRIM(G1769)=""),"Учтено: добавьте пояснение","ОК")))))))))))))</f>
        <v/>
      </c>
    </row>
    <row r="1770" spans="1:9" x14ac:dyDescent="0.25">
      <c r="A1770" s="16"/>
      <c r="B1770" s="13"/>
      <c r="C1770" s="13"/>
      <c r="D1770" s="14"/>
      <c r="E1770" s="17" t="str">
        <f>IF(OR(B1770="",SUMPRODUCT(--EXACT('Номенклатура'!$A$6:$A$205,B1770))&lt;&gt;1),"",INDEX('Номенклатура'!$D$6:$D$205,SUMPRODUCT(EXACT('Номенклатура'!$A$6:$A$205,B1770)*(ROW('Номенклатура'!$A$6:$A$205)-5)))&amp;"")</f>
        <v/>
      </c>
      <c r="F1770" s="18" t="str">
        <f>IF(OR(I1770="ОК",I1770="Учтено: добавьте пояснение"),IF(C1770="Приход",D1770,IF(C1770="Корректировка остатка",D1770,-D1770)),"")</f>
        <v/>
      </c>
      <c r="G1770" s="13"/>
      <c r="H1770" s="15" t="str">
        <f>IF(OR(B1770="",SUMPRODUCT(--EXACT('Номенклатура'!$A$6:$A$205,B1770))&lt;&gt;1),"",INDEX('Номенклатура'!$B$6:$B$205,SUMPRODUCT(EXACT('Номенклатура'!$A$6:$A$205,B1770)*(ROW('Номенклатура'!$A$6:$A$205)-5)))&amp;"")</f>
        <v/>
      </c>
      <c r="I1770" s="15" t="str">
        <f>IF(COUNTA(A1770:D1770,G1770)=0,"",IF(NOT(ISNUMBER(A1770)),"Укажите дату",IF(B1770="","Укажите код",IF(NOT(AND(ISTEXT(B1770),LEN(B1770)&gt;0,LEN(B1770)&lt;=30,ISNUMBER(FIND(LEFT(B1770,1),"ABCDEFGHIJKLMNOPQRSTUVWXYZ")),SUMPRODUCT((MID(B1770,{1,2,3,4,5,6,7,8,9,10,11,12,13,14,15,16,17,18,19,20,21,22,23,24,25,26,27,28,29,30},1)&lt;&gt;"")*ISERROR(FIND(MID(B1770,{1,2,3,4,5,6,7,8,9,10,11,12,13,14,15,16,17,18,19,20,21,22,23,24,25,26,27,28,29,30},1),"ABCDEFGHIJKLMNOPQRSTUVWXYZ0123456789-_")))=0,ISERROR(VALUE(B1770)))),"Недопустимый код: только латинские буквы A-Z в верхнем регистре, цифры, - и _; начало с буквы, до 30 символов (например MILK-001)",IF(SUMPRODUCT(--EXACT('Номенклатура'!$A$6:$A$205,B1770))=0,"Код не найден в номенклатуре",IF(SUMPRODUCT(--EXACT('Номенклатура'!$A$6:$A$205,B1770))&gt;1,"Код повторяется в номенклатуре",IF(ISNA(MATCH(C1770,{"Приход","Расход","Списание","Корректировка остатка"},0)),"Выберите тип операции",IF(NOT(ISNUMBER(D1770)),"Укажите количество",IF(D1770=0,"Количество не может быть 0",IF(AND(C1770&lt;&gt;"Корректировка остатка",D1770&lt;0),"Для этого типа количество положительное",IF(NOT(ISNUMBER('Номенклатура'!$C$2)),"Укажите дату начала учёта",IF(A1770&lt;INT('Номенклатура'!$C$2),"Раньше даты начала учёта: НЕ учтено",IF(AND(C1770="Корректировка остатка",TRIM(G1770)=""),"Учтено: добавьте пояснение","ОК")))))))))))))</f>
        <v/>
      </c>
    </row>
    <row r="1771" spans="1:9" x14ac:dyDescent="0.25">
      <c r="A1771" s="16"/>
      <c r="B1771" s="13"/>
      <c r="C1771" s="13"/>
      <c r="D1771" s="14"/>
      <c r="E1771" s="17" t="str">
        <f>IF(OR(B1771="",SUMPRODUCT(--EXACT('Номенклатура'!$A$6:$A$205,B1771))&lt;&gt;1),"",INDEX('Номенклатура'!$D$6:$D$205,SUMPRODUCT(EXACT('Номенклатура'!$A$6:$A$205,B1771)*(ROW('Номенклатура'!$A$6:$A$205)-5)))&amp;"")</f>
        <v/>
      </c>
      <c r="F1771" s="18" t="str">
        <f>IF(OR(I1771="ОК",I1771="Учтено: добавьте пояснение"),IF(C1771="Приход",D1771,IF(C1771="Корректировка остатка",D1771,-D1771)),"")</f>
        <v/>
      </c>
      <c r="G1771" s="13"/>
      <c r="H1771" s="15" t="str">
        <f>IF(OR(B1771="",SUMPRODUCT(--EXACT('Номенклатура'!$A$6:$A$205,B1771))&lt;&gt;1),"",INDEX('Номенклатура'!$B$6:$B$205,SUMPRODUCT(EXACT('Номенклатура'!$A$6:$A$205,B1771)*(ROW('Номенклатура'!$A$6:$A$205)-5)))&amp;"")</f>
        <v/>
      </c>
      <c r="I1771" s="15" t="str">
        <f>IF(COUNTA(A1771:D1771,G1771)=0,"",IF(NOT(ISNUMBER(A1771)),"Укажите дату",IF(B1771="","Укажите код",IF(NOT(AND(ISTEXT(B1771),LEN(B1771)&gt;0,LEN(B1771)&lt;=30,ISNUMBER(FIND(LEFT(B1771,1),"ABCDEFGHIJKLMNOPQRSTUVWXYZ")),SUMPRODUCT((MID(B1771,{1,2,3,4,5,6,7,8,9,10,11,12,13,14,15,16,17,18,19,20,21,22,23,24,25,26,27,28,29,30},1)&lt;&gt;"")*ISERROR(FIND(MID(B1771,{1,2,3,4,5,6,7,8,9,10,11,12,13,14,15,16,17,18,19,20,21,22,23,24,25,26,27,28,29,30},1),"ABCDEFGHIJKLMNOPQRSTUVWXYZ0123456789-_")))=0,ISERROR(VALUE(B1771)))),"Недопустимый код: только латинские буквы A-Z в верхнем регистре, цифры, - и _; начало с буквы, до 30 символов (например MILK-001)",IF(SUMPRODUCT(--EXACT('Номенклатура'!$A$6:$A$205,B1771))=0,"Код не найден в номенклатуре",IF(SUMPRODUCT(--EXACT('Номенклатура'!$A$6:$A$205,B1771))&gt;1,"Код повторяется в номенклатуре",IF(ISNA(MATCH(C1771,{"Приход","Расход","Списание","Корректировка остатка"},0)),"Выберите тип операции",IF(NOT(ISNUMBER(D1771)),"Укажите количество",IF(D1771=0,"Количество не может быть 0",IF(AND(C1771&lt;&gt;"Корректировка остатка",D1771&lt;0),"Для этого типа количество положительное",IF(NOT(ISNUMBER('Номенклатура'!$C$2)),"Укажите дату начала учёта",IF(A1771&lt;INT('Номенклатура'!$C$2),"Раньше даты начала учёта: НЕ учтено",IF(AND(C1771="Корректировка остатка",TRIM(G1771)=""),"Учтено: добавьте пояснение","ОК")))))))))))))</f>
        <v/>
      </c>
    </row>
    <row r="1772" spans="1:9" x14ac:dyDescent="0.25">
      <c r="A1772" s="16"/>
      <c r="B1772" s="13"/>
      <c r="C1772" s="13"/>
      <c r="D1772" s="14"/>
      <c r="E1772" s="17" t="str">
        <f>IF(OR(B1772="",SUMPRODUCT(--EXACT('Номенклатура'!$A$6:$A$205,B1772))&lt;&gt;1),"",INDEX('Номенклатура'!$D$6:$D$205,SUMPRODUCT(EXACT('Номенклатура'!$A$6:$A$205,B1772)*(ROW('Номенклатура'!$A$6:$A$205)-5)))&amp;"")</f>
        <v/>
      </c>
      <c r="F1772" s="18" t="str">
        <f>IF(OR(I1772="ОК",I1772="Учтено: добавьте пояснение"),IF(C1772="Приход",D1772,IF(C1772="Корректировка остатка",D1772,-D1772)),"")</f>
        <v/>
      </c>
      <c r="G1772" s="13"/>
      <c r="H1772" s="15" t="str">
        <f>IF(OR(B1772="",SUMPRODUCT(--EXACT('Номенклатура'!$A$6:$A$205,B1772))&lt;&gt;1),"",INDEX('Номенклатура'!$B$6:$B$205,SUMPRODUCT(EXACT('Номенклатура'!$A$6:$A$205,B1772)*(ROW('Номенклатура'!$A$6:$A$205)-5)))&amp;"")</f>
        <v/>
      </c>
      <c r="I1772" s="15" t="str">
        <f>IF(COUNTA(A1772:D1772,G1772)=0,"",IF(NOT(ISNUMBER(A1772)),"Укажите дату",IF(B1772="","Укажите код",IF(NOT(AND(ISTEXT(B1772),LEN(B1772)&gt;0,LEN(B1772)&lt;=30,ISNUMBER(FIND(LEFT(B1772,1),"ABCDEFGHIJKLMNOPQRSTUVWXYZ")),SUMPRODUCT((MID(B1772,{1,2,3,4,5,6,7,8,9,10,11,12,13,14,15,16,17,18,19,20,21,22,23,24,25,26,27,28,29,30},1)&lt;&gt;"")*ISERROR(FIND(MID(B1772,{1,2,3,4,5,6,7,8,9,10,11,12,13,14,15,16,17,18,19,20,21,22,23,24,25,26,27,28,29,30},1),"ABCDEFGHIJKLMNOPQRSTUVWXYZ0123456789-_")))=0,ISERROR(VALUE(B1772)))),"Недопустимый код: только латинские буквы A-Z в верхнем регистре, цифры, - и _; начало с буквы, до 30 символов (например MILK-001)",IF(SUMPRODUCT(--EXACT('Номенклатура'!$A$6:$A$205,B1772))=0,"Код не найден в номенклатуре",IF(SUMPRODUCT(--EXACT('Номенклатура'!$A$6:$A$205,B1772))&gt;1,"Код повторяется в номенклатуре",IF(ISNA(MATCH(C1772,{"Приход","Расход","Списание","Корректировка остатка"},0)),"Выберите тип операции",IF(NOT(ISNUMBER(D1772)),"Укажите количество",IF(D1772=0,"Количество не может быть 0",IF(AND(C1772&lt;&gt;"Корректировка остатка",D1772&lt;0),"Для этого типа количество положительное",IF(NOT(ISNUMBER('Номенклатура'!$C$2)),"Укажите дату начала учёта",IF(A1772&lt;INT('Номенклатура'!$C$2),"Раньше даты начала учёта: НЕ учтено",IF(AND(C1772="Корректировка остатка",TRIM(G1772)=""),"Учтено: добавьте пояснение","ОК")))))))))))))</f>
        <v/>
      </c>
    </row>
    <row r="1773" spans="1:9" x14ac:dyDescent="0.25">
      <c r="A1773" s="16"/>
      <c r="B1773" s="13"/>
      <c r="C1773" s="13"/>
      <c r="D1773" s="14"/>
      <c r="E1773" s="17" t="str">
        <f>IF(OR(B1773="",SUMPRODUCT(--EXACT('Номенклатура'!$A$6:$A$205,B1773))&lt;&gt;1),"",INDEX('Номенклатура'!$D$6:$D$205,SUMPRODUCT(EXACT('Номенклатура'!$A$6:$A$205,B1773)*(ROW('Номенклатура'!$A$6:$A$205)-5)))&amp;"")</f>
        <v/>
      </c>
      <c r="F1773" s="18" t="str">
        <f>IF(OR(I1773="ОК",I1773="Учтено: добавьте пояснение"),IF(C1773="Приход",D1773,IF(C1773="Корректировка остатка",D1773,-D1773)),"")</f>
        <v/>
      </c>
      <c r="G1773" s="13"/>
      <c r="H1773" s="15" t="str">
        <f>IF(OR(B1773="",SUMPRODUCT(--EXACT('Номенклатура'!$A$6:$A$205,B1773))&lt;&gt;1),"",INDEX('Номенклатура'!$B$6:$B$205,SUMPRODUCT(EXACT('Номенклатура'!$A$6:$A$205,B1773)*(ROW('Номенклатура'!$A$6:$A$205)-5)))&amp;"")</f>
        <v/>
      </c>
      <c r="I1773" s="15" t="str">
        <f>IF(COUNTA(A1773:D1773,G1773)=0,"",IF(NOT(ISNUMBER(A1773)),"Укажите дату",IF(B1773="","Укажите код",IF(NOT(AND(ISTEXT(B1773),LEN(B1773)&gt;0,LEN(B1773)&lt;=30,ISNUMBER(FIND(LEFT(B1773,1),"ABCDEFGHIJKLMNOPQRSTUVWXYZ")),SUMPRODUCT((MID(B1773,{1,2,3,4,5,6,7,8,9,10,11,12,13,14,15,16,17,18,19,20,21,22,23,24,25,26,27,28,29,30},1)&lt;&gt;"")*ISERROR(FIND(MID(B1773,{1,2,3,4,5,6,7,8,9,10,11,12,13,14,15,16,17,18,19,20,21,22,23,24,25,26,27,28,29,30},1),"ABCDEFGHIJKLMNOPQRSTUVWXYZ0123456789-_")))=0,ISERROR(VALUE(B1773)))),"Недопустимый код: только латинские буквы A-Z в верхнем регистре, цифры, - и _; начало с буквы, до 30 символов (например MILK-001)",IF(SUMPRODUCT(--EXACT('Номенклатура'!$A$6:$A$205,B1773))=0,"Код не найден в номенклатуре",IF(SUMPRODUCT(--EXACT('Номенклатура'!$A$6:$A$205,B1773))&gt;1,"Код повторяется в номенклатуре",IF(ISNA(MATCH(C1773,{"Приход","Расход","Списание","Корректировка остатка"},0)),"Выберите тип операции",IF(NOT(ISNUMBER(D1773)),"Укажите количество",IF(D1773=0,"Количество не может быть 0",IF(AND(C1773&lt;&gt;"Корректировка остатка",D1773&lt;0),"Для этого типа количество положительное",IF(NOT(ISNUMBER('Номенклатура'!$C$2)),"Укажите дату начала учёта",IF(A1773&lt;INT('Номенклатура'!$C$2),"Раньше даты начала учёта: НЕ учтено",IF(AND(C1773="Корректировка остатка",TRIM(G1773)=""),"Учтено: добавьте пояснение","ОК")))))))))))))</f>
        <v/>
      </c>
    </row>
    <row r="1774" spans="1:9" x14ac:dyDescent="0.25">
      <c r="A1774" s="16"/>
      <c r="B1774" s="13"/>
      <c r="C1774" s="13"/>
      <c r="D1774" s="14"/>
      <c r="E1774" s="17" t="str">
        <f>IF(OR(B1774="",SUMPRODUCT(--EXACT('Номенклатура'!$A$6:$A$205,B1774))&lt;&gt;1),"",INDEX('Номенклатура'!$D$6:$D$205,SUMPRODUCT(EXACT('Номенклатура'!$A$6:$A$205,B1774)*(ROW('Номенклатура'!$A$6:$A$205)-5)))&amp;"")</f>
        <v/>
      </c>
      <c r="F1774" s="18" t="str">
        <f>IF(OR(I1774="ОК",I1774="Учтено: добавьте пояснение"),IF(C1774="Приход",D1774,IF(C1774="Корректировка остатка",D1774,-D1774)),"")</f>
        <v/>
      </c>
      <c r="G1774" s="13"/>
      <c r="H1774" s="15" t="str">
        <f>IF(OR(B1774="",SUMPRODUCT(--EXACT('Номенклатура'!$A$6:$A$205,B1774))&lt;&gt;1),"",INDEX('Номенклатура'!$B$6:$B$205,SUMPRODUCT(EXACT('Номенклатура'!$A$6:$A$205,B1774)*(ROW('Номенклатура'!$A$6:$A$205)-5)))&amp;"")</f>
        <v/>
      </c>
      <c r="I1774" s="15" t="str">
        <f>IF(COUNTA(A1774:D1774,G1774)=0,"",IF(NOT(ISNUMBER(A1774)),"Укажите дату",IF(B1774="","Укажите код",IF(NOT(AND(ISTEXT(B1774),LEN(B1774)&gt;0,LEN(B1774)&lt;=30,ISNUMBER(FIND(LEFT(B1774,1),"ABCDEFGHIJKLMNOPQRSTUVWXYZ")),SUMPRODUCT((MID(B1774,{1,2,3,4,5,6,7,8,9,10,11,12,13,14,15,16,17,18,19,20,21,22,23,24,25,26,27,28,29,30},1)&lt;&gt;"")*ISERROR(FIND(MID(B1774,{1,2,3,4,5,6,7,8,9,10,11,12,13,14,15,16,17,18,19,20,21,22,23,24,25,26,27,28,29,30},1),"ABCDEFGHIJKLMNOPQRSTUVWXYZ0123456789-_")))=0,ISERROR(VALUE(B1774)))),"Недопустимый код: только латинские буквы A-Z в верхнем регистре, цифры, - и _; начало с буквы, до 30 символов (например MILK-001)",IF(SUMPRODUCT(--EXACT('Номенклатура'!$A$6:$A$205,B1774))=0,"Код не найден в номенклатуре",IF(SUMPRODUCT(--EXACT('Номенклатура'!$A$6:$A$205,B1774))&gt;1,"Код повторяется в номенклатуре",IF(ISNA(MATCH(C1774,{"Приход","Расход","Списание","Корректировка остатка"},0)),"Выберите тип операции",IF(NOT(ISNUMBER(D1774)),"Укажите количество",IF(D1774=0,"Количество не может быть 0",IF(AND(C1774&lt;&gt;"Корректировка остатка",D1774&lt;0),"Для этого типа количество положительное",IF(NOT(ISNUMBER('Номенклатура'!$C$2)),"Укажите дату начала учёта",IF(A1774&lt;INT('Номенклатура'!$C$2),"Раньше даты начала учёта: НЕ учтено",IF(AND(C1774="Корректировка остатка",TRIM(G1774)=""),"Учтено: добавьте пояснение","ОК")))))))))))))</f>
        <v/>
      </c>
    </row>
    <row r="1775" spans="1:9" x14ac:dyDescent="0.25">
      <c r="A1775" s="16"/>
      <c r="B1775" s="13"/>
      <c r="C1775" s="13"/>
      <c r="D1775" s="14"/>
      <c r="E1775" s="17" t="str">
        <f>IF(OR(B1775="",SUMPRODUCT(--EXACT('Номенклатура'!$A$6:$A$205,B1775))&lt;&gt;1),"",INDEX('Номенклатура'!$D$6:$D$205,SUMPRODUCT(EXACT('Номенклатура'!$A$6:$A$205,B1775)*(ROW('Номенклатура'!$A$6:$A$205)-5)))&amp;"")</f>
        <v/>
      </c>
      <c r="F1775" s="18" t="str">
        <f>IF(OR(I1775="ОК",I1775="Учтено: добавьте пояснение"),IF(C1775="Приход",D1775,IF(C1775="Корректировка остатка",D1775,-D1775)),"")</f>
        <v/>
      </c>
      <c r="G1775" s="13"/>
      <c r="H1775" s="15" t="str">
        <f>IF(OR(B1775="",SUMPRODUCT(--EXACT('Номенклатура'!$A$6:$A$205,B1775))&lt;&gt;1),"",INDEX('Номенклатура'!$B$6:$B$205,SUMPRODUCT(EXACT('Номенклатура'!$A$6:$A$205,B1775)*(ROW('Номенклатура'!$A$6:$A$205)-5)))&amp;"")</f>
        <v/>
      </c>
      <c r="I1775" s="15" t="str">
        <f>IF(COUNTA(A1775:D1775,G1775)=0,"",IF(NOT(ISNUMBER(A1775)),"Укажите дату",IF(B1775="","Укажите код",IF(NOT(AND(ISTEXT(B1775),LEN(B1775)&gt;0,LEN(B1775)&lt;=30,ISNUMBER(FIND(LEFT(B1775,1),"ABCDEFGHIJKLMNOPQRSTUVWXYZ")),SUMPRODUCT((MID(B1775,{1,2,3,4,5,6,7,8,9,10,11,12,13,14,15,16,17,18,19,20,21,22,23,24,25,26,27,28,29,30},1)&lt;&gt;"")*ISERROR(FIND(MID(B1775,{1,2,3,4,5,6,7,8,9,10,11,12,13,14,15,16,17,18,19,20,21,22,23,24,25,26,27,28,29,30},1),"ABCDEFGHIJKLMNOPQRSTUVWXYZ0123456789-_")))=0,ISERROR(VALUE(B1775)))),"Недопустимый код: только латинские буквы A-Z в верхнем регистре, цифры, - и _; начало с буквы, до 30 символов (например MILK-001)",IF(SUMPRODUCT(--EXACT('Номенклатура'!$A$6:$A$205,B1775))=0,"Код не найден в номенклатуре",IF(SUMPRODUCT(--EXACT('Номенклатура'!$A$6:$A$205,B1775))&gt;1,"Код повторяется в номенклатуре",IF(ISNA(MATCH(C1775,{"Приход","Расход","Списание","Корректировка остатка"},0)),"Выберите тип операции",IF(NOT(ISNUMBER(D1775)),"Укажите количество",IF(D1775=0,"Количество не может быть 0",IF(AND(C1775&lt;&gt;"Корректировка остатка",D1775&lt;0),"Для этого типа количество положительное",IF(NOT(ISNUMBER('Номенклатура'!$C$2)),"Укажите дату начала учёта",IF(A1775&lt;INT('Номенклатура'!$C$2),"Раньше даты начала учёта: НЕ учтено",IF(AND(C1775="Корректировка остатка",TRIM(G1775)=""),"Учтено: добавьте пояснение","ОК")))))))))))))</f>
        <v/>
      </c>
    </row>
    <row r="1776" spans="1:9" x14ac:dyDescent="0.25">
      <c r="A1776" s="16"/>
      <c r="B1776" s="13"/>
      <c r="C1776" s="13"/>
      <c r="D1776" s="14"/>
      <c r="E1776" s="17" t="str">
        <f>IF(OR(B1776="",SUMPRODUCT(--EXACT('Номенклатура'!$A$6:$A$205,B1776))&lt;&gt;1),"",INDEX('Номенклатура'!$D$6:$D$205,SUMPRODUCT(EXACT('Номенклатура'!$A$6:$A$205,B1776)*(ROW('Номенклатура'!$A$6:$A$205)-5)))&amp;"")</f>
        <v/>
      </c>
      <c r="F1776" s="18" t="str">
        <f>IF(OR(I1776="ОК",I1776="Учтено: добавьте пояснение"),IF(C1776="Приход",D1776,IF(C1776="Корректировка остатка",D1776,-D1776)),"")</f>
        <v/>
      </c>
      <c r="G1776" s="13"/>
      <c r="H1776" s="15" t="str">
        <f>IF(OR(B1776="",SUMPRODUCT(--EXACT('Номенклатура'!$A$6:$A$205,B1776))&lt;&gt;1),"",INDEX('Номенклатура'!$B$6:$B$205,SUMPRODUCT(EXACT('Номенклатура'!$A$6:$A$205,B1776)*(ROW('Номенклатура'!$A$6:$A$205)-5)))&amp;"")</f>
        <v/>
      </c>
      <c r="I1776" s="15" t="str">
        <f>IF(COUNTA(A1776:D1776,G1776)=0,"",IF(NOT(ISNUMBER(A1776)),"Укажите дату",IF(B1776="","Укажите код",IF(NOT(AND(ISTEXT(B1776),LEN(B1776)&gt;0,LEN(B1776)&lt;=30,ISNUMBER(FIND(LEFT(B1776,1),"ABCDEFGHIJKLMNOPQRSTUVWXYZ")),SUMPRODUCT((MID(B1776,{1,2,3,4,5,6,7,8,9,10,11,12,13,14,15,16,17,18,19,20,21,22,23,24,25,26,27,28,29,30},1)&lt;&gt;"")*ISERROR(FIND(MID(B1776,{1,2,3,4,5,6,7,8,9,10,11,12,13,14,15,16,17,18,19,20,21,22,23,24,25,26,27,28,29,30},1),"ABCDEFGHIJKLMNOPQRSTUVWXYZ0123456789-_")))=0,ISERROR(VALUE(B1776)))),"Недопустимый код: только латинские буквы A-Z в верхнем регистре, цифры, - и _; начало с буквы, до 30 символов (например MILK-001)",IF(SUMPRODUCT(--EXACT('Номенклатура'!$A$6:$A$205,B1776))=0,"Код не найден в номенклатуре",IF(SUMPRODUCT(--EXACT('Номенклатура'!$A$6:$A$205,B1776))&gt;1,"Код повторяется в номенклатуре",IF(ISNA(MATCH(C1776,{"Приход","Расход","Списание","Корректировка остатка"},0)),"Выберите тип операции",IF(NOT(ISNUMBER(D1776)),"Укажите количество",IF(D1776=0,"Количество не может быть 0",IF(AND(C1776&lt;&gt;"Корректировка остатка",D1776&lt;0),"Для этого типа количество положительное",IF(NOT(ISNUMBER('Номенклатура'!$C$2)),"Укажите дату начала учёта",IF(A1776&lt;INT('Номенклатура'!$C$2),"Раньше даты начала учёта: НЕ учтено",IF(AND(C1776="Корректировка остатка",TRIM(G1776)=""),"Учтено: добавьте пояснение","ОК")))))))))))))</f>
        <v/>
      </c>
    </row>
    <row r="1777" spans="1:9" x14ac:dyDescent="0.25">
      <c r="A1777" s="16"/>
      <c r="B1777" s="13"/>
      <c r="C1777" s="13"/>
      <c r="D1777" s="14"/>
      <c r="E1777" s="17" t="str">
        <f>IF(OR(B1777="",SUMPRODUCT(--EXACT('Номенклатура'!$A$6:$A$205,B1777))&lt;&gt;1),"",INDEX('Номенклатура'!$D$6:$D$205,SUMPRODUCT(EXACT('Номенклатура'!$A$6:$A$205,B1777)*(ROW('Номенклатура'!$A$6:$A$205)-5)))&amp;"")</f>
        <v/>
      </c>
      <c r="F1777" s="18" t="str">
        <f>IF(OR(I1777="ОК",I1777="Учтено: добавьте пояснение"),IF(C1777="Приход",D1777,IF(C1777="Корректировка остатка",D1777,-D1777)),"")</f>
        <v/>
      </c>
      <c r="G1777" s="13"/>
      <c r="H1777" s="15" t="str">
        <f>IF(OR(B1777="",SUMPRODUCT(--EXACT('Номенклатура'!$A$6:$A$205,B1777))&lt;&gt;1),"",INDEX('Номенклатура'!$B$6:$B$205,SUMPRODUCT(EXACT('Номенклатура'!$A$6:$A$205,B1777)*(ROW('Номенклатура'!$A$6:$A$205)-5)))&amp;"")</f>
        <v/>
      </c>
      <c r="I1777" s="15" t="str">
        <f>IF(COUNTA(A1777:D1777,G1777)=0,"",IF(NOT(ISNUMBER(A1777)),"Укажите дату",IF(B1777="","Укажите код",IF(NOT(AND(ISTEXT(B1777),LEN(B1777)&gt;0,LEN(B1777)&lt;=30,ISNUMBER(FIND(LEFT(B1777,1),"ABCDEFGHIJKLMNOPQRSTUVWXYZ")),SUMPRODUCT((MID(B1777,{1,2,3,4,5,6,7,8,9,10,11,12,13,14,15,16,17,18,19,20,21,22,23,24,25,26,27,28,29,30},1)&lt;&gt;"")*ISERROR(FIND(MID(B1777,{1,2,3,4,5,6,7,8,9,10,11,12,13,14,15,16,17,18,19,20,21,22,23,24,25,26,27,28,29,30},1),"ABCDEFGHIJKLMNOPQRSTUVWXYZ0123456789-_")))=0,ISERROR(VALUE(B1777)))),"Недопустимый код: только латинские буквы A-Z в верхнем регистре, цифры, - и _; начало с буквы, до 30 символов (например MILK-001)",IF(SUMPRODUCT(--EXACT('Номенклатура'!$A$6:$A$205,B1777))=0,"Код не найден в номенклатуре",IF(SUMPRODUCT(--EXACT('Номенклатура'!$A$6:$A$205,B1777))&gt;1,"Код повторяется в номенклатуре",IF(ISNA(MATCH(C1777,{"Приход","Расход","Списание","Корректировка остатка"},0)),"Выберите тип операции",IF(NOT(ISNUMBER(D1777)),"Укажите количество",IF(D1777=0,"Количество не может быть 0",IF(AND(C1777&lt;&gt;"Корректировка остатка",D1777&lt;0),"Для этого типа количество положительное",IF(NOT(ISNUMBER('Номенклатура'!$C$2)),"Укажите дату начала учёта",IF(A1777&lt;INT('Номенклатура'!$C$2),"Раньше даты начала учёта: НЕ учтено",IF(AND(C1777="Корректировка остатка",TRIM(G1777)=""),"Учтено: добавьте пояснение","ОК")))))))))))))</f>
        <v/>
      </c>
    </row>
    <row r="1778" spans="1:9" x14ac:dyDescent="0.25">
      <c r="A1778" s="16"/>
      <c r="B1778" s="13"/>
      <c r="C1778" s="13"/>
      <c r="D1778" s="14"/>
      <c r="E1778" s="17" t="str">
        <f>IF(OR(B1778="",SUMPRODUCT(--EXACT('Номенклатура'!$A$6:$A$205,B1778))&lt;&gt;1),"",INDEX('Номенклатура'!$D$6:$D$205,SUMPRODUCT(EXACT('Номенклатура'!$A$6:$A$205,B1778)*(ROW('Номенклатура'!$A$6:$A$205)-5)))&amp;"")</f>
        <v/>
      </c>
      <c r="F1778" s="18" t="str">
        <f>IF(OR(I1778="ОК",I1778="Учтено: добавьте пояснение"),IF(C1778="Приход",D1778,IF(C1778="Корректировка остатка",D1778,-D1778)),"")</f>
        <v/>
      </c>
      <c r="G1778" s="13"/>
      <c r="H1778" s="15" t="str">
        <f>IF(OR(B1778="",SUMPRODUCT(--EXACT('Номенклатура'!$A$6:$A$205,B1778))&lt;&gt;1),"",INDEX('Номенклатура'!$B$6:$B$205,SUMPRODUCT(EXACT('Номенклатура'!$A$6:$A$205,B1778)*(ROW('Номенклатура'!$A$6:$A$205)-5)))&amp;"")</f>
        <v/>
      </c>
      <c r="I1778" s="15" t="str">
        <f>IF(COUNTA(A1778:D1778,G1778)=0,"",IF(NOT(ISNUMBER(A1778)),"Укажите дату",IF(B1778="","Укажите код",IF(NOT(AND(ISTEXT(B1778),LEN(B1778)&gt;0,LEN(B1778)&lt;=30,ISNUMBER(FIND(LEFT(B1778,1),"ABCDEFGHIJKLMNOPQRSTUVWXYZ")),SUMPRODUCT((MID(B1778,{1,2,3,4,5,6,7,8,9,10,11,12,13,14,15,16,17,18,19,20,21,22,23,24,25,26,27,28,29,30},1)&lt;&gt;"")*ISERROR(FIND(MID(B1778,{1,2,3,4,5,6,7,8,9,10,11,12,13,14,15,16,17,18,19,20,21,22,23,24,25,26,27,28,29,30},1),"ABCDEFGHIJKLMNOPQRSTUVWXYZ0123456789-_")))=0,ISERROR(VALUE(B1778)))),"Недопустимый код: только латинские буквы A-Z в верхнем регистре, цифры, - и _; начало с буквы, до 30 символов (например MILK-001)",IF(SUMPRODUCT(--EXACT('Номенклатура'!$A$6:$A$205,B1778))=0,"Код не найден в номенклатуре",IF(SUMPRODUCT(--EXACT('Номенклатура'!$A$6:$A$205,B1778))&gt;1,"Код повторяется в номенклатуре",IF(ISNA(MATCH(C1778,{"Приход","Расход","Списание","Корректировка остатка"},0)),"Выберите тип операции",IF(NOT(ISNUMBER(D1778)),"Укажите количество",IF(D1778=0,"Количество не может быть 0",IF(AND(C1778&lt;&gt;"Корректировка остатка",D1778&lt;0),"Для этого типа количество положительное",IF(NOT(ISNUMBER('Номенклатура'!$C$2)),"Укажите дату начала учёта",IF(A1778&lt;INT('Номенклатура'!$C$2),"Раньше даты начала учёта: НЕ учтено",IF(AND(C1778="Корректировка остатка",TRIM(G1778)=""),"Учтено: добавьте пояснение","ОК")))))))))))))</f>
        <v/>
      </c>
    </row>
    <row r="1779" spans="1:9" x14ac:dyDescent="0.25">
      <c r="A1779" s="16"/>
      <c r="B1779" s="13"/>
      <c r="C1779" s="13"/>
      <c r="D1779" s="14"/>
      <c r="E1779" s="17" t="str">
        <f>IF(OR(B1779="",SUMPRODUCT(--EXACT('Номенклатура'!$A$6:$A$205,B1779))&lt;&gt;1),"",INDEX('Номенклатура'!$D$6:$D$205,SUMPRODUCT(EXACT('Номенклатура'!$A$6:$A$205,B1779)*(ROW('Номенклатура'!$A$6:$A$205)-5)))&amp;"")</f>
        <v/>
      </c>
      <c r="F1779" s="18" t="str">
        <f>IF(OR(I1779="ОК",I1779="Учтено: добавьте пояснение"),IF(C1779="Приход",D1779,IF(C1779="Корректировка остатка",D1779,-D1779)),"")</f>
        <v/>
      </c>
      <c r="G1779" s="13"/>
      <c r="H1779" s="15" t="str">
        <f>IF(OR(B1779="",SUMPRODUCT(--EXACT('Номенклатура'!$A$6:$A$205,B1779))&lt;&gt;1),"",INDEX('Номенклатура'!$B$6:$B$205,SUMPRODUCT(EXACT('Номенклатура'!$A$6:$A$205,B1779)*(ROW('Номенклатура'!$A$6:$A$205)-5)))&amp;"")</f>
        <v/>
      </c>
      <c r="I1779" s="15" t="str">
        <f>IF(COUNTA(A1779:D1779,G1779)=0,"",IF(NOT(ISNUMBER(A1779)),"Укажите дату",IF(B1779="","Укажите код",IF(NOT(AND(ISTEXT(B1779),LEN(B1779)&gt;0,LEN(B1779)&lt;=30,ISNUMBER(FIND(LEFT(B1779,1),"ABCDEFGHIJKLMNOPQRSTUVWXYZ")),SUMPRODUCT((MID(B1779,{1,2,3,4,5,6,7,8,9,10,11,12,13,14,15,16,17,18,19,20,21,22,23,24,25,26,27,28,29,30},1)&lt;&gt;"")*ISERROR(FIND(MID(B1779,{1,2,3,4,5,6,7,8,9,10,11,12,13,14,15,16,17,18,19,20,21,22,23,24,25,26,27,28,29,30},1),"ABCDEFGHIJKLMNOPQRSTUVWXYZ0123456789-_")))=0,ISERROR(VALUE(B1779)))),"Недопустимый код: только латинские буквы A-Z в верхнем регистре, цифры, - и _; начало с буквы, до 30 символов (например MILK-001)",IF(SUMPRODUCT(--EXACT('Номенклатура'!$A$6:$A$205,B1779))=0,"Код не найден в номенклатуре",IF(SUMPRODUCT(--EXACT('Номенклатура'!$A$6:$A$205,B1779))&gt;1,"Код повторяется в номенклатуре",IF(ISNA(MATCH(C1779,{"Приход","Расход","Списание","Корректировка остатка"},0)),"Выберите тип операции",IF(NOT(ISNUMBER(D1779)),"Укажите количество",IF(D1779=0,"Количество не может быть 0",IF(AND(C1779&lt;&gt;"Корректировка остатка",D1779&lt;0),"Для этого типа количество положительное",IF(NOT(ISNUMBER('Номенклатура'!$C$2)),"Укажите дату начала учёта",IF(A1779&lt;INT('Номенклатура'!$C$2),"Раньше даты начала учёта: НЕ учтено",IF(AND(C1779="Корректировка остатка",TRIM(G1779)=""),"Учтено: добавьте пояснение","ОК")))))))))))))</f>
        <v/>
      </c>
    </row>
    <row r="1780" spans="1:9" x14ac:dyDescent="0.25">
      <c r="A1780" s="16"/>
      <c r="B1780" s="13"/>
      <c r="C1780" s="13"/>
      <c r="D1780" s="14"/>
      <c r="E1780" s="17" t="str">
        <f>IF(OR(B1780="",SUMPRODUCT(--EXACT('Номенклатура'!$A$6:$A$205,B1780))&lt;&gt;1),"",INDEX('Номенклатура'!$D$6:$D$205,SUMPRODUCT(EXACT('Номенклатура'!$A$6:$A$205,B1780)*(ROW('Номенклатура'!$A$6:$A$205)-5)))&amp;"")</f>
        <v/>
      </c>
      <c r="F1780" s="18" t="str">
        <f>IF(OR(I1780="ОК",I1780="Учтено: добавьте пояснение"),IF(C1780="Приход",D1780,IF(C1780="Корректировка остатка",D1780,-D1780)),"")</f>
        <v/>
      </c>
      <c r="G1780" s="13"/>
      <c r="H1780" s="15" t="str">
        <f>IF(OR(B1780="",SUMPRODUCT(--EXACT('Номенклатура'!$A$6:$A$205,B1780))&lt;&gt;1),"",INDEX('Номенклатура'!$B$6:$B$205,SUMPRODUCT(EXACT('Номенклатура'!$A$6:$A$205,B1780)*(ROW('Номенклатура'!$A$6:$A$205)-5)))&amp;"")</f>
        <v/>
      </c>
      <c r="I1780" s="15" t="str">
        <f>IF(COUNTA(A1780:D1780,G1780)=0,"",IF(NOT(ISNUMBER(A1780)),"Укажите дату",IF(B1780="","Укажите код",IF(NOT(AND(ISTEXT(B1780),LEN(B1780)&gt;0,LEN(B1780)&lt;=30,ISNUMBER(FIND(LEFT(B1780,1),"ABCDEFGHIJKLMNOPQRSTUVWXYZ")),SUMPRODUCT((MID(B1780,{1,2,3,4,5,6,7,8,9,10,11,12,13,14,15,16,17,18,19,20,21,22,23,24,25,26,27,28,29,30},1)&lt;&gt;"")*ISERROR(FIND(MID(B1780,{1,2,3,4,5,6,7,8,9,10,11,12,13,14,15,16,17,18,19,20,21,22,23,24,25,26,27,28,29,30},1),"ABCDEFGHIJKLMNOPQRSTUVWXYZ0123456789-_")))=0,ISERROR(VALUE(B1780)))),"Недопустимый код: только латинские буквы A-Z в верхнем регистре, цифры, - и _; начало с буквы, до 30 символов (например MILK-001)",IF(SUMPRODUCT(--EXACT('Номенклатура'!$A$6:$A$205,B1780))=0,"Код не найден в номенклатуре",IF(SUMPRODUCT(--EXACT('Номенклатура'!$A$6:$A$205,B1780))&gt;1,"Код повторяется в номенклатуре",IF(ISNA(MATCH(C1780,{"Приход","Расход","Списание","Корректировка остатка"},0)),"Выберите тип операции",IF(NOT(ISNUMBER(D1780)),"Укажите количество",IF(D1780=0,"Количество не может быть 0",IF(AND(C1780&lt;&gt;"Корректировка остатка",D1780&lt;0),"Для этого типа количество положительное",IF(NOT(ISNUMBER('Номенклатура'!$C$2)),"Укажите дату начала учёта",IF(A1780&lt;INT('Номенклатура'!$C$2),"Раньше даты начала учёта: НЕ учтено",IF(AND(C1780="Корректировка остатка",TRIM(G1780)=""),"Учтено: добавьте пояснение","ОК")))))))))))))</f>
        <v/>
      </c>
    </row>
    <row r="1781" spans="1:9" x14ac:dyDescent="0.25">
      <c r="A1781" s="16"/>
      <c r="B1781" s="13"/>
      <c r="C1781" s="13"/>
      <c r="D1781" s="14"/>
      <c r="E1781" s="17" t="str">
        <f>IF(OR(B1781="",SUMPRODUCT(--EXACT('Номенклатура'!$A$6:$A$205,B1781))&lt;&gt;1),"",INDEX('Номенклатура'!$D$6:$D$205,SUMPRODUCT(EXACT('Номенклатура'!$A$6:$A$205,B1781)*(ROW('Номенклатура'!$A$6:$A$205)-5)))&amp;"")</f>
        <v/>
      </c>
      <c r="F1781" s="18" t="str">
        <f>IF(OR(I1781="ОК",I1781="Учтено: добавьте пояснение"),IF(C1781="Приход",D1781,IF(C1781="Корректировка остатка",D1781,-D1781)),"")</f>
        <v/>
      </c>
      <c r="G1781" s="13"/>
      <c r="H1781" s="15" t="str">
        <f>IF(OR(B1781="",SUMPRODUCT(--EXACT('Номенклатура'!$A$6:$A$205,B1781))&lt;&gt;1),"",INDEX('Номенклатура'!$B$6:$B$205,SUMPRODUCT(EXACT('Номенклатура'!$A$6:$A$205,B1781)*(ROW('Номенклатура'!$A$6:$A$205)-5)))&amp;"")</f>
        <v/>
      </c>
      <c r="I1781" s="15" t="str">
        <f>IF(COUNTA(A1781:D1781,G1781)=0,"",IF(NOT(ISNUMBER(A1781)),"Укажите дату",IF(B1781="","Укажите код",IF(NOT(AND(ISTEXT(B1781),LEN(B1781)&gt;0,LEN(B1781)&lt;=30,ISNUMBER(FIND(LEFT(B1781,1),"ABCDEFGHIJKLMNOPQRSTUVWXYZ")),SUMPRODUCT((MID(B1781,{1,2,3,4,5,6,7,8,9,10,11,12,13,14,15,16,17,18,19,20,21,22,23,24,25,26,27,28,29,30},1)&lt;&gt;"")*ISERROR(FIND(MID(B1781,{1,2,3,4,5,6,7,8,9,10,11,12,13,14,15,16,17,18,19,20,21,22,23,24,25,26,27,28,29,30},1),"ABCDEFGHIJKLMNOPQRSTUVWXYZ0123456789-_")))=0,ISERROR(VALUE(B1781)))),"Недопустимый код: только латинские буквы A-Z в верхнем регистре, цифры, - и _; начало с буквы, до 30 символов (например MILK-001)",IF(SUMPRODUCT(--EXACT('Номенклатура'!$A$6:$A$205,B1781))=0,"Код не найден в номенклатуре",IF(SUMPRODUCT(--EXACT('Номенклатура'!$A$6:$A$205,B1781))&gt;1,"Код повторяется в номенклатуре",IF(ISNA(MATCH(C1781,{"Приход","Расход","Списание","Корректировка остатка"},0)),"Выберите тип операции",IF(NOT(ISNUMBER(D1781)),"Укажите количество",IF(D1781=0,"Количество не может быть 0",IF(AND(C1781&lt;&gt;"Корректировка остатка",D1781&lt;0),"Для этого типа количество положительное",IF(NOT(ISNUMBER('Номенклатура'!$C$2)),"Укажите дату начала учёта",IF(A1781&lt;INT('Номенклатура'!$C$2),"Раньше даты начала учёта: НЕ учтено",IF(AND(C1781="Корректировка остатка",TRIM(G1781)=""),"Учтено: добавьте пояснение","ОК")))))))))))))</f>
        <v/>
      </c>
    </row>
    <row r="1782" spans="1:9" x14ac:dyDescent="0.25">
      <c r="A1782" s="16"/>
      <c r="B1782" s="13"/>
      <c r="C1782" s="13"/>
      <c r="D1782" s="14"/>
      <c r="E1782" s="17" t="str">
        <f>IF(OR(B1782="",SUMPRODUCT(--EXACT('Номенклатура'!$A$6:$A$205,B1782))&lt;&gt;1),"",INDEX('Номенклатура'!$D$6:$D$205,SUMPRODUCT(EXACT('Номенклатура'!$A$6:$A$205,B1782)*(ROW('Номенклатура'!$A$6:$A$205)-5)))&amp;"")</f>
        <v/>
      </c>
      <c r="F1782" s="18" t="str">
        <f>IF(OR(I1782="ОК",I1782="Учтено: добавьте пояснение"),IF(C1782="Приход",D1782,IF(C1782="Корректировка остатка",D1782,-D1782)),"")</f>
        <v/>
      </c>
      <c r="G1782" s="13"/>
      <c r="H1782" s="15" t="str">
        <f>IF(OR(B1782="",SUMPRODUCT(--EXACT('Номенклатура'!$A$6:$A$205,B1782))&lt;&gt;1),"",INDEX('Номенклатура'!$B$6:$B$205,SUMPRODUCT(EXACT('Номенклатура'!$A$6:$A$205,B1782)*(ROW('Номенклатура'!$A$6:$A$205)-5)))&amp;"")</f>
        <v/>
      </c>
      <c r="I1782" s="15" t="str">
        <f>IF(COUNTA(A1782:D1782,G1782)=0,"",IF(NOT(ISNUMBER(A1782)),"Укажите дату",IF(B1782="","Укажите код",IF(NOT(AND(ISTEXT(B1782),LEN(B1782)&gt;0,LEN(B1782)&lt;=30,ISNUMBER(FIND(LEFT(B1782,1),"ABCDEFGHIJKLMNOPQRSTUVWXYZ")),SUMPRODUCT((MID(B1782,{1,2,3,4,5,6,7,8,9,10,11,12,13,14,15,16,17,18,19,20,21,22,23,24,25,26,27,28,29,30},1)&lt;&gt;"")*ISERROR(FIND(MID(B1782,{1,2,3,4,5,6,7,8,9,10,11,12,13,14,15,16,17,18,19,20,21,22,23,24,25,26,27,28,29,30},1),"ABCDEFGHIJKLMNOPQRSTUVWXYZ0123456789-_")))=0,ISERROR(VALUE(B1782)))),"Недопустимый код: только латинские буквы A-Z в верхнем регистре, цифры, - и _; начало с буквы, до 30 символов (например MILK-001)",IF(SUMPRODUCT(--EXACT('Номенклатура'!$A$6:$A$205,B1782))=0,"Код не найден в номенклатуре",IF(SUMPRODUCT(--EXACT('Номенклатура'!$A$6:$A$205,B1782))&gt;1,"Код повторяется в номенклатуре",IF(ISNA(MATCH(C1782,{"Приход","Расход","Списание","Корректировка остатка"},0)),"Выберите тип операции",IF(NOT(ISNUMBER(D1782)),"Укажите количество",IF(D1782=0,"Количество не может быть 0",IF(AND(C1782&lt;&gt;"Корректировка остатка",D1782&lt;0),"Для этого типа количество положительное",IF(NOT(ISNUMBER('Номенклатура'!$C$2)),"Укажите дату начала учёта",IF(A1782&lt;INT('Номенклатура'!$C$2),"Раньше даты начала учёта: НЕ учтено",IF(AND(C1782="Корректировка остатка",TRIM(G1782)=""),"Учтено: добавьте пояснение","ОК")))))))))))))</f>
        <v/>
      </c>
    </row>
    <row r="1783" spans="1:9" x14ac:dyDescent="0.25">
      <c r="A1783" s="16"/>
      <c r="B1783" s="13"/>
      <c r="C1783" s="13"/>
      <c r="D1783" s="14"/>
      <c r="E1783" s="17" t="str">
        <f>IF(OR(B1783="",SUMPRODUCT(--EXACT('Номенклатура'!$A$6:$A$205,B1783))&lt;&gt;1),"",INDEX('Номенклатура'!$D$6:$D$205,SUMPRODUCT(EXACT('Номенклатура'!$A$6:$A$205,B1783)*(ROW('Номенклатура'!$A$6:$A$205)-5)))&amp;"")</f>
        <v/>
      </c>
      <c r="F1783" s="18" t="str">
        <f>IF(OR(I1783="ОК",I1783="Учтено: добавьте пояснение"),IF(C1783="Приход",D1783,IF(C1783="Корректировка остатка",D1783,-D1783)),"")</f>
        <v/>
      </c>
      <c r="G1783" s="13"/>
      <c r="H1783" s="15" t="str">
        <f>IF(OR(B1783="",SUMPRODUCT(--EXACT('Номенклатура'!$A$6:$A$205,B1783))&lt;&gt;1),"",INDEX('Номенклатура'!$B$6:$B$205,SUMPRODUCT(EXACT('Номенклатура'!$A$6:$A$205,B1783)*(ROW('Номенклатура'!$A$6:$A$205)-5)))&amp;"")</f>
        <v/>
      </c>
      <c r="I1783" s="15" t="str">
        <f>IF(COUNTA(A1783:D1783,G1783)=0,"",IF(NOT(ISNUMBER(A1783)),"Укажите дату",IF(B1783="","Укажите код",IF(NOT(AND(ISTEXT(B1783),LEN(B1783)&gt;0,LEN(B1783)&lt;=30,ISNUMBER(FIND(LEFT(B1783,1),"ABCDEFGHIJKLMNOPQRSTUVWXYZ")),SUMPRODUCT((MID(B1783,{1,2,3,4,5,6,7,8,9,10,11,12,13,14,15,16,17,18,19,20,21,22,23,24,25,26,27,28,29,30},1)&lt;&gt;"")*ISERROR(FIND(MID(B1783,{1,2,3,4,5,6,7,8,9,10,11,12,13,14,15,16,17,18,19,20,21,22,23,24,25,26,27,28,29,30},1),"ABCDEFGHIJKLMNOPQRSTUVWXYZ0123456789-_")))=0,ISERROR(VALUE(B1783)))),"Недопустимый код: только латинские буквы A-Z в верхнем регистре, цифры, - и _; начало с буквы, до 30 символов (например MILK-001)",IF(SUMPRODUCT(--EXACT('Номенклатура'!$A$6:$A$205,B1783))=0,"Код не найден в номенклатуре",IF(SUMPRODUCT(--EXACT('Номенклатура'!$A$6:$A$205,B1783))&gt;1,"Код повторяется в номенклатуре",IF(ISNA(MATCH(C1783,{"Приход","Расход","Списание","Корректировка остатка"},0)),"Выберите тип операции",IF(NOT(ISNUMBER(D1783)),"Укажите количество",IF(D1783=0,"Количество не может быть 0",IF(AND(C1783&lt;&gt;"Корректировка остатка",D1783&lt;0),"Для этого типа количество положительное",IF(NOT(ISNUMBER('Номенклатура'!$C$2)),"Укажите дату начала учёта",IF(A1783&lt;INT('Номенклатура'!$C$2),"Раньше даты начала учёта: НЕ учтено",IF(AND(C1783="Корректировка остатка",TRIM(G1783)=""),"Учтено: добавьте пояснение","ОК")))))))))))))</f>
        <v/>
      </c>
    </row>
    <row r="1784" spans="1:9" x14ac:dyDescent="0.25">
      <c r="A1784" s="16"/>
      <c r="B1784" s="13"/>
      <c r="C1784" s="13"/>
      <c r="D1784" s="14"/>
      <c r="E1784" s="17" t="str">
        <f>IF(OR(B1784="",SUMPRODUCT(--EXACT('Номенклатура'!$A$6:$A$205,B1784))&lt;&gt;1),"",INDEX('Номенклатура'!$D$6:$D$205,SUMPRODUCT(EXACT('Номенклатура'!$A$6:$A$205,B1784)*(ROW('Номенклатура'!$A$6:$A$205)-5)))&amp;"")</f>
        <v/>
      </c>
      <c r="F1784" s="18" t="str">
        <f>IF(OR(I1784="ОК",I1784="Учтено: добавьте пояснение"),IF(C1784="Приход",D1784,IF(C1784="Корректировка остатка",D1784,-D1784)),"")</f>
        <v/>
      </c>
      <c r="G1784" s="13"/>
      <c r="H1784" s="15" t="str">
        <f>IF(OR(B1784="",SUMPRODUCT(--EXACT('Номенклатура'!$A$6:$A$205,B1784))&lt;&gt;1),"",INDEX('Номенклатура'!$B$6:$B$205,SUMPRODUCT(EXACT('Номенклатура'!$A$6:$A$205,B1784)*(ROW('Номенклатура'!$A$6:$A$205)-5)))&amp;"")</f>
        <v/>
      </c>
      <c r="I1784" s="15" t="str">
        <f>IF(COUNTA(A1784:D1784,G1784)=0,"",IF(NOT(ISNUMBER(A1784)),"Укажите дату",IF(B1784="","Укажите код",IF(NOT(AND(ISTEXT(B1784),LEN(B1784)&gt;0,LEN(B1784)&lt;=30,ISNUMBER(FIND(LEFT(B1784,1),"ABCDEFGHIJKLMNOPQRSTUVWXYZ")),SUMPRODUCT((MID(B1784,{1,2,3,4,5,6,7,8,9,10,11,12,13,14,15,16,17,18,19,20,21,22,23,24,25,26,27,28,29,30},1)&lt;&gt;"")*ISERROR(FIND(MID(B1784,{1,2,3,4,5,6,7,8,9,10,11,12,13,14,15,16,17,18,19,20,21,22,23,24,25,26,27,28,29,30},1),"ABCDEFGHIJKLMNOPQRSTUVWXYZ0123456789-_")))=0,ISERROR(VALUE(B1784)))),"Недопустимый код: только латинские буквы A-Z в верхнем регистре, цифры, - и _; начало с буквы, до 30 символов (например MILK-001)",IF(SUMPRODUCT(--EXACT('Номенклатура'!$A$6:$A$205,B1784))=0,"Код не найден в номенклатуре",IF(SUMPRODUCT(--EXACT('Номенклатура'!$A$6:$A$205,B1784))&gt;1,"Код повторяется в номенклатуре",IF(ISNA(MATCH(C1784,{"Приход","Расход","Списание","Корректировка остатка"},0)),"Выберите тип операции",IF(NOT(ISNUMBER(D1784)),"Укажите количество",IF(D1784=0,"Количество не может быть 0",IF(AND(C1784&lt;&gt;"Корректировка остатка",D1784&lt;0),"Для этого типа количество положительное",IF(NOT(ISNUMBER('Номенклатура'!$C$2)),"Укажите дату начала учёта",IF(A1784&lt;INT('Номенклатура'!$C$2),"Раньше даты начала учёта: НЕ учтено",IF(AND(C1784="Корректировка остатка",TRIM(G1784)=""),"Учтено: добавьте пояснение","ОК")))))))))))))</f>
        <v/>
      </c>
    </row>
    <row r="1785" spans="1:9" x14ac:dyDescent="0.25">
      <c r="A1785" s="16"/>
      <c r="B1785" s="13"/>
      <c r="C1785" s="13"/>
      <c r="D1785" s="14"/>
      <c r="E1785" s="17" t="str">
        <f>IF(OR(B1785="",SUMPRODUCT(--EXACT('Номенклатура'!$A$6:$A$205,B1785))&lt;&gt;1),"",INDEX('Номенклатура'!$D$6:$D$205,SUMPRODUCT(EXACT('Номенклатура'!$A$6:$A$205,B1785)*(ROW('Номенклатура'!$A$6:$A$205)-5)))&amp;"")</f>
        <v/>
      </c>
      <c r="F1785" s="18" t="str">
        <f>IF(OR(I1785="ОК",I1785="Учтено: добавьте пояснение"),IF(C1785="Приход",D1785,IF(C1785="Корректировка остатка",D1785,-D1785)),"")</f>
        <v/>
      </c>
      <c r="G1785" s="13"/>
      <c r="H1785" s="15" t="str">
        <f>IF(OR(B1785="",SUMPRODUCT(--EXACT('Номенклатура'!$A$6:$A$205,B1785))&lt;&gt;1),"",INDEX('Номенклатура'!$B$6:$B$205,SUMPRODUCT(EXACT('Номенклатура'!$A$6:$A$205,B1785)*(ROW('Номенклатура'!$A$6:$A$205)-5)))&amp;"")</f>
        <v/>
      </c>
      <c r="I1785" s="15" t="str">
        <f>IF(COUNTA(A1785:D1785,G1785)=0,"",IF(NOT(ISNUMBER(A1785)),"Укажите дату",IF(B1785="","Укажите код",IF(NOT(AND(ISTEXT(B1785),LEN(B1785)&gt;0,LEN(B1785)&lt;=30,ISNUMBER(FIND(LEFT(B1785,1),"ABCDEFGHIJKLMNOPQRSTUVWXYZ")),SUMPRODUCT((MID(B1785,{1,2,3,4,5,6,7,8,9,10,11,12,13,14,15,16,17,18,19,20,21,22,23,24,25,26,27,28,29,30},1)&lt;&gt;"")*ISERROR(FIND(MID(B1785,{1,2,3,4,5,6,7,8,9,10,11,12,13,14,15,16,17,18,19,20,21,22,23,24,25,26,27,28,29,30},1),"ABCDEFGHIJKLMNOPQRSTUVWXYZ0123456789-_")))=0,ISERROR(VALUE(B1785)))),"Недопустимый код: только латинские буквы A-Z в верхнем регистре, цифры, - и _; начало с буквы, до 30 символов (например MILK-001)",IF(SUMPRODUCT(--EXACT('Номенклатура'!$A$6:$A$205,B1785))=0,"Код не найден в номенклатуре",IF(SUMPRODUCT(--EXACT('Номенклатура'!$A$6:$A$205,B1785))&gt;1,"Код повторяется в номенклатуре",IF(ISNA(MATCH(C1785,{"Приход","Расход","Списание","Корректировка остатка"},0)),"Выберите тип операции",IF(NOT(ISNUMBER(D1785)),"Укажите количество",IF(D1785=0,"Количество не может быть 0",IF(AND(C1785&lt;&gt;"Корректировка остатка",D1785&lt;0),"Для этого типа количество положительное",IF(NOT(ISNUMBER('Номенклатура'!$C$2)),"Укажите дату начала учёта",IF(A1785&lt;INT('Номенклатура'!$C$2),"Раньше даты начала учёта: НЕ учтено",IF(AND(C1785="Корректировка остатка",TRIM(G1785)=""),"Учтено: добавьте пояснение","ОК")))))))))))))</f>
        <v/>
      </c>
    </row>
    <row r="1786" spans="1:9" x14ac:dyDescent="0.25">
      <c r="A1786" s="16"/>
      <c r="B1786" s="13"/>
      <c r="C1786" s="13"/>
      <c r="D1786" s="14"/>
      <c r="E1786" s="17" t="str">
        <f>IF(OR(B1786="",SUMPRODUCT(--EXACT('Номенклатура'!$A$6:$A$205,B1786))&lt;&gt;1),"",INDEX('Номенклатура'!$D$6:$D$205,SUMPRODUCT(EXACT('Номенклатура'!$A$6:$A$205,B1786)*(ROW('Номенклатура'!$A$6:$A$205)-5)))&amp;"")</f>
        <v/>
      </c>
      <c r="F1786" s="18" t="str">
        <f>IF(OR(I1786="ОК",I1786="Учтено: добавьте пояснение"),IF(C1786="Приход",D1786,IF(C1786="Корректировка остатка",D1786,-D1786)),"")</f>
        <v/>
      </c>
      <c r="G1786" s="13"/>
      <c r="H1786" s="15" t="str">
        <f>IF(OR(B1786="",SUMPRODUCT(--EXACT('Номенклатура'!$A$6:$A$205,B1786))&lt;&gt;1),"",INDEX('Номенклатура'!$B$6:$B$205,SUMPRODUCT(EXACT('Номенклатура'!$A$6:$A$205,B1786)*(ROW('Номенклатура'!$A$6:$A$205)-5)))&amp;"")</f>
        <v/>
      </c>
      <c r="I1786" s="15" t="str">
        <f>IF(COUNTA(A1786:D1786,G1786)=0,"",IF(NOT(ISNUMBER(A1786)),"Укажите дату",IF(B1786="","Укажите код",IF(NOT(AND(ISTEXT(B1786),LEN(B1786)&gt;0,LEN(B1786)&lt;=30,ISNUMBER(FIND(LEFT(B1786,1),"ABCDEFGHIJKLMNOPQRSTUVWXYZ")),SUMPRODUCT((MID(B1786,{1,2,3,4,5,6,7,8,9,10,11,12,13,14,15,16,17,18,19,20,21,22,23,24,25,26,27,28,29,30},1)&lt;&gt;"")*ISERROR(FIND(MID(B1786,{1,2,3,4,5,6,7,8,9,10,11,12,13,14,15,16,17,18,19,20,21,22,23,24,25,26,27,28,29,30},1),"ABCDEFGHIJKLMNOPQRSTUVWXYZ0123456789-_")))=0,ISERROR(VALUE(B1786)))),"Недопустимый код: только латинские буквы A-Z в верхнем регистре, цифры, - и _; начало с буквы, до 30 символов (например MILK-001)",IF(SUMPRODUCT(--EXACT('Номенклатура'!$A$6:$A$205,B1786))=0,"Код не найден в номенклатуре",IF(SUMPRODUCT(--EXACT('Номенклатура'!$A$6:$A$205,B1786))&gt;1,"Код повторяется в номенклатуре",IF(ISNA(MATCH(C1786,{"Приход","Расход","Списание","Корректировка остатка"},0)),"Выберите тип операции",IF(NOT(ISNUMBER(D1786)),"Укажите количество",IF(D1786=0,"Количество не может быть 0",IF(AND(C1786&lt;&gt;"Корректировка остатка",D1786&lt;0),"Для этого типа количество положительное",IF(NOT(ISNUMBER('Номенклатура'!$C$2)),"Укажите дату начала учёта",IF(A1786&lt;INT('Номенклатура'!$C$2),"Раньше даты начала учёта: НЕ учтено",IF(AND(C1786="Корректировка остатка",TRIM(G1786)=""),"Учтено: добавьте пояснение","ОК")))))))))))))</f>
        <v/>
      </c>
    </row>
    <row r="1787" spans="1:9" x14ac:dyDescent="0.25">
      <c r="A1787" s="16"/>
      <c r="B1787" s="13"/>
      <c r="C1787" s="13"/>
      <c r="D1787" s="14"/>
      <c r="E1787" s="17" t="str">
        <f>IF(OR(B1787="",SUMPRODUCT(--EXACT('Номенклатура'!$A$6:$A$205,B1787))&lt;&gt;1),"",INDEX('Номенклатура'!$D$6:$D$205,SUMPRODUCT(EXACT('Номенклатура'!$A$6:$A$205,B1787)*(ROW('Номенклатура'!$A$6:$A$205)-5)))&amp;"")</f>
        <v/>
      </c>
      <c r="F1787" s="18" t="str">
        <f>IF(OR(I1787="ОК",I1787="Учтено: добавьте пояснение"),IF(C1787="Приход",D1787,IF(C1787="Корректировка остатка",D1787,-D1787)),"")</f>
        <v/>
      </c>
      <c r="G1787" s="13"/>
      <c r="H1787" s="15" t="str">
        <f>IF(OR(B1787="",SUMPRODUCT(--EXACT('Номенклатура'!$A$6:$A$205,B1787))&lt;&gt;1),"",INDEX('Номенклатура'!$B$6:$B$205,SUMPRODUCT(EXACT('Номенклатура'!$A$6:$A$205,B1787)*(ROW('Номенклатура'!$A$6:$A$205)-5)))&amp;"")</f>
        <v/>
      </c>
      <c r="I1787" s="15" t="str">
        <f>IF(COUNTA(A1787:D1787,G1787)=0,"",IF(NOT(ISNUMBER(A1787)),"Укажите дату",IF(B1787="","Укажите код",IF(NOT(AND(ISTEXT(B1787),LEN(B1787)&gt;0,LEN(B1787)&lt;=30,ISNUMBER(FIND(LEFT(B1787,1),"ABCDEFGHIJKLMNOPQRSTUVWXYZ")),SUMPRODUCT((MID(B1787,{1,2,3,4,5,6,7,8,9,10,11,12,13,14,15,16,17,18,19,20,21,22,23,24,25,26,27,28,29,30},1)&lt;&gt;"")*ISERROR(FIND(MID(B1787,{1,2,3,4,5,6,7,8,9,10,11,12,13,14,15,16,17,18,19,20,21,22,23,24,25,26,27,28,29,30},1),"ABCDEFGHIJKLMNOPQRSTUVWXYZ0123456789-_")))=0,ISERROR(VALUE(B1787)))),"Недопустимый код: только латинские буквы A-Z в верхнем регистре, цифры, - и _; начало с буквы, до 30 символов (например MILK-001)",IF(SUMPRODUCT(--EXACT('Номенклатура'!$A$6:$A$205,B1787))=0,"Код не найден в номенклатуре",IF(SUMPRODUCT(--EXACT('Номенклатура'!$A$6:$A$205,B1787))&gt;1,"Код повторяется в номенклатуре",IF(ISNA(MATCH(C1787,{"Приход","Расход","Списание","Корректировка остатка"},0)),"Выберите тип операции",IF(NOT(ISNUMBER(D1787)),"Укажите количество",IF(D1787=0,"Количество не может быть 0",IF(AND(C1787&lt;&gt;"Корректировка остатка",D1787&lt;0),"Для этого типа количество положительное",IF(NOT(ISNUMBER('Номенклатура'!$C$2)),"Укажите дату начала учёта",IF(A1787&lt;INT('Номенклатура'!$C$2),"Раньше даты начала учёта: НЕ учтено",IF(AND(C1787="Корректировка остатка",TRIM(G1787)=""),"Учтено: добавьте пояснение","ОК")))))))))))))</f>
        <v/>
      </c>
    </row>
    <row r="1788" spans="1:9" x14ac:dyDescent="0.25">
      <c r="A1788" s="16"/>
      <c r="B1788" s="13"/>
      <c r="C1788" s="13"/>
      <c r="D1788" s="14"/>
      <c r="E1788" s="17" t="str">
        <f>IF(OR(B1788="",SUMPRODUCT(--EXACT('Номенклатура'!$A$6:$A$205,B1788))&lt;&gt;1),"",INDEX('Номенклатура'!$D$6:$D$205,SUMPRODUCT(EXACT('Номенклатура'!$A$6:$A$205,B1788)*(ROW('Номенклатура'!$A$6:$A$205)-5)))&amp;"")</f>
        <v/>
      </c>
      <c r="F1788" s="18" t="str">
        <f>IF(OR(I1788="ОК",I1788="Учтено: добавьте пояснение"),IF(C1788="Приход",D1788,IF(C1788="Корректировка остатка",D1788,-D1788)),"")</f>
        <v/>
      </c>
      <c r="G1788" s="13"/>
      <c r="H1788" s="15" t="str">
        <f>IF(OR(B1788="",SUMPRODUCT(--EXACT('Номенклатура'!$A$6:$A$205,B1788))&lt;&gt;1),"",INDEX('Номенклатура'!$B$6:$B$205,SUMPRODUCT(EXACT('Номенклатура'!$A$6:$A$205,B1788)*(ROW('Номенклатура'!$A$6:$A$205)-5)))&amp;"")</f>
        <v/>
      </c>
      <c r="I1788" s="15" t="str">
        <f>IF(COUNTA(A1788:D1788,G1788)=0,"",IF(NOT(ISNUMBER(A1788)),"Укажите дату",IF(B1788="","Укажите код",IF(NOT(AND(ISTEXT(B1788),LEN(B1788)&gt;0,LEN(B1788)&lt;=30,ISNUMBER(FIND(LEFT(B1788,1),"ABCDEFGHIJKLMNOPQRSTUVWXYZ")),SUMPRODUCT((MID(B1788,{1,2,3,4,5,6,7,8,9,10,11,12,13,14,15,16,17,18,19,20,21,22,23,24,25,26,27,28,29,30},1)&lt;&gt;"")*ISERROR(FIND(MID(B1788,{1,2,3,4,5,6,7,8,9,10,11,12,13,14,15,16,17,18,19,20,21,22,23,24,25,26,27,28,29,30},1),"ABCDEFGHIJKLMNOPQRSTUVWXYZ0123456789-_")))=0,ISERROR(VALUE(B1788)))),"Недопустимый код: только латинские буквы A-Z в верхнем регистре, цифры, - и _; начало с буквы, до 30 символов (например MILK-001)",IF(SUMPRODUCT(--EXACT('Номенклатура'!$A$6:$A$205,B1788))=0,"Код не найден в номенклатуре",IF(SUMPRODUCT(--EXACT('Номенклатура'!$A$6:$A$205,B1788))&gt;1,"Код повторяется в номенклатуре",IF(ISNA(MATCH(C1788,{"Приход","Расход","Списание","Корректировка остатка"},0)),"Выберите тип операции",IF(NOT(ISNUMBER(D1788)),"Укажите количество",IF(D1788=0,"Количество не может быть 0",IF(AND(C1788&lt;&gt;"Корректировка остатка",D1788&lt;0),"Для этого типа количество положительное",IF(NOT(ISNUMBER('Номенклатура'!$C$2)),"Укажите дату начала учёта",IF(A1788&lt;INT('Номенклатура'!$C$2),"Раньше даты начала учёта: НЕ учтено",IF(AND(C1788="Корректировка остатка",TRIM(G1788)=""),"Учтено: добавьте пояснение","ОК")))))))))))))</f>
        <v/>
      </c>
    </row>
    <row r="1789" spans="1:9" x14ac:dyDescent="0.25">
      <c r="A1789" s="16"/>
      <c r="B1789" s="13"/>
      <c r="C1789" s="13"/>
      <c r="D1789" s="14"/>
      <c r="E1789" s="17" t="str">
        <f>IF(OR(B1789="",SUMPRODUCT(--EXACT('Номенклатура'!$A$6:$A$205,B1789))&lt;&gt;1),"",INDEX('Номенклатура'!$D$6:$D$205,SUMPRODUCT(EXACT('Номенклатура'!$A$6:$A$205,B1789)*(ROW('Номенклатура'!$A$6:$A$205)-5)))&amp;"")</f>
        <v/>
      </c>
      <c r="F1789" s="18" t="str">
        <f>IF(OR(I1789="ОК",I1789="Учтено: добавьте пояснение"),IF(C1789="Приход",D1789,IF(C1789="Корректировка остатка",D1789,-D1789)),"")</f>
        <v/>
      </c>
      <c r="G1789" s="13"/>
      <c r="H1789" s="15" t="str">
        <f>IF(OR(B1789="",SUMPRODUCT(--EXACT('Номенклатура'!$A$6:$A$205,B1789))&lt;&gt;1),"",INDEX('Номенклатура'!$B$6:$B$205,SUMPRODUCT(EXACT('Номенклатура'!$A$6:$A$205,B1789)*(ROW('Номенклатура'!$A$6:$A$205)-5)))&amp;"")</f>
        <v/>
      </c>
      <c r="I1789" s="15" t="str">
        <f>IF(COUNTA(A1789:D1789,G1789)=0,"",IF(NOT(ISNUMBER(A1789)),"Укажите дату",IF(B1789="","Укажите код",IF(NOT(AND(ISTEXT(B1789),LEN(B1789)&gt;0,LEN(B1789)&lt;=30,ISNUMBER(FIND(LEFT(B1789,1),"ABCDEFGHIJKLMNOPQRSTUVWXYZ")),SUMPRODUCT((MID(B1789,{1,2,3,4,5,6,7,8,9,10,11,12,13,14,15,16,17,18,19,20,21,22,23,24,25,26,27,28,29,30},1)&lt;&gt;"")*ISERROR(FIND(MID(B1789,{1,2,3,4,5,6,7,8,9,10,11,12,13,14,15,16,17,18,19,20,21,22,23,24,25,26,27,28,29,30},1),"ABCDEFGHIJKLMNOPQRSTUVWXYZ0123456789-_")))=0,ISERROR(VALUE(B1789)))),"Недопустимый код: только латинские буквы A-Z в верхнем регистре, цифры, - и _; начало с буквы, до 30 символов (например MILK-001)",IF(SUMPRODUCT(--EXACT('Номенклатура'!$A$6:$A$205,B1789))=0,"Код не найден в номенклатуре",IF(SUMPRODUCT(--EXACT('Номенклатура'!$A$6:$A$205,B1789))&gt;1,"Код повторяется в номенклатуре",IF(ISNA(MATCH(C1789,{"Приход","Расход","Списание","Корректировка остатка"},0)),"Выберите тип операции",IF(NOT(ISNUMBER(D1789)),"Укажите количество",IF(D1789=0,"Количество не может быть 0",IF(AND(C1789&lt;&gt;"Корректировка остатка",D1789&lt;0),"Для этого типа количество положительное",IF(NOT(ISNUMBER('Номенклатура'!$C$2)),"Укажите дату начала учёта",IF(A1789&lt;INT('Номенклатура'!$C$2),"Раньше даты начала учёта: НЕ учтено",IF(AND(C1789="Корректировка остатка",TRIM(G1789)=""),"Учтено: добавьте пояснение","ОК")))))))))))))</f>
        <v/>
      </c>
    </row>
    <row r="1790" spans="1:9" x14ac:dyDescent="0.25">
      <c r="A1790" s="16"/>
      <c r="B1790" s="13"/>
      <c r="C1790" s="13"/>
      <c r="D1790" s="14"/>
      <c r="E1790" s="17" t="str">
        <f>IF(OR(B1790="",SUMPRODUCT(--EXACT('Номенклатура'!$A$6:$A$205,B1790))&lt;&gt;1),"",INDEX('Номенклатура'!$D$6:$D$205,SUMPRODUCT(EXACT('Номенклатура'!$A$6:$A$205,B1790)*(ROW('Номенклатура'!$A$6:$A$205)-5)))&amp;"")</f>
        <v/>
      </c>
      <c r="F1790" s="18" t="str">
        <f>IF(OR(I1790="ОК",I1790="Учтено: добавьте пояснение"),IF(C1790="Приход",D1790,IF(C1790="Корректировка остатка",D1790,-D1790)),"")</f>
        <v/>
      </c>
      <c r="G1790" s="13"/>
      <c r="H1790" s="15" t="str">
        <f>IF(OR(B1790="",SUMPRODUCT(--EXACT('Номенклатура'!$A$6:$A$205,B1790))&lt;&gt;1),"",INDEX('Номенклатура'!$B$6:$B$205,SUMPRODUCT(EXACT('Номенклатура'!$A$6:$A$205,B1790)*(ROW('Номенклатура'!$A$6:$A$205)-5)))&amp;"")</f>
        <v/>
      </c>
      <c r="I1790" s="15" t="str">
        <f>IF(COUNTA(A1790:D1790,G1790)=0,"",IF(NOT(ISNUMBER(A1790)),"Укажите дату",IF(B1790="","Укажите код",IF(NOT(AND(ISTEXT(B1790),LEN(B1790)&gt;0,LEN(B1790)&lt;=30,ISNUMBER(FIND(LEFT(B1790,1),"ABCDEFGHIJKLMNOPQRSTUVWXYZ")),SUMPRODUCT((MID(B1790,{1,2,3,4,5,6,7,8,9,10,11,12,13,14,15,16,17,18,19,20,21,22,23,24,25,26,27,28,29,30},1)&lt;&gt;"")*ISERROR(FIND(MID(B1790,{1,2,3,4,5,6,7,8,9,10,11,12,13,14,15,16,17,18,19,20,21,22,23,24,25,26,27,28,29,30},1),"ABCDEFGHIJKLMNOPQRSTUVWXYZ0123456789-_")))=0,ISERROR(VALUE(B1790)))),"Недопустимый код: только латинские буквы A-Z в верхнем регистре, цифры, - и _; начало с буквы, до 30 символов (например MILK-001)",IF(SUMPRODUCT(--EXACT('Номенклатура'!$A$6:$A$205,B1790))=0,"Код не найден в номенклатуре",IF(SUMPRODUCT(--EXACT('Номенклатура'!$A$6:$A$205,B1790))&gt;1,"Код повторяется в номенклатуре",IF(ISNA(MATCH(C1790,{"Приход","Расход","Списание","Корректировка остатка"},0)),"Выберите тип операции",IF(NOT(ISNUMBER(D1790)),"Укажите количество",IF(D1790=0,"Количество не может быть 0",IF(AND(C1790&lt;&gt;"Корректировка остатка",D1790&lt;0),"Для этого типа количество положительное",IF(NOT(ISNUMBER('Номенклатура'!$C$2)),"Укажите дату начала учёта",IF(A1790&lt;INT('Номенклатура'!$C$2),"Раньше даты начала учёта: НЕ учтено",IF(AND(C1790="Корректировка остатка",TRIM(G1790)=""),"Учтено: добавьте пояснение","ОК")))))))))))))</f>
        <v/>
      </c>
    </row>
    <row r="1791" spans="1:9" x14ac:dyDescent="0.25">
      <c r="A1791" s="16"/>
      <c r="B1791" s="13"/>
      <c r="C1791" s="13"/>
      <c r="D1791" s="14"/>
      <c r="E1791" s="17" t="str">
        <f>IF(OR(B1791="",SUMPRODUCT(--EXACT('Номенклатура'!$A$6:$A$205,B1791))&lt;&gt;1),"",INDEX('Номенклатура'!$D$6:$D$205,SUMPRODUCT(EXACT('Номенклатура'!$A$6:$A$205,B1791)*(ROW('Номенклатура'!$A$6:$A$205)-5)))&amp;"")</f>
        <v/>
      </c>
      <c r="F1791" s="18" t="str">
        <f>IF(OR(I1791="ОК",I1791="Учтено: добавьте пояснение"),IF(C1791="Приход",D1791,IF(C1791="Корректировка остатка",D1791,-D1791)),"")</f>
        <v/>
      </c>
      <c r="G1791" s="13"/>
      <c r="H1791" s="15" t="str">
        <f>IF(OR(B1791="",SUMPRODUCT(--EXACT('Номенклатура'!$A$6:$A$205,B1791))&lt;&gt;1),"",INDEX('Номенклатура'!$B$6:$B$205,SUMPRODUCT(EXACT('Номенклатура'!$A$6:$A$205,B1791)*(ROW('Номенклатура'!$A$6:$A$205)-5)))&amp;"")</f>
        <v/>
      </c>
      <c r="I1791" s="15" t="str">
        <f>IF(COUNTA(A1791:D1791,G1791)=0,"",IF(NOT(ISNUMBER(A1791)),"Укажите дату",IF(B1791="","Укажите код",IF(NOT(AND(ISTEXT(B1791),LEN(B1791)&gt;0,LEN(B1791)&lt;=30,ISNUMBER(FIND(LEFT(B1791,1),"ABCDEFGHIJKLMNOPQRSTUVWXYZ")),SUMPRODUCT((MID(B1791,{1,2,3,4,5,6,7,8,9,10,11,12,13,14,15,16,17,18,19,20,21,22,23,24,25,26,27,28,29,30},1)&lt;&gt;"")*ISERROR(FIND(MID(B1791,{1,2,3,4,5,6,7,8,9,10,11,12,13,14,15,16,17,18,19,20,21,22,23,24,25,26,27,28,29,30},1),"ABCDEFGHIJKLMNOPQRSTUVWXYZ0123456789-_")))=0,ISERROR(VALUE(B1791)))),"Недопустимый код: только латинские буквы A-Z в верхнем регистре, цифры, - и _; начало с буквы, до 30 символов (например MILK-001)",IF(SUMPRODUCT(--EXACT('Номенклатура'!$A$6:$A$205,B1791))=0,"Код не найден в номенклатуре",IF(SUMPRODUCT(--EXACT('Номенклатура'!$A$6:$A$205,B1791))&gt;1,"Код повторяется в номенклатуре",IF(ISNA(MATCH(C1791,{"Приход","Расход","Списание","Корректировка остатка"},0)),"Выберите тип операции",IF(NOT(ISNUMBER(D1791)),"Укажите количество",IF(D1791=0,"Количество не может быть 0",IF(AND(C1791&lt;&gt;"Корректировка остатка",D1791&lt;0),"Для этого типа количество положительное",IF(NOT(ISNUMBER('Номенклатура'!$C$2)),"Укажите дату начала учёта",IF(A1791&lt;INT('Номенклатура'!$C$2),"Раньше даты начала учёта: НЕ учтено",IF(AND(C1791="Корректировка остатка",TRIM(G1791)=""),"Учтено: добавьте пояснение","ОК")))))))))))))</f>
        <v/>
      </c>
    </row>
    <row r="1792" spans="1:9" x14ac:dyDescent="0.25">
      <c r="A1792" s="16"/>
      <c r="B1792" s="13"/>
      <c r="C1792" s="13"/>
      <c r="D1792" s="14"/>
      <c r="E1792" s="17" t="str">
        <f>IF(OR(B1792="",SUMPRODUCT(--EXACT('Номенклатура'!$A$6:$A$205,B1792))&lt;&gt;1),"",INDEX('Номенклатура'!$D$6:$D$205,SUMPRODUCT(EXACT('Номенклатура'!$A$6:$A$205,B1792)*(ROW('Номенклатура'!$A$6:$A$205)-5)))&amp;"")</f>
        <v/>
      </c>
      <c r="F1792" s="18" t="str">
        <f>IF(OR(I1792="ОК",I1792="Учтено: добавьте пояснение"),IF(C1792="Приход",D1792,IF(C1792="Корректировка остатка",D1792,-D1792)),"")</f>
        <v/>
      </c>
      <c r="G1792" s="13"/>
      <c r="H1792" s="15" t="str">
        <f>IF(OR(B1792="",SUMPRODUCT(--EXACT('Номенклатура'!$A$6:$A$205,B1792))&lt;&gt;1),"",INDEX('Номенклатура'!$B$6:$B$205,SUMPRODUCT(EXACT('Номенклатура'!$A$6:$A$205,B1792)*(ROW('Номенклатура'!$A$6:$A$205)-5)))&amp;"")</f>
        <v/>
      </c>
      <c r="I1792" s="15" t="str">
        <f>IF(COUNTA(A1792:D1792,G1792)=0,"",IF(NOT(ISNUMBER(A1792)),"Укажите дату",IF(B1792="","Укажите код",IF(NOT(AND(ISTEXT(B1792),LEN(B1792)&gt;0,LEN(B1792)&lt;=30,ISNUMBER(FIND(LEFT(B1792,1),"ABCDEFGHIJKLMNOPQRSTUVWXYZ")),SUMPRODUCT((MID(B1792,{1,2,3,4,5,6,7,8,9,10,11,12,13,14,15,16,17,18,19,20,21,22,23,24,25,26,27,28,29,30},1)&lt;&gt;"")*ISERROR(FIND(MID(B1792,{1,2,3,4,5,6,7,8,9,10,11,12,13,14,15,16,17,18,19,20,21,22,23,24,25,26,27,28,29,30},1),"ABCDEFGHIJKLMNOPQRSTUVWXYZ0123456789-_")))=0,ISERROR(VALUE(B1792)))),"Недопустимый код: только латинские буквы A-Z в верхнем регистре, цифры, - и _; начало с буквы, до 30 символов (например MILK-001)",IF(SUMPRODUCT(--EXACT('Номенклатура'!$A$6:$A$205,B1792))=0,"Код не найден в номенклатуре",IF(SUMPRODUCT(--EXACT('Номенклатура'!$A$6:$A$205,B1792))&gt;1,"Код повторяется в номенклатуре",IF(ISNA(MATCH(C1792,{"Приход","Расход","Списание","Корректировка остатка"},0)),"Выберите тип операции",IF(NOT(ISNUMBER(D1792)),"Укажите количество",IF(D1792=0,"Количество не может быть 0",IF(AND(C1792&lt;&gt;"Корректировка остатка",D1792&lt;0),"Для этого типа количество положительное",IF(NOT(ISNUMBER('Номенклатура'!$C$2)),"Укажите дату начала учёта",IF(A1792&lt;INT('Номенклатура'!$C$2),"Раньше даты начала учёта: НЕ учтено",IF(AND(C1792="Корректировка остатка",TRIM(G1792)=""),"Учтено: добавьте пояснение","ОК")))))))))))))</f>
        <v/>
      </c>
    </row>
    <row r="1793" spans="1:9" x14ac:dyDescent="0.25">
      <c r="A1793" s="16"/>
      <c r="B1793" s="13"/>
      <c r="C1793" s="13"/>
      <c r="D1793" s="14"/>
      <c r="E1793" s="17" t="str">
        <f>IF(OR(B1793="",SUMPRODUCT(--EXACT('Номенклатура'!$A$6:$A$205,B1793))&lt;&gt;1),"",INDEX('Номенклатура'!$D$6:$D$205,SUMPRODUCT(EXACT('Номенклатура'!$A$6:$A$205,B1793)*(ROW('Номенклатура'!$A$6:$A$205)-5)))&amp;"")</f>
        <v/>
      </c>
      <c r="F1793" s="18" t="str">
        <f>IF(OR(I1793="ОК",I1793="Учтено: добавьте пояснение"),IF(C1793="Приход",D1793,IF(C1793="Корректировка остатка",D1793,-D1793)),"")</f>
        <v/>
      </c>
      <c r="G1793" s="13"/>
      <c r="H1793" s="15" t="str">
        <f>IF(OR(B1793="",SUMPRODUCT(--EXACT('Номенклатура'!$A$6:$A$205,B1793))&lt;&gt;1),"",INDEX('Номенклатура'!$B$6:$B$205,SUMPRODUCT(EXACT('Номенклатура'!$A$6:$A$205,B1793)*(ROW('Номенклатура'!$A$6:$A$205)-5)))&amp;"")</f>
        <v/>
      </c>
      <c r="I1793" s="15" t="str">
        <f>IF(COUNTA(A1793:D1793,G1793)=0,"",IF(NOT(ISNUMBER(A1793)),"Укажите дату",IF(B1793="","Укажите код",IF(NOT(AND(ISTEXT(B1793),LEN(B1793)&gt;0,LEN(B1793)&lt;=30,ISNUMBER(FIND(LEFT(B1793,1),"ABCDEFGHIJKLMNOPQRSTUVWXYZ")),SUMPRODUCT((MID(B1793,{1,2,3,4,5,6,7,8,9,10,11,12,13,14,15,16,17,18,19,20,21,22,23,24,25,26,27,28,29,30},1)&lt;&gt;"")*ISERROR(FIND(MID(B1793,{1,2,3,4,5,6,7,8,9,10,11,12,13,14,15,16,17,18,19,20,21,22,23,24,25,26,27,28,29,30},1),"ABCDEFGHIJKLMNOPQRSTUVWXYZ0123456789-_")))=0,ISERROR(VALUE(B1793)))),"Недопустимый код: только латинские буквы A-Z в верхнем регистре, цифры, - и _; начало с буквы, до 30 символов (например MILK-001)",IF(SUMPRODUCT(--EXACT('Номенклатура'!$A$6:$A$205,B1793))=0,"Код не найден в номенклатуре",IF(SUMPRODUCT(--EXACT('Номенклатура'!$A$6:$A$205,B1793))&gt;1,"Код повторяется в номенклатуре",IF(ISNA(MATCH(C1793,{"Приход","Расход","Списание","Корректировка остатка"},0)),"Выберите тип операции",IF(NOT(ISNUMBER(D1793)),"Укажите количество",IF(D1793=0,"Количество не может быть 0",IF(AND(C1793&lt;&gt;"Корректировка остатка",D1793&lt;0),"Для этого типа количество положительное",IF(NOT(ISNUMBER('Номенклатура'!$C$2)),"Укажите дату начала учёта",IF(A1793&lt;INT('Номенклатура'!$C$2),"Раньше даты начала учёта: НЕ учтено",IF(AND(C1793="Корректировка остатка",TRIM(G1793)=""),"Учтено: добавьте пояснение","ОК")))))))))))))</f>
        <v/>
      </c>
    </row>
    <row r="1794" spans="1:9" x14ac:dyDescent="0.25">
      <c r="A1794" s="16"/>
      <c r="B1794" s="13"/>
      <c r="C1794" s="13"/>
      <c r="D1794" s="14"/>
      <c r="E1794" s="17" t="str">
        <f>IF(OR(B1794="",SUMPRODUCT(--EXACT('Номенклатура'!$A$6:$A$205,B1794))&lt;&gt;1),"",INDEX('Номенклатура'!$D$6:$D$205,SUMPRODUCT(EXACT('Номенклатура'!$A$6:$A$205,B1794)*(ROW('Номенклатура'!$A$6:$A$205)-5)))&amp;"")</f>
        <v/>
      </c>
      <c r="F1794" s="18" t="str">
        <f>IF(OR(I1794="ОК",I1794="Учтено: добавьте пояснение"),IF(C1794="Приход",D1794,IF(C1794="Корректировка остатка",D1794,-D1794)),"")</f>
        <v/>
      </c>
      <c r="G1794" s="13"/>
      <c r="H1794" s="15" t="str">
        <f>IF(OR(B1794="",SUMPRODUCT(--EXACT('Номенклатура'!$A$6:$A$205,B1794))&lt;&gt;1),"",INDEX('Номенклатура'!$B$6:$B$205,SUMPRODUCT(EXACT('Номенклатура'!$A$6:$A$205,B1794)*(ROW('Номенклатура'!$A$6:$A$205)-5)))&amp;"")</f>
        <v/>
      </c>
      <c r="I1794" s="15" t="str">
        <f>IF(COUNTA(A1794:D1794,G1794)=0,"",IF(NOT(ISNUMBER(A1794)),"Укажите дату",IF(B1794="","Укажите код",IF(NOT(AND(ISTEXT(B1794),LEN(B1794)&gt;0,LEN(B1794)&lt;=30,ISNUMBER(FIND(LEFT(B1794,1),"ABCDEFGHIJKLMNOPQRSTUVWXYZ")),SUMPRODUCT((MID(B1794,{1,2,3,4,5,6,7,8,9,10,11,12,13,14,15,16,17,18,19,20,21,22,23,24,25,26,27,28,29,30},1)&lt;&gt;"")*ISERROR(FIND(MID(B1794,{1,2,3,4,5,6,7,8,9,10,11,12,13,14,15,16,17,18,19,20,21,22,23,24,25,26,27,28,29,30},1),"ABCDEFGHIJKLMNOPQRSTUVWXYZ0123456789-_")))=0,ISERROR(VALUE(B1794)))),"Недопустимый код: только латинские буквы A-Z в верхнем регистре, цифры, - и _; начало с буквы, до 30 символов (например MILK-001)",IF(SUMPRODUCT(--EXACT('Номенклатура'!$A$6:$A$205,B1794))=0,"Код не найден в номенклатуре",IF(SUMPRODUCT(--EXACT('Номенклатура'!$A$6:$A$205,B1794))&gt;1,"Код повторяется в номенклатуре",IF(ISNA(MATCH(C1794,{"Приход","Расход","Списание","Корректировка остатка"},0)),"Выберите тип операции",IF(NOT(ISNUMBER(D1794)),"Укажите количество",IF(D1794=0,"Количество не может быть 0",IF(AND(C1794&lt;&gt;"Корректировка остатка",D1794&lt;0),"Для этого типа количество положительное",IF(NOT(ISNUMBER('Номенклатура'!$C$2)),"Укажите дату начала учёта",IF(A1794&lt;INT('Номенклатура'!$C$2),"Раньше даты начала учёта: НЕ учтено",IF(AND(C1794="Корректировка остатка",TRIM(G1794)=""),"Учтено: добавьте пояснение","ОК")))))))))))))</f>
        <v/>
      </c>
    </row>
    <row r="1795" spans="1:9" x14ac:dyDescent="0.25">
      <c r="A1795" s="16"/>
      <c r="B1795" s="13"/>
      <c r="C1795" s="13"/>
      <c r="D1795" s="14"/>
      <c r="E1795" s="17" t="str">
        <f>IF(OR(B1795="",SUMPRODUCT(--EXACT('Номенклатура'!$A$6:$A$205,B1795))&lt;&gt;1),"",INDEX('Номенклатура'!$D$6:$D$205,SUMPRODUCT(EXACT('Номенклатура'!$A$6:$A$205,B1795)*(ROW('Номенклатура'!$A$6:$A$205)-5)))&amp;"")</f>
        <v/>
      </c>
      <c r="F1795" s="18" t="str">
        <f>IF(OR(I1795="ОК",I1795="Учтено: добавьте пояснение"),IF(C1795="Приход",D1795,IF(C1795="Корректировка остатка",D1795,-D1795)),"")</f>
        <v/>
      </c>
      <c r="G1795" s="13"/>
      <c r="H1795" s="15" t="str">
        <f>IF(OR(B1795="",SUMPRODUCT(--EXACT('Номенклатура'!$A$6:$A$205,B1795))&lt;&gt;1),"",INDEX('Номенклатура'!$B$6:$B$205,SUMPRODUCT(EXACT('Номенклатура'!$A$6:$A$205,B1795)*(ROW('Номенклатура'!$A$6:$A$205)-5)))&amp;"")</f>
        <v/>
      </c>
      <c r="I1795" s="15" t="str">
        <f>IF(COUNTA(A1795:D1795,G1795)=0,"",IF(NOT(ISNUMBER(A1795)),"Укажите дату",IF(B1795="","Укажите код",IF(NOT(AND(ISTEXT(B1795),LEN(B1795)&gt;0,LEN(B1795)&lt;=30,ISNUMBER(FIND(LEFT(B1795,1),"ABCDEFGHIJKLMNOPQRSTUVWXYZ")),SUMPRODUCT((MID(B1795,{1,2,3,4,5,6,7,8,9,10,11,12,13,14,15,16,17,18,19,20,21,22,23,24,25,26,27,28,29,30},1)&lt;&gt;"")*ISERROR(FIND(MID(B1795,{1,2,3,4,5,6,7,8,9,10,11,12,13,14,15,16,17,18,19,20,21,22,23,24,25,26,27,28,29,30},1),"ABCDEFGHIJKLMNOPQRSTUVWXYZ0123456789-_")))=0,ISERROR(VALUE(B1795)))),"Недопустимый код: только латинские буквы A-Z в верхнем регистре, цифры, - и _; начало с буквы, до 30 символов (например MILK-001)",IF(SUMPRODUCT(--EXACT('Номенклатура'!$A$6:$A$205,B1795))=0,"Код не найден в номенклатуре",IF(SUMPRODUCT(--EXACT('Номенклатура'!$A$6:$A$205,B1795))&gt;1,"Код повторяется в номенклатуре",IF(ISNA(MATCH(C1795,{"Приход","Расход","Списание","Корректировка остатка"},0)),"Выберите тип операции",IF(NOT(ISNUMBER(D1795)),"Укажите количество",IF(D1795=0,"Количество не может быть 0",IF(AND(C1795&lt;&gt;"Корректировка остатка",D1795&lt;0),"Для этого типа количество положительное",IF(NOT(ISNUMBER('Номенклатура'!$C$2)),"Укажите дату начала учёта",IF(A1795&lt;INT('Номенклатура'!$C$2),"Раньше даты начала учёта: НЕ учтено",IF(AND(C1795="Корректировка остатка",TRIM(G1795)=""),"Учтено: добавьте пояснение","ОК")))))))))))))</f>
        <v/>
      </c>
    </row>
    <row r="1796" spans="1:9" x14ac:dyDescent="0.25">
      <c r="A1796" s="16"/>
      <c r="B1796" s="13"/>
      <c r="C1796" s="13"/>
      <c r="D1796" s="14"/>
      <c r="E1796" s="17" t="str">
        <f>IF(OR(B1796="",SUMPRODUCT(--EXACT('Номенклатура'!$A$6:$A$205,B1796))&lt;&gt;1),"",INDEX('Номенклатура'!$D$6:$D$205,SUMPRODUCT(EXACT('Номенклатура'!$A$6:$A$205,B1796)*(ROW('Номенклатура'!$A$6:$A$205)-5)))&amp;"")</f>
        <v/>
      </c>
      <c r="F1796" s="18" t="str">
        <f>IF(OR(I1796="ОК",I1796="Учтено: добавьте пояснение"),IF(C1796="Приход",D1796,IF(C1796="Корректировка остатка",D1796,-D1796)),"")</f>
        <v/>
      </c>
      <c r="G1796" s="13"/>
      <c r="H1796" s="15" t="str">
        <f>IF(OR(B1796="",SUMPRODUCT(--EXACT('Номенклатура'!$A$6:$A$205,B1796))&lt;&gt;1),"",INDEX('Номенклатура'!$B$6:$B$205,SUMPRODUCT(EXACT('Номенклатура'!$A$6:$A$205,B1796)*(ROW('Номенклатура'!$A$6:$A$205)-5)))&amp;"")</f>
        <v/>
      </c>
      <c r="I1796" s="15" t="str">
        <f>IF(COUNTA(A1796:D1796,G1796)=0,"",IF(NOT(ISNUMBER(A1796)),"Укажите дату",IF(B1796="","Укажите код",IF(NOT(AND(ISTEXT(B1796),LEN(B1796)&gt;0,LEN(B1796)&lt;=30,ISNUMBER(FIND(LEFT(B1796,1),"ABCDEFGHIJKLMNOPQRSTUVWXYZ")),SUMPRODUCT((MID(B1796,{1,2,3,4,5,6,7,8,9,10,11,12,13,14,15,16,17,18,19,20,21,22,23,24,25,26,27,28,29,30},1)&lt;&gt;"")*ISERROR(FIND(MID(B1796,{1,2,3,4,5,6,7,8,9,10,11,12,13,14,15,16,17,18,19,20,21,22,23,24,25,26,27,28,29,30},1),"ABCDEFGHIJKLMNOPQRSTUVWXYZ0123456789-_")))=0,ISERROR(VALUE(B1796)))),"Недопустимый код: только латинские буквы A-Z в верхнем регистре, цифры, - и _; начало с буквы, до 30 символов (например MILK-001)",IF(SUMPRODUCT(--EXACT('Номенклатура'!$A$6:$A$205,B1796))=0,"Код не найден в номенклатуре",IF(SUMPRODUCT(--EXACT('Номенклатура'!$A$6:$A$205,B1796))&gt;1,"Код повторяется в номенклатуре",IF(ISNA(MATCH(C1796,{"Приход","Расход","Списание","Корректировка остатка"},0)),"Выберите тип операции",IF(NOT(ISNUMBER(D1796)),"Укажите количество",IF(D1796=0,"Количество не может быть 0",IF(AND(C1796&lt;&gt;"Корректировка остатка",D1796&lt;0),"Для этого типа количество положительное",IF(NOT(ISNUMBER('Номенклатура'!$C$2)),"Укажите дату начала учёта",IF(A1796&lt;INT('Номенклатура'!$C$2),"Раньше даты начала учёта: НЕ учтено",IF(AND(C1796="Корректировка остатка",TRIM(G1796)=""),"Учтено: добавьте пояснение","ОК")))))))))))))</f>
        <v/>
      </c>
    </row>
    <row r="1797" spans="1:9" x14ac:dyDescent="0.25">
      <c r="A1797" s="16"/>
      <c r="B1797" s="13"/>
      <c r="C1797" s="13"/>
      <c r="D1797" s="14"/>
      <c r="E1797" s="17" t="str">
        <f>IF(OR(B1797="",SUMPRODUCT(--EXACT('Номенклатура'!$A$6:$A$205,B1797))&lt;&gt;1),"",INDEX('Номенклатура'!$D$6:$D$205,SUMPRODUCT(EXACT('Номенклатура'!$A$6:$A$205,B1797)*(ROW('Номенклатура'!$A$6:$A$205)-5)))&amp;"")</f>
        <v/>
      </c>
      <c r="F1797" s="18" t="str">
        <f>IF(OR(I1797="ОК",I1797="Учтено: добавьте пояснение"),IF(C1797="Приход",D1797,IF(C1797="Корректировка остатка",D1797,-D1797)),"")</f>
        <v/>
      </c>
      <c r="G1797" s="13"/>
      <c r="H1797" s="15" t="str">
        <f>IF(OR(B1797="",SUMPRODUCT(--EXACT('Номенклатура'!$A$6:$A$205,B1797))&lt;&gt;1),"",INDEX('Номенклатура'!$B$6:$B$205,SUMPRODUCT(EXACT('Номенклатура'!$A$6:$A$205,B1797)*(ROW('Номенклатура'!$A$6:$A$205)-5)))&amp;"")</f>
        <v/>
      </c>
      <c r="I1797" s="15" t="str">
        <f>IF(COUNTA(A1797:D1797,G1797)=0,"",IF(NOT(ISNUMBER(A1797)),"Укажите дату",IF(B1797="","Укажите код",IF(NOT(AND(ISTEXT(B1797),LEN(B1797)&gt;0,LEN(B1797)&lt;=30,ISNUMBER(FIND(LEFT(B1797,1),"ABCDEFGHIJKLMNOPQRSTUVWXYZ")),SUMPRODUCT((MID(B1797,{1,2,3,4,5,6,7,8,9,10,11,12,13,14,15,16,17,18,19,20,21,22,23,24,25,26,27,28,29,30},1)&lt;&gt;"")*ISERROR(FIND(MID(B1797,{1,2,3,4,5,6,7,8,9,10,11,12,13,14,15,16,17,18,19,20,21,22,23,24,25,26,27,28,29,30},1),"ABCDEFGHIJKLMNOPQRSTUVWXYZ0123456789-_")))=0,ISERROR(VALUE(B1797)))),"Недопустимый код: только латинские буквы A-Z в верхнем регистре, цифры, - и _; начало с буквы, до 30 символов (например MILK-001)",IF(SUMPRODUCT(--EXACT('Номенклатура'!$A$6:$A$205,B1797))=0,"Код не найден в номенклатуре",IF(SUMPRODUCT(--EXACT('Номенклатура'!$A$6:$A$205,B1797))&gt;1,"Код повторяется в номенклатуре",IF(ISNA(MATCH(C1797,{"Приход","Расход","Списание","Корректировка остатка"},0)),"Выберите тип операции",IF(NOT(ISNUMBER(D1797)),"Укажите количество",IF(D1797=0,"Количество не может быть 0",IF(AND(C1797&lt;&gt;"Корректировка остатка",D1797&lt;0),"Для этого типа количество положительное",IF(NOT(ISNUMBER('Номенклатура'!$C$2)),"Укажите дату начала учёта",IF(A1797&lt;INT('Номенклатура'!$C$2),"Раньше даты начала учёта: НЕ учтено",IF(AND(C1797="Корректировка остатка",TRIM(G1797)=""),"Учтено: добавьте пояснение","ОК")))))))))))))</f>
        <v/>
      </c>
    </row>
    <row r="1798" spans="1:9" x14ac:dyDescent="0.25">
      <c r="A1798" s="16"/>
      <c r="B1798" s="13"/>
      <c r="C1798" s="13"/>
      <c r="D1798" s="14"/>
      <c r="E1798" s="17" t="str">
        <f>IF(OR(B1798="",SUMPRODUCT(--EXACT('Номенклатура'!$A$6:$A$205,B1798))&lt;&gt;1),"",INDEX('Номенклатура'!$D$6:$D$205,SUMPRODUCT(EXACT('Номенклатура'!$A$6:$A$205,B1798)*(ROW('Номенклатура'!$A$6:$A$205)-5)))&amp;"")</f>
        <v/>
      </c>
      <c r="F1798" s="18" t="str">
        <f>IF(OR(I1798="ОК",I1798="Учтено: добавьте пояснение"),IF(C1798="Приход",D1798,IF(C1798="Корректировка остатка",D1798,-D1798)),"")</f>
        <v/>
      </c>
      <c r="G1798" s="13"/>
      <c r="H1798" s="15" t="str">
        <f>IF(OR(B1798="",SUMPRODUCT(--EXACT('Номенклатура'!$A$6:$A$205,B1798))&lt;&gt;1),"",INDEX('Номенклатура'!$B$6:$B$205,SUMPRODUCT(EXACT('Номенклатура'!$A$6:$A$205,B1798)*(ROW('Номенклатура'!$A$6:$A$205)-5)))&amp;"")</f>
        <v/>
      </c>
      <c r="I1798" s="15" t="str">
        <f>IF(COUNTA(A1798:D1798,G1798)=0,"",IF(NOT(ISNUMBER(A1798)),"Укажите дату",IF(B1798="","Укажите код",IF(NOT(AND(ISTEXT(B1798),LEN(B1798)&gt;0,LEN(B1798)&lt;=30,ISNUMBER(FIND(LEFT(B1798,1),"ABCDEFGHIJKLMNOPQRSTUVWXYZ")),SUMPRODUCT((MID(B1798,{1,2,3,4,5,6,7,8,9,10,11,12,13,14,15,16,17,18,19,20,21,22,23,24,25,26,27,28,29,30},1)&lt;&gt;"")*ISERROR(FIND(MID(B1798,{1,2,3,4,5,6,7,8,9,10,11,12,13,14,15,16,17,18,19,20,21,22,23,24,25,26,27,28,29,30},1),"ABCDEFGHIJKLMNOPQRSTUVWXYZ0123456789-_")))=0,ISERROR(VALUE(B1798)))),"Недопустимый код: только латинские буквы A-Z в верхнем регистре, цифры, - и _; начало с буквы, до 30 символов (например MILK-001)",IF(SUMPRODUCT(--EXACT('Номенклатура'!$A$6:$A$205,B1798))=0,"Код не найден в номенклатуре",IF(SUMPRODUCT(--EXACT('Номенклатура'!$A$6:$A$205,B1798))&gt;1,"Код повторяется в номенклатуре",IF(ISNA(MATCH(C1798,{"Приход","Расход","Списание","Корректировка остатка"},0)),"Выберите тип операции",IF(NOT(ISNUMBER(D1798)),"Укажите количество",IF(D1798=0,"Количество не может быть 0",IF(AND(C1798&lt;&gt;"Корректировка остатка",D1798&lt;0),"Для этого типа количество положительное",IF(NOT(ISNUMBER('Номенклатура'!$C$2)),"Укажите дату начала учёта",IF(A1798&lt;INT('Номенклатура'!$C$2),"Раньше даты начала учёта: НЕ учтено",IF(AND(C1798="Корректировка остатка",TRIM(G1798)=""),"Учтено: добавьте пояснение","ОК")))))))))))))</f>
        <v/>
      </c>
    </row>
    <row r="1799" spans="1:9" x14ac:dyDescent="0.25">
      <c r="A1799" s="16"/>
      <c r="B1799" s="13"/>
      <c r="C1799" s="13"/>
      <c r="D1799" s="14"/>
      <c r="E1799" s="17" t="str">
        <f>IF(OR(B1799="",SUMPRODUCT(--EXACT('Номенклатура'!$A$6:$A$205,B1799))&lt;&gt;1),"",INDEX('Номенклатура'!$D$6:$D$205,SUMPRODUCT(EXACT('Номенклатура'!$A$6:$A$205,B1799)*(ROW('Номенклатура'!$A$6:$A$205)-5)))&amp;"")</f>
        <v/>
      </c>
      <c r="F1799" s="18" t="str">
        <f>IF(OR(I1799="ОК",I1799="Учтено: добавьте пояснение"),IF(C1799="Приход",D1799,IF(C1799="Корректировка остатка",D1799,-D1799)),"")</f>
        <v/>
      </c>
      <c r="G1799" s="13"/>
      <c r="H1799" s="15" t="str">
        <f>IF(OR(B1799="",SUMPRODUCT(--EXACT('Номенклатура'!$A$6:$A$205,B1799))&lt;&gt;1),"",INDEX('Номенклатура'!$B$6:$B$205,SUMPRODUCT(EXACT('Номенклатура'!$A$6:$A$205,B1799)*(ROW('Номенклатура'!$A$6:$A$205)-5)))&amp;"")</f>
        <v/>
      </c>
      <c r="I1799" s="15" t="str">
        <f>IF(COUNTA(A1799:D1799,G1799)=0,"",IF(NOT(ISNUMBER(A1799)),"Укажите дату",IF(B1799="","Укажите код",IF(NOT(AND(ISTEXT(B1799),LEN(B1799)&gt;0,LEN(B1799)&lt;=30,ISNUMBER(FIND(LEFT(B1799,1),"ABCDEFGHIJKLMNOPQRSTUVWXYZ")),SUMPRODUCT((MID(B1799,{1,2,3,4,5,6,7,8,9,10,11,12,13,14,15,16,17,18,19,20,21,22,23,24,25,26,27,28,29,30},1)&lt;&gt;"")*ISERROR(FIND(MID(B1799,{1,2,3,4,5,6,7,8,9,10,11,12,13,14,15,16,17,18,19,20,21,22,23,24,25,26,27,28,29,30},1),"ABCDEFGHIJKLMNOPQRSTUVWXYZ0123456789-_")))=0,ISERROR(VALUE(B1799)))),"Недопустимый код: только латинские буквы A-Z в верхнем регистре, цифры, - и _; начало с буквы, до 30 символов (например MILK-001)",IF(SUMPRODUCT(--EXACT('Номенклатура'!$A$6:$A$205,B1799))=0,"Код не найден в номенклатуре",IF(SUMPRODUCT(--EXACT('Номенклатура'!$A$6:$A$205,B1799))&gt;1,"Код повторяется в номенклатуре",IF(ISNA(MATCH(C1799,{"Приход","Расход","Списание","Корректировка остатка"},0)),"Выберите тип операции",IF(NOT(ISNUMBER(D1799)),"Укажите количество",IF(D1799=0,"Количество не может быть 0",IF(AND(C1799&lt;&gt;"Корректировка остатка",D1799&lt;0),"Для этого типа количество положительное",IF(NOT(ISNUMBER('Номенклатура'!$C$2)),"Укажите дату начала учёта",IF(A1799&lt;INT('Номенклатура'!$C$2),"Раньше даты начала учёта: НЕ учтено",IF(AND(C1799="Корректировка остатка",TRIM(G1799)=""),"Учтено: добавьте пояснение","ОК")))))))))))))</f>
        <v/>
      </c>
    </row>
    <row r="1800" spans="1:9" x14ac:dyDescent="0.25">
      <c r="A1800" s="16"/>
      <c r="B1800" s="13"/>
      <c r="C1800" s="13"/>
      <c r="D1800" s="14"/>
      <c r="E1800" s="17" t="str">
        <f>IF(OR(B1800="",SUMPRODUCT(--EXACT('Номенклатура'!$A$6:$A$205,B1800))&lt;&gt;1),"",INDEX('Номенклатура'!$D$6:$D$205,SUMPRODUCT(EXACT('Номенклатура'!$A$6:$A$205,B1800)*(ROW('Номенклатура'!$A$6:$A$205)-5)))&amp;"")</f>
        <v/>
      </c>
      <c r="F1800" s="18" t="str">
        <f>IF(OR(I1800="ОК",I1800="Учтено: добавьте пояснение"),IF(C1800="Приход",D1800,IF(C1800="Корректировка остатка",D1800,-D1800)),"")</f>
        <v/>
      </c>
      <c r="G1800" s="13"/>
      <c r="H1800" s="15" t="str">
        <f>IF(OR(B1800="",SUMPRODUCT(--EXACT('Номенклатура'!$A$6:$A$205,B1800))&lt;&gt;1),"",INDEX('Номенклатура'!$B$6:$B$205,SUMPRODUCT(EXACT('Номенклатура'!$A$6:$A$205,B1800)*(ROW('Номенклатура'!$A$6:$A$205)-5)))&amp;"")</f>
        <v/>
      </c>
      <c r="I1800" s="15" t="str">
        <f>IF(COUNTA(A1800:D1800,G1800)=0,"",IF(NOT(ISNUMBER(A1800)),"Укажите дату",IF(B1800="","Укажите код",IF(NOT(AND(ISTEXT(B1800),LEN(B1800)&gt;0,LEN(B1800)&lt;=30,ISNUMBER(FIND(LEFT(B1800,1),"ABCDEFGHIJKLMNOPQRSTUVWXYZ")),SUMPRODUCT((MID(B1800,{1,2,3,4,5,6,7,8,9,10,11,12,13,14,15,16,17,18,19,20,21,22,23,24,25,26,27,28,29,30},1)&lt;&gt;"")*ISERROR(FIND(MID(B1800,{1,2,3,4,5,6,7,8,9,10,11,12,13,14,15,16,17,18,19,20,21,22,23,24,25,26,27,28,29,30},1),"ABCDEFGHIJKLMNOPQRSTUVWXYZ0123456789-_")))=0,ISERROR(VALUE(B1800)))),"Недопустимый код: только латинские буквы A-Z в верхнем регистре, цифры, - и _; начало с буквы, до 30 символов (например MILK-001)",IF(SUMPRODUCT(--EXACT('Номенклатура'!$A$6:$A$205,B1800))=0,"Код не найден в номенклатуре",IF(SUMPRODUCT(--EXACT('Номенклатура'!$A$6:$A$205,B1800))&gt;1,"Код повторяется в номенклатуре",IF(ISNA(MATCH(C1800,{"Приход","Расход","Списание","Корректировка остатка"},0)),"Выберите тип операции",IF(NOT(ISNUMBER(D1800)),"Укажите количество",IF(D1800=0,"Количество не может быть 0",IF(AND(C1800&lt;&gt;"Корректировка остатка",D1800&lt;0),"Для этого типа количество положительное",IF(NOT(ISNUMBER('Номенклатура'!$C$2)),"Укажите дату начала учёта",IF(A1800&lt;INT('Номенклатура'!$C$2),"Раньше даты начала учёта: НЕ учтено",IF(AND(C1800="Корректировка остатка",TRIM(G1800)=""),"Учтено: добавьте пояснение","ОК")))))))))))))</f>
        <v/>
      </c>
    </row>
    <row r="1801" spans="1:9" x14ac:dyDescent="0.25">
      <c r="A1801" s="16"/>
      <c r="B1801" s="13"/>
      <c r="C1801" s="13"/>
      <c r="D1801" s="14"/>
      <c r="E1801" s="17" t="str">
        <f>IF(OR(B1801="",SUMPRODUCT(--EXACT('Номенклатура'!$A$6:$A$205,B1801))&lt;&gt;1),"",INDEX('Номенклатура'!$D$6:$D$205,SUMPRODUCT(EXACT('Номенклатура'!$A$6:$A$205,B1801)*(ROW('Номенклатура'!$A$6:$A$205)-5)))&amp;"")</f>
        <v/>
      </c>
      <c r="F1801" s="18" t="str">
        <f>IF(OR(I1801="ОК",I1801="Учтено: добавьте пояснение"),IF(C1801="Приход",D1801,IF(C1801="Корректировка остатка",D1801,-D1801)),"")</f>
        <v/>
      </c>
      <c r="G1801" s="13"/>
      <c r="H1801" s="15" t="str">
        <f>IF(OR(B1801="",SUMPRODUCT(--EXACT('Номенклатура'!$A$6:$A$205,B1801))&lt;&gt;1),"",INDEX('Номенклатура'!$B$6:$B$205,SUMPRODUCT(EXACT('Номенклатура'!$A$6:$A$205,B1801)*(ROW('Номенклатура'!$A$6:$A$205)-5)))&amp;"")</f>
        <v/>
      </c>
      <c r="I1801" s="15" t="str">
        <f>IF(COUNTA(A1801:D1801,G1801)=0,"",IF(NOT(ISNUMBER(A1801)),"Укажите дату",IF(B1801="","Укажите код",IF(NOT(AND(ISTEXT(B1801),LEN(B1801)&gt;0,LEN(B1801)&lt;=30,ISNUMBER(FIND(LEFT(B1801,1),"ABCDEFGHIJKLMNOPQRSTUVWXYZ")),SUMPRODUCT((MID(B1801,{1,2,3,4,5,6,7,8,9,10,11,12,13,14,15,16,17,18,19,20,21,22,23,24,25,26,27,28,29,30},1)&lt;&gt;"")*ISERROR(FIND(MID(B1801,{1,2,3,4,5,6,7,8,9,10,11,12,13,14,15,16,17,18,19,20,21,22,23,24,25,26,27,28,29,30},1),"ABCDEFGHIJKLMNOPQRSTUVWXYZ0123456789-_")))=0,ISERROR(VALUE(B1801)))),"Недопустимый код: только латинские буквы A-Z в верхнем регистре, цифры, - и _; начало с буквы, до 30 символов (например MILK-001)",IF(SUMPRODUCT(--EXACT('Номенклатура'!$A$6:$A$205,B1801))=0,"Код не найден в номенклатуре",IF(SUMPRODUCT(--EXACT('Номенклатура'!$A$6:$A$205,B1801))&gt;1,"Код повторяется в номенклатуре",IF(ISNA(MATCH(C1801,{"Приход","Расход","Списание","Корректировка остатка"},0)),"Выберите тип операции",IF(NOT(ISNUMBER(D1801)),"Укажите количество",IF(D1801=0,"Количество не может быть 0",IF(AND(C1801&lt;&gt;"Корректировка остатка",D1801&lt;0),"Для этого типа количество положительное",IF(NOT(ISNUMBER('Номенклатура'!$C$2)),"Укажите дату начала учёта",IF(A1801&lt;INT('Номенклатура'!$C$2),"Раньше даты начала учёта: НЕ учтено",IF(AND(C1801="Корректировка остатка",TRIM(G1801)=""),"Учтено: добавьте пояснение","ОК")))))))))))))</f>
        <v/>
      </c>
    </row>
    <row r="1802" spans="1:9" x14ac:dyDescent="0.25">
      <c r="A1802" s="16"/>
      <c r="B1802" s="13"/>
      <c r="C1802" s="13"/>
      <c r="D1802" s="14"/>
      <c r="E1802" s="17" t="str">
        <f>IF(OR(B1802="",SUMPRODUCT(--EXACT('Номенклатура'!$A$6:$A$205,B1802))&lt;&gt;1),"",INDEX('Номенклатура'!$D$6:$D$205,SUMPRODUCT(EXACT('Номенклатура'!$A$6:$A$205,B1802)*(ROW('Номенклатура'!$A$6:$A$205)-5)))&amp;"")</f>
        <v/>
      </c>
      <c r="F1802" s="18" t="str">
        <f>IF(OR(I1802="ОК",I1802="Учтено: добавьте пояснение"),IF(C1802="Приход",D1802,IF(C1802="Корректировка остатка",D1802,-D1802)),"")</f>
        <v/>
      </c>
      <c r="G1802" s="13"/>
      <c r="H1802" s="15" t="str">
        <f>IF(OR(B1802="",SUMPRODUCT(--EXACT('Номенклатура'!$A$6:$A$205,B1802))&lt;&gt;1),"",INDEX('Номенклатура'!$B$6:$B$205,SUMPRODUCT(EXACT('Номенклатура'!$A$6:$A$205,B1802)*(ROW('Номенклатура'!$A$6:$A$205)-5)))&amp;"")</f>
        <v/>
      </c>
      <c r="I1802" s="15" t="str">
        <f>IF(COUNTA(A1802:D1802,G1802)=0,"",IF(NOT(ISNUMBER(A1802)),"Укажите дату",IF(B1802="","Укажите код",IF(NOT(AND(ISTEXT(B1802),LEN(B1802)&gt;0,LEN(B1802)&lt;=30,ISNUMBER(FIND(LEFT(B1802,1),"ABCDEFGHIJKLMNOPQRSTUVWXYZ")),SUMPRODUCT((MID(B1802,{1,2,3,4,5,6,7,8,9,10,11,12,13,14,15,16,17,18,19,20,21,22,23,24,25,26,27,28,29,30},1)&lt;&gt;"")*ISERROR(FIND(MID(B1802,{1,2,3,4,5,6,7,8,9,10,11,12,13,14,15,16,17,18,19,20,21,22,23,24,25,26,27,28,29,30},1),"ABCDEFGHIJKLMNOPQRSTUVWXYZ0123456789-_")))=0,ISERROR(VALUE(B1802)))),"Недопустимый код: только латинские буквы A-Z в верхнем регистре, цифры, - и _; начало с буквы, до 30 символов (например MILK-001)",IF(SUMPRODUCT(--EXACT('Номенклатура'!$A$6:$A$205,B1802))=0,"Код не найден в номенклатуре",IF(SUMPRODUCT(--EXACT('Номенклатура'!$A$6:$A$205,B1802))&gt;1,"Код повторяется в номенклатуре",IF(ISNA(MATCH(C1802,{"Приход","Расход","Списание","Корректировка остатка"},0)),"Выберите тип операции",IF(NOT(ISNUMBER(D1802)),"Укажите количество",IF(D1802=0,"Количество не может быть 0",IF(AND(C1802&lt;&gt;"Корректировка остатка",D1802&lt;0),"Для этого типа количество положительное",IF(NOT(ISNUMBER('Номенклатура'!$C$2)),"Укажите дату начала учёта",IF(A1802&lt;INT('Номенклатура'!$C$2),"Раньше даты начала учёта: НЕ учтено",IF(AND(C1802="Корректировка остатка",TRIM(G1802)=""),"Учтено: добавьте пояснение","ОК")))))))))))))</f>
        <v/>
      </c>
    </row>
    <row r="1803" spans="1:9" x14ac:dyDescent="0.25">
      <c r="A1803" s="16"/>
      <c r="B1803" s="13"/>
      <c r="C1803" s="13"/>
      <c r="D1803" s="14"/>
      <c r="E1803" s="17" t="str">
        <f>IF(OR(B1803="",SUMPRODUCT(--EXACT('Номенклатура'!$A$6:$A$205,B1803))&lt;&gt;1),"",INDEX('Номенклатура'!$D$6:$D$205,SUMPRODUCT(EXACT('Номенклатура'!$A$6:$A$205,B1803)*(ROW('Номенклатура'!$A$6:$A$205)-5)))&amp;"")</f>
        <v/>
      </c>
      <c r="F1803" s="18" t="str">
        <f>IF(OR(I1803="ОК",I1803="Учтено: добавьте пояснение"),IF(C1803="Приход",D1803,IF(C1803="Корректировка остатка",D1803,-D1803)),"")</f>
        <v/>
      </c>
      <c r="G1803" s="13"/>
      <c r="H1803" s="15" t="str">
        <f>IF(OR(B1803="",SUMPRODUCT(--EXACT('Номенклатура'!$A$6:$A$205,B1803))&lt;&gt;1),"",INDEX('Номенклатура'!$B$6:$B$205,SUMPRODUCT(EXACT('Номенклатура'!$A$6:$A$205,B1803)*(ROW('Номенклатура'!$A$6:$A$205)-5)))&amp;"")</f>
        <v/>
      </c>
      <c r="I1803" s="15" t="str">
        <f>IF(COUNTA(A1803:D1803,G1803)=0,"",IF(NOT(ISNUMBER(A1803)),"Укажите дату",IF(B1803="","Укажите код",IF(NOT(AND(ISTEXT(B1803),LEN(B1803)&gt;0,LEN(B1803)&lt;=30,ISNUMBER(FIND(LEFT(B1803,1),"ABCDEFGHIJKLMNOPQRSTUVWXYZ")),SUMPRODUCT((MID(B1803,{1,2,3,4,5,6,7,8,9,10,11,12,13,14,15,16,17,18,19,20,21,22,23,24,25,26,27,28,29,30},1)&lt;&gt;"")*ISERROR(FIND(MID(B1803,{1,2,3,4,5,6,7,8,9,10,11,12,13,14,15,16,17,18,19,20,21,22,23,24,25,26,27,28,29,30},1),"ABCDEFGHIJKLMNOPQRSTUVWXYZ0123456789-_")))=0,ISERROR(VALUE(B1803)))),"Недопустимый код: только латинские буквы A-Z в верхнем регистре, цифры, - и _; начало с буквы, до 30 символов (например MILK-001)",IF(SUMPRODUCT(--EXACT('Номенклатура'!$A$6:$A$205,B1803))=0,"Код не найден в номенклатуре",IF(SUMPRODUCT(--EXACT('Номенклатура'!$A$6:$A$205,B1803))&gt;1,"Код повторяется в номенклатуре",IF(ISNA(MATCH(C1803,{"Приход","Расход","Списание","Корректировка остатка"},0)),"Выберите тип операции",IF(NOT(ISNUMBER(D1803)),"Укажите количество",IF(D1803=0,"Количество не может быть 0",IF(AND(C1803&lt;&gt;"Корректировка остатка",D1803&lt;0),"Для этого типа количество положительное",IF(NOT(ISNUMBER('Номенклатура'!$C$2)),"Укажите дату начала учёта",IF(A1803&lt;INT('Номенклатура'!$C$2),"Раньше даты начала учёта: НЕ учтено",IF(AND(C1803="Корректировка остатка",TRIM(G1803)=""),"Учтено: добавьте пояснение","ОК")))))))))))))</f>
        <v/>
      </c>
    </row>
    <row r="1804" spans="1:9" x14ac:dyDescent="0.25">
      <c r="A1804" s="16"/>
      <c r="B1804" s="13"/>
      <c r="C1804" s="13"/>
      <c r="D1804" s="14"/>
      <c r="E1804" s="17" t="str">
        <f>IF(OR(B1804="",SUMPRODUCT(--EXACT('Номенклатура'!$A$6:$A$205,B1804))&lt;&gt;1),"",INDEX('Номенклатура'!$D$6:$D$205,SUMPRODUCT(EXACT('Номенклатура'!$A$6:$A$205,B1804)*(ROW('Номенклатура'!$A$6:$A$205)-5)))&amp;"")</f>
        <v/>
      </c>
      <c r="F1804" s="18" t="str">
        <f>IF(OR(I1804="ОК",I1804="Учтено: добавьте пояснение"),IF(C1804="Приход",D1804,IF(C1804="Корректировка остатка",D1804,-D1804)),"")</f>
        <v/>
      </c>
      <c r="G1804" s="13"/>
      <c r="H1804" s="15" t="str">
        <f>IF(OR(B1804="",SUMPRODUCT(--EXACT('Номенклатура'!$A$6:$A$205,B1804))&lt;&gt;1),"",INDEX('Номенклатура'!$B$6:$B$205,SUMPRODUCT(EXACT('Номенклатура'!$A$6:$A$205,B1804)*(ROW('Номенклатура'!$A$6:$A$205)-5)))&amp;"")</f>
        <v/>
      </c>
      <c r="I1804" s="15" t="str">
        <f>IF(COUNTA(A1804:D1804,G1804)=0,"",IF(NOT(ISNUMBER(A1804)),"Укажите дату",IF(B1804="","Укажите код",IF(NOT(AND(ISTEXT(B1804),LEN(B1804)&gt;0,LEN(B1804)&lt;=30,ISNUMBER(FIND(LEFT(B1804,1),"ABCDEFGHIJKLMNOPQRSTUVWXYZ")),SUMPRODUCT((MID(B1804,{1,2,3,4,5,6,7,8,9,10,11,12,13,14,15,16,17,18,19,20,21,22,23,24,25,26,27,28,29,30},1)&lt;&gt;"")*ISERROR(FIND(MID(B1804,{1,2,3,4,5,6,7,8,9,10,11,12,13,14,15,16,17,18,19,20,21,22,23,24,25,26,27,28,29,30},1),"ABCDEFGHIJKLMNOPQRSTUVWXYZ0123456789-_")))=0,ISERROR(VALUE(B1804)))),"Недопустимый код: только латинские буквы A-Z в верхнем регистре, цифры, - и _; начало с буквы, до 30 символов (например MILK-001)",IF(SUMPRODUCT(--EXACT('Номенклатура'!$A$6:$A$205,B1804))=0,"Код не найден в номенклатуре",IF(SUMPRODUCT(--EXACT('Номенклатура'!$A$6:$A$205,B1804))&gt;1,"Код повторяется в номенклатуре",IF(ISNA(MATCH(C1804,{"Приход","Расход","Списание","Корректировка остатка"},0)),"Выберите тип операции",IF(NOT(ISNUMBER(D1804)),"Укажите количество",IF(D1804=0,"Количество не может быть 0",IF(AND(C1804&lt;&gt;"Корректировка остатка",D1804&lt;0),"Для этого типа количество положительное",IF(NOT(ISNUMBER('Номенклатура'!$C$2)),"Укажите дату начала учёта",IF(A1804&lt;INT('Номенклатура'!$C$2),"Раньше даты начала учёта: НЕ учтено",IF(AND(C1804="Корректировка остатка",TRIM(G1804)=""),"Учтено: добавьте пояснение","ОК")))))))))))))</f>
        <v/>
      </c>
    </row>
    <row r="1805" spans="1:9" x14ac:dyDescent="0.25">
      <c r="A1805" s="16"/>
      <c r="B1805" s="13"/>
      <c r="C1805" s="13"/>
      <c r="D1805" s="14"/>
      <c r="E1805" s="17" t="str">
        <f>IF(OR(B1805="",SUMPRODUCT(--EXACT('Номенклатура'!$A$6:$A$205,B1805))&lt;&gt;1),"",INDEX('Номенклатура'!$D$6:$D$205,SUMPRODUCT(EXACT('Номенклатура'!$A$6:$A$205,B1805)*(ROW('Номенклатура'!$A$6:$A$205)-5)))&amp;"")</f>
        <v/>
      </c>
      <c r="F1805" s="18" t="str">
        <f>IF(OR(I1805="ОК",I1805="Учтено: добавьте пояснение"),IF(C1805="Приход",D1805,IF(C1805="Корректировка остатка",D1805,-D1805)),"")</f>
        <v/>
      </c>
      <c r="G1805" s="13"/>
      <c r="H1805" s="15" t="str">
        <f>IF(OR(B1805="",SUMPRODUCT(--EXACT('Номенклатура'!$A$6:$A$205,B1805))&lt;&gt;1),"",INDEX('Номенклатура'!$B$6:$B$205,SUMPRODUCT(EXACT('Номенклатура'!$A$6:$A$205,B1805)*(ROW('Номенклатура'!$A$6:$A$205)-5)))&amp;"")</f>
        <v/>
      </c>
      <c r="I1805" s="15" t="str">
        <f>IF(COUNTA(A1805:D1805,G1805)=0,"",IF(NOT(ISNUMBER(A1805)),"Укажите дату",IF(B1805="","Укажите код",IF(NOT(AND(ISTEXT(B1805),LEN(B1805)&gt;0,LEN(B1805)&lt;=30,ISNUMBER(FIND(LEFT(B1805,1),"ABCDEFGHIJKLMNOPQRSTUVWXYZ")),SUMPRODUCT((MID(B1805,{1,2,3,4,5,6,7,8,9,10,11,12,13,14,15,16,17,18,19,20,21,22,23,24,25,26,27,28,29,30},1)&lt;&gt;"")*ISERROR(FIND(MID(B1805,{1,2,3,4,5,6,7,8,9,10,11,12,13,14,15,16,17,18,19,20,21,22,23,24,25,26,27,28,29,30},1),"ABCDEFGHIJKLMNOPQRSTUVWXYZ0123456789-_")))=0,ISERROR(VALUE(B1805)))),"Недопустимый код: только латинские буквы A-Z в верхнем регистре, цифры, - и _; начало с буквы, до 30 символов (например MILK-001)",IF(SUMPRODUCT(--EXACT('Номенклатура'!$A$6:$A$205,B1805))=0,"Код не найден в номенклатуре",IF(SUMPRODUCT(--EXACT('Номенклатура'!$A$6:$A$205,B1805))&gt;1,"Код повторяется в номенклатуре",IF(ISNA(MATCH(C1805,{"Приход","Расход","Списание","Корректировка остатка"},0)),"Выберите тип операции",IF(NOT(ISNUMBER(D1805)),"Укажите количество",IF(D1805=0,"Количество не может быть 0",IF(AND(C1805&lt;&gt;"Корректировка остатка",D1805&lt;0),"Для этого типа количество положительное",IF(NOT(ISNUMBER('Номенклатура'!$C$2)),"Укажите дату начала учёта",IF(A1805&lt;INT('Номенклатура'!$C$2),"Раньше даты начала учёта: НЕ учтено",IF(AND(C1805="Корректировка остатка",TRIM(G1805)=""),"Учтено: добавьте пояснение","ОК")))))))))))))</f>
        <v/>
      </c>
    </row>
    <row r="1806" spans="1:9" x14ac:dyDescent="0.25">
      <c r="A1806" s="16"/>
      <c r="B1806" s="13"/>
      <c r="C1806" s="13"/>
      <c r="D1806" s="14"/>
      <c r="E1806" s="17" t="str">
        <f>IF(OR(B1806="",SUMPRODUCT(--EXACT('Номенклатура'!$A$6:$A$205,B1806))&lt;&gt;1),"",INDEX('Номенклатура'!$D$6:$D$205,SUMPRODUCT(EXACT('Номенклатура'!$A$6:$A$205,B1806)*(ROW('Номенклатура'!$A$6:$A$205)-5)))&amp;"")</f>
        <v/>
      </c>
      <c r="F1806" s="18" t="str">
        <f>IF(OR(I1806="ОК",I1806="Учтено: добавьте пояснение"),IF(C1806="Приход",D1806,IF(C1806="Корректировка остатка",D1806,-D1806)),"")</f>
        <v/>
      </c>
      <c r="G1806" s="13"/>
      <c r="H1806" s="15" t="str">
        <f>IF(OR(B1806="",SUMPRODUCT(--EXACT('Номенклатура'!$A$6:$A$205,B1806))&lt;&gt;1),"",INDEX('Номенклатура'!$B$6:$B$205,SUMPRODUCT(EXACT('Номенклатура'!$A$6:$A$205,B1806)*(ROW('Номенклатура'!$A$6:$A$205)-5)))&amp;"")</f>
        <v/>
      </c>
      <c r="I1806" s="15" t="str">
        <f>IF(COUNTA(A1806:D1806,G1806)=0,"",IF(NOT(ISNUMBER(A1806)),"Укажите дату",IF(B1806="","Укажите код",IF(NOT(AND(ISTEXT(B1806),LEN(B1806)&gt;0,LEN(B1806)&lt;=30,ISNUMBER(FIND(LEFT(B1806,1),"ABCDEFGHIJKLMNOPQRSTUVWXYZ")),SUMPRODUCT((MID(B1806,{1,2,3,4,5,6,7,8,9,10,11,12,13,14,15,16,17,18,19,20,21,22,23,24,25,26,27,28,29,30},1)&lt;&gt;"")*ISERROR(FIND(MID(B1806,{1,2,3,4,5,6,7,8,9,10,11,12,13,14,15,16,17,18,19,20,21,22,23,24,25,26,27,28,29,30},1),"ABCDEFGHIJKLMNOPQRSTUVWXYZ0123456789-_")))=0,ISERROR(VALUE(B1806)))),"Недопустимый код: только латинские буквы A-Z в верхнем регистре, цифры, - и _; начало с буквы, до 30 символов (например MILK-001)",IF(SUMPRODUCT(--EXACT('Номенклатура'!$A$6:$A$205,B1806))=0,"Код не найден в номенклатуре",IF(SUMPRODUCT(--EXACT('Номенклатура'!$A$6:$A$205,B1806))&gt;1,"Код повторяется в номенклатуре",IF(ISNA(MATCH(C1806,{"Приход","Расход","Списание","Корректировка остатка"},0)),"Выберите тип операции",IF(NOT(ISNUMBER(D1806)),"Укажите количество",IF(D1806=0,"Количество не может быть 0",IF(AND(C1806&lt;&gt;"Корректировка остатка",D1806&lt;0),"Для этого типа количество положительное",IF(NOT(ISNUMBER('Номенклатура'!$C$2)),"Укажите дату начала учёта",IF(A1806&lt;INT('Номенклатура'!$C$2),"Раньше даты начала учёта: НЕ учтено",IF(AND(C1806="Корректировка остатка",TRIM(G1806)=""),"Учтено: добавьте пояснение","ОК")))))))))))))</f>
        <v/>
      </c>
    </row>
    <row r="1807" spans="1:9" x14ac:dyDescent="0.25">
      <c r="A1807" s="16"/>
      <c r="B1807" s="13"/>
      <c r="C1807" s="13"/>
      <c r="D1807" s="14"/>
      <c r="E1807" s="17" t="str">
        <f>IF(OR(B1807="",SUMPRODUCT(--EXACT('Номенклатура'!$A$6:$A$205,B1807))&lt;&gt;1),"",INDEX('Номенклатура'!$D$6:$D$205,SUMPRODUCT(EXACT('Номенклатура'!$A$6:$A$205,B1807)*(ROW('Номенклатура'!$A$6:$A$205)-5)))&amp;"")</f>
        <v/>
      </c>
      <c r="F1807" s="18" t="str">
        <f>IF(OR(I1807="ОК",I1807="Учтено: добавьте пояснение"),IF(C1807="Приход",D1807,IF(C1807="Корректировка остатка",D1807,-D1807)),"")</f>
        <v/>
      </c>
      <c r="G1807" s="13"/>
      <c r="H1807" s="15" t="str">
        <f>IF(OR(B1807="",SUMPRODUCT(--EXACT('Номенклатура'!$A$6:$A$205,B1807))&lt;&gt;1),"",INDEX('Номенклатура'!$B$6:$B$205,SUMPRODUCT(EXACT('Номенклатура'!$A$6:$A$205,B1807)*(ROW('Номенклатура'!$A$6:$A$205)-5)))&amp;"")</f>
        <v/>
      </c>
      <c r="I1807" s="15" t="str">
        <f>IF(COUNTA(A1807:D1807,G1807)=0,"",IF(NOT(ISNUMBER(A1807)),"Укажите дату",IF(B1807="","Укажите код",IF(NOT(AND(ISTEXT(B1807),LEN(B1807)&gt;0,LEN(B1807)&lt;=30,ISNUMBER(FIND(LEFT(B1807,1),"ABCDEFGHIJKLMNOPQRSTUVWXYZ")),SUMPRODUCT((MID(B1807,{1,2,3,4,5,6,7,8,9,10,11,12,13,14,15,16,17,18,19,20,21,22,23,24,25,26,27,28,29,30},1)&lt;&gt;"")*ISERROR(FIND(MID(B1807,{1,2,3,4,5,6,7,8,9,10,11,12,13,14,15,16,17,18,19,20,21,22,23,24,25,26,27,28,29,30},1),"ABCDEFGHIJKLMNOPQRSTUVWXYZ0123456789-_")))=0,ISERROR(VALUE(B1807)))),"Недопустимый код: только латинские буквы A-Z в верхнем регистре, цифры, - и _; начало с буквы, до 30 символов (например MILK-001)",IF(SUMPRODUCT(--EXACT('Номенклатура'!$A$6:$A$205,B1807))=0,"Код не найден в номенклатуре",IF(SUMPRODUCT(--EXACT('Номенклатура'!$A$6:$A$205,B1807))&gt;1,"Код повторяется в номенклатуре",IF(ISNA(MATCH(C1807,{"Приход","Расход","Списание","Корректировка остатка"},0)),"Выберите тип операции",IF(NOT(ISNUMBER(D1807)),"Укажите количество",IF(D1807=0,"Количество не может быть 0",IF(AND(C1807&lt;&gt;"Корректировка остатка",D1807&lt;0),"Для этого типа количество положительное",IF(NOT(ISNUMBER('Номенклатура'!$C$2)),"Укажите дату начала учёта",IF(A1807&lt;INT('Номенклатура'!$C$2),"Раньше даты начала учёта: НЕ учтено",IF(AND(C1807="Корректировка остатка",TRIM(G1807)=""),"Учтено: добавьте пояснение","ОК")))))))))))))</f>
        <v/>
      </c>
    </row>
    <row r="1808" spans="1:9" x14ac:dyDescent="0.25">
      <c r="A1808" s="16"/>
      <c r="B1808" s="13"/>
      <c r="C1808" s="13"/>
      <c r="D1808" s="14"/>
      <c r="E1808" s="17" t="str">
        <f>IF(OR(B1808="",SUMPRODUCT(--EXACT('Номенклатура'!$A$6:$A$205,B1808))&lt;&gt;1),"",INDEX('Номенклатура'!$D$6:$D$205,SUMPRODUCT(EXACT('Номенклатура'!$A$6:$A$205,B1808)*(ROW('Номенклатура'!$A$6:$A$205)-5)))&amp;"")</f>
        <v/>
      </c>
      <c r="F1808" s="18" t="str">
        <f>IF(OR(I1808="ОК",I1808="Учтено: добавьте пояснение"),IF(C1808="Приход",D1808,IF(C1808="Корректировка остатка",D1808,-D1808)),"")</f>
        <v/>
      </c>
      <c r="G1808" s="13"/>
      <c r="H1808" s="15" t="str">
        <f>IF(OR(B1808="",SUMPRODUCT(--EXACT('Номенклатура'!$A$6:$A$205,B1808))&lt;&gt;1),"",INDEX('Номенклатура'!$B$6:$B$205,SUMPRODUCT(EXACT('Номенклатура'!$A$6:$A$205,B1808)*(ROW('Номенклатура'!$A$6:$A$205)-5)))&amp;"")</f>
        <v/>
      </c>
      <c r="I1808" s="15" t="str">
        <f>IF(COUNTA(A1808:D1808,G1808)=0,"",IF(NOT(ISNUMBER(A1808)),"Укажите дату",IF(B1808="","Укажите код",IF(NOT(AND(ISTEXT(B1808),LEN(B1808)&gt;0,LEN(B1808)&lt;=30,ISNUMBER(FIND(LEFT(B1808,1),"ABCDEFGHIJKLMNOPQRSTUVWXYZ")),SUMPRODUCT((MID(B1808,{1,2,3,4,5,6,7,8,9,10,11,12,13,14,15,16,17,18,19,20,21,22,23,24,25,26,27,28,29,30},1)&lt;&gt;"")*ISERROR(FIND(MID(B1808,{1,2,3,4,5,6,7,8,9,10,11,12,13,14,15,16,17,18,19,20,21,22,23,24,25,26,27,28,29,30},1),"ABCDEFGHIJKLMNOPQRSTUVWXYZ0123456789-_")))=0,ISERROR(VALUE(B1808)))),"Недопустимый код: только латинские буквы A-Z в верхнем регистре, цифры, - и _; начало с буквы, до 30 символов (например MILK-001)",IF(SUMPRODUCT(--EXACT('Номенклатура'!$A$6:$A$205,B1808))=0,"Код не найден в номенклатуре",IF(SUMPRODUCT(--EXACT('Номенклатура'!$A$6:$A$205,B1808))&gt;1,"Код повторяется в номенклатуре",IF(ISNA(MATCH(C1808,{"Приход","Расход","Списание","Корректировка остатка"},0)),"Выберите тип операции",IF(NOT(ISNUMBER(D1808)),"Укажите количество",IF(D1808=0,"Количество не может быть 0",IF(AND(C1808&lt;&gt;"Корректировка остатка",D1808&lt;0),"Для этого типа количество положительное",IF(NOT(ISNUMBER('Номенклатура'!$C$2)),"Укажите дату начала учёта",IF(A1808&lt;INT('Номенклатура'!$C$2),"Раньше даты начала учёта: НЕ учтено",IF(AND(C1808="Корректировка остатка",TRIM(G1808)=""),"Учтено: добавьте пояснение","ОК")))))))))))))</f>
        <v/>
      </c>
    </row>
    <row r="1809" spans="1:9" x14ac:dyDescent="0.25">
      <c r="A1809" s="16"/>
      <c r="B1809" s="13"/>
      <c r="C1809" s="13"/>
      <c r="D1809" s="14"/>
      <c r="E1809" s="17" t="str">
        <f>IF(OR(B1809="",SUMPRODUCT(--EXACT('Номенклатура'!$A$6:$A$205,B1809))&lt;&gt;1),"",INDEX('Номенклатура'!$D$6:$D$205,SUMPRODUCT(EXACT('Номенклатура'!$A$6:$A$205,B1809)*(ROW('Номенклатура'!$A$6:$A$205)-5)))&amp;"")</f>
        <v/>
      </c>
      <c r="F1809" s="18" t="str">
        <f>IF(OR(I1809="ОК",I1809="Учтено: добавьте пояснение"),IF(C1809="Приход",D1809,IF(C1809="Корректировка остатка",D1809,-D1809)),"")</f>
        <v/>
      </c>
      <c r="G1809" s="13"/>
      <c r="H1809" s="15" t="str">
        <f>IF(OR(B1809="",SUMPRODUCT(--EXACT('Номенклатура'!$A$6:$A$205,B1809))&lt;&gt;1),"",INDEX('Номенклатура'!$B$6:$B$205,SUMPRODUCT(EXACT('Номенклатура'!$A$6:$A$205,B1809)*(ROW('Номенклатура'!$A$6:$A$205)-5)))&amp;"")</f>
        <v/>
      </c>
      <c r="I1809" s="15" t="str">
        <f>IF(COUNTA(A1809:D1809,G1809)=0,"",IF(NOT(ISNUMBER(A1809)),"Укажите дату",IF(B1809="","Укажите код",IF(NOT(AND(ISTEXT(B1809),LEN(B1809)&gt;0,LEN(B1809)&lt;=30,ISNUMBER(FIND(LEFT(B1809,1),"ABCDEFGHIJKLMNOPQRSTUVWXYZ")),SUMPRODUCT((MID(B1809,{1,2,3,4,5,6,7,8,9,10,11,12,13,14,15,16,17,18,19,20,21,22,23,24,25,26,27,28,29,30},1)&lt;&gt;"")*ISERROR(FIND(MID(B1809,{1,2,3,4,5,6,7,8,9,10,11,12,13,14,15,16,17,18,19,20,21,22,23,24,25,26,27,28,29,30},1),"ABCDEFGHIJKLMNOPQRSTUVWXYZ0123456789-_")))=0,ISERROR(VALUE(B1809)))),"Недопустимый код: только латинские буквы A-Z в верхнем регистре, цифры, - и _; начало с буквы, до 30 символов (например MILK-001)",IF(SUMPRODUCT(--EXACT('Номенклатура'!$A$6:$A$205,B1809))=0,"Код не найден в номенклатуре",IF(SUMPRODUCT(--EXACT('Номенклатура'!$A$6:$A$205,B1809))&gt;1,"Код повторяется в номенклатуре",IF(ISNA(MATCH(C1809,{"Приход","Расход","Списание","Корректировка остатка"},0)),"Выберите тип операции",IF(NOT(ISNUMBER(D1809)),"Укажите количество",IF(D1809=0,"Количество не может быть 0",IF(AND(C1809&lt;&gt;"Корректировка остатка",D1809&lt;0),"Для этого типа количество положительное",IF(NOT(ISNUMBER('Номенклатура'!$C$2)),"Укажите дату начала учёта",IF(A1809&lt;INT('Номенклатура'!$C$2),"Раньше даты начала учёта: НЕ учтено",IF(AND(C1809="Корректировка остатка",TRIM(G1809)=""),"Учтено: добавьте пояснение","ОК")))))))))))))</f>
        <v/>
      </c>
    </row>
    <row r="1810" spans="1:9" x14ac:dyDescent="0.25">
      <c r="A1810" s="16"/>
      <c r="B1810" s="13"/>
      <c r="C1810" s="13"/>
      <c r="D1810" s="14"/>
      <c r="E1810" s="17" t="str">
        <f>IF(OR(B1810="",SUMPRODUCT(--EXACT('Номенклатура'!$A$6:$A$205,B1810))&lt;&gt;1),"",INDEX('Номенклатура'!$D$6:$D$205,SUMPRODUCT(EXACT('Номенклатура'!$A$6:$A$205,B1810)*(ROW('Номенклатура'!$A$6:$A$205)-5)))&amp;"")</f>
        <v/>
      </c>
      <c r="F1810" s="18" t="str">
        <f>IF(OR(I1810="ОК",I1810="Учтено: добавьте пояснение"),IF(C1810="Приход",D1810,IF(C1810="Корректировка остатка",D1810,-D1810)),"")</f>
        <v/>
      </c>
      <c r="G1810" s="13"/>
      <c r="H1810" s="15" t="str">
        <f>IF(OR(B1810="",SUMPRODUCT(--EXACT('Номенклатура'!$A$6:$A$205,B1810))&lt;&gt;1),"",INDEX('Номенклатура'!$B$6:$B$205,SUMPRODUCT(EXACT('Номенклатура'!$A$6:$A$205,B1810)*(ROW('Номенклатура'!$A$6:$A$205)-5)))&amp;"")</f>
        <v/>
      </c>
      <c r="I1810" s="15" t="str">
        <f>IF(COUNTA(A1810:D1810,G1810)=0,"",IF(NOT(ISNUMBER(A1810)),"Укажите дату",IF(B1810="","Укажите код",IF(NOT(AND(ISTEXT(B1810),LEN(B1810)&gt;0,LEN(B1810)&lt;=30,ISNUMBER(FIND(LEFT(B1810,1),"ABCDEFGHIJKLMNOPQRSTUVWXYZ")),SUMPRODUCT((MID(B1810,{1,2,3,4,5,6,7,8,9,10,11,12,13,14,15,16,17,18,19,20,21,22,23,24,25,26,27,28,29,30},1)&lt;&gt;"")*ISERROR(FIND(MID(B1810,{1,2,3,4,5,6,7,8,9,10,11,12,13,14,15,16,17,18,19,20,21,22,23,24,25,26,27,28,29,30},1),"ABCDEFGHIJKLMNOPQRSTUVWXYZ0123456789-_")))=0,ISERROR(VALUE(B1810)))),"Недопустимый код: только латинские буквы A-Z в верхнем регистре, цифры, - и _; начало с буквы, до 30 символов (например MILK-001)",IF(SUMPRODUCT(--EXACT('Номенклатура'!$A$6:$A$205,B1810))=0,"Код не найден в номенклатуре",IF(SUMPRODUCT(--EXACT('Номенклатура'!$A$6:$A$205,B1810))&gt;1,"Код повторяется в номенклатуре",IF(ISNA(MATCH(C1810,{"Приход","Расход","Списание","Корректировка остатка"},0)),"Выберите тип операции",IF(NOT(ISNUMBER(D1810)),"Укажите количество",IF(D1810=0,"Количество не может быть 0",IF(AND(C1810&lt;&gt;"Корректировка остатка",D1810&lt;0),"Для этого типа количество положительное",IF(NOT(ISNUMBER('Номенклатура'!$C$2)),"Укажите дату начала учёта",IF(A1810&lt;INT('Номенклатура'!$C$2),"Раньше даты начала учёта: НЕ учтено",IF(AND(C1810="Корректировка остатка",TRIM(G1810)=""),"Учтено: добавьте пояснение","ОК")))))))))))))</f>
        <v/>
      </c>
    </row>
    <row r="1811" spans="1:9" x14ac:dyDescent="0.25">
      <c r="A1811" s="16"/>
      <c r="B1811" s="13"/>
      <c r="C1811" s="13"/>
      <c r="D1811" s="14"/>
      <c r="E1811" s="17" t="str">
        <f>IF(OR(B1811="",SUMPRODUCT(--EXACT('Номенклатура'!$A$6:$A$205,B1811))&lt;&gt;1),"",INDEX('Номенклатура'!$D$6:$D$205,SUMPRODUCT(EXACT('Номенклатура'!$A$6:$A$205,B1811)*(ROW('Номенклатура'!$A$6:$A$205)-5)))&amp;"")</f>
        <v/>
      </c>
      <c r="F1811" s="18" t="str">
        <f>IF(OR(I1811="ОК",I1811="Учтено: добавьте пояснение"),IF(C1811="Приход",D1811,IF(C1811="Корректировка остатка",D1811,-D1811)),"")</f>
        <v/>
      </c>
      <c r="G1811" s="13"/>
      <c r="H1811" s="15" t="str">
        <f>IF(OR(B1811="",SUMPRODUCT(--EXACT('Номенклатура'!$A$6:$A$205,B1811))&lt;&gt;1),"",INDEX('Номенклатура'!$B$6:$B$205,SUMPRODUCT(EXACT('Номенклатура'!$A$6:$A$205,B1811)*(ROW('Номенклатура'!$A$6:$A$205)-5)))&amp;"")</f>
        <v/>
      </c>
      <c r="I1811" s="15" t="str">
        <f>IF(COUNTA(A1811:D1811,G1811)=0,"",IF(NOT(ISNUMBER(A1811)),"Укажите дату",IF(B1811="","Укажите код",IF(NOT(AND(ISTEXT(B1811),LEN(B1811)&gt;0,LEN(B1811)&lt;=30,ISNUMBER(FIND(LEFT(B1811,1),"ABCDEFGHIJKLMNOPQRSTUVWXYZ")),SUMPRODUCT((MID(B1811,{1,2,3,4,5,6,7,8,9,10,11,12,13,14,15,16,17,18,19,20,21,22,23,24,25,26,27,28,29,30},1)&lt;&gt;"")*ISERROR(FIND(MID(B1811,{1,2,3,4,5,6,7,8,9,10,11,12,13,14,15,16,17,18,19,20,21,22,23,24,25,26,27,28,29,30},1),"ABCDEFGHIJKLMNOPQRSTUVWXYZ0123456789-_")))=0,ISERROR(VALUE(B1811)))),"Недопустимый код: только латинские буквы A-Z в верхнем регистре, цифры, - и _; начало с буквы, до 30 символов (например MILK-001)",IF(SUMPRODUCT(--EXACT('Номенклатура'!$A$6:$A$205,B1811))=0,"Код не найден в номенклатуре",IF(SUMPRODUCT(--EXACT('Номенклатура'!$A$6:$A$205,B1811))&gt;1,"Код повторяется в номенклатуре",IF(ISNA(MATCH(C1811,{"Приход","Расход","Списание","Корректировка остатка"},0)),"Выберите тип операции",IF(NOT(ISNUMBER(D1811)),"Укажите количество",IF(D1811=0,"Количество не может быть 0",IF(AND(C1811&lt;&gt;"Корректировка остатка",D1811&lt;0),"Для этого типа количество положительное",IF(NOT(ISNUMBER('Номенклатура'!$C$2)),"Укажите дату начала учёта",IF(A1811&lt;INT('Номенклатура'!$C$2),"Раньше даты начала учёта: НЕ учтено",IF(AND(C1811="Корректировка остатка",TRIM(G1811)=""),"Учтено: добавьте пояснение","ОК")))))))))))))</f>
        <v/>
      </c>
    </row>
    <row r="1812" spans="1:9" x14ac:dyDescent="0.25">
      <c r="A1812" s="16"/>
      <c r="B1812" s="13"/>
      <c r="C1812" s="13"/>
      <c r="D1812" s="14"/>
      <c r="E1812" s="17" t="str">
        <f>IF(OR(B1812="",SUMPRODUCT(--EXACT('Номенклатура'!$A$6:$A$205,B1812))&lt;&gt;1),"",INDEX('Номенклатура'!$D$6:$D$205,SUMPRODUCT(EXACT('Номенклатура'!$A$6:$A$205,B1812)*(ROW('Номенклатура'!$A$6:$A$205)-5)))&amp;"")</f>
        <v/>
      </c>
      <c r="F1812" s="18" t="str">
        <f>IF(OR(I1812="ОК",I1812="Учтено: добавьте пояснение"),IF(C1812="Приход",D1812,IF(C1812="Корректировка остатка",D1812,-D1812)),"")</f>
        <v/>
      </c>
      <c r="G1812" s="13"/>
      <c r="H1812" s="15" t="str">
        <f>IF(OR(B1812="",SUMPRODUCT(--EXACT('Номенклатура'!$A$6:$A$205,B1812))&lt;&gt;1),"",INDEX('Номенклатура'!$B$6:$B$205,SUMPRODUCT(EXACT('Номенклатура'!$A$6:$A$205,B1812)*(ROW('Номенклатура'!$A$6:$A$205)-5)))&amp;"")</f>
        <v/>
      </c>
      <c r="I1812" s="15" t="str">
        <f>IF(COUNTA(A1812:D1812,G1812)=0,"",IF(NOT(ISNUMBER(A1812)),"Укажите дату",IF(B1812="","Укажите код",IF(NOT(AND(ISTEXT(B1812),LEN(B1812)&gt;0,LEN(B1812)&lt;=30,ISNUMBER(FIND(LEFT(B1812,1),"ABCDEFGHIJKLMNOPQRSTUVWXYZ")),SUMPRODUCT((MID(B1812,{1,2,3,4,5,6,7,8,9,10,11,12,13,14,15,16,17,18,19,20,21,22,23,24,25,26,27,28,29,30},1)&lt;&gt;"")*ISERROR(FIND(MID(B1812,{1,2,3,4,5,6,7,8,9,10,11,12,13,14,15,16,17,18,19,20,21,22,23,24,25,26,27,28,29,30},1),"ABCDEFGHIJKLMNOPQRSTUVWXYZ0123456789-_")))=0,ISERROR(VALUE(B1812)))),"Недопустимый код: только латинские буквы A-Z в верхнем регистре, цифры, - и _; начало с буквы, до 30 символов (например MILK-001)",IF(SUMPRODUCT(--EXACT('Номенклатура'!$A$6:$A$205,B1812))=0,"Код не найден в номенклатуре",IF(SUMPRODUCT(--EXACT('Номенклатура'!$A$6:$A$205,B1812))&gt;1,"Код повторяется в номенклатуре",IF(ISNA(MATCH(C1812,{"Приход","Расход","Списание","Корректировка остатка"},0)),"Выберите тип операции",IF(NOT(ISNUMBER(D1812)),"Укажите количество",IF(D1812=0,"Количество не может быть 0",IF(AND(C1812&lt;&gt;"Корректировка остатка",D1812&lt;0),"Для этого типа количество положительное",IF(NOT(ISNUMBER('Номенклатура'!$C$2)),"Укажите дату начала учёта",IF(A1812&lt;INT('Номенклатура'!$C$2),"Раньше даты начала учёта: НЕ учтено",IF(AND(C1812="Корректировка остатка",TRIM(G1812)=""),"Учтено: добавьте пояснение","ОК")))))))))))))</f>
        <v/>
      </c>
    </row>
    <row r="1813" spans="1:9" x14ac:dyDescent="0.25">
      <c r="A1813" s="16"/>
      <c r="B1813" s="13"/>
      <c r="C1813" s="13"/>
      <c r="D1813" s="14"/>
      <c r="E1813" s="17" t="str">
        <f>IF(OR(B1813="",SUMPRODUCT(--EXACT('Номенклатура'!$A$6:$A$205,B1813))&lt;&gt;1),"",INDEX('Номенклатура'!$D$6:$D$205,SUMPRODUCT(EXACT('Номенклатура'!$A$6:$A$205,B1813)*(ROW('Номенклатура'!$A$6:$A$205)-5)))&amp;"")</f>
        <v/>
      </c>
      <c r="F1813" s="18" t="str">
        <f>IF(OR(I1813="ОК",I1813="Учтено: добавьте пояснение"),IF(C1813="Приход",D1813,IF(C1813="Корректировка остатка",D1813,-D1813)),"")</f>
        <v/>
      </c>
      <c r="G1813" s="13"/>
      <c r="H1813" s="15" t="str">
        <f>IF(OR(B1813="",SUMPRODUCT(--EXACT('Номенклатура'!$A$6:$A$205,B1813))&lt;&gt;1),"",INDEX('Номенклатура'!$B$6:$B$205,SUMPRODUCT(EXACT('Номенклатура'!$A$6:$A$205,B1813)*(ROW('Номенклатура'!$A$6:$A$205)-5)))&amp;"")</f>
        <v/>
      </c>
      <c r="I1813" s="15" t="str">
        <f>IF(COUNTA(A1813:D1813,G1813)=0,"",IF(NOT(ISNUMBER(A1813)),"Укажите дату",IF(B1813="","Укажите код",IF(NOT(AND(ISTEXT(B1813),LEN(B1813)&gt;0,LEN(B1813)&lt;=30,ISNUMBER(FIND(LEFT(B1813,1),"ABCDEFGHIJKLMNOPQRSTUVWXYZ")),SUMPRODUCT((MID(B1813,{1,2,3,4,5,6,7,8,9,10,11,12,13,14,15,16,17,18,19,20,21,22,23,24,25,26,27,28,29,30},1)&lt;&gt;"")*ISERROR(FIND(MID(B1813,{1,2,3,4,5,6,7,8,9,10,11,12,13,14,15,16,17,18,19,20,21,22,23,24,25,26,27,28,29,30},1),"ABCDEFGHIJKLMNOPQRSTUVWXYZ0123456789-_")))=0,ISERROR(VALUE(B1813)))),"Недопустимый код: только латинские буквы A-Z в верхнем регистре, цифры, - и _; начало с буквы, до 30 символов (например MILK-001)",IF(SUMPRODUCT(--EXACT('Номенклатура'!$A$6:$A$205,B1813))=0,"Код не найден в номенклатуре",IF(SUMPRODUCT(--EXACT('Номенклатура'!$A$6:$A$205,B1813))&gt;1,"Код повторяется в номенклатуре",IF(ISNA(MATCH(C1813,{"Приход","Расход","Списание","Корректировка остатка"},0)),"Выберите тип операции",IF(NOT(ISNUMBER(D1813)),"Укажите количество",IF(D1813=0,"Количество не может быть 0",IF(AND(C1813&lt;&gt;"Корректировка остатка",D1813&lt;0),"Для этого типа количество положительное",IF(NOT(ISNUMBER('Номенклатура'!$C$2)),"Укажите дату начала учёта",IF(A1813&lt;INT('Номенклатура'!$C$2),"Раньше даты начала учёта: НЕ учтено",IF(AND(C1813="Корректировка остатка",TRIM(G1813)=""),"Учтено: добавьте пояснение","ОК")))))))))))))</f>
        <v/>
      </c>
    </row>
    <row r="1814" spans="1:9" x14ac:dyDescent="0.25">
      <c r="A1814" s="16"/>
      <c r="B1814" s="13"/>
      <c r="C1814" s="13"/>
      <c r="D1814" s="14"/>
      <c r="E1814" s="17" t="str">
        <f>IF(OR(B1814="",SUMPRODUCT(--EXACT('Номенклатура'!$A$6:$A$205,B1814))&lt;&gt;1),"",INDEX('Номенклатура'!$D$6:$D$205,SUMPRODUCT(EXACT('Номенклатура'!$A$6:$A$205,B1814)*(ROW('Номенклатура'!$A$6:$A$205)-5)))&amp;"")</f>
        <v/>
      </c>
      <c r="F1814" s="18" t="str">
        <f>IF(OR(I1814="ОК",I1814="Учтено: добавьте пояснение"),IF(C1814="Приход",D1814,IF(C1814="Корректировка остатка",D1814,-D1814)),"")</f>
        <v/>
      </c>
      <c r="G1814" s="13"/>
      <c r="H1814" s="15" t="str">
        <f>IF(OR(B1814="",SUMPRODUCT(--EXACT('Номенклатура'!$A$6:$A$205,B1814))&lt;&gt;1),"",INDEX('Номенклатура'!$B$6:$B$205,SUMPRODUCT(EXACT('Номенклатура'!$A$6:$A$205,B1814)*(ROW('Номенклатура'!$A$6:$A$205)-5)))&amp;"")</f>
        <v/>
      </c>
      <c r="I1814" s="15" t="str">
        <f>IF(COUNTA(A1814:D1814,G1814)=0,"",IF(NOT(ISNUMBER(A1814)),"Укажите дату",IF(B1814="","Укажите код",IF(NOT(AND(ISTEXT(B1814),LEN(B1814)&gt;0,LEN(B1814)&lt;=30,ISNUMBER(FIND(LEFT(B1814,1),"ABCDEFGHIJKLMNOPQRSTUVWXYZ")),SUMPRODUCT((MID(B1814,{1,2,3,4,5,6,7,8,9,10,11,12,13,14,15,16,17,18,19,20,21,22,23,24,25,26,27,28,29,30},1)&lt;&gt;"")*ISERROR(FIND(MID(B1814,{1,2,3,4,5,6,7,8,9,10,11,12,13,14,15,16,17,18,19,20,21,22,23,24,25,26,27,28,29,30},1),"ABCDEFGHIJKLMNOPQRSTUVWXYZ0123456789-_")))=0,ISERROR(VALUE(B1814)))),"Недопустимый код: только латинские буквы A-Z в верхнем регистре, цифры, - и _; начало с буквы, до 30 символов (например MILK-001)",IF(SUMPRODUCT(--EXACT('Номенклатура'!$A$6:$A$205,B1814))=0,"Код не найден в номенклатуре",IF(SUMPRODUCT(--EXACT('Номенклатура'!$A$6:$A$205,B1814))&gt;1,"Код повторяется в номенклатуре",IF(ISNA(MATCH(C1814,{"Приход","Расход","Списание","Корректировка остатка"},0)),"Выберите тип операции",IF(NOT(ISNUMBER(D1814)),"Укажите количество",IF(D1814=0,"Количество не может быть 0",IF(AND(C1814&lt;&gt;"Корректировка остатка",D1814&lt;0),"Для этого типа количество положительное",IF(NOT(ISNUMBER('Номенклатура'!$C$2)),"Укажите дату начала учёта",IF(A1814&lt;INT('Номенклатура'!$C$2),"Раньше даты начала учёта: НЕ учтено",IF(AND(C1814="Корректировка остатка",TRIM(G1814)=""),"Учтено: добавьте пояснение","ОК")))))))))))))</f>
        <v/>
      </c>
    </row>
    <row r="1815" spans="1:9" x14ac:dyDescent="0.25">
      <c r="A1815" s="16"/>
      <c r="B1815" s="13"/>
      <c r="C1815" s="13"/>
      <c r="D1815" s="14"/>
      <c r="E1815" s="17" t="str">
        <f>IF(OR(B1815="",SUMPRODUCT(--EXACT('Номенклатура'!$A$6:$A$205,B1815))&lt;&gt;1),"",INDEX('Номенклатура'!$D$6:$D$205,SUMPRODUCT(EXACT('Номенклатура'!$A$6:$A$205,B1815)*(ROW('Номенклатура'!$A$6:$A$205)-5)))&amp;"")</f>
        <v/>
      </c>
      <c r="F1815" s="18" t="str">
        <f>IF(OR(I1815="ОК",I1815="Учтено: добавьте пояснение"),IF(C1815="Приход",D1815,IF(C1815="Корректировка остатка",D1815,-D1815)),"")</f>
        <v/>
      </c>
      <c r="G1815" s="13"/>
      <c r="H1815" s="15" t="str">
        <f>IF(OR(B1815="",SUMPRODUCT(--EXACT('Номенклатура'!$A$6:$A$205,B1815))&lt;&gt;1),"",INDEX('Номенклатура'!$B$6:$B$205,SUMPRODUCT(EXACT('Номенклатура'!$A$6:$A$205,B1815)*(ROW('Номенклатура'!$A$6:$A$205)-5)))&amp;"")</f>
        <v/>
      </c>
      <c r="I1815" s="15" t="str">
        <f>IF(COUNTA(A1815:D1815,G1815)=0,"",IF(NOT(ISNUMBER(A1815)),"Укажите дату",IF(B1815="","Укажите код",IF(NOT(AND(ISTEXT(B1815),LEN(B1815)&gt;0,LEN(B1815)&lt;=30,ISNUMBER(FIND(LEFT(B1815,1),"ABCDEFGHIJKLMNOPQRSTUVWXYZ")),SUMPRODUCT((MID(B1815,{1,2,3,4,5,6,7,8,9,10,11,12,13,14,15,16,17,18,19,20,21,22,23,24,25,26,27,28,29,30},1)&lt;&gt;"")*ISERROR(FIND(MID(B1815,{1,2,3,4,5,6,7,8,9,10,11,12,13,14,15,16,17,18,19,20,21,22,23,24,25,26,27,28,29,30},1),"ABCDEFGHIJKLMNOPQRSTUVWXYZ0123456789-_")))=0,ISERROR(VALUE(B1815)))),"Недопустимый код: только латинские буквы A-Z в верхнем регистре, цифры, - и _; начало с буквы, до 30 символов (например MILK-001)",IF(SUMPRODUCT(--EXACT('Номенклатура'!$A$6:$A$205,B1815))=0,"Код не найден в номенклатуре",IF(SUMPRODUCT(--EXACT('Номенклатура'!$A$6:$A$205,B1815))&gt;1,"Код повторяется в номенклатуре",IF(ISNA(MATCH(C1815,{"Приход","Расход","Списание","Корректировка остатка"},0)),"Выберите тип операции",IF(NOT(ISNUMBER(D1815)),"Укажите количество",IF(D1815=0,"Количество не может быть 0",IF(AND(C1815&lt;&gt;"Корректировка остатка",D1815&lt;0),"Для этого типа количество положительное",IF(NOT(ISNUMBER('Номенклатура'!$C$2)),"Укажите дату начала учёта",IF(A1815&lt;INT('Номенклатура'!$C$2),"Раньше даты начала учёта: НЕ учтено",IF(AND(C1815="Корректировка остатка",TRIM(G1815)=""),"Учтено: добавьте пояснение","ОК")))))))))))))</f>
        <v/>
      </c>
    </row>
    <row r="1816" spans="1:9" x14ac:dyDescent="0.25">
      <c r="A1816" s="16"/>
      <c r="B1816" s="13"/>
      <c r="C1816" s="13"/>
      <c r="D1816" s="14"/>
      <c r="E1816" s="17" t="str">
        <f>IF(OR(B1816="",SUMPRODUCT(--EXACT('Номенклатура'!$A$6:$A$205,B1816))&lt;&gt;1),"",INDEX('Номенклатура'!$D$6:$D$205,SUMPRODUCT(EXACT('Номенклатура'!$A$6:$A$205,B1816)*(ROW('Номенклатура'!$A$6:$A$205)-5)))&amp;"")</f>
        <v/>
      </c>
      <c r="F1816" s="18" t="str">
        <f>IF(OR(I1816="ОК",I1816="Учтено: добавьте пояснение"),IF(C1816="Приход",D1816,IF(C1816="Корректировка остатка",D1816,-D1816)),"")</f>
        <v/>
      </c>
      <c r="G1816" s="13"/>
      <c r="H1816" s="15" t="str">
        <f>IF(OR(B1816="",SUMPRODUCT(--EXACT('Номенклатура'!$A$6:$A$205,B1816))&lt;&gt;1),"",INDEX('Номенклатура'!$B$6:$B$205,SUMPRODUCT(EXACT('Номенклатура'!$A$6:$A$205,B1816)*(ROW('Номенклатура'!$A$6:$A$205)-5)))&amp;"")</f>
        <v/>
      </c>
      <c r="I1816" s="15" t="str">
        <f>IF(COUNTA(A1816:D1816,G1816)=0,"",IF(NOT(ISNUMBER(A1816)),"Укажите дату",IF(B1816="","Укажите код",IF(NOT(AND(ISTEXT(B1816),LEN(B1816)&gt;0,LEN(B1816)&lt;=30,ISNUMBER(FIND(LEFT(B1816,1),"ABCDEFGHIJKLMNOPQRSTUVWXYZ")),SUMPRODUCT((MID(B1816,{1,2,3,4,5,6,7,8,9,10,11,12,13,14,15,16,17,18,19,20,21,22,23,24,25,26,27,28,29,30},1)&lt;&gt;"")*ISERROR(FIND(MID(B1816,{1,2,3,4,5,6,7,8,9,10,11,12,13,14,15,16,17,18,19,20,21,22,23,24,25,26,27,28,29,30},1),"ABCDEFGHIJKLMNOPQRSTUVWXYZ0123456789-_")))=0,ISERROR(VALUE(B1816)))),"Недопустимый код: только латинские буквы A-Z в верхнем регистре, цифры, - и _; начало с буквы, до 30 символов (например MILK-001)",IF(SUMPRODUCT(--EXACT('Номенклатура'!$A$6:$A$205,B1816))=0,"Код не найден в номенклатуре",IF(SUMPRODUCT(--EXACT('Номенклатура'!$A$6:$A$205,B1816))&gt;1,"Код повторяется в номенклатуре",IF(ISNA(MATCH(C1816,{"Приход","Расход","Списание","Корректировка остатка"},0)),"Выберите тип операции",IF(NOT(ISNUMBER(D1816)),"Укажите количество",IF(D1816=0,"Количество не может быть 0",IF(AND(C1816&lt;&gt;"Корректировка остатка",D1816&lt;0),"Для этого типа количество положительное",IF(NOT(ISNUMBER('Номенклатура'!$C$2)),"Укажите дату начала учёта",IF(A1816&lt;INT('Номенклатура'!$C$2),"Раньше даты начала учёта: НЕ учтено",IF(AND(C1816="Корректировка остатка",TRIM(G1816)=""),"Учтено: добавьте пояснение","ОК")))))))))))))</f>
        <v/>
      </c>
    </row>
    <row r="1817" spans="1:9" x14ac:dyDescent="0.25">
      <c r="A1817" s="16"/>
      <c r="B1817" s="13"/>
      <c r="C1817" s="13"/>
      <c r="D1817" s="14"/>
      <c r="E1817" s="17" t="str">
        <f>IF(OR(B1817="",SUMPRODUCT(--EXACT('Номенклатура'!$A$6:$A$205,B1817))&lt;&gt;1),"",INDEX('Номенклатура'!$D$6:$D$205,SUMPRODUCT(EXACT('Номенклатура'!$A$6:$A$205,B1817)*(ROW('Номенклатура'!$A$6:$A$205)-5)))&amp;"")</f>
        <v/>
      </c>
      <c r="F1817" s="18" t="str">
        <f>IF(OR(I1817="ОК",I1817="Учтено: добавьте пояснение"),IF(C1817="Приход",D1817,IF(C1817="Корректировка остатка",D1817,-D1817)),"")</f>
        <v/>
      </c>
      <c r="G1817" s="13"/>
      <c r="H1817" s="15" t="str">
        <f>IF(OR(B1817="",SUMPRODUCT(--EXACT('Номенклатура'!$A$6:$A$205,B1817))&lt;&gt;1),"",INDEX('Номенклатура'!$B$6:$B$205,SUMPRODUCT(EXACT('Номенклатура'!$A$6:$A$205,B1817)*(ROW('Номенклатура'!$A$6:$A$205)-5)))&amp;"")</f>
        <v/>
      </c>
      <c r="I1817" s="15" t="str">
        <f>IF(COUNTA(A1817:D1817,G1817)=0,"",IF(NOT(ISNUMBER(A1817)),"Укажите дату",IF(B1817="","Укажите код",IF(NOT(AND(ISTEXT(B1817),LEN(B1817)&gt;0,LEN(B1817)&lt;=30,ISNUMBER(FIND(LEFT(B1817,1),"ABCDEFGHIJKLMNOPQRSTUVWXYZ")),SUMPRODUCT((MID(B1817,{1,2,3,4,5,6,7,8,9,10,11,12,13,14,15,16,17,18,19,20,21,22,23,24,25,26,27,28,29,30},1)&lt;&gt;"")*ISERROR(FIND(MID(B1817,{1,2,3,4,5,6,7,8,9,10,11,12,13,14,15,16,17,18,19,20,21,22,23,24,25,26,27,28,29,30},1),"ABCDEFGHIJKLMNOPQRSTUVWXYZ0123456789-_")))=0,ISERROR(VALUE(B1817)))),"Недопустимый код: только латинские буквы A-Z в верхнем регистре, цифры, - и _; начало с буквы, до 30 символов (например MILK-001)",IF(SUMPRODUCT(--EXACT('Номенклатура'!$A$6:$A$205,B1817))=0,"Код не найден в номенклатуре",IF(SUMPRODUCT(--EXACT('Номенклатура'!$A$6:$A$205,B1817))&gt;1,"Код повторяется в номенклатуре",IF(ISNA(MATCH(C1817,{"Приход","Расход","Списание","Корректировка остатка"},0)),"Выберите тип операции",IF(NOT(ISNUMBER(D1817)),"Укажите количество",IF(D1817=0,"Количество не может быть 0",IF(AND(C1817&lt;&gt;"Корректировка остатка",D1817&lt;0),"Для этого типа количество положительное",IF(NOT(ISNUMBER('Номенклатура'!$C$2)),"Укажите дату начала учёта",IF(A1817&lt;INT('Номенклатура'!$C$2),"Раньше даты начала учёта: НЕ учтено",IF(AND(C1817="Корректировка остатка",TRIM(G1817)=""),"Учтено: добавьте пояснение","ОК")))))))))))))</f>
        <v/>
      </c>
    </row>
    <row r="1818" spans="1:9" x14ac:dyDescent="0.25">
      <c r="A1818" s="16"/>
      <c r="B1818" s="13"/>
      <c r="C1818" s="13"/>
      <c r="D1818" s="14"/>
      <c r="E1818" s="17" t="str">
        <f>IF(OR(B1818="",SUMPRODUCT(--EXACT('Номенклатура'!$A$6:$A$205,B1818))&lt;&gt;1),"",INDEX('Номенклатура'!$D$6:$D$205,SUMPRODUCT(EXACT('Номенклатура'!$A$6:$A$205,B1818)*(ROW('Номенклатура'!$A$6:$A$205)-5)))&amp;"")</f>
        <v/>
      </c>
      <c r="F1818" s="18" t="str">
        <f>IF(OR(I1818="ОК",I1818="Учтено: добавьте пояснение"),IF(C1818="Приход",D1818,IF(C1818="Корректировка остатка",D1818,-D1818)),"")</f>
        <v/>
      </c>
      <c r="G1818" s="13"/>
      <c r="H1818" s="15" t="str">
        <f>IF(OR(B1818="",SUMPRODUCT(--EXACT('Номенклатура'!$A$6:$A$205,B1818))&lt;&gt;1),"",INDEX('Номенклатура'!$B$6:$B$205,SUMPRODUCT(EXACT('Номенклатура'!$A$6:$A$205,B1818)*(ROW('Номенклатура'!$A$6:$A$205)-5)))&amp;"")</f>
        <v/>
      </c>
      <c r="I1818" s="15" t="str">
        <f>IF(COUNTA(A1818:D1818,G1818)=0,"",IF(NOT(ISNUMBER(A1818)),"Укажите дату",IF(B1818="","Укажите код",IF(NOT(AND(ISTEXT(B1818),LEN(B1818)&gt;0,LEN(B1818)&lt;=30,ISNUMBER(FIND(LEFT(B1818,1),"ABCDEFGHIJKLMNOPQRSTUVWXYZ")),SUMPRODUCT((MID(B1818,{1,2,3,4,5,6,7,8,9,10,11,12,13,14,15,16,17,18,19,20,21,22,23,24,25,26,27,28,29,30},1)&lt;&gt;"")*ISERROR(FIND(MID(B1818,{1,2,3,4,5,6,7,8,9,10,11,12,13,14,15,16,17,18,19,20,21,22,23,24,25,26,27,28,29,30},1),"ABCDEFGHIJKLMNOPQRSTUVWXYZ0123456789-_")))=0,ISERROR(VALUE(B1818)))),"Недопустимый код: только латинские буквы A-Z в верхнем регистре, цифры, - и _; начало с буквы, до 30 символов (например MILK-001)",IF(SUMPRODUCT(--EXACT('Номенклатура'!$A$6:$A$205,B1818))=0,"Код не найден в номенклатуре",IF(SUMPRODUCT(--EXACT('Номенклатура'!$A$6:$A$205,B1818))&gt;1,"Код повторяется в номенклатуре",IF(ISNA(MATCH(C1818,{"Приход","Расход","Списание","Корректировка остатка"},0)),"Выберите тип операции",IF(NOT(ISNUMBER(D1818)),"Укажите количество",IF(D1818=0,"Количество не может быть 0",IF(AND(C1818&lt;&gt;"Корректировка остатка",D1818&lt;0),"Для этого типа количество положительное",IF(NOT(ISNUMBER('Номенклатура'!$C$2)),"Укажите дату начала учёта",IF(A1818&lt;INT('Номенклатура'!$C$2),"Раньше даты начала учёта: НЕ учтено",IF(AND(C1818="Корректировка остатка",TRIM(G1818)=""),"Учтено: добавьте пояснение","ОК")))))))))))))</f>
        <v/>
      </c>
    </row>
    <row r="1819" spans="1:9" x14ac:dyDescent="0.25">
      <c r="A1819" s="16"/>
      <c r="B1819" s="13"/>
      <c r="C1819" s="13"/>
      <c r="D1819" s="14"/>
      <c r="E1819" s="17" t="str">
        <f>IF(OR(B1819="",SUMPRODUCT(--EXACT('Номенклатура'!$A$6:$A$205,B1819))&lt;&gt;1),"",INDEX('Номенклатура'!$D$6:$D$205,SUMPRODUCT(EXACT('Номенклатура'!$A$6:$A$205,B1819)*(ROW('Номенклатура'!$A$6:$A$205)-5)))&amp;"")</f>
        <v/>
      </c>
      <c r="F1819" s="18" t="str">
        <f>IF(OR(I1819="ОК",I1819="Учтено: добавьте пояснение"),IF(C1819="Приход",D1819,IF(C1819="Корректировка остатка",D1819,-D1819)),"")</f>
        <v/>
      </c>
      <c r="G1819" s="13"/>
      <c r="H1819" s="15" t="str">
        <f>IF(OR(B1819="",SUMPRODUCT(--EXACT('Номенклатура'!$A$6:$A$205,B1819))&lt;&gt;1),"",INDEX('Номенклатура'!$B$6:$B$205,SUMPRODUCT(EXACT('Номенклатура'!$A$6:$A$205,B1819)*(ROW('Номенклатура'!$A$6:$A$205)-5)))&amp;"")</f>
        <v/>
      </c>
      <c r="I1819" s="15" t="str">
        <f>IF(COUNTA(A1819:D1819,G1819)=0,"",IF(NOT(ISNUMBER(A1819)),"Укажите дату",IF(B1819="","Укажите код",IF(NOT(AND(ISTEXT(B1819),LEN(B1819)&gt;0,LEN(B1819)&lt;=30,ISNUMBER(FIND(LEFT(B1819,1),"ABCDEFGHIJKLMNOPQRSTUVWXYZ")),SUMPRODUCT((MID(B1819,{1,2,3,4,5,6,7,8,9,10,11,12,13,14,15,16,17,18,19,20,21,22,23,24,25,26,27,28,29,30},1)&lt;&gt;"")*ISERROR(FIND(MID(B1819,{1,2,3,4,5,6,7,8,9,10,11,12,13,14,15,16,17,18,19,20,21,22,23,24,25,26,27,28,29,30},1),"ABCDEFGHIJKLMNOPQRSTUVWXYZ0123456789-_")))=0,ISERROR(VALUE(B1819)))),"Недопустимый код: только латинские буквы A-Z в верхнем регистре, цифры, - и _; начало с буквы, до 30 символов (например MILK-001)",IF(SUMPRODUCT(--EXACT('Номенклатура'!$A$6:$A$205,B1819))=0,"Код не найден в номенклатуре",IF(SUMPRODUCT(--EXACT('Номенклатура'!$A$6:$A$205,B1819))&gt;1,"Код повторяется в номенклатуре",IF(ISNA(MATCH(C1819,{"Приход","Расход","Списание","Корректировка остатка"},0)),"Выберите тип операции",IF(NOT(ISNUMBER(D1819)),"Укажите количество",IF(D1819=0,"Количество не может быть 0",IF(AND(C1819&lt;&gt;"Корректировка остатка",D1819&lt;0),"Для этого типа количество положительное",IF(NOT(ISNUMBER('Номенклатура'!$C$2)),"Укажите дату начала учёта",IF(A1819&lt;INT('Номенклатура'!$C$2),"Раньше даты начала учёта: НЕ учтено",IF(AND(C1819="Корректировка остатка",TRIM(G1819)=""),"Учтено: добавьте пояснение","ОК")))))))))))))</f>
        <v/>
      </c>
    </row>
    <row r="1820" spans="1:9" x14ac:dyDescent="0.25">
      <c r="A1820" s="16"/>
      <c r="B1820" s="13"/>
      <c r="C1820" s="13"/>
      <c r="D1820" s="14"/>
      <c r="E1820" s="17" t="str">
        <f>IF(OR(B1820="",SUMPRODUCT(--EXACT('Номенклатура'!$A$6:$A$205,B1820))&lt;&gt;1),"",INDEX('Номенклатура'!$D$6:$D$205,SUMPRODUCT(EXACT('Номенклатура'!$A$6:$A$205,B1820)*(ROW('Номенклатура'!$A$6:$A$205)-5)))&amp;"")</f>
        <v/>
      </c>
      <c r="F1820" s="18" t="str">
        <f>IF(OR(I1820="ОК",I1820="Учтено: добавьте пояснение"),IF(C1820="Приход",D1820,IF(C1820="Корректировка остатка",D1820,-D1820)),"")</f>
        <v/>
      </c>
      <c r="G1820" s="13"/>
      <c r="H1820" s="15" t="str">
        <f>IF(OR(B1820="",SUMPRODUCT(--EXACT('Номенклатура'!$A$6:$A$205,B1820))&lt;&gt;1),"",INDEX('Номенклатура'!$B$6:$B$205,SUMPRODUCT(EXACT('Номенклатура'!$A$6:$A$205,B1820)*(ROW('Номенклатура'!$A$6:$A$205)-5)))&amp;"")</f>
        <v/>
      </c>
      <c r="I1820" s="15" t="str">
        <f>IF(COUNTA(A1820:D1820,G1820)=0,"",IF(NOT(ISNUMBER(A1820)),"Укажите дату",IF(B1820="","Укажите код",IF(NOT(AND(ISTEXT(B1820),LEN(B1820)&gt;0,LEN(B1820)&lt;=30,ISNUMBER(FIND(LEFT(B1820,1),"ABCDEFGHIJKLMNOPQRSTUVWXYZ")),SUMPRODUCT((MID(B1820,{1,2,3,4,5,6,7,8,9,10,11,12,13,14,15,16,17,18,19,20,21,22,23,24,25,26,27,28,29,30},1)&lt;&gt;"")*ISERROR(FIND(MID(B1820,{1,2,3,4,5,6,7,8,9,10,11,12,13,14,15,16,17,18,19,20,21,22,23,24,25,26,27,28,29,30},1),"ABCDEFGHIJKLMNOPQRSTUVWXYZ0123456789-_")))=0,ISERROR(VALUE(B1820)))),"Недопустимый код: только латинские буквы A-Z в верхнем регистре, цифры, - и _; начало с буквы, до 30 символов (например MILK-001)",IF(SUMPRODUCT(--EXACT('Номенклатура'!$A$6:$A$205,B1820))=0,"Код не найден в номенклатуре",IF(SUMPRODUCT(--EXACT('Номенклатура'!$A$6:$A$205,B1820))&gt;1,"Код повторяется в номенклатуре",IF(ISNA(MATCH(C1820,{"Приход","Расход","Списание","Корректировка остатка"},0)),"Выберите тип операции",IF(NOT(ISNUMBER(D1820)),"Укажите количество",IF(D1820=0,"Количество не может быть 0",IF(AND(C1820&lt;&gt;"Корректировка остатка",D1820&lt;0),"Для этого типа количество положительное",IF(NOT(ISNUMBER('Номенклатура'!$C$2)),"Укажите дату начала учёта",IF(A1820&lt;INT('Номенклатура'!$C$2),"Раньше даты начала учёта: НЕ учтено",IF(AND(C1820="Корректировка остатка",TRIM(G1820)=""),"Учтено: добавьте пояснение","ОК")))))))))))))</f>
        <v/>
      </c>
    </row>
    <row r="1821" spans="1:9" x14ac:dyDescent="0.25">
      <c r="A1821" s="16"/>
      <c r="B1821" s="13"/>
      <c r="C1821" s="13"/>
      <c r="D1821" s="14"/>
      <c r="E1821" s="17" t="str">
        <f>IF(OR(B1821="",SUMPRODUCT(--EXACT('Номенклатура'!$A$6:$A$205,B1821))&lt;&gt;1),"",INDEX('Номенклатура'!$D$6:$D$205,SUMPRODUCT(EXACT('Номенклатура'!$A$6:$A$205,B1821)*(ROW('Номенклатура'!$A$6:$A$205)-5)))&amp;"")</f>
        <v/>
      </c>
      <c r="F1821" s="18" t="str">
        <f>IF(OR(I1821="ОК",I1821="Учтено: добавьте пояснение"),IF(C1821="Приход",D1821,IF(C1821="Корректировка остатка",D1821,-D1821)),"")</f>
        <v/>
      </c>
      <c r="G1821" s="13"/>
      <c r="H1821" s="15" t="str">
        <f>IF(OR(B1821="",SUMPRODUCT(--EXACT('Номенклатура'!$A$6:$A$205,B1821))&lt;&gt;1),"",INDEX('Номенклатура'!$B$6:$B$205,SUMPRODUCT(EXACT('Номенклатура'!$A$6:$A$205,B1821)*(ROW('Номенклатура'!$A$6:$A$205)-5)))&amp;"")</f>
        <v/>
      </c>
      <c r="I1821" s="15" t="str">
        <f>IF(COUNTA(A1821:D1821,G1821)=0,"",IF(NOT(ISNUMBER(A1821)),"Укажите дату",IF(B1821="","Укажите код",IF(NOT(AND(ISTEXT(B1821),LEN(B1821)&gt;0,LEN(B1821)&lt;=30,ISNUMBER(FIND(LEFT(B1821,1),"ABCDEFGHIJKLMNOPQRSTUVWXYZ")),SUMPRODUCT((MID(B1821,{1,2,3,4,5,6,7,8,9,10,11,12,13,14,15,16,17,18,19,20,21,22,23,24,25,26,27,28,29,30},1)&lt;&gt;"")*ISERROR(FIND(MID(B1821,{1,2,3,4,5,6,7,8,9,10,11,12,13,14,15,16,17,18,19,20,21,22,23,24,25,26,27,28,29,30},1),"ABCDEFGHIJKLMNOPQRSTUVWXYZ0123456789-_")))=0,ISERROR(VALUE(B1821)))),"Недопустимый код: только латинские буквы A-Z в верхнем регистре, цифры, - и _; начало с буквы, до 30 символов (например MILK-001)",IF(SUMPRODUCT(--EXACT('Номенклатура'!$A$6:$A$205,B1821))=0,"Код не найден в номенклатуре",IF(SUMPRODUCT(--EXACT('Номенклатура'!$A$6:$A$205,B1821))&gt;1,"Код повторяется в номенклатуре",IF(ISNA(MATCH(C1821,{"Приход","Расход","Списание","Корректировка остатка"},0)),"Выберите тип операции",IF(NOT(ISNUMBER(D1821)),"Укажите количество",IF(D1821=0,"Количество не может быть 0",IF(AND(C1821&lt;&gt;"Корректировка остатка",D1821&lt;0),"Для этого типа количество положительное",IF(NOT(ISNUMBER('Номенклатура'!$C$2)),"Укажите дату начала учёта",IF(A1821&lt;INT('Номенклатура'!$C$2),"Раньше даты начала учёта: НЕ учтено",IF(AND(C1821="Корректировка остатка",TRIM(G1821)=""),"Учтено: добавьте пояснение","ОК")))))))))))))</f>
        <v/>
      </c>
    </row>
    <row r="1822" spans="1:9" x14ac:dyDescent="0.25">
      <c r="A1822" s="16"/>
      <c r="B1822" s="13"/>
      <c r="C1822" s="13"/>
      <c r="D1822" s="14"/>
      <c r="E1822" s="17" t="str">
        <f>IF(OR(B1822="",SUMPRODUCT(--EXACT('Номенклатура'!$A$6:$A$205,B1822))&lt;&gt;1),"",INDEX('Номенклатура'!$D$6:$D$205,SUMPRODUCT(EXACT('Номенклатура'!$A$6:$A$205,B1822)*(ROW('Номенклатура'!$A$6:$A$205)-5)))&amp;"")</f>
        <v/>
      </c>
      <c r="F1822" s="18" t="str">
        <f>IF(OR(I1822="ОК",I1822="Учтено: добавьте пояснение"),IF(C1822="Приход",D1822,IF(C1822="Корректировка остатка",D1822,-D1822)),"")</f>
        <v/>
      </c>
      <c r="G1822" s="13"/>
      <c r="H1822" s="15" t="str">
        <f>IF(OR(B1822="",SUMPRODUCT(--EXACT('Номенклатура'!$A$6:$A$205,B1822))&lt;&gt;1),"",INDEX('Номенклатура'!$B$6:$B$205,SUMPRODUCT(EXACT('Номенклатура'!$A$6:$A$205,B1822)*(ROW('Номенклатура'!$A$6:$A$205)-5)))&amp;"")</f>
        <v/>
      </c>
      <c r="I1822" s="15" t="str">
        <f>IF(COUNTA(A1822:D1822,G1822)=0,"",IF(NOT(ISNUMBER(A1822)),"Укажите дату",IF(B1822="","Укажите код",IF(NOT(AND(ISTEXT(B1822),LEN(B1822)&gt;0,LEN(B1822)&lt;=30,ISNUMBER(FIND(LEFT(B1822,1),"ABCDEFGHIJKLMNOPQRSTUVWXYZ")),SUMPRODUCT((MID(B1822,{1,2,3,4,5,6,7,8,9,10,11,12,13,14,15,16,17,18,19,20,21,22,23,24,25,26,27,28,29,30},1)&lt;&gt;"")*ISERROR(FIND(MID(B1822,{1,2,3,4,5,6,7,8,9,10,11,12,13,14,15,16,17,18,19,20,21,22,23,24,25,26,27,28,29,30},1),"ABCDEFGHIJKLMNOPQRSTUVWXYZ0123456789-_")))=0,ISERROR(VALUE(B1822)))),"Недопустимый код: только латинские буквы A-Z в верхнем регистре, цифры, - и _; начало с буквы, до 30 символов (например MILK-001)",IF(SUMPRODUCT(--EXACT('Номенклатура'!$A$6:$A$205,B1822))=0,"Код не найден в номенклатуре",IF(SUMPRODUCT(--EXACT('Номенклатура'!$A$6:$A$205,B1822))&gt;1,"Код повторяется в номенклатуре",IF(ISNA(MATCH(C1822,{"Приход","Расход","Списание","Корректировка остатка"},0)),"Выберите тип операции",IF(NOT(ISNUMBER(D1822)),"Укажите количество",IF(D1822=0,"Количество не может быть 0",IF(AND(C1822&lt;&gt;"Корректировка остатка",D1822&lt;0),"Для этого типа количество положительное",IF(NOT(ISNUMBER('Номенклатура'!$C$2)),"Укажите дату начала учёта",IF(A1822&lt;INT('Номенклатура'!$C$2),"Раньше даты начала учёта: НЕ учтено",IF(AND(C1822="Корректировка остатка",TRIM(G1822)=""),"Учтено: добавьте пояснение","ОК")))))))))))))</f>
        <v/>
      </c>
    </row>
    <row r="1823" spans="1:9" x14ac:dyDescent="0.25">
      <c r="A1823" s="16"/>
      <c r="B1823" s="13"/>
      <c r="C1823" s="13"/>
      <c r="D1823" s="14"/>
      <c r="E1823" s="17" t="str">
        <f>IF(OR(B1823="",SUMPRODUCT(--EXACT('Номенклатура'!$A$6:$A$205,B1823))&lt;&gt;1),"",INDEX('Номенклатура'!$D$6:$D$205,SUMPRODUCT(EXACT('Номенклатура'!$A$6:$A$205,B1823)*(ROW('Номенклатура'!$A$6:$A$205)-5)))&amp;"")</f>
        <v/>
      </c>
      <c r="F1823" s="18" t="str">
        <f>IF(OR(I1823="ОК",I1823="Учтено: добавьте пояснение"),IF(C1823="Приход",D1823,IF(C1823="Корректировка остатка",D1823,-D1823)),"")</f>
        <v/>
      </c>
      <c r="G1823" s="13"/>
      <c r="H1823" s="15" t="str">
        <f>IF(OR(B1823="",SUMPRODUCT(--EXACT('Номенклатура'!$A$6:$A$205,B1823))&lt;&gt;1),"",INDEX('Номенклатура'!$B$6:$B$205,SUMPRODUCT(EXACT('Номенклатура'!$A$6:$A$205,B1823)*(ROW('Номенклатура'!$A$6:$A$205)-5)))&amp;"")</f>
        <v/>
      </c>
      <c r="I1823" s="15" t="str">
        <f>IF(COUNTA(A1823:D1823,G1823)=0,"",IF(NOT(ISNUMBER(A1823)),"Укажите дату",IF(B1823="","Укажите код",IF(NOT(AND(ISTEXT(B1823),LEN(B1823)&gt;0,LEN(B1823)&lt;=30,ISNUMBER(FIND(LEFT(B1823,1),"ABCDEFGHIJKLMNOPQRSTUVWXYZ")),SUMPRODUCT((MID(B1823,{1,2,3,4,5,6,7,8,9,10,11,12,13,14,15,16,17,18,19,20,21,22,23,24,25,26,27,28,29,30},1)&lt;&gt;"")*ISERROR(FIND(MID(B1823,{1,2,3,4,5,6,7,8,9,10,11,12,13,14,15,16,17,18,19,20,21,22,23,24,25,26,27,28,29,30},1),"ABCDEFGHIJKLMNOPQRSTUVWXYZ0123456789-_")))=0,ISERROR(VALUE(B1823)))),"Недопустимый код: только латинские буквы A-Z в верхнем регистре, цифры, - и _; начало с буквы, до 30 символов (например MILK-001)",IF(SUMPRODUCT(--EXACT('Номенклатура'!$A$6:$A$205,B1823))=0,"Код не найден в номенклатуре",IF(SUMPRODUCT(--EXACT('Номенклатура'!$A$6:$A$205,B1823))&gt;1,"Код повторяется в номенклатуре",IF(ISNA(MATCH(C1823,{"Приход","Расход","Списание","Корректировка остатка"},0)),"Выберите тип операции",IF(NOT(ISNUMBER(D1823)),"Укажите количество",IF(D1823=0,"Количество не может быть 0",IF(AND(C1823&lt;&gt;"Корректировка остатка",D1823&lt;0),"Для этого типа количество положительное",IF(NOT(ISNUMBER('Номенклатура'!$C$2)),"Укажите дату начала учёта",IF(A1823&lt;INT('Номенклатура'!$C$2),"Раньше даты начала учёта: НЕ учтено",IF(AND(C1823="Корректировка остатка",TRIM(G1823)=""),"Учтено: добавьте пояснение","ОК")))))))))))))</f>
        <v/>
      </c>
    </row>
    <row r="1824" spans="1:9" x14ac:dyDescent="0.25">
      <c r="A1824" s="16"/>
      <c r="B1824" s="13"/>
      <c r="C1824" s="13"/>
      <c r="D1824" s="14"/>
      <c r="E1824" s="17" t="str">
        <f>IF(OR(B1824="",SUMPRODUCT(--EXACT('Номенклатура'!$A$6:$A$205,B1824))&lt;&gt;1),"",INDEX('Номенклатура'!$D$6:$D$205,SUMPRODUCT(EXACT('Номенклатура'!$A$6:$A$205,B1824)*(ROW('Номенклатура'!$A$6:$A$205)-5)))&amp;"")</f>
        <v/>
      </c>
      <c r="F1824" s="18" t="str">
        <f>IF(OR(I1824="ОК",I1824="Учтено: добавьте пояснение"),IF(C1824="Приход",D1824,IF(C1824="Корректировка остатка",D1824,-D1824)),"")</f>
        <v/>
      </c>
      <c r="G1824" s="13"/>
      <c r="H1824" s="15" t="str">
        <f>IF(OR(B1824="",SUMPRODUCT(--EXACT('Номенклатура'!$A$6:$A$205,B1824))&lt;&gt;1),"",INDEX('Номенклатура'!$B$6:$B$205,SUMPRODUCT(EXACT('Номенклатура'!$A$6:$A$205,B1824)*(ROW('Номенклатура'!$A$6:$A$205)-5)))&amp;"")</f>
        <v/>
      </c>
      <c r="I1824" s="15" t="str">
        <f>IF(COUNTA(A1824:D1824,G1824)=0,"",IF(NOT(ISNUMBER(A1824)),"Укажите дату",IF(B1824="","Укажите код",IF(NOT(AND(ISTEXT(B1824),LEN(B1824)&gt;0,LEN(B1824)&lt;=30,ISNUMBER(FIND(LEFT(B1824,1),"ABCDEFGHIJKLMNOPQRSTUVWXYZ")),SUMPRODUCT((MID(B1824,{1,2,3,4,5,6,7,8,9,10,11,12,13,14,15,16,17,18,19,20,21,22,23,24,25,26,27,28,29,30},1)&lt;&gt;"")*ISERROR(FIND(MID(B1824,{1,2,3,4,5,6,7,8,9,10,11,12,13,14,15,16,17,18,19,20,21,22,23,24,25,26,27,28,29,30},1),"ABCDEFGHIJKLMNOPQRSTUVWXYZ0123456789-_")))=0,ISERROR(VALUE(B1824)))),"Недопустимый код: только латинские буквы A-Z в верхнем регистре, цифры, - и _; начало с буквы, до 30 символов (например MILK-001)",IF(SUMPRODUCT(--EXACT('Номенклатура'!$A$6:$A$205,B1824))=0,"Код не найден в номенклатуре",IF(SUMPRODUCT(--EXACT('Номенклатура'!$A$6:$A$205,B1824))&gt;1,"Код повторяется в номенклатуре",IF(ISNA(MATCH(C1824,{"Приход","Расход","Списание","Корректировка остатка"},0)),"Выберите тип операции",IF(NOT(ISNUMBER(D1824)),"Укажите количество",IF(D1824=0,"Количество не может быть 0",IF(AND(C1824&lt;&gt;"Корректировка остатка",D1824&lt;0),"Для этого типа количество положительное",IF(NOT(ISNUMBER('Номенклатура'!$C$2)),"Укажите дату начала учёта",IF(A1824&lt;INT('Номенклатура'!$C$2),"Раньше даты начала учёта: НЕ учтено",IF(AND(C1824="Корректировка остатка",TRIM(G1824)=""),"Учтено: добавьте пояснение","ОК")))))))))))))</f>
        <v/>
      </c>
    </row>
    <row r="1825" spans="1:9" x14ac:dyDescent="0.25">
      <c r="A1825" s="16"/>
      <c r="B1825" s="13"/>
      <c r="C1825" s="13"/>
      <c r="D1825" s="14"/>
      <c r="E1825" s="17" t="str">
        <f>IF(OR(B1825="",SUMPRODUCT(--EXACT('Номенклатура'!$A$6:$A$205,B1825))&lt;&gt;1),"",INDEX('Номенклатура'!$D$6:$D$205,SUMPRODUCT(EXACT('Номенклатура'!$A$6:$A$205,B1825)*(ROW('Номенклатура'!$A$6:$A$205)-5)))&amp;"")</f>
        <v/>
      </c>
      <c r="F1825" s="18" t="str">
        <f>IF(OR(I1825="ОК",I1825="Учтено: добавьте пояснение"),IF(C1825="Приход",D1825,IF(C1825="Корректировка остатка",D1825,-D1825)),"")</f>
        <v/>
      </c>
      <c r="G1825" s="13"/>
      <c r="H1825" s="15" t="str">
        <f>IF(OR(B1825="",SUMPRODUCT(--EXACT('Номенклатура'!$A$6:$A$205,B1825))&lt;&gt;1),"",INDEX('Номенклатура'!$B$6:$B$205,SUMPRODUCT(EXACT('Номенклатура'!$A$6:$A$205,B1825)*(ROW('Номенклатура'!$A$6:$A$205)-5)))&amp;"")</f>
        <v/>
      </c>
      <c r="I1825" s="15" t="str">
        <f>IF(COUNTA(A1825:D1825,G1825)=0,"",IF(NOT(ISNUMBER(A1825)),"Укажите дату",IF(B1825="","Укажите код",IF(NOT(AND(ISTEXT(B1825),LEN(B1825)&gt;0,LEN(B1825)&lt;=30,ISNUMBER(FIND(LEFT(B1825,1),"ABCDEFGHIJKLMNOPQRSTUVWXYZ")),SUMPRODUCT((MID(B1825,{1,2,3,4,5,6,7,8,9,10,11,12,13,14,15,16,17,18,19,20,21,22,23,24,25,26,27,28,29,30},1)&lt;&gt;"")*ISERROR(FIND(MID(B1825,{1,2,3,4,5,6,7,8,9,10,11,12,13,14,15,16,17,18,19,20,21,22,23,24,25,26,27,28,29,30},1),"ABCDEFGHIJKLMNOPQRSTUVWXYZ0123456789-_")))=0,ISERROR(VALUE(B1825)))),"Недопустимый код: только латинские буквы A-Z в верхнем регистре, цифры, - и _; начало с буквы, до 30 символов (например MILK-001)",IF(SUMPRODUCT(--EXACT('Номенклатура'!$A$6:$A$205,B1825))=0,"Код не найден в номенклатуре",IF(SUMPRODUCT(--EXACT('Номенклатура'!$A$6:$A$205,B1825))&gt;1,"Код повторяется в номенклатуре",IF(ISNA(MATCH(C1825,{"Приход","Расход","Списание","Корректировка остатка"},0)),"Выберите тип операции",IF(NOT(ISNUMBER(D1825)),"Укажите количество",IF(D1825=0,"Количество не может быть 0",IF(AND(C1825&lt;&gt;"Корректировка остатка",D1825&lt;0),"Для этого типа количество положительное",IF(NOT(ISNUMBER('Номенклатура'!$C$2)),"Укажите дату начала учёта",IF(A1825&lt;INT('Номенклатура'!$C$2),"Раньше даты начала учёта: НЕ учтено",IF(AND(C1825="Корректировка остатка",TRIM(G1825)=""),"Учтено: добавьте пояснение","ОК")))))))))))))</f>
        <v/>
      </c>
    </row>
    <row r="1826" spans="1:9" x14ac:dyDescent="0.25">
      <c r="A1826" s="16"/>
      <c r="B1826" s="13"/>
      <c r="C1826" s="13"/>
      <c r="D1826" s="14"/>
      <c r="E1826" s="17" t="str">
        <f>IF(OR(B1826="",SUMPRODUCT(--EXACT('Номенклатура'!$A$6:$A$205,B1826))&lt;&gt;1),"",INDEX('Номенклатура'!$D$6:$D$205,SUMPRODUCT(EXACT('Номенклатура'!$A$6:$A$205,B1826)*(ROW('Номенклатура'!$A$6:$A$205)-5)))&amp;"")</f>
        <v/>
      </c>
      <c r="F1826" s="18" t="str">
        <f>IF(OR(I1826="ОК",I1826="Учтено: добавьте пояснение"),IF(C1826="Приход",D1826,IF(C1826="Корректировка остатка",D1826,-D1826)),"")</f>
        <v/>
      </c>
      <c r="G1826" s="13"/>
      <c r="H1826" s="15" t="str">
        <f>IF(OR(B1826="",SUMPRODUCT(--EXACT('Номенклатура'!$A$6:$A$205,B1826))&lt;&gt;1),"",INDEX('Номенклатура'!$B$6:$B$205,SUMPRODUCT(EXACT('Номенклатура'!$A$6:$A$205,B1826)*(ROW('Номенклатура'!$A$6:$A$205)-5)))&amp;"")</f>
        <v/>
      </c>
      <c r="I1826" s="15" t="str">
        <f>IF(COUNTA(A1826:D1826,G1826)=0,"",IF(NOT(ISNUMBER(A1826)),"Укажите дату",IF(B1826="","Укажите код",IF(NOT(AND(ISTEXT(B1826),LEN(B1826)&gt;0,LEN(B1826)&lt;=30,ISNUMBER(FIND(LEFT(B1826,1),"ABCDEFGHIJKLMNOPQRSTUVWXYZ")),SUMPRODUCT((MID(B1826,{1,2,3,4,5,6,7,8,9,10,11,12,13,14,15,16,17,18,19,20,21,22,23,24,25,26,27,28,29,30},1)&lt;&gt;"")*ISERROR(FIND(MID(B1826,{1,2,3,4,5,6,7,8,9,10,11,12,13,14,15,16,17,18,19,20,21,22,23,24,25,26,27,28,29,30},1),"ABCDEFGHIJKLMNOPQRSTUVWXYZ0123456789-_")))=0,ISERROR(VALUE(B1826)))),"Недопустимый код: только латинские буквы A-Z в верхнем регистре, цифры, - и _; начало с буквы, до 30 символов (например MILK-001)",IF(SUMPRODUCT(--EXACT('Номенклатура'!$A$6:$A$205,B1826))=0,"Код не найден в номенклатуре",IF(SUMPRODUCT(--EXACT('Номенклатура'!$A$6:$A$205,B1826))&gt;1,"Код повторяется в номенклатуре",IF(ISNA(MATCH(C1826,{"Приход","Расход","Списание","Корректировка остатка"},0)),"Выберите тип операции",IF(NOT(ISNUMBER(D1826)),"Укажите количество",IF(D1826=0,"Количество не может быть 0",IF(AND(C1826&lt;&gt;"Корректировка остатка",D1826&lt;0),"Для этого типа количество положительное",IF(NOT(ISNUMBER('Номенклатура'!$C$2)),"Укажите дату начала учёта",IF(A1826&lt;INT('Номенклатура'!$C$2),"Раньше даты начала учёта: НЕ учтено",IF(AND(C1826="Корректировка остатка",TRIM(G1826)=""),"Учтено: добавьте пояснение","ОК")))))))))))))</f>
        <v/>
      </c>
    </row>
    <row r="1827" spans="1:9" x14ac:dyDescent="0.25">
      <c r="A1827" s="16"/>
      <c r="B1827" s="13"/>
      <c r="C1827" s="13"/>
      <c r="D1827" s="14"/>
      <c r="E1827" s="17" t="str">
        <f>IF(OR(B1827="",SUMPRODUCT(--EXACT('Номенклатура'!$A$6:$A$205,B1827))&lt;&gt;1),"",INDEX('Номенклатура'!$D$6:$D$205,SUMPRODUCT(EXACT('Номенклатура'!$A$6:$A$205,B1827)*(ROW('Номенклатура'!$A$6:$A$205)-5)))&amp;"")</f>
        <v/>
      </c>
      <c r="F1827" s="18" t="str">
        <f>IF(OR(I1827="ОК",I1827="Учтено: добавьте пояснение"),IF(C1827="Приход",D1827,IF(C1827="Корректировка остатка",D1827,-D1827)),"")</f>
        <v/>
      </c>
      <c r="G1827" s="13"/>
      <c r="H1827" s="15" t="str">
        <f>IF(OR(B1827="",SUMPRODUCT(--EXACT('Номенклатура'!$A$6:$A$205,B1827))&lt;&gt;1),"",INDEX('Номенклатура'!$B$6:$B$205,SUMPRODUCT(EXACT('Номенклатура'!$A$6:$A$205,B1827)*(ROW('Номенклатура'!$A$6:$A$205)-5)))&amp;"")</f>
        <v/>
      </c>
      <c r="I1827" s="15" t="str">
        <f>IF(COUNTA(A1827:D1827,G1827)=0,"",IF(NOT(ISNUMBER(A1827)),"Укажите дату",IF(B1827="","Укажите код",IF(NOT(AND(ISTEXT(B1827),LEN(B1827)&gt;0,LEN(B1827)&lt;=30,ISNUMBER(FIND(LEFT(B1827,1),"ABCDEFGHIJKLMNOPQRSTUVWXYZ")),SUMPRODUCT((MID(B1827,{1,2,3,4,5,6,7,8,9,10,11,12,13,14,15,16,17,18,19,20,21,22,23,24,25,26,27,28,29,30},1)&lt;&gt;"")*ISERROR(FIND(MID(B1827,{1,2,3,4,5,6,7,8,9,10,11,12,13,14,15,16,17,18,19,20,21,22,23,24,25,26,27,28,29,30},1),"ABCDEFGHIJKLMNOPQRSTUVWXYZ0123456789-_")))=0,ISERROR(VALUE(B1827)))),"Недопустимый код: только латинские буквы A-Z в верхнем регистре, цифры, - и _; начало с буквы, до 30 символов (например MILK-001)",IF(SUMPRODUCT(--EXACT('Номенклатура'!$A$6:$A$205,B1827))=0,"Код не найден в номенклатуре",IF(SUMPRODUCT(--EXACT('Номенклатура'!$A$6:$A$205,B1827))&gt;1,"Код повторяется в номенклатуре",IF(ISNA(MATCH(C1827,{"Приход","Расход","Списание","Корректировка остатка"},0)),"Выберите тип операции",IF(NOT(ISNUMBER(D1827)),"Укажите количество",IF(D1827=0,"Количество не может быть 0",IF(AND(C1827&lt;&gt;"Корректировка остатка",D1827&lt;0),"Для этого типа количество положительное",IF(NOT(ISNUMBER('Номенклатура'!$C$2)),"Укажите дату начала учёта",IF(A1827&lt;INT('Номенклатура'!$C$2),"Раньше даты начала учёта: НЕ учтено",IF(AND(C1827="Корректировка остатка",TRIM(G1827)=""),"Учтено: добавьте пояснение","ОК")))))))))))))</f>
        <v/>
      </c>
    </row>
    <row r="1828" spans="1:9" x14ac:dyDescent="0.25">
      <c r="A1828" s="16"/>
      <c r="B1828" s="13"/>
      <c r="C1828" s="13"/>
      <c r="D1828" s="14"/>
      <c r="E1828" s="17" t="str">
        <f>IF(OR(B1828="",SUMPRODUCT(--EXACT('Номенклатура'!$A$6:$A$205,B1828))&lt;&gt;1),"",INDEX('Номенклатура'!$D$6:$D$205,SUMPRODUCT(EXACT('Номенклатура'!$A$6:$A$205,B1828)*(ROW('Номенклатура'!$A$6:$A$205)-5)))&amp;"")</f>
        <v/>
      </c>
      <c r="F1828" s="18" t="str">
        <f>IF(OR(I1828="ОК",I1828="Учтено: добавьте пояснение"),IF(C1828="Приход",D1828,IF(C1828="Корректировка остатка",D1828,-D1828)),"")</f>
        <v/>
      </c>
      <c r="G1828" s="13"/>
      <c r="H1828" s="15" t="str">
        <f>IF(OR(B1828="",SUMPRODUCT(--EXACT('Номенклатура'!$A$6:$A$205,B1828))&lt;&gt;1),"",INDEX('Номенклатура'!$B$6:$B$205,SUMPRODUCT(EXACT('Номенклатура'!$A$6:$A$205,B1828)*(ROW('Номенклатура'!$A$6:$A$205)-5)))&amp;"")</f>
        <v/>
      </c>
      <c r="I1828" s="15" t="str">
        <f>IF(COUNTA(A1828:D1828,G1828)=0,"",IF(NOT(ISNUMBER(A1828)),"Укажите дату",IF(B1828="","Укажите код",IF(NOT(AND(ISTEXT(B1828),LEN(B1828)&gt;0,LEN(B1828)&lt;=30,ISNUMBER(FIND(LEFT(B1828,1),"ABCDEFGHIJKLMNOPQRSTUVWXYZ")),SUMPRODUCT((MID(B1828,{1,2,3,4,5,6,7,8,9,10,11,12,13,14,15,16,17,18,19,20,21,22,23,24,25,26,27,28,29,30},1)&lt;&gt;"")*ISERROR(FIND(MID(B1828,{1,2,3,4,5,6,7,8,9,10,11,12,13,14,15,16,17,18,19,20,21,22,23,24,25,26,27,28,29,30},1),"ABCDEFGHIJKLMNOPQRSTUVWXYZ0123456789-_")))=0,ISERROR(VALUE(B1828)))),"Недопустимый код: только латинские буквы A-Z в верхнем регистре, цифры, - и _; начало с буквы, до 30 символов (например MILK-001)",IF(SUMPRODUCT(--EXACT('Номенклатура'!$A$6:$A$205,B1828))=0,"Код не найден в номенклатуре",IF(SUMPRODUCT(--EXACT('Номенклатура'!$A$6:$A$205,B1828))&gt;1,"Код повторяется в номенклатуре",IF(ISNA(MATCH(C1828,{"Приход","Расход","Списание","Корректировка остатка"},0)),"Выберите тип операции",IF(NOT(ISNUMBER(D1828)),"Укажите количество",IF(D1828=0,"Количество не может быть 0",IF(AND(C1828&lt;&gt;"Корректировка остатка",D1828&lt;0),"Для этого типа количество положительное",IF(NOT(ISNUMBER('Номенклатура'!$C$2)),"Укажите дату начала учёта",IF(A1828&lt;INT('Номенклатура'!$C$2),"Раньше даты начала учёта: НЕ учтено",IF(AND(C1828="Корректировка остатка",TRIM(G1828)=""),"Учтено: добавьте пояснение","ОК")))))))))))))</f>
        <v/>
      </c>
    </row>
    <row r="1829" spans="1:9" x14ac:dyDescent="0.25">
      <c r="A1829" s="16"/>
      <c r="B1829" s="13"/>
      <c r="C1829" s="13"/>
      <c r="D1829" s="14"/>
      <c r="E1829" s="17" t="str">
        <f>IF(OR(B1829="",SUMPRODUCT(--EXACT('Номенклатура'!$A$6:$A$205,B1829))&lt;&gt;1),"",INDEX('Номенклатура'!$D$6:$D$205,SUMPRODUCT(EXACT('Номенклатура'!$A$6:$A$205,B1829)*(ROW('Номенклатура'!$A$6:$A$205)-5)))&amp;"")</f>
        <v/>
      </c>
      <c r="F1829" s="18" t="str">
        <f>IF(OR(I1829="ОК",I1829="Учтено: добавьте пояснение"),IF(C1829="Приход",D1829,IF(C1829="Корректировка остатка",D1829,-D1829)),"")</f>
        <v/>
      </c>
      <c r="G1829" s="13"/>
      <c r="H1829" s="15" t="str">
        <f>IF(OR(B1829="",SUMPRODUCT(--EXACT('Номенклатура'!$A$6:$A$205,B1829))&lt;&gt;1),"",INDEX('Номенклатура'!$B$6:$B$205,SUMPRODUCT(EXACT('Номенклатура'!$A$6:$A$205,B1829)*(ROW('Номенклатура'!$A$6:$A$205)-5)))&amp;"")</f>
        <v/>
      </c>
      <c r="I1829" s="15" t="str">
        <f>IF(COUNTA(A1829:D1829,G1829)=0,"",IF(NOT(ISNUMBER(A1829)),"Укажите дату",IF(B1829="","Укажите код",IF(NOT(AND(ISTEXT(B1829),LEN(B1829)&gt;0,LEN(B1829)&lt;=30,ISNUMBER(FIND(LEFT(B1829,1),"ABCDEFGHIJKLMNOPQRSTUVWXYZ")),SUMPRODUCT((MID(B1829,{1,2,3,4,5,6,7,8,9,10,11,12,13,14,15,16,17,18,19,20,21,22,23,24,25,26,27,28,29,30},1)&lt;&gt;"")*ISERROR(FIND(MID(B1829,{1,2,3,4,5,6,7,8,9,10,11,12,13,14,15,16,17,18,19,20,21,22,23,24,25,26,27,28,29,30},1),"ABCDEFGHIJKLMNOPQRSTUVWXYZ0123456789-_")))=0,ISERROR(VALUE(B1829)))),"Недопустимый код: только латинские буквы A-Z в верхнем регистре, цифры, - и _; начало с буквы, до 30 символов (например MILK-001)",IF(SUMPRODUCT(--EXACT('Номенклатура'!$A$6:$A$205,B1829))=0,"Код не найден в номенклатуре",IF(SUMPRODUCT(--EXACT('Номенклатура'!$A$6:$A$205,B1829))&gt;1,"Код повторяется в номенклатуре",IF(ISNA(MATCH(C1829,{"Приход","Расход","Списание","Корректировка остатка"},0)),"Выберите тип операции",IF(NOT(ISNUMBER(D1829)),"Укажите количество",IF(D1829=0,"Количество не может быть 0",IF(AND(C1829&lt;&gt;"Корректировка остатка",D1829&lt;0),"Для этого типа количество положительное",IF(NOT(ISNUMBER('Номенклатура'!$C$2)),"Укажите дату начала учёта",IF(A1829&lt;INT('Номенклатура'!$C$2),"Раньше даты начала учёта: НЕ учтено",IF(AND(C1829="Корректировка остатка",TRIM(G1829)=""),"Учтено: добавьте пояснение","ОК")))))))))))))</f>
        <v/>
      </c>
    </row>
    <row r="1830" spans="1:9" x14ac:dyDescent="0.25">
      <c r="A1830" s="16"/>
      <c r="B1830" s="13"/>
      <c r="C1830" s="13"/>
      <c r="D1830" s="14"/>
      <c r="E1830" s="17" t="str">
        <f>IF(OR(B1830="",SUMPRODUCT(--EXACT('Номенклатура'!$A$6:$A$205,B1830))&lt;&gt;1),"",INDEX('Номенклатура'!$D$6:$D$205,SUMPRODUCT(EXACT('Номенклатура'!$A$6:$A$205,B1830)*(ROW('Номенклатура'!$A$6:$A$205)-5)))&amp;"")</f>
        <v/>
      </c>
      <c r="F1830" s="18" t="str">
        <f>IF(OR(I1830="ОК",I1830="Учтено: добавьте пояснение"),IF(C1830="Приход",D1830,IF(C1830="Корректировка остатка",D1830,-D1830)),"")</f>
        <v/>
      </c>
      <c r="G1830" s="13"/>
      <c r="H1830" s="15" t="str">
        <f>IF(OR(B1830="",SUMPRODUCT(--EXACT('Номенклатура'!$A$6:$A$205,B1830))&lt;&gt;1),"",INDEX('Номенклатура'!$B$6:$B$205,SUMPRODUCT(EXACT('Номенклатура'!$A$6:$A$205,B1830)*(ROW('Номенклатура'!$A$6:$A$205)-5)))&amp;"")</f>
        <v/>
      </c>
      <c r="I1830" s="15" t="str">
        <f>IF(COUNTA(A1830:D1830,G1830)=0,"",IF(NOT(ISNUMBER(A1830)),"Укажите дату",IF(B1830="","Укажите код",IF(NOT(AND(ISTEXT(B1830),LEN(B1830)&gt;0,LEN(B1830)&lt;=30,ISNUMBER(FIND(LEFT(B1830,1),"ABCDEFGHIJKLMNOPQRSTUVWXYZ")),SUMPRODUCT((MID(B1830,{1,2,3,4,5,6,7,8,9,10,11,12,13,14,15,16,17,18,19,20,21,22,23,24,25,26,27,28,29,30},1)&lt;&gt;"")*ISERROR(FIND(MID(B1830,{1,2,3,4,5,6,7,8,9,10,11,12,13,14,15,16,17,18,19,20,21,22,23,24,25,26,27,28,29,30},1),"ABCDEFGHIJKLMNOPQRSTUVWXYZ0123456789-_")))=0,ISERROR(VALUE(B1830)))),"Недопустимый код: только латинские буквы A-Z в верхнем регистре, цифры, - и _; начало с буквы, до 30 символов (например MILK-001)",IF(SUMPRODUCT(--EXACT('Номенклатура'!$A$6:$A$205,B1830))=0,"Код не найден в номенклатуре",IF(SUMPRODUCT(--EXACT('Номенклатура'!$A$6:$A$205,B1830))&gt;1,"Код повторяется в номенклатуре",IF(ISNA(MATCH(C1830,{"Приход","Расход","Списание","Корректировка остатка"},0)),"Выберите тип операции",IF(NOT(ISNUMBER(D1830)),"Укажите количество",IF(D1830=0,"Количество не может быть 0",IF(AND(C1830&lt;&gt;"Корректировка остатка",D1830&lt;0),"Для этого типа количество положительное",IF(NOT(ISNUMBER('Номенклатура'!$C$2)),"Укажите дату начала учёта",IF(A1830&lt;INT('Номенклатура'!$C$2),"Раньше даты начала учёта: НЕ учтено",IF(AND(C1830="Корректировка остатка",TRIM(G1830)=""),"Учтено: добавьте пояснение","ОК")))))))))))))</f>
        <v/>
      </c>
    </row>
    <row r="1831" spans="1:9" x14ac:dyDescent="0.25">
      <c r="A1831" s="16"/>
      <c r="B1831" s="13"/>
      <c r="C1831" s="13"/>
      <c r="D1831" s="14"/>
      <c r="E1831" s="17" t="str">
        <f>IF(OR(B1831="",SUMPRODUCT(--EXACT('Номенклатура'!$A$6:$A$205,B1831))&lt;&gt;1),"",INDEX('Номенклатура'!$D$6:$D$205,SUMPRODUCT(EXACT('Номенклатура'!$A$6:$A$205,B1831)*(ROW('Номенклатура'!$A$6:$A$205)-5)))&amp;"")</f>
        <v/>
      </c>
      <c r="F1831" s="18" t="str">
        <f>IF(OR(I1831="ОК",I1831="Учтено: добавьте пояснение"),IF(C1831="Приход",D1831,IF(C1831="Корректировка остатка",D1831,-D1831)),"")</f>
        <v/>
      </c>
      <c r="G1831" s="13"/>
      <c r="H1831" s="15" t="str">
        <f>IF(OR(B1831="",SUMPRODUCT(--EXACT('Номенклатура'!$A$6:$A$205,B1831))&lt;&gt;1),"",INDEX('Номенклатура'!$B$6:$B$205,SUMPRODUCT(EXACT('Номенклатура'!$A$6:$A$205,B1831)*(ROW('Номенклатура'!$A$6:$A$205)-5)))&amp;"")</f>
        <v/>
      </c>
      <c r="I1831" s="15" t="str">
        <f>IF(COUNTA(A1831:D1831,G1831)=0,"",IF(NOT(ISNUMBER(A1831)),"Укажите дату",IF(B1831="","Укажите код",IF(NOT(AND(ISTEXT(B1831),LEN(B1831)&gt;0,LEN(B1831)&lt;=30,ISNUMBER(FIND(LEFT(B1831,1),"ABCDEFGHIJKLMNOPQRSTUVWXYZ")),SUMPRODUCT((MID(B1831,{1,2,3,4,5,6,7,8,9,10,11,12,13,14,15,16,17,18,19,20,21,22,23,24,25,26,27,28,29,30},1)&lt;&gt;"")*ISERROR(FIND(MID(B1831,{1,2,3,4,5,6,7,8,9,10,11,12,13,14,15,16,17,18,19,20,21,22,23,24,25,26,27,28,29,30},1),"ABCDEFGHIJKLMNOPQRSTUVWXYZ0123456789-_")))=0,ISERROR(VALUE(B1831)))),"Недопустимый код: только латинские буквы A-Z в верхнем регистре, цифры, - и _; начало с буквы, до 30 символов (например MILK-001)",IF(SUMPRODUCT(--EXACT('Номенклатура'!$A$6:$A$205,B1831))=0,"Код не найден в номенклатуре",IF(SUMPRODUCT(--EXACT('Номенклатура'!$A$6:$A$205,B1831))&gt;1,"Код повторяется в номенклатуре",IF(ISNA(MATCH(C1831,{"Приход","Расход","Списание","Корректировка остатка"},0)),"Выберите тип операции",IF(NOT(ISNUMBER(D1831)),"Укажите количество",IF(D1831=0,"Количество не может быть 0",IF(AND(C1831&lt;&gt;"Корректировка остатка",D1831&lt;0),"Для этого типа количество положительное",IF(NOT(ISNUMBER('Номенклатура'!$C$2)),"Укажите дату начала учёта",IF(A1831&lt;INT('Номенклатура'!$C$2),"Раньше даты начала учёта: НЕ учтено",IF(AND(C1831="Корректировка остатка",TRIM(G1831)=""),"Учтено: добавьте пояснение","ОК")))))))))))))</f>
        <v/>
      </c>
    </row>
    <row r="1832" spans="1:9" x14ac:dyDescent="0.25">
      <c r="A1832" s="16"/>
      <c r="B1832" s="13"/>
      <c r="C1832" s="13"/>
      <c r="D1832" s="14"/>
      <c r="E1832" s="17" t="str">
        <f>IF(OR(B1832="",SUMPRODUCT(--EXACT('Номенклатура'!$A$6:$A$205,B1832))&lt;&gt;1),"",INDEX('Номенклатура'!$D$6:$D$205,SUMPRODUCT(EXACT('Номенклатура'!$A$6:$A$205,B1832)*(ROW('Номенклатура'!$A$6:$A$205)-5)))&amp;"")</f>
        <v/>
      </c>
      <c r="F1832" s="18" t="str">
        <f>IF(OR(I1832="ОК",I1832="Учтено: добавьте пояснение"),IF(C1832="Приход",D1832,IF(C1832="Корректировка остатка",D1832,-D1832)),"")</f>
        <v/>
      </c>
      <c r="G1832" s="13"/>
      <c r="H1832" s="15" t="str">
        <f>IF(OR(B1832="",SUMPRODUCT(--EXACT('Номенклатура'!$A$6:$A$205,B1832))&lt;&gt;1),"",INDEX('Номенклатура'!$B$6:$B$205,SUMPRODUCT(EXACT('Номенклатура'!$A$6:$A$205,B1832)*(ROW('Номенклатура'!$A$6:$A$205)-5)))&amp;"")</f>
        <v/>
      </c>
      <c r="I1832" s="15" t="str">
        <f>IF(COUNTA(A1832:D1832,G1832)=0,"",IF(NOT(ISNUMBER(A1832)),"Укажите дату",IF(B1832="","Укажите код",IF(NOT(AND(ISTEXT(B1832),LEN(B1832)&gt;0,LEN(B1832)&lt;=30,ISNUMBER(FIND(LEFT(B1832,1),"ABCDEFGHIJKLMNOPQRSTUVWXYZ")),SUMPRODUCT((MID(B1832,{1,2,3,4,5,6,7,8,9,10,11,12,13,14,15,16,17,18,19,20,21,22,23,24,25,26,27,28,29,30},1)&lt;&gt;"")*ISERROR(FIND(MID(B1832,{1,2,3,4,5,6,7,8,9,10,11,12,13,14,15,16,17,18,19,20,21,22,23,24,25,26,27,28,29,30},1),"ABCDEFGHIJKLMNOPQRSTUVWXYZ0123456789-_")))=0,ISERROR(VALUE(B1832)))),"Недопустимый код: только латинские буквы A-Z в верхнем регистре, цифры, - и _; начало с буквы, до 30 символов (например MILK-001)",IF(SUMPRODUCT(--EXACT('Номенклатура'!$A$6:$A$205,B1832))=0,"Код не найден в номенклатуре",IF(SUMPRODUCT(--EXACT('Номенклатура'!$A$6:$A$205,B1832))&gt;1,"Код повторяется в номенклатуре",IF(ISNA(MATCH(C1832,{"Приход","Расход","Списание","Корректировка остатка"},0)),"Выберите тип операции",IF(NOT(ISNUMBER(D1832)),"Укажите количество",IF(D1832=0,"Количество не может быть 0",IF(AND(C1832&lt;&gt;"Корректировка остатка",D1832&lt;0),"Для этого типа количество положительное",IF(NOT(ISNUMBER('Номенклатура'!$C$2)),"Укажите дату начала учёта",IF(A1832&lt;INT('Номенклатура'!$C$2),"Раньше даты начала учёта: НЕ учтено",IF(AND(C1832="Корректировка остатка",TRIM(G1832)=""),"Учтено: добавьте пояснение","ОК")))))))))))))</f>
        <v/>
      </c>
    </row>
    <row r="1833" spans="1:9" x14ac:dyDescent="0.25">
      <c r="A1833" s="16"/>
      <c r="B1833" s="13"/>
      <c r="C1833" s="13"/>
      <c r="D1833" s="14"/>
      <c r="E1833" s="17" t="str">
        <f>IF(OR(B1833="",SUMPRODUCT(--EXACT('Номенклатура'!$A$6:$A$205,B1833))&lt;&gt;1),"",INDEX('Номенклатура'!$D$6:$D$205,SUMPRODUCT(EXACT('Номенклатура'!$A$6:$A$205,B1833)*(ROW('Номенклатура'!$A$6:$A$205)-5)))&amp;"")</f>
        <v/>
      </c>
      <c r="F1833" s="18" t="str">
        <f>IF(OR(I1833="ОК",I1833="Учтено: добавьте пояснение"),IF(C1833="Приход",D1833,IF(C1833="Корректировка остатка",D1833,-D1833)),"")</f>
        <v/>
      </c>
      <c r="G1833" s="13"/>
      <c r="H1833" s="15" t="str">
        <f>IF(OR(B1833="",SUMPRODUCT(--EXACT('Номенклатура'!$A$6:$A$205,B1833))&lt;&gt;1),"",INDEX('Номенклатура'!$B$6:$B$205,SUMPRODUCT(EXACT('Номенклатура'!$A$6:$A$205,B1833)*(ROW('Номенклатура'!$A$6:$A$205)-5)))&amp;"")</f>
        <v/>
      </c>
      <c r="I1833" s="15" t="str">
        <f>IF(COUNTA(A1833:D1833,G1833)=0,"",IF(NOT(ISNUMBER(A1833)),"Укажите дату",IF(B1833="","Укажите код",IF(NOT(AND(ISTEXT(B1833),LEN(B1833)&gt;0,LEN(B1833)&lt;=30,ISNUMBER(FIND(LEFT(B1833,1),"ABCDEFGHIJKLMNOPQRSTUVWXYZ")),SUMPRODUCT((MID(B1833,{1,2,3,4,5,6,7,8,9,10,11,12,13,14,15,16,17,18,19,20,21,22,23,24,25,26,27,28,29,30},1)&lt;&gt;"")*ISERROR(FIND(MID(B1833,{1,2,3,4,5,6,7,8,9,10,11,12,13,14,15,16,17,18,19,20,21,22,23,24,25,26,27,28,29,30},1),"ABCDEFGHIJKLMNOPQRSTUVWXYZ0123456789-_")))=0,ISERROR(VALUE(B1833)))),"Недопустимый код: только латинские буквы A-Z в верхнем регистре, цифры, - и _; начало с буквы, до 30 символов (например MILK-001)",IF(SUMPRODUCT(--EXACT('Номенклатура'!$A$6:$A$205,B1833))=0,"Код не найден в номенклатуре",IF(SUMPRODUCT(--EXACT('Номенклатура'!$A$6:$A$205,B1833))&gt;1,"Код повторяется в номенклатуре",IF(ISNA(MATCH(C1833,{"Приход","Расход","Списание","Корректировка остатка"},0)),"Выберите тип операции",IF(NOT(ISNUMBER(D1833)),"Укажите количество",IF(D1833=0,"Количество не может быть 0",IF(AND(C1833&lt;&gt;"Корректировка остатка",D1833&lt;0),"Для этого типа количество положительное",IF(NOT(ISNUMBER('Номенклатура'!$C$2)),"Укажите дату начала учёта",IF(A1833&lt;INT('Номенклатура'!$C$2),"Раньше даты начала учёта: НЕ учтено",IF(AND(C1833="Корректировка остатка",TRIM(G1833)=""),"Учтено: добавьте пояснение","ОК")))))))))))))</f>
        <v/>
      </c>
    </row>
    <row r="1834" spans="1:9" x14ac:dyDescent="0.25">
      <c r="A1834" s="16"/>
      <c r="B1834" s="13"/>
      <c r="C1834" s="13"/>
      <c r="D1834" s="14"/>
      <c r="E1834" s="17" t="str">
        <f>IF(OR(B1834="",SUMPRODUCT(--EXACT('Номенклатура'!$A$6:$A$205,B1834))&lt;&gt;1),"",INDEX('Номенклатура'!$D$6:$D$205,SUMPRODUCT(EXACT('Номенклатура'!$A$6:$A$205,B1834)*(ROW('Номенклатура'!$A$6:$A$205)-5)))&amp;"")</f>
        <v/>
      </c>
      <c r="F1834" s="18" t="str">
        <f>IF(OR(I1834="ОК",I1834="Учтено: добавьте пояснение"),IF(C1834="Приход",D1834,IF(C1834="Корректировка остатка",D1834,-D1834)),"")</f>
        <v/>
      </c>
      <c r="G1834" s="13"/>
      <c r="H1834" s="15" t="str">
        <f>IF(OR(B1834="",SUMPRODUCT(--EXACT('Номенклатура'!$A$6:$A$205,B1834))&lt;&gt;1),"",INDEX('Номенклатура'!$B$6:$B$205,SUMPRODUCT(EXACT('Номенклатура'!$A$6:$A$205,B1834)*(ROW('Номенклатура'!$A$6:$A$205)-5)))&amp;"")</f>
        <v/>
      </c>
      <c r="I1834" s="15" t="str">
        <f>IF(COUNTA(A1834:D1834,G1834)=0,"",IF(NOT(ISNUMBER(A1834)),"Укажите дату",IF(B1834="","Укажите код",IF(NOT(AND(ISTEXT(B1834),LEN(B1834)&gt;0,LEN(B1834)&lt;=30,ISNUMBER(FIND(LEFT(B1834,1),"ABCDEFGHIJKLMNOPQRSTUVWXYZ")),SUMPRODUCT((MID(B1834,{1,2,3,4,5,6,7,8,9,10,11,12,13,14,15,16,17,18,19,20,21,22,23,24,25,26,27,28,29,30},1)&lt;&gt;"")*ISERROR(FIND(MID(B1834,{1,2,3,4,5,6,7,8,9,10,11,12,13,14,15,16,17,18,19,20,21,22,23,24,25,26,27,28,29,30},1),"ABCDEFGHIJKLMNOPQRSTUVWXYZ0123456789-_")))=0,ISERROR(VALUE(B1834)))),"Недопустимый код: только латинские буквы A-Z в верхнем регистре, цифры, - и _; начало с буквы, до 30 символов (например MILK-001)",IF(SUMPRODUCT(--EXACT('Номенклатура'!$A$6:$A$205,B1834))=0,"Код не найден в номенклатуре",IF(SUMPRODUCT(--EXACT('Номенклатура'!$A$6:$A$205,B1834))&gt;1,"Код повторяется в номенклатуре",IF(ISNA(MATCH(C1834,{"Приход","Расход","Списание","Корректировка остатка"},0)),"Выберите тип операции",IF(NOT(ISNUMBER(D1834)),"Укажите количество",IF(D1834=0,"Количество не может быть 0",IF(AND(C1834&lt;&gt;"Корректировка остатка",D1834&lt;0),"Для этого типа количество положительное",IF(NOT(ISNUMBER('Номенклатура'!$C$2)),"Укажите дату начала учёта",IF(A1834&lt;INT('Номенклатура'!$C$2),"Раньше даты начала учёта: НЕ учтено",IF(AND(C1834="Корректировка остатка",TRIM(G1834)=""),"Учтено: добавьте пояснение","ОК")))))))))))))</f>
        <v/>
      </c>
    </row>
    <row r="1835" spans="1:9" x14ac:dyDescent="0.25">
      <c r="A1835" s="16"/>
      <c r="B1835" s="13"/>
      <c r="C1835" s="13"/>
      <c r="D1835" s="14"/>
      <c r="E1835" s="17" t="str">
        <f>IF(OR(B1835="",SUMPRODUCT(--EXACT('Номенклатура'!$A$6:$A$205,B1835))&lt;&gt;1),"",INDEX('Номенклатура'!$D$6:$D$205,SUMPRODUCT(EXACT('Номенклатура'!$A$6:$A$205,B1835)*(ROW('Номенклатура'!$A$6:$A$205)-5)))&amp;"")</f>
        <v/>
      </c>
      <c r="F1835" s="18" t="str">
        <f>IF(OR(I1835="ОК",I1835="Учтено: добавьте пояснение"),IF(C1835="Приход",D1835,IF(C1835="Корректировка остатка",D1835,-D1835)),"")</f>
        <v/>
      </c>
      <c r="G1835" s="13"/>
      <c r="H1835" s="15" t="str">
        <f>IF(OR(B1835="",SUMPRODUCT(--EXACT('Номенклатура'!$A$6:$A$205,B1835))&lt;&gt;1),"",INDEX('Номенклатура'!$B$6:$B$205,SUMPRODUCT(EXACT('Номенклатура'!$A$6:$A$205,B1835)*(ROW('Номенклатура'!$A$6:$A$205)-5)))&amp;"")</f>
        <v/>
      </c>
      <c r="I1835" s="15" t="str">
        <f>IF(COUNTA(A1835:D1835,G1835)=0,"",IF(NOT(ISNUMBER(A1835)),"Укажите дату",IF(B1835="","Укажите код",IF(NOT(AND(ISTEXT(B1835),LEN(B1835)&gt;0,LEN(B1835)&lt;=30,ISNUMBER(FIND(LEFT(B1835,1),"ABCDEFGHIJKLMNOPQRSTUVWXYZ")),SUMPRODUCT((MID(B1835,{1,2,3,4,5,6,7,8,9,10,11,12,13,14,15,16,17,18,19,20,21,22,23,24,25,26,27,28,29,30},1)&lt;&gt;"")*ISERROR(FIND(MID(B1835,{1,2,3,4,5,6,7,8,9,10,11,12,13,14,15,16,17,18,19,20,21,22,23,24,25,26,27,28,29,30},1),"ABCDEFGHIJKLMNOPQRSTUVWXYZ0123456789-_")))=0,ISERROR(VALUE(B1835)))),"Недопустимый код: только латинские буквы A-Z в верхнем регистре, цифры, - и _; начало с буквы, до 30 символов (например MILK-001)",IF(SUMPRODUCT(--EXACT('Номенклатура'!$A$6:$A$205,B1835))=0,"Код не найден в номенклатуре",IF(SUMPRODUCT(--EXACT('Номенклатура'!$A$6:$A$205,B1835))&gt;1,"Код повторяется в номенклатуре",IF(ISNA(MATCH(C1835,{"Приход","Расход","Списание","Корректировка остатка"},0)),"Выберите тип операции",IF(NOT(ISNUMBER(D1835)),"Укажите количество",IF(D1835=0,"Количество не может быть 0",IF(AND(C1835&lt;&gt;"Корректировка остатка",D1835&lt;0),"Для этого типа количество положительное",IF(NOT(ISNUMBER('Номенклатура'!$C$2)),"Укажите дату начала учёта",IF(A1835&lt;INT('Номенклатура'!$C$2),"Раньше даты начала учёта: НЕ учтено",IF(AND(C1835="Корректировка остатка",TRIM(G1835)=""),"Учтено: добавьте пояснение","ОК")))))))))))))</f>
        <v/>
      </c>
    </row>
    <row r="1836" spans="1:9" x14ac:dyDescent="0.25">
      <c r="A1836" s="16"/>
      <c r="B1836" s="13"/>
      <c r="C1836" s="13"/>
      <c r="D1836" s="14"/>
      <c r="E1836" s="17" t="str">
        <f>IF(OR(B1836="",SUMPRODUCT(--EXACT('Номенклатура'!$A$6:$A$205,B1836))&lt;&gt;1),"",INDEX('Номенклатура'!$D$6:$D$205,SUMPRODUCT(EXACT('Номенклатура'!$A$6:$A$205,B1836)*(ROW('Номенклатура'!$A$6:$A$205)-5)))&amp;"")</f>
        <v/>
      </c>
      <c r="F1836" s="18" t="str">
        <f>IF(OR(I1836="ОК",I1836="Учтено: добавьте пояснение"),IF(C1836="Приход",D1836,IF(C1836="Корректировка остатка",D1836,-D1836)),"")</f>
        <v/>
      </c>
      <c r="G1836" s="13"/>
      <c r="H1836" s="15" t="str">
        <f>IF(OR(B1836="",SUMPRODUCT(--EXACT('Номенклатура'!$A$6:$A$205,B1836))&lt;&gt;1),"",INDEX('Номенклатура'!$B$6:$B$205,SUMPRODUCT(EXACT('Номенклатура'!$A$6:$A$205,B1836)*(ROW('Номенклатура'!$A$6:$A$205)-5)))&amp;"")</f>
        <v/>
      </c>
      <c r="I1836" s="15" t="str">
        <f>IF(COUNTA(A1836:D1836,G1836)=0,"",IF(NOT(ISNUMBER(A1836)),"Укажите дату",IF(B1836="","Укажите код",IF(NOT(AND(ISTEXT(B1836),LEN(B1836)&gt;0,LEN(B1836)&lt;=30,ISNUMBER(FIND(LEFT(B1836,1),"ABCDEFGHIJKLMNOPQRSTUVWXYZ")),SUMPRODUCT((MID(B1836,{1,2,3,4,5,6,7,8,9,10,11,12,13,14,15,16,17,18,19,20,21,22,23,24,25,26,27,28,29,30},1)&lt;&gt;"")*ISERROR(FIND(MID(B1836,{1,2,3,4,5,6,7,8,9,10,11,12,13,14,15,16,17,18,19,20,21,22,23,24,25,26,27,28,29,30},1),"ABCDEFGHIJKLMNOPQRSTUVWXYZ0123456789-_")))=0,ISERROR(VALUE(B1836)))),"Недопустимый код: только латинские буквы A-Z в верхнем регистре, цифры, - и _; начало с буквы, до 30 символов (например MILK-001)",IF(SUMPRODUCT(--EXACT('Номенклатура'!$A$6:$A$205,B1836))=0,"Код не найден в номенклатуре",IF(SUMPRODUCT(--EXACT('Номенклатура'!$A$6:$A$205,B1836))&gt;1,"Код повторяется в номенклатуре",IF(ISNA(MATCH(C1836,{"Приход","Расход","Списание","Корректировка остатка"},0)),"Выберите тип операции",IF(NOT(ISNUMBER(D1836)),"Укажите количество",IF(D1836=0,"Количество не может быть 0",IF(AND(C1836&lt;&gt;"Корректировка остатка",D1836&lt;0),"Для этого типа количество положительное",IF(NOT(ISNUMBER('Номенклатура'!$C$2)),"Укажите дату начала учёта",IF(A1836&lt;INT('Номенклатура'!$C$2),"Раньше даты начала учёта: НЕ учтено",IF(AND(C1836="Корректировка остатка",TRIM(G1836)=""),"Учтено: добавьте пояснение","ОК")))))))))))))</f>
        <v/>
      </c>
    </row>
    <row r="1837" spans="1:9" x14ac:dyDescent="0.25">
      <c r="A1837" s="16"/>
      <c r="B1837" s="13"/>
      <c r="C1837" s="13"/>
      <c r="D1837" s="14"/>
      <c r="E1837" s="17" t="str">
        <f>IF(OR(B1837="",SUMPRODUCT(--EXACT('Номенклатура'!$A$6:$A$205,B1837))&lt;&gt;1),"",INDEX('Номенклатура'!$D$6:$D$205,SUMPRODUCT(EXACT('Номенклатура'!$A$6:$A$205,B1837)*(ROW('Номенклатура'!$A$6:$A$205)-5)))&amp;"")</f>
        <v/>
      </c>
      <c r="F1837" s="18" t="str">
        <f>IF(OR(I1837="ОК",I1837="Учтено: добавьте пояснение"),IF(C1837="Приход",D1837,IF(C1837="Корректировка остатка",D1837,-D1837)),"")</f>
        <v/>
      </c>
      <c r="G1837" s="13"/>
      <c r="H1837" s="15" t="str">
        <f>IF(OR(B1837="",SUMPRODUCT(--EXACT('Номенклатура'!$A$6:$A$205,B1837))&lt;&gt;1),"",INDEX('Номенклатура'!$B$6:$B$205,SUMPRODUCT(EXACT('Номенклатура'!$A$6:$A$205,B1837)*(ROW('Номенклатура'!$A$6:$A$205)-5)))&amp;"")</f>
        <v/>
      </c>
      <c r="I1837" s="15" t="str">
        <f>IF(COUNTA(A1837:D1837,G1837)=0,"",IF(NOT(ISNUMBER(A1837)),"Укажите дату",IF(B1837="","Укажите код",IF(NOT(AND(ISTEXT(B1837),LEN(B1837)&gt;0,LEN(B1837)&lt;=30,ISNUMBER(FIND(LEFT(B1837,1),"ABCDEFGHIJKLMNOPQRSTUVWXYZ")),SUMPRODUCT((MID(B1837,{1,2,3,4,5,6,7,8,9,10,11,12,13,14,15,16,17,18,19,20,21,22,23,24,25,26,27,28,29,30},1)&lt;&gt;"")*ISERROR(FIND(MID(B1837,{1,2,3,4,5,6,7,8,9,10,11,12,13,14,15,16,17,18,19,20,21,22,23,24,25,26,27,28,29,30},1),"ABCDEFGHIJKLMNOPQRSTUVWXYZ0123456789-_")))=0,ISERROR(VALUE(B1837)))),"Недопустимый код: только латинские буквы A-Z в верхнем регистре, цифры, - и _; начало с буквы, до 30 символов (например MILK-001)",IF(SUMPRODUCT(--EXACT('Номенклатура'!$A$6:$A$205,B1837))=0,"Код не найден в номенклатуре",IF(SUMPRODUCT(--EXACT('Номенклатура'!$A$6:$A$205,B1837))&gt;1,"Код повторяется в номенклатуре",IF(ISNA(MATCH(C1837,{"Приход","Расход","Списание","Корректировка остатка"},0)),"Выберите тип операции",IF(NOT(ISNUMBER(D1837)),"Укажите количество",IF(D1837=0,"Количество не может быть 0",IF(AND(C1837&lt;&gt;"Корректировка остатка",D1837&lt;0),"Для этого типа количество положительное",IF(NOT(ISNUMBER('Номенклатура'!$C$2)),"Укажите дату начала учёта",IF(A1837&lt;INT('Номенклатура'!$C$2),"Раньше даты начала учёта: НЕ учтено",IF(AND(C1837="Корректировка остатка",TRIM(G1837)=""),"Учтено: добавьте пояснение","ОК")))))))))))))</f>
        <v/>
      </c>
    </row>
    <row r="1838" spans="1:9" x14ac:dyDescent="0.25">
      <c r="A1838" s="16"/>
      <c r="B1838" s="13"/>
      <c r="C1838" s="13"/>
      <c r="D1838" s="14"/>
      <c r="E1838" s="17" t="str">
        <f>IF(OR(B1838="",SUMPRODUCT(--EXACT('Номенклатура'!$A$6:$A$205,B1838))&lt;&gt;1),"",INDEX('Номенклатура'!$D$6:$D$205,SUMPRODUCT(EXACT('Номенклатура'!$A$6:$A$205,B1838)*(ROW('Номенклатура'!$A$6:$A$205)-5)))&amp;"")</f>
        <v/>
      </c>
      <c r="F1838" s="18" t="str">
        <f>IF(OR(I1838="ОК",I1838="Учтено: добавьте пояснение"),IF(C1838="Приход",D1838,IF(C1838="Корректировка остатка",D1838,-D1838)),"")</f>
        <v/>
      </c>
      <c r="G1838" s="13"/>
      <c r="H1838" s="15" t="str">
        <f>IF(OR(B1838="",SUMPRODUCT(--EXACT('Номенклатура'!$A$6:$A$205,B1838))&lt;&gt;1),"",INDEX('Номенклатура'!$B$6:$B$205,SUMPRODUCT(EXACT('Номенклатура'!$A$6:$A$205,B1838)*(ROW('Номенклатура'!$A$6:$A$205)-5)))&amp;"")</f>
        <v/>
      </c>
      <c r="I1838" s="15" t="str">
        <f>IF(COUNTA(A1838:D1838,G1838)=0,"",IF(NOT(ISNUMBER(A1838)),"Укажите дату",IF(B1838="","Укажите код",IF(NOT(AND(ISTEXT(B1838),LEN(B1838)&gt;0,LEN(B1838)&lt;=30,ISNUMBER(FIND(LEFT(B1838,1),"ABCDEFGHIJKLMNOPQRSTUVWXYZ")),SUMPRODUCT((MID(B1838,{1,2,3,4,5,6,7,8,9,10,11,12,13,14,15,16,17,18,19,20,21,22,23,24,25,26,27,28,29,30},1)&lt;&gt;"")*ISERROR(FIND(MID(B1838,{1,2,3,4,5,6,7,8,9,10,11,12,13,14,15,16,17,18,19,20,21,22,23,24,25,26,27,28,29,30},1),"ABCDEFGHIJKLMNOPQRSTUVWXYZ0123456789-_")))=0,ISERROR(VALUE(B1838)))),"Недопустимый код: только латинские буквы A-Z в верхнем регистре, цифры, - и _; начало с буквы, до 30 символов (например MILK-001)",IF(SUMPRODUCT(--EXACT('Номенклатура'!$A$6:$A$205,B1838))=0,"Код не найден в номенклатуре",IF(SUMPRODUCT(--EXACT('Номенклатура'!$A$6:$A$205,B1838))&gt;1,"Код повторяется в номенклатуре",IF(ISNA(MATCH(C1838,{"Приход","Расход","Списание","Корректировка остатка"},0)),"Выберите тип операции",IF(NOT(ISNUMBER(D1838)),"Укажите количество",IF(D1838=0,"Количество не может быть 0",IF(AND(C1838&lt;&gt;"Корректировка остатка",D1838&lt;0),"Для этого типа количество положительное",IF(NOT(ISNUMBER('Номенклатура'!$C$2)),"Укажите дату начала учёта",IF(A1838&lt;INT('Номенклатура'!$C$2),"Раньше даты начала учёта: НЕ учтено",IF(AND(C1838="Корректировка остатка",TRIM(G1838)=""),"Учтено: добавьте пояснение","ОК")))))))))))))</f>
        <v/>
      </c>
    </row>
    <row r="1839" spans="1:9" x14ac:dyDescent="0.25">
      <c r="A1839" s="16"/>
      <c r="B1839" s="13"/>
      <c r="C1839" s="13"/>
      <c r="D1839" s="14"/>
      <c r="E1839" s="17" t="str">
        <f>IF(OR(B1839="",SUMPRODUCT(--EXACT('Номенклатура'!$A$6:$A$205,B1839))&lt;&gt;1),"",INDEX('Номенклатура'!$D$6:$D$205,SUMPRODUCT(EXACT('Номенклатура'!$A$6:$A$205,B1839)*(ROW('Номенклатура'!$A$6:$A$205)-5)))&amp;"")</f>
        <v/>
      </c>
      <c r="F1839" s="18" t="str">
        <f>IF(OR(I1839="ОК",I1839="Учтено: добавьте пояснение"),IF(C1839="Приход",D1839,IF(C1839="Корректировка остатка",D1839,-D1839)),"")</f>
        <v/>
      </c>
      <c r="G1839" s="13"/>
      <c r="H1839" s="15" t="str">
        <f>IF(OR(B1839="",SUMPRODUCT(--EXACT('Номенклатура'!$A$6:$A$205,B1839))&lt;&gt;1),"",INDEX('Номенклатура'!$B$6:$B$205,SUMPRODUCT(EXACT('Номенклатура'!$A$6:$A$205,B1839)*(ROW('Номенклатура'!$A$6:$A$205)-5)))&amp;"")</f>
        <v/>
      </c>
      <c r="I1839" s="15" t="str">
        <f>IF(COUNTA(A1839:D1839,G1839)=0,"",IF(NOT(ISNUMBER(A1839)),"Укажите дату",IF(B1839="","Укажите код",IF(NOT(AND(ISTEXT(B1839),LEN(B1839)&gt;0,LEN(B1839)&lt;=30,ISNUMBER(FIND(LEFT(B1839,1),"ABCDEFGHIJKLMNOPQRSTUVWXYZ")),SUMPRODUCT((MID(B1839,{1,2,3,4,5,6,7,8,9,10,11,12,13,14,15,16,17,18,19,20,21,22,23,24,25,26,27,28,29,30},1)&lt;&gt;"")*ISERROR(FIND(MID(B1839,{1,2,3,4,5,6,7,8,9,10,11,12,13,14,15,16,17,18,19,20,21,22,23,24,25,26,27,28,29,30},1),"ABCDEFGHIJKLMNOPQRSTUVWXYZ0123456789-_")))=0,ISERROR(VALUE(B1839)))),"Недопустимый код: только латинские буквы A-Z в верхнем регистре, цифры, - и _; начало с буквы, до 30 символов (например MILK-001)",IF(SUMPRODUCT(--EXACT('Номенклатура'!$A$6:$A$205,B1839))=0,"Код не найден в номенклатуре",IF(SUMPRODUCT(--EXACT('Номенклатура'!$A$6:$A$205,B1839))&gt;1,"Код повторяется в номенклатуре",IF(ISNA(MATCH(C1839,{"Приход","Расход","Списание","Корректировка остатка"},0)),"Выберите тип операции",IF(NOT(ISNUMBER(D1839)),"Укажите количество",IF(D1839=0,"Количество не может быть 0",IF(AND(C1839&lt;&gt;"Корректировка остатка",D1839&lt;0),"Для этого типа количество положительное",IF(NOT(ISNUMBER('Номенклатура'!$C$2)),"Укажите дату начала учёта",IF(A1839&lt;INT('Номенклатура'!$C$2),"Раньше даты начала учёта: НЕ учтено",IF(AND(C1839="Корректировка остатка",TRIM(G1839)=""),"Учтено: добавьте пояснение","ОК")))))))))))))</f>
        <v/>
      </c>
    </row>
    <row r="1840" spans="1:9" x14ac:dyDescent="0.25">
      <c r="A1840" s="16"/>
      <c r="B1840" s="13"/>
      <c r="C1840" s="13"/>
      <c r="D1840" s="14"/>
      <c r="E1840" s="17" t="str">
        <f>IF(OR(B1840="",SUMPRODUCT(--EXACT('Номенклатура'!$A$6:$A$205,B1840))&lt;&gt;1),"",INDEX('Номенклатура'!$D$6:$D$205,SUMPRODUCT(EXACT('Номенклатура'!$A$6:$A$205,B1840)*(ROW('Номенклатура'!$A$6:$A$205)-5)))&amp;"")</f>
        <v/>
      </c>
      <c r="F1840" s="18" t="str">
        <f>IF(OR(I1840="ОК",I1840="Учтено: добавьте пояснение"),IF(C1840="Приход",D1840,IF(C1840="Корректировка остатка",D1840,-D1840)),"")</f>
        <v/>
      </c>
      <c r="G1840" s="13"/>
      <c r="H1840" s="15" t="str">
        <f>IF(OR(B1840="",SUMPRODUCT(--EXACT('Номенклатура'!$A$6:$A$205,B1840))&lt;&gt;1),"",INDEX('Номенклатура'!$B$6:$B$205,SUMPRODUCT(EXACT('Номенклатура'!$A$6:$A$205,B1840)*(ROW('Номенклатура'!$A$6:$A$205)-5)))&amp;"")</f>
        <v/>
      </c>
      <c r="I1840" s="15" t="str">
        <f>IF(COUNTA(A1840:D1840,G1840)=0,"",IF(NOT(ISNUMBER(A1840)),"Укажите дату",IF(B1840="","Укажите код",IF(NOT(AND(ISTEXT(B1840),LEN(B1840)&gt;0,LEN(B1840)&lt;=30,ISNUMBER(FIND(LEFT(B1840,1),"ABCDEFGHIJKLMNOPQRSTUVWXYZ")),SUMPRODUCT((MID(B1840,{1,2,3,4,5,6,7,8,9,10,11,12,13,14,15,16,17,18,19,20,21,22,23,24,25,26,27,28,29,30},1)&lt;&gt;"")*ISERROR(FIND(MID(B1840,{1,2,3,4,5,6,7,8,9,10,11,12,13,14,15,16,17,18,19,20,21,22,23,24,25,26,27,28,29,30},1),"ABCDEFGHIJKLMNOPQRSTUVWXYZ0123456789-_")))=0,ISERROR(VALUE(B1840)))),"Недопустимый код: только латинские буквы A-Z в верхнем регистре, цифры, - и _; начало с буквы, до 30 символов (например MILK-001)",IF(SUMPRODUCT(--EXACT('Номенклатура'!$A$6:$A$205,B1840))=0,"Код не найден в номенклатуре",IF(SUMPRODUCT(--EXACT('Номенклатура'!$A$6:$A$205,B1840))&gt;1,"Код повторяется в номенклатуре",IF(ISNA(MATCH(C1840,{"Приход","Расход","Списание","Корректировка остатка"},0)),"Выберите тип операции",IF(NOT(ISNUMBER(D1840)),"Укажите количество",IF(D1840=0,"Количество не может быть 0",IF(AND(C1840&lt;&gt;"Корректировка остатка",D1840&lt;0),"Для этого типа количество положительное",IF(NOT(ISNUMBER('Номенклатура'!$C$2)),"Укажите дату начала учёта",IF(A1840&lt;INT('Номенклатура'!$C$2),"Раньше даты начала учёта: НЕ учтено",IF(AND(C1840="Корректировка остатка",TRIM(G1840)=""),"Учтено: добавьте пояснение","ОК")))))))))))))</f>
        <v/>
      </c>
    </row>
    <row r="1841" spans="1:9" x14ac:dyDescent="0.25">
      <c r="A1841" s="16"/>
      <c r="B1841" s="13"/>
      <c r="C1841" s="13"/>
      <c r="D1841" s="14"/>
      <c r="E1841" s="17" t="str">
        <f>IF(OR(B1841="",SUMPRODUCT(--EXACT('Номенклатура'!$A$6:$A$205,B1841))&lt;&gt;1),"",INDEX('Номенклатура'!$D$6:$D$205,SUMPRODUCT(EXACT('Номенклатура'!$A$6:$A$205,B1841)*(ROW('Номенклатура'!$A$6:$A$205)-5)))&amp;"")</f>
        <v/>
      </c>
      <c r="F1841" s="18" t="str">
        <f>IF(OR(I1841="ОК",I1841="Учтено: добавьте пояснение"),IF(C1841="Приход",D1841,IF(C1841="Корректировка остатка",D1841,-D1841)),"")</f>
        <v/>
      </c>
      <c r="G1841" s="13"/>
      <c r="H1841" s="15" t="str">
        <f>IF(OR(B1841="",SUMPRODUCT(--EXACT('Номенклатура'!$A$6:$A$205,B1841))&lt;&gt;1),"",INDEX('Номенклатура'!$B$6:$B$205,SUMPRODUCT(EXACT('Номенклатура'!$A$6:$A$205,B1841)*(ROW('Номенклатура'!$A$6:$A$205)-5)))&amp;"")</f>
        <v/>
      </c>
      <c r="I1841" s="15" t="str">
        <f>IF(COUNTA(A1841:D1841,G1841)=0,"",IF(NOT(ISNUMBER(A1841)),"Укажите дату",IF(B1841="","Укажите код",IF(NOT(AND(ISTEXT(B1841),LEN(B1841)&gt;0,LEN(B1841)&lt;=30,ISNUMBER(FIND(LEFT(B1841,1),"ABCDEFGHIJKLMNOPQRSTUVWXYZ")),SUMPRODUCT((MID(B1841,{1,2,3,4,5,6,7,8,9,10,11,12,13,14,15,16,17,18,19,20,21,22,23,24,25,26,27,28,29,30},1)&lt;&gt;"")*ISERROR(FIND(MID(B1841,{1,2,3,4,5,6,7,8,9,10,11,12,13,14,15,16,17,18,19,20,21,22,23,24,25,26,27,28,29,30},1),"ABCDEFGHIJKLMNOPQRSTUVWXYZ0123456789-_")))=0,ISERROR(VALUE(B1841)))),"Недопустимый код: только латинские буквы A-Z в верхнем регистре, цифры, - и _; начало с буквы, до 30 символов (например MILK-001)",IF(SUMPRODUCT(--EXACT('Номенклатура'!$A$6:$A$205,B1841))=0,"Код не найден в номенклатуре",IF(SUMPRODUCT(--EXACT('Номенклатура'!$A$6:$A$205,B1841))&gt;1,"Код повторяется в номенклатуре",IF(ISNA(MATCH(C1841,{"Приход","Расход","Списание","Корректировка остатка"},0)),"Выберите тип операции",IF(NOT(ISNUMBER(D1841)),"Укажите количество",IF(D1841=0,"Количество не может быть 0",IF(AND(C1841&lt;&gt;"Корректировка остатка",D1841&lt;0),"Для этого типа количество положительное",IF(NOT(ISNUMBER('Номенклатура'!$C$2)),"Укажите дату начала учёта",IF(A1841&lt;INT('Номенклатура'!$C$2),"Раньше даты начала учёта: НЕ учтено",IF(AND(C1841="Корректировка остатка",TRIM(G1841)=""),"Учтено: добавьте пояснение","ОК")))))))))))))</f>
        <v/>
      </c>
    </row>
    <row r="1842" spans="1:9" x14ac:dyDescent="0.25">
      <c r="A1842" s="16"/>
      <c r="B1842" s="13"/>
      <c r="C1842" s="13"/>
      <c r="D1842" s="14"/>
      <c r="E1842" s="17" t="str">
        <f>IF(OR(B1842="",SUMPRODUCT(--EXACT('Номенклатура'!$A$6:$A$205,B1842))&lt;&gt;1),"",INDEX('Номенклатура'!$D$6:$D$205,SUMPRODUCT(EXACT('Номенклатура'!$A$6:$A$205,B1842)*(ROW('Номенклатура'!$A$6:$A$205)-5)))&amp;"")</f>
        <v/>
      </c>
      <c r="F1842" s="18" t="str">
        <f>IF(OR(I1842="ОК",I1842="Учтено: добавьте пояснение"),IF(C1842="Приход",D1842,IF(C1842="Корректировка остатка",D1842,-D1842)),"")</f>
        <v/>
      </c>
      <c r="G1842" s="13"/>
      <c r="H1842" s="15" t="str">
        <f>IF(OR(B1842="",SUMPRODUCT(--EXACT('Номенклатура'!$A$6:$A$205,B1842))&lt;&gt;1),"",INDEX('Номенклатура'!$B$6:$B$205,SUMPRODUCT(EXACT('Номенклатура'!$A$6:$A$205,B1842)*(ROW('Номенклатура'!$A$6:$A$205)-5)))&amp;"")</f>
        <v/>
      </c>
      <c r="I1842" s="15" t="str">
        <f>IF(COUNTA(A1842:D1842,G1842)=0,"",IF(NOT(ISNUMBER(A1842)),"Укажите дату",IF(B1842="","Укажите код",IF(NOT(AND(ISTEXT(B1842),LEN(B1842)&gt;0,LEN(B1842)&lt;=30,ISNUMBER(FIND(LEFT(B1842,1),"ABCDEFGHIJKLMNOPQRSTUVWXYZ")),SUMPRODUCT((MID(B1842,{1,2,3,4,5,6,7,8,9,10,11,12,13,14,15,16,17,18,19,20,21,22,23,24,25,26,27,28,29,30},1)&lt;&gt;"")*ISERROR(FIND(MID(B1842,{1,2,3,4,5,6,7,8,9,10,11,12,13,14,15,16,17,18,19,20,21,22,23,24,25,26,27,28,29,30},1),"ABCDEFGHIJKLMNOPQRSTUVWXYZ0123456789-_")))=0,ISERROR(VALUE(B1842)))),"Недопустимый код: только латинские буквы A-Z в верхнем регистре, цифры, - и _; начало с буквы, до 30 символов (например MILK-001)",IF(SUMPRODUCT(--EXACT('Номенклатура'!$A$6:$A$205,B1842))=0,"Код не найден в номенклатуре",IF(SUMPRODUCT(--EXACT('Номенклатура'!$A$6:$A$205,B1842))&gt;1,"Код повторяется в номенклатуре",IF(ISNA(MATCH(C1842,{"Приход","Расход","Списание","Корректировка остатка"},0)),"Выберите тип операции",IF(NOT(ISNUMBER(D1842)),"Укажите количество",IF(D1842=0,"Количество не может быть 0",IF(AND(C1842&lt;&gt;"Корректировка остатка",D1842&lt;0),"Для этого типа количество положительное",IF(NOT(ISNUMBER('Номенклатура'!$C$2)),"Укажите дату начала учёта",IF(A1842&lt;INT('Номенклатура'!$C$2),"Раньше даты начала учёта: НЕ учтено",IF(AND(C1842="Корректировка остатка",TRIM(G1842)=""),"Учтено: добавьте пояснение","ОК")))))))))))))</f>
        <v/>
      </c>
    </row>
    <row r="1843" spans="1:9" x14ac:dyDescent="0.25">
      <c r="A1843" s="16"/>
      <c r="B1843" s="13"/>
      <c r="C1843" s="13"/>
      <c r="D1843" s="14"/>
      <c r="E1843" s="17" t="str">
        <f>IF(OR(B1843="",SUMPRODUCT(--EXACT('Номенклатура'!$A$6:$A$205,B1843))&lt;&gt;1),"",INDEX('Номенклатура'!$D$6:$D$205,SUMPRODUCT(EXACT('Номенклатура'!$A$6:$A$205,B1843)*(ROW('Номенклатура'!$A$6:$A$205)-5)))&amp;"")</f>
        <v/>
      </c>
      <c r="F1843" s="18" t="str">
        <f>IF(OR(I1843="ОК",I1843="Учтено: добавьте пояснение"),IF(C1843="Приход",D1843,IF(C1843="Корректировка остатка",D1843,-D1843)),"")</f>
        <v/>
      </c>
      <c r="G1843" s="13"/>
      <c r="H1843" s="15" t="str">
        <f>IF(OR(B1843="",SUMPRODUCT(--EXACT('Номенклатура'!$A$6:$A$205,B1843))&lt;&gt;1),"",INDEX('Номенклатура'!$B$6:$B$205,SUMPRODUCT(EXACT('Номенклатура'!$A$6:$A$205,B1843)*(ROW('Номенклатура'!$A$6:$A$205)-5)))&amp;"")</f>
        <v/>
      </c>
      <c r="I1843" s="15" t="str">
        <f>IF(COUNTA(A1843:D1843,G1843)=0,"",IF(NOT(ISNUMBER(A1843)),"Укажите дату",IF(B1843="","Укажите код",IF(NOT(AND(ISTEXT(B1843),LEN(B1843)&gt;0,LEN(B1843)&lt;=30,ISNUMBER(FIND(LEFT(B1843,1),"ABCDEFGHIJKLMNOPQRSTUVWXYZ")),SUMPRODUCT((MID(B1843,{1,2,3,4,5,6,7,8,9,10,11,12,13,14,15,16,17,18,19,20,21,22,23,24,25,26,27,28,29,30},1)&lt;&gt;"")*ISERROR(FIND(MID(B1843,{1,2,3,4,5,6,7,8,9,10,11,12,13,14,15,16,17,18,19,20,21,22,23,24,25,26,27,28,29,30},1),"ABCDEFGHIJKLMNOPQRSTUVWXYZ0123456789-_")))=0,ISERROR(VALUE(B1843)))),"Недопустимый код: только латинские буквы A-Z в верхнем регистре, цифры, - и _; начало с буквы, до 30 символов (например MILK-001)",IF(SUMPRODUCT(--EXACT('Номенклатура'!$A$6:$A$205,B1843))=0,"Код не найден в номенклатуре",IF(SUMPRODUCT(--EXACT('Номенклатура'!$A$6:$A$205,B1843))&gt;1,"Код повторяется в номенклатуре",IF(ISNA(MATCH(C1843,{"Приход","Расход","Списание","Корректировка остатка"},0)),"Выберите тип операции",IF(NOT(ISNUMBER(D1843)),"Укажите количество",IF(D1843=0,"Количество не может быть 0",IF(AND(C1843&lt;&gt;"Корректировка остатка",D1843&lt;0),"Для этого типа количество положительное",IF(NOT(ISNUMBER('Номенклатура'!$C$2)),"Укажите дату начала учёта",IF(A1843&lt;INT('Номенклатура'!$C$2),"Раньше даты начала учёта: НЕ учтено",IF(AND(C1843="Корректировка остатка",TRIM(G1843)=""),"Учтено: добавьте пояснение","ОК")))))))))))))</f>
        <v/>
      </c>
    </row>
    <row r="1844" spans="1:9" x14ac:dyDescent="0.25">
      <c r="A1844" s="16"/>
      <c r="B1844" s="13"/>
      <c r="C1844" s="13"/>
      <c r="D1844" s="14"/>
      <c r="E1844" s="17" t="str">
        <f>IF(OR(B1844="",SUMPRODUCT(--EXACT('Номенклатура'!$A$6:$A$205,B1844))&lt;&gt;1),"",INDEX('Номенклатура'!$D$6:$D$205,SUMPRODUCT(EXACT('Номенклатура'!$A$6:$A$205,B1844)*(ROW('Номенклатура'!$A$6:$A$205)-5)))&amp;"")</f>
        <v/>
      </c>
      <c r="F1844" s="18" t="str">
        <f>IF(OR(I1844="ОК",I1844="Учтено: добавьте пояснение"),IF(C1844="Приход",D1844,IF(C1844="Корректировка остатка",D1844,-D1844)),"")</f>
        <v/>
      </c>
      <c r="G1844" s="13"/>
      <c r="H1844" s="15" t="str">
        <f>IF(OR(B1844="",SUMPRODUCT(--EXACT('Номенклатура'!$A$6:$A$205,B1844))&lt;&gt;1),"",INDEX('Номенклатура'!$B$6:$B$205,SUMPRODUCT(EXACT('Номенклатура'!$A$6:$A$205,B1844)*(ROW('Номенклатура'!$A$6:$A$205)-5)))&amp;"")</f>
        <v/>
      </c>
      <c r="I1844" s="15" t="str">
        <f>IF(COUNTA(A1844:D1844,G1844)=0,"",IF(NOT(ISNUMBER(A1844)),"Укажите дату",IF(B1844="","Укажите код",IF(NOT(AND(ISTEXT(B1844),LEN(B1844)&gt;0,LEN(B1844)&lt;=30,ISNUMBER(FIND(LEFT(B1844,1),"ABCDEFGHIJKLMNOPQRSTUVWXYZ")),SUMPRODUCT((MID(B1844,{1,2,3,4,5,6,7,8,9,10,11,12,13,14,15,16,17,18,19,20,21,22,23,24,25,26,27,28,29,30},1)&lt;&gt;"")*ISERROR(FIND(MID(B1844,{1,2,3,4,5,6,7,8,9,10,11,12,13,14,15,16,17,18,19,20,21,22,23,24,25,26,27,28,29,30},1),"ABCDEFGHIJKLMNOPQRSTUVWXYZ0123456789-_")))=0,ISERROR(VALUE(B1844)))),"Недопустимый код: только латинские буквы A-Z в верхнем регистре, цифры, - и _; начало с буквы, до 30 символов (например MILK-001)",IF(SUMPRODUCT(--EXACT('Номенклатура'!$A$6:$A$205,B1844))=0,"Код не найден в номенклатуре",IF(SUMPRODUCT(--EXACT('Номенклатура'!$A$6:$A$205,B1844))&gt;1,"Код повторяется в номенклатуре",IF(ISNA(MATCH(C1844,{"Приход","Расход","Списание","Корректировка остатка"},0)),"Выберите тип операции",IF(NOT(ISNUMBER(D1844)),"Укажите количество",IF(D1844=0,"Количество не может быть 0",IF(AND(C1844&lt;&gt;"Корректировка остатка",D1844&lt;0),"Для этого типа количество положительное",IF(NOT(ISNUMBER('Номенклатура'!$C$2)),"Укажите дату начала учёта",IF(A1844&lt;INT('Номенклатура'!$C$2),"Раньше даты начала учёта: НЕ учтено",IF(AND(C1844="Корректировка остатка",TRIM(G1844)=""),"Учтено: добавьте пояснение","ОК")))))))))))))</f>
        <v/>
      </c>
    </row>
    <row r="1845" spans="1:9" x14ac:dyDescent="0.25">
      <c r="A1845" s="16"/>
      <c r="B1845" s="13"/>
      <c r="C1845" s="13"/>
      <c r="D1845" s="14"/>
      <c r="E1845" s="17" t="str">
        <f>IF(OR(B1845="",SUMPRODUCT(--EXACT('Номенклатура'!$A$6:$A$205,B1845))&lt;&gt;1),"",INDEX('Номенклатура'!$D$6:$D$205,SUMPRODUCT(EXACT('Номенклатура'!$A$6:$A$205,B1845)*(ROW('Номенклатура'!$A$6:$A$205)-5)))&amp;"")</f>
        <v/>
      </c>
      <c r="F1845" s="18" t="str">
        <f>IF(OR(I1845="ОК",I1845="Учтено: добавьте пояснение"),IF(C1845="Приход",D1845,IF(C1845="Корректировка остатка",D1845,-D1845)),"")</f>
        <v/>
      </c>
      <c r="G1845" s="13"/>
      <c r="H1845" s="15" t="str">
        <f>IF(OR(B1845="",SUMPRODUCT(--EXACT('Номенклатура'!$A$6:$A$205,B1845))&lt;&gt;1),"",INDEX('Номенклатура'!$B$6:$B$205,SUMPRODUCT(EXACT('Номенклатура'!$A$6:$A$205,B1845)*(ROW('Номенклатура'!$A$6:$A$205)-5)))&amp;"")</f>
        <v/>
      </c>
      <c r="I1845" s="15" t="str">
        <f>IF(COUNTA(A1845:D1845,G1845)=0,"",IF(NOT(ISNUMBER(A1845)),"Укажите дату",IF(B1845="","Укажите код",IF(NOT(AND(ISTEXT(B1845),LEN(B1845)&gt;0,LEN(B1845)&lt;=30,ISNUMBER(FIND(LEFT(B1845,1),"ABCDEFGHIJKLMNOPQRSTUVWXYZ")),SUMPRODUCT((MID(B1845,{1,2,3,4,5,6,7,8,9,10,11,12,13,14,15,16,17,18,19,20,21,22,23,24,25,26,27,28,29,30},1)&lt;&gt;"")*ISERROR(FIND(MID(B1845,{1,2,3,4,5,6,7,8,9,10,11,12,13,14,15,16,17,18,19,20,21,22,23,24,25,26,27,28,29,30},1),"ABCDEFGHIJKLMNOPQRSTUVWXYZ0123456789-_")))=0,ISERROR(VALUE(B1845)))),"Недопустимый код: только латинские буквы A-Z в верхнем регистре, цифры, - и _; начало с буквы, до 30 символов (например MILK-001)",IF(SUMPRODUCT(--EXACT('Номенклатура'!$A$6:$A$205,B1845))=0,"Код не найден в номенклатуре",IF(SUMPRODUCT(--EXACT('Номенклатура'!$A$6:$A$205,B1845))&gt;1,"Код повторяется в номенклатуре",IF(ISNA(MATCH(C1845,{"Приход","Расход","Списание","Корректировка остатка"},0)),"Выберите тип операции",IF(NOT(ISNUMBER(D1845)),"Укажите количество",IF(D1845=0,"Количество не может быть 0",IF(AND(C1845&lt;&gt;"Корректировка остатка",D1845&lt;0),"Для этого типа количество положительное",IF(NOT(ISNUMBER('Номенклатура'!$C$2)),"Укажите дату начала учёта",IF(A1845&lt;INT('Номенклатура'!$C$2),"Раньше даты начала учёта: НЕ учтено",IF(AND(C1845="Корректировка остатка",TRIM(G1845)=""),"Учтено: добавьте пояснение","ОК")))))))))))))</f>
        <v/>
      </c>
    </row>
    <row r="1846" spans="1:9" x14ac:dyDescent="0.25">
      <c r="A1846" s="16"/>
      <c r="B1846" s="13"/>
      <c r="C1846" s="13"/>
      <c r="D1846" s="14"/>
      <c r="E1846" s="17" t="str">
        <f>IF(OR(B1846="",SUMPRODUCT(--EXACT('Номенклатура'!$A$6:$A$205,B1846))&lt;&gt;1),"",INDEX('Номенклатура'!$D$6:$D$205,SUMPRODUCT(EXACT('Номенклатура'!$A$6:$A$205,B1846)*(ROW('Номенклатура'!$A$6:$A$205)-5)))&amp;"")</f>
        <v/>
      </c>
      <c r="F1846" s="18" t="str">
        <f>IF(OR(I1846="ОК",I1846="Учтено: добавьте пояснение"),IF(C1846="Приход",D1846,IF(C1846="Корректировка остатка",D1846,-D1846)),"")</f>
        <v/>
      </c>
      <c r="G1846" s="13"/>
      <c r="H1846" s="15" t="str">
        <f>IF(OR(B1846="",SUMPRODUCT(--EXACT('Номенклатура'!$A$6:$A$205,B1846))&lt;&gt;1),"",INDEX('Номенклатура'!$B$6:$B$205,SUMPRODUCT(EXACT('Номенклатура'!$A$6:$A$205,B1846)*(ROW('Номенклатура'!$A$6:$A$205)-5)))&amp;"")</f>
        <v/>
      </c>
      <c r="I1846" s="15" t="str">
        <f>IF(COUNTA(A1846:D1846,G1846)=0,"",IF(NOT(ISNUMBER(A1846)),"Укажите дату",IF(B1846="","Укажите код",IF(NOT(AND(ISTEXT(B1846),LEN(B1846)&gt;0,LEN(B1846)&lt;=30,ISNUMBER(FIND(LEFT(B1846,1),"ABCDEFGHIJKLMNOPQRSTUVWXYZ")),SUMPRODUCT((MID(B1846,{1,2,3,4,5,6,7,8,9,10,11,12,13,14,15,16,17,18,19,20,21,22,23,24,25,26,27,28,29,30},1)&lt;&gt;"")*ISERROR(FIND(MID(B1846,{1,2,3,4,5,6,7,8,9,10,11,12,13,14,15,16,17,18,19,20,21,22,23,24,25,26,27,28,29,30},1),"ABCDEFGHIJKLMNOPQRSTUVWXYZ0123456789-_")))=0,ISERROR(VALUE(B1846)))),"Недопустимый код: только латинские буквы A-Z в верхнем регистре, цифры, - и _; начало с буквы, до 30 символов (например MILK-001)",IF(SUMPRODUCT(--EXACT('Номенклатура'!$A$6:$A$205,B1846))=0,"Код не найден в номенклатуре",IF(SUMPRODUCT(--EXACT('Номенклатура'!$A$6:$A$205,B1846))&gt;1,"Код повторяется в номенклатуре",IF(ISNA(MATCH(C1846,{"Приход","Расход","Списание","Корректировка остатка"},0)),"Выберите тип операции",IF(NOT(ISNUMBER(D1846)),"Укажите количество",IF(D1846=0,"Количество не может быть 0",IF(AND(C1846&lt;&gt;"Корректировка остатка",D1846&lt;0),"Для этого типа количество положительное",IF(NOT(ISNUMBER('Номенклатура'!$C$2)),"Укажите дату начала учёта",IF(A1846&lt;INT('Номенклатура'!$C$2),"Раньше даты начала учёта: НЕ учтено",IF(AND(C1846="Корректировка остатка",TRIM(G1846)=""),"Учтено: добавьте пояснение","ОК")))))))))))))</f>
        <v/>
      </c>
    </row>
    <row r="1847" spans="1:9" x14ac:dyDescent="0.25">
      <c r="A1847" s="16"/>
      <c r="B1847" s="13"/>
      <c r="C1847" s="13"/>
      <c r="D1847" s="14"/>
      <c r="E1847" s="17" t="str">
        <f>IF(OR(B1847="",SUMPRODUCT(--EXACT('Номенклатура'!$A$6:$A$205,B1847))&lt;&gt;1),"",INDEX('Номенклатура'!$D$6:$D$205,SUMPRODUCT(EXACT('Номенклатура'!$A$6:$A$205,B1847)*(ROW('Номенклатура'!$A$6:$A$205)-5)))&amp;"")</f>
        <v/>
      </c>
      <c r="F1847" s="18" t="str">
        <f>IF(OR(I1847="ОК",I1847="Учтено: добавьте пояснение"),IF(C1847="Приход",D1847,IF(C1847="Корректировка остатка",D1847,-D1847)),"")</f>
        <v/>
      </c>
      <c r="G1847" s="13"/>
      <c r="H1847" s="15" t="str">
        <f>IF(OR(B1847="",SUMPRODUCT(--EXACT('Номенклатура'!$A$6:$A$205,B1847))&lt;&gt;1),"",INDEX('Номенклатура'!$B$6:$B$205,SUMPRODUCT(EXACT('Номенклатура'!$A$6:$A$205,B1847)*(ROW('Номенклатура'!$A$6:$A$205)-5)))&amp;"")</f>
        <v/>
      </c>
      <c r="I1847" s="15" t="str">
        <f>IF(COUNTA(A1847:D1847,G1847)=0,"",IF(NOT(ISNUMBER(A1847)),"Укажите дату",IF(B1847="","Укажите код",IF(NOT(AND(ISTEXT(B1847),LEN(B1847)&gt;0,LEN(B1847)&lt;=30,ISNUMBER(FIND(LEFT(B1847,1),"ABCDEFGHIJKLMNOPQRSTUVWXYZ")),SUMPRODUCT((MID(B1847,{1,2,3,4,5,6,7,8,9,10,11,12,13,14,15,16,17,18,19,20,21,22,23,24,25,26,27,28,29,30},1)&lt;&gt;"")*ISERROR(FIND(MID(B1847,{1,2,3,4,5,6,7,8,9,10,11,12,13,14,15,16,17,18,19,20,21,22,23,24,25,26,27,28,29,30},1),"ABCDEFGHIJKLMNOPQRSTUVWXYZ0123456789-_")))=0,ISERROR(VALUE(B1847)))),"Недопустимый код: только латинские буквы A-Z в верхнем регистре, цифры, - и _; начало с буквы, до 30 символов (например MILK-001)",IF(SUMPRODUCT(--EXACT('Номенклатура'!$A$6:$A$205,B1847))=0,"Код не найден в номенклатуре",IF(SUMPRODUCT(--EXACT('Номенклатура'!$A$6:$A$205,B1847))&gt;1,"Код повторяется в номенклатуре",IF(ISNA(MATCH(C1847,{"Приход","Расход","Списание","Корректировка остатка"},0)),"Выберите тип операции",IF(NOT(ISNUMBER(D1847)),"Укажите количество",IF(D1847=0,"Количество не может быть 0",IF(AND(C1847&lt;&gt;"Корректировка остатка",D1847&lt;0),"Для этого типа количество положительное",IF(NOT(ISNUMBER('Номенклатура'!$C$2)),"Укажите дату начала учёта",IF(A1847&lt;INT('Номенклатура'!$C$2),"Раньше даты начала учёта: НЕ учтено",IF(AND(C1847="Корректировка остатка",TRIM(G1847)=""),"Учтено: добавьте пояснение","ОК")))))))))))))</f>
        <v/>
      </c>
    </row>
    <row r="1848" spans="1:9" x14ac:dyDescent="0.25">
      <c r="A1848" s="16"/>
      <c r="B1848" s="13"/>
      <c r="C1848" s="13"/>
      <c r="D1848" s="14"/>
      <c r="E1848" s="17" t="str">
        <f>IF(OR(B1848="",SUMPRODUCT(--EXACT('Номенклатура'!$A$6:$A$205,B1848))&lt;&gt;1),"",INDEX('Номенклатура'!$D$6:$D$205,SUMPRODUCT(EXACT('Номенклатура'!$A$6:$A$205,B1848)*(ROW('Номенклатура'!$A$6:$A$205)-5)))&amp;"")</f>
        <v/>
      </c>
      <c r="F1848" s="18" t="str">
        <f>IF(OR(I1848="ОК",I1848="Учтено: добавьте пояснение"),IF(C1848="Приход",D1848,IF(C1848="Корректировка остатка",D1848,-D1848)),"")</f>
        <v/>
      </c>
      <c r="G1848" s="13"/>
      <c r="H1848" s="15" t="str">
        <f>IF(OR(B1848="",SUMPRODUCT(--EXACT('Номенклатура'!$A$6:$A$205,B1848))&lt;&gt;1),"",INDEX('Номенклатура'!$B$6:$B$205,SUMPRODUCT(EXACT('Номенклатура'!$A$6:$A$205,B1848)*(ROW('Номенклатура'!$A$6:$A$205)-5)))&amp;"")</f>
        <v/>
      </c>
      <c r="I1848" s="15" t="str">
        <f>IF(COUNTA(A1848:D1848,G1848)=0,"",IF(NOT(ISNUMBER(A1848)),"Укажите дату",IF(B1848="","Укажите код",IF(NOT(AND(ISTEXT(B1848),LEN(B1848)&gt;0,LEN(B1848)&lt;=30,ISNUMBER(FIND(LEFT(B1848,1),"ABCDEFGHIJKLMNOPQRSTUVWXYZ")),SUMPRODUCT((MID(B1848,{1,2,3,4,5,6,7,8,9,10,11,12,13,14,15,16,17,18,19,20,21,22,23,24,25,26,27,28,29,30},1)&lt;&gt;"")*ISERROR(FIND(MID(B1848,{1,2,3,4,5,6,7,8,9,10,11,12,13,14,15,16,17,18,19,20,21,22,23,24,25,26,27,28,29,30},1),"ABCDEFGHIJKLMNOPQRSTUVWXYZ0123456789-_")))=0,ISERROR(VALUE(B1848)))),"Недопустимый код: только латинские буквы A-Z в верхнем регистре, цифры, - и _; начало с буквы, до 30 символов (например MILK-001)",IF(SUMPRODUCT(--EXACT('Номенклатура'!$A$6:$A$205,B1848))=0,"Код не найден в номенклатуре",IF(SUMPRODUCT(--EXACT('Номенклатура'!$A$6:$A$205,B1848))&gt;1,"Код повторяется в номенклатуре",IF(ISNA(MATCH(C1848,{"Приход","Расход","Списание","Корректировка остатка"},0)),"Выберите тип операции",IF(NOT(ISNUMBER(D1848)),"Укажите количество",IF(D1848=0,"Количество не может быть 0",IF(AND(C1848&lt;&gt;"Корректировка остатка",D1848&lt;0),"Для этого типа количество положительное",IF(NOT(ISNUMBER('Номенклатура'!$C$2)),"Укажите дату начала учёта",IF(A1848&lt;INT('Номенклатура'!$C$2),"Раньше даты начала учёта: НЕ учтено",IF(AND(C1848="Корректировка остатка",TRIM(G1848)=""),"Учтено: добавьте пояснение","ОК")))))))))))))</f>
        <v/>
      </c>
    </row>
    <row r="1849" spans="1:9" x14ac:dyDescent="0.25">
      <c r="A1849" s="16"/>
      <c r="B1849" s="13"/>
      <c r="C1849" s="13"/>
      <c r="D1849" s="14"/>
      <c r="E1849" s="17" t="str">
        <f>IF(OR(B1849="",SUMPRODUCT(--EXACT('Номенклатура'!$A$6:$A$205,B1849))&lt;&gt;1),"",INDEX('Номенклатура'!$D$6:$D$205,SUMPRODUCT(EXACT('Номенклатура'!$A$6:$A$205,B1849)*(ROW('Номенклатура'!$A$6:$A$205)-5)))&amp;"")</f>
        <v/>
      </c>
      <c r="F1849" s="18" t="str">
        <f>IF(OR(I1849="ОК",I1849="Учтено: добавьте пояснение"),IF(C1849="Приход",D1849,IF(C1849="Корректировка остатка",D1849,-D1849)),"")</f>
        <v/>
      </c>
      <c r="G1849" s="13"/>
      <c r="H1849" s="15" t="str">
        <f>IF(OR(B1849="",SUMPRODUCT(--EXACT('Номенклатура'!$A$6:$A$205,B1849))&lt;&gt;1),"",INDEX('Номенклатура'!$B$6:$B$205,SUMPRODUCT(EXACT('Номенклатура'!$A$6:$A$205,B1849)*(ROW('Номенклатура'!$A$6:$A$205)-5)))&amp;"")</f>
        <v/>
      </c>
      <c r="I1849" s="15" t="str">
        <f>IF(COUNTA(A1849:D1849,G1849)=0,"",IF(NOT(ISNUMBER(A1849)),"Укажите дату",IF(B1849="","Укажите код",IF(NOT(AND(ISTEXT(B1849),LEN(B1849)&gt;0,LEN(B1849)&lt;=30,ISNUMBER(FIND(LEFT(B1849,1),"ABCDEFGHIJKLMNOPQRSTUVWXYZ")),SUMPRODUCT((MID(B1849,{1,2,3,4,5,6,7,8,9,10,11,12,13,14,15,16,17,18,19,20,21,22,23,24,25,26,27,28,29,30},1)&lt;&gt;"")*ISERROR(FIND(MID(B1849,{1,2,3,4,5,6,7,8,9,10,11,12,13,14,15,16,17,18,19,20,21,22,23,24,25,26,27,28,29,30},1),"ABCDEFGHIJKLMNOPQRSTUVWXYZ0123456789-_")))=0,ISERROR(VALUE(B1849)))),"Недопустимый код: только латинские буквы A-Z в верхнем регистре, цифры, - и _; начало с буквы, до 30 символов (например MILK-001)",IF(SUMPRODUCT(--EXACT('Номенклатура'!$A$6:$A$205,B1849))=0,"Код не найден в номенклатуре",IF(SUMPRODUCT(--EXACT('Номенклатура'!$A$6:$A$205,B1849))&gt;1,"Код повторяется в номенклатуре",IF(ISNA(MATCH(C1849,{"Приход","Расход","Списание","Корректировка остатка"},0)),"Выберите тип операции",IF(NOT(ISNUMBER(D1849)),"Укажите количество",IF(D1849=0,"Количество не может быть 0",IF(AND(C1849&lt;&gt;"Корректировка остатка",D1849&lt;0),"Для этого типа количество положительное",IF(NOT(ISNUMBER('Номенклатура'!$C$2)),"Укажите дату начала учёта",IF(A1849&lt;INT('Номенклатура'!$C$2),"Раньше даты начала учёта: НЕ учтено",IF(AND(C1849="Корректировка остатка",TRIM(G1849)=""),"Учтено: добавьте пояснение","ОК")))))))))))))</f>
        <v/>
      </c>
    </row>
    <row r="1850" spans="1:9" x14ac:dyDescent="0.25">
      <c r="A1850" s="16"/>
      <c r="B1850" s="13"/>
      <c r="C1850" s="13"/>
      <c r="D1850" s="14"/>
      <c r="E1850" s="17" t="str">
        <f>IF(OR(B1850="",SUMPRODUCT(--EXACT('Номенклатура'!$A$6:$A$205,B1850))&lt;&gt;1),"",INDEX('Номенклатура'!$D$6:$D$205,SUMPRODUCT(EXACT('Номенклатура'!$A$6:$A$205,B1850)*(ROW('Номенклатура'!$A$6:$A$205)-5)))&amp;"")</f>
        <v/>
      </c>
      <c r="F1850" s="18" t="str">
        <f>IF(OR(I1850="ОК",I1850="Учтено: добавьте пояснение"),IF(C1850="Приход",D1850,IF(C1850="Корректировка остатка",D1850,-D1850)),"")</f>
        <v/>
      </c>
      <c r="G1850" s="13"/>
      <c r="H1850" s="15" t="str">
        <f>IF(OR(B1850="",SUMPRODUCT(--EXACT('Номенклатура'!$A$6:$A$205,B1850))&lt;&gt;1),"",INDEX('Номенклатура'!$B$6:$B$205,SUMPRODUCT(EXACT('Номенклатура'!$A$6:$A$205,B1850)*(ROW('Номенклатура'!$A$6:$A$205)-5)))&amp;"")</f>
        <v/>
      </c>
      <c r="I1850" s="15" t="str">
        <f>IF(COUNTA(A1850:D1850,G1850)=0,"",IF(NOT(ISNUMBER(A1850)),"Укажите дату",IF(B1850="","Укажите код",IF(NOT(AND(ISTEXT(B1850),LEN(B1850)&gt;0,LEN(B1850)&lt;=30,ISNUMBER(FIND(LEFT(B1850,1),"ABCDEFGHIJKLMNOPQRSTUVWXYZ")),SUMPRODUCT((MID(B1850,{1,2,3,4,5,6,7,8,9,10,11,12,13,14,15,16,17,18,19,20,21,22,23,24,25,26,27,28,29,30},1)&lt;&gt;"")*ISERROR(FIND(MID(B1850,{1,2,3,4,5,6,7,8,9,10,11,12,13,14,15,16,17,18,19,20,21,22,23,24,25,26,27,28,29,30},1),"ABCDEFGHIJKLMNOPQRSTUVWXYZ0123456789-_")))=0,ISERROR(VALUE(B1850)))),"Недопустимый код: только латинские буквы A-Z в верхнем регистре, цифры, - и _; начало с буквы, до 30 символов (например MILK-001)",IF(SUMPRODUCT(--EXACT('Номенклатура'!$A$6:$A$205,B1850))=0,"Код не найден в номенклатуре",IF(SUMPRODUCT(--EXACT('Номенклатура'!$A$6:$A$205,B1850))&gt;1,"Код повторяется в номенклатуре",IF(ISNA(MATCH(C1850,{"Приход","Расход","Списание","Корректировка остатка"},0)),"Выберите тип операции",IF(NOT(ISNUMBER(D1850)),"Укажите количество",IF(D1850=0,"Количество не может быть 0",IF(AND(C1850&lt;&gt;"Корректировка остатка",D1850&lt;0),"Для этого типа количество положительное",IF(NOT(ISNUMBER('Номенклатура'!$C$2)),"Укажите дату начала учёта",IF(A1850&lt;INT('Номенклатура'!$C$2),"Раньше даты начала учёта: НЕ учтено",IF(AND(C1850="Корректировка остатка",TRIM(G1850)=""),"Учтено: добавьте пояснение","ОК")))))))))))))</f>
        <v/>
      </c>
    </row>
    <row r="1851" spans="1:9" x14ac:dyDescent="0.25">
      <c r="A1851" s="16"/>
      <c r="B1851" s="13"/>
      <c r="C1851" s="13"/>
      <c r="D1851" s="14"/>
      <c r="E1851" s="17" t="str">
        <f>IF(OR(B1851="",SUMPRODUCT(--EXACT('Номенклатура'!$A$6:$A$205,B1851))&lt;&gt;1),"",INDEX('Номенклатура'!$D$6:$D$205,SUMPRODUCT(EXACT('Номенклатура'!$A$6:$A$205,B1851)*(ROW('Номенклатура'!$A$6:$A$205)-5)))&amp;"")</f>
        <v/>
      </c>
      <c r="F1851" s="18" t="str">
        <f>IF(OR(I1851="ОК",I1851="Учтено: добавьте пояснение"),IF(C1851="Приход",D1851,IF(C1851="Корректировка остатка",D1851,-D1851)),"")</f>
        <v/>
      </c>
      <c r="G1851" s="13"/>
      <c r="H1851" s="15" t="str">
        <f>IF(OR(B1851="",SUMPRODUCT(--EXACT('Номенклатура'!$A$6:$A$205,B1851))&lt;&gt;1),"",INDEX('Номенклатура'!$B$6:$B$205,SUMPRODUCT(EXACT('Номенклатура'!$A$6:$A$205,B1851)*(ROW('Номенклатура'!$A$6:$A$205)-5)))&amp;"")</f>
        <v/>
      </c>
      <c r="I1851" s="15" t="str">
        <f>IF(COUNTA(A1851:D1851,G1851)=0,"",IF(NOT(ISNUMBER(A1851)),"Укажите дату",IF(B1851="","Укажите код",IF(NOT(AND(ISTEXT(B1851),LEN(B1851)&gt;0,LEN(B1851)&lt;=30,ISNUMBER(FIND(LEFT(B1851,1),"ABCDEFGHIJKLMNOPQRSTUVWXYZ")),SUMPRODUCT((MID(B1851,{1,2,3,4,5,6,7,8,9,10,11,12,13,14,15,16,17,18,19,20,21,22,23,24,25,26,27,28,29,30},1)&lt;&gt;"")*ISERROR(FIND(MID(B1851,{1,2,3,4,5,6,7,8,9,10,11,12,13,14,15,16,17,18,19,20,21,22,23,24,25,26,27,28,29,30},1),"ABCDEFGHIJKLMNOPQRSTUVWXYZ0123456789-_")))=0,ISERROR(VALUE(B1851)))),"Недопустимый код: только латинские буквы A-Z в верхнем регистре, цифры, - и _; начало с буквы, до 30 символов (например MILK-001)",IF(SUMPRODUCT(--EXACT('Номенклатура'!$A$6:$A$205,B1851))=0,"Код не найден в номенклатуре",IF(SUMPRODUCT(--EXACT('Номенклатура'!$A$6:$A$205,B1851))&gt;1,"Код повторяется в номенклатуре",IF(ISNA(MATCH(C1851,{"Приход","Расход","Списание","Корректировка остатка"},0)),"Выберите тип операции",IF(NOT(ISNUMBER(D1851)),"Укажите количество",IF(D1851=0,"Количество не может быть 0",IF(AND(C1851&lt;&gt;"Корректировка остатка",D1851&lt;0),"Для этого типа количество положительное",IF(NOT(ISNUMBER('Номенклатура'!$C$2)),"Укажите дату начала учёта",IF(A1851&lt;INT('Номенклатура'!$C$2),"Раньше даты начала учёта: НЕ учтено",IF(AND(C1851="Корректировка остатка",TRIM(G1851)=""),"Учтено: добавьте пояснение","ОК")))))))))))))</f>
        <v/>
      </c>
    </row>
    <row r="1852" spans="1:9" x14ac:dyDescent="0.25">
      <c r="A1852" s="16"/>
      <c r="B1852" s="13"/>
      <c r="C1852" s="13"/>
      <c r="D1852" s="14"/>
      <c r="E1852" s="17" t="str">
        <f>IF(OR(B1852="",SUMPRODUCT(--EXACT('Номенклатура'!$A$6:$A$205,B1852))&lt;&gt;1),"",INDEX('Номенклатура'!$D$6:$D$205,SUMPRODUCT(EXACT('Номенклатура'!$A$6:$A$205,B1852)*(ROW('Номенклатура'!$A$6:$A$205)-5)))&amp;"")</f>
        <v/>
      </c>
      <c r="F1852" s="18" t="str">
        <f>IF(OR(I1852="ОК",I1852="Учтено: добавьте пояснение"),IF(C1852="Приход",D1852,IF(C1852="Корректировка остатка",D1852,-D1852)),"")</f>
        <v/>
      </c>
      <c r="G1852" s="13"/>
      <c r="H1852" s="15" t="str">
        <f>IF(OR(B1852="",SUMPRODUCT(--EXACT('Номенклатура'!$A$6:$A$205,B1852))&lt;&gt;1),"",INDEX('Номенклатура'!$B$6:$B$205,SUMPRODUCT(EXACT('Номенклатура'!$A$6:$A$205,B1852)*(ROW('Номенклатура'!$A$6:$A$205)-5)))&amp;"")</f>
        <v/>
      </c>
      <c r="I1852" s="15" t="str">
        <f>IF(COUNTA(A1852:D1852,G1852)=0,"",IF(NOT(ISNUMBER(A1852)),"Укажите дату",IF(B1852="","Укажите код",IF(NOT(AND(ISTEXT(B1852),LEN(B1852)&gt;0,LEN(B1852)&lt;=30,ISNUMBER(FIND(LEFT(B1852,1),"ABCDEFGHIJKLMNOPQRSTUVWXYZ")),SUMPRODUCT((MID(B1852,{1,2,3,4,5,6,7,8,9,10,11,12,13,14,15,16,17,18,19,20,21,22,23,24,25,26,27,28,29,30},1)&lt;&gt;"")*ISERROR(FIND(MID(B1852,{1,2,3,4,5,6,7,8,9,10,11,12,13,14,15,16,17,18,19,20,21,22,23,24,25,26,27,28,29,30},1),"ABCDEFGHIJKLMNOPQRSTUVWXYZ0123456789-_")))=0,ISERROR(VALUE(B1852)))),"Недопустимый код: только латинские буквы A-Z в верхнем регистре, цифры, - и _; начало с буквы, до 30 символов (например MILK-001)",IF(SUMPRODUCT(--EXACT('Номенклатура'!$A$6:$A$205,B1852))=0,"Код не найден в номенклатуре",IF(SUMPRODUCT(--EXACT('Номенклатура'!$A$6:$A$205,B1852))&gt;1,"Код повторяется в номенклатуре",IF(ISNA(MATCH(C1852,{"Приход","Расход","Списание","Корректировка остатка"},0)),"Выберите тип операции",IF(NOT(ISNUMBER(D1852)),"Укажите количество",IF(D1852=0,"Количество не может быть 0",IF(AND(C1852&lt;&gt;"Корректировка остатка",D1852&lt;0),"Для этого типа количество положительное",IF(NOT(ISNUMBER('Номенклатура'!$C$2)),"Укажите дату начала учёта",IF(A1852&lt;INT('Номенклатура'!$C$2),"Раньше даты начала учёта: НЕ учтено",IF(AND(C1852="Корректировка остатка",TRIM(G1852)=""),"Учтено: добавьте пояснение","ОК")))))))))))))</f>
        <v/>
      </c>
    </row>
    <row r="1853" spans="1:9" x14ac:dyDescent="0.25">
      <c r="A1853" s="16"/>
      <c r="B1853" s="13"/>
      <c r="C1853" s="13"/>
      <c r="D1853" s="14"/>
      <c r="E1853" s="17" t="str">
        <f>IF(OR(B1853="",SUMPRODUCT(--EXACT('Номенклатура'!$A$6:$A$205,B1853))&lt;&gt;1),"",INDEX('Номенклатура'!$D$6:$D$205,SUMPRODUCT(EXACT('Номенклатура'!$A$6:$A$205,B1853)*(ROW('Номенклатура'!$A$6:$A$205)-5)))&amp;"")</f>
        <v/>
      </c>
      <c r="F1853" s="18" t="str">
        <f>IF(OR(I1853="ОК",I1853="Учтено: добавьте пояснение"),IF(C1853="Приход",D1853,IF(C1853="Корректировка остатка",D1853,-D1853)),"")</f>
        <v/>
      </c>
      <c r="G1853" s="13"/>
      <c r="H1853" s="15" t="str">
        <f>IF(OR(B1853="",SUMPRODUCT(--EXACT('Номенклатура'!$A$6:$A$205,B1853))&lt;&gt;1),"",INDEX('Номенклатура'!$B$6:$B$205,SUMPRODUCT(EXACT('Номенклатура'!$A$6:$A$205,B1853)*(ROW('Номенклатура'!$A$6:$A$205)-5)))&amp;"")</f>
        <v/>
      </c>
      <c r="I1853" s="15" t="str">
        <f>IF(COUNTA(A1853:D1853,G1853)=0,"",IF(NOT(ISNUMBER(A1853)),"Укажите дату",IF(B1853="","Укажите код",IF(NOT(AND(ISTEXT(B1853),LEN(B1853)&gt;0,LEN(B1853)&lt;=30,ISNUMBER(FIND(LEFT(B1853,1),"ABCDEFGHIJKLMNOPQRSTUVWXYZ")),SUMPRODUCT((MID(B1853,{1,2,3,4,5,6,7,8,9,10,11,12,13,14,15,16,17,18,19,20,21,22,23,24,25,26,27,28,29,30},1)&lt;&gt;"")*ISERROR(FIND(MID(B1853,{1,2,3,4,5,6,7,8,9,10,11,12,13,14,15,16,17,18,19,20,21,22,23,24,25,26,27,28,29,30},1),"ABCDEFGHIJKLMNOPQRSTUVWXYZ0123456789-_")))=0,ISERROR(VALUE(B1853)))),"Недопустимый код: только латинские буквы A-Z в верхнем регистре, цифры, - и _; начало с буквы, до 30 символов (например MILK-001)",IF(SUMPRODUCT(--EXACT('Номенклатура'!$A$6:$A$205,B1853))=0,"Код не найден в номенклатуре",IF(SUMPRODUCT(--EXACT('Номенклатура'!$A$6:$A$205,B1853))&gt;1,"Код повторяется в номенклатуре",IF(ISNA(MATCH(C1853,{"Приход","Расход","Списание","Корректировка остатка"},0)),"Выберите тип операции",IF(NOT(ISNUMBER(D1853)),"Укажите количество",IF(D1853=0,"Количество не может быть 0",IF(AND(C1853&lt;&gt;"Корректировка остатка",D1853&lt;0),"Для этого типа количество положительное",IF(NOT(ISNUMBER('Номенклатура'!$C$2)),"Укажите дату начала учёта",IF(A1853&lt;INT('Номенклатура'!$C$2),"Раньше даты начала учёта: НЕ учтено",IF(AND(C1853="Корректировка остатка",TRIM(G1853)=""),"Учтено: добавьте пояснение","ОК")))))))))))))</f>
        <v/>
      </c>
    </row>
    <row r="1854" spans="1:9" x14ac:dyDescent="0.25">
      <c r="A1854" s="16"/>
      <c r="B1854" s="13"/>
      <c r="C1854" s="13"/>
      <c r="D1854" s="14"/>
      <c r="E1854" s="17" t="str">
        <f>IF(OR(B1854="",SUMPRODUCT(--EXACT('Номенклатура'!$A$6:$A$205,B1854))&lt;&gt;1),"",INDEX('Номенклатура'!$D$6:$D$205,SUMPRODUCT(EXACT('Номенклатура'!$A$6:$A$205,B1854)*(ROW('Номенклатура'!$A$6:$A$205)-5)))&amp;"")</f>
        <v/>
      </c>
      <c r="F1854" s="18" t="str">
        <f>IF(OR(I1854="ОК",I1854="Учтено: добавьте пояснение"),IF(C1854="Приход",D1854,IF(C1854="Корректировка остатка",D1854,-D1854)),"")</f>
        <v/>
      </c>
      <c r="G1854" s="13"/>
      <c r="H1854" s="15" t="str">
        <f>IF(OR(B1854="",SUMPRODUCT(--EXACT('Номенклатура'!$A$6:$A$205,B1854))&lt;&gt;1),"",INDEX('Номенклатура'!$B$6:$B$205,SUMPRODUCT(EXACT('Номенклатура'!$A$6:$A$205,B1854)*(ROW('Номенклатура'!$A$6:$A$205)-5)))&amp;"")</f>
        <v/>
      </c>
      <c r="I1854" s="15" t="str">
        <f>IF(COUNTA(A1854:D1854,G1854)=0,"",IF(NOT(ISNUMBER(A1854)),"Укажите дату",IF(B1854="","Укажите код",IF(NOT(AND(ISTEXT(B1854),LEN(B1854)&gt;0,LEN(B1854)&lt;=30,ISNUMBER(FIND(LEFT(B1854,1),"ABCDEFGHIJKLMNOPQRSTUVWXYZ")),SUMPRODUCT((MID(B1854,{1,2,3,4,5,6,7,8,9,10,11,12,13,14,15,16,17,18,19,20,21,22,23,24,25,26,27,28,29,30},1)&lt;&gt;"")*ISERROR(FIND(MID(B1854,{1,2,3,4,5,6,7,8,9,10,11,12,13,14,15,16,17,18,19,20,21,22,23,24,25,26,27,28,29,30},1),"ABCDEFGHIJKLMNOPQRSTUVWXYZ0123456789-_")))=0,ISERROR(VALUE(B1854)))),"Недопустимый код: только латинские буквы A-Z в верхнем регистре, цифры, - и _; начало с буквы, до 30 символов (например MILK-001)",IF(SUMPRODUCT(--EXACT('Номенклатура'!$A$6:$A$205,B1854))=0,"Код не найден в номенклатуре",IF(SUMPRODUCT(--EXACT('Номенклатура'!$A$6:$A$205,B1854))&gt;1,"Код повторяется в номенклатуре",IF(ISNA(MATCH(C1854,{"Приход","Расход","Списание","Корректировка остатка"},0)),"Выберите тип операции",IF(NOT(ISNUMBER(D1854)),"Укажите количество",IF(D1854=0,"Количество не может быть 0",IF(AND(C1854&lt;&gt;"Корректировка остатка",D1854&lt;0),"Для этого типа количество положительное",IF(NOT(ISNUMBER('Номенклатура'!$C$2)),"Укажите дату начала учёта",IF(A1854&lt;INT('Номенклатура'!$C$2),"Раньше даты начала учёта: НЕ учтено",IF(AND(C1854="Корректировка остатка",TRIM(G1854)=""),"Учтено: добавьте пояснение","ОК")))))))))))))</f>
        <v/>
      </c>
    </row>
    <row r="1855" spans="1:9" x14ac:dyDescent="0.25">
      <c r="A1855" s="16"/>
      <c r="B1855" s="13"/>
      <c r="C1855" s="13"/>
      <c r="D1855" s="14"/>
      <c r="E1855" s="17" t="str">
        <f>IF(OR(B1855="",SUMPRODUCT(--EXACT('Номенклатура'!$A$6:$A$205,B1855))&lt;&gt;1),"",INDEX('Номенклатура'!$D$6:$D$205,SUMPRODUCT(EXACT('Номенклатура'!$A$6:$A$205,B1855)*(ROW('Номенклатура'!$A$6:$A$205)-5)))&amp;"")</f>
        <v/>
      </c>
      <c r="F1855" s="18" t="str">
        <f>IF(OR(I1855="ОК",I1855="Учтено: добавьте пояснение"),IF(C1855="Приход",D1855,IF(C1855="Корректировка остатка",D1855,-D1855)),"")</f>
        <v/>
      </c>
      <c r="G1855" s="13"/>
      <c r="H1855" s="15" t="str">
        <f>IF(OR(B1855="",SUMPRODUCT(--EXACT('Номенклатура'!$A$6:$A$205,B1855))&lt;&gt;1),"",INDEX('Номенклатура'!$B$6:$B$205,SUMPRODUCT(EXACT('Номенклатура'!$A$6:$A$205,B1855)*(ROW('Номенклатура'!$A$6:$A$205)-5)))&amp;"")</f>
        <v/>
      </c>
      <c r="I1855" s="15" t="str">
        <f>IF(COUNTA(A1855:D1855,G1855)=0,"",IF(NOT(ISNUMBER(A1855)),"Укажите дату",IF(B1855="","Укажите код",IF(NOT(AND(ISTEXT(B1855),LEN(B1855)&gt;0,LEN(B1855)&lt;=30,ISNUMBER(FIND(LEFT(B1855,1),"ABCDEFGHIJKLMNOPQRSTUVWXYZ")),SUMPRODUCT((MID(B1855,{1,2,3,4,5,6,7,8,9,10,11,12,13,14,15,16,17,18,19,20,21,22,23,24,25,26,27,28,29,30},1)&lt;&gt;"")*ISERROR(FIND(MID(B1855,{1,2,3,4,5,6,7,8,9,10,11,12,13,14,15,16,17,18,19,20,21,22,23,24,25,26,27,28,29,30},1),"ABCDEFGHIJKLMNOPQRSTUVWXYZ0123456789-_")))=0,ISERROR(VALUE(B1855)))),"Недопустимый код: только латинские буквы A-Z в верхнем регистре, цифры, - и _; начало с буквы, до 30 символов (например MILK-001)",IF(SUMPRODUCT(--EXACT('Номенклатура'!$A$6:$A$205,B1855))=0,"Код не найден в номенклатуре",IF(SUMPRODUCT(--EXACT('Номенклатура'!$A$6:$A$205,B1855))&gt;1,"Код повторяется в номенклатуре",IF(ISNA(MATCH(C1855,{"Приход","Расход","Списание","Корректировка остатка"},0)),"Выберите тип операции",IF(NOT(ISNUMBER(D1855)),"Укажите количество",IF(D1855=0,"Количество не может быть 0",IF(AND(C1855&lt;&gt;"Корректировка остатка",D1855&lt;0),"Для этого типа количество положительное",IF(NOT(ISNUMBER('Номенклатура'!$C$2)),"Укажите дату начала учёта",IF(A1855&lt;INT('Номенклатура'!$C$2),"Раньше даты начала учёта: НЕ учтено",IF(AND(C1855="Корректировка остатка",TRIM(G1855)=""),"Учтено: добавьте пояснение","ОК")))))))))))))</f>
        <v/>
      </c>
    </row>
    <row r="1856" spans="1:9" x14ac:dyDescent="0.25">
      <c r="A1856" s="16"/>
      <c r="B1856" s="13"/>
      <c r="C1856" s="13"/>
      <c r="D1856" s="14"/>
      <c r="E1856" s="17" t="str">
        <f>IF(OR(B1856="",SUMPRODUCT(--EXACT('Номенклатура'!$A$6:$A$205,B1856))&lt;&gt;1),"",INDEX('Номенклатура'!$D$6:$D$205,SUMPRODUCT(EXACT('Номенклатура'!$A$6:$A$205,B1856)*(ROW('Номенклатура'!$A$6:$A$205)-5)))&amp;"")</f>
        <v/>
      </c>
      <c r="F1856" s="18" t="str">
        <f>IF(OR(I1856="ОК",I1856="Учтено: добавьте пояснение"),IF(C1856="Приход",D1856,IF(C1856="Корректировка остатка",D1856,-D1856)),"")</f>
        <v/>
      </c>
      <c r="G1856" s="13"/>
      <c r="H1856" s="15" t="str">
        <f>IF(OR(B1856="",SUMPRODUCT(--EXACT('Номенклатура'!$A$6:$A$205,B1856))&lt;&gt;1),"",INDEX('Номенклатура'!$B$6:$B$205,SUMPRODUCT(EXACT('Номенклатура'!$A$6:$A$205,B1856)*(ROW('Номенклатура'!$A$6:$A$205)-5)))&amp;"")</f>
        <v/>
      </c>
      <c r="I1856" s="15" t="str">
        <f>IF(COUNTA(A1856:D1856,G1856)=0,"",IF(NOT(ISNUMBER(A1856)),"Укажите дату",IF(B1856="","Укажите код",IF(NOT(AND(ISTEXT(B1856),LEN(B1856)&gt;0,LEN(B1856)&lt;=30,ISNUMBER(FIND(LEFT(B1856,1),"ABCDEFGHIJKLMNOPQRSTUVWXYZ")),SUMPRODUCT((MID(B1856,{1,2,3,4,5,6,7,8,9,10,11,12,13,14,15,16,17,18,19,20,21,22,23,24,25,26,27,28,29,30},1)&lt;&gt;"")*ISERROR(FIND(MID(B1856,{1,2,3,4,5,6,7,8,9,10,11,12,13,14,15,16,17,18,19,20,21,22,23,24,25,26,27,28,29,30},1),"ABCDEFGHIJKLMNOPQRSTUVWXYZ0123456789-_")))=0,ISERROR(VALUE(B1856)))),"Недопустимый код: только латинские буквы A-Z в верхнем регистре, цифры, - и _; начало с буквы, до 30 символов (например MILK-001)",IF(SUMPRODUCT(--EXACT('Номенклатура'!$A$6:$A$205,B1856))=0,"Код не найден в номенклатуре",IF(SUMPRODUCT(--EXACT('Номенклатура'!$A$6:$A$205,B1856))&gt;1,"Код повторяется в номенклатуре",IF(ISNA(MATCH(C1856,{"Приход","Расход","Списание","Корректировка остатка"},0)),"Выберите тип операции",IF(NOT(ISNUMBER(D1856)),"Укажите количество",IF(D1856=0,"Количество не может быть 0",IF(AND(C1856&lt;&gt;"Корректировка остатка",D1856&lt;0),"Для этого типа количество положительное",IF(NOT(ISNUMBER('Номенклатура'!$C$2)),"Укажите дату начала учёта",IF(A1856&lt;INT('Номенклатура'!$C$2),"Раньше даты начала учёта: НЕ учтено",IF(AND(C1856="Корректировка остатка",TRIM(G1856)=""),"Учтено: добавьте пояснение","ОК")))))))))))))</f>
        <v/>
      </c>
    </row>
    <row r="1857" spans="1:9" x14ac:dyDescent="0.25">
      <c r="A1857" s="16"/>
      <c r="B1857" s="13"/>
      <c r="C1857" s="13"/>
      <c r="D1857" s="14"/>
      <c r="E1857" s="17" t="str">
        <f>IF(OR(B1857="",SUMPRODUCT(--EXACT('Номенклатура'!$A$6:$A$205,B1857))&lt;&gt;1),"",INDEX('Номенклатура'!$D$6:$D$205,SUMPRODUCT(EXACT('Номенклатура'!$A$6:$A$205,B1857)*(ROW('Номенклатура'!$A$6:$A$205)-5)))&amp;"")</f>
        <v/>
      </c>
      <c r="F1857" s="18" t="str">
        <f>IF(OR(I1857="ОК",I1857="Учтено: добавьте пояснение"),IF(C1857="Приход",D1857,IF(C1857="Корректировка остатка",D1857,-D1857)),"")</f>
        <v/>
      </c>
      <c r="G1857" s="13"/>
      <c r="H1857" s="15" t="str">
        <f>IF(OR(B1857="",SUMPRODUCT(--EXACT('Номенклатура'!$A$6:$A$205,B1857))&lt;&gt;1),"",INDEX('Номенклатура'!$B$6:$B$205,SUMPRODUCT(EXACT('Номенклатура'!$A$6:$A$205,B1857)*(ROW('Номенклатура'!$A$6:$A$205)-5)))&amp;"")</f>
        <v/>
      </c>
      <c r="I1857" s="15" t="str">
        <f>IF(COUNTA(A1857:D1857,G1857)=0,"",IF(NOT(ISNUMBER(A1857)),"Укажите дату",IF(B1857="","Укажите код",IF(NOT(AND(ISTEXT(B1857),LEN(B1857)&gt;0,LEN(B1857)&lt;=30,ISNUMBER(FIND(LEFT(B1857,1),"ABCDEFGHIJKLMNOPQRSTUVWXYZ")),SUMPRODUCT((MID(B1857,{1,2,3,4,5,6,7,8,9,10,11,12,13,14,15,16,17,18,19,20,21,22,23,24,25,26,27,28,29,30},1)&lt;&gt;"")*ISERROR(FIND(MID(B1857,{1,2,3,4,5,6,7,8,9,10,11,12,13,14,15,16,17,18,19,20,21,22,23,24,25,26,27,28,29,30},1),"ABCDEFGHIJKLMNOPQRSTUVWXYZ0123456789-_")))=0,ISERROR(VALUE(B1857)))),"Недопустимый код: только латинские буквы A-Z в верхнем регистре, цифры, - и _; начало с буквы, до 30 символов (например MILK-001)",IF(SUMPRODUCT(--EXACT('Номенклатура'!$A$6:$A$205,B1857))=0,"Код не найден в номенклатуре",IF(SUMPRODUCT(--EXACT('Номенклатура'!$A$6:$A$205,B1857))&gt;1,"Код повторяется в номенклатуре",IF(ISNA(MATCH(C1857,{"Приход","Расход","Списание","Корректировка остатка"},0)),"Выберите тип операции",IF(NOT(ISNUMBER(D1857)),"Укажите количество",IF(D1857=0,"Количество не может быть 0",IF(AND(C1857&lt;&gt;"Корректировка остатка",D1857&lt;0),"Для этого типа количество положительное",IF(NOT(ISNUMBER('Номенклатура'!$C$2)),"Укажите дату начала учёта",IF(A1857&lt;INT('Номенклатура'!$C$2),"Раньше даты начала учёта: НЕ учтено",IF(AND(C1857="Корректировка остатка",TRIM(G1857)=""),"Учтено: добавьте пояснение","ОК")))))))))))))</f>
        <v/>
      </c>
    </row>
    <row r="1858" spans="1:9" x14ac:dyDescent="0.25">
      <c r="A1858" s="16"/>
      <c r="B1858" s="13"/>
      <c r="C1858" s="13"/>
      <c r="D1858" s="14"/>
      <c r="E1858" s="17" t="str">
        <f>IF(OR(B1858="",SUMPRODUCT(--EXACT('Номенклатура'!$A$6:$A$205,B1858))&lt;&gt;1),"",INDEX('Номенклатура'!$D$6:$D$205,SUMPRODUCT(EXACT('Номенклатура'!$A$6:$A$205,B1858)*(ROW('Номенклатура'!$A$6:$A$205)-5)))&amp;"")</f>
        <v/>
      </c>
      <c r="F1858" s="18" t="str">
        <f>IF(OR(I1858="ОК",I1858="Учтено: добавьте пояснение"),IF(C1858="Приход",D1858,IF(C1858="Корректировка остатка",D1858,-D1858)),"")</f>
        <v/>
      </c>
      <c r="G1858" s="13"/>
      <c r="H1858" s="15" t="str">
        <f>IF(OR(B1858="",SUMPRODUCT(--EXACT('Номенклатура'!$A$6:$A$205,B1858))&lt;&gt;1),"",INDEX('Номенклатура'!$B$6:$B$205,SUMPRODUCT(EXACT('Номенклатура'!$A$6:$A$205,B1858)*(ROW('Номенклатура'!$A$6:$A$205)-5)))&amp;"")</f>
        <v/>
      </c>
      <c r="I1858" s="15" t="str">
        <f>IF(COUNTA(A1858:D1858,G1858)=0,"",IF(NOT(ISNUMBER(A1858)),"Укажите дату",IF(B1858="","Укажите код",IF(NOT(AND(ISTEXT(B1858),LEN(B1858)&gt;0,LEN(B1858)&lt;=30,ISNUMBER(FIND(LEFT(B1858,1),"ABCDEFGHIJKLMNOPQRSTUVWXYZ")),SUMPRODUCT((MID(B1858,{1,2,3,4,5,6,7,8,9,10,11,12,13,14,15,16,17,18,19,20,21,22,23,24,25,26,27,28,29,30},1)&lt;&gt;"")*ISERROR(FIND(MID(B1858,{1,2,3,4,5,6,7,8,9,10,11,12,13,14,15,16,17,18,19,20,21,22,23,24,25,26,27,28,29,30},1),"ABCDEFGHIJKLMNOPQRSTUVWXYZ0123456789-_")))=0,ISERROR(VALUE(B1858)))),"Недопустимый код: только латинские буквы A-Z в верхнем регистре, цифры, - и _; начало с буквы, до 30 символов (например MILK-001)",IF(SUMPRODUCT(--EXACT('Номенклатура'!$A$6:$A$205,B1858))=0,"Код не найден в номенклатуре",IF(SUMPRODUCT(--EXACT('Номенклатура'!$A$6:$A$205,B1858))&gt;1,"Код повторяется в номенклатуре",IF(ISNA(MATCH(C1858,{"Приход","Расход","Списание","Корректировка остатка"},0)),"Выберите тип операции",IF(NOT(ISNUMBER(D1858)),"Укажите количество",IF(D1858=0,"Количество не может быть 0",IF(AND(C1858&lt;&gt;"Корректировка остатка",D1858&lt;0),"Для этого типа количество положительное",IF(NOT(ISNUMBER('Номенклатура'!$C$2)),"Укажите дату начала учёта",IF(A1858&lt;INT('Номенклатура'!$C$2),"Раньше даты начала учёта: НЕ учтено",IF(AND(C1858="Корректировка остатка",TRIM(G1858)=""),"Учтено: добавьте пояснение","ОК")))))))))))))</f>
        <v/>
      </c>
    </row>
    <row r="1859" spans="1:9" x14ac:dyDescent="0.25">
      <c r="A1859" s="16"/>
      <c r="B1859" s="13"/>
      <c r="C1859" s="13"/>
      <c r="D1859" s="14"/>
      <c r="E1859" s="17" t="str">
        <f>IF(OR(B1859="",SUMPRODUCT(--EXACT('Номенклатура'!$A$6:$A$205,B1859))&lt;&gt;1),"",INDEX('Номенклатура'!$D$6:$D$205,SUMPRODUCT(EXACT('Номенклатура'!$A$6:$A$205,B1859)*(ROW('Номенклатура'!$A$6:$A$205)-5)))&amp;"")</f>
        <v/>
      </c>
      <c r="F1859" s="18" t="str">
        <f>IF(OR(I1859="ОК",I1859="Учтено: добавьте пояснение"),IF(C1859="Приход",D1859,IF(C1859="Корректировка остатка",D1859,-D1859)),"")</f>
        <v/>
      </c>
      <c r="G1859" s="13"/>
      <c r="H1859" s="15" t="str">
        <f>IF(OR(B1859="",SUMPRODUCT(--EXACT('Номенклатура'!$A$6:$A$205,B1859))&lt;&gt;1),"",INDEX('Номенклатура'!$B$6:$B$205,SUMPRODUCT(EXACT('Номенклатура'!$A$6:$A$205,B1859)*(ROW('Номенклатура'!$A$6:$A$205)-5)))&amp;"")</f>
        <v/>
      </c>
      <c r="I1859" s="15" t="str">
        <f>IF(COUNTA(A1859:D1859,G1859)=0,"",IF(NOT(ISNUMBER(A1859)),"Укажите дату",IF(B1859="","Укажите код",IF(NOT(AND(ISTEXT(B1859),LEN(B1859)&gt;0,LEN(B1859)&lt;=30,ISNUMBER(FIND(LEFT(B1859,1),"ABCDEFGHIJKLMNOPQRSTUVWXYZ")),SUMPRODUCT((MID(B1859,{1,2,3,4,5,6,7,8,9,10,11,12,13,14,15,16,17,18,19,20,21,22,23,24,25,26,27,28,29,30},1)&lt;&gt;"")*ISERROR(FIND(MID(B1859,{1,2,3,4,5,6,7,8,9,10,11,12,13,14,15,16,17,18,19,20,21,22,23,24,25,26,27,28,29,30},1),"ABCDEFGHIJKLMNOPQRSTUVWXYZ0123456789-_")))=0,ISERROR(VALUE(B1859)))),"Недопустимый код: только латинские буквы A-Z в верхнем регистре, цифры, - и _; начало с буквы, до 30 символов (например MILK-001)",IF(SUMPRODUCT(--EXACT('Номенклатура'!$A$6:$A$205,B1859))=0,"Код не найден в номенклатуре",IF(SUMPRODUCT(--EXACT('Номенклатура'!$A$6:$A$205,B1859))&gt;1,"Код повторяется в номенклатуре",IF(ISNA(MATCH(C1859,{"Приход","Расход","Списание","Корректировка остатка"},0)),"Выберите тип операции",IF(NOT(ISNUMBER(D1859)),"Укажите количество",IF(D1859=0,"Количество не может быть 0",IF(AND(C1859&lt;&gt;"Корректировка остатка",D1859&lt;0),"Для этого типа количество положительное",IF(NOT(ISNUMBER('Номенклатура'!$C$2)),"Укажите дату начала учёта",IF(A1859&lt;INT('Номенклатура'!$C$2),"Раньше даты начала учёта: НЕ учтено",IF(AND(C1859="Корректировка остатка",TRIM(G1859)=""),"Учтено: добавьте пояснение","ОК")))))))))))))</f>
        <v/>
      </c>
    </row>
    <row r="1860" spans="1:9" x14ac:dyDescent="0.25">
      <c r="A1860" s="16"/>
      <c r="B1860" s="13"/>
      <c r="C1860" s="13"/>
      <c r="D1860" s="14"/>
      <c r="E1860" s="17" t="str">
        <f>IF(OR(B1860="",SUMPRODUCT(--EXACT('Номенклатура'!$A$6:$A$205,B1860))&lt;&gt;1),"",INDEX('Номенклатура'!$D$6:$D$205,SUMPRODUCT(EXACT('Номенклатура'!$A$6:$A$205,B1860)*(ROW('Номенклатура'!$A$6:$A$205)-5)))&amp;"")</f>
        <v/>
      </c>
      <c r="F1860" s="18" t="str">
        <f>IF(OR(I1860="ОК",I1860="Учтено: добавьте пояснение"),IF(C1860="Приход",D1860,IF(C1860="Корректировка остатка",D1860,-D1860)),"")</f>
        <v/>
      </c>
      <c r="G1860" s="13"/>
      <c r="H1860" s="15" t="str">
        <f>IF(OR(B1860="",SUMPRODUCT(--EXACT('Номенклатура'!$A$6:$A$205,B1860))&lt;&gt;1),"",INDEX('Номенклатура'!$B$6:$B$205,SUMPRODUCT(EXACT('Номенклатура'!$A$6:$A$205,B1860)*(ROW('Номенклатура'!$A$6:$A$205)-5)))&amp;"")</f>
        <v/>
      </c>
      <c r="I1860" s="15" t="str">
        <f>IF(COUNTA(A1860:D1860,G1860)=0,"",IF(NOT(ISNUMBER(A1860)),"Укажите дату",IF(B1860="","Укажите код",IF(NOT(AND(ISTEXT(B1860),LEN(B1860)&gt;0,LEN(B1860)&lt;=30,ISNUMBER(FIND(LEFT(B1860,1),"ABCDEFGHIJKLMNOPQRSTUVWXYZ")),SUMPRODUCT((MID(B1860,{1,2,3,4,5,6,7,8,9,10,11,12,13,14,15,16,17,18,19,20,21,22,23,24,25,26,27,28,29,30},1)&lt;&gt;"")*ISERROR(FIND(MID(B1860,{1,2,3,4,5,6,7,8,9,10,11,12,13,14,15,16,17,18,19,20,21,22,23,24,25,26,27,28,29,30},1),"ABCDEFGHIJKLMNOPQRSTUVWXYZ0123456789-_")))=0,ISERROR(VALUE(B1860)))),"Недопустимый код: только латинские буквы A-Z в верхнем регистре, цифры, - и _; начало с буквы, до 30 символов (например MILK-001)",IF(SUMPRODUCT(--EXACT('Номенклатура'!$A$6:$A$205,B1860))=0,"Код не найден в номенклатуре",IF(SUMPRODUCT(--EXACT('Номенклатура'!$A$6:$A$205,B1860))&gt;1,"Код повторяется в номенклатуре",IF(ISNA(MATCH(C1860,{"Приход","Расход","Списание","Корректировка остатка"},0)),"Выберите тип операции",IF(NOT(ISNUMBER(D1860)),"Укажите количество",IF(D1860=0,"Количество не может быть 0",IF(AND(C1860&lt;&gt;"Корректировка остатка",D1860&lt;0),"Для этого типа количество положительное",IF(NOT(ISNUMBER('Номенклатура'!$C$2)),"Укажите дату начала учёта",IF(A1860&lt;INT('Номенклатура'!$C$2),"Раньше даты начала учёта: НЕ учтено",IF(AND(C1860="Корректировка остатка",TRIM(G1860)=""),"Учтено: добавьте пояснение","ОК")))))))))))))</f>
        <v/>
      </c>
    </row>
    <row r="1861" spans="1:9" x14ac:dyDescent="0.25">
      <c r="A1861" s="16"/>
      <c r="B1861" s="13"/>
      <c r="C1861" s="13"/>
      <c r="D1861" s="14"/>
      <c r="E1861" s="17" t="str">
        <f>IF(OR(B1861="",SUMPRODUCT(--EXACT('Номенклатура'!$A$6:$A$205,B1861))&lt;&gt;1),"",INDEX('Номенклатура'!$D$6:$D$205,SUMPRODUCT(EXACT('Номенклатура'!$A$6:$A$205,B1861)*(ROW('Номенклатура'!$A$6:$A$205)-5)))&amp;"")</f>
        <v/>
      </c>
      <c r="F1861" s="18" t="str">
        <f>IF(OR(I1861="ОК",I1861="Учтено: добавьте пояснение"),IF(C1861="Приход",D1861,IF(C1861="Корректировка остатка",D1861,-D1861)),"")</f>
        <v/>
      </c>
      <c r="G1861" s="13"/>
      <c r="H1861" s="15" t="str">
        <f>IF(OR(B1861="",SUMPRODUCT(--EXACT('Номенклатура'!$A$6:$A$205,B1861))&lt;&gt;1),"",INDEX('Номенклатура'!$B$6:$B$205,SUMPRODUCT(EXACT('Номенклатура'!$A$6:$A$205,B1861)*(ROW('Номенклатура'!$A$6:$A$205)-5)))&amp;"")</f>
        <v/>
      </c>
      <c r="I1861" s="15" t="str">
        <f>IF(COUNTA(A1861:D1861,G1861)=0,"",IF(NOT(ISNUMBER(A1861)),"Укажите дату",IF(B1861="","Укажите код",IF(NOT(AND(ISTEXT(B1861),LEN(B1861)&gt;0,LEN(B1861)&lt;=30,ISNUMBER(FIND(LEFT(B1861,1),"ABCDEFGHIJKLMNOPQRSTUVWXYZ")),SUMPRODUCT((MID(B1861,{1,2,3,4,5,6,7,8,9,10,11,12,13,14,15,16,17,18,19,20,21,22,23,24,25,26,27,28,29,30},1)&lt;&gt;"")*ISERROR(FIND(MID(B1861,{1,2,3,4,5,6,7,8,9,10,11,12,13,14,15,16,17,18,19,20,21,22,23,24,25,26,27,28,29,30},1),"ABCDEFGHIJKLMNOPQRSTUVWXYZ0123456789-_")))=0,ISERROR(VALUE(B1861)))),"Недопустимый код: только латинские буквы A-Z в верхнем регистре, цифры, - и _; начало с буквы, до 30 символов (например MILK-001)",IF(SUMPRODUCT(--EXACT('Номенклатура'!$A$6:$A$205,B1861))=0,"Код не найден в номенклатуре",IF(SUMPRODUCT(--EXACT('Номенклатура'!$A$6:$A$205,B1861))&gt;1,"Код повторяется в номенклатуре",IF(ISNA(MATCH(C1861,{"Приход","Расход","Списание","Корректировка остатка"},0)),"Выберите тип операции",IF(NOT(ISNUMBER(D1861)),"Укажите количество",IF(D1861=0,"Количество не может быть 0",IF(AND(C1861&lt;&gt;"Корректировка остатка",D1861&lt;0),"Для этого типа количество положительное",IF(NOT(ISNUMBER('Номенклатура'!$C$2)),"Укажите дату начала учёта",IF(A1861&lt;INT('Номенклатура'!$C$2),"Раньше даты начала учёта: НЕ учтено",IF(AND(C1861="Корректировка остатка",TRIM(G1861)=""),"Учтено: добавьте пояснение","ОК")))))))))))))</f>
        <v/>
      </c>
    </row>
    <row r="1862" spans="1:9" x14ac:dyDescent="0.25">
      <c r="A1862" s="16"/>
      <c r="B1862" s="13"/>
      <c r="C1862" s="13"/>
      <c r="D1862" s="14"/>
      <c r="E1862" s="17" t="str">
        <f>IF(OR(B1862="",SUMPRODUCT(--EXACT('Номенклатура'!$A$6:$A$205,B1862))&lt;&gt;1),"",INDEX('Номенклатура'!$D$6:$D$205,SUMPRODUCT(EXACT('Номенклатура'!$A$6:$A$205,B1862)*(ROW('Номенклатура'!$A$6:$A$205)-5)))&amp;"")</f>
        <v/>
      </c>
      <c r="F1862" s="18" t="str">
        <f>IF(OR(I1862="ОК",I1862="Учтено: добавьте пояснение"),IF(C1862="Приход",D1862,IF(C1862="Корректировка остатка",D1862,-D1862)),"")</f>
        <v/>
      </c>
      <c r="G1862" s="13"/>
      <c r="H1862" s="15" t="str">
        <f>IF(OR(B1862="",SUMPRODUCT(--EXACT('Номенклатура'!$A$6:$A$205,B1862))&lt;&gt;1),"",INDEX('Номенклатура'!$B$6:$B$205,SUMPRODUCT(EXACT('Номенклатура'!$A$6:$A$205,B1862)*(ROW('Номенклатура'!$A$6:$A$205)-5)))&amp;"")</f>
        <v/>
      </c>
      <c r="I1862" s="15" t="str">
        <f>IF(COUNTA(A1862:D1862,G1862)=0,"",IF(NOT(ISNUMBER(A1862)),"Укажите дату",IF(B1862="","Укажите код",IF(NOT(AND(ISTEXT(B1862),LEN(B1862)&gt;0,LEN(B1862)&lt;=30,ISNUMBER(FIND(LEFT(B1862,1),"ABCDEFGHIJKLMNOPQRSTUVWXYZ")),SUMPRODUCT((MID(B1862,{1,2,3,4,5,6,7,8,9,10,11,12,13,14,15,16,17,18,19,20,21,22,23,24,25,26,27,28,29,30},1)&lt;&gt;"")*ISERROR(FIND(MID(B1862,{1,2,3,4,5,6,7,8,9,10,11,12,13,14,15,16,17,18,19,20,21,22,23,24,25,26,27,28,29,30},1),"ABCDEFGHIJKLMNOPQRSTUVWXYZ0123456789-_")))=0,ISERROR(VALUE(B1862)))),"Недопустимый код: только латинские буквы A-Z в верхнем регистре, цифры, - и _; начало с буквы, до 30 символов (например MILK-001)",IF(SUMPRODUCT(--EXACT('Номенклатура'!$A$6:$A$205,B1862))=0,"Код не найден в номенклатуре",IF(SUMPRODUCT(--EXACT('Номенклатура'!$A$6:$A$205,B1862))&gt;1,"Код повторяется в номенклатуре",IF(ISNA(MATCH(C1862,{"Приход","Расход","Списание","Корректировка остатка"},0)),"Выберите тип операции",IF(NOT(ISNUMBER(D1862)),"Укажите количество",IF(D1862=0,"Количество не может быть 0",IF(AND(C1862&lt;&gt;"Корректировка остатка",D1862&lt;0),"Для этого типа количество положительное",IF(NOT(ISNUMBER('Номенклатура'!$C$2)),"Укажите дату начала учёта",IF(A1862&lt;INT('Номенклатура'!$C$2),"Раньше даты начала учёта: НЕ учтено",IF(AND(C1862="Корректировка остатка",TRIM(G1862)=""),"Учтено: добавьте пояснение","ОК")))))))))))))</f>
        <v/>
      </c>
    </row>
    <row r="1863" spans="1:9" x14ac:dyDescent="0.25">
      <c r="A1863" s="16"/>
      <c r="B1863" s="13"/>
      <c r="C1863" s="13"/>
      <c r="D1863" s="14"/>
      <c r="E1863" s="17" t="str">
        <f>IF(OR(B1863="",SUMPRODUCT(--EXACT('Номенклатура'!$A$6:$A$205,B1863))&lt;&gt;1),"",INDEX('Номенклатура'!$D$6:$D$205,SUMPRODUCT(EXACT('Номенклатура'!$A$6:$A$205,B1863)*(ROW('Номенклатура'!$A$6:$A$205)-5)))&amp;"")</f>
        <v/>
      </c>
      <c r="F1863" s="18" t="str">
        <f>IF(OR(I1863="ОК",I1863="Учтено: добавьте пояснение"),IF(C1863="Приход",D1863,IF(C1863="Корректировка остатка",D1863,-D1863)),"")</f>
        <v/>
      </c>
      <c r="G1863" s="13"/>
      <c r="H1863" s="15" t="str">
        <f>IF(OR(B1863="",SUMPRODUCT(--EXACT('Номенклатура'!$A$6:$A$205,B1863))&lt;&gt;1),"",INDEX('Номенклатура'!$B$6:$B$205,SUMPRODUCT(EXACT('Номенклатура'!$A$6:$A$205,B1863)*(ROW('Номенклатура'!$A$6:$A$205)-5)))&amp;"")</f>
        <v/>
      </c>
      <c r="I1863" s="15" t="str">
        <f>IF(COUNTA(A1863:D1863,G1863)=0,"",IF(NOT(ISNUMBER(A1863)),"Укажите дату",IF(B1863="","Укажите код",IF(NOT(AND(ISTEXT(B1863),LEN(B1863)&gt;0,LEN(B1863)&lt;=30,ISNUMBER(FIND(LEFT(B1863,1),"ABCDEFGHIJKLMNOPQRSTUVWXYZ")),SUMPRODUCT((MID(B1863,{1,2,3,4,5,6,7,8,9,10,11,12,13,14,15,16,17,18,19,20,21,22,23,24,25,26,27,28,29,30},1)&lt;&gt;"")*ISERROR(FIND(MID(B1863,{1,2,3,4,5,6,7,8,9,10,11,12,13,14,15,16,17,18,19,20,21,22,23,24,25,26,27,28,29,30},1),"ABCDEFGHIJKLMNOPQRSTUVWXYZ0123456789-_")))=0,ISERROR(VALUE(B1863)))),"Недопустимый код: только латинские буквы A-Z в верхнем регистре, цифры, - и _; начало с буквы, до 30 символов (например MILK-001)",IF(SUMPRODUCT(--EXACT('Номенклатура'!$A$6:$A$205,B1863))=0,"Код не найден в номенклатуре",IF(SUMPRODUCT(--EXACT('Номенклатура'!$A$6:$A$205,B1863))&gt;1,"Код повторяется в номенклатуре",IF(ISNA(MATCH(C1863,{"Приход","Расход","Списание","Корректировка остатка"},0)),"Выберите тип операции",IF(NOT(ISNUMBER(D1863)),"Укажите количество",IF(D1863=0,"Количество не может быть 0",IF(AND(C1863&lt;&gt;"Корректировка остатка",D1863&lt;0),"Для этого типа количество положительное",IF(NOT(ISNUMBER('Номенклатура'!$C$2)),"Укажите дату начала учёта",IF(A1863&lt;INT('Номенклатура'!$C$2),"Раньше даты начала учёта: НЕ учтено",IF(AND(C1863="Корректировка остатка",TRIM(G1863)=""),"Учтено: добавьте пояснение","ОК")))))))))))))</f>
        <v/>
      </c>
    </row>
    <row r="1864" spans="1:9" x14ac:dyDescent="0.25">
      <c r="A1864" s="16"/>
      <c r="B1864" s="13"/>
      <c r="C1864" s="13"/>
      <c r="D1864" s="14"/>
      <c r="E1864" s="17" t="str">
        <f>IF(OR(B1864="",SUMPRODUCT(--EXACT('Номенклатура'!$A$6:$A$205,B1864))&lt;&gt;1),"",INDEX('Номенклатура'!$D$6:$D$205,SUMPRODUCT(EXACT('Номенклатура'!$A$6:$A$205,B1864)*(ROW('Номенклатура'!$A$6:$A$205)-5)))&amp;"")</f>
        <v/>
      </c>
      <c r="F1864" s="18" t="str">
        <f>IF(OR(I1864="ОК",I1864="Учтено: добавьте пояснение"),IF(C1864="Приход",D1864,IF(C1864="Корректировка остатка",D1864,-D1864)),"")</f>
        <v/>
      </c>
      <c r="G1864" s="13"/>
      <c r="H1864" s="15" t="str">
        <f>IF(OR(B1864="",SUMPRODUCT(--EXACT('Номенклатура'!$A$6:$A$205,B1864))&lt;&gt;1),"",INDEX('Номенклатура'!$B$6:$B$205,SUMPRODUCT(EXACT('Номенклатура'!$A$6:$A$205,B1864)*(ROW('Номенклатура'!$A$6:$A$205)-5)))&amp;"")</f>
        <v/>
      </c>
      <c r="I1864" s="15" t="str">
        <f>IF(COUNTA(A1864:D1864,G1864)=0,"",IF(NOT(ISNUMBER(A1864)),"Укажите дату",IF(B1864="","Укажите код",IF(NOT(AND(ISTEXT(B1864),LEN(B1864)&gt;0,LEN(B1864)&lt;=30,ISNUMBER(FIND(LEFT(B1864,1),"ABCDEFGHIJKLMNOPQRSTUVWXYZ")),SUMPRODUCT((MID(B1864,{1,2,3,4,5,6,7,8,9,10,11,12,13,14,15,16,17,18,19,20,21,22,23,24,25,26,27,28,29,30},1)&lt;&gt;"")*ISERROR(FIND(MID(B1864,{1,2,3,4,5,6,7,8,9,10,11,12,13,14,15,16,17,18,19,20,21,22,23,24,25,26,27,28,29,30},1),"ABCDEFGHIJKLMNOPQRSTUVWXYZ0123456789-_")))=0,ISERROR(VALUE(B1864)))),"Недопустимый код: только латинские буквы A-Z в верхнем регистре, цифры, - и _; начало с буквы, до 30 символов (например MILK-001)",IF(SUMPRODUCT(--EXACT('Номенклатура'!$A$6:$A$205,B1864))=0,"Код не найден в номенклатуре",IF(SUMPRODUCT(--EXACT('Номенклатура'!$A$6:$A$205,B1864))&gt;1,"Код повторяется в номенклатуре",IF(ISNA(MATCH(C1864,{"Приход","Расход","Списание","Корректировка остатка"},0)),"Выберите тип операции",IF(NOT(ISNUMBER(D1864)),"Укажите количество",IF(D1864=0,"Количество не может быть 0",IF(AND(C1864&lt;&gt;"Корректировка остатка",D1864&lt;0),"Для этого типа количество положительное",IF(NOT(ISNUMBER('Номенклатура'!$C$2)),"Укажите дату начала учёта",IF(A1864&lt;INT('Номенклатура'!$C$2),"Раньше даты начала учёта: НЕ учтено",IF(AND(C1864="Корректировка остатка",TRIM(G1864)=""),"Учтено: добавьте пояснение","ОК")))))))))))))</f>
        <v/>
      </c>
    </row>
    <row r="1865" spans="1:9" x14ac:dyDescent="0.25">
      <c r="A1865" s="16"/>
      <c r="B1865" s="13"/>
      <c r="C1865" s="13"/>
      <c r="D1865" s="14"/>
      <c r="E1865" s="17" t="str">
        <f>IF(OR(B1865="",SUMPRODUCT(--EXACT('Номенклатура'!$A$6:$A$205,B1865))&lt;&gt;1),"",INDEX('Номенклатура'!$D$6:$D$205,SUMPRODUCT(EXACT('Номенклатура'!$A$6:$A$205,B1865)*(ROW('Номенклатура'!$A$6:$A$205)-5)))&amp;"")</f>
        <v/>
      </c>
      <c r="F1865" s="18" t="str">
        <f>IF(OR(I1865="ОК",I1865="Учтено: добавьте пояснение"),IF(C1865="Приход",D1865,IF(C1865="Корректировка остатка",D1865,-D1865)),"")</f>
        <v/>
      </c>
      <c r="G1865" s="13"/>
      <c r="H1865" s="15" t="str">
        <f>IF(OR(B1865="",SUMPRODUCT(--EXACT('Номенклатура'!$A$6:$A$205,B1865))&lt;&gt;1),"",INDEX('Номенклатура'!$B$6:$B$205,SUMPRODUCT(EXACT('Номенклатура'!$A$6:$A$205,B1865)*(ROW('Номенклатура'!$A$6:$A$205)-5)))&amp;"")</f>
        <v/>
      </c>
      <c r="I1865" s="15" t="str">
        <f>IF(COUNTA(A1865:D1865,G1865)=0,"",IF(NOT(ISNUMBER(A1865)),"Укажите дату",IF(B1865="","Укажите код",IF(NOT(AND(ISTEXT(B1865),LEN(B1865)&gt;0,LEN(B1865)&lt;=30,ISNUMBER(FIND(LEFT(B1865,1),"ABCDEFGHIJKLMNOPQRSTUVWXYZ")),SUMPRODUCT((MID(B1865,{1,2,3,4,5,6,7,8,9,10,11,12,13,14,15,16,17,18,19,20,21,22,23,24,25,26,27,28,29,30},1)&lt;&gt;"")*ISERROR(FIND(MID(B1865,{1,2,3,4,5,6,7,8,9,10,11,12,13,14,15,16,17,18,19,20,21,22,23,24,25,26,27,28,29,30},1),"ABCDEFGHIJKLMNOPQRSTUVWXYZ0123456789-_")))=0,ISERROR(VALUE(B1865)))),"Недопустимый код: только латинские буквы A-Z в верхнем регистре, цифры, - и _; начало с буквы, до 30 символов (например MILK-001)",IF(SUMPRODUCT(--EXACT('Номенклатура'!$A$6:$A$205,B1865))=0,"Код не найден в номенклатуре",IF(SUMPRODUCT(--EXACT('Номенклатура'!$A$6:$A$205,B1865))&gt;1,"Код повторяется в номенклатуре",IF(ISNA(MATCH(C1865,{"Приход","Расход","Списание","Корректировка остатка"},0)),"Выберите тип операции",IF(NOT(ISNUMBER(D1865)),"Укажите количество",IF(D1865=0,"Количество не может быть 0",IF(AND(C1865&lt;&gt;"Корректировка остатка",D1865&lt;0),"Для этого типа количество положительное",IF(NOT(ISNUMBER('Номенклатура'!$C$2)),"Укажите дату начала учёта",IF(A1865&lt;INT('Номенклатура'!$C$2),"Раньше даты начала учёта: НЕ учтено",IF(AND(C1865="Корректировка остатка",TRIM(G1865)=""),"Учтено: добавьте пояснение","ОК")))))))))))))</f>
        <v/>
      </c>
    </row>
    <row r="1866" spans="1:9" x14ac:dyDescent="0.25">
      <c r="A1866" s="16"/>
      <c r="B1866" s="13"/>
      <c r="C1866" s="13"/>
      <c r="D1866" s="14"/>
      <c r="E1866" s="17" t="str">
        <f>IF(OR(B1866="",SUMPRODUCT(--EXACT('Номенклатура'!$A$6:$A$205,B1866))&lt;&gt;1),"",INDEX('Номенклатура'!$D$6:$D$205,SUMPRODUCT(EXACT('Номенклатура'!$A$6:$A$205,B1866)*(ROW('Номенклатура'!$A$6:$A$205)-5)))&amp;"")</f>
        <v/>
      </c>
      <c r="F1866" s="18" t="str">
        <f>IF(OR(I1866="ОК",I1866="Учтено: добавьте пояснение"),IF(C1866="Приход",D1866,IF(C1866="Корректировка остатка",D1866,-D1866)),"")</f>
        <v/>
      </c>
      <c r="G1866" s="13"/>
      <c r="H1866" s="15" t="str">
        <f>IF(OR(B1866="",SUMPRODUCT(--EXACT('Номенклатура'!$A$6:$A$205,B1866))&lt;&gt;1),"",INDEX('Номенклатура'!$B$6:$B$205,SUMPRODUCT(EXACT('Номенклатура'!$A$6:$A$205,B1866)*(ROW('Номенклатура'!$A$6:$A$205)-5)))&amp;"")</f>
        <v/>
      </c>
      <c r="I1866" s="15" t="str">
        <f>IF(COUNTA(A1866:D1866,G1866)=0,"",IF(NOT(ISNUMBER(A1866)),"Укажите дату",IF(B1866="","Укажите код",IF(NOT(AND(ISTEXT(B1866),LEN(B1866)&gt;0,LEN(B1866)&lt;=30,ISNUMBER(FIND(LEFT(B1866,1),"ABCDEFGHIJKLMNOPQRSTUVWXYZ")),SUMPRODUCT((MID(B1866,{1,2,3,4,5,6,7,8,9,10,11,12,13,14,15,16,17,18,19,20,21,22,23,24,25,26,27,28,29,30},1)&lt;&gt;"")*ISERROR(FIND(MID(B1866,{1,2,3,4,5,6,7,8,9,10,11,12,13,14,15,16,17,18,19,20,21,22,23,24,25,26,27,28,29,30},1),"ABCDEFGHIJKLMNOPQRSTUVWXYZ0123456789-_")))=0,ISERROR(VALUE(B1866)))),"Недопустимый код: только латинские буквы A-Z в верхнем регистре, цифры, - и _; начало с буквы, до 30 символов (например MILK-001)",IF(SUMPRODUCT(--EXACT('Номенклатура'!$A$6:$A$205,B1866))=0,"Код не найден в номенклатуре",IF(SUMPRODUCT(--EXACT('Номенклатура'!$A$6:$A$205,B1866))&gt;1,"Код повторяется в номенклатуре",IF(ISNA(MATCH(C1866,{"Приход","Расход","Списание","Корректировка остатка"},0)),"Выберите тип операции",IF(NOT(ISNUMBER(D1866)),"Укажите количество",IF(D1866=0,"Количество не может быть 0",IF(AND(C1866&lt;&gt;"Корректировка остатка",D1866&lt;0),"Для этого типа количество положительное",IF(NOT(ISNUMBER('Номенклатура'!$C$2)),"Укажите дату начала учёта",IF(A1866&lt;INT('Номенклатура'!$C$2),"Раньше даты начала учёта: НЕ учтено",IF(AND(C1866="Корректировка остатка",TRIM(G1866)=""),"Учтено: добавьте пояснение","ОК")))))))))))))</f>
        <v/>
      </c>
    </row>
    <row r="1867" spans="1:9" x14ac:dyDescent="0.25">
      <c r="A1867" s="16"/>
      <c r="B1867" s="13"/>
      <c r="C1867" s="13"/>
      <c r="D1867" s="14"/>
      <c r="E1867" s="17" t="str">
        <f>IF(OR(B1867="",SUMPRODUCT(--EXACT('Номенклатура'!$A$6:$A$205,B1867))&lt;&gt;1),"",INDEX('Номенклатура'!$D$6:$D$205,SUMPRODUCT(EXACT('Номенклатура'!$A$6:$A$205,B1867)*(ROW('Номенклатура'!$A$6:$A$205)-5)))&amp;"")</f>
        <v/>
      </c>
      <c r="F1867" s="18" t="str">
        <f>IF(OR(I1867="ОК",I1867="Учтено: добавьте пояснение"),IF(C1867="Приход",D1867,IF(C1867="Корректировка остатка",D1867,-D1867)),"")</f>
        <v/>
      </c>
      <c r="G1867" s="13"/>
      <c r="H1867" s="15" t="str">
        <f>IF(OR(B1867="",SUMPRODUCT(--EXACT('Номенклатура'!$A$6:$A$205,B1867))&lt;&gt;1),"",INDEX('Номенклатура'!$B$6:$B$205,SUMPRODUCT(EXACT('Номенклатура'!$A$6:$A$205,B1867)*(ROW('Номенклатура'!$A$6:$A$205)-5)))&amp;"")</f>
        <v/>
      </c>
      <c r="I1867" s="15" t="str">
        <f>IF(COUNTA(A1867:D1867,G1867)=0,"",IF(NOT(ISNUMBER(A1867)),"Укажите дату",IF(B1867="","Укажите код",IF(NOT(AND(ISTEXT(B1867),LEN(B1867)&gt;0,LEN(B1867)&lt;=30,ISNUMBER(FIND(LEFT(B1867,1),"ABCDEFGHIJKLMNOPQRSTUVWXYZ")),SUMPRODUCT((MID(B1867,{1,2,3,4,5,6,7,8,9,10,11,12,13,14,15,16,17,18,19,20,21,22,23,24,25,26,27,28,29,30},1)&lt;&gt;"")*ISERROR(FIND(MID(B1867,{1,2,3,4,5,6,7,8,9,10,11,12,13,14,15,16,17,18,19,20,21,22,23,24,25,26,27,28,29,30},1),"ABCDEFGHIJKLMNOPQRSTUVWXYZ0123456789-_")))=0,ISERROR(VALUE(B1867)))),"Недопустимый код: только латинские буквы A-Z в верхнем регистре, цифры, - и _; начало с буквы, до 30 символов (например MILK-001)",IF(SUMPRODUCT(--EXACT('Номенклатура'!$A$6:$A$205,B1867))=0,"Код не найден в номенклатуре",IF(SUMPRODUCT(--EXACT('Номенклатура'!$A$6:$A$205,B1867))&gt;1,"Код повторяется в номенклатуре",IF(ISNA(MATCH(C1867,{"Приход","Расход","Списание","Корректировка остатка"},0)),"Выберите тип операции",IF(NOT(ISNUMBER(D1867)),"Укажите количество",IF(D1867=0,"Количество не может быть 0",IF(AND(C1867&lt;&gt;"Корректировка остатка",D1867&lt;0),"Для этого типа количество положительное",IF(NOT(ISNUMBER('Номенклатура'!$C$2)),"Укажите дату начала учёта",IF(A1867&lt;INT('Номенклатура'!$C$2),"Раньше даты начала учёта: НЕ учтено",IF(AND(C1867="Корректировка остатка",TRIM(G1867)=""),"Учтено: добавьте пояснение","ОК")))))))))))))</f>
        <v/>
      </c>
    </row>
    <row r="1868" spans="1:9" x14ac:dyDescent="0.25">
      <c r="A1868" s="16"/>
      <c r="B1868" s="13"/>
      <c r="C1868" s="13"/>
      <c r="D1868" s="14"/>
      <c r="E1868" s="17" t="str">
        <f>IF(OR(B1868="",SUMPRODUCT(--EXACT('Номенклатура'!$A$6:$A$205,B1868))&lt;&gt;1),"",INDEX('Номенклатура'!$D$6:$D$205,SUMPRODUCT(EXACT('Номенклатура'!$A$6:$A$205,B1868)*(ROW('Номенклатура'!$A$6:$A$205)-5)))&amp;"")</f>
        <v/>
      </c>
      <c r="F1868" s="18" t="str">
        <f>IF(OR(I1868="ОК",I1868="Учтено: добавьте пояснение"),IF(C1868="Приход",D1868,IF(C1868="Корректировка остатка",D1868,-D1868)),"")</f>
        <v/>
      </c>
      <c r="G1868" s="13"/>
      <c r="H1868" s="15" t="str">
        <f>IF(OR(B1868="",SUMPRODUCT(--EXACT('Номенклатура'!$A$6:$A$205,B1868))&lt;&gt;1),"",INDEX('Номенклатура'!$B$6:$B$205,SUMPRODUCT(EXACT('Номенклатура'!$A$6:$A$205,B1868)*(ROW('Номенклатура'!$A$6:$A$205)-5)))&amp;"")</f>
        <v/>
      </c>
      <c r="I1868" s="15" t="str">
        <f>IF(COUNTA(A1868:D1868,G1868)=0,"",IF(NOT(ISNUMBER(A1868)),"Укажите дату",IF(B1868="","Укажите код",IF(NOT(AND(ISTEXT(B1868),LEN(B1868)&gt;0,LEN(B1868)&lt;=30,ISNUMBER(FIND(LEFT(B1868,1),"ABCDEFGHIJKLMNOPQRSTUVWXYZ")),SUMPRODUCT((MID(B1868,{1,2,3,4,5,6,7,8,9,10,11,12,13,14,15,16,17,18,19,20,21,22,23,24,25,26,27,28,29,30},1)&lt;&gt;"")*ISERROR(FIND(MID(B1868,{1,2,3,4,5,6,7,8,9,10,11,12,13,14,15,16,17,18,19,20,21,22,23,24,25,26,27,28,29,30},1),"ABCDEFGHIJKLMNOPQRSTUVWXYZ0123456789-_")))=0,ISERROR(VALUE(B1868)))),"Недопустимый код: только латинские буквы A-Z в верхнем регистре, цифры, - и _; начало с буквы, до 30 символов (например MILK-001)",IF(SUMPRODUCT(--EXACT('Номенклатура'!$A$6:$A$205,B1868))=0,"Код не найден в номенклатуре",IF(SUMPRODUCT(--EXACT('Номенклатура'!$A$6:$A$205,B1868))&gt;1,"Код повторяется в номенклатуре",IF(ISNA(MATCH(C1868,{"Приход","Расход","Списание","Корректировка остатка"},0)),"Выберите тип операции",IF(NOT(ISNUMBER(D1868)),"Укажите количество",IF(D1868=0,"Количество не может быть 0",IF(AND(C1868&lt;&gt;"Корректировка остатка",D1868&lt;0),"Для этого типа количество положительное",IF(NOT(ISNUMBER('Номенклатура'!$C$2)),"Укажите дату начала учёта",IF(A1868&lt;INT('Номенклатура'!$C$2),"Раньше даты начала учёта: НЕ учтено",IF(AND(C1868="Корректировка остатка",TRIM(G1868)=""),"Учтено: добавьте пояснение","ОК")))))))))))))</f>
        <v/>
      </c>
    </row>
    <row r="1869" spans="1:9" x14ac:dyDescent="0.25">
      <c r="A1869" s="16"/>
      <c r="B1869" s="13"/>
      <c r="C1869" s="13"/>
      <c r="D1869" s="14"/>
      <c r="E1869" s="17" t="str">
        <f>IF(OR(B1869="",SUMPRODUCT(--EXACT('Номенклатура'!$A$6:$A$205,B1869))&lt;&gt;1),"",INDEX('Номенклатура'!$D$6:$D$205,SUMPRODUCT(EXACT('Номенклатура'!$A$6:$A$205,B1869)*(ROW('Номенклатура'!$A$6:$A$205)-5)))&amp;"")</f>
        <v/>
      </c>
      <c r="F1869" s="18" t="str">
        <f>IF(OR(I1869="ОК",I1869="Учтено: добавьте пояснение"),IF(C1869="Приход",D1869,IF(C1869="Корректировка остатка",D1869,-D1869)),"")</f>
        <v/>
      </c>
      <c r="G1869" s="13"/>
      <c r="H1869" s="15" t="str">
        <f>IF(OR(B1869="",SUMPRODUCT(--EXACT('Номенклатура'!$A$6:$A$205,B1869))&lt;&gt;1),"",INDEX('Номенклатура'!$B$6:$B$205,SUMPRODUCT(EXACT('Номенклатура'!$A$6:$A$205,B1869)*(ROW('Номенклатура'!$A$6:$A$205)-5)))&amp;"")</f>
        <v/>
      </c>
      <c r="I1869" s="15" t="str">
        <f>IF(COUNTA(A1869:D1869,G1869)=0,"",IF(NOT(ISNUMBER(A1869)),"Укажите дату",IF(B1869="","Укажите код",IF(NOT(AND(ISTEXT(B1869),LEN(B1869)&gt;0,LEN(B1869)&lt;=30,ISNUMBER(FIND(LEFT(B1869,1),"ABCDEFGHIJKLMNOPQRSTUVWXYZ")),SUMPRODUCT((MID(B1869,{1,2,3,4,5,6,7,8,9,10,11,12,13,14,15,16,17,18,19,20,21,22,23,24,25,26,27,28,29,30},1)&lt;&gt;"")*ISERROR(FIND(MID(B1869,{1,2,3,4,5,6,7,8,9,10,11,12,13,14,15,16,17,18,19,20,21,22,23,24,25,26,27,28,29,30},1),"ABCDEFGHIJKLMNOPQRSTUVWXYZ0123456789-_")))=0,ISERROR(VALUE(B1869)))),"Недопустимый код: только латинские буквы A-Z в верхнем регистре, цифры, - и _; начало с буквы, до 30 символов (например MILK-001)",IF(SUMPRODUCT(--EXACT('Номенклатура'!$A$6:$A$205,B1869))=0,"Код не найден в номенклатуре",IF(SUMPRODUCT(--EXACT('Номенклатура'!$A$6:$A$205,B1869))&gt;1,"Код повторяется в номенклатуре",IF(ISNA(MATCH(C1869,{"Приход","Расход","Списание","Корректировка остатка"},0)),"Выберите тип операции",IF(NOT(ISNUMBER(D1869)),"Укажите количество",IF(D1869=0,"Количество не может быть 0",IF(AND(C1869&lt;&gt;"Корректировка остатка",D1869&lt;0),"Для этого типа количество положительное",IF(NOT(ISNUMBER('Номенклатура'!$C$2)),"Укажите дату начала учёта",IF(A1869&lt;INT('Номенклатура'!$C$2),"Раньше даты начала учёта: НЕ учтено",IF(AND(C1869="Корректировка остатка",TRIM(G1869)=""),"Учтено: добавьте пояснение","ОК")))))))))))))</f>
        <v/>
      </c>
    </row>
    <row r="1870" spans="1:9" x14ac:dyDescent="0.25">
      <c r="A1870" s="16"/>
      <c r="B1870" s="13"/>
      <c r="C1870" s="13"/>
      <c r="D1870" s="14"/>
      <c r="E1870" s="17" t="str">
        <f>IF(OR(B1870="",SUMPRODUCT(--EXACT('Номенклатура'!$A$6:$A$205,B1870))&lt;&gt;1),"",INDEX('Номенклатура'!$D$6:$D$205,SUMPRODUCT(EXACT('Номенклатура'!$A$6:$A$205,B1870)*(ROW('Номенклатура'!$A$6:$A$205)-5)))&amp;"")</f>
        <v/>
      </c>
      <c r="F1870" s="18" t="str">
        <f>IF(OR(I1870="ОК",I1870="Учтено: добавьте пояснение"),IF(C1870="Приход",D1870,IF(C1870="Корректировка остатка",D1870,-D1870)),"")</f>
        <v/>
      </c>
      <c r="G1870" s="13"/>
      <c r="H1870" s="15" t="str">
        <f>IF(OR(B1870="",SUMPRODUCT(--EXACT('Номенклатура'!$A$6:$A$205,B1870))&lt;&gt;1),"",INDEX('Номенклатура'!$B$6:$B$205,SUMPRODUCT(EXACT('Номенклатура'!$A$6:$A$205,B1870)*(ROW('Номенклатура'!$A$6:$A$205)-5)))&amp;"")</f>
        <v/>
      </c>
      <c r="I1870" s="15" t="str">
        <f>IF(COUNTA(A1870:D1870,G1870)=0,"",IF(NOT(ISNUMBER(A1870)),"Укажите дату",IF(B1870="","Укажите код",IF(NOT(AND(ISTEXT(B1870),LEN(B1870)&gt;0,LEN(B1870)&lt;=30,ISNUMBER(FIND(LEFT(B1870,1),"ABCDEFGHIJKLMNOPQRSTUVWXYZ")),SUMPRODUCT((MID(B1870,{1,2,3,4,5,6,7,8,9,10,11,12,13,14,15,16,17,18,19,20,21,22,23,24,25,26,27,28,29,30},1)&lt;&gt;"")*ISERROR(FIND(MID(B1870,{1,2,3,4,5,6,7,8,9,10,11,12,13,14,15,16,17,18,19,20,21,22,23,24,25,26,27,28,29,30},1),"ABCDEFGHIJKLMNOPQRSTUVWXYZ0123456789-_")))=0,ISERROR(VALUE(B1870)))),"Недопустимый код: только латинские буквы A-Z в верхнем регистре, цифры, - и _; начало с буквы, до 30 символов (например MILK-001)",IF(SUMPRODUCT(--EXACT('Номенклатура'!$A$6:$A$205,B1870))=0,"Код не найден в номенклатуре",IF(SUMPRODUCT(--EXACT('Номенклатура'!$A$6:$A$205,B1870))&gt;1,"Код повторяется в номенклатуре",IF(ISNA(MATCH(C1870,{"Приход","Расход","Списание","Корректировка остатка"},0)),"Выберите тип операции",IF(NOT(ISNUMBER(D1870)),"Укажите количество",IF(D1870=0,"Количество не может быть 0",IF(AND(C1870&lt;&gt;"Корректировка остатка",D1870&lt;0),"Для этого типа количество положительное",IF(NOT(ISNUMBER('Номенклатура'!$C$2)),"Укажите дату начала учёта",IF(A1870&lt;INT('Номенклатура'!$C$2),"Раньше даты начала учёта: НЕ учтено",IF(AND(C1870="Корректировка остатка",TRIM(G1870)=""),"Учтено: добавьте пояснение","ОК")))))))))))))</f>
        <v/>
      </c>
    </row>
    <row r="1871" spans="1:9" x14ac:dyDescent="0.25">
      <c r="A1871" s="16"/>
      <c r="B1871" s="13"/>
      <c r="C1871" s="13"/>
      <c r="D1871" s="14"/>
      <c r="E1871" s="17" t="str">
        <f>IF(OR(B1871="",SUMPRODUCT(--EXACT('Номенклатура'!$A$6:$A$205,B1871))&lt;&gt;1),"",INDEX('Номенклатура'!$D$6:$D$205,SUMPRODUCT(EXACT('Номенклатура'!$A$6:$A$205,B1871)*(ROW('Номенклатура'!$A$6:$A$205)-5)))&amp;"")</f>
        <v/>
      </c>
      <c r="F1871" s="18" t="str">
        <f>IF(OR(I1871="ОК",I1871="Учтено: добавьте пояснение"),IF(C1871="Приход",D1871,IF(C1871="Корректировка остатка",D1871,-D1871)),"")</f>
        <v/>
      </c>
      <c r="G1871" s="13"/>
      <c r="H1871" s="15" t="str">
        <f>IF(OR(B1871="",SUMPRODUCT(--EXACT('Номенклатура'!$A$6:$A$205,B1871))&lt;&gt;1),"",INDEX('Номенклатура'!$B$6:$B$205,SUMPRODUCT(EXACT('Номенклатура'!$A$6:$A$205,B1871)*(ROW('Номенклатура'!$A$6:$A$205)-5)))&amp;"")</f>
        <v/>
      </c>
      <c r="I1871" s="15" t="str">
        <f>IF(COUNTA(A1871:D1871,G1871)=0,"",IF(NOT(ISNUMBER(A1871)),"Укажите дату",IF(B1871="","Укажите код",IF(NOT(AND(ISTEXT(B1871),LEN(B1871)&gt;0,LEN(B1871)&lt;=30,ISNUMBER(FIND(LEFT(B1871,1),"ABCDEFGHIJKLMNOPQRSTUVWXYZ")),SUMPRODUCT((MID(B1871,{1,2,3,4,5,6,7,8,9,10,11,12,13,14,15,16,17,18,19,20,21,22,23,24,25,26,27,28,29,30},1)&lt;&gt;"")*ISERROR(FIND(MID(B1871,{1,2,3,4,5,6,7,8,9,10,11,12,13,14,15,16,17,18,19,20,21,22,23,24,25,26,27,28,29,30},1),"ABCDEFGHIJKLMNOPQRSTUVWXYZ0123456789-_")))=0,ISERROR(VALUE(B1871)))),"Недопустимый код: только латинские буквы A-Z в верхнем регистре, цифры, - и _; начало с буквы, до 30 символов (например MILK-001)",IF(SUMPRODUCT(--EXACT('Номенклатура'!$A$6:$A$205,B1871))=0,"Код не найден в номенклатуре",IF(SUMPRODUCT(--EXACT('Номенклатура'!$A$6:$A$205,B1871))&gt;1,"Код повторяется в номенклатуре",IF(ISNA(MATCH(C1871,{"Приход","Расход","Списание","Корректировка остатка"},0)),"Выберите тип операции",IF(NOT(ISNUMBER(D1871)),"Укажите количество",IF(D1871=0,"Количество не может быть 0",IF(AND(C1871&lt;&gt;"Корректировка остатка",D1871&lt;0),"Для этого типа количество положительное",IF(NOT(ISNUMBER('Номенклатура'!$C$2)),"Укажите дату начала учёта",IF(A1871&lt;INT('Номенклатура'!$C$2),"Раньше даты начала учёта: НЕ учтено",IF(AND(C1871="Корректировка остатка",TRIM(G1871)=""),"Учтено: добавьте пояснение","ОК")))))))))))))</f>
        <v/>
      </c>
    </row>
    <row r="1872" spans="1:9" x14ac:dyDescent="0.25">
      <c r="A1872" s="16"/>
      <c r="B1872" s="13"/>
      <c r="C1872" s="13"/>
      <c r="D1872" s="14"/>
      <c r="E1872" s="17" t="str">
        <f>IF(OR(B1872="",SUMPRODUCT(--EXACT('Номенклатура'!$A$6:$A$205,B1872))&lt;&gt;1),"",INDEX('Номенклатура'!$D$6:$D$205,SUMPRODUCT(EXACT('Номенклатура'!$A$6:$A$205,B1872)*(ROW('Номенклатура'!$A$6:$A$205)-5)))&amp;"")</f>
        <v/>
      </c>
      <c r="F1872" s="18" t="str">
        <f>IF(OR(I1872="ОК",I1872="Учтено: добавьте пояснение"),IF(C1872="Приход",D1872,IF(C1872="Корректировка остатка",D1872,-D1872)),"")</f>
        <v/>
      </c>
      <c r="G1872" s="13"/>
      <c r="H1872" s="15" t="str">
        <f>IF(OR(B1872="",SUMPRODUCT(--EXACT('Номенклатура'!$A$6:$A$205,B1872))&lt;&gt;1),"",INDEX('Номенклатура'!$B$6:$B$205,SUMPRODUCT(EXACT('Номенклатура'!$A$6:$A$205,B1872)*(ROW('Номенклатура'!$A$6:$A$205)-5)))&amp;"")</f>
        <v/>
      </c>
      <c r="I1872" s="15" t="str">
        <f>IF(COUNTA(A1872:D1872,G1872)=0,"",IF(NOT(ISNUMBER(A1872)),"Укажите дату",IF(B1872="","Укажите код",IF(NOT(AND(ISTEXT(B1872),LEN(B1872)&gt;0,LEN(B1872)&lt;=30,ISNUMBER(FIND(LEFT(B1872,1),"ABCDEFGHIJKLMNOPQRSTUVWXYZ")),SUMPRODUCT((MID(B1872,{1,2,3,4,5,6,7,8,9,10,11,12,13,14,15,16,17,18,19,20,21,22,23,24,25,26,27,28,29,30},1)&lt;&gt;"")*ISERROR(FIND(MID(B1872,{1,2,3,4,5,6,7,8,9,10,11,12,13,14,15,16,17,18,19,20,21,22,23,24,25,26,27,28,29,30},1),"ABCDEFGHIJKLMNOPQRSTUVWXYZ0123456789-_")))=0,ISERROR(VALUE(B1872)))),"Недопустимый код: только латинские буквы A-Z в верхнем регистре, цифры, - и _; начало с буквы, до 30 символов (например MILK-001)",IF(SUMPRODUCT(--EXACT('Номенклатура'!$A$6:$A$205,B1872))=0,"Код не найден в номенклатуре",IF(SUMPRODUCT(--EXACT('Номенклатура'!$A$6:$A$205,B1872))&gt;1,"Код повторяется в номенклатуре",IF(ISNA(MATCH(C1872,{"Приход","Расход","Списание","Корректировка остатка"},0)),"Выберите тип операции",IF(NOT(ISNUMBER(D1872)),"Укажите количество",IF(D1872=0,"Количество не может быть 0",IF(AND(C1872&lt;&gt;"Корректировка остатка",D1872&lt;0),"Для этого типа количество положительное",IF(NOT(ISNUMBER('Номенклатура'!$C$2)),"Укажите дату начала учёта",IF(A1872&lt;INT('Номенклатура'!$C$2),"Раньше даты начала учёта: НЕ учтено",IF(AND(C1872="Корректировка остатка",TRIM(G1872)=""),"Учтено: добавьте пояснение","ОК")))))))))))))</f>
        <v/>
      </c>
    </row>
    <row r="1873" spans="1:9" x14ac:dyDescent="0.25">
      <c r="A1873" s="16"/>
      <c r="B1873" s="13"/>
      <c r="C1873" s="13"/>
      <c r="D1873" s="14"/>
      <c r="E1873" s="17" t="str">
        <f>IF(OR(B1873="",SUMPRODUCT(--EXACT('Номенклатура'!$A$6:$A$205,B1873))&lt;&gt;1),"",INDEX('Номенклатура'!$D$6:$D$205,SUMPRODUCT(EXACT('Номенклатура'!$A$6:$A$205,B1873)*(ROW('Номенклатура'!$A$6:$A$205)-5)))&amp;"")</f>
        <v/>
      </c>
      <c r="F1873" s="18" t="str">
        <f>IF(OR(I1873="ОК",I1873="Учтено: добавьте пояснение"),IF(C1873="Приход",D1873,IF(C1873="Корректировка остатка",D1873,-D1873)),"")</f>
        <v/>
      </c>
      <c r="G1873" s="13"/>
      <c r="H1873" s="15" t="str">
        <f>IF(OR(B1873="",SUMPRODUCT(--EXACT('Номенклатура'!$A$6:$A$205,B1873))&lt;&gt;1),"",INDEX('Номенклатура'!$B$6:$B$205,SUMPRODUCT(EXACT('Номенклатура'!$A$6:$A$205,B1873)*(ROW('Номенклатура'!$A$6:$A$205)-5)))&amp;"")</f>
        <v/>
      </c>
      <c r="I1873" s="15" t="str">
        <f>IF(COUNTA(A1873:D1873,G1873)=0,"",IF(NOT(ISNUMBER(A1873)),"Укажите дату",IF(B1873="","Укажите код",IF(NOT(AND(ISTEXT(B1873),LEN(B1873)&gt;0,LEN(B1873)&lt;=30,ISNUMBER(FIND(LEFT(B1873,1),"ABCDEFGHIJKLMNOPQRSTUVWXYZ")),SUMPRODUCT((MID(B1873,{1,2,3,4,5,6,7,8,9,10,11,12,13,14,15,16,17,18,19,20,21,22,23,24,25,26,27,28,29,30},1)&lt;&gt;"")*ISERROR(FIND(MID(B1873,{1,2,3,4,5,6,7,8,9,10,11,12,13,14,15,16,17,18,19,20,21,22,23,24,25,26,27,28,29,30},1),"ABCDEFGHIJKLMNOPQRSTUVWXYZ0123456789-_")))=0,ISERROR(VALUE(B1873)))),"Недопустимый код: только латинские буквы A-Z в верхнем регистре, цифры, - и _; начало с буквы, до 30 символов (например MILK-001)",IF(SUMPRODUCT(--EXACT('Номенклатура'!$A$6:$A$205,B1873))=0,"Код не найден в номенклатуре",IF(SUMPRODUCT(--EXACT('Номенклатура'!$A$6:$A$205,B1873))&gt;1,"Код повторяется в номенклатуре",IF(ISNA(MATCH(C1873,{"Приход","Расход","Списание","Корректировка остатка"},0)),"Выберите тип операции",IF(NOT(ISNUMBER(D1873)),"Укажите количество",IF(D1873=0,"Количество не может быть 0",IF(AND(C1873&lt;&gt;"Корректировка остатка",D1873&lt;0),"Для этого типа количество положительное",IF(NOT(ISNUMBER('Номенклатура'!$C$2)),"Укажите дату начала учёта",IF(A1873&lt;INT('Номенклатура'!$C$2),"Раньше даты начала учёта: НЕ учтено",IF(AND(C1873="Корректировка остатка",TRIM(G1873)=""),"Учтено: добавьте пояснение","ОК")))))))))))))</f>
        <v/>
      </c>
    </row>
    <row r="1874" spans="1:9" x14ac:dyDescent="0.25">
      <c r="A1874" s="16"/>
      <c r="B1874" s="13"/>
      <c r="C1874" s="13"/>
      <c r="D1874" s="14"/>
      <c r="E1874" s="17" t="str">
        <f>IF(OR(B1874="",SUMPRODUCT(--EXACT('Номенклатура'!$A$6:$A$205,B1874))&lt;&gt;1),"",INDEX('Номенклатура'!$D$6:$D$205,SUMPRODUCT(EXACT('Номенклатура'!$A$6:$A$205,B1874)*(ROW('Номенклатура'!$A$6:$A$205)-5)))&amp;"")</f>
        <v/>
      </c>
      <c r="F1874" s="18" t="str">
        <f>IF(OR(I1874="ОК",I1874="Учтено: добавьте пояснение"),IF(C1874="Приход",D1874,IF(C1874="Корректировка остатка",D1874,-D1874)),"")</f>
        <v/>
      </c>
      <c r="G1874" s="13"/>
      <c r="H1874" s="15" t="str">
        <f>IF(OR(B1874="",SUMPRODUCT(--EXACT('Номенклатура'!$A$6:$A$205,B1874))&lt;&gt;1),"",INDEX('Номенклатура'!$B$6:$B$205,SUMPRODUCT(EXACT('Номенклатура'!$A$6:$A$205,B1874)*(ROW('Номенклатура'!$A$6:$A$205)-5)))&amp;"")</f>
        <v/>
      </c>
      <c r="I1874" s="15" t="str">
        <f>IF(COUNTA(A1874:D1874,G1874)=0,"",IF(NOT(ISNUMBER(A1874)),"Укажите дату",IF(B1874="","Укажите код",IF(NOT(AND(ISTEXT(B1874),LEN(B1874)&gt;0,LEN(B1874)&lt;=30,ISNUMBER(FIND(LEFT(B1874,1),"ABCDEFGHIJKLMNOPQRSTUVWXYZ")),SUMPRODUCT((MID(B1874,{1,2,3,4,5,6,7,8,9,10,11,12,13,14,15,16,17,18,19,20,21,22,23,24,25,26,27,28,29,30},1)&lt;&gt;"")*ISERROR(FIND(MID(B1874,{1,2,3,4,5,6,7,8,9,10,11,12,13,14,15,16,17,18,19,20,21,22,23,24,25,26,27,28,29,30},1),"ABCDEFGHIJKLMNOPQRSTUVWXYZ0123456789-_")))=0,ISERROR(VALUE(B1874)))),"Недопустимый код: только латинские буквы A-Z в верхнем регистре, цифры, - и _; начало с буквы, до 30 символов (например MILK-001)",IF(SUMPRODUCT(--EXACT('Номенклатура'!$A$6:$A$205,B1874))=0,"Код не найден в номенклатуре",IF(SUMPRODUCT(--EXACT('Номенклатура'!$A$6:$A$205,B1874))&gt;1,"Код повторяется в номенклатуре",IF(ISNA(MATCH(C1874,{"Приход","Расход","Списание","Корректировка остатка"},0)),"Выберите тип операции",IF(NOT(ISNUMBER(D1874)),"Укажите количество",IF(D1874=0,"Количество не может быть 0",IF(AND(C1874&lt;&gt;"Корректировка остатка",D1874&lt;0),"Для этого типа количество положительное",IF(NOT(ISNUMBER('Номенклатура'!$C$2)),"Укажите дату начала учёта",IF(A1874&lt;INT('Номенклатура'!$C$2),"Раньше даты начала учёта: НЕ учтено",IF(AND(C1874="Корректировка остатка",TRIM(G1874)=""),"Учтено: добавьте пояснение","ОК")))))))))))))</f>
        <v/>
      </c>
    </row>
    <row r="1875" spans="1:9" x14ac:dyDescent="0.25">
      <c r="A1875" s="16"/>
      <c r="B1875" s="13"/>
      <c r="C1875" s="13"/>
      <c r="D1875" s="14"/>
      <c r="E1875" s="17" t="str">
        <f>IF(OR(B1875="",SUMPRODUCT(--EXACT('Номенклатура'!$A$6:$A$205,B1875))&lt;&gt;1),"",INDEX('Номенклатура'!$D$6:$D$205,SUMPRODUCT(EXACT('Номенклатура'!$A$6:$A$205,B1875)*(ROW('Номенклатура'!$A$6:$A$205)-5)))&amp;"")</f>
        <v/>
      </c>
      <c r="F1875" s="18" t="str">
        <f>IF(OR(I1875="ОК",I1875="Учтено: добавьте пояснение"),IF(C1875="Приход",D1875,IF(C1875="Корректировка остатка",D1875,-D1875)),"")</f>
        <v/>
      </c>
      <c r="G1875" s="13"/>
      <c r="H1875" s="15" t="str">
        <f>IF(OR(B1875="",SUMPRODUCT(--EXACT('Номенклатура'!$A$6:$A$205,B1875))&lt;&gt;1),"",INDEX('Номенклатура'!$B$6:$B$205,SUMPRODUCT(EXACT('Номенклатура'!$A$6:$A$205,B1875)*(ROW('Номенклатура'!$A$6:$A$205)-5)))&amp;"")</f>
        <v/>
      </c>
      <c r="I1875" s="15" t="str">
        <f>IF(COUNTA(A1875:D1875,G1875)=0,"",IF(NOT(ISNUMBER(A1875)),"Укажите дату",IF(B1875="","Укажите код",IF(NOT(AND(ISTEXT(B1875),LEN(B1875)&gt;0,LEN(B1875)&lt;=30,ISNUMBER(FIND(LEFT(B1875,1),"ABCDEFGHIJKLMNOPQRSTUVWXYZ")),SUMPRODUCT((MID(B1875,{1,2,3,4,5,6,7,8,9,10,11,12,13,14,15,16,17,18,19,20,21,22,23,24,25,26,27,28,29,30},1)&lt;&gt;"")*ISERROR(FIND(MID(B1875,{1,2,3,4,5,6,7,8,9,10,11,12,13,14,15,16,17,18,19,20,21,22,23,24,25,26,27,28,29,30},1),"ABCDEFGHIJKLMNOPQRSTUVWXYZ0123456789-_")))=0,ISERROR(VALUE(B1875)))),"Недопустимый код: только латинские буквы A-Z в верхнем регистре, цифры, - и _; начало с буквы, до 30 символов (например MILK-001)",IF(SUMPRODUCT(--EXACT('Номенклатура'!$A$6:$A$205,B1875))=0,"Код не найден в номенклатуре",IF(SUMPRODUCT(--EXACT('Номенклатура'!$A$6:$A$205,B1875))&gt;1,"Код повторяется в номенклатуре",IF(ISNA(MATCH(C1875,{"Приход","Расход","Списание","Корректировка остатка"},0)),"Выберите тип операции",IF(NOT(ISNUMBER(D1875)),"Укажите количество",IF(D1875=0,"Количество не может быть 0",IF(AND(C1875&lt;&gt;"Корректировка остатка",D1875&lt;0),"Для этого типа количество положительное",IF(NOT(ISNUMBER('Номенклатура'!$C$2)),"Укажите дату начала учёта",IF(A1875&lt;INT('Номенклатура'!$C$2),"Раньше даты начала учёта: НЕ учтено",IF(AND(C1875="Корректировка остатка",TRIM(G1875)=""),"Учтено: добавьте пояснение","ОК")))))))))))))</f>
        <v/>
      </c>
    </row>
    <row r="1876" spans="1:9" x14ac:dyDescent="0.25">
      <c r="A1876" s="16"/>
      <c r="B1876" s="13"/>
      <c r="C1876" s="13"/>
      <c r="D1876" s="14"/>
      <c r="E1876" s="17" t="str">
        <f>IF(OR(B1876="",SUMPRODUCT(--EXACT('Номенклатура'!$A$6:$A$205,B1876))&lt;&gt;1),"",INDEX('Номенклатура'!$D$6:$D$205,SUMPRODUCT(EXACT('Номенклатура'!$A$6:$A$205,B1876)*(ROW('Номенклатура'!$A$6:$A$205)-5)))&amp;"")</f>
        <v/>
      </c>
      <c r="F1876" s="18" t="str">
        <f>IF(OR(I1876="ОК",I1876="Учтено: добавьте пояснение"),IF(C1876="Приход",D1876,IF(C1876="Корректировка остатка",D1876,-D1876)),"")</f>
        <v/>
      </c>
      <c r="G1876" s="13"/>
      <c r="H1876" s="15" t="str">
        <f>IF(OR(B1876="",SUMPRODUCT(--EXACT('Номенклатура'!$A$6:$A$205,B1876))&lt;&gt;1),"",INDEX('Номенклатура'!$B$6:$B$205,SUMPRODUCT(EXACT('Номенклатура'!$A$6:$A$205,B1876)*(ROW('Номенклатура'!$A$6:$A$205)-5)))&amp;"")</f>
        <v/>
      </c>
      <c r="I1876" s="15" t="str">
        <f>IF(COUNTA(A1876:D1876,G1876)=0,"",IF(NOT(ISNUMBER(A1876)),"Укажите дату",IF(B1876="","Укажите код",IF(NOT(AND(ISTEXT(B1876),LEN(B1876)&gt;0,LEN(B1876)&lt;=30,ISNUMBER(FIND(LEFT(B1876,1),"ABCDEFGHIJKLMNOPQRSTUVWXYZ")),SUMPRODUCT((MID(B1876,{1,2,3,4,5,6,7,8,9,10,11,12,13,14,15,16,17,18,19,20,21,22,23,24,25,26,27,28,29,30},1)&lt;&gt;"")*ISERROR(FIND(MID(B1876,{1,2,3,4,5,6,7,8,9,10,11,12,13,14,15,16,17,18,19,20,21,22,23,24,25,26,27,28,29,30},1),"ABCDEFGHIJKLMNOPQRSTUVWXYZ0123456789-_")))=0,ISERROR(VALUE(B1876)))),"Недопустимый код: только латинские буквы A-Z в верхнем регистре, цифры, - и _; начало с буквы, до 30 символов (например MILK-001)",IF(SUMPRODUCT(--EXACT('Номенклатура'!$A$6:$A$205,B1876))=0,"Код не найден в номенклатуре",IF(SUMPRODUCT(--EXACT('Номенклатура'!$A$6:$A$205,B1876))&gt;1,"Код повторяется в номенклатуре",IF(ISNA(MATCH(C1876,{"Приход","Расход","Списание","Корректировка остатка"},0)),"Выберите тип операции",IF(NOT(ISNUMBER(D1876)),"Укажите количество",IF(D1876=0,"Количество не может быть 0",IF(AND(C1876&lt;&gt;"Корректировка остатка",D1876&lt;0),"Для этого типа количество положительное",IF(NOT(ISNUMBER('Номенклатура'!$C$2)),"Укажите дату начала учёта",IF(A1876&lt;INT('Номенклатура'!$C$2),"Раньше даты начала учёта: НЕ учтено",IF(AND(C1876="Корректировка остатка",TRIM(G1876)=""),"Учтено: добавьте пояснение","ОК")))))))))))))</f>
        <v/>
      </c>
    </row>
    <row r="1877" spans="1:9" x14ac:dyDescent="0.25">
      <c r="A1877" s="16"/>
      <c r="B1877" s="13"/>
      <c r="C1877" s="13"/>
      <c r="D1877" s="14"/>
      <c r="E1877" s="17" t="str">
        <f>IF(OR(B1877="",SUMPRODUCT(--EXACT('Номенклатура'!$A$6:$A$205,B1877))&lt;&gt;1),"",INDEX('Номенклатура'!$D$6:$D$205,SUMPRODUCT(EXACT('Номенклатура'!$A$6:$A$205,B1877)*(ROW('Номенклатура'!$A$6:$A$205)-5)))&amp;"")</f>
        <v/>
      </c>
      <c r="F1877" s="18" t="str">
        <f>IF(OR(I1877="ОК",I1877="Учтено: добавьте пояснение"),IF(C1877="Приход",D1877,IF(C1877="Корректировка остатка",D1877,-D1877)),"")</f>
        <v/>
      </c>
      <c r="G1877" s="13"/>
      <c r="H1877" s="15" t="str">
        <f>IF(OR(B1877="",SUMPRODUCT(--EXACT('Номенклатура'!$A$6:$A$205,B1877))&lt;&gt;1),"",INDEX('Номенклатура'!$B$6:$B$205,SUMPRODUCT(EXACT('Номенклатура'!$A$6:$A$205,B1877)*(ROW('Номенклатура'!$A$6:$A$205)-5)))&amp;"")</f>
        <v/>
      </c>
      <c r="I1877" s="15" t="str">
        <f>IF(COUNTA(A1877:D1877,G1877)=0,"",IF(NOT(ISNUMBER(A1877)),"Укажите дату",IF(B1877="","Укажите код",IF(NOT(AND(ISTEXT(B1877),LEN(B1877)&gt;0,LEN(B1877)&lt;=30,ISNUMBER(FIND(LEFT(B1877,1),"ABCDEFGHIJKLMNOPQRSTUVWXYZ")),SUMPRODUCT((MID(B1877,{1,2,3,4,5,6,7,8,9,10,11,12,13,14,15,16,17,18,19,20,21,22,23,24,25,26,27,28,29,30},1)&lt;&gt;"")*ISERROR(FIND(MID(B1877,{1,2,3,4,5,6,7,8,9,10,11,12,13,14,15,16,17,18,19,20,21,22,23,24,25,26,27,28,29,30},1),"ABCDEFGHIJKLMNOPQRSTUVWXYZ0123456789-_")))=0,ISERROR(VALUE(B1877)))),"Недопустимый код: только латинские буквы A-Z в верхнем регистре, цифры, - и _; начало с буквы, до 30 символов (например MILK-001)",IF(SUMPRODUCT(--EXACT('Номенклатура'!$A$6:$A$205,B1877))=0,"Код не найден в номенклатуре",IF(SUMPRODUCT(--EXACT('Номенклатура'!$A$6:$A$205,B1877))&gt;1,"Код повторяется в номенклатуре",IF(ISNA(MATCH(C1877,{"Приход","Расход","Списание","Корректировка остатка"},0)),"Выберите тип операции",IF(NOT(ISNUMBER(D1877)),"Укажите количество",IF(D1877=0,"Количество не может быть 0",IF(AND(C1877&lt;&gt;"Корректировка остатка",D1877&lt;0),"Для этого типа количество положительное",IF(NOT(ISNUMBER('Номенклатура'!$C$2)),"Укажите дату начала учёта",IF(A1877&lt;INT('Номенклатура'!$C$2),"Раньше даты начала учёта: НЕ учтено",IF(AND(C1877="Корректировка остатка",TRIM(G1877)=""),"Учтено: добавьте пояснение","ОК")))))))))))))</f>
        <v/>
      </c>
    </row>
    <row r="1878" spans="1:9" x14ac:dyDescent="0.25">
      <c r="A1878" s="16"/>
      <c r="B1878" s="13"/>
      <c r="C1878" s="13"/>
      <c r="D1878" s="14"/>
      <c r="E1878" s="17" t="str">
        <f>IF(OR(B1878="",SUMPRODUCT(--EXACT('Номенклатура'!$A$6:$A$205,B1878))&lt;&gt;1),"",INDEX('Номенклатура'!$D$6:$D$205,SUMPRODUCT(EXACT('Номенклатура'!$A$6:$A$205,B1878)*(ROW('Номенклатура'!$A$6:$A$205)-5)))&amp;"")</f>
        <v/>
      </c>
      <c r="F1878" s="18" t="str">
        <f>IF(OR(I1878="ОК",I1878="Учтено: добавьте пояснение"),IF(C1878="Приход",D1878,IF(C1878="Корректировка остатка",D1878,-D1878)),"")</f>
        <v/>
      </c>
      <c r="G1878" s="13"/>
      <c r="H1878" s="15" t="str">
        <f>IF(OR(B1878="",SUMPRODUCT(--EXACT('Номенклатура'!$A$6:$A$205,B1878))&lt;&gt;1),"",INDEX('Номенклатура'!$B$6:$B$205,SUMPRODUCT(EXACT('Номенклатура'!$A$6:$A$205,B1878)*(ROW('Номенклатура'!$A$6:$A$205)-5)))&amp;"")</f>
        <v/>
      </c>
      <c r="I1878" s="15" t="str">
        <f>IF(COUNTA(A1878:D1878,G1878)=0,"",IF(NOT(ISNUMBER(A1878)),"Укажите дату",IF(B1878="","Укажите код",IF(NOT(AND(ISTEXT(B1878),LEN(B1878)&gt;0,LEN(B1878)&lt;=30,ISNUMBER(FIND(LEFT(B1878,1),"ABCDEFGHIJKLMNOPQRSTUVWXYZ")),SUMPRODUCT((MID(B1878,{1,2,3,4,5,6,7,8,9,10,11,12,13,14,15,16,17,18,19,20,21,22,23,24,25,26,27,28,29,30},1)&lt;&gt;"")*ISERROR(FIND(MID(B1878,{1,2,3,4,5,6,7,8,9,10,11,12,13,14,15,16,17,18,19,20,21,22,23,24,25,26,27,28,29,30},1),"ABCDEFGHIJKLMNOPQRSTUVWXYZ0123456789-_")))=0,ISERROR(VALUE(B1878)))),"Недопустимый код: только латинские буквы A-Z в верхнем регистре, цифры, - и _; начало с буквы, до 30 символов (например MILK-001)",IF(SUMPRODUCT(--EXACT('Номенклатура'!$A$6:$A$205,B1878))=0,"Код не найден в номенклатуре",IF(SUMPRODUCT(--EXACT('Номенклатура'!$A$6:$A$205,B1878))&gt;1,"Код повторяется в номенклатуре",IF(ISNA(MATCH(C1878,{"Приход","Расход","Списание","Корректировка остатка"},0)),"Выберите тип операции",IF(NOT(ISNUMBER(D1878)),"Укажите количество",IF(D1878=0,"Количество не может быть 0",IF(AND(C1878&lt;&gt;"Корректировка остатка",D1878&lt;0),"Для этого типа количество положительное",IF(NOT(ISNUMBER('Номенклатура'!$C$2)),"Укажите дату начала учёта",IF(A1878&lt;INT('Номенклатура'!$C$2),"Раньше даты начала учёта: НЕ учтено",IF(AND(C1878="Корректировка остатка",TRIM(G1878)=""),"Учтено: добавьте пояснение","ОК")))))))))))))</f>
        <v/>
      </c>
    </row>
    <row r="1879" spans="1:9" x14ac:dyDescent="0.25">
      <c r="A1879" s="16"/>
      <c r="B1879" s="13"/>
      <c r="C1879" s="13"/>
      <c r="D1879" s="14"/>
      <c r="E1879" s="17" t="str">
        <f>IF(OR(B1879="",SUMPRODUCT(--EXACT('Номенклатура'!$A$6:$A$205,B1879))&lt;&gt;1),"",INDEX('Номенклатура'!$D$6:$D$205,SUMPRODUCT(EXACT('Номенклатура'!$A$6:$A$205,B1879)*(ROW('Номенклатура'!$A$6:$A$205)-5)))&amp;"")</f>
        <v/>
      </c>
      <c r="F1879" s="18" t="str">
        <f>IF(OR(I1879="ОК",I1879="Учтено: добавьте пояснение"),IF(C1879="Приход",D1879,IF(C1879="Корректировка остатка",D1879,-D1879)),"")</f>
        <v/>
      </c>
      <c r="G1879" s="13"/>
      <c r="H1879" s="15" t="str">
        <f>IF(OR(B1879="",SUMPRODUCT(--EXACT('Номенклатура'!$A$6:$A$205,B1879))&lt;&gt;1),"",INDEX('Номенклатура'!$B$6:$B$205,SUMPRODUCT(EXACT('Номенклатура'!$A$6:$A$205,B1879)*(ROW('Номенклатура'!$A$6:$A$205)-5)))&amp;"")</f>
        <v/>
      </c>
      <c r="I1879" s="15" t="str">
        <f>IF(COUNTA(A1879:D1879,G1879)=0,"",IF(NOT(ISNUMBER(A1879)),"Укажите дату",IF(B1879="","Укажите код",IF(NOT(AND(ISTEXT(B1879),LEN(B1879)&gt;0,LEN(B1879)&lt;=30,ISNUMBER(FIND(LEFT(B1879,1),"ABCDEFGHIJKLMNOPQRSTUVWXYZ")),SUMPRODUCT((MID(B1879,{1,2,3,4,5,6,7,8,9,10,11,12,13,14,15,16,17,18,19,20,21,22,23,24,25,26,27,28,29,30},1)&lt;&gt;"")*ISERROR(FIND(MID(B1879,{1,2,3,4,5,6,7,8,9,10,11,12,13,14,15,16,17,18,19,20,21,22,23,24,25,26,27,28,29,30},1),"ABCDEFGHIJKLMNOPQRSTUVWXYZ0123456789-_")))=0,ISERROR(VALUE(B1879)))),"Недопустимый код: только латинские буквы A-Z в верхнем регистре, цифры, - и _; начало с буквы, до 30 символов (например MILK-001)",IF(SUMPRODUCT(--EXACT('Номенклатура'!$A$6:$A$205,B1879))=0,"Код не найден в номенклатуре",IF(SUMPRODUCT(--EXACT('Номенклатура'!$A$6:$A$205,B1879))&gt;1,"Код повторяется в номенклатуре",IF(ISNA(MATCH(C1879,{"Приход","Расход","Списание","Корректировка остатка"},0)),"Выберите тип операции",IF(NOT(ISNUMBER(D1879)),"Укажите количество",IF(D1879=0,"Количество не может быть 0",IF(AND(C1879&lt;&gt;"Корректировка остатка",D1879&lt;0),"Для этого типа количество положительное",IF(NOT(ISNUMBER('Номенклатура'!$C$2)),"Укажите дату начала учёта",IF(A1879&lt;INT('Номенклатура'!$C$2),"Раньше даты начала учёта: НЕ учтено",IF(AND(C1879="Корректировка остатка",TRIM(G1879)=""),"Учтено: добавьте пояснение","ОК")))))))))))))</f>
        <v/>
      </c>
    </row>
    <row r="1880" spans="1:9" x14ac:dyDescent="0.25">
      <c r="A1880" s="16"/>
      <c r="B1880" s="13"/>
      <c r="C1880" s="13"/>
      <c r="D1880" s="14"/>
      <c r="E1880" s="17" t="str">
        <f>IF(OR(B1880="",SUMPRODUCT(--EXACT('Номенклатура'!$A$6:$A$205,B1880))&lt;&gt;1),"",INDEX('Номенклатура'!$D$6:$D$205,SUMPRODUCT(EXACT('Номенклатура'!$A$6:$A$205,B1880)*(ROW('Номенклатура'!$A$6:$A$205)-5)))&amp;"")</f>
        <v/>
      </c>
      <c r="F1880" s="18" t="str">
        <f>IF(OR(I1880="ОК",I1880="Учтено: добавьте пояснение"),IF(C1880="Приход",D1880,IF(C1880="Корректировка остатка",D1880,-D1880)),"")</f>
        <v/>
      </c>
      <c r="G1880" s="13"/>
      <c r="H1880" s="15" t="str">
        <f>IF(OR(B1880="",SUMPRODUCT(--EXACT('Номенклатура'!$A$6:$A$205,B1880))&lt;&gt;1),"",INDEX('Номенклатура'!$B$6:$B$205,SUMPRODUCT(EXACT('Номенклатура'!$A$6:$A$205,B1880)*(ROW('Номенклатура'!$A$6:$A$205)-5)))&amp;"")</f>
        <v/>
      </c>
      <c r="I1880" s="15" t="str">
        <f>IF(COUNTA(A1880:D1880,G1880)=0,"",IF(NOT(ISNUMBER(A1880)),"Укажите дату",IF(B1880="","Укажите код",IF(NOT(AND(ISTEXT(B1880),LEN(B1880)&gt;0,LEN(B1880)&lt;=30,ISNUMBER(FIND(LEFT(B1880,1),"ABCDEFGHIJKLMNOPQRSTUVWXYZ")),SUMPRODUCT((MID(B1880,{1,2,3,4,5,6,7,8,9,10,11,12,13,14,15,16,17,18,19,20,21,22,23,24,25,26,27,28,29,30},1)&lt;&gt;"")*ISERROR(FIND(MID(B1880,{1,2,3,4,5,6,7,8,9,10,11,12,13,14,15,16,17,18,19,20,21,22,23,24,25,26,27,28,29,30},1),"ABCDEFGHIJKLMNOPQRSTUVWXYZ0123456789-_")))=0,ISERROR(VALUE(B1880)))),"Недопустимый код: только латинские буквы A-Z в верхнем регистре, цифры, - и _; начало с буквы, до 30 символов (например MILK-001)",IF(SUMPRODUCT(--EXACT('Номенклатура'!$A$6:$A$205,B1880))=0,"Код не найден в номенклатуре",IF(SUMPRODUCT(--EXACT('Номенклатура'!$A$6:$A$205,B1880))&gt;1,"Код повторяется в номенклатуре",IF(ISNA(MATCH(C1880,{"Приход","Расход","Списание","Корректировка остатка"},0)),"Выберите тип операции",IF(NOT(ISNUMBER(D1880)),"Укажите количество",IF(D1880=0,"Количество не может быть 0",IF(AND(C1880&lt;&gt;"Корректировка остатка",D1880&lt;0),"Для этого типа количество положительное",IF(NOT(ISNUMBER('Номенклатура'!$C$2)),"Укажите дату начала учёта",IF(A1880&lt;INT('Номенклатура'!$C$2),"Раньше даты начала учёта: НЕ учтено",IF(AND(C1880="Корректировка остатка",TRIM(G1880)=""),"Учтено: добавьте пояснение","ОК")))))))))))))</f>
        <v/>
      </c>
    </row>
    <row r="1881" spans="1:9" x14ac:dyDescent="0.25">
      <c r="A1881" s="16"/>
      <c r="B1881" s="13"/>
      <c r="C1881" s="13"/>
      <c r="D1881" s="14"/>
      <c r="E1881" s="17" t="str">
        <f>IF(OR(B1881="",SUMPRODUCT(--EXACT('Номенклатура'!$A$6:$A$205,B1881))&lt;&gt;1),"",INDEX('Номенклатура'!$D$6:$D$205,SUMPRODUCT(EXACT('Номенклатура'!$A$6:$A$205,B1881)*(ROW('Номенклатура'!$A$6:$A$205)-5)))&amp;"")</f>
        <v/>
      </c>
      <c r="F1881" s="18" t="str">
        <f>IF(OR(I1881="ОК",I1881="Учтено: добавьте пояснение"),IF(C1881="Приход",D1881,IF(C1881="Корректировка остатка",D1881,-D1881)),"")</f>
        <v/>
      </c>
      <c r="G1881" s="13"/>
      <c r="H1881" s="15" t="str">
        <f>IF(OR(B1881="",SUMPRODUCT(--EXACT('Номенклатура'!$A$6:$A$205,B1881))&lt;&gt;1),"",INDEX('Номенклатура'!$B$6:$B$205,SUMPRODUCT(EXACT('Номенклатура'!$A$6:$A$205,B1881)*(ROW('Номенклатура'!$A$6:$A$205)-5)))&amp;"")</f>
        <v/>
      </c>
      <c r="I1881" s="15" t="str">
        <f>IF(COUNTA(A1881:D1881,G1881)=0,"",IF(NOT(ISNUMBER(A1881)),"Укажите дату",IF(B1881="","Укажите код",IF(NOT(AND(ISTEXT(B1881),LEN(B1881)&gt;0,LEN(B1881)&lt;=30,ISNUMBER(FIND(LEFT(B1881,1),"ABCDEFGHIJKLMNOPQRSTUVWXYZ")),SUMPRODUCT((MID(B1881,{1,2,3,4,5,6,7,8,9,10,11,12,13,14,15,16,17,18,19,20,21,22,23,24,25,26,27,28,29,30},1)&lt;&gt;"")*ISERROR(FIND(MID(B1881,{1,2,3,4,5,6,7,8,9,10,11,12,13,14,15,16,17,18,19,20,21,22,23,24,25,26,27,28,29,30},1),"ABCDEFGHIJKLMNOPQRSTUVWXYZ0123456789-_")))=0,ISERROR(VALUE(B1881)))),"Недопустимый код: только латинские буквы A-Z в верхнем регистре, цифры, - и _; начало с буквы, до 30 символов (например MILK-001)",IF(SUMPRODUCT(--EXACT('Номенклатура'!$A$6:$A$205,B1881))=0,"Код не найден в номенклатуре",IF(SUMPRODUCT(--EXACT('Номенклатура'!$A$6:$A$205,B1881))&gt;1,"Код повторяется в номенклатуре",IF(ISNA(MATCH(C1881,{"Приход","Расход","Списание","Корректировка остатка"},0)),"Выберите тип операции",IF(NOT(ISNUMBER(D1881)),"Укажите количество",IF(D1881=0,"Количество не может быть 0",IF(AND(C1881&lt;&gt;"Корректировка остатка",D1881&lt;0),"Для этого типа количество положительное",IF(NOT(ISNUMBER('Номенклатура'!$C$2)),"Укажите дату начала учёта",IF(A1881&lt;INT('Номенклатура'!$C$2),"Раньше даты начала учёта: НЕ учтено",IF(AND(C1881="Корректировка остатка",TRIM(G1881)=""),"Учтено: добавьте пояснение","ОК")))))))))))))</f>
        <v/>
      </c>
    </row>
    <row r="1882" spans="1:9" x14ac:dyDescent="0.25">
      <c r="A1882" s="16"/>
      <c r="B1882" s="13"/>
      <c r="C1882" s="13"/>
      <c r="D1882" s="14"/>
      <c r="E1882" s="17" t="str">
        <f>IF(OR(B1882="",SUMPRODUCT(--EXACT('Номенклатура'!$A$6:$A$205,B1882))&lt;&gt;1),"",INDEX('Номенклатура'!$D$6:$D$205,SUMPRODUCT(EXACT('Номенклатура'!$A$6:$A$205,B1882)*(ROW('Номенклатура'!$A$6:$A$205)-5)))&amp;"")</f>
        <v/>
      </c>
      <c r="F1882" s="18" t="str">
        <f>IF(OR(I1882="ОК",I1882="Учтено: добавьте пояснение"),IF(C1882="Приход",D1882,IF(C1882="Корректировка остатка",D1882,-D1882)),"")</f>
        <v/>
      </c>
      <c r="G1882" s="13"/>
      <c r="H1882" s="15" t="str">
        <f>IF(OR(B1882="",SUMPRODUCT(--EXACT('Номенклатура'!$A$6:$A$205,B1882))&lt;&gt;1),"",INDEX('Номенклатура'!$B$6:$B$205,SUMPRODUCT(EXACT('Номенклатура'!$A$6:$A$205,B1882)*(ROW('Номенклатура'!$A$6:$A$205)-5)))&amp;"")</f>
        <v/>
      </c>
      <c r="I1882" s="15" t="str">
        <f>IF(COUNTA(A1882:D1882,G1882)=0,"",IF(NOT(ISNUMBER(A1882)),"Укажите дату",IF(B1882="","Укажите код",IF(NOT(AND(ISTEXT(B1882),LEN(B1882)&gt;0,LEN(B1882)&lt;=30,ISNUMBER(FIND(LEFT(B1882,1),"ABCDEFGHIJKLMNOPQRSTUVWXYZ")),SUMPRODUCT((MID(B1882,{1,2,3,4,5,6,7,8,9,10,11,12,13,14,15,16,17,18,19,20,21,22,23,24,25,26,27,28,29,30},1)&lt;&gt;"")*ISERROR(FIND(MID(B1882,{1,2,3,4,5,6,7,8,9,10,11,12,13,14,15,16,17,18,19,20,21,22,23,24,25,26,27,28,29,30},1),"ABCDEFGHIJKLMNOPQRSTUVWXYZ0123456789-_")))=0,ISERROR(VALUE(B1882)))),"Недопустимый код: только латинские буквы A-Z в верхнем регистре, цифры, - и _; начало с буквы, до 30 символов (например MILK-001)",IF(SUMPRODUCT(--EXACT('Номенклатура'!$A$6:$A$205,B1882))=0,"Код не найден в номенклатуре",IF(SUMPRODUCT(--EXACT('Номенклатура'!$A$6:$A$205,B1882))&gt;1,"Код повторяется в номенклатуре",IF(ISNA(MATCH(C1882,{"Приход","Расход","Списание","Корректировка остатка"},0)),"Выберите тип операции",IF(NOT(ISNUMBER(D1882)),"Укажите количество",IF(D1882=0,"Количество не может быть 0",IF(AND(C1882&lt;&gt;"Корректировка остатка",D1882&lt;0),"Для этого типа количество положительное",IF(NOT(ISNUMBER('Номенклатура'!$C$2)),"Укажите дату начала учёта",IF(A1882&lt;INT('Номенклатура'!$C$2),"Раньше даты начала учёта: НЕ учтено",IF(AND(C1882="Корректировка остатка",TRIM(G1882)=""),"Учтено: добавьте пояснение","ОК")))))))))))))</f>
        <v/>
      </c>
    </row>
    <row r="1883" spans="1:9" x14ac:dyDescent="0.25">
      <c r="A1883" s="16"/>
      <c r="B1883" s="13"/>
      <c r="C1883" s="13"/>
      <c r="D1883" s="14"/>
      <c r="E1883" s="17" t="str">
        <f>IF(OR(B1883="",SUMPRODUCT(--EXACT('Номенклатура'!$A$6:$A$205,B1883))&lt;&gt;1),"",INDEX('Номенклатура'!$D$6:$D$205,SUMPRODUCT(EXACT('Номенклатура'!$A$6:$A$205,B1883)*(ROW('Номенклатура'!$A$6:$A$205)-5)))&amp;"")</f>
        <v/>
      </c>
      <c r="F1883" s="18" t="str">
        <f>IF(OR(I1883="ОК",I1883="Учтено: добавьте пояснение"),IF(C1883="Приход",D1883,IF(C1883="Корректировка остатка",D1883,-D1883)),"")</f>
        <v/>
      </c>
      <c r="G1883" s="13"/>
      <c r="H1883" s="15" t="str">
        <f>IF(OR(B1883="",SUMPRODUCT(--EXACT('Номенклатура'!$A$6:$A$205,B1883))&lt;&gt;1),"",INDEX('Номенклатура'!$B$6:$B$205,SUMPRODUCT(EXACT('Номенклатура'!$A$6:$A$205,B1883)*(ROW('Номенклатура'!$A$6:$A$205)-5)))&amp;"")</f>
        <v/>
      </c>
      <c r="I1883" s="15" t="str">
        <f>IF(COUNTA(A1883:D1883,G1883)=0,"",IF(NOT(ISNUMBER(A1883)),"Укажите дату",IF(B1883="","Укажите код",IF(NOT(AND(ISTEXT(B1883),LEN(B1883)&gt;0,LEN(B1883)&lt;=30,ISNUMBER(FIND(LEFT(B1883,1),"ABCDEFGHIJKLMNOPQRSTUVWXYZ")),SUMPRODUCT((MID(B1883,{1,2,3,4,5,6,7,8,9,10,11,12,13,14,15,16,17,18,19,20,21,22,23,24,25,26,27,28,29,30},1)&lt;&gt;"")*ISERROR(FIND(MID(B1883,{1,2,3,4,5,6,7,8,9,10,11,12,13,14,15,16,17,18,19,20,21,22,23,24,25,26,27,28,29,30},1),"ABCDEFGHIJKLMNOPQRSTUVWXYZ0123456789-_")))=0,ISERROR(VALUE(B1883)))),"Недопустимый код: только латинские буквы A-Z в верхнем регистре, цифры, - и _; начало с буквы, до 30 символов (например MILK-001)",IF(SUMPRODUCT(--EXACT('Номенклатура'!$A$6:$A$205,B1883))=0,"Код не найден в номенклатуре",IF(SUMPRODUCT(--EXACT('Номенклатура'!$A$6:$A$205,B1883))&gt;1,"Код повторяется в номенклатуре",IF(ISNA(MATCH(C1883,{"Приход","Расход","Списание","Корректировка остатка"},0)),"Выберите тип операции",IF(NOT(ISNUMBER(D1883)),"Укажите количество",IF(D1883=0,"Количество не может быть 0",IF(AND(C1883&lt;&gt;"Корректировка остатка",D1883&lt;0),"Для этого типа количество положительное",IF(NOT(ISNUMBER('Номенклатура'!$C$2)),"Укажите дату начала учёта",IF(A1883&lt;INT('Номенклатура'!$C$2),"Раньше даты начала учёта: НЕ учтено",IF(AND(C1883="Корректировка остатка",TRIM(G1883)=""),"Учтено: добавьте пояснение","ОК")))))))))))))</f>
        <v/>
      </c>
    </row>
    <row r="1884" spans="1:9" x14ac:dyDescent="0.25">
      <c r="A1884" s="16"/>
      <c r="B1884" s="13"/>
      <c r="C1884" s="13"/>
      <c r="D1884" s="14"/>
      <c r="E1884" s="17" t="str">
        <f>IF(OR(B1884="",SUMPRODUCT(--EXACT('Номенклатура'!$A$6:$A$205,B1884))&lt;&gt;1),"",INDEX('Номенклатура'!$D$6:$D$205,SUMPRODUCT(EXACT('Номенклатура'!$A$6:$A$205,B1884)*(ROW('Номенклатура'!$A$6:$A$205)-5)))&amp;"")</f>
        <v/>
      </c>
      <c r="F1884" s="18" t="str">
        <f>IF(OR(I1884="ОК",I1884="Учтено: добавьте пояснение"),IF(C1884="Приход",D1884,IF(C1884="Корректировка остатка",D1884,-D1884)),"")</f>
        <v/>
      </c>
      <c r="G1884" s="13"/>
      <c r="H1884" s="15" t="str">
        <f>IF(OR(B1884="",SUMPRODUCT(--EXACT('Номенклатура'!$A$6:$A$205,B1884))&lt;&gt;1),"",INDEX('Номенклатура'!$B$6:$B$205,SUMPRODUCT(EXACT('Номенклатура'!$A$6:$A$205,B1884)*(ROW('Номенклатура'!$A$6:$A$205)-5)))&amp;"")</f>
        <v/>
      </c>
      <c r="I1884" s="15" t="str">
        <f>IF(COUNTA(A1884:D1884,G1884)=0,"",IF(NOT(ISNUMBER(A1884)),"Укажите дату",IF(B1884="","Укажите код",IF(NOT(AND(ISTEXT(B1884),LEN(B1884)&gt;0,LEN(B1884)&lt;=30,ISNUMBER(FIND(LEFT(B1884,1),"ABCDEFGHIJKLMNOPQRSTUVWXYZ")),SUMPRODUCT((MID(B1884,{1,2,3,4,5,6,7,8,9,10,11,12,13,14,15,16,17,18,19,20,21,22,23,24,25,26,27,28,29,30},1)&lt;&gt;"")*ISERROR(FIND(MID(B1884,{1,2,3,4,5,6,7,8,9,10,11,12,13,14,15,16,17,18,19,20,21,22,23,24,25,26,27,28,29,30},1),"ABCDEFGHIJKLMNOPQRSTUVWXYZ0123456789-_")))=0,ISERROR(VALUE(B1884)))),"Недопустимый код: только латинские буквы A-Z в верхнем регистре, цифры, - и _; начало с буквы, до 30 символов (например MILK-001)",IF(SUMPRODUCT(--EXACT('Номенклатура'!$A$6:$A$205,B1884))=0,"Код не найден в номенклатуре",IF(SUMPRODUCT(--EXACT('Номенклатура'!$A$6:$A$205,B1884))&gt;1,"Код повторяется в номенклатуре",IF(ISNA(MATCH(C1884,{"Приход","Расход","Списание","Корректировка остатка"},0)),"Выберите тип операции",IF(NOT(ISNUMBER(D1884)),"Укажите количество",IF(D1884=0,"Количество не может быть 0",IF(AND(C1884&lt;&gt;"Корректировка остатка",D1884&lt;0),"Для этого типа количество положительное",IF(NOT(ISNUMBER('Номенклатура'!$C$2)),"Укажите дату начала учёта",IF(A1884&lt;INT('Номенклатура'!$C$2),"Раньше даты начала учёта: НЕ учтено",IF(AND(C1884="Корректировка остатка",TRIM(G1884)=""),"Учтено: добавьте пояснение","ОК")))))))))))))</f>
        <v/>
      </c>
    </row>
    <row r="1885" spans="1:9" x14ac:dyDescent="0.25">
      <c r="A1885" s="16"/>
      <c r="B1885" s="13"/>
      <c r="C1885" s="13"/>
      <c r="D1885" s="14"/>
      <c r="E1885" s="17" t="str">
        <f>IF(OR(B1885="",SUMPRODUCT(--EXACT('Номенклатура'!$A$6:$A$205,B1885))&lt;&gt;1),"",INDEX('Номенклатура'!$D$6:$D$205,SUMPRODUCT(EXACT('Номенклатура'!$A$6:$A$205,B1885)*(ROW('Номенклатура'!$A$6:$A$205)-5)))&amp;"")</f>
        <v/>
      </c>
      <c r="F1885" s="18" t="str">
        <f>IF(OR(I1885="ОК",I1885="Учтено: добавьте пояснение"),IF(C1885="Приход",D1885,IF(C1885="Корректировка остатка",D1885,-D1885)),"")</f>
        <v/>
      </c>
      <c r="G1885" s="13"/>
      <c r="H1885" s="15" t="str">
        <f>IF(OR(B1885="",SUMPRODUCT(--EXACT('Номенклатура'!$A$6:$A$205,B1885))&lt;&gt;1),"",INDEX('Номенклатура'!$B$6:$B$205,SUMPRODUCT(EXACT('Номенклатура'!$A$6:$A$205,B1885)*(ROW('Номенклатура'!$A$6:$A$205)-5)))&amp;"")</f>
        <v/>
      </c>
      <c r="I1885" s="15" t="str">
        <f>IF(COUNTA(A1885:D1885,G1885)=0,"",IF(NOT(ISNUMBER(A1885)),"Укажите дату",IF(B1885="","Укажите код",IF(NOT(AND(ISTEXT(B1885),LEN(B1885)&gt;0,LEN(B1885)&lt;=30,ISNUMBER(FIND(LEFT(B1885,1),"ABCDEFGHIJKLMNOPQRSTUVWXYZ")),SUMPRODUCT((MID(B1885,{1,2,3,4,5,6,7,8,9,10,11,12,13,14,15,16,17,18,19,20,21,22,23,24,25,26,27,28,29,30},1)&lt;&gt;"")*ISERROR(FIND(MID(B1885,{1,2,3,4,5,6,7,8,9,10,11,12,13,14,15,16,17,18,19,20,21,22,23,24,25,26,27,28,29,30},1),"ABCDEFGHIJKLMNOPQRSTUVWXYZ0123456789-_")))=0,ISERROR(VALUE(B1885)))),"Недопустимый код: только латинские буквы A-Z в верхнем регистре, цифры, - и _; начало с буквы, до 30 символов (например MILK-001)",IF(SUMPRODUCT(--EXACT('Номенклатура'!$A$6:$A$205,B1885))=0,"Код не найден в номенклатуре",IF(SUMPRODUCT(--EXACT('Номенклатура'!$A$6:$A$205,B1885))&gt;1,"Код повторяется в номенклатуре",IF(ISNA(MATCH(C1885,{"Приход","Расход","Списание","Корректировка остатка"},0)),"Выберите тип операции",IF(NOT(ISNUMBER(D1885)),"Укажите количество",IF(D1885=0,"Количество не может быть 0",IF(AND(C1885&lt;&gt;"Корректировка остатка",D1885&lt;0),"Для этого типа количество положительное",IF(NOT(ISNUMBER('Номенклатура'!$C$2)),"Укажите дату начала учёта",IF(A1885&lt;INT('Номенклатура'!$C$2),"Раньше даты начала учёта: НЕ учтено",IF(AND(C1885="Корректировка остатка",TRIM(G1885)=""),"Учтено: добавьте пояснение","ОК")))))))))))))</f>
        <v/>
      </c>
    </row>
    <row r="1886" spans="1:9" x14ac:dyDescent="0.25">
      <c r="A1886" s="16"/>
      <c r="B1886" s="13"/>
      <c r="C1886" s="13"/>
      <c r="D1886" s="14"/>
      <c r="E1886" s="17" t="str">
        <f>IF(OR(B1886="",SUMPRODUCT(--EXACT('Номенклатура'!$A$6:$A$205,B1886))&lt;&gt;1),"",INDEX('Номенклатура'!$D$6:$D$205,SUMPRODUCT(EXACT('Номенклатура'!$A$6:$A$205,B1886)*(ROW('Номенклатура'!$A$6:$A$205)-5)))&amp;"")</f>
        <v/>
      </c>
      <c r="F1886" s="18" t="str">
        <f>IF(OR(I1886="ОК",I1886="Учтено: добавьте пояснение"),IF(C1886="Приход",D1886,IF(C1886="Корректировка остатка",D1886,-D1886)),"")</f>
        <v/>
      </c>
      <c r="G1886" s="13"/>
      <c r="H1886" s="15" t="str">
        <f>IF(OR(B1886="",SUMPRODUCT(--EXACT('Номенклатура'!$A$6:$A$205,B1886))&lt;&gt;1),"",INDEX('Номенклатура'!$B$6:$B$205,SUMPRODUCT(EXACT('Номенклатура'!$A$6:$A$205,B1886)*(ROW('Номенклатура'!$A$6:$A$205)-5)))&amp;"")</f>
        <v/>
      </c>
      <c r="I1886" s="15" t="str">
        <f>IF(COUNTA(A1886:D1886,G1886)=0,"",IF(NOT(ISNUMBER(A1886)),"Укажите дату",IF(B1886="","Укажите код",IF(NOT(AND(ISTEXT(B1886),LEN(B1886)&gt;0,LEN(B1886)&lt;=30,ISNUMBER(FIND(LEFT(B1886,1),"ABCDEFGHIJKLMNOPQRSTUVWXYZ")),SUMPRODUCT((MID(B1886,{1,2,3,4,5,6,7,8,9,10,11,12,13,14,15,16,17,18,19,20,21,22,23,24,25,26,27,28,29,30},1)&lt;&gt;"")*ISERROR(FIND(MID(B1886,{1,2,3,4,5,6,7,8,9,10,11,12,13,14,15,16,17,18,19,20,21,22,23,24,25,26,27,28,29,30},1),"ABCDEFGHIJKLMNOPQRSTUVWXYZ0123456789-_")))=0,ISERROR(VALUE(B1886)))),"Недопустимый код: только латинские буквы A-Z в верхнем регистре, цифры, - и _; начало с буквы, до 30 символов (например MILK-001)",IF(SUMPRODUCT(--EXACT('Номенклатура'!$A$6:$A$205,B1886))=0,"Код не найден в номенклатуре",IF(SUMPRODUCT(--EXACT('Номенклатура'!$A$6:$A$205,B1886))&gt;1,"Код повторяется в номенклатуре",IF(ISNA(MATCH(C1886,{"Приход","Расход","Списание","Корректировка остатка"},0)),"Выберите тип операции",IF(NOT(ISNUMBER(D1886)),"Укажите количество",IF(D1886=0,"Количество не может быть 0",IF(AND(C1886&lt;&gt;"Корректировка остатка",D1886&lt;0),"Для этого типа количество положительное",IF(NOT(ISNUMBER('Номенклатура'!$C$2)),"Укажите дату начала учёта",IF(A1886&lt;INT('Номенклатура'!$C$2),"Раньше даты начала учёта: НЕ учтено",IF(AND(C1886="Корректировка остатка",TRIM(G1886)=""),"Учтено: добавьте пояснение","ОК")))))))))))))</f>
        <v/>
      </c>
    </row>
    <row r="1887" spans="1:9" x14ac:dyDescent="0.25">
      <c r="A1887" s="16"/>
      <c r="B1887" s="13"/>
      <c r="C1887" s="13"/>
      <c r="D1887" s="14"/>
      <c r="E1887" s="17" t="str">
        <f>IF(OR(B1887="",SUMPRODUCT(--EXACT('Номенклатура'!$A$6:$A$205,B1887))&lt;&gt;1),"",INDEX('Номенклатура'!$D$6:$D$205,SUMPRODUCT(EXACT('Номенклатура'!$A$6:$A$205,B1887)*(ROW('Номенклатура'!$A$6:$A$205)-5)))&amp;"")</f>
        <v/>
      </c>
      <c r="F1887" s="18" t="str">
        <f>IF(OR(I1887="ОК",I1887="Учтено: добавьте пояснение"),IF(C1887="Приход",D1887,IF(C1887="Корректировка остатка",D1887,-D1887)),"")</f>
        <v/>
      </c>
      <c r="G1887" s="13"/>
      <c r="H1887" s="15" t="str">
        <f>IF(OR(B1887="",SUMPRODUCT(--EXACT('Номенклатура'!$A$6:$A$205,B1887))&lt;&gt;1),"",INDEX('Номенклатура'!$B$6:$B$205,SUMPRODUCT(EXACT('Номенклатура'!$A$6:$A$205,B1887)*(ROW('Номенклатура'!$A$6:$A$205)-5)))&amp;"")</f>
        <v/>
      </c>
      <c r="I1887" s="15" t="str">
        <f>IF(COUNTA(A1887:D1887,G1887)=0,"",IF(NOT(ISNUMBER(A1887)),"Укажите дату",IF(B1887="","Укажите код",IF(NOT(AND(ISTEXT(B1887),LEN(B1887)&gt;0,LEN(B1887)&lt;=30,ISNUMBER(FIND(LEFT(B1887,1),"ABCDEFGHIJKLMNOPQRSTUVWXYZ")),SUMPRODUCT((MID(B1887,{1,2,3,4,5,6,7,8,9,10,11,12,13,14,15,16,17,18,19,20,21,22,23,24,25,26,27,28,29,30},1)&lt;&gt;"")*ISERROR(FIND(MID(B1887,{1,2,3,4,5,6,7,8,9,10,11,12,13,14,15,16,17,18,19,20,21,22,23,24,25,26,27,28,29,30},1),"ABCDEFGHIJKLMNOPQRSTUVWXYZ0123456789-_")))=0,ISERROR(VALUE(B1887)))),"Недопустимый код: только латинские буквы A-Z в верхнем регистре, цифры, - и _; начало с буквы, до 30 символов (например MILK-001)",IF(SUMPRODUCT(--EXACT('Номенклатура'!$A$6:$A$205,B1887))=0,"Код не найден в номенклатуре",IF(SUMPRODUCT(--EXACT('Номенклатура'!$A$6:$A$205,B1887))&gt;1,"Код повторяется в номенклатуре",IF(ISNA(MATCH(C1887,{"Приход","Расход","Списание","Корректировка остатка"},0)),"Выберите тип операции",IF(NOT(ISNUMBER(D1887)),"Укажите количество",IF(D1887=0,"Количество не может быть 0",IF(AND(C1887&lt;&gt;"Корректировка остатка",D1887&lt;0),"Для этого типа количество положительное",IF(NOT(ISNUMBER('Номенклатура'!$C$2)),"Укажите дату начала учёта",IF(A1887&lt;INT('Номенклатура'!$C$2),"Раньше даты начала учёта: НЕ учтено",IF(AND(C1887="Корректировка остатка",TRIM(G1887)=""),"Учтено: добавьте пояснение","ОК")))))))))))))</f>
        <v/>
      </c>
    </row>
    <row r="1888" spans="1:9" x14ac:dyDescent="0.25">
      <c r="A1888" s="16"/>
      <c r="B1888" s="13"/>
      <c r="C1888" s="13"/>
      <c r="D1888" s="14"/>
      <c r="E1888" s="17" t="str">
        <f>IF(OR(B1888="",SUMPRODUCT(--EXACT('Номенклатура'!$A$6:$A$205,B1888))&lt;&gt;1),"",INDEX('Номенклатура'!$D$6:$D$205,SUMPRODUCT(EXACT('Номенклатура'!$A$6:$A$205,B1888)*(ROW('Номенклатура'!$A$6:$A$205)-5)))&amp;"")</f>
        <v/>
      </c>
      <c r="F1888" s="18" t="str">
        <f>IF(OR(I1888="ОК",I1888="Учтено: добавьте пояснение"),IF(C1888="Приход",D1888,IF(C1888="Корректировка остатка",D1888,-D1888)),"")</f>
        <v/>
      </c>
      <c r="G1888" s="13"/>
      <c r="H1888" s="15" t="str">
        <f>IF(OR(B1888="",SUMPRODUCT(--EXACT('Номенклатура'!$A$6:$A$205,B1888))&lt;&gt;1),"",INDEX('Номенклатура'!$B$6:$B$205,SUMPRODUCT(EXACT('Номенклатура'!$A$6:$A$205,B1888)*(ROW('Номенклатура'!$A$6:$A$205)-5)))&amp;"")</f>
        <v/>
      </c>
      <c r="I1888" s="15" t="str">
        <f>IF(COUNTA(A1888:D1888,G1888)=0,"",IF(NOT(ISNUMBER(A1888)),"Укажите дату",IF(B1888="","Укажите код",IF(NOT(AND(ISTEXT(B1888),LEN(B1888)&gt;0,LEN(B1888)&lt;=30,ISNUMBER(FIND(LEFT(B1888,1),"ABCDEFGHIJKLMNOPQRSTUVWXYZ")),SUMPRODUCT((MID(B1888,{1,2,3,4,5,6,7,8,9,10,11,12,13,14,15,16,17,18,19,20,21,22,23,24,25,26,27,28,29,30},1)&lt;&gt;"")*ISERROR(FIND(MID(B1888,{1,2,3,4,5,6,7,8,9,10,11,12,13,14,15,16,17,18,19,20,21,22,23,24,25,26,27,28,29,30},1),"ABCDEFGHIJKLMNOPQRSTUVWXYZ0123456789-_")))=0,ISERROR(VALUE(B1888)))),"Недопустимый код: только латинские буквы A-Z в верхнем регистре, цифры, - и _; начало с буквы, до 30 символов (например MILK-001)",IF(SUMPRODUCT(--EXACT('Номенклатура'!$A$6:$A$205,B1888))=0,"Код не найден в номенклатуре",IF(SUMPRODUCT(--EXACT('Номенклатура'!$A$6:$A$205,B1888))&gt;1,"Код повторяется в номенклатуре",IF(ISNA(MATCH(C1888,{"Приход","Расход","Списание","Корректировка остатка"},0)),"Выберите тип операции",IF(NOT(ISNUMBER(D1888)),"Укажите количество",IF(D1888=0,"Количество не может быть 0",IF(AND(C1888&lt;&gt;"Корректировка остатка",D1888&lt;0),"Для этого типа количество положительное",IF(NOT(ISNUMBER('Номенклатура'!$C$2)),"Укажите дату начала учёта",IF(A1888&lt;INT('Номенклатура'!$C$2),"Раньше даты начала учёта: НЕ учтено",IF(AND(C1888="Корректировка остатка",TRIM(G1888)=""),"Учтено: добавьте пояснение","ОК")))))))))))))</f>
        <v/>
      </c>
    </row>
    <row r="1889" spans="1:9" x14ac:dyDescent="0.25">
      <c r="A1889" s="16"/>
      <c r="B1889" s="13"/>
      <c r="C1889" s="13"/>
      <c r="D1889" s="14"/>
      <c r="E1889" s="17" t="str">
        <f>IF(OR(B1889="",SUMPRODUCT(--EXACT('Номенклатура'!$A$6:$A$205,B1889))&lt;&gt;1),"",INDEX('Номенклатура'!$D$6:$D$205,SUMPRODUCT(EXACT('Номенклатура'!$A$6:$A$205,B1889)*(ROW('Номенклатура'!$A$6:$A$205)-5)))&amp;"")</f>
        <v/>
      </c>
      <c r="F1889" s="18" t="str">
        <f>IF(OR(I1889="ОК",I1889="Учтено: добавьте пояснение"),IF(C1889="Приход",D1889,IF(C1889="Корректировка остатка",D1889,-D1889)),"")</f>
        <v/>
      </c>
      <c r="G1889" s="13"/>
      <c r="H1889" s="15" t="str">
        <f>IF(OR(B1889="",SUMPRODUCT(--EXACT('Номенклатура'!$A$6:$A$205,B1889))&lt;&gt;1),"",INDEX('Номенклатура'!$B$6:$B$205,SUMPRODUCT(EXACT('Номенклатура'!$A$6:$A$205,B1889)*(ROW('Номенклатура'!$A$6:$A$205)-5)))&amp;"")</f>
        <v/>
      </c>
      <c r="I1889" s="15" t="str">
        <f>IF(COUNTA(A1889:D1889,G1889)=0,"",IF(NOT(ISNUMBER(A1889)),"Укажите дату",IF(B1889="","Укажите код",IF(NOT(AND(ISTEXT(B1889),LEN(B1889)&gt;0,LEN(B1889)&lt;=30,ISNUMBER(FIND(LEFT(B1889,1),"ABCDEFGHIJKLMNOPQRSTUVWXYZ")),SUMPRODUCT((MID(B1889,{1,2,3,4,5,6,7,8,9,10,11,12,13,14,15,16,17,18,19,20,21,22,23,24,25,26,27,28,29,30},1)&lt;&gt;"")*ISERROR(FIND(MID(B1889,{1,2,3,4,5,6,7,8,9,10,11,12,13,14,15,16,17,18,19,20,21,22,23,24,25,26,27,28,29,30},1),"ABCDEFGHIJKLMNOPQRSTUVWXYZ0123456789-_")))=0,ISERROR(VALUE(B1889)))),"Недопустимый код: только латинские буквы A-Z в верхнем регистре, цифры, - и _; начало с буквы, до 30 символов (например MILK-001)",IF(SUMPRODUCT(--EXACT('Номенклатура'!$A$6:$A$205,B1889))=0,"Код не найден в номенклатуре",IF(SUMPRODUCT(--EXACT('Номенклатура'!$A$6:$A$205,B1889))&gt;1,"Код повторяется в номенклатуре",IF(ISNA(MATCH(C1889,{"Приход","Расход","Списание","Корректировка остатка"},0)),"Выберите тип операции",IF(NOT(ISNUMBER(D1889)),"Укажите количество",IF(D1889=0,"Количество не может быть 0",IF(AND(C1889&lt;&gt;"Корректировка остатка",D1889&lt;0),"Для этого типа количество положительное",IF(NOT(ISNUMBER('Номенклатура'!$C$2)),"Укажите дату начала учёта",IF(A1889&lt;INT('Номенклатура'!$C$2),"Раньше даты начала учёта: НЕ учтено",IF(AND(C1889="Корректировка остатка",TRIM(G1889)=""),"Учтено: добавьте пояснение","ОК")))))))))))))</f>
        <v/>
      </c>
    </row>
    <row r="1890" spans="1:9" x14ac:dyDescent="0.25">
      <c r="A1890" s="16"/>
      <c r="B1890" s="13"/>
      <c r="C1890" s="13"/>
      <c r="D1890" s="14"/>
      <c r="E1890" s="17" t="str">
        <f>IF(OR(B1890="",SUMPRODUCT(--EXACT('Номенклатура'!$A$6:$A$205,B1890))&lt;&gt;1),"",INDEX('Номенклатура'!$D$6:$D$205,SUMPRODUCT(EXACT('Номенклатура'!$A$6:$A$205,B1890)*(ROW('Номенклатура'!$A$6:$A$205)-5)))&amp;"")</f>
        <v/>
      </c>
      <c r="F1890" s="18" t="str">
        <f>IF(OR(I1890="ОК",I1890="Учтено: добавьте пояснение"),IF(C1890="Приход",D1890,IF(C1890="Корректировка остатка",D1890,-D1890)),"")</f>
        <v/>
      </c>
      <c r="G1890" s="13"/>
      <c r="H1890" s="15" t="str">
        <f>IF(OR(B1890="",SUMPRODUCT(--EXACT('Номенклатура'!$A$6:$A$205,B1890))&lt;&gt;1),"",INDEX('Номенклатура'!$B$6:$B$205,SUMPRODUCT(EXACT('Номенклатура'!$A$6:$A$205,B1890)*(ROW('Номенклатура'!$A$6:$A$205)-5)))&amp;"")</f>
        <v/>
      </c>
      <c r="I1890" s="15" t="str">
        <f>IF(COUNTA(A1890:D1890,G1890)=0,"",IF(NOT(ISNUMBER(A1890)),"Укажите дату",IF(B1890="","Укажите код",IF(NOT(AND(ISTEXT(B1890),LEN(B1890)&gt;0,LEN(B1890)&lt;=30,ISNUMBER(FIND(LEFT(B1890,1),"ABCDEFGHIJKLMNOPQRSTUVWXYZ")),SUMPRODUCT((MID(B1890,{1,2,3,4,5,6,7,8,9,10,11,12,13,14,15,16,17,18,19,20,21,22,23,24,25,26,27,28,29,30},1)&lt;&gt;"")*ISERROR(FIND(MID(B1890,{1,2,3,4,5,6,7,8,9,10,11,12,13,14,15,16,17,18,19,20,21,22,23,24,25,26,27,28,29,30},1),"ABCDEFGHIJKLMNOPQRSTUVWXYZ0123456789-_")))=0,ISERROR(VALUE(B1890)))),"Недопустимый код: только латинские буквы A-Z в верхнем регистре, цифры, - и _; начало с буквы, до 30 символов (например MILK-001)",IF(SUMPRODUCT(--EXACT('Номенклатура'!$A$6:$A$205,B1890))=0,"Код не найден в номенклатуре",IF(SUMPRODUCT(--EXACT('Номенклатура'!$A$6:$A$205,B1890))&gt;1,"Код повторяется в номенклатуре",IF(ISNA(MATCH(C1890,{"Приход","Расход","Списание","Корректировка остатка"},0)),"Выберите тип операции",IF(NOT(ISNUMBER(D1890)),"Укажите количество",IF(D1890=0,"Количество не может быть 0",IF(AND(C1890&lt;&gt;"Корректировка остатка",D1890&lt;0),"Для этого типа количество положительное",IF(NOT(ISNUMBER('Номенклатура'!$C$2)),"Укажите дату начала учёта",IF(A1890&lt;INT('Номенклатура'!$C$2),"Раньше даты начала учёта: НЕ учтено",IF(AND(C1890="Корректировка остатка",TRIM(G1890)=""),"Учтено: добавьте пояснение","ОК")))))))))))))</f>
        <v/>
      </c>
    </row>
    <row r="1891" spans="1:9" x14ac:dyDescent="0.25">
      <c r="A1891" s="16"/>
      <c r="B1891" s="13"/>
      <c r="C1891" s="13"/>
      <c r="D1891" s="14"/>
      <c r="E1891" s="17" t="str">
        <f>IF(OR(B1891="",SUMPRODUCT(--EXACT('Номенклатура'!$A$6:$A$205,B1891))&lt;&gt;1),"",INDEX('Номенклатура'!$D$6:$D$205,SUMPRODUCT(EXACT('Номенклатура'!$A$6:$A$205,B1891)*(ROW('Номенклатура'!$A$6:$A$205)-5)))&amp;"")</f>
        <v/>
      </c>
      <c r="F1891" s="18" t="str">
        <f>IF(OR(I1891="ОК",I1891="Учтено: добавьте пояснение"),IF(C1891="Приход",D1891,IF(C1891="Корректировка остатка",D1891,-D1891)),"")</f>
        <v/>
      </c>
      <c r="G1891" s="13"/>
      <c r="H1891" s="15" t="str">
        <f>IF(OR(B1891="",SUMPRODUCT(--EXACT('Номенклатура'!$A$6:$A$205,B1891))&lt;&gt;1),"",INDEX('Номенклатура'!$B$6:$B$205,SUMPRODUCT(EXACT('Номенклатура'!$A$6:$A$205,B1891)*(ROW('Номенклатура'!$A$6:$A$205)-5)))&amp;"")</f>
        <v/>
      </c>
      <c r="I1891" s="15" t="str">
        <f>IF(COUNTA(A1891:D1891,G1891)=0,"",IF(NOT(ISNUMBER(A1891)),"Укажите дату",IF(B1891="","Укажите код",IF(NOT(AND(ISTEXT(B1891),LEN(B1891)&gt;0,LEN(B1891)&lt;=30,ISNUMBER(FIND(LEFT(B1891,1),"ABCDEFGHIJKLMNOPQRSTUVWXYZ")),SUMPRODUCT((MID(B1891,{1,2,3,4,5,6,7,8,9,10,11,12,13,14,15,16,17,18,19,20,21,22,23,24,25,26,27,28,29,30},1)&lt;&gt;"")*ISERROR(FIND(MID(B1891,{1,2,3,4,5,6,7,8,9,10,11,12,13,14,15,16,17,18,19,20,21,22,23,24,25,26,27,28,29,30},1),"ABCDEFGHIJKLMNOPQRSTUVWXYZ0123456789-_")))=0,ISERROR(VALUE(B1891)))),"Недопустимый код: только латинские буквы A-Z в верхнем регистре, цифры, - и _; начало с буквы, до 30 символов (например MILK-001)",IF(SUMPRODUCT(--EXACT('Номенклатура'!$A$6:$A$205,B1891))=0,"Код не найден в номенклатуре",IF(SUMPRODUCT(--EXACT('Номенклатура'!$A$6:$A$205,B1891))&gt;1,"Код повторяется в номенклатуре",IF(ISNA(MATCH(C1891,{"Приход","Расход","Списание","Корректировка остатка"},0)),"Выберите тип операции",IF(NOT(ISNUMBER(D1891)),"Укажите количество",IF(D1891=0,"Количество не может быть 0",IF(AND(C1891&lt;&gt;"Корректировка остатка",D1891&lt;0),"Для этого типа количество положительное",IF(NOT(ISNUMBER('Номенклатура'!$C$2)),"Укажите дату начала учёта",IF(A1891&lt;INT('Номенклатура'!$C$2),"Раньше даты начала учёта: НЕ учтено",IF(AND(C1891="Корректировка остатка",TRIM(G1891)=""),"Учтено: добавьте пояснение","ОК")))))))))))))</f>
        <v/>
      </c>
    </row>
    <row r="1892" spans="1:9" x14ac:dyDescent="0.25">
      <c r="A1892" s="16"/>
      <c r="B1892" s="13"/>
      <c r="C1892" s="13"/>
      <c r="D1892" s="14"/>
      <c r="E1892" s="17" t="str">
        <f>IF(OR(B1892="",SUMPRODUCT(--EXACT('Номенклатура'!$A$6:$A$205,B1892))&lt;&gt;1),"",INDEX('Номенклатура'!$D$6:$D$205,SUMPRODUCT(EXACT('Номенклатура'!$A$6:$A$205,B1892)*(ROW('Номенклатура'!$A$6:$A$205)-5)))&amp;"")</f>
        <v/>
      </c>
      <c r="F1892" s="18" t="str">
        <f>IF(OR(I1892="ОК",I1892="Учтено: добавьте пояснение"),IF(C1892="Приход",D1892,IF(C1892="Корректировка остатка",D1892,-D1892)),"")</f>
        <v/>
      </c>
      <c r="G1892" s="13"/>
      <c r="H1892" s="15" t="str">
        <f>IF(OR(B1892="",SUMPRODUCT(--EXACT('Номенклатура'!$A$6:$A$205,B1892))&lt;&gt;1),"",INDEX('Номенклатура'!$B$6:$B$205,SUMPRODUCT(EXACT('Номенклатура'!$A$6:$A$205,B1892)*(ROW('Номенклатура'!$A$6:$A$205)-5)))&amp;"")</f>
        <v/>
      </c>
      <c r="I1892" s="15" t="str">
        <f>IF(COUNTA(A1892:D1892,G1892)=0,"",IF(NOT(ISNUMBER(A1892)),"Укажите дату",IF(B1892="","Укажите код",IF(NOT(AND(ISTEXT(B1892),LEN(B1892)&gt;0,LEN(B1892)&lt;=30,ISNUMBER(FIND(LEFT(B1892,1),"ABCDEFGHIJKLMNOPQRSTUVWXYZ")),SUMPRODUCT((MID(B1892,{1,2,3,4,5,6,7,8,9,10,11,12,13,14,15,16,17,18,19,20,21,22,23,24,25,26,27,28,29,30},1)&lt;&gt;"")*ISERROR(FIND(MID(B1892,{1,2,3,4,5,6,7,8,9,10,11,12,13,14,15,16,17,18,19,20,21,22,23,24,25,26,27,28,29,30},1),"ABCDEFGHIJKLMNOPQRSTUVWXYZ0123456789-_")))=0,ISERROR(VALUE(B1892)))),"Недопустимый код: только латинские буквы A-Z в верхнем регистре, цифры, - и _; начало с буквы, до 30 символов (например MILK-001)",IF(SUMPRODUCT(--EXACT('Номенклатура'!$A$6:$A$205,B1892))=0,"Код не найден в номенклатуре",IF(SUMPRODUCT(--EXACT('Номенклатура'!$A$6:$A$205,B1892))&gt;1,"Код повторяется в номенклатуре",IF(ISNA(MATCH(C1892,{"Приход","Расход","Списание","Корректировка остатка"},0)),"Выберите тип операции",IF(NOT(ISNUMBER(D1892)),"Укажите количество",IF(D1892=0,"Количество не может быть 0",IF(AND(C1892&lt;&gt;"Корректировка остатка",D1892&lt;0),"Для этого типа количество положительное",IF(NOT(ISNUMBER('Номенклатура'!$C$2)),"Укажите дату начала учёта",IF(A1892&lt;INT('Номенклатура'!$C$2),"Раньше даты начала учёта: НЕ учтено",IF(AND(C1892="Корректировка остатка",TRIM(G1892)=""),"Учтено: добавьте пояснение","ОК")))))))))))))</f>
        <v/>
      </c>
    </row>
    <row r="1893" spans="1:9" x14ac:dyDescent="0.25">
      <c r="A1893" s="16"/>
      <c r="B1893" s="13"/>
      <c r="C1893" s="13"/>
      <c r="D1893" s="14"/>
      <c r="E1893" s="17" t="str">
        <f>IF(OR(B1893="",SUMPRODUCT(--EXACT('Номенклатура'!$A$6:$A$205,B1893))&lt;&gt;1),"",INDEX('Номенклатура'!$D$6:$D$205,SUMPRODUCT(EXACT('Номенклатура'!$A$6:$A$205,B1893)*(ROW('Номенклатура'!$A$6:$A$205)-5)))&amp;"")</f>
        <v/>
      </c>
      <c r="F1893" s="18" t="str">
        <f>IF(OR(I1893="ОК",I1893="Учтено: добавьте пояснение"),IF(C1893="Приход",D1893,IF(C1893="Корректировка остатка",D1893,-D1893)),"")</f>
        <v/>
      </c>
      <c r="G1893" s="13"/>
      <c r="H1893" s="15" t="str">
        <f>IF(OR(B1893="",SUMPRODUCT(--EXACT('Номенклатура'!$A$6:$A$205,B1893))&lt;&gt;1),"",INDEX('Номенклатура'!$B$6:$B$205,SUMPRODUCT(EXACT('Номенклатура'!$A$6:$A$205,B1893)*(ROW('Номенклатура'!$A$6:$A$205)-5)))&amp;"")</f>
        <v/>
      </c>
      <c r="I1893" s="15" t="str">
        <f>IF(COUNTA(A1893:D1893,G1893)=0,"",IF(NOT(ISNUMBER(A1893)),"Укажите дату",IF(B1893="","Укажите код",IF(NOT(AND(ISTEXT(B1893),LEN(B1893)&gt;0,LEN(B1893)&lt;=30,ISNUMBER(FIND(LEFT(B1893,1),"ABCDEFGHIJKLMNOPQRSTUVWXYZ")),SUMPRODUCT((MID(B1893,{1,2,3,4,5,6,7,8,9,10,11,12,13,14,15,16,17,18,19,20,21,22,23,24,25,26,27,28,29,30},1)&lt;&gt;"")*ISERROR(FIND(MID(B1893,{1,2,3,4,5,6,7,8,9,10,11,12,13,14,15,16,17,18,19,20,21,22,23,24,25,26,27,28,29,30},1),"ABCDEFGHIJKLMNOPQRSTUVWXYZ0123456789-_")))=0,ISERROR(VALUE(B1893)))),"Недопустимый код: только латинские буквы A-Z в верхнем регистре, цифры, - и _; начало с буквы, до 30 символов (например MILK-001)",IF(SUMPRODUCT(--EXACT('Номенклатура'!$A$6:$A$205,B1893))=0,"Код не найден в номенклатуре",IF(SUMPRODUCT(--EXACT('Номенклатура'!$A$6:$A$205,B1893))&gt;1,"Код повторяется в номенклатуре",IF(ISNA(MATCH(C1893,{"Приход","Расход","Списание","Корректировка остатка"},0)),"Выберите тип операции",IF(NOT(ISNUMBER(D1893)),"Укажите количество",IF(D1893=0,"Количество не может быть 0",IF(AND(C1893&lt;&gt;"Корректировка остатка",D1893&lt;0),"Для этого типа количество положительное",IF(NOT(ISNUMBER('Номенклатура'!$C$2)),"Укажите дату начала учёта",IF(A1893&lt;INT('Номенклатура'!$C$2),"Раньше даты начала учёта: НЕ учтено",IF(AND(C1893="Корректировка остатка",TRIM(G1893)=""),"Учтено: добавьте пояснение","ОК")))))))))))))</f>
        <v/>
      </c>
    </row>
    <row r="1894" spans="1:9" x14ac:dyDescent="0.25">
      <c r="A1894" s="16"/>
      <c r="B1894" s="13"/>
      <c r="C1894" s="13"/>
      <c r="D1894" s="14"/>
      <c r="E1894" s="17" t="str">
        <f>IF(OR(B1894="",SUMPRODUCT(--EXACT('Номенклатура'!$A$6:$A$205,B1894))&lt;&gt;1),"",INDEX('Номенклатура'!$D$6:$D$205,SUMPRODUCT(EXACT('Номенклатура'!$A$6:$A$205,B1894)*(ROW('Номенклатура'!$A$6:$A$205)-5)))&amp;"")</f>
        <v/>
      </c>
      <c r="F1894" s="18" t="str">
        <f>IF(OR(I1894="ОК",I1894="Учтено: добавьте пояснение"),IF(C1894="Приход",D1894,IF(C1894="Корректировка остатка",D1894,-D1894)),"")</f>
        <v/>
      </c>
      <c r="G1894" s="13"/>
      <c r="H1894" s="15" t="str">
        <f>IF(OR(B1894="",SUMPRODUCT(--EXACT('Номенклатура'!$A$6:$A$205,B1894))&lt;&gt;1),"",INDEX('Номенклатура'!$B$6:$B$205,SUMPRODUCT(EXACT('Номенклатура'!$A$6:$A$205,B1894)*(ROW('Номенклатура'!$A$6:$A$205)-5)))&amp;"")</f>
        <v/>
      </c>
      <c r="I1894" s="15" t="str">
        <f>IF(COUNTA(A1894:D1894,G1894)=0,"",IF(NOT(ISNUMBER(A1894)),"Укажите дату",IF(B1894="","Укажите код",IF(NOT(AND(ISTEXT(B1894),LEN(B1894)&gt;0,LEN(B1894)&lt;=30,ISNUMBER(FIND(LEFT(B1894,1),"ABCDEFGHIJKLMNOPQRSTUVWXYZ")),SUMPRODUCT((MID(B1894,{1,2,3,4,5,6,7,8,9,10,11,12,13,14,15,16,17,18,19,20,21,22,23,24,25,26,27,28,29,30},1)&lt;&gt;"")*ISERROR(FIND(MID(B1894,{1,2,3,4,5,6,7,8,9,10,11,12,13,14,15,16,17,18,19,20,21,22,23,24,25,26,27,28,29,30},1),"ABCDEFGHIJKLMNOPQRSTUVWXYZ0123456789-_")))=0,ISERROR(VALUE(B1894)))),"Недопустимый код: только латинские буквы A-Z в верхнем регистре, цифры, - и _; начало с буквы, до 30 символов (например MILK-001)",IF(SUMPRODUCT(--EXACT('Номенклатура'!$A$6:$A$205,B1894))=0,"Код не найден в номенклатуре",IF(SUMPRODUCT(--EXACT('Номенклатура'!$A$6:$A$205,B1894))&gt;1,"Код повторяется в номенклатуре",IF(ISNA(MATCH(C1894,{"Приход","Расход","Списание","Корректировка остатка"},0)),"Выберите тип операции",IF(NOT(ISNUMBER(D1894)),"Укажите количество",IF(D1894=0,"Количество не может быть 0",IF(AND(C1894&lt;&gt;"Корректировка остатка",D1894&lt;0),"Для этого типа количество положительное",IF(NOT(ISNUMBER('Номенклатура'!$C$2)),"Укажите дату начала учёта",IF(A1894&lt;INT('Номенклатура'!$C$2),"Раньше даты начала учёта: НЕ учтено",IF(AND(C1894="Корректировка остатка",TRIM(G1894)=""),"Учтено: добавьте пояснение","ОК")))))))))))))</f>
        <v/>
      </c>
    </row>
    <row r="1895" spans="1:9" x14ac:dyDescent="0.25">
      <c r="A1895" s="16"/>
      <c r="B1895" s="13"/>
      <c r="C1895" s="13"/>
      <c r="D1895" s="14"/>
      <c r="E1895" s="17" t="str">
        <f>IF(OR(B1895="",SUMPRODUCT(--EXACT('Номенклатура'!$A$6:$A$205,B1895))&lt;&gt;1),"",INDEX('Номенклатура'!$D$6:$D$205,SUMPRODUCT(EXACT('Номенклатура'!$A$6:$A$205,B1895)*(ROW('Номенклатура'!$A$6:$A$205)-5)))&amp;"")</f>
        <v/>
      </c>
      <c r="F1895" s="18" t="str">
        <f>IF(OR(I1895="ОК",I1895="Учтено: добавьте пояснение"),IF(C1895="Приход",D1895,IF(C1895="Корректировка остатка",D1895,-D1895)),"")</f>
        <v/>
      </c>
      <c r="G1895" s="13"/>
      <c r="H1895" s="15" t="str">
        <f>IF(OR(B1895="",SUMPRODUCT(--EXACT('Номенклатура'!$A$6:$A$205,B1895))&lt;&gt;1),"",INDEX('Номенклатура'!$B$6:$B$205,SUMPRODUCT(EXACT('Номенклатура'!$A$6:$A$205,B1895)*(ROW('Номенклатура'!$A$6:$A$205)-5)))&amp;"")</f>
        <v/>
      </c>
      <c r="I1895" s="15" t="str">
        <f>IF(COUNTA(A1895:D1895,G1895)=0,"",IF(NOT(ISNUMBER(A1895)),"Укажите дату",IF(B1895="","Укажите код",IF(NOT(AND(ISTEXT(B1895),LEN(B1895)&gt;0,LEN(B1895)&lt;=30,ISNUMBER(FIND(LEFT(B1895,1),"ABCDEFGHIJKLMNOPQRSTUVWXYZ")),SUMPRODUCT((MID(B1895,{1,2,3,4,5,6,7,8,9,10,11,12,13,14,15,16,17,18,19,20,21,22,23,24,25,26,27,28,29,30},1)&lt;&gt;"")*ISERROR(FIND(MID(B1895,{1,2,3,4,5,6,7,8,9,10,11,12,13,14,15,16,17,18,19,20,21,22,23,24,25,26,27,28,29,30},1),"ABCDEFGHIJKLMNOPQRSTUVWXYZ0123456789-_")))=0,ISERROR(VALUE(B1895)))),"Недопустимый код: только латинские буквы A-Z в верхнем регистре, цифры, - и _; начало с буквы, до 30 символов (например MILK-001)",IF(SUMPRODUCT(--EXACT('Номенклатура'!$A$6:$A$205,B1895))=0,"Код не найден в номенклатуре",IF(SUMPRODUCT(--EXACT('Номенклатура'!$A$6:$A$205,B1895))&gt;1,"Код повторяется в номенклатуре",IF(ISNA(MATCH(C1895,{"Приход","Расход","Списание","Корректировка остатка"},0)),"Выберите тип операции",IF(NOT(ISNUMBER(D1895)),"Укажите количество",IF(D1895=0,"Количество не может быть 0",IF(AND(C1895&lt;&gt;"Корректировка остатка",D1895&lt;0),"Для этого типа количество положительное",IF(NOT(ISNUMBER('Номенклатура'!$C$2)),"Укажите дату начала учёта",IF(A1895&lt;INT('Номенклатура'!$C$2),"Раньше даты начала учёта: НЕ учтено",IF(AND(C1895="Корректировка остатка",TRIM(G1895)=""),"Учтено: добавьте пояснение","ОК")))))))))))))</f>
        <v/>
      </c>
    </row>
    <row r="1896" spans="1:9" x14ac:dyDescent="0.25">
      <c r="A1896" s="16"/>
      <c r="B1896" s="13"/>
      <c r="C1896" s="13"/>
      <c r="D1896" s="14"/>
      <c r="E1896" s="17" t="str">
        <f>IF(OR(B1896="",SUMPRODUCT(--EXACT('Номенклатура'!$A$6:$A$205,B1896))&lt;&gt;1),"",INDEX('Номенклатура'!$D$6:$D$205,SUMPRODUCT(EXACT('Номенклатура'!$A$6:$A$205,B1896)*(ROW('Номенклатура'!$A$6:$A$205)-5)))&amp;"")</f>
        <v/>
      </c>
      <c r="F1896" s="18" t="str">
        <f>IF(OR(I1896="ОК",I1896="Учтено: добавьте пояснение"),IF(C1896="Приход",D1896,IF(C1896="Корректировка остатка",D1896,-D1896)),"")</f>
        <v/>
      </c>
      <c r="G1896" s="13"/>
      <c r="H1896" s="15" t="str">
        <f>IF(OR(B1896="",SUMPRODUCT(--EXACT('Номенклатура'!$A$6:$A$205,B1896))&lt;&gt;1),"",INDEX('Номенклатура'!$B$6:$B$205,SUMPRODUCT(EXACT('Номенклатура'!$A$6:$A$205,B1896)*(ROW('Номенклатура'!$A$6:$A$205)-5)))&amp;"")</f>
        <v/>
      </c>
      <c r="I1896" s="15" t="str">
        <f>IF(COUNTA(A1896:D1896,G1896)=0,"",IF(NOT(ISNUMBER(A1896)),"Укажите дату",IF(B1896="","Укажите код",IF(NOT(AND(ISTEXT(B1896),LEN(B1896)&gt;0,LEN(B1896)&lt;=30,ISNUMBER(FIND(LEFT(B1896,1),"ABCDEFGHIJKLMNOPQRSTUVWXYZ")),SUMPRODUCT((MID(B1896,{1,2,3,4,5,6,7,8,9,10,11,12,13,14,15,16,17,18,19,20,21,22,23,24,25,26,27,28,29,30},1)&lt;&gt;"")*ISERROR(FIND(MID(B1896,{1,2,3,4,5,6,7,8,9,10,11,12,13,14,15,16,17,18,19,20,21,22,23,24,25,26,27,28,29,30},1),"ABCDEFGHIJKLMNOPQRSTUVWXYZ0123456789-_")))=0,ISERROR(VALUE(B1896)))),"Недопустимый код: только латинские буквы A-Z в верхнем регистре, цифры, - и _; начало с буквы, до 30 символов (например MILK-001)",IF(SUMPRODUCT(--EXACT('Номенклатура'!$A$6:$A$205,B1896))=0,"Код не найден в номенклатуре",IF(SUMPRODUCT(--EXACT('Номенклатура'!$A$6:$A$205,B1896))&gt;1,"Код повторяется в номенклатуре",IF(ISNA(MATCH(C1896,{"Приход","Расход","Списание","Корректировка остатка"},0)),"Выберите тип операции",IF(NOT(ISNUMBER(D1896)),"Укажите количество",IF(D1896=0,"Количество не может быть 0",IF(AND(C1896&lt;&gt;"Корректировка остатка",D1896&lt;0),"Для этого типа количество положительное",IF(NOT(ISNUMBER('Номенклатура'!$C$2)),"Укажите дату начала учёта",IF(A1896&lt;INT('Номенклатура'!$C$2),"Раньше даты начала учёта: НЕ учтено",IF(AND(C1896="Корректировка остатка",TRIM(G1896)=""),"Учтено: добавьте пояснение","ОК")))))))))))))</f>
        <v/>
      </c>
    </row>
    <row r="1897" spans="1:9" x14ac:dyDescent="0.25">
      <c r="A1897" s="16"/>
      <c r="B1897" s="13"/>
      <c r="C1897" s="13"/>
      <c r="D1897" s="14"/>
      <c r="E1897" s="17" t="str">
        <f>IF(OR(B1897="",SUMPRODUCT(--EXACT('Номенклатура'!$A$6:$A$205,B1897))&lt;&gt;1),"",INDEX('Номенклатура'!$D$6:$D$205,SUMPRODUCT(EXACT('Номенклатура'!$A$6:$A$205,B1897)*(ROW('Номенклатура'!$A$6:$A$205)-5)))&amp;"")</f>
        <v/>
      </c>
      <c r="F1897" s="18" t="str">
        <f>IF(OR(I1897="ОК",I1897="Учтено: добавьте пояснение"),IF(C1897="Приход",D1897,IF(C1897="Корректировка остатка",D1897,-D1897)),"")</f>
        <v/>
      </c>
      <c r="G1897" s="13"/>
      <c r="H1897" s="15" t="str">
        <f>IF(OR(B1897="",SUMPRODUCT(--EXACT('Номенклатура'!$A$6:$A$205,B1897))&lt;&gt;1),"",INDEX('Номенклатура'!$B$6:$B$205,SUMPRODUCT(EXACT('Номенклатура'!$A$6:$A$205,B1897)*(ROW('Номенклатура'!$A$6:$A$205)-5)))&amp;"")</f>
        <v/>
      </c>
      <c r="I1897" s="15" t="str">
        <f>IF(COUNTA(A1897:D1897,G1897)=0,"",IF(NOT(ISNUMBER(A1897)),"Укажите дату",IF(B1897="","Укажите код",IF(NOT(AND(ISTEXT(B1897),LEN(B1897)&gt;0,LEN(B1897)&lt;=30,ISNUMBER(FIND(LEFT(B1897,1),"ABCDEFGHIJKLMNOPQRSTUVWXYZ")),SUMPRODUCT((MID(B1897,{1,2,3,4,5,6,7,8,9,10,11,12,13,14,15,16,17,18,19,20,21,22,23,24,25,26,27,28,29,30},1)&lt;&gt;"")*ISERROR(FIND(MID(B1897,{1,2,3,4,5,6,7,8,9,10,11,12,13,14,15,16,17,18,19,20,21,22,23,24,25,26,27,28,29,30},1),"ABCDEFGHIJKLMNOPQRSTUVWXYZ0123456789-_")))=0,ISERROR(VALUE(B1897)))),"Недопустимый код: только латинские буквы A-Z в верхнем регистре, цифры, - и _; начало с буквы, до 30 символов (например MILK-001)",IF(SUMPRODUCT(--EXACT('Номенклатура'!$A$6:$A$205,B1897))=0,"Код не найден в номенклатуре",IF(SUMPRODUCT(--EXACT('Номенклатура'!$A$6:$A$205,B1897))&gt;1,"Код повторяется в номенклатуре",IF(ISNA(MATCH(C1897,{"Приход","Расход","Списание","Корректировка остатка"},0)),"Выберите тип операции",IF(NOT(ISNUMBER(D1897)),"Укажите количество",IF(D1897=0,"Количество не может быть 0",IF(AND(C1897&lt;&gt;"Корректировка остатка",D1897&lt;0),"Для этого типа количество положительное",IF(NOT(ISNUMBER('Номенклатура'!$C$2)),"Укажите дату начала учёта",IF(A1897&lt;INT('Номенклатура'!$C$2),"Раньше даты начала учёта: НЕ учтено",IF(AND(C1897="Корректировка остатка",TRIM(G1897)=""),"Учтено: добавьте пояснение","ОК")))))))))))))</f>
        <v/>
      </c>
    </row>
    <row r="1898" spans="1:9" x14ac:dyDescent="0.25">
      <c r="A1898" s="16"/>
      <c r="B1898" s="13"/>
      <c r="C1898" s="13"/>
      <c r="D1898" s="14"/>
      <c r="E1898" s="17" t="str">
        <f>IF(OR(B1898="",SUMPRODUCT(--EXACT('Номенклатура'!$A$6:$A$205,B1898))&lt;&gt;1),"",INDEX('Номенклатура'!$D$6:$D$205,SUMPRODUCT(EXACT('Номенклатура'!$A$6:$A$205,B1898)*(ROW('Номенклатура'!$A$6:$A$205)-5)))&amp;"")</f>
        <v/>
      </c>
      <c r="F1898" s="18" t="str">
        <f>IF(OR(I1898="ОК",I1898="Учтено: добавьте пояснение"),IF(C1898="Приход",D1898,IF(C1898="Корректировка остатка",D1898,-D1898)),"")</f>
        <v/>
      </c>
      <c r="G1898" s="13"/>
      <c r="H1898" s="15" t="str">
        <f>IF(OR(B1898="",SUMPRODUCT(--EXACT('Номенклатура'!$A$6:$A$205,B1898))&lt;&gt;1),"",INDEX('Номенклатура'!$B$6:$B$205,SUMPRODUCT(EXACT('Номенклатура'!$A$6:$A$205,B1898)*(ROW('Номенклатура'!$A$6:$A$205)-5)))&amp;"")</f>
        <v/>
      </c>
      <c r="I1898" s="15" t="str">
        <f>IF(COUNTA(A1898:D1898,G1898)=0,"",IF(NOT(ISNUMBER(A1898)),"Укажите дату",IF(B1898="","Укажите код",IF(NOT(AND(ISTEXT(B1898),LEN(B1898)&gt;0,LEN(B1898)&lt;=30,ISNUMBER(FIND(LEFT(B1898,1),"ABCDEFGHIJKLMNOPQRSTUVWXYZ")),SUMPRODUCT((MID(B1898,{1,2,3,4,5,6,7,8,9,10,11,12,13,14,15,16,17,18,19,20,21,22,23,24,25,26,27,28,29,30},1)&lt;&gt;"")*ISERROR(FIND(MID(B1898,{1,2,3,4,5,6,7,8,9,10,11,12,13,14,15,16,17,18,19,20,21,22,23,24,25,26,27,28,29,30},1),"ABCDEFGHIJKLMNOPQRSTUVWXYZ0123456789-_")))=0,ISERROR(VALUE(B1898)))),"Недопустимый код: только латинские буквы A-Z в верхнем регистре, цифры, - и _; начало с буквы, до 30 символов (например MILK-001)",IF(SUMPRODUCT(--EXACT('Номенклатура'!$A$6:$A$205,B1898))=0,"Код не найден в номенклатуре",IF(SUMPRODUCT(--EXACT('Номенклатура'!$A$6:$A$205,B1898))&gt;1,"Код повторяется в номенклатуре",IF(ISNA(MATCH(C1898,{"Приход","Расход","Списание","Корректировка остатка"},0)),"Выберите тип операции",IF(NOT(ISNUMBER(D1898)),"Укажите количество",IF(D1898=0,"Количество не может быть 0",IF(AND(C1898&lt;&gt;"Корректировка остатка",D1898&lt;0),"Для этого типа количество положительное",IF(NOT(ISNUMBER('Номенклатура'!$C$2)),"Укажите дату начала учёта",IF(A1898&lt;INT('Номенклатура'!$C$2),"Раньше даты начала учёта: НЕ учтено",IF(AND(C1898="Корректировка остатка",TRIM(G1898)=""),"Учтено: добавьте пояснение","ОК")))))))))))))</f>
        <v/>
      </c>
    </row>
    <row r="1899" spans="1:9" x14ac:dyDescent="0.25">
      <c r="A1899" s="16"/>
      <c r="B1899" s="13"/>
      <c r="C1899" s="13"/>
      <c r="D1899" s="14"/>
      <c r="E1899" s="17" t="str">
        <f>IF(OR(B1899="",SUMPRODUCT(--EXACT('Номенклатура'!$A$6:$A$205,B1899))&lt;&gt;1),"",INDEX('Номенклатура'!$D$6:$D$205,SUMPRODUCT(EXACT('Номенклатура'!$A$6:$A$205,B1899)*(ROW('Номенклатура'!$A$6:$A$205)-5)))&amp;"")</f>
        <v/>
      </c>
      <c r="F1899" s="18" t="str">
        <f>IF(OR(I1899="ОК",I1899="Учтено: добавьте пояснение"),IF(C1899="Приход",D1899,IF(C1899="Корректировка остатка",D1899,-D1899)),"")</f>
        <v/>
      </c>
      <c r="G1899" s="13"/>
      <c r="H1899" s="15" t="str">
        <f>IF(OR(B1899="",SUMPRODUCT(--EXACT('Номенклатура'!$A$6:$A$205,B1899))&lt;&gt;1),"",INDEX('Номенклатура'!$B$6:$B$205,SUMPRODUCT(EXACT('Номенклатура'!$A$6:$A$205,B1899)*(ROW('Номенклатура'!$A$6:$A$205)-5)))&amp;"")</f>
        <v/>
      </c>
      <c r="I1899" s="15" t="str">
        <f>IF(COUNTA(A1899:D1899,G1899)=0,"",IF(NOT(ISNUMBER(A1899)),"Укажите дату",IF(B1899="","Укажите код",IF(NOT(AND(ISTEXT(B1899),LEN(B1899)&gt;0,LEN(B1899)&lt;=30,ISNUMBER(FIND(LEFT(B1899,1),"ABCDEFGHIJKLMNOPQRSTUVWXYZ")),SUMPRODUCT((MID(B1899,{1,2,3,4,5,6,7,8,9,10,11,12,13,14,15,16,17,18,19,20,21,22,23,24,25,26,27,28,29,30},1)&lt;&gt;"")*ISERROR(FIND(MID(B1899,{1,2,3,4,5,6,7,8,9,10,11,12,13,14,15,16,17,18,19,20,21,22,23,24,25,26,27,28,29,30},1),"ABCDEFGHIJKLMNOPQRSTUVWXYZ0123456789-_")))=0,ISERROR(VALUE(B1899)))),"Недопустимый код: только латинские буквы A-Z в верхнем регистре, цифры, - и _; начало с буквы, до 30 символов (например MILK-001)",IF(SUMPRODUCT(--EXACT('Номенклатура'!$A$6:$A$205,B1899))=0,"Код не найден в номенклатуре",IF(SUMPRODUCT(--EXACT('Номенклатура'!$A$6:$A$205,B1899))&gt;1,"Код повторяется в номенклатуре",IF(ISNA(MATCH(C1899,{"Приход","Расход","Списание","Корректировка остатка"},0)),"Выберите тип операции",IF(NOT(ISNUMBER(D1899)),"Укажите количество",IF(D1899=0,"Количество не может быть 0",IF(AND(C1899&lt;&gt;"Корректировка остатка",D1899&lt;0),"Для этого типа количество положительное",IF(NOT(ISNUMBER('Номенклатура'!$C$2)),"Укажите дату начала учёта",IF(A1899&lt;INT('Номенклатура'!$C$2),"Раньше даты начала учёта: НЕ учтено",IF(AND(C1899="Корректировка остатка",TRIM(G1899)=""),"Учтено: добавьте пояснение","ОК")))))))))))))</f>
        <v/>
      </c>
    </row>
    <row r="1900" spans="1:9" x14ac:dyDescent="0.25">
      <c r="A1900" s="16"/>
      <c r="B1900" s="13"/>
      <c r="C1900" s="13"/>
      <c r="D1900" s="14"/>
      <c r="E1900" s="17" t="str">
        <f>IF(OR(B1900="",SUMPRODUCT(--EXACT('Номенклатура'!$A$6:$A$205,B1900))&lt;&gt;1),"",INDEX('Номенклатура'!$D$6:$D$205,SUMPRODUCT(EXACT('Номенклатура'!$A$6:$A$205,B1900)*(ROW('Номенклатура'!$A$6:$A$205)-5)))&amp;"")</f>
        <v/>
      </c>
      <c r="F1900" s="18" t="str">
        <f>IF(OR(I1900="ОК",I1900="Учтено: добавьте пояснение"),IF(C1900="Приход",D1900,IF(C1900="Корректировка остатка",D1900,-D1900)),"")</f>
        <v/>
      </c>
      <c r="G1900" s="13"/>
      <c r="H1900" s="15" t="str">
        <f>IF(OR(B1900="",SUMPRODUCT(--EXACT('Номенклатура'!$A$6:$A$205,B1900))&lt;&gt;1),"",INDEX('Номенклатура'!$B$6:$B$205,SUMPRODUCT(EXACT('Номенклатура'!$A$6:$A$205,B1900)*(ROW('Номенклатура'!$A$6:$A$205)-5)))&amp;"")</f>
        <v/>
      </c>
      <c r="I1900" s="15" t="str">
        <f>IF(COUNTA(A1900:D1900,G1900)=0,"",IF(NOT(ISNUMBER(A1900)),"Укажите дату",IF(B1900="","Укажите код",IF(NOT(AND(ISTEXT(B1900),LEN(B1900)&gt;0,LEN(B1900)&lt;=30,ISNUMBER(FIND(LEFT(B1900,1),"ABCDEFGHIJKLMNOPQRSTUVWXYZ")),SUMPRODUCT((MID(B1900,{1,2,3,4,5,6,7,8,9,10,11,12,13,14,15,16,17,18,19,20,21,22,23,24,25,26,27,28,29,30},1)&lt;&gt;"")*ISERROR(FIND(MID(B1900,{1,2,3,4,5,6,7,8,9,10,11,12,13,14,15,16,17,18,19,20,21,22,23,24,25,26,27,28,29,30},1),"ABCDEFGHIJKLMNOPQRSTUVWXYZ0123456789-_")))=0,ISERROR(VALUE(B1900)))),"Недопустимый код: только латинские буквы A-Z в верхнем регистре, цифры, - и _; начало с буквы, до 30 символов (например MILK-001)",IF(SUMPRODUCT(--EXACT('Номенклатура'!$A$6:$A$205,B1900))=0,"Код не найден в номенклатуре",IF(SUMPRODUCT(--EXACT('Номенклатура'!$A$6:$A$205,B1900))&gt;1,"Код повторяется в номенклатуре",IF(ISNA(MATCH(C1900,{"Приход","Расход","Списание","Корректировка остатка"},0)),"Выберите тип операции",IF(NOT(ISNUMBER(D1900)),"Укажите количество",IF(D1900=0,"Количество не может быть 0",IF(AND(C1900&lt;&gt;"Корректировка остатка",D1900&lt;0),"Для этого типа количество положительное",IF(NOT(ISNUMBER('Номенклатура'!$C$2)),"Укажите дату начала учёта",IF(A1900&lt;INT('Номенклатура'!$C$2),"Раньше даты начала учёта: НЕ учтено",IF(AND(C1900="Корректировка остатка",TRIM(G1900)=""),"Учтено: добавьте пояснение","ОК")))))))))))))</f>
        <v/>
      </c>
    </row>
    <row r="1901" spans="1:9" x14ac:dyDescent="0.25">
      <c r="A1901" s="16"/>
      <c r="B1901" s="13"/>
      <c r="C1901" s="13"/>
      <c r="D1901" s="14"/>
      <c r="E1901" s="17" t="str">
        <f>IF(OR(B1901="",SUMPRODUCT(--EXACT('Номенклатура'!$A$6:$A$205,B1901))&lt;&gt;1),"",INDEX('Номенклатура'!$D$6:$D$205,SUMPRODUCT(EXACT('Номенклатура'!$A$6:$A$205,B1901)*(ROW('Номенклатура'!$A$6:$A$205)-5)))&amp;"")</f>
        <v/>
      </c>
      <c r="F1901" s="18" t="str">
        <f>IF(OR(I1901="ОК",I1901="Учтено: добавьте пояснение"),IF(C1901="Приход",D1901,IF(C1901="Корректировка остатка",D1901,-D1901)),"")</f>
        <v/>
      </c>
      <c r="G1901" s="13"/>
      <c r="H1901" s="15" t="str">
        <f>IF(OR(B1901="",SUMPRODUCT(--EXACT('Номенклатура'!$A$6:$A$205,B1901))&lt;&gt;1),"",INDEX('Номенклатура'!$B$6:$B$205,SUMPRODUCT(EXACT('Номенклатура'!$A$6:$A$205,B1901)*(ROW('Номенклатура'!$A$6:$A$205)-5)))&amp;"")</f>
        <v/>
      </c>
      <c r="I1901" s="15" t="str">
        <f>IF(COUNTA(A1901:D1901,G1901)=0,"",IF(NOT(ISNUMBER(A1901)),"Укажите дату",IF(B1901="","Укажите код",IF(NOT(AND(ISTEXT(B1901),LEN(B1901)&gt;0,LEN(B1901)&lt;=30,ISNUMBER(FIND(LEFT(B1901,1),"ABCDEFGHIJKLMNOPQRSTUVWXYZ")),SUMPRODUCT((MID(B1901,{1,2,3,4,5,6,7,8,9,10,11,12,13,14,15,16,17,18,19,20,21,22,23,24,25,26,27,28,29,30},1)&lt;&gt;"")*ISERROR(FIND(MID(B1901,{1,2,3,4,5,6,7,8,9,10,11,12,13,14,15,16,17,18,19,20,21,22,23,24,25,26,27,28,29,30},1),"ABCDEFGHIJKLMNOPQRSTUVWXYZ0123456789-_")))=0,ISERROR(VALUE(B1901)))),"Недопустимый код: только латинские буквы A-Z в верхнем регистре, цифры, - и _; начало с буквы, до 30 символов (например MILK-001)",IF(SUMPRODUCT(--EXACT('Номенклатура'!$A$6:$A$205,B1901))=0,"Код не найден в номенклатуре",IF(SUMPRODUCT(--EXACT('Номенклатура'!$A$6:$A$205,B1901))&gt;1,"Код повторяется в номенклатуре",IF(ISNA(MATCH(C1901,{"Приход","Расход","Списание","Корректировка остатка"},0)),"Выберите тип операции",IF(NOT(ISNUMBER(D1901)),"Укажите количество",IF(D1901=0,"Количество не может быть 0",IF(AND(C1901&lt;&gt;"Корректировка остатка",D1901&lt;0),"Для этого типа количество положительное",IF(NOT(ISNUMBER('Номенклатура'!$C$2)),"Укажите дату начала учёта",IF(A1901&lt;INT('Номенклатура'!$C$2),"Раньше даты начала учёта: НЕ учтено",IF(AND(C1901="Корректировка остатка",TRIM(G1901)=""),"Учтено: добавьте пояснение","ОК")))))))))))))</f>
        <v/>
      </c>
    </row>
    <row r="1902" spans="1:9" x14ac:dyDescent="0.25">
      <c r="A1902" s="16"/>
      <c r="B1902" s="13"/>
      <c r="C1902" s="13"/>
      <c r="D1902" s="14"/>
      <c r="E1902" s="17" t="str">
        <f>IF(OR(B1902="",SUMPRODUCT(--EXACT('Номенклатура'!$A$6:$A$205,B1902))&lt;&gt;1),"",INDEX('Номенклатура'!$D$6:$D$205,SUMPRODUCT(EXACT('Номенклатура'!$A$6:$A$205,B1902)*(ROW('Номенклатура'!$A$6:$A$205)-5)))&amp;"")</f>
        <v/>
      </c>
      <c r="F1902" s="18" t="str">
        <f>IF(OR(I1902="ОК",I1902="Учтено: добавьте пояснение"),IF(C1902="Приход",D1902,IF(C1902="Корректировка остатка",D1902,-D1902)),"")</f>
        <v/>
      </c>
      <c r="G1902" s="13"/>
      <c r="H1902" s="15" t="str">
        <f>IF(OR(B1902="",SUMPRODUCT(--EXACT('Номенклатура'!$A$6:$A$205,B1902))&lt;&gt;1),"",INDEX('Номенклатура'!$B$6:$B$205,SUMPRODUCT(EXACT('Номенклатура'!$A$6:$A$205,B1902)*(ROW('Номенклатура'!$A$6:$A$205)-5)))&amp;"")</f>
        <v/>
      </c>
      <c r="I1902" s="15" t="str">
        <f>IF(COUNTA(A1902:D1902,G1902)=0,"",IF(NOT(ISNUMBER(A1902)),"Укажите дату",IF(B1902="","Укажите код",IF(NOT(AND(ISTEXT(B1902),LEN(B1902)&gt;0,LEN(B1902)&lt;=30,ISNUMBER(FIND(LEFT(B1902,1),"ABCDEFGHIJKLMNOPQRSTUVWXYZ")),SUMPRODUCT((MID(B1902,{1,2,3,4,5,6,7,8,9,10,11,12,13,14,15,16,17,18,19,20,21,22,23,24,25,26,27,28,29,30},1)&lt;&gt;"")*ISERROR(FIND(MID(B1902,{1,2,3,4,5,6,7,8,9,10,11,12,13,14,15,16,17,18,19,20,21,22,23,24,25,26,27,28,29,30},1),"ABCDEFGHIJKLMNOPQRSTUVWXYZ0123456789-_")))=0,ISERROR(VALUE(B1902)))),"Недопустимый код: только латинские буквы A-Z в верхнем регистре, цифры, - и _; начало с буквы, до 30 символов (например MILK-001)",IF(SUMPRODUCT(--EXACT('Номенклатура'!$A$6:$A$205,B1902))=0,"Код не найден в номенклатуре",IF(SUMPRODUCT(--EXACT('Номенклатура'!$A$6:$A$205,B1902))&gt;1,"Код повторяется в номенклатуре",IF(ISNA(MATCH(C1902,{"Приход","Расход","Списание","Корректировка остатка"},0)),"Выберите тип операции",IF(NOT(ISNUMBER(D1902)),"Укажите количество",IF(D1902=0,"Количество не может быть 0",IF(AND(C1902&lt;&gt;"Корректировка остатка",D1902&lt;0),"Для этого типа количество положительное",IF(NOT(ISNUMBER('Номенклатура'!$C$2)),"Укажите дату начала учёта",IF(A1902&lt;INT('Номенклатура'!$C$2),"Раньше даты начала учёта: НЕ учтено",IF(AND(C1902="Корректировка остатка",TRIM(G1902)=""),"Учтено: добавьте пояснение","ОК")))))))))))))</f>
        <v/>
      </c>
    </row>
    <row r="1903" spans="1:9" x14ac:dyDescent="0.25">
      <c r="A1903" s="16"/>
      <c r="B1903" s="13"/>
      <c r="C1903" s="13"/>
      <c r="D1903" s="14"/>
      <c r="E1903" s="17" t="str">
        <f>IF(OR(B1903="",SUMPRODUCT(--EXACT('Номенклатура'!$A$6:$A$205,B1903))&lt;&gt;1),"",INDEX('Номенклатура'!$D$6:$D$205,SUMPRODUCT(EXACT('Номенклатура'!$A$6:$A$205,B1903)*(ROW('Номенклатура'!$A$6:$A$205)-5)))&amp;"")</f>
        <v/>
      </c>
      <c r="F1903" s="18" t="str">
        <f>IF(OR(I1903="ОК",I1903="Учтено: добавьте пояснение"),IF(C1903="Приход",D1903,IF(C1903="Корректировка остатка",D1903,-D1903)),"")</f>
        <v/>
      </c>
      <c r="G1903" s="13"/>
      <c r="H1903" s="15" t="str">
        <f>IF(OR(B1903="",SUMPRODUCT(--EXACT('Номенклатура'!$A$6:$A$205,B1903))&lt;&gt;1),"",INDEX('Номенклатура'!$B$6:$B$205,SUMPRODUCT(EXACT('Номенклатура'!$A$6:$A$205,B1903)*(ROW('Номенклатура'!$A$6:$A$205)-5)))&amp;"")</f>
        <v/>
      </c>
      <c r="I1903" s="15" t="str">
        <f>IF(COUNTA(A1903:D1903,G1903)=0,"",IF(NOT(ISNUMBER(A1903)),"Укажите дату",IF(B1903="","Укажите код",IF(NOT(AND(ISTEXT(B1903),LEN(B1903)&gt;0,LEN(B1903)&lt;=30,ISNUMBER(FIND(LEFT(B1903,1),"ABCDEFGHIJKLMNOPQRSTUVWXYZ")),SUMPRODUCT((MID(B1903,{1,2,3,4,5,6,7,8,9,10,11,12,13,14,15,16,17,18,19,20,21,22,23,24,25,26,27,28,29,30},1)&lt;&gt;"")*ISERROR(FIND(MID(B1903,{1,2,3,4,5,6,7,8,9,10,11,12,13,14,15,16,17,18,19,20,21,22,23,24,25,26,27,28,29,30},1),"ABCDEFGHIJKLMNOPQRSTUVWXYZ0123456789-_")))=0,ISERROR(VALUE(B1903)))),"Недопустимый код: только латинские буквы A-Z в верхнем регистре, цифры, - и _; начало с буквы, до 30 символов (например MILK-001)",IF(SUMPRODUCT(--EXACT('Номенклатура'!$A$6:$A$205,B1903))=0,"Код не найден в номенклатуре",IF(SUMPRODUCT(--EXACT('Номенклатура'!$A$6:$A$205,B1903))&gt;1,"Код повторяется в номенклатуре",IF(ISNA(MATCH(C1903,{"Приход","Расход","Списание","Корректировка остатка"},0)),"Выберите тип операции",IF(NOT(ISNUMBER(D1903)),"Укажите количество",IF(D1903=0,"Количество не может быть 0",IF(AND(C1903&lt;&gt;"Корректировка остатка",D1903&lt;0),"Для этого типа количество положительное",IF(NOT(ISNUMBER('Номенклатура'!$C$2)),"Укажите дату начала учёта",IF(A1903&lt;INT('Номенклатура'!$C$2),"Раньше даты начала учёта: НЕ учтено",IF(AND(C1903="Корректировка остатка",TRIM(G1903)=""),"Учтено: добавьте пояснение","ОК")))))))))))))</f>
        <v/>
      </c>
    </row>
    <row r="1904" spans="1:9" x14ac:dyDescent="0.25">
      <c r="A1904" s="16"/>
      <c r="B1904" s="13"/>
      <c r="C1904" s="13"/>
      <c r="D1904" s="14"/>
      <c r="E1904" s="17" t="str">
        <f>IF(OR(B1904="",SUMPRODUCT(--EXACT('Номенклатура'!$A$6:$A$205,B1904))&lt;&gt;1),"",INDEX('Номенклатура'!$D$6:$D$205,SUMPRODUCT(EXACT('Номенклатура'!$A$6:$A$205,B1904)*(ROW('Номенклатура'!$A$6:$A$205)-5)))&amp;"")</f>
        <v/>
      </c>
      <c r="F1904" s="18" t="str">
        <f>IF(OR(I1904="ОК",I1904="Учтено: добавьте пояснение"),IF(C1904="Приход",D1904,IF(C1904="Корректировка остатка",D1904,-D1904)),"")</f>
        <v/>
      </c>
      <c r="G1904" s="13"/>
      <c r="H1904" s="15" t="str">
        <f>IF(OR(B1904="",SUMPRODUCT(--EXACT('Номенклатура'!$A$6:$A$205,B1904))&lt;&gt;1),"",INDEX('Номенклатура'!$B$6:$B$205,SUMPRODUCT(EXACT('Номенклатура'!$A$6:$A$205,B1904)*(ROW('Номенклатура'!$A$6:$A$205)-5)))&amp;"")</f>
        <v/>
      </c>
      <c r="I1904" s="15" t="str">
        <f>IF(COUNTA(A1904:D1904,G1904)=0,"",IF(NOT(ISNUMBER(A1904)),"Укажите дату",IF(B1904="","Укажите код",IF(NOT(AND(ISTEXT(B1904),LEN(B1904)&gt;0,LEN(B1904)&lt;=30,ISNUMBER(FIND(LEFT(B1904,1),"ABCDEFGHIJKLMNOPQRSTUVWXYZ")),SUMPRODUCT((MID(B1904,{1,2,3,4,5,6,7,8,9,10,11,12,13,14,15,16,17,18,19,20,21,22,23,24,25,26,27,28,29,30},1)&lt;&gt;"")*ISERROR(FIND(MID(B1904,{1,2,3,4,5,6,7,8,9,10,11,12,13,14,15,16,17,18,19,20,21,22,23,24,25,26,27,28,29,30},1),"ABCDEFGHIJKLMNOPQRSTUVWXYZ0123456789-_")))=0,ISERROR(VALUE(B1904)))),"Недопустимый код: только латинские буквы A-Z в верхнем регистре, цифры, - и _; начало с буквы, до 30 символов (например MILK-001)",IF(SUMPRODUCT(--EXACT('Номенклатура'!$A$6:$A$205,B1904))=0,"Код не найден в номенклатуре",IF(SUMPRODUCT(--EXACT('Номенклатура'!$A$6:$A$205,B1904))&gt;1,"Код повторяется в номенклатуре",IF(ISNA(MATCH(C1904,{"Приход","Расход","Списание","Корректировка остатка"},0)),"Выберите тип операции",IF(NOT(ISNUMBER(D1904)),"Укажите количество",IF(D1904=0,"Количество не может быть 0",IF(AND(C1904&lt;&gt;"Корректировка остатка",D1904&lt;0),"Для этого типа количество положительное",IF(NOT(ISNUMBER('Номенклатура'!$C$2)),"Укажите дату начала учёта",IF(A1904&lt;INT('Номенклатура'!$C$2),"Раньше даты начала учёта: НЕ учтено",IF(AND(C1904="Корректировка остатка",TRIM(G1904)=""),"Учтено: добавьте пояснение","ОК")))))))))))))</f>
        <v/>
      </c>
    </row>
    <row r="1905" spans="1:9" x14ac:dyDescent="0.25">
      <c r="A1905" s="16"/>
      <c r="B1905" s="13"/>
      <c r="C1905" s="13"/>
      <c r="D1905" s="14"/>
      <c r="E1905" s="17" t="str">
        <f>IF(OR(B1905="",SUMPRODUCT(--EXACT('Номенклатура'!$A$6:$A$205,B1905))&lt;&gt;1),"",INDEX('Номенклатура'!$D$6:$D$205,SUMPRODUCT(EXACT('Номенклатура'!$A$6:$A$205,B1905)*(ROW('Номенклатура'!$A$6:$A$205)-5)))&amp;"")</f>
        <v/>
      </c>
      <c r="F1905" s="18" t="str">
        <f>IF(OR(I1905="ОК",I1905="Учтено: добавьте пояснение"),IF(C1905="Приход",D1905,IF(C1905="Корректировка остатка",D1905,-D1905)),"")</f>
        <v/>
      </c>
      <c r="G1905" s="13"/>
      <c r="H1905" s="15" t="str">
        <f>IF(OR(B1905="",SUMPRODUCT(--EXACT('Номенклатура'!$A$6:$A$205,B1905))&lt;&gt;1),"",INDEX('Номенклатура'!$B$6:$B$205,SUMPRODUCT(EXACT('Номенклатура'!$A$6:$A$205,B1905)*(ROW('Номенклатура'!$A$6:$A$205)-5)))&amp;"")</f>
        <v/>
      </c>
      <c r="I1905" s="15" t="str">
        <f>IF(COUNTA(A1905:D1905,G1905)=0,"",IF(NOT(ISNUMBER(A1905)),"Укажите дату",IF(B1905="","Укажите код",IF(NOT(AND(ISTEXT(B1905),LEN(B1905)&gt;0,LEN(B1905)&lt;=30,ISNUMBER(FIND(LEFT(B1905,1),"ABCDEFGHIJKLMNOPQRSTUVWXYZ")),SUMPRODUCT((MID(B1905,{1,2,3,4,5,6,7,8,9,10,11,12,13,14,15,16,17,18,19,20,21,22,23,24,25,26,27,28,29,30},1)&lt;&gt;"")*ISERROR(FIND(MID(B1905,{1,2,3,4,5,6,7,8,9,10,11,12,13,14,15,16,17,18,19,20,21,22,23,24,25,26,27,28,29,30},1),"ABCDEFGHIJKLMNOPQRSTUVWXYZ0123456789-_")))=0,ISERROR(VALUE(B1905)))),"Недопустимый код: только латинские буквы A-Z в верхнем регистре, цифры, - и _; начало с буквы, до 30 символов (например MILK-001)",IF(SUMPRODUCT(--EXACT('Номенклатура'!$A$6:$A$205,B1905))=0,"Код не найден в номенклатуре",IF(SUMPRODUCT(--EXACT('Номенклатура'!$A$6:$A$205,B1905))&gt;1,"Код повторяется в номенклатуре",IF(ISNA(MATCH(C1905,{"Приход","Расход","Списание","Корректировка остатка"},0)),"Выберите тип операции",IF(NOT(ISNUMBER(D1905)),"Укажите количество",IF(D1905=0,"Количество не может быть 0",IF(AND(C1905&lt;&gt;"Корректировка остатка",D1905&lt;0),"Для этого типа количество положительное",IF(NOT(ISNUMBER('Номенклатура'!$C$2)),"Укажите дату начала учёта",IF(A1905&lt;INT('Номенклатура'!$C$2),"Раньше даты начала учёта: НЕ учтено",IF(AND(C1905="Корректировка остатка",TRIM(G1905)=""),"Учтено: добавьте пояснение","ОК")))))))))))))</f>
        <v/>
      </c>
    </row>
    <row r="1906" spans="1:9" x14ac:dyDescent="0.25">
      <c r="A1906" s="16"/>
      <c r="B1906" s="13"/>
      <c r="C1906" s="13"/>
      <c r="D1906" s="14"/>
      <c r="E1906" s="17" t="str">
        <f>IF(OR(B1906="",SUMPRODUCT(--EXACT('Номенклатура'!$A$6:$A$205,B1906))&lt;&gt;1),"",INDEX('Номенклатура'!$D$6:$D$205,SUMPRODUCT(EXACT('Номенклатура'!$A$6:$A$205,B1906)*(ROW('Номенклатура'!$A$6:$A$205)-5)))&amp;"")</f>
        <v/>
      </c>
      <c r="F1906" s="18" t="str">
        <f>IF(OR(I1906="ОК",I1906="Учтено: добавьте пояснение"),IF(C1906="Приход",D1906,IF(C1906="Корректировка остатка",D1906,-D1906)),"")</f>
        <v/>
      </c>
      <c r="G1906" s="13"/>
      <c r="H1906" s="15" t="str">
        <f>IF(OR(B1906="",SUMPRODUCT(--EXACT('Номенклатура'!$A$6:$A$205,B1906))&lt;&gt;1),"",INDEX('Номенклатура'!$B$6:$B$205,SUMPRODUCT(EXACT('Номенклатура'!$A$6:$A$205,B1906)*(ROW('Номенклатура'!$A$6:$A$205)-5)))&amp;"")</f>
        <v/>
      </c>
      <c r="I1906" s="15" t="str">
        <f>IF(COUNTA(A1906:D1906,G1906)=0,"",IF(NOT(ISNUMBER(A1906)),"Укажите дату",IF(B1906="","Укажите код",IF(NOT(AND(ISTEXT(B1906),LEN(B1906)&gt;0,LEN(B1906)&lt;=30,ISNUMBER(FIND(LEFT(B1906,1),"ABCDEFGHIJKLMNOPQRSTUVWXYZ")),SUMPRODUCT((MID(B1906,{1,2,3,4,5,6,7,8,9,10,11,12,13,14,15,16,17,18,19,20,21,22,23,24,25,26,27,28,29,30},1)&lt;&gt;"")*ISERROR(FIND(MID(B1906,{1,2,3,4,5,6,7,8,9,10,11,12,13,14,15,16,17,18,19,20,21,22,23,24,25,26,27,28,29,30},1),"ABCDEFGHIJKLMNOPQRSTUVWXYZ0123456789-_")))=0,ISERROR(VALUE(B1906)))),"Недопустимый код: только латинские буквы A-Z в верхнем регистре, цифры, - и _; начало с буквы, до 30 символов (например MILK-001)",IF(SUMPRODUCT(--EXACT('Номенклатура'!$A$6:$A$205,B1906))=0,"Код не найден в номенклатуре",IF(SUMPRODUCT(--EXACT('Номенклатура'!$A$6:$A$205,B1906))&gt;1,"Код повторяется в номенклатуре",IF(ISNA(MATCH(C1906,{"Приход","Расход","Списание","Корректировка остатка"},0)),"Выберите тип операции",IF(NOT(ISNUMBER(D1906)),"Укажите количество",IF(D1906=0,"Количество не может быть 0",IF(AND(C1906&lt;&gt;"Корректировка остатка",D1906&lt;0),"Для этого типа количество положительное",IF(NOT(ISNUMBER('Номенклатура'!$C$2)),"Укажите дату начала учёта",IF(A1906&lt;INT('Номенклатура'!$C$2),"Раньше даты начала учёта: НЕ учтено",IF(AND(C1906="Корректировка остатка",TRIM(G1906)=""),"Учтено: добавьте пояснение","ОК")))))))))))))</f>
        <v/>
      </c>
    </row>
    <row r="1907" spans="1:9" x14ac:dyDescent="0.25">
      <c r="A1907" s="16"/>
      <c r="B1907" s="13"/>
      <c r="C1907" s="13"/>
      <c r="D1907" s="14"/>
      <c r="E1907" s="17" t="str">
        <f>IF(OR(B1907="",SUMPRODUCT(--EXACT('Номенклатура'!$A$6:$A$205,B1907))&lt;&gt;1),"",INDEX('Номенклатура'!$D$6:$D$205,SUMPRODUCT(EXACT('Номенклатура'!$A$6:$A$205,B1907)*(ROW('Номенклатура'!$A$6:$A$205)-5)))&amp;"")</f>
        <v/>
      </c>
      <c r="F1907" s="18" t="str">
        <f>IF(OR(I1907="ОК",I1907="Учтено: добавьте пояснение"),IF(C1907="Приход",D1907,IF(C1907="Корректировка остатка",D1907,-D1907)),"")</f>
        <v/>
      </c>
      <c r="G1907" s="13"/>
      <c r="H1907" s="15" t="str">
        <f>IF(OR(B1907="",SUMPRODUCT(--EXACT('Номенклатура'!$A$6:$A$205,B1907))&lt;&gt;1),"",INDEX('Номенклатура'!$B$6:$B$205,SUMPRODUCT(EXACT('Номенклатура'!$A$6:$A$205,B1907)*(ROW('Номенклатура'!$A$6:$A$205)-5)))&amp;"")</f>
        <v/>
      </c>
      <c r="I1907" s="15" t="str">
        <f>IF(COUNTA(A1907:D1907,G1907)=0,"",IF(NOT(ISNUMBER(A1907)),"Укажите дату",IF(B1907="","Укажите код",IF(NOT(AND(ISTEXT(B1907),LEN(B1907)&gt;0,LEN(B1907)&lt;=30,ISNUMBER(FIND(LEFT(B1907,1),"ABCDEFGHIJKLMNOPQRSTUVWXYZ")),SUMPRODUCT((MID(B1907,{1,2,3,4,5,6,7,8,9,10,11,12,13,14,15,16,17,18,19,20,21,22,23,24,25,26,27,28,29,30},1)&lt;&gt;"")*ISERROR(FIND(MID(B1907,{1,2,3,4,5,6,7,8,9,10,11,12,13,14,15,16,17,18,19,20,21,22,23,24,25,26,27,28,29,30},1),"ABCDEFGHIJKLMNOPQRSTUVWXYZ0123456789-_")))=0,ISERROR(VALUE(B1907)))),"Недопустимый код: только латинские буквы A-Z в верхнем регистре, цифры, - и _; начало с буквы, до 30 символов (например MILK-001)",IF(SUMPRODUCT(--EXACT('Номенклатура'!$A$6:$A$205,B1907))=0,"Код не найден в номенклатуре",IF(SUMPRODUCT(--EXACT('Номенклатура'!$A$6:$A$205,B1907))&gt;1,"Код повторяется в номенклатуре",IF(ISNA(MATCH(C1907,{"Приход","Расход","Списание","Корректировка остатка"},0)),"Выберите тип операции",IF(NOT(ISNUMBER(D1907)),"Укажите количество",IF(D1907=0,"Количество не может быть 0",IF(AND(C1907&lt;&gt;"Корректировка остатка",D1907&lt;0),"Для этого типа количество положительное",IF(NOT(ISNUMBER('Номенклатура'!$C$2)),"Укажите дату начала учёта",IF(A1907&lt;INT('Номенклатура'!$C$2),"Раньше даты начала учёта: НЕ учтено",IF(AND(C1907="Корректировка остатка",TRIM(G1907)=""),"Учтено: добавьте пояснение","ОК")))))))))))))</f>
        <v/>
      </c>
    </row>
    <row r="1908" spans="1:9" x14ac:dyDescent="0.25">
      <c r="A1908" s="16"/>
      <c r="B1908" s="13"/>
      <c r="C1908" s="13"/>
      <c r="D1908" s="14"/>
      <c r="E1908" s="17" t="str">
        <f>IF(OR(B1908="",SUMPRODUCT(--EXACT('Номенклатура'!$A$6:$A$205,B1908))&lt;&gt;1),"",INDEX('Номенклатура'!$D$6:$D$205,SUMPRODUCT(EXACT('Номенклатура'!$A$6:$A$205,B1908)*(ROW('Номенклатура'!$A$6:$A$205)-5)))&amp;"")</f>
        <v/>
      </c>
      <c r="F1908" s="18" t="str">
        <f>IF(OR(I1908="ОК",I1908="Учтено: добавьте пояснение"),IF(C1908="Приход",D1908,IF(C1908="Корректировка остатка",D1908,-D1908)),"")</f>
        <v/>
      </c>
      <c r="G1908" s="13"/>
      <c r="H1908" s="15" t="str">
        <f>IF(OR(B1908="",SUMPRODUCT(--EXACT('Номенклатура'!$A$6:$A$205,B1908))&lt;&gt;1),"",INDEX('Номенклатура'!$B$6:$B$205,SUMPRODUCT(EXACT('Номенклатура'!$A$6:$A$205,B1908)*(ROW('Номенклатура'!$A$6:$A$205)-5)))&amp;"")</f>
        <v/>
      </c>
      <c r="I1908" s="15" t="str">
        <f>IF(COUNTA(A1908:D1908,G1908)=0,"",IF(NOT(ISNUMBER(A1908)),"Укажите дату",IF(B1908="","Укажите код",IF(NOT(AND(ISTEXT(B1908),LEN(B1908)&gt;0,LEN(B1908)&lt;=30,ISNUMBER(FIND(LEFT(B1908,1),"ABCDEFGHIJKLMNOPQRSTUVWXYZ")),SUMPRODUCT((MID(B1908,{1,2,3,4,5,6,7,8,9,10,11,12,13,14,15,16,17,18,19,20,21,22,23,24,25,26,27,28,29,30},1)&lt;&gt;"")*ISERROR(FIND(MID(B1908,{1,2,3,4,5,6,7,8,9,10,11,12,13,14,15,16,17,18,19,20,21,22,23,24,25,26,27,28,29,30},1),"ABCDEFGHIJKLMNOPQRSTUVWXYZ0123456789-_")))=0,ISERROR(VALUE(B1908)))),"Недопустимый код: только латинские буквы A-Z в верхнем регистре, цифры, - и _; начало с буквы, до 30 символов (например MILK-001)",IF(SUMPRODUCT(--EXACT('Номенклатура'!$A$6:$A$205,B1908))=0,"Код не найден в номенклатуре",IF(SUMPRODUCT(--EXACT('Номенклатура'!$A$6:$A$205,B1908))&gt;1,"Код повторяется в номенклатуре",IF(ISNA(MATCH(C1908,{"Приход","Расход","Списание","Корректировка остатка"},0)),"Выберите тип операции",IF(NOT(ISNUMBER(D1908)),"Укажите количество",IF(D1908=0,"Количество не может быть 0",IF(AND(C1908&lt;&gt;"Корректировка остатка",D1908&lt;0),"Для этого типа количество положительное",IF(NOT(ISNUMBER('Номенклатура'!$C$2)),"Укажите дату начала учёта",IF(A1908&lt;INT('Номенклатура'!$C$2),"Раньше даты начала учёта: НЕ учтено",IF(AND(C1908="Корректировка остатка",TRIM(G1908)=""),"Учтено: добавьте пояснение","ОК")))))))))))))</f>
        <v/>
      </c>
    </row>
    <row r="1909" spans="1:9" x14ac:dyDescent="0.25">
      <c r="A1909" s="16"/>
      <c r="B1909" s="13"/>
      <c r="C1909" s="13"/>
      <c r="D1909" s="14"/>
      <c r="E1909" s="17" t="str">
        <f>IF(OR(B1909="",SUMPRODUCT(--EXACT('Номенклатура'!$A$6:$A$205,B1909))&lt;&gt;1),"",INDEX('Номенклатура'!$D$6:$D$205,SUMPRODUCT(EXACT('Номенклатура'!$A$6:$A$205,B1909)*(ROW('Номенклатура'!$A$6:$A$205)-5)))&amp;"")</f>
        <v/>
      </c>
      <c r="F1909" s="18" t="str">
        <f>IF(OR(I1909="ОК",I1909="Учтено: добавьте пояснение"),IF(C1909="Приход",D1909,IF(C1909="Корректировка остатка",D1909,-D1909)),"")</f>
        <v/>
      </c>
      <c r="G1909" s="13"/>
      <c r="H1909" s="15" t="str">
        <f>IF(OR(B1909="",SUMPRODUCT(--EXACT('Номенклатура'!$A$6:$A$205,B1909))&lt;&gt;1),"",INDEX('Номенклатура'!$B$6:$B$205,SUMPRODUCT(EXACT('Номенклатура'!$A$6:$A$205,B1909)*(ROW('Номенклатура'!$A$6:$A$205)-5)))&amp;"")</f>
        <v/>
      </c>
      <c r="I1909" s="15" t="str">
        <f>IF(COUNTA(A1909:D1909,G1909)=0,"",IF(NOT(ISNUMBER(A1909)),"Укажите дату",IF(B1909="","Укажите код",IF(NOT(AND(ISTEXT(B1909),LEN(B1909)&gt;0,LEN(B1909)&lt;=30,ISNUMBER(FIND(LEFT(B1909,1),"ABCDEFGHIJKLMNOPQRSTUVWXYZ")),SUMPRODUCT((MID(B1909,{1,2,3,4,5,6,7,8,9,10,11,12,13,14,15,16,17,18,19,20,21,22,23,24,25,26,27,28,29,30},1)&lt;&gt;"")*ISERROR(FIND(MID(B1909,{1,2,3,4,5,6,7,8,9,10,11,12,13,14,15,16,17,18,19,20,21,22,23,24,25,26,27,28,29,30},1),"ABCDEFGHIJKLMNOPQRSTUVWXYZ0123456789-_")))=0,ISERROR(VALUE(B1909)))),"Недопустимый код: только латинские буквы A-Z в верхнем регистре, цифры, - и _; начало с буквы, до 30 символов (например MILK-001)",IF(SUMPRODUCT(--EXACT('Номенклатура'!$A$6:$A$205,B1909))=0,"Код не найден в номенклатуре",IF(SUMPRODUCT(--EXACT('Номенклатура'!$A$6:$A$205,B1909))&gt;1,"Код повторяется в номенклатуре",IF(ISNA(MATCH(C1909,{"Приход","Расход","Списание","Корректировка остатка"},0)),"Выберите тип операции",IF(NOT(ISNUMBER(D1909)),"Укажите количество",IF(D1909=0,"Количество не может быть 0",IF(AND(C1909&lt;&gt;"Корректировка остатка",D1909&lt;0),"Для этого типа количество положительное",IF(NOT(ISNUMBER('Номенклатура'!$C$2)),"Укажите дату начала учёта",IF(A1909&lt;INT('Номенклатура'!$C$2),"Раньше даты начала учёта: НЕ учтено",IF(AND(C1909="Корректировка остатка",TRIM(G1909)=""),"Учтено: добавьте пояснение","ОК")))))))))))))</f>
        <v/>
      </c>
    </row>
    <row r="1910" spans="1:9" x14ac:dyDescent="0.25">
      <c r="A1910" s="16"/>
      <c r="B1910" s="13"/>
      <c r="C1910" s="13"/>
      <c r="D1910" s="14"/>
      <c r="E1910" s="17" t="str">
        <f>IF(OR(B1910="",SUMPRODUCT(--EXACT('Номенклатура'!$A$6:$A$205,B1910))&lt;&gt;1),"",INDEX('Номенклатура'!$D$6:$D$205,SUMPRODUCT(EXACT('Номенклатура'!$A$6:$A$205,B1910)*(ROW('Номенклатура'!$A$6:$A$205)-5)))&amp;"")</f>
        <v/>
      </c>
      <c r="F1910" s="18" t="str">
        <f>IF(OR(I1910="ОК",I1910="Учтено: добавьте пояснение"),IF(C1910="Приход",D1910,IF(C1910="Корректировка остатка",D1910,-D1910)),"")</f>
        <v/>
      </c>
      <c r="G1910" s="13"/>
      <c r="H1910" s="15" t="str">
        <f>IF(OR(B1910="",SUMPRODUCT(--EXACT('Номенклатура'!$A$6:$A$205,B1910))&lt;&gt;1),"",INDEX('Номенклатура'!$B$6:$B$205,SUMPRODUCT(EXACT('Номенклатура'!$A$6:$A$205,B1910)*(ROW('Номенклатура'!$A$6:$A$205)-5)))&amp;"")</f>
        <v/>
      </c>
      <c r="I1910" s="15" t="str">
        <f>IF(COUNTA(A1910:D1910,G1910)=0,"",IF(NOT(ISNUMBER(A1910)),"Укажите дату",IF(B1910="","Укажите код",IF(NOT(AND(ISTEXT(B1910),LEN(B1910)&gt;0,LEN(B1910)&lt;=30,ISNUMBER(FIND(LEFT(B1910,1),"ABCDEFGHIJKLMNOPQRSTUVWXYZ")),SUMPRODUCT((MID(B1910,{1,2,3,4,5,6,7,8,9,10,11,12,13,14,15,16,17,18,19,20,21,22,23,24,25,26,27,28,29,30},1)&lt;&gt;"")*ISERROR(FIND(MID(B1910,{1,2,3,4,5,6,7,8,9,10,11,12,13,14,15,16,17,18,19,20,21,22,23,24,25,26,27,28,29,30},1),"ABCDEFGHIJKLMNOPQRSTUVWXYZ0123456789-_")))=0,ISERROR(VALUE(B1910)))),"Недопустимый код: только латинские буквы A-Z в верхнем регистре, цифры, - и _; начало с буквы, до 30 символов (например MILK-001)",IF(SUMPRODUCT(--EXACT('Номенклатура'!$A$6:$A$205,B1910))=0,"Код не найден в номенклатуре",IF(SUMPRODUCT(--EXACT('Номенклатура'!$A$6:$A$205,B1910))&gt;1,"Код повторяется в номенклатуре",IF(ISNA(MATCH(C1910,{"Приход","Расход","Списание","Корректировка остатка"},0)),"Выберите тип операции",IF(NOT(ISNUMBER(D1910)),"Укажите количество",IF(D1910=0,"Количество не может быть 0",IF(AND(C1910&lt;&gt;"Корректировка остатка",D1910&lt;0),"Для этого типа количество положительное",IF(NOT(ISNUMBER('Номенклатура'!$C$2)),"Укажите дату начала учёта",IF(A1910&lt;INT('Номенклатура'!$C$2),"Раньше даты начала учёта: НЕ учтено",IF(AND(C1910="Корректировка остатка",TRIM(G1910)=""),"Учтено: добавьте пояснение","ОК")))))))))))))</f>
        <v/>
      </c>
    </row>
    <row r="1911" spans="1:9" x14ac:dyDescent="0.25">
      <c r="A1911" s="16"/>
      <c r="B1911" s="13"/>
      <c r="C1911" s="13"/>
      <c r="D1911" s="14"/>
      <c r="E1911" s="17" t="str">
        <f>IF(OR(B1911="",SUMPRODUCT(--EXACT('Номенклатура'!$A$6:$A$205,B1911))&lt;&gt;1),"",INDEX('Номенклатура'!$D$6:$D$205,SUMPRODUCT(EXACT('Номенклатура'!$A$6:$A$205,B1911)*(ROW('Номенклатура'!$A$6:$A$205)-5)))&amp;"")</f>
        <v/>
      </c>
      <c r="F1911" s="18" t="str">
        <f>IF(OR(I1911="ОК",I1911="Учтено: добавьте пояснение"),IF(C1911="Приход",D1911,IF(C1911="Корректировка остатка",D1911,-D1911)),"")</f>
        <v/>
      </c>
      <c r="G1911" s="13"/>
      <c r="H1911" s="15" t="str">
        <f>IF(OR(B1911="",SUMPRODUCT(--EXACT('Номенклатура'!$A$6:$A$205,B1911))&lt;&gt;1),"",INDEX('Номенклатура'!$B$6:$B$205,SUMPRODUCT(EXACT('Номенклатура'!$A$6:$A$205,B1911)*(ROW('Номенклатура'!$A$6:$A$205)-5)))&amp;"")</f>
        <v/>
      </c>
      <c r="I1911" s="15" t="str">
        <f>IF(COUNTA(A1911:D1911,G1911)=0,"",IF(NOT(ISNUMBER(A1911)),"Укажите дату",IF(B1911="","Укажите код",IF(NOT(AND(ISTEXT(B1911),LEN(B1911)&gt;0,LEN(B1911)&lt;=30,ISNUMBER(FIND(LEFT(B1911,1),"ABCDEFGHIJKLMNOPQRSTUVWXYZ")),SUMPRODUCT((MID(B1911,{1,2,3,4,5,6,7,8,9,10,11,12,13,14,15,16,17,18,19,20,21,22,23,24,25,26,27,28,29,30},1)&lt;&gt;"")*ISERROR(FIND(MID(B1911,{1,2,3,4,5,6,7,8,9,10,11,12,13,14,15,16,17,18,19,20,21,22,23,24,25,26,27,28,29,30},1),"ABCDEFGHIJKLMNOPQRSTUVWXYZ0123456789-_")))=0,ISERROR(VALUE(B1911)))),"Недопустимый код: только латинские буквы A-Z в верхнем регистре, цифры, - и _; начало с буквы, до 30 символов (например MILK-001)",IF(SUMPRODUCT(--EXACT('Номенклатура'!$A$6:$A$205,B1911))=0,"Код не найден в номенклатуре",IF(SUMPRODUCT(--EXACT('Номенклатура'!$A$6:$A$205,B1911))&gt;1,"Код повторяется в номенклатуре",IF(ISNA(MATCH(C1911,{"Приход","Расход","Списание","Корректировка остатка"},0)),"Выберите тип операции",IF(NOT(ISNUMBER(D1911)),"Укажите количество",IF(D1911=0,"Количество не может быть 0",IF(AND(C1911&lt;&gt;"Корректировка остатка",D1911&lt;0),"Для этого типа количество положительное",IF(NOT(ISNUMBER('Номенклатура'!$C$2)),"Укажите дату начала учёта",IF(A1911&lt;INT('Номенклатура'!$C$2),"Раньше даты начала учёта: НЕ учтено",IF(AND(C1911="Корректировка остатка",TRIM(G1911)=""),"Учтено: добавьте пояснение","ОК")))))))))))))</f>
        <v/>
      </c>
    </row>
    <row r="1912" spans="1:9" x14ac:dyDescent="0.25">
      <c r="A1912" s="16"/>
      <c r="B1912" s="13"/>
      <c r="C1912" s="13"/>
      <c r="D1912" s="14"/>
      <c r="E1912" s="17" t="str">
        <f>IF(OR(B1912="",SUMPRODUCT(--EXACT('Номенклатура'!$A$6:$A$205,B1912))&lt;&gt;1),"",INDEX('Номенклатура'!$D$6:$D$205,SUMPRODUCT(EXACT('Номенклатура'!$A$6:$A$205,B1912)*(ROW('Номенклатура'!$A$6:$A$205)-5)))&amp;"")</f>
        <v/>
      </c>
      <c r="F1912" s="18" t="str">
        <f>IF(OR(I1912="ОК",I1912="Учтено: добавьте пояснение"),IF(C1912="Приход",D1912,IF(C1912="Корректировка остатка",D1912,-D1912)),"")</f>
        <v/>
      </c>
      <c r="G1912" s="13"/>
      <c r="H1912" s="15" t="str">
        <f>IF(OR(B1912="",SUMPRODUCT(--EXACT('Номенклатура'!$A$6:$A$205,B1912))&lt;&gt;1),"",INDEX('Номенклатура'!$B$6:$B$205,SUMPRODUCT(EXACT('Номенклатура'!$A$6:$A$205,B1912)*(ROW('Номенклатура'!$A$6:$A$205)-5)))&amp;"")</f>
        <v/>
      </c>
      <c r="I1912" s="15" t="str">
        <f>IF(COUNTA(A1912:D1912,G1912)=0,"",IF(NOT(ISNUMBER(A1912)),"Укажите дату",IF(B1912="","Укажите код",IF(NOT(AND(ISTEXT(B1912),LEN(B1912)&gt;0,LEN(B1912)&lt;=30,ISNUMBER(FIND(LEFT(B1912,1),"ABCDEFGHIJKLMNOPQRSTUVWXYZ")),SUMPRODUCT((MID(B1912,{1,2,3,4,5,6,7,8,9,10,11,12,13,14,15,16,17,18,19,20,21,22,23,24,25,26,27,28,29,30},1)&lt;&gt;"")*ISERROR(FIND(MID(B1912,{1,2,3,4,5,6,7,8,9,10,11,12,13,14,15,16,17,18,19,20,21,22,23,24,25,26,27,28,29,30},1),"ABCDEFGHIJKLMNOPQRSTUVWXYZ0123456789-_")))=0,ISERROR(VALUE(B1912)))),"Недопустимый код: только латинские буквы A-Z в верхнем регистре, цифры, - и _; начало с буквы, до 30 символов (например MILK-001)",IF(SUMPRODUCT(--EXACT('Номенклатура'!$A$6:$A$205,B1912))=0,"Код не найден в номенклатуре",IF(SUMPRODUCT(--EXACT('Номенклатура'!$A$6:$A$205,B1912))&gt;1,"Код повторяется в номенклатуре",IF(ISNA(MATCH(C1912,{"Приход","Расход","Списание","Корректировка остатка"},0)),"Выберите тип операции",IF(NOT(ISNUMBER(D1912)),"Укажите количество",IF(D1912=0,"Количество не может быть 0",IF(AND(C1912&lt;&gt;"Корректировка остатка",D1912&lt;0),"Для этого типа количество положительное",IF(NOT(ISNUMBER('Номенклатура'!$C$2)),"Укажите дату начала учёта",IF(A1912&lt;INT('Номенклатура'!$C$2),"Раньше даты начала учёта: НЕ учтено",IF(AND(C1912="Корректировка остатка",TRIM(G1912)=""),"Учтено: добавьте пояснение","ОК")))))))))))))</f>
        <v/>
      </c>
    </row>
    <row r="1913" spans="1:9" x14ac:dyDescent="0.25">
      <c r="A1913" s="16"/>
      <c r="B1913" s="13"/>
      <c r="C1913" s="13"/>
      <c r="D1913" s="14"/>
      <c r="E1913" s="17" t="str">
        <f>IF(OR(B1913="",SUMPRODUCT(--EXACT('Номенклатура'!$A$6:$A$205,B1913))&lt;&gt;1),"",INDEX('Номенклатура'!$D$6:$D$205,SUMPRODUCT(EXACT('Номенклатура'!$A$6:$A$205,B1913)*(ROW('Номенклатура'!$A$6:$A$205)-5)))&amp;"")</f>
        <v/>
      </c>
      <c r="F1913" s="18" t="str">
        <f>IF(OR(I1913="ОК",I1913="Учтено: добавьте пояснение"),IF(C1913="Приход",D1913,IF(C1913="Корректировка остатка",D1913,-D1913)),"")</f>
        <v/>
      </c>
      <c r="G1913" s="13"/>
      <c r="H1913" s="15" t="str">
        <f>IF(OR(B1913="",SUMPRODUCT(--EXACT('Номенклатура'!$A$6:$A$205,B1913))&lt;&gt;1),"",INDEX('Номенклатура'!$B$6:$B$205,SUMPRODUCT(EXACT('Номенклатура'!$A$6:$A$205,B1913)*(ROW('Номенклатура'!$A$6:$A$205)-5)))&amp;"")</f>
        <v/>
      </c>
      <c r="I1913" s="15" t="str">
        <f>IF(COUNTA(A1913:D1913,G1913)=0,"",IF(NOT(ISNUMBER(A1913)),"Укажите дату",IF(B1913="","Укажите код",IF(NOT(AND(ISTEXT(B1913),LEN(B1913)&gt;0,LEN(B1913)&lt;=30,ISNUMBER(FIND(LEFT(B1913,1),"ABCDEFGHIJKLMNOPQRSTUVWXYZ")),SUMPRODUCT((MID(B1913,{1,2,3,4,5,6,7,8,9,10,11,12,13,14,15,16,17,18,19,20,21,22,23,24,25,26,27,28,29,30},1)&lt;&gt;"")*ISERROR(FIND(MID(B1913,{1,2,3,4,5,6,7,8,9,10,11,12,13,14,15,16,17,18,19,20,21,22,23,24,25,26,27,28,29,30},1),"ABCDEFGHIJKLMNOPQRSTUVWXYZ0123456789-_")))=0,ISERROR(VALUE(B1913)))),"Недопустимый код: только латинские буквы A-Z в верхнем регистре, цифры, - и _; начало с буквы, до 30 символов (например MILK-001)",IF(SUMPRODUCT(--EXACT('Номенклатура'!$A$6:$A$205,B1913))=0,"Код не найден в номенклатуре",IF(SUMPRODUCT(--EXACT('Номенклатура'!$A$6:$A$205,B1913))&gt;1,"Код повторяется в номенклатуре",IF(ISNA(MATCH(C1913,{"Приход","Расход","Списание","Корректировка остатка"},0)),"Выберите тип операции",IF(NOT(ISNUMBER(D1913)),"Укажите количество",IF(D1913=0,"Количество не может быть 0",IF(AND(C1913&lt;&gt;"Корректировка остатка",D1913&lt;0),"Для этого типа количество положительное",IF(NOT(ISNUMBER('Номенклатура'!$C$2)),"Укажите дату начала учёта",IF(A1913&lt;INT('Номенклатура'!$C$2),"Раньше даты начала учёта: НЕ учтено",IF(AND(C1913="Корректировка остатка",TRIM(G1913)=""),"Учтено: добавьте пояснение","ОК")))))))))))))</f>
        <v/>
      </c>
    </row>
    <row r="1914" spans="1:9" x14ac:dyDescent="0.25">
      <c r="A1914" s="16"/>
      <c r="B1914" s="13"/>
      <c r="C1914" s="13"/>
      <c r="D1914" s="14"/>
      <c r="E1914" s="17" t="str">
        <f>IF(OR(B1914="",SUMPRODUCT(--EXACT('Номенклатура'!$A$6:$A$205,B1914))&lt;&gt;1),"",INDEX('Номенклатура'!$D$6:$D$205,SUMPRODUCT(EXACT('Номенклатура'!$A$6:$A$205,B1914)*(ROW('Номенклатура'!$A$6:$A$205)-5)))&amp;"")</f>
        <v/>
      </c>
      <c r="F1914" s="18" t="str">
        <f>IF(OR(I1914="ОК",I1914="Учтено: добавьте пояснение"),IF(C1914="Приход",D1914,IF(C1914="Корректировка остатка",D1914,-D1914)),"")</f>
        <v/>
      </c>
      <c r="G1914" s="13"/>
      <c r="H1914" s="15" t="str">
        <f>IF(OR(B1914="",SUMPRODUCT(--EXACT('Номенклатура'!$A$6:$A$205,B1914))&lt;&gt;1),"",INDEX('Номенклатура'!$B$6:$B$205,SUMPRODUCT(EXACT('Номенклатура'!$A$6:$A$205,B1914)*(ROW('Номенклатура'!$A$6:$A$205)-5)))&amp;"")</f>
        <v/>
      </c>
      <c r="I1914" s="15" t="str">
        <f>IF(COUNTA(A1914:D1914,G1914)=0,"",IF(NOT(ISNUMBER(A1914)),"Укажите дату",IF(B1914="","Укажите код",IF(NOT(AND(ISTEXT(B1914),LEN(B1914)&gt;0,LEN(B1914)&lt;=30,ISNUMBER(FIND(LEFT(B1914,1),"ABCDEFGHIJKLMNOPQRSTUVWXYZ")),SUMPRODUCT((MID(B1914,{1,2,3,4,5,6,7,8,9,10,11,12,13,14,15,16,17,18,19,20,21,22,23,24,25,26,27,28,29,30},1)&lt;&gt;"")*ISERROR(FIND(MID(B1914,{1,2,3,4,5,6,7,8,9,10,11,12,13,14,15,16,17,18,19,20,21,22,23,24,25,26,27,28,29,30},1),"ABCDEFGHIJKLMNOPQRSTUVWXYZ0123456789-_")))=0,ISERROR(VALUE(B1914)))),"Недопустимый код: только латинские буквы A-Z в верхнем регистре, цифры, - и _; начало с буквы, до 30 символов (например MILK-001)",IF(SUMPRODUCT(--EXACT('Номенклатура'!$A$6:$A$205,B1914))=0,"Код не найден в номенклатуре",IF(SUMPRODUCT(--EXACT('Номенклатура'!$A$6:$A$205,B1914))&gt;1,"Код повторяется в номенклатуре",IF(ISNA(MATCH(C1914,{"Приход","Расход","Списание","Корректировка остатка"},0)),"Выберите тип операции",IF(NOT(ISNUMBER(D1914)),"Укажите количество",IF(D1914=0,"Количество не может быть 0",IF(AND(C1914&lt;&gt;"Корректировка остатка",D1914&lt;0),"Для этого типа количество положительное",IF(NOT(ISNUMBER('Номенклатура'!$C$2)),"Укажите дату начала учёта",IF(A1914&lt;INT('Номенклатура'!$C$2),"Раньше даты начала учёта: НЕ учтено",IF(AND(C1914="Корректировка остатка",TRIM(G1914)=""),"Учтено: добавьте пояснение","ОК")))))))))))))</f>
        <v/>
      </c>
    </row>
    <row r="1915" spans="1:9" x14ac:dyDescent="0.25">
      <c r="A1915" s="16"/>
      <c r="B1915" s="13"/>
      <c r="C1915" s="13"/>
      <c r="D1915" s="14"/>
      <c r="E1915" s="17" t="str">
        <f>IF(OR(B1915="",SUMPRODUCT(--EXACT('Номенклатура'!$A$6:$A$205,B1915))&lt;&gt;1),"",INDEX('Номенклатура'!$D$6:$D$205,SUMPRODUCT(EXACT('Номенклатура'!$A$6:$A$205,B1915)*(ROW('Номенклатура'!$A$6:$A$205)-5)))&amp;"")</f>
        <v/>
      </c>
      <c r="F1915" s="18" t="str">
        <f>IF(OR(I1915="ОК",I1915="Учтено: добавьте пояснение"),IF(C1915="Приход",D1915,IF(C1915="Корректировка остатка",D1915,-D1915)),"")</f>
        <v/>
      </c>
      <c r="G1915" s="13"/>
      <c r="H1915" s="15" t="str">
        <f>IF(OR(B1915="",SUMPRODUCT(--EXACT('Номенклатура'!$A$6:$A$205,B1915))&lt;&gt;1),"",INDEX('Номенклатура'!$B$6:$B$205,SUMPRODUCT(EXACT('Номенклатура'!$A$6:$A$205,B1915)*(ROW('Номенклатура'!$A$6:$A$205)-5)))&amp;"")</f>
        <v/>
      </c>
      <c r="I1915" s="15" t="str">
        <f>IF(COUNTA(A1915:D1915,G1915)=0,"",IF(NOT(ISNUMBER(A1915)),"Укажите дату",IF(B1915="","Укажите код",IF(NOT(AND(ISTEXT(B1915),LEN(B1915)&gt;0,LEN(B1915)&lt;=30,ISNUMBER(FIND(LEFT(B1915,1),"ABCDEFGHIJKLMNOPQRSTUVWXYZ")),SUMPRODUCT((MID(B1915,{1,2,3,4,5,6,7,8,9,10,11,12,13,14,15,16,17,18,19,20,21,22,23,24,25,26,27,28,29,30},1)&lt;&gt;"")*ISERROR(FIND(MID(B1915,{1,2,3,4,5,6,7,8,9,10,11,12,13,14,15,16,17,18,19,20,21,22,23,24,25,26,27,28,29,30},1),"ABCDEFGHIJKLMNOPQRSTUVWXYZ0123456789-_")))=0,ISERROR(VALUE(B1915)))),"Недопустимый код: только латинские буквы A-Z в верхнем регистре, цифры, - и _; начало с буквы, до 30 символов (например MILK-001)",IF(SUMPRODUCT(--EXACT('Номенклатура'!$A$6:$A$205,B1915))=0,"Код не найден в номенклатуре",IF(SUMPRODUCT(--EXACT('Номенклатура'!$A$6:$A$205,B1915))&gt;1,"Код повторяется в номенклатуре",IF(ISNA(MATCH(C1915,{"Приход","Расход","Списание","Корректировка остатка"},0)),"Выберите тип операции",IF(NOT(ISNUMBER(D1915)),"Укажите количество",IF(D1915=0,"Количество не может быть 0",IF(AND(C1915&lt;&gt;"Корректировка остатка",D1915&lt;0),"Для этого типа количество положительное",IF(NOT(ISNUMBER('Номенклатура'!$C$2)),"Укажите дату начала учёта",IF(A1915&lt;INT('Номенклатура'!$C$2),"Раньше даты начала учёта: НЕ учтено",IF(AND(C1915="Корректировка остатка",TRIM(G1915)=""),"Учтено: добавьте пояснение","ОК")))))))))))))</f>
        <v/>
      </c>
    </row>
    <row r="1916" spans="1:9" x14ac:dyDescent="0.25">
      <c r="A1916" s="16"/>
      <c r="B1916" s="13"/>
      <c r="C1916" s="13"/>
      <c r="D1916" s="14"/>
      <c r="E1916" s="17" t="str">
        <f>IF(OR(B1916="",SUMPRODUCT(--EXACT('Номенклатура'!$A$6:$A$205,B1916))&lt;&gt;1),"",INDEX('Номенклатура'!$D$6:$D$205,SUMPRODUCT(EXACT('Номенклатура'!$A$6:$A$205,B1916)*(ROW('Номенклатура'!$A$6:$A$205)-5)))&amp;"")</f>
        <v/>
      </c>
      <c r="F1916" s="18" t="str">
        <f>IF(OR(I1916="ОК",I1916="Учтено: добавьте пояснение"),IF(C1916="Приход",D1916,IF(C1916="Корректировка остатка",D1916,-D1916)),"")</f>
        <v/>
      </c>
      <c r="G1916" s="13"/>
      <c r="H1916" s="15" t="str">
        <f>IF(OR(B1916="",SUMPRODUCT(--EXACT('Номенклатура'!$A$6:$A$205,B1916))&lt;&gt;1),"",INDEX('Номенклатура'!$B$6:$B$205,SUMPRODUCT(EXACT('Номенклатура'!$A$6:$A$205,B1916)*(ROW('Номенклатура'!$A$6:$A$205)-5)))&amp;"")</f>
        <v/>
      </c>
      <c r="I1916" s="15" t="str">
        <f>IF(COUNTA(A1916:D1916,G1916)=0,"",IF(NOT(ISNUMBER(A1916)),"Укажите дату",IF(B1916="","Укажите код",IF(NOT(AND(ISTEXT(B1916),LEN(B1916)&gt;0,LEN(B1916)&lt;=30,ISNUMBER(FIND(LEFT(B1916,1),"ABCDEFGHIJKLMNOPQRSTUVWXYZ")),SUMPRODUCT((MID(B1916,{1,2,3,4,5,6,7,8,9,10,11,12,13,14,15,16,17,18,19,20,21,22,23,24,25,26,27,28,29,30},1)&lt;&gt;"")*ISERROR(FIND(MID(B1916,{1,2,3,4,5,6,7,8,9,10,11,12,13,14,15,16,17,18,19,20,21,22,23,24,25,26,27,28,29,30},1),"ABCDEFGHIJKLMNOPQRSTUVWXYZ0123456789-_")))=0,ISERROR(VALUE(B1916)))),"Недопустимый код: только латинские буквы A-Z в верхнем регистре, цифры, - и _; начало с буквы, до 30 символов (например MILK-001)",IF(SUMPRODUCT(--EXACT('Номенклатура'!$A$6:$A$205,B1916))=0,"Код не найден в номенклатуре",IF(SUMPRODUCT(--EXACT('Номенклатура'!$A$6:$A$205,B1916))&gt;1,"Код повторяется в номенклатуре",IF(ISNA(MATCH(C1916,{"Приход","Расход","Списание","Корректировка остатка"},0)),"Выберите тип операции",IF(NOT(ISNUMBER(D1916)),"Укажите количество",IF(D1916=0,"Количество не может быть 0",IF(AND(C1916&lt;&gt;"Корректировка остатка",D1916&lt;0),"Для этого типа количество положительное",IF(NOT(ISNUMBER('Номенклатура'!$C$2)),"Укажите дату начала учёта",IF(A1916&lt;INT('Номенклатура'!$C$2),"Раньше даты начала учёта: НЕ учтено",IF(AND(C1916="Корректировка остатка",TRIM(G1916)=""),"Учтено: добавьте пояснение","ОК")))))))))))))</f>
        <v/>
      </c>
    </row>
    <row r="1917" spans="1:9" x14ac:dyDescent="0.25">
      <c r="A1917" s="16"/>
      <c r="B1917" s="13"/>
      <c r="C1917" s="13"/>
      <c r="D1917" s="14"/>
      <c r="E1917" s="17" t="str">
        <f>IF(OR(B1917="",SUMPRODUCT(--EXACT('Номенклатура'!$A$6:$A$205,B1917))&lt;&gt;1),"",INDEX('Номенклатура'!$D$6:$D$205,SUMPRODUCT(EXACT('Номенклатура'!$A$6:$A$205,B1917)*(ROW('Номенклатура'!$A$6:$A$205)-5)))&amp;"")</f>
        <v/>
      </c>
      <c r="F1917" s="18" t="str">
        <f>IF(OR(I1917="ОК",I1917="Учтено: добавьте пояснение"),IF(C1917="Приход",D1917,IF(C1917="Корректировка остатка",D1917,-D1917)),"")</f>
        <v/>
      </c>
      <c r="G1917" s="13"/>
      <c r="H1917" s="15" t="str">
        <f>IF(OR(B1917="",SUMPRODUCT(--EXACT('Номенклатура'!$A$6:$A$205,B1917))&lt;&gt;1),"",INDEX('Номенклатура'!$B$6:$B$205,SUMPRODUCT(EXACT('Номенклатура'!$A$6:$A$205,B1917)*(ROW('Номенклатура'!$A$6:$A$205)-5)))&amp;"")</f>
        <v/>
      </c>
      <c r="I1917" s="15" t="str">
        <f>IF(COUNTA(A1917:D1917,G1917)=0,"",IF(NOT(ISNUMBER(A1917)),"Укажите дату",IF(B1917="","Укажите код",IF(NOT(AND(ISTEXT(B1917),LEN(B1917)&gt;0,LEN(B1917)&lt;=30,ISNUMBER(FIND(LEFT(B1917,1),"ABCDEFGHIJKLMNOPQRSTUVWXYZ")),SUMPRODUCT((MID(B1917,{1,2,3,4,5,6,7,8,9,10,11,12,13,14,15,16,17,18,19,20,21,22,23,24,25,26,27,28,29,30},1)&lt;&gt;"")*ISERROR(FIND(MID(B1917,{1,2,3,4,5,6,7,8,9,10,11,12,13,14,15,16,17,18,19,20,21,22,23,24,25,26,27,28,29,30},1),"ABCDEFGHIJKLMNOPQRSTUVWXYZ0123456789-_")))=0,ISERROR(VALUE(B1917)))),"Недопустимый код: только латинские буквы A-Z в верхнем регистре, цифры, - и _; начало с буквы, до 30 символов (например MILK-001)",IF(SUMPRODUCT(--EXACT('Номенклатура'!$A$6:$A$205,B1917))=0,"Код не найден в номенклатуре",IF(SUMPRODUCT(--EXACT('Номенклатура'!$A$6:$A$205,B1917))&gt;1,"Код повторяется в номенклатуре",IF(ISNA(MATCH(C1917,{"Приход","Расход","Списание","Корректировка остатка"},0)),"Выберите тип операции",IF(NOT(ISNUMBER(D1917)),"Укажите количество",IF(D1917=0,"Количество не может быть 0",IF(AND(C1917&lt;&gt;"Корректировка остатка",D1917&lt;0),"Для этого типа количество положительное",IF(NOT(ISNUMBER('Номенклатура'!$C$2)),"Укажите дату начала учёта",IF(A1917&lt;INT('Номенклатура'!$C$2),"Раньше даты начала учёта: НЕ учтено",IF(AND(C1917="Корректировка остатка",TRIM(G1917)=""),"Учтено: добавьте пояснение","ОК")))))))))))))</f>
        <v/>
      </c>
    </row>
    <row r="1918" spans="1:9" x14ac:dyDescent="0.25">
      <c r="A1918" s="16"/>
      <c r="B1918" s="13"/>
      <c r="C1918" s="13"/>
      <c r="D1918" s="14"/>
      <c r="E1918" s="17" t="str">
        <f>IF(OR(B1918="",SUMPRODUCT(--EXACT('Номенклатура'!$A$6:$A$205,B1918))&lt;&gt;1),"",INDEX('Номенклатура'!$D$6:$D$205,SUMPRODUCT(EXACT('Номенклатура'!$A$6:$A$205,B1918)*(ROW('Номенклатура'!$A$6:$A$205)-5)))&amp;"")</f>
        <v/>
      </c>
      <c r="F1918" s="18" t="str">
        <f>IF(OR(I1918="ОК",I1918="Учтено: добавьте пояснение"),IF(C1918="Приход",D1918,IF(C1918="Корректировка остатка",D1918,-D1918)),"")</f>
        <v/>
      </c>
      <c r="G1918" s="13"/>
      <c r="H1918" s="15" t="str">
        <f>IF(OR(B1918="",SUMPRODUCT(--EXACT('Номенклатура'!$A$6:$A$205,B1918))&lt;&gt;1),"",INDEX('Номенклатура'!$B$6:$B$205,SUMPRODUCT(EXACT('Номенклатура'!$A$6:$A$205,B1918)*(ROW('Номенклатура'!$A$6:$A$205)-5)))&amp;"")</f>
        <v/>
      </c>
      <c r="I1918" s="15" t="str">
        <f>IF(COUNTA(A1918:D1918,G1918)=0,"",IF(NOT(ISNUMBER(A1918)),"Укажите дату",IF(B1918="","Укажите код",IF(NOT(AND(ISTEXT(B1918),LEN(B1918)&gt;0,LEN(B1918)&lt;=30,ISNUMBER(FIND(LEFT(B1918,1),"ABCDEFGHIJKLMNOPQRSTUVWXYZ")),SUMPRODUCT((MID(B1918,{1,2,3,4,5,6,7,8,9,10,11,12,13,14,15,16,17,18,19,20,21,22,23,24,25,26,27,28,29,30},1)&lt;&gt;"")*ISERROR(FIND(MID(B1918,{1,2,3,4,5,6,7,8,9,10,11,12,13,14,15,16,17,18,19,20,21,22,23,24,25,26,27,28,29,30},1),"ABCDEFGHIJKLMNOPQRSTUVWXYZ0123456789-_")))=0,ISERROR(VALUE(B1918)))),"Недопустимый код: только латинские буквы A-Z в верхнем регистре, цифры, - и _; начало с буквы, до 30 символов (например MILK-001)",IF(SUMPRODUCT(--EXACT('Номенклатура'!$A$6:$A$205,B1918))=0,"Код не найден в номенклатуре",IF(SUMPRODUCT(--EXACT('Номенклатура'!$A$6:$A$205,B1918))&gt;1,"Код повторяется в номенклатуре",IF(ISNA(MATCH(C1918,{"Приход","Расход","Списание","Корректировка остатка"},0)),"Выберите тип операции",IF(NOT(ISNUMBER(D1918)),"Укажите количество",IF(D1918=0,"Количество не может быть 0",IF(AND(C1918&lt;&gt;"Корректировка остатка",D1918&lt;0),"Для этого типа количество положительное",IF(NOT(ISNUMBER('Номенклатура'!$C$2)),"Укажите дату начала учёта",IF(A1918&lt;INT('Номенклатура'!$C$2),"Раньше даты начала учёта: НЕ учтено",IF(AND(C1918="Корректировка остатка",TRIM(G1918)=""),"Учтено: добавьте пояснение","ОК")))))))))))))</f>
        <v/>
      </c>
    </row>
    <row r="1919" spans="1:9" x14ac:dyDescent="0.25">
      <c r="A1919" s="16"/>
      <c r="B1919" s="13"/>
      <c r="C1919" s="13"/>
      <c r="D1919" s="14"/>
      <c r="E1919" s="17" t="str">
        <f>IF(OR(B1919="",SUMPRODUCT(--EXACT('Номенклатура'!$A$6:$A$205,B1919))&lt;&gt;1),"",INDEX('Номенклатура'!$D$6:$D$205,SUMPRODUCT(EXACT('Номенклатура'!$A$6:$A$205,B1919)*(ROW('Номенклатура'!$A$6:$A$205)-5)))&amp;"")</f>
        <v/>
      </c>
      <c r="F1919" s="18" t="str">
        <f>IF(OR(I1919="ОК",I1919="Учтено: добавьте пояснение"),IF(C1919="Приход",D1919,IF(C1919="Корректировка остатка",D1919,-D1919)),"")</f>
        <v/>
      </c>
      <c r="G1919" s="13"/>
      <c r="H1919" s="15" t="str">
        <f>IF(OR(B1919="",SUMPRODUCT(--EXACT('Номенклатура'!$A$6:$A$205,B1919))&lt;&gt;1),"",INDEX('Номенклатура'!$B$6:$B$205,SUMPRODUCT(EXACT('Номенклатура'!$A$6:$A$205,B1919)*(ROW('Номенклатура'!$A$6:$A$205)-5)))&amp;"")</f>
        <v/>
      </c>
      <c r="I1919" s="15" t="str">
        <f>IF(COUNTA(A1919:D1919,G1919)=0,"",IF(NOT(ISNUMBER(A1919)),"Укажите дату",IF(B1919="","Укажите код",IF(NOT(AND(ISTEXT(B1919),LEN(B1919)&gt;0,LEN(B1919)&lt;=30,ISNUMBER(FIND(LEFT(B1919,1),"ABCDEFGHIJKLMNOPQRSTUVWXYZ")),SUMPRODUCT((MID(B1919,{1,2,3,4,5,6,7,8,9,10,11,12,13,14,15,16,17,18,19,20,21,22,23,24,25,26,27,28,29,30},1)&lt;&gt;"")*ISERROR(FIND(MID(B1919,{1,2,3,4,5,6,7,8,9,10,11,12,13,14,15,16,17,18,19,20,21,22,23,24,25,26,27,28,29,30},1),"ABCDEFGHIJKLMNOPQRSTUVWXYZ0123456789-_")))=0,ISERROR(VALUE(B1919)))),"Недопустимый код: только латинские буквы A-Z в верхнем регистре, цифры, - и _; начало с буквы, до 30 символов (например MILK-001)",IF(SUMPRODUCT(--EXACT('Номенклатура'!$A$6:$A$205,B1919))=0,"Код не найден в номенклатуре",IF(SUMPRODUCT(--EXACT('Номенклатура'!$A$6:$A$205,B1919))&gt;1,"Код повторяется в номенклатуре",IF(ISNA(MATCH(C1919,{"Приход","Расход","Списание","Корректировка остатка"},0)),"Выберите тип операции",IF(NOT(ISNUMBER(D1919)),"Укажите количество",IF(D1919=0,"Количество не может быть 0",IF(AND(C1919&lt;&gt;"Корректировка остатка",D1919&lt;0),"Для этого типа количество положительное",IF(NOT(ISNUMBER('Номенклатура'!$C$2)),"Укажите дату начала учёта",IF(A1919&lt;INT('Номенклатура'!$C$2),"Раньше даты начала учёта: НЕ учтено",IF(AND(C1919="Корректировка остатка",TRIM(G1919)=""),"Учтено: добавьте пояснение","ОК")))))))))))))</f>
        <v/>
      </c>
    </row>
    <row r="1920" spans="1:9" x14ac:dyDescent="0.25">
      <c r="A1920" s="16"/>
      <c r="B1920" s="13"/>
      <c r="C1920" s="13"/>
      <c r="D1920" s="14"/>
      <c r="E1920" s="17" t="str">
        <f>IF(OR(B1920="",SUMPRODUCT(--EXACT('Номенклатура'!$A$6:$A$205,B1920))&lt;&gt;1),"",INDEX('Номенклатура'!$D$6:$D$205,SUMPRODUCT(EXACT('Номенклатура'!$A$6:$A$205,B1920)*(ROW('Номенклатура'!$A$6:$A$205)-5)))&amp;"")</f>
        <v/>
      </c>
      <c r="F1920" s="18" t="str">
        <f>IF(OR(I1920="ОК",I1920="Учтено: добавьте пояснение"),IF(C1920="Приход",D1920,IF(C1920="Корректировка остатка",D1920,-D1920)),"")</f>
        <v/>
      </c>
      <c r="G1920" s="13"/>
      <c r="H1920" s="15" t="str">
        <f>IF(OR(B1920="",SUMPRODUCT(--EXACT('Номенклатура'!$A$6:$A$205,B1920))&lt;&gt;1),"",INDEX('Номенклатура'!$B$6:$B$205,SUMPRODUCT(EXACT('Номенклатура'!$A$6:$A$205,B1920)*(ROW('Номенклатура'!$A$6:$A$205)-5)))&amp;"")</f>
        <v/>
      </c>
      <c r="I1920" s="15" t="str">
        <f>IF(COUNTA(A1920:D1920,G1920)=0,"",IF(NOT(ISNUMBER(A1920)),"Укажите дату",IF(B1920="","Укажите код",IF(NOT(AND(ISTEXT(B1920),LEN(B1920)&gt;0,LEN(B1920)&lt;=30,ISNUMBER(FIND(LEFT(B1920,1),"ABCDEFGHIJKLMNOPQRSTUVWXYZ")),SUMPRODUCT((MID(B1920,{1,2,3,4,5,6,7,8,9,10,11,12,13,14,15,16,17,18,19,20,21,22,23,24,25,26,27,28,29,30},1)&lt;&gt;"")*ISERROR(FIND(MID(B1920,{1,2,3,4,5,6,7,8,9,10,11,12,13,14,15,16,17,18,19,20,21,22,23,24,25,26,27,28,29,30},1),"ABCDEFGHIJKLMNOPQRSTUVWXYZ0123456789-_")))=0,ISERROR(VALUE(B1920)))),"Недопустимый код: только латинские буквы A-Z в верхнем регистре, цифры, - и _; начало с буквы, до 30 символов (например MILK-001)",IF(SUMPRODUCT(--EXACT('Номенклатура'!$A$6:$A$205,B1920))=0,"Код не найден в номенклатуре",IF(SUMPRODUCT(--EXACT('Номенклатура'!$A$6:$A$205,B1920))&gt;1,"Код повторяется в номенклатуре",IF(ISNA(MATCH(C1920,{"Приход","Расход","Списание","Корректировка остатка"},0)),"Выберите тип операции",IF(NOT(ISNUMBER(D1920)),"Укажите количество",IF(D1920=0,"Количество не может быть 0",IF(AND(C1920&lt;&gt;"Корректировка остатка",D1920&lt;0),"Для этого типа количество положительное",IF(NOT(ISNUMBER('Номенклатура'!$C$2)),"Укажите дату начала учёта",IF(A1920&lt;INT('Номенклатура'!$C$2),"Раньше даты начала учёта: НЕ учтено",IF(AND(C1920="Корректировка остатка",TRIM(G1920)=""),"Учтено: добавьте пояснение","ОК")))))))))))))</f>
        <v/>
      </c>
    </row>
    <row r="1921" spans="1:9" x14ac:dyDescent="0.25">
      <c r="A1921" s="16"/>
      <c r="B1921" s="13"/>
      <c r="C1921" s="13"/>
      <c r="D1921" s="14"/>
      <c r="E1921" s="17" t="str">
        <f>IF(OR(B1921="",SUMPRODUCT(--EXACT('Номенклатура'!$A$6:$A$205,B1921))&lt;&gt;1),"",INDEX('Номенклатура'!$D$6:$D$205,SUMPRODUCT(EXACT('Номенклатура'!$A$6:$A$205,B1921)*(ROW('Номенклатура'!$A$6:$A$205)-5)))&amp;"")</f>
        <v/>
      </c>
      <c r="F1921" s="18" t="str">
        <f>IF(OR(I1921="ОК",I1921="Учтено: добавьте пояснение"),IF(C1921="Приход",D1921,IF(C1921="Корректировка остатка",D1921,-D1921)),"")</f>
        <v/>
      </c>
      <c r="G1921" s="13"/>
      <c r="H1921" s="15" t="str">
        <f>IF(OR(B1921="",SUMPRODUCT(--EXACT('Номенклатура'!$A$6:$A$205,B1921))&lt;&gt;1),"",INDEX('Номенклатура'!$B$6:$B$205,SUMPRODUCT(EXACT('Номенклатура'!$A$6:$A$205,B1921)*(ROW('Номенклатура'!$A$6:$A$205)-5)))&amp;"")</f>
        <v/>
      </c>
      <c r="I1921" s="15" t="str">
        <f>IF(COUNTA(A1921:D1921,G1921)=0,"",IF(NOT(ISNUMBER(A1921)),"Укажите дату",IF(B1921="","Укажите код",IF(NOT(AND(ISTEXT(B1921),LEN(B1921)&gt;0,LEN(B1921)&lt;=30,ISNUMBER(FIND(LEFT(B1921,1),"ABCDEFGHIJKLMNOPQRSTUVWXYZ")),SUMPRODUCT((MID(B1921,{1,2,3,4,5,6,7,8,9,10,11,12,13,14,15,16,17,18,19,20,21,22,23,24,25,26,27,28,29,30},1)&lt;&gt;"")*ISERROR(FIND(MID(B1921,{1,2,3,4,5,6,7,8,9,10,11,12,13,14,15,16,17,18,19,20,21,22,23,24,25,26,27,28,29,30},1),"ABCDEFGHIJKLMNOPQRSTUVWXYZ0123456789-_")))=0,ISERROR(VALUE(B1921)))),"Недопустимый код: только латинские буквы A-Z в верхнем регистре, цифры, - и _; начало с буквы, до 30 символов (например MILK-001)",IF(SUMPRODUCT(--EXACT('Номенклатура'!$A$6:$A$205,B1921))=0,"Код не найден в номенклатуре",IF(SUMPRODUCT(--EXACT('Номенклатура'!$A$6:$A$205,B1921))&gt;1,"Код повторяется в номенклатуре",IF(ISNA(MATCH(C1921,{"Приход","Расход","Списание","Корректировка остатка"},0)),"Выберите тип операции",IF(NOT(ISNUMBER(D1921)),"Укажите количество",IF(D1921=0,"Количество не может быть 0",IF(AND(C1921&lt;&gt;"Корректировка остатка",D1921&lt;0),"Для этого типа количество положительное",IF(NOT(ISNUMBER('Номенклатура'!$C$2)),"Укажите дату начала учёта",IF(A1921&lt;INT('Номенклатура'!$C$2),"Раньше даты начала учёта: НЕ учтено",IF(AND(C1921="Корректировка остатка",TRIM(G1921)=""),"Учтено: добавьте пояснение","ОК")))))))))))))</f>
        <v/>
      </c>
    </row>
    <row r="1922" spans="1:9" x14ac:dyDescent="0.25">
      <c r="A1922" s="16"/>
      <c r="B1922" s="13"/>
      <c r="C1922" s="13"/>
      <c r="D1922" s="14"/>
      <c r="E1922" s="17" t="str">
        <f>IF(OR(B1922="",SUMPRODUCT(--EXACT('Номенклатура'!$A$6:$A$205,B1922))&lt;&gt;1),"",INDEX('Номенклатура'!$D$6:$D$205,SUMPRODUCT(EXACT('Номенклатура'!$A$6:$A$205,B1922)*(ROW('Номенклатура'!$A$6:$A$205)-5)))&amp;"")</f>
        <v/>
      </c>
      <c r="F1922" s="18" t="str">
        <f>IF(OR(I1922="ОК",I1922="Учтено: добавьте пояснение"),IF(C1922="Приход",D1922,IF(C1922="Корректировка остатка",D1922,-D1922)),"")</f>
        <v/>
      </c>
      <c r="G1922" s="13"/>
      <c r="H1922" s="15" t="str">
        <f>IF(OR(B1922="",SUMPRODUCT(--EXACT('Номенклатура'!$A$6:$A$205,B1922))&lt;&gt;1),"",INDEX('Номенклатура'!$B$6:$B$205,SUMPRODUCT(EXACT('Номенклатура'!$A$6:$A$205,B1922)*(ROW('Номенклатура'!$A$6:$A$205)-5)))&amp;"")</f>
        <v/>
      </c>
      <c r="I1922" s="15" t="str">
        <f>IF(COUNTA(A1922:D1922,G1922)=0,"",IF(NOT(ISNUMBER(A1922)),"Укажите дату",IF(B1922="","Укажите код",IF(NOT(AND(ISTEXT(B1922),LEN(B1922)&gt;0,LEN(B1922)&lt;=30,ISNUMBER(FIND(LEFT(B1922,1),"ABCDEFGHIJKLMNOPQRSTUVWXYZ")),SUMPRODUCT((MID(B1922,{1,2,3,4,5,6,7,8,9,10,11,12,13,14,15,16,17,18,19,20,21,22,23,24,25,26,27,28,29,30},1)&lt;&gt;"")*ISERROR(FIND(MID(B1922,{1,2,3,4,5,6,7,8,9,10,11,12,13,14,15,16,17,18,19,20,21,22,23,24,25,26,27,28,29,30},1),"ABCDEFGHIJKLMNOPQRSTUVWXYZ0123456789-_")))=0,ISERROR(VALUE(B1922)))),"Недопустимый код: только латинские буквы A-Z в верхнем регистре, цифры, - и _; начало с буквы, до 30 символов (например MILK-001)",IF(SUMPRODUCT(--EXACT('Номенклатура'!$A$6:$A$205,B1922))=0,"Код не найден в номенклатуре",IF(SUMPRODUCT(--EXACT('Номенклатура'!$A$6:$A$205,B1922))&gt;1,"Код повторяется в номенклатуре",IF(ISNA(MATCH(C1922,{"Приход","Расход","Списание","Корректировка остатка"},0)),"Выберите тип операции",IF(NOT(ISNUMBER(D1922)),"Укажите количество",IF(D1922=0,"Количество не может быть 0",IF(AND(C1922&lt;&gt;"Корректировка остатка",D1922&lt;0),"Для этого типа количество положительное",IF(NOT(ISNUMBER('Номенклатура'!$C$2)),"Укажите дату начала учёта",IF(A1922&lt;INT('Номенклатура'!$C$2),"Раньше даты начала учёта: НЕ учтено",IF(AND(C1922="Корректировка остатка",TRIM(G1922)=""),"Учтено: добавьте пояснение","ОК")))))))))))))</f>
        <v/>
      </c>
    </row>
    <row r="1923" spans="1:9" x14ac:dyDescent="0.25">
      <c r="A1923" s="16"/>
      <c r="B1923" s="13"/>
      <c r="C1923" s="13"/>
      <c r="D1923" s="14"/>
      <c r="E1923" s="17" t="str">
        <f>IF(OR(B1923="",SUMPRODUCT(--EXACT('Номенклатура'!$A$6:$A$205,B1923))&lt;&gt;1),"",INDEX('Номенклатура'!$D$6:$D$205,SUMPRODUCT(EXACT('Номенклатура'!$A$6:$A$205,B1923)*(ROW('Номенклатура'!$A$6:$A$205)-5)))&amp;"")</f>
        <v/>
      </c>
      <c r="F1923" s="18" t="str">
        <f>IF(OR(I1923="ОК",I1923="Учтено: добавьте пояснение"),IF(C1923="Приход",D1923,IF(C1923="Корректировка остатка",D1923,-D1923)),"")</f>
        <v/>
      </c>
      <c r="G1923" s="13"/>
      <c r="H1923" s="15" t="str">
        <f>IF(OR(B1923="",SUMPRODUCT(--EXACT('Номенклатура'!$A$6:$A$205,B1923))&lt;&gt;1),"",INDEX('Номенклатура'!$B$6:$B$205,SUMPRODUCT(EXACT('Номенклатура'!$A$6:$A$205,B1923)*(ROW('Номенклатура'!$A$6:$A$205)-5)))&amp;"")</f>
        <v/>
      </c>
      <c r="I1923" s="15" t="str">
        <f>IF(COUNTA(A1923:D1923,G1923)=0,"",IF(NOT(ISNUMBER(A1923)),"Укажите дату",IF(B1923="","Укажите код",IF(NOT(AND(ISTEXT(B1923),LEN(B1923)&gt;0,LEN(B1923)&lt;=30,ISNUMBER(FIND(LEFT(B1923,1),"ABCDEFGHIJKLMNOPQRSTUVWXYZ")),SUMPRODUCT((MID(B1923,{1,2,3,4,5,6,7,8,9,10,11,12,13,14,15,16,17,18,19,20,21,22,23,24,25,26,27,28,29,30},1)&lt;&gt;"")*ISERROR(FIND(MID(B1923,{1,2,3,4,5,6,7,8,9,10,11,12,13,14,15,16,17,18,19,20,21,22,23,24,25,26,27,28,29,30},1),"ABCDEFGHIJKLMNOPQRSTUVWXYZ0123456789-_")))=0,ISERROR(VALUE(B1923)))),"Недопустимый код: только латинские буквы A-Z в верхнем регистре, цифры, - и _; начало с буквы, до 30 символов (например MILK-001)",IF(SUMPRODUCT(--EXACT('Номенклатура'!$A$6:$A$205,B1923))=0,"Код не найден в номенклатуре",IF(SUMPRODUCT(--EXACT('Номенклатура'!$A$6:$A$205,B1923))&gt;1,"Код повторяется в номенклатуре",IF(ISNA(MATCH(C1923,{"Приход","Расход","Списание","Корректировка остатка"},0)),"Выберите тип операции",IF(NOT(ISNUMBER(D1923)),"Укажите количество",IF(D1923=0,"Количество не может быть 0",IF(AND(C1923&lt;&gt;"Корректировка остатка",D1923&lt;0),"Для этого типа количество положительное",IF(NOT(ISNUMBER('Номенклатура'!$C$2)),"Укажите дату начала учёта",IF(A1923&lt;INT('Номенклатура'!$C$2),"Раньше даты начала учёта: НЕ учтено",IF(AND(C1923="Корректировка остатка",TRIM(G1923)=""),"Учтено: добавьте пояснение","ОК")))))))))))))</f>
        <v/>
      </c>
    </row>
    <row r="1924" spans="1:9" x14ac:dyDescent="0.25">
      <c r="A1924" s="16"/>
      <c r="B1924" s="13"/>
      <c r="C1924" s="13"/>
      <c r="D1924" s="14"/>
      <c r="E1924" s="17" t="str">
        <f>IF(OR(B1924="",SUMPRODUCT(--EXACT('Номенклатура'!$A$6:$A$205,B1924))&lt;&gt;1),"",INDEX('Номенклатура'!$D$6:$D$205,SUMPRODUCT(EXACT('Номенклатура'!$A$6:$A$205,B1924)*(ROW('Номенклатура'!$A$6:$A$205)-5)))&amp;"")</f>
        <v/>
      </c>
      <c r="F1924" s="18" t="str">
        <f>IF(OR(I1924="ОК",I1924="Учтено: добавьте пояснение"),IF(C1924="Приход",D1924,IF(C1924="Корректировка остатка",D1924,-D1924)),"")</f>
        <v/>
      </c>
      <c r="G1924" s="13"/>
      <c r="H1924" s="15" t="str">
        <f>IF(OR(B1924="",SUMPRODUCT(--EXACT('Номенклатура'!$A$6:$A$205,B1924))&lt;&gt;1),"",INDEX('Номенклатура'!$B$6:$B$205,SUMPRODUCT(EXACT('Номенклатура'!$A$6:$A$205,B1924)*(ROW('Номенклатура'!$A$6:$A$205)-5)))&amp;"")</f>
        <v/>
      </c>
      <c r="I1924" s="15" t="str">
        <f>IF(COUNTA(A1924:D1924,G1924)=0,"",IF(NOT(ISNUMBER(A1924)),"Укажите дату",IF(B1924="","Укажите код",IF(NOT(AND(ISTEXT(B1924),LEN(B1924)&gt;0,LEN(B1924)&lt;=30,ISNUMBER(FIND(LEFT(B1924,1),"ABCDEFGHIJKLMNOPQRSTUVWXYZ")),SUMPRODUCT((MID(B1924,{1,2,3,4,5,6,7,8,9,10,11,12,13,14,15,16,17,18,19,20,21,22,23,24,25,26,27,28,29,30},1)&lt;&gt;"")*ISERROR(FIND(MID(B1924,{1,2,3,4,5,6,7,8,9,10,11,12,13,14,15,16,17,18,19,20,21,22,23,24,25,26,27,28,29,30},1),"ABCDEFGHIJKLMNOPQRSTUVWXYZ0123456789-_")))=0,ISERROR(VALUE(B1924)))),"Недопустимый код: только латинские буквы A-Z в верхнем регистре, цифры, - и _; начало с буквы, до 30 символов (например MILK-001)",IF(SUMPRODUCT(--EXACT('Номенклатура'!$A$6:$A$205,B1924))=0,"Код не найден в номенклатуре",IF(SUMPRODUCT(--EXACT('Номенклатура'!$A$6:$A$205,B1924))&gt;1,"Код повторяется в номенклатуре",IF(ISNA(MATCH(C1924,{"Приход","Расход","Списание","Корректировка остатка"},0)),"Выберите тип операции",IF(NOT(ISNUMBER(D1924)),"Укажите количество",IF(D1924=0,"Количество не может быть 0",IF(AND(C1924&lt;&gt;"Корректировка остатка",D1924&lt;0),"Для этого типа количество положительное",IF(NOT(ISNUMBER('Номенклатура'!$C$2)),"Укажите дату начала учёта",IF(A1924&lt;INT('Номенклатура'!$C$2),"Раньше даты начала учёта: НЕ учтено",IF(AND(C1924="Корректировка остатка",TRIM(G1924)=""),"Учтено: добавьте пояснение","ОК")))))))))))))</f>
        <v/>
      </c>
    </row>
    <row r="1925" spans="1:9" x14ac:dyDescent="0.25">
      <c r="A1925" s="16"/>
      <c r="B1925" s="13"/>
      <c r="C1925" s="13"/>
      <c r="D1925" s="14"/>
      <c r="E1925" s="17" t="str">
        <f>IF(OR(B1925="",SUMPRODUCT(--EXACT('Номенклатура'!$A$6:$A$205,B1925))&lt;&gt;1),"",INDEX('Номенклатура'!$D$6:$D$205,SUMPRODUCT(EXACT('Номенклатура'!$A$6:$A$205,B1925)*(ROW('Номенклатура'!$A$6:$A$205)-5)))&amp;"")</f>
        <v/>
      </c>
      <c r="F1925" s="18" t="str">
        <f>IF(OR(I1925="ОК",I1925="Учтено: добавьте пояснение"),IF(C1925="Приход",D1925,IF(C1925="Корректировка остатка",D1925,-D1925)),"")</f>
        <v/>
      </c>
      <c r="G1925" s="13"/>
      <c r="H1925" s="15" t="str">
        <f>IF(OR(B1925="",SUMPRODUCT(--EXACT('Номенклатура'!$A$6:$A$205,B1925))&lt;&gt;1),"",INDEX('Номенклатура'!$B$6:$B$205,SUMPRODUCT(EXACT('Номенклатура'!$A$6:$A$205,B1925)*(ROW('Номенклатура'!$A$6:$A$205)-5)))&amp;"")</f>
        <v/>
      </c>
      <c r="I1925" s="15" t="str">
        <f>IF(COUNTA(A1925:D1925,G1925)=0,"",IF(NOT(ISNUMBER(A1925)),"Укажите дату",IF(B1925="","Укажите код",IF(NOT(AND(ISTEXT(B1925),LEN(B1925)&gt;0,LEN(B1925)&lt;=30,ISNUMBER(FIND(LEFT(B1925,1),"ABCDEFGHIJKLMNOPQRSTUVWXYZ")),SUMPRODUCT((MID(B1925,{1,2,3,4,5,6,7,8,9,10,11,12,13,14,15,16,17,18,19,20,21,22,23,24,25,26,27,28,29,30},1)&lt;&gt;"")*ISERROR(FIND(MID(B1925,{1,2,3,4,5,6,7,8,9,10,11,12,13,14,15,16,17,18,19,20,21,22,23,24,25,26,27,28,29,30},1),"ABCDEFGHIJKLMNOPQRSTUVWXYZ0123456789-_")))=0,ISERROR(VALUE(B1925)))),"Недопустимый код: только латинские буквы A-Z в верхнем регистре, цифры, - и _; начало с буквы, до 30 символов (например MILK-001)",IF(SUMPRODUCT(--EXACT('Номенклатура'!$A$6:$A$205,B1925))=0,"Код не найден в номенклатуре",IF(SUMPRODUCT(--EXACT('Номенклатура'!$A$6:$A$205,B1925))&gt;1,"Код повторяется в номенклатуре",IF(ISNA(MATCH(C1925,{"Приход","Расход","Списание","Корректировка остатка"},0)),"Выберите тип операции",IF(NOT(ISNUMBER(D1925)),"Укажите количество",IF(D1925=0,"Количество не может быть 0",IF(AND(C1925&lt;&gt;"Корректировка остатка",D1925&lt;0),"Для этого типа количество положительное",IF(NOT(ISNUMBER('Номенклатура'!$C$2)),"Укажите дату начала учёта",IF(A1925&lt;INT('Номенклатура'!$C$2),"Раньше даты начала учёта: НЕ учтено",IF(AND(C1925="Корректировка остатка",TRIM(G1925)=""),"Учтено: добавьте пояснение","ОК")))))))))))))</f>
        <v/>
      </c>
    </row>
    <row r="1926" spans="1:9" x14ac:dyDescent="0.25">
      <c r="A1926" s="16"/>
      <c r="B1926" s="13"/>
      <c r="C1926" s="13"/>
      <c r="D1926" s="14"/>
      <c r="E1926" s="17" t="str">
        <f>IF(OR(B1926="",SUMPRODUCT(--EXACT('Номенклатура'!$A$6:$A$205,B1926))&lt;&gt;1),"",INDEX('Номенклатура'!$D$6:$D$205,SUMPRODUCT(EXACT('Номенклатура'!$A$6:$A$205,B1926)*(ROW('Номенклатура'!$A$6:$A$205)-5)))&amp;"")</f>
        <v/>
      </c>
      <c r="F1926" s="18" t="str">
        <f>IF(OR(I1926="ОК",I1926="Учтено: добавьте пояснение"),IF(C1926="Приход",D1926,IF(C1926="Корректировка остатка",D1926,-D1926)),"")</f>
        <v/>
      </c>
      <c r="G1926" s="13"/>
      <c r="H1926" s="15" t="str">
        <f>IF(OR(B1926="",SUMPRODUCT(--EXACT('Номенклатура'!$A$6:$A$205,B1926))&lt;&gt;1),"",INDEX('Номенклатура'!$B$6:$B$205,SUMPRODUCT(EXACT('Номенклатура'!$A$6:$A$205,B1926)*(ROW('Номенклатура'!$A$6:$A$205)-5)))&amp;"")</f>
        <v/>
      </c>
      <c r="I1926" s="15" t="str">
        <f>IF(COUNTA(A1926:D1926,G1926)=0,"",IF(NOT(ISNUMBER(A1926)),"Укажите дату",IF(B1926="","Укажите код",IF(NOT(AND(ISTEXT(B1926),LEN(B1926)&gt;0,LEN(B1926)&lt;=30,ISNUMBER(FIND(LEFT(B1926,1),"ABCDEFGHIJKLMNOPQRSTUVWXYZ")),SUMPRODUCT((MID(B1926,{1,2,3,4,5,6,7,8,9,10,11,12,13,14,15,16,17,18,19,20,21,22,23,24,25,26,27,28,29,30},1)&lt;&gt;"")*ISERROR(FIND(MID(B1926,{1,2,3,4,5,6,7,8,9,10,11,12,13,14,15,16,17,18,19,20,21,22,23,24,25,26,27,28,29,30},1),"ABCDEFGHIJKLMNOPQRSTUVWXYZ0123456789-_")))=0,ISERROR(VALUE(B1926)))),"Недопустимый код: только латинские буквы A-Z в верхнем регистре, цифры, - и _; начало с буквы, до 30 символов (например MILK-001)",IF(SUMPRODUCT(--EXACT('Номенклатура'!$A$6:$A$205,B1926))=0,"Код не найден в номенклатуре",IF(SUMPRODUCT(--EXACT('Номенклатура'!$A$6:$A$205,B1926))&gt;1,"Код повторяется в номенклатуре",IF(ISNA(MATCH(C1926,{"Приход","Расход","Списание","Корректировка остатка"},0)),"Выберите тип операции",IF(NOT(ISNUMBER(D1926)),"Укажите количество",IF(D1926=0,"Количество не может быть 0",IF(AND(C1926&lt;&gt;"Корректировка остатка",D1926&lt;0),"Для этого типа количество положительное",IF(NOT(ISNUMBER('Номенклатура'!$C$2)),"Укажите дату начала учёта",IF(A1926&lt;INT('Номенклатура'!$C$2),"Раньше даты начала учёта: НЕ учтено",IF(AND(C1926="Корректировка остатка",TRIM(G1926)=""),"Учтено: добавьте пояснение","ОК")))))))))))))</f>
        <v/>
      </c>
    </row>
    <row r="1927" spans="1:9" x14ac:dyDescent="0.25">
      <c r="A1927" s="16"/>
      <c r="B1927" s="13"/>
      <c r="C1927" s="13"/>
      <c r="D1927" s="14"/>
      <c r="E1927" s="17" t="str">
        <f>IF(OR(B1927="",SUMPRODUCT(--EXACT('Номенклатура'!$A$6:$A$205,B1927))&lt;&gt;1),"",INDEX('Номенклатура'!$D$6:$D$205,SUMPRODUCT(EXACT('Номенклатура'!$A$6:$A$205,B1927)*(ROW('Номенклатура'!$A$6:$A$205)-5)))&amp;"")</f>
        <v/>
      </c>
      <c r="F1927" s="18" t="str">
        <f>IF(OR(I1927="ОК",I1927="Учтено: добавьте пояснение"),IF(C1927="Приход",D1927,IF(C1927="Корректировка остатка",D1927,-D1927)),"")</f>
        <v/>
      </c>
      <c r="G1927" s="13"/>
      <c r="H1927" s="15" t="str">
        <f>IF(OR(B1927="",SUMPRODUCT(--EXACT('Номенклатура'!$A$6:$A$205,B1927))&lt;&gt;1),"",INDEX('Номенклатура'!$B$6:$B$205,SUMPRODUCT(EXACT('Номенклатура'!$A$6:$A$205,B1927)*(ROW('Номенклатура'!$A$6:$A$205)-5)))&amp;"")</f>
        <v/>
      </c>
      <c r="I1927" s="15" t="str">
        <f>IF(COUNTA(A1927:D1927,G1927)=0,"",IF(NOT(ISNUMBER(A1927)),"Укажите дату",IF(B1927="","Укажите код",IF(NOT(AND(ISTEXT(B1927),LEN(B1927)&gt;0,LEN(B1927)&lt;=30,ISNUMBER(FIND(LEFT(B1927,1),"ABCDEFGHIJKLMNOPQRSTUVWXYZ")),SUMPRODUCT((MID(B1927,{1,2,3,4,5,6,7,8,9,10,11,12,13,14,15,16,17,18,19,20,21,22,23,24,25,26,27,28,29,30},1)&lt;&gt;"")*ISERROR(FIND(MID(B1927,{1,2,3,4,5,6,7,8,9,10,11,12,13,14,15,16,17,18,19,20,21,22,23,24,25,26,27,28,29,30},1),"ABCDEFGHIJKLMNOPQRSTUVWXYZ0123456789-_")))=0,ISERROR(VALUE(B1927)))),"Недопустимый код: только латинские буквы A-Z в верхнем регистре, цифры, - и _; начало с буквы, до 30 символов (например MILK-001)",IF(SUMPRODUCT(--EXACT('Номенклатура'!$A$6:$A$205,B1927))=0,"Код не найден в номенклатуре",IF(SUMPRODUCT(--EXACT('Номенклатура'!$A$6:$A$205,B1927))&gt;1,"Код повторяется в номенклатуре",IF(ISNA(MATCH(C1927,{"Приход","Расход","Списание","Корректировка остатка"},0)),"Выберите тип операции",IF(NOT(ISNUMBER(D1927)),"Укажите количество",IF(D1927=0,"Количество не может быть 0",IF(AND(C1927&lt;&gt;"Корректировка остатка",D1927&lt;0),"Для этого типа количество положительное",IF(NOT(ISNUMBER('Номенклатура'!$C$2)),"Укажите дату начала учёта",IF(A1927&lt;INT('Номенклатура'!$C$2),"Раньше даты начала учёта: НЕ учтено",IF(AND(C1927="Корректировка остатка",TRIM(G1927)=""),"Учтено: добавьте пояснение","ОК")))))))))))))</f>
        <v/>
      </c>
    </row>
    <row r="1928" spans="1:9" x14ac:dyDescent="0.25">
      <c r="A1928" s="16"/>
      <c r="B1928" s="13"/>
      <c r="C1928" s="13"/>
      <c r="D1928" s="14"/>
      <c r="E1928" s="17" t="str">
        <f>IF(OR(B1928="",SUMPRODUCT(--EXACT('Номенклатура'!$A$6:$A$205,B1928))&lt;&gt;1),"",INDEX('Номенклатура'!$D$6:$D$205,SUMPRODUCT(EXACT('Номенклатура'!$A$6:$A$205,B1928)*(ROW('Номенклатура'!$A$6:$A$205)-5)))&amp;"")</f>
        <v/>
      </c>
      <c r="F1928" s="18" t="str">
        <f>IF(OR(I1928="ОК",I1928="Учтено: добавьте пояснение"),IF(C1928="Приход",D1928,IF(C1928="Корректировка остатка",D1928,-D1928)),"")</f>
        <v/>
      </c>
      <c r="G1928" s="13"/>
      <c r="H1928" s="15" t="str">
        <f>IF(OR(B1928="",SUMPRODUCT(--EXACT('Номенклатура'!$A$6:$A$205,B1928))&lt;&gt;1),"",INDEX('Номенклатура'!$B$6:$B$205,SUMPRODUCT(EXACT('Номенклатура'!$A$6:$A$205,B1928)*(ROW('Номенклатура'!$A$6:$A$205)-5)))&amp;"")</f>
        <v/>
      </c>
      <c r="I1928" s="15" t="str">
        <f>IF(COUNTA(A1928:D1928,G1928)=0,"",IF(NOT(ISNUMBER(A1928)),"Укажите дату",IF(B1928="","Укажите код",IF(NOT(AND(ISTEXT(B1928),LEN(B1928)&gt;0,LEN(B1928)&lt;=30,ISNUMBER(FIND(LEFT(B1928,1),"ABCDEFGHIJKLMNOPQRSTUVWXYZ")),SUMPRODUCT((MID(B1928,{1,2,3,4,5,6,7,8,9,10,11,12,13,14,15,16,17,18,19,20,21,22,23,24,25,26,27,28,29,30},1)&lt;&gt;"")*ISERROR(FIND(MID(B1928,{1,2,3,4,5,6,7,8,9,10,11,12,13,14,15,16,17,18,19,20,21,22,23,24,25,26,27,28,29,30},1),"ABCDEFGHIJKLMNOPQRSTUVWXYZ0123456789-_")))=0,ISERROR(VALUE(B1928)))),"Недопустимый код: только латинские буквы A-Z в верхнем регистре, цифры, - и _; начало с буквы, до 30 символов (например MILK-001)",IF(SUMPRODUCT(--EXACT('Номенклатура'!$A$6:$A$205,B1928))=0,"Код не найден в номенклатуре",IF(SUMPRODUCT(--EXACT('Номенклатура'!$A$6:$A$205,B1928))&gt;1,"Код повторяется в номенклатуре",IF(ISNA(MATCH(C1928,{"Приход","Расход","Списание","Корректировка остатка"},0)),"Выберите тип операции",IF(NOT(ISNUMBER(D1928)),"Укажите количество",IF(D1928=0,"Количество не может быть 0",IF(AND(C1928&lt;&gt;"Корректировка остатка",D1928&lt;0),"Для этого типа количество положительное",IF(NOT(ISNUMBER('Номенклатура'!$C$2)),"Укажите дату начала учёта",IF(A1928&lt;INT('Номенклатура'!$C$2),"Раньше даты начала учёта: НЕ учтено",IF(AND(C1928="Корректировка остатка",TRIM(G1928)=""),"Учтено: добавьте пояснение","ОК")))))))))))))</f>
        <v/>
      </c>
    </row>
    <row r="1929" spans="1:9" x14ac:dyDescent="0.25">
      <c r="A1929" s="16"/>
      <c r="B1929" s="13"/>
      <c r="C1929" s="13"/>
      <c r="D1929" s="14"/>
      <c r="E1929" s="17" t="str">
        <f>IF(OR(B1929="",SUMPRODUCT(--EXACT('Номенклатура'!$A$6:$A$205,B1929))&lt;&gt;1),"",INDEX('Номенклатура'!$D$6:$D$205,SUMPRODUCT(EXACT('Номенклатура'!$A$6:$A$205,B1929)*(ROW('Номенклатура'!$A$6:$A$205)-5)))&amp;"")</f>
        <v/>
      </c>
      <c r="F1929" s="18" t="str">
        <f>IF(OR(I1929="ОК",I1929="Учтено: добавьте пояснение"),IF(C1929="Приход",D1929,IF(C1929="Корректировка остатка",D1929,-D1929)),"")</f>
        <v/>
      </c>
      <c r="G1929" s="13"/>
      <c r="H1929" s="15" t="str">
        <f>IF(OR(B1929="",SUMPRODUCT(--EXACT('Номенклатура'!$A$6:$A$205,B1929))&lt;&gt;1),"",INDEX('Номенклатура'!$B$6:$B$205,SUMPRODUCT(EXACT('Номенклатура'!$A$6:$A$205,B1929)*(ROW('Номенклатура'!$A$6:$A$205)-5)))&amp;"")</f>
        <v/>
      </c>
      <c r="I1929" s="15" t="str">
        <f>IF(COUNTA(A1929:D1929,G1929)=0,"",IF(NOT(ISNUMBER(A1929)),"Укажите дату",IF(B1929="","Укажите код",IF(NOT(AND(ISTEXT(B1929),LEN(B1929)&gt;0,LEN(B1929)&lt;=30,ISNUMBER(FIND(LEFT(B1929,1),"ABCDEFGHIJKLMNOPQRSTUVWXYZ")),SUMPRODUCT((MID(B1929,{1,2,3,4,5,6,7,8,9,10,11,12,13,14,15,16,17,18,19,20,21,22,23,24,25,26,27,28,29,30},1)&lt;&gt;"")*ISERROR(FIND(MID(B1929,{1,2,3,4,5,6,7,8,9,10,11,12,13,14,15,16,17,18,19,20,21,22,23,24,25,26,27,28,29,30},1),"ABCDEFGHIJKLMNOPQRSTUVWXYZ0123456789-_")))=0,ISERROR(VALUE(B1929)))),"Недопустимый код: только латинские буквы A-Z в верхнем регистре, цифры, - и _; начало с буквы, до 30 символов (например MILK-001)",IF(SUMPRODUCT(--EXACT('Номенклатура'!$A$6:$A$205,B1929))=0,"Код не найден в номенклатуре",IF(SUMPRODUCT(--EXACT('Номенклатура'!$A$6:$A$205,B1929))&gt;1,"Код повторяется в номенклатуре",IF(ISNA(MATCH(C1929,{"Приход","Расход","Списание","Корректировка остатка"},0)),"Выберите тип операции",IF(NOT(ISNUMBER(D1929)),"Укажите количество",IF(D1929=0,"Количество не может быть 0",IF(AND(C1929&lt;&gt;"Корректировка остатка",D1929&lt;0),"Для этого типа количество положительное",IF(NOT(ISNUMBER('Номенклатура'!$C$2)),"Укажите дату начала учёта",IF(A1929&lt;INT('Номенклатура'!$C$2),"Раньше даты начала учёта: НЕ учтено",IF(AND(C1929="Корректировка остатка",TRIM(G1929)=""),"Учтено: добавьте пояснение","ОК")))))))))))))</f>
        <v/>
      </c>
    </row>
    <row r="1930" spans="1:9" x14ac:dyDescent="0.25">
      <c r="A1930" s="16"/>
      <c r="B1930" s="13"/>
      <c r="C1930" s="13"/>
      <c r="D1930" s="14"/>
      <c r="E1930" s="17" t="str">
        <f>IF(OR(B1930="",SUMPRODUCT(--EXACT('Номенклатура'!$A$6:$A$205,B1930))&lt;&gt;1),"",INDEX('Номенклатура'!$D$6:$D$205,SUMPRODUCT(EXACT('Номенклатура'!$A$6:$A$205,B1930)*(ROW('Номенклатура'!$A$6:$A$205)-5)))&amp;"")</f>
        <v/>
      </c>
      <c r="F1930" s="18" t="str">
        <f>IF(OR(I1930="ОК",I1930="Учтено: добавьте пояснение"),IF(C1930="Приход",D1930,IF(C1930="Корректировка остатка",D1930,-D1930)),"")</f>
        <v/>
      </c>
      <c r="G1930" s="13"/>
      <c r="H1930" s="15" t="str">
        <f>IF(OR(B1930="",SUMPRODUCT(--EXACT('Номенклатура'!$A$6:$A$205,B1930))&lt;&gt;1),"",INDEX('Номенклатура'!$B$6:$B$205,SUMPRODUCT(EXACT('Номенклатура'!$A$6:$A$205,B1930)*(ROW('Номенклатура'!$A$6:$A$205)-5)))&amp;"")</f>
        <v/>
      </c>
      <c r="I1930" s="15" t="str">
        <f>IF(COUNTA(A1930:D1930,G1930)=0,"",IF(NOT(ISNUMBER(A1930)),"Укажите дату",IF(B1930="","Укажите код",IF(NOT(AND(ISTEXT(B1930),LEN(B1930)&gt;0,LEN(B1930)&lt;=30,ISNUMBER(FIND(LEFT(B1930,1),"ABCDEFGHIJKLMNOPQRSTUVWXYZ")),SUMPRODUCT((MID(B1930,{1,2,3,4,5,6,7,8,9,10,11,12,13,14,15,16,17,18,19,20,21,22,23,24,25,26,27,28,29,30},1)&lt;&gt;"")*ISERROR(FIND(MID(B1930,{1,2,3,4,5,6,7,8,9,10,11,12,13,14,15,16,17,18,19,20,21,22,23,24,25,26,27,28,29,30},1),"ABCDEFGHIJKLMNOPQRSTUVWXYZ0123456789-_")))=0,ISERROR(VALUE(B1930)))),"Недопустимый код: только латинские буквы A-Z в верхнем регистре, цифры, - и _; начало с буквы, до 30 символов (например MILK-001)",IF(SUMPRODUCT(--EXACT('Номенклатура'!$A$6:$A$205,B1930))=0,"Код не найден в номенклатуре",IF(SUMPRODUCT(--EXACT('Номенклатура'!$A$6:$A$205,B1930))&gt;1,"Код повторяется в номенклатуре",IF(ISNA(MATCH(C1930,{"Приход","Расход","Списание","Корректировка остатка"},0)),"Выберите тип операции",IF(NOT(ISNUMBER(D1930)),"Укажите количество",IF(D1930=0,"Количество не может быть 0",IF(AND(C1930&lt;&gt;"Корректировка остатка",D1930&lt;0),"Для этого типа количество положительное",IF(NOT(ISNUMBER('Номенклатура'!$C$2)),"Укажите дату начала учёта",IF(A1930&lt;INT('Номенклатура'!$C$2),"Раньше даты начала учёта: НЕ учтено",IF(AND(C1930="Корректировка остатка",TRIM(G1930)=""),"Учтено: добавьте пояснение","ОК")))))))))))))</f>
        <v/>
      </c>
    </row>
    <row r="1931" spans="1:9" x14ac:dyDescent="0.25">
      <c r="A1931" s="16"/>
      <c r="B1931" s="13"/>
      <c r="C1931" s="13"/>
      <c r="D1931" s="14"/>
      <c r="E1931" s="17" t="str">
        <f>IF(OR(B1931="",SUMPRODUCT(--EXACT('Номенклатура'!$A$6:$A$205,B1931))&lt;&gt;1),"",INDEX('Номенклатура'!$D$6:$D$205,SUMPRODUCT(EXACT('Номенклатура'!$A$6:$A$205,B1931)*(ROW('Номенклатура'!$A$6:$A$205)-5)))&amp;"")</f>
        <v/>
      </c>
      <c r="F1931" s="18" t="str">
        <f>IF(OR(I1931="ОК",I1931="Учтено: добавьте пояснение"),IF(C1931="Приход",D1931,IF(C1931="Корректировка остатка",D1931,-D1931)),"")</f>
        <v/>
      </c>
      <c r="G1931" s="13"/>
      <c r="H1931" s="15" t="str">
        <f>IF(OR(B1931="",SUMPRODUCT(--EXACT('Номенклатура'!$A$6:$A$205,B1931))&lt;&gt;1),"",INDEX('Номенклатура'!$B$6:$B$205,SUMPRODUCT(EXACT('Номенклатура'!$A$6:$A$205,B1931)*(ROW('Номенклатура'!$A$6:$A$205)-5)))&amp;"")</f>
        <v/>
      </c>
      <c r="I1931" s="15" t="str">
        <f>IF(COUNTA(A1931:D1931,G1931)=0,"",IF(NOT(ISNUMBER(A1931)),"Укажите дату",IF(B1931="","Укажите код",IF(NOT(AND(ISTEXT(B1931),LEN(B1931)&gt;0,LEN(B1931)&lt;=30,ISNUMBER(FIND(LEFT(B1931,1),"ABCDEFGHIJKLMNOPQRSTUVWXYZ")),SUMPRODUCT((MID(B1931,{1,2,3,4,5,6,7,8,9,10,11,12,13,14,15,16,17,18,19,20,21,22,23,24,25,26,27,28,29,30},1)&lt;&gt;"")*ISERROR(FIND(MID(B1931,{1,2,3,4,5,6,7,8,9,10,11,12,13,14,15,16,17,18,19,20,21,22,23,24,25,26,27,28,29,30},1),"ABCDEFGHIJKLMNOPQRSTUVWXYZ0123456789-_")))=0,ISERROR(VALUE(B1931)))),"Недопустимый код: только латинские буквы A-Z в верхнем регистре, цифры, - и _; начало с буквы, до 30 символов (например MILK-001)",IF(SUMPRODUCT(--EXACT('Номенклатура'!$A$6:$A$205,B1931))=0,"Код не найден в номенклатуре",IF(SUMPRODUCT(--EXACT('Номенклатура'!$A$6:$A$205,B1931))&gt;1,"Код повторяется в номенклатуре",IF(ISNA(MATCH(C1931,{"Приход","Расход","Списание","Корректировка остатка"},0)),"Выберите тип операции",IF(NOT(ISNUMBER(D1931)),"Укажите количество",IF(D1931=0,"Количество не может быть 0",IF(AND(C1931&lt;&gt;"Корректировка остатка",D1931&lt;0),"Для этого типа количество положительное",IF(NOT(ISNUMBER('Номенклатура'!$C$2)),"Укажите дату начала учёта",IF(A1931&lt;INT('Номенклатура'!$C$2),"Раньше даты начала учёта: НЕ учтено",IF(AND(C1931="Корректировка остатка",TRIM(G1931)=""),"Учтено: добавьте пояснение","ОК")))))))))))))</f>
        <v/>
      </c>
    </row>
    <row r="1932" spans="1:9" x14ac:dyDescent="0.25">
      <c r="A1932" s="16"/>
      <c r="B1932" s="13"/>
      <c r="C1932" s="13"/>
      <c r="D1932" s="14"/>
      <c r="E1932" s="17" t="str">
        <f>IF(OR(B1932="",SUMPRODUCT(--EXACT('Номенклатура'!$A$6:$A$205,B1932))&lt;&gt;1),"",INDEX('Номенклатура'!$D$6:$D$205,SUMPRODUCT(EXACT('Номенклатура'!$A$6:$A$205,B1932)*(ROW('Номенклатура'!$A$6:$A$205)-5)))&amp;"")</f>
        <v/>
      </c>
      <c r="F1932" s="18" t="str">
        <f>IF(OR(I1932="ОК",I1932="Учтено: добавьте пояснение"),IF(C1932="Приход",D1932,IF(C1932="Корректировка остатка",D1932,-D1932)),"")</f>
        <v/>
      </c>
      <c r="G1932" s="13"/>
      <c r="H1932" s="15" t="str">
        <f>IF(OR(B1932="",SUMPRODUCT(--EXACT('Номенклатура'!$A$6:$A$205,B1932))&lt;&gt;1),"",INDEX('Номенклатура'!$B$6:$B$205,SUMPRODUCT(EXACT('Номенклатура'!$A$6:$A$205,B1932)*(ROW('Номенклатура'!$A$6:$A$205)-5)))&amp;"")</f>
        <v/>
      </c>
      <c r="I1932" s="15" t="str">
        <f>IF(COUNTA(A1932:D1932,G1932)=0,"",IF(NOT(ISNUMBER(A1932)),"Укажите дату",IF(B1932="","Укажите код",IF(NOT(AND(ISTEXT(B1932),LEN(B1932)&gt;0,LEN(B1932)&lt;=30,ISNUMBER(FIND(LEFT(B1932,1),"ABCDEFGHIJKLMNOPQRSTUVWXYZ")),SUMPRODUCT((MID(B1932,{1,2,3,4,5,6,7,8,9,10,11,12,13,14,15,16,17,18,19,20,21,22,23,24,25,26,27,28,29,30},1)&lt;&gt;"")*ISERROR(FIND(MID(B1932,{1,2,3,4,5,6,7,8,9,10,11,12,13,14,15,16,17,18,19,20,21,22,23,24,25,26,27,28,29,30},1),"ABCDEFGHIJKLMNOPQRSTUVWXYZ0123456789-_")))=0,ISERROR(VALUE(B1932)))),"Недопустимый код: только латинские буквы A-Z в верхнем регистре, цифры, - и _; начало с буквы, до 30 символов (например MILK-001)",IF(SUMPRODUCT(--EXACT('Номенклатура'!$A$6:$A$205,B1932))=0,"Код не найден в номенклатуре",IF(SUMPRODUCT(--EXACT('Номенклатура'!$A$6:$A$205,B1932))&gt;1,"Код повторяется в номенклатуре",IF(ISNA(MATCH(C1932,{"Приход","Расход","Списание","Корректировка остатка"},0)),"Выберите тип операции",IF(NOT(ISNUMBER(D1932)),"Укажите количество",IF(D1932=0,"Количество не может быть 0",IF(AND(C1932&lt;&gt;"Корректировка остатка",D1932&lt;0),"Для этого типа количество положительное",IF(NOT(ISNUMBER('Номенклатура'!$C$2)),"Укажите дату начала учёта",IF(A1932&lt;INT('Номенклатура'!$C$2),"Раньше даты начала учёта: НЕ учтено",IF(AND(C1932="Корректировка остатка",TRIM(G1932)=""),"Учтено: добавьте пояснение","ОК")))))))))))))</f>
        <v/>
      </c>
    </row>
    <row r="1933" spans="1:9" x14ac:dyDescent="0.25">
      <c r="A1933" s="16"/>
      <c r="B1933" s="13"/>
      <c r="C1933" s="13"/>
      <c r="D1933" s="14"/>
      <c r="E1933" s="17" t="str">
        <f>IF(OR(B1933="",SUMPRODUCT(--EXACT('Номенклатура'!$A$6:$A$205,B1933))&lt;&gt;1),"",INDEX('Номенклатура'!$D$6:$D$205,SUMPRODUCT(EXACT('Номенклатура'!$A$6:$A$205,B1933)*(ROW('Номенклатура'!$A$6:$A$205)-5)))&amp;"")</f>
        <v/>
      </c>
      <c r="F1933" s="18" t="str">
        <f>IF(OR(I1933="ОК",I1933="Учтено: добавьте пояснение"),IF(C1933="Приход",D1933,IF(C1933="Корректировка остатка",D1933,-D1933)),"")</f>
        <v/>
      </c>
      <c r="G1933" s="13"/>
      <c r="H1933" s="15" t="str">
        <f>IF(OR(B1933="",SUMPRODUCT(--EXACT('Номенклатура'!$A$6:$A$205,B1933))&lt;&gt;1),"",INDEX('Номенклатура'!$B$6:$B$205,SUMPRODUCT(EXACT('Номенклатура'!$A$6:$A$205,B1933)*(ROW('Номенклатура'!$A$6:$A$205)-5)))&amp;"")</f>
        <v/>
      </c>
      <c r="I1933" s="15" t="str">
        <f>IF(COUNTA(A1933:D1933,G1933)=0,"",IF(NOT(ISNUMBER(A1933)),"Укажите дату",IF(B1933="","Укажите код",IF(NOT(AND(ISTEXT(B1933),LEN(B1933)&gt;0,LEN(B1933)&lt;=30,ISNUMBER(FIND(LEFT(B1933,1),"ABCDEFGHIJKLMNOPQRSTUVWXYZ")),SUMPRODUCT((MID(B1933,{1,2,3,4,5,6,7,8,9,10,11,12,13,14,15,16,17,18,19,20,21,22,23,24,25,26,27,28,29,30},1)&lt;&gt;"")*ISERROR(FIND(MID(B1933,{1,2,3,4,5,6,7,8,9,10,11,12,13,14,15,16,17,18,19,20,21,22,23,24,25,26,27,28,29,30},1),"ABCDEFGHIJKLMNOPQRSTUVWXYZ0123456789-_")))=0,ISERROR(VALUE(B1933)))),"Недопустимый код: только латинские буквы A-Z в верхнем регистре, цифры, - и _; начало с буквы, до 30 символов (например MILK-001)",IF(SUMPRODUCT(--EXACT('Номенклатура'!$A$6:$A$205,B1933))=0,"Код не найден в номенклатуре",IF(SUMPRODUCT(--EXACT('Номенклатура'!$A$6:$A$205,B1933))&gt;1,"Код повторяется в номенклатуре",IF(ISNA(MATCH(C1933,{"Приход","Расход","Списание","Корректировка остатка"},0)),"Выберите тип операции",IF(NOT(ISNUMBER(D1933)),"Укажите количество",IF(D1933=0,"Количество не может быть 0",IF(AND(C1933&lt;&gt;"Корректировка остатка",D1933&lt;0),"Для этого типа количество положительное",IF(NOT(ISNUMBER('Номенклатура'!$C$2)),"Укажите дату начала учёта",IF(A1933&lt;INT('Номенклатура'!$C$2),"Раньше даты начала учёта: НЕ учтено",IF(AND(C1933="Корректировка остатка",TRIM(G1933)=""),"Учтено: добавьте пояснение","ОК")))))))))))))</f>
        <v/>
      </c>
    </row>
    <row r="1934" spans="1:9" x14ac:dyDescent="0.25">
      <c r="A1934" s="16"/>
      <c r="B1934" s="13"/>
      <c r="C1934" s="13"/>
      <c r="D1934" s="14"/>
      <c r="E1934" s="17" t="str">
        <f>IF(OR(B1934="",SUMPRODUCT(--EXACT('Номенклатура'!$A$6:$A$205,B1934))&lt;&gt;1),"",INDEX('Номенклатура'!$D$6:$D$205,SUMPRODUCT(EXACT('Номенклатура'!$A$6:$A$205,B1934)*(ROW('Номенклатура'!$A$6:$A$205)-5)))&amp;"")</f>
        <v/>
      </c>
      <c r="F1934" s="18" t="str">
        <f>IF(OR(I1934="ОК",I1934="Учтено: добавьте пояснение"),IF(C1934="Приход",D1934,IF(C1934="Корректировка остатка",D1934,-D1934)),"")</f>
        <v/>
      </c>
      <c r="G1934" s="13"/>
      <c r="H1934" s="15" t="str">
        <f>IF(OR(B1934="",SUMPRODUCT(--EXACT('Номенклатура'!$A$6:$A$205,B1934))&lt;&gt;1),"",INDEX('Номенклатура'!$B$6:$B$205,SUMPRODUCT(EXACT('Номенклатура'!$A$6:$A$205,B1934)*(ROW('Номенклатура'!$A$6:$A$205)-5)))&amp;"")</f>
        <v/>
      </c>
      <c r="I1934" s="15" t="str">
        <f>IF(COUNTA(A1934:D1934,G1934)=0,"",IF(NOT(ISNUMBER(A1934)),"Укажите дату",IF(B1934="","Укажите код",IF(NOT(AND(ISTEXT(B1934),LEN(B1934)&gt;0,LEN(B1934)&lt;=30,ISNUMBER(FIND(LEFT(B1934,1),"ABCDEFGHIJKLMNOPQRSTUVWXYZ")),SUMPRODUCT((MID(B1934,{1,2,3,4,5,6,7,8,9,10,11,12,13,14,15,16,17,18,19,20,21,22,23,24,25,26,27,28,29,30},1)&lt;&gt;"")*ISERROR(FIND(MID(B1934,{1,2,3,4,5,6,7,8,9,10,11,12,13,14,15,16,17,18,19,20,21,22,23,24,25,26,27,28,29,30},1),"ABCDEFGHIJKLMNOPQRSTUVWXYZ0123456789-_")))=0,ISERROR(VALUE(B1934)))),"Недопустимый код: только латинские буквы A-Z в верхнем регистре, цифры, - и _; начало с буквы, до 30 символов (например MILK-001)",IF(SUMPRODUCT(--EXACT('Номенклатура'!$A$6:$A$205,B1934))=0,"Код не найден в номенклатуре",IF(SUMPRODUCT(--EXACT('Номенклатура'!$A$6:$A$205,B1934))&gt;1,"Код повторяется в номенклатуре",IF(ISNA(MATCH(C1934,{"Приход","Расход","Списание","Корректировка остатка"},0)),"Выберите тип операции",IF(NOT(ISNUMBER(D1934)),"Укажите количество",IF(D1934=0,"Количество не может быть 0",IF(AND(C1934&lt;&gt;"Корректировка остатка",D1934&lt;0),"Для этого типа количество положительное",IF(NOT(ISNUMBER('Номенклатура'!$C$2)),"Укажите дату начала учёта",IF(A1934&lt;INT('Номенклатура'!$C$2),"Раньше даты начала учёта: НЕ учтено",IF(AND(C1934="Корректировка остатка",TRIM(G1934)=""),"Учтено: добавьте пояснение","ОК")))))))))))))</f>
        <v/>
      </c>
    </row>
    <row r="1935" spans="1:9" x14ac:dyDescent="0.25">
      <c r="A1935" s="16"/>
      <c r="B1935" s="13"/>
      <c r="C1935" s="13"/>
      <c r="D1935" s="14"/>
      <c r="E1935" s="17" t="str">
        <f>IF(OR(B1935="",SUMPRODUCT(--EXACT('Номенклатура'!$A$6:$A$205,B1935))&lt;&gt;1),"",INDEX('Номенклатура'!$D$6:$D$205,SUMPRODUCT(EXACT('Номенклатура'!$A$6:$A$205,B1935)*(ROW('Номенклатура'!$A$6:$A$205)-5)))&amp;"")</f>
        <v/>
      </c>
      <c r="F1935" s="18" t="str">
        <f>IF(OR(I1935="ОК",I1935="Учтено: добавьте пояснение"),IF(C1935="Приход",D1935,IF(C1935="Корректировка остатка",D1935,-D1935)),"")</f>
        <v/>
      </c>
      <c r="G1935" s="13"/>
      <c r="H1935" s="15" t="str">
        <f>IF(OR(B1935="",SUMPRODUCT(--EXACT('Номенклатура'!$A$6:$A$205,B1935))&lt;&gt;1),"",INDEX('Номенклатура'!$B$6:$B$205,SUMPRODUCT(EXACT('Номенклатура'!$A$6:$A$205,B1935)*(ROW('Номенклатура'!$A$6:$A$205)-5)))&amp;"")</f>
        <v/>
      </c>
      <c r="I1935" s="15" t="str">
        <f>IF(COUNTA(A1935:D1935,G1935)=0,"",IF(NOT(ISNUMBER(A1935)),"Укажите дату",IF(B1935="","Укажите код",IF(NOT(AND(ISTEXT(B1935),LEN(B1935)&gt;0,LEN(B1935)&lt;=30,ISNUMBER(FIND(LEFT(B1935,1),"ABCDEFGHIJKLMNOPQRSTUVWXYZ")),SUMPRODUCT((MID(B1935,{1,2,3,4,5,6,7,8,9,10,11,12,13,14,15,16,17,18,19,20,21,22,23,24,25,26,27,28,29,30},1)&lt;&gt;"")*ISERROR(FIND(MID(B1935,{1,2,3,4,5,6,7,8,9,10,11,12,13,14,15,16,17,18,19,20,21,22,23,24,25,26,27,28,29,30},1),"ABCDEFGHIJKLMNOPQRSTUVWXYZ0123456789-_")))=0,ISERROR(VALUE(B1935)))),"Недопустимый код: только латинские буквы A-Z в верхнем регистре, цифры, - и _; начало с буквы, до 30 символов (например MILK-001)",IF(SUMPRODUCT(--EXACT('Номенклатура'!$A$6:$A$205,B1935))=0,"Код не найден в номенклатуре",IF(SUMPRODUCT(--EXACT('Номенклатура'!$A$6:$A$205,B1935))&gt;1,"Код повторяется в номенклатуре",IF(ISNA(MATCH(C1935,{"Приход","Расход","Списание","Корректировка остатка"},0)),"Выберите тип операции",IF(NOT(ISNUMBER(D1935)),"Укажите количество",IF(D1935=0,"Количество не может быть 0",IF(AND(C1935&lt;&gt;"Корректировка остатка",D1935&lt;0),"Для этого типа количество положительное",IF(NOT(ISNUMBER('Номенклатура'!$C$2)),"Укажите дату начала учёта",IF(A1935&lt;INT('Номенклатура'!$C$2),"Раньше даты начала учёта: НЕ учтено",IF(AND(C1935="Корректировка остатка",TRIM(G1935)=""),"Учтено: добавьте пояснение","ОК")))))))))))))</f>
        <v/>
      </c>
    </row>
    <row r="1936" spans="1:9" x14ac:dyDescent="0.25">
      <c r="A1936" s="16"/>
      <c r="B1936" s="13"/>
      <c r="C1936" s="13"/>
      <c r="D1936" s="14"/>
      <c r="E1936" s="17" t="str">
        <f>IF(OR(B1936="",SUMPRODUCT(--EXACT('Номенклатура'!$A$6:$A$205,B1936))&lt;&gt;1),"",INDEX('Номенклатура'!$D$6:$D$205,SUMPRODUCT(EXACT('Номенклатура'!$A$6:$A$205,B1936)*(ROW('Номенклатура'!$A$6:$A$205)-5)))&amp;"")</f>
        <v/>
      </c>
      <c r="F1936" s="18" t="str">
        <f>IF(OR(I1936="ОК",I1936="Учтено: добавьте пояснение"),IF(C1936="Приход",D1936,IF(C1936="Корректировка остатка",D1936,-D1936)),"")</f>
        <v/>
      </c>
      <c r="G1936" s="13"/>
      <c r="H1936" s="15" t="str">
        <f>IF(OR(B1936="",SUMPRODUCT(--EXACT('Номенклатура'!$A$6:$A$205,B1936))&lt;&gt;1),"",INDEX('Номенклатура'!$B$6:$B$205,SUMPRODUCT(EXACT('Номенклатура'!$A$6:$A$205,B1936)*(ROW('Номенклатура'!$A$6:$A$205)-5)))&amp;"")</f>
        <v/>
      </c>
      <c r="I1936" s="15" t="str">
        <f>IF(COUNTA(A1936:D1936,G1936)=0,"",IF(NOT(ISNUMBER(A1936)),"Укажите дату",IF(B1936="","Укажите код",IF(NOT(AND(ISTEXT(B1936),LEN(B1936)&gt;0,LEN(B1936)&lt;=30,ISNUMBER(FIND(LEFT(B1936,1),"ABCDEFGHIJKLMNOPQRSTUVWXYZ")),SUMPRODUCT((MID(B1936,{1,2,3,4,5,6,7,8,9,10,11,12,13,14,15,16,17,18,19,20,21,22,23,24,25,26,27,28,29,30},1)&lt;&gt;"")*ISERROR(FIND(MID(B1936,{1,2,3,4,5,6,7,8,9,10,11,12,13,14,15,16,17,18,19,20,21,22,23,24,25,26,27,28,29,30},1),"ABCDEFGHIJKLMNOPQRSTUVWXYZ0123456789-_")))=0,ISERROR(VALUE(B1936)))),"Недопустимый код: только латинские буквы A-Z в верхнем регистре, цифры, - и _; начало с буквы, до 30 символов (например MILK-001)",IF(SUMPRODUCT(--EXACT('Номенклатура'!$A$6:$A$205,B1936))=0,"Код не найден в номенклатуре",IF(SUMPRODUCT(--EXACT('Номенклатура'!$A$6:$A$205,B1936))&gt;1,"Код повторяется в номенклатуре",IF(ISNA(MATCH(C1936,{"Приход","Расход","Списание","Корректировка остатка"},0)),"Выберите тип операции",IF(NOT(ISNUMBER(D1936)),"Укажите количество",IF(D1936=0,"Количество не может быть 0",IF(AND(C1936&lt;&gt;"Корректировка остатка",D1936&lt;0),"Для этого типа количество положительное",IF(NOT(ISNUMBER('Номенклатура'!$C$2)),"Укажите дату начала учёта",IF(A1936&lt;INT('Номенклатура'!$C$2),"Раньше даты начала учёта: НЕ учтено",IF(AND(C1936="Корректировка остатка",TRIM(G1936)=""),"Учтено: добавьте пояснение","ОК")))))))))))))</f>
        <v/>
      </c>
    </row>
    <row r="1937" spans="1:9" x14ac:dyDescent="0.25">
      <c r="A1937" s="16"/>
      <c r="B1937" s="13"/>
      <c r="C1937" s="13"/>
      <c r="D1937" s="14"/>
      <c r="E1937" s="17" t="str">
        <f>IF(OR(B1937="",SUMPRODUCT(--EXACT('Номенклатура'!$A$6:$A$205,B1937))&lt;&gt;1),"",INDEX('Номенклатура'!$D$6:$D$205,SUMPRODUCT(EXACT('Номенклатура'!$A$6:$A$205,B1937)*(ROW('Номенклатура'!$A$6:$A$205)-5)))&amp;"")</f>
        <v/>
      </c>
      <c r="F1937" s="18" t="str">
        <f>IF(OR(I1937="ОК",I1937="Учтено: добавьте пояснение"),IF(C1937="Приход",D1937,IF(C1937="Корректировка остатка",D1937,-D1937)),"")</f>
        <v/>
      </c>
      <c r="G1937" s="13"/>
      <c r="H1937" s="15" t="str">
        <f>IF(OR(B1937="",SUMPRODUCT(--EXACT('Номенклатура'!$A$6:$A$205,B1937))&lt;&gt;1),"",INDEX('Номенклатура'!$B$6:$B$205,SUMPRODUCT(EXACT('Номенклатура'!$A$6:$A$205,B1937)*(ROW('Номенклатура'!$A$6:$A$205)-5)))&amp;"")</f>
        <v/>
      </c>
      <c r="I1937" s="15" t="str">
        <f>IF(COUNTA(A1937:D1937,G1937)=0,"",IF(NOT(ISNUMBER(A1937)),"Укажите дату",IF(B1937="","Укажите код",IF(NOT(AND(ISTEXT(B1937),LEN(B1937)&gt;0,LEN(B1937)&lt;=30,ISNUMBER(FIND(LEFT(B1937,1),"ABCDEFGHIJKLMNOPQRSTUVWXYZ")),SUMPRODUCT((MID(B1937,{1,2,3,4,5,6,7,8,9,10,11,12,13,14,15,16,17,18,19,20,21,22,23,24,25,26,27,28,29,30},1)&lt;&gt;"")*ISERROR(FIND(MID(B1937,{1,2,3,4,5,6,7,8,9,10,11,12,13,14,15,16,17,18,19,20,21,22,23,24,25,26,27,28,29,30},1),"ABCDEFGHIJKLMNOPQRSTUVWXYZ0123456789-_")))=0,ISERROR(VALUE(B1937)))),"Недопустимый код: только латинские буквы A-Z в верхнем регистре, цифры, - и _; начало с буквы, до 30 символов (например MILK-001)",IF(SUMPRODUCT(--EXACT('Номенклатура'!$A$6:$A$205,B1937))=0,"Код не найден в номенклатуре",IF(SUMPRODUCT(--EXACT('Номенклатура'!$A$6:$A$205,B1937))&gt;1,"Код повторяется в номенклатуре",IF(ISNA(MATCH(C1937,{"Приход","Расход","Списание","Корректировка остатка"},0)),"Выберите тип операции",IF(NOT(ISNUMBER(D1937)),"Укажите количество",IF(D1937=0,"Количество не может быть 0",IF(AND(C1937&lt;&gt;"Корректировка остатка",D1937&lt;0),"Для этого типа количество положительное",IF(NOT(ISNUMBER('Номенклатура'!$C$2)),"Укажите дату начала учёта",IF(A1937&lt;INT('Номенклатура'!$C$2),"Раньше даты начала учёта: НЕ учтено",IF(AND(C1937="Корректировка остатка",TRIM(G1937)=""),"Учтено: добавьте пояснение","ОК")))))))))))))</f>
        <v/>
      </c>
    </row>
    <row r="1938" spans="1:9" x14ac:dyDescent="0.25">
      <c r="A1938" s="16"/>
      <c r="B1938" s="13"/>
      <c r="C1938" s="13"/>
      <c r="D1938" s="14"/>
      <c r="E1938" s="17" t="str">
        <f>IF(OR(B1938="",SUMPRODUCT(--EXACT('Номенклатура'!$A$6:$A$205,B1938))&lt;&gt;1),"",INDEX('Номенклатура'!$D$6:$D$205,SUMPRODUCT(EXACT('Номенклатура'!$A$6:$A$205,B1938)*(ROW('Номенклатура'!$A$6:$A$205)-5)))&amp;"")</f>
        <v/>
      </c>
      <c r="F1938" s="18" t="str">
        <f>IF(OR(I1938="ОК",I1938="Учтено: добавьте пояснение"),IF(C1938="Приход",D1938,IF(C1938="Корректировка остатка",D1938,-D1938)),"")</f>
        <v/>
      </c>
      <c r="G1938" s="13"/>
      <c r="H1938" s="15" t="str">
        <f>IF(OR(B1938="",SUMPRODUCT(--EXACT('Номенклатура'!$A$6:$A$205,B1938))&lt;&gt;1),"",INDEX('Номенклатура'!$B$6:$B$205,SUMPRODUCT(EXACT('Номенклатура'!$A$6:$A$205,B1938)*(ROW('Номенклатура'!$A$6:$A$205)-5)))&amp;"")</f>
        <v/>
      </c>
      <c r="I1938" s="15" t="str">
        <f>IF(COUNTA(A1938:D1938,G1938)=0,"",IF(NOT(ISNUMBER(A1938)),"Укажите дату",IF(B1938="","Укажите код",IF(NOT(AND(ISTEXT(B1938),LEN(B1938)&gt;0,LEN(B1938)&lt;=30,ISNUMBER(FIND(LEFT(B1938,1),"ABCDEFGHIJKLMNOPQRSTUVWXYZ")),SUMPRODUCT((MID(B1938,{1,2,3,4,5,6,7,8,9,10,11,12,13,14,15,16,17,18,19,20,21,22,23,24,25,26,27,28,29,30},1)&lt;&gt;"")*ISERROR(FIND(MID(B1938,{1,2,3,4,5,6,7,8,9,10,11,12,13,14,15,16,17,18,19,20,21,22,23,24,25,26,27,28,29,30},1),"ABCDEFGHIJKLMNOPQRSTUVWXYZ0123456789-_")))=0,ISERROR(VALUE(B1938)))),"Недопустимый код: только латинские буквы A-Z в верхнем регистре, цифры, - и _; начало с буквы, до 30 символов (например MILK-001)",IF(SUMPRODUCT(--EXACT('Номенклатура'!$A$6:$A$205,B1938))=0,"Код не найден в номенклатуре",IF(SUMPRODUCT(--EXACT('Номенклатура'!$A$6:$A$205,B1938))&gt;1,"Код повторяется в номенклатуре",IF(ISNA(MATCH(C1938,{"Приход","Расход","Списание","Корректировка остатка"},0)),"Выберите тип операции",IF(NOT(ISNUMBER(D1938)),"Укажите количество",IF(D1938=0,"Количество не может быть 0",IF(AND(C1938&lt;&gt;"Корректировка остатка",D1938&lt;0),"Для этого типа количество положительное",IF(NOT(ISNUMBER('Номенклатура'!$C$2)),"Укажите дату начала учёта",IF(A1938&lt;INT('Номенклатура'!$C$2),"Раньше даты начала учёта: НЕ учтено",IF(AND(C1938="Корректировка остатка",TRIM(G1938)=""),"Учтено: добавьте пояснение","ОК")))))))))))))</f>
        <v/>
      </c>
    </row>
    <row r="1939" spans="1:9" x14ac:dyDescent="0.25">
      <c r="A1939" s="16"/>
      <c r="B1939" s="13"/>
      <c r="C1939" s="13"/>
      <c r="D1939" s="14"/>
      <c r="E1939" s="17" t="str">
        <f>IF(OR(B1939="",SUMPRODUCT(--EXACT('Номенклатура'!$A$6:$A$205,B1939))&lt;&gt;1),"",INDEX('Номенклатура'!$D$6:$D$205,SUMPRODUCT(EXACT('Номенклатура'!$A$6:$A$205,B1939)*(ROW('Номенклатура'!$A$6:$A$205)-5)))&amp;"")</f>
        <v/>
      </c>
      <c r="F1939" s="18" t="str">
        <f>IF(OR(I1939="ОК",I1939="Учтено: добавьте пояснение"),IF(C1939="Приход",D1939,IF(C1939="Корректировка остатка",D1939,-D1939)),"")</f>
        <v/>
      </c>
      <c r="G1939" s="13"/>
      <c r="H1939" s="15" t="str">
        <f>IF(OR(B1939="",SUMPRODUCT(--EXACT('Номенклатура'!$A$6:$A$205,B1939))&lt;&gt;1),"",INDEX('Номенклатура'!$B$6:$B$205,SUMPRODUCT(EXACT('Номенклатура'!$A$6:$A$205,B1939)*(ROW('Номенклатура'!$A$6:$A$205)-5)))&amp;"")</f>
        <v/>
      </c>
      <c r="I1939" s="15" t="str">
        <f>IF(COUNTA(A1939:D1939,G1939)=0,"",IF(NOT(ISNUMBER(A1939)),"Укажите дату",IF(B1939="","Укажите код",IF(NOT(AND(ISTEXT(B1939),LEN(B1939)&gt;0,LEN(B1939)&lt;=30,ISNUMBER(FIND(LEFT(B1939,1),"ABCDEFGHIJKLMNOPQRSTUVWXYZ")),SUMPRODUCT((MID(B1939,{1,2,3,4,5,6,7,8,9,10,11,12,13,14,15,16,17,18,19,20,21,22,23,24,25,26,27,28,29,30},1)&lt;&gt;"")*ISERROR(FIND(MID(B1939,{1,2,3,4,5,6,7,8,9,10,11,12,13,14,15,16,17,18,19,20,21,22,23,24,25,26,27,28,29,30},1),"ABCDEFGHIJKLMNOPQRSTUVWXYZ0123456789-_")))=0,ISERROR(VALUE(B1939)))),"Недопустимый код: только латинские буквы A-Z в верхнем регистре, цифры, - и _; начало с буквы, до 30 символов (например MILK-001)",IF(SUMPRODUCT(--EXACT('Номенклатура'!$A$6:$A$205,B1939))=0,"Код не найден в номенклатуре",IF(SUMPRODUCT(--EXACT('Номенклатура'!$A$6:$A$205,B1939))&gt;1,"Код повторяется в номенклатуре",IF(ISNA(MATCH(C1939,{"Приход","Расход","Списание","Корректировка остатка"},0)),"Выберите тип операции",IF(NOT(ISNUMBER(D1939)),"Укажите количество",IF(D1939=0,"Количество не может быть 0",IF(AND(C1939&lt;&gt;"Корректировка остатка",D1939&lt;0),"Для этого типа количество положительное",IF(NOT(ISNUMBER('Номенклатура'!$C$2)),"Укажите дату начала учёта",IF(A1939&lt;INT('Номенклатура'!$C$2),"Раньше даты начала учёта: НЕ учтено",IF(AND(C1939="Корректировка остатка",TRIM(G1939)=""),"Учтено: добавьте пояснение","ОК")))))))))))))</f>
        <v/>
      </c>
    </row>
    <row r="1940" spans="1:9" x14ac:dyDescent="0.25">
      <c r="A1940" s="16"/>
      <c r="B1940" s="13"/>
      <c r="C1940" s="13"/>
      <c r="D1940" s="14"/>
      <c r="E1940" s="17" t="str">
        <f>IF(OR(B1940="",SUMPRODUCT(--EXACT('Номенклатура'!$A$6:$A$205,B1940))&lt;&gt;1),"",INDEX('Номенклатура'!$D$6:$D$205,SUMPRODUCT(EXACT('Номенклатура'!$A$6:$A$205,B1940)*(ROW('Номенклатура'!$A$6:$A$205)-5)))&amp;"")</f>
        <v/>
      </c>
      <c r="F1940" s="18" t="str">
        <f>IF(OR(I1940="ОК",I1940="Учтено: добавьте пояснение"),IF(C1940="Приход",D1940,IF(C1940="Корректировка остатка",D1940,-D1940)),"")</f>
        <v/>
      </c>
      <c r="G1940" s="13"/>
      <c r="H1940" s="15" t="str">
        <f>IF(OR(B1940="",SUMPRODUCT(--EXACT('Номенклатура'!$A$6:$A$205,B1940))&lt;&gt;1),"",INDEX('Номенклатура'!$B$6:$B$205,SUMPRODUCT(EXACT('Номенклатура'!$A$6:$A$205,B1940)*(ROW('Номенклатура'!$A$6:$A$205)-5)))&amp;"")</f>
        <v/>
      </c>
      <c r="I1940" s="15" t="str">
        <f>IF(COUNTA(A1940:D1940,G1940)=0,"",IF(NOT(ISNUMBER(A1940)),"Укажите дату",IF(B1940="","Укажите код",IF(NOT(AND(ISTEXT(B1940),LEN(B1940)&gt;0,LEN(B1940)&lt;=30,ISNUMBER(FIND(LEFT(B1940,1),"ABCDEFGHIJKLMNOPQRSTUVWXYZ")),SUMPRODUCT((MID(B1940,{1,2,3,4,5,6,7,8,9,10,11,12,13,14,15,16,17,18,19,20,21,22,23,24,25,26,27,28,29,30},1)&lt;&gt;"")*ISERROR(FIND(MID(B1940,{1,2,3,4,5,6,7,8,9,10,11,12,13,14,15,16,17,18,19,20,21,22,23,24,25,26,27,28,29,30},1),"ABCDEFGHIJKLMNOPQRSTUVWXYZ0123456789-_")))=0,ISERROR(VALUE(B1940)))),"Недопустимый код: только латинские буквы A-Z в верхнем регистре, цифры, - и _; начало с буквы, до 30 символов (например MILK-001)",IF(SUMPRODUCT(--EXACT('Номенклатура'!$A$6:$A$205,B1940))=0,"Код не найден в номенклатуре",IF(SUMPRODUCT(--EXACT('Номенклатура'!$A$6:$A$205,B1940))&gt;1,"Код повторяется в номенклатуре",IF(ISNA(MATCH(C1940,{"Приход","Расход","Списание","Корректировка остатка"},0)),"Выберите тип операции",IF(NOT(ISNUMBER(D1940)),"Укажите количество",IF(D1940=0,"Количество не может быть 0",IF(AND(C1940&lt;&gt;"Корректировка остатка",D1940&lt;0),"Для этого типа количество положительное",IF(NOT(ISNUMBER('Номенклатура'!$C$2)),"Укажите дату начала учёта",IF(A1940&lt;INT('Номенклатура'!$C$2),"Раньше даты начала учёта: НЕ учтено",IF(AND(C1940="Корректировка остатка",TRIM(G1940)=""),"Учтено: добавьте пояснение","ОК")))))))))))))</f>
        <v/>
      </c>
    </row>
    <row r="1941" spans="1:9" x14ac:dyDescent="0.25">
      <c r="A1941" s="16"/>
      <c r="B1941" s="13"/>
      <c r="C1941" s="13"/>
      <c r="D1941" s="14"/>
      <c r="E1941" s="17" t="str">
        <f>IF(OR(B1941="",SUMPRODUCT(--EXACT('Номенклатура'!$A$6:$A$205,B1941))&lt;&gt;1),"",INDEX('Номенклатура'!$D$6:$D$205,SUMPRODUCT(EXACT('Номенклатура'!$A$6:$A$205,B1941)*(ROW('Номенклатура'!$A$6:$A$205)-5)))&amp;"")</f>
        <v/>
      </c>
      <c r="F1941" s="18" t="str">
        <f>IF(OR(I1941="ОК",I1941="Учтено: добавьте пояснение"),IF(C1941="Приход",D1941,IF(C1941="Корректировка остатка",D1941,-D1941)),"")</f>
        <v/>
      </c>
      <c r="G1941" s="13"/>
      <c r="H1941" s="15" t="str">
        <f>IF(OR(B1941="",SUMPRODUCT(--EXACT('Номенклатура'!$A$6:$A$205,B1941))&lt;&gt;1),"",INDEX('Номенклатура'!$B$6:$B$205,SUMPRODUCT(EXACT('Номенклатура'!$A$6:$A$205,B1941)*(ROW('Номенклатура'!$A$6:$A$205)-5)))&amp;"")</f>
        <v/>
      </c>
      <c r="I1941" s="15" t="str">
        <f>IF(COUNTA(A1941:D1941,G1941)=0,"",IF(NOT(ISNUMBER(A1941)),"Укажите дату",IF(B1941="","Укажите код",IF(NOT(AND(ISTEXT(B1941),LEN(B1941)&gt;0,LEN(B1941)&lt;=30,ISNUMBER(FIND(LEFT(B1941,1),"ABCDEFGHIJKLMNOPQRSTUVWXYZ")),SUMPRODUCT((MID(B1941,{1,2,3,4,5,6,7,8,9,10,11,12,13,14,15,16,17,18,19,20,21,22,23,24,25,26,27,28,29,30},1)&lt;&gt;"")*ISERROR(FIND(MID(B1941,{1,2,3,4,5,6,7,8,9,10,11,12,13,14,15,16,17,18,19,20,21,22,23,24,25,26,27,28,29,30},1),"ABCDEFGHIJKLMNOPQRSTUVWXYZ0123456789-_")))=0,ISERROR(VALUE(B1941)))),"Недопустимый код: только латинские буквы A-Z в верхнем регистре, цифры, - и _; начало с буквы, до 30 символов (например MILK-001)",IF(SUMPRODUCT(--EXACT('Номенклатура'!$A$6:$A$205,B1941))=0,"Код не найден в номенклатуре",IF(SUMPRODUCT(--EXACT('Номенклатура'!$A$6:$A$205,B1941))&gt;1,"Код повторяется в номенклатуре",IF(ISNA(MATCH(C1941,{"Приход","Расход","Списание","Корректировка остатка"},0)),"Выберите тип операции",IF(NOT(ISNUMBER(D1941)),"Укажите количество",IF(D1941=0,"Количество не может быть 0",IF(AND(C1941&lt;&gt;"Корректировка остатка",D1941&lt;0),"Для этого типа количество положительное",IF(NOT(ISNUMBER('Номенклатура'!$C$2)),"Укажите дату начала учёта",IF(A1941&lt;INT('Номенклатура'!$C$2),"Раньше даты начала учёта: НЕ учтено",IF(AND(C1941="Корректировка остатка",TRIM(G1941)=""),"Учтено: добавьте пояснение","ОК")))))))))))))</f>
        <v/>
      </c>
    </row>
    <row r="1942" spans="1:9" x14ac:dyDescent="0.25">
      <c r="A1942" s="16"/>
      <c r="B1942" s="13"/>
      <c r="C1942" s="13"/>
      <c r="D1942" s="14"/>
      <c r="E1942" s="17" t="str">
        <f>IF(OR(B1942="",SUMPRODUCT(--EXACT('Номенклатура'!$A$6:$A$205,B1942))&lt;&gt;1),"",INDEX('Номенклатура'!$D$6:$D$205,SUMPRODUCT(EXACT('Номенклатура'!$A$6:$A$205,B1942)*(ROW('Номенклатура'!$A$6:$A$205)-5)))&amp;"")</f>
        <v/>
      </c>
      <c r="F1942" s="18" t="str">
        <f>IF(OR(I1942="ОК",I1942="Учтено: добавьте пояснение"),IF(C1942="Приход",D1942,IF(C1942="Корректировка остатка",D1942,-D1942)),"")</f>
        <v/>
      </c>
      <c r="G1942" s="13"/>
      <c r="H1942" s="15" t="str">
        <f>IF(OR(B1942="",SUMPRODUCT(--EXACT('Номенклатура'!$A$6:$A$205,B1942))&lt;&gt;1),"",INDEX('Номенклатура'!$B$6:$B$205,SUMPRODUCT(EXACT('Номенклатура'!$A$6:$A$205,B1942)*(ROW('Номенклатура'!$A$6:$A$205)-5)))&amp;"")</f>
        <v/>
      </c>
      <c r="I1942" s="15" t="str">
        <f>IF(COUNTA(A1942:D1942,G1942)=0,"",IF(NOT(ISNUMBER(A1942)),"Укажите дату",IF(B1942="","Укажите код",IF(NOT(AND(ISTEXT(B1942),LEN(B1942)&gt;0,LEN(B1942)&lt;=30,ISNUMBER(FIND(LEFT(B1942,1),"ABCDEFGHIJKLMNOPQRSTUVWXYZ")),SUMPRODUCT((MID(B1942,{1,2,3,4,5,6,7,8,9,10,11,12,13,14,15,16,17,18,19,20,21,22,23,24,25,26,27,28,29,30},1)&lt;&gt;"")*ISERROR(FIND(MID(B1942,{1,2,3,4,5,6,7,8,9,10,11,12,13,14,15,16,17,18,19,20,21,22,23,24,25,26,27,28,29,30},1),"ABCDEFGHIJKLMNOPQRSTUVWXYZ0123456789-_")))=0,ISERROR(VALUE(B1942)))),"Недопустимый код: только латинские буквы A-Z в верхнем регистре, цифры, - и _; начало с буквы, до 30 символов (например MILK-001)",IF(SUMPRODUCT(--EXACT('Номенклатура'!$A$6:$A$205,B1942))=0,"Код не найден в номенклатуре",IF(SUMPRODUCT(--EXACT('Номенклатура'!$A$6:$A$205,B1942))&gt;1,"Код повторяется в номенклатуре",IF(ISNA(MATCH(C1942,{"Приход","Расход","Списание","Корректировка остатка"},0)),"Выберите тип операции",IF(NOT(ISNUMBER(D1942)),"Укажите количество",IF(D1942=0,"Количество не может быть 0",IF(AND(C1942&lt;&gt;"Корректировка остатка",D1942&lt;0),"Для этого типа количество положительное",IF(NOT(ISNUMBER('Номенклатура'!$C$2)),"Укажите дату начала учёта",IF(A1942&lt;INT('Номенклатура'!$C$2),"Раньше даты начала учёта: НЕ учтено",IF(AND(C1942="Корректировка остатка",TRIM(G1942)=""),"Учтено: добавьте пояснение","ОК")))))))))))))</f>
        <v/>
      </c>
    </row>
    <row r="1943" spans="1:9" x14ac:dyDescent="0.25">
      <c r="A1943" s="16"/>
      <c r="B1943" s="13"/>
      <c r="C1943" s="13"/>
      <c r="D1943" s="14"/>
      <c r="E1943" s="17" t="str">
        <f>IF(OR(B1943="",SUMPRODUCT(--EXACT('Номенклатура'!$A$6:$A$205,B1943))&lt;&gt;1),"",INDEX('Номенклатура'!$D$6:$D$205,SUMPRODUCT(EXACT('Номенклатура'!$A$6:$A$205,B1943)*(ROW('Номенклатура'!$A$6:$A$205)-5)))&amp;"")</f>
        <v/>
      </c>
      <c r="F1943" s="18" t="str">
        <f>IF(OR(I1943="ОК",I1943="Учтено: добавьте пояснение"),IF(C1943="Приход",D1943,IF(C1943="Корректировка остатка",D1943,-D1943)),"")</f>
        <v/>
      </c>
      <c r="G1943" s="13"/>
      <c r="H1943" s="15" t="str">
        <f>IF(OR(B1943="",SUMPRODUCT(--EXACT('Номенклатура'!$A$6:$A$205,B1943))&lt;&gt;1),"",INDEX('Номенклатура'!$B$6:$B$205,SUMPRODUCT(EXACT('Номенклатура'!$A$6:$A$205,B1943)*(ROW('Номенклатура'!$A$6:$A$205)-5)))&amp;"")</f>
        <v/>
      </c>
      <c r="I1943" s="15" t="str">
        <f>IF(COUNTA(A1943:D1943,G1943)=0,"",IF(NOT(ISNUMBER(A1943)),"Укажите дату",IF(B1943="","Укажите код",IF(NOT(AND(ISTEXT(B1943),LEN(B1943)&gt;0,LEN(B1943)&lt;=30,ISNUMBER(FIND(LEFT(B1943,1),"ABCDEFGHIJKLMNOPQRSTUVWXYZ")),SUMPRODUCT((MID(B1943,{1,2,3,4,5,6,7,8,9,10,11,12,13,14,15,16,17,18,19,20,21,22,23,24,25,26,27,28,29,30},1)&lt;&gt;"")*ISERROR(FIND(MID(B1943,{1,2,3,4,5,6,7,8,9,10,11,12,13,14,15,16,17,18,19,20,21,22,23,24,25,26,27,28,29,30},1),"ABCDEFGHIJKLMNOPQRSTUVWXYZ0123456789-_")))=0,ISERROR(VALUE(B1943)))),"Недопустимый код: только латинские буквы A-Z в верхнем регистре, цифры, - и _; начало с буквы, до 30 символов (например MILK-001)",IF(SUMPRODUCT(--EXACT('Номенклатура'!$A$6:$A$205,B1943))=0,"Код не найден в номенклатуре",IF(SUMPRODUCT(--EXACT('Номенклатура'!$A$6:$A$205,B1943))&gt;1,"Код повторяется в номенклатуре",IF(ISNA(MATCH(C1943,{"Приход","Расход","Списание","Корректировка остатка"},0)),"Выберите тип операции",IF(NOT(ISNUMBER(D1943)),"Укажите количество",IF(D1943=0,"Количество не может быть 0",IF(AND(C1943&lt;&gt;"Корректировка остатка",D1943&lt;0),"Для этого типа количество положительное",IF(NOT(ISNUMBER('Номенклатура'!$C$2)),"Укажите дату начала учёта",IF(A1943&lt;INT('Номенклатура'!$C$2),"Раньше даты начала учёта: НЕ учтено",IF(AND(C1943="Корректировка остатка",TRIM(G1943)=""),"Учтено: добавьте пояснение","ОК")))))))))))))</f>
        <v/>
      </c>
    </row>
    <row r="1944" spans="1:9" x14ac:dyDescent="0.25">
      <c r="A1944" s="16"/>
      <c r="B1944" s="13"/>
      <c r="C1944" s="13"/>
      <c r="D1944" s="14"/>
      <c r="E1944" s="17" t="str">
        <f>IF(OR(B1944="",SUMPRODUCT(--EXACT('Номенклатура'!$A$6:$A$205,B1944))&lt;&gt;1),"",INDEX('Номенклатура'!$D$6:$D$205,SUMPRODUCT(EXACT('Номенклатура'!$A$6:$A$205,B1944)*(ROW('Номенклатура'!$A$6:$A$205)-5)))&amp;"")</f>
        <v/>
      </c>
      <c r="F1944" s="18" t="str">
        <f>IF(OR(I1944="ОК",I1944="Учтено: добавьте пояснение"),IF(C1944="Приход",D1944,IF(C1944="Корректировка остатка",D1944,-D1944)),"")</f>
        <v/>
      </c>
      <c r="G1944" s="13"/>
      <c r="H1944" s="15" t="str">
        <f>IF(OR(B1944="",SUMPRODUCT(--EXACT('Номенклатура'!$A$6:$A$205,B1944))&lt;&gt;1),"",INDEX('Номенклатура'!$B$6:$B$205,SUMPRODUCT(EXACT('Номенклатура'!$A$6:$A$205,B1944)*(ROW('Номенклатура'!$A$6:$A$205)-5)))&amp;"")</f>
        <v/>
      </c>
      <c r="I1944" s="15" t="str">
        <f>IF(COUNTA(A1944:D1944,G1944)=0,"",IF(NOT(ISNUMBER(A1944)),"Укажите дату",IF(B1944="","Укажите код",IF(NOT(AND(ISTEXT(B1944),LEN(B1944)&gt;0,LEN(B1944)&lt;=30,ISNUMBER(FIND(LEFT(B1944,1),"ABCDEFGHIJKLMNOPQRSTUVWXYZ")),SUMPRODUCT((MID(B1944,{1,2,3,4,5,6,7,8,9,10,11,12,13,14,15,16,17,18,19,20,21,22,23,24,25,26,27,28,29,30},1)&lt;&gt;"")*ISERROR(FIND(MID(B1944,{1,2,3,4,5,6,7,8,9,10,11,12,13,14,15,16,17,18,19,20,21,22,23,24,25,26,27,28,29,30},1),"ABCDEFGHIJKLMNOPQRSTUVWXYZ0123456789-_")))=0,ISERROR(VALUE(B1944)))),"Недопустимый код: только латинские буквы A-Z в верхнем регистре, цифры, - и _; начало с буквы, до 30 символов (например MILK-001)",IF(SUMPRODUCT(--EXACT('Номенклатура'!$A$6:$A$205,B1944))=0,"Код не найден в номенклатуре",IF(SUMPRODUCT(--EXACT('Номенклатура'!$A$6:$A$205,B1944))&gt;1,"Код повторяется в номенклатуре",IF(ISNA(MATCH(C1944,{"Приход","Расход","Списание","Корректировка остатка"},0)),"Выберите тип операции",IF(NOT(ISNUMBER(D1944)),"Укажите количество",IF(D1944=0,"Количество не может быть 0",IF(AND(C1944&lt;&gt;"Корректировка остатка",D1944&lt;0),"Для этого типа количество положительное",IF(NOT(ISNUMBER('Номенклатура'!$C$2)),"Укажите дату начала учёта",IF(A1944&lt;INT('Номенклатура'!$C$2),"Раньше даты начала учёта: НЕ учтено",IF(AND(C1944="Корректировка остатка",TRIM(G1944)=""),"Учтено: добавьте пояснение","ОК")))))))))))))</f>
        <v/>
      </c>
    </row>
    <row r="1945" spans="1:9" x14ac:dyDescent="0.25">
      <c r="A1945" s="16"/>
      <c r="B1945" s="13"/>
      <c r="C1945" s="13"/>
      <c r="D1945" s="14"/>
      <c r="E1945" s="17" t="str">
        <f>IF(OR(B1945="",SUMPRODUCT(--EXACT('Номенклатура'!$A$6:$A$205,B1945))&lt;&gt;1),"",INDEX('Номенклатура'!$D$6:$D$205,SUMPRODUCT(EXACT('Номенклатура'!$A$6:$A$205,B1945)*(ROW('Номенклатура'!$A$6:$A$205)-5)))&amp;"")</f>
        <v/>
      </c>
      <c r="F1945" s="18" t="str">
        <f>IF(OR(I1945="ОК",I1945="Учтено: добавьте пояснение"),IF(C1945="Приход",D1945,IF(C1945="Корректировка остатка",D1945,-D1945)),"")</f>
        <v/>
      </c>
      <c r="G1945" s="13"/>
      <c r="H1945" s="15" t="str">
        <f>IF(OR(B1945="",SUMPRODUCT(--EXACT('Номенклатура'!$A$6:$A$205,B1945))&lt;&gt;1),"",INDEX('Номенклатура'!$B$6:$B$205,SUMPRODUCT(EXACT('Номенклатура'!$A$6:$A$205,B1945)*(ROW('Номенклатура'!$A$6:$A$205)-5)))&amp;"")</f>
        <v/>
      </c>
      <c r="I1945" s="15" t="str">
        <f>IF(COUNTA(A1945:D1945,G1945)=0,"",IF(NOT(ISNUMBER(A1945)),"Укажите дату",IF(B1945="","Укажите код",IF(NOT(AND(ISTEXT(B1945),LEN(B1945)&gt;0,LEN(B1945)&lt;=30,ISNUMBER(FIND(LEFT(B1945,1),"ABCDEFGHIJKLMNOPQRSTUVWXYZ")),SUMPRODUCT((MID(B1945,{1,2,3,4,5,6,7,8,9,10,11,12,13,14,15,16,17,18,19,20,21,22,23,24,25,26,27,28,29,30},1)&lt;&gt;"")*ISERROR(FIND(MID(B1945,{1,2,3,4,5,6,7,8,9,10,11,12,13,14,15,16,17,18,19,20,21,22,23,24,25,26,27,28,29,30},1),"ABCDEFGHIJKLMNOPQRSTUVWXYZ0123456789-_")))=0,ISERROR(VALUE(B1945)))),"Недопустимый код: только латинские буквы A-Z в верхнем регистре, цифры, - и _; начало с буквы, до 30 символов (например MILK-001)",IF(SUMPRODUCT(--EXACT('Номенклатура'!$A$6:$A$205,B1945))=0,"Код не найден в номенклатуре",IF(SUMPRODUCT(--EXACT('Номенклатура'!$A$6:$A$205,B1945))&gt;1,"Код повторяется в номенклатуре",IF(ISNA(MATCH(C1945,{"Приход","Расход","Списание","Корректировка остатка"},0)),"Выберите тип операции",IF(NOT(ISNUMBER(D1945)),"Укажите количество",IF(D1945=0,"Количество не может быть 0",IF(AND(C1945&lt;&gt;"Корректировка остатка",D1945&lt;0),"Для этого типа количество положительное",IF(NOT(ISNUMBER('Номенклатура'!$C$2)),"Укажите дату начала учёта",IF(A1945&lt;INT('Номенклатура'!$C$2),"Раньше даты начала учёта: НЕ учтено",IF(AND(C1945="Корректировка остатка",TRIM(G1945)=""),"Учтено: добавьте пояснение","ОК")))))))))))))</f>
        <v/>
      </c>
    </row>
    <row r="1946" spans="1:9" x14ac:dyDescent="0.25">
      <c r="A1946" s="16"/>
      <c r="B1946" s="13"/>
      <c r="C1946" s="13"/>
      <c r="D1946" s="14"/>
      <c r="E1946" s="17" t="str">
        <f>IF(OR(B1946="",SUMPRODUCT(--EXACT('Номенклатура'!$A$6:$A$205,B1946))&lt;&gt;1),"",INDEX('Номенклатура'!$D$6:$D$205,SUMPRODUCT(EXACT('Номенклатура'!$A$6:$A$205,B1946)*(ROW('Номенклатура'!$A$6:$A$205)-5)))&amp;"")</f>
        <v/>
      </c>
      <c r="F1946" s="18" t="str">
        <f>IF(OR(I1946="ОК",I1946="Учтено: добавьте пояснение"),IF(C1946="Приход",D1946,IF(C1946="Корректировка остатка",D1946,-D1946)),"")</f>
        <v/>
      </c>
      <c r="G1946" s="13"/>
      <c r="H1946" s="15" t="str">
        <f>IF(OR(B1946="",SUMPRODUCT(--EXACT('Номенклатура'!$A$6:$A$205,B1946))&lt;&gt;1),"",INDEX('Номенклатура'!$B$6:$B$205,SUMPRODUCT(EXACT('Номенклатура'!$A$6:$A$205,B1946)*(ROW('Номенклатура'!$A$6:$A$205)-5)))&amp;"")</f>
        <v/>
      </c>
      <c r="I1946" s="15" t="str">
        <f>IF(COUNTA(A1946:D1946,G1946)=0,"",IF(NOT(ISNUMBER(A1946)),"Укажите дату",IF(B1946="","Укажите код",IF(NOT(AND(ISTEXT(B1946),LEN(B1946)&gt;0,LEN(B1946)&lt;=30,ISNUMBER(FIND(LEFT(B1946,1),"ABCDEFGHIJKLMNOPQRSTUVWXYZ")),SUMPRODUCT((MID(B1946,{1,2,3,4,5,6,7,8,9,10,11,12,13,14,15,16,17,18,19,20,21,22,23,24,25,26,27,28,29,30},1)&lt;&gt;"")*ISERROR(FIND(MID(B1946,{1,2,3,4,5,6,7,8,9,10,11,12,13,14,15,16,17,18,19,20,21,22,23,24,25,26,27,28,29,30},1),"ABCDEFGHIJKLMNOPQRSTUVWXYZ0123456789-_")))=0,ISERROR(VALUE(B1946)))),"Недопустимый код: только латинские буквы A-Z в верхнем регистре, цифры, - и _; начало с буквы, до 30 символов (например MILK-001)",IF(SUMPRODUCT(--EXACT('Номенклатура'!$A$6:$A$205,B1946))=0,"Код не найден в номенклатуре",IF(SUMPRODUCT(--EXACT('Номенклатура'!$A$6:$A$205,B1946))&gt;1,"Код повторяется в номенклатуре",IF(ISNA(MATCH(C1946,{"Приход","Расход","Списание","Корректировка остатка"},0)),"Выберите тип операции",IF(NOT(ISNUMBER(D1946)),"Укажите количество",IF(D1946=0,"Количество не может быть 0",IF(AND(C1946&lt;&gt;"Корректировка остатка",D1946&lt;0),"Для этого типа количество положительное",IF(NOT(ISNUMBER('Номенклатура'!$C$2)),"Укажите дату начала учёта",IF(A1946&lt;INT('Номенклатура'!$C$2),"Раньше даты начала учёта: НЕ учтено",IF(AND(C1946="Корректировка остатка",TRIM(G1946)=""),"Учтено: добавьте пояснение","ОК")))))))))))))</f>
        <v/>
      </c>
    </row>
    <row r="1947" spans="1:9" x14ac:dyDescent="0.25">
      <c r="A1947" s="16"/>
      <c r="B1947" s="13"/>
      <c r="C1947" s="13"/>
      <c r="D1947" s="14"/>
      <c r="E1947" s="17" t="str">
        <f>IF(OR(B1947="",SUMPRODUCT(--EXACT('Номенклатура'!$A$6:$A$205,B1947))&lt;&gt;1),"",INDEX('Номенклатура'!$D$6:$D$205,SUMPRODUCT(EXACT('Номенклатура'!$A$6:$A$205,B1947)*(ROW('Номенклатура'!$A$6:$A$205)-5)))&amp;"")</f>
        <v/>
      </c>
      <c r="F1947" s="18" t="str">
        <f>IF(OR(I1947="ОК",I1947="Учтено: добавьте пояснение"),IF(C1947="Приход",D1947,IF(C1947="Корректировка остатка",D1947,-D1947)),"")</f>
        <v/>
      </c>
      <c r="G1947" s="13"/>
      <c r="H1947" s="15" t="str">
        <f>IF(OR(B1947="",SUMPRODUCT(--EXACT('Номенклатура'!$A$6:$A$205,B1947))&lt;&gt;1),"",INDEX('Номенклатура'!$B$6:$B$205,SUMPRODUCT(EXACT('Номенклатура'!$A$6:$A$205,B1947)*(ROW('Номенклатура'!$A$6:$A$205)-5)))&amp;"")</f>
        <v/>
      </c>
      <c r="I1947" s="15" t="str">
        <f>IF(COUNTA(A1947:D1947,G1947)=0,"",IF(NOT(ISNUMBER(A1947)),"Укажите дату",IF(B1947="","Укажите код",IF(NOT(AND(ISTEXT(B1947),LEN(B1947)&gt;0,LEN(B1947)&lt;=30,ISNUMBER(FIND(LEFT(B1947,1),"ABCDEFGHIJKLMNOPQRSTUVWXYZ")),SUMPRODUCT((MID(B1947,{1,2,3,4,5,6,7,8,9,10,11,12,13,14,15,16,17,18,19,20,21,22,23,24,25,26,27,28,29,30},1)&lt;&gt;"")*ISERROR(FIND(MID(B1947,{1,2,3,4,5,6,7,8,9,10,11,12,13,14,15,16,17,18,19,20,21,22,23,24,25,26,27,28,29,30},1),"ABCDEFGHIJKLMNOPQRSTUVWXYZ0123456789-_")))=0,ISERROR(VALUE(B1947)))),"Недопустимый код: только латинские буквы A-Z в верхнем регистре, цифры, - и _; начало с буквы, до 30 символов (например MILK-001)",IF(SUMPRODUCT(--EXACT('Номенклатура'!$A$6:$A$205,B1947))=0,"Код не найден в номенклатуре",IF(SUMPRODUCT(--EXACT('Номенклатура'!$A$6:$A$205,B1947))&gt;1,"Код повторяется в номенклатуре",IF(ISNA(MATCH(C1947,{"Приход","Расход","Списание","Корректировка остатка"},0)),"Выберите тип операции",IF(NOT(ISNUMBER(D1947)),"Укажите количество",IF(D1947=0,"Количество не может быть 0",IF(AND(C1947&lt;&gt;"Корректировка остатка",D1947&lt;0),"Для этого типа количество положительное",IF(NOT(ISNUMBER('Номенклатура'!$C$2)),"Укажите дату начала учёта",IF(A1947&lt;INT('Номенклатура'!$C$2),"Раньше даты начала учёта: НЕ учтено",IF(AND(C1947="Корректировка остатка",TRIM(G1947)=""),"Учтено: добавьте пояснение","ОК")))))))))))))</f>
        <v/>
      </c>
    </row>
    <row r="1948" spans="1:9" x14ac:dyDescent="0.25">
      <c r="A1948" s="16"/>
      <c r="B1948" s="13"/>
      <c r="C1948" s="13"/>
      <c r="D1948" s="14"/>
      <c r="E1948" s="17" t="str">
        <f>IF(OR(B1948="",SUMPRODUCT(--EXACT('Номенклатура'!$A$6:$A$205,B1948))&lt;&gt;1),"",INDEX('Номенклатура'!$D$6:$D$205,SUMPRODUCT(EXACT('Номенклатура'!$A$6:$A$205,B1948)*(ROW('Номенклатура'!$A$6:$A$205)-5)))&amp;"")</f>
        <v/>
      </c>
      <c r="F1948" s="18" t="str">
        <f>IF(OR(I1948="ОК",I1948="Учтено: добавьте пояснение"),IF(C1948="Приход",D1948,IF(C1948="Корректировка остатка",D1948,-D1948)),"")</f>
        <v/>
      </c>
      <c r="G1948" s="13"/>
      <c r="H1948" s="15" t="str">
        <f>IF(OR(B1948="",SUMPRODUCT(--EXACT('Номенклатура'!$A$6:$A$205,B1948))&lt;&gt;1),"",INDEX('Номенклатура'!$B$6:$B$205,SUMPRODUCT(EXACT('Номенклатура'!$A$6:$A$205,B1948)*(ROW('Номенклатура'!$A$6:$A$205)-5)))&amp;"")</f>
        <v/>
      </c>
      <c r="I1948" s="15" t="str">
        <f>IF(COUNTA(A1948:D1948,G1948)=0,"",IF(NOT(ISNUMBER(A1948)),"Укажите дату",IF(B1948="","Укажите код",IF(NOT(AND(ISTEXT(B1948),LEN(B1948)&gt;0,LEN(B1948)&lt;=30,ISNUMBER(FIND(LEFT(B1948,1),"ABCDEFGHIJKLMNOPQRSTUVWXYZ")),SUMPRODUCT((MID(B1948,{1,2,3,4,5,6,7,8,9,10,11,12,13,14,15,16,17,18,19,20,21,22,23,24,25,26,27,28,29,30},1)&lt;&gt;"")*ISERROR(FIND(MID(B1948,{1,2,3,4,5,6,7,8,9,10,11,12,13,14,15,16,17,18,19,20,21,22,23,24,25,26,27,28,29,30},1),"ABCDEFGHIJKLMNOPQRSTUVWXYZ0123456789-_")))=0,ISERROR(VALUE(B1948)))),"Недопустимый код: только латинские буквы A-Z в верхнем регистре, цифры, - и _; начало с буквы, до 30 символов (например MILK-001)",IF(SUMPRODUCT(--EXACT('Номенклатура'!$A$6:$A$205,B1948))=0,"Код не найден в номенклатуре",IF(SUMPRODUCT(--EXACT('Номенклатура'!$A$6:$A$205,B1948))&gt;1,"Код повторяется в номенклатуре",IF(ISNA(MATCH(C1948,{"Приход","Расход","Списание","Корректировка остатка"},0)),"Выберите тип операции",IF(NOT(ISNUMBER(D1948)),"Укажите количество",IF(D1948=0,"Количество не может быть 0",IF(AND(C1948&lt;&gt;"Корректировка остатка",D1948&lt;0),"Для этого типа количество положительное",IF(NOT(ISNUMBER('Номенклатура'!$C$2)),"Укажите дату начала учёта",IF(A1948&lt;INT('Номенклатура'!$C$2),"Раньше даты начала учёта: НЕ учтено",IF(AND(C1948="Корректировка остатка",TRIM(G1948)=""),"Учтено: добавьте пояснение","ОК")))))))))))))</f>
        <v/>
      </c>
    </row>
    <row r="1949" spans="1:9" x14ac:dyDescent="0.25">
      <c r="A1949" s="16"/>
      <c r="B1949" s="13"/>
      <c r="C1949" s="13"/>
      <c r="D1949" s="14"/>
      <c r="E1949" s="17" t="str">
        <f>IF(OR(B1949="",SUMPRODUCT(--EXACT('Номенклатура'!$A$6:$A$205,B1949))&lt;&gt;1),"",INDEX('Номенклатура'!$D$6:$D$205,SUMPRODUCT(EXACT('Номенклатура'!$A$6:$A$205,B1949)*(ROW('Номенклатура'!$A$6:$A$205)-5)))&amp;"")</f>
        <v/>
      </c>
      <c r="F1949" s="18" t="str">
        <f>IF(OR(I1949="ОК",I1949="Учтено: добавьте пояснение"),IF(C1949="Приход",D1949,IF(C1949="Корректировка остатка",D1949,-D1949)),"")</f>
        <v/>
      </c>
      <c r="G1949" s="13"/>
      <c r="H1949" s="15" t="str">
        <f>IF(OR(B1949="",SUMPRODUCT(--EXACT('Номенклатура'!$A$6:$A$205,B1949))&lt;&gt;1),"",INDEX('Номенклатура'!$B$6:$B$205,SUMPRODUCT(EXACT('Номенклатура'!$A$6:$A$205,B1949)*(ROW('Номенклатура'!$A$6:$A$205)-5)))&amp;"")</f>
        <v/>
      </c>
      <c r="I1949" s="15" t="str">
        <f>IF(COUNTA(A1949:D1949,G1949)=0,"",IF(NOT(ISNUMBER(A1949)),"Укажите дату",IF(B1949="","Укажите код",IF(NOT(AND(ISTEXT(B1949),LEN(B1949)&gt;0,LEN(B1949)&lt;=30,ISNUMBER(FIND(LEFT(B1949,1),"ABCDEFGHIJKLMNOPQRSTUVWXYZ")),SUMPRODUCT((MID(B1949,{1,2,3,4,5,6,7,8,9,10,11,12,13,14,15,16,17,18,19,20,21,22,23,24,25,26,27,28,29,30},1)&lt;&gt;"")*ISERROR(FIND(MID(B1949,{1,2,3,4,5,6,7,8,9,10,11,12,13,14,15,16,17,18,19,20,21,22,23,24,25,26,27,28,29,30},1),"ABCDEFGHIJKLMNOPQRSTUVWXYZ0123456789-_")))=0,ISERROR(VALUE(B1949)))),"Недопустимый код: только латинские буквы A-Z в верхнем регистре, цифры, - и _; начало с буквы, до 30 символов (например MILK-001)",IF(SUMPRODUCT(--EXACT('Номенклатура'!$A$6:$A$205,B1949))=0,"Код не найден в номенклатуре",IF(SUMPRODUCT(--EXACT('Номенклатура'!$A$6:$A$205,B1949))&gt;1,"Код повторяется в номенклатуре",IF(ISNA(MATCH(C1949,{"Приход","Расход","Списание","Корректировка остатка"},0)),"Выберите тип операции",IF(NOT(ISNUMBER(D1949)),"Укажите количество",IF(D1949=0,"Количество не может быть 0",IF(AND(C1949&lt;&gt;"Корректировка остатка",D1949&lt;0),"Для этого типа количество положительное",IF(NOT(ISNUMBER('Номенклатура'!$C$2)),"Укажите дату начала учёта",IF(A1949&lt;INT('Номенклатура'!$C$2),"Раньше даты начала учёта: НЕ учтено",IF(AND(C1949="Корректировка остатка",TRIM(G1949)=""),"Учтено: добавьте пояснение","ОК")))))))))))))</f>
        <v/>
      </c>
    </row>
    <row r="1950" spans="1:9" x14ac:dyDescent="0.25">
      <c r="A1950" s="16"/>
      <c r="B1950" s="13"/>
      <c r="C1950" s="13"/>
      <c r="D1950" s="14"/>
      <c r="E1950" s="17" t="str">
        <f>IF(OR(B1950="",SUMPRODUCT(--EXACT('Номенклатура'!$A$6:$A$205,B1950))&lt;&gt;1),"",INDEX('Номенклатура'!$D$6:$D$205,SUMPRODUCT(EXACT('Номенклатура'!$A$6:$A$205,B1950)*(ROW('Номенклатура'!$A$6:$A$205)-5)))&amp;"")</f>
        <v/>
      </c>
      <c r="F1950" s="18" t="str">
        <f>IF(OR(I1950="ОК",I1950="Учтено: добавьте пояснение"),IF(C1950="Приход",D1950,IF(C1950="Корректировка остатка",D1950,-D1950)),"")</f>
        <v/>
      </c>
      <c r="G1950" s="13"/>
      <c r="H1950" s="15" t="str">
        <f>IF(OR(B1950="",SUMPRODUCT(--EXACT('Номенклатура'!$A$6:$A$205,B1950))&lt;&gt;1),"",INDEX('Номенклатура'!$B$6:$B$205,SUMPRODUCT(EXACT('Номенклатура'!$A$6:$A$205,B1950)*(ROW('Номенклатура'!$A$6:$A$205)-5)))&amp;"")</f>
        <v/>
      </c>
      <c r="I1950" s="15" t="str">
        <f>IF(COUNTA(A1950:D1950,G1950)=0,"",IF(NOT(ISNUMBER(A1950)),"Укажите дату",IF(B1950="","Укажите код",IF(NOT(AND(ISTEXT(B1950),LEN(B1950)&gt;0,LEN(B1950)&lt;=30,ISNUMBER(FIND(LEFT(B1950,1),"ABCDEFGHIJKLMNOPQRSTUVWXYZ")),SUMPRODUCT((MID(B1950,{1,2,3,4,5,6,7,8,9,10,11,12,13,14,15,16,17,18,19,20,21,22,23,24,25,26,27,28,29,30},1)&lt;&gt;"")*ISERROR(FIND(MID(B1950,{1,2,3,4,5,6,7,8,9,10,11,12,13,14,15,16,17,18,19,20,21,22,23,24,25,26,27,28,29,30},1),"ABCDEFGHIJKLMNOPQRSTUVWXYZ0123456789-_")))=0,ISERROR(VALUE(B1950)))),"Недопустимый код: только латинские буквы A-Z в верхнем регистре, цифры, - и _; начало с буквы, до 30 символов (например MILK-001)",IF(SUMPRODUCT(--EXACT('Номенклатура'!$A$6:$A$205,B1950))=0,"Код не найден в номенклатуре",IF(SUMPRODUCT(--EXACT('Номенклатура'!$A$6:$A$205,B1950))&gt;1,"Код повторяется в номенклатуре",IF(ISNA(MATCH(C1950,{"Приход","Расход","Списание","Корректировка остатка"},0)),"Выберите тип операции",IF(NOT(ISNUMBER(D1950)),"Укажите количество",IF(D1950=0,"Количество не может быть 0",IF(AND(C1950&lt;&gt;"Корректировка остатка",D1950&lt;0),"Для этого типа количество положительное",IF(NOT(ISNUMBER('Номенклатура'!$C$2)),"Укажите дату начала учёта",IF(A1950&lt;INT('Номенклатура'!$C$2),"Раньше даты начала учёта: НЕ учтено",IF(AND(C1950="Корректировка остатка",TRIM(G1950)=""),"Учтено: добавьте пояснение","ОК")))))))))))))</f>
        <v/>
      </c>
    </row>
    <row r="1951" spans="1:9" x14ac:dyDescent="0.25">
      <c r="A1951" s="16"/>
      <c r="B1951" s="13"/>
      <c r="C1951" s="13"/>
      <c r="D1951" s="14"/>
      <c r="E1951" s="17" t="str">
        <f>IF(OR(B1951="",SUMPRODUCT(--EXACT('Номенклатура'!$A$6:$A$205,B1951))&lt;&gt;1),"",INDEX('Номенклатура'!$D$6:$D$205,SUMPRODUCT(EXACT('Номенклатура'!$A$6:$A$205,B1951)*(ROW('Номенклатура'!$A$6:$A$205)-5)))&amp;"")</f>
        <v/>
      </c>
      <c r="F1951" s="18" t="str">
        <f>IF(OR(I1951="ОК",I1951="Учтено: добавьте пояснение"),IF(C1951="Приход",D1951,IF(C1951="Корректировка остатка",D1951,-D1951)),"")</f>
        <v/>
      </c>
      <c r="G1951" s="13"/>
      <c r="H1951" s="15" t="str">
        <f>IF(OR(B1951="",SUMPRODUCT(--EXACT('Номенклатура'!$A$6:$A$205,B1951))&lt;&gt;1),"",INDEX('Номенклатура'!$B$6:$B$205,SUMPRODUCT(EXACT('Номенклатура'!$A$6:$A$205,B1951)*(ROW('Номенклатура'!$A$6:$A$205)-5)))&amp;"")</f>
        <v/>
      </c>
      <c r="I1951" s="15" t="str">
        <f>IF(COUNTA(A1951:D1951,G1951)=0,"",IF(NOT(ISNUMBER(A1951)),"Укажите дату",IF(B1951="","Укажите код",IF(NOT(AND(ISTEXT(B1951),LEN(B1951)&gt;0,LEN(B1951)&lt;=30,ISNUMBER(FIND(LEFT(B1951,1),"ABCDEFGHIJKLMNOPQRSTUVWXYZ")),SUMPRODUCT((MID(B1951,{1,2,3,4,5,6,7,8,9,10,11,12,13,14,15,16,17,18,19,20,21,22,23,24,25,26,27,28,29,30},1)&lt;&gt;"")*ISERROR(FIND(MID(B1951,{1,2,3,4,5,6,7,8,9,10,11,12,13,14,15,16,17,18,19,20,21,22,23,24,25,26,27,28,29,30},1),"ABCDEFGHIJKLMNOPQRSTUVWXYZ0123456789-_")))=0,ISERROR(VALUE(B1951)))),"Недопустимый код: только латинские буквы A-Z в верхнем регистре, цифры, - и _; начало с буквы, до 30 символов (например MILK-001)",IF(SUMPRODUCT(--EXACT('Номенклатура'!$A$6:$A$205,B1951))=0,"Код не найден в номенклатуре",IF(SUMPRODUCT(--EXACT('Номенклатура'!$A$6:$A$205,B1951))&gt;1,"Код повторяется в номенклатуре",IF(ISNA(MATCH(C1951,{"Приход","Расход","Списание","Корректировка остатка"},0)),"Выберите тип операции",IF(NOT(ISNUMBER(D1951)),"Укажите количество",IF(D1951=0,"Количество не может быть 0",IF(AND(C1951&lt;&gt;"Корректировка остатка",D1951&lt;0),"Для этого типа количество положительное",IF(NOT(ISNUMBER('Номенклатура'!$C$2)),"Укажите дату начала учёта",IF(A1951&lt;INT('Номенклатура'!$C$2),"Раньше даты начала учёта: НЕ учтено",IF(AND(C1951="Корректировка остатка",TRIM(G1951)=""),"Учтено: добавьте пояснение","ОК")))))))))))))</f>
        <v/>
      </c>
    </row>
    <row r="1952" spans="1:9" x14ac:dyDescent="0.25">
      <c r="A1952" s="16"/>
      <c r="B1952" s="13"/>
      <c r="C1952" s="13"/>
      <c r="D1952" s="14"/>
      <c r="E1952" s="17" t="str">
        <f>IF(OR(B1952="",SUMPRODUCT(--EXACT('Номенклатура'!$A$6:$A$205,B1952))&lt;&gt;1),"",INDEX('Номенклатура'!$D$6:$D$205,SUMPRODUCT(EXACT('Номенклатура'!$A$6:$A$205,B1952)*(ROW('Номенклатура'!$A$6:$A$205)-5)))&amp;"")</f>
        <v/>
      </c>
      <c r="F1952" s="18" t="str">
        <f>IF(OR(I1952="ОК",I1952="Учтено: добавьте пояснение"),IF(C1952="Приход",D1952,IF(C1952="Корректировка остатка",D1952,-D1952)),"")</f>
        <v/>
      </c>
      <c r="G1952" s="13"/>
      <c r="H1952" s="15" t="str">
        <f>IF(OR(B1952="",SUMPRODUCT(--EXACT('Номенклатура'!$A$6:$A$205,B1952))&lt;&gt;1),"",INDEX('Номенклатура'!$B$6:$B$205,SUMPRODUCT(EXACT('Номенклатура'!$A$6:$A$205,B1952)*(ROW('Номенклатура'!$A$6:$A$205)-5)))&amp;"")</f>
        <v/>
      </c>
      <c r="I1952" s="15" t="str">
        <f>IF(COUNTA(A1952:D1952,G1952)=0,"",IF(NOT(ISNUMBER(A1952)),"Укажите дату",IF(B1952="","Укажите код",IF(NOT(AND(ISTEXT(B1952),LEN(B1952)&gt;0,LEN(B1952)&lt;=30,ISNUMBER(FIND(LEFT(B1952,1),"ABCDEFGHIJKLMNOPQRSTUVWXYZ")),SUMPRODUCT((MID(B1952,{1,2,3,4,5,6,7,8,9,10,11,12,13,14,15,16,17,18,19,20,21,22,23,24,25,26,27,28,29,30},1)&lt;&gt;"")*ISERROR(FIND(MID(B1952,{1,2,3,4,5,6,7,8,9,10,11,12,13,14,15,16,17,18,19,20,21,22,23,24,25,26,27,28,29,30},1),"ABCDEFGHIJKLMNOPQRSTUVWXYZ0123456789-_")))=0,ISERROR(VALUE(B1952)))),"Недопустимый код: только латинские буквы A-Z в верхнем регистре, цифры, - и _; начало с буквы, до 30 символов (например MILK-001)",IF(SUMPRODUCT(--EXACT('Номенклатура'!$A$6:$A$205,B1952))=0,"Код не найден в номенклатуре",IF(SUMPRODUCT(--EXACT('Номенклатура'!$A$6:$A$205,B1952))&gt;1,"Код повторяется в номенклатуре",IF(ISNA(MATCH(C1952,{"Приход","Расход","Списание","Корректировка остатка"},0)),"Выберите тип операции",IF(NOT(ISNUMBER(D1952)),"Укажите количество",IF(D1952=0,"Количество не может быть 0",IF(AND(C1952&lt;&gt;"Корректировка остатка",D1952&lt;0),"Для этого типа количество положительное",IF(NOT(ISNUMBER('Номенклатура'!$C$2)),"Укажите дату начала учёта",IF(A1952&lt;INT('Номенклатура'!$C$2),"Раньше даты начала учёта: НЕ учтено",IF(AND(C1952="Корректировка остатка",TRIM(G1952)=""),"Учтено: добавьте пояснение","ОК")))))))))))))</f>
        <v/>
      </c>
    </row>
    <row r="1953" spans="1:9" x14ac:dyDescent="0.25">
      <c r="A1953" s="16"/>
      <c r="B1953" s="13"/>
      <c r="C1953" s="13"/>
      <c r="D1953" s="14"/>
      <c r="E1953" s="17" t="str">
        <f>IF(OR(B1953="",SUMPRODUCT(--EXACT('Номенклатура'!$A$6:$A$205,B1953))&lt;&gt;1),"",INDEX('Номенклатура'!$D$6:$D$205,SUMPRODUCT(EXACT('Номенклатура'!$A$6:$A$205,B1953)*(ROW('Номенклатура'!$A$6:$A$205)-5)))&amp;"")</f>
        <v/>
      </c>
      <c r="F1953" s="18" t="str">
        <f>IF(OR(I1953="ОК",I1953="Учтено: добавьте пояснение"),IF(C1953="Приход",D1953,IF(C1953="Корректировка остатка",D1953,-D1953)),"")</f>
        <v/>
      </c>
      <c r="G1953" s="13"/>
      <c r="H1953" s="15" t="str">
        <f>IF(OR(B1953="",SUMPRODUCT(--EXACT('Номенклатура'!$A$6:$A$205,B1953))&lt;&gt;1),"",INDEX('Номенклатура'!$B$6:$B$205,SUMPRODUCT(EXACT('Номенклатура'!$A$6:$A$205,B1953)*(ROW('Номенклатура'!$A$6:$A$205)-5)))&amp;"")</f>
        <v/>
      </c>
      <c r="I1953" s="15" t="str">
        <f>IF(COUNTA(A1953:D1953,G1953)=0,"",IF(NOT(ISNUMBER(A1953)),"Укажите дату",IF(B1953="","Укажите код",IF(NOT(AND(ISTEXT(B1953),LEN(B1953)&gt;0,LEN(B1953)&lt;=30,ISNUMBER(FIND(LEFT(B1953,1),"ABCDEFGHIJKLMNOPQRSTUVWXYZ")),SUMPRODUCT((MID(B1953,{1,2,3,4,5,6,7,8,9,10,11,12,13,14,15,16,17,18,19,20,21,22,23,24,25,26,27,28,29,30},1)&lt;&gt;"")*ISERROR(FIND(MID(B1953,{1,2,3,4,5,6,7,8,9,10,11,12,13,14,15,16,17,18,19,20,21,22,23,24,25,26,27,28,29,30},1),"ABCDEFGHIJKLMNOPQRSTUVWXYZ0123456789-_")))=0,ISERROR(VALUE(B1953)))),"Недопустимый код: только латинские буквы A-Z в верхнем регистре, цифры, - и _; начало с буквы, до 30 символов (например MILK-001)",IF(SUMPRODUCT(--EXACT('Номенклатура'!$A$6:$A$205,B1953))=0,"Код не найден в номенклатуре",IF(SUMPRODUCT(--EXACT('Номенклатура'!$A$6:$A$205,B1953))&gt;1,"Код повторяется в номенклатуре",IF(ISNA(MATCH(C1953,{"Приход","Расход","Списание","Корректировка остатка"},0)),"Выберите тип операции",IF(NOT(ISNUMBER(D1953)),"Укажите количество",IF(D1953=0,"Количество не может быть 0",IF(AND(C1953&lt;&gt;"Корректировка остатка",D1953&lt;0),"Для этого типа количество положительное",IF(NOT(ISNUMBER('Номенклатура'!$C$2)),"Укажите дату начала учёта",IF(A1953&lt;INT('Номенклатура'!$C$2),"Раньше даты начала учёта: НЕ учтено",IF(AND(C1953="Корректировка остатка",TRIM(G1953)=""),"Учтено: добавьте пояснение","ОК")))))))))))))</f>
        <v/>
      </c>
    </row>
    <row r="1954" spans="1:9" x14ac:dyDescent="0.25">
      <c r="A1954" s="16"/>
      <c r="B1954" s="13"/>
      <c r="C1954" s="13"/>
      <c r="D1954" s="14"/>
      <c r="E1954" s="17" t="str">
        <f>IF(OR(B1954="",SUMPRODUCT(--EXACT('Номенклатура'!$A$6:$A$205,B1954))&lt;&gt;1),"",INDEX('Номенклатура'!$D$6:$D$205,SUMPRODUCT(EXACT('Номенклатура'!$A$6:$A$205,B1954)*(ROW('Номенклатура'!$A$6:$A$205)-5)))&amp;"")</f>
        <v/>
      </c>
      <c r="F1954" s="18" t="str">
        <f>IF(OR(I1954="ОК",I1954="Учтено: добавьте пояснение"),IF(C1954="Приход",D1954,IF(C1954="Корректировка остатка",D1954,-D1954)),"")</f>
        <v/>
      </c>
      <c r="G1954" s="13"/>
      <c r="H1954" s="15" t="str">
        <f>IF(OR(B1954="",SUMPRODUCT(--EXACT('Номенклатура'!$A$6:$A$205,B1954))&lt;&gt;1),"",INDEX('Номенклатура'!$B$6:$B$205,SUMPRODUCT(EXACT('Номенклатура'!$A$6:$A$205,B1954)*(ROW('Номенклатура'!$A$6:$A$205)-5)))&amp;"")</f>
        <v/>
      </c>
      <c r="I1954" s="15" t="str">
        <f>IF(COUNTA(A1954:D1954,G1954)=0,"",IF(NOT(ISNUMBER(A1954)),"Укажите дату",IF(B1954="","Укажите код",IF(NOT(AND(ISTEXT(B1954),LEN(B1954)&gt;0,LEN(B1954)&lt;=30,ISNUMBER(FIND(LEFT(B1954,1),"ABCDEFGHIJKLMNOPQRSTUVWXYZ")),SUMPRODUCT((MID(B1954,{1,2,3,4,5,6,7,8,9,10,11,12,13,14,15,16,17,18,19,20,21,22,23,24,25,26,27,28,29,30},1)&lt;&gt;"")*ISERROR(FIND(MID(B1954,{1,2,3,4,5,6,7,8,9,10,11,12,13,14,15,16,17,18,19,20,21,22,23,24,25,26,27,28,29,30},1),"ABCDEFGHIJKLMNOPQRSTUVWXYZ0123456789-_")))=0,ISERROR(VALUE(B1954)))),"Недопустимый код: только латинские буквы A-Z в верхнем регистре, цифры, - и _; начало с буквы, до 30 символов (например MILK-001)",IF(SUMPRODUCT(--EXACT('Номенклатура'!$A$6:$A$205,B1954))=0,"Код не найден в номенклатуре",IF(SUMPRODUCT(--EXACT('Номенклатура'!$A$6:$A$205,B1954))&gt;1,"Код повторяется в номенклатуре",IF(ISNA(MATCH(C1954,{"Приход","Расход","Списание","Корректировка остатка"},0)),"Выберите тип операции",IF(NOT(ISNUMBER(D1954)),"Укажите количество",IF(D1954=0,"Количество не может быть 0",IF(AND(C1954&lt;&gt;"Корректировка остатка",D1954&lt;0),"Для этого типа количество положительное",IF(NOT(ISNUMBER('Номенклатура'!$C$2)),"Укажите дату начала учёта",IF(A1954&lt;INT('Номенклатура'!$C$2),"Раньше даты начала учёта: НЕ учтено",IF(AND(C1954="Корректировка остатка",TRIM(G1954)=""),"Учтено: добавьте пояснение","ОК")))))))))))))</f>
        <v/>
      </c>
    </row>
    <row r="1955" spans="1:9" x14ac:dyDescent="0.25">
      <c r="A1955" s="16"/>
      <c r="B1955" s="13"/>
      <c r="C1955" s="13"/>
      <c r="D1955" s="14"/>
      <c r="E1955" s="17" t="str">
        <f>IF(OR(B1955="",SUMPRODUCT(--EXACT('Номенклатура'!$A$6:$A$205,B1955))&lt;&gt;1),"",INDEX('Номенклатура'!$D$6:$D$205,SUMPRODUCT(EXACT('Номенклатура'!$A$6:$A$205,B1955)*(ROW('Номенклатура'!$A$6:$A$205)-5)))&amp;"")</f>
        <v/>
      </c>
      <c r="F1955" s="18" t="str">
        <f>IF(OR(I1955="ОК",I1955="Учтено: добавьте пояснение"),IF(C1955="Приход",D1955,IF(C1955="Корректировка остатка",D1955,-D1955)),"")</f>
        <v/>
      </c>
      <c r="G1955" s="13"/>
      <c r="H1955" s="15" t="str">
        <f>IF(OR(B1955="",SUMPRODUCT(--EXACT('Номенклатура'!$A$6:$A$205,B1955))&lt;&gt;1),"",INDEX('Номенклатура'!$B$6:$B$205,SUMPRODUCT(EXACT('Номенклатура'!$A$6:$A$205,B1955)*(ROW('Номенклатура'!$A$6:$A$205)-5)))&amp;"")</f>
        <v/>
      </c>
      <c r="I1955" s="15" t="str">
        <f>IF(COUNTA(A1955:D1955,G1955)=0,"",IF(NOT(ISNUMBER(A1955)),"Укажите дату",IF(B1955="","Укажите код",IF(NOT(AND(ISTEXT(B1955),LEN(B1955)&gt;0,LEN(B1955)&lt;=30,ISNUMBER(FIND(LEFT(B1955,1),"ABCDEFGHIJKLMNOPQRSTUVWXYZ")),SUMPRODUCT((MID(B1955,{1,2,3,4,5,6,7,8,9,10,11,12,13,14,15,16,17,18,19,20,21,22,23,24,25,26,27,28,29,30},1)&lt;&gt;"")*ISERROR(FIND(MID(B1955,{1,2,3,4,5,6,7,8,9,10,11,12,13,14,15,16,17,18,19,20,21,22,23,24,25,26,27,28,29,30},1),"ABCDEFGHIJKLMNOPQRSTUVWXYZ0123456789-_")))=0,ISERROR(VALUE(B1955)))),"Недопустимый код: только латинские буквы A-Z в верхнем регистре, цифры, - и _; начало с буквы, до 30 символов (например MILK-001)",IF(SUMPRODUCT(--EXACT('Номенклатура'!$A$6:$A$205,B1955))=0,"Код не найден в номенклатуре",IF(SUMPRODUCT(--EXACT('Номенклатура'!$A$6:$A$205,B1955))&gt;1,"Код повторяется в номенклатуре",IF(ISNA(MATCH(C1955,{"Приход","Расход","Списание","Корректировка остатка"},0)),"Выберите тип операции",IF(NOT(ISNUMBER(D1955)),"Укажите количество",IF(D1955=0,"Количество не может быть 0",IF(AND(C1955&lt;&gt;"Корректировка остатка",D1955&lt;0),"Для этого типа количество положительное",IF(NOT(ISNUMBER('Номенклатура'!$C$2)),"Укажите дату начала учёта",IF(A1955&lt;INT('Номенклатура'!$C$2),"Раньше даты начала учёта: НЕ учтено",IF(AND(C1955="Корректировка остатка",TRIM(G1955)=""),"Учтено: добавьте пояснение","ОК")))))))))))))</f>
        <v/>
      </c>
    </row>
    <row r="1956" spans="1:9" x14ac:dyDescent="0.25">
      <c r="A1956" s="16"/>
      <c r="B1956" s="13"/>
      <c r="C1956" s="13"/>
      <c r="D1956" s="14"/>
      <c r="E1956" s="17" t="str">
        <f>IF(OR(B1956="",SUMPRODUCT(--EXACT('Номенклатура'!$A$6:$A$205,B1956))&lt;&gt;1),"",INDEX('Номенклатура'!$D$6:$D$205,SUMPRODUCT(EXACT('Номенклатура'!$A$6:$A$205,B1956)*(ROW('Номенклатура'!$A$6:$A$205)-5)))&amp;"")</f>
        <v/>
      </c>
      <c r="F1956" s="18" t="str">
        <f>IF(OR(I1956="ОК",I1956="Учтено: добавьте пояснение"),IF(C1956="Приход",D1956,IF(C1956="Корректировка остатка",D1956,-D1956)),"")</f>
        <v/>
      </c>
      <c r="G1956" s="13"/>
      <c r="H1956" s="15" t="str">
        <f>IF(OR(B1956="",SUMPRODUCT(--EXACT('Номенклатура'!$A$6:$A$205,B1956))&lt;&gt;1),"",INDEX('Номенклатура'!$B$6:$B$205,SUMPRODUCT(EXACT('Номенклатура'!$A$6:$A$205,B1956)*(ROW('Номенклатура'!$A$6:$A$205)-5)))&amp;"")</f>
        <v/>
      </c>
      <c r="I1956" s="15" t="str">
        <f>IF(COUNTA(A1956:D1956,G1956)=0,"",IF(NOT(ISNUMBER(A1956)),"Укажите дату",IF(B1956="","Укажите код",IF(NOT(AND(ISTEXT(B1956),LEN(B1956)&gt;0,LEN(B1956)&lt;=30,ISNUMBER(FIND(LEFT(B1956,1),"ABCDEFGHIJKLMNOPQRSTUVWXYZ")),SUMPRODUCT((MID(B1956,{1,2,3,4,5,6,7,8,9,10,11,12,13,14,15,16,17,18,19,20,21,22,23,24,25,26,27,28,29,30},1)&lt;&gt;"")*ISERROR(FIND(MID(B1956,{1,2,3,4,5,6,7,8,9,10,11,12,13,14,15,16,17,18,19,20,21,22,23,24,25,26,27,28,29,30},1),"ABCDEFGHIJKLMNOPQRSTUVWXYZ0123456789-_")))=0,ISERROR(VALUE(B1956)))),"Недопустимый код: только латинские буквы A-Z в верхнем регистре, цифры, - и _; начало с буквы, до 30 символов (например MILK-001)",IF(SUMPRODUCT(--EXACT('Номенклатура'!$A$6:$A$205,B1956))=0,"Код не найден в номенклатуре",IF(SUMPRODUCT(--EXACT('Номенклатура'!$A$6:$A$205,B1956))&gt;1,"Код повторяется в номенклатуре",IF(ISNA(MATCH(C1956,{"Приход","Расход","Списание","Корректировка остатка"},0)),"Выберите тип операции",IF(NOT(ISNUMBER(D1956)),"Укажите количество",IF(D1956=0,"Количество не может быть 0",IF(AND(C1956&lt;&gt;"Корректировка остатка",D1956&lt;0),"Для этого типа количество положительное",IF(NOT(ISNUMBER('Номенклатура'!$C$2)),"Укажите дату начала учёта",IF(A1956&lt;INT('Номенклатура'!$C$2),"Раньше даты начала учёта: НЕ учтено",IF(AND(C1956="Корректировка остатка",TRIM(G1956)=""),"Учтено: добавьте пояснение","ОК")))))))))))))</f>
        <v/>
      </c>
    </row>
    <row r="1957" spans="1:9" x14ac:dyDescent="0.25">
      <c r="A1957" s="16"/>
      <c r="B1957" s="13"/>
      <c r="C1957" s="13"/>
      <c r="D1957" s="14"/>
      <c r="E1957" s="17" t="str">
        <f>IF(OR(B1957="",SUMPRODUCT(--EXACT('Номенклатура'!$A$6:$A$205,B1957))&lt;&gt;1),"",INDEX('Номенклатура'!$D$6:$D$205,SUMPRODUCT(EXACT('Номенклатура'!$A$6:$A$205,B1957)*(ROW('Номенклатура'!$A$6:$A$205)-5)))&amp;"")</f>
        <v/>
      </c>
      <c r="F1957" s="18" t="str">
        <f>IF(OR(I1957="ОК",I1957="Учтено: добавьте пояснение"),IF(C1957="Приход",D1957,IF(C1957="Корректировка остатка",D1957,-D1957)),"")</f>
        <v/>
      </c>
      <c r="G1957" s="13"/>
      <c r="H1957" s="15" t="str">
        <f>IF(OR(B1957="",SUMPRODUCT(--EXACT('Номенклатура'!$A$6:$A$205,B1957))&lt;&gt;1),"",INDEX('Номенклатура'!$B$6:$B$205,SUMPRODUCT(EXACT('Номенклатура'!$A$6:$A$205,B1957)*(ROW('Номенклатура'!$A$6:$A$205)-5)))&amp;"")</f>
        <v/>
      </c>
      <c r="I1957" s="15" t="str">
        <f>IF(COUNTA(A1957:D1957,G1957)=0,"",IF(NOT(ISNUMBER(A1957)),"Укажите дату",IF(B1957="","Укажите код",IF(NOT(AND(ISTEXT(B1957),LEN(B1957)&gt;0,LEN(B1957)&lt;=30,ISNUMBER(FIND(LEFT(B1957,1),"ABCDEFGHIJKLMNOPQRSTUVWXYZ")),SUMPRODUCT((MID(B1957,{1,2,3,4,5,6,7,8,9,10,11,12,13,14,15,16,17,18,19,20,21,22,23,24,25,26,27,28,29,30},1)&lt;&gt;"")*ISERROR(FIND(MID(B1957,{1,2,3,4,5,6,7,8,9,10,11,12,13,14,15,16,17,18,19,20,21,22,23,24,25,26,27,28,29,30},1),"ABCDEFGHIJKLMNOPQRSTUVWXYZ0123456789-_")))=0,ISERROR(VALUE(B1957)))),"Недопустимый код: только латинские буквы A-Z в верхнем регистре, цифры, - и _; начало с буквы, до 30 символов (например MILK-001)",IF(SUMPRODUCT(--EXACT('Номенклатура'!$A$6:$A$205,B1957))=0,"Код не найден в номенклатуре",IF(SUMPRODUCT(--EXACT('Номенклатура'!$A$6:$A$205,B1957))&gt;1,"Код повторяется в номенклатуре",IF(ISNA(MATCH(C1957,{"Приход","Расход","Списание","Корректировка остатка"},0)),"Выберите тип операции",IF(NOT(ISNUMBER(D1957)),"Укажите количество",IF(D1957=0,"Количество не может быть 0",IF(AND(C1957&lt;&gt;"Корректировка остатка",D1957&lt;0),"Для этого типа количество положительное",IF(NOT(ISNUMBER('Номенклатура'!$C$2)),"Укажите дату начала учёта",IF(A1957&lt;INT('Номенклатура'!$C$2),"Раньше даты начала учёта: НЕ учтено",IF(AND(C1957="Корректировка остатка",TRIM(G1957)=""),"Учтено: добавьте пояснение","ОК")))))))))))))</f>
        <v/>
      </c>
    </row>
    <row r="1958" spans="1:9" x14ac:dyDescent="0.25">
      <c r="A1958" s="16"/>
      <c r="B1958" s="13"/>
      <c r="C1958" s="13"/>
      <c r="D1958" s="14"/>
      <c r="E1958" s="17" t="str">
        <f>IF(OR(B1958="",SUMPRODUCT(--EXACT('Номенклатура'!$A$6:$A$205,B1958))&lt;&gt;1),"",INDEX('Номенклатура'!$D$6:$D$205,SUMPRODUCT(EXACT('Номенклатура'!$A$6:$A$205,B1958)*(ROW('Номенклатура'!$A$6:$A$205)-5)))&amp;"")</f>
        <v/>
      </c>
      <c r="F1958" s="18" t="str">
        <f>IF(OR(I1958="ОК",I1958="Учтено: добавьте пояснение"),IF(C1958="Приход",D1958,IF(C1958="Корректировка остатка",D1958,-D1958)),"")</f>
        <v/>
      </c>
      <c r="G1958" s="13"/>
      <c r="H1958" s="15" t="str">
        <f>IF(OR(B1958="",SUMPRODUCT(--EXACT('Номенклатура'!$A$6:$A$205,B1958))&lt;&gt;1),"",INDEX('Номенклатура'!$B$6:$B$205,SUMPRODUCT(EXACT('Номенклатура'!$A$6:$A$205,B1958)*(ROW('Номенклатура'!$A$6:$A$205)-5)))&amp;"")</f>
        <v/>
      </c>
      <c r="I1958" s="15" t="str">
        <f>IF(COUNTA(A1958:D1958,G1958)=0,"",IF(NOT(ISNUMBER(A1958)),"Укажите дату",IF(B1958="","Укажите код",IF(NOT(AND(ISTEXT(B1958),LEN(B1958)&gt;0,LEN(B1958)&lt;=30,ISNUMBER(FIND(LEFT(B1958,1),"ABCDEFGHIJKLMNOPQRSTUVWXYZ")),SUMPRODUCT((MID(B1958,{1,2,3,4,5,6,7,8,9,10,11,12,13,14,15,16,17,18,19,20,21,22,23,24,25,26,27,28,29,30},1)&lt;&gt;"")*ISERROR(FIND(MID(B1958,{1,2,3,4,5,6,7,8,9,10,11,12,13,14,15,16,17,18,19,20,21,22,23,24,25,26,27,28,29,30},1),"ABCDEFGHIJKLMNOPQRSTUVWXYZ0123456789-_")))=0,ISERROR(VALUE(B1958)))),"Недопустимый код: только латинские буквы A-Z в верхнем регистре, цифры, - и _; начало с буквы, до 30 символов (например MILK-001)",IF(SUMPRODUCT(--EXACT('Номенклатура'!$A$6:$A$205,B1958))=0,"Код не найден в номенклатуре",IF(SUMPRODUCT(--EXACT('Номенклатура'!$A$6:$A$205,B1958))&gt;1,"Код повторяется в номенклатуре",IF(ISNA(MATCH(C1958,{"Приход","Расход","Списание","Корректировка остатка"},0)),"Выберите тип операции",IF(NOT(ISNUMBER(D1958)),"Укажите количество",IF(D1958=0,"Количество не может быть 0",IF(AND(C1958&lt;&gt;"Корректировка остатка",D1958&lt;0),"Для этого типа количество положительное",IF(NOT(ISNUMBER('Номенклатура'!$C$2)),"Укажите дату начала учёта",IF(A1958&lt;INT('Номенклатура'!$C$2),"Раньше даты начала учёта: НЕ учтено",IF(AND(C1958="Корректировка остатка",TRIM(G1958)=""),"Учтено: добавьте пояснение","ОК")))))))))))))</f>
        <v/>
      </c>
    </row>
    <row r="1959" spans="1:9" x14ac:dyDescent="0.25">
      <c r="A1959" s="16"/>
      <c r="B1959" s="13"/>
      <c r="C1959" s="13"/>
      <c r="D1959" s="14"/>
      <c r="E1959" s="17" t="str">
        <f>IF(OR(B1959="",SUMPRODUCT(--EXACT('Номенклатура'!$A$6:$A$205,B1959))&lt;&gt;1),"",INDEX('Номенклатура'!$D$6:$D$205,SUMPRODUCT(EXACT('Номенклатура'!$A$6:$A$205,B1959)*(ROW('Номенклатура'!$A$6:$A$205)-5)))&amp;"")</f>
        <v/>
      </c>
      <c r="F1959" s="18" t="str">
        <f>IF(OR(I1959="ОК",I1959="Учтено: добавьте пояснение"),IF(C1959="Приход",D1959,IF(C1959="Корректировка остатка",D1959,-D1959)),"")</f>
        <v/>
      </c>
      <c r="G1959" s="13"/>
      <c r="H1959" s="15" t="str">
        <f>IF(OR(B1959="",SUMPRODUCT(--EXACT('Номенклатура'!$A$6:$A$205,B1959))&lt;&gt;1),"",INDEX('Номенклатура'!$B$6:$B$205,SUMPRODUCT(EXACT('Номенклатура'!$A$6:$A$205,B1959)*(ROW('Номенклатура'!$A$6:$A$205)-5)))&amp;"")</f>
        <v/>
      </c>
      <c r="I1959" s="15" t="str">
        <f>IF(COUNTA(A1959:D1959,G1959)=0,"",IF(NOT(ISNUMBER(A1959)),"Укажите дату",IF(B1959="","Укажите код",IF(NOT(AND(ISTEXT(B1959),LEN(B1959)&gt;0,LEN(B1959)&lt;=30,ISNUMBER(FIND(LEFT(B1959,1),"ABCDEFGHIJKLMNOPQRSTUVWXYZ")),SUMPRODUCT((MID(B1959,{1,2,3,4,5,6,7,8,9,10,11,12,13,14,15,16,17,18,19,20,21,22,23,24,25,26,27,28,29,30},1)&lt;&gt;"")*ISERROR(FIND(MID(B1959,{1,2,3,4,5,6,7,8,9,10,11,12,13,14,15,16,17,18,19,20,21,22,23,24,25,26,27,28,29,30},1),"ABCDEFGHIJKLMNOPQRSTUVWXYZ0123456789-_")))=0,ISERROR(VALUE(B1959)))),"Недопустимый код: только латинские буквы A-Z в верхнем регистре, цифры, - и _; начало с буквы, до 30 символов (например MILK-001)",IF(SUMPRODUCT(--EXACT('Номенклатура'!$A$6:$A$205,B1959))=0,"Код не найден в номенклатуре",IF(SUMPRODUCT(--EXACT('Номенклатура'!$A$6:$A$205,B1959))&gt;1,"Код повторяется в номенклатуре",IF(ISNA(MATCH(C1959,{"Приход","Расход","Списание","Корректировка остатка"},0)),"Выберите тип операции",IF(NOT(ISNUMBER(D1959)),"Укажите количество",IF(D1959=0,"Количество не может быть 0",IF(AND(C1959&lt;&gt;"Корректировка остатка",D1959&lt;0),"Для этого типа количество положительное",IF(NOT(ISNUMBER('Номенклатура'!$C$2)),"Укажите дату начала учёта",IF(A1959&lt;INT('Номенклатура'!$C$2),"Раньше даты начала учёта: НЕ учтено",IF(AND(C1959="Корректировка остатка",TRIM(G1959)=""),"Учтено: добавьте пояснение","ОК")))))))))))))</f>
        <v/>
      </c>
    </row>
    <row r="1960" spans="1:9" x14ac:dyDescent="0.25">
      <c r="A1960" s="16"/>
      <c r="B1960" s="13"/>
      <c r="C1960" s="13"/>
      <c r="D1960" s="14"/>
      <c r="E1960" s="17" t="str">
        <f>IF(OR(B1960="",SUMPRODUCT(--EXACT('Номенклатура'!$A$6:$A$205,B1960))&lt;&gt;1),"",INDEX('Номенклатура'!$D$6:$D$205,SUMPRODUCT(EXACT('Номенклатура'!$A$6:$A$205,B1960)*(ROW('Номенклатура'!$A$6:$A$205)-5)))&amp;"")</f>
        <v/>
      </c>
      <c r="F1960" s="18" t="str">
        <f>IF(OR(I1960="ОК",I1960="Учтено: добавьте пояснение"),IF(C1960="Приход",D1960,IF(C1960="Корректировка остатка",D1960,-D1960)),"")</f>
        <v/>
      </c>
      <c r="G1960" s="13"/>
      <c r="H1960" s="15" t="str">
        <f>IF(OR(B1960="",SUMPRODUCT(--EXACT('Номенклатура'!$A$6:$A$205,B1960))&lt;&gt;1),"",INDEX('Номенклатура'!$B$6:$B$205,SUMPRODUCT(EXACT('Номенклатура'!$A$6:$A$205,B1960)*(ROW('Номенклатура'!$A$6:$A$205)-5)))&amp;"")</f>
        <v/>
      </c>
      <c r="I1960" s="15" t="str">
        <f>IF(COUNTA(A1960:D1960,G1960)=0,"",IF(NOT(ISNUMBER(A1960)),"Укажите дату",IF(B1960="","Укажите код",IF(NOT(AND(ISTEXT(B1960),LEN(B1960)&gt;0,LEN(B1960)&lt;=30,ISNUMBER(FIND(LEFT(B1960,1),"ABCDEFGHIJKLMNOPQRSTUVWXYZ")),SUMPRODUCT((MID(B1960,{1,2,3,4,5,6,7,8,9,10,11,12,13,14,15,16,17,18,19,20,21,22,23,24,25,26,27,28,29,30},1)&lt;&gt;"")*ISERROR(FIND(MID(B1960,{1,2,3,4,5,6,7,8,9,10,11,12,13,14,15,16,17,18,19,20,21,22,23,24,25,26,27,28,29,30},1),"ABCDEFGHIJKLMNOPQRSTUVWXYZ0123456789-_")))=0,ISERROR(VALUE(B1960)))),"Недопустимый код: только латинские буквы A-Z в верхнем регистре, цифры, - и _; начало с буквы, до 30 символов (например MILK-001)",IF(SUMPRODUCT(--EXACT('Номенклатура'!$A$6:$A$205,B1960))=0,"Код не найден в номенклатуре",IF(SUMPRODUCT(--EXACT('Номенклатура'!$A$6:$A$205,B1960))&gt;1,"Код повторяется в номенклатуре",IF(ISNA(MATCH(C1960,{"Приход","Расход","Списание","Корректировка остатка"},0)),"Выберите тип операции",IF(NOT(ISNUMBER(D1960)),"Укажите количество",IF(D1960=0,"Количество не может быть 0",IF(AND(C1960&lt;&gt;"Корректировка остатка",D1960&lt;0),"Для этого типа количество положительное",IF(NOT(ISNUMBER('Номенклатура'!$C$2)),"Укажите дату начала учёта",IF(A1960&lt;INT('Номенклатура'!$C$2),"Раньше даты начала учёта: НЕ учтено",IF(AND(C1960="Корректировка остатка",TRIM(G1960)=""),"Учтено: добавьте пояснение","ОК")))))))))))))</f>
        <v/>
      </c>
    </row>
    <row r="1961" spans="1:9" x14ac:dyDescent="0.25">
      <c r="A1961" s="16"/>
      <c r="B1961" s="13"/>
      <c r="C1961" s="13"/>
      <c r="D1961" s="14"/>
      <c r="E1961" s="17" t="str">
        <f>IF(OR(B1961="",SUMPRODUCT(--EXACT('Номенклатура'!$A$6:$A$205,B1961))&lt;&gt;1),"",INDEX('Номенклатура'!$D$6:$D$205,SUMPRODUCT(EXACT('Номенклатура'!$A$6:$A$205,B1961)*(ROW('Номенклатура'!$A$6:$A$205)-5)))&amp;"")</f>
        <v/>
      </c>
      <c r="F1961" s="18" t="str">
        <f>IF(OR(I1961="ОК",I1961="Учтено: добавьте пояснение"),IF(C1961="Приход",D1961,IF(C1961="Корректировка остатка",D1961,-D1961)),"")</f>
        <v/>
      </c>
      <c r="G1961" s="13"/>
      <c r="H1961" s="15" t="str">
        <f>IF(OR(B1961="",SUMPRODUCT(--EXACT('Номенклатура'!$A$6:$A$205,B1961))&lt;&gt;1),"",INDEX('Номенклатура'!$B$6:$B$205,SUMPRODUCT(EXACT('Номенклатура'!$A$6:$A$205,B1961)*(ROW('Номенклатура'!$A$6:$A$205)-5)))&amp;"")</f>
        <v/>
      </c>
      <c r="I1961" s="15" t="str">
        <f>IF(COUNTA(A1961:D1961,G1961)=0,"",IF(NOT(ISNUMBER(A1961)),"Укажите дату",IF(B1961="","Укажите код",IF(NOT(AND(ISTEXT(B1961),LEN(B1961)&gt;0,LEN(B1961)&lt;=30,ISNUMBER(FIND(LEFT(B1961,1),"ABCDEFGHIJKLMNOPQRSTUVWXYZ")),SUMPRODUCT((MID(B1961,{1,2,3,4,5,6,7,8,9,10,11,12,13,14,15,16,17,18,19,20,21,22,23,24,25,26,27,28,29,30},1)&lt;&gt;"")*ISERROR(FIND(MID(B1961,{1,2,3,4,5,6,7,8,9,10,11,12,13,14,15,16,17,18,19,20,21,22,23,24,25,26,27,28,29,30},1),"ABCDEFGHIJKLMNOPQRSTUVWXYZ0123456789-_")))=0,ISERROR(VALUE(B1961)))),"Недопустимый код: только латинские буквы A-Z в верхнем регистре, цифры, - и _; начало с буквы, до 30 символов (например MILK-001)",IF(SUMPRODUCT(--EXACT('Номенклатура'!$A$6:$A$205,B1961))=0,"Код не найден в номенклатуре",IF(SUMPRODUCT(--EXACT('Номенклатура'!$A$6:$A$205,B1961))&gt;1,"Код повторяется в номенклатуре",IF(ISNA(MATCH(C1961,{"Приход","Расход","Списание","Корректировка остатка"},0)),"Выберите тип операции",IF(NOT(ISNUMBER(D1961)),"Укажите количество",IF(D1961=0,"Количество не может быть 0",IF(AND(C1961&lt;&gt;"Корректировка остатка",D1961&lt;0),"Для этого типа количество положительное",IF(NOT(ISNUMBER('Номенклатура'!$C$2)),"Укажите дату начала учёта",IF(A1961&lt;INT('Номенклатура'!$C$2),"Раньше даты начала учёта: НЕ учтено",IF(AND(C1961="Корректировка остатка",TRIM(G1961)=""),"Учтено: добавьте пояснение","ОК")))))))))))))</f>
        <v/>
      </c>
    </row>
    <row r="1962" spans="1:9" x14ac:dyDescent="0.25">
      <c r="A1962" s="16"/>
      <c r="B1962" s="13"/>
      <c r="C1962" s="13"/>
      <c r="D1962" s="14"/>
      <c r="E1962" s="17" t="str">
        <f>IF(OR(B1962="",SUMPRODUCT(--EXACT('Номенклатура'!$A$6:$A$205,B1962))&lt;&gt;1),"",INDEX('Номенклатура'!$D$6:$D$205,SUMPRODUCT(EXACT('Номенклатура'!$A$6:$A$205,B1962)*(ROW('Номенклатура'!$A$6:$A$205)-5)))&amp;"")</f>
        <v/>
      </c>
      <c r="F1962" s="18" t="str">
        <f>IF(OR(I1962="ОК",I1962="Учтено: добавьте пояснение"),IF(C1962="Приход",D1962,IF(C1962="Корректировка остатка",D1962,-D1962)),"")</f>
        <v/>
      </c>
      <c r="G1962" s="13"/>
      <c r="H1962" s="15" t="str">
        <f>IF(OR(B1962="",SUMPRODUCT(--EXACT('Номенклатура'!$A$6:$A$205,B1962))&lt;&gt;1),"",INDEX('Номенклатура'!$B$6:$B$205,SUMPRODUCT(EXACT('Номенклатура'!$A$6:$A$205,B1962)*(ROW('Номенклатура'!$A$6:$A$205)-5)))&amp;"")</f>
        <v/>
      </c>
      <c r="I1962" s="15" t="str">
        <f>IF(COUNTA(A1962:D1962,G1962)=0,"",IF(NOT(ISNUMBER(A1962)),"Укажите дату",IF(B1962="","Укажите код",IF(NOT(AND(ISTEXT(B1962),LEN(B1962)&gt;0,LEN(B1962)&lt;=30,ISNUMBER(FIND(LEFT(B1962,1),"ABCDEFGHIJKLMNOPQRSTUVWXYZ")),SUMPRODUCT((MID(B1962,{1,2,3,4,5,6,7,8,9,10,11,12,13,14,15,16,17,18,19,20,21,22,23,24,25,26,27,28,29,30},1)&lt;&gt;"")*ISERROR(FIND(MID(B1962,{1,2,3,4,5,6,7,8,9,10,11,12,13,14,15,16,17,18,19,20,21,22,23,24,25,26,27,28,29,30},1),"ABCDEFGHIJKLMNOPQRSTUVWXYZ0123456789-_")))=0,ISERROR(VALUE(B1962)))),"Недопустимый код: только латинские буквы A-Z в верхнем регистре, цифры, - и _; начало с буквы, до 30 символов (например MILK-001)",IF(SUMPRODUCT(--EXACT('Номенклатура'!$A$6:$A$205,B1962))=0,"Код не найден в номенклатуре",IF(SUMPRODUCT(--EXACT('Номенклатура'!$A$6:$A$205,B1962))&gt;1,"Код повторяется в номенклатуре",IF(ISNA(MATCH(C1962,{"Приход","Расход","Списание","Корректировка остатка"},0)),"Выберите тип операции",IF(NOT(ISNUMBER(D1962)),"Укажите количество",IF(D1962=0,"Количество не может быть 0",IF(AND(C1962&lt;&gt;"Корректировка остатка",D1962&lt;0),"Для этого типа количество положительное",IF(NOT(ISNUMBER('Номенклатура'!$C$2)),"Укажите дату начала учёта",IF(A1962&lt;INT('Номенклатура'!$C$2),"Раньше даты начала учёта: НЕ учтено",IF(AND(C1962="Корректировка остатка",TRIM(G1962)=""),"Учтено: добавьте пояснение","ОК")))))))))))))</f>
        <v/>
      </c>
    </row>
    <row r="1963" spans="1:9" x14ac:dyDescent="0.25">
      <c r="A1963" s="16"/>
      <c r="B1963" s="13"/>
      <c r="C1963" s="13"/>
      <c r="D1963" s="14"/>
      <c r="E1963" s="17" t="str">
        <f>IF(OR(B1963="",SUMPRODUCT(--EXACT('Номенклатура'!$A$6:$A$205,B1963))&lt;&gt;1),"",INDEX('Номенклатура'!$D$6:$D$205,SUMPRODUCT(EXACT('Номенклатура'!$A$6:$A$205,B1963)*(ROW('Номенклатура'!$A$6:$A$205)-5)))&amp;"")</f>
        <v/>
      </c>
      <c r="F1963" s="18" t="str">
        <f>IF(OR(I1963="ОК",I1963="Учтено: добавьте пояснение"),IF(C1963="Приход",D1963,IF(C1963="Корректировка остатка",D1963,-D1963)),"")</f>
        <v/>
      </c>
      <c r="G1963" s="13"/>
      <c r="H1963" s="15" t="str">
        <f>IF(OR(B1963="",SUMPRODUCT(--EXACT('Номенклатура'!$A$6:$A$205,B1963))&lt;&gt;1),"",INDEX('Номенклатура'!$B$6:$B$205,SUMPRODUCT(EXACT('Номенклатура'!$A$6:$A$205,B1963)*(ROW('Номенклатура'!$A$6:$A$205)-5)))&amp;"")</f>
        <v/>
      </c>
      <c r="I1963" s="15" t="str">
        <f>IF(COUNTA(A1963:D1963,G1963)=0,"",IF(NOT(ISNUMBER(A1963)),"Укажите дату",IF(B1963="","Укажите код",IF(NOT(AND(ISTEXT(B1963),LEN(B1963)&gt;0,LEN(B1963)&lt;=30,ISNUMBER(FIND(LEFT(B1963,1),"ABCDEFGHIJKLMNOPQRSTUVWXYZ")),SUMPRODUCT((MID(B1963,{1,2,3,4,5,6,7,8,9,10,11,12,13,14,15,16,17,18,19,20,21,22,23,24,25,26,27,28,29,30},1)&lt;&gt;"")*ISERROR(FIND(MID(B1963,{1,2,3,4,5,6,7,8,9,10,11,12,13,14,15,16,17,18,19,20,21,22,23,24,25,26,27,28,29,30},1),"ABCDEFGHIJKLMNOPQRSTUVWXYZ0123456789-_")))=0,ISERROR(VALUE(B1963)))),"Недопустимый код: только латинские буквы A-Z в верхнем регистре, цифры, - и _; начало с буквы, до 30 символов (например MILK-001)",IF(SUMPRODUCT(--EXACT('Номенклатура'!$A$6:$A$205,B1963))=0,"Код не найден в номенклатуре",IF(SUMPRODUCT(--EXACT('Номенклатура'!$A$6:$A$205,B1963))&gt;1,"Код повторяется в номенклатуре",IF(ISNA(MATCH(C1963,{"Приход","Расход","Списание","Корректировка остатка"},0)),"Выберите тип операции",IF(NOT(ISNUMBER(D1963)),"Укажите количество",IF(D1963=0,"Количество не может быть 0",IF(AND(C1963&lt;&gt;"Корректировка остатка",D1963&lt;0),"Для этого типа количество положительное",IF(NOT(ISNUMBER('Номенклатура'!$C$2)),"Укажите дату начала учёта",IF(A1963&lt;INT('Номенклатура'!$C$2),"Раньше даты начала учёта: НЕ учтено",IF(AND(C1963="Корректировка остатка",TRIM(G1963)=""),"Учтено: добавьте пояснение","ОК")))))))))))))</f>
        <v/>
      </c>
    </row>
    <row r="1964" spans="1:9" x14ac:dyDescent="0.25">
      <c r="A1964" s="16"/>
      <c r="B1964" s="13"/>
      <c r="C1964" s="13"/>
      <c r="D1964" s="14"/>
      <c r="E1964" s="17" t="str">
        <f>IF(OR(B1964="",SUMPRODUCT(--EXACT('Номенклатура'!$A$6:$A$205,B1964))&lt;&gt;1),"",INDEX('Номенклатура'!$D$6:$D$205,SUMPRODUCT(EXACT('Номенклатура'!$A$6:$A$205,B1964)*(ROW('Номенклатура'!$A$6:$A$205)-5)))&amp;"")</f>
        <v/>
      </c>
      <c r="F1964" s="18" t="str">
        <f>IF(OR(I1964="ОК",I1964="Учтено: добавьте пояснение"),IF(C1964="Приход",D1964,IF(C1964="Корректировка остатка",D1964,-D1964)),"")</f>
        <v/>
      </c>
      <c r="G1964" s="13"/>
      <c r="H1964" s="15" t="str">
        <f>IF(OR(B1964="",SUMPRODUCT(--EXACT('Номенклатура'!$A$6:$A$205,B1964))&lt;&gt;1),"",INDEX('Номенклатура'!$B$6:$B$205,SUMPRODUCT(EXACT('Номенклатура'!$A$6:$A$205,B1964)*(ROW('Номенклатура'!$A$6:$A$205)-5)))&amp;"")</f>
        <v/>
      </c>
      <c r="I1964" s="15" t="str">
        <f>IF(COUNTA(A1964:D1964,G1964)=0,"",IF(NOT(ISNUMBER(A1964)),"Укажите дату",IF(B1964="","Укажите код",IF(NOT(AND(ISTEXT(B1964),LEN(B1964)&gt;0,LEN(B1964)&lt;=30,ISNUMBER(FIND(LEFT(B1964,1),"ABCDEFGHIJKLMNOPQRSTUVWXYZ")),SUMPRODUCT((MID(B1964,{1,2,3,4,5,6,7,8,9,10,11,12,13,14,15,16,17,18,19,20,21,22,23,24,25,26,27,28,29,30},1)&lt;&gt;"")*ISERROR(FIND(MID(B1964,{1,2,3,4,5,6,7,8,9,10,11,12,13,14,15,16,17,18,19,20,21,22,23,24,25,26,27,28,29,30},1),"ABCDEFGHIJKLMNOPQRSTUVWXYZ0123456789-_")))=0,ISERROR(VALUE(B1964)))),"Недопустимый код: только латинские буквы A-Z в верхнем регистре, цифры, - и _; начало с буквы, до 30 символов (например MILK-001)",IF(SUMPRODUCT(--EXACT('Номенклатура'!$A$6:$A$205,B1964))=0,"Код не найден в номенклатуре",IF(SUMPRODUCT(--EXACT('Номенклатура'!$A$6:$A$205,B1964))&gt;1,"Код повторяется в номенклатуре",IF(ISNA(MATCH(C1964,{"Приход","Расход","Списание","Корректировка остатка"},0)),"Выберите тип операции",IF(NOT(ISNUMBER(D1964)),"Укажите количество",IF(D1964=0,"Количество не может быть 0",IF(AND(C1964&lt;&gt;"Корректировка остатка",D1964&lt;0),"Для этого типа количество положительное",IF(NOT(ISNUMBER('Номенклатура'!$C$2)),"Укажите дату начала учёта",IF(A1964&lt;INT('Номенклатура'!$C$2),"Раньше даты начала учёта: НЕ учтено",IF(AND(C1964="Корректировка остатка",TRIM(G1964)=""),"Учтено: добавьте пояснение","ОК")))))))))))))</f>
        <v/>
      </c>
    </row>
    <row r="1965" spans="1:9" x14ac:dyDescent="0.25">
      <c r="A1965" s="16"/>
      <c r="B1965" s="13"/>
      <c r="C1965" s="13"/>
      <c r="D1965" s="14"/>
      <c r="E1965" s="17" t="str">
        <f>IF(OR(B1965="",SUMPRODUCT(--EXACT('Номенклатура'!$A$6:$A$205,B1965))&lt;&gt;1),"",INDEX('Номенклатура'!$D$6:$D$205,SUMPRODUCT(EXACT('Номенклатура'!$A$6:$A$205,B1965)*(ROW('Номенклатура'!$A$6:$A$205)-5)))&amp;"")</f>
        <v/>
      </c>
      <c r="F1965" s="18" t="str">
        <f>IF(OR(I1965="ОК",I1965="Учтено: добавьте пояснение"),IF(C1965="Приход",D1965,IF(C1965="Корректировка остатка",D1965,-D1965)),"")</f>
        <v/>
      </c>
      <c r="G1965" s="13"/>
      <c r="H1965" s="15" t="str">
        <f>IF(OR(B1965="",SUMPRODUCT(--EXACT('Номенклатура'!$A$6:$A$205,B1965))&lt;&gt;1),"",INDEX('Номенклатура'!$B$6:$B$205,SUMPRODUCT(EXACT('Номенклатура'!$A$6:$A$205,B1965)*(ROW('Номенклатура'!$A$6:$A$205)-5)))&amp;"")</f>
        <v/>
      </c>
      <c r="I1965" s="15" t="str">
        <f>IF(COUNTA(A1965:D1965,G1965)=0,"",IF(NOT(ISNUMBER(A1965)),"Укажите дату",IF(B1965="","Укажите код",IF(NOT(AND(ISTEXT(B1965),LEN(B1965)&gt;0,LEN(B1965)&lt;=30,ISNUMBER(FIND(LEFT(B1965,1),"ABCDEFGHIJKLMNOPQRSTUVWXYZ")),SUMPRODUCT((MID(B1965,{1,2,3,4,5,6,7,8,9,10,11,12,13,14,15,16,17,18,19,20,21,22,23,24,25,26,27,28,29,30},1)&lt;&gt;"")*ISERROR(FIND(MID(B1965,{1,2,3,4,5,6,7,8,9,10,11,12,13,14,15,16,17,18,19,20,21,22,23,24,25,26,27,28,29,30},1),"ABCDEFGHIJKLMNOPQRSTUVWXYZ0123456789-_")))=0,ISERROR(VALUE(B1965)))),"Недопустимый код: только латинские буквы A-Z в верхнем регистре, цифры, - и _; начало с буквы, до 30 символов (например MILK-001)",IF(SUMPRODUCT(--EXACT('Номенклатура'!$A$6:$A$205,B1965))=0,"Код не найден в номенклатуре",IF(SUMPRODUCT(--EXACT('Номенклатура'!$A$6:$A$205,B1965))&gt;1,"Код повторяется в номенклатуре",IF(ISNA(MATCH(C1965,{"Приход","Расход","Списание","Корректировка остатка"},0)),"Выберите тип операции",IF(NOT(ISNUMBER(D1965)),"Укажите количество",IF(D1965=0,"Количество не может быть 0",IF(AND(C1965&lt;&gt;"Корректировка остатка",D1965&lt;0),"Для этого типа количество положительное",IF(NOT(ISNUMBER('Номенклатура'!$C$2)),"Укажите дату начала учёта",IF(A1965&lt;INT('Номенклатура'!$C$2),"Раньше даты начала учёта: НЕ учтено",IF(AND(C1965="Корректировка остатка",TRIM(G1965)=""),"Учтено: добавьте пояснение","ОК")))))))))))))</f>
        <v/>
      </c>
    </row>
    <row r="1966" spans="1:9" x14ac:dyDescent="0.25">
      <c r="A1966" s="16"/>
      <c r="B1966" s="13"/>
      <c r="C1966" s="13"/>
      <c r="D1966" s="14"/>
      <c r="E1966" s="17" t="str">
        <f>IF(OR(B1966="",SUMPRODUCT(--EXACT('Номенклатура'!$A$6:$A$205,B1966))&lt;&gt;1),"",INDEX('Номенклатура'!$D$6:$D$205,SUMPRODUCT(EXACT('Номенклатура'!$A$6:$A$205,B1966)*(ROW('Номенклатура'!$A$6:$A$205)-5)))&amp;"")</f>
        <v/>
      </c>
      <c r="F1966" s="18" t="str">
        <f>IF(OR(I1966="ОК",I1966="Учтено: добавьте пояснение"),IF(C1966="Приход",D1966,IF(C1966="Корректировка остатка",D1966,-D1966)),"")</f>
        <v/>
      </c>
      <c r="G1966" s="13"/>
      <c r="H1966" s="15" t="str">
        <f>IF(OR(B1966="",SUMPRODUCT(--EXACT('Номенклатура'!$A$6:$A$205,B1966))&lt;&gt;1),"",INDEX('Номенклатура'!$B$6:$B$205,SUMPRODUCT(EXACT('Номенклатура'!$A$6:$A$205,B1966)*(ROW('Номенклатура'!$A$6:$A$205)-5)))&amp;"")</f>
        <v/>
      </c>
      <c r="I1966" s="15" t="str">
        <f>IF(COUNTA(A1966:D1966,G1966)=0,"",IF(NOT(ISNUMBER(A1966)),"Укажите дату",IF(B1966="","Укажите код",IF(NOT(AND(ISTEXT(B1966),LEN(B1966)&gt;0,LEN(B1966)&lt;=30,ISNUMBER(FIND(LEFT(B1966,1),"ABCDEFGHIJKLMNOPQRSTUVWXYZ")),SUMPRODUCT((MID(B1966,{1,2,3,4,5,6,7,8,9,10,11,12,13,14,15,16,17,18,19,20,21,22,23,24,25,26,27,28,29,30},1)&lt;&gt;"")*ISERROR(FIND(MID(B1966,{1,2,3,4,5,6,7,8,9,10,11,12,13,14,15,16,17,18,19,20,21,22,23,24,25,26,27,28,29,30},1),"ABCDEFGHIJKLMNOPQRSTUVWXYZ0123456789-_")))=0,ISERROR(VALUE(B1966)))),"Недопустимый код: только латинские буквы A-Z в верхнем регистре, цифры, - и _; начало с буквы, до 30 символов (например MILK-001)",IF(SUMPRODUCT(--EXACT('Номенклатура'!$A$6:$A$205,B1966))=0,"Код не найден в номенклатуре",IF(SUMPRODUCT(--EXACT('Номенклатура'!$A$6:$A$205,B1966))&gt;1,"Код повторяется в номенклатуре",IF(ISNA(MATCH(C1966,{"Приход","Расход","Списание","Корректировка остатка"},0)),"Выберите тип операции",IF(NOT(ISNUMBER(D1966)),"Укажите количество",IF(D1966=0,"Количество не может быть 0",IF(AND(C1966&lt;&gt;"Корректировка остатка",D1966&lt;0),"Для этого типа количество положительное",IF(NOT(ISNUMBER('Номенклатура'!$C$2)),"Укажите дату начала учёта",IF(A1966&lt;INT('Номенклатура'!$C$2),"Раньше даты начала учёта: НЕ учтено",IF(AND(C1966="Корректировка остатка",TRIM(G1966)=""),"Учтено: добавьте пояснение","ОК")))))))))))))</f>
        <v/>
      </c>
    </row>
    <row r="1967" spans="1:9" x14ac:dyDescent="0.25">
      <c r="A1967" s="16"/>
      <c r="B1967" s="13"/>
      <c r="C1967" s="13"/>
      <c r="D1967" s="14"/>
      <c r="E1967" s="17" t="str">
        <f>IF(OR(B1967="",SUMPRODUCT(--EXACT('Номенклатура'!$A$6:$A$205,B1967))&lt;&gt;1),"",INDEX('Номенклатура'!$D$6:$D$205,SUMPRODUCT(EXACT('Номенклатура'!$A$6:$A$205,B1967)*(ROW('Номенклатура'!$A$6:$A$205)-5)))&amp;"")</f>
        <v/>
      </c>
      <c r="F1967" s="18" t="str">
        <f>IF(OR(I1967="ОК",I1967="Учтено: добавьте пояснение"),IF(C1967="Приход",D1967,IF(C1967="Корректировка остатка",D1967,-D1967)),"")</f>
        <v/>
      </c>
      <c r="G1967" s="13"/>
      <c r="H1967" s="15" t="str">
        <f>IF(OR(B1967="",SUMPRODUCT(--EXACT('Номенклатура'!$A$6:$A$205,B1967))&lt;&gt;1),"",INDEX('Номенклатура'!$B$6:$B$205,SUMPRODUCT(EXACT('Номенклатура'!$A$6:$A$205,B1967)*(ROW('Номенклатура'!$A$6:$A$205)-5)))&amp;"")</f>
        <v/>
      </c>
      <c r="I1967" s="15" t="str">
        <f>IF(COUNTA(A1967:D1967,G1967)=0,"",IF(NOT(ISNUMBER(A1967)),"Укажите дату",IF(B1967="","Укажите код",IF(NOT(AND(ISTEXT(B1967),LEN(B1967)&gt;0,LEN(B1967)&lt;=30,ISNUMBER(FIND(LEFT(B1967,1),"ABCDEFGHIJKLMNOPQRSTUVWXYZ")),SUMPRODUCT((MID(B1967,{1,2,3,4,5,6,7,8,9,10,11,12,13,14,15,16,17,18,19,20,21,22,23,24,25,26,27,28,29,30},1)&lt;&gt;"")*ISERROR(FIND(MID(B1967,{1,2,3,4,5,6,7,8,9,10,11,12,13,14,15,16,17,18,19,20,21,22,23,24,25,26,27,28,29,30},1),"ABCDEFGHIJKLMNOPQRSTUVWXYZ0123456789-_")))=0,ISERROR(VALUE(B1967)))),"Недопустимый код: только латинские буквы A-Z в верхнем регистре, цифры, - и _; начало с буквы, до 30 символов (например MILK-001)",IF(SUMPRODUCT(--EXACT('Номенклатура'!$A$6:$A$205,B1967))=0,"Код не найден в номенклатуре",IF(SUMPRODUCT(--EXACT('Номенклатура'!$A$6:$A$205,B1967))&gt;1,"Код повторяется в номенклатуре",IF(ISNA(MATCH(C1967,{"Приход","Расход","Списание","Корректировка остатка"},0)),"Выберите тип операции",IF(NOT(ISNUMBER(D1967)),"Укажите количество",IF(D1967=0,"Количество не может быть 0",IF(AND(C1967&lt;&gt;"Корректировка остатка",D1967&lt;0),"Для этого типа количество положительное",IF(NOT(ISNUMBER('Номенклатура'!$C$2)),"Укажите дату начала учёта",IF(A1967&lt;INT('Номенклатура'!$C$2),"Раньше даты начала учёта: НЕ учтено",IF(AND(C1967="Корректировка остатка",TRIM(G1967)=""),"Учтено: добавьте пояснение","ОК")))))))))))))</f>
        <v/>
      </c>
    </row>
    <row r="1968" spans="1:9" x14ac:dyDescent="0.25">
      <c r="A1968" s="16"/>
      <c r="B1968" s="13"/>
      <c r="C1968" s="13"/>
      <c r="D1968" s="14"/>
      <c r="E1968" s="17" t="str">
        <f>IF(OR(B1968="",SUMPRODUCT(--EXACT('Номенклатура'!$A$6:$A$205,B1968))&lt;&gt;1),"",INDEX('Номенклатура'!$D$6:$D$205,SUMPRODUCT(EXACT('Номенклатура'!$A$6:$A$205,B1968)*(ROW('Номенклатура'!$A$6:$A$205)-5)))&amp;"")</f>
        <v/>
      </c>
      <c r="F1968" s="18" t="str">
        <f>IF(OR(I1968="ОК",I1968="Учтено: добавьте пояснение"),IF(C1968="Приход",D1968,IF(C1968="Корректировка остатка",D1968,-D1968)),"")</f>
        <v/>
      </c>
      <c r="G1968" s="13"/>
      <c r="H1968" s="15" t="str">
        <f>IF(OR(B1968="",SUMPRODUCT(--EXACT('Номенклатура'!$A$6:$A$205,B1968))&lt;&gt;1),"",INDEX('Номенклатура'!$B$6:$B$205,SUMPRODUCT(EXACT('Номенклатура'!$A$6:$A$205,B1968)*(ROW('Номенклатура'!$A$6:$A$205)-5)))&amp;"")</f>
        <v/>
      </c>
      <c r="I1968" s="15" t="str">
        <f>IF(COUNTA(A1968:D1968,G1968)=0,"",IF(NOT(ISNUMBER(A1968)),"Укажите дату",IF(B1968="","Укажите код",IF(NOT(AND(ISTEXT(B1968),LEN(B1968)&gt;0,LEN(B1968)&lt;=30,ISNUMBER(FIND(LEFT(B1968,1),"ABCDEFGHIJKLMNOPQRSTUVWXYZ")),SUMPRODUCT((MID(B1968,{1,2,3,4,5,6,7,8,9,10,11,12,13,14,15,16,17,18,19,20,21,22,23,24,25,26,27,28,29,30},1)&lt;&gt;"")*ISERROR(FIND(MID(B1968,{1,2,3,4,5,6,7,8,9,10,11,12,13,14,15,16,17,18,19,20,21,22,23,24,25,26,27,28,29,30},1),"ABCDEFGHIJKLMNOPQRSTUVWXYZ0123456789-_")))=0,ISERROR(VALUE(B1968)))),"Недопустимый код: только латинские буквы A-Z в верхнем регистре, цифры, - и _; начало с буквы, до 30 символов (например MILK-001)",IF(SUMPRODUCT(--EXACT('Номенклатура'!$A$6:$A$205,B1968))=0,"Код не найден в номенклатуре",IF(SUMPRODUCT(--EXACT('Номенклатура'!$A$6:$A$205,B1968))&gt;1,"Код повторяется в номенклатуре",IF(ISNA(MATCH(C1968,{"Приход","Расход","Списание","Корректировка остатка"},0)),"Выберите тип операции",IF(NOT(ISNUMBER(D1968)),"Укажите количество",IF(D1968=0,"Количество не может быть 0",IF(AND(C1968&lt;&gt;"Корректировка остатка",D1968&lt;0),"Для этого типа количество положительное",IF(NOT(ISNUMBER('Номенклатура'!$C$2)),"Укажите дату начала учёта",IF(A1968&lt;INT('Номенклатура'!$C$2),"Раньше даты начала учёта: НЕ учтено",IF(AND(C1968="Корректировка остатка",TRIM(G1968)=""),"Учтено: добавьте пояснение","ОК")))))))))))))</f>
        <v/>
      </c>
    </row>
    <row r="1969" spans="1:9" x14ac:dyDescent="0.25">
      <c r="A1969" s="16"/>
      <c r="B1969" s="13"/>
      <c r="C1969" s="13"/>
      <c r="D1969" s="14"/>
      <c r="E1969" s="17" t="str">
        <f>IF(OR(B1969="",SUMPRODUCT(--EXACT('Номенклатура'!$A$6:$A$205,B1969))&lt;&gt;1),"",INDEX('Номенклатура'!$D$6:$D$205,SUMPRODUCT(EXACT('Номенклатура'!$A$6:$A$205,B1969)*(ROW('Номенклатура'!$A$6:$A$205)-5)))&amp;"")</f>
        <v/>
      </c>
      <c r="F1969" s="18" t="str">
        <f>IF(OR(I1969="ОК",I1969="Учтено: добавьте пояснение"),IF(C1969="Приход",D1969,IF(C1969="Корректировка остатка",D1969,-D1969)),"")</f>
        <v/>
      </c>
      <c r="G1969" s="13"/>
      <c r="H1969" s="15" t="str">
        <f>IF(OR(B1969="",SUMPRODUCT(--EXACT('Номенклатура'!$A$6:$A$205,B1969))&lt;&gt;1),"",INDEX('Номенклатура'!$B$6:$B$205,SUMPRODUCT(EXACT('Номенклатура'!$A$6:$A$205,B1969)*(ROW('Номенклатура'!$A$6:$A$205)-5)))&amp;"")</f>
        <v/>
      </c>
      <c r="I1969" s="15" t="str">
        <f>IF(COUNTA(A1969:D1969,G1969)=0,"",IF(NOT(ISNUMBER(A1969)),"Укажите дату",IF(B1969="","Укажите код",IF(NOT(AND(ISTEXT(B1969),LEN(B1969)&gt;0,LEN(B1969)&lt;=30,ISNUMBER(FIND(LEFT(B1969,1),"ABCDEFGHIJKLMNOPQRSTUVWXYZ")),SUMPRODUCT((MID(B1969,{1,2,3,4,5,6,7,8,9,10,11,12,13,14,15,16,17,18,19,20,21,22,23,24,25,26,27,28,29,30},1)&lt;&gt;"")*ISERROR(FIND(MID(B1969,{1,2,3,4,5,6,7,8,9,10,11,12,13,14,15,16,17,18,19,20,21,22,23,24,25,26,27,28,29,30},1),"ABCDEFGHIJKLMNOPQRSTUVWXYZ0123456789-_")))=0,ISERROR(VALUE(B1969)))),"Недопустимый код: только латинские буквы A-Z в верхнем регистре, цифры, - и _; начало с буквы, до 30 символов (например MILK-001)",IF(SUMPRODUCT(--EXACT('Номенклатура'!$A$6:$A$205,B1969))=0,"Код не найден в номенклатуре",IF(SUMPRODUCT(--EXACT('Номенклатура'!$A$6:$A$205,B1969))&gt;1,"Код повторяется в номенклатуре",IF(ISNA(MATCH(C1969,{"Приход","Расход","Списание","Корректировка остатка"},0)),"Выберите тип операции",IF(NOT(ISNUMBER(D1969)),"Укажите количество",IF(D1969=0,"Количество не может быть 0",IF(AND(C1969&lt;&gt;"Корректировка остатка",D1969&lt;0),"Для этого типа количество положительное",IF(NOT(ISNUMBER('Номенклатура'!$C$2)),"Укажите дату начала учёта",IF(A1969&lt;INT('Номенклатура'!$C$2),"Раньше даты начала учёта: НЕ учтено",IF(AND(C1969="Корректировка остатка",TRIM(G1969)=""),"Учтено: добавьте пояснение","ОК")))))))))))))</f>
        <v/>
      </c>
    </row>
    <row r="1970" spans="1:9" x14ac:dyDescent="0.25">
      <c r="A1970" s="16"/>
      <c r="B1970" s="13"/>
      <c r="C1970" s="13"/>
      <c r="D1970" s="14"/>
      <c r="E1970" s="17" t="str">
        <f>IF(OR(B1970="",SUMPRODUCT(--EXACT('Номенклатура'!$A$6:$A$205,B1970))&lt;&gt;1),"",INDEX('Номенклатура'!$D$6:$D$205,SUMPRODUCT(EXACT('Номенклатура'!$A$6:$A$205,B1970)*(ROW('Номенклатура'!$A$6:$A$205)-5)))&amp;"")</f>
        <v/>
      </c>
      <c r="F1970" s="18" t="str">
        <f>IF(OR(I1970="ОК",I1970="Учтено: добавьте пояснение"),IF(C1970="Приход",D1970,IF(C1970="Корректировка остатка",D1970,-D1970)),"")</f>
        <v/>
      </c>
      <c r="G1970" s="13"/>
      <c r="H1970" s="15" t="str">
        <f>IF(OR(B1970="",SUMPRODUCT(--EXACT('Номенклатура'!$A$6:$A$205,B1970))&lt;&gt;1),"",INDEX('Номенклатура'!$B$6:$B$205,SUMPRODUCT(EXACT('Номенклатура'!$A$6:$A$205,B1970)*(ROW('Номенклатура'!$A$6:$A$205)-5)))&amp;"")</f>
        <v/>
      </c>
      <c r="I1970" s="15" t="str">
        <f>IF(COUNTA(A1970:D1970,G1970)=0,"",IF(NOT(ISNUMBER(A1970)),"Укажите дату",IF(B1970="","Укажите код",IF(NOT(AND(ISTEXT(B1970),LEN(B1970)&gt;0,LEN(B1970)&lt;=30,ISNUMBER(FIND(LEFT(B1970,1),"ABCDEFGHIJKLMNOPQRSTUVWXYZ")),SUMPRODUCT((MID(B1970,{1,2,3,4,5,6,7,8,9,10,11,12,13,14,15,16,17,18,19,20,21,22,23,24,25,26,27,28,29,30},1)&lt;&gt;"")*ISERROR(FIND(MID(B1970,{1,2,3,4,5,6,7,8,9,10,11,12,13,14,15,16,17,18,19,20,21,22,23,24,25,26,27,28,29,30},1),"ABCDEFGHIJKLMNOPQRSTUVWXYZ0123456789-_")))=0,ISERROR(VALUE(B1970)))),"Недопустимый код: только латинские буквы A-Z в верхнем регистре, цифры, - и _; начало с буквы, до 30 символов (например MILK-001)",IF(SUMPRODUCT(--EXACT('Номенклатура'!$A$6:$A$205,B1970))=0,"Код не найден в номенклатуре",IF(SUMPRODUCT(--EXACT('Номенклатура'!$A$6:$A$205,B1970))&gt;1,"Код повторяется в номенклатуре",IF(ISNA(MATCH(C1970,{"Приход","Расход","Списание","Корректировка остатка"},0)),"Выберите тип операции",IF(NOT(ISNUMBER(D1970)),"Укажите количество",IF(D1970=0,"Количество не может быть 0",IF(AND(C1970&lt;&gt;"Корректировка остатка",D1970&lt;0),"Для этого типа количество положительное",IF(NOT(ISNUMBER('Номенклатура'!$C$2)),"Укажите дату начала учёта",IF(A1970&lt;INT('Номенклатура'!$C$2),"Раньше даты начала учёта: НЕ учтено",IF(AND(C1970="Корректировка остатка",TRIM(G1970)=""),"Учтено: добавьте пояснение","ОК")))))))))))))</f>
        <v/>
      </c>
    </row>
    <row r="1971" spans="1:9" x14ac:dyDescent="0.25">
      <c r="A1971" s="16"/>
      <c r="B1971" s="13"/>
      <c r="C1971" s="13"/>
      <c r="D1971" s="14"/>
      <c r="E1971" s="17" t="str">
        <f>IF(OR(B1971="",SUMPRODUCT(--EXACT('Номенклатура'!$A$6:$A$205,B1971))&lt;&gt;1),"",INDEX('Номенклатура'!$D$6:$D$205,SUMPRODUCT(EXACT('Номенклатура'!$A$6:$A$205,B1971)*(ROW('Номенклатура'!$A$6:$A$205)-5)))&amp;"")</f>
        <v/>
      </c>
      <c r="F1971" s="18" t="str">
        <f>IF(OR(I1971="ОК",I1971="Учтено: добавьте пояснение"),IF(C1971="Приход",D1971,IF(C1971="Корректировка остатка",D1971,-D1971)),"")</f>
        <v/>
      </c>
      <c r="G1971" s="13"/>
      <c r="H1971" s="15" t="str">
        <f>IF(OR(B1971="",SUMPRODUCT(--EXACT('Номенклатура'!$A$6:$A$205,B1971))&lt;&gt;1),"",INDEX('Номенклатура'!$B$6:$B$205,SUMPRODUCT(EXACT('Номенклатура'!$A$6:$A$205,B1971)*(ROW('Номенклатура'!$A$6:$A$205)-5)))&amp;"")</f>
        <v/>
      </c>
      <c r="I1971" s="15" t="str">
        <f>IF(COUNTA(A1971:D1971,G1971)=0,"",IF(NOT(ISNUMBER(A1971)),"Укажите дату",IF(B1971="","Укажите код",IF(NOT(AND(ISTEXT(B1971),LEN(B1971)&gt;0,LEN(B1971)&lt;=30,ISNUMBER(FIND(LEFT(B1971,1),"ABCDEFGHIJKLMNOPQRSTUVWXYZ")),SUMPRODUCT((MID(B1971,{1,2,3,4,5,6,7,8,9,10,11,12,13,14,15,16,17,18,19,20,21,22,23,24,25,26,27,28,29,30},1)&lt;&gt;"")*ISERROR(FIND(MID(B1971,{1,2,3,4,5,6,7,8,9,10,11,12,13,14,15,16,17,18,19,20,21,22,23,24,25,26,27,28,29,30},1),"ABCDEFGHIJKLMNOPQRSTUVWXYZ0123456789-_")))=0,ISERROR(VALUE(B1971)))),"Недопустимый код: только латинские буквы A-Z в верхнем регистре, цифры, - и _; начало с буквы, до 30 символов (например MILK-001)",IF(SUMPRODUCT(--EXACT('Номенклатура'!$A$6:$A$205,B1971))=0,"Код не найден в номенклатуре",IF(SUMPRODUCT(--EXACT('Номенклатура'!$A$6:$A$205,B1971))&gt;1,"Код повторяется в номенклатуре",IF(ISNA(MATCH(C1971,{"Приход","Расход","Списание","Корректировка остатка"},0)),"Выберите тип операции",IF(NOT(ISNUMBER(D1971)),"Укажите количество",IF(D1971=0,"Количество не может быть 0",IF(AND(C1971&lt;&gt;"Корректировка остатка",D1971&lt;0),"Для этого типа количество положительное",IF(NOT(ISNUMBER('Номенклатура'!$C$2)),"Укажите дату начала учёта",IF(A1971&lt;INT('Номенклатура'!$C$2),"Раньше даты начала учёта: НЕ учтено",IF(AND(C1971="Корректировка остатка",TRIM(G1971)=""),"Учтено: добавьте пояснение","ОК")))))))))))))</f>
        <v/>
      </c>
    </row>
    <row r="1972" spans="1:9" x14ac:dyDescent="0.25">
      <c r="A1972" s="16"/>
      <c r="B1972" s="13"/>
      <c r="C1972" s="13"/>
      <c r="D1972" s="14"/>
      <c r="E1972" s="17" t="str">
        <f>IF(OR(B1972="",SUMPRODUCT(--EXACT('Номенклатура'!$A$6:$A$205,B1972))&lt;&gt;1),"",INDEX('Номенклатура'!$D$6:$D$205,SUMPRODUCT(EXACT('Номенклатура'!$A$6:$A$205,B1972)*(ROW('Номенклатура'!$A$6:$A$205)-5)))&amp;"")</f>
        <v/>
      </c>
      <c r="F1972" s="18" t="str">
        <f>IF(OR(I1972="ОК",I1972="Учтено: добавьте пояснение"),IF(C1972="Приход",D1972,IF(C1972="Корректировка остатка",D1972,-D1972)),"")</f>
        <v/>
      </c>
      <c r="G1972" s="13"/>
      <c r="H1972" s="15" t="str">
        <f>IF(OR(B1972="",SUMPRODUCT(--EXACT('Номенклатура'!$A$6:$A$205,B1972))&lt;&gt;1),"",INDEX('Номенклатура'!$B$6:$B$205,SUMPRODUCT(EXACT('Номенклатура'!$A$6:$A$205,B1972)*(ROW('Номенклатура'!$A$6:$A$205)-5)))&amp;"")</f>
        <v/>
      </c>
      <c r="I1972" s="15" t="str">
        <f>IF(COUNTA(A1972:D1972,G1972)=0,"",IF(NOT(ISNUMBER(A1972)),"Укажите дату",IF(B1972="","Укажите код",IF(NOT(AND(ISTEXT(B1972),LEN(B1972)&gt;0,LEN(B1972)&lt;=30,ISNUMBER(FIND(LEFT(B1972,1),"ABCDEFGHIJKLMNOPQRSTUVWXYZ")),SUMPRODUCT((MID(B1972,{1,2,3,4,5,6,7,8,9,10,11,12,13,14,15,16,17,18,19,20,21,22,23,24,25,26,27,28,29,30},1)&lt;&gt;"")*ISERROR(FIND(MID(B1972,{1,2,3,4,5,6,7,8,9,10,11,12,13,14,15,16,17,18,19,20,21,22,23,24,25,26,27,28,29,30},1),"ABCDEFGHIJKLMNOPQRSTUVWXYZ0123456789-_")))=0,ISERROR(VALUE(B1972)))),"Недопустимый код: только латинские буквы A-Z в верхнем регистре, цифры, - и _; начало с буквы, до 30 символов (например MILK-001)",IF(SUMPRODUCT(--EXACT('Номенклатура'!$A$6:$A$205,B1972))=0,"Код не найден в номенклатуре",IF(SUMPRODUCT(--EXACT('Номенклатура'!$A$6:$A$205,B1972))&gt;1,"Код повторяется в номенклатуре",IF(ISNA(MATCH(C1972,{"Приход","Расход","Списание","Корректировка остатка"},0)),"Выберите тип операции",IF(NOT(ISNUMBER(D1972)),"Укажите количество",IF(D1972=0,"Количество не может быть 0",IF(AND(C1972&lt;&gt;"Корректировка остатка",D1972&lt;0),"Для этого типа количество положительное",IF(NOT(ISNUMBER('Номенклатура'!$C$2)),"Укажите дату начала учёта",IF(A1972&lt;INT('Номенклатура'!$C$2),"Раньше даты начала учёта: НЕ учтено",IF(AND(C1972="Корректировка остатка",TRIM(G1972)=""),"Учтено: добавьте пояснение","ОК")))))))))))))</f>
        <v/>
      </c>
    </row>
    <row r="1973" spans="1:9" x14ac:dyDescent="0.25">
      <c r="A1973" s="16"/>
      <c r="B1973" s="13"/>
      <c r="C1973" s="13"/>
      <c r="D1973" s="14"/>
      <c r="E1973" s="17" t="str">
        <f>IF(OR(B1973="",SUMPRODUCT(--EXACT('Номенклатура'!$A$6:$A$205,B1973))&lt;&gt;1),"",INDEX('Номенклатура'!$D$6:$D$205,SUMPRODUCT(EXACT('Номенклатура'!$A$6:$A$205,B1973)*(ROW('Номенклатура'!$A$6:$A$205)-5)))&amp;"")</f>
        <v/>
      </c>
      <c r="F1973" s="18" t="str">
        <f>IF(OR(I1973="ОК",I1973="Учтено: добавьте пояснение"),IF(C1973="Приход",D1973,IF(C1973="Корректировка остатка",D1973,-D1973)),"")</f>
        <v/>
      </c>
      <c r="G1973" s="13"/>
      <c r="H1973" s="15" t="str">
        <f>IF(OR(B1973="",SUMPRODUCT(--EXACT('Номенклатура'!$A$6:$A$205,B1973))&lt;&gt;1),"",INDEX('Номенклатура'!$B$6:$B$205,SUMPRODUCT(EXACT('Номенклатура'!$A$6:$A$205,B1973)*(ROW('Номенклатура'!$A$6:$A$205)-5)))&amp;"")</f>
        <v/>
      </c>
      <c r="I1973" s="15" t="str">
        <f>IF(COUNTA(A1973:D1973,G1973)=0,"",IF(NOT(ISNUMBER(A1973)),"Укажите дату",IF(B1973="","Укажите код",IF(NOT(AND(ISTEXT(B1973),LEN(B1973)&gt;0,LEN(B1973)&lt;=30,ISNUMBER(FIND(LEFT(B1973,1),"ABCDEFGHIJKLMNOPQRSTUVWXYZ")),SUMPRODUCT((MID(B1973,{1,2,3,4,5,6,7,8,9,10,11,12,13,14,15,16,17,18,19,20,21,22,23,24,25,26,27,28,29,30},1)&lt;&gt;"")*ISERROR(FIND(MID(B1973,{1,2,3,4,5,6,7,8,9,10,11,12,13,14,15,16,17,18,19,20,21,22,23,24,25,26,27,28,29,30},1),"ABCDEFGHIJKLMNOPQRSTUVWXYZ0123456789-_")))=0,ISERROR(VALUE(B1973)))),"Недопустимый код: только латинские буквы A-Z в верхнем регистре, цифры, - и _; начало с буквы, до 30 символов (например MILK-001)",IF(SUMPRODUCT(--EXACT('Номенклатура'!$A$6:$A$205,B1973))=0,"Код не найден в номенклатуре",IF(SUMPRODUCT(--EXACT('Номенклатура'!$A$6:$A$205,B1973))&gt;1,"Код повторяется в номенклатуре",IF(ISNA(MATCH(C1973,{"Приход","Расход","Списание","Корректировка остатка"},0)),"Выберите тип операции",IF(NOT(ISNUMBER(D1973)),"Укажите количество",IF(D1973=0,"Количество не может быть 0",IF(AND(C1973&lt;&gt;"Корректировка остатка",D1973&lt;0),"Для этого типа количество положительное",IF(NOT(ISNUMBER('Номенклатура'!$C$2)),"Укажите дату начала учёта",IF(A1973&lt;INT('Номенклатура'!$C$2),"Раньше даты начала учёта: НЕ учтено",IF(AND(C1973="Корректировка остатка",TRIM(G1973)=""),"Учтено: добавьте пояснение","ОК")))))))))))))</f>
        <v/>
      </c>
    </row>
    <row r="1974" spans="1:9" x14ac:dyDescent="0.25">
      <c r="A1974" s="16"/>
      <c r="B1974" s="13"/>
      <c r="C1974" s="13"/>
      <c r="D1974" s="14"/>
      <c r="E1974" s="17" t="str">
        <f>IF(OR(B1974="",SUMPRODUCT(--EXACT('Номенклатура'!$A$6:$A$205,B1974))&lt;&gt;1),"",INDEX('Номенклатура'!$D$6:$D$205,SUMPRODUCT(EXACT('Номенклатура'!$A$6:$A$205,B1974)*(ROW('Номенклатура'!$A$6:$A$205)-5)))&amp;"")</f>
        <v/>
      </c>
      <c r="F1974" s="18" t="str">
        <f>IF(OR(I1974="ОК",I1974="Учтено: добавьте пояснение"),IF(C1974="Приход",D1974,IF(C1974="Корректировка остатка",D1974,-D1974)),"")</f>
        <v/>
      </c>
      <c r="G1974" s="13"/>
      <c r="H1974" s="15" t="str">
        <f>IF(OR(B1974="",SUMPRODUCT(--EXACT('Номенклатура'!$A$6:$A$205,B1974))&lt;&gt;1),"",INDEX('Номенклатура'!$B$6:$B$205,SUMPRODUCT(EXACT('Номенклатура'!$A$6:$A$205,B1974)*(ROW('Номенклатура'!$A$6:$A$205)-5)))&amp;"")</f>
        <v/>
      </c>
      <c r="I1974" s="15" t="str">
        <f>IF(COUNTA(A1974:D1974,G1974)=0,"",IF(NOT(ISNUMBER(A1974)),"Укажите дату",IF(B1974="","Укажите код",IF(NOT(AND(ISTEXT(B1974),LEN(B1974)&gt;0,LEN(B1974)&lt;=30,ISNUMBER(FIND(LEFT(B1974,1),"ABCDEFGHIJKLMNOPQRSTUVWXYZ")),SUMPRODUCT((MID(B1974,{1,2,3,4,5,6,7,8,9,10,11,12,13,14,15,16,17,18,19,20,21,22,23,24,25,26,27,28,29,30},1)&lt;&gt;"")*ISERROR(FIND(MID(B1974,{1,2,3,4,5,6,7,8,9,10,11,12,13,14,15,16,17,18,19,20,21,22,23,24,25,26,27,28,29,30},1),"ABCDEFGHIJKLMNOPQRSTUVWXYZ0123456789-_")))=0,ISERROR(VALUE(B1974)))),"Недопустимый код: только латинские буквы A-Z в верхнем регистре, цифры, - и _; начало с буквы, до 30 символов (например MILK-001)",IF(SUMPRODUCT(--EXACT('Номенклатура'!$A$6:$A$205,B1974))=0,"Код не найден в номенклатуре",IF(SUMPRODUCT(--EXACT('Номенклатура'!$A$6:$A$205,B1974))&gt;1,"Код повторяется в номенклатуре",IF(ISNA(MATCH(C1974,{"Приход","Расход","Списание","Корректировка остатка"},0)),"Выберите тип операции",IF(NOT(ISNUMBER(D1974)),"Укажите количество",IF(D1974=0,"Количество не может быть 0",IF(AND(C1974&lt;&gt;"Корректировка остатка",D1974&lt;0),"Для этого типа количество положительное",IF(NOT(ISNUMBER('Номенклатура'!$C$2)),"Укажите дату начала учёта",IF(A1974&lt;INT('Номенклатура'!$C$2),"Раньше даты начала учёта: НЕ учтено",IF(AND(C1974="Корректировка остатка",TRIM(G1974)=""),"Учтено: добавьте пояснение","ОК")))))))))))))</f>
        <v/>
      </c>
    </row>
    <row r="1975" spans="1:9" x14ac:dyDescent="0.25">
      <c r="A1975" s="16"/>
      <c r="B1975" s="13"/>
      <c r="C1975" s="13"/>
      <c r="D1975" s="14"/>
      <c r="E1975" s="17" t="str">
        <f>IF(OR(B1975="",SUMPRODUCT(--EXACT('Номенклатура'!$A$6:$A$205,B1975))&lt;&gt;1),"",INDEX('Номенклатура'!$D$6:$D$205,SUMPRODUCT(EXACT('Номенклатура'!$A$6:$A$205,B1975)*(ROW('Номенклатура'!$A$6:$A$205)-5)))&amp;"")</f>
        <v/>
      </c>
      <c r="F1975" s="18" t="str">
        <f>IF(OR(I1975="ОК",I1975="Учтено: добавьте пояснение"),IF(C1975="Приход",D1975,IF(C1975="Корректировка остатка",D1975,-D1975)),"")</f>
        <v/>
      </c>
      <c r="G1975" s="13"/>
      <c r="H1975" s="15" t="str">
        <f>IF(OR(B1975="",SUMPRODUCT(--EXACT('Номенклатура'!$A$6:$A$205,B1975))&lt;&gt;1),"",INDEX('Номенклатура'!$B$6:$B$205,SUMPRODUCT(EXACT('Номенклатура'!$A$6:$A$205,B1975)*(ROW('Номенклатура'!$A$6:$A$205)-5)))&amp;"")</f>
        <v/>
      </c>
      <c r="I1975" s="15" t="str">
        <f>IF(COUNTA(A1975:D1975,G1975)=0,"",IF(NOT(ISNUMBER(A1975)),"Укажите дату",IF(B1975="","Укажите код",IF(NOT(AND(ISTEXT(B1975),LEN(B1975)&gt;0,LEN(B1975)&lt;=30,ISNUMBER(FIND(LEFT(B1975,1),"ABCDEFGHIJKLMNOPQRSTUVWXYZ")),SUMPRODUCT((MID(B1975,{1,2,3,4,5,6,7,8,9,10,11,12,13,14,15,16,17,18,19,20,21,22,23,24,25,26,27,28,29,30},1)&lt;&gt;"")*ISERROR(FIND(MID(B1975,{1,2,3,4,5,6,7,8,9,10,11,12,13,14,15,16,17,18,19,20,21,22,23,24,25,26,27,28,29,30},1),"ABCDEFGHIJKLMNOPQRSTUVWXYZ0123456789-_")))=0,ISERROR(VALUE(B1975)))),"Недопустимый код: только латинские буквы A-Z в верхнем регистре, цифры, - и _; начало с буквы, до 30 символов (например MILK-001)",IF(SUMPRODUCT(--EXACT('Номенклатура'!$A$6:$A$205,B1975))=0,"Код не найден в номенклатуре",IF(SUMPRODUCT(--EXACT('Номенклатура'!$A$6:$A$205,B1975))&gt;1,"Код повторяется в номенклатуре",IF(ISNA(MATCH(C1975,{"Приход","Расход","Списание","Корректировка остатка"},0)),"Выберите тип операции",IF(NOT(ISNUMBER(D1975)),"Укажите количество",IF(D1975=0,"Количество не может быть 0",IF(AND(C1975&lt;&gt;"Корректировка остатка",D1975&lt;0),"Для этого типа количество положительное",IF(NOT(ISNUMBER('Номенклатура'!$C$2)),"Укажите дату начала учёта",IF(A1975&lt;INT('Номенклатура'!$C$2),"Раньше даты начала учёта: НЕ учтено",IF(AND(C1975="Корректировка остатка",TRIM(G1975)=""),"Учтено: добавьте пояснение","ОК")))))))))))))</f>
        <v/>
      </c>
    </row>
    <row r="1976" spans="1:9" x14ac:dyDescent="0.25">
      <c r="A1976" s="16"/>
      <c r="B1976" s="13"/>
      <c r="C1976" s="13"/>
      <c r="D1976" s="14"/>
      <c r="E1976" s="17" t="str">
        <f>IF(OR(B1976="",SUMPRODUCT(--EXACT('Номенклатура'!$A$6:$A$205,B1976))&lt;&gt;1),"",INDEX('Номенклатура'!$D$6:$D$205,SUMPRODUCT(EXACT('Номенклатура'!$A$6:$A$205,B1976)*(ROW('Номенклатура'!$A$6:$A$205)-5)))&amp;"")</f>
        <v/>
      </c>
      <c r="F1976" s="18" t="str">
        <f>IF(OR(I1976="ОК",I1976="Учтено: добавьте пояснение"),IF(C1976="Приход",D1976,IF(C1976="Корректировка остатка",D1976,-D1976)),"")</f>
        <v/>
      </c>
      <c r="G1976" s="13"/>
      <c r="H1976" s="15" t="str">
        <f>IF(OR(B1976="",SUMPRODUCT(--EXACT('Номенклатура'!$A$6:$A$205,B1976))&lt;&gt;1),"",INDEX('Номенклатура'!$B$6:$B$205,SUMPRODUCT(EXACT('Номенклатура'!$A$6:$A$205,B1976)*(ROW('Номенклатура'!$A$6:$A$205)-5)))&amp;"")</f>
        <v/>
      </c>
      <c r="I1976" s="15" t="str">
        <f>IF(COUNTA(A1976:D1976,G1976)=0,"",IF(NOT(ISNUMBER(A1976)),"Укажите дату",IF(B1976="","Укажите код",IF(NOT(AND(ISTEXT(B1976),LEN(B1976)&gt;0,LEN(B1976)&lt;=30,ISNUMBER(FIND(LEFT(B1976,1),"ABCDEFGHIJKLMNOPQRSTUVWXYZ")),SUMPRODUCT((MID(B1976,{1,2,3,4,5,6,7,8,9,10,11,12,13,14,15,16,17,18,19,20,21,22,23,24,25,26,27,28,29,30},1)&lt;&gt;"")*ISERROR(FIND(MID(B1976,{1,2,3,4,5,6,7,8,9,10,11,12,13,14,15,16,17,18,19,20,21,22,23,24,25,26,27,28,29,30},1),"ABCDEFGHIJKLMNOPQRSTUVWXYZ0123456789-_")))=0,ISERROR(VALUE(B1976)))),"Недопустимый код: только латинские буквы A-Z в верхнем регистре, цифры, - и _; начало с буквы, до 30 символов (например MILK-001)",IF(SUMPRODUCT(--EXACT('Номенклатура'!$A$6:$A$205,B1976))=0,"Код не найден в номенклатуре",IF(SUMPRODUCT(--EXACT('Номенклатура'!$A$6:$A$205,B1976))&gt;1,"Код повторяется в номенклатуре",IF(ISNA(MATCH(C1976,{"Приход","Расход","Списание","Корректировка остатка"},0)),"Выберите тип операции",IF(NOT(ISNUMBER(D1976)),"Укажите количество",IF(D1976=0,"Количество не может быть 0",IF(AND(C1976&lt;&gt;"Корректировка остатка",D1976&lt;0),"Для этого типа количество положительное",IF(NOT(ISNUMBER('Номенклатура'!$C$2)),"Укажите дату начала учёта",IF(A1976&lt;INT('Номенклатура'!$C$2),"Раньше даты начала учёта: НЕ учтено",IF(AND(C1976="Корректировка остатка",TRIM(G1976)=""),"Учтено: добавьте пояснение","ОК")))))))))))))</f>
        <v/>
      </c>
    </row>
    <row r="1977" spans="1:9" x14ac:dyDescent="0.25">
      <c r="A1977" s="16"/>
      <c r="B1977" s="13"/>
      <c r="C1977" s="13"/>
      <c r="D1977" s="14"/>
      <c r="E1977" s="17" t="str">
        <f>IF(OR(B1977="",SUMPRODUCT(--EXACT('Номенклатура'!$A$6:$A$205,B1977))&lt;&gt;1),"",INDEX('Номенклатура'!$D$6:$D$205,SUMPRODUCT(EXACT('Номенклатура'!$A$6:$A$205,B1977)*(ROW('Номенклатура'!$A$6:$A$205)-5)))&amp;"")</f>
        <v/>
      </c>
      <c r="F1977" s="18" t="str">
        <f>IF(OR(I1977="ОК",I1977="Учтено: добавьте пояснение"),IF(C1977="Приход",D1977,IF(C1977="Корректировка остатка",D1977,-D1977)),"")</f>
        <v/>
      </c>
      <c r="G1977" s="13"/>
      <c r="H1977" s="15" t="str">
        <f>IF(OR(B1977="",SUMPRODUCT(--EXACT('Номенклатура'!$A$6:$A$205,B1977))&lt;&gt;1),"",INDEX('Номенклатура'!$B$6:$B$205,SUMPRODUCT(EXACT('Номенклатура'!$A$6:$A$205,B1977)*(ROW('Номенклатура'!$A$6:$A$205)-5)))&amp;"")</f>
        <v/>
      </c>
      <c r="I1977" s="15" t="str">
        <f>IF(COUNTA(A1977:D1977,G1977)=0,"",IF(NOT(ISNUMBER(A1977)),"Укажите дату",IF(B1977="","Укажите код",IF(NOT(AND(ISTEXT(B1977),LEN(B1977)&gt;0,LEN(B1977)&lt;=30,ISNUMBER(FIND(LEFT(B1977,1),"ABCDEFGHIJKLMNOPQRSTUVWXYZ")),SUMPRODUCT((MID(B1977,{1,2,3,4,5,6,7,8,9,10,11,12,13,14,15,16,17,18,19,20,21,22,23,24,25,26,27,28,29,30},1)&lt;&gt;"")*ISERROR(FIND(MID(B1977,{1,2,3,4,5,6,7,8,9,10,11,12,13,14,15,16,17,18,19,20,21,22,23,24,25,26,27,28,29,30},1),"ABCDEFGHIJKLMNOPQRSTUVWXYZ0123456789-_")))=0,ISERROR(VALUE(B1977)))),"Недопустимый код: только латинские буквы A-Z в верхнем регистре, цифры, - и _; начало с буквы, до 30 символов (например MILK-001)",IF(SUMPRODUCT(--EXACT('Номенклатура'!$A$6:$A$205,B1977))=0,"Код не найден в номенклатуре",IF(SUMPRODUCT(--EXACT('Номенклатура'!$A$6:$A$205,B1977))&gt;1,"Код повторяется в номенклатуре",IF(ISNA(MATCH(C1977,{"Приход","Расход","Списание","Корректировка остатка"},0)),"Выберите тип операции",IF(NOT(ISNUMBER(D1977)),"Укажите количество",IF(D1977=0,"Количество не может быть 0",IF(AND(C1977&lt;&gt;"Корректировка остатка",D1977&lt;0),"Для этого типа количество положительное",IF(NOT(ISNUMBER('Номенклатура'!$C$2)),"Укажите дату начала учёта",IF(A1977&lt;INT('Номенклатура'!$C$2),"Раньше даты начала учёта: НЕ учтено",IF(AND(C1977="Корректировка остатка",TRIM(G1977)=""),"Учтено: добавьте пояснение","ОК")))))))))))))</f>
        <v/>
      </c>
    </row>
    <row r="1978" spans="1:9" x14ac:dyDescent="0.25">
      <c r="A1978" s="16"/>
      <c r="B1978" s="13"/>
      <c r="C1978" s="13"/>
      <c r="D1978" s="14"/>
      <c r="E1978" s="17" t="str">
        <f>IF(OR(B1978="",SUMPRODUCT(--EXACT('Номенклатура'!$A$6:$A$205,B1978))&lt;&gt;1),"",INDEX('Номенклатура'!$D$6:$D$205,SUMPRODUCT(EXACT('Номенклатура'!$A$6:$A$205,B1978)*(ROW('Номенклатура'!$A$6:$A$205)-5)))&amp;"")</f>
        <v/>
      </c>
      <c r="F1978" s="18" t="str">
        <f>IF(OR(I1978="ОК",I1978="Учтено: добавьте пояснение"),IF(C1978="Приход",D1978,IF(C1978="Корректировка остатка",D1978,-D1978)),"")</f>
        <v/>
      </c>
      <c r="G1978" s="13"/>
      <c r="H1978" s="15" t="str">
        <f>IF(OR(B1978="",SUMPRODUCT(--EXACT('Номенклатура'!$A$6:$A$205,B1978))&lt;&gt;1),"",INDEX('Номенклатура'!$B$6:$B$205,SUMPRODUCT(EXACT('Номенклатура'!$A$6:$A$205,B1978)*(ROW('Номенклатура'!$A$6:$A$205)-5)))&amp;"")</f>
        <v/>
      </c>
      <c r="I1978" s="15" t="str">
        <f>IF(COUNTA(A1978:D1978,G1978)=0,"",IF(NOT(ISNUMBER(A1978)),"Укажите дату",IF(B1978="","Укажите код",IF(NOT(AND(ISTEXT(B1978),LEN(B1978)&gt;0,LEN(B1978)&lt;=30,ISNUMBER(FIND(LEFT(B1978,1),"ABCDEFGHIJKLMNOPQRSTUVWXYZ")),SUMPRODUCT((MID(B1978,{1,2,3,4,5,6,7,8,9,10,11,12,13,14,15,16,17,18,19,20,21,22,23,24,25,26,27,28,29,30},1)&lt;&gt;"")*ISERROR(FIND(MID(B1978,{1,2,3,4,5,6,7,8,9,10,11,12,13,14,15,16,17,18,19,20,21,22,23,24,25,26,27,28,29,30},1),"ABCDEFGHIJKLMNOPQRSTUVWXYZ0123456789-_")))=0,ISERROR(VALUE(B1978)))),"Недопустимый код: только латинские буквы A-Z в верхнем регистре, цифры, - и _; начало с буквы, до 30 символов (например MILK-001)",IF(SUMPRODUCT(--EXACT('Номенклатура'!$A$6:$A$205,B1978))=0,"Код не найден в номенклатуре",IF(SUMPRODUCT(--EXACT('Номенклатура'!$A$6:$A$205,B1978))&gt;1,"Код повторяется в номенклатуре",IF(ISNA(MATCH(C1978,{"Приход","Расход","Списание","Корректировка остатка"},0)),"Выберите тип операции",IF(NOT(ISNUMBER(D1978)),"Укажите количество",IF(D1978=0,"Количество не может быть 0",IF(AND(C1978&lt;&gt;"Корректировка остатка",D1978&lt;0),"Для этого типа количество положительное",IF(NOT(ISNUMBER('Номенклатура'!$C$2)),"Укажите дату начала учёта",IF(A1978&lt;INT('Номенклатура'!$C$2),"Раньше даты начала учёта: НЕ учтено",IF(AND(C1978="Корректировка остатка",TRIM(G1978)=""),"Учтено: добавьте пояснение","ОК")))))))))))))</f>
        <v/>
      </c>
    </row>
    <row r="1979" spans="1:9" x14ac:dyDescent="0.25">
      <c r="A1979" s="16"/>
      <c r="B1979" s="13"/>
      <c r="C1979" s="13"/>
      <c r="D1979" s="14"/>
      <c r="E1979" s="17" t="str">
        <f>IF(OR(B1979="",SUMPRODUCT(--EXACT('Номенклатура'!$A$6:$A$205,B1979))&lt;&gt;1),"",INDEX('Номенклатура'!$D$6:$D$205,SUMPRODUCT(EXACT('Номенклатура'!$A$6:$A$205,B1979)*(ROW('Номенклатура'!$A$6:$A$205)-5)))&amp;"")</f>
        <v/>
      </c>
      <c r="F1979" s="18" t="str">
        <f>IF(OR(I1979="ОК",I1979="Учтено: добавьте пояснение"),IF(C1979="Приход",D1979,IF(C1979="Корректировка остатка",D1979,-D1979)),"")</f>
        <v/>
      </c>
      <c r="G1979" s="13"/>
      <c r="H1979" s="15" t="str">
        <f>IF(OR(B1979="",SUMPRODUCT(--EXACT('Номенклатура'!$A$6:$A$205,B1979))&lt;&gt;1),"",INDEX('Номенклатура'!$B$6:$B$205,SUMPRODUCT(EXACT('Номенклатура'!$A$6:$A$205,B1979)*(ROW('Номенклатура'!$A$6:$A$205)-5)))&amp;"")</f>
        <v/>
      </c>
      <c r="I1979" s="15" t="str">
        <f>IF(COUNTA(A1979:D1979,G1979)=0,"",IF(NOT(ISNUMBER(A1979)),"Укажите дату",IF(B1979="","Укажите код",IF(NOT(AND(ISTEXT(B1979),LEN(B1979)&gt;0,LEN(B1979)&lt;=30,ISNUMBER(FIND(LEFT(B1979,1),"ABCDEFGHIJKLMNOPQRSTUVWXYZ")),SUMPRODUCT((MID(B1979,{1,2,3,4,5,6,7,8,9,10,11,12,13,14,15,16,17,18,19,20,21,22,23,24,25,26,27,28,29,30},1)&lt;&gt;"")*ISERROR(FIND(MID(B1979,{1,2,3,4,5,6,7,8,9,10,11,12,13,14,15,16,17,18,19,20,21,22,23,24,25,26,27,28,29,30},1),"ABCDEFGHIJKLMNOPQRSTUVWXYZ0123456789-_")))=0,ISERROR(VALUE(B1979)))),"Недопустимый код: только латинские буквы A-Z в верхнем регистре, цифры, - и _; начало с буквы, до 30 символов (например MILK-001)",IF(SUMPRODUCT(--EXACT('Номенклатура'!$A$6:$A$205,B1979))=0,"Код не найден в номенклатуре",IF(SUMPRODUCT(--EXACT('Номенклатура'!$A$6:$A$205,B1979))&gt;1,"Код повторяется в номенклатуре",IF(ISNA(MATCH(C1979,{"Приход","Расход","Списание","Корректировка остатка"},0)),"Выберите тип операции",IF(NOT(ISNUMBER(D1979)),"Укажите количество",IF(D1979=0,"Количество не может быть 0",IF(AND(C1979&lt;&gt;"Корректировка остатка",D1979&lt;0),"Для этого типа количество положительное",IF(NOT(ISNUMBER('Номенклатура'!$C$2)),"Укажите дату начала учёта",IF(A1979&lt;INT('Номенклатура'!$C$2),"Раньше даты начала учёта: НЕ учтено",IF(AND(C1979="Корректировка остатка",TRIM(G1979)=""),"Учтено: добавьте пояснение","ОК")))))))))))))</f>
        <v/>
      </c>
    </row>
    <row r="1980" spans="1:9" x14ac:dyDescent="0.25">
      <c r="A1980" s="16"/>
      <c r="B1980" s="13"/>
      <c r="C1980" s="13"/>
      <c r="D1980" s="14"/>
      <c r="E1980" s="17" t="str">
        <f>IF(OR(B1980="",SUMPRODUCT(--EXACT('Номенклатура'!$A$6:$A$205,B1980))&lt;&gt;1),"",INDEX('Номенклатура'!$D$6:$D$205,SUMPRODUCT(EXACT('Номенклатура'!$A$6:$A$205,B1980)*(ROW('Номенклатура'!$A$6:$A$205)-5)))&amp;"")</f>
        <v/>
      </c>
      <c r="F1980" s="18" t="str">
        <f>IF(OR(I1980="ОК",I1980="Учтено: добавьте пояснение"),IF(C1980="Приход",D1980,IF(C1980="Корректировка остатка",D1980,-D1980)),"")</f>
        <v/>
      </c>
      <c r="G1980" s="13"/>
      <c r="H1980" s="15" t="str">
        <f>IF(OR(B1980="",SUMPRODUCT(--EXACT('Номенклатура'!$A$6:$A$205,B1980))&lt;&gt;1),"",INDEX('Номенклатура'!$B$6:$B$205,SUMPRODUCT(EXACT('Номенклатура'!$A$6:$A$205,B1980)*(ROW('Номенклатура'!$A$6:$A$205)-5)))&amp;"")</f>
        <v/>
      </c>
      <c r="I1980" s="15" t="str">
        <f>IF(COUNTA(A1980:D1980,G1980)=0,"",IF(NOT(ISNUMBER(A1980)),"Укажите дату",IF(B1980="","Укажите код",IF(NOT(AND(ISTEXT(B1980),LEN(B1980)&gt;0,LEN(B1980)&lt;=30,ISNUMBER(FIND(LEFT(B1980,1),"ABCDEFGHIJKLMNOPQRSTUVWXYZ")),SUMPRODUCT((MID(B1980,{1,2,3,4,5,6,7,8,9,10,11,12,13,14,15,16,17,18,19,20,21,22,23,24,25,26,27,28,29,30},1)&lt;&gt;"")*ISERROR(FIND(MID(B1980,{1,2,3,4,5,6,7,8,9,10,11,12,13,14,15,16,17,18,19,20,21,22,23,24,25,26,27,28,29,30},1),"ABCDEFGHIJKLMNOPQRSTUVWXYZ0123456789-_")))=0,ISERROR(VALUE(B1980)))),"Недопустимый код: только латинские буквы A-Z в верхнем регистре, цифры, - и _; начало с буквы, до 30 символов (например MILK-001)",IF(SUMPRODUCT(--EXACT('Номенклатура'!$A$6:$A$205,B1980))=0,"Код не найден в номенклатуре",IF(SUMPRODUCT(--EXACT('Номенклатура'!$A$6:$A$205,B1980))&gt;1,"Код повторяется в номенклатуре",IF(ISNA(MATCH(C1980,{"Приход","Расход","Списание","Корректировка остатка"},0)),"Выберите тип операции",IF(NOT(ISNUMBER(D1980)),"Укажите количество",IF(D1980=0,"Количество не может быть 0",IF(AND(C1980&lt;&gt;"Корректировка остатка",D1980&lt;0),"Для этого типа количество положительное",IF(NOT(ISNUMBER('Номенклатура'!$C$2)),"Укажите дату начала учёта",IF(A1980&lt;INT('Номенклатура'!$C$2),"Раньше даты начала учёта: НЕ учтено",IF(AND(C1980="Корректировка остатка",TRIM(G1980)=""),"Учтено: добавьте пояснение","ОК")))))))))))))</f>
        <v/>
      </c>
    </row>
    <row r="1981" spans="1:9" x14ac:dyDescent="0.25">
      <c r="A1981" s="16"/>
      <c r="B1981" s="13"/>
      <c r="C1981" s="13"/>
      <c r="D1981" s="14"/>
      <c r="E1981" s="17" t="str">
        <f>IF(OR(B1981="",SUMPRODUCT(--EXACT('Номенклатура'!$A$6:$A$205,B1981))&lt;&gt;1),"",INDEX('Номенклатура'!$D$6:$D$205,SUMPRODUCT(EXACT('Номенклатура'!$A$6:$A$205,B1981)*(ROW('Номенклатура'!$A$6:$A$205)-5)))&amp;"")</f>
        <v/>
      </c>
      <c r="F1981" s="18" t="str">
        <f>IF(OR(I1981="ОК",I1981="Учтено: добавьте пояснение"),IF(C1981="Приход",D1981,IF(C1981="Корректировка остатка",D1981,-D1981)),"")</f>
        <v/>
      </c>
      <c r="G1981" s="13"/>
      <c r="H1981" s="15" t="str">
        <f>IF(OR(B1981="",SUMPRODUCT(--EXACT('Номенклатура'!$A$6:$A$205,B1981))&lt;&gt;1),"",INDEX('Номенклатура'!$B$6:$B$205,SUMPRODUCT(EXACT('Номенклатура'!$A$6:$A$205,B1981)*(ROW('Номенклатура'!$A$6:$A$205)-5)))&amp;"")</f>
        <v/>
      </c>
      <c r="I1981" s="15" t="str">
        <f>IF(COUNTA(A1981:D1981,G1981)=0,"",IF(NOT(ISNUMBER(A1981)),"Укажите дату",IF(B1981="","Укажите код",IF(NOT(AND(ISTEXT(B1981),LEN(B1981)&gt;0,LEN(B1981)&lt;=30,ISNUMBER(FIND(LEFT(B1981,1),"ABCDEFGHIJKLMNOPQRSTUVWXYZ")),SUMPRODUCT((MID(B1981,{1,2,3,4,5,6,7,8,9,10,11,12,13,14,15,16,17,18,19,20,21,22,23,24,25,26,27,28,29,30},1)&lt;&gt;"")*ISERROR(FIND(MID(B1981,{1,2,3,4,5,6,7,8,9,10,11,12,13,14,15,16,17,18,19,20,21,22,23,24,25,26,27,28,29,30},1),"ABCDEFGHIJKLMNOPQRSTUVWXYZ0123456789-_")))=0,ISERROR(VALUE(B1981)))),"Недопустимый код: только латинские буквы A-Z в верхнем регистре, цифры, - и _; начало с буквы, до 30 символов (например MILK-001)",IF(SUMPRODUCT(--EXACT('Номенклатура'!$A$6:$A$205,B1981))=0,"Код не найден в номенклатуре",IF(SUMPRODUCT(--EXACT('Номенклатура'!$A$6:$A$205,B1981))&gt;1,"Код повторяется в номенклатуре",IF(ISNA(MATCH(C1981,{"Приход","Расход","Списание","Корректировка остатка"},0)),"Выберите тип операции",IF(NOT(ISNUMBER(D1981)),"Укажите количество",IF(D1981=0,"Количество не может быть 0",IF(AND(C1981&lt;&gt;"Корректировка остатка",D1981&lt;0),"Для этого типа количество положительное",IF(NOT(ISNUMBER('Номенклатура'!$C$2)),"Укажите дату начала учёта",IF(A1981&lt;INT('Номенклатура'!$C$2),"Раньше даты начала учёта: НЕ учтено",IF(AND(C1981="Корректировка остатка",TRIM(G1981)=""),"Учтено: добавьте пояснение","ОК")))))))))))))</f>
        <v/>
      </c>
    </row>
    <row r="1982" spans="1:9" x14ac:dyDescent="0.25">
      <c r="A1982" s="16"/>
      <c r="B1982" s="13"/>
      <c r="C1982" s="13"/>
      <c r="D1982" s="14"/>
      <c r="E1982" s="17" t="str">
        <f>IF(OR(B1982="",SUMPRODUCT(--EXACT('Номенклатура'!$A$6:$A$205,B1982))&lt;&gt;1),"",INDEX('Номенклатура'!$D$6:$D$205,SUMPRODUCT(EXACT('Номенклатура'!$A$6:$A$205,B1982)*(ROW('Номенклатура'!$A$6:$A$205)-5)))&amp;"")</f>
        <v/>
      </c>
      <c r="F1982" s="18" t="str">
        <f>IF(OR(I1982="ОК",I1982="Учтено: добавьте пояснение"),IF(C1982="Приход",D1982,IF(C1982="Корректировка остатка",D1982,-D1982)),"")</f>
        <v/>
      </c>
      <c r="G1982" s="13"/>
      <c r="H1982" s="15" t="str">
        <f>IF(OR(B1982="",SUMPRODUCT(--EXACT('Номенклатура'!$A$6:$A$205,B1982))&lt;&gt;1),"",INDEX('Номенклатура'!$B$6:$B$205,SUMPRODUCT(EXACT('Номенклатура'!$A$6:$A$205,B1982)*(ROW('Номенклатура'!$A$6:$A$205)-5)))&amp;"")</f>
        <v/>
      </c>
      <c r="I1982" s="15" t="str">
        <f>IF(COUNTA(A1982:D1982,G1982)=0,"",IF(NOT(ISNUMBER(A1982)),"Укажите дату",IF(B1982="","Укажите код",IF(NOT(AND(ISTEXT(B1982),LEN(B1982)&gt;0,LEN(B1982)&lt;=30,ISNUMBER(FIND(LEFT(B1982,1),"ABCDEFGHIJKLMNOPQRSTUVWXYZ")),SUMPRODUCT((MID(B1982,{1,2,3,4,5,6,7,8,9,10,11,12,13,14,15,16,17,18,19,20,21,22,23,24,25,26,27,28,29,30},1)&lt;&gt;"")*ISERROR(FIND(MID(B1982,{1,2,3,4,5,6,7,8,9,10,11,12,13,14,15,16,17,18,19,20,21,22,23,24,25,26,27,28,29,30},1),"ABCDEFGHIJKLMNOPQRSTUVWXYZ0123456789-_")))=0,ISERROR(VALUE(B1982)))),"Недопустимый код: только латинские буквы A-Z в верхнем регистре, цифры, - и _; начало с буквы, до 30 символов (например MILK-001)",IF(SUMPRODUCT(--EXACT('Номенклатура'!$A$6:$A$205,B1982))=0,"Код не найден в номенклатуре",IF(SUMPRODUCT(--EXACT('Номенклатура'!$A$6:$A$205,B1982))&gt;1,"Код повторяется в номенклатуре",IF(ISNA(MATCH(C1982,{"Приход","Расход","Списание","Корректировка остатка"},0)),"Выберите тип операции",IF(NOT(ISNUMBER(D1982)),"Укажите количество",IF(D1982=0,"Количество не может быть 0",IF(AND(C1982&lt;&gt;"Корректировка остатка",D1982&lt;0),"Для этого типа количество положительное",IF(NOT(ISNUMBER('Номенклатура'!$C$2)),"Укажите дату начала учёта",IF(A1982&lt;INT('Номенклатура'!$C$2),"Раньше даты начала учёта: НЕ учтено",IF(AND(C1982="Корректировка остатка",TRIM(G1982)=""),"Учтено: добавьте пояснение","ОК")))))))))))))</f>
        <v/>
      </c>
    </row>
    <row r="1983" spans="1:9" x14ac:dyDescent="0.25">
      <c r="A1983" s="16"/>
      <c r="B1983" s="13"/>
      <c r="C1983" s="13"/>
      <c r="D1983" s="14"/>
      <c r="E1983" s="17" t="str">
        <f>IF(OR(B1983="",SUMPRODUCT(--EXACT('Номенклатура'!$A$6:$A$205,B1983))&lt;&gt;1),"",INDEX('Номенклатура'!$D$6:$D$205,SUMPRODUCT(EXACT('Номенклатура'!$A$6:$A$205,B1983)*(ROW('Номенклатура'!$A$6:$A$205)-5)))&amp;"")</f>
        <v/>
      </c>
      <c r="F1983" s="18" t="str">
        <f>IF(OR(I1983="ОК",I1983="Учтено: добавьте пояснение"),IF(C1983="Приход",D1983,IF(C1983="Корректировка остатка",D1983,-D1983)),"")</f>
        <v/>
      </c>
      <c r="G1983" s="13"/>
      <c r="H1983" s="15" t="str">
        <f>IF(OR(B1983="",SUMPRODUCT(--EXACT('Номенклатура'!$A$6:$A$205,B1983))&lt;&gt;1),"",INDEX('Номенклатура'!$B$6:$B$205,SUMPRODUCT(EXACT('Номенклатура'!$A$6:$A$205,B1983)*(ROW('Номенклатура'!$A$6:$A$205)-5)))&amp;"")</f>
        <v/>
      </c>
      <c r="I1983" s="15" t="str">
        <f>IF(COUNTA(A1983:D1983,G1983)=0,"",IF(NOT(ISNUMBER(A1983)),"Укажите дату",IF(B1983="","Укажите код",IF(NOT(AND(ISTEXT(B1983),LEN(B1983)&gt;0,LEN(B1983)&lt;=30,ISNUMBER(FIND(LEFT(B1983,1),"ABCDEFGHIJKLMNOPQRSTUVWXYZ")),SUMPRODUCT((MID(B1983,{1,2,3,4,5,6,7,8,9,10,11,12,13,14,15,16,17,18,19,20,21,22,23,24,25,26,27,28,29,30},1)&lt;&gt;"")*ISERROR(FIND(MID(B1983,{1,2,3,4,5,6,7,8,9,10,11,12,13,14,15,16,17,18,19,20,21,22,23,24,25,26,27,28,29,30},1),"ABCDEFGHIJKLMNOPQRSTUVWXYZ0123456789-_")))=0,ISERROR(VALUE(B1983)))),"Недопустимый код: только латинские буквы A-Z в верхнем регистре, цифры, - и _; начало с буквы, до 30 символов (например MILK-001)",IF(SUMPRODUCT(--EXACT('Номенклатура'!$A$6:$A$205,B1983))=0,"Код не найден в номенклатуре",IF(SUMPRODUCT(--EXACT('Номенклатура'!$A$6:$A$205,B1983))&gt;1,"Код повторяется в номенклатуре",IF(ISNA(MATCH(C1983,{"Приход","Расход","Списание","Корректировка остатка"},0)),"Выберите тип операции",IF(NOT(ISNUMBER(D1983)),"Укажите количество",IF(D1983=0,"Количество не может быть 0",IF(AND(C1983&lt;&gt;"Корректировка остатка",D1983&lt;0),"Для этого типа количество положительное",IF(NOT(ISNUMBER('Номенклатура'!$C$2)),"Укажите дату начала учёта",IF(A1983&lt;INT('Номенклатура'!$C$2),"Раньше даты начала учёта: НЕ учтено",IF(AND(C1983="Корректировка остатка",TRIM(G1983)=""),"Учтено: добавьте пояснение","ОК")))))))))))))</f>
        <v/>
      </c>
    </row>
    <row r="1984" spans="1:9" x14ac:dyDescent="0.25">
      <c r="A1984" s="16"/>
      <c r="B1984" s="13"/>
      <c r="C1984" s="13"/>
      <c r="D1984" s="14"/>
      <c r="E1984" s="17" t="str">
        <f>IF(OR(B1984="",SUMPRODUCT(--EXACT('Номенклатура'!$A$6:$A$205,B1984))&lt;&gt;1),"",INDEX('Номенклатура'!$D$6:$D$205,SUMPRODUCT(EXACT('Номенклатура'!$A$6:$A$205,B1984)*(ROW('Номенклатура'!$A$6:$A$205)-5)))&amp;"")</f>
        <v/>
      </c>
      <c r="F1984" s="18" t="str">
        <f>IF(OR(I1984="ОК",I1984="Учтено: добавьте пояснение"),IF(C1984="Приход",D1984,IF(C1984="Корректировка остатка",D1984,-D1984)),"")</f>
        <v/>
      </c>
      <c r="G1984" s="13"/>
      <c r="H1984" s="15" t="str">
        <f>IF(OR(B1984="",SUMPRODUCT(--EXACT('Номенклатура'!$A$6:$A$205,B1984))&lt;&gt;1),"",INDEX('Номенклатура'!$B$6:$B$205,SUMPRODUCT(EXACT('Номенклатура'!$A$6:$A$205,B1984)*(ROW('Номенклатура'!$A$6:$A$205)-5)))&amp;"")</f>
        <v/>
      </c>
      <c r="I1984" s="15" t="str">
        <f>IF(COUNTA(A1984:D1984,G1984)=0,"",IF(NOT(ISNUMBER(A1984)),"Укажите дату",IF(B1984="","Укажите код",IF(NOT(AND(ISTEXT(B1984),LEN(B1984)&gt;0,LEN(B1984)&lt;=30,ISNUMBER(FIND(LEFT(B1984,1),"ABCDEFGHIJKLMNOPQRSTUVWXYZ")),SUMPRODUCT((MID(B1984,{1,2,3,4,5,6,7,8,9,10,11,12,13,14,15,16,17,18,19,20,21,22,23,24,25,26,27,28,29,30},1)&lt;&gt;"")*ISERROR(FIND(MID(B1984,{1,2,3,4,5,6,7,8,9,10,11,12,13,14,15,16,17,18,19,20,21,22,23,24,25,26,27,28,29,30},1),"ABCDEFGHIJKLMNOPQRSTUVWXYZ0123456789-_")))=0,ISERROR(VALUE(B1984)))),"Недопустимый код: только латинские буквы A-Z в верхнем регистре, цифры, - и _; начало с буквы, до 30 символов (например MILK-001)",IF(SUMPRODUCT(--EXACT('Номенклатура'!$A$6:$A$205,B1984))=0,"Код не найден в номенклатуре",IF(SUMPRODUCT(--EXACT('Номенклатура'!$A$6:$A$205,B1984))&gt;1,"Код повторяется в номенклатуре",IF(ISNA(MATCH(C1984,{"Приход","Расход","Списание","Корректировка остатка"},0)),"Выберите тип операции",IF(NOT(ISNUMBER(D1984)),"Укажите количество",IF(D1984=0,"Количество не может быть 0",IF(AND(C1984&lt;&gt;"Корректировка остатка",D1984&lt;0),"Для этого типа количество положительное",IF(NOT(ISNUMBER('Номенклатура'!$C$2)),"Укажите дату начала учёта",IF(A1984&lt;INT('Номенклатура'!$C$2),"Раньше даты начала учёта: НЕ учтено",IF(AND(C1984="Корректировка остатка",TRIM(G1984)=""),"Учтено: добавьте пояснение","ОК")))))))))))))</f>
        <v/>
      </c>
    </row>
    <row r="1985" spans="1:9" x14ac:dyDescent="0.25">
      <c r="A1985" s="16"/>
      <c r="B1985" s="13"/>
      <c r="C1985" s="13"/>
      <c r="D1985" s="14"/>
      <c r="E1985" s="17" t="str">
        <f>IF(OR(B1985="",SUMPRODUCT(--EXACT('Номенклатура'!$A$6:$A$205,B1985))&lt;&gt;1),"",INDEX('Номенклатура'!$D$6:$D$205,SUMPRODUCT(EXACT('Номенклатура'!$A$6:$A$205,B1985)*(ROW('Номенклатура'!$A$6:$A$205)-5)))&amp;"")</f>
        <v/>
      </c>
      <c r="F1985" s="18" t="str">
        <f>IF(OR(I1985="ОК",I1985="Учтено: добавьте пояснение"),IF(C1985="Приход",D1985,IF(C1985="Корректировка остатка",D1985,-D1985)),"")</f>
        <v/>
      </c>
      <c r="G1985" s="13"/>
      <c r="H1985" s="15" t="str">
        <f>IF(OR(B1985="",SUMPRODUCT(--EXACT('Номенклатура'!$A$6:$A$205,B1985))&lt;&gt;1),"",INDEX('Номенклатура'!$B$6:$B$205,SUMPRODUCT(EXACT('Номенклатура'!$A$6:$A$205,B1985)*(ROW('Номенклатура'!$A$6:$A$205)-5)))&amp;"")</f>
        <v/>
      </c>
      <c r="I1985" s="15" t="str">
        <f>IF(COUNTA(A1985:D1985,G1985)=0,"",IF(NOT(ISNUMBER(A1985)),"Укажите дату",IF(B1985="","Укажите код",IF(NOT(AND(ISTEXT(B1985),LEN(B1985)&gt;0,LEN(B1985)&lt;=30,ISNUMBER(FIND(LEFT(B1985,1),"ABCDEFGHIJKLMNOPQRSTUVWXYZ")),SUMPRODUCT((MID(B1985,{1,2,3,4,5,6,7,8,9,10,11,12,13,14,15,16,17,18,19,20,21,22,23,24,25,26,27,28,29,30},1)&lt;&gt;"")*ISERROR(FIND(MID(B1985,{1,2,3,4,5,6,7,8,9,10,11,12,13,14,15,16,17,18,19,20,21,22,23,24,25,26,27,28,29,30},1),"ABCDEFGHIJKLMNOPQRSTUVWXYZ0123456789-_")))=0,ISERROR(VALUE(B1985)))),"Недопустимый код: только латинские буквы A-Z в верхнем регистре, цифры, - и _; начало с буквы, до 30 символов (например MILK-001)",IF(SUMPRODUCT(--EXACT('Номенклатура'!$A$6:$A$205,B1985))=0,"Код не найден в номенклатуре",IF(SUMPRODUCT(--EXACT('Номенклатура'!$A$6:$A$205,B1985))&gt;1,"Код повторяется в номенклатуре",IF(ISNA(MATCH(C1985,{"Приход","Расход","Списание","Корректировка остатка"},0)),"Выберите тип операции",IF(NOT(ISNUMBER(D1985)),"Укажите количество",IF(D1985=0,"Количество не может быть 0",IF(AND(C1985&lt;&gt;"Корректировка остатка",D1985&lt;0),"Для этого типа количество положительное",IF(NOT(ISNUMBER('Номенклатура'!$C$2)),"Укажите дату начала учёта",IF(A1985&lt;INT('Номенклатура'!$C$2),"Раньше даты начала учёта: НЕ учтено",IF(AND(C1985="Корректировка остатка",TRIM(G1985)=""),"Учтено: добавьте пояснение","ОК")))))))))))))</f>
        <v/>
      </c>
    </row>
    <row r="1986" spans="1:9" x14ac:dyDescent="0.25">
      <c r="A1986" s="16"/>
      <c r="B1986" s="13"/>
      <c r="C1986" s="13"/>
      <c r="D1986" s="14"/>
      <c r="E1986" s="17" t="str">
        <f>IF(OR(B1986="",SUMPRODUCT(--EXACT('Номенклатура'!$A$6:$A$205,B1986))&lt;&gt;1),"",INDEX('Номенклатура'!$D$6:$D$205,SUMPRODUCT(EXACT('Номенклатура'!$A$6:$A$205,B1986)*(ROW('Номенклатура'!$A$6:$A$205)-5)))&amp;"")</f>
        <v/>
      </c>
      <c r="F1986" s="18" t="str">
        <f>IF(OR(I1986="ОК",I1986="Учтено: добавьте пояснение"),IF(C1986="Приход",D1986,IF(C1986="Корректировка остатка",D1986,-D1986)),"")</f>
        <v/>
      </c>
      <c r="G1986" s="13"/>
      <c r="H1986" s="15" t="str">
        <f>IF(OR(B1986="",SUMPRODUCT(--EXACT('Номенклатура'!$A$6:$A$205,B1986))&lt;&gt;1),"",INDEX('Номенклатура'!$B$6:$B$205,SUMPRODUCT(EXACT('Номенклатура'!$A$6:$A$205,B1986)*(ROW('Номенклатура'!$A$6:$A$205)-5)))&amp;"")</f>
        <v/>
      </c>
      <c r="I1986" s="15" t="str">
        <f>IF(COUNTA(A1986:D1986,G1986)=0,"",IF(NOT(ISNUMBER(A1986)),"Укажите дату",IF(B1986="","Укажите код",IF(NOT(AND(ISTEXT(B1986),LEN(B1986)&gt;0,LEN(B1986)&lt;=30,ISNUMBER(FIND(LEFT(B1986,1),"ABCDEFGHIJKLMNOPQRSTUVWXYZ")),SUMPRODUCT((MID(B1986,{1,2,3,4,5,6,7,8,9,10,11,12,13,14,15,16,17,18,19,20,21,22,23,24,25,26,27,28,29,30},1)&lt;&gt;"")*ISERROR(FIND(MID(B1986,{1,2,3,4,5,6,7,8,9,10,11,12,13,14,15,16,17,18,19,20,21,22,23,24,25,26,27,28,29,30},1),"ABCDEFGHIJKLMNOPQRSTUVWXYZ0123456789-_")))=0,ISERROR(VALUE(B1986)))),"Недопустимый код: только латинские буквы A-Z в верхнем регистре, цифры, - и _; начало с буквы, до 30 символов (например MILK-001)",IF(SUMPRODUCT(--EXACT('Номенклатура'!$A$6:$A$205,B1986))=0,"Код не найден в номенклатуре",IF(SUMPRODUCT(--EXACT('Номенклатура'!$A$6:$A$205,B1986))&gt;1,"Код повторяется в номенклатуре",IF(ISNA(MATCH(C1986,{"Приход","Расход","Списание","Корректировка остатка"},0)),"Выберите тип операции",IF(NOT(ISNUMBER(D1986)),"Укажите количество",IF(D1986=0,"Количество не может быть 0",IF(AND(C1986&lt;&gt;"Корректировка остатка",D1986&lt;0),"Для этого типа количество положительное",IF(NOT(ISNUMBER('Номенклатура'!$C$2)),"Укажите дату начала учёта",IF(A1986&lt;INT('Номенклатура'!$C$2),"Раньше даты начала учёта: НЕ учтено",IF(AND(C1986="Корректировка остатка",TRIM(G1986)=""),"Учтено: добавьте пояснение","ОК")))))))))))))</f>
        <v/>
      </c>
    </row>
    <row r="1987" spans="1:9" x14ac:dyDescent="0.25">
      <c r="A1987" s="16"/>
      <c r="B1987" s="13"/>
      <c r="C1987" s="13"/>
      <c r="D1987" s="14"/>
      <c r="E1987" s="17" t="str">
        <f>IF(OR(B1987="",SUMPRODUCT(--EXACT('Номенклатура'!$A$6:$A$205,B1987))&lt;&gt;1),"",INDEX('Номенклатура'!$D$6:$D$205,SUMPRODUCT(EXACT('Номенклатура'!$A$6:$A$205,B1987)*(ROW('Номенклатура'!$A$6:$A$205)-5)))&amp;"")</f>
        <v/>
      </c>
      <c r="F1987" s="18" t="str">
        <f>IF(OR(I1987="ОК",I1987="Учтено: добавьте пояснение"),IF(C1987="Приход",D1987,IF(C1987="Корректировка остатка",D1987,-D1987)),"")</f>
        <v/>
      </c>
      <c r="G1987" s="13"/>
      <c r="H1987" s="15" t="str">
        <f>IF(OR(B1987="",SUMPRODUCT(--EXACT('Номенклатура'!$A$6:$A$205,B1987))&lt;&gt;1),"",INDEX('Номенклатура'!$B$6:$B$205,SUMPRODUCT(EXACT('Номенклатура'!$A$6:$A$205,B1987)*(ROW('Номенклатура'!$A$6:$A$205)-5)))&amp;"")</f>
        <v/>
      </c>
      <c r="I1987" s="15" t="str">
        <f>IF(COUNTA(A1987:D1987,G1987)=0,"",IF(NOT(ISNUMBER(A1987)),"Укажите дату",IF(B1987="","Укажите код",IF(NOT(AND(ISTEXT(B1987),LEN(B1987)&gt;0,LEN(B1987)&lt;=30,ISNUMBER(FIND(LEFT(B1987,1),"ABCDEFGHIJKLMNOPQRSTUVWXYZ")),SUMPRODUCT((MID(B1987,{1,2,3,4,5,6,7,8,9,10,11,12,13,14,15,16,17,18,19,20,21,22,23,24,25,26,27,28,29,30},1)&lt;&gt;"")*ISERROR(FIND(MID(B1987,{1,2,3,4,5,6,7,8,9,10,11,12,13,14,15,16,17,18,19,20,21,22,23,24,25,26,27,28,29,30},1),"ABCDEFGHIJKLMNOPQRSTUVWXYZ0123456789-_")))=0,ISERROR(VALUE(B1987)))),"Недопустимый код: только латинские буквы A-Z в верхнем регистре, цифры, - и _; начало с буквы, до 30 символов (например MILK-001)",IF(SUMPRODUCT(--EXACT('Номенклатура'!$A$6:$A$205,B1987))=0,"Код не найден в номенклатуре",IF(SUMPRODUCT(--EXACT('Номенклатура'!$A$6:$A$205,B1987))&gt;1,"Код повторяется в номенклатуре",IF(ISNA(MATCH(C1987,{"Приход","Расход","Списание","Корректировка остатка"},0)),"Выберите тип операции",IF(NOT(ISNUMBER(D1987)),"Укажите количество",IF(D1987=0,"Количество не может быть 0",IF(AND(C1987&lt;&gt;"Корректировка остатка",D1987&lt;0),"Для этого типа количество положительное",IF(NOT(ISNUMBER('Номенклатура'!$C$2)),"Укажите дату начала учёта",IF(A1987&lt;INT('Номенклатура'!$C$2),"Раньше даты начала учёта: НЕ учтено",IF(AND(C1987="Корректировка остатка",TRIM(G1987)=""),"Учтено: добавьте пояснение","ОК")))))))))))))</f>
        <v/>
      </c>
    </row>
    <row r="1988" spans="1:9" x14ac:dyDescent="0.25">
      <c r="A1988" s="16"/>
      <c r="B1988" s="13"/>
      <c r="C1988" s="13"/>
      <c r="D1988" s="14"/>
      <c r="E1988" s="17" t="str">
        <f>IF(OR(B1988="",SUMPRODUCT(--EXACT('Номенклатура'!$A$6:$A$205,B1988))&lt;&gt;1),"",INDEX('Номенклатура'!$D$6:$D$205,SUMPRODUCT(EXACT('Номенклатура'!$A$6:$A$205,B1988)*(ROW('Номенклатура'!$A$6:$A$205)-5)))&amp;"")</f>
        <v/>
      </c>
      <c r="F1988" s="18" t="str">
        <f>IF(OR(I1988="ОК",I1988="Учтено: добавьте пояснение"),IF(C1988="Приход",D1988,IF(C1988="Корректировка остатка",D1988,-D1988)),"")</f>
        <v/>
      </c>
      <c r="G1988" s="13"/>
      <c r="H1988" s="15" t="str">
        <f>IF(OR(B1988="",SUMPRODUCT(--EXACT('Номенклатура'!$A$6:$A$205,B1988))&lt;&gt;1),"",INDEX('Номенклатура'!$B$6:$B$205,SUMPRODUCT(EXACT('Номенклатура'!$A$6:$A$205,B1988)*(ROW('Номенклатура'!$A$6:$A$205)-5)))&amp;"")</f>
        <v/>
      </c>
      <c r="I1988" s="15" t="str">
        <f>IF(COUNTA(A1988:D1988,G1988)=0,"",IF(NOT(ISNUMBER(A1988)),"Укажите дату",IF(B1988="","Укажите код",IF(NOT(AND(ISTEXT(B1988),LEN(B1988)&gt;0,LEN(B1988)&lt;=30,ISNUMBER(FIND(LEFT(B1988,1),"ABCDEFGHIJKLMNOPQRSTUVWXYZ")),SUMPRODUCT((MID(B1988,{1,2,3,4,5,6,7,8,9,10,11,12,13,14,15,16,17,18,19,20,21,22,23,24,25,26,27,28,29,30},1)&lt;&gt;"")*ISERROR(FIND(MID(B1988,{1,2,3,4,5,6,7,8,9,10,11,12,13,14,15,16,17,18,19,20,21,22,23,24,25,26,27,28,29,30},1),"ABCDEFGHIJKLMNOPQRSTUVWXYZ0123456789-_")))=0,ISERROR(VALUE(B1988)))),"Недопустимый код: только латинские буквы A-Z в верхнем регистре, цифры, - и _; начало с буквы, до 30 символов (например MILK-001)",IF(SUMPRODUCT(--EXACT('Номенклатура'!$A$6:$A$205,B1988))=0,"Код не найден в номенклатуре",IF(SUMPRODUCT(--EXACT('Номенклатура'!$A$6:$A$205,B1988))&gt;1,"Код повторяется в номенклатуре",IF(ISNA(MATCH(C1988,{"Приход","Расход","Списание","Корректировка остатка"},0)),"Выберите тип операции",IF(NOT(ISNUMBER(D1988)),"Укажите количество",IF(D1988=0,"Количество не может быть 0",IF(AND(C1988&lt;&gt;"Корректировка остатка",D1988&lt;0),"Для этого типа количество положительное",IF(NOT(ISNUMBER('Номенклатура'!$C$2)),"Укажите дату начала учёта",IF(A1988&lt;INT('Номенклатура'!$C$2),"Раньше даты начала учёта: НЕ учтено",IF(AND(C1988="Корректировка остатка",TRIM(G1988)=""),"Учтено: добавьте пояснение","ОК")))))))))))))</f>
        <v/>
      </c>
    </row>
    <row r="1989" spans="1:9" x14ac:dyDescent="0.25">
      <c r="A1989" s="16"/>
      <c r="B1989" s="13"/>
      <c r="C1989" s="13"/>
      <c r="D1989" s="14"/>
      <c r="E1989" s="17" t="str">
        <f>IF(OR(B1989="",SUMPRODUCT(--EXACT('Номенклатура'!$A$6:$A$205,B1989))&lt;&gt;1),"",INDEX('Номенклатура'!$D$6:$D$205,SUMPRODUCT(EXACT('Номенклатура'!$A$6:$A$205,B1989)*(ROW('Номенклатура'!$A$6:$A$205)-5)))&amp;"")</f>
        <v/>
      </c>
      <c r="F1989" s="18" t="str">
        <f>IF(OR(I1989="ОК",I1989="Учтено: добавьте пояснение"),IF(C1989="Приход",D1989,IF(C1989="Корректировка остатка",D1989,-D1989)),"")</f>
        <v/>
      </c>
      <c r="G1989" s="13"/>
      <c r="H1989" s="15" t="str">
        <f>IF(OR(B1989="",SUMPRODUCT(--EXACT('Номенклатура'!$A$6:$A$205,B1989))&lt;&gt;1),"",INDEX('Номенклатура'!$B$6:$B$205,SUMPRODUCT(EXACT('Номенклатура'!$A$6:$A$205,B1989)*(ROW('Номенклатура'!$A$6:$A$205)-5)))&amp;"")</f>
        <v/>
      </c>
      <c r="I1989" s="15" t="str">
        <f>IF(COUNTA(A1989:D1989,G1989)=0,"",IF(NOT(ISNUMBER(A1989)),"Укажите дату",IF(B1989="","Укажите код",IF(NOT(AND(ISTEXT(B1989),LEN(B1989)&gt;0,LEN(B1989)&lt;=30,ISNUMBER(FIND(LEFT(B1989,1),"ABCDEFGHIJKLMNOPQRSTUVWXYZ")),SUMPRODUCT((MID(B1989,{1,2,3,4,5,6,7,8,9,10,11,12,13,14,15,16,17,18,19,20,21,22,23,24,25,26,27,28,29,30},1)&lt;&gt;"")*ISERROR(FIND(MID(B1989,{1,2,3,4,5,6,7,8,9,10,11,12,13,14,15,16,17,18,19,20,21,22,23,24,25,26,27,28,29,30},1),"ABCDEFGHIJKLMNOPQRSTUVWXYZ0123456789-_")))=0,ISERROR(VALUE(B1989)))),"Недопустимый код: только латинские буквы A-Z в верхнем регистре, цифры, - и _; начало с буквы, до 30 символов (например MILK-001)",IF(SUMPRODUCT(--EXACT('Номенклатура'!$A$6:$A$205,B1989))=0,"Код не найден в номенклатуре",IF(SUMPRODUCT(--EXACT('Номенклатура'!$A$6:$A$205,B1989))&gt;1,"Код повторяется в номенклатуре",IF(ISNA(MATCH(C1989,{"Приход","Расход","Списание","Корректировка остатка"},0)),"Выберите тип операции",IF(NOT(ISNUMBER(D1989)),"Укажите количество",IF(D1989=0,"Количество не может быть 0",IF(AND(C1989&lt;&gt;"Корректировка остатка",D1989&lt;0),"Для этого типа количество положительное",IF(NOT(ISNUMBER('Номенклатура'!$C$2)),"Укажите дату начала учёта",IF(A1989&lt;INT('Номенклатура'!$C$2),"Раньше даты начала учёта: НЕ учтено",IF(AND(C1989="Корректировка остатка",TRIM(G1989)=""),"Учтено: добавьте пояснение","ОК")))))))))))))</f>
        <v/>
      </c>
    </row>
    <row r="1990" spans="1:9" x14ac:dyDescent="0.25">
      <c r="A1990" s="16"/>
      <c r="B1990" s="13"/>
      <c r="C1990" s="13"/>
      <c r="D1990" s="14"/>
      <c r="E1990" s="17" t="str">
        <f>IF(OR(B1990="",SUMPRODUCT(--EXACT('Номенклатура'!$A$6:$A$205,B1990))&lt;&gt;1),"",INDEX('Номенклатура'!$D$6:$D$205,SUMPRODUCT(EXACT('Номенклатура'!$A$6:$A$205,B1990)*(ROW('Номенклатура'!$A$6:$A$205)-5)))&amp;"")</f>
        <v/>
      </c>
      <c r="F1990" s="18" t="str">
        <f>IF(OR(I1990="ОК",I1990="Учтено: добавьте пояснение"),IF(C1990="Приход",D1990,IF(C1990="Корректировка остатка",D1990,-D1990)),"")</f>
        <v/>
      </c>
      <c r="G1990" s="13"/>
      <c r="H1990" s="15" t="str">
        <f>IF(OR(B1990="",SUMPRODUCT(--EXACT('Номенклатура'!$A$6:$A$205,B1990))&lt;&gt;1),"",INDEX('Номенклатура'!$B$6:$B$205,SUMPRODUCT(EXACT('Номенклатура'!$A$6:$A$205,B1990)*(ROW('Номенклатура'!$A$6:$A$205)-5)))&amp;"")</f>
        <v/>
      </c>
      <c r="I1990" s="15" t="str">
        <f>IF(COUNTA(A1990:D1990,G1990)=0,"",IF(NOT(ISNUMBER(A1990)),"Укажите дату",IF(B1990="","Укажите код",IF(NOT(AND(ISTEXT(B1990),LEN(B1990)&gt;0,LEN(B1990)&lt;=30,ISNUMBER(FIND(LEFT(B1990,1),"ABCDEFGHIJKLMNOPQRSTUVWXYZ")),SUMPRODUCT((MID(B1990,{1,2,3,4,5,6,7,8,9,10,11,12,13,14,15,16,17,18,19,20,21,22,23,24,25,26,27,28,29,30},1)&lt;&gt;"")*ISERROR(FIND(MID(B1990,{1,2,3,4,5,6,7,8,9,10,11,12,13,14,15,16,17,18,19,20,21,22,23,24,25,26,27,28,29,30},1),"ABCDEFGHIJKLMNOPQRSTUVWXYZ0123456789-_")))=0,ISERROR(VALUE(B1990)))),"Недопустимый код: только латинские буквы A-Z в верхнем регистре, цифры, - и _; начало с буквы, до 30 символов (например MILK-001)",IF(SUMPRODUCT(--EXACT('Номенклатура'!$A$6:$A$205,B1990))=0,"Код не найден в номенклатуре",IF(SUMPRODUCT(--EXACT('Номенклатура'!$A$6:$A$205,B1990))&gt;1,"Код повторяется в номенклатуре",IF(ISNA(MATCH(C1990,{"Приход","Расход","Списание","Корректировка остатка"},0)),"Выберите тип операции",IF(NOT(ISNUMBER(D1990)),"Укажите количество",IF(D1990=0,"Количество не может быть 0",IF(AND(C1990&lt;&gt;"Корректировка остатка",D1990&lt;0),"Для этого типа количество положительное",IF(NOT(ISNUMBER('Номенклатура'!$C$2)),"Укажите дату начала учёта",IF(A1990&lt;INT('Номенклатура'!$C$2),"Раньше даты начала учёта: НЕ учтено",IF(AND(C1990="Корректировка остатка",TRIM(G1990)=""),"Учтено: добавьте пояснение","ОК")))))))))))))</f>
        <v/>
      </c>
    </row>
    <row r="1991" spans="1:9" x14ac:dyDescent="0.25">
      <c r="A1991" s="16"/>
      <c r="B1991" s="13"/>
      <c r="C1991" s="13"/>
      <c r="D1991" s="14"/>
      <c r="E1991" s="17" t="str">
        <f>IF(OR(B1991="",SUMPRODUCT(--EXACT('Номенклатура'!$A$6:$A$205,B1991))&lt;&gt;1),"",INDEX('Номенклатура'!$D$6:$D$205,SUMPRODUCT(EXACT('Номенклатура'!$A$6:$A$205,B1991)*(ROW('Номенклатура'!$A$6:$A$205)-5)))&amp;"")</f>
        <v/>
      </c>
      <c r="F1991" s="18" t="str">
        <f>IF(OR(I1991="ОК",I1991="Учтено: добавьте пояснение"),IF(C1991="Приход",D1991,IF(C1991="Корректировка остатка",D1991,-D1991)),"")</f>
        <v/>
      </c>
      <c r="G1991" s="13"/>
      <c r="H1991" s="15" t="str">
        <f>IF(OR(B1991="",SUMPRODUCT(--EXACT('Номенклатура'!$A$6:$A$205,B1991))&lt;&gt;1),"",INDEX('Номенклатура'!$B$6:$B$205,SUMPRODUCT(EXACT('Номенклатура'!$A$6:$A$205,B1991)*(ROW('Номенклатура'!$A$6:$A$205)-5)))&amp;"")</f>
        <v/>
      </c>
      <c r="I1991" s="15" t="str">
        <f>IF(COUNTA(A1991:D1991,G1991)=0,"",IF(NOT(ISNUMBER(A1991)),"Укажите дату",IF(B1991="","Укажите код",IF(NOT(AND(ISTEXT(B1991),LEN(B1991)&gt;0,LEN(B1991)&lt;=30,ISNUMBER(FIND(LEFT(B1991,1),"ABCDEFGHIJKLMNOPQRSTUVWXYZ")),SUMPRODUCT((MID(B1991,{1,2,3,4,5,6,7,8,9,10,11,12,13,14,15,16,17,18,19,20,21,22,23,24,25,26,27,28,29,30},1)&lt;&gt;"")*ISERROR(FIND(MID(B1991,{1,2,3,4,5,6,7,8,9,10,11,12,13,14,15,16,17,18,19,20,21,22,23,24,25,26,27,28,29,30},1),"ABCDEFGHIJKLMNOPQRSTUVWXYZ0123456789-_")))=0,ISERROR(VALUE(B1991)))),"Недопустимый код: только латинские буквы A-Z в верхнем регистре, цифры, - и _; начало с буквы, до 30 символов (например MILK-001)",IF(SUMPRODUCT(--EXACT('Номенклатура'!$A$6:$A$205,B1991))=0,"Код не найден в номенклатуре",IF(SUMPRODUCT(--EXACT('Номенклатура'!$A$6:$A$205,B1991))&gt;1,"Код повторяется в номенклатуре",IF(ISNA(MATCH(C1991,{"Приход","Расход","Списание","Корректировка остатка"},0)),"Выберите тип операции",IF(NOT(ISNUMBER(D1991)),"Укажите количество",IF(D1991=0,"Количество не может быть 0",IF(AND(C1991&lt;&gt;"Корректировка остатка",D1991&lt;0),"Для этого типа количество положительное",IF(NOT(ISNUMBER('Номенклатура'!$C$2)),"Укажите дату начала учёта",IF(A1991&lt;INT('Номенклатура'!$C$2),"Раньше даты начала учёта: НЕ учтено",IF(AND(C1991="Корректировка остатка",TRIM(G1991)=""),"Учтено: добавьте пояснение","ОК")))))))))))))</f>
        <v/>
      </c>
    </row>
    <row r="1992" spans="1:9" x14ac:dyDescent="0.25">
      <c r="A1992" s="16"/>
      <c r="B1992" s="13"/>
      <c r="C1992" s="13"/>
      <c r="D1992" s="14"/>
      <c r="E1992" s="17" t="str">
        <f>IF(OR(B1992="",SUMPRODUCT(--EXACT('Номенклатура'!$A$6:$A$205,B1992))&lt;&gt;1),"",INDEX('Номенклатура'!$D$6:$D$205,SUMPRODUCT(EXACT('Номенклатура'!$A$6:$A$205,B1992)*(ROW('Номенклатура'!$A$6:$A$205)-5)))&amp;"")</f>
        <v/>
      </c>
      <c r="F1992" s="18" t="str">
        <f>IF(OR(I1992="ОК",I1992="Учтено: добавьте пояснение"),IF(C1992="Приход",D1992,IF(C1992="Корректировка остатка",D1992,-D1992)),"")</f>
        <v/>
      </c>
      <c r="G1992" s="13"/>
      <c r="H1992" s="15" t="str">
        <f>IF(OR(B1992="",SUMPRODUCT(--EXACT('Номенклатура'!$A$6:$A$205,B1992))&lt;&gt;1),"",INDEX('Номенклатура'!$B$6:$B$205,SUMPRODUCT(EXACT('Номенклатура'!$A$6:$A$205,B1992)*(ROW('Номенклатура'!$A$6:$A$205)-5)))&amp;"")</f>
        <v/>
      </c>
      <c r="I1992" s="15" t="str">
        <f>IF(COUNTA(A1992:D1992,G1992)=0,"",IF(NOT(ISNUMBER(A1992)),"Укажите дату",IF(B1992="","Укажите код",IF(NOT(AND(ISTEXT(B1992),LEN(B1992)&gt;0,LEN(B1992)&lt;=30,ISNUMBER(FIND(LEFT(B1992,1),"ABCDEFGHIJKLMNOPQRSTUVWXYZ")),SUMPRODUCT((MID(B1992,{1,2,3,4,5,6,7,8,9,10,11,12,13,14,15,16,17,18,19,20,21,22,23,24,25,26,27,28,29,30},1)&lt;&gt;"")*ISERROR(FIND(MID(B1992,{1,2,3,4,5,6,7,8,9,10,11,12,13,14,15,16,17,18,19,20,21,22,23,24,25,26,27,28,29,30},1),"ABCDEFGHIJKLMNOPQRSTUVWXYZ0123456789-_")))=0,ISERROR(VALUE(B1992)))),"Недопустимый код: только латинские буквы A-Z в верхнем регистре, цифры, - и _; начало с буквы, до 30 символов (например MILK-001)",IF(SUMPRODUCT(--EXACT('Номенклатура'!$A$6:$A$205,B1992))=0,"Код не найден в номенклатуре",IF(SUMPRODUCT(--EXACT('Номенклатура'!$A$6:$A$205,B1992))&gt;1,"Код повторяется в номенклатуре",IF(ISNA(MATCH(C1992,{"Приход","Расход","Списание","Корректировка остатка"},0)),"Выберите тип операции",IF(NOT(ISNUMBER(D1992)),"Укажите количество",IF(D1992=0,"Количество не может быть 0",IF(AND(C1992&lt;&gt;"Корректировка остатка",D1992&lt;0),"Для этого типа количество положительное",IF(NOT(ISNUMBER('Номенклатура'!$C$2)),"Укажите дату начала учёта",IF(A1992&lt;INT('Номенклатура'!$C$2),"Раньше даты начала учёта: НЕ учтено",IF(AND(C1992="Корректировка остатка",TRIM(G1992)=""),"Учтено: добавьте пояснение","ОК")))))))))))))</f>
        <v/>
      </c>
    </row>
    <row r="1993" spans="1:9" x14ac:dyDescent="0.25">
      <c r="A1993" s="16"/>
      <c r="B1993" s="13"/>
      <c r="C1993" s="13"/>
      <c r="D1993" s="14"/>
      <c r="E1993" s="17" t="str">
        <f>IF(OR(B1993="",SUMPRODUCT(--EXACT('Номенклатура'!$A$6:$A$205,B1993))&lt;&gt;1),"",INDEX('Номенклатура'!$D$6:$D$205,SUMPRODUCT(EXACT('Номенклатура'!$A$6:$A$205,B1993)*(ROW('Номенклатура'!$A$6:$A$205)-5)))&amp;"")</f>
        <v/>
      </c>
      <c r="F1993" s="18" t="str">
        <f>IF(OR(I1993="ОК",I1993="Учтено: добавьте пояснение"),IF(C1993="Приход",D1993,IF(C1993="Корректировка остатка",D1993,-D1993)),"")</f>
        <v/>
      </c>
      <c r="G1993" s="13"/>
      <c r="H1993" s="15" t="str">
        <f>IF(OR(B1993="",SUMPRODUCT(--EXACT('Номенклатура'!$A$6:$A$205,B1993))&lt;&gt;1),"",INDEX('Номенклатура'!$B$6:$B$205,SUMPRODUCT(EXACT('Номенклатура'!$A$6:$A$205,B1993)*(ROW('Номенклатура'!$A$6:$A$205)-5)))&amp;"")</f>
        <v/>
      </c>
      <c r="I1993" s="15" t="str">
        <f>IF(COUNTA(A1993:D1993,G1993)=0,"",IF(NOT(ISNUMBER(A1993)),"Укажите дату",IF(B1993="","Укажите код",IF(NOT(AND(ISTEXT(B1993),LEN(B1993)&gt;0,LEN(B1993)&lt;=30,ISNUMBER(FIND(LEFT(B1993,1),"ABCDEFGHIJKLMNOPQRSTUVWXYZ")),SUMPRODUCT((MID(B1993,{1,2,3,4,5,6,7,8,9,10,11,12,13,14,15,16,17,18,19,20,21,22,23,24,25,26,27,28,29,30},1)&lt;&gt;"")*ISERROR(FIND(MID(B1993,{1,2,3,4,5,6,7,8,9,10,11,12,13,14,15,16,17,18,19,20,21,22,23,24,25,26,27,28,29,30},1),"ABCDEFGHIJKLMNOPQRSTUVWXYZ0123456789-_")))=0,ISERROR(VALUE(B1993)))),"Недопустимый код: только латинские буквы A-Z в верхнем регистре, цифры, - и _; начало с буквы, до 30 символов (например MILK-001)",IF(SUMPRODUCT(--EXACT('Номенклатура'!$A$6:$A$205,B1993))=0,"Код не найден в номенклатуре",IF(SUMPRODUCT(--EXACT('Номенклатура'!$A$6:$A$205,B1993))&gt;1,"Код повторяется в номенклатуре",IF(ISNA(MATCH(C1993,{"Приход","Расход","Списание","Корректировка остатка"},0)),"Выберите тип операции",IF(NOT(ISNUMBER(D1993)),"Укажите количество",IF(D1993=0,"Количество не может быть 0",IF(AND(C1993&lt;&gt;"Корректировка остатка",D1993&lt;0),"Для этого типа количество положительное",IF(NOT(ISNUMBER('Номенклатура'!$C$2)),"Укажите дату начала учёта",IF(A1993&lt;INT('Номенклатура'!$C$2),"Раньше даты начала учёта: НЕ учтено",IF(AND(C1993="Корректировка остатка",TRIM(G1993)=""),"Учтено: добавьте пояснение","ОК")))))))))))))</f>
        <v/>
      </c>
    </row>
    <row r="1994" spans="1:9" x14ac:dyDescent="0.25">
      <c r="A1994" s="16"/>
      <c r="B1994" s="13"/>
      <c r="C1994" s="13"/>
      <c r="D1994" s="14"/>
      <c r="E1994" s="17" t="str">
        <f>IF(OR(B1994="",SUMPRODUCT(--EXACT('Номенклатура'!$A$6:$A$205,B1994))&lt;&gt;1),"",INDEX('Номенклатура'!$D$6:$D$205,SUMPRODUCT(EXACT('Номенклатура'!$A$6:$A$205,B1994)*(ROW('Номенклатура'!$A$6:$A$205)-5)))&amp;"")</f>
        <v/>
      </c>
      <c r="F1994" s="18" t="str">
        <f>IF(OR(I1994="ОК",I1994="Учтено: добавьте пояснение"),IF(C1994="Приход",D1994,IF(C1994="Корректировка остатка",D1994,-D1994)),"")</f>
        <v/>
      </c>
      <c r="G1994" s="13"/>
      <c r="H1994" s="15" t="str">
        <f>IF(OR(B1994="",SUMPRODUCT(--EXACT('Номенклатура'!$A$6:$A$205,B1994))&lt;&gt;1),"",INDEX('Номенклатура'!$B$6:$B$205,SUMPRODUCT(EXACT('Номенклатура'!$A$6:$A$205,B1994)*(ROW('Номенклатура'!$A$6:$A$205)-5)))&amp;"")</f>
        <v/>
      </c>
      <c r="I1994" s="15" t="str">
        <f>IF(COUNTA(A1994:D1994,G1994)=0,"",IF(NOT(ISNUMBER(A1994)),"Укажите дату",IF(B1994="","Укажите код",IF(NOT(AND(ISTEXT(B1994),LEN(B1994)&gt;0,LEN(B1994)&lt;=30,ISNUMBER(FIND(LEFT(B1994,1),"ABCDEFGHIJKLMNOPQRSTUVWXYZ")),SUMPRODUCT((MID(B1994,{1,2,3,4,5,6,7,8,9,10,11,12,13,14,15,16,17,18,19,20,21,22,23,24,25,26,27,28,29,30},1)&lt;&gt;"")*ISERROR(FIND(MID(B1994,{1,2,3,4,5,6,7,8,9,10,11,12,13,14,15,16,17,18,19,20,21,22,23,24,25,26,27,28,29,30},1),"ABCDEFGHIJKLMNOPQRSTUVWXYZ0123456789-_")))=0,ISERROR(VALUE(B1994)))),"Недопустимый код: только латинские буквы A-Z в верхнем регистре, цифры, - и _; начало с буквы, до 30 символов (например MILK-001)",IF(SUMPRODUCT(--EXACT('Номенклатура'!$A$6:$A$205,B1994))=0,"Код не найден в номенклатуре",IF(SUMPRODUCT(--EXACT('Номенклатура'!$A$6:$A$205,B1994))&gt;1,"Код повторяется в номенклатуре",IF(ISNA(MATCH(C1994,{"Приход","Расход","Списание","Корректировка остатка"},0)),"Выберите тип операции",IF(NOT(ISNUMBER(D1994)),"Укажите количество",IF(D1994=0,"Количество не может быть 0",IF(AND(C1994&lt;&gt;"Корректировка остатка",D1994&lt;0),"Для этого типа количество положительное",IF(NOT(ISNUMBER('Номенклатура'!$C$2)),"Укажите дату начала учёта",IF(A1994&lt;INT('Номенклатура'!$C$2),"Раньше даты начала учёта: НЕ учтено",IF(AND(C1994="Корректировка остатка",TRIM(G1994)=""),"Учтено: добавьте пояснение","ОК")))))))))))))</f>
        <v/>
      </c>
    </row>
    <row r="1995" spans="1:9" x14ac:dyDescent="0.25">
      <c r="A1995" s="16"/>
      <c r="B1995" s="13"/>
      <c r="C1995" s="13"/>
      <c r="D1995" s="14"/>
      <c r="E1995" s="17" t="str">
        <f>IF(OR(B1995="",SUMPRODUCT(--EXACT('Номенклатура'!$A$6:$A$205,B1995))&lt;&gt;1),"",INDEX('Номенклатура'!$D$6:$D$205,SUMPRODUCT(EXACT('Номенклатура'!$A$6:$A$205,B1995)*(ROW('Номенклатура'!$A$6:$A$205)-5)))&amp;"")</f>
        <v/>
      </c>
      <c r="F1995" s="18" t="str">
        <f>IF(OR(I1995="ОК",I1995="Учтено: добавьте пояснение"),IF(C1995="Приход",D1995,IF(C1995="Корректировка остатка",D1995,-D1995)),"")</f>
        <v/>
      </c>
      <c r="G1995" s="13"/>
      <c r="H1995" s="15" t="str">
        <f>IF(OR(B1995="",SUMPRODUCT(--EXACT('Номенклатура'!$A$6:$A$205,B1995))&lt;&gt;1),"",INDEX('Номенклатура'!$B$6:$B$205,SUMPRODUCT(EXACT('Номенклатура'!$A$6:$A$205,B1995)*(ROW('Номенклатура'!$A$6:$A$205)-5)))&amp;"")</f>
        <v/>
      </c>
      <c r="I1995" s="15" t="str">
        <f>IF(COUNTA(A1995:D1995,G1995)=0,"",IF(NOT(ISNUMBER(A1995)),"Укажите дату",IF(B1995="","Укажите код",IF(NOT(AND(ISTEXT(B1995),LEN(B1995)&gt;0,LEN(B1995)&lt;=30,ISNUMBER(FIND(LEFT(B1995,1),"ABCDEFGHIJKLMNOPQRSTUVWXYZ")),SUMPRODUCT((MID(B1995,{1,2,3,4,5,6,7,8,9,10,11,12,13,14,15,16,17,18,19,20,21,22,23,24,25,26,27,28,29,30},1)&lt;&gt;"")*ISERROR(FIND(MID(B1995,{1,2,3,4,5,6,7,8,9,10,11,12,13,14,15,16,17,18,19,20,21,22,23,24,25,26,27,28,29,30},1),"ABCDEFGHIJKLMNOPQRSTUVWXYZ0123456789-_")))=0,ISERROR(VALUE(B1995)))),"Недопустимый код: только латинские буквы A-Z в верхнем регистре, цифры, - и _; начало с буквы, до 30 символов (например MILK-001)",IF(SUMPRODUCT(--EXACT('Номенклатура'!$A$6:$A$205,B1995))=0,"Код не найден в номенклатуре",IF(SUMPRODUCT(--EXACT('Номенклатура'!$A$6:$A$205,B1995))&gt;1,"Код повторяется в номенклатуре",IF(ISNA(MATCH(C1995,{"Приход","Расход","Списание","Корректировка остатка"},0)),"Выберите тип операции",IF(NOT(ISNUMBER(D1995)),"Укажите количество",IF(D1995=0,"Количество не может быть 0",IF(AND(C1995&lt;&gt;"Корректировка остатка",D1995&lt;0),"Для этого типа количество положительное",IF(NOT(ISNUMBER('Номенклатура'!$C$2)),"Укажите дату начала учёта",IF(A1995&lt;INT('Номенклатура'!$C$2),"Раньше даты начала учёта: НЕ учтено",IF(AND(C1995="Корректировка остатка",TRIM(G1995)=""),"Учтено: добавьте пояснение","ОК")))))))))))))</f>
        <v/>
      </c>
    </row>
    <row r="1996" spans="1:9" x14ac:dyDescent="0.25">
      <c r="A1996" s="16"/>
      <c r="B1996" s="13"/>
      <c r="C1996" s="13"/>
      <c r="D1996" s="14"/>
      <c r="E1996" s="17" t="str">
        <f>IF(OR(B1996="",SUMPRODUCT(--EXACT('Номенклатура'!$A$6:$A$205,B1996))&lt;&gt;1),"",INDEX('Номенклатура'!$D$6:$D$205,SUMPRODUCT(EXACT('Номенклатура'!$A$6:$A$205,B1996)*(ROW('Номенклатура'!$A$6:$A$205)-5)))&amp;"")</f>
        <v/>
      </c>
      <c r="F1996" s="18" t="str">
        <f>IF(OR(I1996="ОК",I1996="Учтено: добавьте пояснение"),IF(C1996="Приход",D1996,IF(C1996="Корректировка остатка",D1996,-D1996)),"")</f>
        <v/>
      </c>
      <c r="G1996" s="13"/>
      <c r="H1996" s="15" t="str">
        <f>IF(OR(B1996="",SUMPRODUCT(--EXACT('Номенклатура'!$A$6:$A$205,B1996))&lt;&gt;1),"",INDEX('Номенклатура'!$B$6:$B$205,SUMPRODUCT(EXACT('Номенклатура'!$A$6:$A$205,B1996)*(ROW('Номенклатура'!$A$6:$A$205)-5)))&amp;"")</f>
        <v/>
      </c>
      <c r="I1996" s="15" t="str">
        <f>IF(COUNTA(A1996:D1996,G1996)=0,"",IF(NOT(ISNUMBER(A1996)),"Укажите дату",IF(B1996="","Укажите код",IF(NOT(AND(ISTEXT(B1996),LEN(B1996)&gt;0,LEN(B1996)&lt;=30,ISNUMBER(FIND(LEFT(B1996,1),"ABCDEFGHIJKLMNOPQRSTUVWXYZ")),SUMPRODUCT((MID(B1996,{1,2,3,4,5,6,7,8,9,10,11,12,13,14,15,16,17,18,19,20,21,22,23,24,25,26,27,28,29,30},1)&lt;&gt;"")*ISERROR(FIND(MID(B1996,{1,2,3,4,5,6,7,8,9,10,11,12,13,14,15,16,17,18,19,20,21,22,23,24,25,26,27,28,29,30},1),"ABCDEFGHIJKLMNOPQRSTUVWXYZ0123456789-_")))=0,ISERROR(VALUE(B1996)))),"Недопустимый код: только латинские буквы A-Z в верхнем регистре, цифры, - и _; начало с буквы, до 30 символов (например MILK-001)",IF(SUMPRODUCT(--EXACT('Номенклатура'!$A$6:$A$205,B1996))=0,"Код не найден в номенклатуре",IF(SUMPRODUCT(--EXACT('Номенклатура'!$A$6:$A$205,B1996))&gt;1,"Код повторяется в номенклатуре",IF(ISNA(MATCH(C1996,{"Приход","Расход","Списание","Корректировка остатка"},0)),"Выберите тип операции",IF(NOT(ISNUMBER(D1996)),"Укажите количество",IF(D1996=0,"Количество не может быть 0",IF(AND(C1996&lt;&gt;"Корректировка остатка",D1996&lt;0),"Для этого типа количество положительное",IF(NOT(ISNUMBER('Номенклатура'!$C$2)),"Укажите дату начала учёта",IF(A1996&lt;INT('Номенклатура'!$C$2),"Раньше даты начала учёта: НЕ учтено",IF(AND(C1996="Корректировка остатка",TRIM(G1996)=""),"Учтено: добавьте пояснение","ОК")))))))))))))</f>
        <v/>
      </c>
    </row>
    <row r="1997" spans="1:9" x14ac:dyDescent="0.25">
      <c r="A1997" s="16"/>
      <c r="B1997" s="13"/>
      <c r="C1997" s="13"/>
      <c r="D1997" s="14"/>
      <c r="E1997" s="17" t="str">
        <f>IF(OR(B1997="",SUMPRODUCT(--EXACT('Номенклатура'!$A$6:$A$205,B1997))&lt;&gt;1),"",INDEX('Номенклатура'!$D$6:$D$205,SUMPRODUCT(EXACT('Номенклатура'!$A$6:$A$205,B1997)*(ROW('Номенклатура'!$A$6:$A$205)-5)))&amp;"")</f>
        <v/>
      </c>
      <c r="F1997" s="18" t="str">
        <f>IF(OR(I1997="ОК",I1997="Учтено: добавьте пояснение"),IF(C1997="Приход",D1997,IF(C1997="Корректировка остатка",D1997,-D1997)),"")</f>
        <v/>
      </c>
      <c r="G1997" s="13"/>
      <c r="H1997" s="15" t="str">
        <f>IF(OR(B1997="",SUMPRODUCT(--EXACT('Номенклатура'!$A$6:$A$205,B1997))&lt;&gt;1),"",INDEX('Номенклатура'!$B$6:$B$205,SUMPRODUCT(EXACT('Номенклатура'!$A$6:$A$205,B1997)*(ROW('Номенклатура'!$A$6:$A$205)-5)))&amp;"")</f>
        <v/>
      </c>
      <c r="I1997" s="15" t="str">
        <f>IF(COUNTA(A1997:D1997,G1997)=0,"",IF(NOT(ISNUMBER(A1997)),"Укажите дату",IF(B1997="","Укажите код",IF(NOT(AND(ISTEXT(B1997),LEN(B1997)&gt;0,LEN(B1997)&lt;=30,ISNUMBER(FIND(LEFT(B1997,1),"ABCDEFGHIJKLMNOPQRSTUVWXYZ")),SUMPRODUCT((MID(B1997,{1,2,3,4,5,6,7,8,9,10,11,12,13,14,15,16,17,18,19,20,21,22,23,24,25,26,27,28,29,30},1)&lt;&gt;"")*ISERROR(FIND(MID(B1997,{1,2,3,4,5,6,7,8,9,10,11,12,13,14,15,16,17,18,19,20,21,22,23,24,25,26,27,28,29,30},1),"ABCDEFGHIJKLMNOPQRSTUVWXYZ0123456789-_")))=0,ISERROR(VALUE(B1997)))),"Недопустимый код: только латинские буквы A-Z в верхнем регистре, цифры, - и _; начало с буквы, до 30 символов (например MILK-001)",IF(SUMPRODUCT(--EXACT('Номенклатура'!$A$6:$A$205,B1997))=0,"Код не найден в номенклатуре",IF(SUMPRODUCT(--EXACT('Номенклатура'!$A$6:$A$205,B1997))&gt;1,"Код повторяется в номенклатуре",IF(ISNA(MATCH(C1997,{"Приход","Расход","Списание","Корректировка остатка"},0)),"Выберите тип операции",IF(NOT(ISNUMBER(D1997)),"Укажите количество",IF(D1997=0,"Количество не может быть 0",IF(AND(C1997&lt;&gt;"Корректировка остатка",D1997&lt;0),"Для этого типа количество положительное",IF(NOT(ISNUMBER('Номенклатура'!$C$2)),"Укажите дату начала учёта",IF(A1997&lt;INT('Номенклатура'!$C$2),"Раньше даты начала учёта: НЕ учтено",IF(AND(C1997="Корректировка остатка",TRIM(G1997)=""),"Учтено: добавьте пояснение","ОК")))))))))))))</f>
        <v/>
      </c>
    </row>
    <row r="1998" spans="1:9" x14ac:dyDescent="0.25">
      <c r="A1998" s="16"/>
      <c r="B1998" s="13"/>
      <c r="C1998" s="13"/>
      <c r="D1998" s="14"/>
      <c r="E1998" s="17" t="str">
        <f>IF(OR(B1998="",SUMPRODUCT(--EXACT('Номенклатура'!$A$6:$A$205,B1998))&lt;&gt;1),"",INDEX('Номенклатура'!$D$6:$D$205,SUMPRODUCT(EXACT('Номенклатура'!$A$6:$A$205,B1998)*(ROW('Номенклатура'!$A$6:$A$205)-5)))&amp;"")</f>
        <v/>
      </c>
      <c r="F1998" s="18" t="str">
        <f>IF(OR(I1998="ОК",I1998="Учтено: добавьте пояснение"),IF(C1998="Приход",D1998,IF(C1998="Корректировка остатка",D1998,-D1998)),"")</f>
        <v/>
      </c>
      <c r="G1998" s="13"/>
      <c r="H1998" s="15" t="str">
        <f>IF(OR(B1998="",SUMPRODUCT(--EXACT('Номенклатура'!$A$6:$A$205,B1998))&lt;&gt;1),"",INDEX('Номенклатура'!$B$6:$B$205,SUMPRODUCT(EXACT('Номенклатура'!$A$6:$A$205,B1998)*(ROW('Номенклатура'!$A$6:$A$205)-5)))&amp;"")</f>
        <v/>
      </c>
      <c r="I1998" s="15" t="str">
        <f>IF(COUNTA(A1998:D1998,G1998)=0,"",IF(NOT(ISNUMBER(A1998)),"Укажите дату",IF(B1998="","Укажите код",IF(NOT(AND(ISTEXT(B1998),LEN(B1998)&gt;0,LEN(B1998)&lt;=30,ISNUMBER(FIND(LEFT(B1998,1),"ABCDEFGHIJKLMNOPQRSTUVWXYZ")),SUMPRODUCT((MID(B1998,{1,2,3,4,5,6,7,8,9,10,11,12,13,14,15,16,17,18,19,20,21,22,23,24,25,26,27,28,29,30},1)&lt;&gt;"")*ISERROR(FIND(MID(B1998,{1,2,3,4,5,6,7,8,9,10,11,12,13,14,15,16,17,18,19,20,21,22,23,24,25,26,27,28,29,30},1),"ABCDEFGHIJKLMNOPQRSTUVWXYZ0123456789-_")))=0,ISERROR(VALUE(B1998)))),"Недопустимый код: только латинские буквы A-Z в верхнем регистре, цифры, - и _; начало с буквы, до 30 символов (например MILK-001)",IF(SUMPRODUCT(--EXACT('Номенклатура'!$A$6:$A$205,B1998))=0,"Код не найден в номенклатуре",IF(SUMPRODUCT(--EXACT('Номенклатура'!$A$6:$A$205,B1998))&gt;1,"Код повторяется в номенклатуре",IF(ISNA(MATCH(C1998,{"Приход","Расход","Списание","Корректировка остатка"},0)),"Выберите тип операции",IF(NOT(ISNUMBER(D1998)),"Укажите количество",IF(D1998=0,"Количество не может быть 0",IF(AND(C1998&lt;&gt;"Корректировка остатка",D1998&lt;0),"Для этого типа количество положительное",IF(NOT(ISNUMBER('Номенклатура'!$C$2)),"Укажите дату начала учёта",IF(A1998&lt;INT('Номенклатура'!$C$2),"Раньше даты начала учёта: НЕ учтено",IF(AND(C1998="Корректировка остатка",TRIM(G1998)=""),"Учтено: добавьте пояснение","ОК")))))))))))))</f>
        <v/>
      </c>
    </row>
    <row r="1999" spans="1:9" x14ac:dyDescent="0.25">
      <c r="A1999" s="16"/>
      <c r="B1999" s="13"/>
      <c r="C1999" s="13"/>
      <c r="D1999" s="14"/>
      <c r="E1999" s="17" t="str">
        <f>IF(OR(B1999="",SUMPRODUCT(--EXACT('Номенклатура'!$A$6:$A$205,B1999))&lt;&gt;1),"",INDEX('Номенклатура'!$D$6:$D$205,SUMPRODUCT(EXACT('Номенклатура'!$A$6:$A$205,B1999)*(ROW('Номенклатура'!$A$6:$A$205)-5)))&amp;"")</f>
        <v/>
      </c>
      <c r="F1999" s="18" t="str">
        <f>IF(OR(I1999="ОК",I1999="Учтено: добавьте пояснение"),IF(C1999="Приход",D1999,IF(C1999="Корректировка остатка",D1999,-D1999)),"")</f>
        <v/>
      </c>
      <c r="G1999" s="13"/>
      <c r="H1999" s="15" t="str">
        <f>IF(OR(B1999="",SUMPRODUCT(--EXACT('Номенклатура'!$A$6:$A$205,B1999))&lt;&gt;1),"",INDEX('Номенклатура'!$B$6:$B$205,SUMPRODUCT(EXACT('Номенклатура'!$A$6:$A$205,B1999)*(ROW('Номенклатура'!$A$6:$A$205)-5)))&amp;"")</f>
        <v/>
      </c>
      <c r="I1999" s="15" t="str">
        <f>IF(COUNTA(A1999:D1999,G1999)=0,"",IF(NOT(ISNUMBER(A1999)),"Укажите дату",IF(B1999="","Укажите код",IF(NOT(AND(ISTEXT(B1999),LEN(B1999)&gt;0,LEN(B1999)&lt;=30,ISNUMBER(FIND(LEFT(B1999,1),"ABCDEFGHIJKLMNOPQRSTUVWXYZ")),SUMPRODUCT((MID(B1999,{1,2,3,4,5,6,7,8,9,10,11,12,13,14,15,16,17,18,19,20,21,22,23,24,25,26,27,28,29,30},1)&lt;&gt;"")*ISERROR(FIND(MID(B1999,{1,2,3,4,5,6,7,8,9,10,11,12,13,14,15,16,17,18,19,20,21,22,23,24,25,26,27,28,29,30},1),"ABCDEFGHIJKLMNOPQRSTUVWXYZ0123456789-_")))=0,ISERROR(VALUE(B1999)))),"Недопустимый код: только латинские буквы A-Z в верхнем регистре, цифры, - и _; начало с буквы, до 30 символов (например MILK-001)",IF(SUMPRODUCT(--EXACT('Номенклатура'!$A$6:$A$205,B1999))=0,"Код не найден в номенклатуре",IF(SUMPRODUCT(--EXACT('Номенклатура'!$A$6:$A$205,B1999))&gt;1,"Код повторяется в номенклатуре",IF(ISNA(MATCH(C1999,{"Приход","Расход","Списание","Корректировка остатка"},0)),"Выберите тип операции",IF(NOT(ISNUMBER(D1999)),"Укажите количество",IF(D1999=0,"Количество не может быть 0",IF(AND(C1999&lt;&gt;"Корректировка остатка",D1999&lt;0),"Для этого типа количество положительное",IF(NOT(ISNUMBER('Номенклатура'!$C$2)),"Укажите дату начала учёта",IF(A1999&lt;INT('Номенклатура'!$C$2),"Раньше даты начала учёта: НЕ учтено",IF(AND(C1999="Корректировка остатка",TRIM(G1999)=""),"Учтено: добавьте пояснение","ОК")))))))))))))</f>
        <v/>
      </c>
    </row>
    <row r="2000" spans="1:9" x14ac:dyDescent="0.25">
      <c r="A2000" s="16"/>
      <c r="B2000" s="13"/>
      <c r="C2000" s="13"/>
      <c r="D2000" s="14"/>
      <c r="E2000" s="17" t="str">
        <f>IF(OR(B2000="",SUMPRODUCT(--EXACT('Номенклатура'!$A$6:$A$205,B2000))&lt;&gt;1),"",INDEX('Номенклатура'!$D$6:$D$205,SUMPRODUCT(EXACT('Номенклатура'!$A$6:$A$205,B2000)*(ROW('Номенклатура'!$A$6:$A$205)-5)))&amp;"")</f>
        <v/>
      </c>
      <c r="F2000" s="18" t="str">
        <f>IF(OR(I2000="ОК",I2000="Учтено: добавьте пояснение"),IF(C2000="Приход",D2000,IF(C2000="Корректировка остатка",D2000,-D2000)),"")</f>
        <v/>
      </c>
      <c r="G2000" s="13"/>
      <c r="H2000" s="15" t="str">
        <f>IF(OR(B2000="",SUMPRODUCT(--EXACT('Номенклатура'!$A$6:$A$205,B2000))&lt;&gt;1),"",INDEX('Номенклатура'!$B$6:$B$205,SUMPRODUCT(EXACT('Номенклатура'!$A$6:$A$205,B2000)*(ROW('Номенклатура'!$A$6:$A$205)-5)))&amp;"")</f>
        <v/>
      </c>
      <c r="I2000" s="15" t="str">
        <f>IF(COUNTA(A2000:D2000,G2000)=0,"",IF(NOT(ISNUMBER(A2000)),"Укажите дату",IF(B2000="","Укажите код",IF(NOT(AND(ISTEXT(B2000),LEN(B2000)&gt;0,LEN(B2000)&lt;=30,ISNUMBER(FIND(LEFT(B2000,1),"ABCDEFGHIJKLMNOPQRSTUVWXYZ")),SUMPRODUCT((MID(B2000,{1,2,3,4,5,6,7,8,9,10,11,12,13,14,15,16,17,18,19,20,21,22,23,24,25,26,27,28,29,30},1)&lt;&gt;"")*ISERROR(FIND(MID(B2000,{1,2,3,4,5,6,7,8,9,10,11,12,13,14,15,16,17,18,19,20,21,22,23,24,25,26,27,28,29,30},1),"ABCDEFGHIJKLMNOPQRSTUVWXYZ0123456789-_")))=0,ISERROR(VALUE(B2000)))),"Недопустимый код: только латинские буквы A-Z в верхнем регистре, цифры, - и _; начало с буквы, до 30 символов (например MILK-001)",IF(SUMPRODUCT(--EXACT('Номенклатура'!$A$6:$A$205,B2000))=0,"Код не найден в номенклатуре",IF(SUMPRODUCT(--EXACT('Номенклатура'!$A$6:$A$205,B2000))&gt;1,"Код повторяется в номенклатуре",IF(ISNA(MATCH(C2000,{"Приход","Расход","Списание","Корректировка остатка"},0)),"Выберите тип операции",IF(NOT(ISNUMBER(D2000)),"Укажите количество",IF(D2000=0,"Количество не может быть 0",IF(AND(C2000&lt;&gt;"Корректировка остатка",D2000&lt;0),"Для этого типа количество положительное",IF(NOT(ISNUMBER('Номенклатура'!$C$2)),"Укажите дату начала учёта",IF(A2000&lt;INT('Номенклатура'!$C$2),"Раньше даты начала учёта: НЕ учтено",IF(AND(C2000="Корректировка остатка",TRIM(G2000)=""),"Учтено: добавьте пояснение","ОК")))))))))))))</f>
        <v/>
      </c>
    </row>
    <row r="2001" spans="1:9" x14ac:dyDescent="0.25">
      <c r="A2001" s="16"/>
      <c r="B2001" s="13"/>
      <c r="C2001" s="13"/>
      <c r="D2001" s="14"/>
      <c r="E2001" s="17" t="str">
        <f>IF(OR(B2001="",SUMPRODUCT(--EXACT('Номенклатура'!$A$6:$A$205,B2001))&lt;&gt;1),"",INDEX('Номенклатура'!$D$6:$D$205,SUMPRODUCT(EXACT('Номенклатура'!$A$6:$A$205,B2001)*(ROW('Номенклатура'!$A$6:$A$205)-5)))&amp;"")</f>
        <v/>
      </c>
      <c r="F2001" s="18" t="str">
        <f>IF(OR(I2001="ОК",I2001="Учтено: добавьте пояснение"),IF(C2001="Приход",D2001,IF(C2001="Корректировка остатка",D2001,-D2001)),"")</f>
        <v/>
      </c>
      <c r="G2001" s="13"/>
      <c r="H2001" s="15" t="str">
        <f>IF(OR(B2001="",SUMPRODUCT(--EXACT('Номенклатура'!$A$6:$A$205,B2001))&lt;&gt;1),"",INDEX('Номенклатура'!$B$6:$B$205,SUMPRODUCT(EXACT('Номенклатура'!$A$6:$A$205,B2001)*(ROW('Номенклатура'!$A$6:$A$205)-5)))&amp;"")</f>
        <v/>
      </c>
      <c r="I2001" s="15" t="str">
        <f>IF(COUNTA(A2001:D2001,G2001)=0,"",IF(NOT(ISNUMBER(A2001)),"Укажите дату",IF(B2001="","Укажите код",IF(NOT(AND(ISTEXT(B2001),LEN(B2001)&gt;0,LEN(B2001)&lt;=30,ISNUMBER(FIND(LEFT(B2001,1),"ABCDEFGHIJKLMNOPQRSTUVWXYZ")),SUMPRODUCT((MID(B2001,{1,2,3,4,5,6,7,8,9,10,11,12,13,14,15,16,17,18,19,20,21,22,23,24,25,26,27,28,29,30},1)&lt;&gt;"")*ISERROR(FIND(MID(B2001,{1,2,3,4,5,6,7,8,9,10,11,12,13,14,15,16,17,18,19,20,21,22,23,24,25,26,27,28,29,30},1),"ABCDEFGHIJKLMNOPQRSTUVWXYZ0123456789-_")))=0,ISERROR(VALUE(B2001)))),"Недопустимый код: только латинские буквы A-Z в верхнем регистре, цифры, - и _; начало с буквы, до 30 символов (например MILK-001)",IF(SUMPRODUCT(--EXACT('Номенклатура'!$A$6:$A$205,B2001))=0,"Код не найден в номенклатуре",IF(SUMPRODUCT(--EXACT('Номенклатура'!$A$6:$A$205,B2001))&gt;1,"Код повторяется в номенклатуре",IF(ISNA(MATCH(C2001,{"Приход","Расход","Списание","Корректировка остатка"},0)),"Выберите тип операции",IF(NOT(ISNUMBER(D2001)),"Укажите количество",IF(D2001=0,"Количество не может быть 0",IF(AND(C2001&lt;&gt;"Корректировка остатка",D2001&lt;0),"Для этого типа количество положительное",IF(NOT(ISNUMBER('Номенклатура'!$C$2)),"Укажите дату начала учёта",IF(A2001&lt;INT('Номенклатура'!$C$2),"Раньше даты начала учёта: НЕ учтено",IF(AND(C2001="Корректировка остатка",TRIM(G2001)=""),"Учтено: добавьте пояснение","ОК")))))))))))))</f>
        <v/>
      </c>
    </row>
    <row r="2002" spans="1:9" x14ac:dyDescent="0.25">
      <c r="A2002" s="16"/>
      <c r="B2002" s="13"/>
      <c r="C2002" s="13"/>
      <c r="D2002" s="14"/>
      <c r="E2002" s="17" t="str">
        <f>IF(OR(B2002="",SUMPRODUCT(--EXACT('Номенклатура'!$A$6:$A$205,B2002))&lt;&gt;1),"",INDEX('Номенклатура'!$D$6:$D$205,SUMPRODUCT(EXACT('Номенклатура'!$A$6:$A$205,B2002)*(ROW('Номенклатура'!$A$6:$A$205)-5)))&amp;"")</f>
        <v/>
      </c>
      <c r="F2002" s="18" t="str">
        <f>IF(OR(I2002="ОК",I2002="Учтено: добавьте пояснение"),IF(C2002="Приход",D2002,IF(C2002="Корректировка остатка",D2002,-D2002)),"")</f>
        <v/>
      </c>
      <c r="G2002" s="13"/>
      <c r="H2002" s="15" t="str">
        <f>IF(OR(B2002="",SUMPRODUCT(--EXACT('Номенклатура'!$A$6:$A$205,B2002))&lt;&gt;1),"",INDEX('Номенклатура'!$B$6:$B$205,SUMPRODUCT(EXACT('Номенклатура'!$A$6:$A$205,B2002)*(ROW('Номенклатура'!$A$6:$A$205)-5)))&amp;"")</f>
        <v/>
      </c>
      <c r="I2002" s="15" t="str">
        <f>IF(COUNTA(A2002:D2002,G2002)=0,"",IF(NOT(ISNUMBER(A2002)),"Укажите дату",IF(B2002="","Укажите код",IF(NOT(AND(ISTEXT(B2002),LEN(B2002)&gt;0,LEN(B2002)&lt;=30,ISNUMBER(FIND(LEFT(B2002,1),"ABCDEFGHIJKLMNOPQRSTUVWXYZ")),SUMPRODUCT((MID(B2002,{1,2,3,4,5,6,7,8,9,10,11,12,13,14,15,16,17,18,19,20,21,22,23,24,25,26,27,28,29,30},1)&lt;&gt;"")*ISERROR(FIND(MID(B2002,{1,2,3,4,5,6,7,8,9,10,11,12,13,14,15,16,17,18,19,20,21,22,23,24,25,26,27,28,29,30},1),"ABCDEFGHIJKLMNOPQRSTUVWXYZ0123456789-_")))=0,ISERROR(VALUE(B2002)))),"Недопустимый код: только латинские буквы A-Z в верхнем регистре, цифры, - и _; начало с буквы, до 30 символов (например MILK-001)",IF(SUMPRODUCT(--EXACT('Номенклатура'!$A$6:$A$205,B2002))=0,"Код не найден в номенклатуре",IF(SUMPRODUCT(--EXACT('Номенклатура'!$A$6:$A$205,B2002))&gt;1,"Код повторяется в номенклатуре",IF(ISNA(MATCH(C2002,{"Приход","Расход","Списание","Корректировка остатка"},0)),"Выберите тип операции",IF(NOT(ISNUMBER(D2002)),"Укажите количество",IF(D2002=0,"Количество не может быть 0",IF(AND(C2002&lt;&gt;"Корректировка остатка",D2002&lt;0),"Для этого типа количество положительное",IF(NOT(ISNUMBER('Номенклатура'!$C$2)),"Укажите дату начала учёта",IF(A2002&lt;INT('Номенклатура'!$C$2),"Раньше даты начала учёта: НЕ учтено",IF(AND(C2002="Корректировка остатка",TRIM(G2002)=""),"Учтено: добавьте пояснение","ОК")))))))))))))</f>
        <v/>
      </c>
    </row>
    <row r="2003" spans="1:9" x14ac:dyDescent="0.25">
      <c r="A2003" s="16"/>
      <c r="B2003" s="13"/>
      <c r="C2003" s="13"/>
      <c r="D2003" s="14"/>
      <c r="E2003" s="17" t="str">
        <f>IF(OR(B2003="",SUMPRODUCT(--EXACT('Номенклатура'!$A$6:$A$205,B2003))&lt;&gt;1),"",INDEX('Номенклатура'!$D$6:$D$205,SUMPRODUCT(EXACT('Номенклатура'!$A$6:$A$205,B2003)*(ROW('Номенклатура'!$A$6:$A$205)-5)))&amp;"")</f>
        <v/>
      </c>
      <c r="F2003" s="18" t="str">
        <f>IF(OR(I2003="ОК",I2003="Учтено: добавьте пояснение"),IF(C2003="Приход",D2003,IF(C2003="Корректировка остатка",D2003,-D2003)),"")</f>
        <v/>
      </c>
      <c r="G2003" s="13"/>
      <c r="H2003" s="15" t="str">
        <f>IF(OR(B2003="",SUMPRODUCT(--EXACT('Номенклатура'!$A$6:$A$205,B2003))&lt;&gt;1),"",INDEX('Номенклатура'!$B$6:$B$205,SUMPRODUCT(EXACT('Номенклатура'!$A$6:$A$205,B2003)*(ROW('Номенклатура'!$A$6:$A$205)-5)))&amp;"")</f>
        <v/>
      </c>
      <c r="I2003" s="15" t="str">
        <f>IF(COUNTA(A2003:D2003,G2003)=0,"",IF(NOT(ISNUMBER(A2003)),"Укажите дату",IF(B2003="","Укажите код",IF(NOT(AND(ISTEXT(B2003),LEN(B2003)&gt;0,LEN(B2003)&lt;=30,ISNUMBER(FIND(LEFT(B2003,1),"ABCDEFGHIJKLMNOPQRSTUVWXYZ")),SUMPRODUCT((MID(B2003,{1,2,3,4,5,6,7,8,9,10,11,12,13,14,15,16,17,18,19,20,21,22,23,24,25,26,27,28,29,30},1)&lt;&gt;"")*ISERROR(FIND(MID(B2003,{1,2,3,4,5,6,7,8,9,10,11,12,13,14,15,16,17,18,19,20,21,22,23,24,25,26,27,28,29,30},1),"ABCDEFGHIJKLMNOPQRSTUVWXYZ0123456789-_")))=0,ISERROR(VALUE(B2003)))),"Недопустимый код: только латинские буквы A-Z в верхнем регистре, цифры, - и _; начало с буквы, до 30 символов (например MILK-001)",IF(SUMPRODUCT(--EXACT('Номенклатура'!$A$6:$A$205,B2003))=0,"Код не найден в номенклатуре",IF(SUMPRODUCT(--EXACT('Номенклатура'!$A$6:$A$205,B2003))&gt;1,"Код повторяется в номенклатуре",IF(ISNA(MATCH(C2003,{"Приход","Расход","Списание","Корректировка остатка"},0)),"Выберите тип операции",IF(NOT(ISNUMBER(D2003)),"Укажите количество",IF(D2003=0,"Количество не может быть 0",IF(AND(C2003&lt;&gt;"Корректировка остатка",D2003&lt;0),"Для этого типа количество положительное",IF(NOT(ISNUMBER('Номенклатура'!$C$2)),"Укажите дату начала учёта",IF(A2003&lt;INT('Номенклатура'!$C$2),"Раньше даты начала учёта: НЕ учтено",IF(AND(C2003="Корректировка остатка",TRIM(G2003)=""),"Учтено: добавьте пояснение","ОК")))))))))))))</f>
        <v/>
      </c>
    </row>
    <row r="2004" spans="1:9" x14ac:dyDescent="0.25">
      <c r="A2004" s="16"/>
      <c r="B2004" s="13"/>
      <c r="C2004" s="13"/>
      <c r="D2004" s="14"/>
      <c r="E2004" s="17" t="str">
        <f>IF(OR(B2004="",SUMPRODUCT(--EXACT('Номенклатура'!$A$6:$A$205,B2004))&lt;&gt;1),"",INDEX('Номенклатура'!$D$6:$D$205,SUMPRODUCT(EXACT('Номенклатура'!$A$6:$A$205,B2004)*(ROW('Номенклатура'!$A$6:$A$205)-5)))&amp;"")</f>
        <v/>
      </c>
      <c r="F2004" s="18" t="str">
        <f>IF(OR(I2004="ОК",I2004="Учтено: добавьте пояснение"),IF(C2004="Приход",D2004,IF(C2004="Корректировка остатка",D2004,-D2004)),"")</f>
        <v/>
      </c>
      <c r="G2004" s="13"/>
      <c r="H2004" s="15" t="str">
        <f>IF(OR(B2004="",SUMPRODUCT(--EXACT('Номенклатура'!$A$6:$A$205,B2004))&lt;&gt;1),"",INDEX('Номенклатура'!$B$6:$B$205,SUMPRODUCT(EXACT('Номенклатура'!$A$6:$A$205,B2004)*(ROW('Номенклатура'!$A$6:$A$205)-5)))&amp;"")</f>
        <v/>
      </c>
      <c r="I2004" s="15" t="str">
        <f>IF(COUNTA(A2004:D2004,G2004)=0,"",IF(NOT(ISNUMBER(A2004)),"Укажите дату",IF(B2004="","Укажите код",IF(NOT(AND(ISTEXT(B2004),LEN(B2004)&gt;0,LEN(B2004)&lt;=30,ISNUMBER(FIND(LEFT(B2004,1),"ABCDEFGHIJKLMNOPQRSTUVWXYZ")),SUMPRODUCT((MID(B2004,{1,2,3,4,5,6,7,8,9,10,11,12,13,14,15,16,17,18,19,20,21,22,23,24,25,26,27,28,29,30},1)&lt;&gt;"")*ISERROR(FIND(MID(B2004,{1,2,3,4,5,6,7,8,9,10,11,12,13,14,15,16,17,18,19,20,21,22,23,24,25,26,27,28,29,30},1),"ABCDEFGHIJKLMNOPQRSTUVWXYZ0123456789-_")))=0,ISERROR(VALUE(B2004)))),"Недопустимый код: только латинские буквы A-Z в верхнем регистре, цифры, - и _; начало с буквы, до 30 символов (например MILK-001)",IF(SUMPRODUCT(--EXACT('Номенклатура'!$A$6:$A$205,B2004))=0,"Код не найден в номенклатуре",IF(SUMPRODUCT(--EXACT('Номенклатура'!$A$6:$A$205,B2004))&gt;1,"Код повторяется в номенклатуре",IF(ISNA(MATCH(C2004,{"Приход","Расход","Списание","Корректировка остатка"},0)),"Выберите тип операции",IF(NOT(ISNUMBER(D2004)),"Укажите количество",IF(D2004=0,"Количество не может быть 0",IF(AND(C2004&lt;&gt;"Корректировка остатка",D2004&lt;0),"Для этого типа количество положительное",IF(NOT(ISNUMBER('Номенклатура'!$C$2)),"Укажите дату начала учёта",IF(A2004&lt;INT('Номенклатура'!$C$2),"Раньше даты начала учёта: НЕ учтено",IF(AND(C2004="Корректировка остатка",TRIM(G2004)=""),"Учтено: добавьте пояснение","ОК")))))))))))))</f>
        <v/>
      </c>
    </row>
    <row r="2005" spans="1:9" x14ac:dyDescent="0.25">
      <c r="A2005" s="16"/>
      <c r="B2005" s="13"/>
      <c r="C2005" s="13"/>
      <c r="D2005" s="14"/>
      <c r="E2005" s="17" t="str">
        <f>IF(OR(B2005="",SUMPRODUCT(--EXACT('Номенклатура'!$A$6:$A$205,B2005))&lt;&gt;1),"",INDEX('Номенклатура'!$D$6:$D$205,SUMPRODUCT(EXACT('Номенклатура'!$A$6:$A$205,B2005)*(ROW('Номенклатура'!$A$6:$A$205)-5)))&amp;"")</f>
        <v/>
      </c>
      <c r="F2005" s="18" t="str">
        <f>IF(OR(I2005="ОК",I2005="Учтено: добавьте пояснение"),IF(C2005="Приход",D2005,IF(C2005="Корректировка остатка",D2005,-D2005)),"")</f>
        <v/>
      </c>
      <c r="G2005" s="13"/>
      <c r="H2005" s="15" t="str">
        <f>IF(OR(B2005="",SUMPRODUCT(--EXACT('Номенклатура'!$A$6:$A$205,B2005))&lt;&gt;1),"",INDEX('Номенклатура'!$B$6:$B$205,SUMPRODUCT(EXACT('Номенклатура'!$A$6:$A$205,B2005)*(ROW('Номенклатура'!$A$6:$A$205)-5)))&amp;"")</f>
        <v/>
      </c>
      <c r="I2005" s="15" t="str">
        <f>IF(COUNTA(A2005:D2005,G2005)=0,"",IF(NOT(ISNUMBER(A2005)),"Укажите дату",IF(B2005="","Укажите код",IF(NOT(AND(ISTEXT(B2005),LEN(B2005)&gt;0,LEN(B2005)&lt;=30,ISNUMBER(FIND(LEFT(B2005,1),"ABCDEFGHIJKLMNOPQRSTUVWXYZ")),SUMPRODUCT((MID(B2005,{1,2,3,4,5,6,7,8,9,10,11,12,13,14,15,16,17,18,19,20,21,22,23,24,25,26,27,28,29,30},1)&lt;&gt;"")*ISERROR(FIND(MID(B2005,{1,2,3,4,5,6,7,8,9,10,11,12,13,14,15,16,17,18,19,20,21,22,23,24,25,26,27,28,29,30},1),"ABCDEFGHIJKLMNOPQRSTUVWXYZ0123456789-_")))=0,ISERROR(VALUE(B2005)))),"Недопустимый код: только латинские буквы A-Z в верхнем регистре, цифры, - и _; начало с буквы, до 30 символов (например MILK-001)",IF(SUMPRODUCT(--EXACT('Номенклатура'!$A$6:$A$205,B2005))=0,"Код не найден в номенклатуре",IF(SUMPRODUCT(--EXACT('Номенклатура'!$A$6:$A$205,B2005))&gt;1,"Код повторяется в номенклатуре",IF(ISNA(MATCH(C2005,{"Приход","Расход","Списание","Корректировка остатка"},0)),"Выберите тип операции",IF(NOT(ISNUMBER(D2005)),"Укажите количество",IF(D2005=0,"Количество не может быть 0",IF(AND(C2005&lt;&gt;"Корректировка остатка",D2005&lt;0),"Для этого типа количество положительное",IF(NOT(ISNUMBER('Номенклатура'!$C$2)),"Укажите дату начала учёта",IF(A2005&lt;INT('Номенклатура'!$C$2),"Раньше даты начала учёта: НЕ учтено",IF(AND(C2005="Корректировка остатка",TRIM(G2005)=""),"Учтено: добавьте пояснение","ОК")))))))))))))</f>
        <v/>
      </c>
    </row>
    <row r="2006" spans="1:9" x14ac:dyDescent="0.25">
      <c r="A2006" s="16"/>
      <c r="B2006" s="13"/>
      <c r="C2006" s="13"/>
      <c r="D2006" s="14"/>
      <c r="E2006" s="17" t="str">
        <f>IF(OR(B2006="",SUMPRODUCT(--EXACT('Номенклатура'!$A$6:$A$205,B2006))&lt;&gt;1),"",INDEX('Номенклатура'!$D$6:$D$205,SUMPRODUCT(EXACT('Номенклатура'!$A$6:$A$205,B2006)*(ROW('Номенклатура'!$A$6:$A$205)-5)))&amp;"")</f>
        <v/>
      </c>
      <c r="F2006" s="18" t="str">
        <f>IF(OR(I2006="ОК",I2006="Учтено: добавьте пояснение"),IF(C2006="Приход",D2006,IF(C2006="Корректировка остатка",D2006,-D2006)),"")</f>
        <v/>
      </c>
      <c r="G2006" s="13"/>
      <c r="H2006" s="15" t="str">
        <f>IF(OR(B2006="",SUMPRODUCT(--EXACT('Номенклатура'!$A$6:$A$205,B2006))&lt;&gt;1),"",INDEX('Номенклатура'!$B$6:$B$205,SUMPRODUCT(EXACT('Номенклатура'!$A$6:$A$205,B2006)*(ROW('Номенклатура'!$A$6:$A$205)-5)))&amp;"")</f>
        <v/>
      </c>
      <c r="I2006" s="15" t="str">
        <f>IF(COUNTA(A2006:D2006,G2006)=0,"",IF(NOT(ISNUMBER(A2006)),"Укажите дату",IF(B2006="","Укажите код",IF(NOT(AND(ISTEXT(B2006),LEN(B2006)&gt;0,LEN(B2006)&lt;=30,ISNUMBER(FIND(LEFT(B2006,1),"ABCDEFGHIJKLMNOPQRSTUVWXYZ")),SUMPRODUCT((MID(B2006,{1,2,3,4,5,6,7,8,9,10,11,12,13,14,15,16,17,18,19,20,21,22,23,24,25,26,27,28,29,30},1)&lt;&gt;"")*ISERROR(FIND(MID(B2006,{1,2,3,4,5,6,7,8,9,10,11,12,13,14,15,16,17,18,19,20,21,22,23,24,25,26,27,28,29,30},1),"ABCDEFGHIJKLMNOPQRSTUVWXYZ0123456789-_")))=0,ISERROR(VALUE(B2006)))),"Недопустимый код: только латинские буквы A-Z в верхнем регистре, цифры, - и _; начало с буквы, до 30 символов (например MILK-001)",IF(SUMPRODUCT(--EXACT('Номенклатура'!$A$6:$A$205,B2006))=0,"Код не найден в номенклатуре",IF(SUMPRODUCT(--EXACT('Номенклатура'!$A$6:$A$205,B2006))&gt;1,"Код повторяется в номенклатуре",IF(ISNA(MATCH(C2006,{"Приход","Расход","Списание","Корректировка остатка"},0)),"Выберите тип операции",IF(NOT(ISNUMBER(D2006)),"Укажите количество",IF(D2006=0,"Количество не может быть 0",IF(AND(C2006&lt;&gt;"Корректировка остатка",D2006&lt;0),"Для этого типа количество положительное",IF(NOT(ISNUMBER('Номенклатура'!$C$2)),"Укажите дату начала учёта",IF(A2006&lt;INT('Номенклатура'!$C$2),"Раньше даты начала учёта: НЕ учтено",IF(AND(C2006="Корректировка остатка",TRIM(G2006)=""),"Учтено: добавьте пояснение","ОК")))))))))))))</f>
        <v/>
      </c>
    </row>
    <row r="2007" spans="1:9" x14ac:dyDescent="0.25">
      <c r="A2007" s="16"/>
      <c r="B2007" s="13"/>
      <c r="C2007" s="13"/>
      <c r="D2007" s="14"/>
      <c r="E2007" s="17" t="str">
        <f>IF(OR(B2007="",SUMPRODUCT(--EXACT('Номенклатура'!$A$6:$A$205,B2007))&lt;&gt;1),"",INDEX('Номенклатура'!$D$6:$D$205,SUMPRODUCT(EXACT('Номенклатура'!$A$6:$A$205,B2007)*(ROW('Номенклатура'!$A$6:$A$205)-5)))&amp;"")</f>
        <v/>
      </c>
      <c r="F2007" s="18" t="str">
        <f>IF(OR(I2007="ОК",I2007="Учтено: добавьте пояснение"),IF(C2007="Приход",D2007,IF(C2007="Корректировка остатка",D2007,-D2007)),"")</f>
        <v/>
      </c>
      <c r="G2007" s="13"/>
      <c r="H2007" s="15" t="str">
        <f>IF(OR(B2007="",SUMPRODUCT(--EXACT('Номенклатура'!$A$6:$A$205,B2007))&lt;&gt;1),"",INDEX('Номенклатура'!$B$6:$B$205,SUMPRODUCT(EXACT('Номенклатура'!$A$6:$A$205,B2007)*(ROW('Номенклатура'!$A$6:$A$205)-5)))&amp;"")</f>
        <v/>
      </c>
      <c r="I2007" s="15" t="str">
        <f>IF(COUNTA(A2007:D2007,G2007)=0,"",IF(NOT(ISNUMBER(A2007)),"Укажите дату",IF(B2007="","Укажите код",IF(NOT(AND(ISTEXT(B2007),LEN(B2007)&gt;0,LEN(B2007)&lt;=30,ISNUMBER(FIND(LEFT(B2007,1),"ABCDEFGHIJKLMNOPQRSTUVWXYZ")),SUMPRODUCT((MID(B2007,{1,2,3,4,5,6,7,8,9,10,11,12,13,14,15,16,17,18,19,20,21,22,23,24,25,26,27,28,29,30},1)&lt;&gt;"")*ISERROR(FIND(MID(B2007,{1,2,3,4,5,6,7,8,9,10,11,12,13,14,15,16,17,18,19,20,21,22,23,24,25,26,27,28,29,30},1),"ABCDEFGHIJKLMNOPQRSTUVWXYZ0123456789-_")))=0,ISERROR(VALUE(B2007)))),"Недопустимый код: только латинские буквы A-Z в верхнем регистре, цифры, - и _; начало с буквы, до 30 символов (например MILK-001)",IF(SUMPRODUCT(--EXACT('Номенклатура'!$A$6:$A$205,B2007))=0,"Код не найден в номенклатуре",IF(SUMPRODUCT(--EXACT('Номенклатура'!$A$6:$A$205,B2007))&gt;1,"Код повторяется в номенклатуре",IF(ISNA(MATCH(C2007,{"Приход","Расход","Списание","Корректировка остатка"},0)),"Выберите тип операции",IF(NOT(ISNUMBER(D2007)),"Укажите количество",IF(D2007=0,"Количество не может быть 0",IF(AND(C2007&lt;&gt;"Корректировка остатка",D2007&lt;0),"Для этого типа количество положительное",IF(NOT(ISNUMBER('Номенклатура'!$C$2)),"Укажите дату начала учёта",IF(A2007&lt;INT('Номенклатура'!$C$2),"Раньше даты начала учёта: НЕ учтено",IF(AND(C2007="Корректировка остатка",TRIM(G2007)=""),"Учтено: добавьте пояснение","ОК")))))))))))))</f>
        <v/>
      </c>
    </row>
    <row r="2008" spans="1:9" x14ac:dyDescent="0.25">
      <c r="A2008" s="16"/>
      <c r="B2008" s="13"/>
      <c r="C2008" s="13"/>
      <c r="D2008" s="14"/>
      <c r="E2008" s="17" t="str">
        <f>IF(OR(B2008="",SUMPRODUCT(--EXACT('Номенклатура'!$A$6:$A$205,B2008))&lt;&gt;1),"",INDEX('Номенклатура'!$D$6:$D$205,SUMPRODUCT(EXACT('Номенклатура'!$A$6:$A$205,B2008)*(ROW('Номенклатура'!$A$6:$A$205)-5)))&amp;"")</f>
        <v/>
      </c>
      <c r="F2008" s="18" t="str">
        <f>IF(OR(I2008="ОК",I2008="Учтено: добавьте пояснение"),IF(C2008="Приход",D2008,IF(C2008="Корректировка остатка",D2008,-D2008)),"")</f>
        <v/>
      </c>
      <c r="G2008" s="13"/>
      <c r="H2008" s="15" t="str">
        <f>IF(OR(B2008="",SUMPRODUCT(--EXACT('Номенклатура'!$A$6:$A$205,B2008))&lt;&gt;1),"",INDEX('Номенклатура'!$B$6:$B$205,SUMPRODUCT(EXACT('Номенклатура'!$A$6:$A$205,B2008)*(ROW('Номенклатура'!$A$6:$A$205)-5)))&amp;"")</f>
        <v/>
      </c>
      <c r="I2008" s="15" t="str">
        <f>IF(COUNTA(A2008:D2008,G2008)=0,"",IF(NOT(ISNUMBER(A2008)),"Укажите дату",IF(B2008="","Укажите код",IF(NOT(AND(ISTEXT(B2008),LEN(B2008)&gt;0,LEN(B2008)&lt;=30,ISNUMBER(FIND(LEFT(B2008,1),"ABCDEFGHIJKLMNOPQRSTUVWXYZ")),SUMPRODUCT((MID(B2008,{1,2,3,4,5,6,7,8,9,10,11,12,13,14,15,16,17,18,19,20,21,22,23,24,25,26,27,28,29,30},1)&lt;&gt;"")*ISERROR(FIND(MID(B2008,{1,2,3,4,5,6,7,8,9,10,11,12,13,14,15,16,17,18,19,20,21,22,23,24,25,26,27,28,29,30},1),"ABCDEFGHIJKLMNOPQRSTUVWXYZ0123456789-_")))=0,ISERROR(VALUE(B2008)))),"Недопустимый код: только латинские буквы A-Z в верхнем регистре, цифры, - и _; начало с буквы, до 30 символов (например MILK-001)",IF(SUMPRODUCT(--EXACT('Номенклатура'!$A$6:$A$205,B2008))=0,"Код не найден в номенклатуре",IF(SUMPRODUCT(--EXACT('Номенклатура'!$A$6:$A$205,B2008))&gt;1,"Код повторяется в номенклатуре",IF(ISNA(MATCH(C2008,{"Приход","Расход","Списание","Корректировка остатка"},0)),"Выберите тип операции",IF(NOT(ISNUMBER(D2008)),"Укажите количество",IF(D2008=0,"Количество не может быть 0",IF(AND(C2008&lt;&gt;"Корректировка остатка",D2008&lt;0),"Для этого типа количество положительное",IF(NOT(ISNUMBER('Номенклатура'!$C$2)),"Укажите дату начала учёта",IF(A2008&lt;INT('Номенклатура'!$C$2),"Раньше даты начала учёта: НЕ учтено",IF(AND(C2008="Корректировка остатка",TRIM(G2008)=""),"Учтено: добавьте пояснение","ОК")))))))))))))</f>
        <v/>
      </c>
    </row>
    <row r="2009" spans="1:9" x14ac:dyDescent="0.25">
      <c r="A2009" s="16"/>
      <c r="B2009" s="13"/>
      <c r="C2009" s="13"/>
      <c r="D2009" s="14"/>
      <c r="E2009" s="17" t="str">
        <f>IF(OR(B2009="",SUMPRODUCT(--EXACT('Номенклатура'!$A$6:$A$205,B2009))&lt;&gt;1),"",INDEX('Номенклатура'!$D$6:$D$205,SUMPRODUCT(EXACT('Номенклатура'!$A$6:$A$205,B2009)*(ROW('Номенклатура'!$A$6:$A$205)-5)))&amp;"")</f>
        <v/>
      </c>
      <c r="F2009" s="18" t="str">
        <f>IF(OR(I2009="ОК",I2009="Учтено: добавьте пояснение"),IF(C2009="Приход",D2009,IF(C2009="Корректировка остатка",D2009,-D2009)),"")</f>
        <v/>
      </c>
      <c r="G2009" s="13"/>
      <c r="H2009" s="15" t="str">
        <f>IF(OR(B2009="",SUMPRODUCT(--EXACT('Номенклатура'!$A$6:$A$205,B2009))&lt;&gt;1),"",INDEX('Номенклатура'!$B$6:$B$205,SUMPRODUCT(EXACT('Номенклатура'!$A$6:$A$205,B2009)*(ROW('Номенклатура'!$A$6:$A$205)-5)))&amp;"")</f>
        <v/>
      </c>
      <c r="I2009" s="15" t="str">
        <f>IF(COUNTA(A2009:D2009,G2009)=0,"",IF(NOT(ISNUMBER(A2009)),"Укажите дату",IF(B2009="","Укажите код",IF(NOT(AND(ISTEXT(B2009),LEN(B2009)&gt;0,LEN(B2009)&lt;=30,ISNUMBER(FIND(LEFT(B2009,1),"ABCDEFGHIJKLMNOPQRSTUVWXYZ")),SUMPRODUCT((MID(B2009,{1,2,3,4,5,6,7,8,9,10,11,12,13,14,15,16,17,18,19,20,21,22,23,24,25,26,27,28,29,30},1)&lt;&gt;"")*ISERROR(FIND(MID(B2009,{1,2,3,4,5,6,7,8,9,10,11,12,13,14,15,16,17,18,19,20,21,22,23,24,25,26,27,28,29,30},1),"ABCDEFGHIJKLMNOPQRSTUVWXYZ0123456789-_")))=0,ISERROR(VALUE(B2009)))),"Недопустимый код: только латинские буквы A-Z в верхнем регистре, цифры, - и _; начало с буквы, до 30 символов (например MILK-001)",IF(SUMPRODUCT(--EXACT('Номенклатура'!$A$6:$A$205,B2009))=0,"Код не найден в номенклатуре",IF(SUMPRODUCT(--EXACT('Номенклатура'!$A$6:$A$205,B2009))&gt;1,"Код повторяется в номенклатуре",IF(ISNA(MATCH(C2009,{"Приход","Расход","Списание","Корректировка остатка"},0)),"Выберите тип операции",IF(NOT(ISNUMBER(D2009)),"Укажите количество",IF(D2009=0,"Количество не может быть 0",IF(AND(C2009&lt;&gt;"Корректировка остатка",D2009&lt;0),"Для этого типа количество положительное",IF(NOT(ISNUMBER('Номенклатура'!$C$2)),"Укажите дату начала учёта",IF(A2009&lt;INT('Номенклатура'!$C$2),"Раньше даты начала учёта: НЕ учтено",IF(AND(C2009="Корректировка остатка",TRIM(G2009)=""),"Учтено: добавьте пояснение","ОК")))))))))))))</f>
        <v/>
      </c>
    </row>
    <row r="2010" spans="1:9" x14ac:dyDescent="0.25">
      <c r="A2010" s="16"/>
      <c r="B2010" s="13"/>
      <c r="C2010" s="13"/>
      <c r="D2010" s="14"/>
      <c r="E2010" s="17" t="str">
        <f>IF(OR(B2010="",SUMPRODUCT(--EXACT('Номенклатура'!$A$6:$A$205,B2010))&lt;&gt;1),"",INDEX('Номенклатура'!$D$6:$D$205,SUMPRODUCT(EXACT('Номенклатура'!$A$6:$A$205,B2010)*(ROW('Номенклатура'!$A$6:$A$205)-5)))&amp;"")</f>
        <v/>
      </c>
      <c r="F2010" s="18" t="str">
        <f>IF(OR(I2010="ОК",I2010="Учтено: добавьте пояснение"),IF(C2010="Приход",D2010,IF(C2010="Корректировка остатка",D2010,-D2010)),"")</f>
        <v/>
      </c>
      <c r="G2010" s="13"/>
      <c r="H2010" s="15" t="str">
        <f>IF(OR(B2010="",SUMPRODUCT(--EXACT('Номенклатура'!$A$6:$A$205,B2010))&lt;&gt;1),"",INDEX('Номенклатура'!$B$6:$B$205,SUMPRODUCT(EXACT('Номенклатура'!$A$6:$A$205,B2010)*(ROW('Номенклатура'!$A$6:$A$205)-5)))&amp;"")</f>
        <v/>
      </c>
      <c r="I2010" s="15" t="str">
        <f>IF(COUNTA(A2010:D2010,G2010)=0,"",IF(NOT(ISNUMBER(A2010)),"Укажите дату",IF(B2010="","Укажите код",IF(NOT(AND(ISTEXT(B2010),LEN(B2010)&gt;0,LEN(B2010)&lt;=30,ISNUMBER(FIND(LEFT(B2010,1),"ABCDEFGHIJKLMNOPQRSTUVWXYZ")),SUMPRODUCT((MID(B2010,{1,2,3,4,5,6,7,8,9,10,11,12,13,14,15,16,17,18,19,20,21,22,23,24,25,26,27,28,29,30},1)&lt;&gt;"")*ISERROR(FIND(MID(B2010,{1,2,3,4,5,6,7,8,9,10,11,12,13,14,15,16,17,18,19,20,21,22,23,24,25,26,27,28,29,30},1),"ABCDEFGHIJKLMNOPQRSTUVWXYZ0123456789-_")))=0,ISERROR(VALUE(B2010)))),"Недопустимый код: только латинские буквы A-Z в верхнем регистре, цифры, - и _; начало с буквы, до 30 символов (например MILK-001)",IF(SUMPRODUCT(--EXACT('Номенклатура'!$A$6:$A$205,B2010))=0,"Код не найден в номенклатуре",IF(SUMPRODUCT(--EXACT('Номенклатура'!$A$6:$A$205,B2010))&gt;1,"Код повторяется в номенклатуре",IF(ISNA(MATCH(C2010,{"Приход","Расход","Списание","Корректировка остатка"},0)),"Выберите тип операции",IF(NOT(ISNUMBER(D2010)),"Укажите количество",IF(D2010=0,"Количество не может быть 0",IF(AND(C2010&lt;&gt;"Корректировка остатка",D2010&lt;0),"Для этого типа количество положительное",IF(NOT(ISNUMBER('Номенклатура'!$C$2)),"Укажите дату начала учёта",IF(A2010&lt;INT('Номенклатура'!$C$2),"Раньше даты начала учёта: НЕ учтено",IF(AND(C2010="Корректировка остатка",TRIM(G2010)=""),"Учтено: добавьте пояснение","ОК")))))))))))))</f>
        <v/>
      </c>
    </row>
    <row r="2011" spans="1:9" x14ac:dyDescent="0.25">
      <c r="A2011" s="16"/>
      <c r="B2011" s="13"/>
      <c r="C2011" s="13"/>
      <c r="D2011" s="14"/>
      <c r="E2011" s="17" t="str">
        <f>IF(OR(B2011="",SUMPRODUCT(--EXACT('Номенклатура'!$A$6:$A$205,B2011))&lt;&gt;1),"",INDEX('Номенклатура'!$D$6:$D$205,SUMPRODUCT(EXACT('Номенклатура'!$A$6:$A$205,B2011)*(ROW('Номенклатура'!$A$6:$A$205)-5)))&amp;"")</f>
        <v/>
      </c>
      <c r="F2011" s="18" t="str">
        <f>IF(OR(I2011="ОК",I2011="Учтено: добавьте пояснение"),IF(C2011="Приход",D2011,IF(C2011="Корректировка остатка",D2011,-D2011)),"")</f>
        <v/>
      </c>
      <c r="G2011" s="13"/>
      <c r="H2011" s="15" t="str">
        <f>IF(OR(B2011="",SUMPRODUCT(--EXACT('Номенклатура'!$A$6:$A$205,B2011))&lt;&gt;1),"",INDEX('Номенклатура'!$B$6:$B$205,SUMPRODUCT(EXACT('Номенклатура'!$A$6:$A$205,B2011)*(ROW('Номенклатура'!$A$6:$A$205)-5)))&amp;"")</f>
        <v/>
      </c>
      <c r="I2011" s="15" t="str">
        <f>IF(COUNTA(A2011:D2011,G2011)=0,"",IF(NOT(ISNUMBER(A2011)),"Укажите дату",IF(B2011="","Укажите код",IF(NOT(AND(ISTEXT(B2011),LEN(B2011)&gt;0,LEN(B2011)&lt;=30,ISNUMBER(FIND(LEFT(B2011,1),"ABCDEFGHIJKLMNOPQRSTUVWXYZ")),SUMPRODUCT((MID(B2011,{1,2,3,4,5,6,7,8,9,10,11,12,13,14,15,16,17,18,19,20,21,22,23,24,25,26,27,28,29,30},1)&lt;&gt;"")*ISERROR(FIND(MID(B2011,{1,2,3,4,5,6,7,8,9,10,11,12,13,14,15,16,17,18,19,20,21,22,23,24,25,26,27,28,29,30},1),"ABCDEFGHIJKLMNOPQRSTUVWXYZ0123456789-_")))=0,ISERROR(VALUE(B2011)))),"Недопустимый код: только латинские буквы A-Z в верхнем регистре, цифры, - и _; начало с буквы, до 30 символов (например MILK-001)",IF(SUMPRODUCT(--EXACT('Номенклатура'!$A$6:$A$205,B2011))=0,"Код не найден в номенклатуре",IF(SUMPRODUCT(--EXACT('Номенклатура'!$A$6:$A$205,B2011))&gt;1,"Код повторяется в номенклатуре",IF(ISNA(MATCH(C2011,{"Приход","Расход","Списание","Корректировка остатка"},0)),"Выберите тип операции",IF(NOT(ISNUMBER(D2011)),"Укажите количество",IF(D2011=0,"Количество не может быть 0",IF(AND(C2011&lt;&gt;"Корректировка остатка",D2011&lt;0),"Для этого типа количество положительное",IF(NOT(ISNUMBER('Номенклатура'!$C$2)),"Укажите дату начала учёта",IF(A2011&lt;INT('Номенклатура'!$C$2),"Раньше даты начала учёта: НЕ учтено",IF(AND(C2011="Корректировка остатка",TRIM(G2011)=""),"Учтено: добавьте пояснение","ОК")))))))))))))</f>
        <v/>
      </c>
    </row>
    <row r="2012" spans="1:9" x14ac:dyDescent="0.25">
      <c r="A2012" s="16"/>
      <c r="B2012" s="13"/>
      <c r="C2012" s="13"/>
      <c r="D2012" s="14"/>
      <c r="E2012" s="17" t="str">
        <f>IF(OR(B2012="",SUMPRODUCT(--EXACT('Номенклатура'!$A$6:$A$205,B2012))&lt;&gt;1),"",INDEX('Номенклатура'!$D$6:$D$205,SUMPRODUCT(EXACT('Номенклатура'!$A$6:$A$205,B2012)*(ROW('Номенклатура'!$A$6:$A$205)-5)))&amp;"")</f>
        <v/>
      </c>
      <c r="F2012" s="18" t="str">
        <f>IF(OR(I2012="ОК",I2012="Учтено: добавьте пояснение"),IF(C2012="Приход",D2012,IF(C2012="Корректировка остатка",D2012,-D2012)),"")</f>
        <v/>
      </c>
      <c r="G2012" s="13"/>
      <c r="H2012" s="15" t="str">
        <f>IF(OR(B2012="",SUMPRODUCT(--EXACT('Номенклатура'!$A$6:$A$205,B2012))&lt;&gt;1),"",INDEX('Номенклатура'!$B$6:$B$205,SUMPRODUCT(EXACT('Номенклатура'!$A$6:$A$205,B2012)*(ROW('Номенклатура'!$A$6:$A$205)-5)))&amp;"")</f>
        <v/>
      </c>
      <c r="I2012" s="15" t="str">
        <f>IF(COUNTA(A2012:D2012,G2012)=0,"",IF(NOT(ISNUMBER(A2012)),"Укажите дату",IF(B2012="","Укажите код",IF(NOT(AND(ISTEXT(B2012),LEN(B2012)&gt;0,LEN(B2012)&lt;=30,ISNUMBER(FIND(LEFT(B2012,1),"ABCDEFGHIJKLMNOPQRSTUVWXYZ")),SUMPRODUCT((MID(B2012,{1,2,3,4,5,6,7,8,9,10,11,12,13,14,15,16,17,18,19,20,21,22,23,24,25,26,27,28,29,30},1)&lt;&gt;"")*ISERROR(FIND(MID(B2012,{1,2,3,4,5,6,7,8,9,10,11,12,13,14,15,16,17,18,19,20,21,22,23,24,25,26,27,28,29,30},1),"ABCDEFGHIJKLMNOPQRSTUVWXYZ0123456789-_")))=0,ISERROR(VALUE(B2012)))),"Недопустимый код: только латинские буквы A-Z в верхнем регистре, цифры, - и _; начало с буквы, до 30 символов (например MILK-001)",IF(SUMPRODUCT(--EXACT('Номенклатура'!$A$6:$A$205,B2012))=0,"Код не найден в номенклатуре",IF(SUMPRODUCT(--EXACT('Номенклатура'!$A$6:$A$205,B2012))&gt;1,"Код повторяется в номенклатуре",IF(ISNA(MATCH(C2012,{"Приход","Расход","Списание","Корректировка остатка"},0)),"Выберите тип операции",IF(NOT(ISNUMBER(D2012)),"Укажите количество",IF(D2012=0,"Количество не может быть 0",IF(AND(C2012&lt;&gt;"Корректировка остатка",D2012&lt;0),"Для этого типа количество положительное",IF(NOT(ISNUMBER('Номенклатура'!$C$2)),"Укажите дату начала учёта",IF(A2012&lt;INT('Номенклатура'!$C$2),"Раньше даты начала учёта: НЕ учтено",IF(AND(C2012="Корректировка остатка",TRIM(G2012)=""),"Учтено: добавьте пояснение","ОК")))))))))))))</f>
        <v/>
      </c>
    </row>
    <row r="2013" spans="1:9" x14ac:dyDescent="0.25">
      <c r="A2013" s="16"/>
      <c r="B2013" s="13"/>
      <c r="C2013" s="13"/>
      <c r="D2013" s="14"/>
      <c r="E2013" s="17" t="str">
        <f>IF(OR(B2013="",SUMPRODUCT(--EXACT('Номенклатура'!$A$6:$A$205,B2013))&lt;&gt;1),"",INDEX('Номенклатура'!$D$6:$D$205,SUMPRODUCT(EXACT('Номенклатура'!$A$6:$A$205,B2013)*(ROW('Номенклатура'!$A$6:$A$205)-5)))&amp;"")</f>
        <v/>
      </c>
      <c r="F2013" s="18" t="str">
        <f>IF(OR(I2013="ОК",I2013="Учтено: добавьте пояснение"),IF(C2013="Приход",D2013,IF(C2013="Корректировка остатка",D2013,-D2013)),"")</f>
        <v/>
      </c>
      <c r="G2013" s="13"/>
      <c r="H2013" s="15" t="str">
        <f>IF(OR(B2013="",SUMPRODUCT(--EXACT('Номенклатура'!$A$6:$A$205,B2013))&lt;&gt;1),"",INDEX('Номенклатура'!$B$6:$B$205,SUMPRODUCT(EXACT('Номенклатура'!$A$6:$A$205,B2013)*(ROW('Номенклатура'!$A$6:$A$205)-5)))&amp;"")</f>
        <v/>
      </c>
      <c r="I2013" s="15" t="str">
        <f>IF(COUNTA(A2013:D2013,G2013)=0,"",IF(NOT(ISNUMBER(A2013)),"Укажите дату",IF(B2013="","Укажите код",IF(NOT(AND(ISTEXT(B2013),LEN(B2013)&gt;0,LEN(B2013)&lt;=30,ISNUMBER(FIND(LEFT(B2013,1),"ABCDEFGHIJKLMNOPQRSTUVWXYZ")),SUMPRODUCT((MID(B2013,{1,2,3,4,5,6,7,8,9,10,11,12,13,14,15,16,17,18,19,20,21,22,23,24,25,26,27,28,29,30},1)&lt;&gt;"")*ISERROR(FIND(MID(B2013,{1,2,3,4,5,6,7,8,9,10,11,12,13,14,15,16,17,18,19,20,21,22,23,24,25,26,27,28,29,30},1),"ABCDEFGHIJKLMNOPQRSTUVWXYZ0123456789-_")))=0,ISERROR(VALUE(B2013)))),"Недопустимый код: только латинские буквы A-Z в верхнем регистре, цифры, - и _; начало с буквы, до 30 символов (например MILK-001)",IF(SUMPRODUCT(--EXACT('Номенклатура'!$A$6:$A$205,B2013))=0,"Код не найден в номенклатуре",IF(SUMPRODUCT(--EXACT('Номенклатура'!$A$6:$A$205,B2013))&gt;1,"Код повторяется в номенклатуре",IF(ISNA(MATCH(C2013,{"Приход","Расход","Списание","Корректировка остатка"},0)),"Выберите тип операции",IF(NOT(ISNUMBER(D2013)),"Укажите количество",IF(D2013=0,"Количество не может быть 0",IF(AND(C2013&lt;&gt;"Корректировка остатка",D2013&lt;0),"Для этого типа количество положительное",IF(NOT(ISNUMBER('Номенклатура'!$C$2)),"Укажите дату начала учёта",IF(A2013&lt;INT('Номенклатура'!$C$2),"Раньше даты начала учёта: НЕ учтено",IF(AND(C2013="Корректировка остатка",TRIM(G2013)=""),"Учтено: добавьте пояснение","ОК")))))))))))))</f>
        <v/>
      </c>
    </row>
    <row r="2014" spans="1:9" x14ac:dyDescent="0.25">
      <c r="A2014" s="16"/>
      <c r="B2014" s="13"/>
      <c r="C2014" s="13"/>
      <c r="D2014" s="14"/>
      <c r="E2014" s="17" t="str">
        <f>IF(OR(B2014="",SUMPRODUCT(--EXACT('Номенклатура'!$A$6:$A$205,B2014))&lt;&gt;1),"",INDEX('Номенклатура'!$D$6:$D$205,SUMPRODUCT(EXACT('Номенклатура'!$A$6:$A$205,B2014)*(ROW('Номенклатура'!$A$6:$A$205)-5)))&amp;"")</f>
        <v/>
      </c>
      <c r="F2014" s="18" t="str">
        <f>IF(OR(I2014="ОК",I2014="Учтено: добавьте пояснение"),IF(C2014="Приход",D2014,IF(C2014="Корректировка остатка",D2014,-D2014)),"")</f>
        <v/>
      </c>
      <c r="G2014" s="13"/>
      <c r="H2014" s="15" t="str">
        <f>IF(OR(B2014="",SUMPRODUCT(--EXACT('Номенклатура'!$A$6:$A$205,B2014))&lt;&gt;1),"",INDEX('Номенклатура'!$B$6:$B$205,SUMPRODUCT(EXACT('Номенклатура'!$A$6:$A$205,B2014)*(ROW('Номенклатура'!$A$6:$A$205)-5)))&amp;"")</f>
        <v/>
      </c>
      <c r="I2014" s="15" t="str">
        <f>IF(COUNTA(A2014:D2014,G2014)=0,"",IF(NOT(ISNUMBER(A2014)),"Укажите дату",IF(B2014="","Укажите код",IF(NOT(AND(ISTEXT(B2014),LEN(B2014)&gt;0,LEN(B2014)&lt;=30,ISNUMBER(FIND(LEFT(B2014,1),"ABCDEFGHIJKLMNOPQRSTUVWXYZ")),SUMPRODUCT((MID(B2014,{1,2,3,4,5,6,7,8,9,10,11,12,13,14,15,16,17,18,19,20,21,22,23,24,25,26,27,28,29,30},1)&lt;&gt;"")*ISERROR(FIND(MID(B2014,{1,2,3,4,5,6,7,8,9,10,11,12,13,14,15,16,17,18,19,20,21,22,23,24,25,26,27,28,29,30},1),"ABCDEFGHIJKLMNOPQRSTUVWXYZ0123456789-_")))=0,ISERROR(VALUE(B2014)))),"Недопустимый код: только латинские буквы A-Z в верхнем регистре, цифры, - и _; начало с буквы, до 30 символов (например MILK-001)",IF(SUMPRODUCT(--EXACT('Номенклатура'!$A$6:$A$205,B2014))=0,"Код не найден в номенклатуре",IF(SUMPRODUCT(--EXACT('Номенклатура'!$A$6:$A$205,B2014))&gt;1,"Код повторяется в номенклатуре",IF(ISNA(MATCH(C2014,{"Приход","Расход","Списание","Корректировка остатка"},0)),"Выберите тип операции",IF(NOT(ISNUMBER(D2014)),"Укажите количество",IF(D2014=0,"Количество не может быть 0",IF(AND(C2014&lt;&gt;"Корректировка остатка",D2014&lt;0),"Для этого типа количество положительное",IF(NOT(ISNUMBER('Номенклатура'!$C$2)),"Укажите дату начала учёта",IF(A2014&lt;INT('Номенклатура'!$C$2),"Раньше даты начала учёта: НЕ учтено",IF(AND(C2014="Корректировка остатка",TRIM(G2014)=""),"Учтено: добавьте пояснение","ОК")))))))))))))</f>
        <v/>
      </c>
    </row>
    <row r="2015" spans="1:9" x14ac:dyDescent="0.25">
      <c r="A2015" s="16"/>
      <c r="B2015" s="13"/>
      <c r="C2015" s="13"/>
      <c r="D2015" s="14"/>
      <c r="E2015" s="17" t="str">
        <f>IF(OR(B2015="",SUMPRODUCT(--EXACT('Номенклатура'!$A$6:$A$205,B2015))&lt;&gt;1),"",INDEX('Номенклатура'!$D$6:$D$205,SUMPRODUCT(EXACT('Номенклатура'!$A$6:$A$205,B2015)*(ROW('Номенклатура'!$A$6:$A$205)-5)))&amp;"")</f>
        <v/>
      </c>
      <c r="F2015" s="18" t="str">
        <f>IF(OR(I2015="ОК",I2015="Учтено: добавьте пояснение"),IF(C2015="Приход",D2015,IF(C2015="Корректировка остатка",D2015,-D2015)),"")</f>
        <v/>
      </c>
      <c r="G2015" s="13"/>
      <c r="H2015" s="15" t="str">
        <f>IF(OR(B2015="",SUMPRODUCT(--EXACT('Номенклатура'!$A$6:$A$205,B2015))&lt;&gt;1),"",INDEX('Номенклатура'!$B$6:$B$205,SUMPRODUCT(EXACT('Номенклатура'!$A$6:$A$205,B2015)*(ROW('Номенклатура'!$A$6:$A$205)-5)))&amp;"")</f>
        <v/>
      </c>
      <c r="I2015" s="15" t="str">
        <f>IF(COUNTA(A2015:D2015,G2015)=0,"",IF(NOT(ISNUMBER(A2015)),"Укажите дату",IF(B2015="","Укажите код",IF(NOT(AND(ISTEXT(B2015),LEN(B2015)&gt;0,LEN(B2015)&lt;=30,ISNUMBER(FIND(LEFT(B2015,1),"ABCDEFGHIJKLMNOPQRSTUVWXYZ")),SUMPRODUCT((MID(B2015,{1,2,3,4,5,6,7,8,9,10,11,12,13,14,15,16,17,18,19,20,21,22,23,24,25,26,27,28,29,30},1)&lt;&gt;"")*ISERROR(FIND(MID(B2015,{1,2,3,4,5,6,7,8,9,10,11,12,13,14,15,16,17,18,19,20,21,22,23,24,25,26,27,28,29,30},1),"ABCDEFGHIJKLMNOPQRSTUVWXYZ0123456789-_")))=0,ISERROR(VALUE(B2015)))),"Недопустимый код: только латинские буквы A-Z в верхнем регистре, цифры, - и _; начало с буквы, до 30 символов (например MILK-001)",IF(SUMPRODUCT(--EXACT('Номенклатура'!$A$6:$A$205,B2015))=0,"Код не найден в номенклатуре",IF(SUMPRODUCT(--EXACT('Номенклатура'!$A$6:$A$205,B2015))&gt;1,"Код повторяется в номенклатуре",IF(ISNA(MATCH(C2015,{"Приход","Расход","Списание","Корректировка остатка"},0)),"Выберите тип операции",IF(NOT(ISNUMBER(D2015)),"Укажите количество",IF(D2015=0,"Количество не может быть 0",IF(AND(C2015&lt;&gt;"Корректировка остатка",D2015&lt;0),"Для этого типа количество положительное",IF(NOT(ISNUMBER('Номенклатура'!$C$2)),"Укажите дату начала учёта",IF(A2015&lt;INT('Номенклатура'!$C$2),"Раньше даты начала учёта: НЕ учтено",IF(AND(C2015="Корректировка остатка",TRIM(G2015)=""),"Учтено: добавьте пояснение","ОК")))))))))))))</f>
        <v/>
      </c>
    </row>
    <row r="2016" spans="1:9" x14ac:dyDescent="0.25">
      <c r="A2016" s="16"/>
      <c r="B2016" s="13"/>
      <c r="C2016" s="13"/>
      <c r="D2016" s="14"/>
      <c r="E2016" s="17" t="str">
        <f>IF(OR(B2016="",SUMPRODUCT(--EXACT('Номенклатура'!$A$6:$A$205,B2016))&lt;&gt;1),"",INDEX('Номенклатура'!$D$6:$D$205,SUMPRODUCT(EXACT('Номенклатура'!$A$6:$A$205,B2016)*(ROW('Номенклатура'!$A$6:$A$205)-5)))&amp;"")</f>
        <v/>
      </c>
      <c r="F2016" s="18" t="str">
        <f>IF(OR(I2016="ОК",I2016="Учтено: добавьте пояснение"),IF(C2016="Приход",D2016,IF(C2016="Корректировка остатка",D2016,-D2016)),"")</f>
        <v/>
      </c>
      <c r="G2016" s="13"/>
      <c r="H2016" s="15" t="str">
        <f>IF(OR(B2016="",SUMPRODUCT(--EXACT('Номенклатура'!$A$6:$A$205,B2016))&lt;&gt;1),"",INDEX('Номенклатура'!$B$6:$B$205,SUMPRODUCT(EXACT('Номенклатура'!$A$6:$A$205,B2016)*(ROW('Номенклатура'!$A$6:$A$205)-5)))&amp;"")</f>
        <v/>
      </c>
      <c r="I2016" s="15" t="str">
        <f>IF(COUNTA(A2016:D2016,G2016)=0,"",IF(NOT(ISNUMBER(A2016)),"Укажите дату",IF(B2016="","Укажите код",IF(NOT(AND(ISTEXT(B2016),LEN(B2016)&gt;0,LEN(B2016)&lt;=30,ISNUMBER(FIND(LEFT(B2016,1),"ABCDEFGHIJKLMNOPQRSTUVWXYZ")),SUMPRODUCT((MID(B2016,{1,2,3,4,5,6,7,8,9,10,11,12,13,14,15,16,17,18,19,20,21,22,23,24,25,26,27,28,29,30},1)&lt;&gt;"")*ISERROR(FIND(MID(B2016,{1,2,3,4,5,6,7,8,9,10,11,12,13,14,15,16,17,18,19,20,21,22,23,24,25,26,27,28,29,30},1),"ABCDEFGHIJKLMNOPQRSTUVWXYZ0123456789-_")))=0,ISERROR(VALUE(B2016)))),"Недопустимый код: только латинские буквы A-Z в верхнем регистре, цифры, - и _; начало с буквы, до 30 символов (например MILK-001)",IF(SUMPRODUCT(--EXACT('Номенклатура'!$A$6:$A$205,B2016))=0,"Код не найден в номенклатуре",IF(SUMPRODUCT(--EXACT('Номенклатура'!$A$6:$A$205,B2016))&gt;1,"Код повторяется в номенклатуре",IF(ISNA(MATCH(C2016,{"Приход","Расход","Списание","Корректировка остатка"},0)),"Выберите тип операции",IF(NOT(ISNUMBER(D2016)),"Укажите количество",IF(D2016=0,"Количество не может быть 0",IF(AND(C2016&lt;&gt;"Корректировка остатка",D2016&lt;0),"Для этого типа количество положительное",IF(NOT(ISNUMBER('Номенклатура'!$C$2)),"Укажите дату начала учёта",IF(A2016&lt;INT('Номенклатура'!$C$2),"Раньше даты начала учёта: НЕ учтено",IF(AND(C2016="Корректировка остатка",TRIM(G2016)=""),"Учтено: добавьте пояснение","ОК")))))))))))))</f>
        <v/>
      </c>
    </row>
    <row r="2017" spans="1:9" x14ac:dyDescent="0.25">
      <c r="A2017" s="16"/>
      <c r="B2017" s="13"/>
      <c r="C2017" s="13"/>
      <c r="D2017" s="14"/>
      <c r="E2017" s="17" t="str">
        <f>IF(OR(B2017="",SUMPRODUCT(--EXACT('Номенклатура'!$A$6:$A$205,B2017))&lt;&gt;1),"",INDEX('Номенклатура'!$D$6:$D$205,SUMPRODUCT(EXACT('Номенклатура'!$A$6:$A$205,B2017)*(ROW('Номенклатура'!$A$6:$A$205)-5)))&amp;"")</f>
        <v/>
      </c>
      <c r="F2017" s="18" t="str">
        <f>IF(OR(I2017="ОК",I2017="Учтено: добавьте пояснение"),IF(C2017="Приход",D2017,IF(C2017="Корректировка остатка",D2017,-D2017)),"")</f>
        <v/>
      </c>
      <c r="G2017" s="13"/>
      <c r="H2017" s="15" t="str">
        <f>IF(OR(B2017="",SUMPRODUCT(--EXACT('Номенклатура'!$A$6:$A$205,B2017))&lt;&gt;1),"",INDEX('Номенклатура'!$B$6:$B$205,SUMPRODUCT(EXACT('Номенклатура'!$A$6:$A$205,B2017)*(ROW('Номенклатура'!$A$6:$A$205)-5)))&amp;"")</f>
        <v/>
      </c>
      <c r="I2017" s="15" t="str">
        <f>IF(COUNTA(A2017:D2017,G2017)=0,"",IF(NOT(ISNUMBER(A2017)),"Укажите дату",IF(B2017="","Укажите код",IF(NOT(AND(ISTEXT(B2017),LEN(B2017)&gt;0,LEN(B2017)&lt;=30,ISNUMBER(FIND(LEFT(B2017,1),"ABCDEFGHIJKLMNOPQRSTUVWXYZ")),SUMPRODUCT((MID(B2017,{1,2,3,4,5,6,7,8,9,10,11,12,13,14,15,16,17,18,19,20,21,22,23,24,25,26,27,28,29,30},1)&lt;&gt;"")*ISERROR(FIND(MID(B2017,{1,2,3,4,5,6,7,8,9,10,11,12,13,14,15,16,17,18,19,20,21,22,23,24,25,26,27,28,29,30},1),"ABCDEFGHIJKLMNOPQRSTUVWXYZ0123456789-_")))=0,ISERROR(VALUE(B2017)))),"Недопустимый код: только латинские буквы A-Z в верхнем регистре, цифры, - и _; начало с буквы, до 30 символов (например MILK-001)",IF(SUMPRODUCT(--EXACT('Номенклатура'!$A$6:$A$205,B2017))=0,"Код не найден в номенклатуре",IF(SUMPRODUCT(--EXACT('Номенклатура'!$A$6:$A$205,B2017))&gt;1,"Код повторяется в номенклатуре",IF(ISNA(MATCH(C2017,{"Приход","Расход","Списание","Корректировка остатка"},0)),"Выберите тип операции",IF(NOT(ISNUMBER(D2017)),"Укажите количество",IF(D2017=0,"Количество не может быть 0",IF(AND(C2017&lt;&gt;"Корректировка остатка",D2017&lt;0),"Для этого типа количество положительное",IF(NOT(ISNUMBER('Номенклатура'!$C$2)),"Укажите дату начала учёта",IF(A2017&lt;INT('Номенклатура'!$C$2),"Раньше даты начала учёта: НЕ учтено",IF(AND(C2017="Корректировка остатка",TRIM(G2017)=""),"Учтено: добавьте пояснение","ОК")))))))))))))</f>
        <v/>
      </c>
    </row>
    <row r="2018" spans="1:9" x14ac:dyDescent="0.25">
      <c r="A2018" s="16"/>
      <c r="B2018" s="13"/>
      <c r="C2018" s="13"/>
      <c r="D2018" s="14"/>
      <c r="E2018" s="17" t="str">
        <f>IF(OR(B2018="",SUMPRODUCT(--EXACT('Номенклатура'!$A$6:$A$205,B2018))&lt;&gt;1),"",INDEX('Номенклатура'!$D$6:$D$205,SUMPRODUCT(EXACT('Номенклатура'!$A$6:$A$205,B2018)*(ROW('Номенклатура'!$A$6:$A$205)-5)))&amp;"")</f>
        <v/>
      </c>
      <c r="F2018" s="18" t="str">
        <f>IF(OR(I2018="ОК",I2018="Учтено: добавьте пояснение"),IF(C2018="Приход",D2018,IF(C2018="Корректировка остатка",D2018,-D2018)),"")</f>
        <v/>
      </c>
      <c r="G2018" s="13"/>
      <c r="H2018" s="15" t="str">
        <f>IF(OR(B2018="",SUMPRODUCT(--EXACT('Номенклатура'!$A$6:$A$205,B2018))&lt;&gt;1),"",INDEX('Номенклатура'!$B$6:$B$205,SUMPRODUCT(EXACT('Номенклатура'!$A$6:$A$205,B2018)*(ROW('Номенклатура'!$A$6:$A$205)-5)))&amp;"")</f>
        <v/>
      </c>
      <c r="I2018" s="15" t="str">
        <f>IF(COUNTA(A2018:D2018,G2018)=0,"",IF(NOT(ISNUMBER(A2018)),"Укажите дату",IF(B2018="","Укажите код",IF(NOT(AND(ISTEXT(B2018),LEN(B2018)&gt;0,LEN(B2018)&lt;=30,ISNUMBER(FIND(LEFT(B2018,1),"ABCDEFGHIJKLMNOPQRSTUVWXYZ")),SUMPRODUCT((MID(B2018,{1,2,3,4,5,6,7,8,9,10,11,12,13,14,15,16,17,18,19,20,21,22,23,24,25,26,27,28,29,30},1)&lt;&gt;"")*ISERROR(FIND(MID(B2018,{1,2,3,4,5,6,7,8,9,10,11,12,13,14,15,16,17,18,19,20,21,22,23,24,25,26,27,28,29,30},1),"ABCDEFGHIJKLMNOPQRSTUVWXYZ0123456789-_")))=0,ISERROR(VALUE(B2018)))),"Недопустимый код: только латинские буквы A-Z в верхнем регистре, цифры, - и _; начало с буквы, до 30 символов (например MILK-001)",IF(SUMPRODUCT(--EXACT('Номенклатура'!$A$6:$A$205,B2018))=0,"Код не найден в номенклатуре",IF(SUMPRODUCT(--EXACT('Номенклатура'!$A$6:$A$205,B2018))&gt;1,"Код повторяется в номенклатуре",IF(ISNA(MATCH(C2018,{"Приход","Расход","Списание","Корректировка остатка"},0)),"Выберите тип операции",IF(NOT(ISNUMBER(D2018)),"Укажите количество",IF(D2018=0,"Количество не может быть 0",IF(AND(C2018&lt;&gt;"Корректировка остатка",D2018&lt;0),"Для этого типа количество положительное",IF(NOT(ISNUMBER('Номенклатура'!$C$2)),"Укажите дату начала учёта",IF(A2018&lt;INT('Номенклатура'!$C$2),"Раньше даты начала учёта: НЕ учтено",IF(AND(C2018="Корректировка остатка",TRIM(G2018)=""),"Учтено: добавьте пояснение","ОК")))))))))))))</f>
        <v/>
      </c>
    </row>
    <row r="2019" spans="1:9" x14ac:dyDescent="0.25">
      <c r="A2019" s="16"/>
      <c r="B2019" s="13"/>
      <c r="C2019" s="13"/>
      <c r="D2019" s="14"/>
      <c r="E2019" s="17" t="str">
        <f>IF(OR(B2019="",SUMPRODUCT(--EXACT('Номенклатура'!$A$6:$A$205,B2019))&lt;&gt;1),"",INDEX('Номенклатура'!$D$6:$D$205,SUMPRODUCT(EXACT('Номенклатура'!$A$6:$A$205,B2019)*(ROW('Номенклатура'!$A$6:$A$205)-5)))&amp;"")</f>
        <v/>
      </c>
      <c r="F2019" s="18" t="str">
        <f>IF(OR(I2019="ОК",I2019="Учтено: добавьте пояснение"),IF(C2019="Приход",D2019,IF(C2019="Корректировка остатка",D2019,-D2019)),"")</f>
        <v/>
      </c>
      <c r="G2019" s="13"/>
      <c r="H2019" s="15" t="str">
        <f>IF(OR(B2019="",SUMPRODUCT(--EXACT('Номенклатура'!$A$6:$A$205,B2019))&lt;&gt;1),"",INDEX('Номенклатура'!$B$6:$B$205,SUMPRODUCT(EXACT('Номенклатура'!$A$6:$A$205,B2019)*(ROW('Номенклатура'!$A$6:$A$205)-5)))&amp;"")</f>
        <v/>
      </c>
      <c r="I2019" s="15" t="str">
        <f>IF(COUNTA(A2019:D2019,G2019)=0,"",IF(NOT(ISNUMBER(A2019)),"Укажите дату",IF(B2019="","Укажите код",IF(NOT(AND(ISTEXT(B2019),LEN(B2019)&gt;0,LEN(B2019)&lt;=30,ISNUMBER(FIND(LEFT(B2019,1),"ABCDEFGHIJKLMNOPQRSTUVWXYZ")),SUMPRODUCT((MID(B2019,{1,2,3,4,5,6,7,8,9,10,11,12,13,14,15,16,17,18,19,20,21,22,23,24,25,26,27,28,29,30},1)&lt;&gt;"")*ISERROR(FIND(MID(B2019,{1,2,3,4,5,6,7,8,9,10,11,12,13,14,15,16,17,18,19,20,21,22,23,24,25,26,27,28,29,30},1),"ABCDEFGHIJKLMNOPQRSTUVWXYZ0123456789-_")))=0,ISERROR(VALUE(B2019)))),"Недопустимый код: только латинские буквы A-Z в верхнем регистре, цифры, - и _; начало с буквы, до 30 символов (например MILK-001)",IF(SUMPRODUCT(--EXACT('Номенклатура'!$A$6:$A$205,B2019))=0,"Код не найден в номенклатуре",IF(SUMPRODUCT(--EXACT('Номенклатура'!$A$6:$A$205,B2019))&gt;1,"Код повторяется в номенклатуре",IF(ISNA(MATCH(C2019,{"Приход","Расход","Списание","Корректировка остатка"},0)),"Выберите тип операции",IF(NOT(ISNUMBER(D2019)),"Укажите количество",IF(D2019=0,"Количество не может быть 0",IF(AND(C2019&lt;&gt;"Корректировка остатка",D2019&lt;0),"Для этого типа количество положительное",IF(NOT(ISNUMBER('Номенклатура'!$C$2)),"Укажите дату начала учёта",IF(A2019&lt;INT('Номенклатура'!$C$2),"Раньше даты начала учёта: НЕ учтено",IF(AND(C2019="Корректировка остатка",TRIM(G2019)=""),"Учтено: добавьте пояснение","ОК")))))))))))))</f>
        <v/>
      </c>
    </row>
    <row r="2020" spans="1:9" x14ac:dyDescent="0.25">
      <c r="A2020" s="16"/>
      <c r="B2020" s="13"/>
      <c r="C2020" s="13"/>
      <c r="D2020" s="14"/>
      <c r="E2020" s="17" t="str">
        <f>IF(OR(B2020="",SUMPRODUCT(--EXACT('Номенклатура'!$A$6:$A$205,B2020))&lt;&gt;1),"",INDEX('Номенклатура'!$D$6:$D$205,SUMPRODUCT(EXACT('Номенклатура'!$A$6:$A$205,B2020)*(ROW('Номенклатура'!$A$6:$A$205)-5)))&amp;"")</f>
        <v/>
      </c>
      <c r="F2020" s="18" t="str">
        <f>IF(OR(I2020="ОК",I2020="Учтено: добавьте пояснение"),IF(C2020="Приход",D2020,IF(C2020="Корректировка остатка",D2020,-D2020)),"")</f>
        <v/>
      </c>
      <c r="G2020" s="13"/>
      <c r="H2020" s="15" t="str">
        <f>IF(OR(B2020="",SUMPRODUCT(--EXACT('Номенклатура'!$A$6:$A$205,B2020))&lt;&gt;1),"",INDEX('Номенклатура'!$B$6:$B$205,SUMPRODUCT(EXACT('Номенклатура'!$A$6:$A$205,B2020)*(ROW('Номенклатура'!$A$6:$A$205)-5)))&amp;"")</f>
        <v/>
      </c>
      <c r="I2020" s="15" t="str">
        <f>IF(COUNTA(A2020:D2020,G2020)=0,"",IF(NOT(ISNUMBER(A2020)),"Укажите дату",IF(B2020="","Укажите код",IF(NOT(AND(ISTEXT(B2020),LEN(B2020)&gt;0,LEN(B2020)&lt;=30,ISNUMBER(FIND(LEFT(B2020,1),"ABCDEFGHIJKLMNOPQRSTUVWXYZ")),SUMPRODUCT((MID(B2020,{1,2,3,4,5,6,7,8,9,10,11,12,13,14,15,16,17,18,19,20,21,22,23,24,25,26,27,28,29,30},1)&lt;&gt;"")*ISERROR(FIND(MID(B2020,{1,2,3,4,5,6,7,8,9,10,11,12,13,14,15,16,17,18,19,20,21,22,23,24,25,26,27,28,29,30},1),"ABCDEFGHIJKLMNOPQRSTUVWXYZ0123456789-_")))=0,ISERROR(VALUE(B2020)))),"Недопустимый код: только латинские буквы A-Z в верхнем регистре, цифры, - и _; начало с буквы, до 30 символов (например MILK-001)",IF(SUMPRODUCT(--EXACT('Номенклатура'!$A$6:$A$205,B2020))=0,"Код не найден в номенклатуре",IF(SUMPRODUCT(--EXACT('Номенклатура'!$A$6:$A$205,B2020))&gt;1,"Код повторяется в номенклатуре",IF(ISNA(MATCH(C2020,{"Приход","Расход","Списание","Корректировка остатка"},0)),"Выберите тип операции",IF(NOT(ISNUMBER(D2020)),"Укажите количество",IF(D2020=0,"Количество не может быть 0",IF(AND(C2020&lt;&gt;"Корректировка остатка",D2020&lt;0),"Для этого типа количество положительное",IF(NOT(ISNUMBER('Номенклатура'!$C$2)),"Укажите дату начала учёта",IF(A2020&lt;INT('Номенклатура'!$C$2),"Раньше даты начала учёта: НЕ учтено",IF(AND(C2020="Корректировка остатка",TRIM(G2020)=""),"Учтено: добавьте пояснение","ОК")))))))))))))</f>
        <v/>
      </c>
    </row>
    <row r="2021" spans="1:9" x14ac:dyDescent="0.25">
      <c r="A2021" s="16"/>
      <c r="B2021" s="13"/>
      <c r="C2021" s="13"/>
      <c r="D2021" s="14"/>
      <c r="E2021" s="17" t="str">
        <f>IF(OR(B2021="",SUMPRODUCT(--EXACT('Номенклатура'!$A$6:$A$205,B2021))&lt;&gt;1),"",INDEX('Номенклатура'!$D$6:$D$205,SUMPRODUCT(EXACT('Номенклатура'!$A$6:$A$205,B2021)*(ROW('Номенклатура'!$A$6:$A$205)-5)))&amp;"")</f>
        <v/>
      </c>
      <c r="F2021" s="18" t="str">
        <f>IF(OR(I2021="ОК",I2021="Учтено: добавьте пояснение"),IF(C2021="Приход",D2021,IF(C2021="Корректировка остатка",D2021,-D2021)),"")</f>
        <v/>
      </c>
      <c r="G2021" s="13"/>
      <c r="H2021" s="15" t="str">
        <f>IF(OR(B2021="",SUMPRODUCT(--EXACT('Номенклатура'!$A$6:$A$205,B2021))&lt;&gt;1),"",INDEX('Номенклатура'!$B$6:$B$205,SUMPRODUCT(EXACT('Номенклатура'!$A$6:$A$205,B2021)*(ROW('Номенклатура'!$A$6:$A$205)-5)))&amp;"")</f>
        <v/>
      </c>
      <c r="I2021" s="15" t="str">
        <f>IF(COUNTA(A2021:D2021,G2021)=0,"",IF(NOT(ISNUMBER(A2021)),"Укажите дату",IF(B2021="","Укажите код",IF(NOT(AND(ISTEXT(B2021),LEN(B2021)&gt;0,LEN(B2021)&lt;=30,ISNUMBER(FIND(LEFT(B2021,1),"ABCDEFGHIJKLMNOPQRSTUVWXYZ")),SUMPRODUCT((MID(B2021,{1,2,3,4,5,6,7,8,9,10,11,12,13,14,15,16,17,18,19,20,21,22,23,24,25,26,27,28,29,30},1)&lt;&gt;"")*ISERROR(FIND(MID(B2021,{1,2,3,4,5,6,7,8,9,10,11,12,13,14,15,16,17,18,19,20,21,22,23,24,25,26,27,28,29,30},1),"ABCDEFGHIJKLMNOPQRSTUVWXYZ0123456789-_")))=0,ISERROR(VALUE(B2021)))),"Недопустимый код: только латинские буквы A-Z в верхнем регистре, цифры, - и _; начало с буквы, до 30 символов (например MILK-001)",IF(SUMPRODUCT(--EXACT('Номенклатура'!$A$6:$A$205,B2021))=0,"Код не найден в номенклатуре",IF(SUMPRODUCT(--EXACT('Номенклатура'!$A$6:$A$205,B2021))&gt;1,"Код повторяется в номенклатуре",IF(ISNA(MATCH(C2021,{"Приход","Расход","Списание","Корректировка остатка"},0)),"Выберите тип операции",IF(NOT(ISNUMBER(D2021)),"Укажите количество",IF(D2021=0,"Количество не может быть 0",IF(AND(C2021&lt;&gt;"Корректировка остатка",D2021&lt;0),"Для этого типа количество положительное",IF(NOT(ISNUMBER('Номенклатура'!$C$2)),"Укажите дату начала учёта",IF(A2021&lt;INT('Номенклатура'!$C$2),"Раньше даты начала учёта: НЕ учтено",IF(AND(C2021="Корректировка остатка",TRIM(G2021)=""),"Учтено: добавьте пояснение","ОК")))))))))))))</f>
        <v/>
      </c>
    </row>
    <row r="2022" spans="1:9" x14ac:dyDescent="0.25">
      <c r="A2022" s="16"/>
      <c r="B2022" s="13"/>
      <c r="C2022" s="13"/>
      <c r="D2022" s="14"/>
      <c r="E2022" s="17" t="str">
        <f>IF(OR(B2022="",SUMPRODUCT(--EXACT('Номенклатура'!$A$6:$A$205,B2022))&lt;&gt;1),"",INDEX('Номенклатура'!$D$6:$D$205,SUMPRODUCT(EXACT('Номенклатура'!$A$6:$A$205,B2022)*(ROW('Номенклатура'!$A$6:$A$205)-5)))&amp;"")</f>
        <v/>
      </c>
      <c r="F2022" s="18" t="str">
        <f>IF(OR(I2022="ОК",I2022="Учтено: добавьте пояснение"),IF(C2022="Приход",D2022,IF(C2022="Корректировка остатка",D2022,-D2022)),"")</f>
        <v/>
      </c>
      <c r="G2022" s="13"/>
      <c r="H2022" s="15" t="str">
        <f>IF(OR(B2022="",SUMPRODUCT(--EXACT('Номенклатура'!$A$6:$A$205,B2022))&lt;&gt;1),"",INDEX('Номенклатура'!$B$6:$B$205,SUMPRODUCT(EXACT('Номенклатура'!$A$6:$A$205,B2022)*(ROW('Номенклатура'!$A$6:$A$205)-5)))&amp;"")</f>
        <v/>
      </c>
      <c r="I2022" s="15" t="str">
        <f>IF(COUNTA(A2022:D2022,G2022)=0,"",IF(NOT(ISNUMBER(A2022)),"Укажите дату",IF(B2022="","Укажите код",IF(NOT(AND(ISTEXT(B2022),LEN(B2022)&gt;0,LEN(B2022)&lt;=30,ISNUMBER(FIND(LEFT(B2022,1),"ABCDEFGHIJKLMNOPQRSTUVWXYZ")),SUMPRODUCT((MID(B2022,{1,2,3,4,5,6,7,8,9,10,11,12,13,14,15,16,17,18,19,20,21,22,23,24,25,26,27,28,29,30},1)&lt;&gt;"")*ISERROR(FIND(MID(B2022,{1,2,3,4,5,6,7,8,9,10,11,12,13,14,15,16,17,18,19,20,21,22,23,24,25,26,27,28,29,30},1),"ABCDEFGHIJKLMNOPQRSTUVWXYZ0123456789-_")))=0,ISERROR(VALUE(B2022)))),"Недопустимый код: только латинские буквы A-Z в верхнем регистре, цифры, - и _; начало с буквы, до 30 символов (например MILK-001)",IF(SUMPRODUCT(--EXACT('Номенклатура'!$A$6:$A$205,B2022))=0,"Код не найден в номенклатуре",IF(SUMPRODUCT(--EXACT('Номенклатура'!$A$6:$A$205,B2022))&gt;1,"Код повторяется в номенклатуре",IF(ISNA(MATCH(C2022,{"Приход","Расход","Списание","Корректировка остатка"},0)),"Выберите тип операции",IF(NOT(ISNUMBER(D2022)),"Укажите количество",IF(D2022=0,"Количество не может быть 0",IF(AND(C2022&lt;&gt;"Корректировка остатка",D2022&lt;0),"Для этого типа количество положительное",IF(NOT(ISNUMBER('Номенклатура'!$C$2)),"Укажите дату начала учёта",IF(A2022&lt;INT('Номенклатура'!$C$2),"Раньше даты начала учёта: НЕ учтено",IF(AND(C2022="Корректировка остатка",TRIM(G2022)=""),"Учтено: добавьте пояснение","ОК")))))))))))))</f>
        <v/>
      </c>
    </row>
    <row r="2023" spans="1:9" x14ac:dyDescent="0.25">
      <c r="A2023" s="16"/>
      <c r="B2023" s="13"/>
      <c r="C2023" s="13"/>
      <c r="D2023" s="14"/>
      <c r="E2023" s="17" t="str">
        <f>IF(OR(B2023="",SUMPRODUCT(--EXACT('Номенклатура'!$A$6:$A$205,B2023))&lt;&gt;1),"",INDEX('Номенклатура'!$D$6:$D$205,SUMPRODUCT(EXACT('Номенклатура'!$A$6:$A$205,B2023)*(ROW('Номенклатура'!$A$6:$A$205)-5)))&amp;"")</f>
        <v/>
      </c>
      <c r="F2023" s="18" t="str">
        <f>IF(OR(I2023="ОК",I2023="Учтено: добавьте пояснение"),IF(C2023="Приход",D2023,IF(C2023="Корректировка остатка",D2023,-D2023)),"")</f>
        <v/>
      </c>
      <c r="G2023" s="13"/>
      <c r="H2023" s="15" t="str">
        <f>IF(OR(B2023="",SUMPRODUCT(--EXACT('Номенклатура'!$A$6:$A$205,B2023))&lt;&gt;1),"",INDEX('Номенклатура'!$B$6:$B$205,SUMPRODUCT(EXACT('Номенклатура'!$A$6:$A$205,B2023)*(ROW('Номенклатура'!$A$6:$A$205)-5)))&amp;"")</f>
        <v/>
      </c>
      <c r="I2023" s="15" t="str">
        <f>IF(COUNTA(A2023:D2023,G2023)=0,"",IF(NOT(ISNUMBER(A2023)),"Укажите дату",IF(B2023="","Укажите код",IF(NOT(AND(ISTEXT(B2023),LEN(B2023)&gt;0,LEN(B2023)&lt;=30,ISNUMBER(FIND(LEFT(B2023,1),"ABCDEFGHIJKLMNOPQRSTUVWXYZ")),SUMPRODUCT((MID(B2023,{1,2,3,4,5,6,7,8,9,10,11,12,13,14,15,16,17,18,19,20,21,22,23,24,25,26,27,28,29,30},1)&lt;&gt;"")*ISERROR(FIND(MID(B2023,{1,2,3,4,5,6,7,8,9,10,11,12,13,14,15,16,17,18,19,20,21,22,23,24,25,26,27,28,29,30},1),"ABCDEFGHIJKLMNOPQRSTUVWXYZ0123456789-_")))=0,ISERROR(VALUE(B2023)))),"Недопустимый код: только латинские буквы A-Z в верхнем регистре, цифры, - и _; начало с буквы, до 30 символов (например MILK-001)",IF(SUMPRODUCT(--EXACT('Номенклатура'!$A$6:$A$205,B2023))=0,"Код не найден в номенклатуре",IF(SUMPRODUCT(--EXACT('Номенклатура'!$A$6:$A$205,B2023))&gt;1,"Код повторяется в номенклатуре",IF(ISNA(MATCH(C2023,{"Приход","Расход","Списание","Корректировка остатка"},0)),"Выберите тип операции",IF(NOT(ISNUMBER(D2023)),"Укажите количество",IF(D2023=0,"Количество не может быть 0",IF(AND(C2023&lt;&gt;"Корректировка остатка",D2023&lt;0),"Для этого типа количество положительное",IF(NOT(ISNUMBER('Номенклатура'!$C$2)),"Укажите дату начала учёта",IF(A2023&lt;INT('Номенклатура'!$C$2),"Раньше даты начала учёта: НЕ учтено",IF(AND(C2023="Корректировка остатка",TRIM(G2023)=""),"Учтено: добавьте пояснение","ОК")))))))))))))</f>
        <v/>
      </c>
    </row>
    <row r="2024" spans="1:9" x14ac:dyDescent="0.25">
      <c r="A2024" s="16"/>
      <c r="B2024" s="13"/>
      <c r="C2024" s="13"/>
      <c r="D2024" s="14"/>
      <c r="E2024" s="17" t="str">
        <f>IF(OR(B2024="",SUMPRODUCT(--EXACT('Номенклатура'!$A$6:$A$205,B2024))&lt;&gt;1),"",INDEX('Номенклатура'!$D$6:$D$205,SUMPRODUCT(EXACT('Номенклатура'!$A$6:$A$205,B2024)*(ROW('Номенклатура'!$A$6:$A$205)-5)))&amp;"")</f>
        <v/>
      </c>
      <c r="F2024" s="18" t="str">
        <f>IF(OR(I2024="ОК",I2024="Учтено: добавьте пояснение"),IF(C2024="Приход",D2024,IF(C2024="Корректировка остатка",D2024,-D2024)),"")</f>
        <v/>
      </c>
      <c r="G2024" s="13"/>
      <c r="H2024" s="15" t="str">
        <f>IF(OR(B2024="",SUMPRODUCT(--EXACT('Номенклатура'!$A$6:$A$205,B2024))&lt;&gt;1),"",INDEX('Номенклатура'!$B$6:$B$205,SUMPRODUCT(EXACT('Номенклатура'!$A$6:$A$205,B2024)*(ROW('Номенклатура'!$A$6:$A$205)-5)))&amp;"")</f>
        <v/>
      </c>
      <c r="I2024" s="15" t="str">
        <f>IF(COUNTA(A2024:D2024,G2024)=0,"",IF(NOT(ISNUMBER(A2024)),"Укажите дату",IF(B2024="","Укажите код",IF(NOT(AND(ISTEXT(B2024),LEN(B2024)&gt;0,LEN(B2024)&lt;=30,ISNUMBER(FIND(LEFT(B2024,1),"ABCDEFGHIJKLMNOPQRSTUVWXYZ")),SUMPRODUCT((MID(B2024,{1,2,3,4,5,6,7,8,9,10,11,12,13,14,15,16,17,18,19,20,21,22,23,24,25,26,27,28,29,30},1)&lt;&gt;"")*ISERROR(FIND(MID(B2024,{1,2,3,4,5,6,7,8,9,10,11,12,13,14,15,16,17,18,19,20,21,22,23,24,25,26,27,28,29,30},1),"ABCDEFGHIJKLMNOPQRSTUVWXYZ0123456789-_")))=0,ISERROR(VALUE(B2024)))),"Недопустимый код: только латинские буквы A-Z в верхнем регистре, цифры, - и _; начало с буквы, до 30 символов (например MILK-001)",IF(SUMPRODUCT(--EXACT('Номенклатура'!$A$6:$A$205,B2024))=0,"Код не найден в номенклатуре",IF(SUMPRODUCT(--EXACT('Номенклатура'!$A$6:$A$205,B2024))&gt;1,"Код повторяется в номенклатуре",IF(ISNA(MATCH(C2024,{"Приход","Расход","Списание","Корректировка остатка"},0)),"Выберите тип операции",IF(NOT(ISNUMBER(D2024)),"Укажите количество",IF(D2024=0,"Количество не может быть 0",IF(AND(C2024&lt;&gt;"Корректировка остатка",D2024&lt;0),"Для этого типа количество положительное",IF(NOT(ISNUMBER('Номенклатура'!$C$2)),"Укажите дату начала учёта",IF(A2024&lt;INT('Номенклатура'!$C$2),"Раньше даты начала учёта: НЕ учтено",IF(AND(C2024="Корректировка остатка",TRIM(G2024)=""),"Учтено: добавьте пояснение","ОК")))))))))))))</f>
        <v/>
      </c>
    </row>
    <row r="2025" spans="1:9" x14ac:dyDescent="0.25">
      <c r="A2025" s="16"/>
      <c r="B2025" s="13"/>
      <c r="C2025" s="13"/>
      <c r="D2025" s="14"/>
      <c r="E2025" s="17" t="str">
        <f>IF(OR(B2025="",SUMPRODUCT(--EXACT('Номенклатура'!$A$6:$A$205,B2025))&lt;&gt;1),"",INDEX('Номенклатура'!$D$6:$D$205,SUMPRODUCT(EXACT('Номенклатура'!$A$6:$A$205,B2025)*(ROW('Номенклатура'!$A$6:$A$205)-5)))&amp;"")</f>
        <v/>
      </c>
      <c r="F2025" s="18" t="str">
        <f>IF(OR(I2025="ОК",I2025="Учтено: добавьте пояснение"),IF(C2025="Приход",D2025,IF(C2025="Корректировка остатка",D2025,-D2025)),"")</f>
        <v/>
      </c>
      <c r="G2025" s="13"/>
      <c r="H2025" s="15" t="str">
        <f>IF(OR(B2025="",SUMPRODUCT(--EXACT('Номенклатура'!$A$6:$A$205,B2025))&lt;&gt;1),"",INDEX('Номенклатура'!$B$6:$B$205,SUMPRODUCT(EXACT('Номенклатура'!$A$6:$A$205,B2025)*(ROW('Номенклатура'!$A$6:$A$205)-5)))&amp;"")</f>
        <v/>
      </c>
      <c r="I2025" s="15" t="str">
        <f>IF(COUNTA(A2025:D2025,G2025)=0,"",IF(NOT(ISNUMBER(A2025)),"Укажите дату",IF(B2025="","Укажите код",IF(NOT(AND(ISTEXT(B2025),LEN(B2025)&gt;0,LEN(B2025)&lt;=30,ISNUMBER(FIND(LEFT(B2025,1),"ABCDEFGHIJKLMNOPQRSTUVWXYZ")),SUMPRODUCT((MID(B2025,{1,2,3,4,5,6,7,8,9,10,11,12,13,14,15,16,17,18,19,20,21,22,23,24,25,26,27,28,29,30},1)&lt;&gt;"")*ISERROR(FIND(MID(B2025,{1,2,3,4,5,6,7,8,9,10,11,12,13,14,15,16,17,18,19,20,21,22,23,24,25,26,27,28,29,30},1),"ABCDEFGHIJKLMNOPQRSTUVWXYZ0123456789-_")))=0,ISERROR(VALUE(B2025)))),"Недопустимый код: только латинские буквы A-Z в верхнем регистре, цифры, - и _; начало с буквы, до 30 символов (например MILK-001)",IF(SUMPRODUCT(--EXACT('Номенклатура'!$A$6:$A$205,B2025))=0,"Код не найден в номенклатуре",IF(SUMPRODUCT(--EXACT('Номенклатура'!$A$6:$A$205,B2025))&gt;1,"Код повторяется в номенклатуре",IF(ISNA(MATCH(C2025,{"Приход","Расход","Списание","Корректировка остатка"},0)),"Выберите тип операции",IF(NOT(ISNUMBER(D2025)),"Укажите количество",IF(D2025=0,"Количество не может быть 0",IF(AND(C2025&lt;&gt;"Корректировка остатка",D2025&lt;0),"Для этого типа количество положительное",IF(NOT(ISNUMBER('Номенклатура'!$C$2)),"Укажите дату начала учёта",IF(A2025&lt;INT('Номенклатура'!$C$2),"Раньше даты начала учёта: НЕ учтено",IF(AND(C2025="Корректировка остатка",TRIM(G2025)=""),"Учтено: добавьте пояснение","ОК")))))))))))))</f>
        <v/>
      </c>
    </row>
    <row r="2026" spans="1:9" x14ac:dyDescent="0.25">
      <c r="A2026" s="16"/>
      <c r="B2026" s="13"/>
      <c r="C2026" s="13"/>
      <c r="D2026" s="14"/>
      <c r="E2026" s="17" t="str">
        <f>IF(OR(B2026="",SUMPRODUCT(--EXACT('Номенклатура'!$A$6:$A$205,B2026))&lt;&gt;1),"",INDEX('Номенклатура'!$D$6:$D$205,SUMPRODUCT(EXACT('Номенклатура'!$A$6:$A$205,B2026)*(ROW('Номенклатура'!$A$6:$A$205)-5)))&amp;"")</f>
        <v/>
      </c>
      <c r="F2026" s="18" t="str">
        <f>IF(OR(I2026="ОК",I2026="Учтено: добавьте пояснение"),IF(C2026="Приход",D2026,IF(C2026="Корректировка остатка",D2026,-D2026)),"")</f>
        <v/>
      </c>
      <c r="G2026" s="13"/>
      <c r="H2026" s="15" t="str">
        <f>IF(OR(B2026="",SUMPRODUCT(--EXACT('Номенклатура'!$A$6:$A$205,B2026))&lt;&gt;1),"",INDEX('Номенклатура'!$B$6:$B$205,SUMPRODUCT(EXACT('Номенклатура'!$A$6:$A$205,B2026)*(ROW('Номенклатура'!$A$6:$A$205)-5)))&amp;"")</f>
        <v/>
      </c>
      <c r="I2026" s="15" t="str">
        <f>IF(COUNTA(A2026:D2026,G2026)=0,"",IF(NOT(ISNUMBER(A2026)),"Укажите дату",IF(B2026="","Укажите код",IF(NOT(AND(ISTEXT(B2026),LEN(B2026)&gt;0,LEN(B2026)&lt;=30,ISNUMBER(FIND(LEFT(B2026,1),"ABCDEFGHIJKLMNOPQRSTUVWXYZ")),SUMPRODUCT((MID(B2026,{1,2,3,4,5,6,7,8,9,10,11,12,13,14,15,16,17,18,19,20,21,22,23,24,25,26,27,28,29,30},1)&lt;&gt;"")*ISERROR(FIND(MID(B2026,{1,2,3,4,5,6,7,8,9,10,11,12,13,14,15,16,17,18,19,20,21,22,23,24,25,26,27,28,29,30},1),"ABCDEFGHIJKLMNOPQRSTUVWXYZ0123456789-_")))=0,ISERROR(VALUE(B2026)))),"Недопустимый код: только латинские буквы A-Z в верхнем регистре, цифры, - и _; начало с буквы, до 30 символов (например MILK-001)",IF(SUMPRODUCT(--EXACT('Номенклатура'!$A$6:$A$205,B2026))=0,"Код не найден в номенклатуре",IF(SUMPRODUCT(--EXACT('Номенклатура'!$A$6:$A$205,B2026))&gt;1,"Код повторяется в номенклатуре",IF(ISNA(MATCH(C2026,{"Приход","Расход","Списание","Корректировка остатка"},0)),"Выберите тип операции",IF(NOT(ISNUMBER(D2026)),"Укажите количество",IF(D2026=0,"Количество не может быть 0",IF(AND(C2026&lt;&gt;"Корректировка остатка",D2026&lt;0),"Для этого типа количество положительное",IF(NOT(ISNUMBER('Номенклатура'!$C$2)),"Укажите дату начала учёта",IF(A2026&lt;INT('Номенклатура'!$C$2),"Раньше даты начала учёта: НЕ учтено",IF(AND(C2026="Корректировка остатка",TRIM(G2026)=""),"Учтено: добавьте пояснение","ОК")))))))))))))</f>
        <v/>
      </c>
    </row>
    <row r="2027" spans="1:9" x14ac:dyDescent="0.25">
      <c r="A2027" s="16"/>
      <c r="B2027" s="13"/>
      <c r="C2027" s="13"/>
      <c r="D2027" s="14"/>
      <c r="E2027" s="17" t="str">
        <f>IF(OR(B2027="",SUMPRODUCT(--EXACT('Номенклатура'!$A$6:$A$205,B2027))&lt;&gt;1),"",INDEX('Номенклатура'!$D$6:$D$205,SUMPRODUCT(EXACT('Номенклатура'!$A$6:$A$205,B2027)*(ROW('Номенклатура'!$A$6:$A$205)-5)))&amp;"")</f>
        <v/>
      </c>
      <c r="F2027" s="18" t="str">
        <f>IF(OR(I2027="ОК",I2027="Учтено: добавьте пояснение"),IF(C2027="Приход",D2027,IF(C2027="Корректировка остатка",D2027,-D2027)),"")</f>
        <v/>
      </c>
      <c r="G2027" s="13"/>
      <c r="H2027" s="15" t="str">
        <f>IF(OR(B2027="",SUMPRODUCT(--EXACT('Номенклатура'!$A$6:$A$205,B2027))&lt;&gt;1),"",INDEX('Номенклатура'!$B$6:$B$205,SUMPRODUCT(EXACT('Номенклатура'!$A$6:$A$205,B2027)*(ROW('Номенклатура'!$A$6:$A$205)-5)))&amp;"")</f>
        <v/>
      </c>
      <c r="I2027" s="15" t="str">
        <f>IF(COUNTA(A2027:D2027,G2027)=0,"",IF(NOT(ISNUMBER(A2027)),"Укажите дату",IF(B2027="","Укажите код",IF(NOT(AND(ISTEXT(B2027),LEN(B2027)&gt;0,LEN(B2027)&lt;=30,ISNUMBER(FIND(LEFT(B2027,1),"ABCDEFGHIJKLMNOPQRSTUVWXYZ")),SUMPRODUCT((MID(B2027,{1,2,3,4,5,6,7,8,9,10,11,12,13,14,15,16,17,18,19,20,21,22,23,24,25,26,27,28,29,30},1)&lt;&gt;"")*ISERROR(FIND(MID(B2027,{1,2,3,4,5,6,7,8,9,10,11,12,13,14,15,16,17,18,19,20,21,22,23,24,25,26,27,28,29,30},1),"ABCDEFGHIJKLMNOPQRSTUVWXYZ0123456789-_")))=0,ISERROR(VALUE(B2027)))),"Недопустимый код: только латинские буквы A-Z в верхнем регистре, цифры, - и _; начало с буквы, до 30 символов (например MILK-001)",IF(SUMPRODUCT(--EXACT('Номенклатура'!$A$6:$A$205,B2027))=0,"Код не найден в номенклатуре",IF(SUMPRODUCT(--EXACT('Номенклатура'!$A$6:$A$205,B2027))&gt;1,"Код повторяется в номенклатуре",IF(ISNA(MATCH(C2027,{"Приход","Расход","Списание","Корректировка остатка"},0)),"Выберите тип операции",IF(NOT(ISNUMBER(D2027)),"Укажите количество",IF(D2027=0,"Количество не может быть 0",IF(AND(C2027&lt;&gt;"Корректировка остатка",D2027&lt;0),"Для этого типа количество положительное",IF(NOT(ISNUMBER('Номенклатура'!$C$2)),"Укажите дату начала учёта",IF(A2027&lt;INT('Номенклатура'!$C$2),"Раньше даты начала учёта: НЕ учтено",IF(AND(C2027="Корректировка остатка",TRIM(G2027)=""),"Учтено: добавьте пояснение","ОК")))))))))))))</f>
        <v/>
      </c>
    </row>
    <row r="2028" spans="1:9" x14ac:dyDescent="0.25">
      <c r="A2028" s="16"/>
      <c r="B2028" s="13"/>
      <c r="C2028" s="13"/>
      <c r="D2028" s="14"/>
      <c r="E2028" s="17" t="str">
        <f>IF(OR(B2028="",SUMPRODUCT(--EXACT('Номенклатура'!$A$6:$A$205,B2028))&lt;&gt;1),"",INDEX('Номенклатура'!$D$6:$D$205,SUMPRODUCT(EXACT('Номенклатура'!$A$6:$A$205,B2028)*(ROW('Номенклатура'!$A$6:$A$205)-5)))&amp;"")</f>
        <v/>
      </c>
      <c r="F2028" s="18" t="str">
        <f>IF(OR(I2028="ОК",I2028="Учтено: добавьте пояснение"),IF(C2028="Приход",D2028,IF(C2028="Корректировка остатка",D2028,-D2028)),"")</f>
        <v/>
      </c>
      <c r="G2028" s="13"/>
      <c r="H2028" s="15" t="str">
        <f>IF(OR(B2028="",SUMPRODUCT(--EXACT('Номенклатура'!$A$6:$A$205,B2028))&lt;&gt;1),"",INDEX('Номенклатура'!$B$6:$B$205,SUMPRODUCT(EXACT('Номенклатура'!$A$6:$A$205,B2028)*(ROW('Номенклатура'!$A$6:$A$205)-5)))&amp;"")</f>
        <v/>
      </c>
      <c r="I2028" s="15" t="str">
        <f>IF(COUNTA(A2028:D2028,G2028)=0,"",IF(NOT(ISNUMBER(A2028)),"Укажите дату",IF(B2028="","Укажите код",IF(NOT(AND(ISTEXT(B2028),LEN(B2028)&gt;0,LEN(B2028)&lt;=30,ISNUMBER(FIND(LEFT(B2028,1),"ABCDEFGHIJKLMNOPQRSTUVWXYZ")),SUMPRODUCT((MID(B2028,{1,2,3,4,5,6,7,8,9,10,11,12,13,14,15,16,17,18,19,20,21,22,23,24,25,26,27,28,29,30},1)&lt;&gt;"")*ISERROR(FIND(MID(B2028,{1,2,3,4,5,6,7,8,9,10,11,12,13,14,15,16,17,18,19,20,21,22,23,24,25,26,27,28,29,30},1),"ABCDEFGHIJKLMNOPQRSTUVWXYZ0123456789-_")))=0,ISERROR(VALUE(B2028)))),"Недопустимый код: только латинские буквы A-Z в верхнем регистре, цифры, - и _; начало с буквы, до 30 символов (например MILK-001)",IF(SUMPRODUCT(--EXACT('Номенклатура'!$A$6:$A$205,B2028))=0,"Код не найден в номенклатуре",IF(SUMPRODUCT(--EXACT('Номенклатура'!$A$6:$A$205,B2028))&gt;1,"Код повторяется в номенклатуре",IF(ISNA(MATCH(C2028,{"Приход","Расход","Списание","Корректировка остатка"},0)),"Выберите тип операции",IF(NOT(ISNUMBER(D2028)),"Укажите количество",IF(D2028=0,"Количество не может быть 0",IF(AND(C2028&lt;&gt;"Корректировка остатка",D2028&lt;0),"Для этого типа количество положительное",IF(NOT(ISNUMBER('Номенклатура'!$C$2)),"Укажите дату начала учёта",IF(A2028&lt;INT('Номенклатура'!$C$2),"Раньше даты начала учёта: НЕ учтено",IF(AND(C2028="Корректировка остатка",TRIM(G2028)=""),"Учтено: добавьте пояснение","ОК")))))))))))))</f>
        <v/>
      </c>
    </row>
    <row r="2029" spans="1:9" x14ac:dyDescent="0.25">
      <c r="A2029" s="16"/>
      <c r="B2029" s="13"/>
      <c r="C2029" s="13"/>
      <c r="D2029" s="14"/>
      <c r="E2029" s="17" t="str">
        <f>IF(OR(B2029="",SUMPRODUCT(--EXACT('Номенклатура'!$A$6:$A$205,B2029))&lt;&gt;1),"",INDEX('Номенклатура'!$D$6:$D$205,SUMPRODUCT(EXACT('Номенклатура'!$A$6:$A$205,B2029)*(ROW('Номенклатура'!$A$6:$A$205)-5)))&amp;"")</f>
        <v/>
      </c>
      <c r="F2029" s="18" t="str">
        <f>IF(OR(I2029="ОК",I2029="Учтено: добавьте пояснение"),IF(C2029="Приход",D2029,IF(C2029="Корректировка остатка",D2029,-D2029)),"")</f>
        <v/>
      </c>
      <c r="G2029" s="13"/>
      <c r="H2029" s="15" t="str">
        <f>IF(OR(B2029="",SUMPRODUCT(--EXACT('Номенклатура'!$A$6:$A$205,B2029))&lt;&gt;1),"",INDEX('Номенклатура'!$B$6:$B$205,SUMPRODUCT(EXACT('Номенклатура'!$A$6:$A$205,B2029)*(ROW('Номенклатура'!$A$6:$A$205)-5)))&amp;"")</f>
        <v/>
      </c>
      <c r="I2029" s="15" t="str">
        <f>IF(COUNTA(A2029:D2029,G2029)=0,"",IF(NOT(ISNUMBER(A2029)),"Укажите дату",IF(B2029="","Укажите код",IF(NOT(AND(ISTEXT(B2029),LEN(B2029)&gt;0,LEN(B2029)&lt;=30,ISNUMBER(FIND(LEFT(B2029,1),"ABCDEFGHIJKLMNOPQRSTUVWXYZ")),SUMPRODUCT((MID(B2029,{1,2,3,4,5,6,7,8,9,10,11,12,13,14,15,16,17,18,19,20,21,22,23,24,25,26,27,28,29,30},1)&lt;&gt;"")*ISERROR(FIND(MID(B2029,{1,2,3,4,5,6,7,8,9,10,11,12,13,14,15,16,17,18,19,20,21,22,23,24,25,26,27,28,29,30},1),"ABCDEFGHIJKLMNOPQRSTUVWXYZ0123456789-_")))=0,ISERROR(VALUE(B2029)))),"Недопустимый код: только латинские буквы A-Z в верхнем регистре, цифры, - и _; начало с буквы, до 30 символов (например MILK-001)",IF(SUMPRODUCT(--EXACT('Номенклатура'!$A$6:$A$205,B2029))=0,"Код не найден в номенклатуре",IF(SUMPRODUCT(--EXACT('Номенклатура'!$A$6:$A$205,B2029))&gt;1,"Код повторяется в номенклатуре",IF(ISNA(MATCH(C2029,{"Приход","Расход","Списание","Корректировка остатка"},0)),"Выберите тип операции",IF(NOT(ISNUMBER(D2029)),"Укажите количество",IF(D2029=0,"Количество не может быть 0",IF(AND(C2029&lt;&gt;"Корректировка остатка",D2029&lt;0),"Для этого типа количество положительное",IF(NOT(ISNUMBER('Номенклатура'!$C$2)),"Укажите дату начала учёта",IF(A2029&lt;INT('Номенклатура'!$C$2),"Раньше даты начала учёта: НЕ учтено",IF(AND(C2029="Корректировка остатка",TRIM(G2029)=""),"Учтено: добавьте пояснение","ОК")))))))))))))</f>
        <v/>
      </c>
    </row>
    <row r="2030" spans="1:9" x14ac:dyDescent="0.25">
      <c r="A2030" s="16"/>
      <c r="B2030" s="13"/>
      <c r="C2030" s="13"/>
      <c r="D2030" s="14"/>
      <c r="E2030" s="17" t="str">
        <f>IF(OR(B2030="",SUMPRODUCT(--EXACT('Номенклатура'!$A$6:$A$205,B2030))&lt;&gt;1),"",INDEX('Номенклатура'!$D$6:$D$205,SUMPRODUCT(EXACT('Номенклатура'!$A$6:$A$205,B2030)*(ROW('Номенклатура'!$A$6:$A$205)-5)))&amp;"")</f>
        <v/>
      </c>
      <c r="F2030" s="18" t="str">
        <f>IF(OR(I2030="ОК",I2030="Учтено: добавьте пояснение"),IF(C2030="Приход",D2030,IF(C2030="Корректировка остатка",D2030,-D2030)),"")</f>
        <v/>
      </c>
      <c r="G2030" s="13"/>
      <c r="H2030" s="15" t="str">
        <f>IF(OR(B2030="",SUMPRODUCT(--EXACT('Номенклатура'!$A$6:$A$205,B2030))&lt;&gt;1),"",INDEX('Номенклатура'!$B$6:$B$205,SUMPRODUCT(EXACT('Номенклатура'!$A$6:$A$205,B2030)*(ROW('Номенклатура'!$A$6:$A$205)-5)))&amp;"")</f>
        <v/>
      </c>
      <c r="I2030" s="15" t="str">
        <f>IF(COUNTA(A2030:D2030,G2030)=0,"",IF(NOT(ISNUMBER(A2030)),"Укажите дату",IF(B2030="","Укажите код",IF(NOT(AND(ISTEXT(B2030),LEN(B2030)&gt;0,LEN(B2030)&lt;=30,ISNUMBER(FIND(LEFT(B2030,1),"ABCDEFGHIJKLMNOPQRSTUVWXYZ")),SUMPRODUCT((MID(B2030,{1,2,3,4,5,6,7,8,9,10,11,12,13,14,15,16,17,18,19,20,21,22,23,24,25,26,27,28,29,30},1)&lt;&gt;"")*ISERROR(FIND(MID(B2030,{1,2,3,4,5,6,7,8,9,10,11,12,13,14,15,16,17,18,19,20,21,22,23,24,25,26,27,28,29,30},1),"ABCDEFGHIJKLMNOPQRSTUVWXYZ0123456789-_")))=0,ISERROR(VALUE(B2030)))),"Недопустимый код: только латинские буквы A-Z в верхнем регистре, цифры, - и _; начало с буквы, до 30 символов (например MILK-001)",IF(SUMPRODUCT(--EXACT('Номенклатура'!$A$6:$A$205,B2030))=0,"Код не найден в номенклатуре",IF(SUMPRODUCT(--EXACT('Номенклатура'!$A$6:$A$205,B2030))&gt;1,"Код повторяется в номенклатуре",IF(ISNA(MATCH(C2030,{"Приход","Расход","Списание","Корректировка остатка"},0)),"Выберите тип операции",IF(NOT(ISNUMBER(D2030)),"Укажите количество",IF(D2030=0,"Количество не может быть 0",IF(AND(C2030&lt;&gt;"Корректировка остатка",D2030&lt;0),"Для этого типа количество положительное",IF(NOT(ISNUMBER('Номенклатура'!$C$2)),"Укажите дату начала учёта",IF(A2030&lt;INT('Номенклатура'!$C$2),"Раньше даты начала учёта: НЕ учтено",IF(AND(C2030="Корректировка остатка",TRIM(G2030)=""),"Учтено: добавьте пояснение","ОК")))))))))))))</f>
        <v/>
      </c>
    </row>
    <row r="2031" spans="1:9" x14ac:dyDescent="0.25">
      <c r="A2031" s="16"/>
      <c r="B2031" s="13"/>
      <c r="C2031" s="13"/>
      <c r="D2031" s="14"/>
      <c r="E2031" s="17" t="str">
        <f>IF(OR(B2031="",SUMPRODUCT(--EXACT('Номенклатура'!$A$6:$A$205,B2031))&lt;&gt;1),"",INDEX('Номенклатура'!$D$6:$D$205,SUMPRODUCT(EXACT('Номенклатура'!$A$6:$A$205,B2031)*(ROW('Номенклатура'!$A$6:$A$205)-5)))&amp;"")</f>
        <v/>
      </c>
      <c r="F2031" s="18" t="str">
        <f>IF(OR(I2031="ОК",I2031="Учтено: добавьте пояснение"),IF(C2031="Приход",D2031,IF(C2031="Корректировка остатка",D2031,-D2031)),"")</f>
        <v/>
      </c>
      <c r="G2031" s="13"/>
      <c r="H2031" s="15" t="str">
        <f>IF(OR(B2031="",SUMPRODUCT(--EXACT('Номенклатура'!$A$6:$A$205,B2031))&lt;&gt;1),"",INDEX('Номенклатура'!$B$6:$B$205,SUMPRODUCT(EXACT('Номенклатура'!$A$6:$A$205,B2031)*(ROW('Номенклатура'!$A$6:$A$205)-5)))&amp;"")</f>
        <v/>
      </c>
      <c r="I2031" s="15" t="str">
        <f>IF(COUNTA(A2031:D2031,G2031)=0,"",IF(NOT(ISNUMBER(A2031)),"Укажите дату",IF(B2031="","Укажите код",IF(NOT(AND(ISTEXT(B2031),LEN(B2031)&gt;0,LEN(B2031)&lt;=30,ISNUMBER(FIND(LEFT(B2031,1),"ABCDEFGHIJKLMNOPQRSTUVWXYZ")),SUMPRODUCT((MID(B2031,{1,2,3,4,5,6,7,8,9,10,11,12,13,14,15,16,17,18,19,20,21,22,23,24,25,26,27,28,29,30},1)&lt;&gt;"")*ISERROR(FIND(MID(B2031,{1,2,3,4,5,6,7,8,9,10,11,12,13,14,15,16,17,18,19,20,21,22,23,24,25,26,27,28,29,30},1),"ABCDEFGHIJKLMNOPQRSTUVWXYZ0123456789-_")))=0,ISERROR(VALUE(B2031)))),"Недопустимый код: только латинские буквы A-Z в верхнем регистре, цифры, - и _; начало с буквы, до 30 символов (например MILK-001)",IF(SUMPRODUCT(--EXACT('Номенклатура'!$A$6:$A$205,B2031))=0,"Код не найден в номенклатуре",IF(SUMPRODUCT(--EXACT('Номенклатура'!$A$6:$A$205,B2031))&gt;1,"Код повторяется в номенклатуре",IF(ISNA(MATCH(C2031,{"Приход","Расход","Списание","Корректировка остатка"},0)),"Выберите тип операции",IF(NOT(ISNUMBER(D2031)),"Укажите количество",IF(D2031=0,"Количество не может быть 0",IF(AND(C2031&lt;&gt;"Корректировка остатка",D2031&lt;0),"Для этого типа количество положительное",IF(NOT(ISNUMBER('Номенклатура'!$C$2)),"Укажите дату начала учёта",IF(A2031&lt;INT('Номенклатура'!$C$2),"Раньше даты начала учёта: НЕ учтено",IF(AND(C2031="Корректировка остатка",TRIM(G2031)=""),"Учтено: добавьте пояснение","ОК")))))))))))))</f>
        <v/>
      </c>
    </row>
    <row r="2032" spans="1:9" x14ac:dyDescent="0.25">
      <c r="A2032" s="16"/>
      <c r="B2032" s="13"/>
      <c r="C2032" s="13"/>
      <c r="D2032" s="14"/>
      <c r="E2032" s="17" t="str">
        <f>IF(OR(B2032="",SUMPRODUCT(--EXACT('Номенклатура'!$A$6:$A$205,B2032))&lt;&gt;1),"",INDEX('Номенклатура'!$D$6:$D$205,SUMPRODUCT(EXACT('Номенклатура'!$A$6:$A$205,B2032)*(ROW('Номенклатура'!$A$6:$A$205)-5)))&amp;"")</f>
        <v/>
      </c>
      <c r="F2032" s="18" t="str">
        <f>IF(OR(I2032="ОК",I2032="Учтено: добавьте пояснение"),IF(C2032="Приход",D2032,IF(C2032="Корректировка остатка",D2032,-D2032)),"")</f>
        <v/>
      </c>
      <c r="G2032" s="13"/>
      <c r="H2032" s="15" t="str">
        <f>IF(OR(B2032="",SUMPRODUCT(--EXACT('Номенклатура'!$A$6:$A$205,B2032))&lt;&gt;1),"",INDEX('Номенклатура'!$B$6:$B$205,SUMPRODUCT(EXACT('Номенклатура'!$A$6:$A$205,B2032)*(ROW('Номенклатура'!$A$6:$A$205)-5)))&amp;"")</f>
        <v/>
      </c>
      <c r="I2032" s="15" t="str">
        <f>IF(COUNTA(A2032:D2032,G2032)=0,"",IF(NOT(ISNUMBER(A2032)),"Укажите дату",IF(B2032="","Укажите код",IF(NOT(AND(ISTEXT(B2032),LEN(B2032)&gt;0,LEN(B2032)&lt;=30,ISNUMBER(FIND(LEFT(B2032,1),"ABCDEFGHIJKLMNOPQRSTUVWXYZ")),SUMPRODUCT((MID(B2032,{1,2,3,4,5,6,7,8,9,10,11,12,13,14,15,16,17,18,19,20,21,22,23,24,25,26,27,28,29,30},1)&lt;&gt;"")*ISERROR(FIND(MID(B2032,{1,2,3,4,5,6,7,8,9,10,11,12,13,14,15,16,17,18,19,20,21,22,23,24,25,26,27,28,29,30},1),"ABCDEFGHIJKLMNOPQRSTUVWXYZ0123456789-_")))=0,ISERROR(VALUE(B2032)))),"Недопустимый код: только латинские буквы A-Z в верхнем регистре, цифры, - и _; начало с буквы, до 30 символов (например MILK-001)",IF(SUMPRODUCT(--EXACT('Номенклатура'!$A$6:$A$205,B2032))=0,"Код не найден в номенклатуре",IF(SUMPRODUCT(--EXACT('Номенклатура'!$A$6:$A$205,B2032))&gt;1,"Код повторяется в номенклатуре",IF(ISNA(MATCH(C2032,{"Приход","Расход","Списание","Корректировка остатка"},0)),"Выберите тип операции",IF(NOT(ISNUMBER(D2032)),"Укажите количество",IF(D2032=0,"Количество не может быть 0",IF(AND(C2032&lt;&gt;"Корректировка остатка",D2032&lt;0),"Для этого типа количество положительное",IF(NOT(ISNUMBER('Номенклатура'!$C$2)),"Укажите дату начала учёта",IF(A2032&lt;INT('Номенклатура'!$C$2),"Раньше даты начала учёта: НЕ учтено",IF(AND(C2032="Корректировка остатка",TRIM(G2032)=""),"Учтено: добавьте пояснение","ОК")))))))))))))</f>
        <v/>
      </c>
    </row>
    <row r="2033" spans="1:9" x14ac:dyDescent="0.25">
      <c r="A2033" s="16"/>
      <c r="B2033" s="13"/>
      <c r="C2033" s="13"/>
      <c r="D2033" s="14"/>
      <c r="E2033" s="17" t="str">
        <f>IF(OR(B2033="",SUMPRODUCT(--EXACT('Номенклатура'!$A$6:$A$205,B2033))&lt;&gt;1),"",INDEX('Номенклатура'!$D$6:$D$205,SUMPRODUCT(EXACT('Номенклатура'!$A$6:$A$205,B2033)*(ROW('Номенклатура'!$A$6:$A$205)-5)))&amp;"")</f>
        <v/>
      </c>
      <c r="F2033" s="18" t="str">
        <f>IF(OR(I2033="ОК",I2033="Учтено: добавьте пояснение"),IF(C2033="Приход",D2033,IF(C2033="Корректировка остатка",D2033,-D2033)),"")</f>
        <v/>
      </c>
      <c r="G2033" s="13"/>
      <c r="H2033" s="15" t="str">
        <f>IF(OR(B2033="",SUMPRODUCT(--EXACT('Номенклатура'!$A$6:$A$205,B2033))&lt;&gt;1),"",INDEX('Номенклатура'!$B$6:$B$205,SUMPRODUCT(EXACT('Номенклатура'!$A$6:$A$205,B2033)*(ROW('Номенклатура'!$A$6:$A$205)-5)))&amp;"")</f>
        <v/>
      </c>
      <c r="I2033" s="15" t="str">
        <f>IF(COUNTA(A2033:D2033,G2033)=0,"",IF(NOT(ISNUMBER(A2033)),"Укажите дату",IF(B2033="","Укажите код",IF(NOT(AND(ISTEXT(B2033),LEN(B2033)&gt;0,LEN(B2033)&lt;=30,ISNUMBER(FIND(LEFT(B2033,1),"ABCDEFGHIJKLMNOPQRSTUVWXYZ")),SUMPRODUCT((MID(B2033,{1,2,3,4,5,6,7,8,9,10,11,12,13,14,15,16,17,18,19,20,21,22,23,24,25,26,27,28,29,30},1)&lt;&gt;"")*ISERROR(FIND(MID(B2033,{1,2,3,4,5,6,7,8,9,10,11,12,13,14,15,16,17,18,19,20,21,22,23,24,25,26,27,28,29,30},1),"ABCDEFGHIJKLMNOPQRSTUVWXYZ0123456789-_")))=0,ISERROR(VALUE(B2033)))),"Недопустимый код: только латинские буквы A-Z в верхнем регистре, цифры, - и _; начало с буквы, до 30 символов (например MILK-001)",IF(SUMPRODUCT(--EXACT('Номенклатура'!$A$6:$A$205,B2033))=0,"Код не найден в номенклатуре",IF(SUMPRODUCT(--EXACT('Номенклатура'!$A$6:$A$205,B2033))&gt;1,"Код повторяется в номенклатуре",IF(ISNA(MATCH(C2033,{"Приход","Расход","Списание","Корректировка остатка"},0)),"Выберите тип операции",IF(NOT(ISNUMBER(D2033)),"Укажите количество",IF(D2033=0,"Количество не может быть 0",IF(AND(C2033&lt;&gt;"Корректировка остатка",D2033&lt;0),"Для этого типа количество положительное",IF(NOT(ISNUMBER('Номенклатура'!$C$2)),"Укажите дату начала учёта",IF(A2033&lt;INT('Номенклатура'!$C$2),"Раньше даты начала учёта: НЕ учтено",IF(AND(C2033="Корректировка остатка",TRIM(G2033)=""),"Учтено: добавьте пояснение","ОК")))))))))))))</f>
        <v/>
      </c>
    </row>
    <row r="2034" spans="1:9" x14ac:dyDescent="0.25">
      <c r="A2034" s="16"/>
      <c r="B2034" s="13"/>
      <c r="C2034" s="13"/>
      <c r="D2034" s="14"/>
      <c r="E2034" s="17" t="str">
        <f>IF(OR(B2034="",SUMPRODUCT(--EXACT('Номенклатура'!$A$6:$A$205,B2034))&lt;&gt;1),"",INDEX('Номенклатура'!$D$6:$D$205,SUMPRODUCT(EXACT('Номенклатура'!$A$6:$A$205,B2034)*(ROW('Номенклатура'!$A$6:$A$205)-5)))&amp;"")</f>
        <v/>
      </c>
      <c r="F2034" s="18" t="str">
        <f>IF(OR(I2034="ОК",I2034="Учтено: добавьте пояснение"),IF(C2034="Приход",D2034,IF(C2034="Корректировка остатка",D2034,-D2034)),"")</f>
        <v/>
      </c>
      <c r="G2034" s="13"/>
      <c r="H2034" s="15" t="str">
        <f>IF(OR(B2034="",SUMPRODUCT(--EXACT('Номенклатура'!$A$6:$A$205,B2034))&lt;&gt;1),"",INDEX('Номенклатура'!$B$6:$B$205,SUMPRODUCT(EXACT('Номенклатура'!$A$6:$A$205,B2034)*(ROW('Номенклатура'!$A$6:$A$205)-5)))&amp;"")</f>
        <v/>
      </c>
      <c r="I2034" s="15" t="str">
        <f>IF(COUNTA(A2034:D2034,G2034)=0,"",IF(NOT(ISNUMBER(A2034)),"Укажите дату",IF(B2034="","Укажите код",IF(NOT(AND(ISTEXT(B2034),LEN(B2034)&gt;0,LEN(B2034)&lt;=30,ISNUMBER(FIND(LEFT(B2034,1),"ABCDEFGHIJKLMNOPQRSTUVWXYZ")),SUMPRODUCT((MID(B2034,{1,2,3,4,5,6,7,8,9,10,11,12,13,14,15,16,17,18,19,20,21,22,23,24,25,26,27,28,29,30},1)&lt;&gt;"")*ISERROR(FIND(MID(B2034,{1,2,3,4,5,6,7,8,9,10,11,12,13,14,15,16,17,18,19,20,21,22,23,24,25,26,27,28,29,30},1),"ABCDEFGHIJKLMNOPQRSTUVWXYZ0123456789-_")))=0,ISERROR(VALUE(B2034)))),"Недопустимый код: только латинские буквы A-Z в верхнем регистре, цифры, - и _; начало с буквы, до 30 символов (например MILK-001)",IF(SUMPRODUCT(--EXACT('Номенклатура'!$A$6:$A$205,B2034))=0,"Код не найден в номенклатуре",IF(SUMPRODUCT(--EXACT('Номенклатура'!$A$6:$A$205,B2034))&gt;1,"Код повторяется в номенклатуре",IF(ISNA(MATCH(C2034,{"Приход","Расход","Списание","Корректировка остатка"},0)),"Выберите тип операции",IF(NOT(ISNUMBER(D2034)),"Укажите количество",IF(D2034=0,"Количество не может быть 0",IF(AND(C2034&lt;&gt;"Корректировка остатка",D2034&lt;0),"Для этого типа количество положительное",IF(NOT(ISNUMBER('Номенклатура'!$C$2)),"Укажите дату начала учёта",IF(A2034&lt;INT('Номенклатура'!$C$2),"Раньше даты начала учёта: НЕ учтено",IF(AND(C2034="Корректировка остатка",TRIM(G2034)=""),"Учтено: добавьте пояснение","ОК")))))))))))))</f>
        <v/>
      </c>
    </row>
    <row r="2035" spans="1:9" x14ac:dyDescent="0.25">
      <c r="A2035" s="16"/>
      <c r="B2035" s="13"/>
      <c r="C2035" s="13"/>
      <c r="D2035" s="14"/>
      <c r="E2035" s="17" t="str">
        <f>IF(OR(B2035="",SUMPRODUCT(--EXACT('Номенклатура'!$A$6:$A$205,B2035))&lt;&gt;1),"",INDEX('Номенклатура'!$D$6:$D$205,SUMPRODUCT(EXACT('Номенклатура'!$A$6:$A$205,B2035)*(ROW('Номенклатура'!$A$6:$A$205)-5)))&amp;"")</f>
        <v/>
      </c>
      <c r="F2035" s="18" t="str">
        <f>IF(OR(I2035="ОК",I2035="Учтено: добавьте пояснение"),IF(C2035="Приход",D2035,IF(C2035="Корректировка остатка",D2035,-D2035)),"")</f>
        <v/>
      </c>
      <c r="G2035" s="13"/>
      <c r="H2035" s="15" t="str">
        <f>IF(OR(B2035="",SUMPRODUCT(--EXACT('Номенклатура'!$A$6:$A$205,B2035))&lt;&gt;1),"",INDEX('Номенклатура'!$B$6:$B$205,SUMPRODUCT(EXACT('Номенклатура'!$A$6:$A$205,B2035)*(ROW('Номенклатура'!$A$6:$A$205)-5)))&amp;"")</f>
        <v/>
      </c>
      <c r="I2035" s="15" t="str">
        <f>IF(COUNTA(A2035:D2035,G2035)=0,"",IF(NOT(ISNUMBER(A2035)),"Укажите дату",IF(B2035="","Укажите код",IF(NOT(AND(ISTEXT(B2035),LEN(B2035)&gt;0,LEN(B2035)&lt;=30,ISNUMBER(FIND(LEFT(B2035,1),"ABCDEFGHIJKLMNOPQRSTUVWXYZ")),SUMPRODUCT((MID(B2035,{1,2,3,4,5,6,7,8,9,10,11,12,13,14,15,16,17,18,19,20,21,22,23,24,25,26,27,28,29,30},1)&lt;&gt;"")*ISERROR(FIND(MID(B2035,{1,2,3,4,5,6,7,8,9,10,11,12,13,14,15,16,17,18,19,20,21,22,23,24,25,26,27,28,29,30},1),"ABCDEFGHIJKLMNOPQRSTUVWXYZ0123456789-_")))=0,ISERROR(VALUE(B2035)))),"Недопустимый код: только латинские буквы A-Z в верхнем регистре, цифры, - и _; начало с буквы, до 30 символов (например MILK-001)",IF(SUMPRODUCT(--EXACT('Номенклатура'!$A$6:$A$205,B2035))=0,"Код не найден в номенклатуре",IF(SUMPRODUCT(--EXACT('Номенклатура'!$A$6:$A$205,B2035))&gt;1,"Код повторяется в номенклатуре",IF(ISNA(MATCH(C2035,{"Приход","Расход","Списание","Корректировка остатка"},0)),"Выберите тип операции",IF(NOT(ISNUMBER(D2035)),"Укажите количество",IF(D2035=0,"Количество не может быть 0",IF(AND(C2035&lt;&gt;"Корректировка остатка",D2035&lt;0),"Для этого типа количество положительное",IF(NOT(ISNUMBER('Номенклатура'!$C$2)),"Укажите дату начала учёта",IF(A2035&lt;INT('Номенклатура'!$C$2),"Раньше даты начала учёта: НЕ учтено",IF(AND(C2035="Корректировка остатка",TRIM(G2035)=""),"Учтено: добавьте пояснение","ОК")))))))))))))</f>
        <v/>
      </c>
    </row>
    <row r="2036" spans="1:9" x14ac:dyDescent="0.25">
      <c r="A2036" s="16"/>
      <c r="B2036" s="13"/>
      <c r="C2036" s="13"/>
      <c r="D2036" s="14"/>
      <c r="E2036" s="17" t="str">
        <f>IF(OR(B2036="",SUMPRODUCT(--EXACT('Номенклатура'!$A$6:$A$205,B2036))&lt;&gt;1),"",INDEX('Номенклатура'!$D$6:$D$205,SUMPRODUCT(EXACT('Номенклатура'!$A$6:$A$205,B2036)*(ROW('Номенклатура'!$A$6:$A$205)-5)))&amp;"")</f>
        <v/>
      </c>
      <c r="F2036" s="18" t="str">
        <f>IF(OR(I2036="ОК",I2036="Учтено: добавьте пояснение"),IF(C2036="Приход",D2036,IF(C2036="Корректировка остатка",D2036,-D2036)),"")</f>
        <v/>
      </c>
      <c r="G2036" s="13"/>
      <c r="H2036" s="15" t="str">
        <f>IF(OR(B2036="",SUMPRODUCT(--EXACT('Номенклатура'!$A$6:$A$205,B2036))&lt;&gt;1),"",INDEX('Номенклатура'!$B$6:$B$205,SUMPRODUCT(EXACT('Номенклатура'!$A$6:$A$205,B2036)*(ROW('Номенклатура'!$A$6:$A$205)-5)))&amp;"")</f>
        <v/>
      </c>
      <c r="I2036" s="15" t="str">
        <f>IF(COUNTA(A2036:D2036,G2036)=0,"",IF(NOT(ISNUMBER(A2036)),"Укажите дату",IF(B2036="","Укажите код",IF(NOT(AND(ISTEXT(B2036),LEN(B2036)&gt;0,LEN(B2036)&lt;=30,ISNUMBER(FIND(LEFT(B2036,1),"ABCDEFGHIJKLMNOPQRSTUVWXYZ")),SUMPRODUCT((MID(B2036,{1,2,3,4,5,6,7,8,9,10,11,12,13,14,15,16,17,18,19,20,21,22,23,24,25,26,27,28,29,30},1)&lt;&gt;"")*ISERROR(FIND(MID(B2036,{1,2,3,4,5,6,7,8,9,10,11,12,13,14,15,16,17,18,19,20,21,22,23,24,25,26,27,28,29,30},1),"ABCDEFGHIJKLMNOPQRSTUVWXYZ0123456789-_")))=0,ISERROR(VALUE(B2036)))),"Недопустимый код: только латинские буквы A-Z в верхнем регистре, цифры, - и _; начало с буквы, до 30 символов (например MILK-001)",IF(SUMPRODUCT(--EXACT('Номенклатура'!$A$6:$A$205,B2036))=0,"Код не найден в номенклатуре",IF(SUMPRODUCT(--EXACT('Номенклатура'!$A$6:$A$205,B2036))&gt;1,"Код повторяется в номенклатуре",IF(ISNA(MATCH(C2036,{"Приход","Расход","Списание","Корректировка остатка"},0)),"Выберите тип операции",IF(NOT(ISNUMBER(D2036)),"Укажите количество",IF(D2036=0,"Количество не может быть 0",IF(AND(C2036&lt;&gt;"Корректировка остатка",D2036&lt;0),"Для этого типа количество положительное",IF(NOT(ISNUMBER('Номенклатура'!$C$2)),"Укажите дату начала учёта",IF(A2036&lt;INT('Номенклатура'!$C$2),"Раньше даты начала учёта: НЕ учтено",IF(AND(C2036="Корректировка остатка",TRIM(G2036)=""),"Учтено: добавьте пояснение","ОК")))))))))))))</f>
        <v/>
      </c>
    </row>
    <row r="2037" spans="1:9" x14ac:dyDescent="0.25">
      <c r="A2037" s="16"/>
      <c r="B2037" s="13"/>
      <c r="C2037" s="13"/>
      <c r="D2037" s="14"/>
      <c r="E2037" s="17" t="str">
        <f>IF(OR(B2037="",SUMPRODUCT(--EXACT('Номенклатура'!$A$6:$A$205,B2037))&lt;&gt;1),"",INDEX('Номенклатура'!$D$6:$D$205,SUMPRODUCT(EXACT('Номенклатура'!$A$6:$A$205,B2037)*(ROW('Номенклатура'!$A$6:$A$205)-5)))&amp;"")</f>
        <v/>
      </c>
      <c r="F2037" s="18" t="str">
        <f>IF(OR(I2037="ОК",I2037="Учтено: добавьте пояснение"),IF(C2037="Приход",D2037,IF(C2037="Корректировка остатка",D2037,-D2037)),"")</f>
        <v/>
      </c>
      <c r="G2037" s="13"/>
      <c r="H2037" s="15" t="str">
        <f>IF(OR(B2037="",SUMPRODUCT(--EXACT('Номенклатура'!$A$6:$A$205,B2037))&lt;&gt;1),"",INDEX('Номенклатура'!$B$6:$B$205,SUMPRODUCT(EXACT('Номенклатура'!$A$6:$A$205,B2037)*(ROW('Номенклатура'!$A$6:$A$205)-5)))&amp;"")</f>
        <v/>
      </c>
      <c r="I2037" s="15" t="str">
        <f>IF(COUNTA(A2037:D2037,G2037)=0,"",IF(NOT(ISNUMBER(A2037)),"Укажите дату",IF(B2037="","Укажите код",IF(NOT(AND(ISTEXT(B2037),LEN(B2037)&gt;0,LEN(B2037)&lt;=30,ISNUMBER(FIND(LEFT(B2037,1),"ABCDEFGHIJKLMNOPQRSTUVWXYZ")),SUMPRODUCT((MID(B2037,{1,2,3,4,5,6,7,8,9,10,11,12,13,14,15,16,17,18,19,20,21,22,23,24,25,26,27,28,29,30},1)&lt;&gt;"")*ISERROR(FIND(MID(B2037,{1,2,3,4,5,6,7,8,9,10,11,12,13,14,15,16,17,18,19,20,21,22,23,24,25,26,27,28,29,30},1),"ABCDEFGHIJKLMNOPQRSTUVWXYZ0123456789-_")))=0,ISERROR(VALUE(B2037)))),"Недопустимый код: только латинские буквы A-Z в верхнем регистре, цифры, - и _; начало с буквы, до 30 символов (например MILK-001)",IF(SUMPRODUCT(--EXACT('Номенклатура'!$A$6:$A$205,B2037))=0,"Код не найден в номенклатуре",IF(SUMPRODUCT(--EXACT('Номенклатура'!$A$6:$A$205,B2037))&gt;1,"Код повторяется в номенклатуре",IF(ISNA(MATCH(C2037,{"Приход","Расход","Списание","Корректировка остатка"},0)),"Выберите тип операции",IF(NOT(ISNUMBER(D2037)),"Укажите количество",IF(D2037=0,"Количество не может быть 0",IF(AND(C2037&lt;&gt;"Корректировка остатка",D2037&lt;0),"Для этого типа количество положительное",IF(NOT(ISNUMBER('Номенклатура'!$C$2)),"Укажите дату начала учёта",IF(A2037&lt;INT('Номенклатура'!$C$2),"Раньше даты начала учёта: НЕ учтено",IF(AND(C2037="Корректировка остатка",TRIM(G2037)=""),"Учтено: добавьте пояснение","ОК")))))))))))))</f>
        <v/>
      </c>
    </row>
    <row r="2038" spans="1:9" x14ac:dyDescent="0.25">
      <c r="A2038" s="16"/>
      <c r="B2038" s="13"/>
      <c r="C2038" s="13"/>
      <c r="D2038" s="14"/>
      <c r="E2038" s="17" t="str">
        <f>IF(OR(B2038="",SUMPRODUCT(--EXACT('Номенклатура'!$A$6:$A$205,B2038))&lt;&gt;1),"",INDEX('Номенклатура'!$D$6:$D$205,SUMPRODUCT(EXACT('Номенклатура'!$A$6:$A$205,B2038)*(ROW('Номенклатура'!$A$6:$A$205)-5)))&amp;"")</f>
        <v/>
      </c>
      <c r="F2038" s="18" t="str">
        <f>IF(OR(I2038="ОК",I2038="Учтено: добавьте пояснение"),IF(C2038="Приход",D2038,IF(C2038="Корректировка остатка",D2038,-D2038)),"")</f>
        <v/>
      </c>
      <c r="G2038" s="13"/>
      <c r="H2038" s="15" t="str">
        <f>IF(OR(B2038="",SUMPRODUCT(--EXACT('Номенклатура'!$A$6:$A$205,B2038))&lt;&gt;1),"",INDEX('Номенклатура'!$B$6:$B$205,SUMPRODUCT(EXACT('Номенклатура'!$A$6:$A$205,B2038)*(ROW('Номенклатура'!$A$6:$A$205)-5)))&amp;"")</f>
        <v/>
      </c>
      <c r="I2038" s="15" t="str">
        <f>IF(COUNTA(A2038:D2038,G2038)=0,"",IF(NOT(ISNUMBER(A2038)),"Укажите дату",IF(B2038="","Укажите код",IF(NOT(AND(ISTEXT(B2038),LEN(B2038)&gt;0,LEN(B2038)&lt;=30,ISNUMBER(FIND(LEFT(B2038,1),"ABCDEFGHIJKLMNOPQRSTUVWXYZ")),SUMPRODUCT((MID(B2038,{1,2,3,4,5,6,7,8,9,10,11,12,13,14,15,16,17,18,19,20,21,22,23,24,25,26,27,28,29,30},1)&lt;&gt;"")*ISERROR(FIND(MID(B2038,{1,2,3,4,5,6,7,8,9,10,11,12,13,14,15,16,17,18,19,20,21,22,23,24,25,26,27,28,29,30},1),"ABCDEFGHIJKLMNOPQRSTUVWXYZ0123456789-_")))=0,ISERROR(VALUE(B2038)))),"Недопустимый код: только латинские буквы A-Z в верхнем регистре, цифры, - и _; начало с буквы, до 30 символов (например MILK-001)",IF(SUMPRODUCT(--EXACT('Номенклатура'!$A$6:$A$205,B2038))=0,"Код не найден в номенклатуре",IF(SUMPRODUCT(--EXACT('Номенклатура'!$A$6:$A$205,B2038))&gt;1,"Код повторяется в номенклатуре",IF(ISNA(MATCH(C2038,{"Приход","Расход","Списание","Корректировка остатка"},0)),"Выберите тип операции",IF(NOT(ISNUMBER(D2038)),"Укажите количество",IF(D2038=0,"Количество не может быть 0",IF(AND(C2038&lt;&gt;"Корректировка остатка",D2038&lt;0),"Для этого типа количество положительное",IF(NOT(ISNUMBER('Номенклатура'!$C$2)),"Укажите дату начала учёта",IF(A2038&lt;INT('Номенклатура'!$C$2),"Раньше даты начала учёта: НЕ учтено",IF(AND(C2038="Корректировка остатка",TRIM(G2038)=""),"Учтено: добавьте пояснение","ОК")))))))))))))</f>
        <v/>
      </c>
    </row>
    <row r="2039" spans="1:9" x14ac:dyDescent="0.25">
      <c r="A2039" s="16"/>
      <c r="B2039" s="13"/>
      <c r="C2039" s="13"/>
      <c r="D2039" s="14"/>
      <c r="E2039" s="17" t="str">
        <f>IF(OR(B2039="",SUMPRODUCT(--EXACT('Номенклатура'!$A$6:$A$205,B2039))&lt;&gt;1),"",INDEX('Номенклатура'!$D$6:$D$205,SUMPRODUCT(EXACT('Номенклатура'!$A$6:$A$205,B2039)*(ROW('Номенклатура'!$A$6:$A$205)-5)))&amp;"")</f>
        <v/>
      </c>
      <c r="F2039" s="18" t="str">
        <f>IF(OR(I2039="ОК",I2039="Учтено: добавьте пояснение"),IF(C2039="Приход",D2039,IF(C2039="Корректировка остатка",D2039,-D2039)),"")</f>
        <v/>
      </c>
      <c r="G2039" s="13"/>
      <c r="H2039" s="15" t="str">
        <f>IF(OR(B2039="",SUMPRODUCT(--EXACT('Номенклатура'!$A$6:$A$205,B2039))&lt;&gt;1),"",INDEX('Номенклатура'!$B$6:$B$205,SUMPRODUCT(EXACT('Номенклатура'!$A$6:$A$205,B2039)*(ROW('Номенклатура'!$A$6:$A$205)-5)))&amp;"")</f>
        <v/>
      </c>
      <c r="I2039" s="15" t="str">
        <f>IF(COUNTA(A2039:D2039,G2039)=0,"",IF(NOT(ISNUMBER(A2039)),"Укажите дату",IF(B2039="","Укажите код",IF(NOT(AND(ISTEXT(B2039),LEN(B2039)&gt;0,LEN(B2039)&lt;=30,ISNUMBER(FIND(LEFT(B2039,1),"ABCDEFGHIJKLMNOPQRSTUVWXYZ")),SUMPRODUCT((MID(B2039,{1,2,3,4,5,6,7,8,9,10,11,12,13,14,15,16,17,18,19,20,21,22,23,24,25,26,27,28,29,30},1)&lt;&gt;"")*ISERROR(FIND(MID(B2039,{1,2,3,4,5,6,7,8,9,10,11,12,13,14,15,16,17,18,19,20,21,22,23,24,25,26,27,28,29,30},1),"ABCDEFGHIJKLMNOPQRSTUVWXYZ0123456789-_")))=0,ISERROR(VALUE(B2039)))),"Недопустимый код: только латинские буквы A-Z в верхнем регистре, цифры, - и _; начало с буквы, до 30 символов (например MILK-001)",IF(SUMPRODUCT(--EXACT('Номенклатура'!$A$6:$A$205,B2039))=0,"Код не найден в номенклатуре",IF(SUMPRODUCT(--EXACT('Номенклатура'!$A$6:$A$205,B2039))&gt;1,"Код повторяется в номенклатуре",IF(ISNA(MATCH(C2039,{"Приход","Расход","Списание","Корректировка остатка"},0)),"Выберите тип операции",IF(NOT(ISNUMBER(D2039)),"Укажите количество",IF(D2039=0,"Количество не может быть 0",IF(AND(C2039&lt;&gt;"Корректировка остатка",D2039&lt;0),"Для этого типа количество положительное",IF(NOT(ISNUMBER('Номенклатура'!$C$2)),"Укажите дату начала учёта",IF(A2039&lt;INT('Номенклатура'!$C$2),"Раньше даты начала учёта: НЕ учтено",IF(AND(C2039="Корректировка остатка",TRIM(G2039)=""),"Учтено: добавьте пояснение","ОК")))))))))))))</f>
        <v/>
      </c>
    </row>
    <row r="2040" spans="1:9" x14ac:dyDescent="0.25">
      <c r="A2040" s="16"/>
      <c r="B2040" s="13"/>
      <c r="C2040" s="13"/>
      <c r="D2040" s="14"/>
      <c r="E2040" s="17" t="str">
        <f>IF(OR(B2040="",SUMPRODUCT(--EXACT('Номенклатура'!$A$6:$A$205,B2040))&lt;&gt;1),"",INDEX('Номенклатура'!$D$6:$D$205,SUMPRODUCT(EXACT('Номенклатура'!$A$6:$A$205,B2040)*(ROW('Номенклатура'!$A$6:$A$205)-5)))&amp;"")</f>
        <v/>
      </c>
      <c r="F2040" s="18" t="str">
        <f>IF(OR(I2040="ОК",I2040="Учтено: добавьте пояснение"),IF(C2040="Приход",D2040,IF(C2040="Корректировка остатка",D2040,-D2040)),"")</f>
        <v/>
      </c>
      <c r="G2040" s="13"/>
      <c r="H2040" s="15" t="str">
        <f>IF(OR(B2040="",SUMPRODUCT(--EXACT('Номенклатура'!$A$6:$A$205,B2040))&lt;&gt;1),"",INDEX('Номенклатура'!$B$6:$B$205,SUMPRODUCT(EXACT('Номенклатура'!$A$6:$A$205,B2040)*(ROW('Номенклатура'!$A$6:$A$205)-5)))&amp;"")</f>
        <v/>
      </c>
      <c r="I2040" s="15" t="str">
        <f>IF(COUNTA(A2040:D2040,G2040)=0,"",IF(NOT(ISNUMBER(A2040)),"Укажите дату",IF(B2040="","Укажите код",IF(NOT(AND(ISTEXT(B2040),LEN(B2040)&gt;0,LEN(B2040)&lt;=30,ISNUMBER(FIND(LEFT(B2040,1),"ABCDEFGHIJKLMNOPQRSTUVWXYZ")),SUMPRODUCT((MID(B2040,{1,2,3,4,5,6,7,8,9,10,11,12,13,14,15,16,17,18,19,20,21,22,23,24,25,26,27,28,29,30},1)&lt;&gt;"")*ISERROR(FIND(MID(B2040,{1,2,3,4,5,6,7,8,9,10,11,12,13,14,15,16,17,18,19,20,21,22,23,24,25,26,27,28,29,30},1),"ABCDEFGHIJKLMNOPQRSTUVWXYZ0123456789-_")))=0,ISERROR(VALUE(B2040)))),"Недопустимый код: только латинские буквы A-Z в верхнем регистре, цифры, - и _; начало с буквы, до 30 символов (например MILK-001)",IF(SUMPRODUCT(--EXACT('Номенклатура'!$A$6:$A$205,B2040))=0,"Код не найден в номенклатуре",IF(SUMPRODUCT(--EXACT('Номенклатура'!$A$6:$A$205,B2040))&gt;1,"Код повторяется в номенклатуре",IF(ISNA(MATCH(C2040,{"Приход","Расход","Списание","Корректировка остатка"},0)),"Выберите тип операции",IF(NOT(ISNUMBER(D2040)),"Укажите количество",IF(D2040=0,"Количество не может быть 0",IF(AND(C2040&lt;&gt;"Корректировка остатка",D2040&lt;0),"Для этого типа количество положительное",IF(NOT(ISNUMBER('Номенклатура'!$C$2)),"Укажите дату начала учёта",IF(A2040&lt;INT('Номенклатура'!$C$2),"Раньше даты начала учёта: НЕ учтено",IF(AND(C2040="Корректировка остатка",TRIM(G2040)=""),"Учтено: добавьте пояснение","ОК")))))))))))))</f>
        <v/>
      </c>
    </row>
    <row r="2041" spans="1:9" x14ac:dyDescent="0.25">
      <c r="A2041" s="16"/>
      <c r="B2041" s="13"/>
      <c r="C2041" s="13"/>
      <c r="D2041" s="14"/>
      <c r="E2041" s="17" t="str">
        <f>IF(OR(B2041="",SUMPRODUCT(--EXACT('Номенклатура'!$A$6:$A$205,B2041))&lt;&gt;1),"",INDEX('Номенклатура'!$D$6:$D$205,SUMPRODUCT(EXACT('Номенклатура'!$A$6:$A$205,B2041)*(ROW('Номенклатура'!$A$6:$A$205)-5)))&amp;"")</f>
        <v/>
      </c>
      <c r="F2041" s="18" t="str">
        <f>IF(OR(I2041="ОК",I2041="Учтено: добавьте пояснение"),IF(C2041="Приход",D2041,IF(C2041="Корректировка остатка",D2041,-D2041)),"")</f>
        <v/>
      </c>
      <c r="G2041" s="13"/>
      <c r="H2041" s="15" t="str">
        <f>IF(OR(B2041="",SUMPRODUCT(--EXACT('Номенклатура'!$A$6:$A$205,B2041))&lt;&gt;1),"",INDEX('Номенклатура'!$B$6:$B$205,SUMPRODUCT(EXACT('Номенклатура'!$A$6:$A$205,B2041)*(ROW('Номенклатура'!$A$6:$A$205)-5)))&amp;"")</f>
        <v/>
      </c>
      <c r="I2041" s="15" t="str">
        <f>IF(COUNTA(A2041:D2041,G2041)=0,"",IF(NOT(ISNUMBER(A2041)),"Укажите дату",IF(B2041="","Укажите код",IF(NOT(AND(ISTEXT(B2041),LEN(B2041)&gt;0,LEN(B2041)&lt;=30,ISNUMBER(FIND(LEFT(B2041,1),"ABCDEFGHIJKLMNOPQRSTUVWXYZ")),SUMPRODUCT((MID(B2041,{1,2,3,4,5,6,7,8,9,10,11,12,13,14,15,16,17,18,19,20,21,22,23,24,25,26,27,28,29,30},1)&lt;&gt;"")*ISERROR(FIND(MID(B2041,{1,2,3,4,5,6,7,8,9,10,11,12,13,14,15,16,17,18,19,20,21,22,23,24,25,26,27,28,29,30},1),"ABCDEFGHIJKLMNOPQRSTUVWXYZ0123456789-_")))=0,ISERROR(VALUE(B2041)))),"Недопустимый код: только латинские буквы A-Z в верхнем регистре, цифры, - и _; начало с буквы, до 30 символов (например MILK-001)",IF(SUMPRODUCT(--EXACT('Номенклатура'!$A$6:$A$205,B2041))=0,"Код не найден в номенклатуре",IF(SUMPRODUCT(--EXACT('Номенклатура'!$A$6:$A$205,B2041))&gt;1,"Код повторяется в номенклатуре",IF(ISNA(MATCH(C2041,{"Приход","Расход","Списание","Корректировка остатка"},0)),"Выберите тип операции",IF(NOT(ISNUMBER(D2041)),"Укажите количество",IF(D2041=0,"Количество не может быть 0",IF(AND(C2041&lt;&gt;"Корректировка остатка",D2041&lt;0),"Для этого типа количество положительное",IF(NOT(ISNUMBER('Номенклатура'!$C$2)),"Укажите дату начала учёта",IF(A2041&lt;INT('Номенклатура'!$C$2),"Раньше даты начала учёта: НЕ учтено",IF(AND(C2041="Корректировка остатка",TRIM(G2041)=""),"Учтено: добавьте пояснение","ОК")))))))))))))</f>
        <v/>
      </c>
    </row>
    <row r="2042" spans="1:9" x14ac:dyDescent="0.25">
      <c r="A2042" s="16"/>
      <c r="B2042" s="13"/>
      <c r="C2042" s="13"/>
      <c r="D2042" s="14"/>
      <c r="E2042" s="17" t="str">
        <f>IF(OR(B2042="",SUMPRODUCT(--EXACT('Номенклатура'!$A$6:$A$205,B2042))&lt;&gt;1),"",INDEX('Номенклатура'!$D$6:$D$205,SUMPRODUCT(EXACT('Номенклатура'!$A$6:$A$205,B2042)*(ROW('Номенклатура'!$A$6:$A$205)-5)))&amp;"")</f>
        <v/>
      </c>
      <c r="F2042" s="18" t="str">
        <f>IF(OR(I2042="ОК",I2042="Учтено: добавьте пояснение"),IF(C2042="Приход",D2042,IF(C2042="Корректировка остатка",D2042,-D2042)),"")</f>
        <v/>
      </c>
      <c r="G2042" s="13"/>
      <c r="H2042" s="15" t="str">
        <f>IF(OR(B2042="",SUMPRODUCT(--EXACT('Номенклатура'!$A$6:$A$205,B2042))&lt;&gt;1),"",INDEX('Номенклатура'!$B$6:$B$205,SUMPRODUCT(EXACT('Номенклатура'!$A$6:$A$205,B2042)*(ROW('Номенклатура'!$A$6:$A$205)-5)))&amp;"")</f>
        <v/>
      </c>
      <c r="I2042" s="15" t="str">
        <f>IF(COUNTA(A2042:D2042,G2042)=0,"",IF(NOT(ISNUMBER(A2042)),"Укажите дату",IF(B2042="","Укажите код",IF(NOT(AND(ISTEXT(B2042),LEN(B2042)&gt;0,LEN(B2042)&lt;=30,ISNUMBER(FIND(LEFT(B2042,1),"ABCDEFGHIJKLMNOPQRSTUVWXYZ")),SUMPRODUCT((MID(B2042,{1,2,3,4,5,6,7,8,9,10,11,12,13,14,15,16,17,18,19,20,21,22,23,24,25,26,27,28,29,30},1)&lt;&gt;"")*ISERROR(FIND(MID(B2042,{1,2,3,4,5,6,7,8,9,10,11,12,13,14,15,16,17,18,19,20,21,22,23,24,25,26,27,28,29,30},1),"ABCDEFGHIJKLMNOPQRSTUVWXYZ0123456789-_")))=0,ISERROR(VALUE(B2042)))),"Недопустимый код: только латинские буквы A-Z в верхнем регистре, цифры, - и _; начало с буквы, до 30 символов (например MILK-001)",IF(SUMPRODUCT(--EXACT('Номенклатура'!$A$6:$A$205,B2042))=0,"Код не найден в номенклатуре",IF(SUMPRODUCT(--EXACT('Номенклатура'!$A$6:$A$205,B2042))&gt;1,"Код повторяется в номенклатуре",IF(ISNA(MATCH(C2042,{"Приход","Расход","Списание","Корректировка остатка"},0)),"Выберите тип операции",IF(NOT(ISNUMBER(D2042)),"Укажите количество",IF(D2042=0,"Количество не может быть 0",IF(AND(C2042&lt;&gt;"Корректировка остатка",D2042&lt;0),"Для этого типа количество положительное",IF(NOT(ISNUMBER('Номенклатура'!$C$2)),"Укажите дату начала учёта",IF(A2042&lt;INT('Номенклатура'!$C$2),"Раньше даты начала учёта: НЕ учтено",IF(AND(C2042="Корректировка остатка",TRIM(G2042)=""),"Учтено: добавьте пояснение","ОК")))))))))))))</f>
        <v/>
      </c>
    </row>
    <row r="2043" spans="1:9" x14ac:dyDescent="0.25">
      <c r="A2043" s="16"/>
      <c r="B2043" s="13"/>
      <c r="C2043" s="13"/>
      <c r="D2043" s="14"/>
      <c r="E2043" s="17" t="str">
        <f>IF(OR(B2043="",SUMPRODUCT(--EXACT('Номенклатура'!$A$6:$A$205,B2043))&lt;&gt;1),"",INDEX('Номенклатура'!$D$6:$D$205,SUMPRODUCT(EXACT('Номенклатура'!$A$6:$A$205,B2043)*(ROW('Номенклатура'!$A$6:$A$205)-5)))&amp;"")</f>
        <v/>
      </c>
      <c r="F2043" s="18" t="str">
        <f>IF(OR(I2043="ОК",I2043="Учтено: добавьте пояснение"),IF(C2043="Приход",D2043,IF(C2043="Корректировка остатка",D2043,-D2043)),"")</f>
        <v/>
      </c>
      <c r="G2043" s="13"/>
      <c r="H2043" s="15" t="str">
        <f>IF(OR(B2043="",SUMPRODUCT(--EXACT('Номенклатура'!$A$6:$A$205,B2043))&lt;&gt;1),"",INDEX('Номенклатура'!$B$6:$B$205,SUMPRODUCT(EXACT('Номенклатура'!$A$6:$A$205,B2043)*(ROW('Номенклатура'!$A$6:$A$205)-5)))&amp;"")</f>
        <v/>
      </c>
      <c r="I2043" s="15" t="str">
        <f>IF(COUNTA(A2043:D2043,G2043)=0,"",IF(NOT(ISNUMBER(A2043)),"Укажите дату",IF(B2043="","Укажите код",IF(NOT(AND(ISTEXT(B2043),LEN(B2043)&gt;0,LEN(B2043)&lt;=30,ISNUMBER(FIND(LEFT(B2043,1),"ABCDEFGHIJKLMNOPQRSTUVWXYZ")),SUMPRODUCT((MID(B2043,{1,2,3,4,5,6,7,8,9,10,11,12,13,14,15,16,17,18,19,20,21,22,23,24,25,26,27,28,29,30},1)&lt;&gt;"")*ISERROR(FIND(MID(B2043,{1,2,3,4,5,6,7,8,9,10,11,12,13,14,15,16,17,18,19,20,21,22,23,24,25,26,27,28,29,30},1),"ABCDEFGHIJKLMNOPQRSTUVWXYZ0123456789-_")))=0,ISERROR(VALUE(B2043)))),"Недопустимый код: только латинские буквы A-Z в верхнем регистре, цифры, - и _; начало с буквы, до 30 символов (например MILK-001)",IF(SUMPRODUCT(--EXACT('Номенклатура'!$A$6:$A$205,B2043))=0,"Код не найден в номенклатуре",IF(SUMPRODUCT(--EXACT('Номенклатура'!$A$6:$A$205,B2043))&gt;1,"Код повторяется в номенклатуре",IF(ISNA(MATCH(C2043,{"Приход","Расход","Списание","Корректировка остатка"},0)),"Выберите тип операции",IF(NOT(ISNUMBER(D2043)),"Укажите количество",IF(D2043=0,"Количество не может быть 0",IF(AND(C2043&lt;&gt;"Корректировка остатка",D2043&lt;0),"Для этого типа количество положительное",IF(NOT(ISNUMBER('Номенклатура'!$C$2)),"Укажите дату начала учёта",IF(A2043&lt;INT('Номенклатура'!$C$2),"Раньше даты начала учёта: НЕ учтено",IF(AND(C2043="Корректировка остатка",TRIM(G2043)=""),"Учтено: добавьте пояснение","ОК")))))))))))))</f>
        <v/>
      </c>
    </row>
    <row r="2044" spans="1:9" x14ac:dyDescent="0.25">
      <c r="A2044" s="16"/>
      <c r="B2044" s="13"/>
      <c r="C2044" s="13"/>
      <c r="D2044" s="14"/>
      <c r="E2044" s="17" t="str">
        <f>IF(OR(B2044="",SUMPRODUCT(--EXACT('Номенклатура'!$A$6:$A$205,B2044))&lt;&gt;1),"",INDEX('Номенклатура'!$D$6:$D$205,SUMPRODUCT(EXACT('Номенклатура'!$A$6:$A$205,B2044)*(ROW('Номенклатура'!$A$6:$A$205)-5)))&amp;"")</f>
        <v/>
      </c>
      <c r="F2044" s="18" t="str">
        <f>IF(OR(I2044="ОК",I2044="Учтено: добавьте пояснение"),IF(C2044="Приход",D2044,IF(C2044="Корректировка остатка",D2044,-D2044)),"")</f>
        <v/>
      </c>
      <c r="G2044" s="13"/>
      <c r="H2044" s="15" t="str">
        <f>IF(OR(B2044="",SUMPRODUCT(--EXACT('Номенклатура'!$A$6:$A$205,B2044))&lt;&gt;1),"",INDEX('Номенклатура'!$B$6:$B$205,SUMPRODUCT(EXACT('Номенклатура'!$A$6:$A$205,B2044)*(ROW('Номенклатура'!$A$6:$A$205)-5)))&amp;"")</f>
        <v/>
      </c>
      <c r="I2044" s="15" t="str">
        <f>IF(COUNTA(A2044:D2044,G2044)=0,"",IF(NOT(ISNUMBER(A2044)),"Укажите дату",IF(B2044="","Укажите код",IF(NOT(AND(ISTEXT(B2044),LEN(B2044)&gt;0,LEN(B2044)&lt;=30,ISNUMBER(FIND(LEFT(B2044,1),"ABCDEFGHIJKLMNOPQRSTUVWXYZ")),SUMPRODUCT((MID(B2044,{1,2,3,4,5,6,7,8,9,10,11,12,13,14,15,16,17,18,19,20,21,22,23,24,25,26,27,28,29,30},1)&lt;&gt;"")*ISERROR(FIND(MID(B2044,{1,2,3,4,5,6,7,8,9,10,11,12,13,14,15,16,17,18,19,20,21,22,23,24,25,26,27,28,29,30},1),"ABCDEFGHIJKLMNOPQRSTUVWXYZ0123456789-_")))=0,ISERROR(VALUE(B2044)))),"Недопустимый код: только латинские буквы A-Z в верхнем регистре, цифры, - и _; начало с буквы, до 30 символов (например MILK-001)",IF(SUMPRODUCT(--EXACT('Номенклатура'!$A$6:$A$205,B2044))=0,"Код не найден в номенклатуре",IF(SUMPRODUCT(--EXACT('Номенклатура'!$A$6:$A$205,B2044))&gt;1,"Код повторяется в номенклатуре",IF(ISNA(MATCH(C2044,{"Приход","Расход","Списание","Корректировка остатка"},0)),"Выберите тип операции",IF(NOT(ISNUMBER(D2044)),"Укажите количество",IF(D2044=0,"Количество не может быть 0",IF(AND(C2044&lt;&gt;"Корректировка остатка",D2044&lt;0),"Для этого типа количество положительное",IF(NOT(ISNUMBER('Номенклатура'!$C$2)),"Укажите дату начала учёта",IF(A2044&lt;INT('Номенклатура'!$C$2),"Раньше даты начала учёта: НЕ учтено",IF(AND(C2044="Корректировка остатка",TRIM(G2044)=""),"Учтено: добавьте пояснение","ОК")))))))))))))</f>
        <v/>
      </c>
    </row>
    <row r="2045" spans="1:9" x14ac:dyDescent="0.25">
      <c r="A2045" s="16"/>
      <c r="B2045" s="13"/>
      <c r="C2045" s="13"/>
      <c r="D2045" s="14"/>
      <c r="E2045" s="17" t="str">
        <f>IF(OR(B2045="",SUMPRODUCT(--EXACT('Номенклатура'!$A$6:$A$205,B2045))&lt;&gt;1),"",INDEX('Номенклатура'!$D$6:$D$205,SUMPRODUCT(EXACT('Номенклатура'!$A$6:$A$205,B2045)*(ROW('Номенклатура'!$A$6:$A$205)-5)))&amp;"")</f>
        <v/>
      </c>
      <c r="F2045" s="18" t="str">
        <f>IF(OR(I2045="ОК",I2045="Учтено: добавьте пояснение"),IF(C2045="Приход",D2045,IF(C2045="Корректировка остатка",D2045,-D2045)),"")</f>
        <v/>
      </c>
      <c r="G2045" s="13"/>
      <c r="H2045" s="15" t="str">
        <f>IF(OR(B2045="",SUMPRODUCT(--EXACT('Номенклатура'!$A$6:$A$205,B2045))&lt;&gt;1),"",INDEX('Номенклатура'!$B$6:$B$205,SUMPRODUCT(EXACT('Номенклатура'!$A$6:$A$205,B2045)*(ROW('Номенклатура'!$A$6:$A$205)-5)))&amp;"")</f>
        <v/>
      </c>
      <c r="I2045" s="15" t="str">
        <f>IF(COUNTA(A2045:D2045,G2045)=0,"",IF(NOT(ISNUMBER(A2045)),"Укажите дату",IF(B2045="","Укажите код",IF(NOT(AND(ISTEXT(B2045),LEN(B2045)&gt;0,LEN(B2045)&lt;=30,ISNUMBER(FIND(LEFT(B2045,1),"ABCDEFGHIJKLMNOPQRSTUVWXYZ")),SUMPRODUCT((MID(B2045,{1,2,3,4,5,6,7,8,9,10,11,12,13,14,15,16,17,18,19,20,21,22,23,24,25,26,27,28,29,30},1)&lt;&gt;"")*ISERROR(FIND(MID(B2045,{1,2,3,4,5,6,7,8,9,10,11,12,13,14,15,16,17,18,19,20,21,22,23,24,25,26,27,28,29,30},1),"ABCDEFGHIJKLMNOPQRSTUVWXYZ0123456789-_")))=0,ISERROR(VALUE(B2045)))),"Недопустимый код: только латинские буквы A-Z в верхнем регистре, цифры, - и _; начало с буквы, до 30 символов (например MILK-001)",IF(SUMPRODUCT(--EXACT('Номенклатура'!$A$6:$A$205,B2045))=0,"Код не найден в номенклатуре",IF(SUMPRODUCT(--EXACT('Номенклатура'!$A$6:$A$205,B2045))&gt;1,"Код повторяется в номенклатуре",IF(ISNA(MATCH(C2045,{"Приход","Расход","Списание","Корректировка остатка"},0)),"Выберите тип операции",IF(NOT(ISNUMBER(D2045)),"Укажите количество",IF(D2045=0,"Количество не может быть 0",IF(AND(C2045&lt;&gt;"Корректировка остатка",D2045&lt;0),"Для этого типа количество положительное",IF(NOT(ISNUMBER('Номенклатура'!$C$2)),"Укажите дату начала учёта",IF(A2045&lt;INT('Номенклатура'!$C$2),"Раньше даты начала учёта: НЕ учтено",IF(AND(C2045="Корректировка остатка",TRIM(G2045)=""),"Учтено: добавьте пояснение","ОК")))))))))))))</f>
        <v/>
      </c>
    </row>
    <row r="2046" spans="1:9" x14ac:dyDescent="0.25">
      <c r="A2046" s="16"/>
      <c r="B2046" s="13"/>
      <c r="C2046" s="13"/>
      <c r="D2046" s="14"/>
      <c r="E2046" s="17" t="str">
        <f>IF(OR(B2046="",SUMPRODUCT(--EXACT('Номенклатура'!$A$6:$A$205,B2046))&lt;&gt;1),"",INDEX('Номенклатура'!$D$6:$D$205,SUMPRODUCT(EXACT('Номенклатура'!$A$6:$A$205,B2046)*(ROW('Номенклатура'!$A$6:$A$205)-5)))&amp;"")</f>
        <v/>
      </c>
      <c r="F2046" s="18" t="str">
        <f>IF(OR(I2046="ОК",I2046="Учтено: добавьте пояснение"),IF(C2046="Приход",D2046,IF(C2046="Корректировка остатка",D2046,-D2046)),"")</f>
        <v/>
      </c>
      <c r="G2046" s="13"/>
      <c r="H2046" s="15" t="str">
        <f>IF(OR(B2046="",SUMPRODUCT(--EXACT('Номенклатура'!$A$6:$A$205,B2046))&lt;&gt;1),"",INDEX('Номенклатура'!$B$6:$B$205,SUMPRODUCT(EXACT('Номенклатура'!$A$6:$A$205,B2046)*(ROW('Номенклатура'!$A$6:$A$205)-5)))&amp;"")</f>
        <v/>
      </c>
      <c r="I2046" s="15" t="str">
        <f>IF(COUNTA(A2046:D2046,G2046)=0,"",IF(NOT(ISNUMBER(A2046)),"Укажите дату",IF(B2046="","Укажите код",IF(NOT(AND(ISTEXT(B2046),LEN(B2046)&gt;0,LEN(B2046)&lt;=30,ISNUMBER(FIND(LEFT(B2046,1),"ABCDEFGHIJKLMNOPQRSTUVWXYZ")),SUMPRODUCT((MID(B2046,{1,2,3,4,5,6,7,8,9,10,11,12,13,14,15,16,17,18,19,20,21,22,23,24,25,26,27,28,29,30},1)&lt;&gt;"")*ISERROR(FIND(MID(B2046,{1,2,3,4,5,6,7,8,9,10,11,12,13,14,15,16,17,18,19,20,21,22,23,24,25,26,27,28,29,30},1),"ABCDEFGHIJKLMNOPQRSTUVWXYZ0123456789-_")))=0,ISERROR(VALUE(B2046)))),"Недопустимый код: только латинские буквы A-Z в верхнем регистре, цифры, - и _; начало с буквы, до 30 символов (например MILK-001)",IF(SUMPRODUCT(--EXACT('Номенклатура'!$A$6:$A$205,B2046))=0,"Код не найден в номенклатуре",IF(SUMPRODUCT(--EXACT('Номенклатура'!$A$6:$A$205,B2046))&gt;1,"Код повторяется в номенклатуре",IF(ISNA(MATCH(C2046,{"Приход","Расход","Списание","Корректировка остатка"},0)),"Выберите тип операции",IF(NOT(ISNUMBER(D2046)),"Укажите количество",IF(D2046=0,"Количество не может быть 0",IF(AND(C2046&lt;&gt;"Корректировка остатка",D2046&lt;0),"Для этого типа количество положительное",IF(NOT(ISNUMBER('Номенклатура'!$C$2)),"Укажите дату начала учёта",IF(A2046&lt;INT('Номенклатура'!$C$2),"Раньше даты начала учёта: НЕ учтено",IF(AND(C2046="Корректировка остатка",TRIM(G2046)=""),"Учтено: добавьте пояснение","ОК")))))))))))))</f>
        <v/>
      </c>
    </row>
    <row r="2047" spans="1:9" x14ac:dyDescent="0.25">
      <c r="A2047" s="16"/>
      <c r="B2047" s="13"/>
      <c r="C2047" s="13"/>
      <c r="D2047" s="14"/>
      <c r="E2047" s="17" t="str">
        <f>IF(OR(B2047="",SUMPRODUCT(--EXACT('Номенклатура'!$A$6:$A$205,B2047))&lt;&gt;1),"",INDEX('Номенклатура'!$D$6:$D$205,SUMPRODUCT(EXACT('Номенклатура'!$A$6:$A$205,B2047)*(ROW('Номенклатура'!$A$6:$A$205)-5)))&amp;"")</f>
        <v/>
      </c>
      <c r="F2047" s="18" t="str">
        <f>IF(OR(I2047="ОК",I2047="Учтено: добавьте пояснение"),IF(C2047="Приход",D2047,IF(C2047="Корректировка остатка",D2047,-D2047)),"")</f>
        <v/>
      </c>
      <c r="G2047" s="13"/>
      <c r="H2047" s="15" t="str">
        <f>IF(OR(B2047="",SUMPRODUCT(--EXACT('Номенклатура'!$A$6:$A$205,B2047))&lt;&gt;1),"",INDEX('Номенклатура'!$B$6:$B$205,SUMPRODUCT(EXACT('Номенклатура'!$A$6:$A$205,B2047)*(ROW('Номенклатура'!$A$6:$A$205)-5)))&amp;"")</f>
        <v/>
      </c>
      <c r="I2047" s="15" t="str">
        <f>IF(COUNTA(A2047:D2047,G2047)=0,"",IF(NOT(ISNUMBER(A2047)),"Укажите дату",IF(B2047="","Укажите код",IF(NOT(AND(ISTEXT(B2047),LEN(B2047)&gt;0,LEN(B2047)&lt;=30,ISNUMBER(FIND(LEFT(B2047,1),"ABCDEFGHIJKLMNOPQRSTUVWXYZ")),SUMPRODUCT((MID(B2047,{1,2,3,4,5,6,7,8,9,10,11,12,13,14,15,16,17,18,19,20,21,22,23,24,25,26,27,28,29,30},1)&lt;&gt;"")*ISERROR(FIND(MID(B2047,{1,2,3,4,5,6,7,8,9,10,11,12,13,14,15,16,17,18,19,20,21,22,23,24,25,26,27,28,29,30},1),"ABCDEFGHIJKLMNOPQRSTUVWXYZ0123456789-_")))=0,ISERROR(VALUE(B2047)))),"Недопустимый код: только латинские буквы A-Z в верхнем регистре, цифры, - и _; начало с буквы, до 30 символов (например MILK-001)",IF(SUMPRODUCT(--EXACT('Номенклатура'!$A$6:$A$205,B2047))=0,"Код не найден в номенклатуре",IF(SUMPRODUCT(--EXACT('Номенклатура'!$A$6:$A$205,B2047))&gt;1,"Код повторяется в номенклатуре",IF(ISNA(MATCH(C2047,{"Приход","Расход","Списание","Корректировка остатка"},0)),"Выберите тип операции",IF(NOT(ISNUMBER(D2047)),"Укажите количество",IF(D2047=0,"Количество не может быть 0",IF(AND(C2047&lt;&gt;"Корректировка остатка",D2047&lt;0),"Для этого типа количество положительное",IF(NOT(ISNUMBER('Номенклатура'!$C$2)),"Укажите дату начала учёта",IF(A2047&lt;INT('Номенклатура'!$C$2),"Раньше даты начала учёта: НЕ учтено",IF(AND(C2047="Корректировка остатка",TRIM(G2047)=""),"Учтено: добавьте пояснение","ОК")))))))))))))</f>
        <v/>
      </c>
    </row>
    <row r="2048" spans="1:9" x14ac:dyDescent="0.25">
      <c r="A2048" s="16"/>
      <c r="B2048" s="13"/>
      <c r="C2048" s="13"/>
      <c r="D2048" s="14"/>
      <c r="E2048" s="17" t="str">
        <f>IF(OR(B2048="",SUMPRODUCT(--EXACT('Номенклатура'!$A$6:$A$205,B2048))&lt;&gt;1),"",INDEX('Номенклатура'!$D$6:$D$205,SUMPRODUCT(EXACT('Номенклатура'!$A$6:$A$205,B2048)*(ROW('Номенклатура'!$A$6:$A$205)-5)))&amp;"")</f>
        <v/>
      </c>
      <c r="F2048" s="18" t="str">
        <f>IF(OR(I2048="ОК",I2048="Учтено: добавьте пояснение"),IF(C2048="Приход",D2048,IF(C2048="Корректировка остатка",D2048,-D2048)),"")</f>
        <v/>
      </c>
      <c r="G2048" s="13"/>
      <c r="H2048" s="15" t="str">
        <f>IF(OR(B2048="",SUMPRODUCT(--EXACT('Номенклатура'!$A$6:$A$205,B2048))&lt;&gt;1),"",INDEX('Номенклатура'!$B$6:$B$205,SUMPRODUCT(EXACT('Номенклатура'!$A$6:$A$205,B2048)*(ROW('Номенклатура'!$A$6:$A$205)-5)))&amp;"")</f>
        <v/>
      </c>
      <c r="I2048" s="15" t="str">
        <f>IF(COUNTA(A2048:D2048,G2048)=0,"",IF(NOT(ISNUMBER(A2048)),"Укажите дату",IF(B2048="","Укажите код",IF(NOT(AND(ISTEXT(B2048),LEN(B2048)&gt;0,LEN(B2048)&lt;=30,ISNUMBER(FIND(LEFT(B2048,1),"ABCDEFGHIJKLMNOPQRSTUVWXYZ")),SUMPRODUCT((MID(B2048,{1,2,3,4,5,6,7,8,9,10,11,12,13,14,15,16,17,18,19,20,21,22,23,24,25,26,27,28,29,30},1)&lt;&gt;"")*ISERROR(FIND(MID(B2048,{1,2,3,4,5,6,7,8,9,10,11,12,13,14,15,16,17,18,19,20,21,22,23,24,25,26,27,28,29,30},1),"ABCDEFGHIJKLMNOPQRSTUVWXYZ0123456789-_")))=0,ISERROR(VALUE(B2048)))),"Недопустимый код: только латинские буквы A-Z в верхнем регистре, цифры, - и _; начало с буквы, до 30 символов (например MILK-001)",IF(SUMPRODUCT(--EXACT('Номенклатура'!$A$6:$A$205,B2048))=0,"Код не найден в номенклатуре",IF(SUMPRODUCT(--EXACT('Номенклатура'!$A$6:$A$205,B2048))&gt;1,"Код повторяется в номенклатуре",IF(ISNA(MATCH(C2048,{"Приход","Расход","Списание","Корректировка остатка"},0)),"Выберите тип операции",IF(NOT(ISNUMBER(D2048)),"Укажите количество",IF(D2048=0,"Количество не может быть 0",IF(AND(C2048&lt;&gt;"Корректировка остатка",D2048&lt;0),"Для этого типа количество положительное",IF(NOT(ISNUMBER('Номенклатура'!$C$2)),"Укажите дату начала учёта",IF(A2048&lt;INT('Номенклатура'!$C$2),"Раньше даты начала учёта: НЕ учтено",IF(AND(C2048="Корректировка остатка",TRIM(G2048)=""),"Учтено: добавьте пояснение","ОК")))))))))))))</f>
        <v/>
      </c>
    </row>
    <row r="2049" spans="1:9" x14ac:dyDescent="0.25">
      <c r="A2049" s="16"/>
      <c r="B2049" s="13"/>
      <c r="C2049" s="13"/>
      <c r="D2049" s="14"/>
      <c r="E2049" s="17" t="str">
        <f>IF(OR(B2049="",SUMPRODUCT(--EXACT('Номенклатура'!$A$6:$A$205,B2049))&lt;&gt;1),"",INDEX('Номенклатура'!$D$6:$D$205,SUMPRODUCT(EXACT('Номенклатура'!$A$6:$A$205,B2049)*(ROW('Номенклатура'!$A$6:$A$205)-5)))&amp;"")</f>
        <v/>
      </c>
      <c r="F2049" s="18" t="str">
        <f>IF(OR(I2049="ОК",I2049="Учтено: добавьте пояснение"),IF(C2049="Приход",D2049,IF(C2049="Корректировка остатка",D2049,-D2049)),"")</f>
        <v/>
      </c>
      <c r="G2049" s="13"/>
      <c r="H2049" s="15" t="str">
        <f>IF(OR(B2049="",SUMPRODUCT(--EXACT('Номенклатура'!$A$6:$A$205,B2049))&lt;&gt;1),"",INDEX('Номенклатура'!$B$6:$B$205,SUMPRODUCT(EXACT('Номенклатура'!$A$6:$A$205,B2049)*(ROW('Номенклатура'!$A$6:$A$205)-5)))&amp;"")</f>
        <v/>
      </c>
      <c r="I2049" s="15" t="str">
        <f>IF(COUNTA(A2049:D2049,G2049)=0,"",IF(NOT(ISNUMBER(A2049)),"Укажите дату",IF(B2049="","Укажите код",IF(NOT(AND(ISTEXT(B2049),LEN(B2049)&gt;0,LEN(B2049)&lt;=30,ISNUMBER(FIND(LEFT(B2049,1),"ABCDEFGHIJKLMNOPQRSTUVWXYZ")),SUMPRODUCT((MID(B2049,{1,2,3,4,5,6,7,8,9,10,11,12,13,14,15,16,17,18,19,20,21,22,23,24,25,26,27,28,29,30},1)&lt;&gt;"")*ISERROR(FIND(MID(B2049,{1,2,3,4,5,6,7,8,9,10,11,12,13,14,15,16,17,18,19,20,21,22,23,24,25,26,27,28,29,30},1),"ABCDEFGHIJKLMNOPQRSTUVWXYZ0123456789-_")))=0,ISERROR(VALUE(B2049)))),"Недопустимый код: только латинские буквы A-Z в верхнем регистре, цифры, - и _; начало с буквы, до 30 символов (например MILK-001)",IF(SUMPRODUCT(--EXACT('Номенклатура'!$A$6:$A$205,B2049))=0,"Код не найден в номенклатуре",IF(SUMPRODUCT(--EXACT('Номенклатура'!$A$6:$A$205,B2049))&gt;1,"Код повторяется в номенклатуре",IF(ISNA(MATCH(C2049,{"Приход","Расход","Списание","Корректировка остатка"},0)),"Выберите тип операции",IF(NOT(ISNUMBER(D2049)),"Укажите количество",IF(D2049=0,"Количество не может быть 0",IF(AND(C2049&lt;&gt;"Корректировка остатка",D2049&lt;0),"Для этого типа количество положительное",IF(NOT(ISNUMBER('Номенклатура'!$C$2)),"Укажите дату начала учёта",IF(A2049&lt;INT('Номенклатура'!$C$2),"Раньше даты начала учёта: НЕ учтено",IF(AND(C2049="Корректировка остатка",TRIM(G2049)=""),"Учтено: добавьте пояснение","ОК")))))))))))))</f>
        <v/>
      </c>
    </row>
    <row r="2050" spans="1:9" x14ac:dyDescent="0.25">
      <c r="A2050" s="16"/>
      <c r="B2050" s="13"/>
      <c r="C2050" s="13"/>
      <c r="D2050" s="14"/>
      <c r="E2050" s="17" t="str">
        <f>IF(OR(B2050="",SUMPRODUCT(--EXACT('Номенклатура'!$A$6:$A$205,B2050))&lt;&gt;1),"",INDEX('Номенклатура'!$D$6:$D$205,SUMPRODUCT(EXACT('Номенклатура'!$A$6:$A$205,B2050)*(ROW('Номенклатура'!$A$6:$A$205)-5)))&amp;"")</f>
        <v/>
      </c>
      <c r="F2050" s="18" t="str">
        <f>IF(OR(I2050="ОК",I2050="Учтено: добавьте пояснение"),IF(C2050="Приход",D2050,IF(C2050="Корректировка остатка",D2050,-D2050)),"")</f>
        <v/>
      </c>
      <c r="G2050" s="13"/>
      <c r="H2050" s="15" t="str">
        <f>IF(OR(B2050="",SUMPRODUCT(--EXACT('Номенклатура'!$A$6:$A$205,B2050))&lt;&gt;1),"",INDEX('Номенклатура'!$B$6:$B$205,SUMPRODUCT(EXACT('Номенклатура'!$A$6:$A$205,B2050)*(ROW('Номенклатура'!$A$6:$A$205)-5)))&amp;"")</f>
        <v/>
      </c>
      <c r="I2050" s="15" t="str">
        <f>IF(COUNTA(A2050:D2050,G2050)=0,"",IF(NOT(ISNUMBER(A2050)),"Укажите дату",IF(B2050="","Укажите код",IF(NOT(AND(ISTEXT(B2050),LEN(B2050)&gt;0,LEN(B2050)&lt;=30,ISNUMBER(FIND(LEFT(B2050,1),"ABCDEFGHIJKLMNOPQRSTUVWXYZ")),SUMPRODUCT((MID(B2050,{1,2,3,4,5,6,7,8,9,10,11,12,13,14,15,16,17,18,19,20,21,22,23,24,25,26,27,28,29,30},1)&lt;&gt;"")*ISERROR(FIND(MID(B2050,{1,2,3,4,5,6,7,8,9,10,11,12,13,14,15,16,17,18,19,20,21,22,23,24,25,26,27,28,29,30},1),"ABCDEFGHIJKLMNOPQRSTUVWXYZ0123456789-_")))=0,ISERROR(VALUE(B2050)))),"Недопустимый код: только латинские буквы A-Z в верхнем регистре, цифры, - и _; начало с буквы, до 30 символов (например MILK-001)",IF(SUMPRODUCT(--EXACT('Номенклатура'!$A$6:$A$205,B2050))=0,"Код не найден в номенклатуре",IF(SUMPRODUCT(--EXACT('Номенклатура'!$A$6:$A$205,B2050))&gt;1,"Код повторяется в номенклатуре",IF(ISNA(MATCH(C2050,{"Приход","Расход","Списание","Корректировка остатка"},0)),"Выберите тип операции",IF(NOT(ISNUMBER(D2050)),"Укажите количество",IF(D2050=0,"Количество не может быть 0",IF(AND(C2050&lt;&gt;"Корректировка остатка",D2050&lt;0),"Для этого типа количество положительное",IF(NOT(ISNUMBER('Номенклатура'!$C$2)),"Укажите дату начала учёта",IF(A2050&lt;INT('Номенклатура'!$C$2),"Раньше даты начала учёта: НЕ учтено",IF(AND(C2050="Корректировка остатка",TRIM(G2050)=""),"Учтено: добавьте пояснение","ОК")))))))))))))</f>
        <v/>
      </c>
    </row>
    <row r="2051" spans="1:9" x14ac:dyDescent="0.25">
      <c r="A2051" s="16"/>
      <c r="B2051" s="13"/>
      <c r="C2051" s="13"/>
      <c r="D2051" s="14"/>
      <c r="E2051" s="17" t="str">
        <f>IF(OR(B2051="",SUMPRODUCT(--EXACT('Номенклатура'!$A$6:$A$205,B2051))&lt;&gt;1),"",INDEX('Номенклатура'!$D$6:$D$205,SUMPRODUCT(EXACT('Номенклатура'!$A$6:$A$205,B2051)*(ROW('Номенклатура'!$A$6:$A$205)-5)))&amp;"")</f>
        <v/>
      </c>
      <c r="F2051" s="18" t="str">
        <f>IF(OR(I2051="ОК",I2051="Учтено: добавьте пояснение"),IF(C2051="Приход",D2051,IF(C2051="Корректировка остатка",D2051,-D2051)),"")</f>
        <v/>
      </c>
      <c r="G2051" s="13"/>
      <c r="H2051" s="15" t="str">
        <f>IF(OR(B2051="",SUMPRODUCT(--EXACT('Номенклатура'!$A$6:$A$205,B2051))&lt;&gt;1),"",INDEX('Номенклатура'!$B$6:$B$205,SUMPRODUCT(EXACT('Номенклатура'!$A$6:$A$205,B2051)*(ROW('Номенклатура'!$A$6:$A$205)-5)))&amp;"")</f>
        <v/>
      </c>
      <c r="I2051" s="15" t="str">
        <f>IF(COUNTA(A2051:D2051,G2051)=0,"",IF(NOT(ISNUMBER(A2051)),"Укажите дату",IF(B2051="","Укажите код",IF(NOT(AND(ISTEXT(B2051),LEN(B2051)&gt;0,LEN(B2051)&lt;=30,ISNUMBER(FIND(LEFT(B2051,1),"ABCDEFGHIJKLMNOPQRSTUVWXYZ")),SUMPRODUCT((MID(B2051,{1,2,3,4,5,6,7,8,9,10,11,12,13,14,15,16,17,18,19,20,21,22,23,24,25,26,27,28,29,30},1)&lt;&gt;"")*ISERROR(FIND(MID(B2051,{1,2,3,4,5,6,7,8,9,10,11,12,13,14,15,16,17,18,19,20,21,22,23,24,25,26,27,28,29,30},1),"ABCDEFGHIJKLMNOPQRSTUVWXYZ0123456789-_")))=0,ISERROR(VALUE(B2051)))),"Недопустимый код: только латинские буквы A-Z в верхнем регистре, цифры, - и _; начало с буквы, до 30 символов (например MILK-001)",IF(SUMPRODUCT(--EXACT('Номенклатура'!$A$6:$A$205,B2051))=0,"Код не найден в номенклатуре",IF(SUMPRODUCT(--EXACT('Номенклатура'!$A$6:$A$205,B2051))&gt;1,"Код повторяется в номенклатуре",IF(ISNA(MATCH(C2051,{"Приход","Расход","Списание","Корректировка остатка"},0)),"Выберите тип операции",IF(NOT(ISNUMBER(D2051)),"Укажите количество",IF(D2051=0,"Количество не может быть 0",IF(AND(C2051&lt;&gt;"Корректировка остатка",D2051&lt;0),"Для этого типа количество положительное",IF(NOT(ISNUMBER('Номенклатура'!$C$2)),"Укажите дату начала учёта",IF(A2051&lt;INT('Номенклатура'!$C$2),"Раньше даты начала учёта: НЕ учтено",IF(AND(C2051="Корректировка остатка",TRIM(G2051)=""),"Учтено: добавьте пояснение","ОК")))))))))))))</f>
        <v/>
      </c>
    </row>
    <row r="2052" spans="1:9" x14ac:dyDescent="0.25">
      <c r="A2052" s="16"/>
      <c r="B2052" s="13"/>
      <c r="C2052" s="13"/>
      <c r="D2052" s="14"/>
      <c r="E2052" s="17" t="str">
        <f>IF(OR(B2052="",SUMPRODUCT(--EXACT('Номенклатура'!$A$6:$A$205,B2052))&lt;&gt;1),"",INDEX('Номенклатура'!$D$6:$D$205,SUMPRODUCT(EXACT('Номенклатура'!$A$6:$A$205,B2052)*(ROW('Номенклатура'!$A$6:$A$205)-5)))&amp;"")</f>
        <v/>
      </c>
      <c r="F2052" s="18" t="str">
        <f>IF(OR(I2052="ОК",I2052="Учтено: добавьте пояснение"),IF(C2052="Приход",D2052,IF(C2052="Корректировка остатка",D2052,-D2052)),"")</f>
        <v/>
      </c>
      <c r="G2052" s="13"/>
      <c r="H2052" s="15" t="str">
        <f>IF(OR(B2052="",SUMPRODUCT(--EXACT('Номенклатура'!$A$6:$A$205,B2052))&lt;&gt;1),"",INDEX('Номенклатура'!$B$6:$B$205,SUMPRODUCT(EXACT('Номенклатура'!$A$6:$A$205,B2052)*(ROW('Номенклатура'!$A$6:$A$205)-5)))&amp;"")</f>
        <v/>
      </c>
      <c r="I2052" s="15" t="str">
        <f>IF(COUNTA(A2052:D2052,G2052)=0,"",IF(NOT(ISNUMBER(A2052)),"Укажите дату",IF(B2052="","Укажите код",IF(NOT(AND(ISTEXT(B2052),LEN(B2052)&gt;0,LEN(B2052)&lt;=30,ISNUMBER(FIND(LEFT(B2052,1),"ABCDEFGHIJKLMNOPQRSTUVWXYZ")),SUMPRODUCT((MID(B2052,{1,2,3,4,5,6,7,8,9,10,11,12,13,14,15,16,17,18,19,20,21,22,23,24,25,26,27,28,29,30},1)&lt;&gt;"")*ISERROR(FIND(MID(B2052,{1,2,3,4,5,6,7,8,9,10,11,12,13,14,15,16,17,18,19,20,21,22,23,24,25,26,27,28,29,30},1),"ABCDEFGHIJKLMNOPQRSTUVWXYZ0123456789-_")))=0,ISERROR(VALUE(B2052)))),"Недопустимый код: только латинские буквы A-Z в верхнем регистре, цифры, - и _; начало с буквы, до 30 символов (например MILK-001)",IF(SUMPRODUCT(--EXACT('Номенклатура'!$A$6:$A$205,B2052))=0,"Код не найден в номенклатуре",IF(SUMPRODUCT(--EXACT('Номенклатура'!$A$6:$A$205,B2052))&gt;1,"Код повторяется в номенклатуре",IF(ISNA(MATCH(C2052,{"Приход","Расход","Списание","Корректировка остатка"},0)),"Выберите тип операции",IF(NOT(ISNUMBER(D2052)),"Укажите количество",IF(D2052=0,"Количество не может быть 0",IF(AND(C2052&lt;&gt;"Корректировка остатка",D2052&lt;0),"Для этого типа количество положительное",IF(NOT(ISNUMBER('Номенклатура'!$C$2)),"Укажите дату начала учёта",IF(A2052&lt;INT('Номенклатура'!$C$2),"Раньше даты начала учёта: НЕ учтено",IF(AND(C2052="Корректировка остатка",TRIM(G2052)=""),"Учтено: добавьте пояснение","ОК")))))))))))))</f>
        <v/>
      </c>
    </row>
    <row r="2053" spans="1:9" x14ac:dyDescent="0.25">
      <c r="A2053" s="16"/>
      <c r="B2053" s="13"/>
      <c r="C2053" s="13"/>
      <c r="D2053" s="14"/>
      <c r="E2053" s="17" t="str">
        <f>IF(OR(B2053="",SUMPRODUCT(--EXACT('Номенклатура'!$A$6:$A$205,B2053))&lt;&gt;1),"",INDEX('Номенклатура'!$D$6:$D$205,SUMPRODUCT(EXACT('Номенклатура'!$A$6:$A$205,B2053)*(ROW('Номенклатура'!$A$6:$A$205)-5)))&amp;"")</f>
        <v/>
      </c>
      <c r="F2053" s="18" t="str">
        <f>IF(OR(I2053="ОК",I2053="Учтено: добавьте пояснение"),IF(C2053="Приход",D2053,IF(C2053="Корректировка остатка",D2053,-D2053)),"")</f>
        <v/>
      </c>
      <c r="G2053" s="13"/>
      <c r="H2053" s="15" t="str">
        <f>IF(OR(B2053="",SUMPRODUCT(--EXACT('Номенклатура'!$A$6:$A$205,B2053))&lt;&gt;1),"",INDEX('Номенклатура'!$B$6:$B$205,SUMPRODUCT(EXACT('Номенклатура'!$A$6:$A$205,B2053)*(ROW('Номенклатура'!$A$6:$A$205)-5)))&amp;"")</f>
        <v/>
      </c>
      <c r="I2053" s="15" t="str">
        <f>IF(COUNTA(A2053:D2053,G2053)=0,"",IF(NOT(ISNUMBER(A2053)),"Укажите дату",IF(B2053="","Укажите код",IF(NOT(AND(ISTEXT(B2053),LEN(B2053)&gt;0,LEN(B2053)&lt;=30,ISNUMBER(FIND(LEFT(B2053,1),"ABCDEFGHIJKLMNOPQRSTUVWXYZ")),SUMPRODUCT((MID(B2053,{1,2,3,4,5,6,7,8,9,10,11,12,13,14,15,16,17,18,19,20,21,22,23,24,25,26,27,28,29,30},1)&lt;&gt;"")*ISERROR(FIND(MID(B2053,{1,2,3,4,5,6,7,8,9,10,11,12,13,14,15,16,17,18,19,20,21,22,23,24,25,26,27,28,29,30},1),"ABCDEFGHIJKLMNOPQRSTUVWXYZ0123456789-_")))=0,ISERROR(VALUE(B2053)))),"Недопустимый код: только латинские буквы A-Z в верхнем регистре, цифры, - и _; начало с буквы, до 30 символов (например MILK-001)",IF(SUMPRODUCT(--EXACT('Номенклатура'!$A$6:$A$205,B2053))=0,"Код не найден в номенклатуре",IF(SUMPRODUCT(--EXACT('Номенклатура'!$A$6:$A$205,B2053))&gt;1,"Код повторяется в номенклатуре",IF(ISNA(MATCH(C2053,{"Приход","Расход","Списание","Корректировка остатка"},0)),"Выберите тип операции",IF(NOT(ISNUMBER(D2053)),"Укажите количество",IF(D2053=0,"Количество не может быть 0",IF(AND(C2053&lt;&gt;"Корректировка остатка",D2053&lt;0),"Для этого типа количество положительное",IF(NOT(ISNUMBER('Номенклатура'!$C$2)),"Укажите дату начала учёта",IF(A2053&lt;INT('Номенклатура'!$C$2),"Раньше даты начала учёта: НЕ учтено",IF(AND(C2053="Корректировка остатка",TRIM(G2053)=""),"Учтено: добавьте пояснение","ОК")))))))))))))</f>
        <v/>
      </c>
    </row>
    <row r="2054" spans="1:9" x14ac:dyDescent="0.25">
      <c r="A2054" s="16"/>
      <c r="B2054" s="13"/>
      <c r="C2054" s="13"/>
      <c r="D2054" s="14"/>
      <c r="E2054" s="17" t="str">
        <f>IF(OR(B2054="",SUMPRODUCT(--EXACT('Номенклатура'!$A$6:$A$205,B2054))&lt;&gt;1),"",INDEX('Номенклатура'!$D$6:$D$205,SUMPRODUCT(EXACT('Номенклатура'!$A$6:$A$205,B2054)*(ROW('Номенклатура'!$A$6:$A$205)-5)))&amp;"")</f>
        <v/>
      </c>
      <c r="F2054" s="18" t="str">
        <f>IF(OR(I2054="ОК",I2054="Учтено: добавьте пояснение"),IF(C2054="Приход",D2054,IF(C2054="Корректировка остатка",D2054,-D2054)),"")</f>
        <v/>
      </c>
      <c r="G2054" s="13"/>
      <c r="H2054" s="15" t="str">
        <f>IF(OR(B2054="",SUMPRODUCT(--EXACT('Номенклатура'!$A$6:$A$205,B2054))&lt;&gt;1),"",INDEX('Номенклатура'!$B$6:$B$205,SUMPRODUCT(EXACT('Номенклатура'!$A$6:$A$205,B2054)*(ROW('Номенклатура'!$A$6:$A$205)-5)))&amp;"")</f>
        <v/>
      </c>
      <c r="I2054" s="15" t="str">
        <f>IF(COUNTA(A2054:D2054,G2054)=0,"",IF(NOT(ISNUMBER(A2054)),"Укажите дату",IF(B2054="","Укажите код",IF(NOT(AND(ISTEXT(B2054),LEN(B2054)&gt;0,LEN(B2054)&lt;=30,ISNUMBER(FIND(LEFT(B2054,1),"ABCDEFGHIJKLMNOPQRSTUVWXYZ")),SUMPRODUCT((MID(B2054,{1,2,3,4,5,6,7,8,9,10,11,12,13,14,15,16,17,18,19,20,21,22,23,24,25,26,27,28,29,30},1)&lt;&gt;"")*ISERROR(FIND(MID(B2054,{1,2,3,4,5,6,7,8,9,10,11,12,13,14,15,16,17,18,19,20,21,22,23,24,25,26,27,28,29,30},1),"ABCDEFGHIJKLMNOPQRSTUVWXYZ0123456789-_")))=0,ISERROR(VALUE(B2054)))),"Недопустимый код: только латинские буквы A-Z в верхнем регистре, цифры, - и _; начало с буквы, до 30 символов (например MILK-001)",IF(SUMPRODUCT(--EXACT('Номенклатура'!$A$6:$A$205,B2054))=0,"Код не найден в номенклатуре",IF(SUMPRODUCT(--EXACT('Номенклатура'!$A$6:$A$205,B2054))&gt;1,"Код повторяется в номенклатуре",IF(ISNA(MATCH(C2054,{"Приход","Расход","Списание","Корректировка остатка"},0)),"Выберите тип операции",IF(NOT(ISNUMBER(D2054)),"Укажите количество",IF(D2054=0,"Количество не может быть 0",IF(AND(C2054&lt;&gt;"Корректировка остатка",D2054&lt;0),"Для этого типа количество положительное",IF(NOT(ISNUMBER('Номенклатура'!$C$2)),"Укажите дату начала учёта",IF(A2054&lt;INT('Номенклатура'!$C$2),"Раньше даты начала учёта: НЕ учтено",IF(AND(C2054="Корректировка остатка",TRIM(G2054)=""),"Учтено: добавьте пояснение","ОК")))))))))))))</f>
        <v/>
      </c>
    </row>
    <row r="2055" spans="1:9" x14ac:dyDescent="0.25">
      <c r="A2055" s="16"/>
      <c r="B2055" s="13"/>
      <c r="C2055" s="13"/>
      <c r="D2055" s="14"/>
      <c r="E2055" s="17" t="str">
        <f>IF(OR(B2055="",SUMPRODUCT(--EXACT('Номенклатура'!$A$6:$A$205,B2055))&lt;&gt;1),"",INDEX('Номенклатура'!$D$6:$D$205,SUMPRODUCT(EXACT('Номенклатура'!$A$6:$A$205,B2055)*(ROW('Номенклатура'!$A$6:$A$205)-5)))&amp;"")</f>
        <v/>
      </c>
      <c r="F2055" s="18" t="str">
        <f>IF(OR(I2055="ОК",I2055="Учтено: добавьте пояснение"),IF(C2055="Приход",D2055,IF(C2055="Корректировка остатка",D2055,-D2055)),"")</f>
        <v/>
      </c>
      <c r="G2055" s="13"/>
      <c r="H2055" s="15" t="str">
        <f>IF(OR(B2055="",SUMPRODUCT(--EXACT('Номенклатура'!$A$6:$A$205,B2055))&lt;&gt;1),"",INDEX('Номенклатура'!$B$6:$B$205,SUMPRODUCT(EXACT('Номенклатура'!$A$6:$A$205,B2055)*(ROW('Номенклатура'!$A$6:$A$205)-5)))&amp;"")</f>
        <v/>
      </c>
      <c r="I2055" s="15" t="str">
        <f>IF(COUNTA(A2055:D2055,G2055)=0,"",IF(NOT(ISNUMBER(A2055)),"Укажите дату",IF(B2055="","Укажите код",IF(NOT(AND(ISTEXT(B2055),LEN(B2055)&gt;0,LEN(B2055)&lt;=30,ISNUMBER(FIND(LEFT(B2055,1),"ABCDEFGHIJKLMNOPQRSTUVWXYZ")),SUMPRODUCT((MID(B2055,{1,2,3,4,5,6,7,8,9,10,11,12,13,14,15,16,17,18,19,20,21,22,23,24,25,26,27,28,29,30},1)&lt;&gt;"")*ISERROR(FIND(MID(B2055,{1,2,3,4,5,6,7,8,9,10,11,12,13,14,15,16,17,18,19,20,21,22,23,24,25,26,27,28,29,30},1),"ABCDEFGHIJKLMNOPQRSTUVWXYZ0123456789-_")))=0,ISERROR(VALUE(B2055)))),"Недопустимый код: только латинские буквы A-Z в верхнем регистре, цифры, - и _; начало с буквы, до 30 символов (например MILK-001)",IF(SUMPRODUCT(--EXACT('Номенклатура'!$A$6:$A$205,B2055))=0,"Код не найден в номенклатуре",IF(SUMPRODUCT(--EXACT('Номенклатура'!$A$6:$A$205,B2055))&gt;1,"Код повторяется в номенклатуре",IF(ISNA(MATCH(C2055,{"Приход","Расход","Списание","Корректировка остатка"},0)),"Выберите тип операции",IF(NOT(ISNUMBER(D2055)),"Укажите количество",IF(D2055=0,"Количество не может быть 0",IF(AND(C2055&lt;&gt;"Корректировка остатка",D2055&lt;0),"Для этого типа количество положительное",IF(NOT(ISNUMBER('Номенклатура'!$C$2)),"Укажите дату начала учёта",IF(A2055&lt;INT('Номенклатура'!$C$2),"Раньше даты начала учёта: НЕ учтено",IF(AND(C2055="Корректировка остатка",TRIM(G2055)=""),"Учтено: добавьте пояснение","ОК")))))))))))))</f>
        <v/>
      </c>
    </row>
    <row r="2056" spans="1:9" x14ac:dyDescent="0.25">
      <c r="A2056" s="16"/>
      <c r="B2056" s="13"/>
      <c r="C2056" s="13"/>
      <c r="D2056" s="14"/>
      <c r="E2056" s="17" t="str">
        <f>IF(OR(B2056="",SUMPRODUCT(--EXACT('Номенклатура'!$A$6:$A$205,B2056))&lt;&gt;1),"",INDEX('Номенклатура'!$D$6:$D$205,SUMPRODUCT(EXACT('Номенклатура'!$A$6:$A$205,B2056)*(ROW('Номенклатура'!$A$6:$A$205)-5)))&amp;"")</f>
        <v/>
      </c>
      <c r="F2056" s="18" t="str">
        <f>IF(OR(I2056="ОК",I2056="Учтено: добавьте пояснение"),IF(C2056="Приход",D2056,IF(C2056="Корректировка остатка",D2056,-D2056)),"")</f>
        <v/>
      </c>
      <c r="G2056" s="13"/>
      <c r="H2056" s="15" t="str">
        <f>IF(OR(B2056="",SUMPRODUCT(--EXACT('Номенклатура'!$A$6:$A$205,B2056))&lt;&gt;1),"",INDEX('Номенклатура'!$B$6:$B$205,SUMPRODUCT(EXACT('Номенклатура'!$A$6:$A$205,B2056)*(ROW('Номенклатура'!$A$6:$A$205)-5)))&amp;"")</f>
        <v/>
      </c>
      <c r="I2056" s="15" t="str">
        <f>IF(COUNTA(A2056:D2056,G2056)=0,"",IF(NOT(ISNUMBER(A2056)),"Укажите дату",IF(B2056="","Укажите код",IF(NOT(AND(ISTEXT(B2056),LEN(B2056)&gt;0,LEN(B2056)&lt;=30,ISNUMBER(FIND(LEFT(B2056,1),"ABCDEFGHIJKLMNOPQRSTUVWXYZ")),SUMPRODUCT((MID(B2056,{1,2,3,4,5,6,7,8,9,10,11,12,13,14,15,16,17,18,19,20,21,22,23,24,25,26,27,28,29,30},1)&lt;&gt;"")*ISERROR(FIND(MID(B2056,{1,2,3,4,5,6,7,8,9,10,11,12,13,14,15,16,17,18,19,20,21,22,23,24,25,26,27,28,29,30},1),"ABCDEFGHIJKLMNOPQRSTUVWXYZ0123456789-_")))=0,ISERROR(VALUE(B2056)))),"Недопустимый код: только латинские буквы A-Z в верхнем регистре, цифры, - и _; начало с буквы, до 30 символов (например MILK-001)",IF(SUMPRODUCT(--EXACT('Номенклатура'!$A$6:$A$205,B2056))=0,"Код не найден в номенклатуре",IF(SUMPRODUCT(--EXACT('Номенклатура'!$A$6:$A$205,B2056))&gt;1,"Код повторяется в номенклатуре",IF(ISNA(MATCH(C2056,{"Приход","Расход","Списание","Корректировка остатка"},0)),"Выберите тип операции",IF(NOT(ISNUMBER(D2056)),"Укажите количество",IF(D2056=0,"Количество не может быть 0",IF(AND(C2056&lt;&gt;"Корректировка остатка",D2056&lt;0),"Для этого типа количество положительное",IF(NOT(ISNUMBER('Номенклатура'!$C$2)),"Укажите дату начала учёта",IF(A2056&lt;INT('Номенклатура'!$C$2),"Раньше даты начала учёта: НЕ учтено",IF(AND(C2056="Корректировка остатка",TRIM(G2056)=""),"Учтено: добавьте пояснение","ОК")))))))))))))</f>
        <v/>
      </c>
    </row>
    <row r="2057" spans="1:9" x14ac:dyDescent="0.25">
      <c r="A2057" s="16"/>
      <c r="B2057" s="13"/>
      <c r="C2057" s="13"/>
      <c r="D2057" s="14"/>
      <c r="E2057" s="17" t="str">
        <f>IF(OR(B2057="",SUMPRODUCT(--EXACT('Номенклатура'!$A$6:$A$205,B2057))&lt;&gt;1),"",INDEX('Номенклатура'!$D$6:$D$205,SUMPRODUCT(EXACT('Номенклатура'!$A$6:$A$205,B2057)*(ROW('Номенклатура'!$A$6:$A$205)-5)))&amp;"")</f>
        <v/>
      </c>
      <c r="F2057" s="18" t="str">
        <f>IF(OR(I2057="ОК",I2057="Учтено: добавьте пояснение"),IF(C2057="Приход",D2057,IF(C2057="Корректировка остатка",D2057,-D2057)),"")</f>
        <v/>
      </c>
      <c r="G2057" s="13"/>
      <c r="H2057" s="15" t="str">
        <f>IF(OR(B2057="",SUMPRODUCT(--EXACT('Номенклатура'!$A$6:$A$205,B2057))&lt;&gt;1),"",INDEX('Номенклатура'!$B$6:$B$205,SUMPRODUCT(EXACT('Номенклатура'!$A$6:$A$205,B2057)*(ROW('Номенклатура'!$A$6:$A$205)-5)))&amp;"")</f>
        <v/>
      </c>
      <c r="I2057" s="15" t="str">
        <f>IF(COUNTA(A2057:D2057,G2057)=0,"",IF(NOT(ISNUMBER(A2057)),"Укажите дату",IF(B2057="","Укажите код",IF(NOT(AND(ISTEXT(B2057),LEN(B2057)&gt;0,LEN(B2057)&lt;=30,ISNUMBER(FIND(LEFT(B2057,1),"ABCDEFGHIJKLMNOPQRSTUVWXYZ")),SUMPRODUCT((MID(B2057,{1,2,3,4,5,6,7,8,9,10,11,12,13,14,15,16,17,18,19,20,21,22,23,24,25,26,27,28,29,30},1)&lt;&gt;"")*ISERROR(FIND(MID(B2057,{1,2,3,4,5,6,7,8,9,10,11,12,13,14,15,16,17,18,19,20,21,22,23,24,25,26,27,28,29,30},1),"ABCDEFGHIJKLMNOPQRSTUVWXYZ0123456789-_")))=0,ISERROR(VALUE(B2057)))),"Недопустимый код: только латинские буквы A-Z в верхнем регистре, цифры, - и _; начало с буквы, до 30 символов (например MILK-001)",IF(SUMPRODUCT(--EXACT('Номенклатура'!$A$6:$A$205,B2057))=0,"Код не найден в номенклатуре",IF(SUMPRODUCT(--EXACT('Номенклатура'!$A$6:$A$205,B2057))&gt;1,"Код повторяется в номенклатуре",IF(ISNA(MATCH(C2057,{"Приход","Расход","Списание","Корректировка остатка"},0)),"Выберите тип операции",IF(NOT(ISNUMBER(D2057)),"Укажите количество",IF(D2057=0,"Количество не может быть 0",IF(AND(C2057&lt;&gt;"Корректировка остатка",D2057&lt;0),"Для этого типа количество положительное",IF(NOT(ISNUMBER('Номенклатура'!$C$2)),"Укажите дату начала учёта",IF(A2057&lt;INT('Номенклатура'!$C$2),"Раньше даты начала учёта: НЕ учтено",IF(AND(C2057="Корректировка остатка",TRIM(G2057)=""),"Учтено: добавьте пояснение","ОК")))))))))))))</f>
        <v/>
      </c>
    </row>
    <row r="2058" spans="1:9" x14ac:dyDescent="0.25">
      <c r="A2058" s="16"/>
      <c r="B2058" s="13"/>
      <c r="C2058" s="13"/>
      <c r="D2058" s="14"/>
      <c r="E2058" s="17" t="str">
        <f>IF(OR(B2058="",SUMPRODUCT(--EXACT('Номенклатура'!$A$6:$A$205,B2058))&lt;&gt;1),"",INDEX('Номенклатура'!$D$6:$D$205,SUMPRODUCT(EXACT('Номенклатура'!$A$6:$A$205,B2058)*(ROW('Номенклатура'!$A$6:$A$205)-5)))&amp;"")</f>
        <v/>
      </c>
      <c r="F2058" s="18" t="str">
        <f>IF(OR(I2058="ОК",I2058="Учтено: добавьте пояснение"),IF(C2058="Приход",D2058,IF(C2058="Корректировка остатка",D2058,-D2058)),"")</f>
        <v/>
      </c>
      <c r="G2058" s="13"/>
      <c r="H2058" s="15" t="str">
        <f>IF(OR(B2058="",SUMPRODUCT(--EXACT('Номенклатура'!$A$6:$A$205,B2058))&lt;&gt;1),"",INDEX('Номенклатура'!$B$6:$B$205,SUMPRODUCT(EXACT('Номенклатура'!$A$6:$A$205,B2058)*(ROW('Номенклатура'!$A$6:$A$205)-5)))&amp;"")</f>
        <v/>
      </c>
      <c r="I2058" s="15" t="str">
        <f>IF(COUNTA(A2058:D2058,G2058)=0,"",IF(NOT(ISNUMBER(A2058)),"Укажите дату",IF(B2058="","Укажите код",IF(NOT(AND(ISTEXT(B2058),LEN(B2058)&gt;0,LEN(B2058)&lt;=30,ISNUMBER(FIND(LEFT(B2058,1),"ABCDEFGHIJKLMNOPQRSTUVWXYZ")),SUMPRODUCT((MID(B2058,{1,2,3,4,5,6,7,8,9,10,11,12,13,14,15,16,17,18,19,20,21,22,23,24,25,26,27,28,29,30},1)&lt;&gt;"")*ISERROR(FIND(MID(B2058,{1,2,3,4,5,6,7,8,9,10,11,12,13,14,15,16,17,18,19,20,21,22,23,24,25,26,27,28,29,30},1),"ABCDEFGHIJKLMNOPQRSTUVWXYZ0123456789-_")))=0,ISERROR(VALUE(B2058)))),"Недопустимый код: только латинские буквы A-Z в верхнем регистре, цифры, - и _; начало с буквы, до 30 символов (например MILK-001)",IF(SUMPRODUCT(--EXACT('Номенклатура'!$A$6:$A$205,B2058))=0,"Код не найден в номенклатуре",IF(SUMPRODUCT(--EXACT('Номенклатура'!$A$6:$A$205,B2058))&gt;1,"Код повторяется в номенклатуре",IF(ISNA(MATCH(C2058,{"Приход","Расход","Списание","Корректировка остатка"},0)),"Выберите тип операции",IF(NOT(ISNUMBER(D2058)),"Укажите количество",IF(D2058=0,"Количество не может быть 0",IF(AND(C2058&lt;&gt;"Корректировка остатка",D2058&lt;0),"Для этого типа количество положительное",IF(NOT(ISNUMBER('Номенклатура'!$C$2)),"Укажите дату начала учёта",IF(A2058&lt;INT('Номенклатура'!$C$2),"Раньше даты начала учёта: НЕ учтено",IF(AND(C2058="Корректировка остатка",TRIM(G2058)=""),"Учтено: добавьте пояснение","ОК")))))))))))))</f>
        <v/>
      </c>
    </row>
    <row r="2059" spans="1:9" x14ac:dyDescent="0.25">
      <c r="A2059" s="16"/>
      <c r="B2059" s="13"/>
      <c r="C2059" s="13"/>
      <c r="D2059" s="14"/>
      <c r="E2059" s="17" t="str">
        <f>IF(OR(B2059="",SUMPRODUCT(--EXACT('Номенклатура'!$A$6:$A$205,B2059))&lt;&gt;1),"",INDEX('Номенклатура'!$D$6:$D$205,SUMPRODUCT(EXACT('Номенклатура'!$A$6:$A$205,B2059)*(ROW('Номенклатура'!$A$6:$A$205)-5)))&amp;"")</f>
        <v/>
      </c>
      <c r="F2059" s="18" t="str">
        <f>IF(OR(I2059="ОК",I2059="Учтено: добавьте пояснение"),IF(C2059="Приход",D2059,IF(C2059="Корректировка остатка",D2059,-D2059)),"")</f>
        <v/>
      </c>
      <c r="G2059" s="13"/>
      <c r="H2059" s="15" t="str">
        <f>IF(OR(B2059="",SUMPRODUCT(--EXACT('Номенклатура'!$A$6:$A$205,B2059))&lt;&gt;1),"",INDEX('Номенклатура'!$B$6:$B$205,SUMPRODUCT(EXACT('Номенклатура'!$A$6:$A$205,B2059)*(ROW('Номенклатура'!$A$6:$A$205)-5)))&amp;"")</f>
        <v/>
      </c>
      <c r="I2059" s="15" t="str">
        <f>IF(COUNTA(A2059:D2059,G2059)=0,"",IF(NOT(ISNUMBER(A2059)),"Укажите дату",IF(B2059="","Укажите код",IF(NOT(AND(ISTEXT(B2059),LEN(B2059)&gt;0,LEN(B2059)&lt;=30,ISNUMBER(FIND(LEFT(B2059,1),"ABCDEFGHIJKLMNOPQRSTUVWXYZ")),SUMPRODUCT((MID(B2059,{1,2,3,4,5,6,7,8,9,10,11,12,13,14,15,16,17,18,19,20,21,22,23,24,25,26,27,28,29,30},1)&lt;&gt;"")*ISERROR(FIND(MID(B2059,{1,2,3,4,5,6,7,8,9,10,11,12,13,14,15,16,17,18,19,20,21,22,23,24,25,26,27,28,29,30},1),"ABCDEFGHIJKLMNOPQRSTUVWXYZ0123456789-_")))=0,ISERROR(VALUE(B2059)))),"Недопустимый код: только латинские буквы A-Z в верхнем регистре, цифры, - и _; начало с буквы, до 30 символов (например MILK-001)",IF(SUMPRODUCT(--EXACT('Номенклатура'!$A$6:$A$205,B2059))=0,"Код не найден в номенклатуре",IF(SUMPRODUCT(--EXACT('Номенклатура'!$A$6:$A$205,B2059))&gt;1,"Код повторяется в номенклатуре",IF(ISNA(MATCH(C2059,{"Приход","Расход","Списание","Корректировка остатка"},0)),"Выберите тип операции",IF(NOT(ISNUMBER(D2059)),"Укажите количество",IF(D2059=0,"Количество не может быть 0",IF(AND(C2059&lt;&gt;"Корректировка остатка",D2059&lt;0),"Для этого типа количество положительное",IF(NOT(ISNUMBER('Номенклатура'!$C$2)),"Укажите дату начала учёта",IF(A2059&lt;INT('Номенклатура'!$C$2),"Раньше даты начала учёта: НЕ учтено",IF(AND(C2059="Корректировка остатка",TRIM(G2059)=""),"Учтено: добавьте пояснение","ОК")))))))))))))</f>
        <v/>
      </c>
    </row>
    <row r="2060" spans="1:9" x14ac:dyDescent="0.25">
      <c r="A2060" s="16"/>
      <c r="B2060" s="13"/>
      <c r="C2060" s="13"/>
      <c r="D2060" s="14"/>
      <c r="E2060" s="17" t="str">
        <f>IF(OR(B2060="",SUMPRODUCT(--EXACT('Номенклатура'!$A$6:$A$205,B2060))&lt;&gt;1),"",INDEX('Номенклатура'!$D$6:$D$205,SUMPRODUCT(EXACT('Номенклатура'!$A$6:$A$205,B2060)*(ROW('Номенклатура'!$A$6:$A$205)-5)))&amp;"")</f>
        <v/>
      </c>
      <c r="F2060" s="18" t="str">
        <f>IF(OR(I2060="ОК",I2060="Учтено: добавьте пояснение"),IF(C2060="Приход",D2060,IF(C2060="Корректировка остатка",D2060,-D2060)),"")</f>
        <v/>
      </c>
      <c r="G2060" s="13"/>
      <c r="H2060" s="15" t="str">
        <f>IF(OR(B2060="",SUMPRODUCT(--EXACT('Номенклатура'!$A$6:$A$205,B2060))&lt;&gt;1),"",INDEX('Номенклатура'!$B$6:$B$205,SUMPRODUCT(EXACT('Номенклатура'!$A$6:$A$205,B2060)*(ROW('Номенклатура'!$A$6:$A$205)-5)))&amp;"")</f>
        <v/>
      </c>
      <c r="I2060" s="15" t="str">
        <f>IF(COUNTA(A2060:D2060,G2060)=0,"",IF(NOT(ISNUMBER(A2060)),"Укажите дату",IF(B2060="","Укажите код",IF(NOT(AND(ISTEXT(B2060),LEN(B2060)&gt;0,LEN(B2060)&lt;=30,ISNUMBER(FIND(LEFT(B2060,1),"ABCDEFGHIJKLMNOPQRSTUVWXYZ")),SUMPRODUCT((MID(B2060,{1,2,3,4,5,6,7,8,9,10,11,12,13,14,15,16,17,18,19,20,21,22,23,24,25,26,27,28,29,30},1)&lt;&gt;"")*ISERROR(FIND(MID(B2060,{1,2,3,4,5,6,7,8,9,10,11,12,13,14,15,16,17,18,19,20,21,22,23,24,25,26,27,28,29,30},1),"ABCDEFGHIJKLMNOPQRSTUVWXYZ0123456789-_")))=0,ISERROR(VALUE(B2060)))),"Недопустимый код: только латинские буквы A-Z в верхнем регистре, цифры, - и _; начало с буквы, до 30 символов (например MILK-001)",IF(SUMPRODUCT(--EXACT('Номенклатура'!$A$6:$A$205,B2060))=0,"Код не найден в номенклатуре",IF(SUMPRODUCT(--EXACT('Номенклатура'!$A$6:$A$205,B2060))&gt;1,"Код повторяется в номенклатуре",IF(ISNA(MATCH(C2060,{"Приход","Расход","Списание","Корректировка остатка"},0)),"Выберите тип операции",IF(NOT(ISNUMBER(D2060)),"Укажите количество",IF(D2060=0,"Количество не может быть 0",IF(AND(C2060&lt;&gt;"Корректировка остатка",D2060&lt;0),"Для этого типа количество положительное",IF(NOT(ISNUMBER('Номенклатура'!$C$2)),"Укажите дату начала учёта",IF(A2060&lt;INT('Номенклатура'!$C$2),"Раньше даты начала учёта: НЕ учтено",IF(AND(C2060="Корректировка остатка",TRIM(G2060)=""),"Учтено: добавьте пояснение","ОК")))))))))))))</f>
        <v/>
      </c>
    </row>
    <row r="2061" spans="1:9" x14ac:dyDescent="0.25">
      <c r="A2061" s="16"/>
      <c r="B2061" s="13"/>
      <c r="C2061" s="13"/>
      <c r="D2061" s="14"/>
      <c r="E2061" s="17" t="str">
        <f>IF(OR(B2061="",SUMPRODUCT(--EXACT('Номенклатура'!$A$6:$A$205,B2061))&lt;&gt;1),"",INDEX('Номенклатура'!$D$6:$D$205,SUMPRODUCT(EXACT('Номенклатура'!$A$6:$A$205,B2061)*(ROW('Номенклатура'!$A$6:$A$205)-5)))&amp;"")</f>
        <v/>
      </c>
      <c r="F2061" s="18" t="str">
        <f>IF(OR(I2061="ОК",I2061="Учтено: добавьте пояснение"),IF(C2061="Приход",D2061,IF(C2061="Корректировка остатка",D2061,-D2061)),"")</f>
        <v/>
      </c>
      <c r="G2061" s="13"/>
      <c r="H2061" s="15" t="str">
        <f>IF(OR(B2061="",SUMPRODUCT(--EXACT('Номенклатура'!$A$6:$A$205,B2061))&lt;&gt;1),"",INDEX('Номенклатура'!$B$6:$B$205,SUMPRODUCT(EXACT('Номенклатура'!$A$6:$A$205,B2061)*(ROW('Номенклатура'!$A$6:$A$205)-5)))&amp;"")</f>
        <v/>
      </c>
      <c r="I2061" s="15" t="str">
        <f>IF(COUNTA(A2061:D2061,G2061)=0,"",IF(NOT(ISNUMBER(A2061)),"Укажите дату",IF(B2061="","Укажите код",IF(NOT(AND(ISTEXT(B2061),LEN(B2061)&gt;0,LEN(B2061)&lt;=30,ISNUMBER(FIND(LEFT(B2061,1),"ABCDEFGHIJKLMNOPQRSTUVWXYZ")),SUMPRODUCT((MID(B2061,{1,2,3,4,5,6,7,8,9,10,11,12,13,14,15,16,17,18,19,20,21,22,23,24,25,26,27,28,29,30},1)&lt;&gt;"")*ISERROR(FIND(MID(B2061,{1,2,3,4,5,6,7,8,9,10,11,12,13,14,15,16,17,18,19,20,21,22,23,24,25,26,27,28,29,30},1),"ABCDEFGHIJKLMNOPQRSTUVWXYZ0123456789-_")))=0,ISERROR(VALUE(B2061)))),"Недопустимый код: только латинские буквы A-Z в верхнем регистре, цифры, - и _; начало с буквы, до 30 символов (например MILK-001)",IF(SUMPRODUCT(--EXACT('Номенклатура'!$A$6:$A$205,B2061))=0,"Код не найден в номенклатуре",IF(SUMPRODUCT(--EXACT('Номенклатура'!$A$6:$A$205,B2061))&gt;1,"Код повторяется в номенклатуре",IF(ISNA(MATCH(C2061,{"Приход","Расход","Списание","Корректировка остатка"},0)),"Выберите тип операции",IF(NOT(ISNUMBER(D2061)),"Укажите количество",IF(D2061=0,"Количество не может быть 0",IF(AND(C2061&lt;&gt;"Корректировка остатка",D2061&lt;0),"Для этого типа количество положительное",IF(NOT(ISNUMBER('Номенклатура'!$C$2)),"Укажите дату начала учёта",IF(A2061&lt;INT('Номенклатура'!$C$2),"Раньше даты начала учёта: НЕ учтено",IF(AND(C2061="Корректировка остатка",TRIM(G2061)=""),"Учтено: добавьте пояснение","ОК")))))))))))))</f>
        <v/>
      </c>
    </row>
    <row r="2062" spans="1:9" x14ac:dyDescent="0.25">
      <c r="A2062" s="16"/>
      <c r="B2062" s="13"/>
      <c r="C2062" s="13"/>
      <c r="D2062" s="14"/>
      <c r="E2062" s="17" t="str">
        <f>IF(OR(B2062="",SUMPRODUCT(--EXACT('Номенклатура'!$A$6:$A$205,B2062))&lt;&gt;1),"",INDEX('Номенклатура'!$D$6:$D$205,SUMPRODUCT(EXACT('Номенклатура'!$A$6:$A$205,B2062)*(ROW('Номенклатура'!$A$6:$A$205)-5)))&amp;"")</f>
        <v/>
      </c>
      <c r="F2062" s="18" t="str">
        <f>IF(OR(I2062="ОК",I2062="Учтено: добавьте пояснение"),IF(C2062="Приход",D2062,IF(C2062="Корректировка остатка",D2062,-D2062)),"")</f>
        <v/>
      </c>
      <c r="G2062" s="13"/>
      <c r="H2062" s="15" t="str">
        <f>IF(OR(B2062="",SUMPRODUCT(--EXACT('Номенклатура'!$A$6:$A$205,B2062))&lt;&gt;1),"",INDEX('Номенклатура'!$B$6:$B$205,SUMPRODUCT(EXACT('Номенклатура'!$A$6:$A$205,B2062)*(ROW('Номенклатура'!$A$6:$A$205)-5)))&amp;"")</f>
        <v/>
      </c>
      <c r="I2062" s="15" t="str">
        <f>IF(COUNTA(A2062:D2062,G2062)=0,"",IF(NOT(ISNUMBER(A2062)),"Укажите дату",IF(B2062="","Укажите код",IF(NOT(AND(ISTEXT(B2062),LEN(B2062)&gt;0,LEN(B2062)&lt;=30,ISNUMBER(FIND(LEFT(B2062,1),"ABCDEFGHIJKLMNOPQRSTUVWXYZ")),SUMPRODUCT((MID(B2062,{1,2,3,4,5,6,7,8,9,10,11,12,13,14,15,16,17,18,19,20,21,22,23,24,25,26,27,28,29,30},1)&lt;&gt;"")*ISERROR(FIND(MID(B2062,{1,2,3,4,5,6,7,8,9,10,11,12,13,14,15,16,17,18,19,20,21,22,23,24,25,26,27,28,29,30},1),"ABCDEFGHIJKLMNOPQRSTUVWXYZ0123456789-_")))=0,ISERROR(VALUE(B2062)))),"Недопустимый код: только латинские буквы A-Z в верхнем регистре, цифры, - и _; начало с буквы, до 30 символов (например MILK-001)",IF(SUMPRODUCT(--EXACT('Номенклатура'!$A$6:$A$205,B2062))=0,"Код не найден в номенклатуре",IF(SUMPRODUCT(--EXACT('Номенклатура'!$A$6:$A$205,B2062))&gt;1,"Код повторяется в номенклатуре",IF(ISNA(MATCH(C2062,{"Приход","Расход","Списание","Корректировка остатка"},0)),"Выберите тип операции",IF(NOT(ISNUMBER(D2062)),"Укажите количество",IF(D2062=0,"Количество не может быть 0",IF(AND(C2062&lt;&gt;"Корректировка остатка",D2062&lt;0),"Для этого типа количество положительное",IF(NOT(ISNUMBER('Номенклатура'!$C$2)),"Укажите дату начала учёта",IF(A2062&lt;INT('Номенклатура'!$C$2),"Раньше даты начала учёта: НЕ учтено",IF(AND(C2062="Корректировка остатка",TRIM(G2062)=""),"Учтено: добавьте пояснение","ОК")))))))))))))</f>
        <v/>
      </c>
    </row>
    <row r="2063" spans="1:9" x14ac:dyDescent="0.25">
      <c r="A2063" s="16"/>
      <c r="B2063" s="13"/>
      <c r="C2063" s="13"/>
      <c r="D2063" s="14"/>
      <c r="E2063" s="17" t="str">
        <f>IF(OR(B2063="",SUMPRODUCT(--EXACT('Номенклатура'!$A$6:$A$205,B2063))&lt;&gt;1),"",INDEX('Номенклатура'!$D$6:$D$205,SUMPRODUCT(EXACT('Номенклатура'!$A$6:$A$205,B2063)*(ROW('Номенклатура'!$A$6:$A$205)-5)))&amp;"")</f>
        <v/>
      </c>
      <c r="F2063" s="18" t="str">
        <f>IF(OR(I2063="ОК",I2063="Учтено: добавьте пояснение"),IF(C2063="Приход",D2063,IF(C2063="Корректировка остатка",D2063,-D2063)),"")</f>
        <v/>
      </c>
      <c r="G2063" s="13"/>
      <c r="H2063" s="15" t="str">
        <f>IF(OR(B2063="",SUMPRODUCT(--EXACT('Номенклатура'!$A$6:$A$205,B2063))&lt;&gt;1),"",INDEX('Номенклатура'!$B$6:$B$205,SUMPRODUCT(EXACT('Номенклатура'!$A$6:$A$205,B2063)*(ROW('Номенклатура'!$A$6:$A$205)-5)))&amp;"")</f>
        <v/>
      </c>
      <c r="I2063" s="15" t="str">
        <f>IF(COUNTA(A2063:D2063,G2063)=0,"",IF(NOT(ISNUMBER(A2063)),"Укажите дату",IF(B2063="","Укажите код",IF(NOT(AND(ISTEXT(B2063),LEN(B2063)&gt;0,LEN(B2063)&lt;=30,ISNUMBER(FIND(LEFT(B2063,1),"ABCDEFGHIJKLMNOPQRSTUVWXYZ")),SUMPRODUCT((MID(B2063,{1,2,3,4,5,6,7,8,9,10,11,12,13,14,15,16,17,18,19,20,21,22,23,24,25,26,27,28,29,30},1)&lt;&gt;"")*ISERROR(FIND(MID(B2063,{1,2,3,4,5,6,7,8,9,10,11,12,13,14,15,16,17,18,19,20,21,22,23,24,25,26,27,28,29,30},1),"ABCDEFGHIJKLMNOPQRSTUVWXYZ0123456789-_")))=0,ISERROR(VALUE(B2063)))),"Недопустимый код: только латинские буквы A-Z в верхнем регистре, цифры, - и _; начало с буквы, до 30 символов (например MILK-001)",IF(SUMPRODUCT(--EXACT('Номенклатура'!$A$6:$A$205,B2063))=0,"Код не найден в номенклатуре",IF(SUMPRODUCT(--EXACT('Номенклатура'!$A$6:$A$205,B2063))&gt;1,"Код повторяется в номенклатуре",IF(ISNA(MATCH(C2063,{"Приход","Расход","Списание","Корректировка остатка"},0)),"Выберите тип операции",IF(NOT(ISNUMBER(D2063)),"Укажите количество",IF(D2063=0,"Количество не может быть 0",IF(AND(C2063&lt;&gt;"Корректировка остатка",D2063&lt;0),"Для этого типа количество положительное",IF(NOT(ISNUMBER('Номенклатура'!$C$2)),"Укажите дату начала учёта",IF(A2063&lt;INT('Номенклатура'!$C$2),"Раньше даты начала учёта: НЕ учтено",IF(AND(C2063="Корректировка остатка",TRIM(G2063)=""),"Учтено: добавьте пояснение","ОК")))))))))))))</f>
        <v/>
      </c>
    </row>
    <row r="2064" spans="1:9" x14ac:dyDescent="0.25">
      <c r="A2064" s="16"/>
      <c r="B2064" s="13"/>
      <c r="C2064" s="13"/>
      <c r="D2064" s="14"/>
      <c r="E2064" s="17" t="str">
        <f>IF(OR(B2064="",SUMPRODUCT(--EXACT('Номенклатура'!$A$6:$A$205,B2064))&lt;&gt;1),"",INDEX('Номенклатура'!$D$6:$D$205,SUMPRODUCT(EXACT('Номенклатура'!$A$6:$A$205,B2064)*(ROW('Номенклатура'!$A$6:$A$205)-5)))&amp;"")</f>
        <v/>
      </c>
      <c r="F2064" s="18" t="str">
        <f>IF(OR(I2064="ОК",I2064="Учтено: добавьте пояснение"),IF(C2064="Приход",D2064,IF(C2064="Корректировка остатка",D2064,-D2064)),"")</f>
        <v/>
      </c>
      <c r="G2064" s="13"/>
      <c r="H2064" s="15" t="str">
        <f>IF(OR(B2064="",SUMPRODUCT(--EXACT('Номенклатура'!$A$6:$A$205,B2064))&lt;&gt;1),"",INDEX('Номенклатура'!$B$6:$B$205,SUMPRODUCT(EXACT('Номенклатура'!$A$6:$A$205,B2064)*(ROW('Номенклатура'!$A$6:$A$205)-5)))&amp;"")</f>
        <v/>
      </c>
      <c r="I2064" s="15" t="str">
        <f>IF(COUNTA(A2064:D2064,G2064)=0,"",IF(NOT(ISNUMBER(A2064)),"Укажите дату",IF(B2064="","Укажите код",IF(NOT(AND(ISTEXT(B2064),LEN(B2064)&gt;0,LEN(B2064)&lt;=30,ISNUMBER(FIND(LEFT(B2064,1),"ABCDEFGHIJKLMNOPQRSTUVWXYZ")),SUMPRODUCT((MID(B2064,{1,2,3,4,5,6,7,8,9,10,11,12,13,14,15,16,17,18,19,20,21,22,23,24,25,26,27,28,29,30},1)&lt;&gt;"")*ISERROR(FIND(MID(B2064,{1,2,3,4,5,6,7,8,9,10,11,12,13,14,15,16,17,18,19,20,21,22,23,24,25,26,27,28,29,30},1),"ABCDEFGHIJKLMNOPQRSTUVWXYZ0123456789-_")))=0,ISERROR(VALUE(B2064)))),"Недопустимый код: только латинские буквы A-Z в верхнем регистре, цифры, - и _; начало с буквы, до 30 символов (например MILK-001)",IF(SUMPRODUCT(--EXACT('Номенклатура'!$A$6:$A$205,B2064))=0,"Код не найден в номенклатуре",IF(SUMPRODUCT(--EXACT('Номенклатура'!$A$6:$A$205,B2064))&gt;1,"Код повторяется в номенклатуре",IF(ISNA(MATCH(C2064,{"Приход","Расход","Списание","Корректировка остатка"},0)),"Выберите тип операции",IF(NOT(ISNUMBER(D2064)),"Укажите количество",IF(D2064=0,"Количество не может быть 0",IF(AND(C2064&lt;&gt;"Корректировка остатка",D2064&lt;0),"Для этого типа количество положительное",IF(NOT(ISNUMBER('Номенклатура'!$C$2)),"Укажите дату начала учёта",IF(A2064&lt;INT('Номенклатура'!$C$2),"Раньше даты начала учёта: НЕ учтено",IF(AND(C2064="Корректировка остатка",TRIM(G2064)=""),"Учтено: добавьте пояснение","ОК")))))))))))))</f>
        <v/>
      </c>
    </row>
    <row r="2065" spans="1:9" x14ac:dyDescent="0.25">
      <c r="A2065" s="16"/>
      <c r="B2065" s="13"/>
      <c r="C2065" s="13"/>
      <c r="D2065" s="14"/>
      <c r="E2065" s="17" t="str">
        <f>IF(OR(B2065="",SUMPRODUCT(--EXACT('Номенклатура'!$A$6:$A$205,B2065))&lt;&gt;1),"",INDEX('Номенклатура'!$D$6:$D$205,SUMPRODUCT(EXACT('Номенклатура'!$A$6:$A$205,B2065)*(ROW('Номенклатура'!$A$6:$A$205)-5)))&amp;"")</f>
        <v/>
      </c>
      <c r="F2065" s="18" t="str">
        <f>IF(OR(I2065="ОК",I2065="Учтено: добавьте пояснение"),IF(C2065="Приход",D2065,IF(C2065="Корректировка остатка",D2065,-D2065)),"")</f>
        <v/>
      </c>
      <c r="G2065" s="13"/>
      <c r="H2065" s="15" t="str">
        <f>IF(OR(B2065="",SUMPRODUCT(--EXACT('Номенклатура'!$A$6:$A$205,B2065))&lt;&gt;1),"",INDEX('Номенклатура'!$B$6:$B$205,SUMPRODUCT(EXACT('Номенклатура'!$A$6:$A$205,B2065)*(ROW('Номенклатура'!$A$6:$A$205)-5)))&amp;"")</f>
        <v/>
      </c>
      <c r="I2065" s="15" t="str">
        <f>IF(COUNTA(A2065:D2065,G2065)=0,"",IF(NOT(ISNUMBER(A2065)),"Укажите дату",IF(B2065="","Укажите код",IF(NOT(AND(ISTEXT(B2065),LEN(B2065)&gt;0,LEN(B2065)&lt;=30,ISNUMBER(FIND(LEFT(B2065,1),"ABCDEFGHIJKLMNOPQRSTUVWXYZ")),SUMPRODUCT((MID(B2065,{1,2,3,4,5,6,7,8,9,10,11,12,13,14,15,16,17,18,19,20,21,22,23,24,25,26,27,28,29,30},1)&lt;&gt;"")*ISERROR(FIND(MID(B2065,{1,2,3,4,5,6,7,8,9,10,11,12,13,14,15,16,17,18,19,20,21,22,23,24,25,26,27,28,29,30},1),"ABCDEFGHIJKLMNOPQRSTUVWXYZ0123456789-_")))=0,ISERROR(VALUE(B2065)))),"Недопустимый код: только латинские буквы A-Z в верхнем регистре, цифры, - и _; начало с буквы, до 30 символов (например MILK-001)",IF(SUMPRODUCT(--EXACT('Номенклатура'!$A$6:$A$205,B2065))=0,"Код не найден в номенклатуре",IF(SUMPRODUCT(--EXACT('Номенклатура'!$A$6:$A$205,B2065))&gt;1,"Код повторяется в номенклатуре",IF(ISNA(MATCH(C2065,{"Приход","Расход","Списание","Корректировка остатка"},0)),"Выберите тип операции",IF(NOT(ISNUMBER(D2065)),"Укажите количество",IF(D2065=0,"Количество не может быть 0",IF(AND(C2065&lt;&gt;"Корректировка остатка",D2065&lt;0),"Для этого типа количество положительное",IF(NOT(ISNUMBER('Номенклатура'!$C$2)),"Укажите дату начала учёта",IF(A2065&lt;INT('Номенклатура'!$C$2),"Раньше даты начала учёта: НЕ учтено",IF(AND(C2065="Корректировка остатка",TRIM(G2065)=""),"Учтено: добавьте пояснение","ОК")))))))))))))</f>
        <v/>
      </c>
    </row>
    <row r="2066" spans="1:9" x14ac:dyDescent="0.25">
      <c r="A2066" s="16"/>
      <c r="B2066" s="13"/>
      <c r="C2066" s="13"/>
      <c r="D2066" s="14"/>
      <c r="E2066" s="17" t="str">
        <f>IF(OR(B2066="",SUMPRODUCT(--EXACT('Номенклатура'!$A$6:$A$205,B2066))&lt;&gt;1),"",INDEX('Номенклатура'!$D$6:$D$205,SUMPRODUCT(EXACT('Номенклатура'!$A$6:$A$205,B2066)*(ROW('Номенклатура'!$A$6:$A$205)-5)))&amp;"")</f>
        <v/>
      </c>
      <c r="F2066" s="18" t="str">
        <f>IF(OR(I2066="ОК",I2066="Учтено: добавьте пояснение"),IF(C2066="Приход",D2066,IF(C2066="Корректировка остатка",D2066,-D2066)),"")</f>
        <v/>
      </c>
      <c r="G2066" s="13"/>
      <c r="H2066" s="15" t="str">
        <f>IF(OR(B2066="",SUMPRODUCT(--EXACT('Номенклатура'!$A$6:$A$205,B2066))&lt;&gt;1),"",INDEX('Номенклатура'!$B$6:$B$205,SUMPRODUCT(EXACT('Номенклатура'!$A$6:$A$205,B2066)*(ROW('Номенклатура'!$A$6:$A$205)-5)))&amp;"")</f>
        <v/>
      </c>
      <c r="I2066" s="15" t="str">
        <f>IF(COUNTA(A2066:D2066,G2066)=0,"",IF(NOT(ISNUMBER(A2066)),"Укажите дату",IF(B2066="","Укажите код",IF(NOT(AND(ISTEXT(B2066),LEN(B2066)&gt;0,LEN(B2066)&lt;=30,ISNUMBER(FIND(LEFT(B2066,1),"ABCDEFGHIJKLMNOPQRSTUVWXYZ")),SUMPRODUCT((MID(B2066,{1,2,3,4,5,6,7,8,9,10,11,12,13,14,15,16,17,18,19,20,21,22,23,24,25,26,27,28,29,30},1)&lt;&gt;"")*ISERROR(FIND(MID(B2066,{1,2,3,4,5,6,7,8,9,10,11,12,13,14,15,16,17,18,19,20,21,22,23,24,25,26,27,28,29,30},1),"ABCDEFGHIJKLMNOPQRSTUVWXYZ0123456789-_")))=0,ISERROR(VALUE(B2066)))),"Недопустимый код: только латинские буквы A-Z в верхнем регистре, цифры, - и _; начало с буквы, до 30 символов (например MILK-001)",IF(SUMPRODUCT(--EXACT('Номенклатура'!$A$6:$A$205,B2066))=0,"Код не найден в номенклатуре",IF(SUMPRODUCT(--EXACT('Номенклатура'!$A$6:$A$205,B2066))&gt;1,"Код повторяется в номенклатуре",IF(ISNA(MATCH(C2066,{"Приход","Расход","Списание","Корректировка остатка"},0)),"Выберите тип операции",IF(NOT(ISNUMBER(D2066)),"Укажите количество",IF(D2066=0,"Количество не может быть 0",IF(AND(C2066&lt;&gt;"Корректировка остатка",D2066&lt;0),"Для этого типа количество положительное",IF(NOT(ISNUMBER('Номенклатура'!$C$2)),"Укажите дату начала учёта",IF(A2066&lt;INT('Номенклатура'!$C$2),"Раньше даты начала учёта: НЕ учтено",IF(AND(C2066="Корректировка остатка",TRIM(G2066)=""),"Учтено: добавьте пояснение","ОК")))))))))))))</f>
        <v/>
      </c>
    </row>
    <row r="2067" spans="1:9" x14ac:dyDescent="0.25">
      <c r="A2067" s="16"/>
      <c r="B2067" s="13"/>
      <c r="C2067" s="13"/>
      <c r="D2067" s="14"/>
      <c r="E2067" s="17" t="str">
        <f>IF(OR(B2067="",SUMPRODUCT(--EXACT('Номенклатура'!$A$6:$A$205,B2067))&lt;&gt;1),"",INDEX('Номенклатура'!$D$6:$D$205,SUMPRODUCT(EXACT('Номенклатура'!$A$6:$A$205,B2067)*(ROW('Номенклатура'!$A$6:$A$205)-5)))&amp;"")</f>
        <v/>
      </c>
      <c r="F2067" s="18" t="str">
        <f>IF(OR(I2067="ОК",I2067="Учтено: добавьте пояснение"),IF(C2067="Приход",D2067,IF(C2067="Корректировка остатка",D2067,-D2067)),"")</f>
        <v/>
      </c>
      <c r="G2067" s="13"/>
      <c r="H2067" s="15" t="str">
        <f>IF(OR(B2067="",SUMPRODUCT(--EXACT('Номенклатура'!$A$6:$A$205,B2067))&lt;&gt;1),"",INDEX('Номенклатура'!$B$6:$B$205,SUMPRODUCT(EXACT('Номенклатура'!$A$6:$A$205,B2067)*(ROW('Номенклатура'!$A$6:$A$205)-5)))&amp;"")</f>
        <v/>
      </c>
      <c r="I2067" s="15" t="str">
        <f>IF(COUNTA(A2067:D2067,G2067)=0,"",IF(NOT(ISNUMBER(A2067)),"Укажите дату",IF(B2067="","Укажите код",IF(NOT(AND(ISTEXT(B2067),LEN(B2067)&gt;0,LEN(B2067)&lt;=30,ISNUMBER(FIND(LEFT(B2067,1),"ABCDEFGHIJKLMNOPQRSTUVWXYZ")),SUMPRODUCT((MID(B2067,{1,2,3,4,5,6,7,8,9,10,11,12,13,14,15,16,17,18,19,20,21,22,23,24,25,26,27,28,29,30},1)&lt;&gt;"")*ISERROR(FIND(MID(B2067,{1,2,3,4,5,6,7,8,9,10,11,12,13,14,15,16,17,18,19,20,21,22,23,24,25,26,27,28,29,30},1),"ABCDEFGHIJKLMNOPQRSTUVWXYZ0123456789-_")))=0,ISERROR(VALUE(B2067)))),"Недопустимый код: только латинские буквы A-Z в верхнем регистре, цифры, - и _; начало с буквы, до 30 символов (например MILK-001)",IF(SUMPRODUCT(--EXACT('Номенклатура'!$A$6:$A$205,B2067))=0,"Код не найден в номенклатуре",IF(SUMPRODUCT(--EXACT('Номенклатура'!$A$6:$A$205,B2067))&gt;1,"Код повторяется в номенклатуре",IF(ISNA(MATCH(C2067,{"Приход","Расход","Списание","Корректировка остатка"},0)),"Выберите тип операции",IF(NOT(ISNUMBER(D2067)),"Укажите количество",IF(D2067=0,"Количество не может быть 0",IF(AND(C2067&lt;&gt;"Корректировка остатка",D2067&lt;0),"Для этого типа количество положительное",IF(NOT(ISNUMBER('Номенклатура'!$C$2)),"Укажите дату начала учёта",IF(A2067&lt;INT('Номенклатура'!$C$2),"Раньше даты начала учёта: НЕ учтено",IF(AND(C2067="Корректировка остатка",TRIM(G2067)=""),"Учтено: добавьте пояснение","ОК")))))))))))))</f>
        <v/>
      </c>
    </row>
    <row r="2068" spans="1:9" x14ac:dyDescent="0.25">
      <c r="A2068" s="16"/>
      <c r="B2068" s="13"/>
      <c r="C2068" s="13"/>
      <c r="D2068" s="14"/>
      <c r="E2068" s="17" t="str">
        <f>IF(OR(B2068="",SUMPRODUCT(--EXACT('Номенклатура'!$A$6:$A$205,B2068))&lt;&gt;1),"",INDEX('Номенклатура'!$D$6:$D$205,SUMPRODUCT(EXACT('Номенклатура'!$A$6:$A$205,B2068)*(ROW('Номенклатура'!$A$6:$A$205)-5)))&amp;"")</f>
        <v/>
      </c>
      <c r="F2068" s="18" t="str">
        <f>IF(OR(I2068="ОК",I2068="Учтено: добавьте пояснение"),IF(C2068="Приход",D2068,IF(C2068="Корректировка остатка",D2068,-D2068)),"")</f>
        <v/>
      </c>
      <c r="G2068" s="13"/>
      <c r="H2068" s="15" t="str">
        <f>IF(OR(B2068="",SUMPRODUCT(--EXACT('Номенклатура'!$A$6:$A$205,B2068))&lt;&gt;1),"",INDEX('Номенклатура'!$B$6:$B$205,SUMPRODUCT(EXACT('Номенклатура'!$A$6:$A$205,B2068)*(ROW('Номенклатура'!$A$6:$A$205)-5)))&amp;"")</f>
        <v/>
      </c>
      <c r="I2068" s="15" t="str">
        <f>IF(COUNTA(A2068:D2068,G2068)=0,"",IF(NOT(ISNUMBER(A2068)),"Укажите дату",IF(B2068="","Укажите код",IF(NOT(AND(ISTEXT(B2068),LEN(B2068)&gt;0,LEN(B2068)&lt;=30,ISNUMBER(FIND(LEFT(B2068,1),"ABCDEFGHIJKLMNOPQRSTUVWXYZ")),SUMPRODUCT((MID(B2068,{1,2,3,4,5,6,7,8,9,10,11,12,13,14,15,16,17,18,19,20,21,22,23,24,25,26,27,28,29,30},1)&lt;&gt;"")*ISERROR(FIND(MID(B2068,{1,2,3,4,5,6,7,8,9,10,11,12,13,14,15,16,17,18,19,20,21,22,23,24,25,26,27,28,29,30},1),"ABCDEFGHIJKLMNOPQRSTUVWXYZ0123456789-_")))=0,ISERROR(VALUE(B2068)))),"Недопустимый код: только латинские буквы A-Z в верхнем регистре, цифры, - и _; начало с буквы, до 30 символов (например MILK-001)",IF(SUMPRODUCT(--EXACT('Номенклатура'!$A$6:$A$205,B2068))=0,"Код не найден в номенклатуре",IF(SUMPRODUCT(--EXACT('Номенклатура'!$A$6:$A$205,B2068))&gt;1,"Код повторяется в номенклатуре",IF(ISNA(MATCH(C2068,{"Приход","Расход","Списание","Корректировка остатка"},0)),"Выберите тип операции",IF(NOT(ISNUMBER(D2068)),"Укажите количество",IF(D2068=0,"Количество не может быть 0",IF(AND(C2068&lt;&gt;"Корректировка остатка",D2068&lt;0),"Для этого типа количество положительное",IF(NOT(ISNUMBER('Номенклатура'!$C$2)),"Укажите дату начала учёта",IF(A2068&lt;INT('Номенклатура'!$C$2),"Раньше даты начала учёта: НЕ учтено",IF(AND(C2068="Корректировка остатка",TRIM(G2068)=""),"Учтено: добавьте пояснение","ОК")))))))))))))</f>
        <v/>
      </c>
    </row>
    <row r="2069" spans="1:9" x14ac:dyDescent="0.25">
      <c r="A2069" s="16"/>
      <c r="B2069" s="13"/>
      <c r="C2069" s="13"/>
      <c r="D2069" s="14"/>
      <c r="E2069" s="17" t="str">
        <f>IF(OR(B2069="",SUMPRODUCT(--EXACT('Номенклатура'!$A$6:$A$205,B2069))&lt;&gt;1),"",INDEX('Номенклатура'!$D$6:$D$205,SUMPRODUCT(EXACT('Номенклатура'!$A$6:$A$205,B2069)*(ROW('Номенклатура'!$A$6:$A$205)-5)))&amp;"")</f>
        <v/>
      </c>
      <c r="F2069" s="18" t="str">
        <f>IF(OR(I2069="ОК",I2069="Учтено: добавьте пояснение"),IF(C2069="Приход",D2069,IF(C2069="Корректировка остатка",D2069,-D2069)),"")</f>
        <v/>
      </c>
      <c r="G2069" s="13"/>
      <c r="H2069" s="15" t="str">
        <f>IF(OR(B2069="",SUMPRODUCT(--EXACT('Номенклатура'!$A$6:$A$205,B2069))&lt;&gt;1),"",INDEX('Номенклатура'!$B$6:$B$205,SUMPRODUCT(EXACT('Номенклатура'!$A$6:$A$205,B2069)*(ROW('Номенклатура'!$A$6:$A$205)-5)))&amp;"")</f>
        <v/>
      </c>
      <c r="I2069" s="15" t="str">
        <f>IF(COUNTA(A2069:D2069,G2069)=0,"",IF(NOT(ISNUMBER(A2069)),"Укажите дату",IF(B2069="","Укажите код",IF(NOT(AND(ISTEXT(B2069),LEN(B2069)&gt;0,LEN(B2069)&lt;=30,ISNUMBER(FIND(LEFT(B2069,1),"ABCDEFGHIJKLMNOPQRSTUVWXYZ")),SUMPRODUCT((MID(B2069,{1,2,3,4,5,6,7,8,9,10,11,12,13,14,15,16,17,18,19,20,21,22,23,24,25,26,27,28,29,30},1)&lt;&gt;"")*ISERROR(FIND(MID(B2069,{1,2,3,4,5,6,7,8,9,10,11,12,13,14,15,16,17,18,19,20,21,22,23,24,25,26,27,28,29,30},1),"ABCDEFGHIJKLMNOPQRSTUVWXYZ0123456789-_")))=0,ISERROR(VALUE(B2069)))),"Недопустимый код: только латинские буквы A-Z в верхнем регистре, цифры, - и _; начало с буквы, до 30 символов (например MILK-001)",IF(SUMPRODUCT(--EXACT('Номенклатура'!$A$6:$A$205,B2069))=0,"Код не найден в номенклатуре",IF(SUMPRODUCT(--EXACT('Номенклатура'!$A$6:$A$205,B2069))&gt;1,"Код повторяется в номенклатуре",IF(ISNA(MATCH(C2069,{"Приход","Расход","Списание","Корректировка остатка"},0)),"Выберите тип операции",IF(NOT(ISNUMBER(D2069)),"Укажите количество",IF(D2069=0,"Количество не может быть 0",IF(AND(C2069&lt;&gt;"Корректировка остатка",D2069&lt;0),"Для этого типа количество положительное",IF(NOT(ISNUMBER('Номенклатура'!$C$2)),"Укажите дату начала учёта",IF(A2069&lt;INT('Номенклатура'!$C$2),"Раньше даты начала учёта: НЕ учтено",IF(AND(C2069="Корректировка остатка",TRIM(G2069)=""),"Учтено: добавьте пояснение","ОК")))))))))))))</f>
        <v/>
      </c>
    </row>
    <row r="2070" spans="1:9" x14ac:dyDescent="0.25">
      <c r="A2070" s="16"/>
      <c r="B2070" s="13"/>
      <c r="C2070" s="13"/>
      <c r="D2070" s="14"/>
      <c r="E2070" s="17" t="str">
        <f>IF(OR(B2070="",SUMPRODUCT(--EXACT('Номенклатура'!$A$6:$A$205,B2070))&lt;&gt;1),"",INDEX('Номенклатура'!$D$6:$D$205,SUMPRODUCT(EXACT('Номенклатура'!$A$6:$A$205,B2070)*(ROW('Номенклатура'!$A$6:$A$205)-5)))&amp;"")</f>
        <v/>
      </c>
      <c r="F2070" s="18" t="str">
        <f>IF(OR(I2070="ОК",I2070="Учтено: добавьте пояснение"),IF(C2070="Приход",D2070,IF(C2070="Корректировка остатка",D2070,-D2070)),"")</f>
        <v/>
      </c>
      <c r="G2070" s="13"/>
      <c r="H2070" s="15" t="str">
        <f>IF(OR(B2070="",SUMPRODUCT(--EXACT('Номенклатура'!$A$6:$A$205,B2070))&lt;&gt;1),"",INDEX('Номенклатура'!$B$6:$B$205,SUMPRODUCT(EXACT('Номенклатура'!$A$6:$A$205,B2070)*(ROW('Номенклатура'!$A$6:$A$205)-5)))&amp;"")</f>
        <v/>
      </c>
      <c r="I2070" s="15" t="str">
        <f>IF(COUNTA(A2070:D2070,G2070)=0,"",IF(NOT(ISNUMBER(A2070)),"Укажите дату",IF(B2070="","Укажите код",IF(NOT(AND(ISTEXT(B2070),LEN(B2070)&gt;0,LEN(B2070)&lt;=30,ISNUMBER(FIND(LEFT(B2070,1),"ABCDEFGHIJKLMNOPQRSTUVWXYZ")),SUMPRODUCT((MID(B2070,{1,2,3,4,5,6,7,8,9,10,11,12,13,14,15,16,17,18,19,20,21,22,23,24,25,26,27,28,29,30},1)&lt;&gt;"")*ISERROR(FIND(MID(B2070,{1,2,3,4,5,6,7,8,9,10,11,12,13,14,15,16,17,18,19,20,21,22,23,24,25,26,27,28,29,30},1),"ABCDEFGHIJKLMNOPQRSTUVWXYZ0123456789-_")))=0,ISERROR(VALUE(B2070)))),"Недопустимый код: только латинские буквы A-Z в верхнем регистре, цифры, - и _; начало с буквы, до 30 символов (например MILK-001)",IF(SUMPRODUCT(--EXACT('Номенклатура'!$A$6:$A$205,B2070))=0,"Код не найден в номенклатуре",IF(SUMPRODUCT(--EXACT('Номенклатура'!$A$6:$A$205,B2070))&gt;1,"Код повторяется в номенклатуре",IF(ISNA(MATCH(C2070,{"Приход","Расход","Списание","Корректировка остатка"},0)),"Выберите тип операции",IF(NOT(ISNUMBER(D2070)),"Укажите количество",IF(D2070=0,"Количество не может быть 0",IF(AND(C2070&lt;&gt;"Корректировка остатка",D2070&lt;0),"Для этого типа количество положительное",IF(NOT(ISNUMBER('Номенклатура'!$C$2)),"Укажите дату начала учёта",IF(A2070&lt;INT('Номенклатура'!$C$2),"Раньше даты начала учёта: НЕ учтено",IF(AND(C2070="Корректировка остатка",TRIM(G2070)=""),"Учтено: добавьте пояснение","ОК")))))))))))))</f>
        <v/>
      </c>
    </row>
    <row r="2071" spans="1:9" x14ac:dyDescent="0.25">
      <c r="A2071" s="16"/>
      <c r="B2071" s="13"/>
      <c r="C2071" s="13"/>
      <c r="D2071" s="14"/>
      <c r="E2071" s="17" t="str">
        <f>IF(OR(B2071="",SUMPRODUCT(--EXACT('Номенклатура'!$A$6:$A$205,B2071))&lt;&gt;1),"",INDEX('Номенклатура'!$D$6:$D$205,SUMPRODUCT(EXACT('Номенклатура'!$A$6:$A$205,B2071)*(ROW('Номенклатура'!$A$6:$A$205)-5)))&amp;"")</f>
        <v/>
      </c>
      <c r="F2071" s="18" t="str">
        <f>IF(OR(I2071="ОК",I2071="Учтено: добавьте пояснение"),IF(C2071="Приход",D2071,IF(C2071="Корректировка остатка",D2071,-D2071)),"")</f>
        <v/>
      </c>
      <c r="G2071" s="13"/>
      <c r="H2071" s="15" t="str">
        <f>IF(OR(B2071="",SUMPRODUCT(--EXACT('Номенклатура'!$A$6:$A$205,B2071))&lt;&gt;1),"",INDEX('Номенклатура'!$B$6:$B$205,SUMPRODUCT(EXACT('Номенклатура'!$A$6:$A$205,B2071)*(ROW('Номенклатура'!$A$6:$A$205)-5)))&amp;"")</f>
        <v/>
      </c>
      <c r="I2071" s="15" t="str">
        <f>IF(COUNTA(A2071:D2071,G2071)=0,"",IF(NOT(ISNUMBER(A2071)),"Укажите дату",IF(B2071="","Укажите код",IF(NOT(AND(ISTEXT(B2071),LEN(B2071)&gt;0,LEN(B2071)&lt;=30,ISNUMBER(FIND(LEFT(B2071,1),"ABCDEFGHIJKLMNOPQRSTUVWXYZ")),SUMPRODUCT((MID(B2071,{1,2,3,4,5,6,7,8,9,10,11,12,13,14,15,16,17,18,19,20,21,22,23,24,25,26,27,28,29,30},1)&lt;&gt;"")*ISERROR(FIND(MID(B2071,{1,2,3,4,5,6,7,8,9,10,11,12,13,14,15,16,17,18,19,20,21,22,23,24,25,26,27,28,29,30},1),"ABCDEFGHIJKLMNOPQRSTUVWXYZ0123456789-_")))=0,ISERROR(VALUE(B2071)))),"Недопустимый код: только латинские буквы A-Z в верхнем регистре, цифры, - и _; начало с буквы, до 30 символов (например MILK-001)",IF(SUMPRODUCT(--EXACT('Номенклатура'!$A$6:$A$205,B2071))=0,"Код не найден в номенклатуре",IF(SUMPRODUCT(--EXACT('Номенклатура'!$A$6:$A$205,B2071))&gt;1,"Код повторяется в номенклатуре",IF(ISNA(MATCH(C2071,{"Приход","Расход","Списание","Корректировка остатка"},0)),"Выберите тип операции",IF(NOT(ISNUMBER(D2071)),"Укажите количество",IF(D2071=0,"Количество не может быть 0",IF(AND(C2071&lt;&gt;"Корректировка остатка",D2071&lt;0),"Для этого типа количество положительное",IF(NOT(ISNUMBER('Номенклатура'!$C$2)),"Укажите дату начала учёта",IF(A2071&lt;INT('Номенклатура'!$C$2),"Раньше даты начала учёта: НЕ учтено",IF(AND(C2071="Корректировка остатка",TRIM(G2071)=""),"Учтено: добавьте пояснение","ОК")))))))))))))</f>
        <v/>
      </c>
    </row>
    <row r="2072" spans="1:9" x14ac:dyDescent="0.25">
      <c r="A2072" s="16"/>
      <c r="B2072" s="13"/>
      <c r="C2072" s="13"/>
      <c r="D2072" s="14"/>
      <c r="E2072" s="17" t="str">
        <f>IF(OR(B2072="",SUMPRODUCT(--EXACT('Номенклатура'!$A$6:$A$205,B2072))&lt;&gt;1),"",INDEX('Номенклатура'!$D$6:$D$205,SUMPRODUCT(EXACT('Номенклатура'!$A$6:$A$205,B2072)*(ROW('Номенклатура'!$A$6:$A$205)-5)))&amp;"")</f>
        <v/>
      </c>
      <c r="F2072" s="18" t="str">
        <f>IF(OR(I2072="ОК",I2072="Учтено: добавьте пояснение"),IF(C2072="Приход",D2072,IF(C2072="Корректировка остатка",D2072,-D2072)),"")</f>
        <v/>
      </c>
      <c r="G2072" s="13"/>
      <c r="H2072" s="15" t="str">
        <f>IF(OR(B2072="",SUMPRODUCT(--EXACT('Номенклатура'!$A$6:$A$205,B2072))&lt;&gt;1),"",INDEX('Номенклатура'!$B$6:$B$205,SUMPRODUCT(EXACT('Номенклатура'!$A$6:$A$205,B2072)*(ROW('Номенклатура'!$A$6:$A$205)-5)))&amp;"")</f>
        <v/>
      </c>
      <c r="I2072" s="15" t="str">
        <f>IF(COUNTA(A2072:D2072,G2072)=0,"",IF(NOT(ISNUMBER(A2072)),"Укажите дату",IF(B2072="","Укажите код",IF(NOT(AND(ISTEXT(B2072),LEN(B2072)&gt;0,LEN(B2072)&lt;=30,ISNUMBER(FIND(LEFT(B2072,1),"ABCDEFGHIJKLMNOPQRSTUVWXYZ")),SUMPRODUCT((MID(B2072,{1,2,3,4,5,6,7,8,9,10,11,12,13,14,15,16,17,18,19,20,21,22,23,24,25,26,27,28,29,30},1)&lt;&gt;"")*ISERROR(FIND(MID(B2072,{1,2,3,4,5,6,7,8,9,10,11,12,13,14,15,16,17,18,19,20,21,22,23,24,25,26,27,28,29,30},1),"ABCDEFGHIJKLMNOPQRSTUVWXYZ0123456789-_")))=0,ISERROR(VALUE(B2072)))),"Недопустимый код: только латинские буквы A-Z в верхнем регистре, цифры, - и _; начало с буквы, до 30 символов (например MILK-001)",IF(SUMPRODUCT(--EXACT('Номенклатура'!$A$6:$A$205,B2072))=0,"Код не найден в номенклатуре",IF(SUMPRODUCT(--EXACT('Номенклатура'!$A$6:$A$205,B2072))&gt;1,"Код повторяется в номенклатуре",IF(ISNA(MATCH(C2072,{"Приход","Расход","Списание","Корректировка остатка"},0)),"Выберите тип операции",IF(NOT(ISNUMBER(D2072)),"Укажите количество",IF(D2072=0,"Количество не может быть 0",IF(AND(C2072&lt;&gt;"Корректировка остатка",D2072&lt;0),"Для этого типа количество положительное",IF(NOT(ISNUMBER('Номенклатура'!$C$2)),"Укажите дату начала учёта",IF(A2072&lt;INT('Номенклатура'!$C$2),"Раньше даты начала учёта: НЕ учтено",IF(AND(C2072="Корректировка остатка",TRIM(G2072)=""),"Учтено: добавьте пояснение","ОК")))))))))))))</f>
        <v/>
      </c>
    </row>
    <row r="2073" spans="1:9" x14ac:dyDescent="0.25">
      <c r="A2073" s="16"/>
      <c r="B2073" s="13"/>
      <c r="C2073" s="13"/>
      <c r="D2073" s="14"/>
      <c r="E2073" s="17" t="str">
        <f>IF(OR(B2073="",SUMPRODUCT(--EXACT('Номенклатура'!$A$6:$A$205,B2073))&lt;&gt;1),"",INDEX('Номенклатура'!$D$6:$D$205,SUMPRODUCT(EXACT('Номенклатура'!$A$6:$A$205,B2073)*(ROW('Номенклатура'!$A$6:$A$205)-5)))&amp;"")</f>
        <v/>
      </c>
      <c r="F2073" s="18" t="str">
        <f>IF(OR(I2073="ОК",I2073="Учтено: добавьте пояснение"),IF(C2073="Приход",D2073,IF(C2073="Корректировка остатка",D2073,-D2073)),"")</f>
        <v/>
      </c>
      <c r="G2073" s="13"/>
      <c r="H2073" s="15" t="str">
        <f>IF(OR(B2073="",SUMPRODUCT(--EXACT('Номенклатура'!$A$6:$A$205,B2073))&lt;&gt;1),"",INDEX('Номенклатура'!$B$6:$B$205,SUMPRODUCT(EXACT('Номенклатура'!$A$6:$A$205,B2073)*(ROW('Номенклатура'!$A$6:$A$205)-5)))&amp;"")</f>
        <v/>
      </c>
      <c r="I2073" s="15" t="str">
        <f>IF(COUNTA(A2073:D2073,G2073)=0,"",IF(NOT(ISNUMBER(A2073)),"Укажите дату",IF(B2073="","Укажите код",IF(NOT(AND(ISTEXT(B2073),LEN(B2073)&gt;0,LEN(B2073)&lt;=30,ISNUMBER(FIND(LEFT(B2073,1),"ABCDEFGHIJKLMNOPQRSTUVWXYZ")),SUMPRODUCT((MID(B2073,{1,2,3,4,5,6,7,8,9,10,11,12,13,14,15,16,17,18,19,20,21,22,23,24,25,26,27,28,29,30},1)&lt;&gt;"")*ISERROR(FIND(MID(B2073,{1,2,3,4,5,6,7,8,9,10,11,12,13,14,15,16,17,18,19,20,21,22,23,24,25,26,27,28,29,30},1),"ABCDEFGHIJKLMNOPQRSTUVWXYZ0123456789-_")))=0,ISERROR(VALUE(B2073)))),"Недопустимый код: только латинские буквы A-Z в верхнем регистре, цифры, - и _; начало с буквы, до 30 символов (например MILK-001)",IF(SUMPRODUCT(--EXACT('Номенклатура'!$A$6:$A$205,B2073))=0,"Код не найден в номенклатуре",IF(SUMPRODUCT(--EXACT('Номенклатура'!$A$6:$A$205,B2073))&gt;1,"Код повторяется в номенклатуре",IF(ISNA(MATCH(C2073,{"Приход","Расход","Списание","Корректировка остатка"},0)),"Выберите тип операции",IF(NOT(ISNUMBER(D2073)),"Укажите количество",IF(D2073=0,"Количество не может быть 0",IF(AND(C2073&lt;&gt;"Корректировка остатка",D2073&lt;0),"Для этого типа количество положительное",IF(NOT(ISNUMBER('Номенклатура'!$C$2)),"Укажите дату начала учёта",IF(A2073&lt;INT('Номенклатура'!$C$2),"Раньше даты начала учёта: НЕ учтено",IF(AND(C2073="Корректировка остатка",TRIM(G2073)=""),"Учтено: добавьте пояснение","ОК")))))))))))))</f>
        <v/>
      </c>
    </row>
    <row r="2074" spans="1:9" x14ac:dyDescent="0.25">
      <c r="A2074" s="16"/>
      <c r="B2074" s="13"/>
      <c r="C2074" s="13"/>
      <c r="D2074" s="14"/>
      <c r="E2074" s="17" t="str">
        <f>IF(OR(B2074="",SUMPRODUCT(--EXACT('Номенклатура'!$A$6:$A$205,B2074))&lt;&gt;1),"",INDEX('Номенклатура'!$D$6:$D$205,SUMPRODUCT(EXACT('Номенклатура'!$A$6:$A$205,B2074)*(ROW('Номенклатура'!$A$6:$A$205)-5)))&amp;"")</f>
        <v/>
      </c>
      <c r="F2074" s="18" t="str">
        <f>IF(OR(I2074="ОК",I2074="Учтено: добавьте пояснение"),IF(C2074="Приход",D2074,IF(C2074="Корректировка остатка",D2074,-D2074)),"")</f>
        <v/>
      </c>
      <c r="G2074" s="13"/>
      <c r="H2074" s="15" t="str">
        <f>IF(OR(B2074="",SUMPRODUCT(--EXACT('Номенклатура'!$A$6:$A$205,B2074))&lt;&gt;1),"",INDEX('Номенклатура'!$B$6:$B$205,SUMPRODUCT(EXACT('Номенклатура'!$A$6:$A$205,B2074)*(ROW('Номенклатура'!$A$6:$A$205)-5)))&amp;"")</f>
        <v/>
      </c>
      <c r="I2074" s="15" t="str">
        <f>IF(COUNTA(A2074:D2074,G2074)=0,"",IF(NOT(ISNUMBER(A2074)),"Укажите дату",IF(B2074="","Укажите код",IF(NOT(AND(ISTEXT(B2074),LEN(B2074)&gt;0,LEN(B2074)&lt;=30,ISNUMBER(FIND(LEFT(B2074,1),"ABCDEFGHIJKLMNOPQRSTUVWXYZ")),SUMPRODUCT((MID(B2074,{1,2,3,4,5,6,7,8,9,10,11,12,13,14,15,16,17,18,19,20,21,22,23,24,25,26,27,28,29,30},1)&lt;&gt;"")*ISERROR(FIND(MID(B2074,{1,2,3,4,5,6,7,8,9,10,11,12,13,14,15,16,17,18,19,20,21,22,23,24,25,26,27,28,29,30},1),"ABCDEFGHIJKLMNOPQRSTUVWXYZ0123456789-_")))=0,ISERROR(VALUE(B2074)))),"Недопустимый код: только латинские буквы A-Z в верхнем регистре, цифры, - и _; начало с буквы, до 30 символов (например MILK-001)",IF(SUMPRODUCT(--EXACT('Номенклатура'!$A$6:$A$205,B2074))=0,"Код не найден в номенклатуре",IF(SUMPRODUCT(--EXACT('Номенклатура'!$A$6:$A$205,B2074))&gt;1,"Код повторяется в номенклатуре",IF(ISNA(MATCH(C2074,{"Приход","Расход","Списание","Корректировка остатка"},0)),"Выберите тип операции",IF(NOT(ISNUMBER(D2074)),"Укажите количество",IF(D2074=0,"Количество не может быть 0",IF(AND(C2074&lt;&gt;"Корректировка остатка",D2074&lt;0),"Для этого типа количество положительное",IF(NOT(ISNUMBER('Номенклатура'!$C$2)),"Укажите дату начала учёта",IF(A2074&lt;INT('Номенклатура'!$C$2),"Раньше даты начала учёта: НЕ учтено",IF(AND(C2074="Корректировка остатка",TRIM(G2074)=""),"Учтено: добавьте пояснение","ОК")))))))))))))</f>
        <v/>
      </c>
    </row>
    <row r="2075" spans="1:9" x14ac:dyDescent="0.25">
      <c r="A2075" s="16"/>
      <c r="B2075" s="13"/>
      <c r="C2075" s="13"/>
      <c r="D2075" s="14"/>
      <c r="E2075" s="17" t="str">
        <f>IF(OR(B2075="",SUMPRODUCT(--EXACT('Номенклатура'!$A$6:$A$205,B2075))&lt;&gt;1),"",INDEX('Номенклатура'!$D$6:$D$205,SUMPRODUCT(EXACT('Номенклатура'!$A$6:$A$205,B2075)*(ROW('Номенклатура'!$A$6:$A$205)-5)))&amp;"")</f>
        <v/>
      </c>
      <c r="F2075" s="18" t="str">
        <f>IF(OR(I2075="ОК",I2075="Учтено: добавьте пояснение"),IF(C2075="Приход",D2075,IF(C2075="Корректировка остатка",D2075,-D2075)),"")</f>
        <v/>
      </c>
      <c r="G2075" s="13"/>
      <c r="H2075" s="15" t="str">
        <f>IF(OR(B2075="",SUMPRODUCT(--EXACT('Номенклатура'!$A$6:$A$205,B2075))&lt;&gt;1),"",INDEX('Номенклатура'!$B$6:$B$205,SUMPRODUCT(EXACT('Номенклатура'!$A$6:$A$205,B2075)*(ROW('Номенклатура'!$A$6:$A$205)-5)))&amp;"")</f>
        <v/>
      </c>
      <c r="I2075" s="15" t="str">
        <f>IF(COUNTA(A2075:D2075,G2075)=0,"",IF(NOT(ISNUMBER(A2075)),"Укажите дату",IF(B2075="","Укажите код",IF(NOT(AND(ISTEXT(B2075),LEN(B2075)&gt;0,LEN(B2075)&lt;=30,ISNUMBER(FIND(LEFT(B2075,1),"ABCDEFGHIJKLMNOPQRSTUVWXYZ")),SUMPRODUCT((MID(B2075,{1,2,3,4,5,6,7,8,9,10,11,12,13,14,15,16,17,18,19,20,21,22,23,24,25,26,27,28,29,30},1)&lt;&gt;"")*ISERROR(FIND(MID(B2075,{1,2,3,4,5,6,7,8,9,10,11,12,13,14,15,16,17,18,19,20,21,22,23,24,25,26,27,28,29,30},1),"ABCDEFGHIJKLMNOPQRSTUVWXYZ0123456789-_")))=0,ISERROR(VALUE(B2075)))),"Недопустимый код: только латинские буквы A-Z в верхнем регистре, цифры, - и _; начало с буквы, до 30 символов (например MILK-001)",IF(SUMPRODUCT(--EXACT('Номенклатура'!$A$6:$A$205,B2075))=0,"Код не найден в номенклатуре",IF(SUMPRODUCT(--EXACT('Номенклатура'!$A$6:$A$205,B2075))&gt;1,"Код повторяется в номенклатуре",IF(ISNA(MATCH(C2075,{"Приход","Расход","Списание","Корректировка остатка"},0)),"Выберите тип операции",IF(NOT(ISNUMBER(D2075)),"Укажите количество",IF(D2075=0,"Количество не может быть 0",IF(AND(C2075&lt;&gt;"Корректировка остатка",D2075&lt;0),"Для этого типа количество положительное",IF(NOT(ISNUMBER('Номенклатура'!$C$2)),"Укажите дату начала учёта",IF(A2075&lt;INT('Номенклатура'!$C$2),"Раньше даты начала учёта: НЕ учтено",IF(AND(C2075="Корректировка остатка",TRIM(G2075)=""),"Учтено: добавьте пояснение","ОК")))))))))))))</f>
        <v/>
      </c>
    </row>
    <row r="2076" spans="1:9" x14ac:dyDescent="0.25">
      <c r="A2076" s="16"/>
      <c r="B2076" s="13"/>
      <c r="C2076" s="13"/>
      <c r="D2076" s="14"/>
      <c r="E2076" s="17" t="str">
        <f>IF(OR(B2076="",SUMPRODUCT(--EXACT('Номенклатура'!$A$6:$A$205,B2076))&lt;&gt;1),"",INDEX('Номенклатура'!$D$6:$D$205,SUMPRODUCT(EXACT('Номенклатура'!$A$6:$A$205,B2076)*(ROW('Номенклатура'!$A$6:$A$205)-5)))&amp;"")</f>
        <v/>
      </c>
      <c r="F2076" s="18" t="str">
        <f>IF(OR(I2076="ОК",I2076="Учтено: добавьте пояснение"),IF(C2076="Приход",D2076,IF(C2076="Корректировка остатка",D2076,-D2076)),"")</f>
        <v/>
      </c>
      <c r="G2076" s="13"/>
      <c r="H2076" s="15" t="str">
        <f>IF(OR(B2076="",SUMPRODUCT(--EXACT('Номенклатура'!$A$6:$A$205,B2076))&lt;&gt;1),"",INDEX('Номенклатура'!$B$6:$B$205,SUMPRODUCT(EXACT('Номенклатура'!$A$6:$A$205,B2076)*(ROW('Номенклатура'!$A$6:$A$205)-5)))&amp;"")</f>
        <v/>
      </c>
      <c r="I2076" s="15" t="str">
        <f>IF(COUNTA(A2076:D2076,G2076)=0,"",IF(NOT(ISNUMBER(A2076)),"Укажите дату",IF(B2076="","Укажите код",IF(NOT(AND(ISTEXT(B2076),LEN(B2076)&gt;0,LEN(B2076)&lt;=30,ISNUMBER(FIND(LEFT(B2076,1),"ABCDEFGHIJKLMNOPQRSTUVWXYZ")),SUMPRODUCT((MID(B2076,{1,2,3,4,5,6,7,8,9,10,11,12,13,14,15,16,17,18,19,20,21,22,23,24,25,26,27,28,29,30},1)&lt;&gt;"")*ISERROR(FIND(MID(B2076,{1,2,3,4,5,6,7,8,9,10,11,12,13,14,15,16,17,18,19,20,21,22,23,24,25,26,27,28,29,30},1),"ABCDEFGHIJKLMNOPQRSTUVWXYZ0123456789-_")))=0,ISERROR(VALUE(B2076)))),"Недопустимый код: только латинские буквы A-Z в верхнем регистре, цифры, - и _; начало с буквы, до 30 символов (например MILK-001)",IF(SUMPRODUCT(--EXACT('Номенклатура'!$A$6:$A$205,B2076))=0,"Код не найден в номенклатуре",IF(SUMPRODUCT(--EXACT('Номенклатура'!$A$6:$A$205,B2076))&gt;1,"Код повторяется в номенклатуре",IF(ISNA(MATCH(C2076,{"Приход","Расход","Списание","Корректировка остатка"},0)),"Выберите тип операции",IF(NOT(ISNUMBER(D2076)),"Укажите количество",IF(D2076=0,"Количество не может быть 0",IF(AND(C2076&lt;&gt;"Корректировка остатка",D2076&lt;0),"Для этого типа количество положительное",IF(NOT(ISNUMBER('Номенклатура'!$C$2)),"Укажите дату начала учёта",IF(A2076&lt;INT('Номенклатура'!$C$2),"Раньше даты начала учёта: НЕ учтено",IF(AND(C2076="Корректировка остатка",TRIM(G2076)=""),"Учтено: добавьте пояснение","ОК")))))))))))))</f>
        <v/>
      </c>
    </row>
    <row r="2077" spans="1:9" x14ac:dyDescent="0.25">
      <c r="A2077" s="16"/>
      <c r="B2077" s="13"/>
      <c r="C2077" s="13"/>
      <c r="D2077" s="14"/>
      <c r="E2077" s="17" t="str">
        <f>IF(OR(B2077="",SUMPRODUCT(--EXACT('Номенклатура'!$A$6:$A$205,B2077))&lt;&gt;1),"",INDEX('Номенклатура'!$D$6:$D$205,SUMPRODUCT(EXACT('Номенклатура'!$A$6:$A$205,B2077)*(ROW('Номенклатура'!$A$6:$A$205)-5)))&amp;"")</f>
        <v/>
      </c>
      <c r="F2077" s="18" t="str">
        <f>IF(OR(I2077="ОК",I2077="Учтено: добавьте пояснение"),IF(C2077="Приход",D2077,IF(C2077="Корректировка остатка",D2077,-D2077)),"")</f>
        <v/>
      </c>
      <c r="G2077" s="13"/>
      <c r="H2077" s="15" t="str">
        <f>IF(OR(B2077="",SUMPRODUCT(--EXACT('Номенклатура'!$A$6:$A$205,B2077))&lt;&gt;1),"",INDEX('Номенклатура'!$B$6:$B$205,SUMPRODUCT(EXACT('Номенклатура'!$A$6:$A$205,B2077)*(ROW('Номенклатура'!$A$6:$A$205)-5)))&amp;"")</f>
        <v/>
      </c>
      <c r="I2077" s="15" t="str">
        <f>IF(COUNTA(A2077:D2077,G2077)=0,"",IF(NOT(ISNUMBER(A2077)),"Укажите дату",IF(B2077="","Укажите код",IF(NOT(AND(ISTEXT(B2077),LEN(B2077)&gt;0,LEN(B2077)&lt;=30,ISNUMBER(FIND(LEFT(B2077,1),"ABCDEFGHIJKLMNOPQRSTUVWXYZ")),SUMPRODUCT((MID(B2077,{1,2,3,4,5,6,7,8,9,10,11,12,13,14,15,16,17,18,19,20,21,22,23,24,25,26,27,28,29,30},1)&lt;&gt;"")*ISERROR(FIND(MID(B2077,{1,2,3,4,5,6,7,8,9,10,11,12,13,14,15,16,17,18,19,20,21,22,23,24,25,26,27,28,29,30},1),"ABCDEFGHIJKLMNOPQRSTUVWXYZ0123456789-_")))=0,ISERROR(VALUE(B2077)))),"Недопустимый код: только латинские буквы A-Z в верхнем регистре, цифры, - и _; начало с буквы, до 30 символов (например MILK-001)",IF(SUMPRODUCT(--EXACT('Номенклатура'!$A$6:$A$205,B2077))=0,"Код не найден в номенклатуре",IF(SUMPRODUCT(--EXACT('Номенклатура'!$A$6:$A$205,B2077))&gt;1,"Код повторяется в номенклатуре",IF(ISNA(MATCH(C2077,{"Приход","Расход","Списание","Корректировка остатка"},0)),"Выберите тип операции",IF(NOT(ISNUMBER(D2077)),"Укажите количество",IF(D2077=0,"Количество не может быть 0",IF(AND(C2077&lt;&gt;"Корректировка остатка",D2077&lt;0),"Для этого типа количество положительное",IF(NOT(ISNUMBER('Номенклатура'!$C$2)),"Укажите дату начала учёта",IF(A2077&lt;INT('Номенклатура'!$C$2),"Раньше даты начала учёта: НЕ учтено",IF(AND(C2077="Корректировка остатка",TRIM(G2077)=""),"Учтено: добавьте пояснение","ОК")))))))))))))</f>
        <v/>
      </c>
    </row>
    <row r="2078" spans="1:9" x14ac:dyDescent="0.25">
      <c r="A2078" s="16"/>
      <c r="B2078" s="13"/>
      <c r="C2078" s="13"/>
      <c r="D2078" s="14"/>
      <c r="E2078" s="17" t="str">
        <f>IF(OR(B2078="",SUMPRODUCT(--EXACT('Номенклатура'!$A$6:$A$205,B2078))&lt;&gt;1),"",INDEX('Номенклатура'!$D$6:$D$205,SUMPRODUCT(EXACT('Номенклатура'!$A$6:$A$205,B2078)*(ROW('Номенклатура'!$A$6:$A$205)-5)))&amp;"")</f>
        <v/>
      </c>
      <c r="F2078" s="18" t="str">
        <f>IF(OR(I2078="ОК",I2078="Учтено: добавьте пояснение"),IF(C2078="Приход",D2078,IF(C2078="Корректировка остатка",D2078,-D2078)),"")</f>
        <v/>
      </c>
      <c r="G2078" s="13"/>
      <c r="H2078" s="15" t="str">
        <f>IF(OR(B2078="",SUMPRODUCT(--EXACT('Номенклатура'!$A$6:$A$205,B2078))&lt;&gt;1),"",INDEX('Номенклатура'!$B$6:$B$205,SUMPRODUCT(EXACT('Номенклатура'!$A$6:$A$205,B2078)*(ROW('Номенклатура'!$A$6:$A$205)-5)))&amp;"")</f>
        <v/>
      </c>
      <c r="I2078" s="15" t="str">
        <f>IF(COUNTA(A2078:D2078,G2078)=0,"",IF(NOT(ISNUMBER(A2078)),"Укажите дату",IF(B2078="","Укажите код",IF(NOT(AND(ISTEXT(B2078),LEN(B2078)&gt;0,LEN(B2078)&lt;=30,ISNUMBER(FIND(LEFT(B2078,1),"ABCDEFGHIJKLMNOPQRSTUVWXYZ")),SUMPRODUCT((MID(B2078,{1,2,3,4,5,6,7,8,9,10,11,12,13,14,15,16,17,18,19,20,21,22,23,24,25,26,27,28,29,30},1)&lt;&gt;"")*ISERROR(FIND(MID(B2078,{1,2,3,4,5,6,7,8,9,10,11,12,13,14,15,16,17,18,19,20,21,22,23,24,25,26,27,28,29,30},1),"ABCDEFGHIJKLMNOPQRSTUVWXYZ0123456789-_")))=0,ISERROR(VALUE(B2078)))),"Недопустимый код: только латинские буквы A-Z в верхнем регистре, цифры, - и _; начало с буквы, до 30 символов (например MILK-001)",IF(SUMPRODUCT(--EXACT('Номенклатура'!$A$6:$A$205,B2078))=0,"Код не найден в номенклатуре",IF(SUMPRODUCT(--EXACT('Номенклатура'!$A$6:$A$205,B2078))&gt;1,"Код повторяется в номенклатуре",IF(ISNA(MATCH(C2078,{"Приход","Расход","Списание","Корректировка остатка"},0)),"Выберите тип операции",IF(NOT(ISNUMBER(D2078)),"Укажите количество",IF(D2078=0,"Количество не может быть 0",IF(AND(C2078&lt;&gt;"Корректировка остатка",D2078&lt;0),"Для этого типа количество положительное",IF(NOT(ISNUMBER('Номенклатура'!$C$2)),"Укажите дату начала учёта",IF(A2078&lt;INT('Номенклатура'!$C$2),"Раньше даты начала учёта: НЕ учтено",IF(AND(C2078="Корректировка остатка",TRIM(G2078)=""),"Учтено: добавьте пояснение","ОК")))))))))))))</f>
        <v/>
      </c>
    </row>
    <row r="2079" spans="1:9" x14ac:dyDescent="0.25">
      <c r="A2079" s="16"/>
      <c r="B2079" s="13"/>
      <c r="C2079" s="13"/>
      <c r="D2079" s="14"/>
      <c r="E2079" s="17" t="str">
        <f>IF(OR(B2079="",SUMPRODUCT(--EXACT('Номенклатура'!$A$6:$A$205,B2079))&lt;&gt;1),"",INDEX('Номенклатура'!$D$6:$D$205,SUMPRODUCT(EXACT('Номенклатура'!$A$6:$A$205,B2079)*(ROW('Номенклатура'!$A$6:$A$205)-5)))&amp;"")</f>
        <v/>
      </c>
      <c r="F2079" s="18" t="str">
        <f>IF(OR(I2079="ОК",I2079="Учтено: добавьте пояснение"),IF(C2079="Приход",D2079,IF(C2079="Корректировка остатка",D2079,-D2079)),"")</f>
        <v/>
      </c>
      <c r="G2079" s="13"/>
      <c r="H2079" s="15" t="str">
        <f>IF(OR(B2079="",SUMPRODUCT(--EXACT('Номенклатура'!$A$6:$A$205,B2079))&lt;&gt;1),"",INDEX('Номенклатура'!$B$6:$B$205,SUMPRODUCT(EXACT('Номенклатура'!$A$6:$A$205,B2079)*(ROW('Номенклатура'!$A$6:$A$205)-5)))&amp;"")</f>
        <v/>
      </c>
      <c r="I2079" s="15" t="str">
        <f>IF(COUNTA(A2079:D2079,G2079)=0,"",IF(NOT(ISNUMBER(A2079)),"Укажите дату",IF(B2079="","Укажите код",IF(NOT(AND(ISTEXT(B2079),LEN(B2079)&gt;0,LEN(B2079)&lt;=30,ISNUMBER(FIND(LEFT(B2079,1),"ABCDEFGHIJKLMNOPQRSTUVWXYZ")),SUMPRODUCT((MID(B2079,{1,2,3,4,5,6,7,8,9,10,11,12,13,14,15,16,17,18,19,20,21,22,23,24,25,26,27,28,29,30},1)&lt;&gt;"")*ISERROR(FIND(MID(B2079,{1,2,3,4,5,6,7,8,9,10,11,12,13,14,15,16,17,18,19,20,21,22,23,24,25,26,27,28,29,30},1),"ABCDEFGHIJKLMNOPQRSTUVWXYZ0123456789-_")))=0,ISERROR(VALUE(B2079)))),"Недопустимый код: только латинские буквы A-Z в верхнем регистре, цифры, - и _; начало с буквы, до 30 символов (например MILK-001)",IF(SUMPRODUCT(--EXACT('Номенклатура'!$A$6:$A$205,B2079))=0,"Код не найден в номенклатуре",IF(SUMPRODUCT(--EXACT('Номенклатура'!$A$6:$A$205,B2079))&gt;1,"Код повторяется в номенклатуре",IF(ISNA(MATCH(C2079,{"Приход","Расход","Списание","Корректировка остатка"},0)),"Выберите тип операции",IF(NOT(ISNUMBER(D2079)),"Укажите количество",IF(D2079=0,"Количество не может быть 0",IF(AND(C2079&lt;&gt;"Корректировка остатка",D2079&lt;0),"Для этого типа количество положительное",IF(NOT(ISNUMBER('Номенклатура'!$C$2)),"Укажите дату начала учёта",IF(A2079&lt;INT('Номенклатура'!$C$2),"Раньше даты начала учёта: НЕ учтено",IF(AND(C2079="Корректировка остатка",TRIM(G2079)=""),"Учтено: добавьте пояснение","ОК")))))))))))))</f>
        <v/>
      </c>
    </row>
    <row r="2080" spans="1:9" x14ac:dyDescent="0.25">
      <c r="A2080" s="16"/>
      <c r="B2080" s="13"/>
      <c r="C2080" s="13"/>
      <c r="D2080" s="14"/>
      <c r="E2080" s="17" t="str">
        <f>IF(OR(B2080="",SUMPRODUCT(--EXACT('Номенклатура'!$A$6:$A$205,B2080))&lt;&gt;1),"",INDEX('Номенклатура'!$D$6:$D$205,SUMPRODUCT(EXACT('Номенклатура'!$A$6:$A$205,B2080)*(ROW('Номенклатура'!$A$6:$A$205)-5)))&amp;"")</f>
        <v/>
      </c>
      <c r="F2080" s="18" t="str">
        <f>IF(OR(I2080="ОК",I2080="Учтено: добавьте пояснение"),IF(C2080="Приход",D2080,IF(C2080="Корректировка остатка",D2080,-D2080)),"")</f>
        <v/>
      </c>
      <c r="G2080" s="13"/>
      <c r="H2080" s="15" t="str">
        <f>IF(OR(B2080="",SUMPRODUCT(--EXACT('Номенклатура'!$A$6:$A$205,B2080))&lt;&gt;1),"",INDEX('Номенклатура'!$B$6:$B$205,SUMPRODUCT(EXACT('Номенклатура'!$A$6:$A$205,B2080)*(ROW('Номенклатура'!$A$6:$A$205)-5)))&amp;"")</f>
        <v/>
      </c>
      <c r="I2080" s="15" t="str">
        <f>IF(COUNTA(A2080:D2080,G2080)=0,"",IF(NOT(ISNUMBER(A2080)),"Укажите дату",IF(B2080="","Укажите код",IF(NOT(AND(ISTEXT(B2080),LEN(B2080)&gt;0,LEN(B2080)&lt;=30,ISNUMBER(FIND(LEFT(B2080,1),"ABCDEFGHIJKLMNOPQRSTUVWXYZ")),SUMPRODUCT((MID(B2080,{1,2,3,4,5,6,7,8,9,10,11,12,13,14,15,16,17,18,19,20,21,22,23,24,25,26,27,28,29,30},1)&lt;&gt;"")*ISERROR(FIND(MID(B2080,{1,2,3,4,5,6,7,8,9,10,11,12,13,14,15,16,17,18,19,20,21,22,23,24,25,26,27,28,29,30},1),"ABCDEFGHIJKLMNOPQRSTUVWXYZ0123456789-_")))=0,ISERROR(VALUE(B2080)))),"Недопустимый код: только латинские буквы A-Z в верхнем регистре, цифры, - и _; начало с буквы, до 30 символов (например MILK-001)",IF(SUMPRODUCT(--EXACT('Номенклатура'!$A$6:$A$205,B2080))=0,"Код не найден в номенклатуре",IF(SUMPRODUCT(--EXACT('Номенклатура'!$A$6:$A$205,B2080))&gt;1,"Код повторяется в номенклатуре",IF(ISNA(MATCH(C2080,{"Приход","Расход","Списание","Корректировка остатка"},0)),"Выберите тип операции",IF(NOT(ISNUMBER(D2080)),"Укажите количество",IF(D2080=0,"Количество не может быть 0",IF(AND(C2080&lt;&gt;"Корректировка остатка",D2080&lt;0),"Для этого типа количество положительное",IF(NOT(ISNUMBER('Номенклатура'!$C$2)),"Укажите дату начала учёта",IF(A2080&lt;INT('Номенклатура'!$C$2),"Раньше даты начала учёта: НЕ учтено",IF(AND(C2080="Корректировка остатка",TRIM(G2080)=""),"Учтено: добавьте пояснение","ОК")))))))))))))</f>
        <v/>
      </c>
    </row>
    <row r="2081" spans="1:9" x14ac:dyDescent="0.25">
      <c r="A2081" s="16"/>
      <c r="B2081" s="13"/>
      <c r="C2081" s="13"/>
      <c r="D2081" s="14"/>
      <c r="E2081" s="17" t="str">
        <f>IF(OR(B2081="",SUMPRODUCT(--EXACT('Номенклатура'!$A$6:$A$205,B2081))&lt;&gt;1),"",INDEX('Номенклатура'!$D$6:$D$205,SUMPRODUCT(EXACT('Номенклатура'!$A$6:$A$205,B2081)*(ROW('Номенклатура'!$A$6:$A$205)-5)))&amp;"")</f>
        <v/>
      </c>
      <c r="F2081" s="18" t="str">
        <f>IF(OR(I2081="ОК",I2081="Учтено: добавьте пояснение"),IF(C2081="Приход",D2081,IF(C2081="Корректировка остатка",D2081,-D2081)),"")</f>
        <v/>
      </c>
      <c r="G2081" s="13"/>
      <c r="H2081" s="15" t="str">
        <f>IF(OR(B2081="",SUMPRODUCT(--EXACT('Номенклатура'!$A$6:$A$205,B2081))&lt;&gt;1),"",INDEX('Номенклатура'!$B$6:$B$205,SUMPRODUCT(EXACT('Номенклатура'!$A$6:$A$205,B2081)*(ROW('Номенклатура'!$A$6:$A$205)-5)))&amp;"")</f>
        <v/>
      </c>
      <c r="I2081" s="15" t="str">
        <f>IF(COUNTA(A2081:D2081,G2081)=0,"",IF(NOT(ISNUMBER(A2081)),"Укажите дату",IF(B2081="","Укажите код",IF(NOT(AND(ISTEXT(B2081),LEN(B2081)&gt;0,LEN(B2081)&lt;=30,ISNUMBER(FIND(LEFT(B2081,1),"ABCDEFGHIJKLMNOPQRSTUVWXYZ")),SUMPRODUCT((MID(B2081,{1,2,3,4,5,6,7,8,9,10,11,12,13,14,15,16,17,18,19,20,21,22,23,24,25,26,27,28,29,30},1)&lt;&gt;"")*ISERROR(FIND(MID(B2081,{1,2,3,4,5,6,7,8,9,10,11,12,13,14,15,16,17,18,19,20,21,22,23,24,25,26,27,28,29,30},1),"ABCDEFGHIJKLMNOPQRSTUVWXYZ0123456789-_")))=0,ISERROR(VALUE(B2081)))),"Недопустимый код: только латинские буквы A-Z в верхнем регистре, цифры, - и _; начало с буквы, до 30 символов (например MILK-001)",IF(SUMPRODUCT(--EXACT('Номенклатура'!$A$6:$A$205,B2081))=0,"Код не найден в номенклатуре",IF(SUMPRODUCT(--EXACT('Номенклатура'!$A$6:$A$205,B2081))&gt;1,"Код повторяется в номенклатуре",IF(ISNA(MATCH(C2081,{"Приход","Расход","Списание","Корректировка остатка"},0)),"Выберите тип операции",IF(NOT(ISNUMBER(D2081)),"Укажите количество",IF(D2081=0,"Количество не может быть 0",IF(AND(C2081&lt;&gt;"Корректировка остатка",D2081&lt;0),"Для этого типа количество положительное",IF(NOT(ISNUMBER('Номенклатура'!$C$2)),"Укажите дату начала учёта",IF(A2081&lt;INT('Номенклатура'!$C$2),"Раньше даты начала учёта: НЕ учтено",IF(AND(C2081="Корректировка остатка",TRIM(G2081)=""),"Учтено: добавьте пояснение","ОК")))))))))))))</f>
        <v/>
      </c>
    </row>
    <row r="2082" spans="1:9" x14ac:dyDescent="0.25">
      <c r="A2082" s="16"/>
      <c r="B2082" s="13"/>
      <c r="C2082" s="13"/>
      <c r="D2082" s="14"/>
      <c r="E2082" s="17" t="str">
        <f>IF(OR(B2082="",SUMPRODUCT(--EXACT('Номенклатура'!$A$6:$A$205,B2082))&lt;&gt;1),"",INDEX('Номенклатура'!$D$6:$D$205,SUMPRODUCT(EXACT('Номенклатура'!$A$6:$A$205,B2082)*(ROW('Номенклатура'!$A$6:$A$205)-5)))&amp;"")</f>
        <v/>
      </c>
      <c r="F2082" s="18" t="str">
        <f>IF(OR(I2082="ОК",I2082="Учтено: добавьте пояснение"),IF(C2082="Приход",D2082,IF(C2082="Корректировка остатка",D2082,-D2082)),"")</f>
        <v/>
      </c>
      <c r="G2082" s="13"/>
      <c r="H2082" s="15" t="str">
        <f>IF(OR(B2082="",SUMPRODUCT(--EXACT('Номенклатура'!$A$6:$A$205,B2082))&lt;&gt;1),"",INDEX('Номенклатура'!$B$6:$B$205,SUMPRODUCT(EXACT('Номенклатура'!$A$6:$A$205,B2082)*(ROW('Номенклатура'!$A$6:$A$205)-5)))&amp;"")</f>
        <v/>
      </c>
      <c r="I2082" s="15" t="str">
        <f>IF(COUNTA(A2082:D2082,G2082)=0,"",IF(NOT(ISNUMBER(A2082)),"Укажите дату",IF(B2082="","Укажите код",IF(NOT(AND(ISTEXT(B2082),LEN(B2082)&gt;0,LEN(B2082)&lt;=30,ISNUMBER(FIND(LEFT(B2082,1),"ABCDEFGHIJKLMNOPQRSTUVWXYZ")),SUMPRODUCT((MID(B2082,{1,2,3,4,5,6,7,8,9,10,11,12,13,14,15,16,17,18,19,20,21,22,23,24,25,26,27,28,29,30},1)&lt;&gt;"")*ISERROR(FIND(MID(B2082,{1,2,3,4,5,6,7,8,9,10,11,12,13,14,15,16,17,18,19,20,21,22,23,24,25,26,27,28,29,30},1),"ABCDEFGHIJKLMNOPQRSTUVWXYZ0123456789-_")))=0,ISERROR(VALUE(B2082)))),"Недопустимый код: только латинские буквы A-Z в верхнем регистре, цифры, - и _; начало с буквы, до 30 символов (например MILK-001)",IF(SUMPRODUCT(--EXACT('Номенклатура'!$A$6:$A$205,B2082))=0,"Код не найден в номенклатуре",IF(SUMPRODUCT(--EXACT('Номенклатура'!$A$6:$A$205,B2082))&gt;1,"Код повторяется в номенклатуре",IF(ISNA(MATCH(C2082,{"Приход","Расход","Списание","Корректировка остатка"},0)),"Выберите тип операции",IF(NOT(ISNUMBER(D2082)),"Укажите количество",IF(D2082=0,"Количество не может быть 0",IF(AND(C2082&lt;&gt;"Корректировка остатка",D2082&lt;0),"Для этого типа количество положительное",IF(NOT(ISNUMBER('Номенклатура'!$C$2)),"Укажите дату начала учёта",IF(A2082&lt;INT('Номенклатура'!$C$2),"Раньше даты начала учёта: НЕ учтено",IF(AND(C2082="Корректировка остатка",TRIM(G2082)=""),"Учтено: добавьте пояснение","ОК")))))))))))))</f>
        <v/>
      </c>
    </row>
    <row r="2083" spans="1:9" x14ac:dyDescent="0.25">
      <c r="A2083" s="16"/>
      <c r="B2083" s="13"/>
      <c r="C2083" s="13"/>
      <c r="D2083" s="14"/>
      <c r="E2083" s="17" t="str">
        <f>IF(OR(B2083="",SUMPRODUCT(--EXACT('Номенклатура'!$A$6:$A$205,B2083))&lt;&gt;1),"",INDEX('Номенклатура'!$D$6:$D$205,SUMPRODUCT(EXACT('Номенклатура'!$A$6:$A$205,B2083)*(ROW('Номенклатура'!$A$6:$A$205)-5)))&amp;"")</f>
        <v/>
      </c>
      <c r="F2083" s="18" t="str">
        <f>IF(OR(I2083="ОК",I2083="Учтено: добавьте пояснение"),IF(C2083="Приход",D2083,IF(C2083="Корректировка остатка",D2083,-D2083)),"")</f>
        <v/>
      </c>
      <c r="G2083" s="13"/>
      <c r="H2083" s="15" t="str">
        <f>IF(OR(B2083="",SUMPRODUCT(--EXACT('Номенклатура'!$A$6:$A$205,B2083))&lt;&gt;1),"",INDEX('Номенклатура'!$B$6:$B$205,SUMPRODUCT(EXACT('Номенклатура'!$A$6:$A$205,B2083)*(ROW('Номенклатура'!$A$6:$A$205)-5)))&amp;"")</f>
        <v/>
      </c>
      <c r="I2083" s="15" t="str">
        <f>IF(COUNTA(A2083:D2083,G2083)=0,"",IF(NOT(ISNUMBER(A2083)),"Укажите дату",IF(B2083="","Укажите код",IF(NOT(AND(ISTEXT(B2083),LEN(B2083)&gt;0,LEN(B2083)&lt;=30,ISNUMBER(FIND(LEFT(B2083,1),"ABCDEFGHIJKLMNOPQRSTUVWXYZ")),SUMPRODUCT((MID(B2083,{1,2,3,4,5,6,7,8,9,10,11,12,13,14,15,16,17,18,19,20,21,22,23,24,25,26,27,28,29,30},1)&lt;&gt;"")*ISERROR(FIND(MID(B2083,{1,2,3,4,5,6,7,8,9,10,11,12,13,14,15,16,17,18,19,20,21,22,23,24,25,26,27,28,29,30},1),"ABCDEFGHIJKLMNOPQRSTUVWXYZ0123456789-_")))=0,ISERROR(VALUE(B2083)))),"Недопустимый код: только латинские буквы A-Z в верхнем регистре, цифры, - и _; начало с буквы, до 30 символов (например MILK-001)",IF(SUMPRODUCT(--EXACT('Номенклатура'!$A$6:$A$205,B2083))=0,"Код не найден в номенклатуре",IF(SUMPRODUCT(--EXACT('Номенклатура'!$A$6:$A$205,B2083))&gt;1,"Код повторяется в номенклатуре",IF(ISNA(MATCH(C2083,{"Приход","Расход","Списание","Корректировка остатка"},0)),"Выберите тип операции",IF(NOT(ISNUMBER(D2083)),"Укажите количество",IF(D2083=0,"Количество не может быть 0",IF(AND(C2083&lt;&gt;"Корректировка остатка",D2083&lt;0),"Для этого типа количество положительное",IF(NOT(ISNUMBER('Номенклатура'!$C$2)),"Укажите дату начала учёта",IF(A2083&lt;INT('Номенклатура'!$C$2),"Раньше даты начала учёта: НЕ учтено",IF(AND(C2083="Корректировка остатка",TRIM(G2083)=""),"Учтено: добавьте пояснение","ОК")))))))))))))</f>
        <v/>
      </c>
    </row>
    <row r="2084" spans="1:9" x14ac:dyDescent="0.25">
      <c r="A2084" s="16"/>
      <c r="B2084" s="13"/>
      <c r="C2084" s="13"/>
      <c r="D2084" s="14"/>
      <c r="E2084" s="17" t="str">
        <f>IF(OR(B2084="",SUMPRODUCT(--EXACT('Номенклатура'!$A$6:$A$205,B2084))&lt;&gt;1),"",INDEX('Номенклатура'!$D$6:$D$205,SUMPRODUCT(EXACT('Номенклатура'!$A$6:$A$205,B2084)*(ROW('Номенклатура'!$A$6:$A$205)-5)))&amp;"")</f>
        <v/>
      </c>
      <c r="F2084" s="18" t="str">
        <f>IF(OR(I2084="ОК",I2084="Учтено: добавьте пояснение"),IF(C2084="Приход",D2084,IF(C2084="Корректировка остатка",D2084,-D2084)),"")</f>
        <v/>
      </c>
      <c r="G2084" s="13"/>
      <c r="H2084" s="15" t="str">
        <f>IF(OR(B2084="",SUMPRODUCT(--EXACT('Номенклатура'!$A$6:$A$205,B2084))&lt;&gt;1),"",INDEX('Номенклатура'!$B$6:$B$205,SUMPRODUCT(EXACT('Номенклатура'!$A$6:$A$205,B2084)*(ROW('Номенклатура'!$A$6:$A$205)-5)))&amp;"")</f>
        <v/>
      </c>
      <c r="I2084" s="15" t="str">
        <f>IF(COUNTA(A2084:D2084,G2084)=0,"",IF(NOT(ISNUMBER(A2084)),"Укажите дату",IF(B2084="","Укажите код",IF(NOT(AND(ISTEXT(B2084),LEN(B2084)&gt;0,LEN(B2084)&lt;=30,ISNUMBER(FIND(LEFT(B2084,1),"ABCDEFGHIJKLMNOPQRSTUVWXYZ")),SUMPRODUCT((MID(B2084,{1,2,3,4,5,6,7,8,9,10,11,12,13,14,15,16,17,18,19,20,21,22,23,24,25,26,27,28,29,30},1)&lt;&gt;"")*ISERROR(FIND(MID(B2084,{1,2,3,4,5,6,7,8,9,10,11,12,13,14,15,16,17,18,19,20,21,22,23,24,25,26,27,28,29,30},1),"ABCDEFGHIJKLMNOPQRSTUVWXYZ0123456789-_")))=0,ISERROR(VALUE(B2084)))),"Недопустимый код: только латинские буквы A-Z в верхнем регистре, цифры, - и _; начало с буквы, до 30 символов (например MILK-001)",IF(SUMPRODUCT(--EXACT('Номенклатура'!$A$6:$A$205,B2084))=0,"Код не найден в номенклатуре",IF(SUMPRODUCT(--EXACT('Номенклатура'!$A$6:$A$205,B2084))&gt;1,"Код повторяется в номенклатуре",IF(ISNA(MATCH(C2084,{"Приход","Расход","Списание","Корректировка остатка"},0)),"Выберите тип операции",IF(NOT(ISNUMBER(D2084)),"Укажите количество",IF(D2084=0,"Количество не может быть 0",IF(AND(C2084&lt;&gt;"Корректировка остатка",D2084&lt;0),"Для этого типа количество положительное",IF(NOT(ISNUMBER('Номенклатура'!$C$2)),"Укажите дату начала учёта",IF(A2084&lt;INT('Номенклатура'!$C$2),"Раньше даты начала учёта: НЕ учтено",IF(AND(C2084="Корректировка остатка",TRIM(G2084)=""),"Учтено: добавьте пояснение","ОК")))))))))))))</f>
        <v/>
      </c>
    </row>
    <row r="2085" spans="1:9" x14ac:dyDescent="0.25">
      <c r="A2085" s="16"/>
      <c r="B2085" s="13"/>
      <c r="C2085" s="13"/>
      <c r="D2085" s="14"/>
      <c r="E2085" s="17" t="str">
        <f>IF(OR(B2085="",SUMPRODUCT(--EXACT('Номенклатура'!$A$6:$A$205,B2085))&lt;&gt;1),"",INDEX('Номенклатура'!$D$6:$D$205,SUMPRODUCT(EXACT('Номенклатура'!$A$6:$A$205,B2085)*(ROW('Номенклатура'!$A$6:$A$205)-5)))&amp;"")</f>
        <v/>
      </c>
      <c r="F2085" s="18" t="str">
        <f>IF(OR(I2085="ОК",I2085="Учтено: добавьте пояснение"),IF(C2085="Приход",D2085,IF(C2085="Корректировка остатка",D2085,-D2085)),"")</f>
        <v/>
      </c>
      <c r="G2085" s="13"/>
      <c r="H2085" s="15" t="str">
        <f>IF(OR(B2085="",SUMPRODUCT(--EXACT('Номенклатура'!$A$6:$A$205,B2085))&lt;&gt;1),"",INDEX('Номенклатура'!$B$6:$B$205,SUMPRODUCT(EXACT('Номенклатура'!$A$6:$A$205,B2085)*(ROW('Номенклатура'!$A$6:$A$205)-5)))&amp;"")</f>
        <v/>
      </c>
      <c r="I2085" s="15" t="str">
        <f>IF(COUNTA(A2085:D2085,G2085)=0,"",IF(NOT(ISNUMBER(A2085)),"Укажите дату",IF(B2085="","Укажите код",IF(NOT(AND(ISTEXT(B2085),LEN(B2085)&gt;0,LEN(B2085)&lt;=30,ISNUMBER(FIND(LEFT(B2085,1),"ABCDEFGHIJKLMNOPQRSTUVWXYZ")),SUMPRODUCT((MID(B2085,{1,2,3,4,5,6,7,8,9,10,11,12,13,14,15,16,17,18,19,20,21,22,23,24,25,26,27,28,29,30},1)&lt;&gt;"")*ISERROR(FIND(MID(B2085,{1,2,3,4,5,6,7,8,9,10,11,12,13,14,15,16,17,18,19,20,21,22,23,24,25,26,27,28,29,30},1),"ABCDEFGHIJKLMNOPQRSTUVWXYZ0123456789-_")))=0,ISERROR(VALUE(B2085)))),"Недопустимый код: только латинские буквы A-Z в верхнем регистре, цифры, - и _; начало с буквы, до 30 символов (например MILK-001)",IF(SUMPRODUCT(--EXACT('Номенклатура'!$A$6:$A$205,B2085))=0,"Код не найден в номенклатуре",IF(SUMPRODUCT(--EXACT('Номенклатура'!$A$6:$A$205,B2085))&gt;1,"Код повторяется в номенклатуре",IF(ISNA(MATCH(C2085,{"Приход","Расход","Списание","Корректировка остатка"},0)),"Выберите тип операции",IF(NOT(ISNUMBER(D2085)),"Укажите количество",IF(D2085=0,"Количество не может быть 0",IF(AND(C2085&lt;&gt;"Корректировка остатка",D2085&lt;0),"Для этого типа количество положительное",IF(NOT(ISNUMBER('Номенклатура'!$C$2)),"Укажите дату начала учёта",IF(A2085&lt;INT('Номенклатура'!$C$2),"Раньше даты начала учёта: НЕ учтено",IF(AND(C2085="Корректировка остатка",TRIM(G2085)=""),"Учтено: добавьте пояснение","ОК")))))))))))))</f>
        <v/>
      </c>
    </row>
    <row r="2086" spans="1:9" x14ac:dyDescent="0.25">
      <c r="A2086" s="16"/>
      <c r="B2086" s="13"/>
      <c r="C2086" s="13"/>
      <c r="D2086" s="14"/>
      <c r="E2086" s="17" t="str">
        <f>IF(OR(B2086="",SUMPRODUCT(--EXACT('Номенклатура'!$A$6:$A$205,B2086))&lt;&gt;1),"",INDEX('Номенклатура'!$D$6:$D$205,SUMPRODUCT(EXACT('Номенклатура'!$A$6:$A$205,B2086)*(ROW('Номенклатура'!$A$6:$A$205)-5)))&amp;"")</f>
        <v/>
      </c>
      <c r="F2086" s="18" t="str">
        <f>IF(OR(I2086="ОК",I2086="Учтено: добавьте пояснение"),IF(C2086="Приход",D2086,IF(C2086="Корректировка остатка",D2086,-D2086)),"")</f>
        <v/>
      </c>
      <c r="G2086" s="13"/>
      <c r="H2086" s="15" t="str">
        <f>IF(OR(B2086="",SUMPRODUCT(--EXACT('Номенклатура'!$A$6:$A$205,B2086))&lt;&gt;1),"",INDEX('Номенклатура'!$B$6:$B$205,SUMPRODUCT(EXACT('Номенклатура'!$A$6:$A$205,B2086)*(ROW('Номенклатура'!$A$6:$A$205)-5)))&amp;"")</f>
        <v/>
      </c>
      <c r="I2086" s="15" t="str">
        <f>IF(COUNTA(A2086:D2086,G2086)=0,"",IF(NOT(ISNUMBER(A2086)),"Укажите дату",IF(B2086="","Укажите код",IF(NOT(AND(ISTEXT(B2086),LEN(B2086)&gt;0,LEN(B2086)&lt;=30,ISNUMBER(FIND(LEFT(B2086,1),"ABCDEFGHIJKLMNOPQRSTUVWXYZ")),SUMPRODUCT((MID(B2086,{1,2,3,4,5,6,7,8,9,10,11,12,13,14,15,16,17,18,19,20,21,22,23,24,25,26,27,28,29,30},1)&lt;&gt;"")*ISERROR(FIND(MID(B2086,{1,2,3,4,5,6,7,8,9,10,11,12,13,14,15,16,17,18,19,20,21,22,23,24,25,26,27,28,29,30},1),"ABCDEFGHIJKLMNOPQRSTUVWXYZ0123456789-_")))=0,ISERROR(VALUE(B2086)))),"Недопустимый код: только латинские буквы A-Z в верхнем регистре, цифры, - и _; начало с буквы, до 30 символов (например MILK-001)",IF(SUMPRODUCT(--EXACT('Номенклатура'!$A$6:$A$205,B2086))=0,"Код не найден в номенклатуре",IF(SUMPRODUCT(--EXACT('Номенклатура'!$A$6:$A$205,B2086))&gt;1,"Код повторяется в номенклатуре",IF(ISNA(MATCH(C2086,{"Приход","Расход","Списание","Корректировка остатка"},0)),"Выберите тип операции",IF(NOT(ISNUMBER(D2086)),"Укажите количество",IF(D2086=0,"Количество не может быть 0",IF(AND(C2086&lt;&gt;"Корректировка остатка",D2086&lt;0),"Для этого типа количество положительное",IF(NOT(ISNUMBER('Номенклатура'!$C$2)),"Укажите дату начала учёта",IF(A2086&lt;INT('Номенклатура'!$C$2),"Раньше даты начала учёта: НЕ учтено",IF(AND(C2086="Корректировка остатка",TRIM(G2086)=""),"Учтено: добавьте пояснение","ОК")))))))))))))</f>
        <v/>
      </c>
    </row>
    <row r="2087" spans="1:9" x14ac:dyDescent="0.25">
      <c r="A2087" s="16"/>
      <c r="B2087" s="13"/>
      <c r="C2087" s="13"/>
      <c r="D2087" s="14"/>
      <c r="E2087" s="17" t="str">
        <f>IF(OR(B2087="",SUMPRODUCT(--EXACT('Номенклатура'!$A$6:$A$205,B2087))&lt;&gt;1),"",INDEX('Номенклатура'!$D$6:$D$205,SUMPRODUCT(EXACT('Номенклатура'!$A$6:$A$205,B2087)*(ROW('Номенклатура'!$A$6:$A$205)-5)))&amp;"")</f>
        <v/>
      </c>
      <c r="F2087" s="18" t="str">
        <f>IF(OR(I2087="ОК",I2087="Учтено: добавьте пояснение"),IF(C2087="Приход",D2087,IF(C2087="Корректировка остатка",D2087,-D2087)),"")</f>
        <v/>
      </c>
      <c r="G2087" s="13"/>
      <c r="H2087" s="15" t="str">
        <f>IF(OR(B2087="",SUMPRODUCT(--EXACT('Номенклатура'!$A$6:$A$205,B2087))&lt;&gt;1),"",INDEX('Номенклатура'!$B$6:$B$205,SUMPRODUCT(EXACT('Номенклатура'!$A$6:$A$205,B2087)*(ROW('Номенклатура'!$A$6:$A$205)-5)))&amp;"")</f>
        <v/>
      </c>
      <c r="I2087" s="15" t="str">
        <f>IF(COUNTA(A2087:D2087,G2087)=0,"",IF(NOT(ISNUMBER(A2087)),"Укажите дату",IF(B2087="","Укажите код",IF(NOT(AND(ISTEXT(B2087),LEN(B2087)&gt;0,LEN(B2087)&lt;=30,ISNUMBER(FIND(LEFT(B2087,1),"ABCDEFGHIJKLMNOPQRSTUVWXYZ")),SUMPRODUCT((MID(B2087,{1,2,3,4,5,6,7,8,9,10,11,12,13,14,15,16,17,18,19,20,21,22,23,24,25,26,27,28,29,30},1)&lt;&gt;"")*ISERROR(FIND(MID(B2087,{1,2,3,4,5,6,7,8,9,10,11,12,13,14,15,16,17,18,19,20,21,22,23,24,25,26,27,28,29,30},1),"ABCDEFGHIJKLMNOPQRSTUVWXYZ0123456789-_")))=0,ISERROR(VALUE(B2087)))),"Недопустимый код: только латинские буквы A-Z в верхнем регистре, цифры, - и _; начало с буквы, до 30 символов (например MILK-001)",IF(SUMPRODUCT(--EXACT('Номенклатура'!$A$6:$A$205,B2087))=0,"Код не найден в номенклатуре",IF(SUMPRODUCT(--EXACT('Номенклатура'!$A$6:$A$205,B2087))&gt;1,"Код повторяется в номенклатуре",IF(ISNA(MATCH(C2087,{"Приход","Расход","Списание","Корректировка остатка"},0)),"Выберите тип операции",IF(NOT(ISNUMBER(D2087)),"Укажите количество",IF(D2087=0,"Количество не может быть 0",IF(AND(C2087&lt;&gt;"Корректировка остатка",D2087&lt;0),"Для этого типа количество положительное",IF(NOT(ISNUMBER('Номенклатура'!$C$2)),"Укажите дату начала учёта",IF(A2087&lt;INT('Номенклатура'!$C$2),"Раньше даты начала учёта: НЕ учтено",IF(AND(C2087="Корректировка остатка",TRIM(G2087)=""),"Учтено: добавьте пояснение","ОК")))))))))))))</f>
        <v/>
      </c>
    </row>
    <row r="2088" spans="1:9" x14ac:dyDescent="0.25">
      <c r="A2088" s="16"/>
      <c r="B2088" s="13"/>
      <c r="C2088" s="13"/>
      <c r="D2088" s="14"/>
      <c r="E2088" s="17" t="str">
        <f>IF(OR(B2088="",SUMPRODUCT(--EXACT('Номенклатура'!$A$6:$A$205,B2088))&lt;&gt;1),"",INDEX('Номенклатура'!$D$6:$D$205,SUMPRODUCT(EXACT('Номенклатура'!$A$6:$A$205,B2088)*(ROW('Номенклатура'!$A$6:$A$205)-5)))&amp;"")</f>
        <v/>
      </c>
      <c r="F2088" s="18" t="str">
        <f>IF(OR(I2088="ОК",I2088="Учтено: добавьте пояснение"),IF(C2088="Приход",D2088,IF(C2088="Корректировка остатка",D2088,-D2088)),"")</f>
        <v/>
      </c>
      <c r="G2088" s="13"/>
      <c r="H2088" s="15" t="str">
        <f>IF(OR(B2088="",SUMPRODUCT(--EXACT('Номенклатура'!$A$6:$A$205,B2088))&lt;&gt;1),"",INDEX('Номенклатура'!$B$6:$B$205,SUMPRODUCT(EXACT('Номенклатура'!$A$6:$A$205,B2088)*(ROW('Номенклатура'!$A$6:$A$205)-5)))&amp;"")</f>
        <v/>
      </c>
      <c r="I2088" s="15" t="str">
        <f>IF(COUNTA(A2088:D2088,G2088)=0,"",IF(NOT(ISNUMBER(A2088)),"Укажите дату",IF(B2088="","Укажите код",IF(NOT(AND(ISTEXT(B2088),LEN(B2088)&gt;0,LEN(B2088)&lt;=30,ISNUMBER(FIND(LEFT(B2088,1),"ABCDEFGHIJKLMNOPQRSTUVWXYZ")),SUMPRODUCT((MID(B2088,{1,2,3,4,5,6,7,8,9,10,11,12,13,14,15,16,17,18,19,20,21,22,23,24,25,26,27,28,29,30},1)&lt;&gt;"")*ISERROR(FIND(MID(B2088,{1,2,3,4,5,6,7,8,9,10,11,12,13,14,15,16,17,18,19,20,21,22,23,24,25,26,27,28,29,30},1),"ABCDEFGHIJKLMNOPQRSTUVWXYZ0123456789-_")))=0,ISERROR(VALUE(B2088)))),"Недопустимый код: только латинские буквы A-Z в верхнем регистре, цифры, - и _; начало с буквы, до 30 символов (например MILK-001)",IF(SUMPRODUCT(--EXACT('Номенклатура'!$A$6:$A$205,B2088))=0,"Код не найден в номенклатуре",IF(SUMPRODUCT(--EXACT('Номенклатура'!$A$6:$A$205,B2088))&gt;1,"Код повторяется в номенклатуре",IF(ISNA(MATCH(C2088,{"Приход","Расход","Списание","Корректировка остатка"},0)),"Выберите тип операции",IF(NOT(ISNUMBER(D2088)),"Укажите количество",IF(D2088=0,"Количество не может быть 0",IF(AND(C2088&lt;&gt;"Корректировка остатка",D2088&lt;0),"Для этого типа количество положительное",IF(NOT(ISNUMBER('Номенклатура'!$C$2)),"Укажите дату начала учёта",IF(A2088&lt;INT('Номенклатура'!$C$2),"Раньше даты начала учёта: НЕ учтено",IF(AND(C2088="Корректировка остатка",TRIM(G2088)=""),"Учтено: добавьте пояснение","ОК")))))))))))))</f>
        <v/>
      </c>
    </row>
    <row r="2089" spans="1:9" x14ac:dyDescent="0.25">
      <c r="A2089" s="16"/>
      <c r="B2089" s="13"/>
      <c r="C2089" s="13"/>
      <c r="D2089" s="14"/>
      <c r="E2089" s="17" t="str">
        <f>IF(OR(B2089="",SUMPRODUCT(--EXACT('Номенклатура'!$A$6:$A$205,B2089))&lt;&gt;1),"",INDEX('Номенклатура'!$D$6:$D$205,SUMPRODUCT(EXACT('Номенклатура'!$A$6:$A$205,B2089)*(ROW('Номенклатура'!$A$6:$A$205)-5)))&amp;"")</f>
        <v/>
      </c>
      <c r="F2089" s="18" t="str">
        <f>IF(OR(I2089="ОК",I2089="Учтено: добавьте пояснение"),IF(C2089="Приход",D2089,IF(C2089="Корректировка остатка",D2089,-D2089)),"")</f>
        <v/>
      </c>
      <c r="G2089" s="13"/>
      <c r="H2089" s="15" t="str">
        <f>IF(OR(B2089="",SUMPRODUCT(--EXACT('Номенклатура'!$A$6:$A$205,B2089))&lt;&gt;1),"",INDEX('Номенклатура'!$B$6:$B$205,SUMPRODUCT(EXACT('Номенклатура'!$A$6:$A$205,B2089)*(ROW('Номенклатура'!$A$6:$A$205)-5)))&amp;"")</f>
        <v/>
      </c>
      <c r="I2089" s="15" t="str">
        <f>IF(COUNTA(A2089:D2089,G2089)=0,"",IF(NOT(ISNUMBER(A2089)),"Укажите дату",IF(B2089="","Укажите код",IF(NOT(AND(ISTEXT(B2089),LEN(B2089)&gt;0,LEN(B2089)&lt;=30,ISNUMBER(FIND(LEFT(B2089,1),"ABCDEFGHIJKLMNOPQRSTUVWXYZ")),SUMPRODUCT((MID(B2089,{1,2,3,4,5,6,7,8,9,10,11,12,13,14,15,16,17,18,19,20,21,22,23,24,25,26,27,28,29,30},1)&lt;&gt;"")*ISERROR(FIND(MID(B2089,{1,2,3,4,5,6,7,8,9,10,11,12,13,14,15,16,17,18,19,20,21,22,23,24,25,26,27,28,29,30},1),"ABCDEFGHIJKLMNOPQRSTUVWXYZ0123456789-_")))=0,ISERROR(VALUE(B2089)))),"Недопустимый код: только латинские буквы A-Z в верхнем регистре, цифры, - и _; начало с буквы, до 30 символов (например MILK-001)",IF(SUMPRODUCT(--EXACT('Номенклатура'!$A$6:$A$205,B2089))=0,"Код не найден в номенклатуре",IF(SUMPRODUCT(--EXACT('Номенклатура'!$A$6:$A$205,B2089))&gt;1,"Код повторяется в номенклатуре",IF(ISNA(MATCH(C2089,{"Приход","Расход","Списание","Корректировка остатка"},0)),"Выберите тип операции",IF(NOT(ISNUMBER(D2089)),"Укажите количество",IF(D2089=0,"Количество не может быть 0",IF(AND(C2089&lt;&gt;"Корректировка остатка",D2089&lt;0),"Для этого типа количество положительное",IF(NOT(ISNUMBER('Номенклатура'!$C$2)),"Укажите дату начала учёта",IF(A2089&lt;INT('Номенклатура'!$C$2),"Раньше даты начала учёта: НЕ учтено",IF(AND(C2089="Корректировка остатка",TRIM(G2089)=""),"Учтено: добавьте пояснение","ОК")))))))))))))</f>
        <v/>
      </c>
    </row>
    <row r="2090" spans="1:9" x14ac:dyDescent="0.25">
      <c r="A2090" s="16"/>
      <c r="B2090" s="13"/>
      <c r="C2090" s="13"/>
      <c r="D2090" s="14"/>
      <c r="E2090" s="17" t="str">
        <f>IF(OR(B2090="",SUMPRODUCT(--EXACT('Номенклатура'!$A$6:$A$205,B2090))&lt;&gt;1),"",INDEX('Номенклатура'!$D$6:$D$205,SUMPRODUCT(EXACT('Номенклатура'!$A$6:$A$205,B2090)*(ROW('Номенклатура'!$A$6:$A$205)-5)))&amp;"")</f>
        <v/>
      </c>
      <c r="F2090" s="18" t="str">
        <f>IF(OR(I2090="ОК",I2090="Учтено: добавьте пояснение"),IF(C2090="Приход",D2090,IF(C2090="Корректировка остатка",D2090,-D2090)),"")</f>
        <v/>
      </c>
      <c r="G2090" s="13"/>
      <c r="H2090" s="15" t="str">
        <f>IF(OR(B2090="",SUMPRODUCT(--EXACT('Номенклатура'!$A$6:$A$205,B2090))&lt;&gt;1),"",INDEX('Номенклатура'!$B$6:$B$205,SUMPRODUCT(EXACT('Номенклатура'!$A$6:$A$205,B2090)*(ROW('Номенклатура'!$A$6:$A$205)-5)))&amp;"")</f>
        <v/>
      </c>
      <c r="I2090" s="15" t="str">
        <f>IF(COUNTA(A2090:D2090,G2090)=0,"",IF(NOT(ISNUMBER(A2090)),"Укажите дату",IF(B2090="","Укажите код",IF(NOT(AND(ISTEXT(B2090),LEN(B2090)&gt;0,LEN(B2090)&lt;=30,ISNUMBER(FIND(LEFT(B2090,1),"ABCDEFGHIJKLMNOPQRSTUVWXYZ")),SUMPRODUCT((MID(B2090,{1,2,3,4,5,6,7,8,9,10,11,12,13,14,15,16,17,18,19,20,21,22,23,24,25,26,27,28,29,30},1)&lt;&gt;"")*ISERROR(FIND(MID(B2090,{1,2,3,4,5,6,7,8,9,10,11,12,13,14,15,16,17,18,19,20,21,22,23,24,25,26,27,28,29,30},1),"ABCDEFGHIJKLMNOPQRSTUVWXYZ0123456789-_")))=0,ISERROR(VALUE(B2090)))),"Недопустимый код: только латинские буквы A-Z в верхнем регистре, цифры, - и _; начало с буквы, до 30 символов (например MILK-001)",IF(SUMPRODUCT(--EXACT('Номенклатура'!$A$6:$A$205,B2090))=0,"Код не найден в номенклатуре",IF(SUMPRODUCT(--EXACT('Номенклатура'!$A$6:$A$205,B2090))&gt;1,"Код повторяется в номенклатуре",IF(ISNA(MATCH(C2090,{"Приход","Расход","Списание","Корректировка остатка"},0)),"Выберите тип операции",IF(NOT(ISNUMBER(D2090)),"Укажите количество",IF(D2090=0,"Количество не может быть 0",IF(AND(C2090&lt;&gt;"Корректировка остатка",D2090&lt;0),"Для этого типа количество положительное",IF(NOT(ISNUMBER('Номенклатура'!$C$2)),"Укажите дату начала учёта",IF(A2090&lt;INT('Номенклатура'!$C$2),"Раньше даты начала учёта: НЕ учтено",IF(AND(C2090="Корректировка остатка",TRIM(G2090)=""),"Учтено: добавьте пояснение","ОК")))))))))))))</f>
        <v/>
      </c>
    </row>
    <row r="2091" spans="1:9" x14ac:dyDescent="0.25">
      <c r="A2091" s="16"/>
      <c r="B2091" s="13"/>
      <c r="C2091" s="13"/>
      <c r="D2091" s="14"/>
      <c r="E2091" s="17" t="str">
        <f>IF(OR(B2091="",SUMPRODUCT(--EXACT('Номенклатура'!$A$6:$A$205,B2091))&lt;&gt;1),"",INDEX('Номенклатура'!$D$6:$D$205,SUMPRODUCT(EXACT('Номенклатура'!$A$6:$A$205,B2091)*(ROW('Номенклатура'!$A$6:$A$205)-5)))&amp;"")</f>
        <v/>
      </c>
      <c r="F2091" s="18" t="str">
        <f>IF(OR(I2091="ОК",I2091="Учтено: добавьте пояснение"),IF(C2091="Приход",D2091,IF(C2091="Корректировка остатка",D2091,-D2091)),"")</f>
        <v/>
      </c>
      <c r="G2091" s="13"/>
      <c r="H2091" s="15" t="str">
        <f>IF(OR(B2091="",SUMPRODUCT(--EXACT('Номенклатура'!$A$6:$A$205,B2091))&lt;&gt;1),"",INDEX('Номенклатура'!$B$6:$B$205,SUMPRODUCT(EXACT('Номенклатура'!$A$6:$A$205,B2091)*(ROW('Номенклатура'!$A$6:$A$205)-5)))&amp;"")</f>
        <v/>
      </c>
      <c r="I2091" s="15" t="str">
        <f>IF(COUNTA(A2091:D2091,G2091)=0,"",IF(NOT(ISNUMBER(A2091)),"Укажите дату",IF(B2091="","Укажите код",IF(NOT(AND(ISTEXT(B2091),LEN(B2091)&gt;0,LEN(B2091)&lt;=30,ISNUMBER(FIND(LEFT(B2091,1),"ABCDEFGHIJKLMNOPQRSTUVWXYZ")),SUMPRODUCT((MID(B2091,{1,2,3,4,5,6,7,8,9,10,11,12,13,14,15,16,17,18,19,20,21,22,23,24,25,26,27,28,29,30},1)&lt;&gt;"")*ISERROR(FIND(MID(B2091,{1,2,3,4,5,6,7,8,9,10,11,12,13,14,15,16,17,18,19,20,21,22,23,24,25,26,27,28,29,30},1),"ABCDEFGHIJKLMNOPQRSTUVWXYZ0123456789-_")))=0,ISERROR(VALUE(B2091)))),"Недопустимый код: только латинские буквы A-Z в верхнем регистре, цифры, - и _; начало с буквы, до 30 символов (например MILK-001)",IF(SUMPRODUCT(--EXACT('Номенклатура'!$A$6:$A$205,B2091))=0,"Код не найден в номенклатуре",IF(SUMPRODUCT(--EXACT('Номенклатура'!$A$6:$A$205,B2091))&gt;1,"Код повторяется в номенклатуре",IF(ISNA(MATCH(C2091,{"Приход","Расход","Списание","Корректировка остатка"},0)),"Выберите тип операции",IF(NOT(ISNUMBER(D2091)),"Укажите количество",IF(D2091=0,"Количество не может быть 0",IF(AND(C2091&lt;&gt;"Корректировка остатка",D2091&lt;0),"Для этого типа количество положительное",IF(NOT(ISNUMBER('Номенклатура'!$C$2)),"Укажите дату начала учёта",IF(A2091&lt;INT('Номенклатура'!$C$2),"Раньше даты начала учёта: НЕ учтено",IF(AND(C2091="Корректировка остатка",TRIM(G2091)=""),"Учтено: добавьте пояснение","ОК")))))))))))))</f>
        <v/>
      </c>
    </row>
    <row r="2092" spans="1:9" x14ac:dyDescent="0.25">
      <c r="A2092" s="16"/>
      <c r="B2092" s="13"/>
      <c r="C2092" s="13"/>
      <c r="D2092" s="14"/>
      <c r="E2092" s="17" t="str">
        <f>IF(OR(B2092="",SUMPRODUCT(--EXACT('Номенклатура'!$A$6:$A$205,B2092))&lt;&gt;1),"",INDEX('Номенклатура'!$D$6:$D$205,SUMPRODUCT(EXACT('Номенклатура'!$A$6:$A$205,B2092)*(ROW('Номенклатура'!$A$6:$A$205)-5)))&amp;"")</f>
        <v/>
      </c>
      <c r="F2092" s="18" t="str">
        <f>IF(OR(I2092="ОК",I2092="Учтено: добавьте пояснение"),IF(C2092="Приход",D2092,IF(C2092="Корректировка остатка",D2092,-D2092)),"")</f>
        <v/>
      </c>
      <c r="G2092" s="13"/>
      <c r="H2092" s="15" t="str">
        <f>IF(OR(B2092="",SUMPRODUCT(--EXACT('Номенклатура'!$A$6:$A$205,B2092))&lt;&gt;1),"",INDEX('Номенклатура'!$B$6:$B$205,SUMPRODUCT(EXACT('Номенклатура'!$A$6:$A$205,B2092)*(ROW('Номенклатура'!$A$6:$A$205)-5)))&amp;"")</f>
        <v/>
      </c>
      <c r="I2092" s="15" t="str">
        <f>IF(COUNTA(A2092:D2092,G2092)=0,"",IF(NOT(ISNUMBER(A2092)),"Укажите дату",IF(B2092="","Укажите код",IF(NOT(AND(ISTEXT(B2092),LEN(B2092)&gt;0,LEN(B2092)&lt;=30,ISNUMBER(FIND(LEFT(B2092,1),"ABCDEFGHIJKLMNOPQRSTUVWXYZ")),SUMPRODUCT((MID(B2092,{1,2,3,4,5,6,7,8,9,10,11,12,13,14,15,16,17,18,19,20,21,22,23,24,25,26,27,28,29,30},1)&lt;&gt;"")*ISERROR(FIND(MID(B2092,{1,2,3,4,5,6,7,8,9,10,11,12,13,14,15,16,17,18,19,20,21,22,23,24,25,26,27,28,29,30},1),"ABCDEFGHIJKLMNOPQRSTUVWXYZ0123456789-_")))=0,ISERROR(VALUE(B2092)))),"Недопустимый код: только латинские буквы A-Z в верхнем регистре, цифры, - и _; начало с буквы, до 30 символов (например MILK-001)",IF(SUMPRODUCT(--EXACT('Номенклатура'!$A$6:$A$205,B2092))=0,"Код не найден в номенклатуре",IF(SUMPRODUCT(--EXACT('Номенклатура'!$A$6:$A$205,B2092))&gt;1,"Код повторяется в номенклатуре",IF(ISNA(MATCH(C2092,{"Приход","Расход","Списание","Корректировка остатка"},0)),"Выберите тип операции",IF(NOT(ISNUMBER(D2092)),"Укажите количество",IF(D2092=0,"Количество не может быть 0",IF(AND(C2092&lt;&gt;"Корректировка остатка",D2092&lt;0),"Для этого типа количество положительное",IF(NOT(ISNUMBER('Номенклатура'!$C$2)),"Укажите дату начала учёта",IF(A2092&lt;INT('Номенклатура'!$C$2),"Раньше даты начала учёта: НЕ учтено",IF(AND(C2092="Корректировка остатка",TRIM(G2092)=""),"Учтено: добавьте пояснение","ОК")))))))))))))</f>
        <v/>
      </c>
    </row>
    <row r="2093" spans="1:9" x14ac:dyDescent="0.25">
      <c r="A2093" s="16"/>
      <c r="B2093" s="13"/>
      <c r="C2093" s="13"/>
      <c r="D2093" s="14"/>
      <c r="E2093" s="17" t="str">
        <f>IF(OR(B2093="",SUMPRODUCT(--EXACT('Номенклатура'!$A$6:$A$205,B2093))&lt;&gt;1),"",INDEX('Номенклатура'!$D$6:$D$205,SUMPRODUCT(EXACT('Номенклатура'!$A$6:$A$205,B2093)*(ROW('Номенклатура'!$A$6:$A$205)-5)))&amp;"")</f>
        <v/>
      </c>
      <c r="F2093" s="18" t="str">
        <f>IF(OR(I2093="ОК",I2093="Учтено: добавьте пояснение"),IF(C2093="Приход",D2093,IF(C2093="Корректировка остатка",D2093,-D2093)),"")</f>
        <v/>
      </c>
      <c r="G2093" s="13"/>
      <c r="H2093" s="15" t="str">
        <f>IF(OR(B2093="",SUMPRODUCT(--EXACT('Номенклатура'!$A$6:$A$205,B2093))&lt;&gt;1),"",INDEX('Номенклатура'!$B$6:$B$205,SUMPRODUCT(EXACT('Номенклатура'!$A$6:$A$205,B2093)*(ROW('Номенклатура'!$A$6:$A$205)-5)))&amp;"")</f>
        <v/>
      </c>
      <c r="I2093" s="15" t="str">
        <f>IF(COUNTA(A2093:D2093,G2093)=0,"",IF(NOT(ISNUMBER(A2093)),"Укажите дату",IF(B2093="","Укажите код",IF(NOT(AND(ISTEXT(B2093),LEN(B2093)&gt;0,LEN(B2093)&lt;=30,ISNUMBER(FIND(LEFT(B2093,1),"ABCDEFGHIJKLMNOPQRSTUVWXYZ")),SUMPRODUCT((MID(B2093,{1,2,3,4,5,6,7,8,9,10,11,12,13,14,15,16,17,18,19,20,21,22,23,24,25,26,27,28,29,30},1)&lt;&gt;"")*ISERROR(FIND(MID(B2093,{1,2,3,4,5,6,7,8,9,10,11,12,13,14,15,16,17,18,19,20,21,22,23,24,25,26,27,28,29,30},1),"ABCDEFGHIJKLMNOPQRSTUVWXYZ0123456789-_")))=0,ISERROR(VALUE(B2093)))),"Недопустимый код: только латинские буквы A-Z в верхнем регистре, цифры, - и _; начало с буквы, до 30 символов (например MILK-001)",IF(SUMPRODUCT(--EXACT('Номенклатура'!$A$6:$A$205,B2093))=0,"Код не найден в номенклатуре",IF(SUMPRODUCT(--EXACT('Номенклатура'!$A$6:$A$205,B2093))&gt;1,"Код повторяется в номенклатуре",IF(ISNA(MATCH(C2093,{"Приход","Расход","Списание","Корректировка остатка"},0)),"Выберите тип операции",IF(NOT(ISNUMBER(D2093)),"Укажите количество",IF(D2093=0,"Количество не может быть 0",IF(AND(C2093&lt;&gt;"Корректировка остатка",D2093&lt;0),"Для этого типа количество положительное",IF(NOT(ISNUMBER('Номенклатура'!$C$2)),"Укажите дату начала учёта",IF(A2093&lt;INT('Номенклатура'!$C$2),"Раньше даты начала учёта: НЕ учтено",IF(AND(C2093="Корректировка остатка",TRIM(G2093)=""),"Учтено: добавьте пояснение","ОК")))))))))))))</f>
        <v/>
      </c>
    </row>
    <row r="2094" spans="1:9" x14ac:dyDescent="0.25">
      <c r="A2094" s="16"/>
      <c r="B2094" s="13"/>
      <c r="C2094" s="13"/>
      <c r="D2094" s="14"/>
      <c r="E2094" s="17" t="str">
        <f>IF(OR(B2094="",SUMPRODUCT(--EXACT('Номенклатура'!$A$6:$A$205,B2094))&lt;&gt;1),"",INDEX('Номенклатура'!$D$6:$D$205,SUMPRODUCT(EXACT('Номенклатура'!$A$6:$A$205,B2094)*(ROW('Номенклатура'!$A$6:$A$205)-5)))&amp;"")</f>
        <v/>
      </c>
      <c r="F2094" s="18" t="str">
        <f>IF(OR(I2094="ОК",I2094="Учтено: добавьте пояснение"),IF(C2094="Приход",D2094,IF(C2094="Корректировка остатка",D2094,-D2094)),"")</f>
        <v/>
      </c>
      <c r="G2094" s="13"/>
      <c r="H2094" s="15" t="str">
        <f>IF(OR(B2094="",SUMPRODUCT(--EXACT('Номенклатура'!$A$6:$A$205,B2094))&lt;&gt;1),"",INDEX('Номенклатура'!$B$6:$B$205,SUMPRODUCT(EXACT('Номенклатура'!$A$6:$A$205,B2094)*(ROW('Номенклатура'!$A$6:$A$205)-5)))&amp;"")</f>
        <v/>
      </c>
      <c r="I2094" s="15" t="str">
        <f>IF(COUNTA(A2094:D2094,G2094)=0,"",IF(NOT(ISNUMBER(A2094)),"Укажите дату",IF(B2094="","Укажите код",IF(NOT(AND(ISTEXT(B2094),LEN(B2094)&gt;0,LEN(B2094)&lt;=30,ISNUMBER(FIND(LEFT(B2094,1),"ABCDEFGHIJKLMNOPQRSTUVWXYZ")),SUMPRODUCT((MID(B2094,{1,2,3,4,5,6,7,8,9,10,11,12,13,14,15,16,17,18,19,20,21,22,23,24,25,26,27,28,29,30},1)&lt;&gt;"")*ISERROR(FIND(MID(B2094,{1,2,3,4,5,6,7,8,9,10,11,12,13,14,15,16,17,18,19,20,21,22,23,24,25,26,27,28,29,30},1),"ABCDEFGHIJKLMNOPQRSTUVWXYZ0123456789-_")))=0,ISERROR(VALUE(B2094)))),"Недопустимый код: только латинские буквы A-Z в верхнем регистре, цифры, - и _; начало с буквы, до 30 символов (например MILK-001)",IF(SUMPRODUCT(--EXACT('Номенклатура'!$A$6:$A$205,B2094))=0,"Код не найден в номенклатуре",IF(SUMPRODUCT(--EXACT('Номенклатура'!$A$6:$A$205,B2094))&gt;1,"Код повторяется в номенклатуре",IF(ISNA(MATCH(C2094,{"Приход","Расход","Списание","Корректировка остатка"},0)),"Выберите тип операции",IF(NOT(ISNUMBER(D2094)),"Укажите количество",IF(D2094=0,"Количество не может быть 0",IF(AND(C2094&lt;&gt;"Корректировка остатка",D2094&lt;0),"Для этого типа количество положительное",IF(NOT(ISNUMBER('Номенклатура'!$C$2)),"Укажите дату начала учёта",IF(A2094&lt;INT('Номенклатура'!$C$2),"Раньше даты начала учёта: НЕ учтено",IF(AND(C2094="Корректировка остатка",TRIM(G2094)=""),"Учтено: добавьте пояснение","ОК")))))))))))))</f>
        <v/>
      </c>
    </row>
    <row r="2095" spans="1:9" x14ac:dyDescent="0.25">
      <c r="A2095" s="16"/>
      <c r="B2095" s="13"/>
      <c r="C2095" s="13"/>
      <c r="D2095" s="14"/>
      <c r="E2095" s="17" t="str">
        <f>IF(OR(B2095="",SUMPRODUCT(--EXACT('Номенклатура'!$A$6:$A$205,B2095))&lt;&gt;1),"",INDEX('Номенклатура'!$D$6:$D$205,SUMPRODUCT(EXACT('Номенклатура'!$A$6:$A$205,B2095)*(ROW('Номенклатура'!$A$6:$A$205)-5)))&amp;"")</f>
        <v/>
      </c>
      <c r="F2095" s="18" t="str">
        <f>IF(OR(I2095="ОК",I2095="Учтено: добавьте пояснение"),IF(C2095="Приход",D2095,IF(C2095="Корректировка остатка",D2095,-D2095)),"")</f>
        <v/>
      </c>
      <c r="G2095" s="13"/>
      <c r="H2095" s="15" t="str">
        <f>IF(OR(B2095="",SUMPRODUCT(--EXACT('Номенклатура'!$A$6:$A$205,B2095))&lt;&gt;1),"",INDEX('Номенклатура'!$B$6:$B$205,SUMPRODUCT(EXACT('Номенклатура'!$A$6:$A$205,B2095)*(ROW('Номенклатура'!$A$6:$A$205)-5)))&amp;"")</f>
        <v/>
      </c>
      <c r="I2095" s="15" t="str">
        <f>IF(COUNTA(A2095:D2095,G2095)=0,"",IF(NOT(ISNUMBER(A2095)),"Укажите дату",IF(B2095="","Укажите код",IF(NOT(AND(ISTEXT(B2095),LEN(B2095)&gt;0,LEN(B2095)&lt;=30,ISNUMBER(FIND(LEFT(B2095,1),"ABCDEFGHIJKLMNOPQRSTUVWXYZ")),SUMPRODUCT((MID(B2095,{1,2,3,4,5,6,7,8,9,10,11,12,13,14,15,16,17,18,19,20,21,22,23,24,25,26,27,28,29,30},1)&lt;&gt;"")*ISERROR(FIND(MID(B2095,{1,2,3,4,5,6,7,8,9,10,11,12,13,14,15,16,17,18,19,20,21,22,23,24,25,26,27,28,29,30},1),"ABCDEFGHIJKLMNOPQRSTUVWXYZ0123456789-_")))=0,ISERROR(VALUE(B2095)))),"Недопустимый код: только латинские буквы A-Z в верхнем регистре, цифры, - и _; начало с буквы, до 30 символов (например MILK-001)",IF(SUMPRODUCT(--EXACT('Номенклатура'!$A$6:$A$205,B2095))=0,"Код не найден в номенклатуре",IF(SUMPRODUCT(--EXACT('Номенклатура'!$A$6:$A$205,B2095))&gt;1,"Код повторяется в номенклатуре",IF(ISNA(MATCH(C2095,{"Приход","Расход","Списание","Корректировка остатка"},0)),"Выберите тип операции",IF(NOT(ISNUMBER(D2095)),"Укажите количество",IF(D2095=0,"Количество не может быть 0",IF(AND(C2095&lt;&gt;"Корректировка остатка",D2095&lt;0),"Для этого типа количество положительное",IF(NOT(ISNUMBER('Номенклатура'!$C$2)),"Укажите дату начала учёта",IF(A2095&lt;INT('Номенклатура'!$C$2),"Раньше даты начала учёта: НЕ учтено",IF(AND(C2095="Корректировка остатка",TRIM(G2095)=""),"Учтено: добавьте пояснение","ОК")))))))))))))</f>
        <v/>
      </c>
    </row>
    <row r="2096" spans="1:9" x14ac:dyDescent="0.25">
      <c r="A2096" s="16"/>
      <c r="B2096" s="13"/>
      <c r="C2096" s="13"/>
      <c r="D2096" s="14"/>
      <c r="E2096" s="17" t="str">
        <f>IF(OR(B2096="",SUMPRODUCT(--EXACT('Номенклатура'!$A$6:$A$205,B2096))&lt;&gt;1),"",INDEX('Номенклатура'!$D$6:$D$205,SUMPRODUCT(EXACT('Номенклатура'!$A$6:$A$205,B2096)*(ROW('Номенклатура'!$A$6:$A$205)-5)))&amp;"")</f>
        <v/>
      </c>
      <c r="F2096" s="18" t="str">
        <f>IF(OR(I2096="ОК",I2096="Учтено: добавьте пояснение"),IF(C2096="Приход",D2096,IF(C2096="Корректировка остатка",D2096,-D2096)),"")</f>
        <v/>
      </c>
      <c r="G2096" s="13"/>
      <c r="H2096" s="15" t="str">
        <f>IF(OR(B2096="",SUMPRODUCT(--EXACT('Номенклатура'!$A$6:$A$205,B2096))&lt;&gt;1),"",INDEX('Номенклатура'!$B$6:$B$205,SUMPRODUCT(EXACT('Номенклатура'!$A$6:$A$205,B2096)*(ROW('Номенклатура'!$A$6:$A$205)-5)))&amp;"")</f>
        <v/>
      </c>
      <c r="I2096" s="15" t="str">
        <f>IF(COUNTA(A2096:D2096,G2096)=0,"",IF(NOT(ISNUMBER(A2096)),"Укажите дату",IF(B2096="","Укажите код",IF(NOT(AND(ISTEXT(B2096),LEN(B2096)&gt;0,LEN(B2096)&lt;=30,ISNUMBER(FIND(LEFT(B2096,1),"ABCDEFGHIJKLMNOPQRSTUVWXYZ")),SUMPRODUCT((MID(B2096,{1,2,3,4,5,6,7,8,9,10,11,12,13,14,15,16,17,18,19,20,21,22,23,24,25,26,27,28,29,30},1)&lt;&gt;"")*ISERROR(FIND(MID(B2096,{1,2,3,4,5,6,7,8,9,10,11,12,13,14,15,16,17,18,19,20,21,22,23,24,25,26,27,28,29,30},1),"ABCDEFGHIJKLMNOPQRSTUVWXYZ0123456789-_")))=0,ISERROR(VALUE(B2096)))),"Недопустимый код: только латинские буквы A-Z в верхнем регистре, цифры, - и _; начало с буквы, до 30 символов (например MILK-001)",IF(SUMPRODUCT(--EXACT('Номенклатура'!$A$6:$A$205,B2096))=0,"Код не найден в номенклатуре",IF(SUMPRODUCT(--EXACT('Номенклатура'!$A$6:$A$205,B2096))&gt;1,"Код повторяется в номенклатуре",IF(ISNA(MATCH(C2096,{"Приход","Расход","Списание","Корректировка остатка"},0)),"Выберите тип операции",IF(NOT(ISNUMBER(D2096)),"Укажите количество",IF(D2096=0,"Количество не может быть 0",IF(AND(C2096&lt;&gt;"Корректировка остатка",D2096&lt;0),"Для этого типа количество положительное",IF(NOT(ISNUMBER('Номенклатура'!$C$2)),"Укажите дату начала учёта",IF(A2096&lt;INT('Номенклатура'!$C$2),"Раньше даты начала учёта: НЕ учтено",IF(AND(C2096="Корректировка остатка",TRIM(G2096)=""),"Учтено: добавьте пояснение","ОК")))))))))))))</f>
        <v/>
      </c>
    </row>
    <row r="2097" spans="1:9" x14ac:dyDescent="0.25">
      <c r="A2097" s="16"/>
      <c r="B2097" s="13"/>
      <c r="C2097" s="13"/>
      <c r="D2097" s="14"/>
      <c r="E2097" s="17" t="str">
        <f>IF(OR(B2097="",SUMPRODUCT(--EXACT('Номенклатура'!$A$6:$A$205,B2097))&lt;&gt;1),"",INDEX('Номенклатура'!$D$6:$D$205,SUMPRODUCT(EXACT('Номенклатура'!$A$6:$A$205,B2097)*(ROW('Номенклатура'!$A$6:$A$205)-5)))&amp;"")</f>
        <v/>
      </c>
      <c r="F2097" s="18" t="str">
        <f>IF(OR(I2097="ОК",I2097="Учтено: добавьте пояснение"),IF(C2097="Приход",D2097,IF(C2097="Корректировка остатка",D2097,-D2097)),"")</f>
        <v/>
      </c>
      <c r="G2097" s="13"/>
      <c r="H2097" s="15" t="str">
        <f>IF(OR(B2097="",SUMPRODUCT(--EXACT('Номенклатура'!$A$6:$A$205,B2097))&lt;&gt;1),"",INDEX('Номенклатура'!$B$6:$B$205,SUMPRODUCT(EXACT('Номенклатура'!$A$6:$A$205,B2097)*(ROW('Номенклатура'!$A$6:$A$205)-5)))&amp;"")</f>
        <v/>
      </c>
      <c r="I2097" s="15" t="str">
        <f>IF(COUNTA(A2097:D2097,G2097)=0,"",IF(NOT(ISNUMBER(A2097)),"Укажите дату",IF(B2097="","Укажите код",IF(NOT(AND(ISTEXT(B2097),LEN(B2097)&gt;0,LEN(B2097)&lt;=30,ISNUMBER(FIND(LEFT(B2097,1),"ABCDEFGHIJKLMNOPQRSTUVWXYZ")),SUMPRODUCT((MID(B2097,{1,2,3,4,5,6,7,8,9,10,11,12,13,14,15,16,17,18,19,20,21,22,23,24,25,26,27,28,29,30},1)&lt;&gt;"")*ISERROR(FIND(MID(B2097,{1,2,3,4,5,6,7,8,9,10,11,12,13,14,15,16,17,18,19,20,21,22,23,24,25,26,27,28,29,30},1),"ABCDEFGHIJKLMNOPQRSTUVWXYZ0123456789-_")))=0,ISERROR(VALUE(B2097)))),"Недопустимый код: только латинские буквы A-Z в верхнем регистре, цифры, - и _; начало с буквы, до 30 символов (например MILK-001)",IF(SUMPRODUCT(--EXACT('Номенклатура'!$A$6:$A$205,B2097))=0,"Код не найден в номенклатуре",IF(SUMPRODUCT(--EXACT('Номенклатура'!$A$6:$A$205,B2097))&gt;1,"Код повторяется в номенклатуре",IF(ISNA(MATCH(C2097,{"Приход","Расход","Списание","Корректировка остатка"},0)),"Выберите тип операции",IF(NOT(ISNUMBER(D2097)),"Укажите количество",IF(D2097=0,"Количество не может быть 0",IF(AND(C2097&lt;&gt;"Корректировка остатка",D2097&lt;0),"Для этого типа количество положительное",IF(NOT(ISNUMBER('Номенклатура'!$C$2)),"Укажите дату начала учёта",IF(A2097&lt;INT('Номенклатура'!$C$2),"Раньше даты начала учёта: НЕ учтено",IF(AND(C2097="Корректировка остатка",TRIM(G2097)=""),"Учтено: добавьте пояснение","ОК")))))))))))))</f>
        <v/>
      </c>
    </row>
    <row r="2098" spans="1:9" x14ac:dyDescent="0.25">
      <c r="A2098" s="16"/>
      <c r="B2098" s="13"/>
      <c r="C2098" s="13"/>
      <c r="D2098" s="14"/>
      <c r="E2098" s="17" t="str">
        <f>IF(OR(B2098="",SUMPRODUCT(--EXACT('Номенклатура'!$A$6:$A$205,B2098))&lt;&gt;1),"",INDEX('Номенклатура'!$D$6:$D$205,SUMPRODUCT(EXACT('Номенклатура'!$A$6:$A$205,B2098)*(ROW('Номенклатура'!$A$6:$A$205)-5)))&amp;"")</f>
        <v/>
      </c>
      <c r="F2098" s="18" t="str">
        <f>IF(OR(I2098="ОК",I2098="Учтено: добавьте пояснение"),IF(C2098="Приход",D2098,IF(C2098="Корректировка остатка",D2098,-D2098)),"")</f>
        <v/>
      </c>
      <c r="G2098" s="13"/>
      <c r="H2098" s="15" t="str">
        <f>IF(OR(B2098="",SUMPRODUCT(--EXACT('Номенклатура'!$A$6:$A$205,B2098))&lt;&gt;1),"",INDEX('Номенклатура'!$B$6:$B$205,SUMPRODUCT(EXACT('Номенклатура'!$A$6:$A$205,B2098)*(ROW('Номенклатура'!$A$6:$A$205)-5)))&amp;"")</f>
        <v/>
      </c>
      <c r="I2098" s="15" t="str">
        <f>IF(COUNTA(A2098:D2098,G2098)=0,"",IF(NOT(ISNUMBER(A2098)),"Укажите дату",IF(B2098="","Укажите код",IF(NOT(AND(ISTEXT(B2098),LEN(B2098)&gt;0,LEN(B2098)&lt;=30,ISNUMBER(FIND(LEFT(B2098,1),"ABCDEFGHIJKLMNOPQRSTUVWXYZ")),SUMPRODUCT((MID(B2098,{1,2,3,4,5,6,7,8,9,10,11,12,13,14,15,16,17,18,19,20,21,22,23,24,25,26,27,28,29,30},1)&lt;&gt;"")*ISERROR(FIND(MID(B2098,{1,2,3,4,5,6,7,8,9,10,11,12,13,14,15,16,17,18,19,20,21,22,23,24,25,26,27,28,29,30},1),"ABCDEFGHIJKLMNOPQRSTUVWXYZ0123456789-_")))=0,ISERROR(VALUE(B2098)))),"Недопустимый код: только латинские буквы A-Z в верхнем регистре, цифры, - и _; начало с буквы, до 30 символов (например MILK-001)",IF(SUMPRODUCT(--EXACT('Номенклатура'!$A$6:$A$205,B2098))=0,"Код не найден в номенклатуре",IF(SUMPRODUCT(--EXACT('Номенклатура'!$A$6:$A$205,B2098))&gt;1,"Код повторяется в номенклатуре",IF(ISNA(MATCH(C2098,{"Приход","Расход","Списание","Корректировка остатка"},0)),"Выберите тип операции",IF(NOT(ISNUMBER(D2098)),"Укажите количество",IF(D2098=0,"Количество не может быть 0",IF(AND(C2098&lt;&gt;"Корректировка остатка",D2098&lt;0),"Для этого типа количество положительное",IF(NOT(ISNUMBER('Номенклатура'!$C$2)),"Укажите дату начала учёта",IF(A2098&lt;INT('Номенклатура'!$C$2),"Раньше даты начала учёта: НЕ учтено",IF(AND(C2098="Корректировка остатка",TRIM(G2098)=""),"Учтено: добавьте пояснение","ОК")))))))))))))</f>
        <v/>
      </c>
    </row>
    <row r="2099" spans="1:9" x14ac:dyDescent="0.25">
      <c r="A2099" s="16"/>
      <c r="B2099" s="13"/>
      <c r="C2099" s="13"/>
      <c r="D2099" s="14"/>
      <c r="E2099" s="17" t="str">
        <f>IF(OR(B2099="",SUMPRODUCT(--EXACT('Номенклатура'!$A$6:$A$205,B2099))&lt;&gt;1),"",INDEX('Номенклатура'!$D$6:$D$205,SUMPRODUCT(EXACT('Номенклатура'!$A$6:$A$205,B2099)*(ROW('Номенклатура'!$A$6:$A$205)-5)))&amp;"")</f>
        <v/>
      </c>
      <c r="F2099" s="18" t="str">
        <f>IF(OR(I2099="ОК",I2099="Учтено: добавьте пояснение"),IF(C2099="Приход",D2099,IF(C2099="Корректировка остатка",D2099,-D2099)),"")</f>
        <v/>
      </c>
      <c r="G2099" s="13"/>
      <c r="H2099" s="15" t="str">
        <f>IF(OR(B2099="",SUMPRODUCT(--EXACT('Номенклатура'!$A$6:$A$205,B2099))&lt;&gt;1),"",INDEX('Номенклатура'!$B$6:$B$205,SUMPRODUCT(EXACT('Номенклатура'!$A$6:$A$205,B2099)*(ROW('Номенклатура'!$A$6:$A$205)-5)))&amp;"")</f>
        <v/>
      </c>
      <c r="I2099" s="15" t="str">
        <f>IF(COUNTA(A2099:D2099,G2099)=0,"",IF(NOT(ISNUMBER(A2099)),"Укажите дату",IF(B2099="","Укажите код",IF(NOT(AND(ISTEXT(B2099),LEN(B2099)&gt;0,LEN(B2099)&lt;=30,ISNUMBER(FIND(LEFT(B2099,1),"ABCDEFGHIJKLMNOPQRSTUVWXYZ")),SUMPRODUCT((MID(B2099,{1,2,3,4,5,6,7,8,9,10,11,12,13,14,15,16,17,18,19,20,21,22,23,24,25,26,27,28,29,30},1)&lt;&gt;"")*ISERROR(FIND(MID(B2099,{1,2,3,4,5,6,7,8,9,10,11,12,13,14,15,16,17,18,19,20,21,22,23,24,25,26,27,28,29,30},1),"ABCDEFGHIJKLMNOPQRSTUVWXYZ0123456789-_")))=0,ISERROR(VALUE(B2099)))),"Недопустимый код: только латинские буквы A-Z в верхнем регистре, цифры, - и _; начало с буквы, до 30 символов (например MILK-001)",IF(SUMPRODUCT(--EXACT('Номенклатура'!$A$6:$A$205,B2099))=0,"Код не найден в номенклатуре",IF(SUMPRODUCT(--EXACT('Номенклатура'!$A$6:$A$205,B2099))&gt;1,"Код повторяется в номенклатуре",IF(ISNA(MATCH(C2099,{"Приход","Расход","Списание","Корректировка остатка"},0)),"Выберите тип операции",IF(NOT(ISNUMBER(D2099)),"Укажите количество",IF(D2099=0,"Количество не может быть 0",IF(AND(C2099&lt;&gt;"Корректировка остатка",D2099&lt;0),"Для этого типа количество положительное",IF(NOT(ISNUMBER('Номенклатура'!$C$2)),"Укажите дату начала учёта",IF(A2099&lt;INT('Номенклатура'!$C$2),"Раньше даты начала учёта: НЕ учтено",IF(AND(C2099="Корректировка остатка",TRIM(G2099)=""),"Учтено: добавьте пояснение","ОК")))))))))))))</f>
        <v/>
      </c>
    </row>
    <row r="2100" spans="1:9" x14ac:dyDescent="0.25">
      <c r="A2100" s="16"/>
      <c r="B2100" s="13"/>
      <c r="C2100" s="13"/>
      <c r="D2100" s="14"/>
      <c r="E2100" s="17" t="str">
        <f>IF(OR(B2100="",SUMPRODUCT(--EXACT('Номенклатура'!$A$6:$A$205,B2100))&lt;&gt;1),"",INDEX('Номенклатура'!$D$6:$D$205,SUMPRODUCT(EXACT('Номенклатура'!$A$6:$A$205,B2100)*(ROW('Номенклатура'!$A$6:$A$205)-5)))&amp;"")</f>
        <v/>
      </c>
      <c r="F2100" s="18" t="str">
        <f>IF(OR(I2100="ОК",I2100="Учтено: добавьте пояснение"),IF(C2100="Приход",D2100,IF(C2100="Корректировка остатка",D2100,-D2100)),"")</f>
        <v/>
      </c>
      <c r="G2100" s="13"/>
      <c r="H2100" s="15" t="str">
        <f>IF(OR(B2100="",SUMPRODUCT(--EXACT('Номенклатура'!$A$6:$A$205,B2100))&lt;&gt;1),"",INDEX('Номенклатура'!$B$6:$B$205,SUMPRODUCT(EXACT('Номенклатура'!$A$6:$A$205,B2100)*(ROW('Номенклатура'!$A$6:$A$205)-5)))&amp;"")</f>
        <v/>
      </c>
      <c r="I2100" s="15" t="str">
        <f>IF(COUNTA(A2100:D2100,G2100)=0,"",IF(NOT(ISNUMBER(A2100)),"Укажите дату",IF(B2100="","Укажите код",IF(NOT(AND(ISTEXT(B2100),LEN(B2100)&gt;0,LEN(B2100)&lt;=30,ISNUMBER(FIND(LEFT(B2100,1),"ABCDEFGHIJKLMNOPQRSTUVWXYZ")),SUMPRODUCT((MID(B2100,{1,2,3,4,5,6,7,8,9,10,11,12,13,14,15,16,17,18,19,20,21,22,23,24,25,26,27,28,29,30},1)&lt;&gt;"")*ISERROR(FIND(MID(B2100,{1,2,3,4,5,6,7,8,9,10,11,12,13,14,15,16,17,18,19,20,21,22,23,24,25,26,27,28,29,30},1),"ABCDEFGHIJKLMNOPQRSTUVWXYZ0123456789-_")))=0,ISERROR(VALUE(B2100)))),"Недопустимый код: только латинские буквы A-Z в верхнем регистре, цифры, - и _; начало с буквы, до 30 символов (например MILK-001)",IF(SUMPRODUCT(--EXACT('Номенклатура'!$A$6:$A$205,B2100))=0,"Код не найден в номенклатуре",IF(SUMPRODUCT(--EXACT('Номенклатура'!$A$6:$A$205,B2100))&gt;1,"Код повторяется в номенклатуре",IF(ISNA(MATCH(C2100,{"Приход","Расход","Списание","Корректировка остатка"},0)),"Выберите тип операции",IF(NOT(ISNUMBER(D2100)),"Укажите количество",IF(D2100=0,"Количество не может быть 0",IF(AND(C2100&lt;&gt;"Корректировка остатка",D2100&lt;0),"Для этого типа количество положительное",IF(NOT(ISNUMBER('Номенклатура'!$C$2)),"Укажите дату начала учёта",IF(A2100&lt;INT('Номенклатура'!$C$2),"Раньше даты начала учёта: НЕ учтено",IF(AND(C2100="Корректировка остатка",TRIM(G2100)=""),"Учтено: добавьте пояснение","ОК")))))))))))))</f>
        <v/>
      </c>
    </row>
    <row r="2101" spans="1:9" x14ac:dyDescent="0.25">
      <c r="A2101" s="16"/>
      <c r="B2101" s="13"/>
      <c r="C2101" s="13"/>
      <c r="D2101" s="14"/>
      <c r="E2101" s="17" t="str">
        <f>IF(OR(B2101="",SUMPRODUCT(--EXACT('Номенклатура'!$A$6:$A$205,B2101))&lt;&gt;1),"",INDEX('Номенклатура'!$D$6:$D$205,SUMPRODUCT(EXACT('Номенклатура'!$A$6:$A$205,B2101)*(ROW('Номенклатура'!$A$6:$A$205)-5)))&amp;"")</f>
        <v/>
      </c>
      <c r="F2101" s="18" t="str">
        <f>IF(OR(I2101="ОК",I2101="Учтено: добавьте пояснение"),IF(C2101="Приход",D2101,IF(C2101="Корректировка остатка",D2101,-D2101)),"")</f>
        <v/>
      </c>
      <c r="G2101" s="13"/>
      <c r="H2101" s="15" t="str">
        <f>IF(OR(B2101="",SUMPRODUCT(--EXACT('Номенклатура'!$A$6:$A$205,B2101))&lt;&gt;1),"",INDEX('Номенклатура'!$B$6:$B$205,SUMPRODUCT(EXACT('Номенклатура'!$A$6:$A$205,B2101)*(ROW('Номенклатура'!$A$6:$A$205)-5)))&amp;"")</f>
        <v/>
      </c>
      <c r="I2101" s="15" t="str">
        <f>IF(COUNTA(A2101:D2101,G2101)=0,"",IF(NOT(ISNUMBER(A2101)),"Укажите дату",IF(B2101="","Укажите код",IF(NOT(AND(ISTEXT(B2101),LEN(B2101)&gt;0,LEN(B2101)&lt;=30,ISNUMBER(FIND(LEFT(B2101,1),"ABCDEFGHIJKLMNOPQRSTUVWXYZ")),SUMPRODUCT((MID(B2101,{1,2,3,4,5,6,7,8,9,10,11,12,13,14,15,16,17,18,19,20,21,22,23,24,25,26,27,28,29,30},1)&lt;&gt;"")*ISERROR(FIND(MID(B2101,{1,2,3,4,5,6,7,8,9,10,11,12,13,14,15,16,17,18,19,20,21,22,23,24,25,26,27,28,29,30},1),"ABCDEFGHIJKLMNOPQRSTUVWXYZ0123456789-_")))=0,ISERROR(VALUE(B2101)))),"Недопустимый код: только латинские буквы A-Z в верхнем регистре, цифры, - и _; начало с буквы, до 30 символов (например MILK-001)",IF(SUMPRODUCT(--EXACT('Номенклатура'!$A$6:$A$205,B2101))=0,"Код не найден в номенклатуре",IF(SUMPRODUCT(--EXACT('Номенклатура'!$A$6:$A$205,B2101))&gt;1,"Код повторяется в номенклатуре",IF(ISNA(MATCH(C2101,{"Приход","Расход","Списание","Корректировка остатка"},0)),"Выберите тип операции",IF(NOT(ISNUMBER(D2101)),"Укажите количество",IF(D2101=0,"Количество не может быть 0",IF(AND(C2101&lt;&gt;"Корректировка остатка",D2101&lt;0),"Для этого типа количество положительное",IF(NOT(ISNUMBER('Номенклатура'!$C$2)),"Укажите дату начала учёта",IF(A2101&lt;INT('Номенклатура'!$C$2),"Раньше даты начала учёта: НЕ учтено",IF(AND(C2101="Корректировка остатка",TRIM(G2101)=""),"Учтено: добавьте пояснение","ОК")))))))))))))</f>
        <v/>
      </c>
    </row>
    <row r="2102" spans="1:9" x14ac:dyDescent="0.25">
      <c r="A2102" s="16"/>
      <c r="B2102" s="13"/>
      <c r="C2102" s="13"/>
      <c r="D2102" s="14"/>
      <c r="E2102" s="17" t="str">
        <f>IF(OR(B2102="",SUMPRODUCT(--EXACT('Номенклатура'!$A$6:$A$205,B2102))&lt;&gt;1),"",INDEX('Номенклатура'!$D$6:$D$205,SUMPRODUCT(EXACT('Номенклатура'!$A$6:$A$205,B2102)*(ROW('Номенклатура'!$A$6:$A$205)-5)))&amp;"")</f>
        <v/>
      </c>
      <c r="F2102" s="18" t="str">
        <f>IF(OR(I2102="ОК",I2102="Учтено: добавьте пояснение"),IF(C2102="Приход",D2102,IF(C2102="Корректировка остатка",D2102,-D2102)),"")</f>
        <v/>
      </c>
      <c r="G2102" s="13"/>
      <c r="H2102" s="15" t="str">
        <f>IF(OR(B2102="",SUMPRODUCT(--EXACT('Номенклатура'!$A$6:$A$205,B2102))&lt;&gt;1),"",INDEX('Номенклатура'!$B$6:$B$205,SUMPRODUCT(EXACT('Номенклатура'!$A$6:$A$205,B2102)*(ROW('Номенклатура'!$A$6:$A$205)-5)))&amp;"")</f>
        <v/>
      </c>
      <c r="I2102" s="15" t="str">
        <f>IF(COUNTA(A2102:D2102,G2102)=0,"",IF(NOT(ISNUMBER(A2102)),"Укажите дату",IF(B2102="","Укажите код",IF(NOT(AND(ISTEXT(B2102),LEN(B2102)&gt;0,LEN(B2102)&lt;=30,ISNUMBER(FIND(LEFT(B2102,1),"ABCDEFGHIJKLMNOPQRSTUVWXYZ")),SUMPRODUCT((MID(B2102,{1,2,3,4,5,6,7,8,9,10,11,12,13,14,15,16,17,18,19,20,21,22,23,24,25,26,27,28,29,30},1)&lt;&gt;"")*ISERROR(FIND(MID(B2102,{1,2,3,4,5,6,7,8,9,10,11,12,13,14,15,16,17,18,19,20,21,22,23,24,25,26,27,28,29,30},1),"ABCDEFGHIJKLMNOPQRSTUVWXYZ0123456789-_")))=0,ISERROR(VALUE(B2102)))),"Недопустимый код: только латинские буквы A-Z в верхнем регистре, цифры, - и _; начало с буквы, до 30 символов (например MILK-001)",IF(SUMPRODUCT(--EXACT('Номенклатура'!$A$6:$A$205,B2102))=0,"Код не найден в номенклатуре",IF(SUMPRODUCT(--EXACT('Номенклатура'!$A$6:$A$205,B2102))&gt;1,"Код повторяется в номенклатуре",IF(ISNA(MATCH(C2102,{"Приход","Расход","Списание","Корректировка остатка"},0)),"Выберите тип операции",IF(NOT(ISNUMBER(D2102)),"Укажите количество",IF(D2102=0,"Количество не может быть 0",IF(AND(C2102&lt;&gt;"Корректировка остатка",D2102&lt;0),"Для этого типа количество положительное",IF(NOT(ISNUMBER('Номенклатура'!$C$2)),"Укажите дату начала учёта",IF(A2102&lt;INT('Номенклатура'!$C$2),"Раньше даты начала учёта: НЕ учтено",IF(AND(C2102="Корректировка остатка",TRIM(G2102)=""),"Учтено: добавьте пояснение","ОК")))))))))))))</f>
        <v/>
      </c>
    </row>
    <row r="2103" spans="1:9" x14ac:dyDescent="0.25">
      <c r="A2103" s="16"/>
      <c r="B2103" s="13"/>
      <c r="C2103" s="13"/>
      <c r="D2103" s="14"/>
      <c r="E2103" s="17" t="str">
        <f>IF(OR(B2103="",SUMPRODUCT(--EXACT('Номенклатура'!$A$6:$A$205,B2103))&lt;&gt;1),"",INDEX('Номенклатура'!$D$6:$D$205,SUMPRODUCT(EXACT('Номенклатура'!$A$6:$A$205,B2103)*(ROW('Номенклатура'!$A$6:$A$205)-5)))&amp;"")</f>
        <v/>
      </c>
      <c r="F2103" s="18" t="str">
        <f>IF(OR(I2103="ОК",I2103="Учтено: добавьте пояснение"),IF(C2103="Приход",D2103,IF(C2103="Корректировка остатка",D2103,-D2103)),"")</f>
        <v/>
      </c>
      <c r="G2103" s="13"/>
      <c r="H2103" s="15" t="str">
        <f>IF(OR(B2103="",SUMPRODUCT(--EXACT('Номенклатура'!$A$6:$A$205,B2103))&lt;&gt;1),"",INDEX('Номенклатура'!$B$6:$B$205,SUMPRODUCT(EXACT('Номенклатура'!$A$6:$A$205,B2103)*(ROW('Номенклатура'!$A$6:$A$205)-5)))&amp;"")</f>
        <v/>
      </c>
      <c r="I2103" s="15" t="str">
        <f>IF(COUNTA(A2103:D2103,G2103)=0,"",IF(NOT(ISNUMBER(A2103)),"Укажите дату",IF(B2103="","Укажите код",IF(NOT(AND(ISTEXT(B2103),LEN(B2103)&gt;0,LEN(B2103)&lt;=30,ISNUMBER(FIND(LEFT(B2103,1),"ABCDEFGHIJKLMNOPQRSTUVWXYZ")),SUMPRODUCT((MID(B2103,{1,2,3,4,5,6,7,8,9,10,11,12,13,14,15,16,17,18,19,20,21,22,23,24,25,26,27,28,29,30},1)&lt;&gt;"")*ISERROR(FIND(MID(B2103,{1,2,3,4,5,6,7,8,9,10,11,12,13,14,15,16,17,18,19,20,21,22,23,24,25,26,27,28,29,30},1),"ABCDEFGHIJKLMNOPQRSTUVWXYZ0123456789-_")))=0,ISERROR(VALUE(B2103)))),"Недопустимый код: только латинские буквы A-Z в верхнем регистре, цифры, - и _; начало с буквы, до 30 символов (например MILK-001)",IF(SUMPRODUCT(--EXACT('Номенклатура'!$A$6:$A$205,B2103))=0,"Код не найден в номенклатуре",IF(SUMPRODUCT(--EXACT('Номенклатура'!$A$6:$A$205,B2103))&gt;1,"Код повторяется в номенклатуре",IF(ISNA(MATCH(C2103,{"Приход","Расход","Списание","Корректировка остатка"},0)),"Выберите тип операции",IF(NOT(ISNUMBER(D2103)),"Укажите количество",IF(D2103=0,"Количество не может быть 0",IF(AND(C2103&lt;&gt;"Корректировка остатка",D2103&lt;0),"Для этого типа количество положительное",IF(NOT(ISNUMBER('Номенклатура'!$C$2)),"Укажите дату начала учёта",IF(A2103&lt;INT('Номенклатура'!$C$2),"Раньше даты начала учёта: НЕ учтено",IF(AND(C2103="Корректировка остатка",TRIM(G2103)=""),"Учтено: добавьте пояснение","ОК")))))))))))))</f>
        <v/>
      </c>
    </row>
    <row r="2104" spans="1:9" x14ac:dyDescent="0.25">
      <c r="A2104" s="16"/>
      <c r="B2104" s="13"/>
      <c r="C2104" s="13"/>
      <c r="D2104" s="14"/>
      <c r="E2104" s="17" t="str">
        <f>IF(OR(B2104="",SUMPRODUCT(--EXACT('Номенклатура'!$A$6:$A$205,B2104))&lt;&gt;1),"",INDEX('Номенклатура'!$D$6:$D$205,SUMPRODUCT(EXACT('Номенклатура'!$A$6:$A$205,B2104)*(ROW('Номенклатура'!$A$6:$A$205)-5)))&amp;"")</f>
        <v/>
      </c>
      <c r="F2104" s="18" t="str">
        <f>IF(OR(I2104="ОК",I2104="Учтено: добавьте пояснение"),IF(C2104="Приход",D2104,IF(C2104="Корректировка остатка",D2104,-D2104)),"")</f>
        <v/>
      </c>
      <c r="G2104" s="13"/>
      <c r="H2104" s="15" t="str">
        <f>IF(OR(B2104="",SUMPRODUCT(--EXACT('Номенклатура'!$A$6:$A$205,B2104))&lt;&gt;1),"",INDEX('Номенклатура'!$B$6:$B$205,SUMPRODUCT(EXACT('Номенклатура'!$A$6:$A$205,B2104)*(ROW('Номенклатура'!$A$6:$A$205)-5)))&amp;"")</f>
        <v/>
      </c>
      <c r="I2104" s="15" t="str">
        <f>IF(COUNTA(A2104:D2104,G2104)=0,"",IF(NOT(ISNUMBER(A2104)),"Укажите дату",IF(B2104="","Укажите код",IF(NOT(AND(ISTEXT(B2104),LEN(B2104)&gt;0,LEN(B2104)&lt;=30,ISNUMBER(FIND(LEFT(B2104,1),"ABCDEFGHIJKLMNOPQRSTUVWXYZ")),SUMPRODUCT((MID(B2104,{1,2,3,4,5,6,7,8,9,10,11,12,13,14,15,16,17,18,19,20,21,22,23,24,25,26,27,28,29,30},1)&lt;&gt;"")*ISERROR(FIND(MID(B2104,{1,2,3,4,5,6,7,8,9,10,11,12,13,14,15,16,17,18,19,20,21,22,23,24,25,26,27,28,29,30},1),"ABCDEFGHIJKLMNOPQRSTUVWXYZ0123456789-_")))=0,ISERROR(VALUE(B2104)))),"Недопустимый код: только латинские буквы A-Z в верхнем регистре, цифры, - и _; начало с буквы, до 30 символов (например MILK-001)",IF(SUMPRODUCT(--EXACT('Номенклатура'!$A$6:$A$205,B2104))=0,"Код не найден в номенклатуре",IF(SUMPRODUCT(--EXACT('Номенклатура'!$A$6:$A$205,B2104))&gt;1,"Код повторяется в номенклатуре",IF(ISNA(MATCH(C2104,{"Приход","Расход","Списание","Корректировка остатка"},0)),"Выберите тип операции",IF(NOT(ISNUMBER(D2104)),"Укажите количество",IF(D2104=0,"Количество не может быть 0",IF(AND(C2104&lt;&gt;"Корректировка остатка",D2104&lt;0),"Для этого типа количество положительное",IF(NOT(ISNUMBER('Номенклатура'!$C$2)),"Укажите дату начала учёта",IF(A2104&lt;INT('Номенклатура'!$C$2),"Раньше даты начала учёта: НЕ учтено",IF(AND(C2104="Корректировка остатка",TRIM(G2104)=""),"Учтено: добавьте пояснение","ОК")))))))))))))</f>
        <v/>
      </c>
    </row>
    <row r="2105" spans="1:9" x14ac:dyDescent="0.25">
      <c r="A2105" s="16"/>
      <c r="B2105" s="13"/>
      <c r="C2105" s="13"/>
      <c r="D2105" s="14"/>
      <c r="E2105" s="17" t="str">
        <f>IF(OR(B2105="",SUMPRODUCT(--EXACT('Номенклатура'!$A$6:$A$205,B2105))&lt;&gt;1),"",INDEX('Номенклатура'!$D$6:$D$205,SUMPRODUCT(EXACT('Номенклатура'!$A$6:$A$205,B2105)*(ROW('Номенклатура'!$A$6:$A$205)-5)))&amp;"")</f>
        <v/>
      </c>
      <c r="F2105" s="18" t="str">
        <f>IF(OR(I2105="ОК",I2105="Учтено: добавьте пояснение"),IF(C2105="Приход",D2105,IF(C2105="Корректировка остатка",D2105,-D2105)),"")</f>
        <v/>
      </c>
      <c r="G2105" s="13"/>
      <c r="H2105" s="15" t="str">
        <f>IF(OR(B2105="",SUMPRODUCT(--EXACT('Номенклатура'!$A$6:$A$205,B2105))&lt;&gt;1),"",INDEX('Номенклатура'!$B$6:$B$205,SUMPRODUCT(EXACT('Номенклатура'!$A$6:$A$205,B2105)*(ROW('Номенклатура'!$A$6:$A$205)-5)))&amp;"")</f>
        <v/>
      </c>
      <c r="I2105" s="15" t="str">
        <f>IF(COUNTA(A2105:D2105,G2105)=0,"",IF(NOT(ISNUMBER(A2105)),"Укажите дату",IF(B2105="","Укажите код",IF(NOT(AND(ISTEXT(B2105),LEN(B2105)&gt;0,LEN(B2105)&lt;=30,ISNUMBER(FIND(LEFT(B2105,1),"ABCDEFGHIJKLMNOPQRSTUVWXYZ")),SUMPRODUCT((MID(B2105,{1,2,3,4,5,6,7,8,9,10,11,12,13,14,15,16,17,18,19,20,21,22,23,24,25,26,27,28,29,30},1)&lt;&gt;"")*ISERROR(FIND(MID(B2105,{1,2,3,4,5,6,7,8,9,10,11,12,13,14,15,16,17,18,19,20,21,22,23,24,25,26,27,28,29,30},1),"ABCDEFGHIJKLMNOPQRSTUVWXYZ0123456789-_")))=0,ISERROR(VALUE(B2105)))),"Недопустимый код: только латинские буквы A-Z в верхнем регистре, цифры, - и _; начало с буквы, до 30 символов (например MILK-001)",IF(SUMPRODUCT(--EXACT('Номенклатура'!$A$6:$A$205,B2105))=0,"Код не найден в номенклатуре",IF(SUMPRODUCT(--EXACT('Номенклатура'!$A$6:$A$205,B2105))&gt;1,"Код повторяется в номенклатуре",IF(ISNA(MATCH(C2105,{"Приход","Расход","Списание","Корректировка остатка"},0)),"Выберите тип операции",IF(NOT(ISNUMBER(D2105)),"Укажите количество",IF(D2105=0,"Количество не может быть 0",IF(AND(C2105&lt;&gt;"Корректировка остатка",D2105&lt;0),"Для этого типа количество положительное",IF(NOT(ISNUMBER('Номенклатура'!$C$2)),"Укажите дату начала учёта",IF(A2105&lt;INT('Номенклатура'!$C$2),"Раньше даты начала учёта: НЕ учтено",IF(AND(C2105="Корректировка остатка",TRIM(G2105)=""),"Учтено: добавьте пояснение","ОК")))))))))))))</f>
        <v/>
      </c>
    </row>
    <row r="2106" spans="1:9" x14ac:dyDescent="0.25">
      <c r="A2106" s="16"/>
      <c r="B2106" s="13"/>
      <c r="C2106" s="13"/>
      <c r="D2106" s="14"/>
      <c r="E2106" s="17" t="str">
        <f>IF(OR(B2106="",SUMPRODUCT(--EXACT('Номенклатура'!$A$6:$A$205,B2106))&lt;&gt;1),"",INDEX('Номенклатура'!$D$6:$D$205,SUMPRODUCT(EXACT('Номенклатура'!$A$6:$A$205,B2106)*(ROW('Номенклатура'!$A$6:$A$205)-5)))&amp;"")</f>
        <v/>
      </c>
      <c r="F2106" s="18" t="str">
        <f>IF(OR(I2106="ОК",I2106="Учтено: добавьте пояснение"),IF(C2106="Приход",D2106,IF(C2106="Корректировка остатка",D2106,-D2106)),"")</f>
        <v/>
      </c>
      <c r="G2106" s="13"/>
      <c r="H2106" s="15" t="str">
        <f>IF(OR(B2106="",SUMPRODUCT(--EXACT('Номенклатура'!$A$6:$A$205,B2106))&lt;&gt;1),"",INDEX('Номенклатура'!$B$6:$B$205,SUMPRODUCT(EXACT('Номенклатура'!$A$6:$A$205,B2106)*(ROW('Номенклатура'!$A$6:$A$205)-5)))&amp;"")</f>
        <v/>
      </c>
      <c r="I2106" s="15" t="str">
        <f>IF(COUNTA(A2106:D2106,G2106)=0,"",IF(NOT(ISNUMBER(A2106)),"Укажите дату",IF(B2106="","Укажите код",IF(NOT(AND(ISTEXT(B2106),LEN(B2106)&gt;0,LEN(B2106)&lt;=30,ISNUMBER(FIND(LEFT(B2106,1),"ABCDEFGHIJKLMNOPQRSTUVWXYZ")),SUMPRODUCT((MID(B2106,{1,2,3,4,5,6,7,8,9,10,11,12,13,14,15,16,17,18,19,20,21,22,23,24,25,26,27,28,29,30},1)&lt;&gt;"")*ISERROR(FIND(MID(B2106,{1,2,3,4,5,6,7,8,9,10,11,12,13,14,15,16,17,18,19,20,21,22,23,24,25,26,27,28,29,30},1),"ABCDEFGHIJKLMNOPQRSTUVWXYZ0123456789-_")))=0,ISERROR(VALUE(B2106)))),"Недопустимый код: только латинские буквы A-Z в верхнем регистре, цифры, - и _; начало с буквы, до 30 символов (например MILK-001)",IF(SUMPRODUCT(--EXACT('Номенклатура'!$A$6:$A$205,B2106))=0,"Код не найден в номенклатуре",IF(SUMPRODUCT(--EXACT('Номенклатура'!$A$6:$A$205,B2106))&gt;1,"Код повторяется в номенклатуре",IF(ISNA(MATCH(C2106,{"Приход","Расход","Списание","Корректировка остатка"},0)),"Выберите тип операции",IF(NOT(ISNUMBER(D2106)),"Укажите количество",IF(D2106=0,"Количество не может быть 0",IF(AND(C2106&lt;&gt;"Корректировка остатка",D2106&lt;0),"Для этого типа количество положительное",IF(NOT(ISNUMBER('Номенклатура'!$C$2)),"Укажите дату начала учёта",IF(A2106&lt;INT('Номенклатура'!$C$2),"Раньше даты начала учёта: НЕ учтено",IF(AND(C2106="Корректировка остатка",TRIM(G2106)=""),"Учтено: добавьте пояснение","ОК")))))))))))))</f>
        <v/>
      </c>
    </row>
    <row r="2107" spans="1:9" x14ac:dyDescent="0.25">
      <c r="A2107" s="16"/>
      <c r="B2107" s="13"/>
      <c r="C2107" s="13"/>
      <c r="D2107" s="14"/>
      <c r="E2107" s="17" t="str">
        <f>IF(OR(B2107="",SUMPRODUCT(--EXACT('Номенклатура'!$A$6:$A$205,B2107))&lt;&gt;1),"",INDEX('Номенклатура'!$D$6:$D$205,SUMPRODUCT(EXACT('Номенклатура'!$A$6:$A$205,B2107)*(ROW('Номенклатура'!$A$6:$A$205)-5)))&amp;"")</f>
        <v/>
      </c>
      <c r="F2107" s="18" t="str">
        <f>IF(OR(I2107="ОК",I2107="Учтено: добавьте пояснение"),IF(C2107="Приход",D2107,IF(C2107="Корректировка остатка",D2107,-D2107)),"")</f>
        <v/>
      </c>
      <c r="G2107" s="13"/>
      <c r="H2107" s="15" t="str">
        <f>IF(OR(B2107="",SUMPRODUCT(--EXACT('Номенклатура'!$A$6:$A$205,B2107))&lt;&gt;1),"",INDEX('Номенклатура'!$B$6:$B$205,SUMPRODUCT(EXACT('Номенклатура'!$A$6:$A$205,B2107)*(ROW('Номенклатура'!$A$6:$A$205)-5)))&amp;"")</f>
        <v/>
      </c>
      <c r="I2107" s="15" t="str">
        <f>IF(COUNTA(A2107:D2107,G2107)=0,"",IF(NOT(ISNUMBER(A2107)),"Укажите дату",IF(B2107="","Укажите код",IF(NOT(AND(ISTEXT(B2107),LEN(B2107)&gt;0,LEN(B2107)&lt;=30,ISNUMBER(FIND(LEFT(B2107,1),"ABCDEFGHIJKLMNOPQRSTUVWXYZ")),SUMPRODUCT((MID(B2107,{1,2,3,4,5,6,7,8,9,10,11,12,13,14,15,16,17,18,19,20,21,22,23,24,25,26,27,28,29,30},1)&lt;&gt;"")*ISERROR(FIND(MID(B2107,{1,2,3,4,5,6,7,8,9,10,11,12,13,14,15,16,17,18,19,20,21,22,23,24,25,26,27,28,29,30},1),"ABCDEFGHIJKLMNOPQRSTUVWXYZ0123456789-_")))=0,ISERROR(VALUE(B2107)))),"Недопустимый код: только латинские буквы A-Z в верхнем регистре, цифры, - и _; начало с буквы, до 30 символов (например MILK-001)",IF(SUMPRODUCT(--EXACT('Номенклатура'!$A$6:$A$205,B2107))=0,"Код не найден в номенклатуре",IF(SUMPRODUCT(--EXACT('Номенклатура'!$A$6:$A$205,B2107))&gt;1,"Код повторяется в номенклатуре",IF(ISNA(MATCH(C2107,{"Приход","Расход","Списание","Корректировка остатка"},0)),"Выберите тип операции",IF(NOT(ISNUMBER(D2107)),"Укажите количество",IF(D2107=0,"Количество не может быть 0",IF(AND(C2107&lt;&gt;"Корректировка остатка",D2107&lt;0),"Для этого типа количество положительное",IF(NOT(ISNUMBER('Номенклатура'!$C$2)),"Укажите дату начала учёта",IF(A2107&lt;INT('Номенклатура'!$C$2),"Раньше даты начала учёта: НЕ учтено",IF(AND(C2107="Корректировка остатка",TRIM(G2107)=""),"Учтено: добавьте пояснение","ОК")))))))))))))</f>
        <v/>
      </c>
    </row>
    <row r="2108" spans="1:9" x14ac:dyDescent="0.25">
      <c r="A2108" s="16"/>
      <c r="B2108" s="13"/>
      <c r="C2108" s="13"/>
      <c r="D2108" s="14"/>
      <c r="E2108" s="17" t="str">
        <f>IF(OR(B2108="",SUMPRODUCT(--EXACT('Номенклатура'!$A$6:$A$205,B2108))&lt;&gt;1),"",INDEX('Номенклатура'!$D$6:$D$205,SUMPRODUCT(EXACT('Номенклатура'!$A$6:$A$205,B2108)*(ROW('Номенклатура'!$A$6:$A$205)-5)))&amp;"")</f>
        <v/>
      </c>
      <c r="F2108" s="18" t="str">
        <f>IF(OR(I2108="ОК",I2108="Учтено: добавьте пояснение"),IF(C2108="Приход",D2108,IF(C2108="Корректировка остатка",D2108,-D2108)),"")</f>
        <v/>
      </c>
      <c r="G2108" s="13"/>
      <c r="H2108" s="15" t="str">
        <f>IF(OR(B2108="",SUMPRODUCT(--EXACT('Номенклатура'!$A$6:$A$205,B2108))&lt;&gt;1),"",INDEX('Номенклатура'!$B$6:$B$205,SUMPRODUCT(EXACT('Номенклатура'!$A$6:$A$205,B2108)*(ROW('Номенклатура'!$A$6:$A$205)-5)))&amp;"")</f>
        <v/>
      </c>
      <c r="I2108" s="15" t="str">
        <f>IF(COUNTA(A2108:D2108,G2108)=0,"",IF(NOT(ISNUMBER(A2108)),"Укажите дату",IF(B2108="","Укажите код",IF(NOT(AND(ISTEXT(B2108),LEN(B2108)&gt;0,LEN(B2108)&lt;=30,ISNUMBER(FIND(LEFT(B2108,1),"ABCDEFGHIJKLMNOPQRSTUVWXYZ")),SUMPRODUCT((MID(B2108,{1,2,3,4,5,6,7,8,9,10,11,12,13,14,15,16,17,18,19,20,21,22,23,24,25,26,27,28,29,30},1)&lt;&gt;"")*ISERROR(FIND(MID(B2108,{1,2,3,4,5,6,7,8,9,10,11,12,13,14,15,16,17,18,19,20,21,22,23,24,25,26,27,28,29,30},1),"ABCDEFGHIJKLMNOPQRSTUVWXYZ0123456789-_")))=0,ISERROR(VALUE(B2108)))),"Недопустимый код: только латинские буквы A-Z в верхнем регистре, цифры, - и _; начало с буквы, до 30 символов (например MILK-001)",IF(SUMPRODUCT(--EXACT('Номенклатура'!$A$6:$A$205,B2108))=0,"Код не найден в номенклатуре",IF(SUMPRODUCT(--EXACT('Номенклатура'!$A$6:$A$205,B2108))&gt;1,"Код повторяется в номенклатуре",IF(ISNA(MATCH(C2108,{"Приход","Расход","Списание","Корректировка остатка"},0)),"Выберите тип операции",IF(NOT(ISNUMBER(D2108)),"Укажите количество",IF(D2108=0,"Количество не может быть 0",IF(AND(C2108&lt;&gt;"Корректировка остатка",D2108&lt;0),"Для этого типа количество положительное",IF(NOT(ISNUMBER('Номенклатура'!$C$2)),"Укажите дату начала учёта",IF(A2108&lt;INT('Номенклатура'!$C$2),"Раньше даты начала учёта: НЕ учтено",IF(AND(C2108="Корректировка остатка",TRIM(G2108)=""),"Учтено: добавьте пояснение","ОК")))))))))))))</f>
        <v/>
      </c>
    </row>
    <row r="2109" spans="1:9" x14ac:dyDescent="0.25">
      <c r="A2109" s="16"/>
      <c r="B2109" s="13"/>
      <c r="C2109" s="13"/>
      <c r="D2109" s="14"/>
      <c r="E2109" s="17" t="str">
        <f>IF(OR(B2109="",SUMPRODUCT(--EXACT('Номенклатура'!$A$6:$A$205,B2109))&lt;&gt;1),"",INDEX('Номенклатура'!$D$6:$D$205,SUMPRODUCT(EXACT('Номенклатура'!$A$6:$A$205,B2109)*(ROW('Номенклатура'!$A$6:$A$205)-5)))&amp;"")</f>
        <v/>
      </c>
      <c r="F2109" s="18" t="str">
        <f>IF(OR(I2109="ОК",I2109="Учтено: добавьте пояснение"),IF(C2109="Приход",D2109,IF(C2109="Корректировка остатка",D2109,-D2109)),"")</f>
        <v/>
      </c>
      <c r="G2109" s="13"/>
      <c r="H2109" s="15" t="str">
        <f>IF(OR(B2109="",SUMPRODUCT(--EXACT('Номенклатура'!$A$6:$A$205,B2109))&lt;&gt;1),"",INDEX('Номенклатура'!$B$6:$B$205,SUMPRODUCT(EXACT('Номенклатура'!$A$6:$A$205,B2109)*(ROW('Номенклатура'!$A$6:$A$205)-5)))&amp;"")</f>
        <v/>
      </c>
      <c r="I2109" s="15" t="str">
        <f>IF(COUNTA(A2109:D2109,G2109)=0,"",IF(NOT(ISNUMBER(A2109)),"Укажите дату",IF(B2109="","Укажите код",IF(NOT(AND(ISTEXT(B2109),LEN(B2109)&gt;0,LEN(B2109)&lt;=30,ISNUMBER(FIND(LEFT(B2109,1),"ABCDEFGHIJKLMNOPQRSTUVWXYZ")),SUMPRODUCT((MID(B2109,{1,2,3,4,5,6,7,8,9,10,11,12,13,14,15,16,17,18,19,20,21,22,23,24,25,26,27,28,29,30},1)&lt;&gt;"")*ISERROR(FIND(MID(B2109,{1,2,3,4,5,6,7,8,9,10,11,12,13,14,15,16,17,18,19,20,21,22,23,24,25,26,27,28,29,30},1),"ABCDEFGHIJKLMNOPQRSTUVWXYZ0123456789-_")))=0,ISERROR(VALUE(B2109)))),"Недопустимый код: только латинские буквы A-Z в верхнем регистре, цифры, - и _; начало с буквы, до 30 символов (например MILK-001)",IF(SUMPRODUCT(--EXACT('Номенклатура'!$A$6:$A$205,B2109))=0,"Код не найден в номенклатуре",IF(SUMPRODUCT(--EXACT('Номенклатура'!$A$6:$A$205,B2109))&gt;1,"Код повторяется в номенклатуре",IF(ISNA(MATCH(C2109,{"Приход","Расход","Списание","Корректировка остатка"},0)),"Выберите тип операции",IF(NOT(ISNUMBER(D2109)),"Укажите количество",IF(D2109=0,"Количество не может быть 0",IF(AND(C2109&lt;&gt;"Корректировка остатка",D2109&lt;0),"Для этого типа количество положительное",IF(NOT(ISNUMBER('Номенклатура'!$C$2)),"Укажите дату начала учёта",IF(A2109&lt;INT('Номенклатура'!$C$2),"Раньше даты начала учёта: НЕ учтено",IF(AND(C2109="Корректировка остатка",TRIM(G2109)=""),"Учтено: добавьте пояснение","ОК")))))))))))))</f>
        <v/>
      </c>
    </row>
    <row r="2110" spans="1:9" x14ac:dyDescent="0.25">
      <c r="A2110" s="16"/>
      <c r="B2110" s="13"/>
      <c r="C2110" s="13"/>
      <c r="D2110" s="14"/>
      <c r="E2110" s="17" t="str">
        <f>IF(OR(B2110="",SUMPRODUCT(--EXACT('Номенклатура'!$A$6:$A$205,B2110))&lt;&gt;1),"",INDEX('Номенклатура'!$D$6:$D$205,SUMPRODUCT(EXACT('Номенклатура'!$A$6:$A$205,B2110)*(ROW('Номенклатура'!$A$6:$A$205)-5)))&amp;"")</f>
        <v/>
      </c>
      <c r="F2110" s="18" t="str">
        <f>IF(OR(I2110="ОК",I2110="Учтено: добавьте пояснение"),IF(C2110="Приход",D2110,IF(C2110="Корректировка остатка",D2110,-D2110)),"")</f>
        <v/>
      </c>
      <c r="G2110" s="13"/>
      <c r="H2110" s="15" t="str">
        <f>IF(OR(B2110="",SUMPRODUCT(--EXACT('Номенклатура'!$A$6:$A$205,B2110))&lt;&gt;1),"",INDEX('Номенклатура'!$B$6:$B$205,SUMPRODUCT(EXACT('Номенклатура'!$A$6:$A$205,B2110)*(ROW('Номенклатура'!$A$6:$A$205)-5)))&amp;"")</f>
        <v/>
      </c>
      <c r="I2110" s="15" t="str">
        <f>IF(COUNTA(A2110:D2110,G2110)=0,"",IF(NOT(ISNUMBER(A2110)),"Укажите дату",IF(B2110="","Укажите код",IF(NOT(AND(ISTEXT(B2110),LEN(B2110)&gt;0,LEN(B2110)&lt;=30,ISNUMBER(FIND(LEFT(B2110,1),"ABCDEFGHIJKLMNOPQRSTUVWXYZ")),SUMPRODUCT((MID(B2110,{1,2,3,4,5,6,7,8,9,10,11,12,13,14,15,16,17,18,19,20,21,22,23,24,25,26,27,28,29,30},1)&lt;&gt;"")*ISERROR(FIND(MID(B2110,{1,2,3,4,5,6,7,8,9,10,11,12,13,14,15,16,17,18,19,20,21,22,23,24,25,26,27,28,29,30},1),"ABCDEFGHIJKLMNOPQRSTUVWXYZ0123456789-_")))=0,ISERROR(VALUE(B2110)))),"Недопустимый код: только латинские буквы A-Z в верхнем регистре, цифры, - и _; начало с буквы, до 30 символов (например MILK-001)",IF(SUMPRODUCT(--EXACT('Номенклатура'!$A$6:$A$205,B2110))=0,"Код не найден в номенклатуре",IF(SUMPRODUCT(--EXACT('Номенклатура'!$A$6:$A$205,B2110))&gt;1,"Код повторяется в номенклатуре",IF(ISNA(MATCH(C2110,{"Приход","Расход","Списание","Корректировка остатка"},0)),"Выберите тип операции",IF(NOT(ISNUMBER(D2110)),"Укажите количество",IF(D2110=0,"Количество не может быть 0",IF(AND(C2110&lt;&gt;"Корректировка остатка",D2110&lt;0),"Для этого типа количество положительное",IF(NOT(ISNUMBER('Номенклатура'!$C$2)),"Укажите дату начала учёта",IF(A2110&lt;INT('Номенклатура'!$C$2),"Раньше даты начала учёта: НЕ учтено",IF(AND(C2110="Корректировка остатка",TRIM(G2110)=""),"Учтено: добавьте пояснение","ОК")))))))))))))</f>
        <v/>
      </c>
    </row>
    <row r="2111" spans="1:9" x14ac:dyDescent="0.25">
      <c r="A2111" s="16"/>
      <c r="B2111" s="13"/>
      <c r="C2111" s="13"/>
      <c r="D2111" s="14"/>
      <c r="E2111" s="17" t="str">
        <f>IF(OR(B2111="",SUMPRODUCT(--EXACT('Номенклатура'!$A$6:$A$205,B2111))&lt;&gt;1),"",INDEX('Номенклатура'!$D$6:$D$205,SUMPRODUCT(EXACT('Номенклатура'!$A$6:$A$205,B2111)*(ROW('Номенклатура'!$A$6:$A$205)-5)))&amp;"")</f>
        <v/>
      </c>
      <c r="F2111" s="18" t="str">
        <f>IF(OR(I2111="ОК",I2111="Учтено: добавьте пояснение"),IF(C2111="Приход",D2111,IF(C2111="Корректировка остатка",D2111,-D2111)),"")</f>
        <v/>
      </c>
      <c r="G2111" s="13"/>
      <c r="H2111" s="15" t="str">
        <f>IF(OR(B2111="",SUMPRODUCT(--EXACT('Номенклатура'!$A$6:$A$205,B2111))&lt;&gt;1),"",INDEX('Номенклатура'!$B$6:$B$205,SUMPRODUCT(EXACT('Номенклатура'!$A$6:$A$205,B2111)*(ROW('Номенклатура'!$A$6:$A$205)-5)))&amp;"")</f>
        <v/>
      </c>
      <c r="I2111" s="15" t="str">
        <f>IF(COUNTA(A2111:D2111,G2111)=0,"",IF(NOT(ISNUMBER(A2111)),"Укажите дату",IF(B2111="","Укажите код",IF(NOT(AND(ISTEXT(B2111),LEN(B2111)&gt;0,LEN(B2111)&lt;=30,ISNUMBER(FIND(LEFT(B2111,1),"ABCDEFGHIJKLMNOPQRSTUVWXYZ")),SUMPRODUCT((MID(B2111,{1,2,3,4,5,6,7,8,9,10,11,12,13,14,15,16,17,18,19,20,21,22,23,24,25,26,27,28,29,30},1)&lt;&gt;"")*ISERROR(FIND(MID(B2111,{1,2,3,4,5,6,7,8,9,10,11,12,13,14,15,16,17,18,19,20,21,22,23,24,25,26,27,28,29,30},1),"ABCDEFGHIJKLMNOPQRSTUVWXYZ0123456789-_")))=0,ISERROR(VALUE(B2111)))),"Недопустимый код: только латинские буквы A-Z в верхнем регистре, цифры, - и _; начало с буквы, до 30 символов (например MILK-001)",IF(SUMPRODUCT(--EXACT('Номенклатура'!$A$6:$A$205,B2111))=0,"Код не найден в номенклатуре",IF(SUMPRODUCT(--EXACT('Номенклатура'!$A$6:$A$205,B2111))&gt;1,"Код повторяется в номенклатуре",IF(ISNA(MATCH(C2111,{"Приход","Расход","Списание","Корректировка остатка"},0)),"Выберите тип операции",IF(NOT(ISNUMBER(D2111)),"Укажите количество",IF(D2111=0,"Количество не может быть 0",IF(AND(C2111&lt;&gt;"Корректировка остатка",D2111&lt;0),"Для этого типа количество положительное",IF(NOT(ISNUMBER('Номенклатура'!$C$2)),"Укажите дату начала учёта",IF(A2111&lt;INT('Номенклатура'!$C$2),"Раньше даты начала учёта: НЕ учтено",IF(AND(C2111="Корректировка остатка",TRIM(G2111)=""),"Учтено: добавьте пояснение","ОК")))))))))))))</f>
        <v/>
      </c>
    </row>
    <row r="2112" spans="1:9" x14ac:dyDescent="0.25">
      <c r="A2112" s="16"/>
      <c r="B2112" s="13"/>
      <c r="C2112" s="13"/>
      <c r="D2112" s="14"/>
      <c r="E2112" s="17" t="str">
        <f>IF(OR(B2112="",SUMPRODUCT(--EXACT('Номенклатура'!$A$6:$A$205,B2112))&lt;&gt;1),"",INDEX('Номенклатура'!$D$6:$D$205,SUMPRODUCT(EXACT('Номенклатура'!$A$6:$A$205,B2112)*(ROW('Номенклатура'!$A$6:$A$205)-5)))&amp;"")</f>
        <v/>
      </c>
      <c r="F2112" s="18" t="str">
        <f>IF(OR(I2112="ОК",I2112="Учтено: добавьте пояснение"),IF(C2112="Приход",D2112,IF(C2112="Корректировка остатка",D2112,-D2112)),"")</f>
        <v/>
      </c>
      <c r="G2112" s="13"/>
      <c r="H2112" s="15" t="str">
        <f>IF(OR(B2112="",SUMPRODUCT(--EXACT('Номенклатура'!$A$6:$A$205,B2112))&lt;&gt;1),"",INDEX('Номенклатура'!$B$6:$B$205,SUMPRODUCT(EXACT('Номенклатура'!$A$6:$A$205,B2112)*(ROW('Номенклатура'!$A$6:$A$205)-5)))&amp;"")</f>
        <v/>
      </c>
      <c r="I2112" s="15" t="str">
        <f>IF(COUNTA(A2112:D2112,G2112)=0,"",IF(NOT(ISNUMBER(A2112)),"Укажите дату",IF(B2112="","Укажите код",IF(NOT(AND(ISTEXT(B2112),LEN(B2112)&gt;0,LEN(B2112)&lt;=30,ISNUMBER(FIND(LEFT(B2112,1),"ABCDEFGHIJKLMNOPQRSTUVWXYZ")),SUMPRODUCT((MID(B2112,{1,2,3,4,5,6,7,8,9,10,11,12,13,14,15,16,17,18,19,20,21,22,23,24,25,26,27,28,29,30},1)&lt;&gt;"")*ISERROR(FIND(MID(B2112,{1,2,3,4,5,6,7,8,9,10,11,12,13,14,15,16,17,18,19,20,21,22,23,24,25,26,27,28,29,30},1),"ABCDEFGHIJKLMNOPQRSTUVWXYZ0123456789-_")))=0,ISERROR(VALUE(B2112)))),"Недопустимый код: только латинские буквы A-Z в верхнем регистре, цифры, - и _; начало с буквы, до 30 символов (например MILK-001)",IF(SUMPRODUCT(--EXACT('Номенклатура'!$A$6:$A$205,B2112))=0,"Код не найден в номенклатуре",IF(SUMPRODUCT(--EXACT('Номенклатура'!$A$6:$A$205,B2112))&gt;1,"Код повторяется в номенклатуре",IF(ISNA(MATCH(C2112,{"Приход","Расход","Списание","Корректировка остатка"},0)),"Выберите тип операции",IF(NOT(ISNUMBER(D2112)),"Укажите количество",IF(D2112=0,"Количество не может быть 0",IF(AND(C2112&lt;&gt;"Корректировка остатка",D2112&lt;0),"Для этого типа количество положительное",IF(NOT(ISNUMBER('Номенклатура'!$C$2)),"Укажите дату начала учёта",IF(A2112&lt;INT('Номенклатура'!$C$2),"Раньше даты начала учёта: НЕ учтено",IF(AND(C2112="Корректировка остатка",TRIM(G2112)=""),"Учтено: добавьте пояснение","ОК")))))))))))))</f>
        <v/>
      </c>
    </row>
    <row r="2113" spans="1:9" x14ac:dyDescent="0.25">
      <c r="A2113" s="16"/>
      <c r="B2113" s="13"/>
      <c r="C2113" s="13"/>
      <c r="D2113" s="14"/>
      <c r="E2113" s="17" t="str">
        <f>IF(OR(B2113="",SUMPRODUCT(--EXACT('Номенклатура'!$A$6:$A$205,B2113))&lt;&gt;1),"",INDEX('Номенклатура'!$D$6:$D$205,SUMPRODUCT(EXACT('Номенклатура'!$A$6:$A$205,B2113)*(ROW('Номенклатура'!$A$6:$A$205)-5)))&amp;"")</f>
        <v/>
      </c>
      <c r="F2113" s="18" t="str">
        <f>IF(OR(I2113="ОК",I2113="Учтено: добавьте пояснение"),IF(C2113="Приход",D2113,IF(C2113="Корректировка остатка",D2113,-D2113)),"")</f>
        <v/>
      </c>
      <c r="G2113" s="13"/>
      <c r="H2113" s="15" t="str">
        <f>IF(OR(B2113="",SUMPRODUCT(--EXACT('Номенклатура'!$A$6:$A$205,B2113))&lt;&gt;1),"",INDEX('Номенклатура'!$B$6:$B$205,SUMPRODUCT(EXACT('Номенклатура'!$A$6:$A$205,B2113)*(ROW('Номенклатура'!$A$6:$A$205)-5)))&amp;"")</f>
        <v/>
      </c>
      <c r="I2113" s="15" t="str">
        <f>IF(COUNTA(A2113:D2113,G2113)=0,"",IF(NOT(ISNUMBER(A2113)),"Укажите дату",IF(B2113="","Укажите код",IF(NOT(AND(ISTEXT(B2113),LEN(B2113)&gt;0,LEN(B2113)&lt;=30,ISNUMBER(FIND(LEFT(B2113,1),"ABCDEFGHIJKLMNOPQRSTUVWXYZ")),SUMPRODUCT((MID(B2113,{1,2,3,4,5,6,7,8,9,10,11,12,13,14,15,16,17,18,19,20,21,22,23,24,25,26,27,28,29,30},1)&lt;&gt;"")*ISERROR(FIND(MID(B2113,{1,2,3,4,5,6,7,8,9,10,11,12,13,14,15,16,17,18,19,20,21,22,23,24,25,26,27,28,29,30},1),"ABCDEFGHIJKLMNOPQRSTUVWXYZ0123456789-_")))=0,ISERROR(VALUE(B2113)))),"Недопустимый код: только латинские буквы A-Z в верхнем регистре, цифры, - и _; начало с буквы, до 30 символов (например MILK-001)",IF(SUMPRODUCT(--EXACT('Номенклатура'!$A$6:$A$205,B2113))=0,"Код не найден в номенклатуре",IF(SUMPRODUCT(--EXACT('Номенклатура'!$A$6:$A$205,B2113))&gt;1,"Код повторяется в номенклатуре",IF(ISNA(MATCH(C2113,{"Приход","Расход","Списание","Корректировка остатка"},0)),"Выберите тип операции",IF(NOT(ISNUMBER(D2113)),"Укажите количество",IF(D2113=0,"Количество не может быть 0",IF(AND(C2113&lt;&gt;"Корректировка остатка",D2113&lt;0),"Для этого типа количество положительное",IF(NOT(ISNUMBER('Номенклатура'!$C$2)),"Укажите дату начала учёта",IF(A2113&lt;INT('Номенклатура'!$C$2),"Раньше даты начала учёта: НЕ учтено",IF(AND(C2113="Корректировка остатка",TRIM(G2113)=""),"Учтено: добавьте пояснение","ОК")))))))))))))</f>
        <v/>
      </c>
    </row>
    <row r="2114" spans="1:9" x14ac:dyDescent="0.25">
      <c r="A2114" s="16"/>
      <c r="B2114" s="13"/>
      <c r="C2114" s="13"/>
      <c r="D2114" s="14"/>
      <c r="E2114" s="17" t="str">
        <f>IF(OR(B2114="",SUMPRODUCT(--EXACT('Номенклатура'!$A$6:$A$205,B2114))&lt;&gt;1),"",INDEX('Номенклатура'!$D$6:$D$205,SUMPRODUCT(EXACT('Номенклатура'!$A$6:$A$205,B2114)*(ROW('Номенклатура'!$A$6:$A$205)-5)))&amp;"")</f>
        <v/>
      </c>
      <c r="F2114" s="18" t="str">
        <f>IF(OR(I2114="ОК",I2114="Учтено: добавьте пояснение"),IF(C2114="Приход",D2114,IF(C2114="Корректировка остатка",D2114,-D2114)),"")</f>
        <v/>
      </c>
      <c r="G2114" s="13"/>
      <c r="H2114" s="15" t="str">
        <f>IF(OR(B2114="",SUMPRODUCT(--EXACT('Номенклатура'!$A$6:$A$205,B2114))&lt;&gt;1),"",INDEX('Номенклатура'!$B$6:$B$205,SUMPRODUCT(EXACT('Номенклатура'!$A$6:$A$205,B2114)*(ROW('Номенклатура'!$A$6:$A$205)-5)))&amp;"")</f>
        <v/>
      </c>
      <c r="I2114" s="15" t="str">
        <f>IF(COUNTA(A2114:D2114,G2114)=0,"",IF(NOT(ISNUMBER(A2114)),"Укажите дату",IF(B2114="","Укажите код",IF(NOT(AND(ISTEXT(B2114),LEN(B2114)&gt;0,LEN(B2114)&lt;=30,ISNUMBER(FIND(LEFT(B2114,1),"ABCDEFGHIJKLMNOPQRSTUVWXYZ")),SUMPRODUCT((MID(B2114,{1,2,3,4,5,6,7,8,9,10,11,12,13,14,15,16,17,18,19,20,21,22,23,24,25,26,27,28,29,30},1)&lt;&gt;"")*ISERROR(FIND(MID(B2114,{1,2,3,4,5,6,7,8,9,10,11,12,13,14,15,16,17,18,19,20,21,22,23,24,25,26,27,28,29,30},1),"ABCDEFGHIJKLMNOPQRSTUVWXYZ0123456789-_")))=0,ISERROR(VALUE(B2114)))),"Недопустимый код: только латинские буквы A-Z в верхнем регистре, цифры, - и _; начало с буквы, до 30 символов (например MILK-001)",IF(SUMPRODUCT(--EXACT('Номенклатура'!$A$6:$A$205,B2114))=0,"Код не найден в номенклатуре",IF(SUMPRODUCT(--EXACT('Номенклатура'!$A$6:$A$205,B2114))&gt;1,"Код повторяется в номенклатуре",IF(ISNA(MATCH(C2114,{"Приход","Расход","Списание","Корректировка остатка"},0)),"Выберите тип операции",IF(NOT(ISNUMBER(D2114)),"Укажите количество",IF(D2114=0,"Количество не может быть 0",IF(AND(C2114&lt;&gt;"Корректировка остатка",D2114&lt;0),"Для этого типа количество положительное",IF(NOT(ISNUMBER('Номенклатура'!$C$2)),"Укажите дату начала учёта",IF(A2114&lt;INT('Номенклатура'!$C$2),"Раньше даты начала учёта: НЕ учтено",IF(AND(C2114="Корректировка остатка",TRIM(G2114)=""),"Учтено: добавьте пояснение","ОК")))))))))))))</f>
        <v/>
      </c>
    </row>
    <row r="2115" spans="1:9" x14ac:dyDescent="0.25">
      <c r="A2115" s="16"/>
      <c r="B2115" s="13"/>
      <c r="C2115" s="13"/>
      <c r="D2115" s="14"/>
      <c r="E2115" s="17" t="str">
        <f>IF(OR(B2115="",SUMPRODUCT(--EXACT('Номенклатура'!$A$6:$A$205,B2115))&lt;&gt;1),"",INDEX('Номенклатура'!$D$6:$D$205,SUMPRODUCT(EXACT('Номенклатура'!$A$6:$A$205,B2115)*(ROW('Номенклатура'!$A$6:$A$205)-5)))&amp;"")</f>
        <v/>
      </c>
      <c r="F2115" s="18" t="str">
        <f>IF(OR(I2115="ОК",I2115="Учтено: добавьте пояснение"),IF(C2115="Приход",D2115,IF(C2115="Корректировка остатка",D2115,-D2115)),"")</f>
        <v/>
      </c>
      <c r="G2115" s="13"/>
      <c r="H2115" s="15" t="str">
        <f>IF(OR(B2115="",SUMPRODUCT(--EXACT('Номенклатура'!$A$6:$A$205,B2115))&lt;&gt;1),"",INDEX('Номенклатура'!$B$6:$B$205,SUMPRODUCT(EXACT('Номенклатура'!$A$6:$A$205,B2115)*(ROW('Номенклатура'!$A$6:$A$205)-5)))&amp;"")</f>
        <v/>
      </c>
      <c r="I2115" s="15" t="str">
        <f>IF(COUNTA(A2115:D2115,G2115)=0,"",IF(NOT(ISNUMBER(A2115)),"Укажите дату",IF(B2115="","Укажите код",IF(NOT(AND(ISTEXT(B2115),LEN(B2115)&gt;0,LEN(B2115)&lt;=30,ISNUMBER(FIND(LEFT(B2115,1),"ABCDEFGHIJKLMNOPQRSTUVWXYZ")),SUMPRODUCT((MID(B2115,{1,2,3,4,5,6,7,8,9,10,11,12,13,14,15,16,17,18,19,20,21,22,23,24,25,26,27,28,29,30},1)&lt;&gt;"")*ISERROR(FIND(MID(B2115,{1,2,3,4,5,6,7,8,9,10,11,12,13,14,15,16,17,18,19,20,21,22,23,24,25,26,27,28,29,30},1),"ABCDEFGHIJKLMNOPQRSTUVWXYZ0123456789-_")))=0,ISERROR(VALUE(B2115)))),"Недопустимый код: только латинские буквы A-Z в верхнем регистре, цифры, - и _; начало с буквы, до 30 символов (например MILK-001)",IF(SUMPRODUCT(--EXACT('Номенклатура'!$A$6:$A$205,B2115))=0,"Код не найден в номенклатуре",IF(SUMPRODUCT(--EXACT('Номенклатура'!$A$6:$A$205,B2115))&gt;1,"Код повторяется в номенклатуре",IF(ISNA(MATCH(C2115,{"Приход","Расход","Списание","Корректировка остатка"},0)),"Выберите тип операции",IF(NOT(ISNUMBER(D2115)),"Укажите количество",IF(D2115=0,"Количество не может быть 0",IF(AND(C2115&lt;&gt;"Корректировка остатка",D2115&lt;0),"Для этого типа количество положительное",IF(NOT(ISNUMBER('Номенклатура'!$C$2)),"Укажите дату начала учёта",IF(A2115&lt;INT('Номенклатура'!$C$2),"Раньше даты начала учёта: НЕ учтено",IF(AND(C2115="Корректировка остатка",TRIM(G2115)=""),"Учтено: добавьте пояснение","ОК")))))))))))))</f>
        <v/>
      </c>
    </row>
    <row r="2116" spans="1:9" x14ac:dyDescent="0.25">
      <c r="A2116" s="16"/>
      <c r="B2116" s="13"/>
      <c r="C2116" s="13"/>
      <c r="D2116" s="14"/>
      <c r="E2116" s="17" t="str">
        <f>IF(OR(B2116="",SUMPRODUCT(--EXACT('Номенклатура'!$A$6:$A$205,B2116))&lt;&gt;1),"",INDEX('Номенклатура'!$D$6:$D$205,SUMPRODUCT(EXACT('Номенклатура'!$A$6:$A$205,B2116)*(ROW('Номенклатура'!$A$6:$A$205)-5)))&amp;"")</f>
        <v/>
      </c>
      <c r="F2116" s="18" t="str">
        <f>IF(OR(I2116="ОК",I2116="Учтено: добавьте пояснение"),IF(C2116="Приход",D2116,IF(C2116="Корректировка остатка",D2116,-D2116)),"")</f>
        <v/>
      </c>
      <c r="G2116" s="13"/>
      <c r="H2116" s="15" t="str">
        <f>IF(OR(B2116="",SUMPRODUCT(--EXACT('Номенклатура'!$A$6:$A$205,B2116))&lt;&gt;1),"",INDEX('Номенклатура'!$B$6:$B$205,SUMPRODUCT(EXACT('Номенклатура'!$A$6:$A$205,B2116)*(ROW('Номенклатура'!$A$6:$A$205)-5)))&amp;"")</f>
        <v/>
      </c>
      <c r="I2116" s="15" t="str">
        <f>IF(COUNTA(A2116:D2116,G2116)=0,"",IF(NOT(ISNUMBER(A2116)),"Укажите дату",IF(B2116="","Укажите код",IF(NOT(AND(ISTEXT(B2116),LEN(B2116)&gt;0,LEN(B2116)&lt;=30,ISNUMBER(FIND(LEFT(B2116,1),"ABCDEFGHIJKLMNOPQRSTUVWXYZ")),SUMPRODUCT((MID(B2116,{1,2,3,4,5,6,7,8,9,10,11,12,13,14,15,16,17,18,19,20,21,22,23,24,25,26,27,28,29,30},1)&lt;&gt;"")*ISERROR(FIND(MID(B2116,{1,2,3,4,5,6,7,8,9,10,11,12,13,14,15,16,17,18,19,20,21,22,23,24,25,26,27,28,29,30},1),"ABCDEFGHIJKLMNOPQRSTUVWXYZ0123456789-_")))=0,ISERROR(VALUE(B2116)))),"Недопустимый код: только латинские буквы A-Z в верхнем регистре, цифры, - и _; начало с буквы, до 30 символов (например MILK-001)",IF(SUMPRODUCT(--EXACT('Номенклатура'!$A$6:$A$205,B2116))=0,"Код не найден в номенклатуре",IF(SUMPRODUCT(--EXACT('Номенклатура'!$A$6:$A$205,B2116))&gt;1,"Код повторяется в номенклатуре",IF(ISNA(MATCH(C2116,{"Приход","Расход","Списание","Корректировка остатка"},0)),"Выберите тип операции",IF(NOT(ISNUMBER(D2116)),"Укажите количество",IF(D2116=0,"Количество не может быть 0",IF(AND(C2116&lt;&gt;"Корректировка остатка",D2116&lt;0),"Для этого типа количество положительное",IF(NOT(ISNUMBER('Номенклатура'!$C$2)),"Укажите дату начала учёта",IF(A2116&lt;INT('Номенклатура'!$C$2),"Раньше даты начала учёта: НЕ учтено",IF(AND(C2116="Корректировка остатка",TRIM(G2116)=""),"Учтено: добавьте пояснение","ОК")))))))))))))</f>
        <v/>
      </c>
    </row>
    <row r="2117" spans="1:9" x14ac:dyDescent="0.25">
      <c r="A2117" s="16"/>
      <c r="B2117" s="13"/>
      <c r="C2117" s="13"/>
      <c r="D2117" s="14"/>
      <c r="E2117" s="17" t="str">
        <f>IF(OR(B2117="",SUMPRODUCT(--EXACT('Номенклатура'!$A$6:$A$205,B2117))&lt;&gt;1),"",INDEX('Номенклатура'!$D$6:$D$205,SUMPRODUCT(EXACT('Номенклатура'!$A$6:$A$205,B2117)*(ROW('Номенклатура'!$A$6:$A$205)-5)))&amp;"")</f>
        <v/>
      </c>
      <c r="F2117" s="18" t="str">
        <f>IF(OR(I2117="ОК",I2117="Учтено: добавьте пояснение"),IF(C2117="Приход",D2117,IF(C2117="Корректировка остатка",D2117,-D2117)),"")</f>
        <v/>
      </c>
      <c r="G2117" s="13"/>
      <c r="H2117" s="15" t="str">
        <f>IF(OR(B2117="",SUMPRODUCT(--EXACT('Номенклатура'!$A$6:$A$205,B2117))&lt;&gt;1),"",INDEX('Номенклатура'!$B$6:$B$205,SUMPRODUCT(EXACT('Номенклатура'!$A$6:$A$205,B2117)*(ROW('Номенклатура'!$A$6:$A$205)-5)))&amp;"")</f>
        <v/>
      </c>
      <c r="I2117" s="15" t="str">
        <f>IF(COUNTA(A2117:D2117,G2117)=0,"",IF(NOT(ISNUMBER(A2117)),"Укажите дату",IF(B2117="","Укажите код",IF(NOT(AND(ISTEXT(B2117),LEN(B2117)&gt;0,LEN(B2117)&lt;=30,ISNUMBER(FIND(LEFT(B2117,1),"ABCDEFGHIJKLMNOPQRSTUVWXYZ")),SUMPRODUCT((MID(B2117,{1,2,3,4,5,6,7,8,9,10,11,12,13,14,15,16,17,18,19,20,21,22,23,24,25,26,27,28,29,30},1)&lt;&gt;"")*ISERROR(FIND(MID(B2117,{1,2,3,4,5,6,7,8,9,10,11,12,13,14,15,16,17,18,19,20,21,22,23,24,25,26,27,28,29,30},1),"ABCDEFGHIJKLMNOPQRSTUVWXYZ0123456789-_")))=0,ISERROR(VALUE(B2117)))),"Недопустимый код: только латинские буквы A-Z в верхнем регистре, цифры, - и _; начало с буквы, до 30 символов (например MILK-001)",IF(SUMPRODUCT(--EXACT('Номенклатура'!$A$6:$A$205,B2117))=0,"Код не найден в номенклатуре",IF(SUMPRODUCT(--EXACT('Номенклатура'!$A$6:$A$205,B2117))&gt;1,"Код повторяется в номенклатуре",IF(ISNA(MATCH(C2117,{"Приход","Расход","Списание","Корректировка остатка"},0)),"Выберите тип операции",IF(NOT(ISNUMBER(D2117)),"Укажите количество",IF(D2117=0,"Количество не может быть 0",IF(AND(C2117&lt;&gt;"Корректировка остатка",D2117&lt;0),"Для этого типа количество положительное",IF(NOT(ISNUMBER('Номенклатура'!$C$2)),"Укажите дату начала учёта",IF(A2117&lt;INT('Номенклатура'!$C$2),"Раньше даты начала учёта: НЕ учтено",IF(AND(C2117="Корректировка остатка",TRIM(G2117)=""),"Учтено: добавьте пояснение","ОК")))))))))))))</f>
        <v/>
      </c>
    </row>
    <row r="2118" spans="1:9" x14ac:dyDescent="0.25">
      <c r="A2118" s="16"/>
      <c r="B2118" s="13"/>
      <c r="C2118" s="13"/>
      <c r="D2118" s="14"/>
      <c r="E2118" s="17" t="str">
        <f>IF(OR(B2118="",SUMPRODUCT(--EXACT('Номенклатура'!$A$6:$A$205,B2118))&lt;&gt;1),"",INDEX('Номенклатура'!$D$6:$D$205,SUMPRODUCT(EXACT('Номенклатура'!$A$6:$A$205,B2118)*(ROW('Номенклатура'!$A$6:$A$205)-5)))&amp;"")</f>
        <v/>
      </c>
      <c r="F2118" s="18" t="str">
        <f>IF(OR(I2118="ОК",I2118="Учтено: добавьте пояснение"),IF(C2118="Приход",D2118,IF(C2118="Корректировка остатка",D2118,-D2118)),"")</f>
        <v/>
      </c>
      <c r="G2118" s="13"/>
      <c r="H2118" s="15" t="str">
        <f>IF(OR(B2118="",SUMPRODUCT(--EXACT('Номенклатура'!$A$6:$A$205,B2118))&lt;&gt;1),"",INDEX('Номенклатура'!$B$6:$B$205,SUMPRODUCT(EXACT('Номенклатура'!$A$6:$A$205,B2118)*(ROW('Номенклатура'!$A$6:$A$205)-5)))&amp;"")</f>
        <v/>
      </c>
      <c r="I2118" s="15" t="str">
        <f>IF(COUNTA(A2118:D2118,G2118)=0,"",IF(NOT(ISNUMBER(A2118)),"Укажите дату",IF(B2118="","Укажите код",IF(NOT(AND(ISTEXT(B2118),LEN(B2118)&gt;0,LEN(B2118)&lt;=30,ISNUMBER(FIND(LEFT(B2118,1),"ABCDEFGHIJKLMNOPQRSTUVWXYZ")),SUMPRODUCT((MID(B2118,{1,2,3,4,5,6,7,8,9,10,11,12,13,14,15,16,17,18,19,20,21,22,23,24,25,26,27,28,29,30},1)&lt;&gt;"")*ISERROR(FIND(MID(B2118,{1,2,3,4,5,6,7,8,9,10,11,12,13,14,15,16,17,18,19,20,21,22,23,24,25,26,27,28,29,30},1),"ABCDEFGHIJKLMNOPQRSTUVWXYZ0123456789-_")))=0,ISERROR(VALUE(B2118)))),"Недопустимый код: только латинские буквы A-Z в верхнем регистре, цифры, - и _; начало с буквы, до 30 символов (например MILK-001)",IF(SUMPRODUCT(--EXACT('Номенклатура'!$A$6:$A$205,B2118))=0,"Код не найден в номенклатуре",IF(SUMPRODUCT(--EXACT('Номенклатура'!$A$6:$A$205,B2118))&gt;1,"Код повторяется в номенклатуре",IF(ISNA(MATCH(C2118,{"Приход","Расход","Списание","Корректировка остатка"},0)),"Выберите тип операции",IF(NOT(ISNUMBER(D2118)),"Укажите количество",IF(D2118=0,"Количество не может быть 0",IF(AND(C2118&lt;&gt;"Корректировка остатка",D2118&lt;0),"Для этого типа количество положительное",IF(NOT(ISNUMBER('Номенклатура'!$C$2)),"Укажите дату начала учёта",IF(A2118&lt;INT('Номенклатура'!$C$2),"Раньше даты начала учёта: НЕ учтено",IF(AND(C2118="Корректировка остатка",TRIM(G2118)=""),"Учтено: добавьте пояснение","ОК")))))))))))))</f>
        <v/>
      </c>
    </row>
    <row r="2119" spans="1:9" x14ac:dyDescent="0.25">
      <c r="A2119" s="16"/>
      <c r="B2119" s="13"/>
      <c r="C2119" s="13"/>
      <c r="D2119" s="14"/>
      <c r="E2119" s="17" t="str">
        <f>IF(OR(B2119="",SUMPRODUCT(--EXACT('Номенклатура'!$A$6:$A$205,B2119))&lt;&gt;1),"",INDEX('Номенклатура'!$D$6:$D$205,SUMPRODUCT(EXACT('Номенклатура'!$A$6:$A$205,B2119)*(ROW('Номенклатура'!$A$6:$A$205)-5)))&amp;"")</f>
        <v/>
      </c>
      <c r="F2119" s="18" t="str">
        <f>IF(OR(I2119="ОК",I2119="Учтено: добавьте пояснение"),IF(C2119="Приход",D2119,IF(C2119="Корректировка остатка",D2119,-D2119)),"")</f>
        <v/>
      </c>
      <c r="G2119" s="13"/>
      <c r="H2119" s="15" t="str">
        <f>IF(OR(B2119="",SUMPRODUCT(--EXACT('Номенклатура'!$A$6:$A$205,B2119))&lt;&gt;1),"",INDEX('Номенклатура'!$B$6:$B$205,SUMPRODUCT(EXACT('Номенклатура'!$A$6:$A$205,B2119)*(ROW('Номенклатура'!$A$6:$A$205)-5)))&amp;"")</f>
        <v/>
      </c>
      <c r="I2119" s="15" t="str">
        <f>IF(COUNTA(A2119:D2119,G2119)=0,"",IF(NOT(ISNUMBER(A2119)),"Укажите дату",IF(B2119="","Укажите код",IF(NOT(AND(ISTEXT(B2119),LEN(B2119)&gt;0,LEN(B2119)&lt;=30,ISNUMBER(FIND(LEFT(B2119,1),"ABCDEFGHIJKLMNOPQRSTUVWXYZ")),SUMPRODUCT((MID(B2119,{1,2,3,4,5,6,7,8,9,10,11,12,13,14,15,16,17,18,19,20,21,22,23,24,25,26,27,28,29,30},1)&lt;&gt;"")*ISERROR(FIND(MID(B2119,{1,2,3,4,5,6,7,8,9,10,11,12,13,14,15,16,17,18,19,20,21,22,23,24,25,26,27,28,29,30},1),"ABCDEFGHIJKLMNOPQRSTUVWXYZ0123456789-_")))=0,ISERROR(VALUE(B2119)))),"Недопустимый код: только латинские буквы A-Z в верхнем регистре, цифры, - и _; начало с буквы, до 30 символов (например MILK-001)",IF(SUMPRODUCT(--EXACT('Номенклатура'!$A$6:$A$205,B2119))=0,"Код не найден в номенклатуре",IF(SUMPRODUCT(--EXACT('Номенклатура'!$A$6:$A$205,B2119))&gt;1,"Код повторяется в номенклатуре",IF(ISNA(MATCH(C2119,{"Приход","Расход","Списание","Корректировка остатка"},0)),"Выберите тип операции",IF(NOT(ISNUMBER(D2119)),"Укажите количество",IF(D2119=0,"Количество не может быть 0",IF(AND(C2119&lt;&gt;"Корректировка остатка",D2119&lt;0),"Для этого типа количество положительное",IF(NOT(ISNUMBER('Номенклатура'!$C$2)),"Укажите дату начала учёта",IF(A2119&lt;INT('Номенклатура'!$C$2),"Раньше даты начала учёта: НЕ учтено",IF(AND(C2119="Корректировка остатка",TRIM(G2119)=""),"Учтено: добавьте пояснение","ОК")))))))))))))</f>
        <v/>
      </c>
    </row>
    <row r="2120" spans="1:9" x14ac:dyDescent="0.25">
      <c r="A2120" s="16"/>
      <c r="B2120" s="13"/>
      <c r="C2120" s="13"/>
      <c r="D2120" s="14"/>
      <c r="E2120" s="17" t="str">
        <f>IF(OR(B2120="",SUMPRODUCT(--EXACT('Номенклатура'!$A$6:$A$205,B2120))&lt;&gt;1),"",INDEX('Номенклатура'!$D$6:$D$205,SUMPRODUCT(EXACT('Номенклатура'!$A$6:$A$205,B2120)*(ROW('Номенклатура'!$A$6:$A$205)-5)))&amp;"")</f>
        <v/>
      </c>
      <c r="F2120" s="18" t="str">
        <f>IF(OR(I2120="ОК",I2120="Учтено: добавьте пояснение"),IF(C2120="Приход",D2120,IF(C2120="Корректировка остатка",D2120,-D2120)),"")</f>
        <v/>
      </c>
      <c r="G2120" s="13"/>
      <c r="H2120" s="15" t="str">
        <f>IF(OR(B2120="",SUMPRODUCT(--EXACT('Номенклатура'!$A$6:$A$205,B2120))&lt;&gt;1),"",INDEX('Номенклатура'!$B$6:$B$205,SUMPRODUCT(EXACT('Номенклатура'!$A$6:$A$205,B2120)*(ROW('Номенклатура'!$A$6:$A$205)-5)))&amp;"")</f>
        <v/>
      </c>
      <c r="I2120" s="15" t="str">
        <f>IF(COUNTA(A2120:D2120,G2120)=0,"",IF(NOT(ISNUMBER(A2120)),"Укажите дату",IF(B2120="","Укажите код",IF(NOT(AND(ISTEXT(B2120),LEN(B2120)&gt;0,LEN(B2120)&lt;=30,ISNUMBER(FIND(LEFT(B2120,1),"ABCDEFGHIJKLMNOPQRSTUVWXYZ")),SUMPRODUCT((MID(B2120,{1,2,3,4,5,6,7,8,9,10,11,12,13,14,15,16,17,18,19,20,21,22,23,24,25,26,27,28,29,30},1)&lt;&gt;"")*ISERROR(FIND(MID(B2120,{1,2,3,4,5,6,7,8,9,10,11,12,13,14,15,16,17,18,19,20,21,22,23,24,25,26,27,28,29,30},1),"ABCDEFGHIJKLMNOPQRSTUVWXYZ0123456789-_")))=0,ISERROR(VALUE(B2120)))),"Недопустимый код: только латинские буквы A-Z в верхнем регистре, цифры, - и _; начало с буквы, до 30 символов (например MILK-001)",IF(SUMPRODUCT(--EXACT('Номенклатура'!$A$6:$A$205,B2120))=0,"Код не найден в номенклатуре",IF(SUMPRODUCT(--EXACT('Номенклатура'!$A$6:$A$205,B2120))&gt;1,"Код повторяется в номенклатуре",IF(ISNA(MATCH(C2120,{"Приход","Расход","Списание","Корректировка остатка"},0)),"Выберите тип операции",IF(NOT(ISNUMBER(D2120)),"Укажите количество",IF(D2120=0,"Количество не может быть 0",IF(AND(C2120&lt;&gt;"Корректировка остатка",D2120&lt;0),"Для этого типа количество положительное",IF(NOT(ISNUMBER('Номенклатура'!$C$2)),"Укажите дату начала учёта",IF(A2120&lt;INT('Номенклатура'!$C$2),"Раньше даты начала учёта: НЕ учтено",IF(AND(C2120="Корректировка остатка",TRIM(G2120)=""),"Учтено: добавьте пояснение","ОК")))))))))))))</f>
        <v/>
      </c>
    </row>
    <row r="2121" spans="1:9" x14ac:dyDescent="0.25">
      <c r="A2121" s="16"/>
      <c r="B2121" s="13"/>
      <c r="C2121" s="13"/>
      <c r="D2121" s="14"/>
      <c r="E2121" s="17" t="str">
        <f>IF(OR(B2121="",SUMPRODUCT(--EXACT('Номенклатура'!$A$6:$A$205,B2121))&lt;&gt;1),"",INDEX('Номенклатура'!$D$6:$D$205,SUMPRODUCT(EXACT('Номенклатура'!$A$6:$A$205,B2121)*(ROW('Номенклатура'!$A$6:$A$205)-5)))&amp;"")</f>
        <v/>
      </c>
      <c r="F2121" s="18" t="str">
        <f>IF(OR(I2121="ОК",I2121="Учтено: добавьте пояснение"),IF(C2121="Приход",D2121,IF(C2121="Корректировка остатка",D2121,-D2121)),"")</f>
        <v/>
      </c>
      <c r="G2121" s="13"/>
      <c r="H2121" s="15" t="str">
        <f>IF(OR(B2121="",SUMPRODUCT(--EXACT('Номенклатура'!$A$6:$A$205,B2121))&lt;&gt;1),"",INDEX('Номенклатура'!$B$6:$B$205,SUMPRODUCT(EXACT('Номенклатура'!$A$6:$A$205,B2121)*(ROW('Номенклатура'!$A$6:$A$205)-5)))&amp;"")</f>
        <v/>
      </c>
      <c r="I2121" s="15" t="str">
        <f>IF(COUNTA(A2121:D2121,G2121)=0,"",IF(NOT(ISNUMBER(A2121)),"Укажите дату",IF(B2121="","Укажите код",IF(NOT(AND(ISTEXT(B2121),LEN(B2121)&gt;0,LEN(B2121)&lt;=30,ISNUMBER(FIND(LEFT(B2121,1),"ABCDEFGHIJKLMNOPQRSTUVWXYZ")),SUMPRODUCT((MID(B2121,{1,2,3,4,5,6,7,8,9,10,11,12,13,14,15,16,17,18,19,20,21,22,23,24,25,26,27,28,29,30},1)&lt;&gt;"")*ISERROR(FIND(MID(B2121,{1,2,3,4,5,6,7,8,9,10,11,12,13,14,15,16,17,18,19,20,21,22,23,24,25,26,27,28,29,30},1),"ABCDEFGHIJKLMNOPQRSTUVWXYZ0123456789-_")))=0,ISERROR(VALUE(B2121)))),"Недопустимый код: только латинские буквы A-Z в верхнем регистре, цифры, - и _; начало с буквы, до 30 символов (например MILK-001)",IF(SUMPRODUCT(--EXACT('Номенклатура'!$A$6:$A$205,B2121))=0,"Код не найден в номенклатуре",IF(SUMPRODUCT(--EXACT('Номенклатура'!$A$6:$A$205,B2121))&gt;1,"Код повторяется в номенклатуре",IF(ISNA(MATCH(C2121,{"Приход","Расход","Списание","Корректировка остатка"},0)),"Выберите тип операции",IF(NOT(ISNUMBER(D2121)),"Укажите количество",IF(D2121=0,"Количество не может быть 0",IF(AND(C2121&lt;&gt;"Корректировка остатка",D2121&lt;0),"Для этого типа количество положительное",IF(NOT(ISNUMBER('Номенклатура'!$C$2)),"Укажите дату начала учёта",IF(A2121&lt;INT('Номенклатура'!$C$2),"Раньше даты начала учёта: НЕ учтено",IF(AND(C2121="Корректировка остатка",TRIM(G2121)=""),"Учтено: добавьте пояснение","ОК")))))))))))))</f>
        <v/>
      </c>
    </row>
    <row r="2122" spans="1:9" x14ac:dyDescent="0.25">
      <c r="A2122" s="16"/>
      <c r="B2122" s="13"/>
      <c r="C2122" s="13"/>
      <c r="D2122" s="14"/>
      <c r="E2122" s="17" t="str">
        <f>IF(OR(B2122="",SUMPRODUCT(--EXACT('Номенклатура'!$A$6:$A$205,B2122))&lt;&gt;1),"",INDEX('Номенклатура'!$D$6:$D$205,SUMPRODUCT(EXACT('Номенклатура'!$A$6:$A$205,B2122)*(ROW('Номенклатура'!$A$6:$A$205)-5)))&amp;"")</f>
        <v/>
      </c>
      <c r="F2122" s="18" t="str">
        <f>IF(OR(I2122="ОК",I2122="Учтено: добавьте пояснение"),IF(C2122="Приход",D2122,IF(C2122="Корректировка остатка",D2122,-D2122)),"")</f>
        <v/>
      </c>
      <c r="G2122" s="13"/>
      <c r="H2122" s="15" t="str">
        <f>IF(OR(B2122="",SUMPRODUCT(--EXACT('Номенклатура'!$A$6:$A$205,B2122))&lt;&gt;1),"",INDEX('Номенклатура'!$B$6:$B$205,SUMPRODUCT(EXACT('Номенклатура'!$A$6:$A$205,B2122)*(ROW('Номенклатура'!$A$6:$A$205)-5)))&amp;"")</f>
        <v/>
      </c>
      <c r="I2122" s="15" t="str">
        <f>IF(COUNTA(A2122:D2122,G2122)=0,"",IF(NOT(ISNUMBER(A2122)),"Укажите дату",IF(B2122="","Укажите код",IF(NOT(AND(ISTEXT(B2122),LEN(B2122)&gt;0,LEN(B2122)&lt;=30,ISNUMBER(FIND(LEFT(B2122,1),"ABCDEFGHIJKLMNOPQRSTUVWXYZ")),SUMPRODUCT((MID(B2122,{1,2,3,4,5,6,7,8,9,10,11,12,13,14,15,16,17,18,19,20,21,22,23,24,25,26,27,28,29,30},1)&lt;&gt;"")*ISERROR(FIND(MID(B2122,{1,2,3,4,5,6,7,8,9,10,11,12,13,14,15,16,17,18,19,20,21,22,23,24,25,26,27,28,29,30},1),"ABCDEFGHIJKLMNOPQRSTUVWXYZ0123456789-_")))=0,ISERROR(VALUE(B2122)))),"Недопустимый код: только латинские буквы A-Z в верхнем регистре, цифры, - и _; начало с буквы, до 30 символов (например MILK-001)",IF(SUMPRODUCT(--EXACT('Номенклатура'!$A$6:$A$205,B2122))=0,"Код не найден в номенклатуре",IF(SUMPRODUCT(--EXACT('Номенклатура'!$A$6:$A$205,B2122))&gt;1,"Код повторяется в номенклатуре",IF(ISNA(MATCH(C2122,{"Приход","Расход","Списание","Корректировка остатка"},0)),"Выберите тип операции",IF(NOT(ISNUMBER(D2122)),"Укажите количество",IF(D2122=0,"Количество не может быть 0",IF(AND(C2122&lt;&gt;"Корректировка остатка",D2122&lt;0),"Для этого типа количество положительное",IF(NOT(ISNUMBER('Номенклатура'!$C$2)),"Укажите дату начала учёта",IF(A2122&lt;INT('Номенклатура'!$C$2),"Раньше даты начала учёта: НЕ учтено",IF(AND(C2122="Корректировка остатка",TRIM(G2122)=""),"Учтено: добавьте пояснение","ОК")))))))))))))</f>
        <v/>
      </c>
    </row>
    <row r="2123" spans="1:9" x14ac:dyDescent="0.25">
      <c r="A2123" s="16"/>
      <c r="B2123" s="13"/>
      <c r="C2123" s="13"/>
      <c r="D2123" s="14"/>
      <c r="E2123" s="17" t="str">
        <f>IF(OR(B2123="",SUMPRODUCT(--EXACT('Номенклатура'!$A$6:$A$205,B2123))&lt;&gt;1),"",INDEX('Номенклатура'!$D$6:$D$205,SUMPRODUCT(EXACT('Номенклатура'!$A$6:$A$205,B2123)*(ROW('Номенклатура'!$A$6:$A$205)-5)))&amp;"")</f>
        <v/>
      </c>
      <c r="F2123" s="18" t="str">
        <f>IF(OR(I2123="ОК",I2123="Учтено: добавьте пояснение"),IF(C2123="Приход",D2123,IF(C2123="Корректировка остатка",D2123,-D2123)),"")</f>
        <v/>
      </c>
      <c r="G2123" s="13"/>
      <c r="H2123" s="15" t="str">
        <f>IF(OR(B2123="",SUMPRODUCT(--EXACT('Номенклатура'!$A$6:$A$205,B2123))&lt;&gt;1),"",INDEX('Номенклатура'!$B$6:$B$205,SUMPRODUCT(EXACT('Номенклатура'!$A$6:$A$205,B2123)*(ROW('Номенклатура'!$A$6:$A$205)-5)))&amp;"")</f>
        <v/>
      </c>
      <c r="I2123" s="15" t="str">
        <f>IF(COUNTA(A2123:D2123,G2123)=0,"",IF(NOT(ISNUMBER(A2123)),"Укажите дату",IF(B2123="","Укажите код",IF(NOT(AND(ISTEXT(B2123),LEN(B2123)&gt;0,LEN(B2123)&lt;=30,ISNUMBER(FIND(LEFT(B2123,1),"ABCDEFGHIJKLMNOPQRSTUVWXYZ")),SUMPRODUCT((MID(B2123,{1,2,3,4,5,6,7,8,9,10,11,12,13,14,15,16,17,18,19,20,21,22,23,24,25,26,27,28,29,30},1)&lt;&gt;"")*ISERROR(FIND(MID(B2123,{1,2,3,4,5,6,7,8,9,10,11,12,13,14,15,16,17,18,19,20,21,22,23,24,25,26,27,28,29,30},1),"ABCDEFGHIJKLMNOPQRSTUVWXYZ0123456789-_")))=0,ISERROR(VALUE(B2123)))),"Недопустимый код: только латинские буквы A-Z в верхнем регистре, цифры, - и _; начало с буквы, до 30 символов (например MILK-001)",IF(SUMPRODUCT(--EXACT('Номенклатура'!$A$6:$A$205,B2123))=0,"Код не найден в номенклатуре",IF(SUMPRODUCT(--EXACT('Номенклатура'!$A$6:$A$205,B2123))&gt;1,"Код повторяется в номенклатуре",IF(ISNA(MATCH(C2123,{"Приход","Расход","Списание","Корректировка остатка"},0)),"Выберите тип операции",IF(NOT(ISNUMBER(D2123)),"Укажите количество",IF(D2123=0,"Количество не может быть 0",IF(AND(C2123&lt;&gt;"Корректировка остатка",D2123&lt;0),"Для этого типа количество положительное",IF(NOT(ISNUMBER('Номенклатура'!$C$2)),"Укажите дату начала учёта",IF(A2123&lt;INT('Номенклатура'!$C$2),"Раньше даты начала учёта: НЕ учтено",IF(AND(C2123="Корректировка остатка",TRIM(G2123)=""),"Учтено: добавьте пояснение","ОК")))))))))))))</f>
        <v/>
      </c>
    </row>
    <row r="2124" spans="1:9" x14ac:dyDescent="0.25">
      <c r="A2124" s="16"/>
      <c r="B2124" s="13"/>
      <c r="C2124" s="13"/>
      <c r="D2124" s="14"/>
      <c r="E2124" s="17" t="str">
        <f>IF(OR(B2124="",SUMPRODUCT(--EXACT('Номенклатура'!$A$6:$A$205,B2124))&lt;&gt;1),"",INDEX('Номенклатура'!$D$6:$D$205,SUMPRODUCT(EXACT('Номенклатура'!$A$6:$A$205,B2124)*(ROW('Номенклатура'!$A$6:$A$205)-5)))&amp;"")</f>
        <v/>
      </c>
      <c r="F2124" s="18" t="str">
        <f>IF(OR(I2124="ОК",I2124="Учтено: добавьте пояснение"),IF(C2124="Приход",D2124,IF(C2124="Корректировка остатка",D2124,-D2124)),"")</f>
        <v/>
      </c>
      <c r="G2124" s="13"/>
      <c r="H2124" s="15" t="str">
        <f>IF(OR(B2124="",SUMPRODUCT(--EXACT('Номенклатура'!$A$6:$A$205,B2124))&lt;&gt;1),"",INDEX('Номенклатура'!$B$6:$B$205,SUMPRODUCT(EXACT('Номенклатура'!$A$6:$A$205,B2124)*(ROW('Номенклатура'!$A$6:$A$205)-5)))&amp;"")</f>
        <v/>
      </c>
      <c r="I2124" s="15" t="str">
        <f>IF(COUNTA(A2124:D2124,G2124)=0,"",IF(NOT(ISNUMBER(A2124)),"Укажите дату",IF(B2124="","Укажите код",IF(NOT(AND(ISTEXT(B2124),LEN(B2124)&gt;0,LEN(B2124)&lt;=30,ISNUMBER(FIND(LEFT(B2124,1),"ABCDEFGHIJKLMNOPQRSTUVWXYZ")),SUMPRODUCT((MID(B2124,{1,2,3,4,5,6,7,8,9,10,11,12,13,14,15,16,17,18,19,20,21,22,23,24,25,26,27,28,29,30},1)&lt;&gt;"")*ISERROR(FIND(MID(B2124,{1,2,3,4,5,6,7,8,9,10,11,12,13,14,15,16,17,18,19,20,21,22,23,24,25,26,27,28,29,30},1),"ABCDEFGHIJKLMNOPQRSTUVWXYZ0123456789-_")))=0,ISERROR(VALUE(B2124)))),"Недопустимый код: только латинские буквы A-Z в верхнем регистре, цифры, - и _; начало с буквы, до 30 символов (например MILK-001)",IF(SUMPRODUCT(--EXACT('Номенклатура'!$A$6:$A$205,B2124))=0,"Код не найден в номенклатуре",IF(SUMPRODUCT(--EXACT('Номенклатура'!$A$6:$A$205,B2124))&gt;1,"Код повторяется в номенклатуре",IF(ISNA(MATCH(C2124,{"Приход","Расход","Списание","Корректировка остатка"},0)),"Выберите тип операции",IF(NOT(ISNUMBER(D2124)),"Укажите количество",IF(D2124=0,"Количество не может быть 0",IF(AND(C2124&lt;&gt;"Корректировка остатка",D2124&lt;0),"Для этого типа количество положительное",IF(NOT(ISNUMBER('Номенклатура'!$C$2)),"Укажите дату начала учёта",IF(A2124&lt;INT('Номенклатура'!$C$2),"Раньше даты начала учёта: НЕ учтено",IF(AND(C2124="Корректировка остатка",TRIM(G2124)=""),"Учтено: добавьте пояснение","ОК")))))))))))))</f>
        <v/>
      </c>
    </row>
    <row r="2125" spans="1:9" x14ac:dyDescent="0.25">
      <c r="A2125" s="16"/>
      <c r="B2125" s="13"/>
      <c r="C2125" s="13"/>
      <c r="D2125" s="14"/>
      <c r="E2125" s="17" t="str">
        <f>IF(OR(B2125="",SUMPRODUCT(--EXACT('Номенклатура'!$A$6:$A$205,B2125))&lt;&gt;1),"",INDEX('Номенклатура'!$D$6:$D$205,SUMPRODUCT(EXACT('Номенклатура'!$A$6:$A$205,B2125)*(ROW('Номенклатура'!$A$6:$A$205)-5)))&amp;"")</f>
        <v/>
      </c>
      <c r="F2125" s="18" t="str">
        <f>IF(OR(I2125="ОК",I2125="Учтено: добавьте пояснение"),IF(C2125="Приход",D2125,IF(C2125="Корректировка остатка",D2125,-D2125)),"")</f>
        <v/>
      </c>
      <c r="G2125" s="13"/>
      <c r="H2125" s="15" t="str">
        <f>IF(OR(B2125="",SUMPRODUCT(--EXACT('Номенклатура'!$A$6:$A$205,B2125))&lt;&gt;1),"",INDEX('Номенклатура'!$B$6:$B$205,SUMPRODUCT(EXACT('Номенклатура'!$A$6:$A$205,B2125)*(ROW('Номенклатура'!$A$6:$A$205)-5)))&amp;"")</f>
        <v/>
      </c>
      <c r="I2125" s="15" t="str">
        <f>IF(COUNTA(A2125:D2125,G2125)=0,"",IF(NOT(ISNUMBER(A2125)),"Укажите дату",IF(B2125="","Укажите код",IF(NOT(AND(ISTEXT(B2125),LEN(B2125)&gt;0,LEN(B2125)&lt;=30,ISNUMBER(FIND(LEFT(B2125,1),"ABCDEFGHIJKLMNOPQRSTUVWXYZ")),SUMPRODUCT((MID(B2125,{1,2,3,4,5,6,7,8,9,10,11,12,13,14,15,16,17,18,19,20,21,22,23,24,25,26,27,28,29,30},1)&lt;&gt;"")*ISERROR(FIND(MID(B2125,{1,2,3,4,5,6,7,8,9,10,11,12,13,14,15,16,17,18,19,20,21,22,23,24,25,26,27,28,29,30},1),"ABCDEFGHIJKLMNOPQRSTUVWXYZ0123456789-_")))=0,ISERROR(VALUE(B2125)))),"Недопустимый код: только латинские буквы A-Z в верхнем регистре, цифры, - и _; начало с буквы, до 30 символов (например MILK-001)",IF(SUMPRODUCT(--EXACT('Номенклатура'!$A$6:$A$205,B2125))=0,"Код не найден в номенклатуре",IF(SUMPRODUCT(--EXACT('Номенклатура'!$A$6:$A$205,B2125))&gt;1,"Код повторяется в номенклатуре",IF(ISNA(MATCH(C2125,{"Приход","Расход","Списание","Корректировка остатка"},0)),"Выберите тип операции",IF(NOT(ISNUMBER(D2125)),"Укажите количество",IF(D2125=0,"Количество не может быть 0",IF(AND(C2125&lt;&gt;"Корректировка остатка",D2125&lt;0),"Для этого типа количество положительное",IF(NOT(ISNUMBER('Номенклатура'!$C$2)),"Укажите дату начала учёта",IF(A2125&lt;INT('Номенклатура'!$C$2),"Раньше даты начала учёта: НЕ учтено",IF(AND(C2125="Корректировка остатка",TRIM(G2125)=""),"Учтено: добавьте пояснение","ОК")))))))))))))</f>
        <v/>
      </c>
    </row>
    <row r="2126" spans="1:9" x14ac:dyDescent="0.25">
      <c r="A2126" s="16"/>
      <c r="B2126" s="13"/>
      <c r="C2126" s="13"/>
      <c r="D2126" s="14"/>
      <c r="E2126" s="17" t="str">
        <f>IF(OR(B2126="",SUMPRODUCT(--EXACT('Номенклатура'!$A$6:$A$205,B2126))&lt;&gt;1),"",INDEX('Номенклатура'!$D$6:$D$205,SUMPRODUCT(EXACT('Номенклатура'!$A$6:$A$205,B2126)*(ROW('Номенклатура'!$A$6:$A$205)-5)))&amp;"")</f>
        <v/>
      </c>
      <c r="F2126" s="18" t="str">
        <f>IF(OR(I2126="ОК",I2126="Учтено: добавьте пояснение"),IF(C2126="Приход",D2126,IF(C2126="Корректировка остатка",D2126,-D2126)),"")</f>
        <v/>
      </c>
      <c r="G2126" s="13"/>
      <c r="H2126" s="15" t="str">
        <f>IF(OR(B2126="",SUMPRODUCT(--EXACT('Номенклатура'!$A$6:$A$205,B2126))&lt;&gt;1),"",INDEX('Номенклатура'!$B$6:$B$205,SUMPRODUCT(EXACT('Номенклатура'!$A$6:$A$205,B2126)*(ROW('Номенклатура'!$A$6:$A$205)-5)))&amp;"")</f>
        <v/>
      </c>
      <c r="I2126" s="15" t="str">
        <f>IF(COUNTA(A2126:D2126,G2126)=0,"",IF(NOT(ISNUMBER(A2126)),"Укажите дату",IF(B2126="","Укажите код",IF(NOT(AND(ISTEXT(B2126),LEN(B2126)&gt;0,LEN(B2126)&lt;=30,ISNUMBER(FIND(LEFT(B2126,1),"ABCDEFGHIJKLMNOPQRSTUVWXYZ")),SUMPRODUCT((MID(B2126,{1,2,3,4,5,6,7,8,9,10,11,12,13,14,15,16,17,18,19,20,21,22,23,24,25,26,27,28,29,30},1)&lt;&gt;"")*ISERROR(FIND(MID(B2126,{1,2,3,4,5,6,7,8,9,10,11,12,13,14,15,16,17,18,19,20,21,22,23,24,25,26,27,28,29,30},1),"ABCDEFGHIJKLMNOPQRSTUVWXYZ0123456789-_")))=0,ISERROR(VALUE(B2126)))),"Недопустимый код: только латинские буквы A-Z в верхнем регистре, цифры, - и _; начало с буквы, до 30 символов (например MILK-001)",IF(SUMPRODUCT(--EXACT('Номенклатура'!$A$6:$A$205,B2126))=0,"Код не найден в номенклатуре",IF(SUMPRODUCT(--EXACT('Номенклатура'!$A$6:$A$205,B2126))&gt;1,"Код повторяется в номенклатуре",IF(ISNA(MATCH(C2126,{"Приход","Расход","Списание","Корректировка остатка"},0)),"Выберите тип операции",IF(NOT(ISNUMBER(D2126)),"Укажите количество",IF(D2126=0,"Количество не может быть 0",IF(AND(C2126&lt;&gt;"Корректировка остатка",D2126&lt;0),"Для этого типа количество положительное",IF(NOT(ISNUMBER('Номенклатура'!$C$2)),"Укажите дату начала учёта",IF(A2126&lt;INT('Номенклатура'!$C$2),"Раньше даты начала учёта: НЕ учтено",IF(AND(C2126="Корректировка остатка",TRIM(G2126)=""),"Учтено: добавьте пояснение","ОК")))))))))))))</f>
        <v/>
      </c>
    </row>
    <row r="2127" spans="1:9" x14ac:dyDescent="0.25">
      <c r="A2127" s="16"/>
      <c r="B2127" s="13"/>
      <c r="C2127" s="13"/>
      <c r="D2127" s="14"/>
      <c r="E2127" s="17" t="str">
        <f>IF(OR(B2127="",SUMPRODUCT(--EXACT('Номенклатура'!$A$6:$A$205,B2127))&lt;&gt;1),"",INDEX('Номенклатура'!$D$6:$D$205,SUMPRODUCT(EXACT('Номенклатура'!$A$6:$A$205,B2127)*(ROW('Номенклатура'!$A$6:$A$205)-5)))&amp;"")</f>
        <v/>
      </c>
      <c r="F2127" s="18" t="str">
        <f>IF(OR(I2127="ОК",I2127="Учтено: добавьте пояснение"),IF(C2127="Приход",D2127,IF(C2127="Корректировка остатка",D2127,-D2127)),"")</f>
        <v/>
      </c>
      <c r="G2127" s="13"/>
      <c r="H2127" s="15" t="str">
        <f>IF(OR(B2127="",SUMPRODUCT(--EXACT('Номенклатура'!$A$6:$A$205,B2127))&lt;&gt;1),"",INDEX('Номенклатура'!$B$6:$B$205,SUMPRODUCT(EXACT('Номенклатура'!$A$6:$A$205,B2127)*(ROW('Номенклатура'!$A$6:$A$205)-5)))&amp;"")</f>
        <v/>
      </c>
      <c r="I2127" s="15" t="str">
        <f>IF(COUNTA(A2127:D2127,G2127)=0,"",IF(NOT(ISNUMBER(A2127)),"Укажите дату",IF(B2127="","Укажите код",IF(NOT(AND(ISTEXT(B2127),LEN(B2127)&gt;0,LEN(B2127)&lt;=30,ISNUMBER(FIND(LEFT(B2127,1),"ABCDEFGHIJKLMNOPQRSTUVWXYZ")),SUMPRODUCT((MID(B2127,{1,2,3,4,5,6,7,8,9,10,11,12,13,14,15,16,17,18,19,20,21,22,23,24,25,26,27,28,29,30},1)&lt;&gt;"")*ISERROR(FIND(MID(B2127,{1,2,3,4,5,6,7,8,9,10,11,12,13,14,15,16,17,18,19,20,21,22,23,24,25,26,27,28,29,30},1),"ABCDEFGHIJKLMNOPQRSTUVWXYZ0123456789-_")))=0,ISERROR(VALUE(B2127)))),"Недопустимый код: только латинские буквы A-Z в верхнем регистре, цифры, - и _; начало с буквы, до 30 символов (например MILK-001)",IF(SUMPRODUCT(--EXACT('Номенклатура'!$A$6:$A$205,B2127))=0,"Код не найден в номенклатуре",IF(SUMPRODUCT(--EXACT('Номенклатура'!$A$6:$A$205,B2127))&gt;1,"Код повторяется в номенклатуре",IF(ISNA(MATCH(C2127,{"Приход","Расход","Списание","Корректировка остатка"},0)),"Выберите тип операции",IF(NOT(ISNUMBER(D2127)),"Укажите количество",IF(D2127=0,"Количество не может быть 0",IF(AND(C2127&lt;&gt;"Корректировка остатка",D2127&lt;0),"Для этого типа количество положительное",IF(NOT(ISNUMBER('Номенклатура'!$C$2)),"Укажите дату начала учёта",IF(A2127&lt;INT('Номенклатура'!$C$2),"Раньше даты начала учёта: НЕ учтено",IF(AND(C2127="Корректировка остатка",TRIM(G2127)=""),"Учтено: добавьте пояснение","ОК")))))))))))))</f>
        <v/>
      </c>
    </row>
    <row r="2128" spans="1:9" x14ac:dyDescent="0.25">
      <c r="A2128" s="16"/>
      <c r="B2128" s="13"/>
      <c r="C2128" s="13"/>
      <c r="D2128" s="14"/>
      <c r="E2128" s="17" t="str">
        <f>IF(OR(B2128="",SUMPRODUCT(--EXACT('Номенклатура'!$A$6:$A$205,B2128))&lt;&gt;1),"",INDEX('Номенклатура'!$D$6:$D$205,SUMPRODUCT(EXACT('Номенклатура'!$A$6:$A$205,B2128)*(ROW('Номенклатура'!$A$6:$A$205)-5)))&amp;"")</f>
        <v/>
      </c>
      <c r="F2128" s="18" t="str">
        <f>IF(OR(I2128="ОК",I2128="Учтено: добавьте пояснение"),IF(C2128="Приход",D2128,IF(C2128="Корректировка остатка",D2128,-D2128)),"")</f>
        <v/>
      </c>
      <c r="G2128" s="13"/>
      <c r="H2128" s="15" t="str">
        <f>IF(OR(B2128="",SUMPRODUCT(--EXACT('Номенклатура'!$A$6:$A$205,B2128))&lt;&gt;1),"",INDEX('Номенклатура'!$B$6:$B$205,SUMPRODUCT(EXACT('Номенклатура'!$A$6:$A$205,B2128)*(ROW('Номенклатура'!$A$6:$A$205)-5)))&amp;"")</f>
        <v/>
      </c>
      <c r="I2128" s="15" t="str">
        <f>IF(COUNTA(A2128:D2128,G2128)=0,"",IF(NOT(ISNUMBER(A2128)),"Укажите дату",IF(B2128="","Укажите код",IF(NOT(AND(ISTEXT(B2128),LEN(B2128)&gt;0,LEN(B2128)&lt;=30,ISNUMBER(FIND(LEFT(B2128,1),"ABCDEFGHIJKLMNOPQRSTUVWXYZ")),SUMPRODUCT((MID(B2128,{1,2,3,4,5,6,7,8,9,10,11,12,13,14,15,16,17,18,19,20,21,22,23,24,25,26,27,28,29,30},1)&lt;&gt;"")*ISERROR(FIND(MID(B2128,{1,2,3,4,5,6,7,8,9,10,11,12,13,14,15,16,17,18,19,20,21,22,23,24,25,26,27,28,29,30},1),"ABCDEFGHIJKLMNOPQRSTUVWXYZ0123456789-_")))=0,ISERROR(VALUE(B2128)))),"Недопустимый код: только латинские буквы A-Z в верхнем регистре, цифры, - и _; начало с буквы, до 30 символов (например MILK-001)",IF(SUMPRODUCT(--EXACT('Номенклатура'!$A$6:$A$205,B2128))=0,"Код не найден в номенклатуре",IF(SUMPRODUCT(--EXACT('Номенклатура'!$A$6:$A$205,B2128))&gt;1,"Код повторяется в номенклатуре",IF(ISNA(MATCH(C2128,{"Приход","Расход","Списание","Корректировка остатка"},0)),"Выберите тип операции",IF(NOT(ISNUMBER(D2128)),"Укажите количество",IF(D2128=0,"Количество не может быть 0",IF(AND(C2128&lt;&gt;"Корректировка остатка",D2128&lt;0),"Для этого типа количество положительное",IF(NOT(ISNUMBER('Номенклатура'!$C$2)),"Укажите дату начала учёта",IF(A2128&lt;INT('Номенклатура'!$C$2),"Раньше даты начала учёта: НЕ учтено",IF(AND(C2128="Корректировка остатка",TRIM(G2128)=""),"Учтено: добавьте пояснение","ОК")))))))))))))</f>
        <v/>
      </c>
    </row>
    <row r="2129" spans="1:9" x14ac:dyDescent="0.25">
      <c r="A2129" s="16"/>
      <c r="B2129" s="13"/>
      <c r="C2129" s="13"/>
      <c r="D2129" s="14"/>
      <c r="E2129" s="17" t="str">
        <f>IF(OR(B2129="",SUMPRODUCT(--EXACT('Номенклатура'!$A$6:$A$205,B2129))&lt;&gt;1),"",INDEX('Номенклатура'!$D$6:$D$205,SUMPRODUCT(EXACT('Номенклатура'!$A$6:$A$205,B2129)*(ROW('Номенклатура'!$A$6:$A$205)-5)))&amp;"")</f>
        <v/>
      </c>
      <c r="F2129" s="18" t="str">
        <f>IF(OR(I2129="ОК",I2129="Учтено: добавьте пояснение"),IF(C2129="Приход",D2129,IF(C2129="Корректировка остатка",D2129,-D2129)),"")</f>
        <v/>
      </c>
      <c r="G2129" s="13"/>
      <c r="H2129" s="15" t="str">
        <f>IF(OR(B2129="",SUMPRODUCT(--EXACT('Номенклатура'!$A$6:$A$205,B2129))&lt;&gt;1),"",INDEX('Номенклатура'!$B$6:$B$205,SUMPRODUCT(EXACT('Номенклатура'!$A$6:$A$205,B2129)*(ROW('Номенклатура'!$A$6:$A$205)-5)))&amp;"")</f>
        <v/>
      </c>
      <c r="I2129" s="15" t="str">
        <f>IF(COUNTA(A2129:D2129,G2129)=0,"",IF(NOT(ISNUMBER(A2129)),"Укажите дату",IF(B2129="","Укажите код",IF(NOT(AND(ISTEXT(B2129),LEN(B2129)&gt;0,LEN(B2129)&lt;=30,ISNUMBER(FIND(LEFT(B2129,1),"ABCDEFGHIJKLMNOPQRSTUVWXYZ")),SUMPRODUCT((MID(B2129,{1,2,3,4,5,6,7,8,9,10,11,12,13,14,15,16,17,18,19,20,21,22,23,24,25,26,27,28,29,30},1)&lt;&gt;"")*ISERROR(FIND(MID(B2129,{1,2,3,4,5,6,7,8,9,10,11,12,13,14,15,16,17,18,19,20,21,22,23,24,25,26,27,28,29,30},1),"ABCDEFGHIJKLMNOPQRSTUVWXYZ0123456789-_")))=0,ISERROR(VALUE(B2129)))),"Недопустимый код: только латинские буквы A-Z в верхнем регистре, цифры, - и _; начало с буквы, до 30 символов (например MILK-001)",IF(SUMPRODUCT(--EXACT('Номенклатура'!$A$6:$A$205,B2129))=0,"Код не найден в номенклатуре",IF(SUMPRODUCT(--EXACT('Номенклатура'!$A$6:$A$205,B2129))&gt;1,"Код повторяется в номенклатуре",IF(ISNA(MATCH(C2129,{"Приход","Расход","Списание","Корректировка остатка"},0)),"Выберите тип операции",IF(NOT(ISNUMBER(D2129)),"Укажите количество",IF(D2129=0,"Количество не может быть 0",IF(AND(C2129&lt;&gt;"Корректировка остатка",D2129&lt;0),"Для этого типа количество положительное",IF(NOT(ISNUMBER('Номенклатура'!$C$2)),"Укажите дату начала учёта",IF(A2129&lt;INT('Номенклатура'!$C$2),"Раньше даты начала учёта: НЕ учтено",IF(AND(C2129="Корректировка остатка",TRIM(G2129)=""),"Учтено: добавьте пояснение","ОК")))))))))))))</f>
        <v/>
      </c>
    </row>
    <row r="2130" spans="1:9" x14ac:dyDescent="0.25">
      <c r="A2130" s="16"/>
      <c r="B2130" s="13"/>
      <c r="C2130" s="13"/>
      <c r="D2130" s="14"/>
      <c r="E2130" s="17" t="str">
        <f>IF(OR(B2130="",SUMPRODUCT(--EXACT('Номенклатура'!$A$6:$A$205,B2130))&lt;&gt;1),"",INDEX('Номенклатура'!$D$6:$D$205,SUMPRODUCT(EXACT('Номенклатура'!$A$6:$A$205,B2130)*(ROW('Номенклатура'!$A$6:$A$205)-5)))&amp;"")</f>
        <v/>
      </c>
      <c r="F2130" s="18" t="str">
        <f>IF(OR(I2130="ОК",I2130="Учтено: добавьте пояснение"),IF(C2130="Приход",D2130,IF(C2130="Корректировка остатка",D2130,-D2130)),"")</f>
        <v/>
      </c>
      <c r="G2130" s="13"/>
      <c r="H2130" s="15" t="str">
        <f>IF(OR(B2130="",SUMPRODUCT(--EXACT('Номенклатура'!$A$6:$A$205,B2130))&lt;&gt;1),"",INDEX('Номенклатура'!$B$6:$B$205,SUMPRODUCT(EXACT('Номенклатура'!$A$6:$A$205,B2130)*(ROW('Номенклатура'!$A$6:$A$205)-5)))&amp;"")</f>
        <v/>
      </c>
      <c r="I2130" s="15" t="str">
        <f>IF(COUNTA(A2130:D2130,G2130)=0,"",IF(NOT(ISNUMBER(A2130)),"Укажите дату",IF(B2130="","Укажите код",IF(NOT(AND(ISTEXT(B2130),LEN(B2130)&gt;0,LEN(B2130)&lt;=30,ISNUMBER(FIND(LEFT(B2130,1),"ABCDEFGHIJKLMNOPQRSTUVWXYZ")),SUMPRODUCT((MID(B2130,{1,2,3,4,5,6,7,8,9,10,11,12,13,14,15,16,17,18,19,20,21,22,23,24,25,26,27,28,29,30},1)&lt;&gt;"")*ISERROR(FIND(MID(B2130,{1,2,3,4,5,6,7,8,9,10,11,12,13,14,15,16,17,18,19,20,21,22,23,24,25,26,27,28,29,30},1),"ABCDEFGHIJKLMNOPQRSTUVWXYZ0123456789-_")))=0,ISERROR(VALUE(B2130)))),"Недопустимый код: только латинские буквы A-Z в верхнем регистре, цифры, - и _; начало с буквы, до 30 символов (например MILK-001)",IF(SUMPRODUCT(--EXACT('Номенклатура'!$A$6:$A$205,B2130))=0,"Код не найден в номенклатуре",IF(SUMPRODUCT(--EXACT('Номенклатура'!$A$6:$A$205,B2130))&gt;1,"Код повторяется в номенклатуре",IF(ISNA(MATCH(C2130,{"Приход","Расход","Списание","Корректировка остатка"},0)),"Выберите тип операции",IF(NOT(ISNUMBER(D2130)),"Укажите количество",IF(D2130=0,"Количество не может быть 0",IF(AND(C2130&lt;&gt;"Корректировка остатка",D2130&lt;0),"Для этого типа количество положительное",IF(NOT(ISNUMBER('Номенклатура'!$C$2)),"Укажите дату начала учёта",IF(A2130&lt;INT('Номенклатура'!$C$2),"Раньше даты начала учёта: НЕ учтено",IF(AND(C2130="Корректировка остатка",TRIM(G2130)=""),"Учтено: добавьте пояснение","ОК")))))))))))))</f>
        <v/>
      </c>
    </row>
    <row r="2131" spans="1:9" x14ac:dyDescent="0.25">
      <c r="A2131" s="16"/>
      <c r="B2131" s="13"/>
      <c r="C2131" s="13"/>
      <c r="D2131" s="14"/>
      <c r="E2131" s="17" t="str">
        <f>IF(OR(B2131="",SUMPRODUCT(--EXACT('Номенклатура'!$A$6:$A$205,B2131))&lt;&gt;1),"",INDEX('Номенклатура'!$D$6:$D$205,SUMPRODUCT(EXACT('Номенклатура'!$A$6:$A$205,B2131)*(ROW('Номенклатура'!$A$6:$A$205)-5)))&amp;"")</f>
        <v/>
      </c>
      <c r="F2131" s="18" t="str">
        <f>IF(OR(I2131="ОК",I2131="Учтено: добавьте пояснение"),IF(C2131="Приход",D2131,IF(C2131="Корректировка остатка",D2131,-D2131)),"")</f>
        <v/>
      </c>
      <c r="G2131" s="13"/>
      <c r="H2131" s="15" t="str">
        <f>IF(OR(B2131="",SUMPRODUCT(--EXACT('Номенклатура'!$A$6:$A$205,B2131))&lt;&gt;1),"",INDEX('Номенклатура'!$B$6:$B$205,SUMPRODUCT(EXACT('Номенклатура'!$A$6:$A$205,B2131)*(ROW('Номенклатура'!$A$6:$A$205)-5)))&amp;"")</f>
        <v/>
      </c>
      <c r="I2131" s="15" t="str">
        <f>IF(COUNTA(A2131:D2131,G2131)=0,"",IF(NOT(ISNUMBER(A2131)),"Укажите дату",IF(B2131="","Укажите код",IF(NOT(AND(ISTEXT(B2131),LEN(B2131)&gt;0,LEN(B2131)&lt;=30,ISNUMBER(FIND(LEFT(B2131,1),"ABCDEFGHIJKLMNOPQRSTUVWXYZ")),SUMPRODUCT((MID(B2131,{1,2,3,4,5,6,7,8,9,10,11,12,13,14,15,16,17,18,19,20,21,22,23,24,25,26,27,28,29,30},1)&lt;&gt;"")*ISERROR(FIND(MID(B2131,{1,2,3,4,5,6,7,8,9,10,11,12,13,14,15,16,17,18,19,20,21,22,23,24,25,26,27,28,29,30},1),"ABCDEFGHIJKLMNOPQRSTUVWXYZ0123456789-_")))=0,ISERROR(VALUE(B2131)))),"Недопустимый код: только латинские буквы A-Z в верхнем регистре, цифры, - и _; начало с буквы, до 30 символов (например MILK-001)",IF(SUMPRODUCT(--EXACT('Номенклатура'!$A$6:$A$205,B2131))=0,"Код не найден в номенклатуре",IF(SUMPRODUCT(--EXACT('Номенклатура'!$A$6:$A$205,B2131))&gt;1,"Код повторяется в номенклатуре",IF(ISNA(MATCH(C2131,{"Приход","Расход","Списание","Корректировка остатка"},0)),"Выберите тип операции",IF(NOT(ISNUMBER(D2131)),"Укажите количество",IF(D2131=0,"Количество не может быть 0",IF(AND(C2131&lt;&gt;"Корректировка остатка",D2131&lt;0),"Для этого типа количество положительное",IF(NOT(ISNUMBER('Номенклатура'!$C$2)),"Укажите дату начала учёта",IF(A2131&lt;INT('Номенклатура'!$C$2),"Раньше даты начала учёта: НЕ учтено",IF(AND(C2131="Корректировка остатка",TRIM(G2131)=""),"Учтено: добавьте пояснение","ОК")))))))))))))</f>
        <v/>
      </c>
    </row>
    <row r="2132" spans="1:9" x14ac:dyDescent="0.25">
      <c r="A2132" s="16"/>
      <c r="B2132" s="13"/>
      <c r="C2132" s="13"/>
      <c r="D2132" s="14"/>
      <c r="E2132" s="17" t="str">
        <f>IF(OR(B2132="",SUMPRODUCT(--EXACT('Номенклатура'!$A$6:$A$205,B2132))&lt;&gt;1),"",INDEX('Номенклатура'!$D$6:$D$205,SUMPRODUCT(EXACT('Номенклатура'!$A$6:$A$205,B2132)*(ROW('Номенклатура'!$A$6:$A$205)-5)))&amp;"")</f>
        <v/>
      </c>
      <c r="F2132" s="18" t="str">
        <f>IF(OR(I2132="ОК",I2132="Учтено: добавьте пояснение"),IF(C2132="Приход",D2132,IF(C2132="Корректировка остатка",D2132,-D2132)),"")</f>
        <v/>
      </c>
      <c r="G2132" s="13"/>
      <c r="H2132" s="15" t="str">
        <f>IF(OR(B2132="",SUMPRODUCT(--EXACT('Номенклатура'!$A$6:$A$205,B2132))&lt;&gt;1),"",INDEX('Номенклатура'!$B$6:$B$205,SUMPRODUCT(EXACT('Номенклатура'!$A$6:$A$205,B2132)*(ROW('Номенклатура'!$A$6:$A$205)-5)))&amp;"")</f>
        <v/>
      </c>
      <c r="I2132" s="15" t="str">
        <f>IF(COUNTA(A2132:D2132,G2132)=0,"",IF(NOT(ISNUMBER(A2132)),"Укажите дату",IF(B2132="","Укажите код",IF(NOT(AND(ISTEXT(B2132),LEN(B2132)&gt;0,LEN(B2132)&lt;=30,ISNUMBER(FIND(LEFT(B2132,1),"ABCDEFGHIJKLMNOPQRSTUVWXYZ")),SUMPRODUCT((MID(B2132,{1,2,3,4,5,6,7,8,9,10,11,12,13,14,15,16,17,18,19,20,21,22,23,24,25,26,27,28,29,30},1)&lt;&gt;"")*ISERROR(FIND(MID(B2132,{1,2,3,4,5,6,7,8,9,10,11,12,13,14,15,16,17,18,19,20,21,22,23,24,25,26,27,28,29,30},1),"ABCDEFGHIJKLMNOPQRSTUVWXYZ0123456789-_")))=0,ISERROR(VALUE(B2132)))),"Недопустимый код: только латинские буквы A-Z в верхнем регистре, цифры, - и _; начало с буквы, до 30 символов (например MILK-001)",IF(SUMPRODUCT(--EXACT('Номенклатура'!$A$6:$A$205,B2132))=0,"Код не найден в номенклатуре",IF(SUMPRODUCT(--EXACT('Номенклатура'!$A$6:$A$205,B2132))&gt;1,"Код повторяется в номенклатуре",IF(ISNA(MATCH(C2132,{"Приход","Расход","Списание","Корректировка остатка"},0)),"Выберите тип операции",IF(NOT(ISNUMBER(D2132)),"Укажите количество",IF(D2132=0,"Количество не может быть 0",IF(AND(C2132&lt;&gt;"Корректировка остатка",D2132&lt;0),"Для этого типа количество положительное",IF(NOT(ISNUMBER('Номенклатура'!$C$2)),"Укажите дату начала учёта",IF(A2132&lt;INT('Номенклатура'!$C$2),"Раньше даты начала учёта: НЕ учтено",IF(AND(C2132="Корректировка остатка",TRIM(G2132)=""),"Учтено: добавьте пояснение","ОК")))))))))))))</f>
        <v/>
      </c>
    </row>
    <row r="2133" spans="1:9" x14ac:dyDescent="0.25">
      <c r="A2133" s="16"/>
      <c r="B2133" s="13"/>
      <c r="C2133" s="13"/>
      <c r="D2133" s="14"/>
      <c r="E2133" s="17" t="str">
        <f>IF(OR(B2133="",SUMPRODUCT(--EXACT('Номенклатура'!$A$6:$A$205,B2133))&lt;&gt;1),"",INDEX('Номенклатура'!$D$6:$D$205,SUMPRODUCT(EXACT('Номенклатура'!$A$6:$A$205,B2133)*(ROW('Номенклатура'!$A$6:$A$205)-5)))&amp;"")</f>
        <v/>
      </c>
      <c r="F2133" s="18" t="str">
        <f>IF(OR(I2133="ОК",I2133="Учтено: добавьте пояснение"),IF(C2133="Приход",D2133,IF(C2133="Корректировка остатка",D2133,-D2133)),"")</f>
        <v/>
      </c>
      <c r="G2133" s="13"/>
      <c r="H2133" s="15" t="str">
        <f>IF(OR(B2133="",SUMPRODUCT(--EXACT('Номенклатура'!$A$6:$A$205,B2133))&lt;&gt;1),"",INDEX('Номенклатура'!$B$6:$B$205,SUMPRODUCT(EXACT('Номенклатура'!$A$6:$A$205,B2133)*(ROW('Номенклатура'!$A$6:$A$205)-5)))&amp;"")</f>
        <v/>
      </c>
      <c r="I2133" s="15" t="str">
        <f>IF(COUNTA(A2133:D2133,G2133)=0,"",IF(NOT(ISNUMBER(A2133)),"Укажите дату",IF(B2133="","Укажите код",IF(NOT(AND(ISTEXT(B2133),LEN(B2133)&gt;0,LEN(B2133)&lt;=30,ISNUMBER(FIND(LEFT(B2133,1),"ABCDEFGHIJKLMNOPQRSTUVWXYZ")),SUMPRODUCT((MID(B2133,{1,2,3,4,5,6,7,8,9,10,11,12,13,14,15,16,17,18,19,20,21,22,23,24,25,26,27,28,29,30},1)&lt;&gt;"")*ISERROR(FIND(MID(B2133,{1,2,3,4,5,6,7,8,9,10,11,12,13,14,15,16,17,18,19,20,21,22,23,24,25,26,27,28,29,30},1),"ABCDEFGHIJKLMNOPQRSTUVWXYZ0123456789-_")))=0,ISERROR(VALUE(B2133)))),"Недопустимый код: только латинские буквы A-Z в верхнем регистре, цифры, - и _; начало с буквы, до 30 символов (например MILK-001)",IF(SUMPRODUCT(--EXACT('Номенклатура'!$A$6:$A$205,B2133))=0,"Код не найден в номенклатуре",IF(SUMPRODUCT(--EXACT('Номенклатура'!$A$6:$A$205,B2133))&gt;1,"Код повторяется в номенклатуре",IF(ISNA(MATCH(C2133,{"Приход","Расход","Списание","Корректировка остатка"},0)),"Выберите тип операции",IF(NOT(ISNUMBER(D2133)),"Укажите количество",IF(D2133=0,"Количество не может быть 0",IF(AND(C2133&lt;&gt;"Корректировка остатка",D2133&lt;0),"Для этого типа количество положительное",IF(NOT(ISNUMBER('Номенклатура'!$C$2)),"Укажите дату начала учёта",IF(A2133&lt;INT('Номенклатура'!$C$2),"Раньше даты начала учёта: НЕ учтено",IF(AND(C2133="Корректировка остатка",TRIM(G2133)=""),"Учтено: добавьте пояснение","ОК")))))))))))))</f>
        <v/>
      </c>
    </row>
    <row r="2134" spans="1:9" x14ac:dyDescent="0.25">
      <c r="A2134" s="16"/>
      <c r="B2134" s="13"/>
      <c r="C2134" s="13"/>
      <c r="D2134" s="14"/>
      <c r="E2134" s="17" t="str">
        <f>IF(OR(B2134="",SUMPRODUCT(--EXACT('Номенклатура'!$A$6:$A$205,B2134))&lt;&gt;1),"",INDEX('Номенклатура'!$D$6:$D$205,SUMPRODUCT(EXACT('Номенклатура'!$A$6:$A$205,B2134)*(ROW('Номенклатура'!$A$6:$A$205)-5)))&amp;"")</f>
        <v/>
      </c>
      <c r="F2134" s="18" t="str">
        <f>IF(OR(I2134="ОК",I2134="Учтено: добавьте пояснение"),IF(C2134="Приход",D2134,IF(C2134="Корректировка остатка",D2134,-D2134)),"")</f>
        <v/>
      </c>
      <c r="G2134" s="13"/>
      <c r="H2134" s="15" t="str">
        <f>IF(OR(B2134="",SUMPRODUCT(--EXACT('Номенклатура'!$A$6:$A$205,B2134))&lt;&gt;1),"",INDEX('Номенклатура'!$B$6:$B$205,SUMPRODUCT(EXACT('Номенклатура'!$A$6:$A$205,B2134)*(ROW('Номенклатура'!$A$6:$A$205)-5)))&amp;"")</f>
        <v/>
      </c>
      <c r="I2134" s="15" t="str">
        <f>IF(COUNTA(A2134:D2134,G2134)=0,"",IF(NOT(ISNUMBER(A2134)),"Укажите дату",IF(B2134="","Укажите код",IF(NOT(AND(ISTEXT(B2134),LEN(B2134)&gt;0,LEN(B2134)&lt;=30,ISNUMBER(FIND(LEFT(B2134,1),"ABCDEFGHIJKLMNOPQRSTUVWXYZ")),SUMPRODUCT((MID(B2134,{1,2,3,4,5,6,7,8,9,10,11,12,13,14,15,16,17,18,19,20,21,22,23,24,25,26,27,28,29,30},1)&lt;&gt;"")*ISERROR(FIND(MID(B2134,{1,2,3,4,5,6,7,8,9,10,11,12,13,14,15,16,17,18,19,20,21,22,23,24,25,26,27,28,29,30},1),"ABCDEFGHIJKLMNOPQRSTUVWXYZ0123456789-_")))=0,ISERROR(VALUE(B2134)))),"Недопустимый код: только латинские буквы A-Z в верхнем регистре, цифры, - и _; начало с буквы, до 30 символов (например MILK-001)",IF(SUMPRODUCT(--EXACT('Номенклатура'!$A$6:$A$205,B2134))=0,"Код не найден в номенклатуре",IF(SUMPRODUCT(--EXACT('Номенклатура'!$A$6:$A$205,B2134))&gt;1,"Код повторяется в номенклатуре",IF(ISNA(MATCH(C2134,{"Приход","Расход","Списание","Корректировка остатка"},0)),"Выберите тип операции",IF(NOT(ISNUMBER(D2134)),"Укажите количество",IF(D2134=0,"Количество не может быть 0",IF(AND(C2134&lt;&gt;"Корректировка остатка",D2134&lt;0),"Для этого типа количество положительное",IF(NOT(ISNUMBER('Номенклатура'!$C$2)),"Укажите дату начала учёта",IF(A2134&lt;INT('Номенклатура'!$C$2),"Раньше даты начала учёта: НЕ учтено",IF(AND(C2134="Корректировка остатка",TRIM(G2134)=""),"Учтено: добавьте пояснение","ОК")))))))))))))</f>
        <v/>
      </c>
    </row>
    <row r="2135" spans="1:9" x14ac:dyDescent="0.25">
      <c r="A2135" s="16"/>
      <c r="B2135" s="13"/>
      <c r="C2135" s="13"/>
      <c r="D2135" s="14"/>
      <c r="E2135" s="17" t="str">
        <f>IF(OR(B2135="",SUMPRODUCT(--EXACT('Номенклатура'!$A$6:$A$205,B2135))&lt;&gt;1),"",INDEX('Номенклатура'!$D$6:$D$205,SUMPRODUCT(EXACT('Номенклатура'!$A$6:$A$205,B2135)*(ROW('Номенклатура'!$A$6:$A$205)-5)))&amp;"")</f>
        <v/>
      </c>
      <c r="F2135" s="18" t="str">
        <f>IF(OR(I2135="ОК",I2135="Учтено: добавьте пояснение"),IF(C2135="Приход",D2135,IF(C2135="Корректировка остатка",D2135,-D2135)),"")</f>
        <v/>
      </c>
      <c r="G2135" s="13"/>
      <c r="H2135" s="15" t="str">
        <f>IF(OR(B2135="",SUMPRODUCT(--EXACT('Номенклатура'!$A$6:$A$205,B2135))&lt;&gt;1),"",INDEX('Номенклатура'!$B$6:$B$205,SUMPRODUCT(EXACT('Номенклатура'!$A$6:$A$205,B2135)*(ROW('Номенклатура'!$A$6:$A$205)-5)))&amp;"")</f>
        <v/>
      </c>
      <c r="I2135" s="15" t="str">
        <f>IF(COUNTA(A2135:D2135,G2135)=0,"",IF(NOT(ISNUMBER(A2135)),"Укажите дату",IF(B2135="","Укажите код",IF(NOT(AND(ISTEXT(B2135),LEN(B2135)&gt;0,LEN(B2135)&lt;=30,ISNUMBER(FIND(LEFT(B2135,1),"ABCDEFGHIJKLMNOPQRSTUVWXYZ")),SUMPRODUCT((MID(B2135,{1,2,3,4,5,6,7,8,9,10,11,12,13,14,15,16,17,18,19,20,21,22,23,24,25,26,27,28,29,30},1)&lt;&gt;"")*ISERROR(FIND(MID(B2135,{1,2,3,4,5,6,7,8,9,10,11,12,13,14,15,16,17,18,19,20,21,22,23,24,25,26,27,28,29,30},1),"ABCDEFGHIJKLMNOPQRSTUVWXYZ0123456789-_")))=0,ISERROR(VALUE(B2135)))),"Недопустимый код: только латинские буквы A-Z в верхнем регистре, цифры, - и _; начало с буквы, до 30 символов (например MILK-001)",IF(SUMPRODUCT(--EXACT('Номенклатура'!$A$6:$A$205,B2135))=0,"Код не найден в номенклатуре",IF(SUMPRODUCT(--EXACT('Номенклатура'!$A$6:$A$205,B2135))&gt;1,"Код повторяется в номенклатуре",IF(ISNA(MATCH(C2135,{"Приход","Расход","Списание","Корректировка остатка"},0)),"Выберите тип операции",IF(NOT(ISNUMBER(D2135)),"Укажите количество",IF(D2135=0,"Количество не может быть 0",IF(AND(C2135&lt;&gt;"Корректировка остатка",D2135&lt;0),"Для этого типа количество положительное",IF(NOT(ISNUMBER('Номенклатура'!$C$2)),"Укажите дату начала учёта",IF(A2135&lt;INT('Номенклатура'!$C$2),"Раньше даты начала учёта: НЕ учтено",IF(AND(C2135="Корректировка остатка",TRIM(G2135)=""),"Учтено: добавьте пояснение","ОК")))))))))))))</f>
        <v/>
      </c>
    </row>
    <row r="2136" spans="1:9" x14ac:dyDescent="0.25">
      <c r="A2136" s="16"/>
      <c r="B2136" s="13"/>
      <c r="C2136" s="13"/>
      <c r="D2136" s="14"/>
      <c r="E2136" s="17" t="str">
        <f>IF(OR(B2136="",SUMPRODUCT(--EXACT('Номенклатура'!$A$6:$A$205,B2136))&lt;&gt;1),"",INDEX('Номенклатура'!$D$6:$D$205,SUMPRODUCT(EXACT('Номенклатура'!$A$6:$A$205,B2136)*(ROW('Номенклатура'!$A$6:$A$205)-5)))&amp;"")</f>
        <v/>
      </c>
      <c r="F2136" s="18" t="str">
        <f>IF(OR(I2136="ОК",I2136="Учтено: добавьте пояснение"),IF(C2136="Приход",D2136,IF(C2136="Корректировка остатка",D2136,-D2136)),"")</f>
        <v/>
      </c>
      <c r="G2136" s="13"/>
      <c r="H2136" s="15" t="str">
        <f>IF(OR(B2136="",SUMPRODUCT(--EXACT('Номенклатура'!$A$6:$A$205,B2136))&lt;&gt;1),"",INDEX('Номенклатура'!$B$6:$B$205,SUMPRODUCT(EXACT('Номенклатура'!$A$6:$A$205,B2136)*(ROW('Номенклатура'!$A$6:$A$205)-5)))&amp;"")</f>
        <v/>
      </c>
      <c r="I2136" s="15" t="str">
        <f>IF(COUNTA(A2136:D2136,G2136)=0,"",IF(NOT(ISNUMBER(A2136)),"Укажите дату",IF(B2136="","Укажите код",IF(NOT(AND(ISTEXT(B2136),LEN(B2136)&gt;0,LEN(B2136)&lt;=30,ISNUMBER(FIND(LEFT(B2136,1),"ABCDEFGHIJKLMNOPQRSTUVWXYZ")),SUMPRODUCT((MID(B2136,{1,2,3,4,5,6,7,8,9,10,11,12,13,14,15,16,17,18,19,20,21,22,23,24,25,26,27,28,29,30},1)&lt;&gt;"")*ISERROR(FIND(MID(B2136,{1,2,3,4,5,6,7,8,9,10,11,12,13,14,15,16,17,18,19,20,21,22,23,24,25,26,27,28,29,30},1),"ABCDEFGHIJKLMNOPQRSTUVWXYZ0123456789-_")))=0,ISERROR(VALUE(B2136)))),"Недопустимый код: только латинские буквы A-Z в верхнем регистре, цифры, - и _; начало с буквы, до 30 символов (например MILK-001)",IF(SUMPRODUCT(--EXACT('Номенклатура'!$A$6:$A$205,B2136))=0,"Код не найден в номенклатуре",IF(SUMPRODUCT(--EXACT('Номенклатура'!$A$6:$A$205,B2136))&gt;1,"Код повторяется в номенклатуре",IF(ISNA(MATCH(C2136,{"Приход","Расход","Списание","Корректировка остатка"},0)),"Выберите тип операции",IF(NOT(ISNUMBER(D2136)),"Укажите количество",IF(D2136=0,"Количество не может быть 0",IF(AND(C2136&lt;&gt;"Корректировка остатка",D2136&lt;0),"Для этого типа количество положительное",IF(NOT(ISNUMBER('Номенклатура'!$C$2)),"Укажите дату начала учёта",IF(A2136&lt;INT('Номенклатура'!$C$2),"Раньше даты начала учёта: НЕ учтено",IF(AND(C2136="Корректировка остатка",TRIM(G2136)=""),"Учтено: добавьте пояснение","ОК")))))))))))))</f>
        <v/>
      </c>
    </row>
    <row r="2137" spans="1:9" x14ac:dyDescent="0.25">
      <c r="A2137" s="16"/>
      <c r="B2137" s="13"/>
      <c r="C2137" s="13"/>
      <c r="D2137" s="14"/>
      <c r="E2137" s="17" t="str">
        <f>IF(OR(B2137="",SUMPRODUCT(--EXACT('Номенклатура'!$A$6:$A$205,B2137))&lt;&gt;1),"",INDEX('Номенклатура'!$D$6:$D$205,SUMPRODUCT(EXACT('Номенклатура'!$A$6:$A$205,B2137)*(ROW('Номенклатура'!$A$6:$A$205)-5)))&amp;"")</f>
        <v/>
      </c>
      <c r="F2137" s="18" t="str">
        <f>IF(OR(I2137="ОК",I2137="Учтено: добавьте пояснение"),IF(C2137="Приход",D2137,IF(C2137="Корректировка остатка",D2137,-D2137)),"")</f>
        <v/>
      </c>
      <c r="G2137" s="13"/>
      <c r="H2137" s="15" t="str">
        <f>IF(OR(B2137="",SUMPRODUCT(--EXACT('Номенклатура'!$A$6:$A$205,B2137))&lt;&gt;1),"",INDEX('Номенклатура'!$B$6:$B$205,SUMPRODUCT(EXACT('Номенклатура'!$A$6:$A$205,B2137)*(ROW('Номенклатура'!$A$6:$A$205)-5)))&amp;"")</f>
        <v/>
      </c>
      <c r="I2137" s="15" t="str">
        <f>IF(COUNTA(A2137:D2137,G2137)=0,"",IF(NOT(ISNUMBER(A2137)),"Укажите дату",IF(B2137="","Укажите код",IF(NOT(AND(ISTEXT(B2137),LEN(B2137)&gt;0,LEN(B2137)&lt;=30,ISNUMBER(FIND(LEFT(B2137,1),"ABCDEFGHIJKLMNOPQRSTUVWXYZ")),SUMPRODUCT((MID(B2137,{1,2,3,4,5,6,7,8,9,10,11,12,13,14,15,16,17,18,19,20,21,22,23,24,25,26,27,28,29,30},1)&lt;&gt;"")*ISERROR(FIND(MID(B2137,{1,2,3,4,5,6,7,8,9,10,11,12,13,14,15,16,17,18,19,20,21,22,23,24,25,26,27,28,29,30},1),"ABCDEFGHIJKLMNOPQRSTUVWXYZ0123456789-_")))=0,ISERROR(VALUE(B2137)))),"Недопустимый код: только латинские буквы A-Z в верхнем регистре, цифры, - и _; начало с буквы, до 30 символов (например MILK-001)",IF(SUMPRODUCT(--EXACT('Номенклатура'!$A$6:$A$205,B2137))=0,"Код не найден в номенклатуре",IF(SUMPRODUCT(--EXACT('Номенклатура'!$A$6:$A$205,B2137))&gt;1,"Код повторяется в номенклатуре",IF(ISNA(MATCH(C2137,{"Приход","Расход","Списание","Корректировка остатка"},0)),"Выберите тип операции",IF(NOT(ISNUMBER(D2137)),"Укажите количество",IF(D2137=0,"Количество не может быть 0",IF(AND(C2137&lt;&gt;"Корректировка остатка",D2137&lt;0),"Для этого типа количество положительное",IF(NOT(ISNUMBER('Номенклатура'!$C$2)),"Укажите дату начала учёта",IF(A2137&lt;INT('Номенклатура'!$C$2),"Раньше даты начала учёта: НЕ учтено",IF(AND(C2137="Корректировка остатка",TRIM(G2137)=""),"Учтено: добавьте пояснение","ОК")))))))))))))</f>
        <v/>
      </c>
    </row>
    <row r="2138" spans="1:9" x14ac:dyDescent="0.25">
      <c r="A2138" s="16"/>
      <c r="B2138" s="13"/>
      <c r="C2138" s="13"/>
      <c r="D2138" s="14"/>
      <c r="E2138" s="17" t="str">
        <f>IF(OR(B2138="",SUMPRODUCT(--EXACT('Номенклатура'!$A$6:$A$205,B2138))&lt;&gt;1),"",INDEX('Номенклатура'!$D$6:$D$205,SUMPRODUCT(EXACT('Номенклатура'!$A$6:$A$205,B2138)*(ROW('Номенклатура'!$A$6:$A$205)-5)))&amp;"")</f>
        <v/>
      </c>
      <c r="F2138" s="18" t="str">
        <f>IF(OR(I2138="ОК",I2138="Учтено: добавьте пояснение"),IF(C2138="Приход",D2138,IF(C2138="Корректировка остатка",D2138,-D2138)),"")</f>
        <v/>
      </c>
      <c r="G2138" s="13"/>
      <c r="H2138" s="15" t="str">
        <f>IF(OR(B2138="",SUMPRODUCT(--EXACT('Номенклатура'!$A$6:$A$205,B2138))&lt;&gt;1),"",INDEX('Номенклатура'!$B$6:$B$205,SUMPRODUCT(EXACT('Номенклатура'!$A$6:$A$205,B2138)*(ROW('Номенклатура'!$A$6:$A$205)-5)))&amp;"")</f>
        <v/>
      </c>
      <c r="I2138" s="15" t="str">
        <f>IF(COUNTA(A2138:D2138,G2138)=0,"",IF(NOT(ISNUMBER(A2138)),"Укажите дату",IF(B2138="","Укажите код",IF(NOT(AND(ISTEXT(B2138),LEN(B2138)&gt;0,LEN(B2138)&lt;=30,ISNUMBER(FIND(LEFT(B2138,1),"ABCDEFGHIJKLMNOPQRSTUVWXYZ")),SUMPRODUCT((MID(B2138,{1,2,3,4,5,6,7,8,9,10,11,12,13,14,15,16,17,18,19,20,21,22,23,24,25,26,27,28,29,30},1)&lt;&gt;"")*ISERROR(FIND(MID(B2138,{1,2,3,4,5,6,7,8,9,10,11,12,13,14,15,16,17,18,19,20,21,22,23,24,25,26,27,28,29,30},1),"ABCDEFGHIJKLMNOPQRSTUVWXYZ0123456789-_")))=0,ISERROR(VALUE(B2138)))),"Недопустимый код: только латинские буквы A-Z в верхнем регистре, цифры, - и _; начало с буквы, до 30 символов (например MILK-001)",IF(SUMPRODUCT(--EXACT('Номенклатура'!$A$6:$A$205,B2138))=0,"Код не найден в номенклатуре",IF(SUMPRODUCT(--EXACT('Номенклатура'!$A$6:$A$205,B2138))&gt;1,"Код повторяется в номенклатуре",IF(ISNA(MATCH(C2138,{"Приход","Расход","Списание","Корректировка остатка"},0)),"Выберите тип операции",IF(NOT(ISNUMBER(D2138)),"Укажите количество",IF(D2138=0,"Количество не может быть 0",IF(AND(C2138&lt;&gt;"Корректировка остатка",D2138&lt;0),"Для этого типа количество положительное",IF(NOT(ISNUMBER('Номенклатура'!$C$2)),"Укажите дату начала учёта",IF(A2138&lt;INT('Номенклатура'!$C$2),"Раньше даты начала учёта: НЕ учтено",IF(AND(C2138="Корректировка остатка",TRIM(G2138)=""),"Учтено: добавьте пояснение","ОК")))))))))))))</f>
        <v/>
      </c>
    </row>
    <row r="2139" spans="1:9" x14ac:dyDescent="0.25">
      <c r="A2139" s="16"/>
      <c r="B2139" s="13"/>
      <c r="C2139" s="13"/>
      <c r="D2139" s="14"/>
      <c r="E2139" s="17" t="str">
        <f>IF(OR(B2139="",SUMPRODUCT(--EXACT('Номенклатура'!$A$6:$A$205,B2139))&lt;&gt;1),"",INDEX('Номенклатура'!$D$6:$D$205,SUMPRODUCT(EXACT('Номенклатура'!$A$6:$A$205,B2139)*(ROW('Номенклатура'!$A$6:$A$205)-5)))&amp;"")</f>
        <v/>
      </c>
      <c r="F2139" s="18" t="str">
        <f>IF(OR(I2139="ОК",I2139="Учтено: добавьте пояснение"),IF(C2139="Приход",D2139,IF(C2139="Корректировка остатка",D2139,-D2139)),"")</f>
        <v/>
      </c>
      <c r="G2139" s="13"/>
      <c r="H2139" s="15" t="str">
        <f>IF(OR(B2139="",SUMPRODUCT(--EXACT('Номенклатура'!$A$6:$A$205,B2139))&lt;&gt;1),"",INDEX('Номенклатура'!$B$6:$B$205,SUMPRODUCT(EXACT('Номенклатура'!$A$6:$A$205,B2139)*(ROW('Номенклатура'!$A$6:$A$205)-5)))&amp;"")</f>
        <v/>
      </c>
      <c r="I2139" s="15" t="str">
        <f>IF(COUNTA(A2139:D2139,G2139)=0,"",IF(NOT(ISNUMBER(A2139)),"Укажите дату",IF(B2139="","Укажите код",IF(NOT(AND(ISTEXT(B2139),LEN(B2139)&gt;0,LEN(B2139)&lt;=30,ISNUMBER(FIND(LEFT(B2139,1),"ABCDEFGHIJKLMNOPQRSTUVWXYZ")),SUMPRODUCT((MID(B2139,{1,2,3,4,5,6,7,8,9,10,11,12,13,14,15,16,17,18,19,20,21,22,23,24,25,26,27,28,29,30},1)&lt;&gt;"")*ISERROR(FIND(MID(B2139,{1,2,3,4,5,6,7,8,9,10,11,12,13,14,15,16,17,18,19,20,21,22,23,24,25,26,27,28,29,30},1),"ABCDEFGHIJKLMNOPQRSTUVWXYZ0123456789-_")))=0,ISERROR(VALUE(B2139)))),"Недопустимый код: только латинские буквы A-Z в верхнем регистре, цифры, - и _; начало с буквы, до 30 символов (например MILK-001)",IF(SUMPRODUCT(--EXACT('Номенклатура'!$A$6:$A$205,B2139))=0,"Код не найден в номенклатуре",IF(SUMPRODUCT(--EXACT('Номенклатура'!$A$6:$A$205,B2139))&gt;1,"Код повторяется в номенклатуре",IF(ISNA(MATCH(C2139,{"Приход","Расход","Списание","Корректировка остатка"},0)),"Выберите тип операции",IF(NOT(ISNUMBER(D2139)),"Укажите количество",IF(D2139=0,"Количество не может быть 0",IF(AND(C2139&lt;&gt;"Корректировка остатка",D2139&lt;0),"Для этого типа количество положительное",IF(NOT(ISNUMBER('Номенклатура'!$C$2)),"Укажите дату начала учёта",IF(A2139&lt;INT('Номенклатура'!$C$2),"Раньше даты начала учёта: НЕ учтено",IF(AND(C2139="Корректировка остатка",TRIM(G2139)=""),"Учтено: добавьте пояснение","ОК")))))))))))))</f>
        <v/>
      </c>
    </row>
    <row r="2140" spans="1:9" x14ac:dyDescent="0.25">
      <c r="A2140" s="16"/>
      <c r="B2140" s="13"/>
      <c r="C2140" s="13"/>
      <c r="D2140" s="14"/>
      <c r="E2140" s="17" t="str">
        <f>IF(OR(B2140="",SUMPRODUCT(--EXACT('Номенклатура'!$A$6:$A$205,B2140))&lt;&gt;1),"",INDEX('Номенклатура'!$D$6:$D$205,SUMPRODUCT(EXACT('Номенклатура'!$A$6:$A$205,B2140)*(ROW('Номенклатура'!$A$6:$A$205)-5)))&amp;"")</f>
        <v/>
      </c>
      <c r="F2140" s="18" t="str">
        <f>IF(OR(I2140="ОК",I2140="Учтено: добавьте пояснение"),IF(C2140="Приход",D2140,IF(C2140="Корректировка остатка",D2140,-D2140)),"")</f>
        <v/>
      </c>
      <c r="G2140" s="13"/>
      <c r="H2140" s="15" t="str">
        <f>IF(OR(B2140="",SUMPRODUCT(--EXACT('Номенклатура'!$A$6:$A$205,B2140))&lt;&gt;1),"",INDEX('Номенклатура'!$B$6:$B$205,SUMPRODUCT(EXACT('Номенклатура'!$A$6:$A$205,B2140)*(ROW('Номенклатура'!$A$6:$A$205)-5)))&amp;"")</f>
        <v/>
      </c>
      <c r="I2140" s="15" t="str">
        <f>IF(COUNTA(A2140:D2140,G2140)=0,"",IF(NOT(ISNUMBER(A2140)),"Укажите дату",IF(B2140="","Укажите код",IF(NOT(AND(ISTEXT(B2140),LEN(B2140)&gt;0,LEN(B2140)&lt;=30,ISNUMBER(FIND(LEFT(B2140,1),"ABCDEFGHIJKLMNOPQRSTUVWXYZ")),SUMPRODUCT((MID(B2140,{1,2,3,4,5,6,7,8,9,10,11,12,13,14,15,16,17,18,19,20,21,22,23,24,25,26,27,28,29,30},1)&lt;&gt;"")*ISERROR(FIND(MID(B2140,{1,2,3,4,5,6,7,8,9,10,11,12,13,14,15,16,17,18,19,20,21,22,23,24,25,26,27,28,29,30},1),"ABCDEFGHIJKLMNOPQRSTUVWXYZ0123456789-_")))=0,ISERROR(VALUE(B2140)))),"Недопустимый код: только латинские буквы A-Z в верхнем регистре, цифры, - и _; начало с буквы, до 30 символов (например MILK-001)",IF(SUMPRODUCT(--EXACT('Номенклатура'!$A$6:$A$205,B2140))=0,"Код не найден в номенклатуре",IF(SUMPRODUCT(--EXACT('Номенклатура'!$A$6:$A$205,B2140))&gt;1,"Код повторяется в номенклатуре",IF(ISNA(MATCH(C2140,{"Приход","Расход","Списание","Корректировка остатка"},0)),"Выберите тип операции",IF(NOT(ISNUMBER(D2140)),"Укажите количество",IF(D2140=0,"Количество не может быть 0",IF(AND(C2140&lt;&gt;"Корректировка остатка",D2140&lt;0),"Для этого типа количество положительное",IF(NOT(ISNUMBER('Номенклатура'!$C$2)),"Укажите дату начала учёта",IF(A2140&lt;INT('Номенклатура'!$C$2),"Раньше даты начала учёта: НЕ учтено",IF(AND(C2140="Корректировка остатка",TRIM(G2140)=""),"Учтено: добавьте пояснение","ОК")))))))))))))</f>
        <v/>
      </c>
    </row>
    <row r="2141" spans="1:9" x14ac:dyDescent="0.25">
      <c r="A2141" s="16"/>
      <c r="B2141" s="13"/>
      <c r="C2141" s="13"/>
      <c r="D2141" s="14"/>
      <c r="E2141" s="17" t="str">
        <f>IF(OR(B2141="",SUMPRODUCT(--EXACT('Номенклатура'!$A$6:$A$205,B2141))&lt;&gt;1),"",INDEX('Номенклатура'!$D$6:$D$205,SUMPRODUCT(EXACT('Номенклатура'!$A$6:$A$205,B2141)*(ROW('Номенклатура'!$A$6:$A$205)-5)))&amp;"")</f>
        <v/>
      </c>
      <c r="F2141" s="18" t="str">
        <f>IF(OR(I2141="ОК",I2141="Учтено: добавьте пояснение"),IF(C2141="Приход",D2141,IF(C2141="Корректировка остатка",D2141,-D2141)),"")</f>
        <v/>
      </c>
      <c r="G2141" s="13"/>
      <c r="H2141" s="15" t="str">
        <f>IF(OR(B2141="",SUMPRODUCT(--EXACT('Номенклатура'!$A$6:$A$205,B2141))&lt;&gt;1),"",INDEX('Номенклатура'!$B$6:$B$205,SUMPRODUCT(EXACT('Номенклатура'!$A$6:$A$205,B2141)*(ROW('Номенклатура'!$A$6:$A$205)-5)))&amp;"")</f>
        <v/>
      </c>
      <c r="I2141" s="15" t="str">
        <f>IF(COUNTA(A2141:D2141,G2141)=0,"",IF(NOT(ISNUMBER(A2141)),"Укажите дату",IF(B2141="","Укажите код",IF(NOT(AND(ISTEXT(B2141),LEN(B2141)&gt;0,LEN(B2141)&lt;=30,ISNUMBER(FIND(LEFT(B2141,1),"ABCDEFGHIJKLMNOPQRSTUVWXYZ")),SUMPRODUCT((MID(B2141,{1,2,3,4,5,6,7,8,9,10,11,12,13,14,15,16,17,18,19,20,21,22,23,24,25,26,27,28,29,30},1)&lt;&gt;"")*ISERROR(FIND(MID(B2141,{1,2,3,4,5,6,7,8,9,10,11,12,13,14,15,16,17,18,19,20,21,22,23,24,25,26,27,28,29,30},1),"ABCDEFGHIJKLMNOPQRSTUVWXYZ0123456789-_")))=0,ISERROR(VALUE(B2141)))),"Недопустимый код: только латинские буквы A-Z в верхнем регистре, цифры, - и _; начало с буквы, до 30 символов (например MILK-001)",IF(SUMPRODUCT(--EXACT('Номенклатура'!$A$6:$A$205,B2141))=0,"Код не найден в номенклатуре",IF(SUMPRODUCT(--EXACT('Номенклатура'!$A$6:$A$205,B2141))&gt;1,"Код повторяется в номенклатуре",IF(ISNA(MATCH(C2141,{"Приход","Расход","Списание","Корректировка остатка"},0)),"Выберите тип операции",IF(NOT(ISNUMBER(D2141)),"Укажите количество",IF(D2141=0,"Количество не может быть 0",IF(AND(C2141&lt;&gt;"Корректировка остатка",D2141&lt;0),"Для этого типа количество положительное",IF(NOT(ISNUMBER('Номенклатура'!$C$2)),"Укажите дату начала учёта",IF(A2141&lt;INT('Номенклатура'!$C$2),"Раньше даты начала учёта: НЕ учтено",IF(AND(C2141="Корректировка остатка",TRIM(G2141)=""),"Учтено: добавьте пояснение","ОК")))))))))))))</f>
        <v/>
      </c>
    </row>
    <row r="2142" spans="1:9" x14ac:dyDescent="0.25">
      <c r="A2142" s="16"/>
      <c r="B2142" s="13"/>
      <c r="C2142" s="13"/>
      <c r="D2142" s="14"/>
      <c r="E2142" s="17" t="str">
        <f>IF(OR(B2142="",SUMPRODUCT(--EXACT('Номенклатура'!$A$6:$A$205,B2142))&lt;&gt;1),"",INDEX('Номенклатура'!$D$6:$D$205,SUMPRODUCT(EXACT('Номенклатура'!$A$6:$A$205,B2142)*(ROW('Номенклатура'!$A$6:$A$205)-5)))&amp;"")</f>
        <v/>
      </c>
      <c r="F2142" s="18" t="str">
        <f>IF(OR(I2142="ОК",I2142="Учтено: добавьте пояснение"),IF(C2142="Приход",D2142,IF(C2142="Корректировка остатка",D2142,-D2142)),"")</f>
        <v/>
      </c>
      <c r="G2142" s="13"/>
      <c r="H2142" s="15" t="str">
        <f>IF(OR(B2142="",SUMPRODUCT(--EXACT('Номенклатура'!$A$6:$A$205,B2142))&lt;&gt;1),"",INDEX('Номенклатура'!$B$6:$B$205,SUMPRODUCT(EXACT('Номенклатура'!$A$6:$A$205,B2142)*(ROW('Номенклатура'!$A$6:$A$205)-5)))&amp;"")</f>
        <v/>
      </c>
      <c r="I2142" s="15" t="str">
        <f>IF(COUNTA(A2142:D2142,G2142)=0,"",IF(NOT(ISNUMBER(A2142)),"Укажите дату",IF(B2142="","Укажите код",IF(NOT(AND(ISTEXT(B2142),LEN(B2142)&gt;0,LEN(B2142)&lt;=30,ISNUMBER(FIND(LEFT(B2142,1),"ABCDEFGHIJKLMNOPQRSTUVWXYZ")),SUMPRODUCT((MID(B2142,{1,2,3,4,5,6,7,8,9,10,11,12,13,14,15,16,17,18,19,20,21,22,23,24,25,26,27,28,29,30},1)&lt;&gt;"")*ISERROR(FIND(MID(B2142,{1,2,3,4,5,6,7,8,9,10,11,12,13,14,15,16,17,18,19,20,21,22,23,24,25,26,27,28,29,30},1),"ABCDEFGHIJKLMNOPQRSTUVWXYZ0123456789-_")))=0,ISERROR(VALUE(B2142)))),"Недопустимый код: только латинские буквы A-Z в верхнем регистре, цифры, - и _; начало с буквы, до 30 символов (например MILK-001)",IF(SUMPRODUCT(--EXACT('Номенклатура'!$A$6:$A$205,B2142))=0,"Код не найден в номенклатуре",IF(SUMPRODUCT(--EXACT('Номенклатура'!$A$6:$A$205,B2142))&gt;1,"Код повторяется в номенклатуре",IF(ISNA(MATCH(C2142,{"Приход","Расход","Списание","Корректировка остатка"},0)),"Выберите тип операции",IF(NOT(ISNUMBER(D2142)),"Укажите количество",IF(D2142=0,"Количество не может быть 0",IF(AND(C2142&lt;&gt;"Корректировка остатка",D2142&lt;0),"Для этого типа количество положительное",IF(NOT(ISNUMBER('Номенклатура'!$C$2)),"Укажите дату начала учёта",IF(A2142&lt;INT('Номенклатура'!$C$2),"Раньше даты начала учёта: НЕ учтено",IF(AND(C2142="Корректировка остатка",TRIM(G2142)=""),"Учтено: добавьте пояснение","ОК")))))))))))))</f>
        <v/>
      </c>
    </row>
    <row r="2143" spans="1:9" x14ac:dyDescent="0.25">
      <c r="A2143" s="16"/>
      <c r="B2143" s="13"/>
      <c r="C2143" s="13"/>
      <c r="D2143" s="14"/>
      <c r="E2143" s="17" t="str">
        <f>IF(OR(B2143="",SUMPRODUCT(--EXACT('Номенклатура'!$A$6:$A$205,B2143))&lt;&gt;1),"",INDEX('Номенклатура'!$D$6:$D$205,SUMPRODUCT(EXACT('Номенклатура'!$A$6:$A$205,B2143)*(ROW('Номенклатура'!$A$6:$A$205)-5)))&amp;"")</f>
        <v/>
      </c>
      <c r="F2143" s="18" t="str">
        <f>IF(OR(I2143="ОК",I2143="Учтено: добавьте пояснение"),IF(C2143="Приход",D2143,IF(C2143="Корректировка остатка",D2143,-D2143)),"")</f>
        <v/>
      </c>
      <c r="G2143" s="13"/>
      <c r="H2143" s="15" t="str">
        <f>IF(OR(B2143="",SUMPRODUCT(--EXACT('Номенклатура'!$A$6:$A$205,B2143))&lt;&gt;1),"",INDEX('Номенклатура'!$B$6:$B$205,SUMPRODUCT(EXACT('Номенклатура'!$A$6:$A$205,B2143)*(ROW('Номенклатура'!$A$6:$A$205)-5)))&amp;"")</f>
        <v/>
      </c>
      <c r="I2143" s="15" t="str">
        <f>IF(COUNTA(A2143:D2143,G2143)=0,"",IF(NOT(ISNUMBER(A2143)),"Укажите дату",IF(B2143="","Укажите код",IF(NOT(AND(ISTEXT(B2143),LEN(B2143)&gt;0,LEN(B2143)&lt;=30,ISNUMBER(FIND(LEFT(B2143,1),"ABCDEFGHIJKLMNOPQRSTUVWXYZ")),SUMPRODUCT((MID(B2143,{1,2,3,4,5,6,7,8,9,10,11,12,13,14,15,16,17,18,19,20,21,22,23,24,25,26,27,28,29,30},1)&lt;&gt;"")*ISERROR(FIND(MID(B2143,{1,2,3,4,5,6,7,8,9,10,11,12,13,14,15,16,17,18,19,20,21,22,23,24,25,26,27,28,29,30},1),"ABCDEFGHIJKLMNOPQRSTUVWXYZ0123456789-_")))=0,ISERROR(VALUE(B2143)))),"Недопустимый код: только латинские буквы A-Z в верхнем регистре, цифры, - и _; начало с буквы, до 30 символов (например MILK-001)",IF(SUMPRODUCT(--EXACT('Номенклатура'!$A$6:$A$205,B2143))=0,"Код не найден в номенклатуре",IF(SUMPRODUCT(--EXACT('Номенклатура'!$A$6:$A$205,B2143))&gt;1,"Код повторяется в номенклатуре",IF(ISNA(MATCH(C2143,{"Приход","Расход","Списание","Корректировка остатка"},0)),"Выберите тип операции",IF(NOT(ISNUMBER(D2143)),"Укажите количество",IF(D2143=0,"Количество не может быть 0",IF(AND(C2143&lt;&gt;"Корректировка остатка",D2143&lt;0),"Для этого типа количество положительное",IF(NOT(ISNUMBER('Номенклатура'!$C$2)),"Укажите дату начала учёта",IF(A2143&lt;INT('Номенклатура'!$C$2),"Раньше даты начала учёта: НЕ учтено",IF(AND(C2143="Корректировка остатка",TRIM(G2143)=""),"Учтено: добавьте пояснение","ОК")))))))))))))</f>
        <v/>
      </c>
    </row>
    <row r="2144" spans="1:9" x14ac:dyDescent="0.25">
      <c r="A2144" s="16"/>
      <c r="B2144" s="13"/>
      <c r="C2144" s="13"/>
      <c r="D2144" s="14"/>
      <c r="E2144" s="17" t="str">
        <f>IF(OR(B2144="",SUMPRODUCT(--EXACT('Номенклатура'!$A$6:$A$205,B2144))&lt;&gt;1),"",INDEX('Номенклатура'!$D$6:$D$205,SUMPRODUCT(EXACT('Номенклатура'!$A$6:$A$205,B2144)*(ROW('Номенклатура'!$A$6:$A$205)-5)))&amp;"")</f>
        <v/>
      </c>
      <c r="F2144" s="18" t="str">
        <f>IF(OR(I2144="ОК",I2144="Учтено: добавьте пояснение"),IF(C2144="Приход",D2144,IF(C2144="Корректировка остатка",D2144,-D2144)),"")</f>
        <v/>
      </c>
      <c r="G2144" s="13"/>
      <c r="H2144" s="15" t="str">
        <f>IF(OR(B2144="",SUMPRODUCT(--EXACT('Номенклатура'!$A$6:$A$205,B2144))&lt;&gt;1),"",INDEX('Номенклатура'!$B$6:$B$205,SUMPRODUCT(EXACT('Номенклатура'!$A$6:$A$205,B2144)*(ROW('Номенклатура'!$A$6:$A$205)-5)))&amp;"")</f>
        <v/>
      </c>
      <c r="I2144" s="15" t="str">
        <f>IF(COUNTA(A2144:D2144,G2144)=0,"",IF(NOT(ISNUMBER(A2144)),"Укажите дату",IF(B2144="","Укажите код",IF(NOT(AND(ISTEXT(B2144),LEN(B2144)&gt;0,LEN(B2144)&lt;=30,ISNUMBER(FIND(LEFT(B2144,1),"ABCDEFGHIJKLMNOPQRSTUVWXYZ")),SUMPRODUCT((MID(B2144,{1,2,3,4,5,6,7,8,9,10,11,12,13,14,15,16,17,18,19,20,21,22,23,24,25,26,27,28,29,30},1)&lt;&gt;"")*ISERROR(FIND(MID(B2144,{1,2,3,4,5,6,7,8,9,10,11,12,13,14,15,16,17,18,19,20,21,22,23,24,25,26,27,28,29,30},1),"ABCDEFGHIJKLMNOPQRSTUVWXYZ0123456789-_")))=0,ISERROR(VALUE(B2144)))),"Недопустимый код: только латинские буквы A-Z в верхнем регистре, цифры, - и _; начало с буквы, до 30 символов (например MILK-001)",IF(SUMPRODUCT(--EXACT('Номенклатура'!$A$6:$A$205,B2144))=0,"Код не найден в номенклатуре",IF(SUMPRODUCT(--EXACT('Номенклатура'!$A$6:$A$205,B2144))&gt;1,"Код повторяется в номенклатуре",IF(ISNA(MATCH(C2144,{"Приход","Расход","Списание","Корректировка остатка"},0)),"Выберите тип операции",IF(NOT(ISNUMBER(D2144)),"Укажите количество",IF(D2144=0,"Количество не может быть 0",IF(AND(C2144&lt;&gt;"Корректировка остатка",D2144&lt;0),"Для этого типа количество положительное",IF(NOT(ISNUMBER('Номенклатура'!$C$2)),"Укажите дату начала учёта",IF(A2144&lt;INT('Номенклатура'!$C$2),"Раньше даты начала учёта: НЕ учтено",IF(AND(C2144="Корректировка остатка",TRIM(G2144)=""),"Учтено: добавьте пояснение","ОК")))))))))))))</f>
        <v/>
      </c>
    </row>
    <row r="2145" spans="1:9" x14ac:dyDescent="0.25">
      <c r="A2145" s="16"/>
      <c r="B2145" s="13"/>
      <c r="C2145" s="13"/>
      <c r="D2145" s="14"/>
      <c r="E2145" s="17" t="str">
        <f>IF(OR(B2145="",SUMPRODUCT(--EXACT('Номенклатура'!$A$6:$A$205,B2145))&lt;&gt;1),"",INDEX('Номенклатура'!$D$6:$D$205,SUMPRODUCT(EXACT('Номенклатура'!$A$6:$A$205,B2145)*(ROW('Номенклатура'!$A$6:$A$205)-5)))&amp;"")</f>
        <v/>
      </c>
      <c r="F2145" s="18" t="str">
        <f>IF(OR(I2145="ОК",I2145="Учтено: добавьте пояснение"),IF(C2145="Приход",D2145,IF(C2145="Корректировка остатка",D2145,-D2145)),"")</f>
        <v/>
      </c>
      <c r="G2145" s="13"/>
      <c r="H2145" s="15" t="str">
        <f>IF(OR(B2145="",SUMPRODUCT(--EXACT('Номенклатура'!$A$6:$A$205,B2145))&lt;&gt;1),"",INDEX('Номенклатура'!$B$6:$B$205,SUMPRODUCT(EXACT('Номенклатура'!$A$6:$A$205,B2145)*(ROW('Номенклатура'!$A$6:$A$205)-5)))&amp;"")</f>
        <v/>
      </c>
      <c r="I2145" s="15" t="str">
        <f>IF(COUNTA(A2145:D2145,G2145)=0,"",IF(NOT(ISNUMBER(A2145)),"Укажите дату",IF(B2145="","Укажите код",IF(NOT(AND(ISTEXT(B2145),LEN(B2145)&gt;0,LEN(B2145)&lt;=30,ISNUMBER(FIND(LEFT(B2145,1),"ABCDEFGHIJKLMNOPQRSTUVWXYZ")),SUMPRODUCT((MID(B2145,{1,2,3,4,5,6,7,8,9,10,11,12,13,14,15,16,17,18,19,20,21,22,23,24,25,26,27,28,29,30},1)&lt;&gt;"")*ISERROR(FIND(MID(B2145,{1,2,3,4,5,6,7,8,9,10,11,12,13,14,15,16,17,18,19,20,21,22,23,24,25,26,27,28,29,30},1),"ABCDEFGHIJKLMNOPQRSTUVWXYZ0123456789-_")))=0,ISERROR(VALUE(B2145)))),"Недопустимый код: только латинские буквы A-Z в верхнем регистре, цифры, - и _; начало с буквы, до 30 символов (например MILK-001)",IF(SUMPRODUCT(--EXACT('Номенклатура'!$A$6:$A$205,B2145))=0,"Код не найден в номенклатуре",IF(SUMPRODUCT(--EXACT('Номенклатура'!$A$6:$A$205,B2145))&gt;1,"Код повторяется в номенклатуре",IF(ISNA(MATCH(C2145,{"Приход","Расход","Списание","Корректировка остатка"},0)),"Выберите тип операции",IF(NOT(ISNUMBER(D2145)),"Укажите количество",IF(D2145=0,"Количество не может быть 0",IF(AND(C2145&lt;&gt;"Корректировка остатка",D2145&lt;0),"Для этого типа количество положительное",IF(NOT(ISNUMBER('Номенклатура'!$C$2)),"Укажите дату начала учёта",IF(A2145&lt;INT('Номенклатура'!$C$2),"Раньше даты начала учёта: НЕ учтено",IF(AND(C2145="Корректировка остатка",TRIM(G2145)=""),"Учтено: добавьте пояснение","ОК")))))))))))))</f>
        <v/>
      </c>
    </row>
    <row r="2146" spans="1:9" x14ac:dyDescent="0.25">
      <c r="A2146" s="16"/>
      <c r="B2146" s="13"/>
      <c r="C2146" s="13"/>
      <c r="D2146" s="14"/>
      <c r="E2146" s="17" t="str">
        <f>IF(OR(B2146="",SUMPRODUCT(--EXACT('Номенклатура'!$A$6:$A$205,B2146))&lt;&gt;1),"",INDEX('Номенклатура'!$D$6:$D$205,SUMPRODUCT(EXACT('Номенклатура'!$A$6:$A$205,B2146)*(ROW('Номенклатура'!$A$6:$A$205)-5)))&amp;"")</f>
        <v/>
      </c>
      <c r="F2146" s="18" t="str">
        <f>IF(OR(I2146="ОК",I2146="Учтено: добавьте пояснение"),IF(C2146="Приход",D2146,IF(C2146="Корректировка остатка",D2146,-D2146)),"")</f>
        <v/>
      </c>
      <c r="G2146" s="13"/>
      <c r="H2146" s="15" t="str">
        <f>IF(OR(B2146="",SUMPRODUCT(--EXACT('Номенклатура'!$A$6:$A$205,B2146))&lt;&gt;1),"",INDEX('Номенклатура'!$B$6:$B$205,SUMPRODUCT(EXACT('Номенклатура'!$A$6:$A$205,B2146)*(ROW('Номенклатура'!$A$6:$A$205)-5)))&amp;"")</f>
        <v/>
      </c>
      <c r="I2146" s="15" t="str">
        <f>IF(COUNTA(A2146:D2146,G2146)=0,"",IF(NOT(ISNUMBER(A2146)),"Укажите дату",IF(B2146="","Укажите код",IF(NOT(AND(ISTEXT(B2146),LEN(B2146)&gt;0,LEN(B2146)&lt;=30,ISNUMBER(FIND(LEFT(B2146,1),"ABCDEFGHIJKLMNOPQRSTUVWXYZ")),SUMPRODUCT((MID(B2146,{1,2,3,4,5,6,7,8,9,10,11,12,13,14,15,16,17,18,19,20,21,22,23,24,25,26,27,28,29,30},1)&lt;&gt;"")*ISERROR(FIND(MID(B2146,{1,2,3,4,5,6,7,8,9,10,11,12,13,14,15,16,17,18,19,20,21,22,23,24,25,26,27,28,29,30},1),"ABCDEFGHIJKLMNOPQRSTUVWXYZ0123456789-_")))=0,ISERROR(VALUE(B2146)))),"Недопустимый код: только латинские буквы A-Z в верхнем регистре, цифры, - и _; начало с буквы, до 30 символов (например MILK-001)",IF(SUMPRODUCT(--EXACT('Номенклатура'!$A$6:$A$205,B2146))=0,"Код не найден в номенклатуре",IF(SUMPRODUCT(--EXACT('Номенклатура'!$A$6:$A$205,B2146))&gt;1,"Код повторяется в номенклатуре",IF(ISNA(MATCH(C2146,{"Приход","Расход","Списание","Корректировка остатка"},0)),"Выберите тип операции",IF(NOT(ISNUMBER(D2146)),"Укажите количество",IF(D2146=0,"Количество не может быть 0",IF(AND(C2146&lt;&gt;"Корректировка остатка",D2146&lt;0),"Для этого типа количество положительное",IF(NOT(ISNUMBER('Номенклатура'!$C$2)),"Укажите дату начала учёта",IF(A2146&lt;INT('Номенклатура'!$C$2),"Раньше даты начала учёта: НЕ учтено",IF(AND(C2146="Корректировка остатка",TRIM(G2146)=""),"Учтено: добавьте пояснение","ОК")))))))))))))</f>
        <v/>
      </c>
    </row>
    <row r="2147" spans="1:9" x14ac:dyDescent="0.25">
      <c r="A2147" s="16"/>
      <c r="B2147" s="13"/>
      <c r="C2147" s="13"/>
      <c r="D2147" s="14"/>
      <c r="E2147" s="17" t="str">
        <f>IF(OR(B2147="",SUMPRODUCT(--EXACT('Номенклатура'!$A$6:$A$205,B2147))&lt;&gt;1),"",INDEX('Номенклатура'!$D$6:$D$205,SUMPRODUCT(EXACT('Номенклатура'!$A$6:$A$205,B2147)*(ROW('Номенклатура'!$A$6:$A$205)-5)))&amp;"")</f>
        <v/>
      </c>
      <c r="F2147" s="18" t="str">
        <f>IF(OR(I2147="ОК",I2147="Учтено: добавьте пояснение"),IF(C2147="Приход",D2147,IF(C2147="Корректировка остатка",D2147,-D2147)),"")</f>
        <v/>
      </c>
      <c r="G2147" s="13"/>
      <c r="H2147" s="15" t="str">
        <f>IF(OR(B2147="",SUMPRODUCT(--EXACT('Номенклатура'!$A$6:$A$205,B2147))&lt;&gt;1),"",INDEX('Номенклатура'!$B$6:$B$205,SUMPRODUCT(EXACT('Номенклатура'!$A$6:$A$205,B2147)*(ROW('Номенклатура'!$A$6:$A$205)-5)))&amp;"")</f>
        <v/>
      </c>
      <c r="I2147" s="15" t="str">
        <f>IF(COUNTA(A2147:D2147,G2147)=0,"",IF(NOT(ISNUMBER(A2147)),"Укажите дату",IF(B2147="","Укажите код",IF(NOT(AND(ISTEXT(B2147),LEN(B2147)&gt;0,LEN(B2147)&lt;=30,ISNUMBER(FIND(LEFT(B2147,1),"ABCDEFGHIJKLMNOPQRSTUVWXYZ")),SUMPRODUCT((MID(B2147,{1,2,3,4,5,6,7,8,9,10,11,12,13,14,15,16,17,18,19,20,21,22,23,24,25,26,27,28,29,30},1)&lt;&gt;"")*ISERROR(FIND(MID(B2147,{1,2,3,4,5,6,7,8,9,10,11,12,13,14,15,16,17,18,19,20,21,22,23,24,25,26,27,28,29,30},1),"ABCDEFGHIJKLMNOPQRSTUVWXYZ0123456789-_")))=0,ISERROR(VALUE(B2147)))),"Недопустимый код: только латинские буквы A-Z в верхнем регистре, цифры, - и _; начало с буквы, до 30 символов (например MILK-001)",IF(SUMPRODUCT(--EXACT('Номенклатура'!$A$6:$A$205,B2147))=0,"Код не найден в номенклатуре",IF(SUMPRODUCT(--EXACT('Номенклатура'!$A$6:$A$205,B2147))&gt;1,"Код повторяется в номенклатуре",IF(ISNA(MATCH(C2147,{"Приход","Расход","Списание","Корректировка остатка"},0)),"Выберите тип операции",IF(NOT(ISNUMBER(D2147)),"Укажите количество",IF(D2147=0,"Количество не может быть 0",IF(AND(C2147&lt;&gt;"Корректировка остатка",D2147&lt;0),"Для этого типа количество положительное",IF(NOT(ISNUMBER('Номенклатура'!$C$2)),"Укажите дату начала учёта",IF(A2147&lt;INT('Номенклатура'!$C$2),"Раньше даты начала учёта: НЕ учтено",IF(AND(C2147="Корректировка остатка",TRIM(G2147)=""),"Учтено: добавьте пояснение","ОК")))))))))))))</f>
        <v/>
      </c>
    </row>
    <row r="2148" spans="1:9" x14ac:dyDescent="0.25">
      <c r="A2148" s="16"/>
      <c r="B2148" s="13"/>
      <c r="C2148" s="13"/>
      <c r="D2148" s="14"/>
      <c r="E2148" s="17" t="str">
        <f>IF(OR(B2148="",SUMPRODUCT(--EXACT('Номенклатура'!$A$6:$A$205,B2148))&lt;&gt;1),"",INDEX('Номенклатура'!$D$6:$D$205,SUMPRODUCT(EXACT('Номенклатура'!$A$6:$A$205,B2148)*(ROW('Номенклатура'!$A$6:$A$205)-5)))&amp;"")</f>
        <v/>
      </c>
      <c r="F2148" s="18" t="str">
        <f>IF(OR(I2148="ОК",I2148="Учтено: добавьте пояснение"),IF(C2148="Приход",D2148,IF(C2148="Корректировка остатка",D2148,-D2148)),"")</f>
        <v/>
      </c>
      <c r="G2148" s="13"/>
      <c r="H2148" s="15" t="str">
        <f>IF(OR(B2148="",SUMPRODUCT(--EXACT('Номенклатура'!$A$6:$A$205,B2148))&lt;&gt;1),"",INDEX('Номенклатура'!$B$6:$B$205,SUMPRODUCT(EXACT('Номенклатура'!$A$6:$A$205,B2148)*(ROW('Номенклатура'!$A$6:$A$205)-5)))&amp;"")</f>
        <v/>
      </c>
      <c r="I2148" s="15" t="str">
        <f>IF(COUNTA(A2148:D2148,G2148)=0,"",IF(NOT(ISNUMBER(A2148)),"Укажите дату",IF(B2148="","Укажите код",IF(NOT(AND(ISTEXT(B2148),LEN(B2148)&gt;0,LEN(B2148)&lt;=30,ISNUMBER(FIND(LEFT(B2148,1),"ABCDEFGHIJKLMNOPQRSTUVWXYZ")),SUMPRODUCT((MID(B2148,{1,2,3,4,5,6,7,8,9,10,11,12,13,14,15,16,17,18,19,20,21,22,23,24,25,26,27,28,29,30},1)&lt;&gt;"")*ISERROR(FIND(MID(B2148,{1,2,3,4,5,6,7,8,9,10,11,12,13,14,15,16,17,18,19,20,21,22,23,24,25,26,27,28,29,30},1),"ABCDEFGHIJKLMNOPQRSTUVWXYZ0123456789-_")))=0,ISERROR(VALUE(B2148)))),"Недопустимый код: только латинские буквы A-Z в верхнем регистре, цифры, - и _; начало с буквы, до 30 символов (например MILK-001)",IF(SUMPRODUCT(--EXACT('Номенклатура'!$A$6:$A$205,B2148))=0,"Код не найден в номенклатуре",IF(SUMPRODUCT(--EXACT('Номенклатура'!$A$6:$A$205,B2148))&gt;1,"Код повторяется в номенклатуре",IF(ISNA(MATCH(C2148,{"Приход","Расход","Списание","Корректировка остатка"},0)),"Выберите тип операции",IF(NOT(ISNUMBER(D2148)),"Укажите количество",IF(D2148=0,"Количество не может быть 0",IF(AND(C2148&lt;&gt;"Корректировка остатка",D2148&lt;0),"Для этого типа количество положительное",IF(NOT(ISNUMBER('Номенклатура'!$C$2)),"Укажите дату начала учёта",IF(A2148&lt;INT('Номенклатура'!$C$2),"Раньше даты начала учёта: НЕ учтено",IF(AND(C2148="Корректировка остатка",TRIM(G2148)=""),"Учтено: добавьте пояснение","ОК")))))))))))))</f>
        <v/>
      </c>
    </row>
    <row r="2149" spans="1:9" x14ac:dyDescent="0.25">
      <c r="A2149" s="16"/>
      <c r="B2149" s="13"/>
      <c r="C2149" s="13"/>
      <c r="D2149" s="14"/>
      <c r="E2149" s="17" t="str">
        <f>IF(OR(B2149="",SUMPRODUCT(--EXACT('Номенклатура'!$A$6:$A$205,B2149))&lt;&gt;1),"",INDEX('Номенклатура'!$D$6:$D$205,SUMPRODUCT(EXACT('Номенклатура'!$A$6:$A$205,B2149)*(ROW('Номенклатура'!$A$6:$A$205)-5)))&amp;"")</f>
        <v/>
      </c>
      <c r="F2149" s="18" t="str">
        <f>IF(OR(I2149="ОК",I2149="Учтено: добавьте пояснение"),IF(C2149="Приход",D2149,IF(C2149="Корректировка остатка",D2149,-D2149)),"")</f>
        <v/>
      </c>
      <c r="G2149" s="13"/>
      <c r="H2149" s="15" t="str">
        <f>IF(OR(B2149="",SUMPRODUCT(--EXACT('Номенклатура'!$A$6:$A$205,B2149))&lt;&gt;1),"",INDEX('Номенклатура'!$B$6:$B$205,SUMPRODUCT(EXACT('Номенклатура'!$A$6:$A$205,B2149)*(ROW('Номенклатура'!$A$6:$A$205)-5)))&amp;"")</f>
        <v/>
      </c>
      <c r="I2149" s="15" t="str">
        <f>IF(COUNTA(A2149:D2149,G2149)=0,"",IF(NOT(ISNUMBER(A2149)),"Укажите дату",IF(B2149="","Укажите код",IF(NOT(AND(ISTEXT(B2149),LEN(B2149)&gt;0,LEN(B2149)&lt;=30,ISNUMBER(FIND(LEFT(B2149,1),"ABCDEFGHIJKLMNOPQRSTUVWXYZ")),SUMPRODUCT((MID(B2149,{1,2,3,4,5,6,7,8,9,10,11,12,13,14,15,16,17,18,19,20,21,22,23,24,25,26,27,28,29,30},1)&lt;&gt;"")*ISERROR(FIND(MID(B2149,{1,2,3,4,5,6,7,8,9,10,11,12,13,14,15,16,17,18,19,20,21,22,23,24,25,26,27,28,29,30},1),"ABCDEFGHIJKLMNOPQRSTUVWXYZ0123456789-_")))=0,ISERROR(VALUE(B2149)))),"Недопустимый код: только латинские буквы A-Z в верхнем регистре, цифры, - и _; начало с буквы, до 30 символов (например MILK-001)",IF(SUMPRODUCT(--EXACT('Номенклатура'!$A$6:$A$205,B2149))=0,"Код не найден в номенклатуре",IF(SUMPRODUCT(--EXACT('Номенклатура'!$A$6:$A$205,B2149))&gt;1,"Код повторяется в номенклатуре",IF(ISNA(MATCH(C2149,{"Приход","Расход","Списание","Корректировка остатка"},0)),"Выберите тип операции",IF(NOT(ISNUMBER(D2149)),"Укажите количество",IF(D2149=0,"Количество не может быть 0",IF(AND(C2149&lt;&gt;"Корректировка остатка",D2149&lt;0),"Для этого типа количество положительное",IF(NOT(ISNUMBER('Номенклатура'!$C$2)),"Укажите дату начала учёта",IF(A2149&lt;INT('Номенклатура'!$C$2),"Раньше даты начала учёта: НЕ учтено",IF(AND(C2149="Корректировка остатка",TRIM(G2149)=""),"Учтено: добавьте пояснение","ОК")))))))))))))</f>
        <v/>
      </c>
    </row>
    <row r="2150" spans="1:9" x14ac:dyDescent="0.25">
      <c r="A2150" s="16"/>
      <c r="B2150" s="13"/>
      <c r="C2150" s="13"/>
      <c r="D2150" s="14"/>
      <c r="E2150" s="17" t="str">
        <f>IF(OR(B2150="",SUMPRODUCT(--EXACT('Номенклатура'!$A$6:$A$205,B2150))&lt;&gt;1),"",INDEX('Номенклатура'!$D$6:$D$205,SUMPRODUCT(EXACT('Номенклатура'!$A$6:$A$205,B2150)*(ROW('Номенклатура'!$A$6:$A$205)-5)))&amp;"")</f>
        <v/>
      </c>
      <c r="F2150" s="18" t="str">
        <f>IF(OR(I2150="ОК",I2150="Учтено: добавьте пояснение"),IF(C2150="Приход",D2150,IF(C2150="Корректировка остатка",D2150,-D2150)),"")</f>
        <v/>
      </c>
      <c r="G2150" s="13"/>
      <c r="H2150" s="15" t="str">
        <f>IF(OR(B2150="",SUMPRODUCT(--EXACT('Номенклатура'!$A$6:$A$205,B2150))&lt;&gt;1),"",INDEX('Номенклатура'!$B$6:$B$205,SUMPRODUCT(EXACT('Номенклатура'!$A$6:$A$205,B2150)*(ROW('Номенклатура'!$A$6:$A$205)-5)))&amp;"")</f>
        <v/>
      </c>
      <c r="I2150" s="15" t="str">
        <f>IF(COUNTA(A2150:D2150,G2150)=0,"",IF(NOT(ISNUMBER(A2150)),"Укажите дату",IF(B2150="","Укажите код",IF(NOT(AND(ISTEXT(B2150),LEN(B2150)&gt;0,LEN(B2150)&lt;=30,ISNUMBER(FIND(LEFT(B2150,1),"ABCDEFGHIJKLMNOPQRSTUVWXYZ")),SUMPRODUCT((MID(B2150,{1,2,3,4,5,6,7,8,9,10,11,12,13,14,15,16,17,18,19,20,21,22,23,24,25,26,27,28,29,30},1)&lt;&gt;"")*ISERROR(FIND(MID(B2150,{1,2,3,4,5,6,7,8,9,10,11,12,13,14,15,16,17,18,19,20,21,22,23,24,25,26,27,28,29,30},1),"ABCDEFGHIJKLMNOPQRSTUVWXYZ0123456789-_")))=0,ISERROR(VALUE(B2150)))),"Недопустимый код: только латинские буквы A-Z в верхнем регистре, цифры, - и _; начало с буквы, до 30 символов (например MILK-001)",IF(SUMPRODUCT(--EXACT('Номенклатура'!$A$6:$A$205,B2150))=0,"Код не найден в номенклатуре",IF(SUMPRODUCT(--EXACT('Номенклатура'!$A$6:$A$205,B2150))&gt;1,"Код повторяется в номенклатуре",IF(ISNA(MATCH(C2150,{"Приход","Расход","Списание","Корректировка остатка"},0)),"Выберите тип операции",IF(NOT(ISNUMBER(D2150)),"Укажите количество",IF(D2150=0,"Количество не может быть 0",IF(AND(C2150&lt;&gt;"Корректировка остатка",D2150&lt;0),"Для этого типа количество положительное",IF(NOT(ISNUMBER('Номенклатура'!$C$2)),"Укажите дату начала учёта",IF(A2150&lt;INT('Номенклатура'!$C$2),"Раньше даты начала учёта: НЕ учтено",IF(AND(C2150="Корректировка остатка",TRIM(G2150)=""),"Учтено: добавьте пояснение","ОК")))))))))))))</f>
        <v/>
      </c>
    </row>
    <row r="2151" spans="1:9" x14ac:dyDescent="0.25">
      <c r="A2151" s="16"/>
      <c r="B2151" s="13"/>
      <c r="C2151" s="13"/>
      <c r="D2151" s="14"/>
      <c r="E2151" s="17" t="str">
        <f>IF(OR(B2151="",SUMPRODUCT(--EXACT('Номенклатура'!$A$6:$A$205,B2151))&lt;&gt;1),"",INDEX('Номенклатура'!$D$6:$D$205,SUMPRODUCT(EXACT('Номенклатура'!$A$6:$A$205,B2151)*(ROW('Номенклатура'!$A$6:$A$205)-5)))&amp;"")</f>
        <v/>
      </c>
      <c r="F2151" s="18" t="str">
        <f>IF(OR(I2151="ОК",I2151="Учтено: добавьте пояснение"),IF(C2151="Приход",D2151,IF(C2151="Корректировка остатка",D2151,-D2151)),"")</f>
        <v/>
      </c>
      <c r="G2151" s="13"/>
      <c r="H2151" s="15" t="str">
        <f>IF(OR(B2151="",SUMPRODUCT(--EXACT('Номенклатура'!$A$6:$A$205,B2151))&lt;&gt;1),"",INDEX('Номенклатура'!$B$6:$B$205,SUMPRODUCT(EXACT('Номенклатура'!$A$6:$A$205,B2151)*(ROW('Номенклатура'!$A$6:$A$205)-5)))&amp;"")</f>
        <v/>
      </c>
      <c r="I2151" s="15" t="str">
        <f>IF(COUNTA(A2151:D2151,G2151)=0,"",IF(NOT(ISNUMBER(A2151)),"Укажите дату",IF(B2151="","Укажите код",IF(NOT(AND(ISTEXT(B2151),LEN(B2151)&gt;0,LEN(B2151)&lt;=30,ISNUMBER(FIND(LEFT(B2151,1),"ABCDEFGHIJKLMNOPQRSTUVWXYZ")),SUMPRODUCT((MID(B2151,{1,2,3,4,5,6,7,8,9,10,11,12,13,14,15,16,17,18,19,20,21,22,23,24,25,26,27,28,29,30},1)&lt;&gt;"")*ISERROR(FIND(MID(B2151,{1,2,3,4,5,6,7,8,9,10,11,12,13,14,15,16,17,18,19,20,21,22,23,24,25,26,27,28,29,30},1),"ABCDEFGHIJKLMNOPQRSTUVWXYZ0123456789-_")))=0,ISERROR(VALUE(B2151)))),"Недопустимый код: только латинские буквы A-Z в верхнем регистре, цифры, - и _; начало с буквы, до 30 символов (например MILK-001)",IF(SUMPRODUCT(--EXACT('Номенклатура'!$A$6:$A$205,B2151))=0,"Код не найден в номенклатуре",IF(SUMPRODUCT(--EXACT('Номенклатура'!$A$6:$A$205,B2151))&gt;1,"Код повторяется в номенклатуре",IF(ISNA(MATCH(C2151,{"Приход","Расход","Списание","Корректировка остатка"},0)),"Выберите тип операции",IF(NOT(ISNUMBER(D2151)),"Укажите количество",IF(D2151=0,"Количество не может быть 0",IF(AND(C2151&lt;&gt;"Корректировка остатка",D2151&lt;0),"Для этого типа количество положительное",IF(NOT(ISNUMBER('Номенклатура'!$C$2)),"Укажите дату начала учёта",IF(A2151&lt;INT('Номенклатура'!$C$2),"Раньше даты начала учёта: НЕ учтено",IF(AND(C2151="Корректировка остатка",TRIM(G2151)=""),"Учтено: добавьте пояснение","ОК")))))))))))))</f>
        <v/>
      </c>
    </row>
    <row r="2152" spans="1:9" x14ac:dyDescent="0.25">
      <c r="A2152" s="16"/>
      <c r="B2152" s="13"/>
      <c r="C2152" s="13"/>
      <c r="D2152" s="14"/>
      <c r="E2152" s="17" t="str">
        <f>IF(OR(B2152="",SUMPRODUCT(--EXACT('Номенклатура'!$A$6:$A$205,B2152))&lt;&gt;1),"",INDEX('Номенклатура'!$D$6:$D$205,SUMPRODUCT(EXACT('Номенклатура'!$A$6:$A$205,B2152)*(ROW('Номенклатура'!$A$6:$A$205)-5)))&amp;"")</f>
        <v/>
      </c>
      <c r="F2152" s="18" t="str">
        <f>IF(OR(I2152="ОК",I2152="Учтено: добавьте пояснение"),IF(C2152="Приход",D2152,IF(C2152="Корректировка остатка",D2152,-D2152)),"")</f>
        <v/>
      </c>
      <c r="G2152" s="13"/>
      <c r="H2152" s="15" t="str">
        <f>IF(OR(B2152="",SUMPRODUCT(--EXACT('Номенклатура'!$A$6:$A$205,B2152))&lt;&gt;1),"",INDEX('Номенклатура'!$B$6:$B$205,SUMPRODUCT(EXACT('Номенклатура'!$A$6:$A$205,B2152)*(ROW('Номенклатура'!$A$6:$A$205)-5)))&amp;"")</f>
        <v/>
      </c>
      <c r="I2152" s="15" t="str">
        <f>IF(COUNTA(A2152:D2152,G2152)=0,"",IF(NOT(ISNUMBER(A2152)),"Укажите дату",IF(B2152="","Укажите код",IF(NOT(AND(ISTEXT(B2152),LEN(B2152)&gt;0,LEN(B2152)&lt;=30,ISNUMBER(FIND(LEFT(B2152,1),"ABCDEFGHIJKLMNOPQRSTUVWXYZ")),SUMPRODUCT((MID(B2152,{1,2,3,4,5,6,7,8,9,10,11,12,13,14,15,16,17,18,19,20,21,22,23,24,25,26,27,28,29,30},1)&lt;&gt;"")*ISERROR(FIND(MID(B2152,{1,2,3,4,5,6,7,8,9,10,11,12,13,14,15,16,17,18,19,20,21,22,23,24,25,26,27,28,29,30},1),"ABCDEFGHIJKLMNOPQRSTUVWXYZ0123456789-_")))=0,ISERROR(VALUE(B2152)))),"Недопустимый код: только латинские буквы A-Z в верхнем регистре, цифры, - и _; начало с буквы, до 30 символов (например MILK-001)",IF(SUMPRODUCT(--EXACT('Номенклатура'!$A$6:$A$205,B2152))=0,"Код не найден в номенклатуре",IF(SUMPRODUCT(--EXACT('Номенклатура'!$A$6:$A$205,B2152))&gt;1,"Код повторяется в номенклатуре",IF(ISNA(MATCH(C2152,{"Приход","Расход","Списание","Корректировка остатка"},0)),"Выберите тип операции",IF(NOT(ISNUMBER(D2152)),"Укажите количество",IF(D2152=0,"Количество не может быть 0",IF(AND(C2152&lt;&gt;"Корректировка остатка",D2152&lt;0),"Для этого типа количество положительное",IF(NOT(ISNUMBER('Номенклатура'!$C$2)),"Укажите дату начала учёта",IF(A2152&lt;INT('Номенклатура'!$C$2),"Раньше даты начала учёта: НЕ учтено",IF(AND(C2152="Корректировка остатка",TRIM(G2152)=""),"Учтено: добавьте пояснение","ОК")))))))))))))</f>
        <v/>
      </c>
    </row>
    <row r="2153" spans="1:9" x14ac:dyDescent="0.25">
      <c r="A2153" s="16"/>
      <c r="B2153" s="13"/>
      <c r="C2153" s="13"/>
      <c r="D2153" s="14"/>
      <c r="E2153" s="17" t="str">
        <f>IF(OR(B2153="",SUMPRODUCT(--EXACT('Номенклатура'!$A$6:$A$205,B2153))&lt;&gt;1),"",INDEX('Номенклатура'!$D$6:$D$205,SUMPRODUCT(EXACT('Номенклатура'!$A$6:$A$205,B2153)*(ROW('Номенклатура'!$A$6:$A$205)-5)))&amp;"")</f>
        <v/>
      </c>
      <c r="F2153" s="18" t="str">
        <f>IF(OR(I2153="ОК",I2153="Учтено: добавьте пояснение"),IF(C2153="Приход",D2153,IF(C2153="Корректировка остатка",D2153,-D2153)),"")</f>
        <v/>
      </c>
      <c r="G2153" s="13"/>
      <c r="H2153" s="15" t="str">
        <f>IF(OR(B2153="",SUMPRODUCT(--EXACT('Номенклатура'!$A$6:$A$205,B2153))&lt;&gt;1),"",INDEX('Номенклатура'!$B$6:$B$205,SUMPRODUCT(EXACT('Номенклатура'!$A$6:$A$205,B2153)*(ROW('Номенклатура'!$A$6:$A$205)-5)))&amp;"")</f>
        <v/>
      </c>
      <c r="I2153" s="15" t="str">
        <f>IF(COUNTA(A2153:D2153,G2153)=0,"",IF(NOT(ISNUMBER(A2153)),"Укажите дату",IF(B2153="","Укажите код",IF(NOT(AND(ISTEXT(B2153),LEN(B2153)&gt;0,LEN(B2153)&lt;=30,ISNUMBER(FIND(LEFT(B2153,1),"ABCDEFGHIJKLMNOPQRSTUVWXYZ")),SUMPRODUCT((MID(B2153,{1,2,3,4,5,6,7,8,9,10,11,12,13,14,15,16,17,18,19,20,21,22,23,24,25,26,27,28,29,30},1)&lt;&gt;"")*ISERROR(FIND(MID(B2153,{1,2,3,4,5,6,7,8,9,10,11,12,13,14,15,16,17,18,19,20,21,22,23,24,25,26,27,28,29,30},1),"ABCDEFGHIJKLMNOPQRSTUVWXYZ0123456789-_")))=0,ISERROR(VALUE(B2153)))),"Недопустимый код: только латинские буквы A-Z в верхнем регистре, цифры, - и _; начало с буквы, до 30 символов (например MILK-001)",IF(SUMPRODUCT(--EXACT('Номенклатура'!$A$6:$A$205,B2153))=0,"Код не найден в номенклатуре",IF(SUMPRODUCT(--EXACT('Номенклатура'!$A$6:$A$205,B2153))&gt;1,"Код повторяется в номенклатуре",IF(ISNA(MATCH(C2153,{"Приход","Расход","Списание","Корректировка остатка"},0)),"Выберите тип операции",IF(NOT(ISNUMBER(D2153)),"Укажите количество",IF(D2153=0,"Количество не может быть 0",IF(AND(C2153&lt;&gt;"Корректировка остатка",D2153&lt;0),"Для этого типа количество положительное",IF(NOT(ISNUMBER('Номенклатура'!$C$2)),"Укажите дату начала учёта",IF(A2153&lt;INT('Номенклатура'!$C$2),"Раньше даты начала учёта: НЕ учтено",IF(AND(C2153="Корректировка остатка",TRIM(G2153)=""),"Учтено: добавьте пояснение","ОК")))))))))))))</f>
        <v/>
      </c>
    </row>
    <row r="2154" spans="1:9" x14ac:dyDescent="0.25">
      <c r="A2154" s="16"/>
      <c r="B2154" s="13"/>
      <c r="C2154" s="13"/>
      <c r="D2154" s="14"/>
      <c r="E2154" s="17" t="str">
        <f>IF(OR(B2154="",SUMPRODUCT(--EXACT('Номенклатура'!$A$6:$A$205,B2154))&lt;&gt;1),"",INDEX('Номенклатура'!$D$6:$D$205,SUMPRODUCT(EXACT('Номенклатура'!$A$6:$A$205,B2154)*(ROW('Номенклатура'!$A$6:$A$205)-5)))&amp;"")</f>
        <v/>
      </c>
      <c r="F2154" s="18" t="str">
        <f>IF(OR(I2154="ОК",I2154="Учтено: добавьте пояснение"),IF(C2154="Приход",D2154,IF(C2154="Корректировка остатка",D2154,-D2154)),"")</f>
        <v/>
      </c>
      <c r="G2154" s="13"/>
      <c r="H2154" s="15" t="str">
        <f>IF(OR(B2154="",SUMPRODUCT(--EXACT('Номенклатура'!$A$6:$A$205,B2154))&lt;&gt;1),"",INDEX('Номенклатура'!$B$6:$B$205,SUMPRODUCT(EXACT('Номенклатура'!$A$6:$A$205,B2154)*(ROW('Номенклатура'!$A$6:$A$205)-5)))&amp;"")</f>
        <v/>
      </c>
      <c r="I2154" s="15" t="str">
        <f>IF(COUNTA(A2154:D2154,G2154)=0,"",IF(NOT(ISNUMBER(A2154)),"Укажите дату",IF(B2154="","Укажите код",IF(NOT(AND(ISTEXT(B2154),LEN(B2154)&gt;0,LEN(B2154)&lt;=30,ISNUMBER(FIND(LEFT(B2154,1),"ABCDEFGHIJKLMNOPQRSTUVWXYZ")),SUMPRODUCT((MID(B2154,{1,2,3,4,5,6,7,8,9,10,11,12,13,14,15,16,17,18,19,20,21,22,23,24,25,26,27,28,29,30},1)&lt;&gt;"")*ISERROR(FIND(MID(B2154,{1,2,3,4,5,6,7,8,9,10,11,12,13,14,15,16,17,18,19,20,21,22,23,24,25,26,27,28,29,30},1),"ABCDEFGHIJKLMNOPQRSTUVWXYZ0123456789-_")))=0,ISERROR(VALUE(B2154)))),"Недопустимый код: только латинские буквы A-Z в верхнем регистре, цифры, - и _; начало с буквы, до 30 символов (например MILK-001)",IF(SUMPRODUCT(--EXACT('Номенклатура'!$A$6:$A$205,B2154))=0,"Код не найден в номенклатуре",IF(SUMPRODUCT(--EXACT('Номенклатура'!$A$6:$A$205,B2154))&gt;1,"Код повторяется в номенклатуре",IF(ISNA(MATCH(C2154,{"Приход","Расход","Списание","Корректировка остатка"},0)),"Выберите тип операции",IF(NOT(ISNUMBER(D2154)),"Укажите количество",IF(D2154=0,"Количество не может быть 0",IF(AND(C2154&lt;&gt;"Корректировка остатка",D2154&lt;0),"Для этого типа количество положительное",IF(NOT(ISNUMBER('Номенклатура'!$C$2)),"Укажите дату начала учёта",IF(A2154&lt;INT('Номенклатура'!$C$2),"Раньше даты начала учёта: НЕ учтено",IF(AND(C2154="Корректировка остатка",TRIM(G2154)=""),"Учтено: добавьте пояснение","ОК")))))))))))))</f>
        <v/>
      </c>
    </row>
    <row r="2155" spans="1:9" x14ac:dyDescent="0.25">
      <c r="A2155" s="16"/>
      <c r="B2155" s="13"/>
      <c r="C2155" s="13"/>
      <c r="D2155" s="14"/>
      <c r="E2155" s="17" t="str">
        <f>IF(OR(B2155="",SUMPRODUCT(--EXACT('Номенклатура'!$A$6:$A$205,B2155))&lt;&gt;1),"",INDEX('Номенклатура'!$D$6:$D$205,SUMPRODUCT(EXACT('Номенклатура'!$A$6:$A$205,B2155)*(ROW('Номенклатура'!$A$6:$A$205)-5)))&amp;"")</f>
        <v/>
      </c>
      <c r="F2155" s="18" t="str">
        <f>IF(OR(I2155="ОК",I2155="Учтено: добавьте пояснение"),IF(C2155="Приход",D2155,IF(C2155="Корректировка остатка",D2155,-D2155)),"")</f>
        <v/>
      </c>
      <c r="G2155" s="13"/>
      <c r="H2155" s="15" t="str">
        <f>IF(OR(B2155="",SUMPRODUCT(--EXACT('Номенклатура'!$A$6:$A$205,B2155))&lt;&gt;1),"",INDEX('Номенклатура'!$B$6:$B$205,SUMPRODUCT(EXACT('Номенклатура'!$A$6:$A$205,B2155)*(ROW('Номенклатура'!$A$6:$A$205)-5)))&amp;"")</f>
        <v/>
      </c>
      <c r="I2155" s="15" t="str">
        <f>IF(COUNTA(A2155:D2155,G2155)=0,"",IF(NOT(ISNUMBER(A2155)),"Укажите дату",IF(B2155="","Укажите код",IF(NOT(AND(ISTEXT(B2155),LEN(B2155)&gt;0,LEN(B2155)&lt;=30,ISNUMBER(FIND(LEFT(B2155,1),"ABCDEFGHIJKLMNOPQRSTUVWXYZ")),SUMPRODUCT((MID(B2155,{1,2,3,4,5,6,7,8,9,10,11,12,13,14,15,16,17,18,19,20,21,22,23,24,25,26,27,28,29,30},1)&lt;&gt;"")*ISERROR(FIND(MID(B2155,{1,2,3,4,5,6,7,8,9,10,11,12,13,14,15,16,17,18,19,20,21,22,23,24,25,26,27,28,29,30},1),"ABCDEFGHIJKLMNOPQRSTUVWXYZ0123456789-_")))=0,ISERROR(VALUE(B2155)))),"Недопустимый код: только латинские буквы A-Z в верхнем регистре, цифры, - и _; начало с буквы, до 30 символов (например MILK-001)",IF(SUMPRODUCT(--EXACT('Номенклатура'!$A$6:$A$205,B2155))=0,"Код не найден в номенклатуре",IF(SUMPRODUCT(--EXACT('Номенклатура'!$A$6:$A$205,B2155))&gt;1,"Код повторяется в номенклатуре",IF(ISNA(MATCH(C2155,{"Приход","Расход","Списание","Корректировка остатка"},0)),"Выберите тип операции",IF(NOT(ISNUMBER(D2155)),"Укажите количество",IF(D2155=0,"Количество не может быть 0",IF(AND(C2155&lt;&gt;"Корректировка остатка",D2155&lt;0),"Для этого типа количество положительное",IF(NOT(ISNUMBER('Номенклатура'!$C$2)),"Укажите дату начала учёта",IF(A2155&lt;INT('Номенклатура'!$C$2),"Раньше даты начала учёта: НЕ учтено",IF(AND(C2155="Корректировка остатка",TRIM(G2155)=""),"Учтено: добавьте пояснение","ОК")))))))))))))</f>
        <v/>
      </c>
    </row>
    <row r="2156" spans="1:9" x14ac:dyDescent="0.25">
      <c r="A2156" s="16"/>
      <c r="B2156" s="13"/>
      <c r="C2156" s="13"/>
      <c r="D2156" s="14"/>
      <c r="E2156" s="17" t="str">
        <f>IF(OR(B2156="",SUMPRODUCT(--EXACT('Номенклатура'!$A$6:$A$205,B2156))&lt;&gt;1),"",INDEX('Номенклатура'!$D$6:$D$205,SUMPRODUCT(EXACT('Номенклатура'!$A$6:$A$205,B2156)*(ROW('Номенклатура'!$A$6:$A$205)-5)))&amp;"")</f>
        <v/>
      </c>
      <c r="F2156" s="18" t="str">
        <f>IF(OR(I2156="ОК",I2156="Учтено: добавьте пояснение"),IF(C2156="Приход",D2156,IF(C2156="Корректировка остатка",D2156,-D2156)),"")</f>
        <v/>
      </c>
      <c r="G2156" s="13"/>
      <c r="H2156" s="15" t="str">
        <f>IF(OR(B2156="",SUMPRODUCT(--EXACT('Номенклатура'!$A$6:$A$205,B2156))&lt;&gt;1),"",INDEX('Номенклатура'!$B$6:$B$205,SUMPRODUCT(EXACT('Номенклатура'!$A$6:$A$205,B2156)*(ROW('Номенклатура'!$A$6:$A$205)-5)))&amp;"")</f>
        <v/>
      </c>
      <c r="I2156" s="15" t="str">
        <f>IF(COUNTA(A2156:D2156,G2156)=0,"",IF(NOT(ISNUMBER(A2156)),"Укажите дату",IF(B2156="","Укажите код",IF(NOT(AND(ISTEXT(B2156),LEN(B2156)&gt;0,LEN(B2156)&lt;=30,ISNUMBER(FIND(LEFT(B2156,1),"ABCDEFGHIJKLMNOPQRSTUVWXYZ")),SUMPRODUCT((MID(B2156,{1,2,3,4,5,6,7,8,9,10,11,12,13,14,15,16,17,18,19,20,21,22,23,24,25,26,27,28,29,30},1)&lt;&gt;"")*ISERROR(FIND(MID(B2156,{1,2,3,4,5,6,7,8,9,10,11,12,13,14,15,16,17,18,19,20,21,22,23,24,25,26,27,28,29,30},1),"ABCDEFGHIJKLMNOPQRSTUVWXYZ0123456789-_")))=0,ISERROR(VALUE(B2156)))),"Недопустимый код: только латинские буквы A-Z в верхнем регистре, цифры, - и _; начало с буквы, до 30 символов (например MILK-001)",IF(SUMPRODUCT(--EXACT('Номенклатура'!$A$6:$A$205,B2156))=0,"Код не найден в номенклатуре",IF(SUMPRODUCT(--EXACT('Номенклатура'!$A$6:$A$205,B2156))&gt;1,"Код повторяется в номенклатуре",IF(ISNA(MATCH(C2156,{"Приход","Расход","Списание","Корректировка остатка"},0)),"Выберите тип операции",IF(NOT(ISNUMBER(D2156)),"Укажите количество",IF(D2156=0,"Количество не может быть 0",IF(AND(C2156&lt;&gt;"Корректировка остатка",D2156&lt;0),"Для этого типа количество положительное",IF(NOT(ISNUMBER('Номенклатура'!$C$2)),"Укажите дату начала учёта",IF(A2156&lt;INT('Номенклатура'!$C$2),"Раньше даты начала учёта: НЕ учтено",IF(AND(C2156="Корректировка остатка",TRIM(G2156)=""),"Учтено: добавьте пояснение","ОК")))))))))))))</f>
        <v/>
      </c>
    </row>
    <row r="2157" spans="1:9" x14ac:dyDescent="0.25">
      <c r="A2157" s="16"/>
      <c r="B2157" s="13"/>
      <c r="C2157" s="13"/>
      <c r="D2157" s="14"/>
      <c r="E2157" s="17" t="str">
        <f>IF(OR(B2157="",SUMPRODUCT(--EXACT('Номенклатура'!$A$6:$A$205,B2157))&lt;&gt;1),"",INDEX('Номенклатура'!$D$6:$D$205,SUMPRODUCT(EXACT('Номенклатура'!$A$6:$A$205,B2157)*(ROW('Номенклатура'!$A$6:$A$205)-5)))&amp;"")</f>
        <v/>
      </c>
      <c r="F2157" s="18" t="str">
        <f>IF(OR(I2157="ОК",I2157="Учтено: добавьте пояснение"),IF(C2157="Приход",D2157,IF(C2157="Корректировка остатка",D2157,-D2157)),"")</f>
        <v/>
      </c>
      <c r="G2157" s="13"/>
      <c r="H2157" s="15" t="str">
        <f>IF(OR(B2157="",SUMPRODUCT(--EXACT('Номенклатура'!$A$6:$A$205,B2157))&lt;&gt;1),"",INDEX('Номенклатура'!$B$6:$B$205,SUMPRODUCT(EXACT('Номенклатура'!$A$6:$A$205,B2157)*(ROW('Номенклатура'!$A$6:$A$205)-5)))&amp;"")</f>
        <v/>
      </c>
      <c r="I2157" s="15" t="str">
        <f>IF(COUNTA(A2157:D2157,G2157)=0,"",IF(NOT(ISNUMBER(A2157)),"Укажите дату",IF(B2157="","Укажите код",IF(NOT(AND(ISTEXT(B2157),LEN(B2157)&gt;0,LEN(B2157)&lt;=30,ISNUMBER(FIND(LEFT(B2157,1),"ABCDEFGHIJKLMNOPQRSTUVWXYZ")),SUMPRODUCT((MID(B2157,{1,2,3,4,5,6,7,8,9,10,11,12,13,14,15,16,17,18,19,20,21,22,23,24,25,26,27,28,29,30},1)&lt;&gt;"")*ISERROR(FIND(MID(B2157,{1,2,3,4,5,6,7,8,9,10,11,12,13,14,15,16,17,18,19,20,21,22,23,24,25,26,27,28,29,30},1),"ABCDEFGHIJKLMNOPQRSTUVWXYZ0123456789-_")))=0,ISERROR(VALUE(B2157)))),"Недопустимый код: только латинские буквы A-Z в верхнем регистре, цифры, - и _; начало с буквы, до 30 символов (например MILK-001)",IF(SUMPRODUCT(--EXACT('Номенклатура'!$A$6:$A$205,B2157))=0,"Код не найден в номенклатуре",IF(SUMPRODUCT(--EXACT('Номенклатура'!$A$6:$A$205,B2157))&gt;1,"Код повторяется в номенклатуре",IF(ISNA(MATCH(C2157,{"Приход","Расход","Списание","Корректировка остатка"},0)),"Выберите тип операции",IF(NOT(ISNUMBER(D2157)),"Укажите количество",IF(D2157=0,"Количество не может быть 0",IF(AND(C2157&lt;&gt;"Корректировка остатка",D2157&lt;0),"Для этого типа количество положительное",IF(NOT(ISNUMBER('Номенклатура'!$C$2)),"Укажите дату начала учёта",IF(A2157&lt;INT('Номенклатура'!$C$2),"Раньше даты начала учёта: НЕ учтено",IF(AND(C2157="Корректировка остатка",TRIM(G2157)=""),"Учтено: добавьте пояснение","ОК")))))))))))))</f>
        <v/>
      </c>
    </row>
    <row r="2158" spans="1:9" x14ac:dyDescent="0.25">
      <c r="A2158" s="16"/>
      <c r="B2158" s="13"/>
      <c r="C2158" s="13"/>
      <c r="D2158" s="14"/>
      <c r="E2158" s="17" t="str">
        <f>IF(OR(B2158="",SUMPRODUCT(--EXACT('Номенклатура'!$A$6:$A$205,B2158))&lt;&gt;1),"",INDEX('Номенклатура'!$D$6:$D$205,SUMPRODUCT(EXACT('Номенклатура'!$A$6:$A$205,B2158)*(ROW('Номенклатура'!$A$6:$A$205)-5)))&amp;"")</f>
        <v/>
      </c>
      <c r="F2158" s="18" t="str">
        <f>IF(OR(I2158="ОК",I2158="Учтено: добавьте пояснение"),IF(C2158="Приход",D2158,IF(C2158="Корректировка остатка",D2158,-D2158)),"")</f>
        <v/>
      </c>
      <c r="G2158" s="13"/>
      <c r="H2158" s="15" t="str">
        <f>IF(OR(B2158="",SUMPRODUCT(--EXACT('Номенклатура'!$A$6:$A$205,B2158))&lt;&gt;1),"",INDEX('Номенклатура'!$B$6:$B$205,SUMPRODUCT(EXACT('Номенклатура'!$A$6:$A$205,B2158)*(ROW('Номенклатура'!$A$6:$A$205)-5)))&amp;"")</f>
        <v/>
      </c>
      <c r="I2158" s="15" t="str">
        <f>IF(COUNTA(A2158:D2158,G2158)=0,"",IF(NOT(ISNUMBER(A2158)),"Укажите дату",IF(B2158="","Укажите код",IF(NOT(AND(ISTEXT(B2158),LEN(B2158)&gt;0,LEN(B2158)&lt;=30,ISNUMBER(FIND(LEFT(B2158,1),"ABCDEFGHIJKLMNOPQRSTUVWXYZ")),SUMPRODUCT((MID(B2158,{1,2,3,4,5,6,7,8,9,10,11,12,13,14,15,16,17,18,19,20,21,22,23,24,25,26,27,28,29,30},1)&lt;&gt;"")*ISERROR(FIND(MID(B2158,{1,2,3,4,5,6,7,8,9,10,11,12,13,14,15,16,17,18,19,20,21,22,23,24,25,26,27,28,29,30},1),"ABCDEFGHIJKLMNOPQRSTUVWXYZ0123456789-_")))=0,ISERROR(VALUE(B2158)))),"Недопустимый код: только латинские буквы A-Z в верхнем регистре, цифры, - и _; начало с буквы, до 30 символов (например MILK-001)",IF(SUMPRODUCT(--EXACT('Номенклатура'!$A$6:$A$205,B2158))=0,"Код не найден в номенклатуре",IF(SUMPRODUCT(--EXACT('Номенклатура'!$A$6:$A$205,B2158))&gt;1,"Код повторяется в номенклатуре",IF(ISNA(MATCH(C2158,{"Приход","Расход","Списание","Корректировка остатка"},0)),"Выберите тип операции",IF(NOT(ISNUMBER(D2158)),"Укажите количество",IF(D2158=0,"Количество не может быть 0",IF(AND(C2158&lt;&gt;"Корректировка остатка",D2158&lt;0),"Для этого типа количество положительное",IF(NOT(ISNUMBER('Номенклатура'!$C$2)),"Укажите дату начала учёта",IF(A2158&lt;INT('Номенклатура'!$C$2),"Раньше даты начала учёта: НЕ учтено",IF(AND(C2158="Корректировка остатка",TRIM(G2158)=""),"Учтено: добавьте пояснение","ОК")))))))))))))</f>
        <v/>
      </c>
    </row>
    <row r="2159" spans="1:9" x14ac:dyDescent="0.25">
      <c r="A2159" s="16"/>
      <c r="B2159" s="13"/>
      <c r="C2159" s="13"/>
      <c r="D2159" s="14"/>
      <c r="E2159" s="17" t="str">
        <f>IF(OR(B2159="",SUMPRODUCT(--EXACT('Номенклатура'!$A$6:$A$205,B2159))&lt;&gt;1),"",INDEX('Номенклатура'!$D$6:$D$205,SUMPRODUCT(EXACT('Номенклатура'!$A$6:$A$205,B2159)*(ROW('Номенклатура'!$A$6:$A$205)-5)))&amp;"")</f>
        <v/>
      </c>
      <c r="F2159" s="18" t="str">
        <f>IF(OR(I2159="ОК",I2159="Учтено: добавьте пояснение"),IF(C2159="Приход",D2159,IF(C2159="Корректировка остатка",D2159,-D2159)),"")</f>
        <v/>
      </c>
      <c r="G2159" s="13"/>
      <c r="H2159" s="15" t="str">
        <f>IF(OR(B2159="",SUMPRODUCT(--EXACT('Номенклатура'!$A$6:$A$205,B2159))&lt;&gt;1),"",INDEX('Номенклатура'!$B$6:$B$205,SUMPRODUCT(EXACT('Номенклатура'!$A$6:$A$205,B2159)*(ROW('Номенклатура'!$A$6:$A$205)-5)))&amp;"")</f>
        <v/>
      </c>
      <c r="I2159" s="15" t="str">
        <f>IF(COUNTA(A2159:D2159,G2159)=0,"",IF(NOT(ISNUMBER(A2159)),"Укажите дату",IF(B2159="","Укажите код",IF(NOT(AND(ISTEXT(B2159),LEN(B2159)&gt;0,LEN(B2159)&lt;=30,ISNUMBER(FIND(LEFT(B2159,1),"ABCDEFGHIJKLMNOPQRSTUVWXYZ")),SUMPRODUCT((MID(B2159,{1,2,3,4,5,6,7,8,9,10,11,12,13,14,15,16,17,18,19,20,21,22,23,24,25,26,27,28,29,30},1)&lt;&gt;"")*ISERROR(FIND(MID(B2159,{1,2,3,4,5,6,7,8,9,10,11,12,13,14,15,16,17,18,19,20,21,22,23,24,25,26,27,28,29,30},1),"ABCDEFGHIJKLMNOPQRSTUVWXYZ0123456789-_")))=0,ISERROR(VALUE(B2159)))),"Недопустимый код: только латинские буквы A-Z в верхнем регистре, цифры, - и _; начало с буквы, до 30 символов (например MILK-001)",IF(SUMPRODUCT(--EXACT('Номенклатура'!$A$6:$A$205,B2159))=0,"Код не найден в номенклатуре",IF(SUMPRODUCT(--EXACT('Номенклатура'!$A$6:$A$205,B2159))&gt;1,"Код повторяется в номенклатуре",IF(ISNA(MATCH(C2159,{"Приход","Расход","Списание","Корректировка остатка"},0)),"Выберите тип операции",IF(NOT(ISNUMBER(D2159)),"Укажите количество",IF(D2159=0,"Количество не может быть 0",IF(AND(C2159&lt;&gt;"Корректировка остатка",D2159&lt;0),"Для этого типа количество положительное",IF(NOT(ISNUMBER('Номенклатура'!$C$2)),"Укажите дату начала учёта",IF(A2159&lt;INT('Номенклатура'!$C$2),"Раньше даты начала учёта: НЕ учтено",IF(AND(C2159="Корректировка остатка",TRIM(G2159)=""),"Учтено: добавьте пояснение","ОК")))))))))))))</f>
        <v/>
      </c>
    </row>
    <row r="2160" spans="1:9" x14ac:dyDescent="0.25">
      <c r="A2160" s="16"/>
      <c r="B2160" s="13"/>
      <c r="C2160" s="13"/>
      <c r="D2160" s="14"/>
      <c r="E2160" s="17" t="str">
        <f>IF(OR(B2160="",SUMPRODUCT(--EXACT('Номенклатура'!$A$6:$A$205,B2160))&lt;&gt;1),"",INDEX('Номенклатура'!$D$6:$D$205,SUMPRODUCT(EXACT('Номенклатура'!$A$6:$A$205,B2160)*(ROW('Номенклатура'!$A$6:$A$205)-5)))&amp;"")</f>
        <v/>
      </c>
      <c r="F2160" s="18" t="str">
        <f>IF(OR(I2160="ОК",I2160="Учтено: добавьте пояснение"),IF(C2160="Приход",D2160,IF(C2160="Корректировка остатка",D2160,-D2160)),"")</f>
        <v/>
      </c>
      <c r="G2160" s="13"/>
      <c r="H2160" s="15" t="str">
        <f>IF(OR(B2160="",SUMPRODUCT(--EXACT('Номенклатура'!$A$6:$A$205,B2160))&lt;&gt;1),"",INDEX('Номенклатура'!$B$6:$B$205,SUMPRODUCT(EXACT('Номенклатура'!$A$6:$A$205,B2160)*(ROW('Номенклатура'!$A$6:$A$205)-5)))&amp;"")</f>
        <v/>
      </c>
      <c r="I2160" s="15" t="str">
        <f>IF(COUNTA(A2160:D2160,G2160)=0,"",IF(NOT(ISNUMBER(A2160)),"Укажите дату",IF(B2160="","Укажите код",IF(NOT(AND(ISTEXT(B2160),LEN(B2160)&gt;0,LEN(B2160)&lt;=30,ISNUMBER(FIND(LEFT(B2160,1),"ABCDEFGHIJKLMNOPQRSTUVWXYZ")),SUMPRODUCT((MID(B2160,{1,2,3,4,5,6,7,8,9,10,11,12,13,14,15,16,17,18,19,20,21,22,23,24,25,26,27,28,29,30},1)&lt;&gt;"")*ISERROR(FIND(MID(B2160,{1,2,3,4,5,6,7,8,9,10,11,12,13,14,15,16,17,18,19,20,21,22,23,24,25,26,27,28,29,30},1),"ABCDEFGHIJKLMNOPQRSTUVWXYZ0123456789-_")))=0,ISERROR(VALUE(B2160)))),"Недопустимый код: только латинские буквы A-Z в верхнем регистре, цифры, - и _; начало с буквы, до 30 символов (например MILK-001)",IF(SUMPRODUCT(--EXACT('Номенклатура'!$A$6:$A$205,B2160))=0,"Код не найден в номенклатуре",IF(SUMPRODUCT(--EXACT('Номенклатура'!$A$6:$A$205,B2160))&gt;1,"Код повторяется в номенклатуре",IF(ISNA(MATCH(C2160,{"Приход","Расход","Списание","Корректировка остатка"},0)),"Выберите тип операции",IF(NOT(ISNUMBER(D2160)),"Укажите количество",IF(D2160=0,"Количество не может быть 0",IF(AND(C2160&lt;&gt;"Корректировка остатка",D2160&lt;0),"Для этого типа количество положительное",IF(NOT(ISNUMBER('Номенклатура'!$C$2)),"Укажите дату начала учёта",IF(A2160&lt;INT('Номенклатура'!$C$2),"Раньше даты начала учёта: НЕ учтено",IF(AND(C2160="Корректировка остатка",TRIM(G2160)=""),"Учтено: добавьте пояснение","ОК")))))))))))))</f>
        <v/>
      </c>
    </row>
    <row r="2161" spans="1:9" x14ac:dyDescent="0.25">
      <c r="A2161" s="16"/>
      <c r="B2161" s="13"/>
      <c r="C2161" s="13"/>
      <c r="D2161" s="14"/>
      <c r="E2161" s="17" t="str">
        <f>IF(OR(B2161="",SUMPRODUCT(--EXACT('Номенклатура'!$A$6:$A$205,B2161))&lt;&gt;1),"",INDEX('Номенклатура'!$D$6:$D$205,SUMPRODUCT(EXACT('Номенклатура'!$A$6:$A$205,B2161)*(ROW('Номенклатура'!$A$6:$A$205)-5)))&amp;"")</f>
        <v/>
      </c>
      <c r="F2161" s="18" t="str">
        <f>IF(OR(I2161="ОК",I2161="Учтено: добавьте пояснение"),IF(C2161="Приход",D2161,IF(C2161="Корректировка остатка",D2161,-D2161)),"")</f>
        <v/>
      </c>
      <c r="G2161" s="13"/>
      <c r="H2161" s="15" t="str">
        <f>IF(OR(B2161="",SUMPRODUCT(--EXACT('Номенклатура'!$A$6:$A$205,B2161))&lt;&gt;1),"",INDEX('Номенклатура'!$B$6:$B$205,SUMPRODUCT(EXACT('Номенклатура'!$A$6:$A$205,B2161)*(ROW('Номенклатура'!$A$6:$A$205)-5)))&amp;"")</f>
        <v/>
      </c>
      <c r="I2161" s="15" t="str">
        <f>IF(COUNTA(A2161:D2161,G2161)=0,"",IF(NOT(ISNUMBER(A2161)),"Укажите дату",IF(B2161="","Укажите код",IF(NOT(AND(ISTEXT(B2161),LEN(B2161)&gt;0,LEN(B2161)&lt;=30,ISNUMBER(FIND(LEFT(B2161,1),"ABCDEFGHIJKLMNOPQRSTUVWXYZ")),SUMPRODUCT((MID(B2161,{1,2,3,4,5,6,7,8,9,10,11,12,13,14,15,16,17,18,19,20,21,22,23,24,25,26,27,28,29,30},1)&lt;&gt;"")*ISERROR(FIND(MID(B2161,{1,2,3,4,5,6,7,8,9,10,11,12,13,14,15,16,17,18,19,20,21,22,23,24,25,26,27,28,29,30},1),"ABCDEFGHIJKLMNOPQRSTUVWXYZ0123456789-_")))=0,ISERROR(VALUE(B2161)))),"Недопустимый код: только латинские буквы A-Z в верхнем регистре, цифры, - и _; начало с буквы, до 30 символов (например MILK-001)",IF(SUMPRODUCT(--EXACT('Номенклатура'!$A$6:$A$205,B2161))=0,"Код не найден в номенклатуре",IF(SUMPRODUCT(--EXACT('Номенклатура'!$A$6:$A$205,B2161))&gt;1,"Код повторяется в номенклатуре",IF(ISNA(MATCH(C2161,{"Приход","Расход","Списание","Корректировка остатка"},0)),"Выберите тип операции",IF(NOT(ISNUMBER(D2161)),"Укажите количество",IF(D2161=0,"Количество не может быть 0",IF(AND(C2161&lt;&gt;"Корректировка остатка",D2161&lt;0),"Для этого типа количество положительное",IF(NOT(ISNUMBER('Номенклатура'!$C$2)),"Укажите дату начала учёта",IF(A2161&lt;INT('Номенклатура'!$C$2),"Раньше даты начала учёта: НЕ учтено",IF(AND(C2161="Корректировка остатка",TRIM(G2161)=""),"Учтено: добавьте пояснение","ОК")))))))))))))</f>
        <v/>
      </c>
    </row>
    <row r="2162" spans="1:9" x14ac:dyDescent="0.25">
      <c r="A2162" s="16"/>
      <c r="B2162" s="13"/>
      <c r="C2162" s="13"/>
      <c r="D2162" s="14"/>
      <c r="E2162" s="17" t="str">
        <f>IF(OR(B2162="",SUMPRODUCT(--EXACT('Номенклатура'!$A$6:$A$205,B2162))&lt;&gt;1),"",INDEX('Номенклатура'!$D$6:$D$205,SUMPRODUCT(EXACT('Номенклатура'!$A$6:$A$205,B2162)*(ROW('Номенклатура'!$A$6:$A$205)-5)))&amp;"")</f>
        <v/>
      </c>
      <c r="F2162" s="18" t="str">
        <f>IF(OR(I2162="ОК",I2162="Учтено: добавьте пояснение"),IF(C2162="Приход",D2162,IF(C2162="Корректировка остатка",D2162,-D2162)),"")</f>
        <v/>
      </c>
      <c r="G2162" s="13"/>
      <c r="H2162" s="15" t="str">
        <f>IF(OR(B2162="",SUMPRODUCT(--EXACT('Номенклатура'!$A$6:$A$205,B2162))&lt;&gt;1),"",INDEX('Номенклатура'!$B$6:$B$205,SUMPRODUCT(EXACT('Номенклатура'!$A$6:$A$205,B2162)*(ROW('Номенклатура'!$A$6:$A$205)-5)))&amp;"")</f>
        <v/>
      </c>
      <c r="I2162" s="15" t="str">
        <f>IF(COUNTA(A2162:D2162,G2162)=0,"",IF(NOT(ISNUMBER(A2162)),"Укажите дату",IF(B2162="","Укажите код",IF(NOT(AND(ISTEXT(B2162),LEN(B2162)&gt;0,LEN(B2162)&lt;=30,ISNUMBER(FIND(LEFT(B2162,1),"ABCDEFGHIJKLMNOPQRSTUVWXYZ")),SUMPRODUCT((MID(B2162,{1,2,3,4,5,6,7,8,9,10,11,12,13,14,15,16,17,18,19,20,21,22,23,24,25,26,27,28,29,30},1)&lt;&gt;"")*ISERROR(FIND(MID(B2162,{1,2,3,4,5,6,7,8,9,10,11,12,13,14,15,16,17,18,19,20,21,22,23,24,25,26,27,28,29,30},1),"ABCDEFGHIJKLMNOPQRSTUVWXYZ0123456789-_")))=0,ISERROR(VALUE(B2162)))),"Недопустимый код: только латинские буквы A-Z в верхнем регистре, цифры, - и _; начало с буквы, до 30 символов (например MILK-001)",IF(SUMPRODUCT(--EXACT('Номенклатура'!$A$6:$A$205,B2162))=0,"Код не найден в номенклатуре",IF(SUMPRODUCT(--EXACT('Номенклатура'!$A$6:$A$205,B2162))&gt;1,"Код повторяется в номенклатуре",IF(ISNA(MATCH(C2162,{"Приход","Расход","Списание","Корректировка остатка"},0)),"Выберите тип операции",IF(NOT(ISNUMBER(D2162)),"Укажите количество",IF(D2162=0,"Количество не может быть 0",IF(AND(C2162&lt;&gt;"Корректировка остатка",D2162&lt;0),"Для этого типа количество положительное",IF(NOT(ISNUMBER('Номенклатура'!$C$2)),"Укажите дату начала учёта",IF(A2162&lt;INT('Номенклатура'!$C$2),"Раньше даты начала учёта: НЕ учтено",IF(AND(C2162="Корректировка остатка",TRIM(G2162)=""),"Учтено: добавьте пояснение","ОК")))))))))))))</f>
        <v/>
      </c>
    </row>
    <row r="2163" spans="1:9" x14ac:dyDescent="0.25">
      <c r="A2163" s="16"/>
      <c r="B2163" s="13"/>
      <c r="C2163" s="13"/>
      <c r="D2163" s="14"/>
      <c r="E2163" s="17" t="str">
        <f>IF(OR(B2163="",SUMPRODUCT(--EXACT('Номенклатура'!$A$6:$A$205,B2163))&lt;&gt;1),"",INDEX('Номенклатура'!$D$6:$D$205,SUMPRODUCT(EXACT('Номенклатура'!$A$6:$A$205,B2163)*(ROW('Номенклатура'!$A$6:$A$205)-5)))&amp;"")</f>
        <v/>
      </c>
      <c r="F2163" s="18" t="str">
        <f>IF(OR(I2163="ОК",I2163="Учтено: добавьте пояснение"),IF(C2163="Приход",D2163,IF(C2163="Корректировка остатка",D2163,-D2163)),"")</f>
        <v/>
      </c>
      <c r="G2163" s="13"/>
      <c r="H2163" s="15" t="str">
        <f>IF(OR(B2163="",SUMPRODUCT(--EXACT('Номенклатура'!$A$6:$A$205,B2163))&lt;&gt;1),"",INDEX('Номенклатура'!$B$6:$B$205,SUMPRODUCT(EXACT('Номенклатура'!$A$6:$A$205,B2163)*(ROW('Номенклатура'!$A$6:$A$205)-5)))&amp;"")</f>
        <v/>
      </c>
      <c r="I2163" s="15" t="str">
        <f>IF(COUNTA(A2163:D2163,G2163)=0,"",IF(NOT(ISNUMBER(A2163)),"Укажите дату",IF(B2163="","Укажите код",IF(NOT(AND(ISTEXT(B2163),LEN(B2163)&gt;0,LEN(B2163)&lt;=30,ISNUMBER(FIND(LEFT(B2163,1),"ABCDEFGHIJKLMNOPQRSTUVWXYZ")),SUMPRODUCT((MID(B2163,{1,2,3,4,5,6,7,8,9,10,11,12,13,14,15,16,17,18,19,20,21,22,23,24,25,26,27,28,29,30},1)&lt;&gt;"")*ISERROR(FIND(MID(B2163,{1,2,3,4,5,6,7,8,9,10,11,12,13,14,15,16,17,18,19,20,21,22,23,24,25,26,27,28,29,30},1),"ABCDEFGHIJKLMNOPQRSTUVWXYZ0123456789-_")))=0,ISERROR(VALUE(B2163)))),"Недопустимый код: только латинские буквы A-Z в верхнем регистре, цифры, - и _; начало с буквы, до 30 символов (например MILK-001)",IF(SUMPRODUCT(--EXACT('Номенклатура'!$A$6:$A$205,B2163))=0,"Код не найден в номенклатуре",IF(SUMPRODUCT(--EXACT('Номенклатура'!$A$6:$A$205,B2163))&gt;1,"Код повторяется в номенклатуре",IF(ISNA(MATCH(C2163,{"Приход","Расход","Списание","Корректировка остатка"},0)),"Выберите тип операции",IF(NOT(ISNUMBER(D2163)),"Укажите количество",IF(D2163=0,"Количество не может быть 0",IF(AND(C2163&lt;&gt;"Корректировка остатка",D2163&lt;0),"Для этого типа количество положительное",IF(NOT(ISNUMBER('Номенклатура'!$C$2)),"Укажите дату начала учёта",IF(A2163&lt;INT('Номенклатура'!$C$2),"Раньше даты начала учёта: НЕ учтено",IF(AND(C2163="Корректировка остатка",TRIM(G2163)=""),"Учтено: добавьте пояснение","ОК")))))))))))))</f>
        <v/>
      </c>
    </row>
    <row r="2164" spans="1:9" x14ac:dyDescent="0.25">
      <c r="A2164" s="16"/>
      <c r="B2164" s="13"/>
      <c r="C2164" s="13"/>
      <c r="D2164" s="14"/>
      <c r="E2164" s="17" t="str">
        <f>IF(OR(B2164="",SUMPRODUCT(--EXACT('Номенклатура'!$A$6:$A$205,B2164))&lt;&gt;1),"",INDEX('Номенклатура'!$D$6:$D$205,SUMPRODUCT(EXACT('Номенклатура'!$A$6:$A$205,B2164)*(ROW('Номенклатура'!$A$6:$A$205)-5)))&amp;"")</f>
        <v/>
      </c>
      <c r="F2164" s="18" t="str">
        <f>IF(OR(I2164="ОК",I2164="Учтено: добавьте пояснение"),IF(C2164="Приход",D2164,IF(C2164="Корректировка остатка",D2164,-D2164)),"")</f>
        <v/>
      </c>
      <c r="G2164" s="13"/>
      <c r="H2164" s="15" t="str">
        <f>IF(OR(B2164="",SUMPRODUCT(--EXACT('Номенклатура'!$A$6:$A$205,B2164))&lt;&gt;1),"",INDEX('Номенклатура'!$B$6:$B$205,SUMPRODUCT(EXACT('Номенклатура'!$A$6:$A$205,B2164)*(ROW('Номенклатура'!$A$6:$A$205)-5)))&amp;"")</f>
        <v/>
      </c>
      <c r="I2164" s="15" t="str">
        <f>IF(COUNTA(A2164:D2164,G2164)=0,"",IF(NOT(ISNUMBER(A2164)),"Укажите дату",IF(B2164="","Укажите код",IF(NOT(AND(ISTEXT(B2164),LEN(B2164)&gt;0,LEN(B2164)&lt;=30,ISNUMBER(FIND(LEFT(B2164,1),"ABCDEFGHIJKLMNOPQRSTUVWXYZ")),SUMPRODUCT((MID(B2164,{1,2,3,4,5,6,7,8,9,10,11,12,13,14,15,16,17,18,19,20,21,22,23,24,25,26,27,28,29,30},1)&lt;&gt;"")*ISERROR(FIND(MID(B2164,{1,2,3,4,5,6,7,8,9,10,11,12,13,14,15,16,17,18,19,20,21,22,23,24,25,26,27,28,29,30},1),"ABCDEFGHIJKLMNOPQRSTUVWXYZ0123456789-_")))=0,ISERROR(VALUE(B2164)))),"Недопустимый код: только латинские буквы A-Z в верхнем регистре, цифры, - и _; начало с буквы, до 30 символов (например MILK-001)",IF(SUMPRODUCT(--EXACT('Номенклатура'!$A$6:$A$205,B2164))=0,"Код не найден в номенклатуре",IF(SUMPRODUCT(--EXACT('Номенклатура'!$A$6:$A$205,B2164))&gt;1,"Код повторяется в номенклатуре",IF(ISNA(MATCH(C2164,{"Приход","Расход","Списание","Корректировка остатка"},0)),"Выберите тип операции",IF(NOT(ISNUMBER(D2164)),"Укажите количество",IF(D2164=0,"Количество не может быть 0",IF(AND(C2164&lt;&gt;"Корректировка остатка",D2164&lt;0),"Для этого типа количество положительное",IF(NOT(ISNUMBER('Номенклатура'!$C$2)),"Укажите дату начала учёта",IF(A2164&lt;INT('Номенклатура'!$C$2),"Раньше даты начала учёта: НЕ учтено",IF(AND(C2164="Корректировка остатка",TRIM(G2164)=""),"Учтено: добавьте пояснение","ОК")))))))))))))</f>
        <v/>
      </c>
    </row>
    <row r="2165" spans="1:9" x14ac:dyDescent="0.25">
      <c r="A2165" s="16"/>
      <c r="B2165" s="13"/>
      <c r="C2165" s="13"/>
      <c r="D2165" s="14"/>
      <c r="E2165" s="17" t="str">
        <f>IF(OR(B2165="",SUMPRODUCT(--EXACT('Номенклатура'!$A$6:$A$205,B2165))&lt;&gt;1),"",INDEX('Номенклатура'!$D$6:$D$205,SUMPRODUCT(EXACT('Номенклатура'!$A$6:$A$205,B2165)*(ROW('Номенклатура'!$A$6:$A$205)-5)))&amp;"")</f>
        <v/>
      </c>
      <c r="F2165" s="18" t="str">
        <f>IF(OR(I2165="ОК",I2165="Учтено: добавьте пояснение"),IF(C2165="Приход",D2165,IF(C2165="Корректировка остатка",D2165,-D2165)),"")</f>
        <v/>
      </c>
      <c r="G2165" s="13"/>
      <c r="H2165" s="15" t="str">
        <f>IF(OR(B2165="",SUMPRODUCT(--EXACT('Номенклатура'!$A$6:$A$205,B2165))&lt;&gt;1),"",INDEX('Номенклатура'!$B$6:$B$205,SUMPRODUCT(EXACT('Номенклатура'!$A$6:$A$205,B2165)*(ROW('Номенклатура'!$A$6:$A$205)-5)))&amp;"")</f>
        <v/>
      </c>
      <c r="I2165" s="15" t="str">
        <f>IF(COUNTA(A2165:D2165,G2165)=0,"",IF(NOT(ISNUMBER(A2165)),"Укажите дату",IF(B2165="","Укажите код",IF(NOT(AND(ISTEXT(B2165),LEN(B2165)&gt;0,LEN(B2165)&lt;=30,ISNUMBER(FIND(LEFT(B2165,1),"ABCDEFGHIJKLMNOPQRSTUVWXYZ")),SUMPRODUCT((MID(B2165,{1,2,3,4,5,6,7,8,9,10,11,12,13,14,15,16,17,18,19,20,21,22,23,24,25,26,27,28,29,30},1)&lt;&gt;"")*ISERROR(FIND(MID(B2165,{1,2,3,4,5,6,7,8,9,10,11,12,13,14,15,16,17,18,19,20,21,22,23,24,25,26,27,28,29,30},1),"ABCDEFGHIJKLMNOPQRSTUVWXYZ0123456789-_")))=0,ISERROR(VALUE(B2165)))),"Недопустимый код: только латинские буквы A-Z в верхнем регистре, цифры, - и _; начало с буквы, до 30 символов (например MILK-001)",IF(SUMPRODUCT(--EXACT('Номенклатура'!$A$6:$A$205,B2165))=0,"Код не найден в номенклатуре",IF(SUMPRODUCT(--EXACT('Номенклатура'!$A$6:$A$205,B2165))&gt;1,"Код повторяется в номенклатуре",IF(ISNA(MATCH(C2165,{"Приход","Расход","Списание","Корректировка остатка"},0)),"Выберите тип операции",IF(NOT(ISNUMBER(D2165)),"Укажите количество",IF(D2165=0,"Количество не может быть 0",IF(AND(C2165&lt;&gt;"Корректировка остатка",D2165&lt;0),"Для этого типа количество положительное",IF(NOT(ISNUMBER('Номенклатура'!$C$2)),"Укажите дату начала учёта",IF(A2165&lt;INT('Номенклатура'!$C$2),"Раньше даты начала учёта: НЕ учтено",IF(AND(C2165="Корректировка остатка",TRIM(G2165)=""),"Учтено: добавьте пояснение","ОК")))))))))))))</f>
        <v/>
      </c>
    </row>
    <row r="2166" spans="1:9" x14ac:dyDescent="0.25">
      <c r="A2166" s="16"/>
      <c r="B2166" s="13"/>
      <c r="C2166" s="13"/>
      <c r="D2166" s="14"/>
      <c r="E2166" s="17" t="str">
        <f>IF(OR(B2166="",SUMPRODUCT(--EXACT('Номенклатура'!$A$6:$A$205,B2166))&lt;&gt;1),"",INDEX('Номенклатура'!$D$6:$D$205,SUMPRODUCT(EXACT('Номенклатура'!$A$6:$A$205,B2166)*(ROW('Номенклатура'!$A$6:$A$205)-5)))&amp;"")</f>
        <v/>
      </c>
      <c r="F2166" s="18" t="str">
        <f>IF(OR(I2166="ОК",I2166="Учтено: добавьте пояснение"),IF(C2166="Приход",D2166,IF(C2166="Корректировка остатка",D2166,-D2166)),"")</f>
        <v/>
      </c>
      <c r="G2166" s="13"/>
      <c r="H2166" s="15" t="str">
        <f>IF(OR(B2166="",SUMPRODUCT(--EXACT('Номенклатура'!$A$6:$A$205,B2166))&lt;&gt;1),"",INDEX('Номенклатура'!$B$6:$B$205,SUMPRODUCT(EXACT('Номенклатура'!$A$6:$A$205,B2166)*(ROW('Номенклатура'!$A$6:$A$205)-5)))&amp;"")</f>
        <v/>
      </c>
      <c r="I2166" s="15" t="str">
        <f>IF(COUNTA(A2166:D2166,G2166)=0,"",IF(NOT(ISNUMBER(A2166)),"Укажите дату",IF(B2166="","Укажите код",IF(NOT(AND(ISTEXT(B2166),LEN(B2166)&gt;0,LEN(B2166)&lt;=30,ISNUMBER(FIND(LEFT(B2166,1),"ABCDEFGHIJKLMNOPQRSTUVWXYZ")),SUMPRODUCT((MID(B2166,{1,2,3,4,5,6,7,8,9,10,11,12,13,14,15,16,17,18,19,20,21,22,23,24,25,26,27,28,29,30},1)&lt;&gt;"")*ISERROR(FIND(MID(B2166,{1,2,3,4,5,6,7,8,9,10,11,12,13,14,15,16,17,18,19,20,21,22,23,24,25,26,27,28,29,30},1),"ABCDEFGHIJKLMNOPQRSTUVWXYZ0123456789-_")))=0,ISERROR(VALUE(B2166)))),"Недопустимый код: только латинские буквы A-Z в верхнем регистре, цифры, - и _; начало с буквы, до 30 символов (например MILK-001)",IF(SUMPRODUCT(--EXACT('Номенклатура'!$A$6:$A$205,B2166))=0,"Код не найден в номенклатуре",IF(SUMPRODUCT(--EXACT('Номенклатура'!$A$6:$A$205,B2166))&gt;1,"Код повторяется в номенклатуре",IF(ISNA(MATCH(C2166,{"Приход","Расход","Списание","Корректировка остатка"},0)),"Выберите тип операции",IF(NOT(ISNUMBER(D2166)),"Укажите количество",IF(D2166=0,"Количество не может быть 0",IF(AND(C2166&lt;&gt;"Корректировка остатка",D2166&lt;0),"Для этого типа количество положительное",IF(NOT(ISNUMBER('Номенклатура'!$C$2)),"Укажите дату начала учёта",IF(A2166&lt;INT('Номенклатура'!$C$2),"Раньше даты начала учёта: НЕ учтено",IF(AND(C2166="Корректировка остатка",TRIM(G2166)=""),"Учтено: добавьте пояснение","ОК")))))))))))))</f>
        <v/>
      </c>
    </row>
    <row r="2167" spans="1:9" x14ac:dyDescent="0.25">
      <c r="A2167" s="16"/>
      <c r="B2167" s="13"/>
      <c r="C2167" s="13"/>
      <c r="D2167" s="14"/>
      <c r="E2167" s="17" t="str">
        <f>IF(OR(B2167="",SUMPRODUCT(--EXACT('Номенклатура'!$A$6:$A$205,B2167))&lt;&gt;1),"",INDEX('Номенклатура'!$D$6:$D$205,SUMPRODUCT(EXACT('Номенклатура'!$A$6:$A$205,B2167)*(ROW('Номенклатура'!$A$6:$A$205)-5)))&amp;"")</f>
        <v/>
      </c>
      <c r="F2167" s="18" t="str">
        <f>IF(OR(I2167="ОК",I2167="Учтено: добавьте пояснение"),IF(C2167="Приход",D2167,IF(C2167="Корректировка остатка",D2167,-D2167)),"")</f>
        <v/>
      </c>
      <c r="G2167" s="13"/>
      <c r="H2167" s="15" t="str">
        <f>IF(OR(B2167="",SUMPRODUCT(--EXACT('Номенклатура'!$A$6:$A$205,B2167))&lt;&gt;1),"",INDEX('Номенклатура'!$B$6:$B$205,SUMPRODUCT(EXACT('Номенклатура'!$A$6:$A$205,B2167)*(ROW('Номенклатура'!$A$6:$A$205)-5)))&amp;"")</f>
        <v/>
      </c>
      <c r="I2167" s="15" t="str">
        <f>IF(COUNTA(A2167:D2167,G2167)=0,"",IF(NOT(ISNUMBER(A2167)),"Укажите дату",IF(B2167="","Укажите код",IF(NOT(AND(ISTEXT(B2167),LEN(B2167)&gt;0,LEN(B2167)&lt;=30,ISNUMBER(FIND(LEFT(B2167,1),"ABCDEFGHIJKLMNOPQRSTUVWXYZ")),SUMPRODUCT((MID(B2167,{1,2,3,4,5,6,7,8,9,10,11,12,13,14,15,16,17,18,19,20,21,22,23,24,25,26,27,28,29,30},1)&lt;&gt;"")*ISERROR(FIND(MID(B2167,{1,2,3,4,5,6,7,8,9,10,11,12,13,14,15,16,17,18,19,20,21,22,23,24,25,26,27,28,29,30},1),"ABCDEFGHIJKLMNOPQRSTUVWXYZ0123456789-_")))=0,ISERROR(VALUE(B2167)))),"Недопустимый код: только латинские буквы A-Z в верхнем регистре, цифры, - и _; начало с буквы, до 30 символов (например MILK-001)",IF(SUMPRODUCT(--EXACT('Номенклатура'!$A$6:$A$205,B2167))=0,"Код не найден в номенклатуре",IF(SUMPRODUCT(--EXACT('Номенклатура'!$A$6:$A$205,B2167))&gt;1,"Код повторяется в номенклатуре",IF(ISNA(MATCH(C2167,{"Приход","Расход","Списание","Корректировка остатка"},0)),"Выберите тип операции",IF(NOT(ISNUMBER(D2167)),"Укажите количество",IF(D2167=0,"Количество не может быть 0",IF(AND(C2167&lt;&gt;"Корректировка остатка",D2167&lt;0),"Для этого типа количество положительное",IF(NOT(ISNUMBER('Номенклатура'!$C$2)),"Укажите дату начала учёта",IF(A2167&lt;INT('Номенклатура'!$C$2),"Раньше даты начала учёта: НЕ учтено",IF(AND(C2167="Корректировка остатка",TRIM(G2167)=""),"Учтено: добавьте пояснение","ОК")))))))))))))</f>
        <v/>
      </c>
    </row>
    <row r="2168" spans="1:9" x14ac:dyDescent="0.25">
      <c r="A2168" s="16"/>
      <c r="B2168" s="13"/>
      <c r="C2168" s="13"/>
      <c r="D2168" s="14"/>
      <c r="E2168" s="17" t="str">
        <f>IF(OR(B2168="",SUMPRODUCT(--EXACT('Номенклатура'!$A$6:$A$205,B2168))&lt;&gt;1),"",INDEX('Номенклатура'!$D$6:$D$205,SUMPRODUCT(EXACT('Номенклатура'!$A$6:$A$205,B2168)*(ROW('Номенклатура'!$A$6:$A$205)-5)))&amp;"")</f>
        <v/>
      </c>
      <c r="F2168" s="18" t="str">
        <f>IF(OR(I2168="ОК",I2168="Учтено: добавьте пояснение"),IF(C2168="Приход",D2168,IF(C2168="Корректировка остатка",D2168,-D2168)),"")</f>
        <v/>
      </c>
      <c r="G2168" s="13"/>
      <c r="H2168" s="15" t="str">
        <f>IF(OR(B2168="",SUMPRODUCT(--EXACT('Номенклатура'!$A$6:$A$205,B2168))&lt;&gt;1),"",INDEX('Номенклатура'!$B$6:$B$205,SUMPRODUCT(EXACT('Номенклатура'!$A$6:$A$205,B2168)*(ROW('Номенклатура'!$A$6:$A$205)-5)))&amp;"")</f>
        <v/>
      </c>
      <c r="I2168" s="15" t="str">
        <f>IF(COUNTA(A2168:D2168,G2168)=0,"",IF(NOT(ISNUMBER(A2168)),"Укажите дату",IF(B2168="","Укажите код",IF(NOT(AND(ISTEXT(B2168),LEN(B2168)&gt;0,LEN(B2168)&lt;=30,ISNUMBER(FIND(LEFT(B2168,1),"ABCDEFGHIJKLMNOPQRSTUVWXYZ")),SUMPRODUCT((MID(B2168,{1,2,3,4,5,6,7,8,9,10,11,12,13,14,15,16,17,18,19,20,21,22,23,24,25,26,27,28,29,30},1)&lt;&gt;"")*ISERROR(FIND(MID(B2168,{1,2,3,4,5,6,7,8,9,10,11,12,13,14,15,16,17,18,19,20,21,22,23,24,25,26,27,28,29,30},1),"ABCDEFGHIJKLMNOPQRSTUVWXYZ0123456789-_")))=0,ISERROR(VALUE(B2168)))),"Недопустимый код: только латинские буквы A-Z в верхнем регистре, цифры, - и _; начало с буквы, до 30 символов (например MILK-001)",IF(SUMPRODUCT(--EXACT('Номенклатура'!$A$6:$A$205,B2168))=0,"Код не найден в номенклатуре",IF(SUMPRODUCT(--EXACT('Номенклатура'!$A$6:$A$205,B2168))&gt;1,"Код повторяется в номенклатуре",IF(ISNA(MATCH(C2168,{"Приход","Расход","Списание","Корректировка остатка"},0)),"Выберите тип операции",IF(NOT(ISNUMBER(D2168)),"Укажите количество",IF(D2168=0,"Количество не может быть 0",IF(AND(C2168&lt;&gt;"Корректировка остатка",D2168&lt;0),"Для этого типа количество положительное",IF(NOT(ISNUMBER('Номенклатура'!$C$2)),"Укажите дату начала учёта",IF(A2168&lt;INT('Номенклатура'!$C$2),"Раньше даты начала учёта: НЕ учтено",IF(AND(C2168="Корректировка остатка",TRIM(G2168)=""),"Учтено: добавьте пояснение","ОК")))))))))))))</f>
        <v/>
      </c>
    </row>
    <row r="2169" spans="1:9" x14ac:dyDescent="0.25">
      <c r="A2169" s="16"/>
      <c r="B2169" s="13"/>
      <c r="C2169" s="13"/>
      <c r="D2169" s="14"/>
      <c r="E2169" s="17" t="str">
        <f>IF(OR(B2169="",SUMPRODUCT(--EXACT('Номенклатура'!$A$6:$A$205,B2169))&lt;&gt;1),"",INDEX('Номенклатура'!$D$6:$D$205,SUMPRODUCT(EXACT('Номенклатура'!$A$6:$A$205,B2169)*(ROW('Номенклатура'!$A$6:$A$205)-5)))&amp;"")</f>
        <v/>
      </c>
      <c r="F2169" s="18" t="str">
        <f>IF(OR(I2169="ОК",I2169="Учтено: добавьте пояснение"),IF(C2169="Приход",D2169,IF(C2169="Корректировка остатка",D2169,-D2169)),"")</f>
        <v/>
      </c>
      <c r="G2169" s="13"/>
      <c r="H2169" s="15" t="str">
        <f>IF(OR(B2169="",SUMPRODUCT(--EXACT('Номенклатура'!$A$6:$A$205,B2169))&lt;&gt;1),"",INDEX('Номенклатура'!$B$6:$B$205,SUMPRODUCT(EXACT('Номенклатура'!$A$6:$A$205,B2169)*(ROW('Номенклатура'!$A$6:$A$205)-5)))&amp;"")</f>
        <v/>
      </c>
      <c r="I2169" s="15" t="str">
        <f>IF(COUNTA(A2169:D2169,G2169)=0,"",IF(NOT(ISNUMBER(A2169)),"Укажите дату",IF(B2169="","Укажите код",IF(NOT(AND(ISTEXT(B2169),LEN(B2169)&gt;0,LEN(B2169)&lt;=30,ISNUMBER(FIND(LEFT(B2169,1),"ABCDEFGHIJKLMNOPQRSTUVWXYZ")),SUMPRODUCT((MID(B2169,{1,2,3,4,5,6,7,8,9,10,11,12,13,14,15,16,17,18,19,20,21,22,23,24,25,26,27,28,29,30},1)&lt;&gt;"")*ISERROR(FIND(MID(B2169,{1,2,3,4,5,6,7,8,9,10,11,12,13,14,15,16,17,18,19,20,21,22,23,24,25,26,27,28,29,30},1),"ABCDEFGHIJKLMNOPQRSTUVWXYZ0123456789-_")))=0,ISERROR(VALUE(B2169)))),"Недопустимый код: только латинские буквы A-Z в верхнем регистре, цифры, - и _; начало с буквы, до 30 символов (например MILK-001)",IF(SUMPRODUCT(--EXACT('Номенклатура'!$A$6:$A$205,B2169))=0,"Код не найден в номенклатуре",IF(SUMPRODUCT(--EXACT('Номенклатура'!$A$6:$A$205,B2169))&gt;1,"Код повторяется в номенклатуре",IF(ISNA(MATCH(C2169,{"Приход","Расход","Списание","Корректировка остатка"},0)),"Выберите тип операции",IF(NOT(ISNUMBER(D2169)),"Укажите количество",IF(D2169=0,"Количество не может быть 0",IF(AND(C2169&lt;&gt;"Корректировка остатка",D2169&lt;0),"Для этого типа количество положительное",IF(NOT(ISNUMBER('Номенклатура'!$C$2)),"Укажите дату начала учёта",IF(A2169&lt;INT('Номенклатура'!$C$2),"Раньше даты начала учёта: НЕ учтено",IF(AND(C2169="Корректировка остатка",TRIM(G2169)=""),"Учтено: добавьте пояснение","ОК")))))))))))))</f>
        <v/>
      </c>
    </row>
    <row r="2170" spans="1:9" x14ac:dyDescent="0.25">
      <c r="A2170" s="16"/>
      <c r="B2170" s="13"/>
      <c r="C2170" s="13"/>
      <c r="D2170" s="14"/>
      <c r="E2170" s="17" t="str">
        <f>IF(OR(B2170="",SUMPRODUCT(--EXACT('Номенклатура'!$A$6:$A$205,B2170))&lt;&gt;1),"",INDEX('Номенклатура'!$D$6:$D$205,SUMPRODUCT(EXACT('Номенклатура'!$A$6:$A$205,B2170)*(ROW('Номенклатура'!$A$6:$A$205)-5)))&amp;"")</f>
        <v/>
      </c>
      <c r="F2170" s="18" t="str">
        <f>IF(OR(I2170="ОК",I2170="Учтено: добавьте пояснение"),IF(C2170="Приход",D2170,IF(C2170="Корректировка остатка",D2170,-D2170)),"")</f>
        <v/>
      </c>
      <c r="G2170" s="13"/>
      <c r="H2170" s="15" t="str">
        <f>IF(OR(B2170="",SUMPRODUCT(--EXACT('Номенклатура'!$A$6:$A$205,B2170))&lt;&gt;1),"",INDEX('Номенклатура'!$B$6:$B$205,SUMPRODUCT(EXACT('Номенклатура'!$A$6:$A$205,B2170)*(ROW('Номенклатура'!$A$6:$A$205)-5)))&amp;"")</f>
        <v/>
      </c>
      <c r="I2170" s="15" t="str">
        <f>IF(COUNTA(A2170:D2170,G2170)=0,"",IF(NOT(ISNUMBER(A2170)),"Укажите дату",IF(B2170="","Укажите код",IF(NOT(AND(ISTEXT(B2170),LEN(B2170)&gt;0,LEN(B2170)&lt;=30,ISNUMBER(FIND(LEFT(B2170,1),"ABCDEFGHIJKLMNOPQRSTUVWXYZ")),SUMPRODUCT((MID(B2170,{1,2,3,4,5,6,7,8,9,10,11,12,13,14,15,16,17,18,19,20,21,22,23,24,25,26,27,28,29,30},1)&lt;&gt;"")*ISERROR(FIND(MID(B2170,{1,2,3,4,5,6,7,8,9,10,11,12,13,14,15,16,17,18,19,20,21,22,23,24,25,26,27,28,29,30},1),"ABCDEFGHIJKLMNOPQRSTUVWXYZ0123456789-_")))=0,ISERROR(VALUE(B2170)))),"Недопустимый код: только латинские буквы A-Z в верхнем регистре, цифры, - и _; начало с буквы, до 30 символов (например MILK-001)",IF(SUMPRODUCT(--EXACT('Номенклатура'!$A$6:$A$205,B2170))=0,"Код не найден в номенклатуре",IF(SUMPRODUCT(--EXACT('Номенклатура'!$A$6:$A$205,B2170))&gt;1,"Код повторяется в номенклатуре",IF(ISNA(MATCH(C2170,{"Приход","Расход","Списание","Корректировка остатка"},0)),"Выберите тип операции",IF(NOT(ISNUMBER(D2170)),"Укажите количество",IF(D2170=0,"Количество не может быть 0",IF(AND(C2170&lt;&gt;"Корректировка остатка",D2170&lt;0),"Для этого типа количество положительное",IF(NOT(ISNUMBER('Номенклатура'!$C$2)),"Укажите дату начала учёта",IF(A2170&lt;INT('Номенклатура'!$C$2),"Раньше даты начала учёта: НЕ учтено",IF(AND(C2170="Корректировка остатка",TRIM(G2170)=""),"Учтено: добавьте пояснение","ОК")))))))))))))</f>
        <v/>
      </c>
    </row>
    <row r="2171" spans="1:9" x14ac:dyDescent="0.25">
      <c r="A2171" s="16"/>
      <c r="B2171" s="13"/>
      <c r="C2171" s="13"/>
      <c r="D2171" s="14"/>
      <c r="E2171" s="17" t="str">
        <f>IF(OR(B2171="",SUMPRODUCT(--EXACT('Номенклатура'!$A$6:$A$205,B2171))&lt;&gt;1),"",INDEX('Номенклатура'!$D$6:$D$205,SUMPRODUCT(EXACT('Номенклатура'!$A$6:$A$205,B2171)*(ROW('Номенклатура'!$A$6:$A$205)-5)))&amp;"")</f>
        <v/>
      </c>
      <c r="F2171" s="18" t="str">
        <f>IF(OR(I2171="ОК",I2171="Учтено: добавьте пояснение"),IF(C2171="Приход",D2171,IF(C2171="Корректировка остатка",D2171,-D2171)),"")</f>
        <v/>
      </c>
      <c r="G2171" s="13"/>
      <c r="H2171" s="15" t="str">
        <f>IF(OR(B2171="",SUMPRODUCT(--EXACT('Номенклатура'!$A$6:$A$205,B2171))&lt;&gt;1),"",INDEX('Номенклатура'!$B$6:$B$205,SUMPRODUCT(EXACT('Номенклатура'!$A$6:$A$205,B2171)*(ROW('Номенклатура'!$A$6:$A$205)-5)))&amp;"")</f>
        <v/>
      </c>
      <c r="I2171" s="15" t="str">
        <f>IF(COUNTA(A2171:D2171,G2171)=0,"",IF(NOT(ISNUMBER(A2171)),"Укажите дату",IF(B2171="","Укажите код",IF(NOT(AND(ISTEXT(B2171),LEN(B2171)&gt;0,LEN(B2171)&lt;=30,ISNUMBER(FIND(LEFT(B2171,1),"ABCDEFGHIJKLMNOPQRSTUVWXYZ")),SUMPRODUCT((MID(B2171,{1,2,3,4,5,6,7,8,9,10,11,12,13,14,15,16,17,18,19,20,21,22,23,24,25,26,27,28,29,30},1)&lt;&gt;"")*ISERROR(FIND(MID(B2171,{1,2,3,4,5,6,7,8,9,10,11,12,13,14,15,16,17,18,19,20,21,22,23,24,25,26,27,28,29,30},1),"ABCDEFGHIJKLMNOPQRSTUVWXYZ0123456789-_")))=0,ISERROR(VALUE(B2171)))),"Недопустимый код: только латинские буквы A-Z в верхнем регистре, цифры, - и _; начало с буквы, до 30 символов (например MILK-001)",IF(SUMPRODUCT(--EXACT('Номенклатура'!$A$6:$A$205,B2171))=0,"Код не найден в номенклатуре",IF(SUMPRODUCT(--EXACT('Номенклатура'!$A$6:$A$205,B2171))&gt;1,"Код повторяется в номенклатуре",IF(ISNA(MATCH(C2171,{"Приход","Расход","Списание","Корректировка остатка"},0)),"Выберите тип операции",IF(NOT(ISNUMBER(D2171)),"Укажите количество",IF(D2171=0,"Количество не может быть 0",IF(AND(C2171&lt;&gt;"Корректировка остатка",D2171&lt;0),"Для этого типа количество положительное",IF(NOT(ISNUMBER('Номенклатура'!$C$2)),"Укажите дату начала учёта",IF(A2171&lt;INT('Номенклатура'!$C$2),"Раньше даты начала учёта: НЕ учтено",IF(AND(C2171="Корректировка остатка",TRIM(G2171)=""),"Учтено: добавьте пояснение","ОК")))))))))))))</f>
        <v/>
      </c>
    </row>
    <row r="2172" spans="1:9" x14ac:dyDescent="0.25">
      <c r="A2172" s="16"/>
      <c r="B2172" s="13"/>
      <c r="C2172" s="13"/>
      <c r="D2172" s="14"/>
      <c r="E2172" s="17" t="str">
        <f>IF(OR(B2172="",SUMPRODUCT(--EXACT('Номенклатура'!$A$6:$A$205,B2172))&lt;&gt;1),"",INDEX('Номенклатура'!$D$6:$D$205,SUMPRODUCT(EXACT('Номенклатура'!$A$6:$A$205,B2172)*(ROW('Номенклатура'!$A$6:$A$205)-5)))&amp;"")</f>
        <v/>
      </c>
      <c r="F2172" s="18" t="str">
        <f>IF(OR(I2172="ОК",I2172="Учтено: добавьте пояснение"),IF(C2172="Приход",D2172,IF(C2172="Корректировка остатка",D2172,-D2172)),"")</f>
        <v/>
      </c>
      <c r="G2172" s="13"/>
      <c r="H2172" s="15" t="str">
        <f>IF(OR(B2172="",SUMPRODUCT(--EXACT('Номенклатура'!$A$6:$A$205,B2172))&lt;&gt;1),"",INDEX('Номенклатура'!$B$6:$B$205,SUMPRODUCT(EXACT('Номенклатура'!$A$6:$A$205,B2172)*(ROW('Номенклатура'!$A$6:$A$205)-5)))&amp;"")</f>
        <v/>
      </c>
      <c r="I2172" s="15" t="str">
        <f>IF(COUNTA(A2172:D2172,G2172)=0,"",IF(NOT(ISNUMBER(A2172)),"Укажите дату",IF(B2172="","Укажите код",IF(NOT(AND(ISTEXT(B2172),LEN(B2172)&gt;0,LEN(B2172)&lt;=30,ISNUMBER(FIND(LEFT(B2172,1),"ABCDEFGHIJKLMNOPQRSTUVWXYZ")),SUMPRODUCT((MID(B2172,{1,2,3,4,5,6,7,8,9,10,11,12,13,14,15,16,17,18,19,20,21,22,23,24,25,26,27,28,29,30},1)&lt;&gt;"")*ISERROR(FIND(MID(B2172,{1,2,3,4,5,6,7,8,9,10,11,12,13,14,15,16,17,18,19,20,21,22,23,24,25,26,27,28,29,30},1),"ABCDEFGHIJKLMNOPQRSTUVWXYZ0123456789-_")))=0,ISERROR(VALUE(B2172)))),"Недопустимый код: только латинские буквы A-Z в верхнем регистре, цифры, - и _; начало с буквы, до 30 символов (например MILK-001)",IF(SUMPRODUCT(--EXACT('Номенклатура'!$A$6:$A$205,B2172))=0,"Код не найден в номенклатуре",IF(SUMPRODUCT(--EXACT('Номенклатура'!$A$6:$A$205,B2172))&gt;1,"Код повторяется в номенклатуре",IF(ISNA(MATCH(C2172,{"Приход","Расход","Списание","Корректировка остатка"},0)),"Выберите тип операции",IF(NOT(ISNUMBER(D2172)),"Укажите количество",IF(D2172=0,"Количество не может быть 0",IF(AND(C2172&lt;&gt;"Корректировка остатка",D2172&lt;0),"Для этого типа количество положительное",IF(NOT(ISNUMBER('Номенклатура'!$C$2)),"Укажите дату начала учёта",IF(A2172&lt;INT('Номенклатура'!$C$2),"Раньше даты начала учёта: НЕ учтено",IF(AND(C2172="Корректировка остатка",TRIM(G2172)=""),"Учтено: добавьте пояснение","ОК")))))))))))))</f>
        <v/>
      </c>
    </row>
    <row r="2173" spans="1:9" x14ac:dyDescent="0.25">
      <c r="A2173" s="16"/>
      <c r="B2173" s="13"/>
      <c r="C2173" s="13"/>
      <c r="D2173" s="14"/>
      <c r="E2173" s="17" t="str">
        <f>IF(OR(B2173="",SUMPRODUCT(--EXACT('Номенклатура'!$A$6:$A$205,B2173))&lt;&gt;1),"",INDEX('Номенклатура'!$D$6:$D$205,SUMPRODUCT(EXACT('Номенклатура'!$A$6:$A$205,B2173)*(ROW('Номенклатура'!$A$6:$A$205)-5)))&amp;"")</f>
        <v/>
      </c>
      <c r="F2173" s="18" t="str">
        <f>IF(OR(I2173="ОК",I2173="Учтено: добавьте пояснение"),IF(C2173="Приход",D2173,IF(C2173="Корректировка остатка",D2173,-D2173)),"")</f>
        <v/>
      </c>
      <c r="G2173" s="13"/>
      <c r="H2173" s="15" t="str">
        <f>IF(OR(B2173="",SUMPRODUCT(--EXACT('Номенклатура'!$A$6:$A$205,B2173))&lt;&gt;1),"",INDEX('Номенклатура'!$B$6:$B$205,SUMPRODUCT(EXACT('Номенклатура'!$A$6:$A$205,B2173)*(ROW('Номенклатура'!$A$6:$A$205)-5)))&amp;"")</f>
        <v/>
      </c>
      <c r="I2173" s="15" t="str">
        <f>IF(COUNTA(A2173:D2173,G2173)=0,"",IF(NOT(ISNUMBER(A2173)),"Укажите дату",IF(B2173="","Укажите код",IF(NOT(AND(ISTEXT(B2173),LEN(B2173)&gt;0,LEN(B2173)&lt;=30,ISNUMBER(FIND(LEFT(B2173,1),"ABCDEFGHIJKLMNOPQRSTUVWXYZ")),SUMPRODUCT((MID(B2173,{1,2,3,4,5,6,7,8,9,10,11,12,13,14,15,16,17,18,19,20,21,22,23,24,25,26,27,28,29,30},1)&lt;&gt;"")*ISERROR(FIND(MID(B2173,{1,2,3,4,5,6,7,8,9,10,11,12,13,14,15,16,17,18,19,20,21,22,23,24,25,26,27,28,29,30},1),"ABCDEFGHIJKLMNOPQRSTUVWXYZ0123456789-_")))=0,ISERROR(VALUE(B2173)))),"Недопустимый код: только латинские буквы A-Z в верхнем регистре, цифры, - и _; начало с буквы, до 30 символов (например MILK-001)",IF(SUMPRODUCT(--EXACT('Номенклатура'!$A$6:$A$205,B2173))=0,"Код не найден в номенклатуре",IF(SUMPRODUCT(--EXACT('Номенклатура'!$A$6:$A$205,B2173))&gt;1,"Код повторяется в номенклатуре",IF(ISNA(MATCH(C2173,{"Приход","Расход","Списание","Корректировка остатка"},0)),"Выберите тип операции",IF(NOT(ISNUMBER(D2173)),"Укажите количество",IF(D2173=0,"Количество не может быть 0",IF(AND(C2173&lt;&gt;"Корректировка остатка",D2173&lt;0),"Для этого типа количество положительное",IF(NOT(ISNUMBER('Номенклатура'!$C$2)),"Укажите дату начала учёта",IF(A2173&lt;INT('Номенклатура'!$C$2),"Раньше даты начала учёта: НЕ учтено",IF(AND(C2173="Корректировка остатка",TRIM(G2173)=""),"Учтено: добавьте пояснение","ОК")))))))))))))</f>
        <v/>
      </c>
    </row>
    <row r="2174" spans="1:9" x14ac:dyDescent="0.25">
      <c r="A2174" s="16"/>
      <c r="B2174" s="13"/>
      <c r="C2174" s="13"/>
      <c r="D2174" s="14"/>
      <c r="E2174" s="17" t="str">
        <f>IF(OR(B2174="",SUMPRODUCT(--EXACT('Номенклатура'!$A$6:$A$205,B2174))&lt;&gt;1),"",INDEX('Номенклатура'!$D$6:$D$205,SUMPRODUCT(EXACT('Номенклатура'!$A$6:$A$205,B2174)*(ROW('Номенклатура'!$A$6:$A$205)-5)))&amp;"")</f>
        <v/>
      </c>
      <c r="F2174" s="18" t="str">
        <f>IF(OR(I2174="ОК",I2174="Учтено: добавьте пояснение"),IF(C2174="Приход",D2174,IF(C2174="Корректировка остатка",D2174,-D2174)),"")</f>
        <v/>
      </c>
      <c r="G2174" s="13"/>
      <c r="H2174" s="15" t="str">
        <f>IF(OR(B2174="",SUMPRODUCT(--EXACT('Номенклатура'!$A$6:$A$205,B2174))&lt;&gt;1),"",INDEX('Номенклатура'!$B$6:$B$205,SUMPRODUCT(EXACT('Номенклатура'!$A$6:$A$205,B2174)*(ROW('Номенклатура'!$A$6:$A$205)-5)))&amp;"")</f>
        <v/>
      </c>
      <c r="I2174" s="15" t="str">
        <f>IF(COUNTA(A2174:D2174,G2174)=0,"",IF(NOT(ISNUMBER(A2174)),"Укажите дату",IF(B2174="","Укажите код",IF(NOT(AND(ISTEXT(B2174),LEN(B2174)&gt;0,LEN(B2174)&lt;=30,ISNUMBER(FIND(LEFT(B2174,1),"ABCDEFGHIJKLMNOPQRSTUVWXYZ")),SUMPRODUCT((MID(B2174,{1,2,3,4,5,6,7,8,9,10,11,12,13,14,15,16,17,18,19,20,21,22,23,24,25,26,27,28,29,30},1)&lt;&gt;"")*ISERROR(FIND(MID(B2174,{1,2,3,4,5,6,7,8,9,10,11,12,13,14,15,16,17,18,19,20,21,22,23,24,25,26,27,28,29,30},1),"ABCDEFGHIJKLMNOPQRSTUVWXYZ0123456789-_")))=0,ISERROR(VALUE(B2174)))),"Недопустимый код: только латинские буквы A-Z в верхнем регистре, цифры, - и _; начало с буквы, до 30 символов (например MILK-001)",IF(SUMPRODUCT(--EXACT('Номенклатура'!$A$6:$A$205,B2174))=0,"Код не найден в номенклатуре",IF(SUMPRODUCT(--EXACT('Номенклатура'!$A$6:$A$205,B2174))&gt;1,"Код повторяется в номенклатуре",IF(ISNA(MATCH(C2174,{"Приход","Расход","Списание","Корректировка остатка"},0)),"Выберите тип операции",IF(NOT(ISNUMBER(D2174)),"Укажите количество",IF(D2174=0,"Количество не может быть 0",IF(AND(C2174&lt;&gt;"Корректировка остатка",D2174&lt;0),"Для этого типа количество положительное",IF(NOT(ISNUMBER('Номенклатура'!$C$2)),"Укажите дату начала учёта",IF(A2174&lt;INT('Номенклатура'!$C$2),"Раньше даты начала учёта: НЕ учтено",IF(AND(C2174="Корректировка остатка",TRIM(G2174)=""),"Учтено: добавьте пояснение","ОК")))))))))))))</f>
        <v/>
      </c>
    </row>
    <row r="2175" spans="1:9" x14ac:dyDescent="0.25">
      <c r="A2175" s="16"/>
      <c r="B2175" s="13"/>
      <c r="C2175" s="13"/>
      <c r="D2175" s="14"/>
      <c r="E2175" s="17" t="str">
        <f>IF(OR(B2175="",SUMPRODUCT(--EXACT('Номенклатура'!$A$6:$A$205,B2175))&lt;&gt;1),"",INDEX('Номенклатура'!$D$6:$D$205,SUMPRODUCT(EXACT('Номенклатура'!$A$6:$A$205,B2175)*(ROW('Номенклатура'!$A$6:$A$205)-5)))&amp;"")</f>
        <v/>
      </c>
      <c r="F2175" s="18" t="str">
        <f>IF(OR(I2175="ОК",I2175="Учтено: добавьте пояснение"),IF(C2175="Приход",D2175,IF(C2175="Корректировка остатка",D2175,-D2175)),"")</f>
        <v/>
      </c>
      <c r="G2175" s="13"/>
      <c r="H2175" s="15" t="str">
        <f>IF(OR(B2175="",SUMPRODUCT(--EXACT('Номенклатура'!$A$6:$A$205,B2175))&lt;&gt;1),"",INDEX('Номенклатура'!$B$6:$B$205,SUMPRODUCT(EXACT('Номенклатура'!$A$6:$A$205,B2175)*(ROW('Номенклатура'!$A$6:$A$205)-5)))&amp;"")</f>
        <v/>
      </c>
      <c r="I2175" s="15" t="str">
        <f>IF(COUNTA(A2175:D2175,G2175)=0,"",IF(NOT(ISNUMBER(A2175)),"Укажите дату",IF(B2175="","Укажите код",IF(NOT(AND(ISTEXT(B2175),LEN(B2175)&gt;0,LEN(B2175)&lt;=30,ISNUMBER(FIND(LEFT(B2175,1),"ABCDEFGHIJKLMNOPQRSTUVWXYZ")),SUMPRODUCT((MID(B2175,{1,2,3,4,5,6,7,8,9,10,11,12,13,14,15,16,17,18,19,20,21,22,23,24,25,26,27,28,29,30},1)&lt;&gt;"")*ISERROR(FIND(MID(B2175,{1,2,3,4,5,6,7,8,9,10,11,12,13,14,15,16,17,18,19,20,21,22,23,24,25,26,27,28,29,30},1),"ABCDEFGHIJKLMNOPQRSTUVWXYZ0123456789-_")))=0,ISERROR(VALUE(B2175)))),"Недопустимый код: только латинские буквы A-Z в верхнем регистре, цифры, - и _; начало с буквы, до 30 символов (например MILK-001)",IF(SUMPRODUCT(--EXACT('Номенклатура'!$A$6:$A$205,B2175))=0,"Код не найден в номенклатуре",IF(SUMPRODUCT(--EXACT('Номенклатура'!$A$6:$A$205,B2175))&gt;1,"Код повторяется в номенклатуре",IF(ISNA(MATCH(C2175,{"Приход","Расход","Списание","Корректировка остатка"},0)),"Выберите тип операции",IF(NOT(ISNUMBER(D2175)),"Укажите количество",IF(D2175=0,"Количество не может быть 0",IF(AND(C2175&lt;&gt;"Корректировка остатка",D2175&lt;0),"Для этого типа количество положительное",IF(NOT(ISNUMBER('Номенклатура'!$C$2)),"Укажите дату начала учёта",IF(A2175&lt;INT('Номенклатура'!$C$2),"Раньше даты начала учёта: НЕ учтено",IF(AND(C2175="Корректировка остатка",TRIM(G2175)=""),"Учтено: добавьте пояснение","ОК")))))))))))))</f>
        <v/>
      </c>
    </row>
    <row r="2176" spans="1:9" x14ac:dyDescent="0.25">
      <c r="A2176" s="16"/>
      <c r="B2176" s="13"/>
      <c r="C2176" s="13"/>
      <c r="D2176" s="14"/>
      <c r="E2176" s="17" t="str">
        <f>IF(OR(B2176="",SUMPRODUCT(--EXACT('Номенклатура'!$A$6:$A$205,B2176))&lt;&gt;1),"",INDEX('Номенклатура'!$D$6:$D$205,SUMPRODUCT(EXACT('Номенклатура'!$A$6:$A$205,B2176)*(ROW('Номенклатура'!$A$6:$A$205)-5)))&amp;"")</f>
        <v/>
      </c>
      <c r="F2176" s="18" t="str">
        <f>IF(OR(I2176="ОК",I2176="Учтено: добавьте пояснение"),IF(C2176="Приход",D2176,IF(C2176="Корректировка остатка",D2176,-D2176)),"")</f>
        <v/>
      </c>
      <c r="G2176" s="13"/>
      <c r="H2176" s="15" t="str">
        <f>IF(OR(B2176="",SUMPRODUCT(--EXACT('Номенклатура'!$A$6:$A$205,B2176))&lt;&gt;1),"",INDEX('Номенклатура'!$B$6:$B$205,SUMPRODUCT(EXACT('Номенклатура'!$A$6:$A$205,B2176)*(ROW('Номенклатура'!$A$6:$A$205)-5)))&amp;"")</f>
        <v/>
      </c>
      <c r="I2176" s="15" t="str">
        <f>IF(COUNTA(A2176:D2176,G2176)=0,"",IF(NOT(ISNUMBER(A2176)),"Укажите дату",IF(B2176="","Укажите код",IF(NOT(AND(ISTEXT(B2176),LEN(B2176)&gt;0,LEN(B2176)&lt;=30,ISNUMBER(FIND(LEFT(B2176,1),"ABCDEFGHIJKLMNOPQRSTUVWXYZ")),SUMPRODUCT((MID(B2176,{1,2,3,4,5,6,7,8,9,10,11,12,13,14,15,16,17,18,19,20,21,22,23,24,25,26,27,28,29,30},1)&lt;&gt;"")*ISERROR(FIND(MID(B2176,{1,2,3,4,5,6,7,8,9,10,11,12,13,14,15,16,17,18,19,20,21,22,23,24,25,26,27,28,29,30},1),"ABCDEFGHIJKLMNOPQRSTUVWXYZ0123456789-_")))=0,ISERROR(VALUE(B2176)))),"Недопустимый код: только латинские буквы A-Z в верхнем регистре, цифры, - и _; начало с буквы, до 30 символов (например MILK-001)",IF(SUMPRODUCT(--EXACT('Номенклатура'!$A$6:$A$205,B2176))=0,"Код не найден в номенклатуре",IF(SUMPRODUCT(--EXACT('Номенклатура'!$A$6:$A$205,B2176))&gt;1,"Код повторяется в номенклатуре",IF(ISNA(MATCH(C2176,{"Приход","Расход","Списание","Корректировка остатка"},0)),"Выберите тип операции",IF(NOT(ISNUMBER(D2176)),"Укажите количество",IF(D2176=0,"Количество не может быть 0",IF(AND(C2176&lt;&gt;"Корректировка остатка",D2176&lt;0),"Для этого типа количество положительное",IF(NOT(ISNUMBER('Номенклатура'!$C$2)),"Укажите дату начала учёта",IF(A2176&lt;INT('Номенклатура'!$C$2),"Раньше даты начала учёта: НЕ учтено",IF(AND(C2176="Корректировка остатка",TRIM(G2176)=""),"Учтено: добавьте пояснение","ОК")))))))))))))</f>
        <v/>
      </c>
    </row>
    <row r="2177" spans="1:9" x14ac:dyDescent="0.25">
      <c r="A2177" s="16"/>
      <c r="B2177" s="13"/>
      <c r="C2177" s="13"/>
      <c r="D2177" s="14"/>
      <c r="E2177" s="17" t="str">
        <f>IF(OR(B2177="",SUMPRODUCT(--EXACT('Номенклатура'!$A$6:$A$205,B2177))&lt;&gt;1),"",INDEX('Номенклатура'!$D$6:$D$205,SUMPRODUCT(EXACT('Номенклатура'!$A$6:$A$205,B2177)*(ROW('Номенклатура'!$A$6:$A$205)-5)))&amp;"")</f>
        <v/>
      </c>
      <c r="F2177" s="18" t="str">
        <f>IF(OR(I2177="ОК",I2177="Учтено: добавьте пояснение"),IF(C2177="Приход",D2177,IF(C2177="Корректировка остатка",D2177,-D2177)),"")</f>
        <v/>
      </c>
      <c r="G2177" s="13"/>
      <c r="H2177" s="15" t="str">
        <f>IF(OR(B2177="",SUMPRODUCT(--EXACT('Номенклатура'!$A$6:$A$205,B2177))&lt;&gt;1),"",INDEX('Номенклатура'!$B$6:$B$205,SUMPRODUCT(EXACT('Номенклатура'!$A$6:$A$205,B2177)*(ROW('Номенклатура'!$A$6:$A$205)-5)))&amp;"")</f>
        <v/>
      </c>
      <c r="I2177" s="15" t="str">
        <f>IF(COUNTA(A2177:D2177,G2177)=0,"",IF(NOT(ISNUMBER(A2177)),"Укажите дату",IF(B2177="","Укажите код",IF(NOT(AND(ISTEXT(B2177),LEN(B2177)&gt;0,LEN(B2177)&lt;=30,ISNUMBER(FIND(LEFT(B2177,1),"ABCDEFGHIJKLMNOPQRSTUVWXYZ")),SUMPRODUCT((MID(B2177,{1,2,3,4,5,6,7,8,9,10,11,12,13,14,15,16,17,18,19,20,21,22,23,24,25,26,27,28,29,30},1)&lt;&gt;"")*ISERROR(FIND(MID(B2177,{1,2,3,4,5,6,7,8,9,10,11,12,13,14,15,16,17,18,19,20,21,22,23,24,25,26,27,28,29,30},1),"ABCDEFGHIJKLMNOPQRSTUVWXYZ0123456789-_")))=0,ISERROR(VALUE(B2177)))),"Недопустимый код: только латинские буквы A-Z в верхнем регистре, цифры, - и _; начало с буквы, до 30 символов (например MILK-001)",IF(SUMPRODUCT(--EXACT('Номенклатура'!$A$6:$A$205,B2177))=0,"Код не найден в номенклатуре",IF(SUMPRODUCT(--EXACT('Номенклатура'!$A$6:$A$205,B2177))&gt;1,"Код повторяется в номенклатуре",IF(ISNA(MATCH(C2177,{"Приход","Расход","Списание","Корректировка остатка"},0)),"Выберите тип операции",IF(NOT(ISNUMBER(D2177)),"Укажите количество",IF(D2177=0,"Количество не может быть 0",IF(AND(C2177&lt;&gt;"Корректировка остатка",D2177&lt;0),"Для этого типа количество положительное",IF(NOT(ISNUMBER('Номенклатура'!$C$2)),"Укажите дату начала учёта",IF(A2177&lt;INT('Номенклатура'!$C$2),"Раньше даты начала учёта: НЕ учтено",IF(AND(C2177="Корректировка остатка",TRIM(G2177)=""),"Учтено: добавьте пояснение","ОК")))))))))))))</f>
        <v/>
      </c>
    </row>
    <row r="2178" spans="1:9" x14ac:dyDescent="0.25">
      <c r="A2178" s="16"/>
      <c r="B2178" s="13"/>
      <c r="C2178" s="13"/>
      <c r="D2178" s="14"/>
      <c r="E2178" s="17" t="str">
        <f>IF(OR(B2178="",SUMPRODUCT(--EXACT('Номенклатура'!$A$6:$A$205,B2178))&lt;&gt;1),"",INDEX('Номенклатура'!$D$6:$D$205,SUMPRODUCT(EXACT('Номенклатура'!$A$6:$A$205,B2178)*(ROW('Номенклатура'!$A$6:$A$205)-5)))&amp;"")</f>
        <v/>
      </c>
      <c r="F2178" s="18" t="str">
        <f>IF(OR(I2178="ОК",I2178="Учтено: добавьте пояснение"),IF(C2178="Приход",D2178,IF(C2178="Корректировка остатка",D2178,-D2178)),"")</f>
        <v/>
      </c>
      <c r="G2178" s="13"/>
      <c r="H2178" s="15" t="str">
        <f>IF(OR(B2178="",SUMPRODUCT(--EXACT('Номенклатура'!$A$6:$A$205,B2178))&lt;&gt;1),"",INDEX('Номенклатура'!$B$6:$B$205,SUMPRODUCT(EXACT('Номенклатура'!$A$6:$A$205,B2178)*(ROW('Номенклатура'!$A$6:$A$205)-5)))&amp;"")</f>
        <v/>
      </c>
      <c r="I2178" s="15" t="str">
        <f>IF(COUNTA(A2178:D2178,G2178)=0,"",IF(NOT(ISNUMBER(A2178)),"Укажите дату",IF(B2178="","Укажите код",IF(NOT(AND(ISTEXT(B2178),LEN(B2178)&gt;0,LEN(B2178)&lt;=30,ISNUMBER(FIND(LEFT(B2178,1),"ABCDEFGHIJKLMNOPQRSTUVWXYZ")),SUMPRODUCT((MID(B2178,{1,2,3,4,5,6,7,8,9,10,11,12,13,14,15,16,17,18,19,20,21,22,23,24,25,26,27,28,29,30},1)&lt;&gt;"")*ISERROR(FIND(MID(B2178,{1,2,3,4,5,6,7,8,9,10,11,12,13,14,15,16,17,18,19,20,21,22,23,24,25,26,27,28,29,30},1),"ABCDEFGHIJKLMNOPQRSTUVWXYZ0123456789-_")))=0,ISERROR(VALUE(B2178)))),"Недопустимый код: только латинские буквы A-Z в верхнем регистре, цифры, - и _; начало с буквы, до 30 символов (например MILK-001)",IF(SUMPRODUCT(--EXACT('Номенклатура'!$A$6:$A$205,B2178))=0,"Код не найден в номенклатуре",IF(SUMPRODUCT(--EXACT('Номенклатура'!$A$6:$A$205,B2178))&gt;1,"Код повторяется в номенклатуре",IF(ISNA(MATCH(C2178,{"Приход","Расход","Списание","Корректировка остатка"},0)),"Выберите тип операции",IF(NOT(ISNUMBER(D2178)),"Укажите количество",IF(D2178=0,"Количество не может быть 0",IF(AND(C2178&lt;&gt;"Корректировка остатка",D2178&lt;0),"Для этого типа количество положительное",IF(NOT(ISNUMBER('Номенклатура'!$C$2)),"Укажите дату начала учёта",IF(A2178&lt;INT('Номенклатура'!$C$2),"Раньше даты начала учёта: НЕ учтено",IF(AND(C2178="Корректировка остатка",TRIM(G2178)=""),"Учтено: добавьте пояснение","ОК")))))))))))))</f>
        <v/>
      </c>
    </row>
    <row r="2179" spans="1:9" x14ac:dyDescent="0.25">
      <c r="A2179" s="16"/>
      <c r="B2179" s="13"/>
      <c r="C2179" s="13"/>
      <c r="D2179" s="14"/>
      <c r="E2179" s="17" t="str">
        <f>IF(OR(B2179="",SUMPRODUCT(--EXACT('Номенклатура'!$A$6:$A$205,B2179))&lt;&gt;1),"",INDEX('Номенклатура'!$D$6:$D$205,SUMPRODUCT(EXACT('Номенклатура'!$A$6:$A$205,B2179)*(ROW('Номенклатура'!$A$6:$A$205)-5)))&amp;"")</f>
        <v/>
      </c>
      <c r="F2179" s="18" t="str">
        <f>IF(OR(I2179="ОК",I2179="Учтено: добавьте пояснение"),IF(C2179="Приход",D2179,IF(C2179="Корректировка остатка",D2179,-D2179)),"")</f>
        <v/>
      </c>
      <c r="G2179" s="13"/>
      <c r="H2179" s="15" t="str">
        <f>IF(OR(B2179="",SUMPRODUCT(--EXACT('Номенклатура'!$A$6:$A$205,B2179))&lt;&gt;1),"",INDEX('Номенклатура'!$B$6:$B$205,SUMPRODUCT(EXACT('Номенклатура'!$A$6:$A$205,B2179)*(ROW('Номенклатура'!$A$6:$A$205)-5)))&amp;"")</f>
        <v/>
      </c>
      <c r="I2179" s="15" t="str">
        <f>IF(COUNTA(A2179:D2179,G2179)=0,"",IF(NOT(ISNUMBER(A2179)),"Укажите дату",IF(B2179="","Укажите код",IF(NOT(AND(ISTEXT(B2179),LEN(B2179)&gt;0,LEN(B2179)&lt;=30,ISNUMBER(FIND(LEFT(B2179,1),"ABCDEFGHIJKLMNOPQRSTUVWXYZ")),SUMPRODUCT((MID(B2179,{1,2,3,4,5,6,7,8,9,10,11,12,13,14,15,16,17,18,19,20,21,22,23,24,25,26,27,28,29,30},1)&lt;&gt;"")*ISERROR(FIND(MID(B2179,{1,2,3,4,5,6,7,8,9,10,11,12,13,14,15,16,17,18,19,20,21,22,23,24,25,26,27,28,29,30},1),"ABCDEFGHIJKLMNOPQRSTUVWXYZ0123456789-_")))=0,ISERROR(VALUE(B2179)))),"Недопустимый код: только латинские буквы A-Z в верхнем регистре, цифры, - и _; начало с буквы, до 30 символов (например MILK-001)",IF(SUMPRODUCT(--EXACT('Номенклатура'!$A$6:$A$205,B2179))=0,"Код не найден в номенклатуре",IF(SUMPRODUCT(--EXACT('Номенклатура'!$A$6:$A$205,B2179))&gt;1,"Код повторяется в номенклатуре",IF(ISNA(MATCH(C2179,{"Приход","Расход","Списание","Корректировка остатка"},0)),"Выберите тип операции",IF(NOT(ISNUMBER(D2179)),"Укажите количество",IF(D2179=0,"Количество не может быть 0",IF(AND(C2179&lt;&gt;"Корректировка остатка",D2179&lt;0),"Для этого типа количество положительное",IF(NOT(ISNUMBER('Номенклатура'!$C$2)),"Укажите дату начала учёта",IF(A2179&lt;INT('Номенклатура'!$C$2),"Раньше даты начала учёта: НЕ учтено",IF(AND(C2179="Корректировка остатка",TRIM(G2179)=""),"Учтено: добавьте пояснение","ОК")))))))))))))</f>
        <v/>
      </c>
    </row>
    <row r="2180" spans="1:9" x14ac:dyDescent="0.25">
      <c r="A2180" s="16"/>
      <c r="B2180" s="13"/>
      <c r="C2180" s="13"/>
      <c r="D2180" s="14"/>
      <c r="E2180" s="17" t="str">
        <f>IF(OR(B2180="",SUMPRODUCT(--EXACT('Номенклатура'!$A$6:$A$205,B2180))&lt;&gt;1),"",INDEX('Номенклатура'!$D$6:$D$205,SUMPRODUCT(EXACT('Номенклатура'!$A$6:$A$205,B2180)*(ROW('Номенклатура'!$A$6:$A$205)-5)))&amp;"")</f>
        <v/>
      </c>
      <c r="F2180" s="18" t="str">
        <f>IF(OR(I2180="ОК",I2180="Учтено: добавьте пояснение"),IF(C2180="Приход",D2180,IF(C2180="Корректировка остатка",D2180,-D2180)),"")</f>
        <v/>
      </c>
      <c r="G2180" s="13"/>
      <c r="H2180" s="15" t="str">
        <f>IF(OR(B2180="",SUMPRODUCT(--EXACT('Номенклатура'!$A$6:$A$205,B2180))&lt;&gt;1),"",INDEX('Номенклатура'!$B$6:$B$205,SUMPRODUCT(EXACT('Номенклатура'!$A$6:$A$205,B2180)*(ROW('Номенклатура'!$A$6:$A$205)-5)))&amp;"")</f>
        <v/>
      </c>
      <c r="I2180" s="15" t="str">
        <f>IF(COUNTA(A2180:D2180,G2180)=0,"",IF(NOT(ISNUMBER(A2180)),"Укажите дату",IF(B2180="","Укажите код",IF(NOT(AND(ISTEXT(B2180),LEN(B2180)&gt;0,LEN(B2180)&lt;=30,ISNUMBER(FIND(LEFT(B2180,1),"ABCDEFGHIJKLMNOPQRSTUVWXYZ")),SUMPRODUCT((MID(B2180,{1,2,3,4,5,6,7,8,9,10,11,12,13,14,15,16,17,18,19,20,21,22,23,24,25,26,27,28,29,30},1)&lt;&gt;"")*ISERROR(FIND(MID(B2180,{1,2,3,4,5,6,7,8,9,10,11,12,13,14,15,16,17,18,19,20,21,22,23,24,25,26,27,28,29,30},1),"ABCDEFGHIJKLMNOPQRSTUVWXYZ0123456789-_")))=0,ISERROR(VALUE(B2180)))),"Недопустимый код: только латинские буквы A-Z в верхнем регистре, цифры, - и _; начало с буквы, до 30 символов (например MILK-001)",IF(SUMPRODUCT(--EXACT('Номенклатура'!$A$6:$A$205,B2180))=0,"Код не найден в номенклатуре",IF(SUMPRODUCT(--EXACT('Номенклатура'!$A$6:$A$205,B2180))&gt;1,"Код повторяется в номенклатуре",IF(ISNA(MATCH(C2180,{"Приход","Расход","Списание","Корректировка остатка"},0)),"Выберите тип операции",IF(NOT(ISNUMBER(D2180)),"Укажите количество",IF(D2180=0,"Количество не может быть 0",IF(AND(C2180&lt;&gt;"Корректировка остатка",D2180&lt;0),"Для этого типа количество положительное",IF(NOT(ISNUMBER('Номенклатура'!$C$2)),"Укажите дату начала учёта",IF(A2180&lt;INT('Номенклатура'!$C$2),"Раньше даты начала учёта: НЕ учтено",IF(AND(C2180="Корректировка остатка",TRIM(G2180)=""),"Учтено: добавьте пояснение","ОК")))))))))))))</f>
        <v/>
      </c>
    </row>
    <row r="2181" spans="1:9" x14ac:dyDescent="0.25">
      <c r="A2181" s="16"/>
      <c r="B2181" s="13"/>
      <c r="C2181" s="13"/>
      <c r="D2181" s="14"/>
      <c r="E2181" s="17" t="str">
        <f>IF(OR(B2181="",SUMPRODUCT(--EXACT('Номенклатура'!$A$6:$A$205,B2181))&lt;&gt;1),"",INDEX('Номенклатура'!$D$6:$D$205,SUMPRODUCT(EXACT('Номенклатура'!$A$6:$A$205,B2181)*(ROW('Номенклатура'!$A$6:$A$205)-5)))&amp;"")</f>
        <v/>
      </c>
      <c r="F2181" s="18" t="str">
        <f>IF(OR(I2181="ОК",I2181="Учтено: добавьте пояснение"),IF(C2181="Приход",D2181,IF(C2181="Корректировка остатка",D2181,-D2181)),"")</f>
        <v/>
      </c>
      <c r="G2181" s="13"/>
      <c r="H2181" s="15" t="str">
        <f>IF(OR(B2181="",SUMPRODUCT(--EXACT('Номенклатура'!$A$6:$A$205,B2181))&lt;&gt;1),"",INDEX('Номенклатура'!$B$6:$B$205,SUMPRODUCT(EXACT('Номенклатура'!$A$6:$A$205,B2181)*(ROW('Номенклатура'!$A$6:$A$205)-5)))&amp;"")</f>
        <v/>
      </c>
      <c r="I2181" s="15" t="str">
        <f>IF(COUNTA(A2181:D2181,G2181)=0,"",IF(NOT(ISNUMBER(A2181)),"Укажите дату",IF(B2181="","Укажите код",IF(NOT(AND(ISTEXT(B2181),LEN(B2181)&gt;0,LEN(B2181)&lt;=30,ISNUMBER(FIND(LEFT(B2181,1),"ABCDEFGHIJKLMNOPQRSTUVWXYZ")),SUMPRODUCT((MID(B2181,{1,2,3,4,5,6,7,8,9,10,11,12,13,14,15,16,17,18,19,20,21,22,23,24,25,26,27,28,29,30},1)&lt;&gt;"")*ISERROR(FIND(MID(B2181,{1,2,3,4,5,6,7,8,9,10,11,12,13,14,15,16,17,18,19,20,21,22,23,24,25,26,27,28,29,30},1),"ABCDEFGHIJKLMNOPQRSTUVWXYZ0123456789-_")))=0,ISERROR(VALUE(B2181)))),"Недопустимый код: только латинские буквы A-Z в верхнем регистре, цифры, - и _; начало с буквы, до 30 символов (например MILK-001)",IF(SUMPRODUCT(--EXACT('Номенклатура'!$A$6:$A$205,B2181))=0,"Код не найден в номенклатуре",IF(SUMPRODUCT(--EXACT('Номенклатура'!$A$6:$A$205,B2181))&gt;1,"Код повторяется в номенклатуре",IF(ISNA(MATCH(C2181,{"Приход","Расход","Списание","Корректировка остатка"},0)),"Выберите тип операции",IF(NOT(ISNUMBER(D2181)),"Укажите количество",IF(D2181=0,"Количество не может быть 0",IF(AND(C2181&lt;&gt;"Корректировка остатка",D2181&lt;0),"Для этого типа количество положительное",IF(NOT(ISNUMBER('Номенклатура'!$C$2)),"Укажите дату начала учёта",IF(A2181&lt;INT('Номенклатура'!$C$2),"Раньше даты начала учёта: НЕ учтено",IF(AND(C2181="Корректировка остатка",TRIM(G2181)=""),"Учтено: добавьте пояснение","ОК")))))))))))))</f>
        <v/>
      </c>
    </row>
    <row r="2182" spans="1:9" x14ac:dyDescent="0.25">
      <c r="A2182" s="16"/>
      <c r="B2182" s="13"/>
      <c r="C2182" s="13"/>
      <c r="D2182" s="14"/>
      <c r="E2182" s="17" t="str">
        <f>IF(OR(B2182="",SUMPRODUCT(--EXACT('Номенклатура'!$A$6:$A$205,B2182))&lt;&gt;1),"",INDEX('Номенклатура'!$D$6:$D$205,SUMPRODUCT(EXACT('Номенклатура'!$A$6:$A$205,B2182)*(ROW('Номенклатура'!$A$6:$A$205)-5)))&amp;"")</f>
        <v/>
      </c>
      <c r="F2182" s="18" t="str">
        <f>IF(OR(I2182="ОК",I2182="Учтено: добавьте пояснение"),IF(C2182="Приход",D2182,IF(C2182="Корректировка остатка",D2182,-D2182)),"")</f>
        <v/>
      </c>
      <c r="G2182" s="13"/>
      <c r="H2182" s="15" t="str">
        <f>IF(OR(B2182="",SUMPRODUCT(--EXACT('Номенклатура'!$A$6:$A$205,B2182))&lt;&gt;1),"",INDEX('Номенклатура'!$B$6:$B$205,SUMPRODUCT(EXACT('Номенклатура'!$A$6:$A$205,B2182)*(ROW('Номенклатура'!$A$6:$A$205)-5)))&amp;"")</f>
        <v/>
      </c>
      <c r="I2182" s="15" t="str">
        <f>IF(COUNTA(A2182:D2182,G2182)=0,"",IF(NOT(ISNUMBER(A2182)),"Укажите дату",IF(B2182="","Укажите код",IF(NOT(AND(ISTEXT(B2182),LEN(B2182)&gt;0,LEN(B2182)&lt;=30,ISNUMBER(FIND(LEFT(B2182,1),"ABCDEFGHIJKLMNOPQRSTUVWXYZ")),SUMPRODUCT((MID(B2182,{1,2,3,4,5,6,7,8,9,10,11,12,13,14,15,16,17,18,19,20,21,22,23,24,25,26,27,28,29,30},1)&lt;&gt;"")*ISERROR(FIND(MID(B2182,{1,2,3,4,5,6,7,8,9,10,11,12,13,14,15,16,17,18,19,20,21,22,23,24,25,26,27,28,29,30},1),"ABCDEFGHIJKLMNOPQRSTUVWXYZ0123456789-_")))=0,ISERROR(VALUE(B2182)))),"Недопустимый код: только латинские буквы A-Z в верхнем регистре, цифры, - и _; начало с буквы, до 30 символов (например MILK-001)",IF(SUMPRODUCT(--EXACT('Номенклатура'!$A$6:$A$205,B2182))=0,"Код не найден в номенклатуре",IF(SUMPRODUCT(--EXACT('Номенклатура'!$A$6:$A$205,B2182))&gt;1,"Код повторяется в номенклатуре",IF(ISNA(MATCH(C2182,{"Приход","Расход","Списание","Корректировка остатка"},0)),"Выберите тип операции",IF(NOT(ISNUMBER(D2182)),"Укажите количество",IF(D2182=0,"Количество не может быть 0",IF(AND(C2182&lt;&gt;"Корректировка остатка",D2182&lt;0),"Для этого типа количество положительное",IF(NOT(ISNUMBER('Номенклатура'!$C$2)),"Укажите дату начала учёта",IF(A2182&lt;INT('Номенклатура'!$C$2),"Раньше даты начала учёта: НЕ учтено",IF(AND(C2182="Корректировка остатка",TRIM(G2182)=""),"Учтено: добавьте пояснение","ОК")))))))))))))</f>
        <v/>
      </c>
    </row>
    <row r="2183" spans="1:9" x14ac:dyDescent="0.25">
      <c r="A2183" s="16"/>
      <c r="B2183" s="13"/>
      <c r="C2183" s="13"/>
      <c r="D2183" s="14"/>
      <c r="E2183" s="17" t="str">
        <f>IF(OR(B2183="",SUMPRODUCT(--EXACT('Номенклатура'!$A$6:$A$205,B2183))&lt;&gt;1),"",INDEX('Номенклатура'!$D$6:$D$205,SUMPRODUCT(EXACT('Номенклатура'!$A$6:$A$205,B2183)*(ROW('Номенклатура'!$A$6:$A$205)-5)))&amp;"")</f>
        <v/>
      </c>
      <c r="F2183" s="18" t="str">
        <f>IF(OR(I2183="ОК",I2183="Учтено: добавьте пояснение"),IF(C2183="Приход",D2183,IF(C2183="Корректировка остатка",D2183,-D2183)),"")</f>
        <v/>
      </c>
      <c r="G2183" s="13"/>
      <c r="H2183" s="15" t="str">
        <f>IF(OR(B2183="",SUMPRODUCT(--EXACT('Номенклатура'!$A$6:$A$205,B2183))&lt;&gt;1),"",INDEX('Номенклатура'!$B$6:$B$205,SUMPRODUCT(EXACT('Номенклатура'!$A$6:$A$205,B2183)*(ROW('Номенклатура'!$A$6:$A$205)-5)))&amp;"")</f>
        <v/>
      </c>
      <c r="I2183" s="15" t="str">
        <f>IF(COUNTA(A2183:D2183,G2183)=0,"",IF(NOT(ISNUMBER(A2183)),"Укажите дату",IF(B2183="","Укажите код",IF(NOT(AND(ISTEXT(B2183),LEN(B2183)&gt;0,LEN(B2183)&lt;=30,ISNUMBER(FIND(LEFT(B2183,1),"ABCDEFGHIJKLMNOPQRSTUVWXYZ")),SUMPRODUCT((MID(B2183,{1,2,3,4,5,6,7,8,9,10,11,12,13,14,15,16,17,18,19,20,21,22,23,24,25,26,27,28,29,30},1)&lt;&gt;"")*ISERROR(FIND(MID(B2183,{1,2,3,4,5,6,7,8,9,10,11,12,13,14,15,16,17,18,19,20,21,22,23,24,25,26,27,28,29,30},1),"ABCDEFGHIJKLMNOPQRSTUVWXYZ0123456789-_")))=0,ISERROR(VALUE(B2183)))),"Недопустимый код: только латинские буквы A-Z в верхнем регистре, цифры, - и _; начало с буквы, до 30 символов (например MILK-001)",IF(SUMPRODUCT(--EXACT('Номенклатура'!$A$6:$A$205,B2183))=0,"Код не найден в номенклатуре",IF(SUMPRODUCT(--EXACT('Номенклатура'!$A$6:$A$205,B2183))&gt;1,"Код повторяется в номенклатуре",IF(ISNA(MATCH(C2183,{"Приход","Расход","Списание","Корректировка остатка"},0)),"Выберите тип операции",IF(NOT(ISNUMBER(D2183)),"Укажите количество",IF(D2183=0,"Количество не может быть 0",IF(AND(C2183&lt;&gt;"Корректировка остатка",D2183&lt;0),"Для этого типа количество положительное",IF(NOT(ISNUMBER('Номенклатура'!$C$2)),"Укажите дату начала учёта",IF(A2183&lt;INT('Номенклатура'!$C$2),"Раньше даты начала учёта: НЕ учтено",IF(AND(C2183="Корректировка остатка",TRIM(G2183)=""),"Учтено: добавьте пояснение","ОК")))))))))))))</f>
        <v/>
      </c>
    </row>
    <row r="2184" spans="1:9" x14ac:dyDescent="0.25">
      <c r="A2184" s="16"/>
      <c r="B2184" s="13"/>
      <c r="C2184" s="13"/>
      <c r="D2184" s="14"/>
      <c r="E2184" s="17" t="str">
        <f>IF(OR(B2184="",SUMPRODUCT(--EXACT('Номенклатура'!$A$6:$A$205,B2184))&lt;&gt;1),"",INDEX('Номенклатура'!$D$6:$D$205,SUMPRODUCT(EXACT('Номенклатура'!$A$6:$A$205,B2184)*(ROW('Номенклатура'!$A$6:$A$205)-5)))&amp;"")</f>
        <v/>
      </c>
      <c r="F2184" s="18" t="str">
        <f>IF(OR(I2184="ОК",I2184="Учтено: добавьте пояснение"),IF(C2184="Приход",D2184,IF(C2184="Корректировка остатка",D2184,-D2184)),"")</f>
        <v/>
      </c>
      <c r="G2184" s="13"/>
      <c r="H2184" s="15" t="str">
        <f>IF(OR(B2184="",SUMPRODUCT(--EXACT('Номенклатура'!$A$6:$A$205,B2184))&lt;&gt;1),"",INDEX('Номенклатура'!$B$6:$B$205,SUMPRODUCT(EXACT('Номенклатура'!$A$6:$A$205,B2184)*(ROW('Номенклатура'!$A$6:$A$205)-5)))&amp;"")</f>
        <v/>
      </c>
      <c r="I2184" s="15" t="str">
        <f>IF(COUNTA(A2184:D2184,G2184)=0,"",IF(NOT(ISNUMBER(A2184)),"Укажите дату",IF(B2184="","Укажите код",IF(NOT(AND(ISTEXT(B2184),LEN(B2184)&gt;0,LEN(B2184)&lt;=30,ISNUMBER(FIND(LEFT(B2184,1),"ABCDEFGHIJKLMNOPQRSTUVWXYZ")),SUMPRODUCT((MID(B2184,{1,2,3,4,5,6,7,8,9,10,11,12,13,14,15,16,17,18,19,20,21,22,23,24,25,26,27,28,29,30},1)&lt;&gt;"")*ISERROR(FIND(MID(B2184,{1,2,3,4,5,6,7,8,9,10,11,12,13,14,15,16,17,18,19,20,21,22,23,24,25,26,27,28,29,30},1),"ABCDEFGHIJKLMNOPQRSTUVWXYZ0123456789-_")))=0,ISERROR(VALUE(B2184)))),"Недопустимый код: только латинские буквы A-Z в верхнем регистре, цифры, - и _; начало с буквы, до 30 символов (например MILK-001)",IF(SUMPRODUCT(--EXACT('Номенклатура'!$A$6:$A$205,B2184))=0,"Код не найден в номенклатуре",IF(SUMPRODUCT(--EXACT('Номенклатура'!$A$6:$A$205,B2184))&gt;1,"Код повторяется в номенклатуре",IF(ISNA(MATCH(C2184,{"Приход","Расход","Списание","Корректировка остатка"},0)),"Выберите тип операции",IF(NOT(ISNUMBER(D2184)),"Укажите количество",IF(D2184=0,"Количество не может быть 0",IF(AND(C2184&lt;&gt;"Корректировка остатка",D2184&lt;0),"Для этого типа количество положительное",IF(NOT(ISNUMBER('Номенклатура'!$C$2)),"Укажите дату начала учёта",IF(A2184&lt;INT('Номенклатура'!$C$2),"Раньше даты начала учёта: НЕ учтено",IF(AND(C2184="Корректировка остатка",TRIM(G2184)=""),"Учтено: добавьте пояснение","ОК")))))))))))))</f>
        <v/>
      </c>
    </row>
    <row r="2185" spans="1:9" x14ac:dyDescent="0.25">
      <c r="A2185" s="16"/>
      <c r="B2185" s="13"/>
      <c r="C2185" s="13"/>
      <c r="D2185" s="14"/>
      <c r="E2185" s="17" t="str">
        <f>IF(OR(B2185="",SUMPRODUCT(--EXACT('Номенклатура'!$A$6:$A$205,B2185))&lt;&gt;1),"",INDEX('Номенклатура'!$D$6:$D$205,SUMPRODUCT(EXACT('Номенклатура'!$A$6:$A$205,B2185)*(ROW('Номенклатура'!$A$6:$A$205)-5)))&amp;"")</f>
        <v/>
      </c>
      <c r="F2185" s="18" t="str">
        <f>IF(OR(I2185="ОК",I2185="Учтено: добавьте пояснение"),IF(C2185="Приход",D2185,IF(C2185="Корректировка остатка",D2185,-D2185)),"")</f>
        <v/>
      </c>
      <c r="G2185" s="13"/>
      <c r="H2185" s="15" t="str">
        <f>IF(OR(B2185="",SUMPRODUCT(--EXACT('Номенклатура'!$A$6:$A$205,B2185))&lt;&gt;1),"",INDEX('Номенклатура'!$B$6:$B$205,SUMPRODUCT(EXACT('Номенклатура'!$A$6:$A$205,B2185)*(ROW('Номенклатура'!$A$6:$A$205)-5)))&amp;"")</f>
        <v/>
      </c>
      <c r="I2185" s="15" t="str">
        <f>IF(COUNTA(A2185:D2185,G2185)=0,"",IF(NOT(ISNUMBER(A2185)),"Укажите дату",IF(B2185="","Укажите код",IF(NOT(AND(ISTEXT(B2185),LEN(B2185)&gt;0,LEN(B2185)&lt;=30,ISNUMBER(FIND(LEFT(B2185,1),"ABCDEFGHIJKLMNOPQRSTUVWXYZ")),SUMPRODUCT((MID(B2185,{1,2,3,4,5,6,7,8,9,10,11,12,13,14,15,16,17,18,19,20,21,22,23,24,25,26,27,28,29,30},1)&lt;&gt;"")*ISERROR(FIND(MID(B2185,{1,2,3,4,5,6,7,8,9,10,11,12,13,14,15,16,17,18,19,20,21,22,23,24,25,26,27,28,29,30},1),"ABCDEFGHIJKLMNOPQRSTUVWXYZ0123456789-_")))=0,ISERROR(VALUE(B2185)))),"Недопустимый код: только латинские буквы A-Z в верхнем регистре, цифры, - и _; начало с буквы, до 30 символов (например MILK-001)",IF(SUMPRODUCT(--EXACT('Номенклатура'!$A$6:$A$205,B2185))=0,"Код не найден в номенклатуре",IF(SUMPRODUCT(--EXACT('Номенклатура'!$A$6:$A$205,B2185))&gt;1,"Код повторяется в номенклатуре",IF(ISNA(MATCH(C2185,{"Приход","Расход","Списание","Корректировка остатка"},0)),"Выберите тип операции",IF(NOT(ISNUMBER(D2185)),"Укажите количество",IF(D2185=0,"Количество не может быть 0",IF(AND(C2185&lt;&gt;"Корректировка остатка",D2185&lt;0),"Для этого типа количество положительное",IF(NOT(ISNUMBER('Номенклатура'!$C$2)),"Укажите дату начала учёта",IF(A2185&lt;INT('Номенклатура'!$C$2),"Раньше даты начала учёта: НЕ учтено",IF(AND(C2185="Корректировка остатка",TRIM(G2185)=""),"Учтено: добавьте пояснение","ОК")))))))))))))</f>
        <v/>
      </c>
    </row>
    <row r="2186" spans="1:9" x14ac:dyDescent="0.25">
      <c r="A2186" s="16"/>
      <c r="B2186" s="13"/>
      <c r="C2186" s="13"/>
      <c r="D2186" s="14"/>
      <c r="E2186" s="17" t="str">
        <f>IF(OR(B2186="",SUMPRODUCT(--EXACT('Номенклатура'!$A$6:$A$205,B2186))&lt;&gt;1),"",INDEX('Номенклатура'!$D$6:$D$205,SUMPRODUCT(EXACT('Номенклатура'!$A$6:$A$205,B2186)*(ROW('Номенклатура'!$A$6:$A$205)-5)))&amp;"")</f>
        <v/>
      </c>
      <c r="F2186" s="18" t="str">
        <f>IF(OR(I2186="ОК",I2186="Учтено: добавьте пояснение"),IF(C2186="Приход",D2186,IF(C2186="Корректировка остатка",D2186,-D2186)),"")</f>
        <v/>
      </c>
      <c r="G2186" s="13"/>
      <c r="H2186" s="15" t="str">
        <f>IF(OR(B2186="",SUMPRODUCT(--EXACT('Номенклатура'!$A$6:$A$205,B2186))&lt;&gt;1),"",INDEX('Номенклатура'!$B$6:$B$205,SUMPRODUCT(EXACT('Номенклатура'!$A$6:$A$205,B2186)*(ROW('Номенклатура'!$A$6:$A$205)-5)))&amp;"")</f>
        <v/>
      </c>
      <c r="I2186" s="15" t="str">
        <f>IF(COUNTA(A2186:D2186,G2186)=0,"",IF(NOT(ISNUMBER(A2186)),"Укажите дату",IF(B2186="","Укажите код",IF(NOT(AND(ISTEXT(B2186),LEN(B2186)&gt;0,LEN(B2186)&lt;=30,ISNUMBER(FIND(LEFT(B2186,1),"ABCDEFGHIJKLMNOPQRSTUVWXYZ")),SUMPRODUCT((MID(B2186,{1,2,3,4,5,6,7,8,9,10,11,12,13,14,15,16,17,18,19,20,21,22,23,24,25,26,27,28,29,30},1)&lt;&gt;"")*ISERROR(FIND(MID(B2186,{1,2,3,4,5,6,7,8,9,10,11,12,13,14,15,16,17,18,19,20,21,22,23,24,25,26,27,28,29,30},1),"ABCDEFGHIJKLMNOPQRSTUVWXYZ0123456789-_")))=0,ISERROR(VALUE(B2186)))),"Недопустимый код: только латинские буквы A-Z в верхнем регистре, цифры, - и _; начало с буквы, до 30 символов (например MILK-001)",IF(SUMPRODUCT(--EXACT('Номенклатура'!$A$6:$A$205,B2186))=0,"Код не найден в номенклатуре",IF(SUMPRODUCT(--EXACT('Номенклатура'!$A$6:$A$205,B2186))&gt;1,"Код повторяется в номенклатуре",IF(ISNA(MATCH(C2186,{"Приход","Расход","Списание","Корректировка остатка"},0)),"Выберите тип операции",IF(NOT(ISNUMBER(D2186)),"Укажите количество",IF(D2186=0,"Количество не может быть 0",IF(AND(C2186&lt;&gt;"Корректировка остатка",D2186&lt;0),"Для этого типа количество положительное",IF(NOT(ISNUMBER('Номенклатура'!$C$2)),"Укажите дату начала учёта",IF(A2186&lt;INT('Номенклатура'!$C$2),"Раньше даты начала учёта: НЕ учтено",IF(AND(C2186="Корректировка остатка",TRIM(G2186)=""),"Учтено: добавьте пояснение","ОК")))))))))))))</f>
        <v/>
      </c>
    </row>
    <row r="2187" spans="1:9" x14ac:dyDescent="0.25">
      <c r="A2187" s="16"/>
      <c r="B2187" s="13"/>
      <c r="C2187" s="13"/>
      <c r="D2187" s="14"/>
      <c r="E2187" s="17" t="str">
        <f>IF(OR(B2187="",SUMPRODUCT(--EXACT('Номенклатура'!$A$6:$A$205,B2187))&lt;&gt;1),"",INDEX('Номенклатура'!$D$6:$D$205,SUMPRODUCT(EXACT('Номенклатура'!$A$6:$A$205,B2187)*(ROW('Номенклатура'!$A$6:$A$205)-5)))&amp;"")</f>
        <v/>
      </c>
      <c r="F2187" s="18" t="str">
        <f>IF(OR(I2187="ОК",I2187="Учтено: добавьте пояснение"),IF(C2187="Приход",D2187,IF(C2187="Корректировка остатка",D2187,-D2187)),"")</f>
        <v/>
      </c>
      <c r="G2187" s="13"/>
      <c r="H2187" s="15" t="str">
        <f>IF(OR(B2187="",SUMPRODUCT(--EXACT('Номенклатура'!$A$6:$A$205,B2187))&lt;&gt;1),"",INDEX('Номенклатура'!$B$6:$B$205,SUMPRODUCT(EXACT('Номенклатура'!$A$6:$A$205,B2187)*(ROW('Номенклатура'!$A$6:$A$205)-5)))&amp;"")</f>
        <v/>
      </c>
      <c r="I2187" s="15" t="str">
        <f>IF(COUNTA(A2187:D2187,G2187)=0,"",IF(NOT(ISNUMBER(A2187)),"Укажите дату",IF(B2187="","Укажите код",IF(NOT(AND(ISTEXT(B2187),LEN(B2187)&gt;0,LEN(B2187)&lt;=30,ISNUMBER(FIND(LEFT(B2187,1),"ABCDEFGHIJKLMNOPQRSTUVWXYZ")),SUMPRODUCT((MID(B2187,{1,2,3,4,5,6,7,8,9,10,11,12,13,14,15,16,17,18,19,20,21,22,23,24,25,26,27,28,29,30},1)&lt;&gt;"")*ISERROR(FIND(MID(B2187,{1,2,3,4,5,6,7,8,9,10,11,12,13,14,15,16,17,18,19,20,21,22,23,24,25,26,27,28,29,30},1),"ABCDEFGHIJKLMNOPQRSTUVWXYZ0123456789-_")))=0,ISERROR(VALUE(B2187)))),"Недопустимый код: только латинские буквы A-Z в верхнем регистре, цифры, - и _; начало с буквы, до 30 символов (например MILK-001)",IF(SUMPRODUCT(--EXACT('Номенклатура'!$A$6:$A$205,B2187))=0,"Код не найден в номенклатуре",IF(SUMPRODUCT(--EXACT('Номенклатура'!$A$6:$A$205,B2187))&gt;1,"Код повторяется в номенклатуре",IF(ISNA(MATCH(C2187,{"Приход","Расход","Списание","Корректировка остатка"},0)),"Выберите тип операции",IF(NOT(ISNUMBER(D2187)),"Укажите количество",IF(D2187=0,"Количество не может быть 0",IF(AND(C2187&lt;&gt;"Корректировка остатка",D2187&lt;0),"Для этого типа количество положительное",IF(NOT(ISNUMBER('Номенклатура'!$C$2)),"Укажите дату начала учёта",IF(A2187&lt;INT('Номенклатура'!$C$2),"Раньше даты начала учёта: НЕ учтено",IF(AND(C2187="Корректировка остатка",TRIM(G2187)=""),"Учтено: добавьте пояснение","ОК")))))))))))))</f>
        <v/>
      </c>
    </row>
    <row r="2188" spans="1:9" x14ac:dyDescent="0.25">
      <c r="A2188" s="16"/>
      <c r="B2188" s="13"/>
      <c r="C2188" s="13"/>
      <c r="D2188" s="14"/>
      <c r="E2188" s="17" t="str">
        <f>IF(OR(B2188="",SUMPRODUCT(--EXACT('Номенклатура'!$A$6:$A$205,B2188))&lt;&gt;1),"",INDEX('Номенклатура'!$D$6:$D$205,SUMPRODUCT(EXACT('Номенклатура'!$A$6:$A$205,B2188)*(ROW('Номенклатура'!$A$6:$A$205)-5)))&amp;"")</f>
        <v/>
      </c>
      <c r="F2188" s="18" t="str">
        <f>IF(OR(I2188="ОК",I2188="Учтено: добавьте пояснение"),IF(C2188="Приход",D2188,IF(C2188="Корректировка остатка",D2188,-D2188)),"")</f>
        <v/>
      </c>
      <c r="G2188" s="13"/>
      <c r="H2188" s="15" t="str">
        <f>IF(OR(B2188="",SUMPRODUCT(--EXACT('Номенклатура'!$A$6:$A$205,B2188))&lt;&gt;1),"",INDEX('Номенклатура'!$B$6:$B$205,SUMPRODUCT(EXACT('Номенклатура'!$A$6:$A$205,B2188)*(ROW('Номенклатура'!$A$6:$A$205)-5)))&amp;"")</f>
        <v/>
      </c>
      <c r="I2188" s="15" t="str">
        <f>IF(COUNTA(A2188:D2188,G2188)=0,"",IF(NOT(ISNUMBER(A2188)),"Укажите дату",IF(B2188="","Укажите код",IF(NOT(AND(ISTEXT(B2188),LEN(B2188)&gt;0,LEN(B2188)&lt;=30,ISNUMBER(FIND(LEFT(B2188,1),"ABCDEFGHIJKLMNOPQRSTUVWXYZ")),SUMPRODUCT((MID(B2188,{1,2,3,4,5,6,7,8,9,10,11,12,13,14,15,16,17,18,19,20,21,22,23,24,25,26,27,28,29,30},1)&lt;&gt;"")*ISERROR(FIND(MID(B2188,{1,2,3,4,5,6,7,8,9,10,11,12,13,14,15,16,17,18,19,20,21,22,23,24,25,26,27,28,29,30},1),"ABCDEFGHIJKLMNOPQRSTUVWXYZ0123456789-_")))=0,ISERROR(VALUE(B2188)))),"Недопустимый код: только латинские буквы A-Z в верхнем регистре, цифры, - и _; начало с буквы, до 30 символов (например MILK-001)",IF(SUMPRODUCT(--EXACT('Номенклатура'!$A$6:$A$205,B2188))=0,"Код не найден в номенклатуре",IF(SUMPRODUCT(--EXACT('Номенклатура'!$A$6:$A$205,B2188))&gt;1,"Код повторяется в номенклатуре",IF(ISNA(MATCH(C2188,{"Приход","Расход","Списание","Корректировка остатка"},0)),"Выберите тип операции",IF(NOT(ISNUMBER(D2188)),"Укажите количество",IF(D2188=0,"Количество не может быть 0",IF(AND(C2188&lt;&gt;"Корректировка остатка",D2188&lt;0),"Для этого типа количество положительное",IF(NOT(ISNUMBER('Номенклатура'!$C$2)),"Укажите дату начала учёта",IF(A2188&lt;INT('Номенклатура'!$C$2),"Раньше даты начала учёта: НЕ учтено",IF(AND(C2188="Корректировка остатка",TRIM(G2188)=""),"Учтено: добавьте пояснение","ОК")))))))))))))</f>
        <v/>
      </c>
    </row>
    <row r="2189" spans="1:9" x14ac:dyDescent="0.25">
      <c r="A2189" s="16"/>
      <c r="B2189" s="13"/>
      <c r="C2189" s="13"/>
      <c r="D2189" s="14"/>
      <c r="E2189" s="17" t="str">
        <f>IF(OR(B2189="",SUMPRODUCT(--EXACT('Номенклатура'!$A$6:$A$205,B2189))&lt;&gt;1),"",INDEX('Номенклатура'!$D$6:$D$205,SUMPRODUCT(EXACT('Номенклатура'!$A$6:$A$205,B2189)*(ROW('Номенклатура'!$A$6:$A$205)-5)))&amp;"")</f>
        <v/>
      </c>
      <c r="F2189" s="18" t="str">
        <f>IF(OR(I2189="ОК",I2189="Учтено: добавьте пояснение"),IF(C2189="Приход",D2189,IF(C2189="Корректировка остатка",D2189,-D2189)),"")</f>
        <v/>
      </c>
      <c r="G2189" s="13"/>
      <c r="H2189" s="15" t="str">
        <f>IF(OR(B2189="",SUMPRODUCT(--EXACT('Номенклатура'!$A$6:$A$205,B2189))&lt;&gt;1),"",INDEX('Номенклатура'!$B$6:$B$205,SUMPRODUCT(EXACT('Номенклатура'!$A$6:$A$205,B2189)*(ROW('Номенклатура'!$A$6:$A$205)-5)))&amp;"")</f>
        <v/>
      </c>
      <c r="I2189" s="15" t="str">
        <f>IF(COUNTA(A2189:D2189,G2189)=0,"",IF(NOT(ISNUMBER(A2189)),"Укажите дату",IF(B2189="","Укажите код",IF(NOT(AND(ISTEXT(B2189),LEN(B2189)&gt;0,LEN(B2189)&lt;=30,ISNUMBER(FIND(LEFT(B2189,1),"ABCDEFGHIJKLMNOPQRSTUVWXYZ")),SUMPRODUCT((MID(B2189,{1,2,3,4,5,6,7,8,9,10,11,12,13,14,15,16,17,18,19,20,21,22,23,24,25,26,27,28,29,30},1)&lt;&gt;"")*ISERROR(FIND(MID(B2189,{1,2,3,4,5,6,7,8,9,10,11,12,13,14,15,16,17,18,19,20,21,22,23,24,25,26,27,28,29,30},1),"ABCDEFGHIJKLMNOPQRSTUVWXYZ0123456789-_")))=0,ISERROR(VALUE(B2189)))),"Недопустимый код: только латинские буквы A-Z в верхнем регистре, цифры, - и _; начало с буквы, до 30 символов (например MILK-001)",IF(SUMPRODUCT(--EXACT('Номенклатура'!$A$6:$A$205,B2189))=0,"Код не найден в номенклатуре",IF(SUMPRODUCT(--EXACT('Номенклатура'!$A$6:$A$205,B2189))&gt;1,"Код повторяется в номенклатуре",IF(ISNA(MATCH(C2189,{"Приход","Расход","Списание","Корректировка остатка"},0)),"Выберите тип операции",IF(NOT(ISNUMBER(D2189)),"Укажите количество",IF(D2189=0,"Количество не может быть 0",IF(AND(C2189&lt;&gt;"Корректировка остатка",D2189&lt;0),"Для этого типа количество положительное",IF(NOT(ISNUMBER('Номенклатура'!$C$2)),"Укажите дату начала учёта",IF(A2189&lt;INT('Номенклатура'!$C$2),"Раньше даты начала учёта: НЕ учтено",IF(AND(C2189="Корректировка остатка",TRIM(G2189)=""),"Учтено: добавьте пояснение","ОК")))))))))))))</f>
        <v/>
      </c>
    </row>
    <row r="2190" spans="1:9" x14ac:dyDescent="0.25">
      <c r="A2190" s="16"/>
      <c r="B2190" s="13"/>
      <c r="C2190" s="13"/>
      <c r="D2190" s="14"/>
      <c r="E2190" s="17" t="str">
        <f>IF(OR(B2190="",SUMPRODUCT(--EXACT('Номенклатура'!$A$6:$A$205,B2190))&lt;&gt;1),"",INDEX('Номенклатура'!$D$6:$D$205,SUMPRODUCT(EXACT('Номенклатура'!$A$6:$A$205,B2190)*(ROW('Номенклатура'!$A$6:$A$205)-5)))&amp;"")</f>
        <v/>
      </c>
      <c r="F2190" s="18" t="str">
        <f>IF(OR(I2190="ОК",I2190="Учтено: добавьте пояснение"),IF(C2190="Приход",D2190,IF(C2190="Корректировка остатка",D2190,-D2190)),"")</f>
        <v/>
      </c>
      <c r="G2190" s="13"/>
      <c r="H2190" s="15" t="str">
        <f>IF(OR(B2190="",SUMPRODUCT(--EXACT('Номенклатура'!$A$6:$A$205,B2190))&lt;&gt;1),"",INDEX('Номенклатура'!$B$6:$B$205,SUMPRODUCT(EXACT('Номенклатура'!$A$6:$A$205,B2190)*(ROW('Номенклатура'!$A$6:$A$205)-5)))&amp;"")</f>
        <v/>
      </c>
      <c r="I2190" s="15" t="str">
        <f>IF(COUNTA(A2190:D2190,G2190)=0,"",IF(NOT(ISNUMBER(A2190)),"Укажите дату",IF(B2190="","Укажите код",IF(NOT(AND(ISTEXT(B2190),LEN(B2190)&gt;0,LEN(B2190)&lt;=30,ISNUMBER(FIND(LEFT(B2190,1),"ABCDEFGHIJKLMNOPQRSTUVWXYZ")),SUMPRODUCT((MID(B2190,{1,2,3,4,5,6,7,8,9,10,11,12,13,14,15,16,17,18,19,20,21,22,23,24,25,26,27,28,29,30},1)&lt;&gt;"")*ISERROR(FIND(MID(B2190,{1,2,3,4,5,6,7,8,9,10,11,12,13,14,15,16,17,18,19,20,21,22,23,24,25,26,27,28,29,30},1),"ABCDEFGHIJKLMNOPQRSTUVWXYZ0123456789-_")))=0,ISERROR(VALUE(B2190)))),"Недопустимый код: только латинские буквы A-Z в верхнем регистре, цифры, - и _; начало с буквы, до 30 символов (например MILK-001)",IF(SUMPRODUCT(--EXACT('Номенклатура'!$A$6:$A$205,B2190))=0,"Код не найден в номенклатуре",IF(SUMPRODUCT(--EXACT('Номенклатура'!$A$6:$A$205,B2190))&gt;1,"Код повторяется в номенклатуре",IF(ISNA(MATCH(C2190,{"Приход","Расход","Списание","Корректировка остатка"},0)),"Выберите тип операции",IF(NOT(ISNUMBER(D2190)),"Укажите количество",IF(D2190=0,"Количество не может быть 0",IF(AND(C2190&lt;&gt;"Корректировка остатка",D2190&lt;0),"Для этого типа количество положительное",IF(NOT(ISNUMBER('Номенклатура'!$C$2)),"Укажите дату начала учёта",IF(A2190&lt;INT('Номенклатура'!$C$2),"Раньше даты начала учёта: НЕ учтено",IF(AND(C2190="Корректировка остатка",TRIM(G2190)=""),"Учтено: добавьте пояснение","ОК")))))))))))))</f>
        <v/>
      </c>
    </row>
    <row r="2191" spans="1:9" x14ac:dyDescent="0.25">
      <c r="A2191" s="16"/>
      <c r="B2191" s="13"/>
      <c r="C2191" s="13"/>
      <c r="D2191" s="14"/>
      <c r="E2191" s="17" t="str">
        <f>IF(OR(B2191="",SUMPRODUCT(--EXACT('Номенклатура'!$A$6:$A$205,B2191))&lt;&gt;1),"",INDEX('Номенклатура'!$D$6:$D$205,SUMPRODUCT(EXACT('Номенклатура'!$A$6:$A$205,B2191)*(ROW('Номенклатура'!$A$6:$A$205)-5)))&amp;"")</f>
        <v/>
      </c>
      <c r="F2191" s="18" t="str">
        <f>IF(OR(I2191="ОК",I2191="Учтено: добавьте пояснение"),IF(C2191="Приход",D2191,IF(C2191="Корректировка остатка",D2191,-D2191)),"")</f>
        <v/>
      </c>
      <c r="G2191" s="13"/>
      <c r="H2191" s="15" t="str">
        <f>IF(OR(B2191="",SUMPRODUCT(--EXACT('Номенклатура'!$A$6:$A$205,B2191))&lt;&gt;1),"",INDEX('Номенклатура'!$B$6:$B$205,SUMPRODUCT(EXACT('Номенклатура'!$A$6:$A$205,B2191)*(ROW('Номенклатура'!$A$6:$A$205)-5)))&amp;"")</f>
        <v/>
      </c>
      <c r="I2191" s="15" t="str">
        <f>IF(COUNTA(A2191:D2191,G2191)=0,"",IF(NOT(ISNUMBER(A2191)),"Укажите дату",IF(B2191="","Укажите код",IF(NOT(AND(ISTEXT(B2191),LEN(B2191)&gt;0,LEN(B2191)&lt;=30,ISNUMBER(FIND(LEFT(B2191,1),"ABCDEFGHIJKLMNOPQRSTUVWXYZ")),SUMPRODUCT((MID(B2191,{1,2,3,4,5,6,7,8,9,10,11,12,13,14,15,16,17,18,19,20,21,22,23,24,25,26,27,28,29,30},1)&lt;&gt;"")*ISERROR(FIND(MID(B2191,{1,2,3,4,5,6,7,8,9,10,11,12,13,14,15,16,17,18,19,20,21,22,23,24,25,26,27,28,29,30},1),"ABCDEFGHIJKLMNOPQRSTUVWXYZ0123456789-_")))=0,ISERROR(VALUE(B2191)))),"Недопустимый код: только латинские буквы A-Z в верхнем регистре, цифры, - и _; начало с буквы, до 30 символов (например MILK-001)",IF(SUMPRODUCT(--EXACT('Номенклатура'!$A$6:$A$205,B2191))=0,"Код не найден в номенклатуре",IF(SUMPRODUCT(--EXACT('Номенклатура'!$A$6:$A$205,B2191))&gt;1,"Код повторяется в номенклатуре",IF(ISNA(MATCH(C2191,{"Приход","Расход","Списание","Корректировка остатка"},0)),"Выберите тип операции",IF(NOT(ISNUMBER(D2191)),"Укажите количество",IF(D2191=0,"Количество не может быть 0",IF(AND(C2191&lt;&gt;"Корректировка остатка",D2191&lt;0),"Для этого типа количество положительное",IF(NOT(ISNUMBER('Номенклатура'!$C$2)),"Укажите дату начала учёта",IF(A2191&lt;INT('Номенклатура'!$C$2),"Раньше даты начала учёта: НЕ учтено",IF(AND(C2191="Корректировка остатка",TRIM(G2191)=""),"Учтено: добавьте пояснение","ОК")))))))))))))</f>
        <v/>
      </c>
    </row>
    <row r="2192" spans="1:9" x14ac:dyDescent="0.25">
      <c r="A2192" s="16"/>
      <c r="B2192" s="13"/>
      <c r="C2192" s="13"/>
      <c r="D2192" s="14"/>
      <c r="E2192" s="17" t="str">
        <f>IF(OR(B2192="",SUMPRODUCT(--EXACT('Номенклатура'!$A$6:$A$205,B2192))&lt;&gt;1),"",INDEX('Номенклатура'!$D$6:$D$205,SUMPRODUCT(EXACT('Номенклатура'!$A$6:$A$205,B2192)*(ROW('Номенклатура'!$A$6:$A$205)-5)))&amp;"")</f>
        <v/>
      </c>
      <c r="F2192" s="18" t="str">
        <f>IF(OR(I2192="ОК",I2192="Учтено: добавьте пояснение"),IF(C2192="Приход",D2192,IF(C2192="Корректировка остатка",D2192,-D2192)),"")</f>
        <v/>
      </c>
      <c r="G2192" s="13"/>
      <c r="H2192" s="15" t="str">
        <f>IF(OR(B2192="",SUMPRODUCT(--EXACT('Номенклатура'!$A$6:$A$205,B2192))&lt;&gt;1),"",INDEX('Номенклатура'!$B$6:$B$205,SUMPRODUCT(EXACT('Номенклатура'!$A$6:$A$205,B2192)*(ROW('Номенклатура'!$A$6:$A$205)-5)))&amp;"")</f>
        <v/>
      </c>
      <c r="I2192" s="15" t="str">
        <f>IF(COUNTA(A2192:D2192,G2192)=0,"",IF(NOT(ISNUMBER(A2192)),"Укажите дату",IF(B2192="","Укажите код",IF(NOT(AND(ISTEXT(B2192),LEN(B2192)&gt;0,LEN(B2192)&lt;=30,ISNUMBER(FIND(LEFT(B2192,1),"ABCDEFGHIJKLMNOPQRSTUVWXYZ")),SUMPRODUCT((MID(B2192,{1,2,3,4,5,6,7,8,9,10,11,12,13,14,15,16,17,18,19,20,21,22,23,24,25,26,27,28,29,30},1)&lt;&gt;"")*ISERROR(FIND(MID(B2192,{1,2,3,4,5,6,7,8,9,10,11,12,13,14,15,16,17,18,19,20,21,22,23,24,25,26,27,28,29,30},1),"ABCDEFGHIJKLMNOPQRSTUVWXYZ0123456789-_")))=0,ISERROR(VALUE(B2192)))),"Недопустимый код: только латинские буквы A-Z в верхнем регистре, цифры, - и _; начало с буквы, до 30 символов (например MILK-001)",IF(SUMPRODUCT(--EXACT('Номенклатура'!$A$6:$A$205,B2192))=0,"Код не найден в номенклатуре",IF(SUMPRODUCT(--EXACT('Номенклатура'!$A$6:$A$205,B2192))&gt;1,"Код повторяется в номенклатуре",IF(ISNA(MATCH(C2192,{"Приход","Расход","Списание","Корректировка остатка"},0)),"Выберите тип операции",IF(NOT(ISNUMBER(D2192)),"Укажите количество",IF(D2192=0,"Количество не может быть 0",IF(AND(C2192&lt;&gt;"Корректировка остатка",D2192&lt;0),"Для этого типа количество положительное",IF(NOT(ISNUMBER('Номенклатура'!$C$2)),"Укажите дату начала учёта",IF(A2192&lt;INT('Номенклатура'!$C$2),"Раньше даты начала учёта: НЕ учтено",IF(AND(C2192="Корректировка остатка",TRIM(G2192)=""),"Учтено: добавьте пояснение","ОК")))))))))))))</f>
        <v/>
      </c>
    </row>
    <row r="2193" spans="1:9" x14ac:dyDescent="0.25">
      <c r="A2193" s="16"/>
      <c r="B2193" s="13"/>
      <c r="C2193" s="13"/>
      <c r="D2193" s="14"/>
      <c r="E2193" s="17" t="str">
        <f>IF(OR(B2193="",SUMPRODUCT(--EXACT('Номенклатура'!$A$6:$A$205,B2193))&lt;&gt;1),"",INDEX('Номенклатура'!$D$6:$D$205,SUMPRODUCT(EXACT('Номенклатура'!$A$6:$A$205,B2193)*(ROW('Номенклатура'!$A$6:$A$205)-5)))&amp;"")</f>
        <v/>
      </c>
      <c r="F2193" s="18" t="str">
        <f>IF(OR(I2193="ОК",I2193="Учтено: добавьте пояснение"),IF(C2193="Приход",D2193,IF(C2193="Корректировка остатка",D2193,-D2193)),"")</f>
        <v/>
      </c>
      <c r="G2193" s="13"/>
      <c r="H2193" s="15" t="str">
        <f>IF(OR(B2193="",SUMPRODUCT(--EXACT('Номенклатура'!$A$6:$A$205,B2193))&lt;&gt;1),"",INDEX('Номенклатура'!$B$6:$B$205,SUMPRODUCT(EXACT('Номенклатура'!$A$6:$A$205,B2193)*(ROW('Номенклатура'!$A$6:$A$205)-5)))&amp;"")</f>
        <v/>
      </c>
      <c r="I2193" s="15" t="str">
        <f>IF(COUNTA(A2193:D2193,G2193)=0,"",IF(NOT(ISNUMBER(A2193)),"Укажите дату",IF(B2193="","Укажите код",IF(NOT(AND(ISTEXT(B2193),LEN(B2193)&gt;0,LEN(B2193)&lt;=30,ISNUMBER(FIND(LEFT(B2193,1),"ABCDEFGHIJKLMNOPQRSTUVWXYZ")),SUMPRODUCT((MID(B2193,{1,2,3,4,5,6,7,8,9,10,11,12,13,14,15,16,17,18,19,20,21,22,23,24,25,26,27,28,29,30},1)&lt;&gt;"")*ISERROR(FIND(MID(B2193,{1,2,3,4,5,6,7,8,9,10,11,12,13,14,15,16,17,18,19,20,21,22,23,24,25,26,27,28,29,30},1),"ABCDEFGHIJKLMNOPQRSTUVWXYZ0123456789-_")))=0,ISERROR(VALUE(B2193)))),"Недопустимый код: только латинские буквы A-Z в верхнем регистре, цифры, - и _; начало с буквы, до 30 символов (например MILK-001)",IF(SUMPRODUCT(--EXACT('Номенклатура'!$A$6:$A$205,B2193))=0,"Код не найден в номенклатуре",IF(SUMPRODUCT(--EXACT('Номенклатура'!$A$6:$A$205,B2193))&gt;1,"Код повторяется в номенклатуре",IF(ISNA(MATCH(C2193,{"Приход","Расход","Списание","Корректировка остатка"},0)),"Выберите тип операции",IF(NOT(ISNUMBER(D2193)),"Укажите количество",IF(D2193=0,"Количество не может быть 0",IF(AND(C2193&lt;&gt;"Корректировка остатка",D2193&lt;0),"Для этого типа количество положительное",IF(NOT(ISNUMBER('Номенклатура'!$C$2)),"Укажите дату начала учёта",IF(A2193&lt;INT('Номенклатура'!$C$2),"Раньше даты начала учёта: НЕ учтено",IF(AND(C2193="Корректировка остатка",TRIM(G2193)=""),"Учтено: добавьте пояснение","ОК")))))))))))))</f>
        <v/>
      </c>
    </row>
    <row r="2194" spans="1:9" x14ac:dyDescent="0.25">
      <c r="A2194" s="16"/>
      <c r="B2194" s="13"/>
      <c r="C2194" s="13"/>
      <c r="D2194" s="14"/>
      <c r="E2194" s="17" t="str">
        <f>IF(OR(B2194="",SUMPRODUCT(--EXACT('Номенклатура'!$A$6:$A$205,B2194))&lt;&gt;1),"",INDEX('Номенклатура'!$D$6:$D$205,SUMPRODUCT(EXACT('Номенклатура'!$A$6:$A$205,B2194)*(ROW('Номенклатура'!$A$6:$A$205)-5)))&amp;"")</f>
        <v/>
      </c>
      <c r="F2194" s="18" t="str">
        <f>IF(OR(I2194="ОК",I2194="Учтено: добавьте пояснение"),IF(C2194="Приход",D2194,IF(C2194="Корректировка остатка",D2194,-D2194)),"")</f>
        <v/>
      </c>
      <c r="G2194" s="13"/>
      <c r="H2194" s="15" t="str">
        <f>IF(OR(B2194="",SUMPRODUCT(--EXACT('Номенклатура'!$A$6:$A$205,B2194))&lt;&gt;1),"",INDEX('Номенклатура'!$B$6:$B$205,SUMPRODUCT(EXACT('Номенклатура'!$A$6:$A$205,B2194)*(ROW('Номенклатура'!$A$6:$A$205)-5)))&amp;"")</f>
        <v/>
      </c>
      <c r="I2194" s="15" t="str">
        <f>IF(COUNTA(A2194:D2194,G2194)=0,"",IF(NOT(ISNUMBER(A2194)),"Укажите дату",IF(B2194="","Укажите код",IF(NOT(AND(ISTEXT(B2194),LEN(B2194)&gt;0,LEN(B2194)&lt;=30,ISNUMBER(FIND(LEFT(B2194,1),"ABCDEFGHIJKLMNOPQRSTUVWXYZ")),SUMPRODUCT((MID(B2194,{1,2,3,4,5,6,7,8,9,10,11,12,13,14,15,16,17,18,19,20,21,22,23,24,25,26,27,28,29,30},1)&lt;&gt;"")*ISERROR(FIND(MID(B2194,{1,2,3,4,5,6,7,8,9,10,11,12,13,14,15,16,17,18,19,20,21,22,23,24,25,26,27,28,29,30},1),"ABCDEFGHIJKLMNOPQRSTUVWXYZ0123456789-_")))=0,ISERROR(VALUE(B2194)))),"Недопустимый код: только латинские буквы A-Z в верхнем регистре, цифры, - и _; начало с буквы, до 30 символов (например MILK-001)",IF(SUMPRODUCT(--EXACT('Номенклатура'!$A$6:$A$205,B2194))=0,"Код не найден в номенклатуре",IF(SUMPRODUCT(--EXACT('Номенклатура'!$A$6:$A$205,B2194))&gt;1,"Код повторяется в номенклатуре",IF(ISNA(MATCH(C2194,{"Приход","Расход","Списание","Корректировка остатка"},0)),"Выберите тип операции",IF(NOT(ISNUMBER(D2194)),"Укажите количество",IF(D2194=0,"Количество не может быть 0",IF(AND(C2194&lt;&gt;"Корректировка остатка",D2194&lt;0),"Для этого типа количество положительное",IF(NOT(ISNUMBER('Номенклатура'!$C$2)),"Укажите дату начала учёта",IF(A2194&lt;INT('Номенклатура'!$C$2),"Раньше даты начала учёта: НЕ учтено",IF(AND(C2194="Корректировка остатка",TRIM(G2194)=""),"Учтено: добавьте пояснение","ОК")))))))))))))</f>
        <v/>
      </c>
    </row>
    <row r="2195" spans="1:9" x14ac:dyDescent="0.25">
      <c r="A2195" s="16"/>
      <c r="B2195" s="13"/>
      <c r="C2195" s="13"/>
      <c r="D2195" s="14"/>
      <c r="E2195" s="17" t="str">
        <f>IF(OR(B2195="",SUMPRODUCT(--EXACT('Номенклатура'!$A$6:$A$205,B2195))&lt;&gt;1),"",INDEX('Номенклатура'!$D$6:$D$205,SUMPRODUCT(EXACT('Номенклатура'!$A$6:$A$205,B2195)*(ROW('Номенклатура'!$A$6:$A$205)-5)))&amp;"")</f>
        <v/>
      </c>
      <c r="F2195" s="18" t="str">
        <f>IF(OR(I2195="ОК",I2195="Учтено: добавьте пояснение"),IF(C2195="Приход",D2195,IF(C2195="Корректировка остатка",D2195,-D2195)),"")</f>
        <v/>
      </c>
      <c r="G2195" s="13"/>
      <c r="H2195" s="15" t="str">
        <f>IF(OR(B2195="",SUMPRODUCT(--EXACT('Номенклатура'!$A$6:$A$205,B2195))&lt;&gt;1),"",INDEX('Номенклатура'!$B$6:$B$205,SUMPRODUCT(EXACT('Номенклатура'!$A$6:$A$205,B2195)*(ROW('Номенклатура'!$A$6:$A$205)-5)))&amp;"")</f>
        <v/>
      </c>
      <c r="I2195" s="15" t="str">
        <f>IF(COUNTA(A2195:D2195,G2195)=0,"",IF(NOT(ISNUMBER(A2195)),"Укажите дату",IF(B2195="","Укажите код",IF(NOT(AND(ISTEXT(B2195),LEN(B2195)&gt;0,LEN(B2195)&lt;=30,ISNUMBER(FIND(LEFT(B2195,1),"ABCDEFGHIJKLMNOPQRSTUVWXYZ")),SUMPRODUCT((MID(B2195,{1,2,3,4,5,6,7,8,9,10,11,12,13,14,15,16,17,18,19,20,21,22,23,24,25,26,27,28,29,30},1)&lt;&gt;"")*ISERROR(FIND(MID(B2195,{1,2,3,4,5,6,7,8,9,10,11,12,13,14,15,16,17,18,19,20,21,22,23,24,25,26,27,28,29,30},1),"ABCDEFGHIJKLMNOPQRSTUVWXYZ0123456789-_")))=0,ISERROR(VALUE(B2195)))),"Недопустимый код: только латинские буквы A-Z в верхнем регистре, цифры, - и _; начало с буквы, до 30 символов (например MILK-001)",IF(SUMPRODUCT(--EXACT('Номенклатура'!$A$6:$A$205,B2195))=0,"Код не найден в номенклатуре",IF(SUMPRODUCT(--EXACT('Номенклатура'!$A$6:$A$205,B2195))&gt;1,"Код повторяется в номенклатуре",IF(ISNA(MATCH(C2195,{"Приход","Расход","Списание","Корректировка остатка"},0)),"Выберите тип операции",IF(NOT(ISNUMBER(D2195)),"Укажите количество",IF(D2195=0,"Количество не может быть 0",IF(AND(C2195&lt;&gt;"Корректировка остатка",D2195&lt;0),"Для этого типа количество положительное",IF(NOT(ISNUMBER('Номенклатура'!$C$2)),"Укажите дату начала учёта",IF(A2195&lt;INT('Номенклатура'!$C$2),"Раньше даты начала учёта: НЕ учтено",IF(AND(C2195="Корректировка остатка",TRIM(G2195)=""),"Учтено: добавьте пояснение","ОК")))))))))))))</f>
        <v/>
      </c>
    </row>
    <row r="2196" spans="1:9" x14ac:dyDescent="0.25">
      <c r="A2196" s="16"/>
      <c r="B2196" s="13"/>
      <c r="C2196" s="13"/>
      <c r="D2196" s="14"/>
      <c r="E2196" s="17" t="str">
        <f>IF(OR(B2196="",SUMPRODUCT(--EXACT('Номенклатура'!$A$6:$A$205,B2196))&lt;&gt;1),"",INDEX('Номенклатура'!$D$6:$D$205,SUMPRODUCT(EXACT('Номенклатура'!$A$6:$A$205,B2196)*(ROW('Номенклатура'!$A$6:$A$205)-5)))&amp;"")</f>
        <v/>
      </c>
      <c r="F2196" s="18" t="str">
        <f>IF(OR(I2196="ОК",I2196="Учтено: добавьте пояснение"),IF(C2196="Приход",D2196,IF(C2196="Корректировка остатка",D2196,-D2196)),"")</f>
        <v/>
      </c>
      <c r="G2196" s="13"/>
      <c r="H2196" s="15" t="str">
        <f>IF(OR(B2196="",SUMPRODUCT(--EXACT('Номенклатура'!$A$6:$A$205,B2196))&lt;&gt;1),"",INDEX('Номенклатура'!$B$6:$B$205,SUMPRODUCT(EXACT('Номенклатура'!$A$6:$A$205,B2196)*(ROW('Номенклатура'!$A$6:$A$205)-5)))&amp;"")</f>
        <v/>
      </c>
      <c r="I2196" s="15" t="str">
        <f>IF(COUNTA(A2196:D2196,G2196)=0,"",IF(NOT(ISNUMBER(A2196)),"Укажите дату",IF(B2196="","Укажите код",IF(NOT(AND(ISTEXT(B2196),LEN(B2196)&gt;0,LEN(B2196)&lt;=30,ISNUMBER(FIND(LEFT(B2196,1),"ABCDEFGHIJKLMNOPQRSTUVWXYZ")),SUMPRODUCT((MID(B2196,{1,2,3,4,5,6,7,8,9,10,11,12,13,14,15,16,17,18,19,20,21,22,23,24,25,26,27,28,29,30},1)&lt;&gt;"")*ISERROR(FIND(MID(B2196,{1,2,3,4,5,6,7,8,9,10,11,12,13,14,15,16,17,18,19,20,21,22,23,24,25,26,27,28,29,30},1),"ABCDEFGHIJKLMNOPQRSTUVWXYZ0123456789-_")))=0,ISERROR(VALUE(B2196)))),"Недопустимый код: только латинские буквы A-Z в верхнем регистре, цифры, - и _; начало с буквы, до 30 символов (например MILK-001)",IF(SUMPRODUCT(--EXACT('Номенклатура'!$A$6:$A$205,B2196))=0,"Код не найден в номенклатуре",IF(SUMPRODUCT(--EXACT('Номенклатура'!$A$6:$A$205,B2196))&gt;1,"Код повторяется в номенклатуре",IF(ISNA(MATCH(C2196,{"Приход","Расход","Списание","Корректировка остатка"},0)),"Выберите тип операции",IF(NOT(ISNUMBER(D2196)),"Укажите количество",IF(D2196=0,"Количество не может быть 0",IF(AND(C2196&lt;&gt;"Корректировка остатка",D2196&lt;0),"Для этого типа количество положительное",IF(NOT(ISNUMBER('Номенклатура'!$C$2)),"Укажите дату начала учёта",IF(A2196&lt;INT('Номенклатура'!$C$2),"Раньше даты начала учёта: НЕ учтено",IF(AND(C2196="Корректировка остатка",TRIM(G2196)=""),"Учтено: добавьте пояснение","ОК")))))))))))))</f>
        <v/>
      </c>
    </row>
    <row r="2197" spans="1:9" x14ac:dyDescent="0.25">
      <c r="A2197" s="16"/>
      <c r="B2197" s="13"/>
      <c r="C2197" s="13"/>
      <c r="D2197" s="14"/>
      <c r="E2197" s="17" t="str">
        <f>IF(OR(B2197="",SUMPRODUCT(--EXACT('Номенклатура'!$A$6:$A$205,B2197))&lt;&gt;1),"",INDEX('Номенклатура'!$D$6:$D$205,SUMPRODUCT(EXACT('Номенклатура'!$A$6:$A$205,B2197)*(ROW('Номенклатура'!$A$6:$A$205)-5)))&amp;"")</f>
        <v/>
      </c>
      <c r="F2197" s="18" t="str">
        <f>IF(OR(I2197="ОК",I2197="Учтено: добавьте пояснение"),IF(C2197="Приход",D2197,IF(C2197="Корректировка остатка",D2197,-D2197)),"")</f>
        <v/>
      </c>
      <c r="G2197" s="13"/>
      <c r="H2197" s="15" t="str">
        <f>IF(OR(B2197="",SUMPRODUCT(--EXACT('Номенклатура'!$A$6:$A$205,B2197))&lt;&gt;1),"",INDEX('Номенклатура'!$B$6:$B$205,SUMPRODUCT(EXACT('Номенклатура'!$A$6:$A$205,B2197)*(ROW('Номенклатура'!$A$6:$A$205)-5)))&amp;"")</f>
        <v/>
      </c>
      <c r="I2197" s="15" t="str">
        <f>IF(COUNTA(A2197:D2197,G2197)=0,"",IF(NOT(ISNUMBER(A2197)),"Укажите дату",IF(B2197="","Укажите код",IF(NOT(AND(ISTEXT(B2197),LEN(B2197)&gt;0,LEN(B2197)&lt;=30,ISNUMBER(FIND(LEFT(B2197,1),"ABCDEFGHIJKLMNOPQRSTUVWXYZ")),SUMPRODUCT((MID(B2197,{1,2,3,4,5,6,7,8,9,10,11,12,13,14,15,16,17,18,19,20,21,22,23,24,25,26,27,28,29,30},1)&lt;&gt;"")*ISERROR(FIND(MID(B2197,{1,2,3,4,5,6,7,8,9,10,11,12,13,14,15,16,17,18,19,20,21,22,23,24,25,26,27,28,29,30},1),"ABCDEFGHIJKLMNOPQRSTUVWXYZ0123456789-_")))=0,ISERROR(VALUE(B2197)))),"Недопустимый код: только латинские буквы A-Z в верхнем регистре, цифры, - и _; начало с буквы, до 30 символов (например MILK-001)",IF(SUMPRODUCT(--EXACT('Номенклатура'!$A$6:$A$205,B2197))=0,"Код не найден в номенклатуре",IF(SUMPRODUCT(--EXACT('Номенклатура'!$A$6:$A$205,B2197))&gt;1,"Код повторяется в номенклатуре",IF(ISNA(MATCH(C2197,{"Приход","Расход","Списание","Корректировка остатка"},0)),"Выберите тип операции",IF(NOT(ISNUMBER(D2197)),"Укажите количество",IF(D2197=0,"Количество не может быть 0",IF(AND(C2197&lt;&gt;"Корректировка остатка",D2197&lt;0),"Для этого типа количество положительное",IF(NOT(ISNUMBER('Номенклатура'!$C$2)),"Укажите дату начала учёта",IF(A2197&lt;INT('Номенклатура'!$C$2),"Раньше даты начала учёта: НЕ учтено",IF(AND(C2197="Корректировка остатка",TRIM(G2197)=""),"Учтено: добавьте пояснение","ОК")))))))))))))</f>
        <v/>
      </c>
    </row>
    <row r="2198" spans="1:9" x14ac:dyDescent="0.25">
      <c r="A2198" s="16"/>
      <c r="B2198" s="13"/>
      <c r="C2198" s="13"/>
      <c r="D2198" s="14"/>
      <c r="E2198" s="17" t="str">
        <f>IF(OR(B2198="",SUMPRODUCT(--EXACT('Номенклатура'!$A$6:$A$205,B2198))&lt;&gt;1),"",INDEX('Номенклатура'!$D$6:$D$205,SUMPRODUCT(EXACT('Номенклатура'!$A$6:$A$205,B2198)*(ROW('Номенклатура'!$A$6:$A$205)-5)))&amp;"")</f>
        <v/>
      </c>
      <c r="F2198" s="18" t="str">
        <f>IF(OR(I2198="ОК",I2198="Учтено: добавьте пояснение"),IF(C2198="Приход",D2198,IF(C2198="Корректировка остатка",D2198,-D2198)),"")</f>
        <v/>
      </c>
      <c r="G2198" s="13"/>
      <c r="H2198" s="15" t="str">
        <f>IF(OR(B2198="",SUMPRODUCT(--EXACT('Номенклатура'!$A$6:$A$205,B2198))&lt;&gt;1),"",INDEX('Номенклатура'!$B$6:$B$205,SUMPRODUCT(EXACT('Номенклатура'!$A$6:$A$205,B2198)*(ROW('Номенклатура'!$A$6:$A$205)-5)))&amp;"")</f>
        <v/>
      </c>
      <c r="I2198" s="15" t="str">
        <f>IF(COUNTA(A2198:D2198,G2198)=0,"",IF(NOT(ISNUMBER(A2198)),"Укажите дату",IF(B2198="","Укажите код",IF(NOT(AND(ISTEXT(B2198),LEN(B2198)&gt;0,LEN(B2198)&lt;=30,ISNUMBER(FIND(LEFT(B2198,1),"ABCDEFGHIJKLMNOPQRSTUVWXYZ")),SUMPRODUCT((MID(B2198,{1,2,3,4,5,6,7,8,9,10,11,12,13,14,15,16,17,18,19,20,21,22,23,24,25,26,27,28,29,30},1)&lt;&gt;"")*ISERROR(FIND(MID(B2198,{1,2,3,4,5,6,7,8,9,10,11,12,13,14,15,16,17,18,19,20,21,22,23,24,25,26,27,28,29,30},1),"ABCDEFGHIJKLMNOPQRSTUVWXYZ0123456789-_")))=0,ISERROR(VALUE(B2198)))),"Недопустимый код: только латинские буквы A-Z в верхнем регистре, цифры, - и _; начало с буквы, до 30 символов (например MILK-001)",IF(SUMPRODUCT(--EXACT('Номенклатура'!$A$6:$A$205,B2198))=0,"Код не найден в номенклатуре",IF(SUMPRODUCT(--EXACT('Номенклатура'!$A$6:$A$205,B2198))&gt;1,"Код повторяется в номенклатуре",IF(ISNA(MATCH(C2198,{"Приход","Расход","Списание","Корректировка остатка"},0)),"Выберите тип операции",IF(NOT(ISNUMBER(D2198)),"Укажите количество",IF(D2198=0,"Количество не может быть 0",IF(AND(C2198&lt;&gt;"Корректировка остатка",D2198&lt;0),"Для этого типа количество положительное",IF(NOT(ISNUMBER('Номенклатура'!$C$2)),"Укажите дату начала учёта",IF(A2198&lt;INT('Номенклатура'!$C$2),"Раньше даты начала учёта: НЕ учтено",IF(AND(C2198="Корректировка остатка",TRIM(G2198)=""),"Учтено: добавьте пояснение","ОК")))))))))))))</f>
        <v/>
      </c>
    </row>
    <row r="2199" spans="1:9" x14ac:dyDescent="0.25">
      <c r="A2199" s="16"/>
      <c r="B2199" s="13"/>
      <c r="C2199" s="13"/>
      <c r="D2199" s="14"/>
      <c r="E2199" s="17" t="str">
        <f>IF(OR(B2199="",SUMPRODUCT(--EXACT('Номенклатура'!$A$6:$A$205,B2199))&lt;&gt;1),"",INDEX('Номенклатура'!$D$6:$D$205,SUMPRODUCT(EXACT('Номенклатура'!$A$6:$A$205,B2199)*(ROW('Номенклатура'!$A$6:$A$205)-5)))&amp;"")</f>
        <v/>
      </c>
      <c r="F2199" s="18" t="str">
        <f>IF(OR(I2199="ОК",I2199="Учтено: добавьте пояснение"),IF(C2199="Приход",D2199,IF(C2199="Корректировка остатка",D2199,-D2199)),"")</f>
        <v/>
      </c>
      <c r="G2199" s="13"/>
      <c r="H2199" s="15" t="str">
        <f>IF(OR(B2199="",SUMPRODUCT(--EXACT('Номенклатура'!$A$6:$A$205,B2199))&lt;&gt;1),"",INDEX('Номенклатура'!$B$6:$B$205,SUMPRODUCT(EXACT('Номенклатура'!$A$6:$A$205,B2199)*(ROW('Номенклатура'!$A$6:$A$205)-5)))&amp;"")</f>
        <v/>
      </c>
      <c r="I2199" s="15" t="str">
        <f>IF(COUNTA(A2199:D2199,G2199)=0,"",IF(NOT(ISNUMBER(A2199)),"Укажите дату",IF(B2199="","Укажите код",IF(NOT(AND(ISTEXT(B2199),LEN(B2199)&gt;0,LEN(B2199)&lt;=30,ISNUMBER(FIND(LEFT(B2199,1),"ABCDEFGHIJKLMNOPQRSTUVWXYZ")),SUMPRODUCT((MID(B2199,{1,2,3,4,5,6,7,8,9,10,11,12,13,14,15,16,17,18,19,20,21,22,23,24,25,26,27,28,29,30},1)&lt;&gt;"")*ISERROR(FIND(MID(B2199,{1,2,3,4,5,6,7,8,9,10,11,12,13,14,15,16,17,18,19,20,21,22,23,24,25,26,27,28,29,30},1),"ABCDEFGHIJKLMNOPQRSTUVWXYZ0123456789-_")))=0,ISERROR(VALUE(B2199)))),"Недопустимый код: только латинские буквы A-Z в верхнем регистре, цифры, - и _; начало с буквы, до 30 символов (например MILK-001)",IF(SUMPRODUCT(--EXACT('Номенклатура'!$A$6:$A$205,B2199))=0,"Код не найден в номенклатуре",IF(SUMPRODUCT(--EXACT('Номенклатура'!$A$6:$A$205,B2199))&gt;1,"Код повторяется в номенклатуре",IF(ISNA(MATCH(C2199,{"Приход","Расход","Списание","Корректировка остатка"},0)),"Выберите тип операции",IF(NOT(ISNUMBER(D2199)),"Укажите количество",IF(D2199=0,"Количество не может быть 0",IF(AND(C2199&lt;&gt;"Корректировка остатка",D2199&lt;0),"Для этого типа количество положительное",IF(NOT(ISNUMBER('Номенклатура'!$C$2)),"Укажите дату начала учёта",IF(A2199&lt;INT('Номенклатура'!$C$2),"Раньше даты начала учёта: НЕ учтено",IF(AND(C2199="Корректировка остатка",TRIM(G2199)=""),"Учтено: добавьте пояснение","ОК")))))))))))))</f>
        <v/>
      </c>
    </row>
    <row r="2200" spans="1:9" x14ac:dyDescent="0.25">
      <c r="A2200" s="16"/>
      <c r="B2200" s="13"/>
      <c r="C2200" s="13"/>
      <c r="D2200" s="14"/>
      <c r="E2200" s="17" t="str">
        <f>IF(OR(B2200="",SUMPRODUCT(--EXACT('Номенклатура'!$A$6:$A$205,B2200))&lt;&gt;1),"",INDEX('Номенклатура'!$D$6:$D$205,SUMPRODUCT(EXACT('Номенклатура'!$A$6:$A$205,B2200)*(ROW('Номенклатура'!$A$6:$A$205)-5)))&amp;"")</f>
        <v/>
      </c>
      <c r="F2200" s="18" t="str">
        <f>IF(OR(I2200="ОК",I2200="Учтено: добавьте пояснение"),IF(C2200="Приход",D2200,IF(C2200="Корректировка остатка",D2200,-D2200)),"")</f>
        <v/>
      </c>
      <c r="G2200" s="13"/>
      <c r="H2200" s="15" t="str">
        <f>IF(OR(B2200="",SUMPRODUCT(--EXACT('Номенклатура'!$A$6:$A$205,B2200))&lt;&gt;1),"",INDEX('Номенклатура'!$B$6:$B$205,SUMPRODUCT(EXACT('Номенклатура'!$A$6:$A$205,B2200)*(ROW('Номенклатура'!$A$6:$A$205)-5)))&amp;"")</f>
        <v/>
      </c>
      <c r="I2200" s="15" t="str">
        <f>IF(COUNTA(A2200:D2200,G2200)=0,"",IF(NOT(ISNUMBER(A2200)),"Укажите дату",IF(B2200="","Укажите код",IF(NOT(AND(ISTEXT(B2200),LEN(B2200)&gt;0,LEN(B2200)&lt;=30,ISNUMBER(FIND(LEFT(B2200,1),"ABCDEFGHIJKLMNOPQRSTUVWXYZ")),SUMPRODUCT((MID(B2200,{1,2,3,4,5,6,7,8,9,10,11,12,13,14,15,16,17,18,19,20,21,22,23,24,25,26,27,28,29,30},1)&lt;&gt;"")*ISERROR(FIND(MID(B2200,{1,2,3,4,5,6,7,8,9,10,11,12,13,14,15,16,17,18,19,20,21,22,23,24,25,26,27,28,29,30},1),"ABCDEFGHIJKLMNOPQRSTUVWXYZ0123456789-_")))=0,ISERROR(VALUE(B2200)))),"Недопустимый код: только латинские буквы A-Z в верхнем регистре, цифры, - и _; начало с буквы, до 30 символов (например MILK-001)",IF(SUMPRODUCT(--EXACT('Номенклатура'!$A$6:$A$205,B2200))=0,"Код не найден в номенклатуре",IF(SUMPRODUCT(--EXACT('Номенклатура'!$A$6:$A$205,B2200))&gt;1,"Код повторяется в номенклатуре",IF(ISNA(MATCH(C2200,{"Приход","Расход","Списание","Корректировка остатка"},0)),"Выберите тип операции",IF(NOT(ISNUMBER(D2200)),"Укажите количество",IF(D2200=0,"Количество не может быть 0",IF(AND(C2200&lt;&gt;"Корректировка остатка",D2200&lt;0),"Для этого типа количество положительное",IF(NOT(ISNUMBER('Номенклатура'!$C$2)),"Укажите дату начала учёта",IF(A2200&lt;INT('Номенклатура'!$C$2),"Раньше даты начала учёта: НЕ учтено",IF(AND(C2200="Корректировка остатка",TRIM(G2200)=""),"Учтено: добавьте пояснение","ОК")))))))))))))</f>
        <v/>
      </c>
    </row>
    <row r="2201" spans="1:9" x14ac:dyDescent="0.25">
      <c r="A2201" s="16"/>
      <c r="B2201" s="13"/>
      <c r="C2201" s="13"/>
      <c r="D2201" s="14"/>
      <c r="E2201" s="17" t="str">
        <f>IF(OR(B2201="",SUMPRODUCT(--EXACT('Номенклатура'!$A$6:$A$205,B2201))&lt;&gt;1),"",INDEX('Номенклатура'!$D$6:$D$205,SUMPRODUCT(EXACT('Номенклатура'!$A$6:$A$205,B2201)*(ROW('Номенклатура'!$A$6:$A$205)-5)))&amp;"")</f>
        <v/>
      </c>
      <c r="F2201" s="18" t="str">
        <f>IF(OR(I2201="ОК",I2201="Учтено: добавьте пояснение"),IF(C2201="Приход",D2201,IF(C2201="Корректировка остатка",D2201,-D2201)),"")</f>
        <v/>
      </c>
      <c r="G2201" s="13"/>
      <c r="H2201" s="15" t="str">
        <f>IF(OR(B2201="",SUMPRODUCT(--EXACT('Номенклатура'!$A$6:$A$205,B2201))&lt;&gt;1),"",INDEX('Номенклатура'!$B$6:$B$205,SUMPRODUCT(EXACT('Номенклатура'!$A$6:$A$205,B2201)*(ROW('Номенклатура'!$A$6:$A$205)-5)))&amp;"")</f>
        <v/>
      </c>
      <c r="I2201" s="15" t="str">
        <f>IF(COUNTA(A2201:D2201,G2201)=0,"",IF(NOT(ISNUMBER(A2201)),"Укажите дату",IF(B2201="","Укажите код",IF(NOT(AND(ISTEXT(B2201),LEN(B2201)&gt;0,LEN(B2201)&lt;=30,ISNUMBER(FIND(LEFT(B2201,1),"ABCDEFGHIJKLMNOPQRSTUVWXYZ")),SUMPRODUCT((MID(B2201,{1,2,3,4,5,6,7,8,9,10,11,12,13,14,15,16,17,18,19,20,21,22,23,24,25,26,27,28,29,30},1)&lt;&gt;"")*ISERROR(FIND(MID(B2201,{1,2,3,4,5,6,7,8,9,10,11,12,13,14,15,16,17,18,19,20,21,22,23,24,25,26,27,28,29,30},1),"ABCDEFGHIJKLMNOPQRSTUVWXYZ0123456789-_")))=0,ISERROR(VALUE(B2201)))),"Недопустимый код: только латинские буквы A-Z в верхнем регистре, цифры, - и _; начало с буквы, до 30 символов (например MILK-001)",IF(SUMPRODUCT(--EXACT('Номенклатура'!$A$6:$A$205,B2201))=0,"Код не найден в номенклатуре",IF(SUMPRODUCT(--EXACT('Номенклатура'!$A$6:$A$205,B2201))&gt;1,"Код повторяется в номенклатуре",IF(ISNA(MATCH(C2201,{"Приход","Расход","Списание","Корректировка остатка"},0)),"Выберите тип операции",IF(NOT(ISNUMBER(D2201)),"Укажите количество",IF(D2201=0,"Количество не может быть 0",IF(AND(C2201&lt;&gt;"Корректировка остатка",D2201&lt;0),"Для этого типа количество положительное",IF(NOT(ISNUMBER('Номенклатура'!$C$2)),"Укажите дату начала учёта",IF(A2201&lt;INT('Номенклатура'!$C$2),"Раньше даты начала учёта: НЕ учтено",IF(AND(C2201="Корректировка остатка",TRIM(G2201)=""),"Учтено: добавьте пояснение","ОК")))))))))))))</f>
        <v/>
      </c>
    </row>
    <row r="2202" spans="1:9" x14ac:dyDescent="0.25">
      <c r="A2202" s="16"/>
      <c r="B2202" s="13"/>
      <c r="C2202" s="13"/>
      <c r="D2202" s="14"/>
      <c r="E2202" s="17" t="str">
        <f>IF(OR(B2202="",SUMPRODUCT(--EXACT('Номенклатура'!$A$6:$A$205,B2202))&lt;&gt;1),"",INDEX('Номенклатура'!$D$6:$D$205,SUMPRODUCT(EXACT('Номенклатура'!$A$6:$A$205,B2202)*(ROW('Номенклатура'!$A$6:$A$205)-5)))&amp;"")</f>
        <v/>
      </c>
      <c r="F2202" s="18" t="str">
        <f>IF(OR(I2202="ОК",I2202="Учтено: добавьте пояснение"),IF(C2202="Приход",D2202,IF(C2202="Корректировка остатка",D2202,-D2202)),"")</f>
        <v/>
      </c>
      <c r="G2202" s="13"/>
      <c r="H2202" s="15" t="str">
        <f>IF(OR(B2202="",SUMPRODUCT(--EXACT('Номенклатура'!$A$6:$A$205,B2202))&lt;&gt;1),"",INDEX('Номенклатура'!$B$6:$B$205,SUMPRODUCT(EXACT('Номенклатура'!$A$6:$A$205,B2202)*(ROW('Номенклатура'!$A$6:$A$205)-5)))&amp;"")</f>
        <v/>
      </c>
      <c r="I2202" s="15" t="str">
        <f>IF(COUNTA(A2202:D2202,G2202)=0,"",IF(NOT(ISNUMBER(A2202)),"Укажите дату",IF(B2202="","Укажите код",IF(NOT(AND(ISTEXT(B2202),LEN(B2202)&gt;0,LEN(B2202)&lt;=30,ISNUMBER(FIND(LEFT(B2202,1),"ABCDEFGHIJKLMNOPQRSTUVWXYZ")),SUMPRODUCT((MID(B2202,{1,2,3,4,5,6,7,8,9,10,11,12,13,14,15,16,17,18,19,20,21,22,23,24,25,26,27,28,29,30},1)&lt;&gt;"")*ISERROR(FIND(MID(B2202,{1,2,3,4,5,6,7,8,9,10,11,12,13,14,15,16,17,18,19,20,21,22,23,24,25,26,27,28,29,30},1),"ABCDEFGHIJKLMNOPQRSTUVWXYZ0123456789-_")))=0,ISERROR(VALUE(B2202)))),"Недопустимый код: только латинские буквы A-Z в верхнем регистре, цифры, - и _; начало с буквы, до 30 символов (например MILK-001)",IF(SUMPRODUCT(--EXACT('Номенклатура'!$A$6:$A$205,B2202))=0,"Код не найден в номенклатуре",IF(SUMPRODUCT(--EXACT('Номенклатура'!$A$6:$A$205,B2202))&gt;1,"Код повторяется в номенклатуре",IF(ISNA(MATCH(C2202,{"Приход","Расход","Списание","Корректировка остатка"},0)),"Выберите тип операции",IF(NOT(ISNUMBER(D2202)),"Укажите количество",IF(D2202=0,"Количество не может быть 0",IF(AND(C2202&lt;&gt;"Корректировка остатка",D2202&lt;0),"Для этого типа количество положительное",IF(NOT(ISNUMBER('Номенклатура'!$C$2)),"Укажите дату начала учёта",IF(A2202&lt;INT('Номенклатура'!$C$2),"Раньше даты начала учёта: НЕ учтено",IF(AND(C2202="Корректировка остатка",TRIM(G2202)=""),"Учтено: добавьте пояснение","ОК")))))))))))))</f>
        <v/>
      </c>
    </row>
    <row r="2203" spans="1:9" x14ac:dyDescent="0.25">
      <c r="A2203" s="16"/>
      <c r="B2203" s="13"/>
      <c r="C2203" s="13"/>
      <c r="D2203" s="14"/>
      <c r="E2203" s="17" t="str">
        <f>IF(OR(B2203="",SUMPRODUCT(--EXACT('Номенклатура'!$A$6:$A$205,B2203))&lt;&gt;1),"",INDEX('Номенклатура'!$D$6:$D$205,SUMPRODUCT(EXACT('Номенклатура'!$A$6:$A$205,B2203)*(ROW('Номенклатура'!$A$6:$A$205)-5)))&amp;"")</f>
        <v/>
      </c>
      <c r="F2203" s="18" t="str">
        <f>IF(OR(I2203="ОК",I2203="Учтено: добавьте пояснение"),IF(C2203="Приход",D2203,IF(C2203="Корректировка остатка",D2203,-D2203)),"")</f>
        <v/>
      </c>
      <c r="G2203" s="13"/>
      <c r="H2203" s="15" t="str">
        <f>IF(OR(B2203="",SUMPRODUCT(--EXACT('Номенклатура'!$A$6:$A$205,B2203))&lt;&gt;1),"",INDEX('Номенклатура'!$B$6:$B$205,SUMPRODUCT(EXACT('Номенклатура'!$A$6:$A$205,B2203)*(ROW('Номенклатура'!$A$6:$A$205)-5)))&amp;"")</f>
        <v/>
      </c>
      <c r="I2203" s="15" t="str">
        <f>IF(COUNTA(A2203:D2203,G2203)=0,"",IF(NOT(ISNUMBER(A2203)),"Укажите дату",IF(B2203="","Укажите код",IF(NOT(AND(ISTEXT(B2203),LEN(B2203)&gt;0,LEN(B2203)&lt;=30,ISNUMBER(FIND(LEFT(B2203,1),"ABCDEFGHIJKLMNOPQRSTUVWXYZ")),SUMPRODUCT((MID(B2203,{1,2,3,4,5,6,7,8,9,10,11,12,13,14,15,16,17,18,19,20,21,22,23,24,25,26,27,28,29,30},1)&lt;&gt;"")*ISERROR(FIND(MID(B2203,{1,2,3,4,5,6,7,8,9,10,11,12,13,14,15,16,17,18,19,20,21,22,23,24,25,26,27,28,29,30},1),"ABCDEFGHIJKLMNOPQRSTUVWXYZ0123456789-_")))=0,ISERROR(VALUE(B2203)))),"Недопустимый код: только латинские буквы A-Z в верхнем регистре, цифры, - и _; начало с буквы, до 30 символов (например MILK-001)",IF(SUMPRODUCT(--EXACT('Номенклатура'!$A$6:$A$205,B2203))=0,"Код не найден в номенклатуре",IF(SUMPRODUCT(--EXACT('Номенклатура'!$A$6:$A$205,B2203))&gt;1,"Код повторяется в номенклатуре",IF(ISNA(MATCH(C2203,{"Приход","Расход","Списание","Корректировка остатка"},0)),"Выберите тип операции",IF(NOT(ISNUMBER(D2203)),"Укажите количество",IF(D2203=0,"Количество не может быть 0",IF(AND(C2203&lt;&gt;"Корректировка остатка",D2203&lt;0),"Для этого типа количество положительное",IF(NOT(ISNUMBER('Номенклатура'!$C$2)),"Укажите дату начала учёта",IF(A2203&lt;INT('Номенклатура'!$C$2),"Раньше даты начала учёта: НЕ учтено",IF(AND(C2203="Корректировка остатка",TRIM(G2203)=""),"Учтено: добавьте пояснение","ОК")))))))))))))</f>
        <v/>
      </c>
    </row>
    <row r="2204" spans="1:9" x14ac:dyDescent="0.25">
      <c r="A2204" s="16"/>
      <c r="B2204" s="13"/>
      <c r="C2204" s="13"/>
      <c r="D2204" s="14"/>
      <c r="E2204" s="17" t="str">
        <f>IF(OR(B2204="",SUMPRODUCT(--EXACT('Номенклатура'!$A$6:$A$205,B2204))&lt;&gt;1),"",INDEX('Номенклатура'!$D$6:$D$205,SUMPRODUCT(EXACT('Номенклатура'!$A$6:$A$205,B2204)*(ROW('Номенклатура'!$A$6:$A$205)-5)))&amp;"")</f>
        <v/>
      </c>
      <c r="F2204" s="18" t="str">
        <f>IF(OR(I2204="ОК",I2204="Учтено: добавьте пояснение"),IF(C2204="Приход",D2204,IF(C2204="Корректировка остатка",D2204,-D2204)),"")</f>
        <v/>
      </c>
      <c r="G2204" s="13"/>
      <c r="H2204" s="15" t="str">
        <f>IF(OR(B2204="",SUMPRODUCT(--EXACT('Номенклатура'!$A$6:$A$205,B2204))&lt;&gt;1),"",INDEX('Номенклатура'!$B$6:$B$205,SUMPRODUCT(EXACT('Номенклатура'!$A$6:$A$205,B2204)*(ROW('Номенклатура'!$A$6:$A$205)-5)))&amp;"")</f>
        <v/>
      </c>
      <c r="I2204" s="15" t="str">
        <f>IF(COUNTA(A2204:D2204,G2204)=0,"",IF(NOT(ISNUMBER(A2204)),"Укажите дату",IF(B2204="","Укажите код",IF(NOT(AND(ISTEXT(B2204),LEN(B2204)&gt;0,LEN(B2204)&lt;=30,ISNUMBER(FIND(LEFT(B2204,1),"ABCDEFGHIJKLMNOPQRSTUVWXYZ")),SUMPRODUCT((MID(B2204,{1,2,3,4,5,6,7,8,9,10,11,12,13,14,15,16,17,18,19,20,21,22,23,24,25,26,27,28,29,30},1)&lt;&gt;"")*ISERROR(FIND(MID(B2204,{1,2,3,4,5,6,7,8,9,10,11,12,13,14,15,16,17,18,19,20,21,22,23,24,25,26,27,28,29,30},1),"ABCDEFGHIJKLMNOPQRSTUVWXYZ0123456789-_")))=0,ISERROR(VALUE(B2204)))),"Недопустимый код: только латинские буквы A-Z в верхнем регистре, цифры, - и _; начало с буквы, до 30 символов (например MILK-001)",IF(SUMPRODUCT(--EXACT('Номенклатура'!$A$6:$A$205,B2204))=0,"Код не найден в номенклатуре",IF(SUMPRODUCT(--EXACT('Номенклатура'!$A$6:$A$205,B2204))&gt;1,"Код повторяется в номенклатуре",IF(ISNA(MATCH(C2204,{"Приход","Расход","Списание","Корректировка остатка"},0)),"Выберите тип операции",IF(NOT(ISNUMBER(D2204)),"Укажите количество",IF(D2204=0,"Количество не может быть 0",IF(AND(C2204&lt;&gt;"Корректировка остатка",D2204&lt;0),"Для этого типа количество положительное",IF(NOT(ISNUMBER('Номенклатура'!$C$2)),"Укажите дату начала учёта",IF(A2204&lt;INT('Номенклатура'!$C$2),"Раньше даты начала учёта: НЕ учтено",IF(AND(C2204="Корректировка остатка",TRIM(G2204)=""),"Учтено: добавьте пояснение","ОК")))))))))))))</f>
        <v/>
      </c>
    </row>
    <row r="2205" spans="1:9" x14ac:dyDescent="0.25">
      <c r="A2205" s="16"/>
      <c r="B2205" s="13"/>
      <c r="C2205" s="13"/>
      <c r="D2205" s="14"/>
      <c r="E2205" s="17" t="str">
        <f>IF(OR(B2205="",SUMPRODUCT(--EXACT('Номенклатура'!$A$6:$A$205,B2205))&lt;&gt;1),"",INDEX('Номенклатура'!$D$6:$D$205,SUMPRODUCT(EXACT('Номенклатура'!$A$6:$A$205,B2205)*(ROW('Номенклатура'!$A$6:$A$205)-5)))&amp;"")</f>
        <v/>
      </c>
      <c r="F2205" s="18" t="str">
        <f>IF(OR(I2205="ОК",I2205="Учтено: добавьте пояснение"),IF(C2205="Приход",D2205,IF(C2205="Корректировка остатка",D2205,-D2205)),"")</f>
        <v/>
      </c>
      <c r="G2205" s="13"/>
      <c r="H2205" s="15" t="str">
        <f>IF(OR(B2205="",SUMPRODUCT(--EXACT('Номенклатура'!$A$6:$A$205,B2205))&lt;&gt;1),"",INDEX('Номенклатура'!$B$6:$B$205,SUMPRODUCT(EXACT('Номенклатура'!$A$6:$A$205,B2205)*(ROW('Номенклатура'!$A$6:$A$205)-5)))&amp;"")</f>
        <v/>
      </c>
      <c r="I2205" s="15" t="str">
        <f>IF(COUNTA(A2205:D2205,G2205)=0,"",IF(NOT(ISNUMBER(A2205)),"Укажите дату",IF(B2205="","Укажите код",IF(NOT(AND(ISTEXT(B2205),LEN(B2205)&gt;0,LEN(B2205)&lt;=30,ISNUMBER(FIND(LEFT(B2205,1),"ABCDEFGHIJKLMNOPQRSTUVWXYZ")),SUMPRODUCT((MID(B2205,{1,2,3,4,5,6,7,8,9,10,11,12,13,14,15,16,17,18,19,20,21,22,23,24,25,26,27,28,29,30},1)&lt;&gt;"")*ISERROR(FIND(MID(B2205,{1,2,3,4,5,6,7,8,9,10,11,12,13,14,15,16,17,18,19,20,21,22,23,24,25,26,27,28,29,30},1),"ABCDEFGHIJKLMNOPQRSTUVWXYZ0123456789-_")))=0,ISERROR(VALUE(B2205)))),"Недопустимый код: только латинские буквы A-Z в верхнем регистре, цифры, - и _; начало с буквы, до 30 символов (например MILK-001)",IF(SUMPRODUCT(--EXACT('Номенклатура'!$A$6:$A$205,B2205))=0,"Код не найден в номенклатуре",IF(SUMPRODUCT(--EXACT('Номенклатура'!$A$6:$A$205,B2205))&gt;1,"Код повторяется в номенклатуре",IF(ISNA(MATCH(C2205,{"Приход","Расход","Списание","Корректировка остатка"},0)),"Выберите тип операции",IF(NOT(ISNUMBER(D2205)),"Укажите количество",IF(D2205=0,"Количество не может быть 0",IF(AND(C2205&lt;&gt;"Корректировка остатка",D2205&lt;0),"Для этого типа количество положительное",IF(NOT(ISNUMBER('Номенклатура'!$C$2)),"Укажите дату начала учёта",IF(A2205&lt;INT('Номенклатура'!$C$2),"Раньше даты начала учёта: НЕ учтено",IF(AND(C2205="Корректировка остатка",TRIM(G2205)=""),"Учтено: добавьте пояснение","ОК")))))))))))))</f>
        <v/>
      </c>
    </row>
    <row r="2206" spans="1:9" x14ac:dyDescent="0.25">
      <c r="A2206" s="16"/>
      <c r="B2206" s="13"/>
      <c r="C2206" s="13"/>
      <c r="D2206" s="14"/>
      <c r="E2206" s="17" t="str">
        <f>IF(OR(B2206="",SUMPRODUCT(--EXACT('Номенклатура'!$A$6:$A$205,B2206))&lt;&gt;1),"",INDEX('Номенклатура'!$D$6:$D$205,SUMPRODUCT(EXACT('Номенклатура'!$A$6:$A$205,B2206)*(ROW('Номенклатура'!$A$6:$A$205)-5)))&amp;"")</f>
        <v/>
      </c>
      <c r="F2206" s="18" t="str">
        <f>IF(OR(I2206="ОК",I2206="Учтено: добавьте пояснение"),IF(C2206="Приход",D2206,IF(C2206="Корректировка остатка",D2206,-D2206)),"")</f>
        <v/>
      </c>
      <c r="G2206" s="13"/>
      <c r="H2206" s="15" t="str">
        <f>IF(OR(B2206="",SUMPRODUCT(--EXACT('Номенклатура'!$A$6:$A$205,B2206))&lt;&gt;1),"",INDEX('Номенклатура'!$B$6:$B$205,SUMPRODUCT(EXACT('Номенклатура'!$A$6:$A$205,B2206)*(ROW('Номенклатура'!$A$6:$A$205)-5)))&amp;"")</f>
        <v/>
      </c>
      <c r="I2206" s="15" t="str">
        <f>IF(COUNTA(A2206:D2206,G2206)=0,"",IF(NOT(ISNUMBER(A2206)),"Укажите дату",IF(B2206="","Укажите код",IF(NOT(AND(ISTEXT(B2206),LEN(B2206)&gt;0,LEN(B2206)&lt;=30,ISNUMBER(FIND(LEFT(B2206,1),"ABCDEFGHIJKLMNOPQRSTUVWXYZ")),SUMPRODUCT((MID(B2206,{1,2,3,4,5,6,7,8,9,10,11,12,13,14,15,16,17,18,19,20,21,22,23,24,25,26,27,28,29,30},1)&lt;&gt;"")*ISERROR(FIND(MID(B2206,{1,2,3,4,5,6,7,8,9,10,11,12,13,14,15,16,17,18,19,20,21,22,23,24,25,26,27,28,29,30},1),"ABCDEFGHIJKLMNOPQRSTUVWXYZ0123456789-_")))=0,ISERROR(VALUE(B2206)))),"Недопустимый код: только латинские буквы A-Z в верхнем регистре, цифры, - и _; начало с буквы, до 30 символов (например MILK-001)",IF(SUMPRODUCT(--EXACT('Номенклатура'!$A$6:$A$205,B2206))=0,"Код не найден в номенклатуре",IF(SUMPRODUCT(--EXACT('Номенклатура'!$A$6:$A$205,B2206))&gt;1,"Код повторяется в номенклатуре",IF(ISNA(MATCH(C2206,{"Приход","Расход","Списание","Корректировка остатка"},0)),"Выберите тип операции",IF(NOT(ISNUMBER(D2206)),"Укажите количество",IF(D2206=0,"Количество не может быть 0",IF(AND(C2206&lt;&gt;"Корректировка остатка",D2206&lt;0),"Для этого типа количество положительное",IF(NOT(ISNUMBER('Номенклатура'!$C$2)),"Укажите дату начала учёта",IF(A2206&lt;INT('Номенклатура'!$C$2),"Раньше даты начала учёта: НЕ учтено",IF(AND(C2206="Корректировка остатка",TRIM(G2206)=""),"Учтено: добавьте пояснение","ОК")))))))))))))</f>
        <v/>
      </c>
    </row>
    <row r="2207" spans="1:9" x14ac:dyDescent="0.25">
      <c r="A2207" s="16"/>
      <c r="B2207" s="13"/>
      <c r="C2207" s="13"/>
      <c r="D2207" s="14"/>
      <c r="E2207" s="17" t="str">
        <f>IF(OR(B2207="",SUMPRODUCT(--EXACT('Номенклатура'!$A$6:$A$205,B2207))&lt;&gt;1),"",INDEX('Номенклатура'!$D$6:$D$205,SUMPRODUCT(EXACT('Номенклатура'!$A$6:$A$205,B2207)*(ROW('Номенклатура'!$A$6:$A$205)-5)))&amp;"")</f>
        <v/>
      </c>
      <c r="F2207" s="18" t="str">
        <f>IF(OR(I2207="ОК",I2207="Учтено: добавьте пояснение"),IF(C2207="Приход",D2207,IF(C2207="Корректировка остатка",D2207,-D2207)),"")</f>
        <v/>
      </c>
      <c r="G2207" s="13"/>
      <c r="H2207" s="15" t="str">
        <f>IF(OR(B2207="",SUMPRODUCT(--EXACT('Номенклатура'!$A$6:$A$205,B2207))&lt;&gt;1),"",INDEX('Номенклатура'!$B$6:$B$205,SUMPRODUCT(EXACT('Номенклатура'!$A$6:$A$205,B2207)*(ROW('Номенклатура'!$A$6:$A$205)-5)))&amp;"")</f>
        <v/>
      </c>
      <c r="I2207" s="15" t="str">
        <f>IF(COUNTA(A2207:D2207,G2207)=0,"",IF(NOT(ISNUMBER(A2207)),"Укажите дату",IF(B2207="","Укажите код",IF(NOT(AND(ISTEXT(B2207),LEN(B2207)&gt;0,LEN(B2207)&lt;=30,ISNUMBER(FIND(LEFT(B2207,1),"ABCDEFGHIJKLMNOPQRSTUVWXYZ")),SUMPRODUCT((MID(B2207,{1,2,3,4,5,6,7,8,9,10,11,12,13,14,15,16,17,18,19,20,21,22,23,24,25,26,27,28,29,30},1)&lt;&gt;"")*ISERROR(FIND(MID(B2207,{1,2,3,4,5,6,7,8,9,10,11,12,13,14,15,16,17,18,19,20,21,22,23,24,25,26,27,28,29,30},1),"ABCDEFGHIJKLMNOPQRSTUVWXYZ0123456789-_")))=0,ISERROR(VALUE(B2207)))),"Недопустимый код: только латинские буквы A-Z в верхнем регистре, цифры, - и _; начало с буквы, до 30 символов (например MILK-001)",IF(SUMPRODUCT(--EXACT('Номенклатура'!$A$6:$A$205,B2207))=0,"Код не найден в номенклатуре",IF(SUMPRODUCT(--EXACT('Номенклатура'!$A$6:$A$205,B2207))&gt;1,"Код повторяется в номенклатуре",IF(ISNA(MATCH(C2207,{"Приход","Расход","Списание","Корректировка остатка"},0)),"Выберите тип операции",IF(NOT(ISNUMBER(D2207)),"Укажите количество",IF(D2207=0,"Количество не может быть 0",IF(AND(C2207&lt;&gt;"Корректировка остатка",D2207&lt;0),"Для этого типа количество положительное",IF(NOT(ISNUMBER('Номенклатура'!$C$2)),"Укажите дату начала учёта",IF(A2207&lt;INT('Номенклатура'!$C$2),"Раньше даты начала учёта: НЕ учтено",IF(AND(C2207="Корректировка остатка",TRIM(G2207)=""),"Учтено: добавьте пояснение","ОК")))))))))))))</f>
        <v/>
      </c>
    </row>
    <row r="2208" spans="1:9" x14ac:dyDescent="0.25">
      <c r="A2208" s="16"/>
      <c r="B2208" s="13"/>
      <c r="C2208" s="13"/>
      <c r="D2208" s="14"/>
      <c r="E2208" s="17" t="str">
        <f>IF(OR(B2208="",SUMPRODUCT(--EXACT('Номенклатура'!$A$6:$A$205,B2208))&lt;&gt;1),"",INDEX('Номенклатура'!$D$6:$D$205,SUMPRODUCT(EXACT('Номенклатура'!$A$6:$A$205,B2208)*(ROW('Номенклатура'!$A$6:$A$205)-5)))&amp;"")</f>
        <v/>
      </c>
      <c r="F2208" s="18" t="str">
        <f>IF(OR(I2208="ОК",I2208="Учтено: добавьте пояснение"),IF(C2208="Приход",D2208,IF(C2208="Корректировка остатка",D2208,-D2208)),"")</f>
        <v/>
      </c>
      <c r="G2208" s="13"/>
      <c r="H2208" s="15" t="str">
        <f>IF(OR(B2208="",SUMPRODUCT(--EXACT('Номенклатура'!$A$6:$A$205,B2208))&lt;&gt;1),"",INDEX('Номенклатура'!$B$6:$B$205,SUMPRODUCT(EXACT('Номенклатура'!$A$6:$A$205,B2208)*(ROW('Номенклатура'!$A$6:$A$205)-5)))&amp;"")</f>
        <v/>
      </c>
      <c r="I2208" s="15" t="str">
        <f>IF(COUNTA(A2208:D2208,G2208)=0,"",IF(NOT(ISNUMBER(A2208)),"Укажите дату",IF(B2208="","Укажите код",IF(NOT(AND(ISTEXT(B2208),LEN(B2208)&gt;0,LEN(B2208)&lt;=30,ISNUMBER(FIND(LEFT(B2208,1),"ABCDEFGHIJKLMNOPQRSTUVWXYZ")),SUMPRODUCT((MID(B2208,{1,2,3,4,5,6,7,8,9,10,11,12,13,14,15,16,17,18,19,20,21,22,23,24,25,26,27,28,29,30},1)&lt;&gt;"")*ISERROR(FIND(MID(B2208,{1,2,3,4,5,6,7,8,9,10,11,12,13,14,15,16,17,18,19,20,21,22,23,24,25,26,27,28,29,30},1),"ABCDEFGHIJKLMNOPQRSTUVWXYZ0123456789-_")))=0,ISERROR(VALUE(B2208)))),"Недопустимый код: только латинские буквы A-Z в верхнем регистре, цифры, - и _; начало с буквы, до 30 символов (например MILK-001)",IF(SUMPRODUCT(--EXACT('Номенклатура'!$A$6:$A$205,B2208))=0,"Код не найден в номенклатуре",IF(SUMPRODUCT(--EXACT('Номенклатура'!$A$6:$A$205,B2208))&gt;1,"Код повторяется в номенклатуре",IF(ISNA(MATCH(C2208,{"Приход","Расход","Списание","Корректировка остатка"},0)),"Выберите тип операции",IF(NOT(ISNUMBER(D2208)),"Укажите количество",IF(D2208=0,"Количество не может быть 0",IF(AND(C2208&lt;&gt;"Корректировка остатка",D2208&lt;0),"Для этого типа количество положительное",IF(NOT(ISNUMBER('Номенклатура'!$C$2)),"Укажите дату начала учёта",IF(A2208&lt;INT('Номенклатура'!$C$2),"Раньше даты начала учёта: НЕ учтено",IF(AND(C2208="Корректировка остатка",TRIM(G2208)=""),"Учтено: добавьте пояснение","ОК")))))))))))))</f>
        <v/>
      </c>
    </row>
    <row r="2209" spans="1:9" x14ac:dyDescent="0.25">
      <c r="A2209" s="16"/>
      <c r="B2209" s="13"/>
      <c r="C2209" s="13"/>
      <c r="D2209" s="14"/>
      <c r="E2209" s="17" t="str">
        <f>IF(OR(B2209="",SUMPRODUCT(--EXACT('Номенклатура'!$A$6:$A$205,B2209))&lt;&gt;1),"",INDEX('Номенклатура'!$D$6:$D$205,SUMPRODUCT(EXACT('Номенклатура'!$A$6:$A$205,B2209)*(ROW('Номенклатура'!$A$6:$A$205)-5)))&amp;"")</f>
        <v/>
      </c>
      <c r="F2209" s="18" t="str">
        <f>IF(OR(I2209="ОК",I2209="Учтено: добавьте пояснение"),IF(C2209="Приход",D2209,IF(C2209="Корректировка остатка",D2209,-D2209)),"")</f>
        <v/>
      </c>
      <c r="G2209" s="13"/>
      <c r="H2209" s="15" t="str">
        <f>IF(OR(B2209="",SUMPRODUCT(--EXACT('Номенклатура'!$A$6:$A$205,B2209))&lt;&gt;1),"",INDEX('Номенклатура'!$B$6:$B$205,SUMPRODUCT(EXACT('Номенклатура'!$A$6:$A$205,B2209)*(ROW('Номенклатура'!$A$6:$A$205)-5)))&amp;"")</f>
        <v/>
      </c>
      <c r="I2209" s="15" t="str">
        <f>IF(COUNTA(A2209:D2209,G2209)=0,"",IF(NOT(ISNUMBER(A2209)),"Укажите дату",IF(B2209="","Укажите код",IF(NOT(AND(ISTEXT(B2209),LEN(B2209)&gt;0,LEN(B2209)&lt;=30,ISNUMBER(FIND(LEFT(B2209,1),"ABCDEFGHIJKLMNOPQRSTUVWXYZ")),SUMPRODUCT((MID(B2209,{1,2,3,4,5,6,7,8,9,10,11,12,13,14,15,16,17,18,19,20,21,22,23,24,25,26,27,28,29,30},1)&lt;&gt;"")*ISERROR(FIND(MID(B2209,{1,2,3,4,5,6,7,8,9,10,11,12,13,14,15,16,17,18,19,20,21,22,23,24,25,26,27,28,29,30},1),"ABCDEFGHIJKLMNOPQRSTUVWXYZ0123456789-_")))=0,ISERROR(VALUE(B2209)))),"Недопустимый код: только латинские буквы A-Z в верхнем регистре, цифры, - и _; начало с буквы, до 30 символов (например MILK-001)",IF(SUMPRODUCT(--EXACT('Номенклатура'!$A$6:$A$205,B2209))=0,"Код не найден в номенклатуре",IF(SUMPRODUCT(--EXACT('Номенклатура'!$A$6:$A$205,B2209))&gt;1,"Код повторяется в номенклатуре",IF(ISNA(MATCH(C2209,{"Приход","Расход","Списание","Корректировка остатка"},0)),"Выберите тип операции",IF(NOT(ISNUMBER(D2209)),"Укажите количество",IF(D2209=0,"Количество не может быть 0",IF(AND(C2209&lt;&gt;"Корректировка остатка",D2209&lt;0),"Для этого типа количество положительное",IF(NOT(ISNUMBER('Номенклатура'!$C$2)),"Укажите дату начала учёта",IF(A2209&lt;INT('Номенклатура'!$C$2),"Раньше даты начала учёта: НЕ учтено",IF(AND(C2209="Корректировка остатка",TRIM(G2209)=""),"Учтено: добавьте пояснение","ОК")))))))))))))</f>
        <v/>
      </c>
    </row>
    <row r="2210" spans="1:9" x14ac:dyDescent="0.25">
      <c r="A2210" s="16"/>
      <c r="B2210" s="13"/>
      <c r="C2210" s="13"/>
      <c r="D2210" s="14"/>
      <c r="E2210" s="17" t="str">
        <f>IF(OR(B2210="",SUMPRODUCT(--EXACT('Номенклатура'!$A$6:$A$205,B2210))&lt;&gt;1),"",INDEX('Номенклатура'!$D$6:$D$205,SUMPRODUCT(EXACT('Номенклатура'!$A$6:$A$205,B2210)*(ROW('Номенклатура'!$A$6:$A$205)-5)))&amp;"")</f>
        <v/>
      </c>
      <c r="F2210" s="18" t="str">
        <f>IF(OR(I2210="ОК",I2210="Учтено: добавьте пояснение"),IF(C2210="Приход",D2210,IF(C2210="Корректировка остатка",D2210,-D2210)),"")</f>
        <v/>
      </c>
      <c r="G2210" s="13"/>
      <c r="H2210" s="15" t="str">
        <f>IF(OR(B2210="",SUMPRODUCT(--EXACT('Номенклатура'!$A$6:$A$205,B2210))&lt;&gt;1),"",INDEX('Номенклатура'!$B$6:$B$205,SUMPRODUCT(EXACT('Номенклатура'!$A$6:$A$205,B2210)*(ROW('Номенклатура'!$A$6:$A$205)-5)))&amp;"")</f>
        <v/>
      </c>
      <c r="I2210" s="15" t="str">
        <f>IF(COUNTA(A2210:D2210,G2210)=0,"",IF(NOT(ISNUMBER(A2210)),"Укажите дату",IF(B2210="","Укажите код",IF(NOT(AND(ISTEXT(B2210),LEN(B2210)&gt;0,LEN(B2210)&lt;=30,ISNUMBER(FIND(LEFT(B2210,1),"ABCDEFGHIJKLMNOPQRSTUVWXYZ")),SUMPRODUCT((MID(B2210,{1,2,3,4,5,6,7,8,9,10,11,12,13,14,15,16,17,18,19,20,21,22,23,24,25,26,27,28,29,30},1)&lt;&gt;"")*ISERROR(FIND(MID(B2210,{1,2,3,4,5,6,7,8,9,10,11,12,13,14,15,16,17,18,19,20,21,22,23,24,25,26,27,28,29,30},1),"ABCDEFGHIJKLMNOPQRSTUVWXYZ0123456789-_")))=0,ISERROR(VALUE(B2210)))),"Недопустимый код: только латинские буквы A-Z в верхнем регистре, цифры, - и _; начало с буквы, до 30 символов (например MILK-001)",IF(SUMPRODUCT(--EXACT('Номенклатура'!$A$6:$A$205,B2210))=0,"Код не найден в номенклатуре",IF(SUMPRODUCT(--EXACT('Номенклатура'!$A$6:$A$205,B2210))&gt;1,"Код повторяется в номенклатуре",IF(ISNA(MATCH(C2210,{"Приход","Расход","Списание","Корректировка остатка"},0)),"Выберите тип операции",IF(NOT(ISNUMBER(D2210)),"Укажите количество",IF(D2210=0,"Количество не может быть 0",IF(AND(C2210&lt;&gt;"Корректировка остатка",D2210&lt;0),"Для этого типа количество положительное",IF(NOT(ISNUMBER('Номенклатура'!$C$2)),"Укажите дату начала учёта",IF(A2210&lt;INT('Номенклатура'!$C$2),"Раньше даты начала учёта: НЕ учтено",IF(AND(C2210="Корректировка остатка",TRIM(G2210)=""),"Учтено: добавьте пояснение","ОК")))))))))))))</f>
        <v/>
      </c>
    </row>
    <row r="2211" spans="1:9" x14ac:dyDescent="0.25">
      <c r="A2211" s="16"/>
      <c r="B2211" s="13"/>
      <c r="C2211" s="13"/>
      <c r="D2211" s="14"/>
      <c r="E2211" s="17" t="str">
        <f>IF(OR(B2211="",SUMPRODUCT(--EXACT('Номенклатура'!$A$6:$A$205,B2211))&lt;&gt;1),"",INDEX('Номенклатура'!$D$6:$D$205,SUMPRODUCT(EXACT('Номенклатура'!$A$6:$A$205,B2211)*(ROW('Номенклатура'!$A$6:$A$205)-5)))&amp;"")</f>
        <v/>
      </c>
      <c r="F2211" s="18" t="str">
        <f>IF(OR(I2211="ОК",I2211="Учтено: добавьте пояснение"),IF(C2211="Приход",D2211,IF(C2211="Корректировка остатка",D2211,-D2211)),"")</f>
        <v/>
      </c>
      <c r="G2211" s="13"/>
      <c r="H2211" s="15" t="str">
        <f>IF(OR(B2211="",SUMPRODUCT(--EXACT('Номенклатура'!$A$6:$A$205,B2211))&lt;&gt;1),"",INDEX('Номенклатура'!$B$6:$B$205,SUMPRODUCT(EXACT('Номенклатура'!$A$6:$A$205,B2211)*(ROW('Номенклатура'!$A$6:$A$205)-5)))&amp;"")</f>
        <v/>
      </c>
      <c r="I2211" s="15" t="str">
        <f>IF(COUNTA(A2211:D2211,G2211)=0,"",IF(NOT(ISNUMBER(A2211)),"Укажите дату",IF(B2211="","Укажите код",IF(NOT(AND(ISTEXT(B2211),LEN(B2211)&gt;0,LEN(B2211)&lt;=30,ISNUMBER(FIND(LEFT(B2211,1),"ABCDEFGHIJKLMNOPQRSTUVWXYZ")),SUMPRODUCT((MID(B2211,{1,2,3,4,5,6,7,8,9,10,11,12,13,14,15,16,17,18,19,20,21,22,23,24,25,26,27,28,29,30},1)&lt;&gt;"")*ISERROR(FIND(MID(B2211,{1,2,3,4,5,6,7,8,9,10,11,12,13,14,15,16,17,18,19,20,21,22,23,24,25,26,27,28,29,30},1),"ABCDEFGHIJKLMNOPQRSTUVWXYZ0123456789-_")))=0,ISERROR(VALUE(B2211)))),"Недопустимый код: только латинские буквы A-Z в верхнем регистре, цифры, - и _; начало с буквы, до 30 символов (например MILK-001)",IF(SUMPRODUCT(--EXACT('Номенклатура'!$A$6:$A$205,B2211))=0,"Код не найден в номенклатуре",IF(SUMPRODUCT(--EXACT('Номенклатура'!$A$6:$A$205,B2211))&gt;1,"Код повторяется в номенклатуре",IF(ISNA(MATCH(C2211,{"Приход","Расход","Списание","Корректировка остатка"},0)),"Выберите тип операции",IF(NOT(ISNUMBER(D2211)),"Укажите количество",IF(D2211=0,"Количество не может быть 0",IF(AND(C2211&lt;&gt;"Корректировка остатка",D2211&lt;0),"Для этого типа количество положительное",IF(NOT(ISNUMBER('Номенклатура'!$C$2)),"Укажите дату начала учёта",IF(A2211&lt;INT('Номенклатура'!$C$2),"Раньше даты начала учёта: НЕ учтено",IF(AND(C2211="Корректировка остатка",TRIM(G2211)=""),"Учтено: добавьте пояснение","ОК")))))))))))))</f>
        <v/>
      </c>
    </row>
    <row r="2212" spans="1:9" x14ac:dyDescent="0.25">
      <c r="A2212" s="16"/>
      <c r="B2212" s="13"/>
      <c r="C2212" s="13"/>
      <c r="D2212" s="14"/>
      <c r="E2212" s="17" t="str">
        <f>IF(OR(B2212="",SUMPRODUCT(--EXACT('Номенклатура'!$A$6:$A$205,B2212))&lt;&gt;1),"",INDEX('Номенклатура'!$D$6:$D$205,SUMPRODUCT(EXACT('Номенклатура'!$A$6:$A$205,B2212)*(ROW('Номенклатура'!$A$6:$A$205)-5)))&amp;"")</f>
        <v/>
      </c>
      <c r="F2212" s="18" t="str">
        <f>IF(OR(I2212="ОК",I2212="Учтено: добавьте пояснение"),IF(C2212="Приход",D2212,IF(C2212="Корректировка остатка",D2212,-D2212)),"")</f>
        <v/>
      </c>
      <c r="G2212" s="13"/>
      <c r="H2212" s="15" t="str">
        <f>IF(OR(B2212="",SUMPRODUCT(--EXACT('Номенклатура'!$A$6:$A$205,B2212))&lt;&gt;1),"",INDEX('Номенклатура'!$B$6:$B$205,SUMPRODUCT(EXACT('Номенклатура'!$A$6:$A$205,B2212)*(ROW('Номенклатура'!$A$6:$A$205)-5)))&amp;"")</f>
        <v/>
      </c>
      <c r="I2212" s="15" t="str">
        <f>IF(COUNTA(A2212:D2212,G2212)=0,"",IF(NOT(ISNUMBER(A2212)),"Укажите дату",IF(B2212="","Укажите код",IF(NOT(AND(ISTEXT(B2212),LEN(B2212)&gt;0,LEN(B2212)&lt;=30,ISNUMBER(FIND(LEFT(B2212,1),"ABCDEFGHIJKLMNOPQRSTUVWXYZ")),SUMPRODUCT((MID(B2212,{1,2,3,4,5,6,7,8,9,10,11,12,13,14,15,16,17,18,19,20,21,22,23,24,25,26,27,28,29,30},1)&lt;&gt;"")*ISERROR(FIND(MID(B2212,{1,2,3,4,5,6,7,8,9,10,11,12,13,14,15,16,17,18,19,20,21,22,23,24,25,26,27,28,29,30},1),"ABCDEFGHIJKLMNOPQRSTUVWXYZ0123456789-_")))=0,ISERROR(VALUE(B2212)))),"Недопустимый код: только латинские буквы A-Z в верхнем регистре, цифры, - и _; начало с буквы, до 30 символов (например MILK-001)",IF(SUMPRODUCT(--EXACT('Номенклатура'!$A$6:$A$205,B2212))=0,"Код не найден в номенклатуре",IF(SUMPRODUCT(--EXACT('Номенклатура'!$A$6:$A$205,B2212))&gt;1,"Код повторяется в номенклатуре",IF(ISNA(MATCH(C2212,{"Приход","Расход","Списание","Корректировка остатка"},0)),"Выберите тип операции",IF(NOT(ISNUMBER(D2212)),"Укажите количество",IF(D2212=0,"Количество не может быть 0",IF(AND(C2212&lt;&gt;"Корректировка остатка",D2212&lt;0),"Для этого типа количество положительное",IF(NOT(ISNUMBER('Номенклатура'!$C$2)),"Укажите дату начала учёта",IF(A2212&lt;INT('Номенклатура'!$C$2),"Раньше даты начала учёта: НЕ учтено",IF(AND(C2212="Корректировка остатка",TRIM(G2212)=""),"Учтено: добавьте пояснение","ОК")))))))))))))</f>
        <v/>
      </c>
    </row>
    <row r="2213" spans="1:9" x14ac:dyDescent="0.25">
      <c r="A2213" s="16"/>
      <c r="B2213" s="13"/>
      <c r="C2213" s="13"/>
      <c r="D2213" s="14"/>
      <c r="E2213" s="17" t="str">
        <f>IF(OR(B2213="",SUMPRODUCT(--EXACT('Номенклатура'!$A$6:$A$205,B2213))&lt;&gt;1),"",INDEX('Номенклатура'!$D$6:$D$205,SUMPRODUCT(EXACT('Номенклатура'!$A$6:$A$205,B2213)*(ROW('Номенклатура'!$A$6:$A$205)-5)))&amp;"")</f>
        <v/>
      </c>
      <c r="F2213" s="18" t="str">
        <f>IF(OR(I2213="ОК",I2213="Учтено: добавьте пояснение"),IF(C2213="Приход",D2213,IF(C2213="Корректировка остатка",D2213,-D2213)),"")</f>
        <v/>
      </c>
      <c r="G2213" s="13"/>
      <c r="H2213" s="15" t="str">
        <f>IF(OR(B2213="",SUMPRODUCT(--EXACT('Номенклатура'!$A$6:$A$205,B2213))&lt;&gt;1),"",INDEX('Номенклатура'!$B$6:$B$205,SUMPRODUCT(EXACT('Номенклатура'!$A$6:$A$205,B2213)*(ROW('Номенклатура'!$A$6:$A$205)-5)))&amp;"")</f>
        <v/>
      </c>
      <c r="I2213" s="15" t="str">
        <f>IF(COUNTA(A2213:D2213,G2213)=0,"",IF(NOT(ISNUMBER(A2213)),"Укажите дату",IF(B2213="","Укажите код",IF(NOT(AND(ISTEXT(B2213),LEN(B2213)&gt;0,LEN(B2213)&lt;=30,ISNUMBER(FIND(LEFT(B2213,1),"ABCDEFGHIJKLMNOPQRSTUVWXYZ")),SUMPRODUCT((MID(B2213,{1,2,3,4,5,6,7,8,9,10,11,12,13,14,15,16,17,18,19,20,21,22,23,24,25,26,27,28,29,30},1)&lt;&gt;"")*ISERROR(FIND(MID(B2213,{1,2,3,4,5,6,7,8,9,10,11,12,13,14,15,16,17,18,19,20,21,22,23,24,25,26,27,28,29,30},1),"ABCDEFGHIJKLMNOPQRSTUVWXYZ0123456789-_")))=0,ISERROR(VALUE(B2213)))),"Недопустимый код: только латинские буквы A-Z в верхнем регистре, цифры, - и _; начало с буквы, до 30 символов (например MILK-001)",IF(SUMPRODUCT(--EXACT('Номенклатура'!$A$6:$A$205,B2213))=0,"Код не найден в номенклатуре",IF(SUMPRODUCT(--EXACT('Номенклатура'!$A$6:$A$205,B2213))&gt;1,"Код повторяется в номенклатуре",IF(ISNA(MATCH(C2213,{"Приход","Расход","Списание","Корректировка остатка"},0)),"Выберите тип операции",IF(NOT(ISNUMBER(D2213)),"Укажите количество",IF(D2213=0,"Количество не может быть 0",IF(AND(C2213&lt;&gt;"Корректировка остатка",D2213&lt;0),"Для этого типа количество положительное",IF(NOT(ISNUMBER('Номенклатура'!$C$2)),"Укажите дату начала учёта",IF(A2213&lt;INT('Номенклатура'!$C$2),"Раньше даты начала учёта: НЕ учтено",IF(AND(C2213="Корректировка остатка",TRIM(G2213)=""),"Учтено: добавьте пояснение","ОК")))))))))))))</f>
        <v/>
      </c>
    </row>
    <row r="2214" spans="1:9" x14ac:dyDescent="0.25">
      <c r="A2214" s="16"/>
      <c r="B2214" s="13"/>
      <c r="C2214" s="13"/>
      <c r="D2214" s="14"/>
      <c r="E2214" s="17" t="str">
        <f>IF(OR(B2214="",SUMPRODUCT(--EXACT('Номенклатура'!$A$6:$A$205,B2214))&lt;&gt;1),"",INDEX('Номенклатура'!$D$6:$D$205,SUMPRODUCT(EXACT('Номенклатура'!$A$6:$A$205,B2214)*(ROW('Номенклатура'!$A$6:$A$205)-5)))&amp;"")</f>
        <v/>
      </c>
      <c r="F2214" s="18" t="str">
        <f>IF(OR(I2214="ОК",I2214="Учтено: добавьте пояснение"),IF(C2214="Приход",D2214,IF(C2214="Корректировка остатка",D2214,-D2214)),"")</f>
        <v/>
      </c>
      <c r="G2214" s="13"/>
      <c r="H2214" s="15" t="str">
        <f>IF(OR(B2214="",SUMPRODUCT(--EXACT('Номенклатура'!$A$6:$A$205,B2214))&lt;&gt;1),"",INDEX('Номенклатура'!$B$6:$B$205,SUMPRODUCT(EXACT('Номенклатура'!$A$6:$A$205,B2214)*(ROW('Номенклатура'!$A$6:$A$205)-5)))&amp;"")</f>
        <v/>
      </c>
      <c r="I2214" s="15" t="str">
        <f>IF(COUNTA(A2214:D2214,G2214)=0,"",IF(NOT(ISNUMBER(A2214)),"Укажите дату",IF(B2214="","Укажите код",IF(NOT(AND(ISTEXT(B2214),LEN(B2214)&gt;0,LEN(B2214)&lt;=30,ISNUMBER(FIND(LEFT(B2214,1),"ABCDEFGHIJKLMNOPQRSTUVWXYZ")),SUMPRODUCT((MID(B2214,{1,2,3,4,5,6,7,8,9,10,11,12,13,14,15,16,17,18,19,20,21,22,23,24,25,26,27,28,29,30},1)&lt;&gt;"")*ISERROR(FIND(MID(B2214,{1,2,3,4,5,6,7,8,9,10,11,12,13,14,15,16,17,18,19,20,21,22,23,24,25,26,27,28,29,30},1),"ABCDEFGHIJKLMNOPQRSTUVWXYZ0123456789-_")))=0,ISERROR(VALUE(B2214)))),"Недопустимый код: только латинские буквы A-Z в верхнем регистре, цифры, - и _; начало с буквы, до 30 символов (например MILK-001)",IF(SUMPRODUCT(--EXACT('Номенклатура'!$A$6:$A$205,B2214))=0,"Код не найден в номенклатуре",IF(SUMPRODUCT(--EXACT('Номенклатура'!$A$6:$A$205,B2214))&gt;1,"Код повторяется в номенклатуре",IF(ISNA(MATCH(C2214,{"Приход","Расход","Списание","Корректировка остатка"},0)),"Выберите тип операции",IF(NOT(ISNUMBER(D2214)),"Укажите количество",IF(D2214=0,"Количество не может быть 0",IF(AND(C2214&lt;&gt;"Корректировка остатка",D2214&lt;0),"Для этого типа количество положительное",IF(NOT(ISNUMBER('Номенклатура'!$C$2)),"Укажите дату начала учёта",IF(A2214&lt;INT('Номенклатура'!$C$2),"Раньше даты начала учёта: НЕ учтено",IF(AND(C2214="Корректировка остатка",TRIM(G2214)=""),"Учтено: добавьте пояснение","ОК")))))))))))))</f>
        <v/>
      </c>
    </row>
    <row r="2215" spans="1:9" x14ac:dyDescent="0.25">
      <c r="A2215" s="16"/>
      <c r="B2215" s="13"/>
      <c r="C2215" s="13"/>
      <c r="D2215" s="14"/>
      <c r="E2215" s="17" t="str">
        <f>IF(OR(B2215="",SUMPRODUCT(--EXACT('Номенклатура'!$A$6:$A$205,B2215))&lt;&gt;1),"",INDEX('Номенклатура'!$D$6:$D$205,SUMPRODUCT(EXACT('Номенклатура'!$A$6:$A$205,B2215)*(ROW('Номенклатура'!$A$6:$A$205)-5)))&amp;"")</f>
        <v/>
      </c>
      <c r="F2215" s="18" t="str">
        <f>IF(OR(I2215="ОК",I2215="Учтено: добавьте пояснение"),IF(C2215="Приход",D2215,IF(C2215="Корректировка остатка",D2215,-D2215)),"")</f>
        <v/>
      </c>
      <c r="G2215" s="13"/>
      <c r="H2215" s="15" t="str">
        <f>IF(OR(B2215="",SUMPRODUCT(--EXACT('Номенклатура'!$A$6:$A$205,B2215))&lt;&gt;1),"",INDEX('Номенклатура'!$B$6:$B$205,SUMPRODUCT(EXACT('Номенклатура'!$A$6:$A$205,B2215)*(ROW('Номенклатура'!$A$6:$A$205)-5)))&amp;"")</f>
        <v/>
      </c>
      <c r="I2215" s="15" t="str">
        <f>IF(COUNTA(A2215:D2215,G2215)=0,"",IF(NOT(ISNUMBER(A2215)),"Укажите дату",IF(B2215="","Укажите код",IF(NOT(AND(ISTEXT(B2215),LEN(B2215)&gt;0,LEN(B2215)&lt;=30,ISNUMBER(FIND(LEFT(B2215,1),"ABCDEFGHIJKLMNOPQRSTUVWXYZ")),SUMPRODUCT((MID(B2215,{1,2,3,4,5,6,7,8,9,10,11,12,13,14,15,16,17,18,19,20,21,22,23,24,25,26,27,28,29,30},1)&lt;&gt;"")*ISERROR(FIND(MID(B2215,{1,2,3,4,5,6,7,8,9,10,11,12,13,14,15,16,17,18,19,20,21,22,23,24,25,26,27,28,29,30},1),"ABCDEFGHIJKLMNOPQRSTUVWXYZ0123456789-_")))=0,ISERROR(VALUE(B2215)))),"Недопустимый код: только латинские буквы A-Z в верхнем регистре, цифры, - и _; начало с буквы, до 30 символов (например MILK-001)",IF(SUMPRODUCT(--EXACT('Номенклатура'!$A$6:$A$205,B2215))=0,"Код не найден в номенклатуре",IF(SUMPRODUCT(--EXACT('Номенклатура'!$A$6:$A$205,B2215))&gt;1,"Код повторяется в номенклатуре",IF(ISNA(MATCH(C2215,{"Приход","Расход","Списание","Корректировка остатка"},0)),"Выберите тип операции",IF(NOT(ISNUMBER(D2215)),"Укажите количество",IF(D2215=0,"Количество не может быть 0",IF(AND(C2215&lt;&gt;"Корректировка остатка",D2215&lt;0),"Для этого типа количество положительное",IF(NOT(ISNUMBER('Номенклатура'!$C$2)),"Укажите дату начала учёта",IF(A2215&lt;INT('Номенклатура'!$C$2),"Раньше даты начала учёта: НЕ учтено",IF(AND(C2215="Корректировка остатка",TRIM(G2215)=""),"Учтено: добавьте пояснение","ОК")))))))))))))</f>
        <v/>
      </c>
    </row>
    <row r="2216" spans="1:9" x14ac:dyDescent="0.25">
      <c r="A2216" s="16"/>
      <c r="B2216" s="13"/>
      <c r="C2216" s="13"/>
      <c r="D2216" s="14"/>
      <c r="E2216" s="17" t="str">
        <f>IF(OR(B2216="",SUMPRODUCT(--EXACT('Номенклатура'!$A$6:$A$205,B2216))&lt;&gt;1),"",INDEX('Номенклатура'!$D$6:$D$205,SUMPRODUCT(EXACT('Номенклатура'!$A$6:$A$205,B2216)*(ROW('Номенклатура'!$A$6:$A$205)-5)))&amp;"")</f>
        <v/>
      </c>
      <c r="F2216" s="18" t="str">
        <f>IF(OR(I2216="ОК",I2216="Учтено: добавьте пояснение"),IF(C2216="Приход",D2216,IF(C2216="Корректировка остатка",D2216,-D2216)),"")</f>
        <v/>
      </c>
      <c r="G2216" s="13"/>
      <c r="H2216" s="15" t="str">
        <f>IF(OR(B2216="",SUMPRODUCT(--EXACT('Номенклатура'!$A$6:$A$205,B2216))&lt;&gt;1),"",INDEX('Номенклатура'!$B$6:$B$205,SUMPRODUCT(EXACT('Номенклатура'!$A$6:$A$205,B2216)*(ROW('Номенклатура'!$A$6:$A$205)-5)))&amp;"")</f>
        <v/>
      </c>
      <c r="I2216" s="15" t="str">
        <f>IF(COUNTA(A2216:D2216,G2216)=0,"",IF(NOT(ISNUMBER(A2216)),"Укажите дату",IF(B2216="","Укажите код",IF(NOT(AND(ISTEXT(B2216),LEN(B2216)&gt;0,LEN(B2216)&lt;=30,ISNUMBER(FIND(LEFT(B2216,1),"ABCDEFGHIJKLMNOPQRSTUVWXYZ")),SUMPRODUCT((MID(B2216,{1,2,3,4,5,6,7,8,9,10,11,12,13,14,15,16,17,18,19,20,21,22,23,24,25,26,27,28,29,30},1)&lt;&gt;"")*ISERROR(FIND(MID(B2216,{1,2,3,4,5,6,7,8,9,10,11,12,13,14,15,16,17,18,19,20,21,22,23,24,25,26,27,28,29,30},1),"ABCDEFGHIJKLMNOPQRSTUVWXYZ0123456789-_")))=0,ISERROR(VALUE(B2216)))),"Недопустимый код: только латинские буквы A-Z в верхнем регистре, цифры, - и _; начало с буквы, до 30 символов (например MILK-001)",IF(SUMPRODUCT(--EXACT('Номенклатура'!$A$6:$A$205,B2216))=0,"Код не найден в номенклатуре",IF(SUMPRODUCT(--EXACT('Номенклатура'!$A$6:$A$205,B2216))&gt;1,"Код повторяется в номенклатуре",IF(ISNA(MATCH(C2216,{"Приход","Расход","Списание","Корректировка остатка"},0)),"Выберите тип операции",IF(NOT(ISNUMBER(D2216)),"Укажите количество",IF(D2216=0,"Количество не может быть 0",IF(AND(C2216&lt;&gt;"Корректировка остатка",D2216&lt;0),"Для этого типа количество положительное",IF(NOT(ISNUMBER('Номенклатура'!$C$2)),"Укажите дату начала учёта",IF(A2216&lt;INT('Номенклатура'!$C$2),"Раньше даты начала учёта: НЕ учтено",IF(AND(C2216="Корректировка остатка",TRIM(G2216)=""),"Учтено: добавьте пояснение","ОК")))))))))))))</f>
        <v/>
      </c>
    </row>
    <row r="2217" spans="1:9" x14ac:dyDescent="0.25">
      <c r="A2217" s="16"/>
      <c r="B2217" s="13"/>
      <c r="C2217" s="13"/>
      <c r="D2217" s="14"/>
      <c r="E2217" s="17" t="str">
        <f>IF(OR(B2217="",SUMPRODUCT(--EXACT('Номенклатура'!$A$6:$A$205,B2217))&lt;&gt;1),"",INDEX('Номенклатура'!$D$6:$D$205,SUMPRODUCT(EXACT('Номенклатура'!$A$6:$A$205,B2217)*(ROW('Номенклатура'!$A$6:$A$205)-5)))&amp;"")</f>
        <v/>
      </c>
      <c r="F2217" s="18" t="str">
        <f>IF(OR(I2217="ОК",I2217="Учтено: добавьте пояснение"),IF(C2217="Приход",D2217,IF(C2217="Корректировка остатка",D2217,-D2217)),"")</f>
        <v/>
      </c>
      <c r="G2217" s="13"/>
      <c r="H2217" s="15" t="str">
        <f>IF(OR(B2217="",SUMPRODUCT(--EXACT('Номенклатура'!$A$6:$A$205,B2217))&lt;&gt;1),"",INDEX('Номенклатура'!$B$6:$B$205,SUMPRODUCT(EXACT('Номенклатура'!$A$6:$A$205,B2217)*(ROW('Номенклатура'!$A$6:$A$205)-5)))&amp;"")</f>
        <v/>
      </c>
      <c r="I2217" s="15" t="str">
        <f>IF(COUNTA(A2217:D2217,G2217)=0,"",IF(NOT(ISNUMBER(A2217)),"Укажите дату",IF(B2217="","Укажите код",IF(NOT(AND(ISTEXT(B2217),LEN(B2217)&gt;0,LEN(B2217)&lt;=30,ISNUMBER(FIND(LEFT(B2217,1),"ABCDEFGHIJKLMNOPQRSTUVWXYZ")),SUMPRODUCT((MID(B2217,{1,2,3,4,5,6,7,8,9,10,11,12,13,14,15,16,17,18,19,20,21,22,23,24,25,26,27,28,29,30},1)&lt;&gt;"")*ISERROR(FIND(MID(B2217,{1,2,3,4,5,6,7,8,9,10,11,12,13,14,15,16,17,18,19,20,21,22,23,24,25,26,27,28,29,30},1),"ABCDEFGHIJKLMNOPQRSTUVWXYZ0123456789-_")))=0,ISERROR(VALUE(B2217)))),"Недопустимый код: только латинские буквы A-Z в верхнем регистре, цифры, - и _; начало с буквы, до 30 символов (например MILK-001)",IF(SUMPRODUCT(--EXACT('Номенклатура'!$A$6:$A$205,B2217))=0,"Код не найден в номенклатуре",IF(SUMPRODUCT(--EXACT('Номенклатура'!$A$6:$A$205,B2217))&gt;1,"Код повторяется в номенклатуре",IF(ISNA(MATCH(C2217,{"Приход","Расход","Списание","Корректировка остатка"},0)),"Выберите тип операции",IF(NOT(ISNUMBER(D2217)),"Укажите количество",IF(D2217=0,"Количество не может быть 0",IF(AND(C2217&lt;&gt;"Корректировка остатка",D2217&lt;0),"Для этого типа количество положительное",IF(NOT(ISNUMBER('Номенклатура'!$C$2)),"Укажите дату начала учёта",IF(A2217&lt;INT('Номенклатура'!$C$2),"Раньше даты начала учёта: НЕ учтено",IF(AND(C2217="Корректировка остатка",TRIM(G2217)=""),"Учтено: добавьте пояснение","ОК")))))))))))))</f>
        <v/>
      </c>
    </row>
    <row r="2218" spans="1:9" x14ac:dyDescent="0.25">
      <c r="A2218" s="16"/>
      <c r="B2218" s="13"/>
      <c r="C2218" s="13"/>
      <c r="D2218" s="14"/>
      <c r="E2218" s="17" t="str">
        <f>IF(OR(B2218="",SUMPRODUCT(--EXACT('Номенклатура'!$A$6:$A$205,B2218))&lt;&gt;1),"",INDEX('Номенклатура'!$D$6:$D$205,SUMPRODUCT(EXACT('Номенклатура'!$A$6:$A$205,B2218)*(ROW('Номенклатура'!$A$6:$A$205)-5)))&amp;"")</f>
        <v/>
      </c>
      <c r="F2218" s="18" t="str">
        <f>IF(OR(I2218="ОК",I2218="Учтено: добавьте пояснение"),IF(C2218="Приход",D2218,IF(C2218="Корректировка остатка",D2218,-D2218)),"")</f>
        <v/>
      </c>
      <c r="G2218" s="13"/>
      <c r="H2218" s="15" t="str">
        <f>IF(OR(B2218="",SUMPRODUCT(--EXACT('Номенклатура'!$A$6:$A$205,B2218))&lt;&gt;1),"",INDEX('Номенклатура'!$B$6:$B$205,SUMPRODUCT(EXACT('Номенклатура'!$A$6:$A$205,B2218)*(ROW('Номенклатура'!$A$6:$A$205)-5)))&amp;"")</f>
        <v/>
      </c>
      <c r="I2218" s="15" t="str">
        <f>IF(COUNTA(A2218:D2218,G2218)=0,"",IF(NOT(ISNUMBER(A2218)),"Укажите дату",IF(B2218="","Укажите код",IF(NOT(AND(ISTEXT(B2218),LEN(B2218)&gt;0,LEN(B2218)&lt;=30,ISNUMBER(FIND(LEFT(B2218,1),"ABCDEFGHIJKLMNOPQRSTUVWXYZ")),SUMPRODUCT((MID(B2218,{1,2,3,4,5,6,7,8,9,10,11,12,13,14,15,16,17,18,19,20,21,22,23,24,25,26,27,28,29,30},1)&lt;&gt;"")*ISERROR(FIND(MID(B2218,{1,2,3,4,5,6,7,8,9,10,11,12,13,14,15,16,17,18,19,20,21,22,23,24,25,26,27,28,29,30},1),"ABCDEFGHIJKLMNOPQRSTUVWXYZ0123456789-_")))=0,ISERROR(VALUE(B2218)))),"Недопустимый код: только латинские буквы A-Z в верхнем регистре, цифры, - и _; начало с буквы, до 30 символов (например MILK-001)",IF(SUMPRODUCT(--EXACT('Номенклатура'!$A$6:$A$205,B2218))=0,"Код не найден в номенклатуре",IF(SUMPRODUCT(--EXACT('Номенклатура'!$A$6:$A$205,B2218))&gt;1,"Код повторяется в номенклатуре",IF(ISNA(MATCH(C2218,{"Приход","Расход","Списание","Корректировка остатка"},0)),"Выберите тип операции",IF(NOT(ISNUMBER(D2218)),"Укажите количество",IF(D2218=0,"Количество не может быть 0",IF(AND(C2218&lt;&gt;"Корректировка остатка",D2218&lt;0),"Для этого типа количество положительное",IF(NOT(ISNUMBER('Номенклатура'!$C$2)),"Укажите дату начала учёта",IF(A2218&lt;INT('Номенклатура'!$C$2),"Раньше даты начала учёта: НЕ учтено",IF(AND(C2218="Корректировка остатка",TRIM(G2218)=""),"Учтено: добавьте пояснение","ОК")))))))))))))</f>
        <v/>
      </c>
    </row>
    <row r="2219" spans="1:9" x14ac:dyDescent="0.25">
      <c r="A2219" s="16"/>
      <c r="B2219" s="13"/>
      <c r="C2219" s="13"/>
      <c r="D2219" s="14"/>
      <c r="E2219" s="17" t="str">
        <f>IF(OR(B2219="",SUMPRODUCT(--EXACT('Номенклатура'!$A$6:$A$205,B2219))&lt;&gt;1),"",INDEX('Номенклатура'!$D$6:$D$205,SUMPRODUCT(EXACT('Номенклатура'!$A$6:$A$205,B2219)*(ROW('Номенклатура'!$A$6:$A$205)-5)))&amp;"")</f>
        <v/>
      </c>
      <c r="F2219" s="18" t="str">
        <f>IF(OR(I2219="ОК",I2219="Учтено: добавьте пояснение"),IF(C2219="Приход",D2219,IF(C2219="Корректировка остатка",D2219,-D2219)),"")</f>
        <v/>
      </c>
      <c r="G2219" s="13"/>
      <c r="H2219" s="15" t="str">
        <f>IF(OR(B2219="",SUMPRODUCT(--EXACT('Номенклатура'!$A$6:$A$205,B2219))&lt;&gt;1),"",INDEX('Номенклатура'!$B$6:$B$205,SUMPRODUCT(EXACT('Номенклатура'!$A$6:$A$205,B2219)*(ROW('Номенклатура'!$A$6:$A$205)-5)))&amp;"")</f>
        <v/>
      </c>
      <c r="I2219" s="15" t="str">
        <f>IF(COUNTA(A2219:D2219,G2219)=0,"",IF(NOT(ISNUMBER(A2219)),"Укажите дату",IF(B2219="","Укажите код",IF(NOT(AND(ISTEXT(B2219),LEN(B2219)&gt;0,LEN(B2219)&lt;=30,ISNUMBER(FIND(LEFT(B2219,1),"ABCDEFGHIJKLMNOPQRSTUVWXYZ")),SUMPRODUCT((MID(B2219,{1,2,3,4,5,6,7,8,9,10,11,12,13,14,15,16,17,18,19,20,21,22,23,24,25,26,27,28,29,30},1)&lt;&gt;"")*ISERROR(FIND(MID(B2219,{1,2,3,4,5,6,7,8,9,10,11,12,13,14,15,16,17,18,19,20,21,22,23,24,25,26,27,28,29,30},1),"ABCDEFGHIJKLMNOPQRSTUVWXYZ0123456789-_")))=0,ISERROR(VALUE(B2219)))),"Недопустимый код: только латинские буквы A-Z в верхнем регистре, цифры, - и _; начало с буквы, до 30 символов (например MILK-001)",IF(SUMPRODUCT(--EXACT('Номенклатура'!$A$6:$A$205,B2219))=0,"Код не найден в номенклатуре",IF(SUMPRODUCT(--EXACT('Номенклатура'!$A$6:$A$205,B2219))&gt;1,"Код повторяется в номенклатуре",IF(ISNA(MATCH(C2219,{"Приход","Расход","Списание","Корректировка остатка"},0)),"Выберите тип операции",IF(NOT(ISNUMBER(D2219)),"Укажите количество",IF(D2219=0,"Количество не может быть 0",IF(AND(C2219&lt;&gt;"Корректировка остатка",D2219&lt;0),"Для этого типа количество положительное",IF(NOT(ISNUMBER('Номенклатура'!$C$2)),"Укажите дату начала учёта",IF(A2219&lt;INT('Номенклатура'!$C$2),"Раньше даты начала учёта: НЕ учтено",IF(AND(C2219="Корректировка остатка",TRIM(G2219)=""),"Учтено: добавьте пояснение","ОК")))))))))))))</f>
        <v/>
      </c>
    </row>
    <row r="2220" spans="1:9" x14ac:dyDescent="0.25">
      <c r="A2220" s="16"/>
      <c r="B2220" s="13"/>
      <c r="C2220" s="13"/>
      <c r="D2220" s="14"/>
      <c r="E2220" s="17" t="str">
        <f>IF(OR(B2220="",SUMPRODUCT(--EXACT('Номенклатура'!$A$6:$A$205,B2220))&lt;&gt;1),"",INDEX('Номенклатура'!$D$6:$D$205,SUMPRODUCT(EXACT('Номенклатура'!$A$6:$A$205,B2220)*(ROW('Номенклатура'!$A$6:$A$205)-5)))&amp;"")</f>
        <v/>
      </c>
      <c r="F2220" s="18" t="str">
        <f>IF(OR(I2220="ОК",I2220="Учтено: добавьте пояснение"),IF(C2220="Приход",D2220,IF(C2220="Корректировка остатка",D2220,-D2220)),"")</f>
        <v/>
      </c>
      <c r="G2220" s="13"/>
      <c r="H2220" s="15" t="str">
        <f>IF(OR(B2220="",SUMPRODUCT(--EXACT('Номенклатура'!$A$6:$A$205,B2220))&lt;&gt;1),"",INDEX('Номенклатура'!$B$6:$B$205,SUMPRODUCT(EXACT('Номенклатура'!$A$6:$A$205,B2220)*(ROW('Номенклатура'!$A$6:$A$205)-5)))&amp;"")</f>
        <v/>
      </c>
      <c r="I2220" s="15" t="str">
        <f>IF(COUNTA(A2220:D2220,G2220)=0,"",IF(NOT(ISNUMBER(A2220)),"Укажите дату",IF(B2220="","Укажите код",IF(NOT(AND(ISTEXT(B2220),LEN(B2220)&gt;0,LEN(B2220)&lt;=30,ISNUMBER(FIND(LEFT(B2220,1),"ABCDEFGHIJKLMNOPQRSTUVWXYZ")),SUMPRODUCT((MID(B2220,{1,2,3,4,5,6,7,8,9,10,11,12,13,14,15,16,17,18,19,20,21,22,23,24,25,26,27,28,29,30},1)&lt;&gt;"")*ISERROR(FIND(MID(B2220,{1,2,3,4,5,6,7,8,9,10,11,12,13,14,15,16,17,18,19,20,21,22,23,24,25,26,27,28,29,30},1),"ABCDEFGHIJKLMNOPQRSTUVWXYZ0123456789-_")))=0,ISERROR(VALUE(B2220)))),"Недопустимый код: только латинские буквы A-Z в верхнем регистре, цифры, - и _; начало с буквы, до 30 символов (например MILK-001)",IF(SUMPRODUCT(--EXACT('Номенклатура'!$A$6:$A$205,B2220))=0,"Код не найден в номенклатуре",IF(SUMPRODUCT(--EXACT('Номенклатура'!$A$6:$A$205,B2220))&gt;1,"Код повторяется в номенклатуре",IF(ISNA(MATCH(C2220,{"Приход","Расход","Списание","Корректировка остатка"},0)),"Выберите тип операции",IF(NOT(ISNUMBER(D2220)),"Укажите количество",IF(D2220=0,"Количество не может быть 0",IF(AND(C2220&lt;&gt;"Корректировка остатка",D2220&lt;0),"Для этого типа количество положительное",IF(NOT(ISNUMBER('Номенклатура'!$C$2)),"Укажите дату начала учёта",IF(A2220&lt;INT('Номенклатура'!$C$2),"Раньше даты начала учёта: НЕ учтено",IF(AND(C2220="Корректировка остатка",TRIM(G2220)=""),"Учтено: добавьте пояснение","ОК")))))))))))))</f>
        <v/>
      </c>
    </row>
    <row r="2221" spans="1:9" x14ac:dyDescent="0.25">
      <c r="A2221" s="16"/>
      <c r="B2221" s="13"/>
      <c r="C2221" s="13"/>
      <c r="D2221" s="14"/>
      <c r="E2221" s="17" t="str">
        <f>IF(OR(B2221="",SUMPRODUCT(--EXACT('Номенклатура'!$A$6:$A$205,B2221))&lt;&gt;1),"",INDEX('Номенклатура'!$D$6:$D$205,SUMPRODUCT(EXACT('Номенклатура'!$A$6:$A$205,B2221)*(ROW('Номенклатура'!$A$6:$A$205)-5)))&amp;"")</f>
        <v/>
      </c>
      <c r="F2221" s="18" t="str">
        <f>IF(OR(I2221="ОК",I2221="Учтено: добавьте пояснение"),IF(C2221="Приход",D2221,IF(C2221="Корректировка остатка",D2221,-D2221)),"")</f>
        <v/>
      </c>
      <c r="G2221" s="13"/>
      <c r="H2221" s="15" t="str">
        <f>IF(OR(B2221="",SUMPRODUCT(--EXACT('Номенклатура'!$A$6:$A$205,B2221))&lt;&gt;1),"",INDEX('Номенклатура'!$B$6:$B$205,SUMPRODUCT(EXACT('Номенклатура'!$A$6:$A$205,B2221)*(ROW('Номенклатура'!$A$6:$A$205)-5)))&amp;"")</f>
        <v/>
      </c>
      <c r="I2221" s="15" t="str">
        <f>IF(COUNTA(A2221:D2221,G2221)=0,"",IF(NOT(ISNUMBER(A2221)),"Укажите дату",IF(B2221="","Укажите код",IF(NOT(AND(ISTEXT(B2221),LEN(B2221)&gt;0,LEN(B2221)&lt;=30,ISNUMBER(FIND(LEFT(B2221,1),"ABCDEFGHIJKLMNOPQRSTUVWXYZ")),SUMPRODUCT((MID(B2221,{1,2,3,4,5,6,7,8,9,10,11,12,13,14,15,16,17,18,19,20,21,22,23,24,25,26,27,28,29,30},1)&lt;&gt;"")*ISERROR(FIND(MID(B2221,{1,2,3,4,5,6,7,8,9,10,11,12,13,14,15,16,17,18,19,20,21,22,23,24,25,26,27,28,29,30},1),"ABCDEFGHIJKLMNOPQRSTUVWXYZ0123456789-_")))=0,ISERROR(VALUE(B2221)))),"Недопустимый код: только латинские буквы A-Z в верхнем регистре, цифры, - и _; начало с буквы, до 30 символов (например MILK-001)",IF(SUMPRODUCT(--EXACT('Номенклатура'!$A$6:$A$205,B2221))=0,"Код не найден в номенклатуре",IF(SUMPRODUCT(--EXACT('Номенклатура'!$A$6:$A$205,B2221))&gt;1,"Код повторяется в номенклатуре",IF(ISNA(MATCH(C2221,{"Приход","Расход","Списание","Корректировка остатка"},0)),"Выберите тип операции",IF(NOT(ISNUMBER(D2221)),"Укажите количество",IF(D2221=0,"Количество не может быть 0",IF(AND(C2221&lt;&gt;"Корректировка остатка",D2221&lt;0),"Для этого типа количество положительное",IF(NOT(ISNUMBER('Номенклатура'!$C$2)),"Укажите дату начала учёта",IF(A2221&lt;INT('Номенклатура'!$C$2),"Раньше даты начала учёта: НЕ учтено",IF(AND(C2221="Корректировка остатка",TRIM(G2221)=""),"Учтено: добавьте пояснение","ОК")))))))))))))</f>
        <v/>
      </c>
    </row>
    <row r="2222" spans="1:9" x14ac:dyDescent="0.25">
      <c r="A2222" s="16"/>
      <c r="B2222" s="13"/>
      <c r="C2222" s="13"/>
      <c r="D2222" s="14"/>
      <c r="E2222" s="17" t="str">
        <f>IF(OR(B2222="",SUMPRODUCT(--EXACT('Номенклатура'!$A$6:$A$205,B2222))&lt;&gt;1),"",INDEX('Номенклатура'!$D$6:$D$205,SUMPRODUCT(EXACT('Номенклатура'!$A$6:$A$205,B2222)*(ROW('Номенклатура'!$A$6:$A$205)-5)))&amp;"")</f>
        <v/>
      </c>
      <c r="F2222" s="18" t="str">
        <f>IF(OR(I2222="ОК",I2222="Учтено: добавьте пояснение"),IF(C2222="Приход",D2222,IF(C2222="Корректировка остатка",D2222,-D2222)),"")</f>
        <v/>
      </c>
      <c r="G2222" s="13"/>
      <c r="H2222" s="15" t="str">
        <f>IF(OR(B2222="",SUMPRODUCT(--EXACT('Номенклатура'!$A$6:$A$205,B2222))&lt;&gt;1),"",INDEX('Номенклатура'!$B$6:$B$205,SUMPRODUCT(EXACT('Номенклатура'!$A$6:$A$205,B2222)*(ROW('Номенклатура'!$A$6:$A$205)-5)))&amp;"")</f>
        <v/>
      </c>
      <c r="I2222" s="15" t="str">
        <f>IF(COUNTA(A2222:D2222,G2222)=0,"",IF(NOT(ISNUMBER(A2222)),"Укажите дату",IF(B2222="","Укажите код",IF(NOT(AND(ISTEXT(B2222),LEN(B2222)&gt;0,LEN(B2222)&lt;=30,ISNUMBER(FIND(LEFT(B2222,1),"ABCDEFGHIJKLMNOPQRSTUVWXYZ")),SUMPRODUCT((MID(B2222,{1,2,3,4,5,6,7,8,9,10,11,12,13,14,15,16,17,18,19,20,21,22,23,24,25,26,27,28,29,30},1)&lt;&gt;"")*ISERROR(FIND(MID(B2222,{1,2,3,4,5,6,7,8,9,10,11,12,13,14,15,16,17,18,19,20,21,22,23,24,25,26,27,28,29,30},1),"ABCDEFGHIJKLMNOPQRSTUVWXYZ0123456789-_")))=0,ISERROR(VALUE(B2222)))),"Недопустимый код: только латинские буквы A-Z в верхнем регистре, цифры, - и _; начало с буквы, до 30 символов (например MILK-001)",IF(SUMPRODUCT(--EXACT('Номенклатура'!$A$6:$A$205,B2222))=0,"Код не найден в номенклатуре",IF(SUMPRODUCT(--EXACT('Номенклатура'!$A$6:$A$205,B2222))&gt;1,"Код повторяется в номенклатуре",IF(ISNA(MATCH(C2222,{"Приход","Расход","Списание","Корректировка остатка"},0)),"Выберите тип операции",IF(NOT(ISNUMBER(D2222)),"Укажите количество",IF(D2222=0,"Количество не может быть 0",IF(AND(C2222&lt;&gt;"Корректировка остатка",D2222&lt;0),"Для этого типа количество положительное",IF(NOT(ISNUMBER('Номенклатура'!$C$2)),"Укажите дату начала учёта",IF(A2222&lt;INT('Номенклатура'!$C$2),"Раньше даты начала учёта: НЕ учтено",IF(AND(C2222="Корректировка остатка",TRIM(G2222)=""),"Учтено: добавьте пояснение","ОК")))))))))))))</f>
        <v/>
      </c>
    </row>
    <row r="2223" spans="1:9" x14ac:dyDescent="0.25">
      <c r="A2223" s="16"/>
      <c r="B2223" s="13"/>
      <c r="C2223" s="13"/>
      <c r="D2223" s="14"/>
      <c r="E2223" s="17" t="str">
        <f>IF(OR(B2223="",SUMPRODUCT(--EXACT('Номенклатура'!$A$6:$A$205,B2223))&lt;&gt;1),"",INDEX('Номенклатура'!$D$6:$D$205,SUMPRODUCT(EXACT('Номенклатура'!$A$6:$A$205,B2223)*(ROW('Номенклатура'!$A$6:$A$205)-5)))&amp;"")</f>
        <v/>
      </c>
      <c r="F2223" s="18" t="str">
        <f>IF(OR(I2223="ОК",I2223="Учтено: добавьте пояснение"),IF(C2223="Приход",D2223,IF(C2223="Корректировка остатка",D2223,-D2223)),"")</f>
        <v/>
      </c>
      <c r="G2223" s="13"/>
      <c r="H2223" s="15" t="str">
        <f>IF(OR(B2223="",SUMPRODUCT(--EXACT('Номенклатура'!$A$6:$A$205,B2223))&lt;&gt;1),"",INDEX('Номенклатура'!$B$6:$B$205,SUMPRODUCT(EXACT('Номенклатура'!$A$6:$A$205,B2223)*(ROW('Номенклатура'!$A$6:$A$205)-5)))&amp;"")</f>
        <v/>
      </c>
      <c r="I2223" s="15" t="str">
        <f>IF(COUNTA(A2223:D2223,G2223)=0,"",IF(NOT(ISNUMBER(A2223)),"Укажите дату",IF(B2223="","Укажите код",IF(NOT(AND(ISTEXT(B2223),LEN(B2223)&gt;0,LEN(B2223)&lt;=30,ISNUMBER(FIND(LEFT(B2223,1),"ABCDEFGHIJKLMNOPQRSTUVWXYZ")),SUMPRODUCT((MID(B2223,{1,2,3,4,5,6,7,8,9,10,11,12,13,14,15,16,17,18,19,20,21,22,23,24,25,26,27,28,29,30},1)&lt;&gt;"")*ISERROR(FIND(MID(B2223,{1,2,3,4,5,6,7,8,9,10,11,12,13,14,15,16,17,18,19,20,21,22,23,24,25,26,27,28,29,30},1),"ABCDEFGHIJKLMNOPQRSTUVWXYZ0123456789-_")))=0,ISERROR(VALUE(B2223)))),"Недопустимый код: только латинские буквы A-Z в верхнем регистре, цифры, - и _; начало с буквы, до 30 символов (например MILK-001)",IF(SUMPRODUCT(--EXACT('Номенклатура'!$A$6:$A$205,B2223))=0,"Код не найден в номенклатуре",IF(SUMPRODUCT(--EXACT('Номенклатура'!$A$6:$A$205,B2223))&gt;1,"Код повторяется в номенклатуре",IF(ISNA(MATCH(C2223,{"Приход","Расход","Списание","Корректировка остатка"},0)),"Выберите тип операции",IF(NOT(ISNUMBER(D2223)),"Укажите количество",IF(D2223=0,"Количество не может быть 0",IF(AND(C2223&lt;&gt;"Корректировка остатка",D2223&lt;0),"Для этого типа количество положительное",IF(NOT(ISNUMBER('Номенклатура'!$C$2)),"Укажите дату начала учёта",IF(A2223&lt;INT('Номенклатура'!$C$2),"Раньше даты начала учёта: НЕ учтено",IF(AND(C2223="Корректировка остатка",TRIM(G2223)=""),"Учтено: добавьте пояснение","ОК")))))))))))))</f>
        <v/>
      </c>
    </row>
    <row r="2224" spans="1:9" x14ac:dyDescent="0.25">
      <c r="A2224" s="16"/>
      <c r="B2224" s="13"/>
      <c r="C2224" s="13"/>
      <c r="D2224" s="14"/>
      <c r="E2224" s="17" t="str">
        <f>IF(OR(B2224="",SUMPRODUCT(--EXACT('Номенклатура'!$A$6:$A$205,B2224))&lt;&gt;1),"",INDEX('Номенклатура'!$D$6:$D$205,SUMPRODUCT(EXACT('Номенклатура'!$A$6:$A$205,B2224)*(ROW('Номенклатура'!$A$6:$A$205)-5)))&amp;"")</f>
        <v/>
      </c>
      <c r="F2224" s="18" t="str">
        <f>IF(OR(I2224="ОК",I2224="Учтено: добавьте пояснение"),IF(C2224="Приход",D2224,IF(C2224="Корректировка остатка",D2224,-D2224)),"")</f>
        <v/>
      </c>
      <c r="G2224" s="13"/>
      <c r="H2224" s="15" t="str">
        <f>IF(OR(B2224="",SUMPRODUCT(--EXACT('Номенклатура'!$A$6:$A$205,B2224))&lt;&gt;1),"",INDEX('Номенклатура'!$B$6:$B$205,SUMPRODUCT(EXACT('Номенклатура'!$A$6:$A$205,B2224)*(ROW('Номенклатура'!$A$6:$A$205)-5)))&amp;"")</f>
        <v/>
      </c>
      <c r="I2224" s="15" t="str">
        <f>IF(COUNTA(A2224:D2224,G2224)=0,"",IF(NOT(ISNUMBER(A2224)),"Укажите дату",IF(B2224="","Укажите код",IF(NOT(AND(ISTEXT(B2224),LEN(B2224)&gt;0,LEN(B2224)&lt;=30,ISNUMBER(FIND(LEFT(B2224,1),"ABCDEFGHIJKLMNOPQRSTUVWXYZ")),SUMPRODUCT((MID(B2224,{1,2,3,4,5,6,7,8,9,10,11,12,13,14,15,16,17,18,19,20,21,22,23,24,25,26,27,28,29,30},1)&lt;&gt;"")*ISERROR(FIND(MID(B2224,{1,2,3,4,5,6,7,8,9,10,11,12,13,14,15,16,17,18,19,20,21,22,23,24,25,26,27,28,29,30},1),"ABCDEFGHIJKLMNOPQRSTUVWXYZ0123456789-_")))=0,ISERROR(VALUE(B2224)))),"Недопустимый код: только латинские буквы A-Z в верхнем регистре, цифры, - и _; начало с буквы, до 30 символов (например MILK-001)",IF(SUMPRODUCT(--EXACT('Номенклатура'!$A$6:$A$205,B2224))=0,"Код не найден в номенклатуре",IF(SUMPRODUCT(--EXACT('Номенклатура'!$A$6:$A$205,B2224))&gt;1,"Код повторяется в номенклатуре",IF(ISNA(MATCH(C2224,{"Приход","Расход","Списание","Корректировка остатка"},0)),"Выберите тип операции",IF(NOT(ISNUMBER(D2224)),"Укажите количество",IF(D2224=0,"Количество не может быть 0",IF(AND(C2224&lt;&gt;"Корректировка остатка",D2224&lt;0),"Для этого типа количество положительное",IF(NOT(ISNUMBER('Номенклатура'!$C$2)),"Укажите дату начала учёта",IF(A2224&lt;INT('Номенклатура'!$C$2),"Раньше даты начала учёта: НЕ учтено",IF(AND(C2224="Корректировка остатка",TRIM(G2224)=""),"Учтено: добавьте пояснение","ОК")))))))))))))</f>
        <v/>
      </c>
    </row>
    <row r="2225" spans="1:9" x14ac:dyDescent="0.25">
      <c r="A2225" s="16"/>
      <c r="B2225" s="13"/>
      <c r="C2225" s="13"/>
      <c r="D2225" s="14"/>
      <c r="E2225" s="17" t="str">
        <f>IF(OR(B2225="",SUMPRODUCT(--EXACT('Номенклатура'!$A$6:$A$205,B2225))&lt;&gt;1),"",INDEX('Номенклатура'!$D$6:$D$205,SUMPRODUCT(EXACT('Номенклатура'!$A$6:$A$205,B2225)*(ROW('Номенклатура'!$A$6:$A$205)-5)))&amp;"")</f>
        <v/>
      </c>
      <c r="F2225" s="18" t="str">
        <f>IF(OR(I2225="ОК",I2225="Учтено: добавьте пояснение"),IF(C2225="Приход",D2225,IF(C2225="Корректировка остатка",D2225,-D2225)),"")</f>
        <v/>
      </c>
      <c r="G2225" s="13"/>
      <c r="H2225" s="15" t="str">
        <f>IF(OR(B2225="",SUMPRODUCT(--EXACT('Номенклатура'!$A$6:$A$205,B2225))&lt;&gt;1),"",INDEX('Номенклатура'!$B$6:$B$205,SUMPRODUCT(EXACT('Номенклатура'!$A$6:$A$205,B2225)*(ROW('Номенклатура'!$A$6:$A$205)-5)))&amp;"")</f>
        <v/>
      </c>
      <c r="I2225" s="15" t="str">
        <f>IF(COUNTA(A2225:D2225,G2225)=0,"",IF(NOT(ISNUMBER(A2225)),"Укажите дату",IF(B2225="","Укажите код",IF(NOT(AND(ISTEXT(B2225),LEN(B2225)&gt;0,LEN(B2225)&lt;=30,ISNUMBER(FIND(LEFT(B2225,1),"ABCDEFGHIJKLMNOPQRSTUVWXYZ")),SUMPRODUCT((MID(B2225,{1,2,3,4,5,6,7,8,9,10,11,12,13,14,15,16,17,18,19,20,21,22,23,24,25,26,27,28,29,30},1)&lt;&gt;"")*ISERROR(FIND(MID(B2225,{1,2,3,4,5,6,7,8,9,10,11,12,13,14,15,16,17,18,19,20,21,22,23,24,25,26,27,28,29,30},1),"ABCDEFGHIJKLMNOPQRSTUVWXYZ0123456789-_")))=0,ISERROR(VALUE(B2225)))),"Недопустимый код: только латинские буквы A-Z в верхнем регистре, цифры, - и _; начало с буквы, до 30 символов (например MILK-001)",IF(SUMPRODUCT(--EXACT('Номенклатура'!$A$6:$A$205,B2225))=0,"Код не найден в номенклатуре",IF(SUMPRODUCT(--EXACT('Номенклатура'!$A$6:$A$205,B2225))&gt;1,"Код повторяется в номенклатуре",IF(ISNA(MATCH(C2225,{"Приход","Расход","Списание","Корректировка остатка"},0)),"Выберите тип операции",IF(NOT(ISNUMBER(D2225)),"Укажите количество",IF(D2225=0,"Количество не может быть 0",IF(AND(C2225&lt;&gt;"Корректировка остатка",D2225&lt;0),"Для этого типа количество положительное",IF(NOT(ISNUMBER('Номенклатура'!$C$2)),"Укажите дату начала учёта",IF(A2225&lt;INT('Номенклатура'!$C$2),"Раньше даты начала учёта: НЕ учтено",IF(AND(C2225="Корректировка остатка",TRIM(G2225)=""),"Учтено: добавьте пояснение","ОК")))))))))))))</f>
        <v/>
      </c>
    </row>
    <row r="2226" spans="1:9" x14ac:dyDescent="0.25">
      <c r="A2226" s="16"/>
      <c r="B2226" s="13"/>
      <c r="C2226" s="13"/>
      <c r="D2226" s="14"/>
      <c r="E2226" s="17" t="str">
        <f>IF(OR(B2226="",SUMPRODUCT(--EXACT('Номенклатура'!$A$6:$A$205,B2226))&lt;&gt;1),"",INDEX('Номенклатура'!$D$6:$D$205,SUMPRODUCT(EXACT('Номенклатура'!$A$6:$A$205,B2226)*(ROW('Номенклатура'!$A$6:$A$205)-5)))&amp;"")</f>
        <v/>
      </c>
      <c r="F2226" s="18" t="str">
        <f>IF(OR(I2226="ОК",I2226="Учтено: добавьте пояснение"),IF(C2226="Приход",D2226,IF(C2226="Корректировка остатка",D2226,-D2226)),"")</f>
        <v/>
      </c>
      <c r="G2226" s="13"/>
      <c r="H2226" s="15" t="str">
        <f>IF(OR(B2226="",SUMPRODUCT(--EXACT('Номенклатура'!$A$6:$A$205,B2226))&lt;&gt;1),"",INDEX('Номенклатура'!$B$6:$B$205,SUMPRODUCT(EXACT('Номенклатура'!$A$6:$A$205,B2226)*(ROW('Номенклатура'!$A$6:$A$205)-5)))&amp;"")</f>
        <v/>
      </c>
      <c r="I2226" s="15" t="str">
        <f>IF(COUNTA(A2226:D2226,G2226)=0,"",IF(NOT(ISNUMBER(A2226)),"Укажите дату",IF(B2226="","Укажите код",IF(NOT(AND(ISTEXT(B2226),LEN(B2226)&gt;0,LEN(B2226)&lt;=30,ISNUMBER(FIND(LEFT(B2226,1),"ABCDEFGHIJKLMNOPQRSTUVWXYZ")),SUMPRODUCT((MID(B2226,{1,2,3,4,5,6,7,8,9,10,11,12,13,14,15,16,17,18,19,20,21,22,23,24,25,26,27,28,29,30},1)&lt;&gt;"")*ISERROR(FIND(MID(B2226,{1,2,3,4,5,6,7,8,9,10,11,12,13,14,15,16,17,18,19,20,21,22,23,24,25,26,27,28,29,30},1),"ABCDEFGHIJKLMNOPQRSTUVWXYZ0123456789-_")))=0,ISERROR(VALUE(B2226)))),"Недопустимый код: только латинские буквы A-Z в верхнем регистре, цифры, - и _; начало с буквы, до 30 символов (например MILK-001)",IF(SUMPRODUCT(--EXACT('Номенклатура'!$A$6:$A$205,B2226))=0,"Код не найден в номенклатуре",IF(SUMPRODUCT(--EXACT('Номенклатура'!$A$6:$A$205,B2226))&gt;1,"Код повторяется в номенклатуре",IF(ISNA(MATCH(C2226,{"Приход","Расход","Списание","Корректировка остатка"},0)),"Выберите тип операции",IF(NOT(ISNUMBER(D2226)),"Укажите количество",IF(D2226=0,"Количество не может быть 0",IF(AND(C2226&lt;&gt;"Корректировка остатка",D2226&lt;0),"Для этого типа количество положительное",IF(NOT(ISNUMBER('Номенклатура'!$C$2)),"Укажите дату начала учёта",IF(A2226&lt;INT('Номенклатура'!$C$2),"Раньше даты начала учёта: НЕ учтено",IF(AND(C2226="Корректировка остатка",TRIM(G2226)=""),"Учтено: добавьте пояснение","ОК")))))))))))))</f>
        <v/>
      </c>
    </row>
    <row r="2227" spans="1:9" x14ac:dyDescent="0.25">
      <c r="A2227" s="16"/>
      <c r="B2227" s="13"/>
      <c r="C2227" s="13"/>
      <c r="D2227" s="14"/>
      <c r="E2227" s="17" t="str">
        <f>IF(OR(B2227="",SUMPRODUCT(--EXACT('Номенклатура'!$A$6:$A$205,B2227))&lt;&gt;1),"",INDEX('Номенклатура'!$D$6:$D$205,SUMPRODUCT(EXACT('Номенклатура'!$A$6:$A$205,B2227)*(ROW('Номенклатура'!$A$6:$A$205)-5)))&amp;"")</f>
        <v/>
      </c>
      <c r="F2227" s="18" t="str">
        <f>IF(OR(I2227="ОК",I2227="Учтено: добавьте пояснение"),IF(C2227="Приход",D2227,IF(C2227="Корректировка остатка",D2227,-D2227)),"")</f>
        <v/>
      </c>
      <c r="G2227" s="13"/>
      <c r="H2227" s="15" t="str">
        <f>IF(OR(B2227="",SUMPRODUCT(--EXACT('Номенклатура'!$A$6:$A$205,B2227))&lt;&gt;1),"",INDEX('Номенклатура'!$B$6:$B$205,SUMPRODUCT(EXACT('Номенклатура'!$A$6:$A$205,B2227)*(ROW('Номенклатура'!$A$6:$A$205)-5)))&amp;"")</f>
        <v/>
      </c>
      <c r="I2227" s="15" t="str">
        <f>IF(COUNTA(A2227:D2227,G2227)=0,"",IF(NOT(ISNUMBER(A2227)),"Укажите дату",IF(B2227="","Укажите код",IF(NOT(AND(ISTEXT(B2227),LEN(B2227)&gt;0,LEN(B2227)&lt;=30,ISNUMBER(FIND(LEFT(B2227,1),"ABCDEFGHIJKLMNOPQRSTUVWXYZ")),SUMPRODUCT((MID(B2227,{1,2,3,4,5,6,7,8,9,10,11,12,13,14,15,16,17,18,19,20,21,22,23,24,25,26,27,28,29,30},1)&lt;&gt;"")*ISERROR(FIND(MID(B2227,{1,2,3,4,5,6,7,8,9,10,11,12,13,14,15,16,17,18,19,20,21,22,23,24,25,26,27,28,29,30},1),"ABCDEFGHIJKLMNOPQRSTUVWXYZ0123456789-_")))=0,ISERROR(VALUE(B2227)))),"Недопустимый код: только латинские буквы A-Z в верхнем регистре, цифры, - и _; начало с буквы, до 30 символов (например MILK-001)",IF(SUMPRODUCT(--EXACT('Номенклатура'!$A$6:$A$205,B2227))=0,"Код не найден в номенклатуре",IF(SUMPRODUCT(--EXACT('Номенклатура'!$A$6:$A$205,B2227))&gt;1,"Код повторяется в номенклатуре",IF(ISNA(MATCH(C2227,{"Приход","Расход","Списание","Корректировка остатка"},0)),"Выберите тип операции",IF(NOT(ISNUMBER(D2227)),"Укажите количество",IF(D2227=0,"Количество не может быть 0",IF(AND(C2227&lt;&gt;"Корректировка остатка",D2227&lt;0),"Для этого типа количество положительное",IF(NOT(ISNUMBER('Номенклатура'!$C$2)),"Укажите дату начала учёта",IF(A2227&lt;INT('Номенклатура'!$C$2),"Раньше даты начала учёта: НЕ учтено",IF(AND(C2227="Корректировка остатка",TRIM(G2227)=""),"Учтено: добавьте пояснение","ОК")))))))))))))</f>
        <v/>
      </c>
    </row>
    <row r="2228" spans="1:9" x14ac:dyDescent="0.25">
      <c r="A2228" s="16"/>
      <c r="B2228" s="13"/>
      <c r="C2228" s="13"/>
      <c r="D2228" s="14"/>
      <c r="E2228" s="17" t="str">
        <f>IF(OR(B2228="",SUMPRODUCT(--EXACT('Номенклатура'!$A$6:$A$205,B2228))&lt;&gt;1),"",INDEX('Номенклатура'!$D$6:$D$205,SUMPRODUCT(EXACT('Номенклатура'!$A$6:$A$205,B2228)*(ROW('Номенклатура'!$A$6:$A$205)-5)))&amp;"")</f>
        <v/>
      </c>
      <c r="F2228" s="18" t="str">
        <f>IF(OR(I2228="ОК",I2228="Учтено: добавьте пояснение"),IF(C2228="Приход",D2228,IF(C2228="Корректировка остатка",D2228,-D2228)),"")</f>
        <v/>
      </c>
      <c r="G2228" s="13"/>
      <c r="H2228" s="15" t="str">
        <f>IF(OR(B2228="",SUMPRODUCT(--EXACT('Номенклатура'!$A$6:$A$205,B2228))&lt;&gt;1),"",INDEX('Номенклатура'!$B$6:$B$205,SUMPRODUCT(EXACT('Номенклатура'!$A$6:$A$205,B2228)*(ROW('Номенклатура'!$A$6:$A$205)-5)))&amp;"")</f>
        <v/>
      </c>
      <c r="I2228" s="15" t="str">
        <f>IF(COUNTA(A2228:D2228,G2228)=0,"",IF(NOT(ISNUMBER(A2228)),"Укажите дату",IF(B2228="","Укажите код",IF(NOT(AND(ISTEXT(B2228),LEN(B2228)&gt;0,LEN(B2228)&lt;=30,ISNUMBER(FIND(LEFT(B2228,1),"ABCDEFGHIJKLMNOPQRSTUVWXYZ")),SUMPRODUCT((MID(B2228,{1,2,3,4,5,6,7,8,9,10,11,12,13,14,15,16,17,18,19,20,21,22,23,24,25,26,27,28,29,30},1)&lt;&gt;"")*ISERROR(FIND(MID(B2228,{1,2,3,4,5,6,7,8,9,10,11,12,13,14,15,16,17,18,19,20,21,22,23,24,25,26,27,28,29,30},1),"ABCDEFGHIJKLMNOPQRSTUVWXYZ0123456789-_")))=0,ISERROR(VALUE(B2228)))),"Недопустимый код: только латинские буквы A-Z в верхнем регистре, цифры, - и _; начало с буквы, до 30 символов (например MILK-001)",IF(SUMPRODUCT(--EXACT('Номенклатура'!$A$6:$A$205,B2228))=0,"Код не найден в номенклатуре",IF(SUMPRODUCT(--EXACT('Номенклатура'!$A$6:$A$205,B2228))&gt;1,"Код повторяется в номенклатуре",IF(ISNA(MATCH(C2228,{"Приход","Расход","Списание","Корректировка остатка"},0)),"Выберите тип операции",IF(NOT(ISNUMBER(D2228)),"Укажите количество",IF(D2228=0,"Количество не может быть 0",IF(AND(C2228&lt;&gt;"Корректировка остатка",D2228&lt;0),"Для этого типа количество положительное",IF(NOT(ISNUMBER('Номенклатура'!$C$2)),"Укажите дату начала учёта",IF(A2228&lt;INT('Номенклатура'!$C$2),"Раньше даты начала учёта: НЕ учтено",IF(AND(C2228="Корректировка остатка",TRIM(G2228)=""),"Учтено: добавьте пояснение","ОК")))))))))))))</f>
        <v/>
      </c>
    </row>
    <row r="2229" spans="1:9" x14ac:dyDescent="0.25">
      <c r="A2229" s="16"/>
      <c r="B2229" s="13"/>
      <c r="C2229" s="13"/>
      <c r="D2229" s="14"/>
      <c r="E2229" s="17" t="str">
        <f>IF(OR(B2229="",SUMPRODUCT(--EXACT('Номенклатура'!$A$6:$A$205,B2229))&lt;&gt;1),"",INDEX('Номенклатура'!$D$6:$D$205,SUMPRODUCT(EXACT('Номенклатура'!$A$6:$A$205,B2229)*(ROW('Номенклатура'!$A$6:$A$205)-5)))&amp;"")</f>
        <v/>
      </c>
      <c r="F2229" s="18" t="str">
        <f>IF(OR(I2229="ОК",I2229="Учтено: добавьте пояснение"),IF(C2229="Приход",D2229,IF(C2229="Корректировка остатка",D2229,-D2229)),"")</f>
        <v/>
      </c>
      <c r="G2229" s="13"/>
      <c r="H2229" s="15" t="str">
        <f>IF(OR(B2229="",SUMPRODUCT(--EXACT('Номенклатура'!$A$6:$A$205,B2229))&lt;&gt;1),"",INDEX('Номенклатура'!$B$6:$B$205,SUMPRODUCT(EXACT('Номенклатура'!$A$6:$A$205,B2229)*(ROW('Номенклатура'!$A$6:$A$205)-5)))&amp;"")</f>
        <v/>
      </c>
      <c r="I2229" s="15" t="str">
        <f>IF(COUNTA(A2229:D2229,G2229)=0,"",IF(NOT(ISNUMBER(A2229)),"Укажите дату",IF(B2229="","Укажите код",IF(NOT(AND(ISTEXT(B2229),LEN(B2229)&gt;0,LEN(B2229)&lt;=30,ISNUMBER(FIND(LEFT(B2229,1),"ABCDEFGHIJKLMNOPQRSTUVWXYZ")),SUMPRODUCT((MID(B2229,{1,2,3,4,5,6,7,8,9,10,11,12,13,14,15,16,17,18,19,20,21,22,23,24,25,26,27,28,29,30},1)&lt;&gt;"")*ISERROR(FIND(MID(B2229,{1,2,3,4,5,6,7,8,9,10,11,12,13,14,15,16,17,18,19,20,21,22,23,24,25,26,27,28,29,30},1),"ABCDEFGHIJKLMNOPQRSTUVWXYZ0123456789-_")))=0,ISERROR(VALUE(B2229)))),"Недопустимый код: только латинские буквы A-Z в верхнем регистре, цифры, - и _; начало с буквы, до 30 символов (например MILK-001)",IF(SUMPRODUCT(--EXACT('Номенклатура'!$A$6:$A$205,B2229))=0,"Код не найден в номенклатуре",IF(SUMPRODUCT(--EXACT('Номенклатура'!$A$6:$A$205,B2229))&gt;1,"Код повторяется в номенклатуре",IF(ISNA(MATCH(C2229,{"Приход","Расход","Списание","Корректировка остатка"},0)),"Выберите тип операции",IF(NOT(ISNUMBER(D2229)),"Укажите количество",IF(D2229=0,"Количество не может быть 0",IF(AND(C2229&lt;&gt;"Корректировка остатка",D2229&lt;0),"Для этого типа количество положительное",IF(NOT(ISNUMBER('Номенклатура'!$C$2)),"Укажите дату начала учёта",IF(A2229&lt;INT('Номенклатура'!$C$2),"Раньше даты начала учёта: НЕ учтено",IF(AND(C2229="Корректировка остатка",TRIM(G2229)=""),"Учтено: добавьте пояснение","ОК")))))))))))))</f>
        <v/>
      </c>
    </row>
    <row r="2230" spans="1:9" x14ac:dyDescent="0.25">
      <c r="A2230" s="16"/>
      <c r="B2230" s="13"/>
      <c r="C2230" s="13"/>
      <c r="D2230" s="14"/>
      <c r="E2230" s="17" t="str">
        <f>IF(OR(B2230="",SUMPRODUCT(--EXACT('Номенклатура'!$A$6:$A$205,B2230))&lt;&gt;1),"",INDEX('Номенклатура'!$D$6:$D$205,SUMPRODUCT(EXACT('Номенклатура'!$A$6:$A$205,B2230)*(ROW('Номенклатура'!$A$6:$A$205)-5)))&amp;"")</f>
        <v/>
      </c>
      <c r="F2230" s="18" t="str">
        <f>IF(OR(I2230="ОК",I2230="Учтено: добавьте пояснение"),IF(C2230="Приход",D2230,IF(C2230="Корректировка остатка",D2230,-D2230)),"")</f>
        <v/>
      </c>
      <c r="G2230" s="13"/>
      <c r="H2230" s="15" t="str">
        <f>IF(OR(B2230="",SUMPRODUCT(--EXACT('Номенклатура'!$A$6:$A$205,B2230))&lt;&gt;1),"",INDEX('Номенклатура'!$B$6:$B$205,SUMPRODUCT(EXACT('Номенклатура'!$A$6:$A$205,B2230)*(ROW('Номенклатура'!$A$6:$A$205)-5)))&amp;"")</f>
        <v/>
      </c>
      <c r="I2230" s="15" t="str">
        <f>IF(COUNTA(A2230:D2230,G2230)=0,"",IF(NOT(ISNUMBER(A2230)),"Укажите дату",IF(B2230="","Укажите код",IF(NOT(AND(ISTEXT(B2230),LEN(B2230)&gt;0,LEN(B2230)&lt;=30,ISNUMBER(FIND(LEFT(B2230,1),"ABCDEFGHIJKLMNOPQRSTUVWXYZ")),SUMPRODUCT((MID(B2230,{1,2,3,4,5,6,7,8,9,10,11,12,13,14,15,16,17,18,19,20,21,22,23,24,25,26,27,28,29,30},1)&lt;&gt;"")*ISERROR(FIND(MID(B2230,{1,2,3,4,5,6,7,8,9,10,11,12,13,14,15,16,17,18,19,20,21,22,23,24,25,26,27,28,29,30},1),"ABCDEFGHIJKLMNOPQRSTUVWXYZ0123456789-_")))=0,ISERROR(VALUE(B2230)))),"Недопустимый код: только латинские буквы A-Z в верхнем регистре, цифры, - и _; начало с буквы, до 30 символов (например MILK-001)",IF(SUMPRODUCT(--EXACT('Номенклатура'!$A$6:$A$205,B2230))=0,"Код не найден в номенклатуре",IF(SUMPRODUCT(--EXACT('Номенклатура'!$A$6:$A$205,B2230))&gt;1,"Код повторяется в номенклатуре",IF(ISNA(MATCH(C2230,{"Приход","Расход","Списание","Корректировка остатка"},0)),"Выберите тип операции",IF(NOT(ISNUMBER(D2230)),"Укажите количество",IF(D2230=0,"Количество не может быть 0",IF(AND(C2230&lt;&gt;"Корректировка остатка",D2230&lt;0),"Для этого типа количество положительное",IF(NOT(ISNUMBER('Номенклатура'!$C$2)),"Укажите дату начала учёта",IF(A2230&lt;INT('Номенклатура'!$C$2),"Раньше даты начала учёта: НЕ учтено",IF(AND(C2230="Корректировка остатка",TRIM(G2230)=""),"Учтено: добавьте пояснение","ОК")))))))))))))</f>
        <v/>
      </c>
    </row>
    <row r="2231" spans="1:9" x14ac:dyDescent="0.25">
      <c r="A2231" s="16"/>
      <c r="B2231" s="13"/>
      <c r="C2231" s="13"/>
      <c r="D2231" s="14"/>
      <c r="E2231" s="17" t="str">
        <f>IF(OR(B2231="",SUMPRODUCT(--EXACT('Номенклатура'!$A$6:$A$205,B2231))&lt;&gt;1),"",INDEX('Номенклатура'!$D$6:$D$205,SUMPRODUCT(EXACT('Номенклатура'!$A$6:$A$205,B2231)*(ROW('Номенклатура'!$A$6:$A$205)-5)))&amp;"")</f>
        <v/>
      </c>
      <c r="F2231" s="18" t="str">
        <f>IF(OR(I2231="ОК",I2231="Учтено: добавьте пояснение"),IF(C2231="Приход",D2231,IF(C2231="Корректировка остатка",D2231,-D2231)),"")</f>
        <v/>
      </c>
      <c r="G2231" s="13"/>
      <c r="H2231" s="15" t="str">
        <f>IF(OR(B2231="",SUMPRODUCT(--EXACT('Номенклатура'!$A$6:$A$205,B2231))&lt;&gt;1),"",INDEX('Номенклатура'!$B$6:$B$205,SUMPRODUCT(EXACT('Номенклатура'!$A$6:$A$205,B2231)*(ROW('Номенклатура'!$A$6:$A$205)-5)))&amp;"")</f>
        <v/>
      </c>
      <c r="I2231" s="15" t="str">
        <f>IF(COUNTA(A2231:D2231,G2231)=0,"",IF(NOT(ISNUMBER(A2231)),"Укажите дату",IF(B2231="","Укажите код",IF(NOT(AND(ISTEXT(B2231),LEN(B2231)&gt;0,LEN(B2231)&lt;=30,ISNUMBER(FIND(LEFT(B2231,1),"ABCDEFGHIJKLMNOPQRSTUVWXYZ")),SUMPRODUCT((MID(B2231,{1,2,3,4,5,6,7,8,9,10,11,12,13,14,15,16,17,18,19,20,21,22,23,24,25,26,27,28,29,30},1)&lt;&gt;"")*ISERROR(FIND(MID(B2231,{1,2,3,4,5,6,7,8,9,10,11,12,13,14,15,16,17,18,19,20,21,22,23,24,25,26,27,28,29,30},1),"ABCDEFGHIJKLMNOPQRSTUVWXYZ0123456789-_")))=0,ISERROR(VALUE(B2231)))),"Недопустимый код: только латинские буквы A-Z в верхнем регистре, цифры, - и _; начало с буквы, до 30 символов (например MILK-001)",IF(SUMPRODUCT(--EXACT('Номенклатура'!$A$6:$A$205,B2231))=0,"Код не найден в номенклатуре",IF(SUMPRODUCT(--EXACT('Номенклатура'!$A$6:$A$205,B2231))&gt;1,"Код повторяется в номенклатуре",IF(ISNA(MATCH(C2231,{"Приход","Расход","Списание","Корректировка остатка"},0)),"Выберите тип операции",IF(NOT(ISNUMBER(D2231)),"Укажите количество",IF(D2231=0,"Количество не может быть 0",IF(AND(C2231&lt;&gt;"Корректировка остатка",D2231&lt;0),"Для этого типа количество положительное",IF(NOT(ISNUMBER('Номенклатура'!$C$2)),"Укажите дату начала учёта",IF(A2231&lt;INT('Номенклатура'!$C$2),"Раньше даты начала учёта: НЕ учтено",IF(AND(C2231="Корректировка остатка",TRIM(G2231)=""),"Учтено: добавьте пояснение","ОК")))))))))))))</f>
        <v/>
      </c>
    </row>
    <row r="2232" spans="1:9" x14ac:dyDescent="0.25">
      <c r="A2232" s="16"/>
      <c r="B2232" s="13"/>
      <c r="C2232" s="13"/>
      <c r="D2232" s="14"/>
      <c r="E2232" s="17" t="str">
        <f>IF(OR(B2232="",SUMPRODUCT(--EXACT('Номенклатура'!$A$6:$A$205,B2232))&lt;&gt;1),"",INDEX('Номенклатура'!$D$6:$D$205,SUMPRODUCT(EXACT('Номенклатура'!$A$6:$A$205,B2232)*(ROW('Номенклатура'!$A$6:$A$205)-5)))&amp;"")</f>
        <v/>
      </c>
      <c r="F2232" s="18" t="str">
        <f>IF(OR(I2232="ОК",I2232="Учтено: добавьте пояснение"),IF(C2232="Приход",D2232,IF(C2232="Корректировка остатка",D2232,-D2232)),"")</f>
        <v/>
      </c>
      <c r="G2232" s="13"/>
      <c r="H2232" s="15" t="str">
        <f>IF(OR(B2232="",SUMPRODUCT(--EXACT('Номенклатура'!$A$6:$A$205,B2232))&lt;&gt;1),"",INDEX('Номенклатура'!$B$6:$B$205,SUMPRODUCT(EXACT('Номенклатура'!$A$6:$A$205,B2232)*(ROW('Номенклатура'!$A$6:$A$205)-5)))&amp;"")</f>
        <v/>
      </c>
      <c r="I2232" s="15" t="str">
        <f>IF(COUNTA(A2232:D2232,G2232)=0,"",IF(NOT(ISNUMBER(A2232)),"Укажите дату",IF(B2232="","Укажите код",IF(NOT(AND(ISTEXT(B2232),LEN(B2232)&gt;0,LEN(B2232)&lt;=30,ISNUMBER(FIND(LEFT(B2232,1),"ABCDEFGHIJKLMNOPQRSTUVWXYZ")),SUMPRODUCT((MID(B2232,{1,2,3,4,5,6,7,8,9,10,11,12,13,14,15,16,17,18,19,20,21,22,23,24,25,26,27,28,29,30},1)&lt;&gt;"")*ISERROR(FIND(MID(B2232,{1,2,3,4,5,6,7,8,9,10,11,12,13,14,15,16,17,18,19,20,21,22,23,24,25,26,27,28,29,30},1),"ABCDEFGHIJKLMNOPQRSTUVWXYZ0123456789-_")))=0,ISERROR(VALUE(B2232)))),"Недопустимый код: только латинские буквы A-Z в верхнем регистре, цифры, - и _; начало с буквы, до 30 символов (например MILK-001)",IF(SUMPRODUCT(--EXACT('Номенклатура'!$A$6:$A$205,B2232))=0,"Код не найден в номенклатуре",IF(SUMPRODUCT(--EXACT('Номенклатура'!$A$6:$A$205,B2232))&gt;1,"Код повторяется в номенклатуре",IF(ISNA(MATCH(C2232,{"Приход","Расход","Списание","Корректировка остатка"},0)),"Выберите тип операции",IF(NOT(ISNUMBER(D2232)),"Укажите количество",IF(D2232=0,"Количество не может быть 0",IF(AND(C2232&lt;&gt;"Корректировка остатка",D2232&lt;0),"Для этого типа количество положительное",IF(NOT(ISNUMBER('Номенклатура'!$C$2)),"Укажите дату начала учёта",IF(A2232&lt;INT('Номенклатура'!$C$2),"Раньше даты начала учёта: НЕ учтено",IF(AND(C2232="Корректировка остатка",TRIM(G2232)=""),"Учтено: добавьте пояснение","ОК")))))))))))))</f>
        <v/>
      </c>
    </row>
    <row r="2233" spans="1:9" x14ac:dyDescent="0.25">
      <c r="A2233" s="16"/>
      <c r="B2233" s="13"/>
      <c r="C2233" s="13"/>
      <c r="D2233" s="14"/>
      <c r="E2233" s="17" t="str">
        <f>IF(OR(B2233="",SUMPRODUCT(--EXACT('Номенклатура'!$A$6:$A$205,B2233))&lt;&gt;1),"",INDEX('Номенклатура'!$D$6:$D$205,SUMPRODUCT(EXACT('Номенклатура'!$A$6:$A$205,B2233)*(ROW('Номенклатура'!$A$6:$A$205)-5)))&amp;"")</f>
        <v/>
      </c>
      <c r="F2233" s="18" t="str">
        <f>IF(OR(I2233="ОК",I2233="Учтено: добавьте пояснение"),IF(C2233="Приход",D2233,IF(C2233="Корректировка остатка",D2233,-D2233)),"")</f>
        <v/>
      </c>
      <c r="G2233" s="13"/>
      <c r="H2233" s="15" t="str">
        <f>IF(OR(B2233="",SUMPRODUCT(--EXACT('Номенклатура'!$A$6:$A$205,B2233))&lt;&gt;1),"",INDEX('Номенклатура'!$B$6:$B$205,SUMPRODUCT(EXACT('Номенклатура'!$A$6:$A$205,B2233)*(ROW('Номенклатура'!$A$6:$A$205)-5)))&amp;"")</f>
        <v/>
      </c>
      <c r="I2233" s="15" t="str">
        <f>IF(COUNTA(A2233:D2233,G2233)=0,"",IF(NOT(ISNUMBER(A2233)),"Укажите дату",IF(B2233="","Укажите код",IF(NOT(AND(ISTEXT(B2233),LEN(B2233)&gt;0,LEN(B2233)&lt;=30,ISNUMBER(FIND(LEFT(B2233,1),"ABCDEFGHIJKLMNOPQRSTUVWXYZ")),SUMPRODUCT((MID(B2233,{1,2,3,4,5,6,7,8,9,10,11,12,13,14,15,16,17,18,19,20,21,22,23,24,25,26,27,28,29,30},1)&lt;&gt;"")*ISERROR(FIND(MID(B2233,{1,2,3,4,5,6,7,8,9,10,11,12,13,14,15,16,17,18,19,20,21,22,23,24,25,26,27,28,29,30},1),"ABCDEFGHIJKLMNOPQRSTUVWXYZ0123456789-_")))=0,ISERROR(VALUE(B2233)))),"Недопустимый код: только латинские буквы A-Z в верхнем регистре, цифры, - и _; начало с буквы, до 30 символов (например MILK-001)",IF(SUMPRODUCT(--EXACT('Номенклатура'!$A$6:$A$205,B2233))=0,"Код не найден в номенклатуре",IF(SUMPRODUCT(--EXACT('Номенклатура'!$A$6:$A$205,B2233))&gt;1,"Код повторяется в номенклатуре",IF(ISNA(MATCH(C2233,{"Приход","Расход","Списание","Корректировка остатка"},0)),"Выберите тип операции",IF(NOT(ISNUMBER(D2233)),"Укажите количество",IF(D2233=0,"Количество не может быть 0",IF(AND(C2233&lt;&gt;"Корректировка остатка",D2233&lt;0),"Для этого типа количество положительное",IF(NOT(ISNUMBER('Номенклатура'!$C$2)),"Укажите дату начала учёта",IF(A2233&lt;INT('Номенклатура'!$C$2),"Раньше даты начала учёта: НЕ учтено",IF(AND(C2233="Корректировка остатка",TRIM(G2233)=""),"Учтено: добавьте пояснение","ОК")))))))))))))</f>
        <v/>
      </c>
    </row>
    <row r="2234" spans="1:9" x14ac:dyDescent="0.25">
      <c r="A2234" s="16"/>
      <c r="B2234" s="13"/>
      <c r="C2234" s="13"/>
      <c r="D2234" s="14"/>
      <c r="E2234" s="17" t="str">
        <f>IF(OR(B2234="",SUMPRODUCT(--EXACT('Номенклатура'!$A$6:$A$205,B2234))&lt;&gt;1),"",INDEX('Номенклатура'!$D$6:$D$205,SUMPRODUCT(EXACT('Номенклатура'!$A$6:$A$205,B2234)*(ROW('Номенклатура'!$A$6:$A$205)-5)))&amp;"")</f>
        <v/>
      </c>
      <c r="F2234" s="18" t="str">
        <f>IF(OR(I2234="ОК",I2234="Учтено: добавьте пояснение"),IF(C2234="Приход",D2234,IF(C2234="Корректировка остатка",D2234,-D2234)),"")</f>
        <v/>
      </c>
      <c r="G2234" s="13"/>
      <c r="H2234" s="15" t="str">
        <f>IF(OR(B2234="",SUMPRODUCT(--EXACT('Номенклатура'!$A$6:$A$205,B2234))&lt;&gt;1),"",INDEX('Номенклатура'!$B$6:$B$205,SUMPRODUCT(EXACT('Номенклатура'!$A$6:$A$205,B2234)*(ROW('Номенклатура'!$A$6:$A$205)-5)))&amp;"")</f>
        <v/>
      </c>
      <c r="I2234" s="15" t="str">
        <f>IF(COUNTA(A2234:D2234,G2234)=0,"",IF(NOT(ISNUMBER(A2234)),"Укажите дату",IF(B2234="","Укажите код",IF(NOT(AND(ISTEXT(B2234),LEN(B2234)&gt;0,LEN(B2234)&lt;=30,ISNUMBER(FIND(LEFT(B2234,1),"ABCDEFGHIJKLMNOPQRSTUVWXYZ")),SUMPRODUCT((MID(B2234,{1,2,3,4,5,6,7,8,9,10,11,12,13,14,15,16,17,18,19,20,21,22,23,24,25,26,27,28,29,30},1)&lt;&gt;"")*ISERROR(FIND(MID(B2234,{1,2,3,4,5,6,7,8,9,10,11,12,13,14,15,16,17,18,19,20,21,22,23,24,25,26,27,28,29,30},1),"ABCDEFGHIJKLMNOPQRSTUVWXYZ0123456789-_")))=0,ISERROR(VALUE(B2234)))),"Недопустимый код: только латинские буквы A-Z в верхнем регистре, цифры, - и _; начало с буквы, до 30 символов (например MILK-001)",IF(SUMPRODUCT(--EXACT('Номенклатура'!$A$6:$A$205,B2234))=0,"Код не найден в номенклатуре",IF(SUMPRODUCT(--EXACT('Номенклатура'!$A$6:$A$205,B2234))&gt;1,"Код повторяется в номенклатуре",IF(ISNA(MATCH(C2234,{"Приход","Расход","Списание","Корректировка остатка"},0)),"Выберите тип операции",IF(NOT(ISNUMBER(D2234)),"Укажите количество",IF(D2234=0,"Количество не может быть 0",IF(AND(C2234&lt;&gt;"Корректировка остатка",D2234&lt;0),"Для этого типа количество положительное",IF(NOT(ISNUMBER('Номенклатура'!$C$2)),"Укажите дату начала учёта",IF(A2234&lt;INT('Номенклатура'!$C$2),"Раньше даты начала учёта: НЕ учтено",IF(AND(C2234="Корректировка остатка",TRIM(G2234)=""),"Учтено: добавьте пояснение","ОК")))))))))))))</f>
        <v/>
      </c>
    </row>
    <row r="2235" spans="1:9" x14ac:dyDescent="0.25">
      <c r="A2235" s="16"/>
      <c r="B2235" s="13"/>
      <c r="C2235" s="13"/>
      <c r="D2235" s="14"/>
      <c r="E2235" s="17" t="str">
        <f>IF(OR(B2235="",SUMPRODUCT(--EXACT('Номенклатура'!$A$6:$A$205,B2235))&lt;&gt;1),"",INDEX('Номенклатура'!$D$6:$D$205,SUMPRODUCT(EXACT('Номенклатура'!$A$6:$A$205,B2235)*(ROW('Номенклатура'!$A$6:$A$205)-5)))&amp;"")</f>
        <v/>
      </c>
      <c r="F2235" s="18" t="str">
        <f>IF(OR(I2235="ОК",I2235="Учтено: добавьте пояснение"),IF(C2235="Приход",D2235,IF(C2235="Корректировка остатка",D2235,-D2235)),"")</f>
        <v/>
      </c>
      <c r="G2235" s="13"/>
      <c r="H2235" s="15" t="str">
        <f>IF(OR(B2235="",SUMPRODUCT(--EXACT('Номенклатура'!$A$6:$A$205,B2235))&lt;&gt;1),"",INDEX('Номенклатура'!$B$6:$B$205,SUMPRODUCT(EXACT('Номенклатура'!$A$6:$A$205,B2235)*(ROW('Номенклатура'!$A$6:$A$205)-5)))&amp;"")</f>
        <v/>
      </c>
      <c r="I2235" s="15" t="str">
        <f>IF(COUNTA(A2235:D2235,G2235)=0,"",IF(NOT(ISNUMBER(A2235)),"Укажите дату",IF(B2235="","Укажите код",IF(NOT(AND(ISTEXT(B2235),LEN(B2235)&gt;0,LEN(B2235)&lt;=30,ISNUMBER(FIND(LEFT(B2235,1),"ABCDEFGHIJKLMNOPQRSTUVWXYZ")),SUMPRODUCT((MID(B2235,{1,2,3,4,5,6,7,8,9,10,11,12,13,14,15,16,17,18,19,20,21,22,23,24,25,26,27,28,29,30},1)&lt;&gt;"")*ISERROR(FIND(MID(B2235,{1,2,3,4,5,6,7,8,9,10,11,12,13,14,15,16,17,18,19,20,21,22,23,24,25,26,27,28,29,30},1),"ABCDEFGHIJKLMNOPQRSTUVWXYZ0123456789-_")))=0,ISERROR(VALUE(B2235)))),"Недопустимый код: только латинские буквы A-Z в верхнем регистре, цифры, - и _; начало с буквы, до 30 символов (например MILK-001)",IF(SUMPRODUCT(--EXACT('Номенклатура'!$A$6:$A$205,B2235))=0,"Код не найден в номенклатуре",IF(SUMPRODUCT(--EXACT('Номенклатура'!$A$6:$A$205,B2235))&gt;1,"Код повторяется в номенклатуре",IF(ISNA(MATCH(C2235,{"Приход","Расход","Списание","Корректировка остатка"},0)),"Выберите тип операции",IF(NOT(ISNUMBER(D2235)),"Укажите количество",IF(D2235=0,"Количество не может быть 0",IF(AND(C2235&lt;&gt;"Корректировка остатка",D2235&lt;0),"Для этого типа количество положительное",IF(NOT(ISNUMBER('Номенклатура'!$C$2)),"Укажите дату начала учёта",IF(A2235&lt;INT('Номенклатура'!$C$2),"Раньше даты начала учёта: НЕ учтено",IF(AND(C2235="Корректировка остатка",TRIM(G2235)=""),"Учтено: добавьте пояснение","ОК")))))))))))))</f>
        <v/>
      </c>
    </row>
    <row r="2236" spans="1:9" x14ac:dyDescent="0.25">
      <c r="A2236" s="16"/>
      <c r="B2236" s="13"/>
      <c r="C2236" s="13"/>
      <c r="D2236" s="14"/>
      <c r="E2236" s="17" t="str">
        <f>IF(OR(B2236="",SUMPRODUCT(--EXACT('Номенклатура'!$A$6:$A$205,B2236))&lt;&gt;1),"",INDEX('Номенклатура'!$D$6:$D$205,SUMPRODUCT(EXACT('Номенклатура'!$A$6:$A$205,B2236)*(ROW('Номенклатура'!$A$6:$A$205)-5)))&amp;"")</f>
        <v/>
      </c>
      <c r="F2236" s="18" t="str">
        <f>IF(OR(I2236="ОК",I2236="Учтено: добавьте пояснение"),IF(C2236="Приход",D2236,IF(C2236="Корректировка остатка",D2236,-D2236)),"")</f>
        <v/>
      </c>
      <c r="G2236" s="13"/>
      <c r="H2236" s="15" t="str">
        <f>IF(OR(B2236="",SUMPRODUCT(--EXACT('Номенклатура'!$A$6:$A$205,B2236))&lt;&gt;1),"",INDEX('Номенклатура'!$B$6:$B$205,SUMPRODUCT(EXACT('Номенклатура'!$A$6:$A$205,B2236)*(ROW('Номенклатура'!$A$6:$A$205)-5)))&amp;"")</f>
        <v/>
      </c>
      <c r="I2236" s="15" t="str">
        <f>IF(COUNTA(A2236:D2236,G2236)=0,"",IF(NOT(ISNUMBER(A2236)),"Укажите дату",IF(B2236="","Укажите код",IF(NOT(AND(ISTEXT(B2236),LEN(B2236)&gt;0,LEN(B2236)&lt;=30,ISNUMBER(FIND(LEFT(B2236,1),"ABCDEFGHIJKLMNOPQRSTUVWXYZ")),SUMPRODUCT((MID(B2236,{1,2,3,4,5,6,7,8,9,10,11,12,13,14,15,16,17,18,19,20,21,22,23,24,25,26,27,28,29,30},1)&lt;&gt;"")*ISERROR(FIND(MID(B2236,{1,2,3,4,5,6,7,8,9,10,11,12,13,14,15,16,17,18,19,20,21,22,23,24,25,26,27,28,29,30},1),"ABCDEFGHIJKLMNOPQRSTUVWXYZ0123456789-_")))=0,ISERROR(VALUE(B2236)))),"Недопустимый код: только латинские буквы A-Z в верхнем регистре, цифры, - и _; начало с буквы, до 30 символов (например MILK-001)",IF(SUMPRODUCT(--EXACT('Номенклатура'!$A$6:$A$205,B2236))=0,"Код не найден в номенклатуре",IF(SUMPRODUCT(--EXACT('Номенклатура'!$A$6:$A$205,B2236))&gt;1,"Код повторяется в номенклатуре",IF(ISNA(MATCH(C2236,{"Приход","Расход","Списание","Корректировка остатка"},0)),"Выберите тип операции",IF(NOT(ISNUMBER(D2236)),"Укажите количество",IF(D2236=0,"Количество не может быть 0",IF(AND(C2236&lt;&gt;"Корректировка остатка",D2236&lt;0),"Для этого типа количество положительное",IF(NOT(ISNUMBER('Номенклатура'!$C$2)),"Укажите дату начала учёта",IF(A2236&lt;INT('Номенклатура'!$C$2),"Раньше даты начала учёта: НЕ учтено",IF(AND(C2236="Корректировка остатка",TRIM(G2236)=""),"Учтено: добавьте пояснение","ОК")))))))))))))</f>
        <v/>
      </c>
    </row>
    <row r="2237" spans="1:9" x14ac:dyDescent="0.25">
      <c r="A2237" s="16"/>
      <c r="B2237" s="13"/>
      <c r="C2237" s="13"/>
      <c r="D2237" s="14"/>
      <c r="E2237" s="17" t="str">
        <f>IF(OR(B2237="",SUMPRODUCT(--EXACT('Номенклатура'!$A$6:$A$205,B2237))&lt;&gt;1),"",INDEX('Номенклатура'!$D$6:$D$205,SUMPRODUCT(EXACT('Номенклатура'!$A$6:$A$205,B2237)*(ROW('Номенклатура'!$A$6:$A$205)-5)))&amp;"")</f>
        <v/>
      </c>
      <c r="F2237" s="18" t="str">
        <f>IF(OR(I2237="ОК",I2237="Учтено: добавьте пояснение"),IF(C2237="Приход",D2237,IF(C2237="Корректировка остатка",D2237,-D2237)),"")</f>
        <v/>
      </c>
      <c r="G2237" s="13"/>
      <c r="H2237" s="15" t="str">
        <f>IF(OR(B2237="",SUMPRODUCT(--EXACT('Номенклатура'!$A$6:$A$205,B2237))&lt;&gt;1),"",INDEX('Номенклатура'!$B$6:$B$205,SUMPRODUCT(EXACT('Номенклатура'!$A$6:$A$205,B2237)*(ROW('Номенклатура'!$A$6:$A$205)-5)))&amp;"")</f>
        <v/>
      </c>
      <c r="I2237" s="15" t="str">
        <f>IF(COUNTA(A2237:D2237,G2237)=0,"",IF(NOT(ISNUMBER(A2237)),"Укажите дату",IF(B2237="","Укажите код",IF(NOT(AND(ISTEXT(B2237),LEN(B2237)&gt;0,LEN(B2237)&lt;=30,ISNUMBER(FIND(LEFT(B2237,1),"ABCDEFGHIJKLMNOPQRSTUVWXYZ")),SUMPRODUCT((MID(B2237,{1,2,3,4,5,6,7,8,9,10,11,12,13,14,15,16,17,18,19,20,21,22,23,24,25,26,27,28,29,30},1)&lt;&gt;"")*ISERROR(FIND(MID(B2237,{1,2,3,4,5,6,7,8,9,10,11,12,13,14,15,16,17,18,19,20,21,22,23,24,25,26,27,28,29,30},1),"ABCDEFGHIJKLMNOPQRSTUVWXYZ0123456789-_")))=0,ISERROR(VALUE(B2237)))),"Недопустимый код: только латинские буквы A-Z в верхнем регистре, цифры, - и _; начало с буквы, до 30 символов (например MILK-001)",IF(SUMPRODUCT(--EXACT('Номенклатура'!$A$6:$A$205,B2237))=0,"Код не найден в номенклатуре",IF(SUMPRODUCT(--EXACT('Номенклатура'!$A$6:$A$205,B2237))&gt;1,"Код повторяется в номенклатуре",IF(ISNA(MATCH(C2237,{"Приход","Расход","Списание","Корректировка остатка"},0)),"Выберите тип операции",IF(NOT(ISNUMBER(D2237)),"Укажите количество",IF(D2237=0,"Количество не может быть 0",IF(AND(C2237&lt;&gt;"Корректировка остатка",D2237&lt;0),"Для этого типа количество положительное",IF(NOT(ISNUMBER('Номенклатура'!$C$2)),"Укажите дату начала учёта",IF(A2237&lt;INT('Номенклатура'!$C$2),"Раньше даты начала учёта: НЕ учтено",IF(AND(C2237="Корректировка остатка",TRIM(G2237)=""),"Учтено: добавьте пояснение","ОК")))))))))))))</f>
        <v/>
      </c>
    </row>
    <row r="2238" spans="1:9" x14ac:dyDescent="0.25">
      <c r="A2238" s="16"/>
      <c r="B2238" s="13"/>
      <c r="C2238" s="13"/>
      <c r="D2238" s="14"/>
      <c r="E2238" s="17" t="str">
        <f>IF(OR(B2238="",SUMPRODUCT(--EXACT('Номенклатура'!$A$6:$A$205,B2238))&lt;&gt;1),"",INDEX('Номенклатура'!$D$6:$D$205,SUMPRODUCT(EXACT('Номенклатура'!$A$6:$A$205,B2238)*(ROW('Номенклатура'!$A$6:$A$205)-5)))&amp;"")</f>
        <v/>
      </c>
      <c r="F2238" s="18" t="str">
        <f>IF(OR(I2238="ОК",I2238="Учтено: добавьте пояснение"),IF(C2238="Приход",D2238,IF(C2238="Корректировка остатка",D2238,-D2238)),"")</f>
        <v/>
      </c>
      <c r="G2238" s="13"/>
      <c r="H2238" s="15" t="str">
        <f>IF(OR(B2238="",SUMPRODUCT(--EXACT('Номенклатура'!$A$6:$A$205,B2238))&lt;&gt;1),"",INDEX('Номенклатура'!$B$6:$B$205,SUMPRODUCT(EXACT('Номенклатура'!$A$6:$A$205,B2238)*(ROW('Номенклатура'!$A$6:$A$205)-5)))&amp;"")</f>
        <v/>
      </c>
      <c r="I2238" s="15" t="str">
        <f>IF(COUNTA(A2238:D2238,G2238)=0,"",IF(NOT(ISNUMBER(A2238)),"Укажите дату",IF(B2238="","Укажите код",IF(NOT(AND(ISTEXT(B2238),LEN(B2238)&gt;0,LEN(B2238)&lt;=30,ISNUMBER(FIND(LEFT(B2238,1),"ABCDEFGHIJKLMNOPQRSTUVWXYZ")),SUMPRODUCT((MID(B2238,{1,2,3,4,5,6,7,8,9,10,11,12,13,14,15,16,17,18,19,20,21,22,23,24,25,26,27,28,29,30},1)&lt;&gt;"")*ISERROR(FIND(MID(B2238,{1,2,3,4,5,6,7,8,9,10,11,12,13,14,15,16,17,18,19,20,21,22,23,24,25,26,27,28,29,30},1),"ABCDEFGHIJKLMNOPQRSTUVWXYZ0123456789-_")))=0,ISERROR(VALUE(B2238)))),"Недопустимый код: только латинские буквы A-Z в верхнем регистре, цифры, - и _; начало с буквы, до 30 символов (например MILK-001)",IF(SUMPRODUCT(--EXACT('Номенклатура'!$A$6:$A$205,B2238))=0,"Код не найден в номенклатуре",IF(SUMPRODUCT(--EXACT('Номенклатура'!$A$6:$A$205,B2238))&gt;1,"Код повторяется в номенклатуре",IF(ISNA(MATCH(C2238,{"Приход","Расход","Списание","Корректировка остатка"},0)),"Выберите тип операции",IF(NOT(ISNUMBER(D2238)),"Укажите количество",IF(D2238=0,"Количество не может быть 0",IF(AND(C2238&lt;&gt;"Корректировка остатка",D2238&lt;0),"Для этого типа количество положительное",IF(NOT(ISNUMBER('Номенклатура'!$C$2)),"Укажите дату начала учёта",IF(A2238&lt;INT('Номенклатура'!$C$2),"Раньше даты начала учёта: НЕ учтено",IF(AND(C2238="Корректировка остатка",TRIM(G2238)=""),"Учтено: добавьте пояснение","ОК")))))))))))))</f>
        <v/>
      </c>
    </row>
    <row r="2239" spans="1:9" x14ac:dyDescent="0.25">
      <c r="A2239" s="16"/>
      <c r="B2239" s="13"/>
      <c r="C2239" s="13"/>
      <c r="D2239" s="14"/>
      <c r="E2239" s="17" t="str">
        <f>IF(OR(B2239="",SUMPRODUCT(--EXACT('Номенклатура'!$A$6:$A$205,B2239))&lt;&gt;1),"",INDEX('Номенклатура'!$D$6:$D$205,SUMPRODUCT(EXACT('Номенклатура'!$A$6:$A$205,B2239)*(ROW('Номенклатура'!$A$6:$A$205)-5)))&amp;"")</f>
        <v/>
      </c>
      <c r="F2239" s="18" t="str">
        <f>IF(OR(I2239="ОК",I2239="Учтено: добавьте пояснение"),IF(C2239="Приход",D2239,IF(C2239="Корректировка остатка",D2239,-D2239)),"")</f>
        <v/>
      </c>
      <c r="G2239" s="13"/>
      <c r="H2239" s="15" t="str">
        <f>IF(OR(B2239="",SUMPRODUCT(--EXACT('Номенклатура'!$A$6:$A$205,B2239))&lt;&gt;1),"",INDEX('Номенклатура'!$B$6:$B$205,SUMPRODUCT(EXACT('Номенклатура'!$A$6:$A$205,B2239)*(ROW('Номенклатура'!$A$6:$A$205)-5)))&amp;"")</f>
        <v/>
      </c>
      <c r="I2239" s="15" t="str">
        <f>IF(COUNTA(A2239:D2239,G2239)=0,"",IF(NOT(ISNUMBER(A2239)),"Укажите дату",IF(B2239="","Укажите код",IF(NOT(AND(ISTEXT(B2239),LEN(B2239)&gt;0,LEN(B2239)&lt;=30,ISNUMBER(FIND(LEFT(B2239,1),"ABCDEFGHIJKLMNOPQRSTUVWXYZ")),SUMPRODUCT((MID(B2239,{1,2,3,4,5,6,7,8,9,10,11,12,13,14,15,16,17,18,19,20,21,22,23,24,25,26,27,28,29,30},1)&lt;&gt;"")*ISERROR(FIND(MID(B2239,{1,2,3,4,5,6,7,8,9,10,11,12,13,14,15,16,17,18,19,20,21,22,23,24,25,26,27,28,29,30},1),"ABCDEFGHIJKLMNOPQRSTUVWXYZ0123456789-_")))=0,ISERROR(VALUE(B2239)))),"Недопустимый код: только латинские буквы A-Z в верхнем регистре, цифры, - и _; начало с буквы, до 30 символов (например MILK-001)",IF(SUMPRODUCT(--EXACT('Номенклатура'!$A$6:$A$205,B2239))=0,"Код не найден в номенклатуре",IF(SUMPRODUCT(--EXACT('Номенклатура'!$A$6:$A$205,B2239))&gt;1,"Код повторяется в номенклатуре",IF(ISNA(MATCH(C2239,{"Приход","Расход","Списание","Корректировка остатка"},0)),"Выберите тип операции",IF(NOT(ISNUMBER(D2239)),"Укажите количество",IF(D2239=0,"Количество не может быть 0",IF(AND(C2239&lt;&gt;"Корректировка остатка",D2239&lt;0),"Для этого типа количество положительное",IF(NOT(ISNUMBER('Номенклатура'!$C$2)),"Укажите дату начала учёта",IF(A2239&lt;INT('Номенклатура'!$C$2),"Раньше даты начала учёта: НЕ учтено",IF(AND(C2239="Корректировка остатка",TRIM(G2239)=""),"Учтено: добавьте пояснение","ОК")))))))))))))</f>
        <v/>
      </c>
    </row>
    <row r="2240" spans="1:9" x14ac:dyDescent="0.25">
      <c r="A2240" s="16"/>
      <c r="B2240" s="13"/>
      <c r="C2240" s="13"/>
      <c r="D2240" s="14"/>
      <c r="E2240" s="17" t="str">
        <f>IF(OR(B2240="",SUMPRODUCT(--EXACT('Номенклатура'!$A$6:$A$205,B2240))&lt;&gt;1),"",INDEX('Номенклатура'!$D$6:$D$205,SUMPRODUCT(EXACT('Номенклатура'!$A$6:$A$205,B2240)*(ROW('Номенклатура'!$A$6:$A$205)-5)))&amp;"")</f>
        <v/>
      </c>
      <c r="F2240" s="18" t="str">
        <f>IF(OR(I2240="ОК",I2240="Учтено: добавьте пояснение"),IF(C2240="Приход",D2240,IF(C2240="Корректировка остатка",D2240,-D2240)),"")</f>
        <v/>
      </c>
      <c r="G2240" s="13"/>
      <c r="H2240" s="15" t="str">
        <f>IF(OR(B2240="",SUMPRODUCT(--EXACT('Номенклатура'!$A$6:$A$205,B2240))&lt;&gt;1),"",INDEX('Номенклатура'!$B$6:$B$205,SUMPRODUCT(EXACT('Номенклатура'!$A$6:$A$205,B2240)*(ROW('Номенклатура'!$A$6:$A$205)-5)))&amp;"")</f>
        <v/>
      </c>
      <c r="I2240" s="15" t="str">
        <f>IF(COUNTA(A2240:D2240,G2240)=0,"",IF(NOT(ISNUMBER(A2240)),"Укажите дату",IF(B2240="","Укажите код",IF(NOT(AND(ISTEXT(B2240),LEN(B2240)&gt;0,LEN(B2240)&lt;=30,ISNUMBER(FIND(LEFT(B2240,1),"ABCDEFGHIJKLMNOPQRSTUVWXYZ")),SUMPRODUCT((MID(B2240,{1,2,3,4,5,6,7,8,9,10,11,12,13,14,15,16,17,18,19,20,21,22,23,24,25,26,27,28,29,30},1)&lt;&gt;"")*ISERROR(FIND(MID(B2240,{1,2,3,4,5,6,7,8,9,10,11,12,13,14,15,16,17,18,19,20,21,22,23,24,25,26,27,28,29,30},1),"ABCDEFGHIJKLMNOPQRSTUVWXYZ0123456789-_")))=0,ISERROR(VALUE(B2240)))),"Недопустимый код: только латинские буквы A-Z в верхнем регистре, цифры, - и _; начало с буквы, до 30 символов (например MILK-001)",IF(SUMPRODUCT(--EXACT('Номенклатура'!$A$6:$A$205,B2240))=0,"Код не найден в номенклатуре",IF(SUMPRODUCT(--EXACT('Номенклатура'!$A$6:$A$205,B2240))&gt;1,"Код повторяется в номенклатуре",IF(ISNA(MATCH(C2240,{"Приход","Расход","Списание","Корректировка остатка"},0)),"Выберите тип операции",IF(NOT(ISNUMBER(D2240)),"Укажите количество",IF(D2240=0,"Количество не может быть 0",IF(AND(C2240&lt;&gt;"Корректировка остатка",D2240&lt;0),"Для этого типа количество положительное",IF(NOT(ISNUMBER('Номенклатура'!$C$2)),"Укажите дату начала учёта",IF(A2240&lt;INT('Номенклатура'!$C$2),"Раньше даты начала учёта: НЕ учтено",IF(AND(C2240="Корректировка остатка",TRIM(G2240)=""),"Учтено: добавьте пояснение","ОК")))))))))))))</f>
        <v/>
      </c>
    </row>
    <row r="2241" spans="1:9" x14ac:dyDescent="0.25">
      <c r="A2241" s="16"/>
      <c r="B2241" s="13"/>
      <c r="C2241" s="13"/>
      <c r="D2241" s="14"/>
      <c r="E2241" s="17" t="str">
        <f>IF(OR(B2241="",SUMPRODUCT(--EXACT('Номенклатура'!$A$6:$A$205,B2241))&lt;&gt;1),"",INDEX('Номенклатура'!$D$6:$D$205,SUMPRODUCT(EXACT('Номенклатура'!$A$6:$A$205,B2241)*(ROW('Номенклатура'!$A$6:$A$205)-5)))&amp;"")</f>
        <v/>
      </c>
      <c r="F2241" s="18" t="str">
        <f>IF(OR(I2241="ОК",I2241="Учтено: добавьте пояснение"),IF(C2241="Приход",D2241,IF(C2241="Корректировка остатка",D2241,-D2241)),"")</f>
        <v/>
      </c>
      <c r="G2241" s="13"/>
      <c r="H2241" s="15" t="str">
        <f>IF(OR(B2241="",SUMPRODUCT(--EXACT('Номенклатура'!$A$6:$A$205,B2241))&lt;&gt;1),"",INDEX('Номенклатура'!$B$6:$B$205,SUMPRODUCT(EXACT('Номенклатура'!$A$6:$A$205,B2241)*(ROW('Номенклатура'!$A$6:$A$205)-5)))&amp;"")</f>
        <v/>
      </c>
      <c r="I2241" s="15" t="str">
        <f>IF(COUNTA(A2241:D2241,G2241)=0,"",IF(NOT(ISNUMBER(A2241)),"Укажите дату",IF(B2241="","Укажите код",IF(NOT(AND(ISTEXT(B2241),LEN(B2241)&gt;0,LEN(B2241)&lt;=30,ISNUMBER(FIND(LEFT(B2241,1),"ABCDEFGHIJKLMNOPQRSTUVWXYZ")),SUMPRODUCT((MID(B2241,{1,2,3,4,5,6,7,8,9,10,11,12,13,14,15,16,17,18,19,20,21,22,23,24,25,26,27,28,29,30},1)&lt;&gt;"")*ISERROR(FIND(MID(B2241,{1,2,3,4,5,6,7,8,9,10,11,12,13,14,15,16,17,18,19,20,21,22,23,24,25,26,27,28,29,30},1),"ABCDEFGHIJKLMNOPQRSTUVWXYZ0123456789-_")))=0,ISERROR(VALUE(B2241)))),"Недопустимый код: только латинские буквы A-Z в верхнем регистре, цифры, - и _; начало с буквы, до 30 символов (например MILK-001)",IF(SUMPRODUCT(--EXACT('Номенклатура'!$A$6:$A$205,B2241))=0,"Код не найден в номенклатуре",IF(SUMPRODUCT(--EXACT('Номенклатура'!$A$6:$A$205,B2241))&gt;1,"Код повторяется в номенклатуре",IF(ISNA(MATCH(C2241,{"Приход","Расход","Списание","Корректировка остатка"},0)),"Выберите тип операции",IF(NOT(ISNUMBER(D2241)),"Укажите количество",IF(D2241=0,"Количество не может быть 0",IF(AND(C2241&lt;&gt;"Корректировка остатка",D2241&lt;0),"Для этого типа количество положительное",IF(NOT(ISNUMBER('Номенклатура'!$C$2)),"Укажите дату начала учёта",IF(A2241&lt;INT('Номенклатура'!$C$2),"Раньше даты начала учёта: НЕ учтено",IF(AND(C2241="Корректировка остатка",TRIM(G2241)=""),"Учтено: добавьте пояснение","ОК")))))))))))))</f>
        <v/>
      </c>
    </row>
    <row r="2242" spans="1:9" x14ac:dyDescent="0.25">
      <c r="A2242" s="16"/>
      <c r="B2242" s="13"/>
      <c r="C2242" s="13"/>
      <c r="D2242" s="14"/>
      <c r="E2242" s="17" t="str">
        <f>IF(OR(B2242="",SUMPRODUCT(--EXACT('Номенклатура'!$A$6:$A$205,B2242))&lt;&gt;1),"",INDEX('Номенклатура'!$D$6:$D$205,SUMPRODUCT(EXACT('Номенклатура'!$A$6:$A$205,B2242)*(ROW('Номенклатура'!$A$6:$A$205)-5)))&amp;"")</f>
        <v/>
      </c>
      <c r="F2242" s="18" t="str">
        <f>IF(OR(I2242="ОК",I2242="Учтено: добавьте пояснение"),IF(C2242="Приход",D2242,IF(C2242="Корректировка остатка",D2242,-D2242)),"")</f>
        <v/>
      </c>
      <c r="G2242" s="13"/>
      <c r="H2242" s="15" t="str">
        <f>IF(OR(B2242="",SUMPRODUCT(--EXACT('Номенклатура'!$A$6:$A$205,B2242))&lt;&gt;1),"",INDEX('Номенклатура'!$B$6:$B$205,SUMPRODUCT(EXACT('Номенклатура'!$A$6:$A$205,B2242)*(ROW('Номенклатура'!$A$6:$A$205)-5)))&amp;"")</f>
        <v/>
      </c>
      <c r="I2242" s="15" t="str">
        <f>IF(COUNTA(A2242:D2242,G2242)=0,"",IF(NOT(ISNUMBER(A2242)),"Укажите дату",IF(B2242="","Укажите код",IF(NOT(AND(ISTEXT(B2242),LEN(B2242)&gt;0,LEN(B2242)&lt;=30,ISNUMBER(FIND(LEFT(B2242,1),"ABCDEFGHIJKLMNOPQRSTUVWXYZ")),SUMPRODUCT((MID(B2242,{1,2,3,4,5,6,7,8,9,10,11,12,13,14,15,16,17,18,19,20,21,22,23,24,25,26,27,28,29,30},1)&lt;&gt;"")*ISERROR(FIND(MID(B2242,{1,2,3,4,5,6,7,8,9,10,11,12,13,14,15,16,17,18,19,20,21,22,23,24,25,26,27,28,29,30},1),"ABCDEFGHIJKLMNOPQRSTUVWXYZ0123456789-_")))=0,ISERROR(VALUE(B2242)))),"Недопустимый код: только латинские буквы A-Z в верхнем регистре, цифры, - и _; начало с буквы, до 30 символов (например MILK-001)",IF(SUMPRODUCT(--EXACT('Номенклатура'!$A$6:$A$205,B2242))=0,"Код не найден в номенклатуре",IF(SUMPRODUCT(--EXACT('Номенклатура'!$A$6:$A$205,B2242))&gt;1,"Код повторяется в номенклатуре",IF(ISNA(MATCH(C2242,{"Приход","Расход","Списание","Корректировка остатка"},0)),"Выберите тип операции",IF(NOT(ISNUMBER(D2242)),"Укажите количество",IF(D2242=0,"Количество не может быть 0",IF(AND(C2242&lt;&gt;"Корректировка остатка",D2242&lt;0),"Для этого типа количество положительное",IF(NOT(ISNUMBER('Номенклатура'!$C$2)),"Укажите дату начала учёта",IF(A2242&lt;INT('Номенклатура'!$C$2),"Раньше даты начала учёта: НЕ учтено",IF(AND(C2242="Корректировка остатка",TRIM(G2242)=""),"Учтено: добавьте пояснение","ОК")))))))))))))</f>
        <v/>
      </c>
    </row>
    <row r="2243" spans="1:9" x14ac:dyDescent="0.25">
      <c r="A2243" s="16"/>
      <c r="B2243" s="13"/>
      <c r="C2243" s="13"/>
      <c r="D2243" s="14"/>
      <c r="E2243" s="17" t="str">
        <f>IF(OR(B2243="",SUMPRODUCT(--EXACT('Номенклатура'!$A$6:$A$205,B2243))&lt;&gt;1),"",INDEX('Номенклатура'!$D$6:$D$205,SUMPRODUCT(EXACT('Номенклатура'!$A$6:$A$205,B2243)*(ROW('Номенклатура'!$A$6:$A$205)-5)))&amp;"")</f>
        <v/>
      </c>
      <c r="F2243" s="18" t="str">
        <f>IF(OR(I2243="ОК",I2243="Учтено: добавьте пояснение"),IF(C2243="Приход",D2243,IF(C2243="Корректировка остатка",D2243,-D2243)),"")</f>
        <v/>
      </c>
      <c r="G2243" s="13"/>
      <c r="H2243" s="15" t="str">
        <f>IF(OR(B2243="",SUMPRODUCT(--EXACT('Номенклатура'!$A$6:$A$205,B2243))&lt;&gt;1),"",INDEX('Номенклатура'!$B$6:$B$205,SUMPRODUCT(EXACT('Номенклатура'!$A$6:$A$205,B2243)*(ROW('Номенклатура'!$A$6:$A$205)-5)))&amp;"")</f>
        <v/>
      </c>
      <c r="I2243" s="15" t="str">
        <f>IF(COUNTA(A2243:D2243,G2243)=0,"",IF(NOT(ISNUMBER(A2243)),"Укажите дату",IF(B2243="","Укажите код",IF(NOT(AND(ISTEXT(B2243),LEN(B2243)&gt;0,LEN(B2243)&lt;=30,ISNUMBER(FIND(LEFT(B2243,1),"ABCDEFGHIJKLMNOPQRSTUVWXYZ")),SUMPRODUCT((MID(B2243,{1,2,3,4,5,6,7,8,9,10,11,12,13,14,15,16,17,18,19,20,21,22,23,24,25,26,27,28,29,30},1)&lt;&gt;"")*ISERROR(FIND(MID(B2243,{1,2,3,4,5,6,7,8,9,10,11,12,13,14,15,16,17,18,19,20,21,22,23,24,25,26,27,28,29,30},1),"ABCDEFGHIJKLMNOPQRSTUVWXYZ0123456789-_")))=0,ISERROR(VALUE(B2243)))),"Недопустимый код: только латинские буквы A-Z в верхнем регистре, цифры, - и _; начало с буквы, до 30 символов (например MILK-001)",IF(SUMPRODUCT(--EXACT('Номенклатура'!$A$6:$A$205,B2243))=0,"Код не найден в номенклатуре",IF(SUMPRODUCT(--EXACT('Номенклатура'!$A$6:$A$205,B2243))&gt;1,"Код повторяется в номенклатуре",IF(ISNA(MATCH(C2243,{"Приход","Расход","Списание","Корректировка остатка"},0)),"Выберите тип операции",IF(NOT(ISNUMBER(D2243)),"Укажите количество",IF(D2243=0,"Количество не может быть 0",IF(AND(C2243&lt;&gt;"Корректировка остатка",D2243&lt;0),"Для этого типа количество положительное",IF(NOT(ISNUMBER('Номенклатура'!$C$2)),"Укажите дату начала учёта",IF(A2243&lt;INT('Номенклатура'!$C$2),"Раньше даты начала учёта: НЕ учтено",IF(AND(C2243="Корректировка остатка",TRIM(G2243)=""),"Учтено: добавьте пояснение","ОК")))))))))))))</f>
        <v/>
      </c>
    </row>
    <row r="2244" spans="1:9" x14ac:dyDescent="0.25">
      <c r="A2244" s="16"/>
      <c r="B2244" s="13"/>
      <c r="C2244" s="13"/>
      <c r="D2244" s="14"/>
      <c r="E2244" s="17" t="str">
        <f>IF(OR(B2244="",SUMPRODUCT(--EXACT('Номенклатура'!$A$6:$A$205,B2244))&lt;&gt;1),"",INDEX('Номенклатура'!$D$6:$D$205,SUMPRODUCT(EXACT('Номенклатура'!$A$6:$A$205,B2244)*(ROW('Номенклатура'!$A$6:$A$205)-5)))&amp;"")</f>
        <v/>
      </c>
      <c r="F2244" s="18" t="str">
        <f>IF(OR(I2244="ОК",I2244="Учтено: добавьте пояснение"),IF(C2244="Приход",D2244,IF(C2244="Корректировка остатка",D2244,-D2244)),"")</f>
        <v/>
      </c>
      <c r="G2244" s="13"/>
      <c r="H2244" s="15" t="str">
        <f>IF(OR(B2244="",SUMPRODUCT(--EXACT('Номенклатура'!$A$6:$A$205,B2244))&lt;&gt;1),"",INDEX('Номенклатура'!$B$6:$B$205,SUMPRODUCT(EXACT('Номенклатура'!$A$6:$A$205,B2244)*(ROW('Номенклатура'!$A$6:$A$205)-5)))&amp;"")</f>
        <v/>
      </c>
      <c r="I2244" s="15" t="str">
        <f>IF(COUNTA(A2244:D2244,G2244)=0,"",IF(NOT(ISNUMBER(A2244)),"Укажите дату",IF(B2244="","Укажите код",IF(NOT(AND(ISTEXT(B2244),LEN(B2244)&gt;0,LEN(B2244)&lt;=30,ISNUMBER(FIND(LEFT(B2244,1),"ABCDEFGHIJKLMNOPQRSTUVWXYZ")),SUMPRODUCT((MID(B2244,{1,2,3,4,5,6,7,8,9,10,11,12,13,14,15,16,17,18,19,20,21,22,23,24,25,26,27,28,29,30},1)&lt;&gt;"")*ISERROR(FIND(MID(B2244,{1,2,3,4,5,6,7,8,9,10,11,12,13,14,15,16,17,18,19,20,21,22,23,24,25,26,27,28,29,30},1),"ABCDEFGHIJKLMNOPQRSTUVWXYZ0123456789-_")))=0,ISERROR(VALUE(B2244)))),"Недопустимый код: только латинские буквы A-Z в верхнем регистре, цифры, - и _; начало с буквы, до 30 символов (например MILK-001)",IF(SUMPRODUCT(--EXACT('Номенклатура'!$A$6:$A$205,B2244))=0,"Код не найден в номенклатуре",IF(SUMPRODUCT(--EXACT('Номенклатура'!$A$6:$A$205,B2244))&gt;1,"Код повторяется в номенклатуре",IF(ISNA(MATCH(C2244,{"Приход","Расход","Списание","Корректировка остатка"},0)),"Выберите тип операции",IF(NOT(ISNUMBER(D2244)),"Укажите количество",IF(D2244=0,"Количество не может быть 0",IF(AND(C2244&lt;&gt;"Корректировка остатка",D2244&lt;0),"Для этого типа количество положительное",IF(NOT(ISNUMBER('Номенклатура'!$C$2)),"Укажите дату начала учёта",IF(A2244&lt;INT('Номенклатура'!$C$2),"Раньше даты начала учёта: НЕ учтено",IF(AND(C2244="Корректировка остатка",TRIM(G2244)=""),"Учтено: добавьте пояснение","ОК")))))))))))))</f>
        <v/>
      </c>
    </row>
    <row r="2245" spans="1:9" x14ac:dyDescent="0.25">
      <c r="A2245" s="16"/>
      <c r="B2245" s="13"/>
      <c r="C2245" s="13"/>
      <c r="D2245" s="14"/>
      <c r="E2245" s="17" t="str">
        <f>IF(OR(B2245="",SUMPRODUCT(--EXACT('Номенклатура'!$A$6:$A$205,B2245))&lt;&gt;1),"",INDEX('Номенклатура'!$D$6:$D$205,SUMPRODUCT(EXACT('Номенклатура'!$A$6:$A$205,B2245)*(ROW('Номенклатура'!$A$6:$A$205)-5)))&amp;"")</f>
        <v/>
      </c>
      <c r="F2245" s="18" t="str">
        <f>IF(OR(I2245="ОК",I2245="Учтено: добавьте пояснение"),IF(C2245="Приход",D2245,IF(C2245="Корректировка остатка",D2245,-D2245)),"")</f>
        <v/>
      </c>
      <c r="G2245" s="13"/>
      <c r="H2245" s="15" t="str">
        <f>IF(OR(B2245="",SUMPRODUCT(--EXACT('Номенклатура'!$A$6:$A$205,B2245))&lt;&gt;1),"",INDEX('Номенклатура'!$B$6:$B$205,SUMPRODUCT(EXACT('Номенклатура'!$A$6:$A$205,B2245)*(ROW('Номенклатура'!$A$6:$A$205)-5)))&amp;"")</f>
        <v/>
      </c>
      <c r="I2245" s="15" t="str">
        <f>IF(COUNTA(A2245:D2245,G2245)=0,"",IF(NOT(ISNUMBER(A2245)),"Укажите дату",IF(B2245="","Укажите код",IF(NOT(AND(ISTEXT(B2245),LEN(B2245)&gt;0,LEN(B2245)&lt;=30,ISNUMBER(FIND(LEFT(B2245,1),"ABCDEFGHIJKLMNOPQRSTUVWXYZ")),SUMPRODUCT((MID(B2245,{1,2,3,4,5,6,7,8,9,10,11,12,13,14,15,16,17,18,19,20,21,22,23,24,25,26,27,28,29,30},1)&lt;&gt;"")*ISERROR(FIND(MID(B2245,{1,2,3,4,5,6,7,8,9,10,11,12,13,14,15,16,17,18,19,20,21,22,23,24,25,26,27,28,29,30},1),"ABCDEFGHIJKLMNOPQRSTUVWXYZ0123456789-_")))=0,ISERROR(VALUE(B2245)))),"Недопустимый код: только латинские буквы A-Z в верхнем регистре, цифры, - и _; начало с буквы, до 30 символов (например MILK-001)",IF(SUMPRODUCT(--EXACT('Номенклатура'!$A$6:$A$205,B2245))=0,"Код не найден в номенклатуре",IF(SUMPRODUCT(--EXACT('Номенклатура'!$A$6:$A$205,B2245))&gt;1,"Код повторяется в номенклатуре",IF(ISNA(MATCH(C2245,{"Приход","Расход","Списание","Корректировка остатка"},0)),"Выберите тип операции",IF(NOT(ISNUMBER(D2245)),"Укажите количество",IF(D2245=0,"Количество не может быть 0",IF(AND(C2245&lt;&gt;"Корректировка остатка",D2245&lt;0),"Для этого типа количество положительное",IF(NOT(ISNUMBER('Номенклатура'!$C$2)),"Укажите дату начала учёта",IF(A2245&lt;INT('Номенклатура'!$C$2),"Раньше даты начала учёта: НЕ учтено",IF(AND(C2245="Корректировка остатка",TRIM(G2245)=""),"Учтено: добавьте пояснение","ОК")))))))))))))</f>
        <v/>
      </c>
    </row>
    <row r="2246" spans="1:9" x14ac:dyDescent="0.25">
      <c r="A2246" s="16"/>
      <c r="B2246" s="13"/>
      <c r="C2246" s="13"/>
      <c r="D2246" s="14"/>
      <c r="E2246" s="17" t="str">
        <f>IF(OR(B2246="",SUMPRODUCT(--EXACT('Номенклатура'!$A$6:$A$205,B2246))&lt;&gt;1),"",INDEX('Номенклатура'!$D$6:$D$205,SUMPRODUCT(EXACT('Номенклатура'!$A$6:$A$205,B2246)*(ROW('Номенклатура'!$A$6:$A$205)-5)))&amp;"")</f>
        <v/>
      </c>
      <c r="F2246" s="18" t="str">
        <f>IF(OR(I2246="ОК",I2246="Учтено: добавьте пояснение"),IF(C2246="Приход",D2246,IF(C2246="Корректировка остатка",D2246,-D2246)),"")</f>
        <v/>
      </c>
      <c r="G2246" s="13"/>
      <c r="H2246" s="15" t="str">
        <f>IF(OR(B2246="",SUMPRODUCT(--EXACT('Номенклатура'!$A$6:$A$205,B2246))&lt;&gt;1),"",INDEX('Номенклатура'!$B$6:$B$205,SUMPRODUCT(EXACT('Номенклатура'!$A$6:$A$205,B2246)*(ROW('Номенклатура'!$A$6:$A$205)-5)))&amp;"")</f>
        <v/>
      </c>
      <c r="I2246" s="15" t="str">
        <f>IF(COUNTA(A2246:D2246,G2246)=0,"",IF(NOT(ISNUMBER(A2246)),"Укажите дату",IF(B2246="","Укажите код",IF(NOT(AND(ISTEXT(B2246),LEN(B2246)&gt;0,LEN(B2246)&lt;=30,ISNUMBER(FIND(LEFT(B2246,1),"ABCDEFGHIJKLMNOPQRSTUVWXYZ")),SUMPRODUCT((MID(B2246,{1,2,3,4,5,6,7,8,9,10,11,12,13,14,15,16,17,18,19,20,21,22,23,24,25,26,27,28,29,30},1)&lt;&gt;"")*ISERROR(FIND(MID(B2246,{1,2,3,4,5,6,7,8,9,10,11,12,13,14,15,16,17,18,19,20,21,22,23,24,25,26,27,28,29,30},1),"ABCDEFGHIJKLMNOPQRSTUVWXYZ0123456789-_")))=0,ISERROR(VALUE(B2246)))),"Недопустимый код: только латинские буквы A-Z в верхнем регистре, цифры, - и _; начало с буквы, до 30 символов (например MILK-001)",IF(SUMPRODUCT(--EXACT('Номенклатура'!$A$6:$A$205,B2246))=0,"Код не найден в номенклатуре",IF(SUMPRODUCT(--EXACT('Номенклатура'!$A$6:$A$205,B2246))&gt;1,"Код повторяется в номенклатуре",IF(ISNA(MATCH(C2246,{"Приход","Расход","Списание","Корректировка остатка"},0)),"Выберите тип операции",IF(NOT(ISNUMBER(D2246)),"Укажите количество",IF(D2246=0,"Количество не может быть 0",IF(AND(C2246&lt;&gt;"Корректировка остатка",D2246&lt;0),"Для этого типа количество положительное",IF(NOT(ISNUMBER('Номенклатура'!$C$2)),"Укажите дату начала учёта",IF(A2246&lt;INT('Номенклатура'!$C$2),"Раньше даты начала учёта: НЕ учтено",IF(AND(C2246="Корректировка остатка",TRIM(G2246)=""),"Учтено: добавьте пояснение","ОК")))))))))))))</f>
        <v/>
      </c>
    </row>
    <row r="2247" spans="1:9" x14ac:dyDescent="0.25">
      <c r="A2247" s="16"/>
      <c r="B2247" s="13"/>
      <c r="C2247" s="13"/>
      <c r="D2247" s="14"/>
      <c r="E2247" s="17" t="str">
        <f>IF(OR(B2247="",SUMPRODUCT(--EXACT('Номенклатура'!$A$6:$A$205,B2247))&lt;&gt;1),"",INDEX('Номенклатура'!$D$6:$D$205,SUMPRODUCT(EXACT('Номенклатура'!$A$6:$A$205,B2247)*(ROW('Номенклатура'!$A$6:$A$205)-5)))&amp;"")</f>
        <v/>
      </c>
      <c r="F2247" s="18" t="str">
        <f>IF(OR(I2247="ОК",I2247="Учтено: добавьте пояснение"),IF(C2247="Приход",D2247,IF(C2247="Корректировка остатка",D2247,-D2247)),"")</f>
        <v/>
      </c>
      <c r="G2247" s="13"/>
      <c r="H2247" s="15" t="str">
        <f>IF(OR(B2247="",SUMPRODUCT(--EXACT('Номенклатура'!$A$6:$A$205,B2247))&lt;&gt;1),"",INDEX('Номенклатура'!$B$6:$B$205,SUMPRODUCT(EXACT('Номенклатура'!$A$6:$A$205,B2247)*(ROW('Номенклатура'!$A$6:$A$205)-5)))&amp;"")</f>
        <v/>
      </c>
      <c r="I2247" s="15" t="str">
        <f>IF(COUNTA(A2247:D2247,G2247)=0,"",IF(NOT(ISNUMBER(A2247)),"Укажите дату",IF(B2247="","Укажите код",IF(NOT(AND(ISTEXT(B2247),LEN(B2247)&gt;0,LEN(B2247)&lt;=30,ISNUMBER(FIND(LEFT(B2247,1),"ABCDEFGHIJKLMNOPQRSTUVWXYZ")),SUMPRODUCT((MID(B2247,{1,2,3,4,5,6,7,8,9,10,11,12,13,14,15,16,17,18,19,20,21,22,23,24,25,26,27,28,29,30},1)&lt;&gt;"")*ISERROR(FIND(MID(B2247,{1,2,3,4,5,6,7,8,9,10,11,12,13,14,15,16,17,18,19,20,21,22,23,24,25,26,27,28,29,30},1),"ABCDEFGHIJKLMNOPQRSTUVWXYZ0123456789-_")))=0,ISERROR(VALUE(B2247)))),"Недопустимый код: только латинские буквы A-Z в верхнем регистре, цифры, - и _; начало с буквы, до 30 символов (например MILK-001)",IF(SUMPRODUCT(--EXACT('Номенклатура'!$A$6:$A$205,B2247))=0,"Код не найден в номенклатуре",IF(SUMPRODUCT(--EXACT('Номенклатура'!$A$6:$A$205,B2247))&gt;1,"Код повторяется в номенклатуре",IF(ISNA(MATCH(C2247,{"Приход","Расход","Списание","Корректировка остатка"},0)),"Выберите тип операции",IF(NOT(ISNUMBER(D2247)),"Укажите количество",IF(D2247=0,"Количество не может быть 0",IF(AND(C2247&lt;&gt;"Корректировка остатка",D2247&lt;0),"Для этого типа количество положительное",IF(NOT(ISNUMBER('Номенклатура'!$C$2)),"Укажите дату начала учёта",IF(A2247&lt;INT('Номенклатура'!$C$2),"Раньше даты начала учёта: НЕ учтено",IF(AND(C2247="Корректировка остатка",TRIM(G2247)=""),"Учтено: добавьте пояснение","ОК")))))))))))))</f>
        <v/>
      </c>
    </row>
    <row r="2248" spans="1:9" x14ac:dyDescent="0.25">
      <c r="A2248" s="16"/>
      <c r="B2248" s="13"/>
      <c r="C2248" s="13"/>
      <c r="D2248" s="14"/>
      <c r="E2248" s="17" t="str">
        <f>IF(OR(B2248="",SUMPRODUCT(--EXACT('Номенклатура'!$A$6:$A$205,B2248))&lt;&gt;1),"",INDEX('Номенклатура'!$D$6:$D$205,SUMPRODUCT(EXACT('Номенклатура'!$A$6:$A$205,B2248)*(ROW('Номенклатура'!$A$6:$A$205)-5)))&amp;"")</f>
        <v/>
      </c>
      <c r="F2248" s="18" t="str">
        <f>IF(OR(I2248="ОК",I2248="Учтено: добавьте пояснение"),IF(C2248="Приход",D2248,IF(C2248="Корректировка остатка",D2248,-D2248)),"")</f>
        <v/>
      </c>
      <c r="G2248" s="13"/>
      <c r="H2248" s="15" t="str">
        <f>IF(OR(B2248="",SUMPRODUCT(--EXACT('Номенклатура'!$A$6:$A$205,B2248))&lt;&gt;1),"",INDEX('Номенклатура'!$B$6:$B$205,SUMPRODUCT(EXACT('Номенклатура'!$A$6:$A$205,B2248)*(ROW('Номенклатура'!$A$6:$A$205)-5)))&amp;"")</f>
        <v/>
      </c>
      <c r="I2248" s="15" t="str">
        <f>IF(COUNTA(A2248:D2248,G2248)=0,"",IF(NOT(ISNUMBER(A2248)),"Укажите дату",IF(B2248="","Укажите код",IF(NOT(AND(ISTEXT(B2248),LEN(B2248)&gt;0,LEN(B2248)&lt;=30,ISNUMBER(FIND(LEFT(B2248,1),"ABCDEFGHIJKLMNOPQRSTUVWXYZ")),SUMPRODUCT((MID(B2248,{1,2,3,4,5,6,7,8,9,10,11,12,13,14,15,16,17,18,19,20,21,22,23,24,25,26,27,28,29,30},1)&lt;&gt;"")*ISERROR(FIND(MID(B2248,{1,2,3,4,5,6,7,8,9,10,11,12,13,14,15,16,17,18,19,20,21,22,23,24,25,26,27,28,29,30},1),"ABCDEFGHIJKLMNOPQRSTUVWXYZ0123456789-_")))=0,ISERROR(VALUE(B2248)))),"Недопустимый код: только латинские буквы A-Z в верхнем регистре, цифры, - и _; начало с буквы, до 30 символов (например MILK-001)",IF(SUMPRODUCT(--EXACT('Номенклатура'!$A$6:$A$205,B2248))=0,"Код не найден в номенклатуре",IF(SUMPRODUCT(--EXACT('Номенклатура'!$A$6:$A$205,B2248))&gt;1,"Код повторяется в номенклатуре",IF(ISNA(MATCH(C2248,{"Приход","Расход","Списание","Корректировка остатка"},0)),"Выберите тип операции",IF(NOT(ISNUMBER(D2248)),"Укажите количество",IF(D2248=0,"Количество не может быть 0",IF(AND(C2248&lt;&gt;"Корректировка остатка",D2248&lt;0),"Для этого типа количество положительное",IF(NOT(ISNUMBER('Номенклатура'!$C$2)),"Укажите дату начала учёта",IF(A2248&lt;INT('Номенклатура'!$C$2),"Раньше даты начала учёта: НЕ учтено",IF(AND(C2248="Корректировка остатка",TRIM(G2248)=""),"Учтено: добавьте пояснение","ОК")))))))))))))</f>
        <v/>
      </c>
    </row>
    <row r="2249" spans="1:9" x14ac:dyDescent="0.25">
      <c r="A2249" s="16"/>
      <c r="B2249" s="13"/>
      <c r="C2249" s="13"/>
      <c r="D2249" s="14"/>
      <c r="E2249" s="17" t="str">
        <f>IF(OR(B2249="",SUMPRODUCT(--EXACT('Номенклатура'!$A$6:$A$205,B2249))&lt;&gt;1),"",INDEX('Номенклатура'!$D$6:$D$205,SUMPRODUCT(EXACT('Номенклатура'!$A$6:$A$205,B2249)*(ROW('Номенклатура'!$A$6:$A$205)-5)))&amp;"")</f>
        <v/>
      </c>
      <c r="F2249" s="18" t="str">
        <f>IF(OR(I2249="ОК",I2249="Учтено: добавьте пояснение"),IF(C2249="Приход",D2249,IF(C2249="Корректировка остатка",D2249,-D2249)),"")</f>
        <v/>
      </c>
      <c r="G2249" s="13"/>
      <c r="H2249" s="15" t="str">
        <f>IF(OR(B2249="",SUMPRODUCT(--EXACT('Номенклатура'!$A$6:$A$205,B2249))&lt;&gt;1),"",INDEX('Номенклатура'!$B$6:$B$205,SUMPRODUCT(EXACT('Номенклатура'!$A$6:$A$205,B2249)*(ROW('Номенклатура'!$A$6:$A$205)-5)))&amp;"")</f>
        <v/>
      </c>
      <c r="I2249" s="15" t="str">
        <f>IF(COUNTA(A2249:D2249,G2249)=0,"",IF(NOT(ISNUMBER(A2249)),"Укажите дату",IF(B2249="","Укажите код",IF(NOT(AND(ISTEXT(B2249),LEN(B2249)&gt;0,LEN(B2249)&lt;=30,ISNUMBER(FIND(LEFT(B2249,1),"ABCDEFGHIJKLMNOPQRSTUVWXYZ")),SUMPRODUCT((MID(B2249,{1,2,3,4,5,6,7,8,9,10,11,12,13,14,15,16,17,18,19,20,21,22,23,24,25,26,27,28,29,30},1)&lt;&gt;"")*ISERROR(FIND(MID(B2249,{1,2,3,4,5,6,7,8,9,10,11,12,13,14,15,16,17,18,19,20,21,22,23,24,25,26,27,28,29,30},1),"ABCDEFGHIJKLMNOPQRSTUVWXYZ0123456789-_")))=0,ISERROR(VALUE(B2249)))),"Недопустимый код: только латинские буквы A-Z в верхнем регистре, цифры, - и _; начало с буквы, до 30 символов (например MILK-001)",IF(SUMPRODUCT(--EXACT('Номенклатура'!$A$6:$A$205,B2249))=0,"Код не найден в номенклатуре",IF(SUMPRODUCT(--EXACT('Номенклатура'!$A$6:$A$205,B2249))&gt;1,"Код повторяется в номенклатуре",IF(ISNA(MATCH(C2249,{"Приход","Расход","Списание","Корректировка остатка"},0)),"Выберите тип операции",IF(NOT(ISNUMBER(D2249)),"Укажите количество",IF(D2249=0,"Количество не может быть 0",IF(AND(C2249&lt;&gt;"Корректировка остатка",D2249&lt;0),"Для этого типа количество положительное",IF(NOT(ISNUMBER('Номенклатура'!$C$2)),"Укажите дату начала учёта",IF(A2249&lt;INT('Номенклатура'!$C$2),"Раньше даты начала учёта: НЕ учтено",IF(AND(C2249="Корректировка остатка",TRIM(G2249)=""),"Учтено: добавьте пояснение","ОК")))))))))))))</f>
        <v/>
      </c>
    </row>
    <row r="2250" spans="1:9" x14ac:dyDescent="0.25">
      <c r="A2250" s="16"/>
      <c r="B2250" s="13"/>
      <c r="C2250" s="13"/>
      <c r="D2250" s="14"/>
      <c r="E2250" s="17" t="str">
        <f>IF(OR(B2250="",SUMPRODUCT(--EXACT('Номенклатура'!$A$6:$A$205,B2250))&lt;&gt;1),"",INDEX('Номенклатура'!$D$6:$D$205,SUMPRODUCT(EXACT('Номенклатура'!$A$6:$A$205,B2250)*(ROW('Номенклатура'!$A$6:$A$205)-5)))&amp;"")</f>
        <v/>
      </c>
      <c r="F2250" s="18" t="str">
        <f>IF(OR(I2250="ОК",I2250="Учтено: добавьте пояснение"),IF(C2250="Приход",D2250,IF(C2250="Корректировка остатка",D2250,-D2250)),"")</f>
        <v/>
      </c>
      <c r="G2250" s="13"/>
      <c r="H2250" s="15" t="str">
        <f>IF(OR(B2250="",SUMPRODUCT(--EXACT('Номенклатура'!$A$6:$A$205,B2250))&lt;&gt;1),"",INDEX('Номенклатура'!$B$6:$B$205,SUMPRODUCT(EXACT('Номенклатура'!$A$6:$A$205,B2250)*(ROW('Номенклатура'!$A$6:$A$205)-5)))&amp;"")</f>
        <v/>
      </c>
      <c r="I2250" s="15" t="str">
        <f>IF(COUNTA(A2250:D2250,G2250)=0,"",IF(NOT(ISNUMBER(A2250)),"Укажите дату",IF(B2250="","Укажите код",IF(NOT(AND(ISTEXT(B2250),LEN(B2250)&gt;0,LEN(B2250)&lt;=30,ISNUMBER(FIND(LEFT(B2250,1),"ABCDEFGHIJKLMNOPQRSTUVWXYZ")),SUMPRODUCT((MID(B2250,{1,2,3,4,5,6,7,8,9,10,11,12,13,14,15,16,17,18,19,20,21,22,23,24,25,26,27,28,29,30},1)&lt;&gt;"")*ISERROR(FIND(MID(B2250,{1,2,3,4,5,6,7,8,9,10,11,12,13,14,15,16,17,18,19,20,21,22,23,24,25,26,27,28,29,30},1),"ABCDEFGHIJKLMNOPQRSTUVWXYZ0123456789-_")))=0,ISERROR(VALUE(B2250)))),"Недопустимый код: только латинские буквы A-Z в верхнем регистре, цифры, - и _; начало с буквы, до 30 символов (например MILK-001)",IF(SUMPRODUCT(--EXACT('Номенклатура'!$A$6:$A$205,B2250))=0,"Код не найден в номенклатуре",IF(SUMPRODUCT(--EXACT('Номенклатура'!$A$6:$A$205,B2250))&gt;1,"Код повторяется в номенклатуре",IF(ISNA(MATCH(C2250,{"Приход","Расход","Списание","Корректировка остатка"},0)),"Выберите тип операции",IF(NOT(ISNUMBER(D2250)),"Укажите количество",IF(D2250=0,"Количество не может быть 0",IF(AND(C2250&lt;&gt;"Корректировка остатка",D2250&lt;0),"Для этого типа количество положительное",IF(NOT(ISNUMBER('Номенклатура'!$C$2)),"Укажите дату начала учёта",IF(A2250&lt;INT('Номенклатура'!$C$2),"Раньше даты начала учёта: НЕ учтено",IF(AND(C2250="Корректировка остатка",TRIM(G2250)=""),"Учтено: добавьте пояснение","ОК")))))))))))))</f>
        <v/>
      </c>
    </row>
    <row r="2251" spans="1:9" x14ac:dyDescent="0.25">
      <c r="A2251" s="16"/>
      <c r="B2251" s="13"/>
      <c r="C2251" s="13"/>
      <c r="D2251" s="14"/>
      <c r="E2251" s="17" t="str">
        <f>IF(OR(B2251="",SUMPRODUCT(--EXACT('Номенклатура'!$A$6:$A$205,B2251))&lt;&gt;1),"",INDEX('Номенклатура'!$D$6:$D$205,SUMPRODUCT(EXACT('Номенклатура'!$A$6:$A$205,B2251)*(ROW('Номенклатура'!$A$6:$A$205)-5)))&amp;"")</f>
        <v/>
      </c>
      <c r="F2251" s="18" t="str">
        <f>IF(OR(I2251="ОК",I2251="Учтено: добавьте пояснение"),IF(C2251="Приход",D2251,IF(C2251="Корректировка остатка",D2251,-D2251)),"")</f>
        <v/>
      </c>
      <c r="G2251" s="13"/>
      <c r="H2251" s="15" t="str">
        <f>IF(OR(B2251="",SUMPRODUCT(--EXACT('Номенклатура'!$A$6:$A$205,B2251))&lt;&gt;1),"",INDEX('Номенклатура'!$B$6:$B$205,SUMPRODUCT(EXACT('Номенклатура'!$A$6:$A$205,B2251)*(ROW('Номенклатура'!$A$6:$A$205)-5)))&amp;"")</f>
        <v/>
      </c>
      <c r="I2251" s="15" t="str">
        <f>IF(COUNTA(A2251:D2251,G2251)=0,"",IF(NOT(ISNUMBER(A2251)),"Укажите дату",IF(B2251="","Укажите код",IF(NOT(AND(ISTEXT(B2251),LEN(B2251)&gt;0,LEN(B2251)&lt;=30,ISNUMBER(FIND(LEFT(B2251,1),"ABCDEFGHIJKLMNOPQRSTUVWXYZ")),SUMPRODUCT((MID(B2251,{1,2,3,4,5,6,7,8,9,10,11,12,13,14,15,16,17,18,19,20,21,22,23,24,25,26,27,28,29,30},1)&lt;&gt;"")*ISERROR(FIND(MID(B2251,{1,2,3,4,5,6,7,8,9,10,11,12,13,14,15,16,17,18,19,20,21,22,23,24,25,26,27,28,29,30},1),"ABCDEFGHIJKLMNOPQRSTUVWXYZ0123456789-_")))=0,ISERROR(VALUE(B2251)))),"Недопустимый код: только латинские буквы A-Z в верхнем регистре, цифры, - и _; начало с буквы, до 30 символов (например MILK-001)",IF(SUMPRODUCT(--EXACT('Номенклатура'!$A$6:$A$205,B2251))=0,"Код не найден в номенклатуре",IF(SUMPRODUCT(--EXACT('Номенклатура'!$A$6:$A$205,B2251))&gt;1,"Код повторяется в номенклатуре",IF(ISNA(MATCH(C2251,{"Приход","Расход","Списание","Корректировка остатка"},0)),"Выберите тип операции",IF(NOT(ISNUMBER(D2251)),"Укажите количество",IF(D2251=0,"Количество не может быть 0",IF(AND(C2251&lt;&gt;"Корректировка остатка",D2251&lt;0),"Для этого типа количество положительное",IF(NOT(ISNUMBER('Номенклатура'!$C$2)),"Укажите дату начала учёта",IF(A2251&lt;INT('Номенклатура'!$C$2),"Раньше даты начала учёта: НЕ учтено",IF(AND(C2251="Корректировка остатка",TRIM(G2251)=""),"Учтено: добавьте пояснение","ОК")))))))))))))</f>
        <v/>
      </c>
    </row>
    <row r="2252" spans="1:9" x14ac:dyDescent="0.25">
      <c r="A2252" s="16"/>
      <c r="B2252" s="13"/>
      <c r="C2252" s="13"/>
      <c r="D2252" s="14"/>
      <c r="E2252" s="17" t="str">
        <f>IF(OR(B2252="",SUMPRODUCT(--EXACT('Номенклатура'!$A$6:$A$205,B2252))&lt;&gt;1),"",INDEX('Номенклатура'!$D$6:$D$205,SUMPRODUCT(EXACT('Номенклатура'!$A$6:$A$205,B2252)*(ROW('Номенклатура'!$A$6:$A$205)-5)))&amp;"")</f>
        <v/>
      </c>
      <c r="F2252" s="18" t="str">
        <f>IF(OR(I2252="ОК",I2252="Учтено: добавьте пояснение"),IF(C2252="Приход",D2252,IF(C2252="Корректировка остатка",D2252,-D2252)),"")</f>
        <v/>
      </c>
      <c r="G2252" s="13"/>
      <c r="H2252" s="15" t="str">
        <f>IF(OR(B2252="",SUMPRODUCT(--EXACT('Номенклатура'!$A$6:$A$205,B2252))&lt;&gt;1),"",INDEX('Номенклатура'!$B$6:$B$205,SUMPRODUCT(EXACT('Номенклатура'!$A$6:$A$205,B2252)*(ROW('Номенклатура'!$A$6:$A$205)-5)))&amp;"")</f>
        <v/>
      </c>
      <c r="I2252" s="15" t="str">
        <f>IF(COUNTA(A2252:D2252,G2252)=0,"",IF(NOT(ISNUMBER(A2252)),"Укажите дату",IF(B2252="","Укажите код",IF(NOT(AND(ISTEXT(B2252),LEN(B2252)&gt;0,LEN(B2252)&lt;=30,ISNUMBER(FIND(LEFT(B2252,1),"ABCDEFGHIJKLMNOPQRSTUVWXYZ")),SUMPRODUCT((MID(B2252,{1,2,3,4,5,6,7,8,9,10,11,12,13,14,15,16,17,18,19,20,21,22,23,24,25,26,27,28,29,30},1)&lt;&gt;"")*ISERROR(FIND(MID(B2252,{1,2,3,4,5,6,7,8,9,10,11,12,13,14,15,16,17,18,19,20,21,22,23,24,25,26,27,28,29,30},1),"ABCDEFGHIJKLMNOPQRSTUVWXYZ0123456789-_")))=0,ISERROR(VALUE(B2252)))),"Недопустимый код: только латинские буквы A-Z в верхнем регистре, цифры, - и _; начало с буквы, до 30 символов (например MILK-001)",IF(SUMPRODUCT(--EXACT('Номенклатура'!$A$6:$A$205,B2252))=0,"Код не найден в номенклатуре",IF(SUMPRODUCT(--EXACT('Номенклатура'!$A$6:$A$205,B2252))&gt;1,"Код повторяется в номенклатуре",IF(ISNA(MATCH(C2252,{"Приход","Расход","Списание","Корректировка остатка"},0)),"Выберите тип операции",IF(NOT(ISNUMBER(D2252)),"Укажите количество",IF(D2252=0,"Количество не может быть 0",IF(AND(C2252&lt;&gt;"Корректировка остатка",D2252&lt;0),"Для этого типа количество положительное",IF(NOT(ISNUMBER('Номенклатура'!$C$2)),"Укажите дату начала учёта",IF(A2252&lt;INT('Номенклатура'!$C$2),"Раньше даты начала учёта: НЕ учтено",IF(AND(C2252="Корректировка остатка",TRIM(G2252)=""),"Учтено: добавьте пояснение","ОК")))))))))))))</f>
        <v/>
      </c>
    </row>
    <row r="2253" spans="1:9" x14ac:dyDescent="0.25">
      <c r="A2253" s="16"/>
      <c r="B2253" s="13"/>
      <c r="C2253" s="13"/>
      <c r="D2253" s="14"/>
      <c r="E2253" s="17" t="str">
        <f>IF(OR(B2253="",SUMPRODUCT(--EXACT('Номенклатура'!$A$6:$A$205,B2253))&lt;&gt;1),"",INDEX('Номенклатура'!$D$6:$D$205,SUMPRODUCT(EXACT('Номенклатура'!$A$6:$A$205,B2253)*(ROW('Номенклатура'!$A$6:$A$205)-5)))&amp;"")</f>
        <v/>
      </c>
      <c r="F2253" s="18" t="str">
        <f>IF(OR(I2253="ОК",I2253="Учтено: добавьте пояснение"),IF(C2253="Приход",D2253,IF(C2253="Корректировка остатка",D2253,-D2253)),"")</f>
        <v/>
      </c>
      <c r="G2253" s="13"/>
      <c r="H2253" s="15" t="str">
        <f>IF(OR(B2253="",SUMPRODUCT(--EXACT('Номенклатура'!$A$6:$A$205,B2253))&lt;&gt;1),"",INDEX('Номенклатура'!$B$6:$B$205,SUMPRODUCT(EXACT('Номенклатура'!$A$6:$A$205,B2253)*(ROW('Номенклатура'!$A$6:$A$205)-5)))&amp;"")</f>
        <v/>
      </c>
      <c r="I2253" s="15" t="str">
        <f>IF(COUNTA(A2253:D2253,G2253)=0,"",IF(NOT(ISNUMBER(A2253)),"Укажите дату",IF(B2253="","Укажите код",IF(NOT(AND(ISTEXT(B2253),LEN(B2253)&gt;0,LEN(B2253)&lt;=30,ISNUMBER(FIND(LEFT(B2253,1),"ABCDEFGHIJKLMNOPQRSTUVWXYZ")),SUMPRODUCT((MID(B2253,{1,2,3,4,5,6,7,8,9,10,11,12,13,14,15,16,17,18,19,20,21,22,23,24,25,26,27,28,29,30},1)&lt;&gt;"")*ISERROR(FIND(MID(B2253,{1,2,3,4,5,6,7,8,9,10,11,12,13,14,15,16,17,18,19,20,21,22,23,24,25,26,27,28,29,30},1),"ABCDEFGHIJKLMNOPQRSTUVWXYZ0123456789-_")))=0,ISERROR(VALUE(B2253)))),"Недопустимый код: только латинские буквы A-Z в верхнем регистре, цифры, - и _; начало с буквы, до 30 символов (например MILK-001)",IF(SUMPRODUCT(--EXACT('Номенклатура'!$A$6:$A$205,B2253))=0,"Код не найден в номенклатуре",IF(SUMPRODUCT(--EXACT('Номенклатура'!$A$6:$A$205,B2253))&gt;1,"Код повторяется в номенклатуре",IF(ISNA(MATCH(C2253,{"Приход","Расход","Списание","Корректировка остатка"},0)),"Выберите тип операции",IF(NOT(ISNUMBER(D2253)),"Укажите количество",IF(D2253=0,"Количество не может быть 0",IF(AND(C2253&lt;&gt;"Корректировка остатка",D2253&lt;0),"Для этого типа количество положительное",IF(NOT(ISNUMBER('Номенклатура'!$C$2)),"Укажите дату начала учёта",IF(A2253&lt;INT('Номенклатура'!$C$2),"Раньше даты начала учёта: НЕ учтено",IF(AND(C2253="Корректировка остатка",TRIM(G2253)=""),"Учтено: добавьте пояснение","ОК")))))))))))))</f>
        <v/>
      </c>
    </row>
    <row r="2254" spans="1:9" x14ac:dyDescent="0.25">
      <c r="A2254" s="16"/>
      <c r="B2254" s="13"/>
      <c r="C2254" s="13"/>
      <c r="D2254" s="14"/>
      <c r="E2254" s="17" t="str">
        <f>IF(OR(B2254="",SUMPRODUCT(--EXACT('Номенклатура'!$A$6:$A$205,B2254))&lt;&gt;1),"",INDEX('Номенклатура'!$D$6:$D$205,SUMPRODUCT(EXACT('Номенклатура'!$A$6:$A$205,B2254)*(ROW('Номенклатура'!$A$6:$A$205)-5)))&amp;"")</f>
        <v/>
      </c>
      <c r="F2254" s="18" t="str">
        <f>IF(OR(I2254="ОК",I2254="Учтено: добавьте пояснение"),IF(C2254="Приход",D2254,IF(C2254="Корректировка остатка",D2254,-D2254)),"")</f>
        <v/>
      </c>
      <c r="G2254" s="13"/>
      <c r="H2254" s="15" t="str">
        <f>IF(OR(B2254="",SUMPRODUCT(--EXACT('Номенклатура'!$A$6:$A$205,B2254))&lt;&gt;1),"",INDEX('Номенклатура'!$B$6:$B$205,SUMPRODUCT(EXACT('Номенклатура'!$A$6:$A$205,B2254)*(ROW('Номенклатура'!$A$6:$A$205)-5)))&amp;"")</f>
        <v/>
      </c>
      <c r="I2254" s="15" t="str">
        <f>IF(COUNTA(A2254:D2254,G2254)=0,"",IF(NOT(ISNUMBER(A2254)),"Укажите дату",IF(B2254="","Укажите код",IF(NOT(AND(ISTEXT(B2254),LEN(B2254)&gt;0,LEN(B2254)&lt;=30,ISNUMBER(FIND(LEFT(B2254,1),"ABCDEFGHIJKLMNOPQRSTUVWXYZ")),SUMPRODUCT((MID(B2254,{1,2,3,4,5,6,7,8,9,10,11,12,13,14,15,16,17,18,19,20,21,22,23,24,25,26,27,28,29,30},1)&lt;&gt;"")*ISERROR(FIND(MID(B2254,{1,2,3,4,5,6,7,8,9,10,11,12,13,14,15,16,17,18,19,20,21,22,23,24,25,26,27,28,29,30},1),"ABCDEFGHIJKLMNOPQRSTUVWXYZ0123456789-_")))=0,ISERROR(VALUE(B2254)))),"Недопустимый код: только латинские буквы A-Z в верхнем регистре, цифры, - и _; начало с буквы, до 30 символов (например MILK-001)",IF(SUMPRODUCT(--EXACT('Номенклатура'!$A$6:$A$205,B2254))=0,"Код не найден в номенклатуре",IF(SUMPRODUCT(--EXACT('Номенклатура'!$A$6:$A$205,B2254))&gt;1,"Код повторяется в номенклатуре",IF(ISNA(MATCH(C2254,{"Приход","Расход","Списание","Корректировка остатка"},0)),"Выберите тип операции",IF(NOT(ISNUMBER(D2254)),"Укажите количество",IF(D2254=0,"Количество не может быть 0",IF(AND(C2254&lt;&gt;"Корректировка остатка",D2254&lt;0),"Для этого типа количество положительное",IF(NOT(ISNUMBER('Номенклатура'!$C$2)),"Укажите дату начала учёта",IF(A2254&lt;INT('Номенклатура'!$C$2),"Раньше даты начала учёта: НЕ учтено",IF(AND(C2254="Корректировка остатка",TRIM(G2254)=""),"Учтено: добавьте пояснение","ОК")))))))))))))</f>
        <v/>
      </c>
    </row>
    <row r="2255" spans="1:9" x14ac:dyDescent="0.25">
      <c r="A2255" s="16"/>
      <c r="B2255" s="13"/>
      <c r="C2255" s="13"/>
      <c r="D2255" s="14"/>
      <c r="E2255" s="17" t="str">
        <f>IF(OR(B2255="",SUMPRODUCT(--EXACT('Номенклатура'!$A$6:$A$205,B2255))&lt;&gt;1),"",INDEX('Номенклатура'!$D$6:$D$205,SUMPRODUCT(EXACT('Номенклатура'!$A$6:$A$205,B2255)*(ROW('Номенклатура'!$A$6:$A$205)-5)))&amp;"")</f>
        <v/>
      </c>
      <c r="F2255" s="18" t="str">
        <f>IF(OR(I2255="ОК",I2255="Учтено: добавьте пояснение"),IF(C2255="Приход",D2255,IF(C2255="Корректировка остатка",D2255,-D2255)),"")</f>
        <v/>
      </c>
      <c r="G2255" s="13"/>
      <c r="H2255" s="15" t="str">
        <f>IF(OR(B2255="",SUMPRODUCT(--EXACT('Номенклатура'!$A$6:$A$205,B2255))&lt;&gt;1),"",INDEX('Номенклатура'!$B$6:$B$205,SUMPRODUCT(EXACT('Номенклатура'!$A$6:$A$205,B2255)*(ROW('Номенклатура'!$A$6:$A$205)-5)))&amp;"")</f>
        <v/>
      </c>
      <c r="I2255" s="15" t="str">
        <f>IF(COUNTA(A2255:D2255,G2255)=0,"",IF(NOT(ISNUMBER(A2255)),"Укажите дату",IF(B2255="","Укажите код",IF(NOT(AND(ISTEXT(B2255),LEN(B2255)&gt;0,LEN(B2255)&lt;=30,ISNUMBER(FIND(LEFT(B2255,1),"ABCDEFGHIJKLMNOPQRSTUVWXYZ")),SUMPRODUCT((MID(B2255,{1,2,3,4,5,6,7,8,9,10,11,12,13,14,15,16,17,18,19,20,21,22,23,24,25,26,27,28,29,30},1)&lt;&gt;"")*ISERROR(FIND(MID(B2255,{1,2,3,4,5,6,7,8,9,10,11,12,13,14,15,16,17,18,19,20,21,22,23,24,25,26,27,28,29,30},1),"ABCDEFGHIJKLMNOPQRSTUVWXYZ0123456789-_")))=0,ISERROR(VALUE(B2255)))),"Недопустимый код: только латинские буквы A-Z в верхнем регистре, цифры, - и _; начало с буквы, до 30 символов (например MILK-001)",IF(SUMPRODUCT(--EXACT('Номенклатура'!$A$6:$A$205,B2255))=0,"Код не найден в номенклатуре",IF(SUMPRODUCT(--EXACT('Номенклатура'!$A$6:$A$205,B2255))&gt;1,"Код повторяется в номенклатуре",IF(ISNA(MATCH(C2255,{"Приход","Расход","Списание","Корректировка остатка"},0)),"Выберите тип операции",IF(NOT(ISNUMBER(D2255)),"Укажите количество",IF(D2255=0,"Количество не может быть 0",IF(AND(C2255&lt;&gt;"Корректировка остатка",D2255&lt;0),"Для этого типа количество положительное",IF(NOT(ISNUMBER('Номенклатура'!$C$2)),"Укажите дату начала учёта",IF(A2255&lt;INT('Номенклатура'!$C$2),"Раньше даты начала учёта: НЕ учтено",IF(AND(C2255="Корректировка остатка",TRIM(G2255)=""),"Учтено: добавьте пояснение","ОК")))))))))))))</f>
        <v/>
      </c>
    </row>
    <row r="2256" spans="1:9" x14ac:dyDescent="0.25">
      <c r="A2256" s="16"/>
      <c r="B2256" s="13"/>
      <c r="C2256" s="13"/>
      <c r="D2256" s="14"/>
      <c r="E2256" s="17" t="str">
        <f>IF(OR(B2256="",SUMPRODUCT(--EXACT('Номенклатура'!$A$6:$A$205,B2256))&lt;&gt;1),"",INDEX('Номенклатура'!$D$6:$D$205,SUMPRODUCT(EXACT('Номенклатура'!$A$6:$A$205,B2256)*(ROW('Номенклатура'!$A$6:$A$205)-5)))&amp;"")</f>
        <v/>
      </c>
      <c r="F2256" s="18" t="str">
        <f>IF(OR(I2256="ОК",I2256="Учтено: добавьте пояснение"),IF(C2256="Приход",D2256,IF(C2256="Корректировка остатка",D2256,-D2256)),"")</f>
        <v/>
      </c>
      <c r="G2256" s="13"/>
      <c r="H2256" s="15" t="str">
        <f>IF(OR(B2256="",SUMPRODUCT(--EXACT('Номенклатура'!$A$6:$A$205,B2256))&lt;&gt;1),"",INDEX('Номенклатура'!$B$6:$B$205,SUMPRODUCT(EXACT('Номенклатура'!$A$6:$A$205,B2256)*(ROW('Номенклатура'!$A$6:$A$205)-5)))&amp;"")</f>
        <v/>
      </c>
      <c r="I2256" s="15" t="str">
        <f>IF(COUNTA(A2256:D2256,G2256)=0,"",IF(NOT(ISNUMBER(A2256)),"Укажите дату",IF(B2256="","Укажите код",IF(NOT(AND(ISTEXT(B2256),LEN(B2256)&gt;0,LEN(B2256)&lt;=30,ISNUMBER(FIND(LEFT(B2256,1),"ABCDEFGHIJKLMNOPQRSTUVWXYZ")),SUMPRODUCT((MID(B2256,{1,2,3,4,5,6,7,8,9,10,11,12,13,14,15,16,17,18,19,20,21,22,23,24,25,26,27,28,29,30},1)&lt;&gt;"")*ISERROR(FIND(MID(B2256,{1,2,3,4,5,6,7,8,9,10,11,12,13,14,15,16,17,18,19,20,21,22,23,24,25,26,27,28,29,30},1),"ABCDEFGHIJKLMNOPQRSTUVWXYZ0123456789-_")))=0,ISERROR(VALUE(B2256)))),"Недопустимый код: только латинские буквы A-Z в верхнем регистре, цифры, - и _; начало с буквы, до 30 символов (например MILK-001)",IF(SUMPRODUCT(--EXACT('Номенклатура'!$A$6:$A$205,B2256))=0,"Код не найден в номенклатуре",IF(SUMPRODUCT(--EXACT('Номенклатура'!$A$6:$A$205,B2256))&gt;1,"Код повторяется в номенклатуре",IF(ISNA(MATCH(C2256,{"Приход","Расход","Списание","Корректировка остатка"},0)),"Выберите тип операции",IF(NOT(ISNUMBER(D2256)),"Укажите количество",IF(D2256=0,"Количество не может быть 0",IF(AND(C2256&lt;&gt;"Корректировка остатка",D2256&lt;0),"Для этого типа количество положительное",IF(NOT(ISNUMBER('Номенклатура'!$C$2)),"Укажите дату начала учёта",IF(A2256&lt;INT('Номенклатура'!$C$2),"Раньше даты начала учёта: НЕ учтено",IF(AND(C2256="Корректировка остатка",TRIM(G2256)=""),"Учтено: добавьте пояснение","ОК")))))))))))))</f>
        <v/>
      </c>
    </row>
    <row r="2257" spans="1:9" x14ac:dyDescent="0.25">
      <c r="A2257" s="16"/>
      <c r="B2257" s="13"/>
      <c r="C2257" s="13"/>
      <c r="D2257" s="14"/>
      <c r="E2257" s="17" t="str">
        <f>IF(OR(B2257="",SUMPRODUCT(--EXACT('Номенклатура'!$A$6:$A$205,B2257))&lt;&gt;1),"",INDEX('Номенклатура'!$D$6:$D$205,SUMPRODUCT(EXACT('Номенклатура'!$A$6:$A$205,B2257)*(ROW('Номенклатура'!$A$6:$A$205)-5)))&amp;"")</f>
        <v/>
      </c>
      <c r="F2257" s="18" t="str">
        <f>IF(OR(I2257="ОК",I2257="Учтено: добавьте пояснение"),IF(C2257="Приход",D2257,IF(C2257="Корректировка остатка",D2257,-D2257)),"")</f>
        <v/>
      </c>
      <c r="G2257" s="13"/>
      <c r="H2257" s="15" t="str">
        <f>IF(OR(B2257="",SUMPRODUCT(--EXACT('Номенклатура'!$A$6:$A$205,B2257))&lt;&gt;1),"",INDEX('Номенклатура'!$B$6:$B$205,SUMPRODUCT(EXACT('Номенклатура'!$A$6:$A$205,B2257)*(ROW('Номенклатура'!$A$6:$A$205)-5)))&amp;"")</f>
        <v/>
      </c>
      <c r="I2257" s="15" t="str">
        <f>IF(COUNTA(A2257:D2257,G2257)=0,"",IF(NOT(ISNUMBER(A2257)),"Укажите дату",IF(B2257="","Укажите код",IF(NOT(AND(ISTEXT(B2257),LEN(B2257)&gt;0,LEN(B2257)&lt;=30,ISNUMBER(FIND(LEFT(B2257,1),"ABCDEFGHIJKLMNOPQRSTUVWXYZ")),SUMPRODUCT((MID(B2257,{1,2,3,4,5,6,7,8,9,10,11,12,13,14,15,16,17,18,19,20,21,22,23,24,25,26,27,28,29,30},1)&lt;&gt;"")*ISERROR(FIND(MID(B2257,{1,2,3,4,5,6,7,8,9,10,11,12,13,14,15,16,17,18,19,20,21,22,23,24,25,26,27,28,29,30},1),"ABCDEFGHIJKLMNOPQRSTUVWXYZ0123456789-_")))=0,ISERROR(VALUE(B2257)))),"Недопустимый код: только латинские буквы A-Z в верхнем регистре, цифры, - и _; начало с буквы, до 30 символов (например MILK-001)",IF(SUMPRODUCT(--EXACT('Номенклатура'!$A$6:$A$205,B2257))=0,"Код не найден в номенклатуре",IF(SUMPRODUCT(--EXACT('Номенклатура'!$A$6:$A$205,B2257))&gt;1,"Код повторяется в номенклатуре",IF(ISNA(MATCH(C2257,{"Приход","Расход","Списание","Корректировка остатка"},0)),"Выберите тип операции",IF(NOT(ISNUMBER(D2257)),"Укажите количество",IF(D2257=0,"Количество не может быть 0",IF(AND(C2257&lt;&gt;"Корректировка остатка",D2257&lt;0),"Для этого типа количество положительное",IF(NOT(ISNUMBER('Номенклатура'!$C$2)),"Укажите дату начала учёта",IF(A2257&lt;INT('Номенклатура'!$C$2),"Раньше даты начала учёта: НЕ учтено",IF(AND(C2257="Корректировка остатка",TRIM(G2257)=""),"Учтено: добавьте пояснение","ОК")))))))))))))</f>
        <v/>
      </c>
    </row>
    <row r="2258" spans="1:9" x14ac:dyDescent="0.25">
      <c r="A2258" s="16"/>
      <c r="B2258" s="13"/>
      <c r="C2258" s="13"/>
      <c r="D2258" s="14"/>
      <c r="E2258" s="17" t="str">
        <f>IF(OR(B2258="",SUMPRODUCT(--EXACT('Номенклатура'!$A$6:$A$205,B2258))&lt;&gt;1),"",INDEX('Номенклатура'!$D$6:$D$205,SUMPRODUCT(EXACT('Номенклатура'!$A$6:$A$205,B2258)*(ROW('Номенклатура'!$A$6:$A$205)-5)))&amp;"")</f>
        <v/>
      </c>
      <c r="F2258" s="18" t="str">
        <f>IF(OR(I2258="ОК",I2258="Учтено: добавьте пояснение"),IF(C2258="Приход",D2258,IF(C2258="Корректировка остатка",D2258,-D2258)),"")</f>
        <v/>
      </c>
      <c r="G2258" s="13"/>
      <c r="H2258" s="15" t="str">
        <f>IF(OR(B2258="",SUMPRODUCT(--EXACT('Номенклатура'!$A$6:$A$205,B2258))&lt;&gt;1),"",INDEX('Номенклатура'!$B$6:$B$205,SUMPRODUCT(EXACT('Номенклатура'!$A$6:$A$205,B2258)*(ROW('Номенклатура'!$A$6:$A$205)-5)))&amp;"")</f>
        <v/>
      </c>
      <c r="I2258" s="15" t="str">
        <f>IF(COUNTA(A2258:D2258,G2258)=0,"",IF(NOT(ISNUMBER(A2258)),"Укажите дату",IF(B2258="","Укажите код",IF(NOT(AND(ISTEXT(B2258),LEN(B2258)&gt;0,LEN(B2258)&lt;=30,ISNUMBER(FIND(LEFT(B2258,1),"ABCDEFGHIJKLMNOPQRSTUVWXYZ")),SUMPRODUCT((MID(B2258,{1,2,3,4,5,6,7,8,9,10,11,12,13,14,15,16,17,18,19,20,21,22,23,24,25,26,27,28,29,30},1)&lt;&gt;"")*ISERROR(FIND(MID(B2258,{1,2,3,4,5,6,7,8,9,10,11,12,13,14,15,16,17,18,19,20,21,22,23,24,25,26,27,28,29,30},1),"ABCDEFGHIJKLMNOPQRSTUVWXYZ0123456789-_")))=0,ISERROR(VALUE(B2258)))),"Недопустимый код: только латинские буквы A-Z в верхнем регистре, цифры, - и _; начало с буквы, до 30 символов (например MILK-001)",IF(SUMPRODUCT(--EXACT('Номенклатура'!$A$6:$A$205,B2258))=0,"Код не найден в номенклатуре",IF(SUMPRODUCT(--EXACT('Номенклатура'!$A$6:$A$205,B2258))&gt;1,"Код повторяется в номенклатуре",IF(ISNA(MATCH(C2258,{"Приход","Расход","Списание","Корректировка остатка"},0)),"Выберите тип операции",IF(NOT(ISNUMBER(D2258)),"Укажите количество",IF(D2258=0,"Количество не может быть 0",IF(AND(C2258&lt;&gt;"Корректировка остатка",D2258&lt;0),"Для этого типа количество положительное",IF(NOT(ISNUMBER('Номенклатура'!$C$2)),"Укажите дату начала учёта",IF(A2258&lt;INT('Номенклатура'!$C$2),"Раньше даты начала учёта: НЕ учтено",IF(AND(C2258="Корректировка остатка",TRIM(G2258)=""),"Учтено: добавьте пояснение","ОК")))))))))))))</f>
        <v/>
      </c>
    </row>
    <row r="2259" spans="1:9" x14ac:dyDescent="0.25">
      <c r="A2259" s="16"/>
      <c r="B2259" s="13"/>
      <c r="C2259" s="13"/>
      <c r="D2259" s="14"/>
      <c r="E2259" s="17" t="str">
        <f>IF(OR(B2259="",SUMPRODUCT(--EXACT('Номенклатура'!$A$6:$A$205,B2259))&lt;&gt;1),"",INDEX('Номенклатура'!$D$6:$D$205,SUMPRODUCT(EXACT('Номенклатура'!$A$6:$A$205,B2259)*(ROW('Номенклатура'!$A$6:$A$205)-5)))&amp;"")</f>
        <v/>
      </c>
      <c r="F2259" s="18" t="str">
        <f>IF(OR(I2259="ОК",I2259="Учтено: добавьте пояснение"),IF(C2259="Приход",D2259,IF(C2259="Корректировка остатка",D2259,-D2259)),"")</f>
        <v/>
      </c>
      <c r="G2259" s="13"/>
      <c r="H2259" s="15" t="str">
        <f>IF(OR(B2259="",SUMPRODUCT(--EXACT('Номенклатура'!$A$6:$A$205,B2259))&lt;&gt;1),"",INDEX('Номенклатура'!$B$6:$B$205,SUMPRODUCT(EXACT('Номенклатура'!$A$6:$A$205,B2259)*(ROW('Номенклатура'!$A$6:$A$205)-5)))&amp;"")</f>
        <v/>
      </c>
      <c r="I2259" s="15" t="str">
        <f>IF(COUNTA(A2259:D2259,G2259)=0,"",IF(NOT(ISNUMBER(A2259)),"Укажите дату",IF(B2259="","Укажите код",IF(NOT(AND(ISTEXT(B2259),LEN(B2259)&gt;0,LEN(B2259)&lt;=30,ISNUMBER(FIND(LEFT(B2259,1),"ABCDEFGHIJKLMNOPQRSTUVWXYZ")),SUMPRODUCT((MID(B2259,{1,2,3,4,5,6,7,8,9,10,11,12,13,14,15,16,17,18,19,20,21,22,23,24,25,26,27,28,29,30},1)&lt;&gt;"")*ISERROR(FIND(MID(B2259,{1,2,3,4,5,6,7,8,9,10,11,12,13,14,15,16,17,18,19,20,21,22,23,24,25,26,27,28,29,30},1),"ABCDEFGHIJKLMNOPQRSTUVWXYZ0123456789-_")))=0,ISERROR(VALUE(B2259)))),"Недопустимый код: только латинские буквы A-Z в верхнем регистре, цифры, - и _; начало с буквы, до 30 символов (например MILK-001)",IF(SUMPRODUCT(--EXACT('Номенклатура'!$A$6:$A$205,B2259))=0,"Код не найден в номенклатуре",IF(SUMPRODUCT(--EXACT('Номенклатура'!$A$6:$A$205,B2259))&gt;1,"Код повторяется в номенклатуре",IF(ISNA(MATCH(C2259,{"Приход","Расход","Списание","Корректировка остатка"},0)),"Выберите тип операции",IF(NOT(ISNUMBER(D2259)),"Укажите количество",IF(D2259=0,"Количество не может быть 0",IF(AND(C2259&lt;&gt;"Корректировка остатка",D2259&lt;0),"Для этого типа количество положительное",IF(NOT(ISNUMBER('Номенклатура'!$C$2)),"Укажите дату начала учёта",IF(A2259&lt;INT('Номенклатура'!$C$2),"Раньше даты начала учёта: НЕ учтено",IF(AND(C2259="Корректировка остатка",TRIM(G2259)=""),"Учтено: добавьте пояснение","ОК")))))))))))))</f>
        <v/>
      </c>
    </row>
    <row r="2260" spans="1:9" x14ac:dyDescent="0.25">
      <c r="A2260" s="16"/>
      <c r="B2260" s="13"/>
      <c r="C2260" s="13"/>
      <c r="D2260" s="14"/>
      <c r="E2260" s="17" t="str">
        <f>IF(OR(B2260="",SUMPRODUCT(--EXACT('Номенклатура'!$A$6:$A$205,B2260))&lt;&gt;1),"",INDEX('Номенклатура'!$D$6:$D$205,SUMPRODUCT(EXACT('Номенклатура'!$A$6:$A$205,B2260)*(ROW('Номенклатура'!$A$6:$A$205)-5)))&amp;"")</f>
        <v/>
      </c>
      <c r="F2260" s="18" t="str">
        <f>IF(OR(I2260="ОК",I2260="Учтено: добавьте пояснение"),IF(C2260="Приход",D2260,IF(C2260="Корректировка остатка",D2260,-D2260)),"")</f>
        <v/>
      </c>
      <c r="G2260" s="13"/>
      <c r="H2260" s="15" t="str">
        <f>IF(OR(B2260="",SUMPRODUCT(--EXACT('Номенклатура'!$A$6:$A$205,B2260))&lt;&gt;1),"",INDEX('Номенклатура'!$B$6:$B$205,SUMPRODUCT(EXACT('Номенклатура'!$A$6:$A$205,B2260)*(ROW('Номенклатура'!$A$6:$A$205)-5)))&amp;"")</f>
        <v/>
      </c>
      <c r="I2260" s="15" t="str">
        <f>IF(COUNTA(A2260:D2260,G2260)=0,"",IF(NOT(ISNUMBER(A2260)),"Укажите дату",IF(B2260="","Укажите код",IF(NOT(AND(ISTEXT(B2260),LEN(B2260)&gt;0,LEN(B2260)&lt;=30,ISNUMBER(FIND(LEFT(B2260,1),"ABCDEFGHIJKLMNOPQRSTUVWXYZ")),SUMPRODUCT((MID(B2260,{1,2,3,4,5,6,7,8,9,10,11,12,13,14,15,16,17,18,19,20,21,22,23,24,25,26,27,28,29,30},1)&lt;&gt;"")*ISERROR(FIND(MID(B2260,{1,2,3,4,5,6,7,8,9,10,11,12,13,14,15,16,17,18,19,20,21,22,23,24,25,26,27,28,29,30},1),"ABCDEFGHIJKLMNOPQRSTUVWXYZ0123456789-_")))=0,ISERROR(VALUE(B2260)))),"Недопустимый код: только латинские буквы A-Z в верхнем регистре, цифры, - и _; начало с буквы, до 30 символов (например MILK-001)",IF(SUMPRODUCT(--EXACT('Номенклатура'!$A$6:$A$205,B2260))=0,"Код не найден в номенклатуре",IF(SUMPRODUCT(--EXACT('Номенклатура'!$A$6:$A$205,B2260))&gt;1,"Код повторяется в номенклатуре",IF(ISNA(MATCH(C2260,{"Приход","Расход","Списание","Корректировка остатка"},0)),"Выберите тип операции",IF(NOT(ISNUMBER(D2260)),"Укажите количество",IF(D2260=0,"Количество не может быть 0",IF(AND(C2260&lt;&gt;"Корректировка остатка",D2260&lt;0),"Для этого типа количество положительное",IF(NOT(ISNUMBER('Номенклатура'!$C$2)),"Укажите дату начала учёта",IF(A2260&lt;INT('Номенклатура'!$C$2),"Раньше даты начала учёта: НЕ учтено",IF(AND(C2260="Корректировка остатка",TRIM(G2260)=""),"Учтено: добавьте пояснение","ОК")))))))))))))</f>
        <v/>
      </c>
    </row>
    <row r="2261" spans="1:9" x14ac:dyDescent="0.25">
      <c r="A2261" s="16"/>
      <c r="B2261" s="13"/>
      <c r="C2261" s="13"/>
      <c r="D2261" s="14"/>
      <c r="E2261" s="17" t="str">
        <f>IF(OR(B2261="",SUMPRODUCT(--EXACT('Номенклатура'!$A$6:$A$205,B2261))&lt;&gt;1),"",INDEX('Номенклатура'!$D$6:$D$205,SUMPRODUCT(EXACT('Номенклатура'!$A$6:$A$205,B2261)*(ROW('Номенклатура'!$A$6:$A$205)-5)))&amp;"")</f>
        <v/>
      </c>
      <c r="F2261" s="18" t="str">
        <f>IF(OR(I2261="ОК",I2261="Учтено: добавьте пояснение"),IF(C2261="Приход",D2261,IF(C2261="Корректировка остатка",D2261,-D2261)),"")</f>
        <v/>
      </c>
      <c r="G2261" s="13"/>
      <c r="H2261" s="15" t="str">
        <f>IF(OR(B2261="",SUMPRODUCT(--EXACT('Номенклатура'!$A$6:$A$205,B2261))&lt;&gt;1),"",INDEX('Номенклатура'!$B$6:$B$205,SUMPRODUCT(EXACT('Номенклатура'!$A$6:$A$205,B2261)*(ROW('Номенклатура'!$A$6:$A$205)-5)))&amp;"")</f>
        <v/>
      </c>
      <c r="I2261" s="15" t="str">
        <f>IF(COUNTA(A2261:D2261,G2261)=0,"",IF(NOT(ISNUMBER(A2261)),"Укажите дату",IF(B2261="","Укажите код",IF(NOT(AND(ISTEXT(B2261),LEN(B2261)&gt;0,LEN(B2261)&lt;=30,ISNUMBER(FIND(LEFT(B2261,1),"ABCDEFGHIJKLMNOPQRSTUVWXYZ")),SUMPRODUCT((MID(B2261,{1,2,3,4,5,6,7,8,9,10,11,12,13,14,15,16,17,18,19,20,21,22,23,24,25,26,27,28,29,30},1)&lt;&gt;"")*ISERROR(FIND(MID(B2261,{1,2,3,4,5,6,7,8,9,10,11,12,13,14,15,16,17,18,19,20,21,22,23,24,25,26,27,28,29,30},1),"ABCDEFGHIJKLMNOPQRSTUVWXYZ0123456789-_")))=0,ISERROR(VALUE(B2261)))),"Недопустимый код: только латинские буквы A-Z в верхнем регистре, цифры, - и _; начало с буквы, до 30 символов (например MILK-001)",IF(SUMPRODUCT(--EXACT('Номенклатура'!$A$6:$A$205,B2261))=0,"Код не найден в номенклатуре",IF(SUMPRODUCT(--EXACT('Номенклатура'!$A$6:$A$205,B2261))&gt;1,"Код повторяется в номенклатуре",IF(ISNA(MATCH(C2261,{"Приход","Расход","Списание","Корректировка остатка"},0)),"Выберите тип операции",IF(NOT(ISNUMBER(D2261)),"Укажите количество",IF(D2261=0,"Количество не может быть 0",IF(AND(C2261&lt;&gt;"Корректировка остатка",D2261&lt;0),"Для этого типа количество положительное",IF(NOT(ISNUMBER('Номенклатура'!$C$2)),"Укажите дату начала учёта",IF(A2261&lt;INT('Номенклатура'!$C$2),"Раньше даты начала учёта: НЕ учтено",IF(AND(C2261="Корректировка остатка",TRIM(G2261)=""),"Учтено: добавьте пояснение","ОК")))))))))))))</f>
        <v/>
      </c>
    </row>
    <row r="2262" spans="1:9" x14ac:dyDescent="0.25">
      <c r="A2262" s="16"/>
      <c r="B2262" s="13"/>
      <c r="C2262" s="13"/>
      <c r="D2262" s="14"/>
      <c r="E2262" s="17" t="str">
        <f>IF(OR(B2262="",SUMPRODUCT(--EXACT('Номенклатура'!$A$6:$A$205,B2262))&lt;&gt;1),"",INDEX('Номенклатура'!$D$6:$D$205,SUMPRODUCT(EXACT('Номенклатура'!$A$6:$A$205,B2262)*(ROW('Номенклатура'!$A$6:$A$205)-5)))&amp;"")</f>
        <v/>
      </c>
      <c r="F2262" s="18" t="str">
        <f>IF(OR(I2262="ОК",I2262="Учтено: добавьте пояснение"),IF(C2262="Приход",D2262,IF(C2262="Корректировка остатка",D2262,-D2262)),"")</f>
        <v/>
      </c>
      <c r="G2262" s="13"/>
      <c r="H2262" s="15" t="str">
        <f>IF(OR(B2262="",SUMPRODUCT(--EXACT('Номенклатура'!$A$6:$A$205,B2262))&lt;&gt;1),"",INDEX('Номенклатура'!$B$6:$B$205,SUMPRODUCT(EXACT('Номенклатура'!$A$6:$A$205,B2262)*(ROW('Номенклатура'!$A$6:$A$205)-5)))&amp;"")</f>
        <v/>
      </c>
      <c r="I2262" s="15" t="str">
        <f>IF(COUNTA(A2262:D2262,G2262)=0,"",IF(NOT(ISNUMBER(A2262)),"Укажите дату",IF(B2262="","Укажите код",IF(NOT(AND(ISTEXT(B2262),LEN(B2262)&gt;0,LEN(B2262)&lt;=30,ISNUMBER(FIND(LEFT(B2262,1),"ABCDEFGHIJKLMNOPQRSTUVWXYZ")),SUMPRODUCT((MID(B2262,{1,2,3,4,5,6,7,8,9,10,11,12,13,14,15,16,17,18,19,20,21,22,23,24,25,26,27,28,29,30},1)&lt;&gt;"")*ISERROR(FIND(MID(B2262,{1,2,3,4,5,6,7,8,9,10,11,12,13,14,15,16,17,18,19,20,21,22,23,24,25,26,27,28,29,30},1),"ABCDEFGHIJKLMNOPQRSTUVWXYZ0123456789-_")))=0,ISERROR(VALUE(B2262)))),"Недопустимый код: только латинские буквы A-Z в верхнем регистре, цифры, - и _; начало с буквы, до 30 символов (например MILK-001)",IF(SUMPRODUCT(--EXACT('Номенклатура'!$A$6:$A$205,B2262))=0,"Код не найден в номенклатуре",IF(SUMPRODUCT(--EXACT('Номенклатура'!$A$6:$A$205,B2262))&gt;1,"Код повторяется в номенклатуре",IF(ISNA(MATCH(C2262,{"Приход","Расход","Списание","Корректировка остатка"},0)),"Выберите тип операции",IF(NOT(ISNUMBER(D2262)),"Укажите количество",IF(D2262=0,"Количество не может быть 0",IF(AND(C2262&lt;&gt;"Корректировка остатка",D2262&lt;0),"Для этого типа количество положительное",IF(NOT(ISNUMBER('Номенклатура'!$C$2)),"Укажите дату начала учёта",IF(A2262&lt;INT('Номенклатура'!$C$2),"Раньше даты начала учёта: НЕ учтено",IF(AND(C2262="Корректировка остатка",TRIM(G2262)=""),"Учтено: добавьте пояснение","ОК")))))))))))))</f>
        <v/>
      </c>
    </row>
    <row r="2263" spans="1:9" x14ac:dyDescent="0.25">
      <c r="A2263" s="16"/>
      <c r="B2263" s="13"/>
      <c r="C2263" s="13"/>
      <c r="D2263" s="14"/>
      <c r="E2263" s="17" t="str">
        <f>IF(OR(B2263="",SUMPRODUCT(--EXACT('Номенклатура'!$A$6:$A$205,B2263))&lt;&gt;1),"",INDEX('Номенклатура'!$D$6:$D$205,SUMPRODUCT(EXACT('Номенклатура'!$A$6:$A$205,B2263)*(ROW('Номенклатура'!$A$6:$A$205)-5)))&amp;"")</f>
        <v/>
      </c>
      <c r="F2263" s="18" t="str">
        <f>IF(OR(I2263="ОК",I2263="Учтено: добавьте пояснение"),IF(C2263="Приход",D2263,IF(C2263="Корректировка остатка",D2263,-D2263)),"")</f>
        <v/>
      </c>
      <c r="G2263" s="13"/>
      <c r="H2263" s="15" t="str">
        <f>IF(OR(B2263="",SUMPRODUCT(--EXACT('Номенклатура'!$A$6:$A$205,B2263))&lt;&gt;1),"",INDEX('Номенклатура'!$B$6:$B$205,SUMPRODUCT(EXACT('Номенклатура'!$A$6:$A$205,B2263)*(ROW('Номенклатура'!$A$6:$A$205)-5)))&amp;"")</f>
        <v/>
      </c>
      <c r="I2263" s="15" t="str">
        <f>IF(COUNTA(A2263:D2263,G2263)=0,"",IF(NOT(ISNUMBER(A2263)),"Укажите дату",IF(B2263="","Укажите код",IF(NOT(AND(ISTEXT(B2263),LEN(B2263)&gt;0,LEN(B2263)&lt;=30,ISNUMBER(FIND(LEFT(B2263,1),"ABCDEFGHIJKLMNOPQRSTUVWXYZ")),SUMPRODUCT((MID(B2263,{1,2,3,4,5,6,7,8,9,10,11,12,13,14,15,16,17,18,19,20,21,22,23,24,25,26,27,28,29,30},1)&lt;&gt;"")*ISERROR(FIND(MID(B2263,{1,2,3,4,5,6,7,8,9,10,11,12,13,14,15,16,17,18,19,20,21,22,23,24,25,26,27,28,29,30},1),"ABCDEFGHIJKLMNOPQRSTUVWXYZ0123456789-_")))=0,ISERROR(VALUE(B2263)))),"Недопустимый код: только латинские буквы A-Z в верхнем регистре, цифры, - и _; начало с буквы, до 30 символов (например MILK-001)",IF(SUMPRODUCT(--EXACT('Номенклатура'!$A$6:$A$205,B2263))=0,"Код не найден в номенклатуре",IF(SUMPRODUCT(--EXACT('Номенклатура'!$A$6:$A$205,B2263))&gt;1,"Код повторяется в номенклатуре",IF(ISNA(MATCH(C2263,{"Приход","Расход","Списание","Корректировка остатка"},0)),"Выберите тип операции",IF(NOT(ISNUMBER(D2263)),"Укажите количество",IF(D2263=0,"Количество не может быть 0",IF(AND(C2263&lt;&gt;"Корректировка остатка",D2263&lt;0),"Для этого типа количество положительное",IF(NOT(ISNUMBER('Номенклатура'!$C$2)),"Укажите дату начала учёта",IF(A2263&lt;INT('Номенклатура'!$C$2),"Раньше даты начала учёта: НЕ учтено",IF(AND(C2263="Корректировка остатка",TRIM(G2263)=""),"Учтено: добавьте пояснение","ОК")))))))))))))</f>
        <v/>
      </c>
    </row>
    <row r="2264" spans="1:9" x14ac:dyDescent="0.25">
      <c r="A2264" s="16"/>
      <c r="B2264" s="13"/>
      <c r="C2264" s="13"/>
      <c r="D2264" s="14"/>
      <c r="E2264" s="17" t="str">
        <f>IF(OR(B2264="",SUMPRODUCT(--EXACT('Номенклатура'!$A$6:$A$205,B2264))&lt;&gt;1),"",INDEX('Номенклатура'!$D$6:$D$205,SUMPRODUCT(EXACT('Номенклатура'!$A$6:$A$205,B2264)*(ROW('Номенклатура'!$A$6:$A$205)-5)))&amp;"")</f>
        <v/>
      </c>
      <c r="F2264" s="18" t="str">
        <f>IF(OR(I2264="ОК",I2264="Учтено: добавьте пояснение"),IF(C2264="Приход",D2264,IF(C2264="Корректировка остатка",D2264,-D2264)),"")</f>
        <v/>
      </c>
      <c r="G2264" s="13"/>
      <c r="H2264" s="15" t="str">
        <f>IF(OR(B2264="",SUMPRODUCT(--EXACT('Номенклатура'!$A$6:$A$205,B2264))&lt;&gt;1),"",INDEX('Номенклатура'!$B$6:$B$205,SUMPRODUCT(EXACT('Номенклатура'!$A$6:$A$205,B2264)*(ROW('Номенклатура'!$A$6:$A$205)-5)))&amp;"")</f>
        <v/>
      </c>
      <c r="I2264" s="15" t="str">
        <f>IF(COUNTA(A2264:D2264,G2264)=0,"",IF(NOT(ISNUMBER(A2264)),"Укажите дату",IF(B2264="","Укажите код",IF(NOT(AND(ISTEXT(B2264),LEN(B2264)&gt;0,LEN(B2264)&lt;=30,ISNUMBER(FIND(LEFT(B2264,1),"ABCDEFGHIJKLMNOPQRSTUVWXYZ")),SUMPRODUCT((MID(B2264,{1,2,3,4,5,6,7,8,9,10,11,12,13,14,15,16,17,18,19,20,21,22,23,24,25,26,27,28,29,30},1)&lt;&gt;"")*ISERROR(FIND(MID(B2264,{1,2,3,4,5,6,7,8,9,10,11,12,13,14,15,16,17,18,19,20,21,22,23,24,25,26,27,28,29,30},1),"ABCDEFGHIJKLMNOPQRSTUVWXYZ0123456789-_")))=0,ISERROR(VALUE(B2264)))),"Недопустимый код: только латинские буквы A-Z в верхнем регистре, цифры, - и _; начало с буквы, до 30 символов (например MILK-001)",IF(SUMPRODUCT(--EXACT('Номенклатура'!$A$6:$A$205,B2264))=0,"Код не найден в номенклатуре",IF(SUMPRODUCT(--EXACT('Номенклатура'!$A$6:$A$205,B2264))&gt;1,"Код повторяется в номенклатуре",IF(ISNA(MATCH(C2264,{"Приход","Расход","Списание","Корректировка остатка"},0)),"Выберите тип операции",IF(NOT(ISNUMBER(D2264)),"Укажите количество",IF(D2264=0,"Количество не может быть 0",IF(AND(C2264&lt;&gt;"Корректировка остатка",D2264&lt;0),"Для этого типа количество положительное",IF(NOT(ISNUMBER('Номенклатура'!$C$2)),"Укажите дату начала учёта",IF(A2264&lt;INT('Номенклатура'!$C$2),"Раньше даты начала учёта: НЕ учтено",IF(AND(C2264="Корректировка остатка",TRIM(G2264)=""),"Учтено: добавьте пояснение","ОК")))))))))))))</f>
        <v/>
      </c>
    </row>
    <row r="2265" spans="1:9" x14ac:dyDescent="0.25">
      <c r="A2265" s="16"/>
      <c r="B2265" s="13"/>
      <c r="C2265" s="13"/>
      <c r="D2265" s="14"/>
      <c r="E2265" s="17" t="str">
        <f>IF(OR(B2265="",SUMPRODUCT(--EXACT('Номенклатура'!$A$6:$A$205,B2265))&lt;&gt;1),"",INDEX('Номенклатура'!$D$6:$D$205,SUMPRODUCT(EXACT('Номенклатура'!$A$6:$A$205,B2265)*(ROW('Номенклатура'!$A$6:$A$205)-5)))&amp;"")</f>
        <v/>
      </c>
      <c r="F2265" s="18" t="str">
        <f>IF(OR(I2265="ОК",I2265="Учтено: добавьте пояснение"),IF(C2265="Приход",D2265,IF(C2265="Корректировка остатка",D2265,-D2265)),"")</f>
        <v/>
      </c>
      <c r="G2265" s="13"/>
      <c r="H2265" s="15" t="str">
        <f>IF(OR(B2265="",SUMPRODUCT(--EXACT('Номенклатура'!$A$6:$A$205,B2265))&lt;&gt;1),"",INDEX('Номенклатура'!$B$6:$B$205,SUMPRODUCT(EXACT('Номенклатура'!$A$6:$A$205,B2265)*(ROW('Номенклатура'!$A$6:$A$205)-5)))&amp;"")</f>
        <v/>
      </c>
      <c r="I2265" s="15" t="str">
        <f>IF(COUNTA(A2265:D2265,G2265)=0,"",IF(NOT(ISNUMBER(A2265)),"Укажите дату",IF(B2265="","Укажите код",IF(NOT(AND(ISTEXT(B2265),LEN(B2265)&gt;0,LEN(B2265)&lt;=30,ISNUMBER(FIND(LEFT(B2265,1),"ABCDEFGHIJKLMNOPQRSTUVWXYZ")),SUMPRODUCT((MID(B2265,{1,2,3,4,5,6,7,8,9,10,11,12,13,14,15,16,17,18,19,20,21,22,23,24,25,26,27,28,29,30},1)&lt;&gt;"")*ISERROR(FIND(MID(B2265,{1,2,3,4,5,6,7,8,9,10,11,12,13,14,15,16,17,18,19,20,21,22,23,24,25,26,27,28,29,30},1),"ABCDEFGHIJKLMNOPQRSTUVWXYZ0123456789-_")))=0,ISERROR(VALUE(B2265)))),"Недопустимый код: только латинские буквы A-Z в верхнем регистре, цифры, - и _; начало с буквы, до 30 символов (например MILK-001)",IF(SUMPRODUCT(--EXACT('Номенклатура'!$A$6:$A$205,B2265))=0,"Код не найден в номенклатуре",IF(SUMPRODUCT(--EXACT('Номенклатура'!$A$6:$A$205,B2265))&gt;1,"Код повторяется в номенклатуре",IF(ISNA(MATCH(C2265,{"Приход","Расход","Списание","Корректировка остатка"},0)),"Выберите тип операции",IF(NOT(ISNUMBER(D2265)),"Укажите количество",IF(D2265=0,"Количество не может быть 0",IF(AND(C2265&lt;&gt;"Корректировка остатка",D2265&lt;0),"Для этого типа количество положительное",IF(NOT(ISNUMBER('Номенклатура'!$C$2)),"Укажите дату начала учёта",IF(A2265&lt;INT('Номенклатура'!$C$2),"Раньше даты начала учёта: НЕ учтено",IF(AND(C2265="Корректировка остатка",TRIM(G2265)=""),"Учтено: добавьте пояснение","ОК")))))))))))))</f>
        <v/>
      </c>
    </row>
    <row r="2266" spans="1:9" x14ac:dyDescent="0.25">
      <c r="A2266" s="16"/>
      <c r="B2266" s="13"/>
      <c r="C2266" s="13"/>
      <c r="D2266" s="14"/>
      <c r="E2266" s="17" t="str">
        <f>IF(OR(B2266="",SUMPRODUCT(--EXACT('Номенклатура'!$A$6:$A$205,B2266))&lt;&gt;1),"",INDEX('Номенклатура'!$D$6:$D$205,SUMPRODUCT(EXACT('Номенклатура'!$A$6:$A$205,B2266)*(ROW('Номенклатура'!$A$6:$A$205)-5)))&amp;"")</f>
        <v/>
      </c>
      <c r="F2266" s="18" t="str">
        <f>IF(OR(I2266="ОК",I2266="Учтено: добавьте пояснение"),IF(C2266="Приход",D2266,IF(C2266="Корректировка остатка",D2266,-D2266)),"")</f>
        <v/>
      </c>
      <c r="G2266" s="13"/>
      <c r="H2266" s="15" t="str">
        <f>IF(OR(B2266="",SUMPRODUCT(--EXACT('Номенклатура'!$A$6:$A$205,B2266))&lt;&gt;1),"",INDEX('Номенклатура'!$B$6:$B$205,SUMPRODUCT(EXACT('Номенклатура'!$A$6:$A$205,B2266)*(ROW('Номенклатура'!$A$6:$A$205)-5)))&amp;"")</f>
        <v/>
      </c>
      <c r="I2266" s="15" t="str">
        <f>IF(COUNTA(A2266:D2266,G2266)=0,"",IF(NOT(ISNUMBER(A2266)),"Укажите дату",IF(B2266="","Укажите код",IF(NOT(AND(ISTEXT(B2266),LEN(B2266)&gt;0,LEN(B2266)&lt;=30,ISNUMBER(FIND(LEFT(B2266,1),"ABCDEFGHIJKLMNOPQRSTUVWXYZ")),SUMPRODUCT((MID(B2266,{1,2,3,4,5,6,7,8,9,10,11,12,13,14,15,16,17,18,19,20,21,22,23,24,25,26,27,28,29,30},1)&lt;&gt;"")*ISERROR(FIND(MID(B2266,{1,2,3,4,5,6,7,8,9,10,11,12,13,14,15,16,17,18,19,20,21,22,23,24,25,26,27,28,29,30},1),"ABCDEFGHIJKLMNOPQRSTUVWXYZ0123456789-_")))=0,ISERROR(VALUE(B2266)))),"Недопустимый код: только латинские буквы A-Z в верхнем регистре, цифры, - и _; начало с буквы, до 30 символов (например MILK-001)",IF(SUMPRODUCT(--EXACT('Номенклатура'!$A$6:$A$205,B2266))=0,"Код не найден в номенклатуре",IF(SUMPRODUCT(--EXACT('Номенклатура'!$A$6:$A$205,B2266))&gt;1,"Код повторяется в номенклатуре",IF(ISNA(MATCH(C2266,{"Приход","Расход","Списание","Корректировка остатка"},0)),"Выберите тип операции",IF(NOT(ISNUMBER(D2266)),"Укажите количество",IF(D2266=0,"Количество не может быть 0",IF(AND(C2266&lt;&gt;"Корректировка остатка",D2266&lt;0),"Для этого типа количество положительное",IF(NOT(ISNUMBER('Номенклатура'!$C$2)),"Укажите дату начала учёта",IF(A2266&lt;INT('Номенклатура'!$C$2),"Раньше даты начала учёта: НЕ учтено",IF(AND(C2266="Корректировка остатка",TRIM(G2266)=""),"Учтено: добавьте пояснение","ОК")))))))))))))</f>
        <v/>
      </c>
    </row>
    <row r="2267" spans="1:9" x14ac:dyDescent="0.25">
      <c r="A2267" s="16"/>
      <c r="B2267" s="13"/>
      <c r="C2267" s="13"/>
      <c r="D2267" s="14"/>
      <c r="E2267" s="17" t="str">
        <f>IF(OR(B2267="",SUMPRODUCT(--EXACT('Номенклатура'!$A$6:$A$205,B2267))&lt;&gt;1),"",INDEX('Номенклатура'!$D$6:$D$205,SUMPRODUCT(EXACT('Номенклатура'!$A$6:$A$205,B2267)*(ROW('Номенклатура'!$A$6:$A$205)-5)))&amp;"")</f>
        <v/>
      </c>
      <c r="F2267" s="18" t="str">
        <f>IF(OR(I2267="ОК",I2267="Учтено: добавьте пояснение"),IF(C2267="Приход",D2267,IF(C2267="Корректировка остатка",D2267,-D2267)),"")</f>
        <v/>
      </c>
      <c r="G2267" s="13"/>
      <c r="H2267" s="15" t="str">
        <f>IF(OR(B2267="",SUMPRODUCT(--EXACT('Номенклатура'!$A$6:$A$205,B2267))&lt;&gt;1),"",INDEX('Номенклатура'!$B$6:$B$205,SUMPRODUCT(EXACT('Номенклатура'!$A$6:$A$205,B2267)*(ROW('Номенклатура'!$A$6:$A$205)-5)))&amp;"")</f>
        <v/>
      </c>
      <c r="I2267" s="15" t="str">
        <f>IF(COUNTA(A2267:D2267,G2267)=0,"",IF(NOT(ISNUMBER(A2267)),"Укажите дату",IF(B2267="","Укажите код",IF(NOT(AND(ISTEXT(B2267),LEN(B2267)&gt;0,LEN(B2267)&lt;=30,ISNUMBER(FIND(LEFT(B2267,1),"ABCDEFGHIJKLMNOPQRSTUVWXYZ")),SUMPRODUCT((MID(B2267,{1,2,3,4,5,6,7,8,9,10,11,12,13,14,15,16,17,18,19,20,21,22,23,24,25,26,27,28,29,30},1)&lt;&gt;"")*ISERROR(FIND(MID(B2267,{1,2,3,4,5,6,7,8,9,10,11,12,13,14,15,16,17,18,19,20,21,22,23,24,25,26,27,28,29,30},1),"ABCDEFGHIJKLMNOPQRSTUVWXYZ0123456789-_")))=0,ISERROR(VALUE(B2267)))),"Недопустимый код: только латинские буквы A-Z в верхнем регистре, цифры, - и _; начало с буквы, до 30 символов (например MILK-001)",IF(SUMPRODUCT(--EXACT('Номенклатура'!$A$6:$A$205,B2267))=0,"Код не найден в номенклатуре",IF(SUMPRODUCT(--EXACT('Номенклатура'!$A$6:$A$205,B2267))&gt;1,"Код повторяется в номенклатуре",IF(ISNA(MATCH(C2267,{"Приход","Расход","Списание","Корректировка остатка"},0)),"Выберите тип операции",IF(NOT(ISNUMBER(D2267)),"Укажите количество",IF(D2267=0,"Количество не может быть 0",IF(AND(C2267&lt;&gt;"Корректировка остатка",D2267&lt;0),"Для этого типа количество положительное",IF(NOT(ISNUMBER('Номенклатура'!$C$2)),"Укажите дату начала учёта",IF(A2267&lt;INT('Номенклатура'!$C$2),"Раньше даты начала учёта: НЕ учтено",IF(AND(C2267="Корректировка остатка",TRIM(G2267)=""),"Учтено: добавьте пояснение","ОК")))))))))))))</f>
        <v/>
      </c>
    </row>
    <row r="2268" spans="1:9" x14ac:dyDescent="0.25">
      <c r="A2268" s="16"/>
      <c r="B2268" s="13"/>
      <c r="C2268" s="13"/>
      <c r="D2268" s="14"/>
      <c r="E2268" s="17" t="str">
        <f>IF(OR(B2268="",SUMPRODUCT(--EXACT('Номенклатура'!$A$6:$A$205,B2268))&lt;&gt;1),"",INDEX('Номенклатура'!$D$6:$D$205,SUMPRODUCT(EXACT('Номенклатура'!$A$6:$A$205,B2268)*(ROW('Номенклатура'!$A$6:$A$205)-5)))&amp;"")</f>
        <v/>
      </c>
      <c r="F2268" s="18" t="str">
        <f>IF(OR(I2268="ОК",I2268="Учтено: добавьте пояснение"),IF(C2268="Приход",D2268,IF(C2268="Корректировка остатка",D2268,-D2268)),"")</f>
        <v/>
      </c>
      <c r="G2268" s="13"/>
      <c r="H2268" s="15" t="str">
        <f>IF(OR(B2268="",SUMPRODUCT(--EXACT('Номенклатура'!$A$6:$A$205,B2268))&lt;&gt;1),"",INDEX('Номенклатура'!$B$6:$B$205,SUMPRODUCT(EXACT('Номенклатура'!$A$6:$A$205,B2268)*(ROW('Номенклатура'!$A$6:$A$205)-5)))&amp;"")</f>
        <v/>
      </c>
      <c r="I2268" s="15" t="str">
        <f>IF(COUNTA(A2268:D2268,G2268)=0,"",IF(NOT(ISNUMBER(A2268)),"Укажите дату",IF(B2268="","Укажите код",IF(NOT(AND(ISTEXT(B2268),LEN(B2268)&gt;0,LEN(B2268)&lt;=30,ISNUMBER(FIND(LEFT(B2268,1),"ABCDEFGHIJKLMNOPQRSTUVWXYZ")),SUMPRODUCT((MID(B2268,{1,2,3,4,5,6,7,8,9,10,11,12,13,14,15,16,17,18,19,20,21,22,23,24,25,26,27,28,29,30},1)&lt;&gt;"")*ISERROR(FIND(MID(B2268,{1,2,3,4,5,6,7,8,9,10,11,12,13,14,15,16,17,18,19,20,21,22,23,24,25,26,27,28,29,30},1),"ABCDEFGHIJKLMNOPQRSTUVWXYZ0123456789-_")))=0,ISERROR(VALUE(B2268)))),"Недопустимый код: только латинские буквы A-Z в верхнем регистре, цифры, - и _; начало с буквы, до 30 символов (например MILK-001)",IF(SUMPRODUCT(--EXACT('Номенклатура'!$A$6:$A$205,B2268))=0,"Код не найден в номенклатуре",IF(SUMPRODUCT(--EXACT('Номенклатура'!$A$6:$A$205,B2268))&gt;1,"Код повторяется в номенклатуре",IF(ISNA(MATCH(C2268,{"Приход","Расход","Списание","Корректировка остатка"},0)),"Выберите тип операции",IF(NOT(ISNUMBER(D2268)),"Укажите количество",IF(D2268=0,"Количество не может быть 0",IF(AND(C2268&lt;&gt;"Корректировка остатка",D2268&lt;0),"Для этого типа количество положительное",IF(NOT(ISNUMBER('Номенклатура'!$C$2)),"Укажите дату начала учёта",IF(A2268&lt;INT('Номенклатура'!$C$2),"Раньше даты начала учёта: НЕ учтено",IF(AND(C2268="Корректировка остатка",TRIM(G2268)=""),"Учтено: добавьте пояснение","ОК")))))))))))))</f>
        <v/>
      </c>
    </row>
    <row r="2269" spans="1:9" x14ac:dyDescent="0.25">
      <c r="A2269" s="16"/>
      <c r="B2269" s="13"/>
      <c r="C2269" s="13"/>
      <c r="D2269" s="14"/>
      <c r="E2269" s="17" t="str">
        <f>IF(OR(B2269="",SUMPRODUCT(--EXACT('Номенклатура'!$A$6:$A$205,B2269))&lt;&gt;1),"",INDEX('Номенклатура'!$D$6:$D$205,SUMPRODUCT(EXACT('Номенклатура'!$A$6:$A$205,B2269)*(ROW('Номенклатура'!$A$6:$A$205)-5)))&amp;"")</f>
        <v/>
      </c>
      <c r="F2269" s="18" t="str">
        <f>IF(OR(I2269="ОК",I2269="Учтено: добавьте пояснение"),IF(C2269="Приход",D2269,IF(C2269="Корректировка остатка",D2269,-D2269)),"")</f>
        <v/>
      </c>
      <c r="G2269" s="13"/>
      <c r="H2269" s="15" t="str">
        <f>IF(OR(B2269="",SUMPRODUCT(--EXACT('Номенклатура'!$A$6:$A$205,B2269))&lt;&gt;1),"",INDEX('Номенклатура'!$B$6:$B$205,SUMPRODUCT(EXACT('Номенклатура'!$A$6:$A$205,B2269)*(ROW('Номенклатура'!$A$6:$A$205)-5)))&amp;"")</f>
        <v/>
      </c>
      <c r="I2269" s="15" t="str">
        <f>IF(COUNTA(A2269:D2269,G2269)=0,"",IF(NOT(ISNUMBER(A2269)),"Укажите дату",IF(B2269="","Укажите код",IF(NOT(AND(ISTEXT(B2269),LEN(B2269)&gt;0,LEN(B2269)&lt;=30,ISNUMBER(FIND(LEFT(B2269,1),"ABCDEFGHIJKLMNOPQRSTUVWXYZ")),SUMPRODUCT((MID(B2269,{1,2,3,4,5,6,7,8,9,10,11,12,13,14,15,16,17,18,19,20,21,22,23,24,25,26,27,28,29,30},1)&lt;&gt;"")*ISERROR(FIND(MID(B2269,{1,2,3,4,5,6,7,8,9,10,11,12,13,14,15,16,17,18,19,20,21,22,23,24,25,26,27,28,29,30},1),"ABCDEFGHIJKLMNOPQRSTUVWXYZ0123456789-_")))=0,ISERROR(VALUE(B2269)))),"Недопустимый код: только латинские буквы A-Z в верхнем регистре, цифры, - и _; начало с буквы, до 30 символов (например MILK-001)",IF(SUMPRODUCT(--EXACT('Номенклатура'!$A$6:$A$205,B2269))=0,"Код не найден в номенклатуре",IF(SUMPRODUCT(--EXACT('Номенклатура'!$A$6:$A$205,B2269))&gt;1,"Код повторяется в номенклатуре",IF(ISNA(MATCH(C2269,{"Приход","Расход","Списание","Корректировка остатка"},0)),"Выберите тип операции",IF(NOT(ISNUMBER(D2269)),"Укажите количество",IF(D2269=0,"Количество не может быть 0",IF(AND(C2269&lt;&gt;"Корректировка остатка",D2269&lt;0),"Для этого типа количество положительное",IF(NOT(ISNUMBER('Номенклатура'!$C$2)),"Укажите дату начала учёта",IF(A2269&lt;INT('Номенклатура'!$C$2),"Раньше даты начала учёта: НЕ учтено",IF(AND(C2269="Корректировка остатка",TRIM(G2269)=""),"Учтено: добавьте пояснение","ОК")))))))))))))</f>
        <v/>
      </c>
    </row>
    <row r="2270" spans="1:9" x14ac:dyDescent="0.25">
      <c r="A2270" s="16"/>
      <c r="B2270" s="13"/>
      <c r="C2270" s="13"/>
      <c r="D2270" s="14"/>
      <c r="E2270" s="17" t="str">
        <f>IF(OR(B2270="",SUMPRODUCT(--EXACT('Номенклатура'!$A$6:$A$205,B2270))&lt;&gt;1),"",INDEX('Номенклатура'!$D$6:$D$205,SUMPRODUCT(EXACT('Номенклатура'!$A$6:$A$205,B2270)*(ROW('Номенклатура'!$A$6:$A$205)-5)))&amp;"")</f>
        <v/>
      </c>
      <c r="F2270" s="18" t="str">
        <f>IF(OR(I2270="ОК",I2270="Учтено: добавьте пояснение"),IF(C2270="Приход",D2270,IF(C2270="Корректировка остатка",D2270,-D2270)),"")</f>
        <v/>
      </c>
      <c r="G2270" s="13"/>
      <c r="H2270" s="15" t="str">
        <f>IF(OR(B2270="",SUMPRODUCT(--EXACT('Номенклатура'!$A$6:$A$205,B2270))&lt;&gt;1),"",INDEX('Номенклатура'!$B$6:$B$205,SUMPRODUCT(EXACT('Номенклатура'!$A$6:$A$205,B2270)*(ROW('Номенклатура'!$A$6:$A$205)-5)))&amp;"")</f>
        <v/>
      </c>
      <c r="I2270" s="15" t="str">
        <f>IF(COUNTA(A2270:D2270,G2270)=0,"",IF(NOT(ISNUMBER(A2270)),"Укажите дату",IF(B2270="","Укажите код",IF(NOT(AND(ISTEXT(B2270),LEN(B2270)&gt;0,LEN(B2270)&lt;=30,ISNUMBER(FIND(LEFT(B2270,1),"ABCDEFGHIJKLMNOPQRSTUVWXYZ")),SUMPRODUCT((MID(B2270,{1,2,3,4,5,6,7,8,9,10,11,12,13,14,15,16,17,18,19,20,21,22,23,24,25,26,27,28,29,30},1)&lt;&gt;"")*ISERROR(FIND(MID(B2270,{1,2,3,4,5,6,7,8,9,10,11,12,13,14,15,16,17,18,19,20,21,22,23,24,25,26,27,28,29,30},1),"ABCDEFGHIJKLMNOPQRSTUVWXYZ0123456789-_")))=0,ISERROR(VALUE(B2270)))),"Недопустимый код: только латинские буквы A-Z в верхнем регистре, цифры, - и _; начало с буквы, до 30 символов (например MILK-001)",IF(SUMPRODUCT(--EXACT('Номенклатура'!$A$6:$A$205,B2270))=0,"Код не найден в номенклатуре",IF(SUMPRODUCT(--EXACT('Номенклатура'!$A$6:$A$205,B2270))&gt;1,"Код повторяется в номенклатуре",IF(ISNA(MATCH(C2270,{"Приход","Расход","Списание","Корректировка остатка"},0)),"Выберите тип операции",IF(NOT(ISNUMBER(D2270)),"Укажите количество",IF(D2270=0,"Количество не может быть 0",IF(AND(C2270&lt;&gt;"Корректировка остатка",D2270&lt;0),"Для этого типа количество положительное",IF(NOT(ISNUMBER('Номенклатура'!$C$2)),"Укажите дату начала учёта",IF(A2270&lt;INT('Номенклатура'!$C$2),"Раньше даты начала учёта: НЕ учтено",IF(AND(C2270="Корректировка остатка",TRIM(G2270)=""),"Учтено: добавьте пояснение","ОК")))))))))))))</f>
        <v/>
      </c>
    </row>
    <row r="2271" spans="1:9" x14ac:dyDescent="0.25">
      <c r="A2271" s="16"/>
      <c r="B2271" s="13"/>
      <c r="C2271" s="13"/>
      <c r="D2271" s="14"/>
      <c r="E2271" s="17" t="str">
        <f>IF(OR(B2271="",SUMPRODUCT(--EXACT('Номенклатура'!$A$6:$A$205,B2271))&lt;&gt;1),"",INDEX('Номенклатура'!$D$6:$D$205,SUMPRODUCT(EXACT('Номенклатура'!$A$6:$A$205,B2271)*(ROW('Номенклатура'!$A$6:$A$205)-5)))&amp;"")</f>
        <v/>
      </c>
      <c r="F2271" s="18" t="str">
        <f>IF(OR(I2271="ОК",I2271="Учтено: добавьте пояснение"),IF(C2271="Приход",D2271,IF(C2271="Корректировка остатка",D2271,-D2271)),"")</f>
        <v/>
      </c>
      <c r="G2271" s="13"/>
      <c r="H2271" s="15" t="str">
        <f>IF(OR(B2271="",SUMPRODUCT(--EXACT('Номенклатура'!$A$6:$A$205,B2271))&lt;&gt;1),"",INDEX('Номенклатура'!$B$6:$B$205,SUMPRODUCT(EXACT('Номенклатура'!$A$6:$A$205,B2271)*(ROW('Номенклатура'!$A$6:$A$205)-5)))&amp;"")</f>
        <v/>
      </c>
      <c r="I2271" s="15" t="str">
        <f>IF(COUNTA(A2271:D2271,G2271)=0,"",IF(NOT(ISNUMBER(A2271)),"Укажите дату",IF(B2271="","Укажите код",IF(NOT(AND(ISTEXT(B2271),LEN(B2271)&gt;0,LEN(B2271)&lt;=30,ISNUMBER(FIND(LEFT(B2271,1),"ABCDEFGHIJKLMNOPQRSTUVWXYZ")),SUMPRODUCT((MID(B2271,{1,2,3,4,5,6,7,8,9,10,11,12,13,14,15,16,17,18,19,20,21,22,23,24,25,26,27,28,29,30},1)&lt;&gt;"")*ISERROR(FIND(MID(B2271,{1,2,3,4,5,6,7,8,9,10,11,12,13,14,15,16,17,18,19,20,21,22,23,24,25,26,27,28,29,30},1),"ABCDEFGHIJKLMNOPQRSTUVWXYZ0123456789-_")))=0,ISERROR(VALUE(B2271)))),"Недопустимый код: только латинские буквы A-Z в верхнем регистре, цифры, - и _; начало с буквы, до 30 символов (например MILK-001)",IF(SUMPRODUCT(--EXACT('Номенклатура'!$A$6:$A$205,B2271))=0,"Код не найден в номенклатуре",IF(SUMPRODUCT(--EXACT('Номенклатура'!$A$6:$A$205,B2271))&gt;1,"Код повторяется в номенклатуре",IF(ISNA(MATCH(C2271,{"Приход","Расход","Списание","Корректировка остатка"},0)),"Выберите тип операции",IF(NOT(ISNUMBER(D2271)),"Укажите количество",IF(D2271=0,"Количество не может быть 0",IF(AND(C2271&lt;&gt;"Корректировка остатка",D2271&lt;0),"Для этого типа количество положительное",IF(NOT(ISNUMBER('Номенклатура'!$C$2)),"Укажите дату начала учёта",IF(A2271&lt;INT('Номенклатура'!$C$2),"Раньше даты начала учёта: НЕ учтено",IF(AND(C2271="Корректировка остатка",TRIM(G2271)=""),"Учтено: добавьте пояснение","ОК")))))))))))))</f>
        <v/>
      </c>
    </row>
    <row r="2272" spans="1:9" x14ac:dyDescent="0.25">
      <c r="A2272" s="16"/>
      <c r="B2272" s="13"/>
      <c r="C2272" s="13"/>
      <c r="D2272" s="14"/>
      <c r="E2272" s="17" t="str">
        <f>IF(OR(B2272="",SUMPRODUCT(--EXACT('Номенклатура'!$A$6:$A$205,B2272))&lt;&gt;1),"",INDEX('Номенклатура'!$D$6:$D$205,SUMPRODUCT(EXACT('Номенклатура'!$A$6:$A$205,B2272)*(ROW('Номенклатура'!$A$6:$A$205)-5)))&amp;"")</f>
        <v/>
      </c>
      <c r="F2272" s="18" t="str">
        <f>IF(OR(I2272="ОК",I2272="Учтено: добавьте пояснение"),IF(C2272="Приход",D2272,IF(C2272="Корректировка остатка",D2272,-D2272)),"")</f>
        <v/>
      </c>
      <c r="G2272" s="13"/>
      <c r="H2272" s="15" t="str">
        <f>IF(OR(B2272="",SUMPRODUCT(--EXACT('Номенклатура'!$A$6:$A$205,B2272))&lt;&gt;1),"",INDEX('Номенклатура'!$B$6:$B$205,SUMPRODUCT(EXACT('Номенклатура'!$A$6:$A$205,B2272)*(ROW('Номенклатура'!$A$6:$A$205)-5)))&amp;"")</f>
        <v/>
      </c>
      <c r="I2272" s="15" t="str">
        <f>IF(COUNTA(A2272:D2272,G2272)=0,"",IF(NOT(ISNUMBER(A2272)),"Укажите дату",IF(B2272="","Укажите код",IF(NOT(AND(ISTEXT(B2272),LEN(B2272)&gt;0,LEN(B2272)&lt;=30,ISNUMBER(FIND(LEFT(B2272,1),"ABCDEFGHIJKLMNOPQRSTUVWXYZ")),SUMPRODUCT((MID(B2272,{1,2,3,4,5,6,7,8,9,10,11,12,13,14,15,16,17,18,19,20,21,22,23,24,25,26,27,28,29,30},1)&lt;&gt;"")*ISERROR(FIND(MID(B2272,{1,2,3,4,5,6,7,8,9,10,11,12,13,14,15,16,17,18,19,20,21,22,23,24,25,26,27,28,29,30},1),"ABCDEFGHIJKLMNOPQRSTUVWXYZ0123456789-_")))=0,ISERROR(VALUE(B2272)))),"Недопустимый код: только латинские буквы A-Z в верхнем регистре, цифры, - и _; начало с буквы, до 30 символов (например MILK-001)",IF(SUMPRODUCT(--EXACT('Номенклатура'!$A$6:$A$205,B2272))=0,"Код не найден в номенклатуре",IF(SUMPRODUCT(--EXACT('Номенклатура'!$A$6:$A$205,B2272))&gt;1,"Код повторяется в номенклатуре",IF(ISNA(MATCH(C2272,{"Приход","Расход","Списание","Корректировка остатка"},0)),"Выберите тип операции",IF(NOT(ISNUMBER(D2272)),"Укажите количество",IF(D2272=0,"Количество не может быть 0",IF(AND(C2272&lt;&gt;"Корректировка остатка",D2272&lt;0),"Для этого типа количество положительное",IF(NOT(ISNUMBER('Номенклатура'!$C$2)),"Укажите дату начала учёта",IF(A2272&lt;INT('Номенклатура'!$C$2),"Раньше даты начала учёта: НЕ учтено",IF(AND(C2272="Корректировка остатка",TRIM(G2272)=""),"Учтено: добавьте пояснение","ОК")))))))))))))</f>
        <v/>
      </c>
    </row>
    <row r="2273" spans="1:9" x14ac:dyDescent="0.25">
      <c r="A2273" s="16"/>
      <c r="B2273" s="13"/>
      <c r="C2273" s="13"/>
      <c r="D2273" s="14"/>
      <c r="E2273" s="17" t="str">
        <f>IF(OR(B2273="",SUMPRODUCT(--EXACT('Номенклатура'!$A$6:$A$205,B2273))&lt;&gt;1),"",INDEX('Номенклатура'!$D$6:$D$205,SUMPRODUCT(EXACT('Номенклатура'!$A$6:$A$205,B2273)*(ROW('Номенклатура'!$A$6:$A$205)-5)))&amp;"")</f>
        <v/>
      </c>
      <c r="F2273" s="18" t="str">
        <f>IF(OR(I2273="ОК",I2273="Учтено: добавьте пояснение"),IF(C2273="Приход",D2273,IF(C2273="Корректировка остатка",D2273,-D2273)),"")</f>
        <v/>
      </c>
      <c r="G2273" s="13"/>
      <c r="H2273" s="15" t="str">
        <f>IF(OR(B2273="",SUMPRODUCT(--EXACT('Номенклатура'!$A$6:$A$205,B2273))&lt;&gt;1),"",INDEX('Номенклатура'!$B$6:$B$205,SUMPRODUCT(EXACT('Номенклатура'!$A$6:$A$205,B2273)*(ROW('Номенклатура'!$A$6:$A$205)-5)))&amp;"")</f>
        <v/>
      </c>
      <c r="I2273" s="15" t="str">
        <f>IF(COUNTA(A2273:D2273,G2273)=0,"",IF(NOT(ISNUMBER(A2273)),"Укажите дату",IF(B2273="","Укажите код",IF(NOT(AND(ISTEXT(B2273),LEN(B2273)&gt;0,LEN(B2273)&lt;=30,ISNUMBER(FIND(LEFT(B2273,1),"ABCDEFGHIJKLMNOPQRSTUVWXYZ")),SUMPRODUCT((MID(B2273,{1,2,3,4,5,6,7,8,9,10,11,12,13,14,15,16,17,18,19,20,21,22,23,24,25,26,27,28,29,30},1)&lt;&gt;"")*ISERROR(FIND(MID(B2273,{1,2,3,4,5,6,7,8,9,10,11,12,13,14,15,16,17,18,19,20,21,22,23,24,25,26,27,28,29,30},1),"ABCDEFGHIJKLMNOPQRSTUVWXYZ0123456789-_")))=0,ISERROR(VALUE(B2273)))),"Недопустимый код: только латинские буквы A-Z в верхнем регистре, цифры, - и _; начало с буквы, до 30 символов (например MILK-001)",IF(SUMPRODUCT(--EXACT('Номенклатура'!$A$6:$A$205,B2273))=0,"Код не найден в номенклатуре",IF(SUMPRODUCT(--EXACT('Номенклатура'!$A$6:$A$205,B2273))&gt;1,"Код повторяется в номенклатуре",IF(ISNA(MATCH(C2273,{"Приход","Расход","Списание","Корректировка остатка"},0)),"Выберите тип операции",IF(NOT(ISNUMBER(D2273)),"Укажите количество",IF(D2273=0,"Количество не может быть 0",IF(AND(C2273&lt;&gt;"Корректировка остатка",D2273&lt;0),"Для этого типа количество положительное",IF(NOT(ISNUMBER('Номенклатура'!$C$2)),"Укажите дату начала учёта",IF(A2273&lt;INT('Номенклатура'!$C$2),"Раньше даты начала учёта: НЕ учтено",IF(AND(C2273="Корректировка остатка",TRIM(G2273)=""),"Учтено: добавьте пояснение","ОК")))))))))))))</f>
        <v/>
      </c>
    </row>
    <row r="2274" spans="1:9" x14ac:dyDescent="0.25">
      <c r="A2274" s="16"/>
      <c r="B2274" s="13"/>
      <c r="C2274" s="13"/>
      <c r="D2274" s="14"/>
      <c r="E2274" s="17" t="str">
        <f>IF(OR(B2274="",SUMPRODUCT(--EXACT('Номенклатура'!$A$6:$A$205,B2274))&lt;&gt;1),"",INDEX('Номенклатура'!$D$6:$D$205,SUMPRODUCT(EXACT('Номенклатура'!$A$6:$A$205,B2274)*(ROW('Номенклатура'!$A$6:$A$205)-5)))&amp;"")</f>
        <v/>
      </c>
      <c r="F2274" s="18" t="str">
        <f>IF(OR(I2274="ОК",I2274="Учтено: добавьте пояснение"),IF(C2274="Приход",D2274,IF(C2274="Корректировка остатка",D2274,-D2274)),"")</f>
        <v/>
      </c>
      <c r="G2274" s="13"/>
      <c r="H2274" s="15" t="str">
        <f>IF(OR(B2274="",SUMPRODUCT(--EXACT('Номенклатура'!$A$6:$A$205,B2274))&lt;&gt;1),"",INDEX('Номенклатура'!$B$6:$B$205,SUMPRODUCT(EXACT('Номенклатура'!$A$6:$A$205,B2274)*(ROW('Номенклатура'!$A$6:$A$205)-5)))&amp;"")</f>
        <v/>
      </c>
      <c r="I2274" s="15" t="str">
        <f>IF(COUNTA(A2274:D2274,G2274)=0,"",IF(NOT(ISNUMBER(A2274)),"Укажите дату",IF(B2274="","Укажите код",IF(NOT(AND(ISTEXT(B2274),LEN(B2274)&gt;0,LEN(B2274)&lt;=30,ISNUMBER(FIND(LEFT(B2274,1),"ABCDEFGHIJKLMNOPQRSTUVWXYZ")),SUMPRODUCT((MID(B2274,{1,2,3,4,5,6,7,8,9,10,11,12,13,14,15,16,17,18,19,20,21,22,23,24,25,26,27,28,29,30},1)&lt;&gt;"")*ISERROR(FIND(MID(B2274,{1,2,3,4,5,6,7,8,9,10,11,12,13,14,15,16,17,18,19,20,21,22,23,24,25,26,27,28,29,30},1),"ABCDEFGHIJKLMNOPQRSTUVWXYZ0123456789-_")))=0,ISERROR(VALUE(B2274)))),"Недопустимый код: только латинские буквы A-Z в верхнем регистре, цифры, - и _; начало с буквы, до 30 символов (например MILK-001)",IF(SUMPRODUCT(--EXACT('Номенклатура'!$A$6:$A$205,B2274))=0,"Код не найден в номенклатуре",IF(SUMPRODUCT(--EXACT('Номенклатура'!$A$6:$A$205,B2274))&gt;1,"Код повторяется в номенклатуре",IF(ISNA(MATCH(C2274,{"Приход","Расход","Списание","Корректировка остатка"},0)),"Выберите тип операции",IF(NOT(ISNUMBER(D2274)),"Укажите количество",IF(D2274=0,"Количество не может быть 0",IF(AND(C2274&lt;&gt;"Корректировка остатка",D2274&lt;0),"Для этого типа количество положительное",IF(NOT(ISNUMBER('Номенклатура'!$C$2)),"Укажите дату начала учёта",IF(A2274&lt;INT('Номенклатура'!$C$2),"Раньше даты начала учёта: НЕ учтено",IF(AND(C2274="Корректировка остатка",TRIM(G2274)=""),"Учтено: добавьте пояснение","ОК")))))))))))))</f>
        <v/>
      </c>
    </row>
    <row r="2275" spans="1:9" x14ac:dyDescent="0.25">
      <c r="A2275" s="16"/>
      <c r="B2275" s="13"/>
      <c r="C2275" s="13"/>
      <c r="D2275" s="14"/>
      <c r="E2275" s="17" t="str">
        <f>IF(OR(B2275="",SUMPRODUCT(--EXACT('Номенклатура'!$A$6:$A$205,B2275))&lt;&gt;1),"",INDEX('Номенклатура'!$D$6:$D$205,SUMPRODUCT(EXACT('Номенклатура'!$A$6:$A$205,B2275)*(ROW('Номенклатура'!$A$6:$A$205)-5)))&amp;"")</f>
        <v/>
      </c>
      <c r="F2275" s="18" t="str">
        <f>IF(OR(I2275="ОК",I2275="Учтено: добавьте пояснение"),IF(C2275="Приход",D2275,IF(C2275="Корректировка остатка",D2275,-D2275)),"")</f>
        <v/>
      </c>
      <c r="G2275" s="13"/>
      <c r="H2275" s="15" t="str">
        <f>IF(OR(B2275="",SUMPRODUCT(--EXACT('Номенклатура'!$A$6:$A$205,B2275))&lt;&gt;1),"",INDEX('Номенклатура'!$B$6:$B$205,SUMPRODUCT(EXACT('Номенклатура'!$A$6:$A$205,B2275)*(ROW('Номенклатура'!$A$6:$A$205)-5)))&amp;"")</f>
        <v/>
      </c>
      <c r="I2275" s="15" t="str">
        <f>IF(COUNTA(A2275:D2275,G2275)=0,"",IF(NOT(ISNUMBER(A2275)),"Укажите дату",IF(B2275="","Укажите код",IF(NOT(AND(ISTEXT(B2275),LEN(B2275)&gt;0,LEN(B2275)&lt;=30,ISNUMBER(FIND(LEFT(B2275,1),"ABCDEFGHIJKLMNOPQRSTUVWXYZ")),SUMPRODUCT((MID(B2275,{1,2,3,4,5,6,7,8,9,10,11,12,13,14,15,16,17,18,19,20,21,22,23,24,25,26,27,28,29,30},1)&lt;&gt;"")*ISERROR(FIND(MID(B2275,{1,2,3,4,5,6,7,8,9,10,11,12,13,14,15,16,17,18,19,20,21,22,23,24,25,26,27,28,29,30},1),"ABCDEFGHIJKLMNOPQRSTUVWXYZ0123456789-_")))=0,ISERROR(VALUE(B2275)))),"Недопустимый код: только латинские буквы A-Z в верхнем регистре, цифры, - и _; начало с буквы, до 30 символов (например MILK-001)",IF(SUMPRODUCT(--EXACT('Номенклатура'!$A$6:$A$205,B2275))=0,"Код не найден в номенклатуре",IF(SUMPRODUCT(--EXACT('Номенклатура'!$A$6:$A$205,B2275))&gt;1,"Код повторяется в номенклатуре",IF(ISNA(MATCH(C2275,{"Приход","Расход","Списание","Корректировка остатка"},0)),"Выберите тип операции",IF(NOT(ISNUMBER(D2275)),"Укажите количество",IF(D2275=0,"Количество не может быть 0",IF(AND(C2275&lt;&gt;"Корректировка остатка",D2275&lt;0),"Для этого типа количество положительное",IF(NOT(ISNUMBER('Номенклатура'!$C$2)),"Укажите дату начала учёта",IF(A2275&lt;INT('Номенклатура'!$C$2),"Раньше даты начала учёта: НЕ учтено",IF(AND(C2275="Корректировка остатка",TRIM(G2275)=""),"Учтено: добавьте пояснение","ОК")))))))))))))</f>
        <v/>
      </c>
    </row>
    <row r="2276" spans="1:9" x14ac:dyDescent="0.25">
      <c r="A2276" s="16"/>
      <c r="B2276" s="13"/>
      <c r="C2276" s="13"/>
      <c r="D2276" s="14"/>
      <c r="E2276" s="17" t="str">
        <f>IF(OR(B2276="",SUMPRODUCT(--EXACT('Номенклатура'!$A$6:$A$205,B2276))&lt;&gt;1),"",INDEX('Номенклатура'!$D$6:$D$205,SUMPRODUCT(EXACT('Номенклатура'!$A$6:$A$205,B2276)*(ROW('Номенклатура'!$A$6:$A$205)-5)))&amp;"")</f>
        <v/>
      </c>
      <c r="F2276" s="18" t="str">
        <f>IF(OR(I2276="ОК",I2276="Учтено: добавьте пояснение"),IF(C2276="Приход",D2276,IF(C2276="Корректировка остатка",D2276,-D2276)),"")</f>
        <v/>
      </c>
      <c r="G2276" s="13"/>
      <c r="H2276" s="15" t="str">
        <f>IF(OR(B2276="",SUMPRODUCT(--EXACT('Номенклатура'!$A$6:$A$205,B2276))&lt;&gt;1),"",INDEX('Номенклатура'!$B$6:$B$205,SUMPRODUCT(EXACT('Номенклатура'!$A$6:$A$205,B2276)*(ROW('Номенклатура'!$A$6:$A$205)-5)))&amp;"")</f>
        <v/>
      </c>
      <c r="I2276" s="15" t="str">
        <f>IF(COUNTA(A2276:D2276,G2276)=0,"",IF(NOT(ISNUMBER(A2276)),"Укажите дату",IF(B2276="","Укажите код",IF(NOT(AND(ISTEXT(B2276),LEN(B2276)&gt;0,LEN(B2276)&lt;=30,ISNUMBER(FIND(LEFT(B2276,1),"ABCDEFGHIJKLMNOPQRSTUVWXYZ")),SUMPRODUCT((MID(B2276,{1,2,3,4,5,6,7,8,9,10,11,12,13,14,15,16,17,18,19,20,21,22,23,24,25,26,27,28,29,30},1)&lt;&gt;"")*ISERROR(FIND(MID(B2276,{1,2,3,4,5,6,7,8,9,10,11,12,13,14,15,16,17,18,19,20,21,22,23,24,25,26,27,28,29,30},1),"ABCDEFGHIJKLMNOPQRSTUVWXYZ0123456789-_")))=0,ISERROR(VALUE(B2276)))),"Недопустимый код: только латинские буквы A-Z в верхнем регистре, цифры, - и _; начало с буквы, до 30 символов (например MILK-001)",IF(SUMPRODUCT(--EXACT('Номенклатура'!$A$6:$A$205,B2276))=0,"Код не найден в номенклатуре",IF(SUMPRODUCT(--EXACT('Номенклатура'!$A$6:$A$205,B2276))&gt;1,"Код повторяется в номенклатуре",IF(ISNA(MATCH(C2276,{"Приход","Расход","Списание","Корректировка остатка"},0)),"Выберите тип операции",IF(NOT(ISNUMBER(D2276)),"Укажите количество",IF(D2276=0,"Количество не может быть 0",IF(AND(C2276&lt;&gt;"Корректировка остатка",D2276&lt;0),"Для этого типа количество положительное",IF(NOT(ISNUMBER('Номенклатура'!$C$2)),"Укажите дату начала учёта",IF(A2276&lt;INT('Номенклатура'!$C$2),"Раньше даты начала учёта: НЕ учтено",IF(AND(C2276="Корректировка остатка",TRIM(G2276)=""),"Учтено: добавьте пояснение","ОК")))))))))))))</f>
        <v/>
      </c>
    </row>
    <row r="2277" spans="1:9" x14ac:dyDescent="0.25">
      <c r="A2277" s="16"/>
      <c r="B2277" s="13"/>
      <c r="C2277" s="13"/>
      <c r="D2277" s="14"/>
      <c r="E2277" s="17" t="str">
        <f>IF(OR(B2277="",SUMPRODUCT(--EXACT('Номенклатура'!$A$6:$A$205,B2277))&lt;&gt;1),"",INDEX('Номенклатура'!$D$6:$D$205,SUMPRODUCT(EXACT('Номенклатура'!$A$6:$A$205,B2277)*(ROW('Номенклатура'!$A$6:$A$205)-5)))&amp;"")</f>
        <v/>
      </c>
      <c r="F2277" s="18" t="str">
        <f>IF(OR(I2277="ОК",I2277="Учтено: добавьте пояснение"),IF(C2277="Приход",D2277,IF(C2277="Корректировка остатка",D2277,-D2277)),"")</f>
        <v/>
      </c>
      <c r="G2277" s="13"/>
      <c r="H2277" s="15" t="str">
        <f>IF(OR(B2277="",SUMPRODUCT(--EXACT('Номенклатура'!$A$6:$A$205,B2277))&lt;&gt;1),"",INDEX('Номенклатура'!$B$6:$B$205,SUMPRODUCT(EXACT('Номенклатура'!$A$6:$A$205,B2277)*(ROW('Номенклатура'!$A$6:$A$205)-5)))&amp;"")</f>
        <v/>
      </c>
      <c r="I2277" s="15" t="str">
        <f>IF(COUNTA(A2277:D2277,G2277)=0,"",IF(NOT(ISNUMBER(A2277)),"Укажите дату",IF(B2277="","Укажите код",IF(NOT(AND(ISTEXT(B2277),LEN(B2277)&gt;0,LEN(B2277)&lt;=30,ISNUMBER(FIND(LEFT(B2277,1),"ABCDEFGHIJKLMNOPQRSTUVWXYZ")),SUMPRODUCT((MID(B2277,{1,2,3,4,5,6,7,8,9,10,11,12,13,14,15,16,17,18,19,20,21,22,23,24,25,26,27,28,29,30},1)&lt;&gt;"")*ISERROR(FIND(MID(B2277,{1,2,3,4,5,6,7,8,9,10,11,12,13,14,15,16,17,18,19,20,21,22,23,24,25,26,27,28,29,30},1),"ABCDEFGHIJKLMNOPQRSTUVWXYZ0123456789-_")))=0,ISERROR(VALUE(B2277)))),"Недопустимый код: только латинские буквы A-Z в верхнем регистре, цифры, - и _; начало с буквы, до 30 символов (например MILK-001)",IF(SUMPRODUCT(--EXACT('Номенклатура'!$A$6:$A$205,B2277))=0,"Код не найден в номенклатуре",IF(SUMPRODUCT(--EXACT('Номенклатура'!$A$6:$A$205,B2277))&gt;1,"Код повторяется в номенклатуре",IF(ISNA(MATCH(C2277,{"Приход","Расход","Списание","Корректировка остатка"},0)),"Выберите тип операции",IF(NOT(ISNUMBER(D2277)),"Укажите количество",IF(D2277=0,"Количество не может быть 0",IF(AND(C2277&lt;&gt;"Корректировка остатка",D2277&lt;0),"Для этого типа количество положительное",IF(NOT(ISNUMBER('Номенклатура'!$C$2)),"Укажите дату начала учёта",IF(A2277&lt;INT('Номенклатура'!$C$2),"Раньше даты начала учёта: НЕ учтено",IF(AND(C2277="Корректировка остатка",TRIM(G2277)=""),"Учтено: добавьте пояснение","ОК")))))))))))))</f>
        <v/>
      </c>
    </row>
    <row r="2278" spans="1:9" x14ac:dyDescent="0.25">
      <c r="A2278" s="16"/>
      <c r="B2278" s="13"/>
      <c r="C2278" s="13"/>
      <c r="D2278" s="14"/>
      <c r="E2278" s="17" t="str">
        <f>IF(OR(B2278="",SUMPRODUCT(--EXACT('Номенклатура'!$A$6:$A$205,B2278))&lt;&gt;1),"",INDEX('Номенклатура'!$D$6:$D$205,SUMPRODUCT(EXACT('Номенклатура'!$A$6:$A$205,B2278)*(ROW('Номенклатура'!$A$6:$A$205)-5)))&amp;"")</f>
        <v/>
      </c>
      <c r="F2278" s="18" t="str">
        <f>IF(OR(I2278="ОК",I2278="Учтено: добавьте пояснение"),IF(C2278="Приход",D2278,IF(C2278="Корректировка остатка",D2278,-D2278)),"")</f>
        <v/>
      </c>
      <c r="G2278" s="13"/>
      <c r="H2278" s="15" t="str">
        <f>IF(OR(B2278="",SUMPRODUCT(--EXACT('Номенклатура'!$A$6:$A$205,B2278))&lt;&gt;1),"",INDEX('Номенклатура'!$B$6:$B$205,SUMPRODUCT(EXACT('Номенклатура'!$A$6:$A$205,B2278)*(ROW('Номенклатура'!$A$6:$A$205)-5)))&amp;"")</f>
        <v/>
      </c>
      <c r="I2278" s="15" t="str">
        <f>IF(COUNTA(A2278:D2278,G2278)=0,"",IF(NOT(ISNUMBER(A2278)),"Укажите дату",IF(B2278="","Укажите код",IF(NOT(AND(ISTEXT(B2278),LEN(B2278)&gt;0,LEN(B2278)&lt;=30,ISNUMBER(FIND(LEFT(B2278,1),"ABCDEFGHIJKLMNOPQRSTUVWXYZ")),SUMPRODUCT((MID(B2278,{1,2,3,4,5,6,7,8,9,10,11,12,13,14,15,16,17,18,19,20,21,22,23,24,25,26,27,28,29,30},1)&lt;&gt;"")*ISERROR(FIND(MID(B2278,{1,2,3,4,5,6,7,8,9,10,11,12,13,14,15,16,17,18,19,20,21,22,23,24,25,26,27,28,29,30},1),"ABCDEFGHIJKLMNOPQRSTUVWXYZ0123456789-_")))=0,ISERROR(VALUE(B2278)))),"Недопустимый код: только латинские буквы A-Z в верхнем регистре, цифры, - и _; начало с буквы, до 30 символов (например MILK-001)",IF(SUMPRODUCT(--EXACT('Номенклатура'!$A$6:$A$205,B2278))=0,"Код не найден в номенклатуре",IF(SUMPRODUCT(--EXACT('Номенклатура'!$A$6:$A$205,B2278))&gt;1,"Код повторяется в номенклатуре",IF(ISNA(MATCH(C2278,{"Приход","Расход","Списание","Корректировка остатка"},0)),"Выберите тип операции",IF(NOT(ISNUMBER(D2278)),"Укажите количество",IF(D2278=0,"Количество не может быть 0",IF(AND(C2278&lt;&gt;"Корректировка остатка",D2278&lt;0),"Для этого типа количество положительное",IF(NOT(ISNUMBER('Номенклатура'!$C$2)),"Укажите дату начала учёта",IF(A2278&lt;INT('Номенклатура'!$C$2),"Раньше даты начала учёта: НЕ учтено",IF(AND(C2278="Корректировка остатка",TRIM(G2278)=""),"Учтено: добавьте пояснение","ОК")))))))))))))</f>
        <v/>
      </c>
    </row>
    <row r="2279" spans="1:9" x14ac:dyDescent="0.25">
      <c r="A2279" s="16"/>
      <c r="B2279" s="13"/>
      <c r="C2279" s="13"/>
      <c r="D2279" s="14"/>
      <c r="E2279" s="17" t="str">
        <f>IF(OR(B2279="",SUMPRODUCT(--EXACT('Номенклатура'!$A$6:$A$205,B2279))&lt;&gt;1),"",INDEX('Номенклатура'!$D$6:$D$205,SUMPRODUCT(EXACT('Номенклатура'!$A$6:$A$205,B2279)*(ROW('Номенклатура'!$A$6:$A$205)-5)))&amp;"")</f>
        <v/>
      </c>
      <c r="F2279" s="18" t="str">
        <f>IF(OR(I2279="ОК",I2279="Учтено: добавьте пояснение"),IF(C2279="Приход",D2279,IF(C2279="Корректировка остатка",D2279,-D2279)),"")</f>
        <v/>
      </c>
      <c r="G2279" s="13"/>
      <c r="H2279" s="15" t="str">
        <f>IF(OR(B2279="",SUMPRODUCT(--EXACT('Номенклатура'!$A$6:$A$205,B2279))&lt;&gt;1),"",INDEX('Номенклатура'!$B$6:$B$205,SUMPRODUCT(EXACT('Номенклатура'!$A$6:$A$205,B2279)*(ROW('Номенклатура'!$A$6:$A$205)-5)))&amp;"")</f>
        <v/>
      </c>
      <c r="I2279" s="15" t="str">
        <f>IF(COUNTA(A2279:D2279,G2279)=0,"",IF(NOT(ISNUMBER(A2279)),"Укажите дату",IF(B2279="","Укажите код",IF(NOT(AND(ISTEXT(B2279),LEN(B2279)&gt;0,LEN(B2279)&lt;=30,ISNUMBER(FIND(LEFT(B2279,1),"ABCDEFGHIJKLMNOPQRSTUVWXYZ")),SUMPRODUCT((MID(B2279,{1,2,3,4,5,6,7,8,9,10,11,12,13,14,15,16,17,18,19,20,21,22,23,24,25,26,27,28,29,30},1)&lt;&gt;"")*ISERROR(FIND(MID(B2279,{1,2,3,4,5,6,7,8,9,10,11,12,13,14,15,16,17,18,19,20,21,22,23,24,25,26,27,28,29,30},1),"ABCDEFGHIJKLMNOPQRSTUVWXYZ0123456789-_")))=0,ISERROR(VALUE(B2279)))),"Недопустимый код: только латинские буквы A-Z в верхнем регистре, цифры, - и _; начало с буквы, до 30 символов (например MILK-001)",IF(SUMPRODUCT(--EXACT('Номенклатура'!$A$6:$A$205,B2279))=0,"Код не найден в номенклатуре",IF(SUMPRODUCT(--EXACT('Номенклатура'!$A$6:$A$205,B2279))&gt;1,"Код повторяется в номенклатуре",IF(ISNA(MATCH(C2279,{"Приход","Расход","Списание","Корректировка остатка"},0)),"Выберите тип операции",IF(NOT(ISNUMBER(D2279)),"Укажите количество",IF(D2279=0,"Количество не может быть 0",IF(AND(C2279&lt;&gt;"Корректировка остатка",D2279&lt;0),"Для этого типа количество положительное",IF(NOT(ISNUMBER('Номенклатура'!$C$2)),"Укажите дату начала учёта",IF(A2279&lt;INT('Номенклатура'!$C$2),"Раньше даты начала учёта: НЕ учтено",IF(AND(C2279="Корректировка остатка",TRIM(G2279)=""),"Учтено: добавьте пояснение","ОК")))))))))))))</f>
        <v/>
      </c>
    </row>
    <row r="2280" spans="1:9" x14ac:dyDescent="0.25">
      <c r="A2280" s="16"/>
      <c r="B2280" s="13"/>
      <c r="C2280" s="13"/>
      <c r="D2280" s="14"/>
      <c r="E2280" s="17" t="str">
        <f>IF(OR(B2280="",SUMPRODUCT(--EXACT('Номенклатура'!$A$6:$A$205,B2280))&lt;&gt;1),"",INDEX('Номенклатура'!$D$6:$D$205,SUMPRODUCT(EXACT('Номенклатура'!$A$6:$A$205,B2280)*(ROW('Номенклатура'!$A$6:$A$205)-5)))&amp;"")</f>
        <v/>
      </c>
      <c r="F2280" s="18" t="str">
        <f>IF(OR(I2280="ОК",I2280="Учтено: добавьте пояснение"),IF(C2280="Приход",D2280,IF(C2280="Корректировка остатка",D2280,-D2280)),"")</f>
        <v/>
      </c>
      <c r="G2280" s="13"/>
      <c r="H2280" s="15" t="str">
        <f>IF(OR(B2280="",SUMPRODUCT(--EXACT('Номенклатура'!$A$6:$A$205,B2280))&lt;&gt;1),"",INDEX('Номенклатура'!$B$6:$B$205,SUMPRODUCT(EXACT('Номенклатура'!$A$6:$A$205,B2280)*(ROW('Номенклатура'!$A$6:$A$205)-5)))&amp;"")</f>
        <v/>
      </c>
      <c r="I2280" s="15" t="str">
        <f>IF(COUNTA(A2280:D2280,G2280)=0,"",IF(NOT(ISNUMBER(A2280)),"Укажите дату",IF(B2280="","Укажите код",IF(NOT(AND(ISTEXT(B2280),LEN(B2280)&gt;0,LEN(B2280)&lt;=30,ISNUMBER(FIND(LEFT(B2280,1),"ABCDEFGHIJKLMNOPQRSTUVWXYZ")),SUMPRODUCT((MID(B2280,{1,2,3,4,5,6,7,8,9,10,11,12,13,14,15,16,17,18,19,20,21,22,23,24,25,26,27,28,29,30},1)&lt;&gt;"")*ISERROR(FIND(MID(B2280,{1,2,3,4,5,6,7,8,9,10,11,12,13,14,15,16,17,18,19,20,21,22,23,24,25,26,27,28,29,30},1),"ABCDEFGHIJKLMNOPQRSTUVWXYZ0123456789-_")))=0,ISERROR(VALUE(B2280)))),"Недопустимый код: только латинские буквы A-Z в верхнем регистре, цифры, - и _; начало с буквы, до 30 символов (например MILK-001)",IF(SUMPRODUCT(--EXACT('Номенклатура'!$A$6:$A$205,B2280))=0,"Код не найден в номенклатуре",IF(SUMPRODUCT(--EXACT('Номенклатура'!$A$6:$A$205,B2280))&gt;1,"Код повторяется в номенклатуре",IF(ISNA(MATCH(C2280,{"Приход","Расход","Списание","Корректировка остатка"},0)),"Выберите тип операции",IF(NOT(ISNUMBER(D2280)),"Укажите количество",IF(D2280=0,"Количество не может быть 0",IF(AND(C2280&lt;&gt;"Корректировка остатка",D2280&lt;0),"Для этого типа количество положительное",IF(NOT(ISNUMBER('Номенклатура'!$C$2)),"Укажите дату начала учёта",IF(A2280&lt;INT('Номенклатура'!$C$2),"Раньше даты начала учёта: НЕ учтено",IF(AND(C2280="Корректировка остатка",TRIM(G2280)=""),"Учтено: добавьте пояснение","ОК")))))))))))))</f>
        <v/>
      </c>
    </row>
    <row r="2281" spans="1:9" x14ac:dyDescent="0.25">
      <c r="A2281" s="16"/>
      <c r="B2281" s="13"/>
      <c r="C2281" s="13"/>
      <c r="D2281" s="14"/>
      <c r="E2281" s="17" t="str">
        <f>IF(OR(B2281="",SUMPRODUCT(--EXACT('Номенклатура'!$A$6:$A$205,B2281))&lt;&gt;1),"",INDEX('Номенклатура'!$D$6:$D$205,SUMPRODUCT(EXACT('Номенклатура'!$A$6:$A$205,B2281)*(ROW('Номенклатура'!$A$6:$A$205)-5)))&amp;"")</f>
        <v/>
      </c>
      <c r="F2281" s="18" t="str">
        <f>IF(OR(I2281="ОК",I2281="Учтено: добавьте пояснение"),IF(C2281="Приход",D2281,IF(C2281="Корректировка остатка",D2281,-D2281)),"")</f>
        <v/>
      </c>
      <c r="G2281" s="13"/>
      <c r="H2281" s="15" t="str">
        <f>IF(OR(B2281="",SUMPRODUCT(--EXACT('Номенклатура'!$A$6:$A$205,B2281))&lt;&gt;1),"",INDEX('Номенклатура'!$B$6:$B$205,SUMPRODUCT(EXACT('Номенклатура'!$A$6:$A$205,B2281)*(ROW('Номенклатура'!$A$6:$A$205)-5)))&amp;"")</f>
        <v/>
      </c>
      <c r="I2281" s="15" t="str">
        <f>IF(COUNTA(A2281:D2281,G2281)=0,"",IF(NOT(ISNUMBER(A2281)),"Укажите дату",IF(B2281="","Укажите код",IF(NOT(AND(ISTEXT(B2281),LEN(B2281)&gt;0,LEN(B2281)&lt;=30,ISNUMBER(FIND(LEFT(B2281,1),"ABCDEFGHIJKLMNOPQRSTUVWXYZ")),SUMPRODUCT((MID(B2281,{1,2,3,4,5,6,7,8,9,10,11,12,13,14,15,16,17,18,19,20,21,22,23,24,25,26,27,28,29,30},1)&lt;&gt;"")*ISERROR(FIND(MID(B2281,{1,2,3,4,5,6,7,8,9,10,11,12,13,14,15,16,17,18,19,20,21,22,23,24,25,26,27,28,29,30},1),"ABCDEFGHIJKLMNOPQRSTUVWXYZ0123456789-_")))=0,ISERROR(VALUE(B2281)))),"Недопустимый код: только латинские буквы A-Z в верхнем регистре, цифры, - и _; начало с буквы, до 30 символов (например MILK-001)",IF(SUMPRODUCT(--EXACT('Номенклатура'!$A$6:$A$205,B2281))=0,"Код не найден в номенклатуре",IF(SUMPRODUCT(--EXACT('Номенклатура'!$A$6:$A$205,B2281))&gt;1,"Код повторяется в номенклатуре",IF(ISNA(MATCH(C2281,{"Приход","Расход","Списание","Корректировка остатка"},0)),"Выберите тип операции",IF(NOT(ISNUMBER(D2281)),"Укажите количество",IF(D2281=0,"Количество не может быть 0",IF(AND(C2281&lt;&gt;"Корректировка остатка",D2281&lt;0),"Для этого типа количество положительное",IF(NOT(ISNUMBER('Номенклатура'!$C$2)),"Укажите дату начала учёта",IF(A2281&lt;INT('Номенклатура'!$C$2),"Раньше даты начала учёта: НЕ учтено",IF(AND(C2281="Корректировка остатка",TRIM(G2281)=""),"Учтено: добавьте пояснение","ОК")))))))))))))</f>
        <v/>
      </c>
    </row>
    <row r="2282" spans="1:9" x14ac:dyDescent="0.25">
      <c r="A2282" s="16"/>
      <c r="B2282" s="13"/>
      <c r="C2282" s="13"/>
      <c r="D2282" s="14"/>
      <c r="E2282" s="17" t="str">
        <f>IF(OR(B2282="",SUMPRODUCT(--EXACT('Номенклатура'!$A$6:$A$205,B2282))&lt;&gt;1),"",INDEX('Номенклатура'!$D$6:$D$205,SUMPRODUCT(EXACT('Номенклатура'!$A$6:$A$205,B2282)*(ROW('Номенклатура'!$A$6:$A$205)-5)))&amp;"")</f>
        <v/>
      </c>
      <c r="F2282" s="18" t="str">
        <f>IF(OR(I2282="ОК",I2282="Учтено: добавьте пояснение"),IF(C2282="Приход",D2282,IF(C2282="Корректировка остатка",D2282,-D2282)),"")</f>
        <v/>
      </c>
      <c r="G2282" s="13"/>
      <c r="H2282" s="15" t="str">
        <f>IF(OR(B2282="",SUMPRODUCT(--EXACT('Номенклатура'!$A$6:$A$205,B2282))&lt;&gt;1),"",INDEX('Номенклатура'!$B$6:$B$205,SUMPRODUCT(EXACT('Номенклатура'!$A$6:$A$205,B2282)*(ROW('Номенклатура'!$A$6:$A$205)-5)))&amp;"")</f>
        <v/>
      </c>
      <c r="I2282" s="15" t="str">
        <f>IF(COUNTA(A2282:D2282,G2282)=0,"",IF(NOT(ISNUMBER(A2282)),"Укажите дату",IF(B2282="","Укажите код",IF(NOT(AND(ISTEXT(B2282),LEN(B2282)&gt;0,LEN(B2282)&lt;=30,ISNUMBER(FIND(LEFT(B2282,1),"ABCDEFGHIJKLMNOPQRSTUVWXYZ")),SUMPRODUCT((MID(B2282,{1,2,3,4,5,6,7,8,9,10,11,12,13,14,15,16,17,18,19,20,21,22,23,24,25,26,27,28,29,30},1)&lt;&gt;"")*ISERROR(FIND(MID(B2282,{1,2,3,4,5,6,7,8,9,10,11,12,13,14,15,16,17,18,19,20,21,22,23,24,25,26,27,28,29,30},1),"ABCDEFGHIJKLMNOPQRSTUVWXYZ0123456789-_")))=0,ISERROR(VALUE(B2282)))),"Недопустимый код: только латинские буквы A-Z в верхнем регистре, цифры, - и _; начало с буквы, до 30 символов (например MILK-001)",IF(SUMPRODUCT(--EXACT('Номенклатура'!$A$6:$A$205,B2282))=0,"Код не найден в номенклатуре",IF(SUMPRODUCT(--EXACT('Номенклатура'!$A$6:$A$205,B2282))&gt;1,"Код повторяется в номенклатуре",IF(ISNA(MATCH(C2282,{"Приход","Расход","Списание","Корректировка остатка"},0)),"Выберите тип операции",IF(NOT(ISNUMBER(D2282)),"Укажите количество",IF(D2282=0,"Количество не может быть 0",IF(AND(C2282&lt;&gt;"Корректировка остатка",D2282&lt;0),"Для этого типа количество положительное",IF(NOT(ISNUMBER('Номенклатура'!$C$2)),"Укажите дату начала учёта",IF(A2282&lt;INT('Номенклатура'!$C$2),"Раньше даты начала учёта: НЕ учтено",IF(AND(C2282="Корректировка остатка",TRIM(G2282)=""),"Учтено: добавьте пояснение","ОК")))))))))))))</f>
        <v/>
      </c>
    </row>
    <row r="2283" spans="1:9" x14ac:dyDescent="0.25">
      <c r="A2283" s="16"/>
      <c r="B2283" s="13"/>
      <c r="C2283" s="13"/>
      <c r="D2283" s="14"/>
      <c r="E2283" s="17" t="str">
        <f>IF(OR(B2283="",SUMPRODUCT(--EXACT('Номенклатура'!$A$6:$A$205,B2283))&lt;&gt;1),"",INDEX('Номенклатура'!$D$6:$D$205,SUMPRODUCT(EXACT('Номенклатура'!$A$6:$A$205,B2283)*(ROW('Номенклатура'!$A$6:$A$205)-5)))&amp;"")</f>
        <v/>
      </c>
      <c r="F2283" s="18" t="str">
        <f>IF(OR(I2283="ОК",I2283="Учтено: добавьте пояснение"),IF(C2283="Приход",D2283,IF(C2283="Корректировка остатка",D2283,-D2283)),"")</f>
        <v/>
      </c>
      <c r="G2283" s="13"/>
      <c r="H2283" s="15" t="str">
        <f>IF(OR(B2283="",SUMPRODUCT(--EXACT('Номенклатура'!$A$6:$A$205,B2283))&lt;&gt;1),"",INDEX('Номенклатура'!$B$6:$B$205,SUMPRODUCT(EXACT('Номенклатура'!$A$6:$A$205,B2283)*(ROW('Номенклатура'!$A$6:$A$205)-5)))&amp;"")</f>
        <v/>
      </c>
      <c r="I2283" s="15" t="str">
        <f>IF(COUNTA(A2283:D2283,G2283)=0,"",IF(NOT(ISNUMBER(A2283)),"Укажите дату",IF(B2283="","Укажите код",IF(NOT(AND(ISTEXT(B2283),LEN(B2283)&gt;0,LEN(B2283)&lt;=30,ISNUMBER(FIND(LEFT(B2283,1),"ABCDEFGHIJKLMNOPQRSTUVWXYZ")),SUMPRODUCT((MID(B2283,{1,2,3,4,5,6,7,8,9,10,11,12,13,14,15,16,17,18,19,20,21,22,23,24,25,26,27,28,29,30},1)&lt;&gt;"")*ISERROR(FIND(MID(B2283,{1,2,3,4,5,6,7,8,9,10,11,12,13,14,15,16,17,18,19,20,21,22,23,24,25,26,27,28,29,30},1),"ABCDEFGHIJKLMNOPQRSTUVWXYZ0123456789-_")))=0,ISERROR(VALUE(B2283)))),"Недопустимый код: только латинские буквы A-Z в верхнем регистре, цифры, - и _; начало с буквы, до 30 символов (например MILK-001)",IF(SUMPRODUCT(--EXACT('Номенклатура'!$A$6:$A$205,B2283))=0,"Код не найден в номенклатуре",IF(SUMPRODUCT(--EXACT('Номенклатура'!$A$6:$A$205,B2283))&gt;1,"Код повторяется в номенклатуре",IF(ISNA(MATCH(C2283,{"Приход","Расход","Списание","Корректировка остатка"},0)),"Выберите тип операции",IF(NOT(ISNUMBER(D2283)),"Укажите количество",IF(D2283=0,"Количество не может быть 0",IF(AND(C2283&lt;&gt;"Корректировка остатка",D2283&lt;0),"Для этого типа количество положительное",IF(NOT(ISNUMBER('Номенклатура'!$C$2)),"Укажите дату начала учёта",IF(A2283&lt;INT('Номенклатура'!$C$2),"Раньше даты начала учёта: НЕ учтено",IF(AND(C2283="Корректировка остатка",TRIM(G2283)=""),"Учтено: добавьте пояснение","ОК")))))))))))))</f>
        <v/>
      </c>
    </row>
    <row r="2284" spans="1:9" x14ac:dyDescent="0.25">
      <c r="A2284" s="16"/>
      <c r="B2284" s="13"/>
      <c r="C2284" s="13"/>
      <c r="D2284" s="14"/>
      <c r="E2284" s="17" t="str">
        <f>IF(OR(B2284="",SUMPRODUCT(--EXACT('Номенклатура'!$A$6:$A$205,B2284))&lt;&gt;1),"",INDEX('Номенклатура'!$D$6:$D$205,SUMPRODUCT(EXACT('Номенклатура'!$A$6:$A$205,B2284)*(ROW('Номенклатура'!$A$6:$A$205)-5)))&amp;"")</f>
        <v/>
      </c>
      <c r="F2284" s="18" t="str">
        <f>IF(OR(I2284="ОК",I2284="Учтено: добавьте пояснение"),IF(C2284="Приход",D2284,IF(C2284="Корректировка остатка",D2284,-D2284)),"")</f>
        <v/>
      </c>
      <c r="G2284" s="13"/>
      <c r="H2284" s="15" t="str">
        <f>IF(OR(B2284="",SUMPRODUCT(--EXACT('Номенклатура'!$A$6:$A$205,B2284))&lt;&gt;1),"",INDEX('Номенклатура'!$B$6:$B$205,SUMPRODUCT(EXACT('Номенклатура'!$A$6:$A$205,B2284)*(ROW('Номенклатура'!$A$6:$A$205)-5)))&amp;"")</f>
        <v/>
      </c>
      <c r="I2284" s="15" t="str">
        <f>IF(COUNTA(A2284:D2284,G2284)=0,"",IF(NOT(ISNUMBER(A2284)),"Укажите дату",IF(B2284="","Укажите код",IF(NOT(AND(ISTEXT(B2284),LEN(B2284)&gt;0,LEN(B2284)&lt;=30,ISNUMBER(FIND(LEFT(B2284,1),"ABCDEFGHIJKLMNOPQRSTUVWXYZ")),SUMPRODUCT((MID(B2284,{1,2,3,4,5,6,7,8,9,10,11,12,13,14,15,16,17,18,19,20,21,22,23,24,25,26,27,28,29,30},1)&lt;&gt;"")*ISERROR(FIND(MID(B2284,{1,2,3,4,5,6,7,8,9,10,11,12,13,14,15,16,17,18,19,20,21,22,23,24,25,26,27,28,29,30},1),"ABCDEFGHIJKLMNOPQRSTUVWXYZ0123456789-_")))=0,ISERROR(VALUE(B2284)))),"Недопустимый код: только латинские буквы A-Z в верхнем регистре, цифры, - и _; начало с буквы, до 30 символов (например MILK-001)",IF(SUMPRODUCT(--EXACT('Номенклатура'!$A$6:$A$205,B2284))=0,"Код не найден в номенклатуре",IF(SUMPRODUCT(--EXACT('Номенклатура'!$A$6:$A$205,B2284))&gt;1,"Код повторяется в номенклатуре",IF(ISNA(MATCH(C2284,{"Приход","Расход","Списание","Корректировка остатка"},0)),"Выберите тип операции",IF(NOT(ISNUMBER(D2284)),"Укажите количество",IF(D2284=0,"Количество не может быть 0",IF(AND(C2284&lt;&gt;"Корректировка остатка",D2284&lt;0),"Для этого типа количество положительное",IF(NOT(ISNUMBER('Номенклатура'!$C$2)),"Укажите дату начала учёта",IF(A2284&lt;INT('Номенклатура'!$C$2),"Раньше даты начала учёта: НЕ учтено",IF(AND(C2284="Корректировка остатка",TRIM(G2284)=""),"Учтено: добавьте пояснение","ОК")))))))))))))</f>
        <v/>
      </c>
    </row>
    <row r="2285" spans="1:9" x14ac:dyDescent="0.25">
      <c r="A2285" s="16"/>
      <c r="B2285" s="13"/>
      <c r="C2285" s="13"/>
      <c r="D2285" s="14"/>
      <c r="E2285" s="17" t="str">
        <f>IF(OR(B2285="",SUMPRODUCT(--EXACT('Номенклатура'!$A$6:$A$205,B2285))&lt;&gt;1),"",INDEX('Номенклатура'!$D$6:$D$205,SUMPRODUCT(EXACT('Номенклатура'!$A$6:$A$205,B2285)*(ROW('Номенклатура'!$A$6:$A$205)-5)))&amp;"")</f>
        <v/>
      </c>
      <c r="F2285" s="18" t="str">
        <f>IF(OR(I2285="ОК",I2285="Учтено: добавьте пояснение"),IF(C2285="Приход",D2285,IF(C2285="Корректировка остатка",D2285,-D2285)),"")</f>
        <v/>
      </c>
      <c r="G2285" s="13"/>
      <c r="H2285" s="15" t="str">
        <f>IF(OR(B2285="",SUMPRODUCT(--EXACT('Номенклатура'!$A$6:$A$205,B2285))&lt;&gt;1),"",INDEX('Номенклатура'!$B$6:$B$205,SUMPRODUCT(EXACT('Номенклатура'!$A$6:$A$205,B2285)*(ROW('Номенклатура'!$A$6:$A$205)-5)))&amp;"")</f>
        <v/>
      </c>
      <c r="I2285" s="15" t="str">
        <f>IF(COUNTA(A2285:D2285,G2285)=0,"",IF(NOT(ISNUMBER(A2285)),"Укажите дату",IF(B2285="","Укажите код",IF(NOT(AND(ISTEXT(B2285),LEN(B2285)&gt;0,LEN(B2285)&lt;=30,ISNUMBER(FIND(LEFT(B2285,1),"ABCDEFGHIJKLMNOPQRSTUVWXYZ")),SUMPRODUCT((MID(B2285,{1,2,3,4,5,6,7,8,9,10,11,12,13,14,15,16,17,18,19,20,21,22,23,24,25,26,27,28,29,30},1)&lt;&gt;"")*ISERROR(FIND(MID(B2285,{1,2,3,4,5,6,7,8,9,10,11,12,13,14,15,16,17,18,19,20,21,22,23,24,25,26,27,28,29,30},1),"ABCDEFGHIJKLMNOPQRSTUVWXYZ0123456789-_")))=0,ISERROR(VALUE(B2285)))),"Недопустимый код: только латинские буквы A-Z в верхнем регистре, цифры, - и _; начало с буквы, до 30 символов (например MILK-001)",IF(SUMPRODUCT(--EXACT('Номенклатура'!$A$6:$A$205,B2285))=0,"Код не найден в номенклатуре",IF(SUMPRODUCT(--EXACT('Номенклатура'!$A$6:$A$205,B2285))&gt;1,"Код повторяется в номенклатуре",IF(ISNA(MATCH(C2285,{"Приход","Расход","Списание","Корректировка остатка"},0)),"Выберите тип операции",IF(NOT(ISNUMBER(D2285)),"Укажите количество",IF(D2285=0,"Количество не может быть 0",IF(AND(C2285&lt;&gt;"Корректировка остатка",D2285&lt;0),"Для этого типа количество положительное",IF(NOT(ISNUMBER('Номенклатура'!$C$2)),"Укажите дату начала учёта",IF(A2285&lt;INT('Номенклатура'!$C$2),"Раньше даты начала учёта: НЕ учтено",IF(AND(C2285="Корректировка остатка",TRIM(G2285)=""),"Учтено: добавьте пояснение","ОК")))))))))))))</f>
        <v/>
      </c>
    </row>
    <row r="2286" spans="1:9" x14ac:dyDescent="0.25">
      <c r="A2286" s="16"/>
      <c r="B2286" s="13"/>
      <c r="C2286" s="13"/>
      <c r="D2286" s="14"/>
      <c r="E2286" s="17" t="str">
        <f>IF(OR(B2286="",SUMPRODUCT(--EXACT('Номенклатура'!$A$6:$A$205,B2286))&lt;&gt;1),"",INDEX('Номенклатура'!$D$6:$D$205,SUMPRODUCT(EXACT('Номенклатура'!$A$6:$A$205,B2286)*(ROW('Номенклатура'!$A$6:$A$205)-5)))&amp;"")</f>
        <v/>
      </c>
      <c r="F2286" s="18" t="str">
        <f>IF(OR(I2286="ОК",I2286="Учтено: добавьте пояснение"),IF(C2286="Приход",D2286,IF(C2286="Корректировка остатка",D2286,-D2286)),"")</f>
        <v/>
      </c>
      <c r="G2286" s="13"/>
      <c r="H2286" s="15" t="str">
        <f>IF(OR(B2286="",SUMPRODUCT(--EXACT('Номенклатура'!$A$6:$A$205,B2286))&lt;&gt;1),"",INDEX('Номенклатура'!$B$6:$B$205,SUMPRODUCT(EXACT('Номенклатура'!$A$6:$A$205,B2286)*(ROW('Номенклатура'!$A$6:$A$205)-5)))&amp;"")</f>
        <v/>
      </c>
      <c r="I2286" s="15" t="str">
        <f>IF(COUNTA(A2286:D2286,G2286)=0,"",IF(NOT(ISNUMBER(A2286)),"Укажите дату",IF(B2286="","Укажите код",IF(NOT(AND(ISTEXT(B2286),LEN(B2286)&gt;0,LEN(B2286)&lt;=30,ISNUMBER(FIND(LEFT(B2286,1),"ABCDEFGHIJKLMNOPQRSTUVWXYZ")),SUMPRODUCT((MID(B2286,{1,2,3,4,5,6,7,8,9,10,11,12,13,14,15,16,17,18,19,20,21,22,23,24,25,26,27,28,29,30},1)&lt;&gt;"")*ISERROR(FIND(MID(B2286,{1,2,3,4,5,6,7,8,9,10,11,12,13,14,15,16,17,18,19,20,21,22,23,24,25,26,27,28,29,30},1),"ABCDEFGHIJKLMNOPQRSTUVWXYZ0123456789-_")))=0,ISERROR(VALUE(B2286)))),"Недопустимый код: только латинские буквы A-Z в верхнем регистре, цифры, - и _; начало с буквы, до 30 символов (например MILK-001)",IF(SUMPRODUCT(--EXACT('Номенклатура'!$A$6:$A$205,B2286))=0,"Код не найден в номенклатуре",IF(SUMPRODUCT(--EXACT('Номенклатура'!$A$6:$A$205,B2286))&gt;1,"Код повторяется в номенклатуре",IF(ISNA(MATCH(C2286,{"Приход","Расход","Списание","Корректировка остатка"},0)),"Выберите тип операции",IF(NOT(ISNUMBER(D2286)),"Укажите количество",IF(D2286=0,"Количество не может быть 0",IF(AND(C2286&lt;&gt;"Корректировка остатка",D2286&lt;0),"Для этого типа количество положительное",IF(NOT(ISNUMBER('Номенклатура'!$C$2)),"Укажите дату начала учёта",IF(A2286&lt;INT('Номенклатура'!$C$2),"Раньше даты начала учёта: НЕ учтено",IF(AND(C2286="Корректировка остатка",TRIM(G2286)=""),"Учтено: добавьте пояснение","ОК")))))))))))))</f>
        <v/>
      </c>
    </row>
    <row r="2287" spans="1:9" x14ac:dyDescent="0.25">
      <c r="A2287" s="16"/>
      <c r="B2287" s="13"/>
      <c r="C2287" s="13"/>
      <c r="D2287" s="14"/>
      <c r="E2287" s="17" t="str">
        <f>IF(OR(B2287="",SUMPRODUCT(--EXACT('Номенклатура'!$A$6:$A$205,B2287))&lt;&gt;1),"",INDEX('Номенклатура'!$D$6:$D$205,SUMPRODUCT(EXACT('Номенклатура'!$A$6:$A$205,B2287)*(ROW('Номенклатура'!$A$6:$A$205)-5)))&amp;"")</f>
        <v/>
      </c>
      <c r="F2287" s="18" t="str">
        <f>IF(OR(I2287="ОК",I2287="Учтено: добавьте пояснение"),IF(C2287="Приход",D2287,IF(C2287="Корректировка остатка",D2287,-D2287)),"")</f>
        <v/>
      </c>
      <c r="G2287" s="13"/>
      <c r="H2287" s="15" t="str">
        <f>IF(OR(B2287="",SUMPRODUCT(--EXACT('Номенклатура'!$A$6:$A$205,B2287))&lt;&gt;1),"",INDEX('Номенклатура'!$B$6:$B$205,SUMPRODUCT(EXACT('Номенклатура'!$A$6:$A$205,B2287)*(ROW('Номенклатура'!$A$6:$A$205)-5)))&amp;"")</f>
        <v/>
      </c>
      <c r="I2287" s="15" t="str">
        <f>IF(COUNTA(A2287:D2287,G2287)=0,"",IF(NOT(ISNUMBER(A2287)),"Укажите дату",IF(B2287="","Укажите код",IF(NOT(AND(ISTEXT(B2287),LEN(B2287)&gt;0,LEN(B2287)&lt;=30,ISNUMBER(FIND(LEFT(B2287,1),"ABCDEFGHIJKLMNOPQRSTUVWXYZ")),SUMPRODUCT((MID(B2287,{1,2,3,4,5,6,7,8,9,10,11,12,13,14,15,16,17,18,19,20,21,22,23,24,25,26,27,28,29,30},1)&lt;&gt;"")*ISERROR(FIND(MID(B2287,{1,2,3,4,5,6,7,8,9,10,11,12,13,14,15,16,17,18,19,20,21,22,23,24,25,26,27,28,29,30},1),"ABCDEFGHIJKLMNOPQRSTUVWXYZ0123456789-_")))=0,ISERROR(VALUE(B2287)))),"Недопустимый код: только латинские буквы A-Z в верхнем регистре, цифры, - и _; начало с буквы, до 30 символов (например MILK-001)",IF(SUMPRODUCT(--EXACT('Номенклатура'!$A$6:$A$205,B2287))=0,"Код не найден в номенклатуре",IF(SUMPRODUCT(--EXACT('Номенклатура'!$A$6:$A$205,B2287))&gt;1,"Код повторяется в номенклатуре",IF(ISNA(MATCH(C2287,{"Приход","Расход","Списание","Корректировка остатка"},0)),"Выберите тип операции",IF(NOT(ISNUMBER(D2287)),"Укажите количество",IF(D2287=0,"Количество не может быть 0",IF(AND(C2287&lt;&gt;"Корректировка остатка",D2287&lt;0),"Для этого типа количество положительное",IF(NOT(ISNUMBER('Номенклатура'!$C$2)),"Укажите дату начала учёта",IF(A2287&lt;INT('Номенклатура'!$C$2),"Раньше даты начала учёта: НЕ учтено",IF(AND(C2287="Корректировка остатка",TRIM(G2287)=""),"Учтено: добавьте пояснение","ОК")))))))))))))</f>
        <v/>
      </c>
    </row>
    <row r="2288" spans="1:9" x14ac:dyDescent="0.25">
      <c r="A2288" s="16"/>
      <c r="B2288" s="13"/>
      <c r="C2288" s="13"/>
      <c r="D2288" s="14"/>
      <c r="E2288" s="17" t="str">
        <f>IF(OR(B2288="",SUMPRODUCT(--EXACT('Номенклатура'!$A$6:$A$205,B2288))&lt;&gt;1),"",INDEX('Номенклатура'!$D$6:$D$205,SUMPRODUCT(EXACT('Номенклатура'!$A$6:$A$205,B2288)*(ROW('Номенклатура'!$A$6:$A$205)-5)))&amp;"")</f>
        <v/>
      </c>
      <c r="F2288" s="18" t="str">
        <f>IF(OR(I2288="ОК",I2288="Учтено: добавьте пояснение"),IF(C2288="Приход",D2288,IF(C2288="Корректировка остатка",D2288,-D2288)),"")</f>
        <v/>
      </c>
      <c r="G2288" s="13"/>
      <c r="H2288" s="15" t="str">
        <f>IF(OR(B2288="",SUMPRODUCT(--EXACT('Номенклатура'!$A$6:$A$205,B2288))&lt;&gt;1),"",INDEX('Номенклатура'!$B$6:$B$205,SUMPRODUCT(EXACT('Номенклатура'!$A$6:$A$205,B2288)*(ROW('Номенклатура'!$A$6:$A$205)-5)))&amp;"")</f>
        <v/>
      </c>
      <c r="I2288" s="15" t="str">
        <f>IF(COUNTA(A2288:D2288,G2288)=0,"",IF(NOT(ISNUMBER(A2288)),"Укажите дату",IF(B2288="","Укажите код",IF(NOT(AND(ISTEXT(B2288),LEN(B2288)&gt;0,LEN(B2288)&lt;=30,ISNUMBER(FIND(LEFT(B2288,1),"ABCDEFGHIJKLMNOPQRSTUVWXYZ")),SUMPRODUCT((MID(B2288,{1,2,3,4,5,6,7,8,9,10,11,12,13,14,15,16,17,18,19,20,21,22,23,24,25,26,27,28,29,30},1)&lt;&gt;"")*ISERROR(FIND(MID(B2288,{1,2,3,4,5,6,7,8,9,10,11,12,13,14,15,16,17,18,19,20,21,22,23,24,25,26,27,28,29,30},1),"ABCDEFGHIJKLMNOPQRSTUVWXYZ0123456789-_")))=0,ISERROR(VALUE(B2288)))),"Недопустимый код: только латинские буквы A-Z в верхнем регистре, цифры, - и _; начало с буквы, до 30 символов (например MILK-001)",IF(SUMPRODUCT(--EXACT('Номенклатура'!$A$6:$A$205,B2288))=0,"Код не найден в номенклатуре",IF(SUMPRODUCT(--EXACT('Номенклатура'!$A$6:$A$205,B2288))&gt;1,"Код повторяется в номенклатуре",IF(ISNA(MATCH(C2288,{"Приход","Расход","Списание","Корректировка остатка"},0)),"Выберите тип операции",IF(NOT(ISNUMBER(D2288)),"Укажите количество",IF(D2288=0,"Количество не может быть 0",IF(AND(C2288&lt;&gt;"Корректировка остатка",D2288&lt;0),"Для этого типа количество положительное",IF(NOT(ISNUMBER('Номенклатура'!$C$2)),"Укажите дату начала учёта",IF(A2288&lt;INT('Номенклатура'!$C$2),"Раньше даты начала учёта: НЕ учтено",IF(AND(C2288="Корректировка остатка",TRIM(G2288)=""),"Учтено: добавьте пояснение","ОК")))))))))))))</f>
        <v/>
      </c>
    </row>
    <row r="2289" spans="1:9" x14ac:dyDescent="0.25">
      <c r="A2289" s="16"/>
      <c r="B2289" s="13"/>
      <c r="C2289" s="13"/>
      <c r="D2289" s="14"/>
      <c r="E2289" s="17" t="str">
        <f>IF(OR(B2289="",SUMPRODUCT(--EXACT('Номенклатура'!$A$6:$A$205,B2289))&lt;&gt;1),"",INDEX('Номенклатура'!$D$6:$D$205,SUMPRODUCT(EXACT('Номенклатура'!$A$6:$A$205,B2289)*(ROW('Номенклатура'!$A$6:$A$205)-5)))&amp;"")</f>
        <v/>
      </c>
      <c r="F2289" s="18" t="str">
        <f>IF(OR(I2289="ОК",I2289="Учтено: добавьте пояснение"),IF(C2289="Приход",D2289,IF(C2289="Корректировка остатка",D2289,-D2289)),"")</f>
        <v/>
      </c>
      <c r="G2289" s="13"/>
      <c r="H2289" s="15" t="str">
        <f>IF(OR(B2289="",SUMPRODUCT(--EXACT('Номенклатура'!$A$6:$A$205,B2289))&lt;&gt;1),"",INDEX('Номенклатура'!$B$6:$B$205,SUMPRODUCT(EXACT('Номенклатура'!$A$6:$A$205,B2289)*(ROW('Номенклатура'!$A$6:$A$205)-5)))&amp;"")</f>
        <v/>
      </c>
      <c r="I2289" s="15" t="str">
        <f>IF(COUNTA(A2289:D2289,G2289)=0,"",IF(NOT(ISNUMBER(A2289)),"Укажите дату",IF(B2289="","Укажите код",IF(NOT(AND(ISTEXT(B2289),LEN(B2289)&gt;0,LEN(B2289)&lt;=30,ISNUMBER(FIND(LEFT(B2289,1),"ABCDEFGHIJKLMNOPQRSTUVWXYZ")),SUMPRODUCT((MID(B2289,{1,2,3,4,5,6,7,8,9,10,11,12,13,14,15,16,17,18,19,20,21,22,23,24,25,26,27,28,29,30},1)&lt;&gt;"")*ISERROR(FIND(MID(B2289,{1,2,3,4,5,6,7,8,9,10,11,12,13,14,15,16,17,18,19,20,21,22,23,24,25,26,27,28,29,30},1),"ABCDEFGHIJKLMNOPQRSTUVWXYZ0123456789-_")))=0,ISERROR(VALUE(B2289)))),"Недопустимый код: только латинские буквы A-Z в верхнем регистре, цифры, - и _; начало с буквы, до 30 символов (например MILK-001)",IF(SUMPRODUCT(--EXACT('Номенклатура'!$A$6:$A$205,B2289))=0,"Код не найден в номенклатуре",IF(SUMPRODUCT(--EXACT('Номенклатура'!$A$6:$A$205,B2289))&gt;1,"Код повторяется в номенклатуре",IF(ISNA(MATCH(C2289,{"Приход","Расход","Списание","Корректировка остатка"},0)),"Выберите тип операции",IF(NOT(ISNUMBER(D2289)),"Укажите количество",IF(D2289=0,"Количество не может быть 0",IF(AND(C2289&lt;&gt;"Корректировка остатка",D2289&lt;0),"Для этого типа количество положительное",IF(NOT(ISNUMBER('Номенклатура'!$C$2)),"Укажите дату начала учёта",IF(A2289&lt;INT('Номенклатура'!$C$2),"Раньше даты начала учёта: НЕ учтено",IF(AND(C2289="Корректировка остатка",TRIM(G2289)=""),"Учтено: добавьте пояснение","ОК")))))))))))))</f>
        <v/>
      </c>
    </row>
    <row r="2290" spans="1:9" x14ac:dyDescent="0.25">
      <c r="A2290" s="16"/>
      <c r="B2290" s="13"/>
      <c r="C2290" s="13"/>
      <c r="D2290" s="14"/>
      <c r="E2290" s="17" t="str">
        <f>IF(OR(B2290="",SUMPRODUCT(--EXACT('Номенклатура'!$A$6:$A$205,B2290))&lt;&gt;1),"",INDEX('Номенклатура'!$D$6:$D$205,SUMPRODUCT(EXACT('Номенклатура'!$A$6:$A$205,B2290)*(ROW('Номенклатура'!$A$6:$A$205)-5)))&amp;"")</f>
        <v/>
      </c>
      <c r="F2290" s="18" t="str">
        <f>IF(OR(I2290="ОК",I2290="Учтено: добавьте пояснение"),IF(C2290="Приход",D2290,IF(C2290="Корректировка остатка",D2290,-D2290)),"")</f>
        <v/>
      </c>
      <c r="G2290" s="13"/>
      <c r="H2290" s="15" t="str">
        <f>IF(OR(B2290="",SUMPRODUCT(--EXACT('Номенклатура'!$A$6:$A$205,B2290))&lt;&gt;1),"",INDEX('Номенклатура'!$B$6:$B$205,SUMPRODUCT(EXACT('Номенклатура'!$A$6:$A$205,B2290)*(ROW('Номенклатура'!$A$6:$A$205)-5)))&amp;"")</f>
        <v/>
      </c>
      <c r="I2290" s="15" t="str">
        <f>IF(COUNTA(A2290:D2290,G2290)=0,"",IF(NOT(ISNUMBER(A2290)),"Укажите дату",IF(B2290="","Укажите код",IF(NOT(AND(ISTEXT(B2290),LEN(B2290)&gt;0,LEN(B2290)&lt;=30,ISNUMBER(FIND(LEFT(B2290,1),"ABCDEFGHIJKLMNOPQRSTUVWXYZ")),SUMPRODUCT((MID(B2290,{1,2,3,4,5,6,7,8,9,10,11,12,13,14,15,16,17,18,19,20,21,22,23,24,25,26,27,28,29,30},1)&lt;&gt;"")*ISERROR(FIND(MID(B2290,{1,2,3,4,5,6,7,8,9,10,11,12,13,14,15,16,17,18,19,20,21,22,23,24,25,26,27,28,29,30},1),"ABCDEFGHIJKLMNOPQRSTUVWXYZ0123456789-_")))=0,ISERROR(VALUE(B2290)))),"Недопустимый код: только латинские буквы A-Z в верхнем регистре, цифры, - и _; начало с буквы, до 30 символов (например MILK-001)",IF(SUMPRODUCT(--EXACT('Номенклатура'!$A$6:$A$205,B2290))=0,"Код не найден в номенклатуре",IF(SUMPRODUCT(--EXACT('Номенклатура'!$A$6:$A$205,B2290))&gt;1,"Код повторяется в номенклатуре",IF(ISNA(MATCH(C2290,{"Приход","Расход","Списание","Корректировка остатка"},0)),"Выберите тип операции",IF(NOT(ISNUMBER(D2290)),"Укажите количество",IF(D2290=0,"Количество не может быть 0",IF(AND(C2290&lt;&gt;"Корректировка остатка",D2290&lt;0),"Для этого типа количество положительное",IF(NOT(ISNUMBER('Номенклатура'!$C$2)),"Укажите дату начала учёта",IF(A2290&lt;INT('Номенклатура'!$C$2),"Раньше даты начала учёта: НЕ учтено",IF(AND(C2290="Корректировка остатка",TRIM(G2290)=""),"Учтено: добавьте пояснение","ОК")))))))))))))</f>
        <v/>
      </c>
    </row>
    <row r="2291" spans="1:9" x14ac:dyDescent="0.25">
      <c r="A2291" s="16"/>
      <c r="B2291" s="13"/>
      <c r="C2291" s="13"/>
      <c r="D2291" s="14"/>
      <c r="E2291" s="17" t="str">
        <f>IF(OR(B2291="",SUMPRODUCT(--EXACT('Номенклатура'!$A$6:$A$205,B2291))&lt;&gt;1),"",INDEX('Номенклатура'!$D$6:$D$205,SUMPRODUCT(EXACT('Номенклатура'!$A$6:$A$205,B2291)*(ROW('Номенклатура'!$A$6:$A$205)-5)))&amp;"")</f>
        <v/>
      </c>
      <c r="F2291" s="18" t="str">
        <f>IF(OR(I2291="ОК",I2291="Учтено: добавьте пояснение"),IF(C2291="Приход",D2291,IF(C2291="Корректировка остатка",D2291,-D2291)),"")</f>
        <v/>
      </c>
      <c r="G2291" s="13"/>
      <c r="H2291" s="15" t="str">
        <f>IF(OR(B2291="",SUMPRODUCT(--EXACT('Номенклатура'!$A$6:$A$205,B2291))&lt;&gt;1),"",INDEX('Номенклатура'!$B$6:$B$205,SUMPRODUCT(EXACT('Номенклатура'!$A$6:$A$205,B2291)*(ROW('Номенклатура'!$A$6:$A$205)-5)))&amp;"")</f>
        <v/>
      </c>
      <c r="I2291" s="15" t="str">
        <f>IF(COUNTA(A2291:D2291,G2291)=0,"",IF(NOT(ISNUMBER(A2291)),"Укажите дату",IF(B2291="","Укажите код",IF(NOT(AND(ISTEXT(B2291),LEN(B2291)&gt;0,LEN(B2291)&lt;=30,ISNUMBER(FIND(LEFT(B2291,1),"ABCDEFGHIJKLMNOPQRSTUVWXYZ")),SUMPRODUCT((MID(B2291,{1,2,3,4,5,6,7,8,9,10,11,12,13,14,15,16,17,18,19,20,21,22,23,24,25,26,27,28,29,30},1)&lt;&gt;"")*ISERROR(FIND(MID(B2291,{1,2,3,4,5,6,7,8,9,10,11,12,13,14,15,16,17,18,19,20,21,22,23,24,25,26,27,28,29,30},1),"ABCDEFGHIJKLMNOPQRSTUVWXYZ0123456789-_")))=0,ISERROR(VALUE(B2291)))),"Недопустимый код: только латинские буквы A-Z в верхнем регистре, цифры, - и _; начало с буквы, до 30 символов (например MILK-001)",IF(SUMPRODUCT(--EXACT('Номенклатура'!$A$6:$A$205,B2291))=0,"Код не найден в номенклатуре",IF(SUMPRODUCT(--EXACT('Номенклатура'!$A$6:$A$205,B2291))&gt;1,"Код повторяется в номенклатуре",IF(ISNA(MATCH(C2291,{"Приход","Расход","Списание","Корректировка остатка"},0)),"Выберите тип операции",IF(NOT(ISNUMBER(D2291)),"Укажите количество",IF(D2291=0,"Количество не может быть 0",IF(AND(C2291&lt;&gt;"Корректировка остатка",D2291&lt;0),"Для этого типа количество положительное",IF(NOT(ISNUMBER('Номенклатура'!$C$2)),"Укажите дату начала учёта",IF(A2291&lt;INT('Номенклатура'!$C$2),"Раньше даты начала учёта: НЕ учтено",IF(AND(C2291="Корректировка остатка",TRIM(G2291)=""),"Учтено: добавьте пояснение","ОК")))))))))))))</f>
        <v/>
      </c>
    </row>
    <row r="2292" spans="1:9" x14ac:dyDescent="0.25">
      <c r="A2292" s="16"/>
      <c r="B2292" s="13"/>
      <c r="C2292" s="13"/>
      <c r="D2292" s="14"/>
      <c r="E2292" s="17" t="str">
        <f>IF(OR(B2292="",SUMPRODUCT(--EXACT('Номенклатура'!$A$6:$A$205,B2292))&lt;&gt;1),"",INDEX('Номенклатура'!$D$6:$D$205,SUMPRODUCT(EXACT('Номенклатура'!$A$6:$A$205,B2292)*(ROW('Номенклатура'!$A$6:$A$205)-5)))&amp;"")</f>
        <v/>
      </c>
      <c r="F2292" s="18" t="str">
        <f>IF(OR(I2292="ОК",I2292="Учтено: добавьте пояснение"),IF(C2292="Приход",D2292,IF(C2292="Корректировка остатка",D2292,-D2292)),"")</f>
        <v/>
      </c>
      <c r="G2292" s="13"/>
      <c r="H2292" s="15" t="str">
        <f>IF(OR(B2292="",SUMPRODUCT(--EXACT('Номенклатура'!$A$6:$A$205,B2292))&lt;&gt;1),"",INDEX('Номенклатура'!$B$6:$B$205,SUMPRODUCT(EXACT('Номенклатура'!$A$6:$A$205,B2292)*(ROW('Номенклатура'!$A$6:$A$205)-5)))&amp;"")</f>
        <v/>
      </c>
      <c r="I2292" s="15" t="str">
        <f>IF(COUNTA(A2292:D2292,G2292)=0,"",IF(NOT(ISNUMBER(A2292)),"Укажите дату",IF(B2292="","Укажите код",IF(NOT(AND(ISTEXT(B2292),LEN(B2292)&gt;0,LEN(B2292)&lt;=30,ISNUMBER(FIND(LEFT(B2292,1),"ABCDEFGHIJKLMNOPQRSTUVWXYZ")),SUMPRODUCT((MID(B2292,{1,2,3,4,5,6,7,8,9,10,11,12,13,14,15,16,17,18,19,20,21,22,23,24,25,26,27,28,29,30},1)&lt;&gt;"")*ISERROR(FIND(MID(B2292,{1,2,3,4,5,6,7,8,9,10,11,12,13,14,15,16,17,18,19,20,21,22,23,24,25,26,27,28,29,30},1),"ABCDEFGHIJKLMNOPQRSTUVWXYZ0123456789-_")))=0,ISERROR(VALUE(B2292)))),"Недопустимый код: только латинские буквы A-Z в верхнем регистре, цифры, - и _; начало с буквы, до 30 символов (например MILK-001)",IF(SUMPRODUCT(--EXACT('Номенклатура'!$A$6:$A$205,B2292))=0,"Код не найден в номенклатуре",IF(SUMPRODUCT(--EXACT('Номенклатура'!$A$6:$A$205,B2292))&gt;1,"Код повторяется в номенклатуре",IF(ISNA(MATCH(C2292,{"Приход","Расход","Списание","Корректировка остатка"},0)),"Выберите тип операции",IF(NOT(ISNUMBER(D2292)),"Укажите количество",IF(D2292=0,"Количество не может быть 0",IF(AND(C2292&lt;&gt;"Корректировка остатка",D2292&lt;0),"Для этого типа количество положительное",IF(NOT(ISNUMBER('Номенклатура'!$C$2)),"Укажите дату начала учёта",IF(A2292&lt;INT('Номенклатура'!$C$2),"Раньше даты начала учёта: НЕ учтено",IF(AND(C2292="Корректировка остатка",TRIM(G2292)=""),"Учтено: добавьте пояснение","ОК")))))))))))))</f>
        <v/>
      </c>
    </row>
    <row r="2293" spans="1:9" x14ac:dyDescent="0.25">
      <c r="A2293" s="16"/>
      <c r="B2293" s="13"/>
      <c r="C2293" s="13"/>
      <c r="D2293" s="14"/>
      <c r="E2293" s="17" t="str">
        <f>IF(OR(B2293="",SUMPRODUCT(--EXACT('Номенклатура'!$A$6:$A$205,B2293))&lt;&gt;1),"",INDEX('Номенклатура'!$D$6:$D$205,SUMPRODUCT(EXACT('Номенклатура'!$A$6:$A$205,B2293)*(ROW('Номенклатура'!$A$6:$A$205)-5)))&amp;"")</f>
        <v/>
      </c>
      <c r="F2293" s="18" t="str">
        <f>IF(OR(I2293="ОК",I2293="Учтено: добавьте пояснение"),IF(C2293="Приход",D2293,IF(C2293="Корректировка остатка",D2293,-D2293)),"")</f>
        <v/>
      </c>
      <c r="G2293" s="13"/>
      <c r="H2293" s="15" t="str">
        <f>IF(OR(B2293="",SUMPRODUCT(--EXACT('Номенклатура'!$A$6:$A$205,B2293))&lt;&gt;1),"",INDEX('Номенклатура'!$B$6:$B$205,SUMPRODUCT(EXACT('Номенклатура'!$A$6:$A$205,B2293)*(ROW('Номенклатура'!$A$6:$A$205)-5)))&amp;"")</f>
        <v/>
      </c>
      <c r="I2293" s="15" t="str">
        <f>IF(COUNTA(A2293:D2293,G2293)=0,"",IF(NOT(ISNUMBER(A2293)),"Укажите дату",IF(B2293="","Укажите код",IF(NOT(AND(ISTEXT(B2293),LEN(B2293)&gt;0,LEN(B2293)&lt;=30,ISNUMBER(FIND(LEFT(B2293,1),"ABCDEFGHIJKLMNOPQRSTUVWXYZ")),SUMPRODUCT((MID(B2293,{1,2,3,4,5,6,7,8,9,10,11,12,13,14,15,16,17,18,19,20,21,22,23,24,25,26,27,28,29,30},1)&lt;&gt;"")*ISERROR(FIND(MID(B2293,{1,2,3,4,5,6,7,8,9,10,11,12,13,14,15,16,17,18,19,20,21,22,23,24,25,26,27,28,29,30},1),"ABCDEFGHIJKLMNOPQRSTUVWXYZ0123456789-_")))=0,ISERROR(VALUE(B2293)))),"Недопустимый код: только латинские буквы A-Z в верхнем регистре, цифры, - и _; начало с буквы, до 30 символов (например MILK-001)",IF(SUMPRODUCT(--EXACT('Номенклатура'!$A$6:$A$205,B2293))=0,"Код не найден в номенклатуре",IF(SUMPRODUCT(--EXACT('Номенклатура'!$A$6:$A$205,B2293))&gt;1,"Код повторяется в номенклатуре",IF(ISNA(MATCH(C2293,{"Приход","Расход","Списание","Корректировка остатка"},0)),"Выберите тип операции",IF(NOT(ISNUMBER(D2293)),"Укажите количество",IF(D2293=0,"Количество не может быть 0",IF(AND(C2293&lt;&gt;"Корректировка остатка",D2293&lt;0),"Для этого типа количество положительное",IF(NOT(ISNUMBER('Номенклатура'!$C$2)),"Укажите дату начала учёта",IF(A2293&lt;INT('Номенклатура'!$C$2),"Раньше даты начала учёта: НЕ учтено",IF(AND(C2293="Корректировка остатка",TRIM(G2293)=""),"Учтено: добавьте пояснение","ОК")))))))))))))</f>
        <v/>
      </c>
    </row>
    <row r="2294" spans="1:9" x14ac:dyDescent="0.25">
      <c r="A2294" s="16"/>
      <c r="B2294" s="13"/>
      <c r="C2294" s="13"/>
      <c r="D2294" s="14"/>
      <c r="E2294" s="17" t="str">
        <f>IF(OR(B2294="",SUMPRODUCT(--EXACT('Номенклатура'!$A$6:$A$205,B2294))&lt;&gt;1),"",INDEX('Номенклатура'!$D$6:$D$205,SUMPRODUCT(EXACT('Номенклатура'!$A$6:$A$205,B2294)*(ROW('Номенклатура'!$A$6:$A$205)-5)))&amp;"")</f>
        <v/>
      </c>
      <c r="F2294" s="18" t="str">
        <f>IF(OR(I2294="ОК",I2294="Учтено: добавьте пояснение"),IF(C2294="Приход",D2294,IF(C2294="Корректировка остатка",D2294,-D2294)),"")</f>
        <v/>
      </c>
      <c r="G2294" s="13"/>
      <c r="H2294" s="15" t="str">
        <f>IF(OR(B2294="",SUMPRODUCT(--EXACT('Номенклатура'!$A$6:$A$205,B2294))&lt;&gt;1),"",INDEX('Номенклатура'!$B$6:$B$205,SUMPRODUCT(EXACT('Номенклатура'!$A$6:$A$205,B2294)*(ROW('Номенклатура'!$A$6:$A$205)-5)))&amp;"")</f>
        <v/>
      </c>
      <c r="I2294" s="15" t="str">
        <f>IF(COUNTA(A2294:D2294,G2294)=0,"",IF(NOT(ISNUMBER(A2294)),"Укажите дату",IF(B2294="","Укажите код",IF(NOT(AND(ISTEXT(B2294),LEN(B2294)&gt;0,LEN(B2294)&lt;=30,ISNUMBER(FIND(LEFT(B2294,1),"ABCDEFGHIJKLMNOPQRSTUVWXYZ")),SUMPRODUCT((MID(B2294,{1,2,3,4,5,6,7,8,9,10,11,12,13,14,15,16,17,18,19,20,21,22,23,24,25,26,27,28,29,30},1)&lt;&gt;"")*ISERROR(FIND(MID(B2294,{1,2,3,4,5,6,7,8,9,10,11,12,13,14,15,16,17,18,19,20,21,22,23,24,25,26,27,28,29,30},1),"ABCDEFGHIJKLMNOPQRSTUVWXYZ0123456789-_")))=0,ISERROR(VALUE(B2294)))),"Недопустимый код: только латинские буквы A-Z в верхнем регистре, цифры, - и _; начало с буквы, до 30 символов (например MILK-001)",IF(SUMPRODUCT(--EXACT('Номенклатура'!$A$6:$A$205,B2294))=0,"Код не найден в номенклатуре",IF(SUMPRODUCT(--EXACT('Номенклатура'!$A$6:$A$205,B2294))&gt;1,"Код повторяется в номенклатуре",IF(ISNA(MATCH(C2294,{"Приход","Расход","Списание","Корректировка остатка"},0)),"Выберите тип операции",IF(NOT(ISNUMBER(D2294)),"Укажите количество",IF(D2294=0,"Количество не может быть 0",IF(AND(C2294&lt;&gt;"Корректировка остатка",D2294&lt;0),"Для этого типа количество положительное",IF(NOT(ISNUMBER('Номенклатура'!$C$2)),"Укажите дату начала учёта",IF(A2294&lt;INT('Номенклатура'!$C$2),"Раньше даты начала учёта: НЕ учтено",IF(AND(C2294="Корректировка остатка",TRIM(G2294)=""),"Учтено: добавьте пояснение","ОК")))))))))))))</f>
        <v/>
      </c>
    </row>
    <row r="2295" spans="1:9" x14ac:dyDescent="0.25">
      <c r="A2295" s="16"/>
      <c r="B2295" s="13"/>
      <c r="C2295" s="13"/>
      <c r="D2295" s="14"/>
      <c r="E2295" s="17" t="str">
        <f>IF(OR(B2295="",SUMPRODUCT(--EXACT('Номенклатура'!$A$6:$A$205,B2295))&lt;&gt;1),"",INDEX('Номенклатура'!$D$6:$D$205,SUMPRODUCT(EXACT('Номенклатура'!$A$6:$A$205,B2295)*(ROW('Номенклатура'!$A$6:$A$205)-5)))&amp;"")</f>
        <v/>
      </c>
      <c r="F2295" s="18" t="str">
        <f>IF(OR(I2295="ОК",I2295="Учтено: добавьте пояснение"),IF(C2295="Приход",D2295,IF(C2295="Корректировка остатка",D2295,-D2295)),"")</f>
        <v/>
      </c>
      <c r="G2295" s="13"/>
      <c r="H2295" s="15" t="str">
        <f>IF(OR(B2295="",SUMPRODUCT(--EXACT('Номенклатура'!$A$6:$A$205,B2295))&lt;&gt;1),"",INDEX('Номенклатура'!$B$6:$B$205,SUMPRODUCT(EXACT('Номенклатура'!$A$6:$A$205,B2295)*(ROW('Номенклатура'!$A$6:$A$205)-5)))&amp;"")</f>
        <v/>
      </c>
      <c r="I2295" s="15" t="str">
        <f>IF(COUNTA(A2295:D2295,G2295)=0,"",IF(NOT(ISNUMBER(A2295)),"Укажите дату",IF(B2295="","Укажите код",IF(NOT(AND(ISTEXT(B2295),LEN(B2295)&gt;0,LEN(B2295)&lt;=30,ISNUMBER(FIND(LEFT(B2295,1),"ABCDEFGHIJKLMNOPQRSTUVWXYZ")),SUMPRODUCT((MID(B2295,{1,2,3,4,5,6,7,8,9,10,11,12,13,14,15,16,17,18,19,20,21,22,23,24,25,26,27,28,29,30},1)&lt;&gt;"")*ISERROR(FIND(MID(B2295,{1,2,3,4,5,6,7,8,9,10,11,12,13,14,15,16,17,18,19,20,21,22,23,24,25,26,27,28,29,30},1),"ABCDEFGHIJKLMNOPQRSTUVWXYZ0123456789-_")))=0,ISERROR(VALUE(B2295)))),"Недопустимый код: только латинские буквы A-Z в верхнем регистре, цифры, - и _; начало с буквы, до 30 символов (например MILK-001)",IF(SUMPRODUCT(--EXACT('Номенклатура'!$A$6:$A$205,B2295))=0,"Код не найден в номенклатуре",IF(SUMPRODUCT(--EXACT('Номенклатура'!$A$6:$A$205,B2295))&gt;1,"Код повторяется в номенклатуре",IF(ISNA(MATCH(C2295,{"Приход","Расход","Списание","Корректировка остатка"},0)),"Выберите тип операции",IF(NOT(ISNUMBER(D2295)),"Укажите количество",IF(D2295=0,"Количество не может быть 0",IF(AND(C2295&lt;&gt;"Корректировка остатка",D2295&lt;0),"Для этого типа количество положительное",IF(NOT(ISNUMBER('Номенклатура'!$C$2)),"Укажите дату начала учёта",IF(A2295&lt;INT('Номенклатура'!$C$2),"Раньше даты начала учёта: НЕ учтено",IF(AND(C2295="Корректировка остатка",TRIM(G2295)=""),"Учтено: добавьте пояснение","ОК")))))))))))))</f>
        <v/>
      </c>
    </row>
    <row r="2296" spans="1:9" x14ac:dyDescent="0.25">
      <c r="A2296" s="16"/>
      <c r="B2296" s="13"/>
      <c r="C2296" s="13"/>
      <c r="D2296" s="14"/>
      <c r="E2296" s="17" t="str">
        <f>IF(OR(B2296="",SUMPRODUCT(--EXACT('Номенклатура'!$A$6:$A$205,B2296))&lt;&gt;1),"",INDEX('Номенклатура'!$D$6:$D$205,SUMPRODUCT(EXACT('Номенклатура'!$A$6:$A$205,B2296)*(ROW('Номенклатура'!$A$6:$A$205)-5)))&amp;"")</f>
        <v/>
      </c>
      <c r="F2296" s="18" t="str">
        <f>IF(OR(I2296="ОК",I2296="Учтено: добавьте пояснение"),IF(C2296="Приход",D2296,IF(C2296="Корректировка остатка",D2296,-D2296)),"")</f>
        <v/>
      </c>
      <c r="G2296" s="13"/>
      <c r="H2296" s="15" t="str">
        <f>IF(OR(B2296="",SUMPRODUCT(--EXACT('Номенклатура'!$A$6:$A$205,B2296))&lt;&gt;1),"",INDEX('Номенклатура'!$B$6:$B$205,SUMPRODUCT(EXACT('Номенклатура'!$A$6:$A$205,B2296)*(ROW('Номенклатура'!$A$6:$A$205)-5)))&amp;"")</f>
        <v/>
      </c>
      <c r="I2296" s="15" t="str">
        <f>IF(COUNTA(A2296:D2296,G2296)=0,"",IF(NOT(ISNUMBER(A2296)),"Укажите дату",IF(B2296="","Укажите код",IF(NOT(AND(ISTEXT(B2296),LEN(B2296)&gt;0,LEN(B2296)&lt;=30,ISNUMBER(FIND(LEFT(B2296,1),"ABCDEFGHIJKLMNOPQRSTUVWXYZ")),SUMPRODUCT((MID(B2296,{1,2,3,4,5,6,7,8,9,10,11,12,13,14,15,16,17,18,19,20,21,22,23,24,25,26,27,28,29,30},1)&lt;&gt;"")*ISERROR(FIND(MID(B2296,{1,2,3,4,5,6,7,8,9,10,11,12,13,14,15,16,17,18,19,20,21,22,23,24,25,26,27,28,29,30},1),"ABCDEFGHIJKLMNOPQRSTUVWXYZ0123456789-_")))=0,ISERROR(VALUE(B2296)))),"Недопустимый код: только латинские буквы A-Z в верхнем регистре, цифры, - и _; начало с буквы, до 30 символов (например MILK-001)",IF(SUMPRODUCT(--EXACT('Номенклатура'!$A$6:$A$205,B2296))=0,"Код не найден в номенклатуре",IF(SUMPRODUCT(--EXACT('Номенклатура'!$A$6:$A$205,B2296))&gt;1,"Код повторяется в номенклатуре",IF(ISNA(MATCH(C2296,{"Приход","Расход","Списание","Корректировка остатка"},0)),"Выберите тип операции",IF(NOT(ISNUMBER(D2296)),"Укажите количество",IF(D2296=0,"Количество не может быть 0",IF(AND(C2296&lt;&gt;"Корректировка остатка",D2296&lt;0),"Для этого типа количество положительное",IF(NOT(ISNUMBER('Номенклатура'!$C$2)),"Укажите дату начала учёта",IF(A2296&lt;INT('Номенклатура'!$C$2),"Раньше даты начала учёта: НЕ учтено",IF(AND(C2296="Корректировка остатка",TRIM(G2296)=""),"Учтено: добавьте пояснение","ОК")))))))))))))</f>
        <v/>
      </c>
    </row>
    <row r="2297" spans="1:9" x14ac:dyDescent="0.25">
      <c r="A2297" s="16"/>
      <c r="B2297" s="13"/>
      <c r="C2297" s="13"/>
      <c r="D2297" s="14"/>
      <c r="E2297" s="17" t="str">
        <f>IF(OR(B2297="",SUMPRODUCT(--EXACT('Номенклатура'!$A$6:$A$205,B2297))&lt;&gt;1),"",INDEX('Номенклатура'!$D$6:$D$205,SUMPRODUCT(EXACT('Номенклатура'!$A$6:$A$205,B2297)*(ROW('Номенклатура'!$A$6:$A$205)-5)))&amp;"")</f>
        <v/>
      </c>
      <c r="F2297" s="18" t="str">
        <f>IF(OR(I2297="ОК",I2297="Учтено: добавьте пояснение"),IF(C2297="Приход",D2297,IF(C2297="Корректировка остатка",D2297,-D2297)),"")</f>
        <v/>
      </c>
      <c r="G2297" s="13"/>
      <c r="H2297" s="15" t="str">
        <f>IF(OR(B2297="",SUMPRODUCT(--EXACT('Номенклатура'!$A$6:$A$205,B2297))&lt;&gt;1),"",INDEX('Номенклатура'!$B$6:$B$205,SUMPRODUCT(EXACT('Номенклатура'!$A$6:$A$205,B2297)*(ROW('Номенклатура'!$A$6:$A$205)-5)))&amp;"")</f>
        <v/>
      </c>
      <c r="I2297" s="15" t="str">
        <f>IF(COUNTA(A2297:D2297,G2297)=0,"",IF(NOT(ISNUMBER(A2297)),"Укажите дату",IF(B2297="","Укажите код",IF(NOT(AND(ISTEXT(B2297),LEN(B2297)&gt;0,LEN(B2297)&lt;=30,ISNUMBER(FIND(LEFT(B2297,1),"ABCDEFGHIJKLMNOPQRSTUVWXYZ")),SUMPRODUCT((MID(B2297,{1,2,3,4,5,6,7,8,9,10,11,12,13,14,15,16,17,18,19,20,21,22,23,24,25,26,27,28,29,30},1)&lt;&gt;"")*ISERROR(FIND(MID(B2297,{1,2,3,4,5,6,7,8,9,10,11,12,13,14,15,16,17,18,19,20,21,22,23,24,25,26,27,28,29,30},1),"ABCDEFGHIJKLMNOPQRSTUVWXYZ0123456789-_")))=0,ISERROR(VALUE(B2297)))),"Недопустимый код: только латинские буквы A-Z в верхнем регистре, цифры, - и _; начало с буквы, до 30 символов (например MILK-001)",IF(SUMPRODUCT(--EXACT('Номенклатура'!$A$6:$A$205,B2297))=0,"Код не найден в номенклатуре",IF(SUMPRODUCT(--EXACT('Номенклатура'!$A$6:$A$205,B2297))&gt;1,"Код повторяется в номенклатуре",IF(ISNA(MATCH(C2297,{"Приход","Расход","Списание","Корректировка остатка"},0)),"Выберите тип операции",IF(NOT(ISNUMBER(D2297)),"Укажите количество",IF(D2297=0,"Количество не может быть 0",IF(AND(C2297&lt;&gt;"Корректировка остатка",D2297&lt;0),"Для этого типа количество положительное",IF(NOT(ISNUMBER('Номенклатура'!$C$2)),"Укажите дату начала учёта",IF(A2297&lt;INT('Номенклатура'!$C$2),"Раньше даты начала учёта: НЕ учтено",IF(AND(C2297="Корректировка остатка",TRIM(G2297)=""),"Учтено: добавьте пояснение","ОК")))))))))))))</f>
        <v/>
      </c>
    </row>
    <row r="2298" spans="1:9" x14ac:dyDescent="0.25">
      <c r="A2298" s="16"/>
      <c r="B2298" s="13"/>
      <c r="C2298" s="13"/>
      <c r="D2298" s="14"/>
      <c r="E2298" s="17" t="str">
        <f>IF(OR(B2298="",SUMPRODUCT(--EXACT('Номенклатура'!$A$6:$A$205,B2298))&lt;&gt;1),"",INDEX('Номенклатура'!$D$6:$D$205,SUMPRODUCT(EXACT('Номенклатура'!$A$6:$A$205,B2298)*(ROW('Номенклатура'!$A$6:$A$205)-5)))&amp;"")</f>
        <v/>
      </c>
      <c r="F2298" s="18" t="str">
        <f>IF(OR(I2298="ОК",I2298="Учтено: добавьте пояснение"),IF(C2298="Приход",D2298,IF(C2298="Корректировка остатка",D2298,-D2298)),"")</f>
        <v/>
      </c>
      <c r="G2298" s="13"/>
      <c r="H2298" s="15" t="str">
        <f>IF(OR(B2298="",SUMPRODUCT(--EXACT('Номенклатура'!$A$6:$A$205,B2298))&lt;&gt;1),"",INDEX('Номенклатура'!$B$6:$B$205,SUMPRODUCT(EXACT('Номенклатура'!$A$6:$A$205,B2298)*(ROW('Номенклатура'!$A$6:$A$205)-5)))&amp;"")</f>
        <v/>
      </c>
      <c r="I2298" s="15" t="str">
        <f>IF(COUNTA(A2298:D2298,G2298)=0,"",IF(NOT(ISNUMBER(A2298)),"Укажите дату",IF(B2298="","Укажите код",IF(NOT(AND(ISTEXT(B2298),LEN(B2298)&gt;0,LEN(B2298)&lt;=30,ISNUMBER(FIND(LEFT(B2298,1),"ABCDEFGHIJKLMNOPQRSTUVWXYZ")),SUMPRODUCT((MID(B2298,{1,2,3,4,5,6,7,8,9,10,11,12,13,14,15,16,17,18,19,20,21,22,23,24,25,26,27,28,29,30},1)&lt;&gt;"")*ISERROR(FIND(MID(B2298,{1,2,3,4,5,6,7,8,9,10,11,12,13,14,15,16,17,18,19,20,21,22,23,24,25,26,27,28,29,30},1),"ABCDEFGHIJKLMNOPQRSTUVWXYZ0123456789-_")))=0,ISERROR(VALUE(B2298)))),"Недопустимый код: только латинские буквы A-Z в верхнем регистре, цифры, - и _; начало с буквы, до 30 символов (например MILK-001)",IF(SUMPRODUCT(--EXACT('Номенклатура'!$A$6:$A$205,B2298))=0,"Код не найден в номенклатуре",IF(SUMPRODUCT(--EXACT('Номенклатура'!$A$6:$A$205,B2298))&gt;1,"Код повторяется в номенклатуре",IF(ISNA(MATCH(C2298,{"Приход","Расход","Списание","Корректировка остатка"},0)),"Выберите тип операции",IF(NOT(ISNUMBER(D2298)),"Укажите количество",IF(D2298=0,"Количество не может быть 0",IF(AND(C2298&lt;&gt;"Корректировка остатка",D2298&lt;0),"Для этого типа количество положительное",IF(NOT(ISNUMBER('Номенклатура'!$C$2)),"Укажите дату начала учёта",IF(A2298&lt;INT('Номенклатура'!$C$2),"Раньше даты начала учёта: НЕ учтено",IF(AND(C2298="Корректировка остатка",TRIM(G2298)=""),"Учтено: добавьте пояснение","ОК")))))))))))))</f>
        <v/>
      </c>
    </row>
    <row r="2299" spans="1:9" x14ac:dyDescent="0.25">
      <c r="A2299" s="16"/>
      <c r="B2299" s="13"/>
      <c r="C2299" s="13"/>
      <c r="D2299" s="14"/>
      <c r="E2299" s="17" t="str">
        <f>IF(OR(B2299="",SUMPRODUCT(--EXACT('Номенклатура'!$A$6:$A$205,B2299))&lt;&gt;1),"",INDEX('Номенклатура'!$D$6:$D$205,SUMPRODUCT(EXACT('Номенклатура'!$A$6:$A$205,B2299)*(ROW('Номенклатура'!$A$6:$A$205)-5)))&amp;"")</f>
        <v/>
      </c>
      <c r="F2299" s="18" t="str">
        <f>IF(OR(I2299="ОК",I2299="Учтено: добавьте пояснение"),IF(C2299="Приход",D2299,IF(C2299="Корректировка остатка",D2299,-D2299)),"")</f>
        <v/>
      </c>
      <c r="G2299" s="13"/>
      <c r="H2299" s="15" t="str">
        <f>IF(OR(B2299="",SUMPRODUCT(--EXACT('Номенклатура'!$A$6:$A$205,B2299))&lt;&gt;1),"",INDEX('Номенклатура'!$B$6:$B$205,SUMPRODUCT(EXACT('Номенклатура'!$A$6:$A$205,B2299)*(ROW('Номенклатура'!$A$6:$A$205)-5)))&amp;"")</f>
        <v/>
      </c>
      <c r="I2299" s="15" t="str">
        <f>IF(COUNTA(A2299:D2299,G2299)=0,"",IF(NOT(ISNUMBER(A2299)),"Укажите дату",IF(B2299="","Укажите код",IF(NOT(AND(ISTEXT(B2299),LEN(B2299)&gt;0,LEN(B2299)&lt;=30,ISNUMBER(FIND(LEFT(B2299,1),"ABCDEFGHIJKLMNOPQRSTUVWXYZ")),SUMPRODUCT((MID(B2299,{1,2,3,4,5,6,7,8,9,10,11,12,13,14,15,16,17,18,19,20,21,22,23,24,25,26,27,28,29,30},1)&lt;&gt;"")*ISERROR(FIND(MID(B2299,{1,2,3,4,5,6,7,8,9,10,11,12,13,14,15,16,17,18,19,20,21,22,23,24,25,26,27,28,29,30},1),"ABCDEFGHIJKLMNOPQRSTUVWXYZ0123456789-_")))=0,ISERROR(VALUE(B2299)))),"Недопустимый код: только латинские буквы A-Z в верхнем регистре, цифры, - и _; начало с буквы, до 30 символов (например MILK-001)",IF(SUMPRODUCT(--EXACT('Номенклатура'!$A$6:$A$205,B2299))=0,"Код не найден в номенклатуре",IF(SUMPRODUCT(--EXACT('Номенклатура'!$A$6:$A$205,B2299))&gt;1,"Код повторяется в номенклатуре",IF(ISNA(MATCH(C2299,{"Приход","Расход","Списание","Корректировка остатка"},0)),"Выберите тип операции",IF(NOT(ISNUMBER(D2299)),"Укажите количество",IF(D2299=0,"Количество не может быть 0",IF(AND(C2299&lt;&gt;"Корректировка остатка",D2299&lt;0),"Для этого типа количество положительное",IF(NOT(ISNUMBER('Номенклатура'!$C$2)),"Укажите дату начала учёта",IF(A2299&lt;INT('Номенклатура'!$C$2),"Раньше даты начала учёта: НЕ учтено",IF(AND(C2299="Корректировка остатка",TRIM(G2299)=""),"Учтено: добавьте пояснение","ОК")))))))))))))</f>
        <v/>
      </c>
    </row>
    <row r="2300" spans="1:9" x14ac:dyDescent="0.25">
      <c r="A2300" s="16"/>
      <c r="B2300" s="13"/>
      <c r="C2300" s="13"/>
      <c r="D2300" s="14"/>
      <c r="E2300" s="17" t="str">
        <f>IF(OR(B2300="",SUMPRODUCT(--EXACT('Номенклатура'!$A$6:$A$205,B2300))&lt;&gt;1),"",INDEX('Номенклатура'!$D$6:$D$205,SUMPRODUCT(EXACT('Номенклатура'!$A$6:$A$205,B2300)*(ROW('Номенклатура'!$A$6:$A$205)-5)))&amp;"")</f>
        <v/>
      </c>
      <c r="F2300" s="18" t="str">
        <f>IF(OR(I2300="ОК",I2300="Учтено: добавьте пояснение"),IF(C2300="Приход",D2300,IF(C2300="Корректировка остатка",D2300,-D2300)),"")</f>
        <v/>
      </c>
      <c r="G2300" s="13"/>
      <c r="H2300" s="15" t="str">
        <f>IF(OR(B2300="",SUMPRODUCT(--EXACT('Номенклатура'!$A$6:$A$205,B2300))&lt;&gt;1),"",INDEX('Номенклатура'!$B$6:$B$205,SUMPRODUCT(EXACT('Номенклатура'!$A$6:$A$205,B2300)*(ROW('Номенклатура'!$A$6:$A$205)-5)))&amp;"")</f>
        <v/>
      </c>
      <c r="I2300" s="15" t="str">
        <f>IF(COUNTA(A2300:D2300,G2300)=0,"",IF(NOT(ISNUMBER(A2300)),"Укажите дату",IF(B2300="","Укажите код",IF(NOT(AND(ISTEXT(B2300),LEN(B2300)&gt;0,LEN(B2300)&lt;=30,ISNUMBER(FIND(LEFT(B2300,1),"ABCDEFGHIJKLMNOPQRSTUVWXYZ")),SUMPRODUCT((MID(B2300,{1,2,3,4,5,6,7,8,9,10,11,12,13,14,15,16,17,18,19,20,21,22,23,24,25,26,27,28,29,30},1)&lt;&gt;"")*ISERROR(FIND(MID(B2300,{1,2,3,4,5,6,7,8,9,10,11,12,13,14,15,16,17,18,19,20,21,22,23,24,25,26,27,28,29,30},1),"ABCDEFGHIJKLMNOPQRSTUVWXYZ0123456789-_")))=0,ISERROR(VALUE(B2300)))),"Недопустимый код: только латинские буквы A-Z в верхнем регистре, цифры, - и _; начало с буквы, до 30 символов (например MILK-001)",IF(SUMPRODUCT(--EXACT('Номенклатура'!$A$6:$A$205,B2300))=0,"Код не найден в номенклатуре",IF(SUMPRODUCT(--EXACT('Номенклатура'!$A$6:$A$205,B2300))&gt;1,"Код повторяется в номенклатуре",IF(ISNA(MATCH(C2300,{"Приход","Расход","Списание","Корректировка остатка"},0)),"Выберите тип операции",IF(NOT(ISNUMBER(D2300)),"Укажите количество",IF(D2300=0,"Количество не может быть 0",IF(AND(C2300&lt;&gt;"Корректировка остатка",D2300&lt;0),"Для этого типа количество положительное",IF(NOT(ISNUMBER('Номенклатура'!$C$2)),"Укажите дату начала учёта",IF(A2300&lt;INT('Номенклатура'!$C$2),"Раньше даты начала учёта: НЕ учтено",IF(AND(C2300="Корректировка остатка",TRIM(G2300)=""),"Учтено: добавьте пояснение","ОК")))))))))))))</f>
        <v/>
      </c>
    </row>
    <row r="2301" spans="1:9" x14ac:dyDescent="0.25">
      <c r="A2301" s="16"/>
      <c r="B2301" s="13"/>
      <c r="C2301" s="13"/>
      <c r="D2301" s="14"/>
      <c r="E2301" s="17" t="str">
        <f>IF(OR(B2301="",SUMPRODUCT(--EXACT('Номенклатура'!$A$6:$A$205,B2301))&lt;&gt;1),"",INDEX('Номенклатура'!$D$6:$D$205,SUMPRODUCT(EXACT('Номенклатура'!$A$6:$A$205,B2301)*(ROW('Номенклатура'!$A$6:$A$205)-5)))&amp;"")</f>
        <v/>
      </c>
      <c r="F2301" s="18" t="str">
        <f>IF(OR(I2301="ОК",I2301="Учтено: добавьте пояснение"),IF(C2301="Приход",D2301,IF(C2301="Корректировка остатка",D2301,-D2301)),"")</f>
        <v/>
      </c>
      <c r="G2301" s="13"/>
      <c r="H2301" s="15" t="str">
        <f>IF(OR(B2301="",SUMPRODUCT(--EXACT('Номенклатура'!$A$6:$A$205,B2301))&lt;&gt;1),"",INDEX('Номенклатура'!$B$6:$B$205,SUMPRODUCT(EXACT('Номенклатура'!$A$6:$A$205,B2301)*(ROW('Номенклатура'!$A$6:$A$205)-5)))&amp;"")</f>
        <v/>
      </c>
      <c r="I2301" s="15" t="str">
        <f>IF(COUNTA(A2301:D2301,G2301)=0,"",IF(NOT(ISNUMBER(A2301)),"Укажите дату",IF(B2301="","Укажите код",IF(NOT(AND(ISTEXT(B2301),LEN(B2301)&gt;0,LEN(B2301)&lt;=30,ISNUMBER(FIND(LEFT(B2301,1),"ABCDEFGHIJKLMNOPQRSTUVWXYZ")),SUMPRODUCT((MID(B2301,{1,2,3,4,5,6,7,8,9,10,11,12,13,14,15,16,17,18,19,20,21,22,23,24,25,26,27,28,29,30},1)&lt;&gt;"")*ISERROR(FIND(MID(B2301,{1,2,3,4,5,6,7,8,9,10,11,12,13,14,15,16,17,18,19,20,21,22,23,24,25,26,27,28,29,30},1),"ABCDEFGHIJKLMNOPQRSTUVWXYZ0123456789-_")))=0,ISERROR(VALUE(B2301)))),"Недопустимый код: только латинские буквы A-Z в верхнем регистре, цифры, - и _; начало с буквы, до 30 символов (например MILK-001)",IF(SUMPRODUCT(--EXACT('Номенклатура'!$A$6:$A$205,B2301))=0,"Код не найден в номенклатуре",IF(SUMPRODUCT(--EXACT('Номенклатура'!$A$6:$A$205,B2301))&gt;1,"Код повторяется в номенклатуре",IF(ISNA(MATCH(C2301,{"Приход","Расход","Списание","Корректировка остатка"},0)),"Выберите тип операции",IF(NOT(ISNUMBER(D2301)),"Укажите количество",IF(D2301=0,"Количество не может быть 0",IF(AND(C2301&lt;&gt;"Корректировка остатка",D2301&lt;0),"Для этого типа количество положительное",IF(NOT(ISNUMBER('Номенклатура'!$C$2)),"Укажите дату начала учёта",IF(A2301&lt;INT('Номенклатура'!$C$2),"Раньше даты начала учёта: НЕ учтено",IF(AND(C2301="Корректировка остатка",TRIM(G2301)=""),"Учтено: добавьте пояснение","ОК")))))))))))))</f>
        <v/>
      </c>
    </row>
    <row r="2302" spans="1:9" x14ac:dyDescent="0.25">
      <c r="A2302" s="16"/>
      <c r="B2302" s="13"/>
      <c r="C2302" s="13"/>
      <c r="D2302" s="14"/>
      <c r="E2302" s="17" t="str">
        <f>IF(OR(B2302="",SUMPRODUCT(--EXACT('Номенклатура'!$A$6:$A$205,B2302))&lt;&gt;1),"",INDEX('Номенклатура'!$D$6:$D$205,SUMPRODUCT(EXACT('Номенклатура'!$A$6:$A$205,B2302)*(ROW('Номенклатура'!$A$6:$A$205)-5)))&amp;"")</f>
        <v/>
      </c>
      <c r="F2302" s="18" t="str">
        <f>IF(OR(I2302="ОК",I2302="Учтено: добавьте пояснение"),IF(C2302="Приход",D2302,IF(C2302="Корректировка остатка",D2302,-D2302)),"")</f>
        <v/>
      </c>
      <c r="G2302" s="13"/>
      <c r="H2302" s="15" t="str">
        <f>IF(OR(B2302="",SUMPRODUCT(--EXACT('Номенклатура'!$A$6:$A$205,B2302))&lt;&gt;1),"",INDEX('Номенклатура'!$B$6:$B$205,SUMPRODUCT(EXACT('Номенклатура'!$A$6:$A$205,B2302)*(ROW('Номенклатура'!$A$6:$A$205)-5)))&amp;"")</f>
        <v/>
      </c>
      <c r="I2302" s="15" t="str">
        <f>IF(COUNTA(A2302:D2302,G2302)=0,"",IF(NOT(ISNUMBER(A2302)),"Укажите дату",IF(B2302="","Укажите код",IF(NOT(AND(ISTEXT(B2302),LEN(B2302)&gt;0,LEN(B2302)&lt;=30,ISNUMBER(FIND(LEFT(B2302,1),"ABCDEFGHIJKLMNOPQRSTUVWXYZ")),SUMPRODUCT((MID(B2302,{1,2,3,4,5,6,7,8,9,10,11,12,13,14,15,16,17,18,19,20,21,22,23,24,25,26,27,28,29,30},1)&lt;&gt;"")*ISERROR(FIND(MID(B2302,{1,2,3,4,5,6,7,8,9,10,11,12,13,14,15,16,17,18,19,20,21,22,23,24,25,26,27,28,29,30},1),"ABCDEFGHIJKLMNOPQRSTUVWXYZ0123456789-_")))=0,ISERROR(VALUE(B2302)))),"Недопустимый код: только латинские буквы A-Z в верхнем регистре, цифры, - и _; начало с буквы, до 30 символов (например MILK-001)",IF(SUMPRODUCT(--EXACT('Номенклатура'!$A$6:$A$205,B2302))=0,"Код не найден в номенклатуре",IF(SUMPRODUCT(--EXACT('Номенклатура'!$A$6:$A$205,B2302))&gt;1,"Код повторяется в номенклатуре",IF(ISNA(MATCH(C2302,{"Приход","Расход","Списание","Корректировка остатка"},0)),"Выберите тип операции",IF(NOT(ISNUMBER(D2302)),"Укажите количество",IF(D2302=0,"Количество не может быть 0",IF(AND(C2302&lt;&gt;"Корректировка остатка",D2302&lt;0),"Для этого типа количество положительное",IF(NOT(ISNUMBER('Номенклатура'!$C$2)),"Укажите дату начала учёта",IF(A2302&lt;INT('Номенклатура'!$C$2),"Раньше даты начала учёта: НЕ учтено",IF(AND(C2302="Корректировка остатка",TRIM(G2302)=""),"Учтено: добавьте пояснение","ОК")))))))))))))</f>
        <v/>
      </c>
    </row>
    <row r="2303" spans="1:9" x14ac:dyDescent="0.25">
      <c r="A2303" s="16"/>
      <c r="B2303" s="13"/>
      <c r="C2303" s="13"/>
      <c r="D2303" s="14"/>
      <c r="E2303" s="17" t="str">
        <f>IF(OR(B2303="",SUMPRODUCT(--EXACT('Номенклатура'!$A$6:$A$205,B2303))&lt;&gt;1),"",INDEX('Номенклатура'!$D$6:$D$205,SUMPRODUCT(EXACT('Номенклатура'!$A$6:$A$205,B2303)*(ROW('Номенклатура'!$A$6:$A$205)-5)))&amp;"")</f>
        <v/>
      </c>
      <c r="F2303" s="18" t="str">
        <f>IF(OR(I2303="ОК",I2303="Учтено: добавьте пояснение"),IF(C2303="Приход",D2303,IF(C2303="Корректировка остатка",D2303,-D2303)),"")</f>
        <v/>
      </c>
      <c r="G2303" s="13"/>
      <c r="H2303" s="15" t="str">
        <f>IF(OR(B2303="",SUMPRODUCT(--EXACT('Номенклатура'!$A$6:$A$205,B2303))&lt;&gt;1),"",INDEX('Номенклатура'!$B$6:$B$205,SUMPRODUCT(EXACT('Номенклатура'!$A$6:$A$205,B2303)*(ROW('Номенклатура'!$A$6:$A$205)-5)))&amp;"")</f>
        <v/>
      </c>
      <c r="I2303" s="15" t="str">
        <f>IF(COUNTA(A2303:D2303,G2303)=0,"",IF(NOT(ISNUMBER(A2303)),"Укажите дату",IF(B2303="","Укажите код",IF(NOT(AND(ISTEXT(B2303),LEN(B2303)&gt;0,LEN(B2303)&lt;=30,ISNUMBER(FIND(LEFT(B2303,1),"ABCDEFGHIJKLMNOPQRSTUVWXYZ")),SUMPRODUCT((MID(B2303,{1,2,3,4,5,6,7,8,9,10,11,12,13,14,15,16,17,18,19,20,21,22,23,24,25,26,27,28,29,30},1)&lt;&gt;"")*ISERROR(FIND(MID(B2303,{1,2,3,4,5,6,7,8,9,10,11,12,13,14,15,16,17,18,19,20,21,22,23,24,25,26,27,28,29,30},1),"ABCDEFGHIJKLMNOPQRSTUVWXYZ0123456789-_")))=0,ISERROR(VALUE(B2303)))),"Недопустимый код: только латинские буквы A-Z в верхнем регистре, цифры, - и _; начало с буквы, до 30 символов (например MILK-001)",IF(SUMPRODUCT(--EXACT('Номенклатура'!$A$6:$A$205,B2303))=0,"Код не найден в номенклатуре",IF(SUMPRODUCT(--EXACT('Номенклатура'!$A$6:$A$205,B2303))&gt;1,"Код повторяется в номенклатуре",IF(ISNA(MATCH(C2303,{"Приход","Расход","Списание","Корректировка остатка"},0)),"Выберите тип операции",IF(NOT(ISNUMBER(D2303)),"Укажите количество",IF(D2303=0,"Количество не может быть 0",IF(AND(C2303&lt;&gt;"Корректировка остатка",D2303&lt;0),"Для этого типа количество положительное",IF(NOT(ISNUMBER('Номенклатура'!$C$2)),"Укажите дату начала учёта",IF(A2303&lt;INT('Номенклатура'!$C$2),"Раньше даты начала учёта: НЕ учтено",IF(AND(C2303="Корректировка остатка",TRIM(G2303)=""),"Учтено: добавьте пояснение","ОК")))))))))))))</f>
        <v/>
      </c>
    </row>
    <row r="2304" spans="1:9" x14ac:dyDescent="0.25">
      <c r="A2304" s="16"/>
      <c r="B2304" s="13"/>
      <c r="C2304" s="13"/>
      <c r="D2304" s="14"/>
      <c r="E2304" s="17" t="str">
        <f>IF(OR(B2304="",SUMPRODUCT(--EXACT('Номенклатура'!$A$6:$A$205,B2304))&lt;&gt;1),"",INDEX('Номенклатура'!$D$6:$D$205,SUMPRODUCT(EXACT('Номенклатура'!$A$6:$A$205,B2304)*(ROW('Номенклатура'!$A$6:$A$205)-5)))&amp;"")</f>
        <v/>
      </c>
      <c r="F2304" s="18" t="str">
        <f>IF(OR(I2304="ОК",I2304="Учтено: добавьте пояснение"),IF(C2304="Приход",D2304,IF(C2304="Корректировка остатка",D2304,-D2304)),"")</f>
        <v/>
      </c>
      <c r="G2304" s="13"/>
      <c r="H2304" s="15" t="str">
        <f>IF(OR(B2304="",SUMPRODUCT(--EXACT('Номенклатура'!$A$6:$A$205,B2304))&lt;&gt;1),"",INDEX('Номенклатура'!$B$6:$B$205,SUMPRODUCT(EXACT('Номенклатура'!$A$6:$A$205,B2304)*(ROW('Номенклатура'!$A$6:$A$205)-5)))&amp;"")</f>
        <v/>
      </c>
      <c r="I2304" s="15" t="str">
        <f>IF(COUNTA(A2304:D2304,G2304)=0,"",IF(NOT(ISNUMBER(A2304)),"Укажите дату",IF(B2304="","Укажите код",IF(NOT(AND(ISTEXT(B2304),LEN(B2304)&gt;0,LEN(B2304)&lt;=30,ISNUMBER(FIND(LEFT(B2304,1),"ABCDEFGHIJKLMNOPQRSTUVWXYZ")),SUMPRODUCT((MID(B2304,{1,2,3,4,5,6,7,8,9,10,11,12,13,14,15,16,17,18,19,20,21,22,23,24,25,26,27,28,29,30},1)&lt;&gt;"")*ISERROR(FIND(MID(B2304,{1,2,3,4,5,6,7,8,9,10,11,12,13,14,15,16,17,18,19,20,21,22,23,24,25,26,27,28,29,30},1),"ABCDEFGHIJKLMNOPQRSTUVWXYZ0123456789-_")))=0,ISERROR(VALUE(B2304)))),"Недопустимый код: только латинские буквы A-Z в верхнем регистре, цифры, - и _; начало с буквы, до 30 символов (например MILK-001)",IF(SUMPRODUCT(--EXACT('Номенклатура'!$A$6:$A$205,B2304))=0,"Код не найден в номенклатуре",IF(SUMPRODUCT(--EXACT('Номенклатура'!$A$6:$A$205,B2304))&gt;1,"Код повторяется в номенклатуре",IF(ISNA(MATCH(C2304,{"Приход","Расход","Списание","Корректировка остатка"},0)),"Выберите тип операции",IF(NOT(ISNUMBER(D2304)),"Укажите количество",IF(D2304=0,"Количество не может быть 0",IF(AND(C2304&lt;&gt;"Корректировка остатка",D2304&lt;0),"Для этого типа количество положительное",IF(NOT(ISNUMBER('Номенклатура'!$C$2)),"Укажите дату начала учёта",IF(A2304&lt;INT('Номенклатура'!$C$2),"Раньше даты начала учёта: НЕ учтено",IF(AND(C2304="Корректировка остатка",TRIM(G2304)=""),"Учтено: добавьте пояснение","ОК")))))))))))))</f>
        <v/>
      </c>
    </row>
    <row r="2305" spans="1:9" x14ac:dyDescent="0.25">
      <c r="A2305" s="16"/>
      <c r="B2305" s="13"/>
      <c r="C2305" s="13"/>
      <c r="D2305" s="14"/>
      <c r="E2305" s="17" t="str">
        <f>IF(OR(B2305="",SUMPRODUCT(--EXACT('Номенклатура'!$A$6:$A$205,B2305))&lt;&gt;1),"",INDEX('Номенклатура'!$D$6:$D$205,SUMPRODUCT(EXACT('Номенклатура'!$A$6:$A$205,B2305)*(ROW('Номенклатура'!$A$6:$A$205)-5)))&amp;"")</f>
        <v/>
      </c>
      <c r="F2305" s="18" t="str">
        <f>IF(OR(I2305="ОК",I2305="Учтено: добавьте пояснение"),IF(C2305="Приход",D2305,IF(C2305="Корректировка остатка",D2305,-D2305)),"")</f>
        <v/>
      </c>
      <c r="G2305" s="13"/>
      <c r="H2305" s="15" t="str">
        <f>IF(OR(B2305="",SUMPRODUCT(--EXACT('Номенклатура'!$A$6:$A$205,B2305))&lt;&gt;1),"",INDEX('Номенклатура'!$B$6:$B$205,SUMPRODUCT(EXACT('Номенклатура'!$A$6:$A$205,B2305)*(ROW('Номенклатура'!$A$6:$A$205)-5)))&amp;"")</f>
        <v/>
      </c>
      <c r="I2305" s="15" t="str">
        <f>IF(COUNTA(A2305:D2305,G2305)=0,"",IF(NOT(ISNUMBER(A2305)),"Укажите дату",IF(B2305="","Укажите код",IF(NOT(AND(ISTEXT(B2305),LEN(B2305)&gt;0,LEN(B2305)&lt;=30,ISNUMBER(FIND(LEFT(B2305,1),"ABCDEFGHIJKLMNOPQRSTUVWXYZ")),SUMPRODUCT((MID(B2305,{1,2,3,4,5,6,7,8,9,10,11,12,13,14,15,16,17,18,19,20,21,22,23,24,25,26,27,28,29,30},1)&lt;&gt;"")*ISERROR(FIND(MID(B2305,{1,2,3,4,5,6,7,8,9,10,11,12,13,14,15,16,17,18,19,20,21,22,23,24,25,26,27,28,29,30},1),"ABCDEFGHIJKLMNOPQRSTUVWXYZ0123456789-_")))=0,ISERROR(VALUE(B2305)))),"Недопустимый код: только латинские буквы A-Z в верхнем регистре, цифры, - и _; начало с буквы, до 30 символов (например MILK-001)",IF(SUMPRODUCT(--EXACT('Номенклатура'!$A$6:$A$205,B2305))=0,"Код не найден в номенклатуре",IF(SUMPRODUCT(--EXACT('Номенклатура'!$A$6:$A$205,B2305))&gt;1,"Код повторяется в номенклатуре",IF(ISNA(MATCH(C2305,{"Приход","Расход","Списание","Корректировка остатка"},0)),"Выберите тип операции",IF(NOT(ISNUMBER(D2305)),"Укажите количество",IF(D2305=0,"Количество не может быть 0",IF(AND(C2305&lt;&gt;"Корректировка остатка",D2305&lt;0),"Для этого типа количество положительное",IF(NOT(ISNUMBER('Номенклатура'!$C$2)),"Укажите дату начала учёта",IF(A2305&lt;INT('Номенклатура'!$C$2),"Раньше даты начала учёта: НЕ учтено",IF(AND(C2305="Корректировка остатка",TRIM(G2305)=""),"Учтено: добавьте пояснение","ОК")))))))))))))</f>
        <v/>
      </c>
    </row>
    <row r="2306" spans="1:9" x14ac:dyDescent="0.25">
      <c r="A2306" s="16"/>
      <c r="B2306" s="13"/>
      <c r="C2306" s="13"/>
      <c r="D2306" s="14"/>
      <c r="E2306" s="17" t="str">
        <f>IF(OR(B2306="",SUMPRODUCT(--EXACT('Номенклатура'!$A$6:$A$205,B2306))&lt;&gt;1),"",INDEX('Номенклатура'!$D$6:$D$205,SUMPRODUCT(EXACT('Номенклатура'!$A$6:$A$205,B2306)*(ROW('Номенклатура'!$A$6:$A$205)-5)))&amp;"")</f>
        <v/>
      </c>
      <c r="F2306" s="18" t="str">
        <f>IF(OR(I2306="ОК",I2306="Учтено: добавьте пояснение"),IF(C2306="Приход",D2306,IF(C2306="Корректировка остатка",D2306,-D2306)),"")</f>
        <v/>
      </c>
      <c r="G2306" s="13"/>
      <c r="H2306" s="15" t="str">
        <f>IF(OR(B2306="",SUMPRODUCT(--EXACT('Номенклатура'!$A$6:$A$205,B2306))&lt;&gt;1),"",INDEX('Номенклатура'!$B$6:$B$205,SUMPRODUCT(EXACT('Номенклатура'!$A$6:$A$205,B2306)*(ROW('Номенклатура'!$A$6:$A$205)-5)))&amp;"")</f>
        <v/>
      </c>
      <c r="I2306" s="15" t="str">
        <f>IF(COUNTA(A2306:D2306,G2306)=0,"",IF(NOT(ISNUMBER(A2306)),"Укажите дату",IF(B2306="","Укажите код",IF(NOT(AND(ISTEXT(B2306),LEN(B2306)&gt;0,LEN(B2306)&lt;=30,ISNUMBER(FIND(LEFT(B2306,1),"ABCDEFGHIJKLMNOPQRSTUVWXYZ")),SUMPRODUCT((MID(B2306,{1,2,3,4,5,6,7,8,9,10,11,12,13,14,15,16,17,18,19,20,21,22,23,24,25,26,27,28,29,30},1)&lt;&gt;"")*ISERROR(FIND(MID(B2306,{1,2,3,4,5,6,7,8,9,10,11,12,13,14,15,16,17,18,19,20,21,22,23,24,25,26,27,28,29,30},1),"ABCDEFGHIJKLMNOPQRSTUVWXYZ0123456789-_")))=0,ISERROR(VALUE(B2306)))),"Недопустимый код: только латинские буквы A-Z в верхнем регистре, цифры, - и _; начало с буквы, до 30 символов (например MILK-001)",IF(SUMPRODUCT(--EXACT('Номенклатура'!$A$6:$A$205,B2306))=0,"Код не найден в номенклатуре",IF(SUMPRODUCT(--EXACT('Номенклатура'!$A$6:$A$205,B2306))&gt;1,"Код повторяется в номенклатуре",IF(ISNA(MATCH(C2306,{"Приход","Расход","Списание","Корректировка остатка"},0)),"Выберите тип операции",IF(NOT(ISNUMBER(D2306)),"Укажите количество",IF(D2306=0,"Количество не может быть 0",IF(AND(C2306&lt;&gt;"Корректировка остатка",D2306&lt;0),"Для этого типа количество положительное",IF(NOT(ISNUMBER('Номенклатура'!$C$2)),"Укажите дату начала учёта",IF(A2306&lt;INT('Номенклатура'!$C$2),"Раньше даты начала учёта: НЕ учтено",IF(AND(C2306="Корректировка остатка",TRIM(G2306)=""),"Учтено: добавьте пояснение","ОК")))))))))))))</f>
        <v/>
      </c>
    </row>
    <row r="2307" spans="1:9" x14ac:dyDescent="0.25">
      <c r="A2307" s="16"/>
      <c r="B2307" s="13"/>
      <c r="C2307" s="13"/>
      <c r="D2307" s="14"/>
      <c r="E2307" s="17" t="str">
        <f>IF(OR(B2307="",SUMPRODUCT(--EXACT('Номенклатура'!$A$6:$A$205,B2307))&lt;&gt;1),"",INDEX('Номенклатура'!$D$6:$D$205,SUMPRODUCT(EXACT('Номенклатура'!$A$6:$A$205,B2307)*(ROW('Номенклатура'!$A$6:$A$205)-5)))&amp;"")</f>
        <v/>
      </c>
      <c r="F2307" s="18" t="str">
        <f>IF(OR(I2307="ОК",I2307="Учтено: добавьте пояснение"),IF(C2307="Приход",D2307,IF(C2307="Корректировка остатка",D2307,-D2307)),"")</f>
        <v/>
      </c>
      <c r="G2307" s="13"/>
      <c r="H2307" s="15" t="str">
        <f>IF(OR(B2307="",SUMPRODUCT(--EXACT('Номенклатура'!$A$6:$A$205,B2307))&lt;&gt;1),"",INDEX('Номенклатура'!$B$6:$B$205,SUMPRODUCT(EXACT('Номенклатура'!$A$6:$A$205,B2307)*(ROW('Номенклатура'!$A$6:$A$205)-5)))&amp;"")</f>
        <v/>
      </c>
      <c r="I2307" s="15" t="str">
        <f>IF(COUNTA(A2307:D2307,G2307)=0,"",IF(NOT(ISNUMBER(A2307)),"Укажите дату",IF(B2307="","Укажите код",IF(NOT(AND(ISTEXT(B2307),LEN(B2307)&gt;0,LEN(B2307)&lt;=30,ISNUMBER(FIND(LEFT(B2307,1),"ABCDEFGHIJKLMNOPQRSTUVWXYZ")),SUMPRODUCT((MID(B2307,{1,2,3,4,5,6,7,8,9,10,11,12,13,14,15,16,17,18,19,20,21,22,23,24,25,26,27,28,29,30},1)&lt;&gt;"")*ISERROR(FIND(MID(B2307,{1,2,3,4,5,6,7,8,9,10,11,12,13,14,15,16,17,18,19,20,21,22,23,24,25,26,27,28,29,30},1),"ABCDEFGHIJKLMNOPQRSTUVWXYZ0123456789-_")))=0,ISERROR(VALUE(B2307)))),"Недопустимый код: только латинские буквы A-Z в верхнем регистре, цифры, - и _; начало с буквы, до 30 символов (например MILK-001)",IF(SUMPRODUCT(--EXACT('Номенклатура'!$A$6:$A$205,B2307))=0,"Код не найден в номенклатуре",IF(SUMPRODUCT(--EXACT('Номенклатура'!$A$6:$A$205,B2307))&gt;1,"Код повторяется в номенклатуре",IF(ISNA(MATCH(C2307,{"Приход","Расход","Списание","Корректировка остатка"},0)),"Выберите тип операции",IF(NOT(ISNUMBER(D2307)),"Укажите количество",IF(D2307=0,"Количество не может быть 0",IF(AND(C2307&lt;&gt;"Корректировка остатка",D2307&lt;0),"Для этого типа количество положительное",IF(NOT(ISNUMBER('Номенклатура'!$C$2)),"Укажите дату начала учёта",IF(A2307&lt;INT('Номенклатура'!$C$2),"Раньше даты начала учёта: НЕ учтено",IF(AND(C2307="Корректировка остатка",TRIM(G2307)=""),"Учтено: добавьте пояснение","ОК")))))))))))))</f>
        <v/>
      </c>
    </row>
    <row r="2308" spans="1:9" x14ac:dyDescent="0.25">
      <c r="A2308" s="16"/>
      <c r="B2308" s="13"/>
      <c r="C2308" s="13"/>
      <c r="D2308" s="14"/>
      <c r="E2308" s="17" t="str">
        <f>IF(OR(B2308="",SUMPRODUCT(--EXACT('Номенклатура'!$A$6:$A$205,B2308))&lt;&gt;1),"",INDEX('Номенклатура'!$D$6:$D$205,SUMPRODUCT(EXACT('Номенклатура'!$A$6:$A$205,B2308)*(ROW('Номенклатура'!$A$6:$A$205)-5)))&amp;"")</f>
        <v/>
      </c>
      <c r="F2308" s="18" t="str">
        <f>IF(OR(I2308="ОК",I2308="Учтено: добавьте пояснение"),IF(C2308="Приход",D2308,IF(C2308="Корректировка остатка",D2308,-D2308)),"")</f>
        <v/>
      </c>
      <c r="G2308" s="13"/>
      <c r="H2308" s="15" t="str">
        <f>IF(OR(B2308="",SUMPRODUCT(--EXACT('Номенклатура'!$A$6:$A$205,B2308))&lt;&gt;1),"",INDEX('Номенклатура'!$B$6:$B$205,SUMPRODUCT(EXACT('Номенклатура'!$A$6:$A$205,B2308)*(ROW('Номенклатура'!$A$6:$A$205)-5)))&amp;"")</f>
        <v/>
      </c>
      <c r="I2308" s="15" t="str">
        <f>IF(COUNTA(A2308:D2308,G2308)=0,"",IF(NOT(ISNUMBER(A2308)),"Укажите дату",IF(B2308="","Укажите код",IF(NOT(AND(ISTEXT(B2308),LEN(B2308)&gt;0,LEN(B2308)&lt;=30,ISNUMBER(FIND(LEFT(B2308,1),"ABCDEFGHIJKLMNOPQRSTUVWXYZ")),SUMPRODUCT((MID(B2308,{1,2,3,4,5,6,7,8,9,10,11,12,13,14,15,16,17,18,19,20,21,22,23,24,25,26,27,28,29,30},1)&lt;&gt;"")*ISERROR(FIND(MID(B2308,{1,2,3,4,5,6,7,8,9,10,11,12,13,14,15,16,17,18,19,20,21,22,23,24,25,26,27,28,29,30},1),"ABCDEFGHIJKLMNOPQRSTUVWXYZ0123456789-_")))=0,ISERROR(VALUE(B2308)))),"Недопустимый код: только латинские буквы A-Z в верхнем регистре, цифры, - и _; начало с буквы, до 30 символов (например MILK-001)",IF(SUMPRODUCT(--EXACT('Номенклатура'!$A$6:$A$205,B2308))=0,"Код не найден в номенклатуре",IF(SUMPRODUCT(--EXACT('Номенклатура'!$A$6:$A$205,B2308))&gt;1,"Код повторяется в номенклатуре",IF(ISNA(MATCH(C2308,{"Приход","Расход","Списание","Корректировка остатка"},0)),"Выберите тип операции",IF(NOT(ISNUMBER(D2308)),"Укажите количество",IF(D2308=0,"Количество не может быть 0",IF(AND(C2308&lt;&gt;"Корректировка остатка",D2308&lt;0),"Для этого типа количество положительное",IF(NOT(ISNUMBER('Номенклатура'!$C$2)),"Укажите дату начала учёта",IF(A2308&lt;INT('Номенклатура'!$C$2),"Раньше даты начала учёта: НЕ учтено",IF(AND(C2308="Корректировка остатка",TRIM(G2308)=""),"Учтено: добавьте пояснение","ОК")))))))))))))</f>
        <v/>
      </c>
    </row>
    <row r="2309" spans="1:9" x14ac:dyDescent="0.25">
      <c r="A2309" s="16"/>
      <c r="B2309" s="13"/>
      <c r="C2309" s="13"/>
      <c r="D2309" s="14"/>
      <c r="E2309" s="17" t="str">
        <f>IF(OR(B2309="",SUMPRODUCT(--EXACT('Номенклатура'!$A$6:$A$205,B2309))&lt;&gt;1),"",INDEX('Номенклатура'!$D$6:$D$205,SUMPRODUCT(EXACT('Номенклатура'!$A$6:$A$205,B2309)*(ROW('Номенклатура'!$A$6:$A$205)-5)))&amp;"")</f>
        <v/>
      </c>
      <c r="F2309" s="18" t="str">
        <f>IF(OR(I2309="ОК",I2309="Учтено: добавьте пояснение"),IF(C2309="Приход",D2309,IF(C2309="Корректировка остатка",D2309,-D2309)),"")</f>
        <v/>
      </c>
      <c r="G2309" s="13"/>
      <c r="H2309" s="15" t="str">
        <f>IF(OR(B2309="",SUMPRODUCT(--EXACT('Номенклатура'!$A$6:$A$205,B2309))&lt;&gt;1),"",INDEX('Номенклатура'!$B$6:$B$205,SUMPRODUCT(EXACT('Номенклатура'!$A$6:$A$205,B2309)*(ROW('Номенклатура'!$A$6:$A$205)-5)))&amp;"")</f>
        <v/>
      </c>
      <c r="I2309" s="15" t="str">
        <f>IF(COUNTA(A2309:D2309,G2309)=0,"",IF(NOT(ISNUMBER(A2309)),"Укажите дату",IF(B2309="","Укажите код",IF(NOT(AND(ISTEXT(B2309),LEN(B2309)&gt;0,LEN(B2309)&lt;=30,ISNUMBER(FIND(LEFT(B2309,1),"ABCDEFGHIJKLMNOPQRSTUVWXYZ")),SUMPRODUCT((MID(B2309,{1,2,3,4,5,6,7,8,9,10,11,12,13,14,15,16,17,18,19,20,21,22,23,24,25,26,27,28,29,30},1)&lt;&gt;"")*ISERROR(FIND(MID(B2309,{1,2,3,4,5,6,7,8,9,10,11,12,13,14,15,16,17,18,19,20,21,22,23,24,25,26,27,28,29,30},1),"ABCDEFGHIJKLMNOPQRSTUVWXYZ0123456789-_")))=0,ISERROR(VALUE(B2309)))),"Недопустимый код: только латинские буквы A-Z в верхнем регистре, цифры, - и _; начало с буквы, до 30 символов (например MILK-001)",IF(SUMPRODUCT(--EXACT('Номенклатура'!$A$6:$A$205,B2309))=0,"Код не найден в номенклатуре",IF(SUMPRODUCT(--EXACT('Номенклатура'!$A$6:$A$205,B2309))&gt;1,"Код повторяется в номенклатуре",IF(ISNA(MATCH(C2309,{"Приход","Расход","Списание","Корректировка остатка"},0)),"Выберите тип операции",IF(NOT(ISNUMBER(D2309)),"Укажите количество",IF(D2309=0,"Количество не может быть 0",IF(AND(C2309&lt;&gt;"Корректировка остатка",D2309&lt;0),"Для этого типа количество положительное",IF(NOT(ISNUMBER('Номенклатура'!$C$2)),"Укажите дату начала учёта",IF(A2309&lt;INT('Номенклатура'!$C$2),"Раньше даты начала учёта: НЕ учтено",IF(AND(C2309="Корректировка остатка",TRIM(G2309)=""),"Учтено: добавьте пояснение","ОК")))))))))))))</f>
        <v/>
      </c>
    </row>
    <row r="2310" spans="1:9" x14ac:dyDescent="0.25">
      <c r="A2310" s="16"/>
      <c r="B2310" s="13"/>
      <c r="C2310" s="13"/>
      <c r="D2310" s="14"/>
      <c r="E2310" s="17" t="str">
        <f>IF(OR(B2310="",SUMPRODUCT(--EXACT('Номенклатура'!$A$6:$A$205,B2310))&lt;&gt;1),"",INDEX('Номенклатура'!$D$6:$D$205,SUMPRODUCT(EXACT('Номенклатура'!$A$6:$A$205,B2310)*(ROW('Номенклатура'!$A$6:$A$205)-5)))&amp;"")</f>
        <v/>
      </c>
      <c r="F2310" s="18" t="str">
        <f>IF(OR(I2310="ОК",I2310="Учтено: добавьте пояснение"),IF(C2310="Приход",D2310,IF(C2310="Корректировка остатка",D2310,-D2310)),"")</f>
        <v/>
      </c>
      <c r="G2310" s="13"/>
      <c r="H2310" s="15" t="str">
        <f>IF(OR(B2310="",SUMPRODUCT(--EXACT('Номенклатура'!$A$6:$A$205,B2310))&lt;&gt;1),"",INDEX('Номенклатура'!$B$6:$B$205,SUMPRODUCT(EXACT('Номенклатура'!$A$6:$A$205,B2310)*(ROW('Номенклатура'!$A$6:$A$205)-5)))&amp;"")</f>
        <v/>
      </c>
      <c r="I2310" s="15" t="str">
        <f>IF(COUNTA(A2310:D2310,G2310)=0,"",IF(NOT(ISNUMBER(A2310)),"Укажите дату",IF(B2310="","Укажите код",IF(NOT(AND(ISTEXT(B2310),LEN(B2310)&gt;0,LEN(B2310)&lt;=30,ISNUMBER(FIND(LEFT(B2310,1),"ABCDEFGHIJKLMNOPQRSTUVWXYZ")),SUMPRODUCT((MID(B2310,{1,2,3,4,5,6,7,8,9,10,11,12,13,14,15,16,17,18,19,20,21,22,23,24,25,26,27,28,29,30},1)&lt;&gt;"")*ISERROR(FIND(MID(B2310,{1,2,3,4,5,6,7,8,9,10,11,12,13,14,15,16,17,18,19,20,21,22,23,24,25,26,27,28,29,30},1),"ABCDEFGHIJKLMNOPQRSTUVWXYZ0123456789-_")))=0,ISERROR(VALUE(B2310)))),"Недопустимый код: только латинские буквы A-Z в верхнем регистре, цифры, - и _; начало с буквы, до 30 символов (например MILK-001)",IF(SUMPRODUCT(--EXACT('Номенклатура'!$A$6:$A$205,B2310))=0,"Код не найден в номенклатуре",IF(SUMPRODUCT(--EXACT('Номенклатура'!$A$6:$A$205,B2310))&gt;1,"Код повторяется в номенклатуре",IF(ISNA(MATCH(C2310,{"Приход","Расход","Списание","Корректировка остатка"},0)),"Выберите тип операции",IF(NOT(ISNUMBER(D2310)),"Укажите количество",IF(D2310=0,"Количество не может быть 0",IF(AND(C2310&lt;&gt;"Корректировка остатка",D2310&lt;0),"Для этого типа количество положительное",IF(NOT(ISNUMBER('Номенклатура'!$C$2)),"Укажите дату начала учёта",IF(A2310&lt;INT('Номенклатура'!$C$2),"Раньше даты начала учёта: НЕ учтено",IF(AND(C2310="Корректировка остатка",TRIM(G2310)=""),"Учтено: добавьте пояснение","ОК")))))))))))))</f>
        <v/>
      </c>
    </row>
    <row r="2311" spans="1:9" x14ac:dyDescent="0.25">
      <c r="A2311" s="16"/>
      <c r="B2311" s="13"/>
      <c r="C2311" s="13"/>
      <c r="D2311" s="14"/>
      <c r="E2311" s="17" t="str">
        <f>IF(OR(B2311="",SUMPRODUCT(--EXACT('Номенклатура'!$A$6:$A$205,B2311))&lt;&gt;1),"",INDEX('Номенклатура'!$D$6:$D$205,SUMPRODUCT(EXACT('Номенклатура'!$A$6:$A$205,B2311)*(ROW('Номенклатура'!$A$6:$A$205)-5)))&amp;"")</f>
        <v/>
      </c>
      <c r="F2311" s="18" t="str">
        <f>IF(OR(I2311="ОК",I2311="Учтено: добавьте пояснение"),IF(C2311="Приход",D2311,IF(C2311="Корректировка остатка",D2311,-D2311)),"")</f>
        <v/>
      </c>
      <c r="G2311" s="13"/>
      <c r="H2311" s="15" t="str">
        <f>IF(OR(B2311="",SUMPRODUCT(--EXACT('Номенклатура'!$A$6:$A$205,B2311))&lt;&gt;1),"",INDEX('Номенклатура'!$B$6:$B$205,SUMPRODUCT(EXACT('Номенклатура'!$A$6:$A$205,B2311)*(ROW('Номенклатура'!$A$6:$A$205)-5)))&amp;"")</f>
        <v/>
      </c>
      <c r="I2311" s="15" t="str">
        <f>IF(COUNTA(A2311:D2311,G2311)=0,"",IF(NOT(ISNUMBER(A2311)),"Укажите дату",IF(B2311="","Укажите код",IF(NOT(AND(ISTEXT(B2311),LEN(B2311)&gt;0,LEN(B2311)&lt;=30,ISNUMBER(FIND(LEFT(B2311,1),"ABCDEFGHIJKLMNOPQRSTUVWXYZ")),SUMPRODUCT((MID(B2311,{1,2,3,4,5,6,7,8,9,10,11,12,13,14,15,16,17,18,19,20,21,22,23,24,25,26,27,28,29,30},1)&lt;&gt;"")*ISERROR(FIND(MID(B2311,{1,2,3,4,5,6,7,8,9,10,11,12,13,14,15,16,17,18,19,20,21,22,23,24,25,26,27,28,29,30},1),"ABCDEFGHIJKLMNOPQRSTUVWXYZ0123456789-_")))=0,ISERROR(VALUE(B2311)))),"Недопустимый код: только латинские буквы A-Z в верхнем регистре, цифры, - и _; начало с буквы, до 30 символов (например MILK-001)",IF(SUMPRODUCT(--EXACT('Номенклатура'!$A$6:$A$205,B2311))=0,"Код не найден в номенклатуре",IF(SUMPRODUCT(--EXACT('Номенклатура'!$A$6:$A$205,B2311))&gt;1,"Код повторяется в номенклатуре",IF(ISNA(MATCH(C2311,{"Приход","Расход","Списание","Корректировка остатка"},0)),"Выберите тип операции",IF(NOT(ISNUMBER(D2311)),"Укажите количество",IF(D2311=0,"Количество не может быть 0",IF(AND(C2311&lt;&gt;"Корректировка остатка",D2311&lt;0),"Для этого типа количество положительное",IF(NOT(ISNUMBER('Номенклатура'!$C$2)),"Укажите дату начала учёта",IF(A2311&lt;INT('Номенклатура'!$C$2),"Раньше даты начала учёта: НЕ учтено",IF(AND(C2311="Корректировка остатка",TRIM(G2311)=""),"Учтено: добавьте пояснение","ОК")))))))))))))</f>
        <v/>
      </c>
    </row>
    <row r="2312" spans="1:9" x14ac:dyDescent="0.25">
      <c r="A2312" s="16"/>
      <c r="B2312" s="13"/>
      <c r="C2312" s="13"/>
      <c r="D2312" s="14"/>
      <c r="E2312" s="17" t="str">
        <f>IF(OR(B2312="",SUMPRODUCT(--EXACT('Номенклатура'!$A$6:$A$205,B2312))&lt;&gt;1),"",INDEX('Номенклатура'!$D$6:$D$205,SUMPRODUCT(EXACT('Номенклатура'!$A$6:$A$205,B2312)*(ROW('Номенклатура'!$A$6:$A$205)-5)))&amp;"")</f>
        <v/>
      </c>
      <c r="F2312" s="18" t="str">
        <f>IF(OR(I2312="ОК",I2312="Учтено: добавьте пояснение"),IF(C2312="Приход",D2312,IF(C2312="Корректировка остатка",D2312,-D2312)),"")</f>
        <v/>
      </c>
      <c r="G2312" s="13"/>
      <c r="H2312" s="15" t="str">
        <f>IF(OR(B2312="",SUMPRODUCT(--EXACT('Номенклатура'!$A$6:$A$205,B2312))&lt;&gt;1),"",INDEX('Номенклатура'!$B$6:$B$205,SUMPRODUCT(EXACT('Номенклатура'!$A$6:$A$205,B2312)*(ROW('Номенклатура'!$A$6:$A$205)-5)))&amp;"")</f>
        <v/>
      </c>
      <c r="I2312" s="15" t="str">
        <f>IF(COUNTA(A2312:D2312,G2312)=0,"",IF(NOT(ISNUMBER(A2312)),"Укажите дату",IF(B2312="","Укажите код",IF(NOT(AND(ISTEXT(B2312),LEN(B2312)&gt;0,LEN(B2312)&lt;=30,ISNUMBER(FIND(LEFT(B2312,1),"ABCDEFGHIJKLMNOPQRSTUVWXYZ")),SUMPRODUCT((MID(B2312,{1,2,3,4,5,6,7,8,9,10,11,12,13,14,15,16,17,18,19,20,21,22,23,24,25,26,27,28,29,30},1)&lt;&gt;"")*ISERROR(FIND(MID(B2312,{1,2,3,4,5,6,7,8,9,10,11,12,13,14,15,16,17,18,19,20,21,22,23,24,25,26,27,28,29,30},1),"ABCDEFGHIJKLMNOPQRSTUVWXYZ0123456789-_")))=0,ISERROR(VALUE(B2312)))),"Недопустимый код: только латинские буквы A-Z в верхнем регистре, цифры, - и _; начало с буквы, до 30 символов (например MILK-001)",IF(SUMPRODUCT(--EXACT('Номенклатура'!$A$6:$A$205,B2312))=0,"Код не найден в номенклатуре",IF(SUMPRODUCT(--EXACT('Номенклатура'!$A$6:$A$205,B2312))&gt;1,"Код повторяется в номенклатуре",IF(ISNA(MATCH(C2312,{"Приход","Расход","Списание","Корректировка остатка"},0)),"Выберите тип операции",IF(NOT(ISNUMBER(D2312)),"Укажите количество",IF(D2312=0,"Количество не может быть 0",IF(AND(C2312&lt;&gt;"Корректировка остатка",D2312&lt;0),"Для этого типа количество положительное",IF(NOT(ISNUMBER('Номенклатура'!$C$2)),"Укажите дату начала учёта",IF(A2312&lt;INT('Номенклатура'!$C$2),"Раньше даты начала учёта: НЕ учтено",IF(AND(C2312="Корректировка остатка",TRIM(G2312)=""),"Учтено: добавьте пояснение","ОК")))))))))))))</f>
        <v/>
      </c>
    </row>
    <row r="2313" spans="1:9" x14ac:dyDescent="0.25">
      <c r="A2313" s="16"/>
      <c r="B2313" s="13"/>
      <c r="C2313" s="13"/>
      <c r="D2313" s="14"/>
      <c r="E2313" s="17" t="str">
        <f>IF(OR(B2313="",SUMPRODUCT(--EXACT('Номенклатура'!$A$6:$A$205,B2313))&lt;&gt;1),"",INDEX('Номенклатура'!$D$6:$D$205,SUMPRODUCT(EXACT('Номенклатура'!$A$6:$A$205,B2313)*(ROW('Номенклатура'!$A$6:$A$205)-5)))&amp;"")</f>
        <v/>
      </c>
      <c r="F2313" s="18" t="str">
        <f>IF(OR(I2313="ОК",I2313="Учтено: добавьте пояснение"),IF(C2313="Приход",D2313,IF(C2313="Корректировка остатка",D2313,-D2313)),"")</f>
        <v/>
      </c>
      <c r="G2313" s="13"/>
      <c r="H2313" s="15" t="str">
        <f>IF(OR(B2313="",SUMPRODUCT(--EXACT('Номенклатура'!$A$6:$A$205,B2313))&lt;&gt;1),"",INDEX('Номенклатура'!$B$6:$B$205,SUMPRODUCT(EXACT('Номенклатура'!$A$6:$A$205,B2313)*(ROW('Номенклатура'!$A$6:$A$205)-5)))&amp;"")</f>
        <v/>
      </c>
      <c r="I2313" s="15" t="str">
        <f>IF(COUNTA(A2313:D2313,G2313)=0,"",IF(NOT(ISNUMBER(A2313)),"Укажите дату",IF(B2313="","Укажите код",IF(NOT(AND(ISTEXT(B2313),LEN(B2313)&gt;0,LEN(B2313)&lt;=30,ISNUMBER(FIND(LEFT(B2313,1),"ABCDEFGHIJKLMNOPQRSTUVWXYZ")),SUMPRODUCT((MID(B2313,{1,2,3,4,5,6,7,8,9,10,11,12,13,14,15,16,17,18,19,20,21,22,23,24,25,26,27,28,29,30},1)&lt;&gt;"")*ISERROR(FIND(MID(B2313,{1,2,3,4,5,6,7,8,9,10,11,12,13,14,15,16,17,18,19,20,21,22,23,24,25,26,27,28,29,30},1),"ABCDEFGHIJKLMNOPQRSTUVWXYZ0123456789-_")))=0,ISERROR(VALUE(B2313)))),"Недопустимый код: только латинские буквы A-Z в верхнем регистре, цифры, - и _; начало с буквы, до 30 символов (например MILK-001)",IF(SUMPRODUCT(--EXACT('Номенклатура'!$A$6:$A$205,B2313))=0,"Код не найден в номенклатуре",IF(SUMPRODUCT(--EXACT('Номенклатура'!$A$6:$A$205,B2313))&gt;1,"Код повторяется в номенклатуре",IF(ISNA(MATCH(C2313,{"Приход","Расход","Списание","Корректировка остатка"},0)),"Выберите тип операции",IF(NOT(ISNUMBER(D2313)),"Укажите количество",IF(D2313=0,"Количество не может быть 0",IF(AND(C2313&lt;&gt;"Корректировка остатка",D2313&lt;0),"Для этого типа количество положительное",IF(NOT(ISNUMBER('Номенклатура'!$C$2)),"Укажите дату начала учёта",IF(A2313&lt;INT('Номенклатура'!$C$2),"Раньше даты начала учёта: НЕ учтено",IF(AND(C2313="Корректировка остатка",TRIM(G2313)=""),"Учтено: добавьте пояснение","ОК")))))))))))))</f>
        <v/>
      </c>
    </row>
    <row r="2314" spans="1:9" x14ac:dyDescent="0.25">
      <c r="A2314" s="16"/>
      <c r="B2314" s="13"/>
      <c r="C2314" s="13"/>
      <c r="D2314" s="14"/>
      <c r="E2314" s="17" t="str">
        <f>IF(OR(B2314="",SUMPRODUCT(--EXACT('Номенклатура'!$A$6:$A$205,B2314))&lt;&gt;1),"",INDEX('Номенклатура'!$D$6:$D$205,SUMPRODUCT(EXACT('Номенклатура'!$A$6:$A$205,B2314)*(ROW('Номенклатура'!$A$6:$A$205)-5)))&amp;"")</f>
        <v/>
      </c>
      <c r="F2314" s="18" t="str">
        <f>IF(OR(I2314="ОК",I2314="Учтено: добавьте пояснение"),IF(C2314="Приход",D2314,IF(C2314="Корректировка остатка",D2314,-D2314)),"")</f>
        <v/>
      </c>
      <c r="G2314" s="13"/>
      <c r="H2314" s="15" t="str">
        <f>IF(OR(B2314="",SUMPRODUCT(--EXACT('Номенклатура'!$A$6:$A$205,B2314))&lt;&gt;1),"",INDEX('Номенклатура'!$B$6:$B$205,SUMPRODUCT(EXACT('Номенклатура'!$A$6:$A$205,B2314)*(ROW('Номенклатура'!$A$6:$A$205)-5)))&amp;"")</f>
        <v/>
      </c>
      <c r="I2314" s="15" t="str">
        <f>IF(COUNTA(A2314:D2314,G2314)=0,"",IF(NOT(ISNUMBER(A2314)),"Укажите дату",IF(B2314="","Укажите код",IF(NOT(AND(ISTEXT(B2314),LEN(B2314)&gt;0,LEN(B2314)&lt;=30,ISNUMBER(FIND(LEFT(B2314,1),"ABCDEFGHIJKLMNOPQRSTUVWXYZ")),SUMPRODUCT((MID(B2314,{1,2,3,4,5,6,7,8,9,10,11,12,13,14,15,16,17,18,19,20,21,22,23,24,25,26,27,28,29,30},1)&lt;&gt;"")*ISERROR(FIND(MID(B2314,{1,2,3,4,5,6,7,8,9,10,11,12,13,14,15,16,17,18,19,20,21,22,23,24,25,26,27,28,29,30},1),"ABCDEFGHIJKLMNOPQRSTUVWXYZ0123456789-_")))=0,ISERROR(VALUE(B2314)))),"Недопустимый код: только латинские буквы A-Z в верхнем регистре, цифры, - и _; начало с буквы, до 30 символов (например MILK-001)",IF(SUMPRODUCT(--EXACT('Номенклатура'!$A$6:$A$205,B2314))=0,"Код не найден в номенклатуре",IF(SUMPRODUCT(--EXACT('Номенклатура'!$A$6:$A$205,B2314))&gt;1,"Код повторяется в номенклатуре",IF(ISNA(MATCH(C2314,{"Приход","Расход","Списание","Корректировка остатка"},0)),"Выберите тип операции",IF(NOT(ISNUMBER(D2314)),"Укажите количество",IF(D2314=0,"Количество не может быть 0",IF(AND(C2314&lt;&gt;"Корректировка остатка",D2314&lt;0),"Для этого типа количество положительное",IF(NOT(ISNUMBER('Номенклатура'!$C$2)),"Укажите дату начала учёта",IF(A2314&lt;INT('Номенклатура'!$C$2),"Раньше даты начала учёта: НЕ учтено",IF(AND(C2314="Корректировка остатка",TRIM(G2314)=""),"Учтено: добавьте пояснение","ОК")))))))))))))</f>
        <v/>
      </c>
    </row>
    <row r="2315" spans="1:9" x14ac:dyDescent="0.25">
      <c r="A2315" s="16"/>
      <c r="B2315" s="13"/>
      <c r="C2315" s="13"/>
      <c r="D2315" s="14"/>
      <c r="E2315" s="17" t="str">
        <f>IF(OR(B2315="",SUMPRODUCT(--EXACT('Номенклатура'!$A$6:$A$205,B2315))&lt;&gt;1),"",INDEX('Номенклатура'!$D$6:$D$205,SUMPRODUCT(EXACT('Номенклатура'!$A$6:$A$205,B2315)*(ROW('Номенклатура'!$A$6:$A$205)-5)))&amp;"")</f>
        <v/>
      </c>
      <c r="F2315" s="18" t="str">
        <f>IF(OR(I2315="ОК",I2315="Учтено: добавьте пояснение"),IF(C2315="Приход",D2315,IF(C2315="Корректировка остатка",D2315,-D2315)),"")</f>
        <v/>
      </c>
      <c r="G2315" s="13"/>
      <c r="H2315" s="15" t="str">
        <f>IF(OR(B2315="",SUMPRODUCT(--EXACT('Номенклатура'!$A$6:$A$205,B2315))&lt;&gt;1),"",INDEX('Номенклатура'!$B$6:$B$205,SUMPRODUCT(EXACT('Номенклатура'!$A$6:$A$205,B2315)*(ROW('Номенклатура'!$A$6:$A$205)-5)))&amp;"")</f>
        <v/>
      </c>
      <c r="I2315" s="15" t="str">
        <f>IF(COUNTA(A2315:D2315,G2315)=0,"",IF(NOT(ISNUMBER(A2315)),"Укажите дату",IF(B2315="","Укажите код",IF(NOT(AND(ISTEXT(B2315),LEN(B2315)&gt;0,LEN(B2315)&lt;=30,ISNUMBER(FIND(LEFT(B2315,1),"ABCDEFGHIJKLMNOPQRSTUVWXYZ")),SUMPRODUCT((MID(B2315,{1,2,3,4,5,6,7,8,9,10,11,12,13,14,15,16,17,18,19,20,21,22,23,24,25,26,27,28,29,30},1)&lt;&gt;"")*ISERROR(FIND(MID(B2315,{1,2,3,4,5,6,7,8,9,10,11,12,13,14,15,16,17,18,19,20,21,22,23,24,25,26,27,28,29,30},1),"ABCDEFGHIJKLMNOPQRSTUVWXYZ0123456789-_")))=0,ISERROR(VALUE(B2315)))),"Недопустимый код: только латинские буквы A-Z в верхнем регистре, цифры, - и _; начало с буквы, до 30 символов (например MILK-001)",IF(SUMPRODUCT(--EXACT('Номенклатура'!$A$6:$A$205,B2315))=0,"Код не найден в номенклатуре",IF(SUMPRODUCT(--EXACT('Номенклатура'!$A$6:$A$205,B2315))&gt;1,"Код повторяется в номенклатуре",IF(ISNA(MATCH(C2315,{"Приход","Расход","Списание","Корректировка остатка"},0)),"Выберите тип операции",IF(NOT(ISNUMBER(D2315)),"Укажите количество",IF(D2315=0,"Количество не может быть 0",IF(AND(C2315&lt;&gt;"Корректировка остатка",D2315&lt;0),"Для этого типа количество положительное",IF(NOT(ISNUMBER('Номенклатура'!$C$2)),"Укажите дату начала учёта",IF(A2315&lt;INT('Номенклатура'!$C$2),"Раньше даты начала учёта: НЕ учтено",IF(AND(C2315="Корректировка остатка",TRIM(G2315)=""),"Учтено: добавьте пояснение","ОК")))))))))))))</f>
        <v/>
      </c>
    </row>
    <row r="2316" spans="1:9" x14ac:dyDescent="0.25">
      <c r="A2316" s="16"/>
      <c r="B2316" s="13"/>
      <c r="C2316" s="13"/>
      <c r="D2316" s="14"/>
      <c r="E2316" s="17" t="str">
        <f>IF(OR(B2316="",SUMPRODUCT(--EXACT('Номенклатура'!$A$6:$A$205,B2316))&lt;&gt;1),"",INDEX('Номенклатура'!$D$6:$D$205,SUMPRODUCT(EXACT('Номенклатура'!$A$6:$A$205,B2316)*(ROW('Номенклатура'!$A$6:$A$205)-5)))&amp;"")</f>
        <v/>
      </c>
      <c r="F2316" s="18" t="str">
        <f>IF(OR(I2316="ОК",I2316="Учтено: добавьте пояснение"),IF(C2316="Приход",D2316,IF(C2316="Корректировка остатка",D2316,-D2316)),"")</f>
        <v/>
      </c>
      <c r="G2316" s="13"/>
      <c r="H2316" s="15" t="str">
        <f>IF(OR(B2316="",SUMPRODUCT(--EXACT('Номенклатура'!$A$6:$A$205,B2316))&lt;&gt;1),"",INDEX('Номенклатура'!$B$6:$B$205,SUMPRODUCT(EXACT('Номенклатура'!$A$6:$A$205,B2316)*(ROW('Номенклатура'!$A$6:$A$205)-5)))&amp;"")</f>
        <v/>
      </c>
      <c r="I2316" s="15" t="str">
        <f>IF(COUNTA(A2316:D2316,G2316)=0,"",IF(NOT(ISNUMBER(A2316)),"Укажите дату",IF(B2316="","Укажите код",IF(NOT(AND(ISTEXT(B2316),LEN(B2316)&gt;0,LEN(B2316)&lt;=30,ISNUMBER(FIND(LEFT(B2316,1),"ABCDEFGHIJKLMNOPQRSTUVWXYZ")),SUMPRODUCT((MID(B2316,{1,2,3,4,5,6,7,8,9,10,11,12,13,14,15,16,17,18,19,20,21,22,23,24,25,26,27,28,29,30},1)&lt;&gt;"")*ISERROR(FIND(MID(B2316,{1,2,3,4,5,6,7,8,9,10,11,12,13,14,15,16,17,18,19,20,21,22,23,24,25,26,27,28,29,30},1),"ABCDEFGHIJKLMNOPQRSTUVWXYZ0123456789-_")))=0,ISERROR(VALUE(B2316)))),"Недопустимый код: только латинские буквы A-Z в верхнем регистре, цифры, - и _; начало с буквы, до 30 символов (например MILK-001)",IF(SUMPRODUCT(--EXACT('Номенклатура'!$A$6:$A$205,B2316))=0,"Код не найден в номенклатуре",IF(SUMPRODUCT(--EXACT('Номенклатура'!$A$6:$A$205,B2316))&gt;1,"Код повторяется в номенклатуре",IF(ISNA(MATCH(C2316,{"Приход","Расход","Списание","Корректировка остатка"},0)),"Выберите тип операции",IF(NOT(ISNUMBER(D2316)),"Укажите количество",IF(D2316=0,"Количество не может быть 0",IF(AND(C2316&lt;&gt;"Корректировка остатка",D2316&lt;0),"Для этого типа количество положительное",IF(NOT(ISNUMBER('Номенклатура'!$C$2)),"Укажите дату начала учёта",IF(A2316&lt;INT('Номенклатура'!$C$2),"Раньше даты начала учёта: НЕ учтено",IF(AND(C2316="Корректировка остатка",TRIM(G2316)=""),"Учтено: добавьте пояснение","ОК")))))))))))))</f>
        <v/>
      </c>
    </row>
    <row r="2317" spans="1:9" x14ac:dyDescent="0.25">
      <c r="A2317" s="16"/>
      <c r="B2317" s="13"/>
      <c r="C2317" s="13"/>
      <c r="D2317" s="14"/>
      <c r="E2317" s="17" t="str">
        <f>IF(OR(B2317="",SUMPRODUCT(--EXACT('Номенклатура'!$A$6:$A$205,B2317))&lt;&gt;1),"",INDEX('Номенклатура'!$D$6:$D$205,SUMPRODUCT(EXACT('Номенклатура'!$A$6:$A$205,B2317)*(ROW('Номенклатура'!$A$6:$A$205)-5)))&amp;"")</f>
        <v/>
      </c>
      <c r="F2317" s="18" t="str">
        <f>IF(OR(I2317="ОК",I2317="Учтено: добавьте пояснение"),IF(C2317="Приход",D2317,IF(C2317="Корректировка остатка",D2317,-D2317)),"")</f>
        <v/>
      </c>
      <c r="G2317" s="13"/>
      <c r="H2317" s="15" t="str">
        <f>IF(OR(B2317="",SUMPRODUCT(--EXACT('Номенклатура'!$A$6:$A$205,B2317))&lt;&gt;1),"",INDEX('Номенклатура'!$B$6:$B$205,SUMPRODUCT(EXACT('Номенклатура'!$A$6:$A$205,B2317)*(ROW('Номенклатура'!$A$6:$A$205)-5)))&amp;"")</f>
        <v/>
      </c>
      <c r="I2317" s="15" t="str">
        <f>IF(COUNTA(A2317:D2317,G2317)=0,"",IF(NOT(ISNUMBER(A2317)),"Укажите дату",IF(B2317="","Укажите код",IF(NOT(AND(ISTEXT(B2317),LEN(B2317)&gt;0,LEN(B2317)&lt;=30,ISNUMBER(FIND(LEFT(B2317,1),"ABCDEFGHIJKLMNOPQRSTUVWXYZ")),SUMPRODUCT((MID(B2317,{1,2,3,4,5,6,7,8,9,10,11,12,13,14,15,16,17,18,19,20,21,22,23,24,25,26,27,28,29,30},1)&lt;&gt;"")*ISERROR(FIND(MID(B2317,{1,2,3,4,5,6,7,8,9,10,11,12,13,14,15,16,17,18,19,20,21,22,23,24,25,26,27,28,29,30},1),"ABCDEFGHIJKLMNOPQRSTUVWXYZ0123456789-_")))=0,ISERROR(VALUE(B2317)))),"Недопустимый код: только латинские буквы A-Z в верхнем регистре, цифры, - и _; начало с буквы, до 30 символов (например MILK-001)",IF(SUMPRODUCT(--EXACT('Номенклатура'!$A$6:$A$205,B2317))=0,"Код не найден в номенклатуре",IF(SUMPRODUCT(--EXACT('Номенклатура'!$A$6:$A$205,B2317))&gt;1,"Код повторяется в номенклатуре",IF(ISNA(MATCH(C2317,{"Приход","Расход","Списание","Корректировка остатка"},0)),"Выберите тип операции",IF(NOT(ISNUMBER(D2317)),"Укажите количество",IF(D2317=0,"Количество не может быть 0",IF(AND(C2317&lt;&gt;"Корректировка остатка",D2317&lt;0),"Для этого типа количество положительное",IF(NOT(ISNUMBER('Номенклатура'!$C$2)),"Укажите дату начала учёта",IF(A2317&lt;INT('Номенклатура'!$C$2),"Раньше даты начала учёта: НЕ учтено",IF(AND(C2317="Корректировка остатка",TRIM(G2317)=""),"Учтено: добавьте пояснение","ОК")))))))))))))</f>
        <v/>
      </c>
    </row>
    <row r="2318" spans="1:9" x14ac:dyDescent="0.25">
      <c r="A2318" s="16"/>
      <c r="B2318" s="13"/>
      <c r="C2318" s="13"/>
      <c r="D2318" s="14"/>
      <c r="E2318" s="17" t="str">
        <f>IF(OR(B2318="",SUMPRODUCT(--EXACT('Номенклатура'!$A$6:$A$205,B2318))&lt;&gt;1),"",INDEX('Номенклатура'!$D$6:$D$205,SUMPRODUCT(EXACT('Номенклатура'!$A$6:$A$205,B2318)*(ROW('Номенклатура'!$A$6:$A$205)-5)))&amp;"")</f>
        <v/>
      </c>
      <c r="F2318" s="18" t="str">
        <f>IF(OR(I2318="ОК",I2318="Учтено: добавьте пояснение"),IF(C2318="Приход",D2318,IF(C2318="Корректировка остатка",D2318,-D2318)),"")</f>
        <v/>
      </c>
      <c r="G2318" s="13"/>
      <c r="H2318" s="15" t="str">
        <f>IF(OR(B2318="",SUMPRODUCT(--EXACT('Номенклатура'!$A$6:$A$205,B2318))&lt;&gt;1),"",INDEX('Номенклатура'!$B$6:$B$205,SUMPRODUCT(EXACT('Номенклатура'!$A$6:$A$205,B2318)*(ROW('Номенклатура'!$A$6:$A$205)-5)))&amp;"")</f>
        <v/>
      </c>
      <c r="I2318" s="15" t="str">
        <f>IF(COUNTA(A2318:D2318,G2318)=0,"",IF(NOT(ISNUMBER(A2318)),"Укажите дату",IF(B2318="","Укажите код",IF(NOT(AND(ISTEXT(B2318),LEN(B2318)&gt;0,LEN(B2318)&lt;=30,ISNUMBER(FIND(LEFT(B2318,1),"ABCDEFGHIJKLMNOPQRSTUVWXYZ")),SUMPRODUCT((MID(B2318,{1,2,3,4,5,6,7,8,9,10,11,12,13,14,15,16,17,18,19,20,21,22,23,24,25,26,27,28,29,30},1)&lt;&gt;"")*ISERROR(FIND(MID(B2318,{1,2,3,4,5,6,7,8,9,10,11,12,13,14,15,16,17,18,19,20,21,22,23,24,25,26,27,28,29,30},1),"ABCDEFGHIJKLMNOPQRSTUVWXYZ0123456789-_")))=0,ISERROR(VALUE(B2318)))),"Недопустимый код: только латинские буквы A-Z в верхнем регистре, цифры, - и _; начало с буквы, до 30 символов (например MILK-001)",IF(SUMPRODUCT(--EXACT('Номенклатура'!$A$6:$A$205,B2318))=0,"Код не найден в номенклатуре",IF(SUMPRODUCT(--EXACT('Номенклатура'!$A$6:$A$205,B2318))&gt;1,"Код повторяется в номенклатуре",IF(ISNA(MATCH(C2318,{"Приход","Расход","Списание","Корректировка остатка"},0)),"Выберите тип операции",IF(NOT(ISNUMBER(D2318)),"Укажите количество",IF(D2318=0,"Количество не может быть 0",IF(AND(C2318&lt;&gt;"Корректировка остатка",D2318&lt;0),"Для этого типа количество положительное",IF(NOT(ISNUMBER('Номенклатура'!$C$2)),"Укажите дату начала учёта",IF(A2318&lt;INT('Номенклатура'!$C$2),"Раньше даты начала учёта: НЕ учтено",IF(AND(C2318="Корректировка остатка",TRIM(G2318)=""),"Учтено: добавьте пояснение","ОК")))))))))))))</f>
        <v/>
      </c>
    </row>
    <row r="2319" spans="1:9" x14ac:dyDescent="0.25">
      <c r="A2319" s="16"/>
      <c r="B2319" s="13"/>
      <c r="C2319" s="13"/>
      <c r="D2319" s="14"/>
      <c r="E2319" s="17" t="str">
        <f>IF(OR(B2319="",SUMPRODUCT(--EXACT('Номенклатура'!$A$6:$A$205,B2319))&lt;&gt;1),"",INDEX('Номенклатура'!$D$6:$D$205,SUMPRODUCT(EXACT('Номенклатура'!$A$6:$A$205,B2319)*(ROW('Номенклатура'!$A$6:$A$205)-5)))&amp;"")</f>
        <v/>
      </c>
      <c r="F2319" s="18" t="str">
        <f>IF(OR(I2319="ОК",I2319="Учтено: добавьте пояснение"),IF(C2319="Приход",D2319,IF(C2319="Корректировка остатка",D2319,-D2319)),"")</f>
        <v/>
      </c>
      <c r="G2319" s="13"/>
      <c r="H2319" s="15" t="str">
        <f>IF(OR(B2319="",SUMPRODUCT(--EXACT('Номенклатура'!$A$6:$A$205,B2319))&lt;&gt;1),"",INDEX('Номенклатура'!$B$6:$B$205,SUMPRODUCT(EXACT('Номенклатура'!$A$6:$A$205,B2319)*(ROW('Номенклатура'!$A$6:$A$205)-5)))&amp;"")</f>
        <v/>
      </c>
      <c r="I2319" s="15" t="str">
        <f>IF(COUNTA(A2319:D2319,G2319)=0,"",IF(NOT(ISNUMBER(A2319)),"Укажите дату",IF(B2319="","Укажите код",IF(NOT(AND(ISTEXT(B2319),LEN(B2319)&gt;0,LEN(B2319)&lt;=30,ISNUMBER(FIND(LEFT(B2319,1),"ABCDEFGHIJKLMNOPQRSTUVWXYZ")),SUMPRODUCT((MID(B2319,{1,2,3,4,5,6,7,8,9,10,11,12,13,14,15,16,17,18,19,20,21,22,23,24,25,26,27,28,29,30},1)&lt;&gt;"")*ISERROR(FIND(MID(B2319,{1,2,3,4,5,6,7,8,9,10,11,12,13,14,15,16,17,18,19,20,21,22,23,24,25,26,27,28,29,30},1),"ABCDEFGHIJKLMNOPQRSTUVWXYZ0123456789-_")))=0,ISERROR(VALUE(B2319)))),"Недопустимый код: только латинские буквы A-Z в верхнем регистре, цифры, - и _; начало с буквы, до 30 символов (например MILK-001)",IF(SUMPRODUCT(--EXACT('Номенклатура'!$A$6:$A$205,B2319))=0,"Код не найден в номенклатуре",IF(SUMPRODUCT(--EXACT('Номенклатура'!$A$6:$A$205,B2319))&gt;1,"Код повторяется в номенклатуре",IF(ISNA(MATCH(C2319,{"Приход","Расход","Списание","Корректировка остатка"},0)),"Выберите тип операции",IF(NOT(ISNUMBER(D2319)),"Укажите количество",IF(D2319=0,"Количество не может быть 0",IF(AND(C2319&lt;&gt;"Корректировка остатка",D2319&lt;0),"Для этого типа количество положительное",IF(NOT(ISNUMBER('Номенклатура'!$C$2)),"Укажите дату начала учёта",IF(A2319&lt;INT('Номенклатура'!$C$2),"Раньше даты начала учёта: НЕ учтено",IF(AND(C2319="Корректировка остатка",TRIM(G2319)=""),"Учтено: добавьте пояснение","ОК")))))))))))))</f>
        <v/>
      </c>
    </row>
    <row r="2320" spans="1:9" x14ac:dyDescent="0.25">
      <c r="A2320" s="16"/>
      <c r="B2320" s="13"/>
      <c r="C2320" s="13"/>
      <c r="D2320" s="14"/>
      <c r="E2320" s="17" t="str">
        <f>IF(OR(B2320="",SUMPRODUCT(--EXACT('Номенклатура'!$A$6:$A$205,B2320))&lt;&gt;1),"",INDEX('Номенклатура'!$D$6:$D$205,SUMPRODUCT(EXACT('Номенклатура'!$A$6:$A$205,B2320)*(ROW('Номенклатура'!$A$6:$A$205)-5)))&amp;"")</f>
        <v/>
      </c>
      <c r="F2320" s="18" t="str">
        <f>IF(OR(I2320="ОК",I2320="Учтено: добавьте пояснение"),IF(C2320="Приход",D2320,IF(C2320="Корректировка остатка",D2320,-D2320)),"")</f>
        <v/>
      </c>
      <c r="G2320" s="13"/>
      <c r="H2320" s="15" t="str">
        <f>IF(OR(B2320="",SUMPRODUCT(--EXACT('Номенклатура'!$A$6:$A$205,B2320))&lt;&gt;1),"",INDEX('Номенклатура'!$B$6:$B$205,SUMPRODUCT(EXACT('Номенклатура'!$A$6:$A$205,B2320)*(ROW('Номенклатура'!$A$6:$A$205)-5)))&amp;"")</f>
        <v/>
      </c>
      <c r="I2320" s="15" t="str">
        <f>IF(COUNTA(A2320:D2320,G2320)=0,"",IF(NOT(ISNUMBER(A2320)),"Укажите дату",IF(B2320="","Укажите код",IF(NOT(AND(ISTEXT(B2320),LEN(B2320)&gt;0,LEN(B2320)&lt;=30,ISNUMBER(FIND(LEFT(B2320,1),"ABCDEFGHIJKLMNOPQRSTUVWXYZ")),SUMPRODUCT((MID(B2320,{1,2,3,4,5,6,7,8,9,10,11,12,13,14,15,16,17,18,19,20,21,22,23,24,25,26,27,28,29,30},1)&lt;&gt;"")*ISERROR(FIND(MID(B2320,{1,2,3,4,5,6,7,8,9,10,11,12,13,14,15,16,17,18,19,20,21,22,23,24,25,26,27,28,29,30},1),"ABCDEFGHIJKLMNOPQRSTUVWXYZ0123456789-_")))=0,ISERROR(VALUE(B2320)))),"Недопустимый код: только латинские буквы A-Z в верхнем регистре, цифры, - и _; начало с буквы, до 30 символов (например MILK-001)",IF(SUMPRODUCT(--EXACT('Номенклатура'!$A$6:$A$205,B2320))=0,"Код не найден в номенклатуре",IF(SUMPRODUCT(--EXACT('Номенклатура'!$A$6:$A$205,B2320))&gt;1,"Код повторяется в номенклатуре",IF(ISNA(MATCH(C2320,{"Приход","Расход","Списание","Корректировка остатка"},0)),"Выберите тип операции",IF(NOT(ISNUMBER(D2320)),"Укажите количество",IF(D2320=0,"Количество не может быть 0",IF(AND(C2320&lt;&gt;"Корректировка остатка",D2320&lt;0),"Для этого типа количество положительное",IF(NOT(ISNUMBER('Номенклатура'!$C$2)),"Укажите дату начала учёта",IF(A2320&lt;INT('Номенклатура'!$C$2),"Раньше даты начала учёта: НЕ учтено",IF(AND(C2320="Корректировка остатка",TRIM(G2320)=""),"Учтено: добавьте пояснение","ОК")))))))))))))</f>
        <v/>
      </c>
    </row>
    <row r="2321" spans="1:9" x14ac:dyDescent="0.25">
      <c r="A2321" s="16"/>
      <c r="B2321" s="13"/>
      <c r="C2321" s="13"/>
      <c r="D2321" s="14"/>
      <c r="E2321" s="17" t="str">
        <f>IF(OR(B2321="",SUMPRODUCT(--EXACT('Номенклатура'!$A$6:$A$205,B2321))&lt;&gt;1),"",INDEX('Номенклатура'!$D$6:$D$205,SUMPRODUCT(EXACT('Номенклатура'!$A$6:$A$205,B2321)*(ROW('Номенклатура'!$A$6:$A$205)-5)))&amp;"")</f>
        <v/>
      </c>
      <c r="F2321" s="18" t="str">
        <f>IF(OR(I2321="ОК",I2321="Учтено: добавьте пояснение"),IF(C2321="Приход",D2321,IF(C2321="Корректировка остатка",D2321,-D2321)),"")</f>
        <v/>
      </c>
      <c r="G2321" s="13"/>
      <c r="H2321" s="15" t="str">
        <f>IF(OR(B2321="",SUMPRODUCT(--EXACT('Номенклатура'!$A$6:$A$205,B2321))&lt;&gt;1),"",INDEX('Номенклатура'!$B$6:$B$205,SUMPRODUCT(EXACT('Номенклатура'!$A$6:$A$205,B2321)*(ROW('Номенклатура'!$A$6:$A$205)-5)))&amp;"")</f>
        <v/>
      </c>
      <c r="I2321" s="15" t="str">
        <f>IF(COUNTA(A2321:D2321,G2321)=0,"",IF(NOT(ISNUMBER(A2321)),"Укажите дату",IF(B2321="","Укажите код",IF(NOT(AND(ISTEXT(B2321),LEN(B2321)&gt;0,LEN(B2321)&lt;=30,ISNUMBER(FIND(LEFT(B2321,1),"ABCDEFGHIJKLMNOPQRSTUVWXYZ")),SUMPRODUCT((MID(B2321,{1,2,3,4,5,6,7,8,9,10,11,12,13,14,15,16,17,18,19,20,21,22,23,24,25,26,27,28,29,30},1)&lt;&gt;"")*ISERROR(FIND(MID(B2321,{1,2,3,4,5,6,7,8,9,10,11,12,13,14,15,16,17,18,19,20,21,22,23,24,25,26,27,28,29,30},1),"ABCDEFGHIJKLMNOPQRSTUVWXYZ0123456789-_")))=0,ISERROR(VALUE(B2321)))),"Недопустимый код: только латинские буквы A-Z в верхнем регистре, цифры, - и _; начало с буквы, до 30 символов (например MILK-001)",IF(SUMPRODUCT(--EXACT('Номенклатура'!$A$6:$A$205,B2321))=0,"Код не найден в номенклатуре",IF(SUMPRODUCT(--EXACT('Номенклатура'!$A$6:$A$205,B2321))&gt;1,"Код повторяется в номенклатуре",IF(ISNA(MATCH(C2321,{"Приход","Расход","Списание","Корректировка остатка"},0)),"Выберите тип операции",IF(NOT(ISNUMBER(D2321)),"Укажите количество",IF(D2321=0,"Количество не может быть 0",IF(AND(C2321&lt;&gt;"Корректировка остатка",D2321&lt;0),"Для этого типа количество положительное",IF(NOT(ISNUMBER('Номенклатура'!$C$2)),"Укажите дату начала учёта",IF(A2321&lt;INT('Номенклатура'!$C$2),"Раньше даты начала учёта: НЕ учтено",IF(AND(C2321="Корректировка остатка",TRIM(G2321)=""),"Учтено: добавьте пояснение","ОК")))))))))))))</f>
        <v/>
      </c>
    </row>
    <row r="2322" spans="1:9" x14ac:dyDescent="0.25">
      <c r="A2322" s="16"/>
      <c r="B2322" s="13"/>
      <c r="C2322" s="13"/>
      <c r="D2322" s="14"/>
      <c r="E2322" s="17" t="str">
        <f>IF(OR(B2322="",SUMPRODUCT(--EXACT('Номенклатура'!$A$6:$A$205,B2322))&lt;&gt;1),"",INDEX('Номенклатура'!$D$6:$D$205,SUMPRODUCT(EXACT('Номенклатура'!$A$6:$A$205,B2322)*(ROW('Номенклатура'!$A$6:$A$205)-5)))&amp;"")</f>
        <v/>
      </c>
      <c r="F2322" s="18" t="str">
        <f>IF(OR(I2322="ОК",I2322="Учтено: добавьте пояснение"),IF(C2322="Приход",D2322,IF(C2322="Корректировка остатка",D2322,-D2322)),"")</f>
        <v/>
      </c>
      <c r="G2322" s="13"/>
      <c r="H2322" s="15" t="str">
        <f>IF(OR(B2322="",SUMPRODUCT(--EXACT('Номенклатура'!$A$6:$A$205,B2322))&lt;&gt;1),"",INDEX('Номенклатура'!$B$6:$B$205,SUMPRODUCT(EXACT('Номенклатура'!$A$6:$A$205,B2322)*(ROW('Номенклатура'!$A$6:$A$205)-5)))&amp;"")</f>
        <v/>
      </c>
      <c r="I2322" s="15" t="str">
        <f>IF(COUNTA(A2322:D2322,G2322)=0,"",IF(NOT(ISNUMBER(A2322)),"Укажите дату",IF(B2322="","Укажите код",IF(NOT(AND(ISTEXT(B2322),LEN(B2322)&gt;0,LEN(B2322)&lt;=30,ISNUMBER(FIND(LEFT(B2322,1),"ABCDEFGHIJKLMNOPQRSTUVWXYZ")),SUMPRODUCT((MID(B2322,{1,2,3,4,5,6,7,8,9,10,11,12,13,14,15,16,17,18,19,20,21,22,23,24,25,26,27,28,29,30},1)&lt;&gt;"")*ISERROR(FIND(MID(B2322,{1,2,3,4,5,6,7,8,9,10,11,12,13,14,15,16,17,18,19,20,21,22,23,24,25,26,27,28,29,30},1),"ABCDEFGHIJKLMNOPQRSTUVWXYZ0123456789-_")))=0,ISERROR(VALUE(B2322)))),"Недопустимый код: только латинские буквы A-Z в верхнем регистре, цифры, - и _; начало с буквы, до 30 символов (например MILK-001)",IF(SUMPRODUCT(--EXACT('Номенклатура'!$A$6:$A$205,B2322))=0,"Код не найден в номенклатуре",IF(SUMPRODUCT(--EXACT('Номенклатура'!$A$6:$A$205,B2322))&gt;1,"Код повторяется в номенклатуре",IF(ISNA(MATCH(C2322,{"Приход","Расход","Списание","Корректировка остатка"},0)),"Выберите тип операции",IF(NOT(ISNUMBER(D2322)),"Укажите количество",IF(D2322=0,"Количество не может быть 0",IF(AND(C2322&lt;&gt;"Корректировка остатка",D2322&lt;0),"Для этого типа количество положительное",IF(NOT(ISNUMBER('Номенклатура'!$C$2)),"Укажите дату начала учёта",IF(A2322&lt;INT('Номенклатура'!$C$2),"Раньше даты начала учёта: НЕ учтено",IF(AND(C2322="Корректировка остатка",TRIM(G2322)=""),"Учтено: добавьте пояснение","ОК")))))))))))))</f>
        <v/>
      </c>
    </row>
    <row r="2323" spans="1:9" x14ac:dyDescent="0.25">
      <c r="A2323" s="16"/>
      <c r="B2323" s="13"/>
      <c r="C2323" s="13"/>
      <c r="D2323" s="14"/>
      <c r="E2323" s="17" t="str">
        <f>IF(OR(B2323="",SUMPRODUCT(--EXACT('Номенклатура'!$A$6:$A$205,B2323))&lt;&gt;1),"",INDEX('Номенклатура'!$D$6:$D$205,SUMPRODUCT(EXACT('Номенклатура'!$A$6:$A$205,B2323)*(ROW('Номенклатура'!$A$6:$A$205)-5)))&amp;"")</f>
        <v/>
      </c>
      <c r="F2323" s="18" t="str">
        <f>IF(OR(I2323="ОК",I2323="Учтено: добавьте пояснение"),IF(C2323="Приход",D2323,IF(C2323="Корректировка остатка",D2323,-D2323)),"")</f>
        <v/>
      </c>
      <c r="G2323" s="13"/>
      <c r="H2323" s="15" t="str">
        <f>IF(OR(B2323="",SUMPRODUCT(--EXACT('Номенклатура'!$A$6:$A$205,B2323))&lt;&gt;1),"",INDEX('Номенклатура'!$B$6:$B$205,SUMPRODUCT(EXACT('Номенклатура'!$A$6:$A$205,B2323)*(ROW('Номенклатура'!$A$6:$A$205)-5)))&amp;"")</f>
        <v/>
      </c>
      <c r="I2323" s="15" t="str">
        <f>IF(COUNTA(A2323:D2323,G2323)=0,"",IF(NOT(ISNUMBER(A2323)),"Укажите дату",IF(B2323="","Укажите код",IF(NOT(AND(ISTEXT(B2323),LEN(B2323)&gt;0,LEN(B2323)&lt;=30,ISNUMBER(FIND(LEFT(B2323,1),"ABCDEFGHIJKLMNOPQRSTUVWXYZ")),SUMPRODUCT((MID(B2323,{1,2,3,4,5,6,7,8,9,10,11,12,13,14,15,16,17,18,19,20,21,22,23,24,25,26,27,28,29,30},1)&lt;&gt;"")*ISERROR(FIND(MID(B2323,{1,2,3,4,5,6,7,8,9,10,11,12,13,14,15,16,17,18,19,20,21,22,23,24,25,26,27,28,29,30},1),"ABCDEFGHIJKLMNOPQRSTUVWXYZ0123456789-_")))=0,ISERROR(VALUE(B2323)))),"Недопустимый код: только латинские буквы A-Z в верхнем регистре, цифры, - и _; начало с буквы, до 30 символов (например MILK-001)",IF(SUMPRODUCT(--EXACT('Номенклатура'!$A$6:$A$205,B2323))=0,"Код не найден в номенклатуре",IF(SUMPRODUCT(--EXACT('Номенклатура'!$A$6:$A$205,B2323))&gt;1,"Код повторяется в номенклатуре",IF(ISNA(MATCH(C2323,{"Приход","Расход","Списание","Корректировка остатка"},0)),"Выберите тип операции",IF(NOT(ISNUMBER(D2323)),"Укажите количество",IF(D2323=0,"Количество не может быть 0",IF(AND(C2323&lt;&gt;"Корректировка остатка",D2323&lt;0),"Для этого типа количество положительное",IF(NOT(ISNUMBER('Номенклатура'!$C$2)),"Укажите дату начала учёта",IF(A2323&lt;INT('Номенклатура'!$C$2),"Раньше даты начала учёта: НЕ учтено",IF(AND(C2323="Корректировка остатка",TRIM(G2323)=""),"Учтено: добавьте пояснение","ОК")))))))))))))</f>
        <v/>
      </c>
    </row>
    <row r="2324" spans="1:9" x14ac:dyDescent="0.25">
      <c r="A2324" s="16"/>
      <c r="B2324" s="13"/>
      <c r="C2324" s="13"/>
      <c r="D2324" s="14"/>
      <c r="E2324" s="17" t="str">
        <f>IF(OR(B2324="",SUMPRODUCT(--EXACT('Номенклатура'!$A$6:$A$205,B2324))&lt;&gt;1),"",INDEX('Номенклатура'!$D$6:$D$205,SUMPRODUCT(EXACT('Номенклатура'!$A$6:$A$205,B2324)*(ROW('Номенклатура'!$A$6:$A$205)-5)))&amp;"")</f>
        <v/>
      </c>
      <c r="F2324" s="18" t="str">
        <f>IF(OR(I2324="ОК",I2324="Учтено: добавьте пояснение"),IF(C2324="Приход",D2324,IF(C2324="Корректировка остатка",D2324,-D2324)),"")</f>
        <v/>
      </c>
      <c r="G2324" s="13"/>
      <c r="H2324" s="15" t="str">
        <f>IF(OR(B2324="",SUMPRODUCT(--EXACT('Номенклатура'!$A$6:$A$205,B2324))&lt;&gt;1),"",INDEX('Номенклатура'!$B$6:$B$205,SUMPRODUCT(EXACT('Номенклатура'!$A$6:$A$205,B2324)*(ROW('Номенклатура'!$A$6:$A$205)-5)))&amp;"")</f>
        <v/>
      </c>
      <c r="I2324" s="15" t="str">
        <f>IF(COUNTA(A2324:D2324,G2324)=0,"",IF(NOT(ISNUMBER(A2324)),"Укажите дату",IF(B2324="","Укажите код",IF(NOT(AND(ISTEXT(B2324),LEN(B2324)&gt;0,LEN(B2324)&lt;=30,ISNUMBER(FIND(LEFT(B2324,1),"ABCDEFGHIJKLMNOPQRSTUVWXYZ")),SUMPRODUCT((MID(B2324,{1,2,3,4,5,6,7,8,9,10,11,12,13,14,15,16,17,18,19,20,21,22,23,24,25,26,27,28,29,30},1)&lt;&gt;"")*ISERROR(FIND(MID(B2324,{1,2,3,4,5,6,7,8,9,10,11,12,13,14,15,16,17,18,19,20,21,22,23,24,25,26,27,28,29,30},1),"ABCDEFGHIJKLMNOPQRSTUVWXYZ0123456789-_")))=0,ISERROR(VALUE(B2324)))),"Недопустимый код: только латинские буквы A-Z в верхнем регистре, цифры, - и _; начало с буквы, до 30 символов (например MILK-001)",IF(SUMPRODUCT(--EXACT('Номенклатура'!$A$6:$A$205,B2324))=0,"Код не найден в номенклатуре",IF(SUMPRODUCT(--EXACT('Номенклатура'!$A$6:$A$205,B2324))&gt;1,"Код повторяется в номенклатуре",IF(ISNA(MATCH(C2324,{"Приход","Расход","Списание","Корректировка остатка"},0)),"Выберите тип операции",IF(NOT(ISNUMBER(D2324)),"Укажите количество",IF(D2324=0,"Количество не может быть 0",IF(AND(C2324&lt;&gt;"Корректировка остатка",D2324&lt;0),"Для этого типа количество положительное",IF(NOT(ISNUMBER('Номенклатура'!$C$2)),"Укажите дату начала учёта",IF(A2324&lt;INT('Номенклатура'!$C$2),"Раньше даты начала учёта: НЕ учтено",IF(AND(C2324="Корректировка остатка",TRIM(G2324)=""),"Учтено: добавьте пояснение","ОК")))))))))))))</f>
        <v/>
      </c>
    </row>
    <row r="2325" spans="1:9" x14ac:dyDescent="0.25">
      <c r="A2325" s="16"/>
      <c r="B2325" s="13"/>
      <c r="C2325" s="13"/>
      <c r="D2325" s="14"/>
      <c r="E2325" s="17" t="str">
        <f>IF(OR(B2325="",SUMPRODUCT(--EXACT('Номенклатура'!$A$6:$A$205,B2325))&lt;&gt;1),"",INDEX('Номенклатура'!$D$6:$D$205,SUMPRODUCT(EXACT('Номенклатура'!$A$6:$A$205,B2325)*(ROW('Номенклатура'!$A$6:$A$205)-5)))&amp;"")</f>
        <v/>
      </c>
      <c r="F2325" s="18" t="str">
        <f>IF(OR(I2325="ОК",I2325="Учтено: добавьте пояснение"),IF(C2325="Приход",D2325,IF(C2325="Корректировка остатка",D2325,-D2325)),"")</f>
        <v/>
      </c>
      <c r="G2325" s="13"/>
      <c r="H2325" s="15" t="str">
        <f>IF(OR(B2325="",SUMPRODUCT(--EXACT('Номенклатура'!$A$6:$A$205,B2325))&lt;&gt;1),"",INDEX('Номенклатура'!$B$6:$B$205,SUMPRODUCT(EXACT('Номенклатура'!$A$6:$A$205,B2325)*(ROW('Номенклатура'!$A$6:$A$205)-5)))&amp;"")</f>
        <v/>
      </c>
      <c r="I2325" s="15" t="str">
        <f>IF(COUNTA(A2325:D2325,G2325)=0,"",IF(NOT(ISNUMBER(A2325)),"Укажите дату",IF(B2325="","Укажите код",IF(NOT(AND(ISTEXT(B2325),LEN(B2325)&gt;0,LEN(B2325)&lt;=30,ISNUMBER(FIND(LEFT(B2325,1),"ABCDEFGHIJKLMNOPQRSTUVWXYZ")),SUMPRODUCT((MID(B2325,{1,2,3,4,5,6,7,8,9,10,11,12,13,14,15,16,17,18,19,20,21,22,23,24,25,26,27,28,29,30},1)&lt;&gt;"")*ISERROR(FIND(MID(B2325,{1,2,3,4,5,6,7,8,9,10,11,12,13,14,15,16,17,18,19,20,21,22,23,24,25,26,27,28,29,30},1),"ABCDEFGHIJKLMNOPQRSTUVWXYZ0123456789-_")))=0,ISERROR(VALUE(B2325)))),"Недопустимый код: только латинские буквы A-Z в верхнем регистре, цифры, - и _; начало с буквы, до 30 символов (например MILK-001)",IF(SUMPRODUCT(--EXACT('Номенклатура'!$A$6:$A$205,B2325))=0,"Код не найден в номенклатуре",IF(SUMPRODUCT(--EXACT('Номенклатура'!$A$6:$A$205,B2325))&gt;1,"Код повторяется в номенклатуре",IF(ISNA(MATCH(C2325,{"Приход","Расход","Списание","Корректировка остатка"},0)),"Выберите тип операции",IF(NOT(ISNUMBER(D2325)),"Укажите количество",IF(D2325=0,"Количество не может быть 0",IF(AND(C2325&lt;&gt;"Корректировка остатка",D2325&lt;0),"Для этого типа количество положительное",IF(NOT(ISNUMBER('Номенклатура'!$C$2)),"Укажите дату начала учёта",IF(A2325&lt;INT('Номенклатура'!$C$2),"Раньше даты начала учёта: НЕ учтено",IF(AND(C2325="Корректировка остатка",TRIM(G2325)=""),"Учтено: добавьте пояснение","ОК")))))))))))))</f>
        <v/>
      </c>
    </row>
    <row r="2326" spans="1:9" x14ac:dyDescent="0.25">
      <c r="A2326" s="16"/>
      <c r="B2326" s="13"/>
      <c r="C2326" s="13"/>
      <c r="D2326" s="14"/>
      <c r="E2326" s="17" t="str">
        <f>IF(OR(B2326="",SUMPRODUCT(--EXACT('Номенклатура'!$A$6:$A$205,B2326))&lt;&gt;1),"",INDEX('Номенклатура'!$D$6:$D$205,SUMPRODUCT(EXACT('Номенклатура'!$A$6:$A$205,B2326)*(ROW('Номенклатура'!$A$6:$A$205)-5)))&amp;"")</f>
        <v/>
      </c>
      <c r="F2326" s="18" t="str">
        <f>IF(OR(I2326="ОК",I2326="Учтено: добавьте пояснение"),IF(C2326="Приход",D2326,IF(C2326="Корректировка остатка",D2326,-D2326)),"")</f>
        <v/>
      </c>
      <c r="G2326" s="13"/>
      <c r="H2326" s="15" t="str">
        <f>IF(OR(B2326="",SUMPRODUCT(--EXACT('Номенклатура'!$A$6:$A$205,B2326))&lt;&gt;1),"",INDEX('Номенклатура'!$B$6:$B$205,SUMPRODUCT(EXACT('Номенклатура'!$A$6:$A$205,B2326)*(ROW('Номенклатура'!$A$6:$A$205)-5)))&amp;"")</f>
        <v/>
      </c>
      <c r="I2326" s="15" t="str">
        <f>IF(COUNTA(A2326:D2326,G2326)=0,"",IF(NOT(ISNUMBER(A2326)),"Укажите дату",IF(B2326="","Укажите код",IF(NOT(AND(ISTEXT(B2326),LEN(B2326)&gt;0,LEN(B2326)&lt;=30,ISNUMBER(FIND(LEFT(B2326,1),"ABCDEFGHIJKLMNOPQRSTUVWXYZ")),SUMPRODUCT((MID(B2326,{1,2,3,4,5,6,7,8,9,10,11,12,13,14,15,16,17,18,19,20,21,22,23,24,25,26,27,28,29,30},1)&lt;&gt;"")*ISERROR(FIND(MID(B2326,{1,2,3,4,5,6,7,8,9,10,11,12,13,14,15,16,17,18,19,20,21,22,23,24,25,26,27,28,29,30},1),"ABCDEFGHIJKLMNOPQRSTUVWXYZ0123456789-_")))=0,ISERROR(VALUE(B2326)))),"Недопустимый код: только латинские буквы A-Z в верхнем регистре, цифры, - и _; начало с буквы, до 30 символов (например MILK-001)",IF(SUMPRODUCT(--EXACT('Номенклатура'!$A$6:$A$205,B2326))=0,"Код не найден в номенклатуре",IF(SUMPRODUCT(--EXACT('Номенклатура'!$A$6:$A$205,B2326))&gt;1,"Код повторяется в номенклатуре",IF(ISNA(MATCH(C2326,{"Приход","Расход","Списание","Корректировка остатка"},0)),"Выберите тип операции",IF(NOT(ISNUMBER(D2326)),"Укажите количество",IF(D2326=0,"Количество не может быть 0",IF(AND(C2326&lt;&gt;"Корректировка остатка",D2326&lt;0),"Для этого типа количество положительное",IF(NOT(ISNUMBER('Номенклатура'!$C$2)),"Укажите дату начала учёта",IF(A2326&lt;INT('Номенклатура'!$C$2),"Раньше даты начала учёта: НЕ учтено",IF(AND(C2326="Корректировка остатка",TRIM(G2326)=""),"Учтено: добавьте пояснение","ОК")))))))))))))</f>
        <v/>
      </c>
    </row>
    <row r="2327" spans="1:9" x14ac:dyDescent="0.25">
      <c r="A2327" s="16"/>
      <c r="B2327" s="13"/>
      <c r="C2327" s="13"/>
      <c r="D2327" s="14"/>
      <c r="E2327" s="17" t="str">
        <f>IF(OR(B2327="",SUMPRODUCT(--EXACT('Номенклатура'!$A$6:$A$205,B2327))&lt;&gt;1),"",INDEX('Номенклатура'!$D$6:$D$205,SUMPRODUCT(EXACT('Номенклатура'!$A$6:$A$205,B2327)*(ROW('Номенклатура'!$A$6:$A$205)-5)))&amp;"")</f>
        <v/>
      </c>
      <c r="F2327" s="18" t="str">
        <f>IF(OR(I2327="ОК",I2327="Учтено: добавьте пояснение"),IF(C2327="Приход",D2327,IF(C2327="Корректировка остатка",D2327,-D2327)),"")</f>
        <v/>
      </c>
      <c r="G2327" s="13"/>
      <c r="H2327" s="15" t="str">
        <f>IF(OR(B2327="",SUMPRODUCT(--EXACT('Номенклатура'!$A$6:$A$205,B2327))&lt;&gt;1),"",INDEX('Номенклатура'!$B$6:$B$205,SUMPRODUCT(EXACT('Номенклатура'!$A$6:$A$205,B2327)*(ROW('Номенклатура'!$A$6:$A$205)-5)))&amp;"")</f>
        <v/>
      </c>
      <c r="I2327" s="15" t="str">
        <f>IF(COUNTA(A2327:D2327,G2327)=0,"",IF(NOT(ISNUMBER(A2327)),"Укажите дату",IF(B2327="","Укажите код",IF(NOT(AND(ISTEXT(B2327),LEN(B2327)&gt;0,LEN(B2327)&lt;=30,ISNUMBER(FIND(LEFT(B2327,1),"ABCDEFGHIJKLMNOPQRSTUVWXYZ")),SUMPRODUCT((MID(B2327,{1,2,3,4,5,6,7,8,9,10,11,12,13,14,15,16,17,18,19,20,21,22,23,24,25,26,27,28,29,30},1)&lt;&gt;"")*ISERROR(FIND(MID(B2327,{1,2,3,4,5,6,7,8,9,10,11,12,13,14,15,16,17,18,19,20,21,22,23,24,25,26,27,28,29,30},1),"ABCDEFGHIJKLMNOPQRSTUVWXYZ0123456789-_")))=0,ISERROR(VALUE(B2327)))),"Недопустимый код: только латинские буквы A-Z в верхнем регистре, цифры, - и _; начало с буквы, до 30 символов (например MILK-001)",IF(SUMPRODUCT(--EXACT('Номенклатура'!$A$6:$A$205,B2327))=0,"Код не найден в номенклатуре",IF(SUMPRODUCT(--EXACT('Номенклатура'!$A$6:$A$205,B2327))&gt;1,"Код повторяется в номенклатуре",IF(ISNA(MATCH(C2327,{"Приход","Расход","Списание","Корректировка остатка"},0)),"Выберите тип операции",IF(NOT(ISNUMBER(D2327)),"Укажите количество",IF(D2327=0,"Количество не может быть 0",IF(AND(C2327&lt;&gt;"Корректировка остатка",D2327&lt;0),"Для этого типа количество положительное",IF(NOT(ISNUMBER('Номенклатура'!$C$2)),"Укажите дату начала учёта",IF(A2327&lt;INT('Номенклатура'!$C$2),"Раньше даты начала учёта: НЕ учтено",IF(AND(C2327="Корректировка остатка",TRIM(G2327)=""),"Учтено: добавьте пояснение","ОК")))))))))))))</f>
        <v/>
      </c>
    </row>
    <row r="2328" spans="1:9" x14ac:dyDescent="0.25">
      <c r="A2328" s="16"/>
      <c r="B2328" s="13"/>
      <c r="C2328" s="13"/>
      <c r="D2328" s="14"/>
      <c r="E2328" s="17" t="str">
        <f>IF(OR(B2328="",SUMPRODUCT(--EXACT('Номенклатура'!$A$6:$A$205,B2328))&lt;&gt;1),"",INDEX('Номенклатура'!$D$6:$D$205,SUMPRODUCT(EXACT('Номенклатура'!$A$6:$A$205,B2328)*(ROW('Номенклатура'!$A$6:$A$205)-5)))&amp;"")</f>
        <v/>
      </c>
      <c r="F2328" s="18" t="str">
        <f>IF(OR(I2328="ОК",I2328="Учтено: добавьте пояснение"),IF(C2328="Приход",D2328,IF(C2328="Корректировка остатка",D2328,-D2328)),"")</f>
        <v/>
      </c>
      <c r="G2328" s="13"/>
      <c r="H2328" s="15" t="str">
        <f>IF(OR(B2328="",SUMPRODUCT(--EXACT('Номенклатура'!$A$6:$A$205,B2328))&lt;&gt;1),"",INDEX('Номенклатура'!$B$6:$B$205,SUMPRODUCT(EXACT('Номенклатура'!$A$6:$A$205,B2328)*(ROW('Номенклатура'!$A$6:$A$205)-5)))&amp;"")</f>
        <v/>
      </c>
      <c r="I2328" s="15" t="str">
        <f>IF(COUNTA(A2328:D2328,G2328)=0,"",IF(NOT(ISNUMBER(A2328)),"Укажите дату",IF(B2328="","Укажите код",IF(NOT(AND(ISTEXT(B2328),LEN(B2328)&gt;0,LEN(B2328)&lt;=30,ISNUMBER(FIND(LEFT(B2328,1),"ABCDEFGHIJKLMNOPQRSTUVWXYZ")),SUMPRODUCT((MID(B2328,{1,2,3,4,5,6,7,8,9,10,11,12,13,14,15,16,17,18,19,20,21,22,23,24,25,26,27,28,29,30},1)&lt;&gt;"")*ISERROR(FIND(MID(B2328,{1,2,3,4,5,6,7,8,9,10,11,12,13,14,15,16,17,18,19,20,21,22,23,24,25,26,27,28,29,30},1),"ABCDEFGHIJKLMNOPQRSTUVWXYZ0123456789-_")))=0,ISERROR(VALUE(B2328)))),"Недопустимый код: только латинские буквы A-Z в верхнем регистре, цифры, - и _; начало с буквы, до 30 символов (например MILK-001)",IF(SUMPRODUCT(--EXACT('Номенклатура'!$A$6:$A$205,B2328))=0,"Код не найден в номенклатуре",IF(SUMPRODUCT(--EXACT('Номенклатура'!$A$6:$A$205,B2328))&gt;1,"Код повторяется в номенклатуре",IF(ISNA(MATCH(C2328,{"Приход","Расход","Списание","Корректировка остатка"},0)),"Выберите тип операции",IF(NOT(ISNUMBER(D2328)),"Укажите количество",IF(D2328=0,"Количество не может быть 0",IF(AND(C2328&lt;&gt;"Корректировка остатка",D2328&lt;0),"Для этого типа количество положительное",IF(NOT(ISNUMBER('Номенклатура'!$C$2)),"Укажите дату начала учёта",IF(A2328&lt;INT('Номенклатура'!$C$2),"Раньше даты начала учёта: НЕ учтено",IF(AND(C2328="Корректировка остатка",TRIM(G2328)=""),"Учтено: добавьте пояснение","ОК")))))))))))))</f>
        <v/>
      </c>
    </row>
    <row r="2329" spans="1:9" x14ac:dyDescent="0.25">
      <c r="A2329" s="16"/>
      <c r="B2329" s="13"/>
      <c r="C2329" s="13"/>
      <c r="D2329" s="14"/>
      <c r="E2329" s="17" t="str">
        <f>IF(OR(B2329="",SUMPRODUCT(--EXACT('Номенклатура'!$A$6:$A$205,B2329))&lt;&gt;1),"",INDEX('Номенклатура'!$D$6:$D$205,SUMPRODUCT(EXACT('Номенклатура'!$A$6:$A$205,B2329)*(ROW('Номенклатура'!$A$6:$A$205)-5)))&amp;"")</f>
        <v/>
      </c>
      <c r="F2329" s="18" t="str">
        <f>IF(OR(I2329="ОК",I2329="Учтено: добавьте пояснение"),IF(C2329="Приход",D2329,IF(C2329="Корректировка остатка",D2329,-D2329)),"")</f>
        <v/>
      </c>
      <c r="G2329" s="13"/>
      <c r="H2329" s="15" t="str">
        <f>IF(OR(B2329="",SUMPRODUCT(--EXACT('Номенклатура'!$A$6:$A$205,B2329))&lt;&gt;1),"",INDEX('Номенклатура'!$B$6:$B$205,SUMPRODUCT(EXACT('Номенклатура'!$A$6:$A$205,B2329)*(ROW('Номенклатура'!$A$6:$A$205)-5)))&amp;"")</f>
        <v/>
      </c>
      <c r="I2329" s="15" t="str">
        <f>IF(COUNTA(A2329:D2329,G2329)=0,"",IF(NOT(ISNUMBER(A2329)),"Укажите дату",IF(B2329="","Укажите код",IF(NOT(AND(ISTEXT(B2329),LEN(B2329)&gt;0,LEN(B2329)&lt;=30,ISNUMBER(FIND(LEFT(B2329,1),"ABCDEFGHIJKLMNOPQRSTUVWXYZ")),SUMPRODUCT((MID(B2329,{1,2,3,4,5,6,7,8,9,10,11,12,13,14,15,16,17,18,19,20,21,22,23,24,25,26,27,28,29,30},1)&lt;&gt;"")*ISERROR(FIND(MID(B2329,{1,2,3,4,5,6,7,8,9,10,11,12,13,14,15,16,17,18,19,20,21,22,23,24,25,26,27,28,29,30},1),"ABCDEFGHIJKLMNOPQRSTUVWXYZ0123456789-_")))=0,ISERROR(VALUE(B2329)))),"Недопустимый код: только латинские буквы A-Z в верхнем регистре, цифры, - и _; начало с буквы, до 30 символов (например MILK-001)",IF(SUMPRODUCT(--EXACT('Номенклатура'!$A$6:$A$205,B2329))=0,"Код не найден в номенклатуре",IF(SUMPRODUCT(--EXACT('Номенклатура'!$A$6:$A$205,B2329))&gt;1,"Код повторяется в номенклатуре",IF(ISNA(MATCH(C2329,{"Приход","Расход","Списание","Корректировка остатка"},0)),"Выберите тип операции",IF(NOT(ISNUMBER(D2329)),"Укажите количество",IF(D2329=0,"Количество не может быть 0",IF(AND(C2329&lt;&gt;"Корректировка остатка",D2329&lt;0),"Для этого типа количество положительное",IF(NOT(ISNUMBER('Номенклатура'!$C$2)),"Укажите дату начала учёта",IF(A2329&lt;INT('Номенклатура'!$C$2),"Раньше даты начала учёта: НЕ учтено",IF(AND(C2329="Корректировка остатка",TRIM(G2329)=""),"Учтено: добавьте пояснение","ОК")))))))))))))</f>
        <v/>
      </c>
    </row>
    <row r="2330" spans="1:9" x14ac:dyDescent="0.25">
      <c r="A2330" s="16"/>
      <c r="B2330" s="13"/>
      <c r="C2330" s="13"/>
      <c r="D2330" s="14"/>
      <c r="E2330" s="17" t="str">
        <f>IF(OR(B2330="",SUMPRODUCT(--EXACT('Номенклатура'!$A$6:$A$205,B2330))&lt;&gt;1),"",INDEX('Номенклатура'!$D$6:$D$205,SUMPRODUCT(EXACT('Номенклатура'!$A$6:$A$205,B2330)*(ROW('Номенклатура'!$A$6:$A$205)-5)))&amp;"")</f>
        <v/>
      </c>
      <c r="F2330" s="18" t="str">
        <f>IF(OR(I2330="ОК",I2330="Учтено: добавьте пояснение"),IF(C2330="Приход",D2330,IF(C2330="Корректировка остатка",D2330,-D2330)),"")</f>
        <v/>
      </c>
      <c r="G2330" s="13"/>
      <c r="H2330" s="15" t="str">
        <f>IF(OR(B2330="",SUMPRODUCT(--EXACT('Номенклатура'!$A$6:$A$205,B2330))&lt;&gt;1),"",INDEX('Номенклатура'!$B$6:$B$205,SUMPRODUCT(EXACT('Номенклатура'!$A$6:$A$205,B2330)*(ROW('Номенклатура'!$A$6:$A$205)-5)))&amp;"")</f>
        <v/>
      </c>
      <c r="I2330" s="15" t="str">
        <f>IF(COUNTA(A2330:D2330,G2330)=0,"",IF(NOT(ISNUMBER(A2330)),"Укажите дату",IF(B2330="","Укажите код",IF(NOT(AND(ISTEXT(B2330),LEN(B2330)&gt;0,LEN(B2330)&lt;=30,ISNUMBER(FIND(LEFT(B2330,1),"ABCDEFGHIJKLMNOPQRSTUVWXYZ")),SUMPRODUCT((MID(B2330,{1,2,3,4,5,6,7,8,9,10,11,12,13,14,15,16,17,18,19,20,21,22,23,24,25,26,27,28,29,30},1)&lt;&gt;"")*ISERROR(FIND(MID(B2330,{1,2,3,4,5,6,7,8,9,10,11,12,13,14,15,16,17,18,19,20,21,22,23,24,25,26,27,28,29,30},1),"ABCDEFGHIJKLMNOPQRSTUVWXYZ0123456789-_")))=0,ISERROR(VALUE(B2330)))),"Недопустимый код: только латинские буквы A-Z в верхнем регистре, цифры, - и _; начало с буквы, до 30 символов (например MILK-001)",IF(SUMPRODUCT(--EXACT('Номенклатура'!$A$6:$A$205,B2330))=0,"Код не найден в номенклатуре",IF(SUMPRODUCT(--EXACT('Номенклатура'!$A$6:$A$205,B2330))&gt;1,"Код повторяется в номенклатуре",IF(ISNA(MATCH(C2330,{"Приход","Расход","Списание","Корректировка остатка"},0)),"Выберите тип операции",IF(NOT(ISNUMBER(D2330)),"Укажите количество",IF(D2330=0,"Количество не может быть 0",IF(AND(C2330&lt;&gt;"Корректировка остатка",D2330&lt;0),"Для этого типа количество положительное",IF(NOT(ISNUMBER('Номенклатура'!$C$2)),"Укажите дату начала учёта",IF(A2330&lt;INT('Номенклатура'!$C$2),"Раньше даты начала учёта: НЕ учтено",IF(AND(C2330="Корректировка остатка",TRIM(G2330)=""),"Учтено: добавьте пояснение","ОК")))))))))))))</f>
        <v/>
      </c>
    </row>
    <row r="2331" spans="1:9" x14ac:dyDescent="0.25">
      <c r="A2331" s="16"/>
      <c r="B2331" s="13"/>
      <c r="C2331" s="13"/>
      <c r="D2331" s="14"/>
      <c r="E2331" s="17" t="str">
        <f>IF(OR(B2331="",SUMPRODUCT(--EXACT('Номенклатура'!$A$6:$A$205,B2331))&lt;&gt;1),"",INDEX('Номенклатура'!$D$6:$D$205,SUMPRODUCT(EXACT('Номенклатура'!$A$6:$A$205,B2331)*(ROW('Номенклатура'!$A$6:$A$205)-5)))&amp;"")</f>
        <v/>
      </c>
      <c r="F2331" s="18" t="str">
        <f>IF(OR(I2331="ОК",I2331="Учтено: добавьте пояснение"),IF(C2331="Приход",D2331,IF(C2331="Корректировка остатка",D2331,-D2331)),"")</f>
        <v/>
      </c>
      <c r="G2331" s="13"/>
      <c r="H2331" s="15" t="str">
        <f>IF(OR(B2331="",SUMPRODUCT(--EXACT('Номенклатура'!$A$6:$A$205,B2331))&lt;&gt;1),"",INDEX('Номенклатура'!$B$6:$B$205,SUMPRODUCT(EXACT('Номенклатура'!$A$6:$A$205,B2331)*(ROW('Номенклатура'!$A$6:$A$205)-5)))&amp;"")</f>
        <v/>
      </c>
      <c r="I2331" s="15" t="str">
        <f>IF(COUNTA(A2331:D2331,G2331)=0,"",IF(NOT(ISNUMBER(A2331)),"Укажите дату",IF(B2331="","Укажите код",IF(NOT(AND(ISTEXT(B2331),LEN(B2331)&gt;0,LEN(B2331)&lt;=30,ISNUMBER(FIND(LEFT(B2331,1),"ABCDEFGHIJKLMNOPQRSTUVWXYZ")),SUMPRODUCT((MID(B2331,{1,2,3,4,5,6,7,8,9,10,11,12,13,14,15,16,17,18,19,20,21,22,23,24,25,26,27,28,29,30},1)&lt;&gt;"")*ISERROR(FIND(MID(B2331,{1,2,3,4,5,6,7,8,9,10,11,12,13,14,15,16,17,18,19,20,21,22,23,24,25,26,27,28,29,30},1),"ABCDEFGHIJKLMNOPQRSTUVWXYZ0123456789-_")))=0,ISERROR(VALUE(B2331)))),"Недопустимый код: только латинские буквы A-Z в верхнем регистре, цифры, - и _; начало с буквы, до 30 символов (например MILK-001)",IF(SUMPRODUCT(--EXACT('Номенклатура'!$A$6:$A$205,B2331))=0,"Код не найден в номенклатуре",IF(SUMPRODUCT(--EXACT('Номенклатура'!$A$6:$A$205,B2331))&gt;1,"Код повторяется в номенклатуре",IF(ISNA(MATCH(C2331,{"Приход","Расход","Списание","Корректировка остатка"},0)),"Выберите тип операции",IF(NOT(ISNUMBER(D2331)),"Укажите количество",IF(D2331=0,"Количество не может быть 0",IF(AND(C2331&lt;&gt;"Корректировка остатка",D2331&lt;0),"Для этого типа количество положительное",IF(NOT(ISNUMBER('Номенклатура'!$C$2)),"Укажите дату начала учёта",IF(A2331&lt;INT('Номенклатура'!$C$2),"Раньше даты начала учёта: НЕ учтено",IF(AND(C2331="Корректировка остатка",TRIM(G2331)=""),"Учтено: добавьте пояснение","ОК")))))))))))))</f>
        <v/>
      </c>
    </row>
    <row r="2332" spans="1:9" x14ac:dyDescent="0.25">
      <c r="A2332" s="16"/>
      <c r="B2332" s="13"/>
      <c r="C2332" s="13"/>
      <c r="D2332" s="14"/>
      <c r="E2332" s="17" t="str">
        <f>IF(OR(B2332="",SUMPRODUCT(--EXACT('Номенклатура'!$A$6:$A$205,B2332))&lt;&gt;1),"",INDEX('Номенклатура'!$D$6:$D$205,SUMPRODUCT(EXACT('Номенклатура'!$A$6:$A$205,B2332)*(ROW('Номенклатура'!$A$6:$A$205)-5)))&amp;"")</f>
        <v/>
      </c>
      <c r="F2332" s="18" t="str">
        <f>IF(OR(I2332="ОК",I2332="Учтено: добавьте пояснение"),IF(C2332="Приход",D2332,IF(C2332="Корректировка остатка",D2332,-D2332)),"")</f>
        <v/>
      </c>
      <c r="G2332" s="13"/>
      <c r="H2332" s="15" t="str">
        <f>IF(OR(B2332="",SUMPRODUCT(--EXACT('Номенклатура'!$A$6:$A$205,B2332))&lt;&gt;1),"",INDEX('Номенклатура'!$B$6:$B$205,SUMPRODUCT(EXACT('Номенклатура'!$A$6:$A$205,B2332)*(ROW('Номенклатура'!$A$6:$A$205)-5)))&amp;"")</f>
        <v/>
      </c>
      <c r="I2332" s="15" t="str">
        <f>IF(COUNTA(A2332:D2332,G2332)=0,"",IF(NOT(ISNUMBER(A2332)),"Укажите дату",IF(B2332="","Укажите код",IF(NOT(AND(ISTEXT(B2332),LEN(B2332)&gt;0,LEN(B2332)&lt;=30,ISNUMBER(FIND(LEFT(B2332,1),"ABCDEFGHIJKLMNOPQRSTUVWXYZ")),SUMPRODUCT((MID(B2332,{1,2,3,4,5,6,7,8,9,10,11,12,13,14,15,16,17,18,19,20,21,22,23,24,25,26,27,28,29,30},1)&lt;&gt;"")*ISERROR(FIND(MID(B2332,{1,2,3,4,5,6,7,8,9,10,11,12,13,14,15,16,17,18,19,20,21,22,23,24,25,26,27,28,29,30},1),"ABCDEFGHIJKLMNOPQRSTUVWXYZ0123456789-_")))=0,ISERROR(VALUE(B2332)))),"Недопустимый код: только латинские буквы A-Z в верхнем регистре, цифры, - и _; начало с буквы, до 30 символов (например MILK-001)",IF(SUMPRODUCT(--EXACT('Номенклатура'!$A$6:$A$205,B2332))=0,"Код не найден в номенклатуре",IF(SUMPRODUCT(--EXACT('Номенклатура'!$A$6:$A$205,B2332))&gt;1,"Код повторяется в номенклатуре",IF(ISNA(MATCH(C2332,{"Приход","Расход","Списание","Корректировка остатка"},0)),"Выберите тип операции",IF(NOT(ISNUMBER(D2332)),"Укажите количество",IF(D2332=0,"Количество не может быть 0",IF(AND(C2332&lt;&gt;"Корректировка остатка",D2332&lt;0),"Для этого типа количество положительное",IF(NOT(ISNUMBER('Номенклатура'!$C$2)),"Укажите дату начала учёта",IF(A2332&lt;INT('Номенклатура'!$C$2),"Раньше даты начала учёта: НЕ учтено",IF(AND(C2332="Корректировка остатка",TRIM(G2332)=""),"Учтено: добавьте пояснение","ОК")))))))))))))</f>
        <v/>
      </c>
    </row>
    <row r="2333" spans="1:9" x14ac:dyDescent="0.25">
      <c r="A2333" s="16"/>
      <c r="B2333" s="13"/>
      <c r="C2333" s="13"/>
      <c r="D2333" s="14"/>
      <c r="E2333" s="17" t="str">
        <f>IF(OR(B2333="",SUMPRODUCT(--EXACT('Номенклатура'!$A$6:$A$205,B2333))&lt;&gt;1),"",INDEX('Номенклатура'!$D$6:$D$205,SUMPRODUCT(EXACT('Номенклатура'!$A$6:$A$205,B2333)*(ROW('Номенклатура'!$A$6:$A$205)-5)))&amp;"")</f>
        <v/>
      </c>
      <c r="F2333" s="18" t="str">
        <f>IF(OR(I2333="ОК",I2333="Учтено: добавьте пояснение"),IF(C2333="Приход",D2333,IF(C2333="Корректировка остатка",D2333,-D2333)),"")</f>
        <v/>
      </c>
      <c r="G2333" s="13"/>
      <c r="H2333" s="15" t="str">
        <f>IF(OR(B2333="",SUMPRODUCT(--EXACT('Номенклатура'!$A$6:$A$205,B2333))&lt;&gt;1),"",INDEX('Номенклатура'!$B$6:$B$205,SUMPRODUCT(EXACT('Номенклатура'!$A$6:$A$205,B2333)*(ROW('Номенклатура'!$A$6:$A$205)-5)))&amp;"")</f>
        <v/>
      </c>
      <c r="I2333" s="15" t="str">
        <f>IF(COUNTA(A2333:D2333,G2333)=0,"",IF(NOT(ISNUMBER(A2333)),"Укажите дату",IF(B2333="","Укажите код",IF(NOT(AND(ISTEXT(B2333),LEN(B2333)&gt;0,LEN(B2333)&lt;=30,ISNUMBER(FIND(LEFT(B2333,1),"ABCDEFGHIJKLMNOPQRSTUVWXYZ")),SUMPRODUCT((MID(B2333,{1,2,3,4,5,6,7,8,9,10,11,12,13,14,15,16,17,18,19,20,21,22,23,24,25,26,27,28,29,30},1)&lt;&gt;"")*ISERROR(FIND(MID(B2333,{1,2,3,4,5,6,7,8,9,10,11,12,13,14,15,16,17,18,19,20,21,22,23,24,25,26,27,28,29,30},1),"ABCDEFGHIJKLMNOPQRSTUVWXYZ0123456789-_")))=0,ISERROR(VALUE(B2333)))),"Недопустимый код: только латинские буквы A-Z в верхнем регистре, цифры, - и _; начало с буквы, до 30 символов (например MILK-001)",IF(SUMPRODUCT(--EXACT('Номенклатура'!$A$6:$A$205,B2333))=0,"Код не найден в номенклатуре",IF(SUMPRODUCT(--EXACT('Номенклатура'!$A$6:$A$205,B2333))&gt;1,"Код повторяется в номенклатуре",IF(ISNA(MATCH(C2333,{"Приход","Расход","Списание","Корректировка остатка"},0)),"Выберите тип операции",IF(NOT(ISNUMBER(D2333)),"Укажите количество",IF(D2333=0,"Количество не может быть 0",IF(AND(C2333&lt;&gt;"Корректировка остатка",D2333&lt;0),"Для этого типа количество положительное",IF(NOT(ISNUMBER('Номенклатура'!$C$2)),"Укажите дату начала учёта",IF(A2333&lt;INT('Номенклатура'!$C$2),"Раньше даты начала учёта: НЕ учтено",IF(AND(C2333="Корректировка остатка",TRIM(G2333)=""),"Учтено: добавьте пояснение","ОК")))))))))))))</f>
        <v/>
      </c>
    </row>
    <row r="2334" spans="1:9" x14ac:dyDescent="0.25">
      <c r="A2334" s="16"/>
      <c r="B2334" s="13"/>
      <c r="C2334" s="13"/>
      <c r="D2334" s="14"/>
      <c r="E2334" s="17" t="str">
        <f>IF(OR(B2334="",SUMPRODUCT(--EXACT('Номенклатура'!$A$6:$A$205,B2334))&lt;&gt;1),"",INDEX('Номенклатура'!$D$6:$D$205,SUMPRODUCT(EXACT('Номенклатура'!$A$6:$A$205,B2334)*(ROW('Номенклатура'!$A$6:$A$205)-5)))&amp;"")</f>
        <v/>
      </c>
      <c r="F2334" s="18" t="str">
        <f>IF(OR(I2334="ОК",I2334="Учтено: добавьте пояснение"),IF(C2334="Приход",D2334,IF(C2334="Корректировка остатка",D2334,-D2334)),"")</f>
        <v/>
      </c>
      <c r="G2334" s="13"/>
      <c r="H2334" s="15" t="str">
        <f>IF(OR(B2334="",SUMPRODUCT(--EXACT('Номенклатура'!$A$6:$A$205,B2334))&lt;&gt;1),"",INDEX('Номенклатура'!$B$6:$B$205,SUMPRODUCT(EXACT('Номенклатура'!$A$6:$A$205,B2334)*(ROW('Номенклатура'!$A$6:$A$205)-5)))&amp;"")</f>
        <v/>
      </c>
      <c r="I2334" s="15" t="str">
        <f>IF(COUNTA(A2334:D2334,G2334)=0,"",IF(NOT(ISNUMBER(A2334)),"Укажите дату",IF(B2334="","Укажите код",IF(NOT(AND(ISTEXT(B2334),LEN(B2334)&gt;0,LEN(B2334)&lt;=30,ISNUMBER(FIND(LEFT(B2334,1),"ABCDEFGHIJKLMNOPQRSTUVWXYZ")),SUMPRODUCT((MID(B2334,{1,2,3,4,5,6,7,8,9,10,11,12,13,14,15,16,17,18,19,20,21,22,23,24,25,26,27,28,29,30},1)&lt;&gt;"")*ISERROR(FIND(MID(B2334,{1,2,3,4,5,6,7,8,9,10,11,12,13,14,15,16,17,18,19,20,21,22,23,24,25,26,27,28,29,30},1),"ABCDEFGHIJKLMNOPQRSTUVWXYZ0123456789-_")))=0,ISERROR(VALUE(B2334)))),"Недопустимый код: только латинские буквы A-Z в верхнем регистре, цифры, - и _; начало с буквы, до 30 символов (например MILK-001)",IF(SUMPRODUCT(--EXACT('Номенклатура'!$A$6:$A$205,B2334))=0,"Код не найден в номенклатуре",IF(SUMPRODUCT(--EXACT('Номенклатура'!$A$6:$A$205,B2334))&gt;1,"Код повторяется в номенклатуре",IF(ISNA(MATCH(C2334,{"Приход","Расход","Списание","Корректировка остатка"},0)),"Выберите тип операции",IF(NOT(ISNUMBER(D2334)),"Укажите количество",IF(D2334=0,"Количество не может быть 0",IF(AND(C2334&lt;&gt;"Корректировка остатка",D2334&lt;0),"Для этого типа количество положительное",IF(NOT(ISNUMBER('Номенклатура'!$C$2)),"Укажите дату начала учёта",IF(A2334&lt;INT('Номенклатура'!$C$2),"Раньше даты начала учёта: НЕ учтено",IF(AND(C2334="Корректировка остатка",TRIM(G2334)=""),"Учтено: добавьте пояснение","ОК")))))))))))))</f>
        <v/>
      </c>
    </row>
    <row r="2335" spans="1:9" x14ac:dyDescent="0.25">
      <c r="A2335" s="16"/>
      <c r="B2335" s="13"/>
      <c r="C2335" s="13"/>
      <c r="D2335" s="14"/>
      <c r="E2335" s="17" t="str">
        <f>IF(OR(B2335="",SUMPRODUCT(--EXACT('Номенклатура'!$A$6:$A$205,B2335))&lt;&gt;1),"",INDEX('Номенклатура'!$D$6:$D$205,SUMPRODUCT(EXACT('Номенклатура'!$A$6:$A$205,B2335)*(ROW('Номенклатура'!$A$6:$A$205)-5)))&amp;"")</f>
        <v/>
      </c>
      <c r="F2335" s="18" t="str">
        <f>IF(OR(I2335="ОК",I2335="Учтено: добавьте пояснение"),IF(C2335="Приход",D2335,IF(C2335="Корректировка остатка",D2335,-D2335)),"")</f>
        <v/>
      </c>
      <c r="G2335" s="13"/>
      <c r="H2335" s="15" t="str">
        <f>IF(OR(B2335="",SUMPRODUCT(--EXACT('Номенклатура'!$A$6:$A$205,B2335))&lt;&gt;1),"",INDEX('Номенклатура'!$B$6:$B$205,SUMPRODUCT(EXACT('Номенклатура'!$A$6:$A$205,B2335)*(ROW('Номенклатура'!$A$6:$A$205)-5)))&amp;"")</f>
        <v/>
      </c>
      <c r="I2335" s="15" t="str">
        <f>IF(COUNTA(A2335:D2335,G2335)=0,"",IF(NOT(ISNUMBER(A2335)),"Укажите дату",IF(B2335="","Укажите код",IF(NOT(AND(ISTEXT(B2335),LEN(B2335)&gt;0,LEN(B2335)&lt;=30,ISNUMBER(FIND(LEFT(B2335,1),"ABCDEFGHIJKLMNOPQRSTUVWXYZ")),SUMPRODUCT((MID(B2335,{1,2,3,4,5,6,7,8,9,10,11,12,13,14,15,16,17,18,19,20,21,22,23,24,25,26,27,28,29,30},1)&lt;&gt;"")*ISERROR(FIND(MID(B2335,{1,2,3,4,5,6,7,8,9,10,11,12,13,14,15,16,17,18,19,20,21,22,23,24,25,26,27,28,29,30},1),"ABCDEFGHIJKLMNOPQRSTUVWXYZ0123456789-_")))=0,ISERROR(VALUE(B2335)))),"Недопустимый код: только латинские буквы A-Z в верхнем регистре, цифры, - и _; начало с буквы, до 30 символов (например MILK-001)",IF(SUMPRODUCT(--EXACT('Номенклатура'!$A$6:$A$205,B2335))=0,"Код не найден в номенклатуре",IF(SUMPRODUCT(--EXACT('Номенклатура'!$A$6:$A$205,B2335))&gt;1,"Код повторяется в номенклатуре",IF(ISNA(MATCH(C2335,{"Приход","Расход","Списание","Корректировка остатка"},0)),"Выберите тип операции",IF(NOT(ISNUMBER(D2335)),"Укажите количество",IF(D2335=0,"Количество не может быть 0",IF(AND(C2335&lt;&gt;"Корректировка остатка",D2335&lt;0),"Для этого типа количество положительное",IF(NOT(ISNUMBER('Номенклатура'!$C$2)),"Укажите дату начала учёта",IF(A2335&lt;INT('Номенклатура'!$C$2),"Раньше даты начала учёта: НЕ учтено",IF(AND(C2335="Корректировка остатка",TRIM(G2335)=""),"Учтено: добавьте пояснение","ОК")))))))))))))</f>
        <v/>
      </c>
    </row>
    <row r="2336" spans="1:9" x14ac:dyDescent="0.25">
      <c r="A2336" s="16"/>
      <c r="B2336" s="13"/>
      <c r="C2336" s="13"/>
      <c r="D2336" s="14"/>
      <c r="E2336" s="17" t="str">
        <f>IF(OR(B2336="",SUMPRODUCT(--EXACT('Номенклатура'!$A$6:$A$205,B2336))&lt;&gt;1),"",INDEX('Номенклатура'!$D$6:$D$205,SUMPRODUCT(EXACT('Номенклатура'!$A$6:$A$205,B2336)*(ROW('Номенклатура'!$A$6:$A$205)-5)))&amp;"")</f>
        <v/>
      </c>
      <c r="F2336" s="18" t="str">
        <f>IF(OR(I2336="ОК",I2336="Учтено: добавьте пояснение"),IF(C2336="Приход",D2336,IF(C2336="Корректировка остатка",D2336,-D2336)),"")</f>
        <v/>
      </c>
      <c r="G2336" s="13"/>
      <c r="H2336" s="15" t="str">
        <f>IF(OR(B2336="",SUMPRODUCT(--EXACT('Номенклатура'!$A$6:$A$205,B2336))&lt;&gt;1),"",INDEX('Номенклатура'!$B$6:$B$205,SUMPRODUCT(EXACT('Номенклатура'!$A$6:$A$205,B2336)*(ROW('Номенклатура'!$A$6:$A$205)-5)))&amp;"")</f>
        <v/>
      </c>
      <c r="I2336" s="15" t="str">
        <f>IF(COUNTA(A2336:D2336,G2336)=0,"",IF(NOT(ISNUMBER(A2336)),"Укажите дату",IF(B2336="","Укажите код",IF(NOT(AND(ISTEXT(B2336),LEN(B2336)&gt;0,LEN(B2336)&lt;=30,ISNUMBER(FIND(LEFT(B2336,1),"ABCDEFGHIJKLMNOPQRSTUVWXYZ")),SUMPRODUCT((MID(B2336,{1,2,3,4,5,6,7,8,9,10,11,12,13,14,15,16,17,18,19,20,21,22,23,24,25,26,27,28,29,30},1)&lt;&gt;"")*ISERROR(FIND(MID(B2336,{1,2,3,4,5,6,7,8,9,10,11,12,13,14,15,16,17,18,19,20,21,22,23,24,25,26,27,28,29,30},1),"ABCDEFGHIJKLMNOPQRSTUVWXYZ0123456789-_")))=0,ISERROR(VALUE(B2336)))),"Недопустимый код: только латинские буквы A-Z в верхнем регистре, цифры, - и _; начало с буквы, до 30 символов (например MILK-001)",IF(SUMPRODUCT(--EXACT('Номенклатура'!$A$6:$A$205,B2336))=0,"Код не найден в номенклатуре",IF(SUMPRODUCT(--EXACT('Номенклатура'!$A$6:$A$205,B2336))&gt;1,"Код повторяется в номенклатуре",IF(ISNA(MATCH(C2336,{"Приход","Расход","Списание","Корректировка остатка"},0)),"Выберите тип операции",IF(NOT(ISNUMBER(D2336)),"Укажите количество",IF(D2336=0,"Количество не может быть 0",IF(AND(C2336&lt;&gt;"Корректировка остатка",D2336&lt;0),"Для этого типа количество положительное",IF(NOT(ISNUMBER('Номенклатура'!$C$2)),"Укажите дату начала учёта",IF(A2336&lt;INT('Номенклатура'!$C$2),"Раньше даты начала учёта: НЕ учтено",IF(AND(C2336="Корректировка остатка",TRIM(G2336)=""),"Учтено: добавьте пояснение","ОК")))))))))))))</f>
        <v/>
      </c>
    </row>
    <row r="2337" spans="1:9" x14ac:dyDescent="0.25">
      <c r="A2337" s="16"/>
      <c r="B2337" s="13"/>
      <c r="C2337" s="13"/>
      <c r="D2337" s="14"/>
      <c r="E2337" s="17" t="str">
        <f>IF(OR(B2337="",SUMPRODUCT(--EXACT('Номенклатура'!$A$6:$A$205,B2337))&lt;&gt;1),"",INDEX('Номенклатура'!$D$6:$D$205,SUMPRODUCT(EXACT('Номенклатура'!$A$6:$A$205,B2337)*(ROW('Номенклатура'!$A$6:$A$205)-5)))&amp;"")</f>
        <v/>
      </c>
      <c r="F2337" s="18" t="str">
        <f>IF(OR(I2337="ОК",I2337="Учтено: добавьте пояснение"),IF(C2337="Приход",D2337,IF(C2337="Корректировка остатка",D2337,-D2337)),"")</f>
        <v/>
      </c>
      <c r="G2337" s="13"/>
      <c r="H2337" s="15" t="str">
        <f>IF(OR(B2337="",SUMPRODUCT(--EXACT('Номенклатура'!$A$6:$A$205,B2337))&lt;&gt;1),"",INDEX('Номенклатура'!$B$6:$B$205,SUMPRODUCT(EXACT('Номенклатура'!$A$6:$A$205,B2337)*(ROW('Номенклатура'!$A$6:$A$205)-5)))&amp;"")</f>
        <v/>
      </c>
      <c r="I2337" s="15" t="str">
        <f>IF(COUNTA(A2337:D2337,G2337)=0,"",IF(NOT(ISNUMBER(A2337)),"Укажите дату",IF(B2337="","Укажите код",IF(NOT(AND(ISTEXT(B2337),LEN(B2337)&gt;0,LEN(B2337)&lt;=30,ISNUMBER(FIND(LEFT(B2337,1),"ABCDEFGHIJKLMNOPQRSTUVWXYZ")),SUMPRODUCT((MID(B2337,{1,2,3,4,5,6,7,8,9,10,11,12,13,14,15,16,17,18,19,20,21,22,23,24,25,26,27,28,29,30},1)&lt;&gt;"")*ISERROR(FIND(MID(B2337,{1,2,3,4,5,6,7,8,9,10,11,12,13,14,15,16,17,18,19,20,21,22,23,24,25,26,27,28,29,30},1),"ABCDEFGHIJKLMNOPQRSTUVWXYZ0123456789-_")))=0,ISERROR(VALUE(B2337)))),"Недопустимый код: только латинские буквы A-Z в верхнем регистре, цифры, - и _; начало с буквы, до 30 символов (например MILK-001)",IF(SUMPRODUCT(--EXACT('Номенклатура'!$A$6:$A$205,B2337))=0,"Код не найден в номенклатуре",IF(SUMPRODUCT(--EXACT('Номенклатура'!$A$6:$A$205,B2337))&gt;1,"Код повторяется в номенклатуре",IF(ISNA(MATCH(C2337,{"Приход","Расход","Списание","Корректировка остатка"},0)),"Выберите тип операции",IF(NOT(ISNUMBER(D2337)),"Укажите количество",IF(D2337=0,"Количество не может быть 0",IF(AND(C2337&lt;&gt;"Корректировка остатка",D2337&lt;0),"Для этого типа количество положительное",IF(NOT(ISNUMBER('Номенклатура'!$C$2)),"Укажите дату начала учёта",IF(A2337&lt;INT('Номенклатура'!$C$2),"Раньше даты начала учёта: НЕ учтено",IF(AND(C2337="Корректировка остатка",TRIM(G2337)=""),"Учтено: добавьте пояснение","ОК")))))))))))))</f>
        <v/>
      </c>
    </row>
    <row r="2338" spans="1:9" x14ac:dyDescent="0.25">
      <c r="A2338" s="16"/>
      <c r="B2338" s="13"/>
      <c r="C2338" s="13"/>
      <c r="D2338" s="14"/>
      <c r="E2338" s="17" t="str">
        <f>IF(OR(B2338="",SUMPRODUCT(--EXACT('Номенклатура'!$A$6:$A$205,B2338))&lt;&gt;1),"",INDEX('Номенклатура'!$D$6:$D$205,SUMPRODUCT(EXACT('Номенклатура'!$A$6:$A$205,B2338)*(ROW('Номенклатура'!$A$6:$A$205)-5)))&amp;"")</f>
        <v/>
      </c>
      <c r="F2338" s="18" t="str">
        <f>IF(OR(I2338="ОК",I2338="Учтено: добавьте пояснение"),IF(C2338="Приход",D2338,IF(C2338="Корректировка остатка",D2338,-D2338)),"")</f>
        <v/>
      </c>
      <c r="G2338" s="13"/>
      <c r="H2338" s="15" t="str">
        <f>IF(OR(B2338="",SUMPRODUCT(--EXACT('Номенклатура'!$A$6:$A$205,B2338))&lt;&gt;1),"",INDEX('Номенклатура'!$B$6:$B$205,SUMPRODUCT(EXACT('Номенклатура'!$A$6:$A$205,B2338)*(ROW('Номенклатура'!$A$6:$A$205)-5)))&amp;"")</f>
        <v/>
      </c>
      <c r="I2338" s="15" t="str">
        <f>IF(COUNTA(A2338:D2338,G2338)=0,"",IF(NOT(ISNUMBER(A2338)),"Укажите дату",IF(B2338="","Укажите код",IF(NOT(AND(ISTEXT(B2338),LEN(B2338)&gt;0,LEN(B2338)&lt;=30,ISNUMBER(FIND(LEFT(B2338,1),"ABCDEFGHIJKLMNOPQRSTUVWXYZ")),SUMPRODUCT((MID(B2338,{1,2,3,4,5,6,7,8,9,10,11,12,13,14,15,16,17,18,19,20,21,22,23,24,25,26,27,28,29,30},1)&lt;&gt;"")*ISERROR(FIND(MID(B2338,{1,2,3,4,5,6,7,8,9,10,11,12,13,14,15,16,17,18,19,20,21,22,23,24,25,26,27,28,29,30},1),"ABCDEFGHIJKLMNOPQRSTUVWXYZ0123456789-_")))=0,ISERROR(VALUE(B2338)))),"Недопустимый код: только латинские буквы A-Z в верхнем регистре, цифры, - и _; начало с буквы, до 30 символов (например MILK-001)",IF(SUMPRODUCT(--EXACT('Номенклатура'!$A$6:$A$205,B2338))=0,"Код не найден в номенклатуре",IF(SUMPRODUCT(--EXACT('Номенклатура'!$A$6:$A$205,B2338))&gt;1,"Код повторяется в номенклатуре",IF(ISNA(MATCH(C2338,{"Приход","Расход","Списание","Корректировка остатка"},0)),"Выберите тип операции",IF(NOT(ISNUMBER(D2338)),"Укажите количество",IF(D2338=0,"Количество не может быть 0",IF(AND(C2338&lt;&gt;"Корректировка остатка",D2338&lt;0),"Для этого типа количество положительное",IF(NOT(ISNUMBER('Номенклатура'!$C$2)),"Укажите дату начала учёта",IF(A2338&lt;INT('Номенклатура'!$C$2),"Раньше даты начала учёта: НЕ учтено",IF(AND(C2338="Корректировка остатка",TRIM(G2338)=""),"Учтено: добавьте пояснение","ОК")))))))))))))</f>
        <v/>
      </c>
    </row>
    <row r="2339" spans="1:9" x14ac:dyDescent="0.25">
      <c r="A2339" s="16"/>
      <c r="B2339" s="13"/>
      <c r="C2339" s="13"/>
      <c r="D2339" s="14"/>
      <c r="E2339" s="17" t="str">
        <f>IF(OR(B2339="",SUMPRODUCT(--EXACT('Номенклатура'!$A$6:$A$205,B2339))&lt;&gt;1),"",INDEX('Номенклатура'!$D$6:$D$205,SUMPRODUCT(EXACT('Номенклатура'!$A$6:$A$205,B2339)*(ROW('Номенклатура'!$A$6:$A$205)-5)))&amp;"")</f>
        <v/>
      </c>
      <c r="F2339" s="18" t="str">
        <f>IF(OR(I2339="ОК",I2339="Учтено: добавьте пояснение"),IF(C2339="Приход",D2339,IF(C2339="Корректировка остатка",D2339,-D2339)),"")</f>
        <v/>
      </c>
      <c r="G2339" s="13"/>
      <c r="H2339" s="15" t="str">
        <f>IF(OR(B2339="",SUMPRODUCT(--EXACT('Номенклатура'!$A$6:$A$205,B2339))&lt;&gt;1),"",INDEX('Номенклатура'!$B$6:$B$205,SUMPRODUCT(EXACT('Номенклатура'!$A$6:$A$205,B2339)*(ROW('Номенклатура'!$A$6:$A$205)-5)))&amp;"")</f>
        <v/>
      </c>
      <c r="I2339" s="15" t="str">
        <f>IF(COUNTA(A2339:D2339,G2339)=0,"",IF(NOT(ISNUMBER(A2339)),"Укажите дату",IF(B2339="","Укажите код",IF(NOT(AND(ISTEXT(B2339),LEN(B2339)&gt;0,LEN(B2339)&lt;=30,ISNUMBER(FIND(LEFT(B2339,1),"ABCDEFGHIJKLMNOPQRSTUVWXYZ")),SUMPRODUCT((MID(B2339,{1,2,3,4,5,6,7,8,9,10,11,12,13,14,15,16,17,18,19,20,21,22,23,24,25,26,27,28,29,30},1)&lt;&gt;"")*ISERROR(FIND(MID(B2339,{1,2,3,4,5,6,7,8,9,10,11,12,13,14,15,16,17,18,19,20,21,22,23,24,25,26,27,28,29,30},1),"ABCDEFGHIJKLMNOPQRSTUVWXYZ0123456789-_")))=0,ISERROR(VALUE(B2339)))),"Недопустимый код: только латинские буквы A-Z в верхнем регистре, цифры, - и _; начало с буквы, до 30 символов (например MILK-001)",IF(SUMPRODUCT(--EXACT('Номенклатура'!$A$6:$A$205,B2339))=0,"Код не найден в номенклатуре",IF(SUMPRODUCT(--EXACT('Номенклатура'!$A$6:$A$205,B2339))&gt;1,"Код повторяется в номенклатуре",IF(ISNA(MATCH(C2339,{"Приход","Расход","Списание","Корректировка остатка"},0)),"Выберите тип операции",IF(NOT(ISNUMBER(D2339)),"Укажите количество",IF(D2339=0,"Количество не может быть 0",IF(AND(C2339&lt;&gt;"Корректировка остатка",D2339&lt;0),"Для этого типа количество положительное",IF(NOT(ISNUMBER('Номенклатура'!$C$2)),"Укажите дату начала учёта",IF(A2339&lt;INT('Номенклатура'!$C$2),"Раньше даты начала учёта: НЕ учтено",IF(AND(C2339="Корректировка остатка",TRIM(G2339)=""),"Учтено: добавьте пояснение","ОК")))))))))))))</f>
        <v/>
      </c>
    </row>
    <row r="2340" spans="1:9" x14ac:dyDescent="0.25">
      <c r="A2340" s="16"/>
      <c r="B2340" s="13"/>
      <c r="C2340" s="13"/>
      <c r="D2340" s="14"/>
      <c r="E2340" s="17" t="str">
        <f>IF(OR(B2340="",SUMPRODUCT(--EXACT('Номенклатура'!$A$6:$A$205,B2340))&lt;&gt;1),"",INDEX('Номенклатура'!$D$6:$D$205,SUMPRODUCT(EXACT('Номенклатура'!$A$6:$A$205,B2340)*(ROW('Номенклатура'!$A$6:$A$205)-5)))&amp;"")</f>
        <v/>
      </c>
      <c r="F2340" s="18" t="str">
        <f>IF(OR(I2340="ОК",I2340="Учтено: добавьте пояснение"),IF(C2340="Приход",D2340,IF(C2340="Корректировка остатка",D2340,-D2340)),"")</f>
        <v/>
      </c>
      <c r="G2340" s="13"/>
      <c r="H2340" s="15" t="str">
        <f>IF(OR(B2340="",SUMPRODUCT(--EXACT('Номенклатура'!$A$6:$A$205,B2340))&lt;&gt;1),"",INDEX('Номенклатура'!$B$6:$B$205,SUMPRODUCT(EXACT('Номенклатура'!$A$6:$A$205,B2340)*(ROW('Номенклатура'!$A$6:$A$205)-5)))&amp;"")</f>
        <v/>
      </c>
      <c r="I2340" s="15" t="str">
        <f>IF(COUNTA(A2340:D2340,G2340)=0,"",IF(NOT(ISNUMBER(A2340)),"Укажите дату",IF(B2340="","Укажите код",IF(NOT(AND(ISTEXT(B2340),LEN(B2340)&gt;0,LEN(B2340)&lt;=30,ISNUMBER(FIND(LEFT(B2340,1),"ABCDEFGHIJKLMNOPQRSTUVWXYZ")),SUMPRODUCT((MID(B2340,{1,2,3,4,5,6,7,8,9,10,11,12,13,14,15,16,17,18,19,20,21,22,23,24,25,26,27,28,29,30},1)&lt;&gt;"")*ISERROR(FIND(MID(B2340,{1,2,3,4,5,6,7,8,9,10,11,12,13,14,15,16,17,18,19,20,21,22,23,24,25,26,27,28,29,30},1),"ABCDEFGHIJKLMNOPQRSTUVWXYZ0123456789-_")))=0,ISERROR(VALUE(B2340)))),"Недопустимый код: только латинские буквы A-Z в верхнем регистре, цифры, - и _; начало с буквы, до 30 символов (например MILK-001)",IF(SUMPRODUCT(--EXACT('Номенклатура'!$A$6:$A$205,B2340))=0,"Код не найден в номенклатуре",IF(SUMPRODUCT(--EXACT('Номенклатура'!$A$6:$A$205,B2340))&gt;1,"Код повторяется в номенклатуре",IF(ISNA(MATCH(C2340,{"Приход","Расход","Списание","Корректировка остатка"},0)),"Выберите тип операции",IF(NOT(ISNUMBER(D2340)),"Укажите количество",IF(D2340=0,"Количество не может быть 0",IF(AND(C2340&lt;&gt;"Корректировка остатка",D2340&lt;0),"Для этого типа количество положительное",IF(NOT(ISNUMBER('Номенклатура'!$C$2)),"Укажите дату начала учёта",IF(A2340&lt;INT('Номенклатура'!$C$2),"Раньше даты начала учёта: НЕ учтено",IF(AND(C2340="Корректировка остатка",TRIM(G2340)=""),"Учтено: добавьте пояснение","ОК")))))))))))))</f>
        <v/>
      </c>
    </row>
    <row r="2341" spans="1:9" x14ac:dyDescent="0.25">
      <c r="A2341" s="16"/>
      <c r="B2341" s="13"/>
      <c r="C2341" s="13"/>
      <c r="D2341" s="14"/>
      <c r="E2341" s="17" t="str">
        <f>IF(OR(B2341="",SUMPRODUCT(--EXACT('Номенклатура'!$A$6:$A$205,B2341))&lt;&gt;1),"",INDEX('Номенклатура'!$D$6:$D$205,SUMPRODUCT(EXACT('Номенклатура'!$A$6:$A$205,B2341)*(ROW('Номенклатура'!$A$6:$A$205)-5)))&amp;"")</f>
        <v/>
      </c>
      <c r="F2341" s="18" t="str">
        <f>IF(OR(I2341="ОК",I2341="Учтено: добавьте пояснение"),IF(C2341="Приход",D2341,IF(C2341="Корректировка остатка",D2341,-D2341)),"")</f>
        <v/>
      </c>
      <c r="G2341" s="13"/>
      <c r="H2341" s="15" t="str">
        <f>IF(OR(B2341="",SUMPRODUCT(--EXACT('Номенклатура'!$A$6:$A$205,B2341))&lt;&gt;1),"",INDEX('Номенклатура'!$B$6:$B$205,SUMPRODUCT(EXACT('Номенклатура'!$A$6:$A$205,B2341)*(ROW('Номенклатура'!$A$6:$A$205)-5)))&amp;"")</f>
        <v/>
      </c>
      <c r="I2341" s="15" t="str">
        <f>IF(COUNTA(A2341:D2341,G2341)=0,"",IF(NOT(ISNUMBER(A2341)),"Укажите дату",IF(B2341="","Укажите код",IF(NOT(AND(ISTEXT(B2341),LEN(B2341)&gt;0,LEN(B2341)&lt;=30,ISNUMBER(FIND(LEFT(B2341,1),"ABCDEFGHIJKLMNOPQRSTUVWXYZ")),SUMPRODUCT((MID(B2341,{1,2,3,4,5,6,7,8,9,10,11,12,13,14,15,16,17,18,19,20,21,22,23,24,25,26,27,28,29,30},1)&lt;&gt;"")*ISERROR(FIND(MID(B2341,{1,2,3,4,5,6,7,8,9,10,11,12,13,14,15,16,17,18,19,20,21,22,23,24,25,26,27,28,29,30},1),"ABCDEFGHIJKLMNOPQRSTUVWXYZ0123456789-_")))=0,ISERROR(VALUE(B2341)))),"Недопустимый код: только латинские буквы A-Z в верхнем регистре, цифры, - и _; начало с буквы, до 30 символов (например MILK-001)",IF(SUMPRODUCT(--EXACT('Номенклатура'!$A$6:$A$205,B2341))=0,"Код не найден в номенклатуре",IF(SUMPRODUCT(--EXACT('Номенклатура'!$A$6:$A$205,B2341))&gt;1,"Код повторяется в номенклатуре",IF(ISNA(MATCH(C2341,{"Приход","Расход","Списание","Корректировка остатка"},0)),"Выберите тип операции",IF(NOT(ISNUMBER(D2341)),"Укажите количество",IF(D2341=0,"Количество не может быть 0",IF(AND(C2341&lt;&gt;"Корректировка остатка",D2341&lt;0),"Для этого типа количество положительное",IF(NOT(ISNUMBER('Номенклатура'!$C$2)),"Укажите дату начала учёта",IF(A2341&lt;INT('Номенклатура'!$C$2),"Раньше даты начала учёта: НЕ учтено",IF(AND(C2341="Корректировка остатка",TRIM(G2341)=""),"Учтено: добавьте пояснение","ОК")))))))))))))</f>
        <v/>
      </c>
    </row>
    <row r="2342" spans="1:9" x14ac:dyDescent="0.25">
      <c r="A2342" s="16"/>
      <c r="B2342" s="13"/>
      <c r="C2342" s="13"/>
      <c r="D2342" s="14"/>
      <c r="E2342" s="17" t="str">
        <f>IF(OR(B2342="",SUMPRODUCT(--EXACT('Номенклатура'!$A$6:$A$205,B2342))&lt;&gt;1),"",INDEX('Номенклатура'!$D$6:$D$205,SUMPRODUCT(EXACT('Номенклатура'!$A$6:$A$205,B2342)*(ROW('Номенклатура'!$A$6:$A$205)-5)))&amp;"")</f>
        <v/>
      </c>
      <c r="F2342" s="18" t="str">
        <f>IF(OR(I2342="ОК",I2342="Учтено: добавьте пояснение"),IF(C2342="Приход",D2342,IF(C2342="Корректировка остатка",D2342,-D2342)),"")</f>
        <v/>
      </c>
      <c r="G2342" s="13"/>
      <c r="H2342" s="15" t="str">
        <f>IF(OR(B2342="",SUMPRODUCT(--EXACT('Номенклатура'!$A$6:$A$205,B2342))&lt;&gt;1),"",INDEX('Номенклатура'!$B$6:$B$205,SUMPRODUCT(EXACT('Номенклатура'!$A$6:$A$205,B2342)*(ROW('Номенклатура'!$A$6:$A$205)-5)))&amp;"")</f>
        <v/>
      </c>
      <c r="I2342" s="15" t="str">
        <f>IF(COUNTA(A2342:D2342,G2342)=0,"",IF(NOT(ISNUMBER(A2342)),"Укажите дату",IF(B2342="","Укажите код",IF(NOT(AND(ISTEXT(B2342),LEN(B2342)&gt;0,LEN(B2342)&lt;=30,ISNUMBER(FIND(LEFT(B2342,1),"ABCDEFGHIJKLMNOPQRSTUVWXYZ")),SUMPRODUCT((MID(B2342,{1,2,3,4,5,6,7,8,9,10,11,12,13,14,15,16,17,18,19,20,21,22,23,24,25,26,27,28,29,30},1)&lt;&gt;"")*ISERROR(FIND(MID(B2342,{1,2,3,4,5,6,7,8,9,10,11,12,13,14,15,16,17,18,19,20,21,22,23,24,25,26,27,28,29,30},1),"ABCDEFGHIJKLMNOPQRSTUVWXYZ0123456789-_")))=0,ISERROR(VALUE(B2342)))),"Недопустимый код: только латинские буквы A-Z в верхнем регистре, цифры, - и _; начало с буквы, до 30 символов (например MILK-001)",IF(SUMPRODUCT(--EXACT('Номенклатура'!$A$6:$A$205,B2342))=0,"Код не найден в номенклатуре",IF(SUMPRODUCT(--EXACT('Номенклатура'!$A$6:$A$205,B2342))&gt;1,"Код повторяется в номенклатуре",IF(ISNA(MATCH(C2342,{"Приход","Расход","Списание","Корректировка остатка"},0)),"Выберите тип операции",IF(NOT(ISNUMBER(D2342)),"Укажите количество",IF(D2342=0,"Количество не может быть 0",IF(AND(C2342&lt;&gt;"Корректировка остатка",D2342&lt;0),"Для этого типа количество положительное",IF(NOT(ISNUMBER('Номенклатура'!$C$2)),"Укажите дату начала учёта",IF(A2342&lt;INT('Номенклатура'!$C$2),"Раньше даты начала учёта: НЕ учтено",IF(AND(C2342="Корректировка остатка",TRIM(G2342)=""),"Учтено: добавьте пояснение","ОК")))))))))))))</f>
        <v/>
      </c>
    </row>
    <row r="2343" spans="1:9" x14ac:dyDescent="0.25">
      <c r="A2343" s="16"/>
      <c r="B2343" s="13"/>
      <c r="C2343" s="13"/>
      <c r="D2343" s="14"/>
      <c r="E2343" s="17" t="str">
        <f>IF(OR(B2343="",SUMPRODUCT(--EXACT('Номенклатура'!$A$6:$A$205,B2343))&lt;&gt;1),"",INDEX('Номенклатура'!$D$6:$D$205,SUMPRODUCT(EXACT('Номенклатура'!$A$6:$A$205,B2343)*(ROW('Номенклатура'!$A$6:$A$205)-5)))&amp;"")</f>
        <v/>
      </c>
      <c r="F2343" s="18" t="str">
        <f>IF(OR(I2343="ОК",I2343="Учтено: добавьте пояснение"),IF(C2343="Приход",D2343,IF(C2343="Корректировка остатка",D2343,-D2343)),"")</f>
        <v/>
      </c>
      <c r="G2343" s="13"/>
      <c r="H2343" s="15" t="str">
        <f>IF(OR(B2343="",SUMPRODUCT(--EXACT('Номенклатура'!$A$6:$A$205,B2343))&lt;&gt;1),"",INDEX('Номенклатура'!$B$6:$B$205,SUMPRODUCT(EXACT('Номенклатура'!$A$6:$A$205,B2343)*(ROW('Номенклатура'!$A$6:$A$205)-5)))&amp;"")</f>
        <v/>
      </c>
      <c r="I2343" s="15" t="str">
        <f>IF(COUNTA(A2343:D2343,G2343)=0,"",IF(NOT(ISNUMBER(A2343)),"Укажите дату",IF(B2343="","Укажите код",IF(NOT(AND(ISTEXT(B2343),LEN(B2343)&gt;0,LEN(B2343)&lt;=30,ISNUMBER(FIND(LEFT(B2343,1),"ABCDEFGHIJKLMNOPQRSTUVWXYZ")),SUMPRODUCT((MID(B2343,{1,2,3,4,5,6,7,8,9,10,11,12,13,14,15,16,17,18,19,20,21,22,23,24,25,26,27,28,29,30},1)&lt;&gt;"")*ISERROR(FIND(MID(B2343,{1,2,3,4,5,6,7,8,9,10,11,12,13,14,15,16,17,18,19,20,21,22,23,24,25,26,27,28,29,30},1),"ABCDEFGHIJKLMNOPQRSTUVWXYZ0123456789-_")))=0,ISERROR(VALUE(B2343)))),"Недопустимый код: только латинские буквы A-Z в верхнем регистре, цифры, - и _; начало с буквы, до 30 символов (например MILK-001)",IF(SUMPRODUCT(--EXACT('Номенклатура'!$A$6:$A$205,B2343))=0,"Код не найден в номенклатуре",IF(SUMPRODUCT(--EXACT('Номенклатура'!$A$6:$A$205,B2343))&gt;1,"Код повторяется в номенклатуре",IF(ISNA(MATCH(C2343,{"Приход","Расход","Списание","Корректировка остатка"},0)),"Выберите тип операции",IF(NOT(ISNUMBER(D2343)),"Укажите количество",IF(D2343=0,"Количество не может быть 0",IF(AND(C2343&lt;&gt;"Корректировка остатка",D2343&lt;0),"Для этого типа количество положительное",IF(NOT(ISNUMBER('Номенклатура'!$C$2)),"Укажите дату начала учёта",IF(A2343&lt;INT('Номенклатура'!$C$2),"Раньше даты начала учёта: НЕ учтено",IF(AND(C2343="Корректировка остатка",TRIM(G2343)=""),"Учтено: добавьте пояснение","ОК")))))))))))))</f>
        <v/>
      </c>
    </row>
    <row r="2344" spans="1:9" x14ac:dyDescent="0.25">
      <c r="A2344" s="16"/>
      <c r="B2344" s="13"/>
      <c r="C2344" s="13"/>
      <c r="D2344" s="14"/>
      <c r="E2344" s="17" t="str">
        <f>IF(OR(B2344="",SUMPRODUCT(--EXACT('Номенклатура'!$A$6:$A$205,B2344))&lt;&gt;1),"",INDEX('Номенклатура'!$D$6:$D$205,SUMPRODUCT(EXACT('Номенклатура'!$A$6:$A$205,B2344)*(ROW('Номенклатура'!$A$6:$A$205)-5)))&amp;"")</f>
        <v/>
      </c>
      <c r="F2344" s="18" t="str">
        <f>IF(OR(I2344="ОК",I2344="Учтено: добавьте пояснение"),IF(C2344="Приход",D2344,IF(C2344="Корректировка остатка",D2344,-D2344)),"")</f>
        <v/>
      </c>
      <c r="G2344" s="13"/>
      <c r="H2344" s="15" t="str">
        <f>IF(OR(B2344="",SUMPRODUCT(--EXACT('Номенклатура'!$A$6:$A$205,B2344))&lt;&gt;1),"",INDEX('Номенклатура'!$B$6:$B$205,SUMPRODUCT(EXACT('Номенклатура'!$A$6:$A$205,B2344)*(ROW('Номенклатура'!$A$6:$A$205)-5)))&amp;"")</f>
        <v/>
      </c>
      <c r="I2344" s="15" t="str">
        <f>IF(COUNTA(A2344:D2344,G2344)=0,"",IF(NOT(ISNUMBER(A2344)),"Укажите дату",IF(B2344="","Укажите код",IF(NOT(AND(ISTEXT(B2344),LEN(B2344)&gt;0,LEN(B2344)&lt;=30,ISNUMBER(FIND(LEFT(B2344,1),"ABCDEFGHIJKLMNOPQRSTUVWXYZ")),SUMPRODUCT((MID(B2344,{1,2,3,4,5,6,7,8,9,10,11,12,13,14,15,16,17,18,19,20,21,22,23,24,25,26,27,28,29,30},1)&lt;&gt;"")*ISERROR(FIND(MID(B2344,{1,2,3,4,5,6,7,8,9,10,11,12,13,14,15,16,17,18,19,20,21,22,23,24,25,26,27,28,29,30},1),"ABCDEFGHIJKLMNOPQRSTUVWXYZ0123456789-_")))=0,ISERROR(VALUE(B2344)))),"Недопустимый код: только латинские буквы A-Z в верхнем регистре, цифры, - и _; начало с буквы, до 30 символов (например MILK-001)",IF(SUMPRODUCT(--EXACT('Номенклатура'!$A$6:$A$205,B2344))=0,"Код не найден в номенклатуре",IF(SUMPRODUCT(--EXACT('Номенклатура'!$A$6:$A$205,B2344))&gt;1,"Код повторяется в номенклатуре",IF(ISNA(MATCH(C2344,{"Приход","Расход","Списание","Корректировка остатка"},0)),"Выберите тип операции",IF(NOT(ISNUMBER(D2344)),"Укажите количество",IF(D2344=0,"Количество не может быть 0",IF(AND(C2344&lt;&gt;"Корректировка остатка",D2344&lt;0),"Для этого типа количество положительное",IF(NOT(ISNUMBER('Номенклатура'!$C$2)),"Укажите дату начала учёта",IF(A2344&lt;INT('Номенклатура'!$C$2),"Раньше даты начала учёта: НЕ учтено",IF(AND(C2344="Корректировка остатка",TRIM(G2344)=""),"Учтено: добавьте пояснение","ОК")))))))))))))</f>
        <v/>
      </c>
    </row>
    <row r="2345" spans="1:9" x14ac:dyDescent="0.25">
      <c r="A2345" s="16"/>
      <c r="B2345" s="13"/>
      <c r="C2345" s="13"/>
      <c r="D2345" s="14"/>
      <c r="E2345" s="17" t="str">
        <f>IF(OR(B2345="",SUMPRODUCT(--EXACT('Номенклатура'!$A$6:$A$205,B2345))&lt;&gt;1),"",INDEX('Номенклатура'!$D$6:$D$205,SUMPRODUCT(EXACT('Номенклатура'!$A$6:$A$205,B2345)*(ROW('Номенклатура'!$A$6:$A$205)-5)))&amp;"")</f>
        <v/>
      </c>
      <c r="F2345" s="18" t="str">
        <f>IF(OR(I2345="ОК",I2345="Учтено: добавьте пояснение"),IF(C2345="Приход",D2345,IF(C2345="Корректировка остатка",D2345,-D2345)),"")</f>
        <v/>
      </c>
      <c r="G2345" s="13"/>
      <c r="H2345" s="15" t="str">
        <f>IF(OR(B2345="",SUMPRODUCT(--EXACT('Номенклатура'!$A$6:$A$205,B2345))&lt;&gt;1),"",INDEX('Номенклатура'!$B$6:$B$205,SUMPRODUCT(EXACT('Номенклатура'!$A$6:$A$205,B2345)*(ROW('Номенклатура'!$A$6:$A$205)-5)))&amp;"")</f>
        <v/>
      </c>
      <c r="I2345" s="15" t="str">
        <f>IF(COUNTA(A2345:D2345,G2345)=0,"",IF(NOT(ISNUMBER(A2345)),"Укажите дату",IF(B2345="","Укажите код",IF(NOT(AND(ISTEXT(B2345),LEN(B2345)&gt;0,LEN(B2345)&lt;=30,ISNUMBER(FIND(LEFT(B2345,1),"ABCDEFGHIJKLMNOPQRSTUVWXYZ")),SUMPRODUCT((MID(B2345,{1,2,3,4,5,6,7,8,9,10,11,12,13,14,15,16,17,18,19,20,21,22,23,24,25,26,27,28,29,30},1)&lt;&gt;"")*ISERROR(FIND(MID(B2345,{1,2,3,4,5,6,7,8,9,10,11,12,13,14,15,16,17,18,19,20,21,22,23,24,25,26,27,28,29,30},1),"ABCDEFGHIJKLMNOPQRSTUVWXYZ0123456789-_")))=0,ISERROR(VALUE(B2345)))),"Недопустимый код: только латинские буквы A-Z в верхнем регистре, цифры, - и _; начало с буквы, до 30 символов (например MILK-001)",IF(SUMPRODUCT(--EXACT('Номенклатура'!$A$6:$A$205,B2345))=0,"Код не найден в номенклатуре",IF(SUMPRODUCT(--EXACT('Номенклатура'!$A$6:$A$205,B2345))&gt;1,"Код повторяется в номенклатуре",IF(ISNA(MATCH(C2345,{"Приход","Расход","Списание","Корректировка остатка"},0)),"Выберите тип операции",IF(NOT(ISNUMBER(D2345)),"Укажите количество",IF(D2345=0,"Количество не может быть 0",IF(AND(C2345&lt;&gt;"Корректировка остатка",D2345&lt;0),"Для этого типа количество положительное",IF(NOT(ISNUMBER('Номенклатура'!$C$2)),"Укажите дату начала учёта",IF(A2345&lt;INT('Номенклатура'!$C$2),"Раньше даты начала учёта: НЕ учтено",IF(AND(C2345="Корректировка остатка",TRIM(G2345)=""),"Учтено: добавьте пояснение","ОК")))))))))))))</f>
        <v/>
      </c>
    </row>
    <row r="2346" spans="1:9" x14ac:dyDescent="0.25">
      <c r="A2346" s="16"/>
      <c r="B2346" s="13"/>
      <c r="C2346" s="13"/>
      <c r="D2346" s="14"/>
      <c r="E2346" s="17" t="str">
        <f>IF(OR(B2346="",SUMPRODUCT(--EXACT('Номенклатура'!$A$6:$A$205,B2346))&lt;&gt;1),"",INDEX('Номенклатура'!$D$6:$D$205,SUMPRODUCT(EXACT('Номенклатура'!$A$6:$A$205,B2346)*(ROW('Номенклатура'!$A$6:$A$205)-5)))&amp;"")</f>
        <v/>
      </c>
      <c r="F2346" s="18" t="str">
        <f>IF(OR(I2346="ОК",I2346="Учтено: добавьте пояснение"),IF(C2346="Приход",D2346,IF(C2346="Корректировка остатка",D2346,-D2346)),"")</f>
        <v/>
      </c>
      <c r="G2346" s="13"/>
      <c r="H2346" s="15" t="str">
        <f>IF(OR(B2346="",SUMPRODUCT(--EXACT('Номенклатура'!$A$6:$A$205,B2346))&lt;&gt;1),"",INDEX('Номенклатура'!$B$6:$B$205,SUMPRODUCT(EXACT('Номенклатура'!$A$6:$A$205,B2346)*(ROW('Номенклатура'!$A$6:$A$205)-5)))&amp;"")</f>
        <v/>
      </c>
      <c r="I2346" s="15" t="str">
        <f>IF(COUNTA(A2346:D2346,G2346)=0,"",IF(NOT(ISNUMBER(A2346)),"Укажите дату",IF(B2346="","Укажите код",IF(NOT(AND(ISTEXT(B2346),LEN(B2346)&gt;0,LEN(B2346)&lt;=30,ISNUMBER(FIND(LEFT(B2346,1),"ABCDEFGHIJKLMNOPQRSTUVWXYZ")),SUMPRODUCT((MID(B2346,{1,2,3,4,5,6,7,8,9,10,11,12,13,14,15,16,17,18,19,20,21,22,23,24,25,26,27,28,29,30},1)&lt;&gt;"")*ISERROR(FIND(MID(B2346,{1,2,3,4,5,6,7,8,9,10,11,12,13,14,15,16,17,18,19,20,21,22,23,24,25,26,27,28,29,30},1),"ABCDEFGHIJKLMNOPQRSTUVWXYZ0123456789-_")))=0,ISERROR(VALUE(B2346)))),"Недопустимый код: только латинские буквы A-Z в верхнем регистре, цифры, - и _; начало с буквы, до 30 символов (например MILK-001)",IF(SUMPRODUCT(--EXACT('Номенклатура'!$A$6:$A$205,B2346))=0,"Код не найден в номенклатуре",IF(SUMPRODUCT(--EXACT('Номенклатура'!$A$6:$A$205,B2346))&gt;1,"Код повторяется в номенклатуре",IF(ISNA(MATCH(C2346,{"Приход","Расход","Списание","Корректировка остатка"},0)),"Выберите тип операции",IF(NOT(ISNUMBER(D2346)),"Укажите количество",IF(D2346=0,"Количество не может быть 0",IF(AND(C2346&lt;&gt;"Корректировка остатка",D2346&lt;0),"Для этого типа количество положительное",IF(NOT(ISNUMBER('Номенклатура'!$C$2)),"Укажите дату начала учёта",IF(A2346&lt;INT('Номенклатура'!$C$2),"Раньше даты начала учёта: НЕ учтено",IF(AND(C2346="Корректировка остатка",TRIM(G2346)=""),"Учтено: добавьте пояснение","ОК")))))))))))))</f>
        <v/>
      </c>
    </row>
    <row r="2347" spans="1:9" x14ac:dyDescent="0.25">
      <c r="A2347" s="16"/>
      <c r="B2347" s="13"/>
      <c r="C2347" s="13"/>
      <c r="D2347" s="14"/>
      <c r="E2347" s="17" t="str">
        <f>IF(OR(B2347="",SUMPRODUCT(--EXACT('Номенклатура'!$A$6:$A$205,B2347))&lt;&gt;1),"",INDEX('Номенклатура'!$D$6:$D$205,SUMPRODUCT(EXACT('Номенклатура'!$A$6:$A$205,B2347)*(ROW('Номенклатура'!$A$6:$A$205)-5)))&amp;"")</f>
        <v/>
      </c>
      <c r="F2347" s="18" t="str">
        <f>IF(OR(I2347="ОК",I2347="Учтено: добавьте пояснение"),IF(C2347="Приход",D2347,IF(C2347="Корректировка остатка",D2347,-D2347)),"")</f>
        <v/>
      </c>
      <c r="G2347" s="13"/>
      <c r="H2347" s="15" t="str">
        <f>IF(OR(B2347="",SUMPRODUCT(--EXACT('Номенклатура'!$A$6:$A$205,B2347))&lt;&gt;1),"",INDEX('Номенклатура'!$B$6:$B$205,SUMPRODUCT(EXACT('Номенклатура'!$A$6:$A$205,B2347)*(ROW('Номенклатура'!$A$6:$A$205)-5)))&amp;"")</f>
        <v/>
      </c>
      <c r="I2347" s="15" t="str">
        <f>IF(COUNTA(A2347:D2347,G2347)=0,"",IF(NOT(ISNUMBER(A2347)),"Укажите дату",IF(B2347="","Укажите код",IF(NOT(AND(ISTEXT(B2347),LEN(B2347)&gt;0,LEN(B2347)&lt;=30,ISNUMBER(FIND(LEFT(B2347,1),"ABCDEFGHIJKLMNOPQRSTUVWXYZ")),SUMPRODUCT((MID(B2347,{1,2,3,4,5,6,7,8,9,10,11,12,13,14,15,16,17,18,19,20,21,22,23,24,25,26,27,28,29,30},1)&lt;&gt;"")*ISERROR(FIND(MID(B2347,{1,2,3,4,5,6,7,8,9,10,11,12,13,14,15,16,17,18,19,20,21,22,23,24,25,26,27,28,29,30},1),"ABCDEFGHIJKLMNOPQRSTUVWXYZ0123456789-_")))=0,ISERROR(VALUE(B2347)))),"Недопустимый код: только латинские буквы A-Z в верхнем регистре, цифры, - и _; начало с буквы, до 30 символов (например MILK-001)",IF(SUMPRODUCT(--EXACT('Номенклатура'!$A$6:$A$205,B2347))=0,"Код не найден в номенклатуре",IF(SUMPRODUCT(--EXACT('Номенклатура'!$A$6:$A$205,B2347))&gt;1,"Код повторяется в номенклатуре",IF(ISNA(MATCH(C2347,{"Приход","Расход","Списание","Корректировка остатка"},0)),"Выберите тип операции",IF(NOT(ISNUMBER(D2347)),"Укажите количество",IF(D2347=0,"Количество не может быть 0",IF(AND(C2347&lt;&gt;"Корректировка остатка",D2347&lt;0),"Для этого типа количество положительное",IF(NOT(ISNUMBER('Номенклатура'!$C$2)),"Укажите дату начала учёта",IF(A2347&lt;INT('Номенклатура'!$C$2),"Раньше даты начала учёта: НЕ учтено",IF(AND(C2347="Корректировка остатка",TRIM(G2347)=""),"Учтено: добавьте пояснение","ОК")))))))))))))</f>
        <v/>
      </c>
    </row>
    <row r="2348" spans="1:9" x14ac:dyDescent="0.25">
      <c r="A2348" s="16"/>
      <c r="B2348" s="13"/>
      <c r="C2348" s="13"/>
      <c r="D2348" s="14"/>
      <c r="E2348" s="17" t="str">
        <f>IF(OR(B2348="",SUMPRODUCT(--EXACT('Номенклатура'!$A$6:$A$205,B2348))&lt;&gt;1),"",INDEX('Номенклатура'!$D$6:$D$205,SUMPRODUCT(EXACT('Номенклатура'!$A$6:$A$205,B2348)*(ROW('Номенклатура'!$A$6:$A$205)-5)))&amp;"")</f>
        <v/>
      </c>
      <c r="F2348" s="18" t="str">
        <f>IF(OR(I2348="ОК",I2348="Учтено: добавьте пояснение"),IF(C2348="Приход",D2348,IF(C2348="Корректировка остатка",D2348,-D2348)),"")</f>
        <v/>
      </c>
      <c r="G2348" s="13"/>
      <c r="H2348" s="15" t="str">
        <f>IF(OR(B2348="",SUMPRODUCT(--EXACT('Номенклатура'!$A$6:$A$205,B2348))&lt;&gt;1),"",INDEX('Номенклатура'!$B$6:$B$205,SUMPRODUCT(EXACT('Номенклатура'!$A$6:$A$205,B2348)*(ROW('Номенклатура'!$A$6:$A$205)-5)))&amp;"")</f>
        <v/>
      </c>
      <c r="I2348" s="15" t="str">
        <f>IF(COUNTA(A2348:D2348,G2348)=0,"",IF(NOT(ISNUMBER(A2348)),"Укажите дату",IF(B2348="","Укажите код",IF(NOT(AND(ISTEXT(B2348),LEN(B2348)&gt;0,LEN(B2348)&lt;=30,ISNUMBER(FIND(LEFT(B2348,1),"ABCDEFGHIJKLMNOPQRSTUVWXYZ")),SUMPRODUCT((MID(B2348,{1,2,3,4,5,6,7,8,9,10,11,12,13,14,15,16,17,18,19,20,21,22,23,24,25,26,27,28,29,30},1)&lt;&gt;"")*ISERROR(FIND(MID(B2348,{1,2,3,4,5,6,7,8,9,10,11,12,13,14,15,16,17,18,19,20,21,22,23,24,25,26,27,28,29,30},1),"ABCDEFGHIJKLMNOPQRSTUVWXYZ0123456789-_")))=0,ISERROR(VALUE(B2348)))),"Недопустимый код: только латинские буквы A-Z в верхнем регистре, цифры, - и _; начало с буквы, до 30 символов (например MILK-001)",IF(SUMPRODUCT(--EXACT('Номенклатура'!$A$6:$A$205,B2348))=0,"Код не найден в номенклатуре",IF(SUMPRODUCT(--EXACT('Номенклатура'!$A$6:$A$205,B2348))&gt;1,"Код повторяется в номенклатуре",IF(ISNA(MATCH(C2348,{"Приход","Расход","Списание","Корректировка остатка"},0)),"Выберите тип операции",IF(NOT(ISNUMBER(D2348)),"Укажите количество",IF(D2348=0,"Количество не может быть 0",IF(AND(C2348&lt;&gt;"Корректировка остатка",D2348&lt;0),"Для этого типа количество положительное",IF(NOT(ISNUMBER('Номенклатура'!$C$2)),"Укажите дату начала учёта",IF(A2348&lt;INT('Номенклатура'!$C$2),"Раньше даты начала учёта: НЕ учтено",IF(AND(C2348="Корректировка остатка",TRIM(G2348)=""),"Учтено: добавьте пояснение","ОК")))))))))))))</f>
        <v/>
      </c>
    </row>
    <row r="2349" spans="1:9" x14ac:dyDescent="0.25">
      <c r="A2349" s="16"/>
      <c r="B2349" s="13"/>
      <c r="C2349" s="13"/>
      <c r="D2349" s="14"/>
      <c r="E2349" s="17" t="str">
        <f>IF(OR(B2349="",SUMPRODUCT(--EXACT('Номенклатура'!$A$6:$A$205,B2349))&lt;&gt;1),"",INDEX('Номенклатура'!$D$6:$D$205,SUMPRODUCT(EXACT('Номенклатура'!$A$6:$A$205,B2349)*(ROW('Номенклатура'!$A$6:$A$205)-5)))&amp;"")</f>
        <v/>
      </c>
      <c r="F2349" s="18" t="str">
        <f>IF(OR(I2349="ОК",I2349="Учтено: добавьте пояснение"),IF(C2349="Приход",D2349,IF(C2349="Корректировка остатка",D2349,-D2349)),"")</f>
        <v/>
      </c>
      <c r="G2349" s="13"/>
      <c r="H2349" s="15" t="str">
        <f>IF(OR(B2349="",SUMPRODUCT(--EXACT('Номенклатура'!$A$6:$A$205,B2349))&lt;&gt;1),"",INDEX('Номенклатура'!$B$6:$B$205,SUMPRODUCT(EXACT('Номенклатура'!$A$6:$A$205,B2349)*(ROW('Номенклатура'!$A$6:$A$205)-5)))&amp;"")</f>
        <v/>
      </c>
      <c r="I2349" s="15" t="str">
        <f>IF(COUNTA(A2349:D2349,G2349)=0,"",IF(NOT(ISNUMBER(A2349)),"Укажите дату",IF(B2349="","Укажите код",IF(NOT(AND(ISTEXT(B2349),LEN(B2349)&gt;0,LEN(B2349)&lt;=30,ISNUMBER(FIND(LEFT(B2349,1),"ABCDEFGHIJKLMNOPQRSTUVWXYZ")),SUMPRODUCT((MID(B2349,{1,2,3,4,5,6,7,8,9,10,11,12,13,14,15,16,17,18,19,20,21,22,23,24,25,26,27,28,29,30},1)&lt;&gt;"")*ISERROR(FIND(MID(B2349,{1,2,3,4,5,6,7,8,9,10,11,12,13,14,15,16,17,18,19,20,21,22,23,24,25,26,27,28,29,30},1),"ABCDEFGHIJKLMNOPQRSTUVWXYZ0123456789-_")))=0,ISERROR(VALUE(B2349)))),"Недопустимый код: только латинские буквы A-Z в верхнем регистре, цифры, - и _; начало с буквы, до 30 символов (например MILK-001)",IF(SUMPRODUCT(--EXACT('Номенклатура'!$A$6:$A$205,B2349))=0,"Код не найден в номенклатуре",IF(SUMPRODUCT(--EXACT('Номенклатура'!$A$6:$A$205,B2349))&gt;1,"Код повторяется в номенклатуре",IF(ISNA(MATCH(C2349,{"Приход","Расход","Списание","Корректировка остатка"},0)),"Выберите тип операции",IF(NOT(ISNUMBER(D2349)),"Укажите количество",IF(D2349=0,"Количество не может быть 0",IF(AND(C2349&lt;&gt;"Корректировка остатка",D2349&lt;0),"Для этого типа количество положительное",IF(NOT(ISNUMBER('Номенклатура'!$C$2)),"Укажите дату начала учёта",IF(A2349&lt;INT('Номенклатура'!$C$2),"Раньше даты начала учёта: НЕ учтено",IF(AND(C2349="Корректировка остатка",TRIM(G2349)=""),"Учтено: добавьте пояснение","ОК")))))))))))))</f>
        <v/>
      </c>
    </row>
    <row r="2350" spans="1:9" x14ac:dyDescent="0.25">
      <c r="A2350" s="16"/>
      <c r="B2350" s="13"/>
      <c r="C2350" s="13"/>
      <c r="D2350" s="14"/>
      <c r="E2350" s="17" t="str">
        <f>IF(OR(B2350="",SUMPRODUCT(--EXACT('Номенклатура'!$A$6:$A$205,B2350))&lt;&gt;1),"",INDEX('Номенклатура'!$D$6:$D$205,SUMPRODUCT(EXACT('Номенклатура'!$A$6:$A$205,B2350)*(ROW('Номенклатура'!$A$6:$A$205)-5)))&amp;"")</f>
        <v/>
      </c>
      <c r="F2350" s="18" t="str">
        <f>IF(OR(I2350="ОК",I2350="Учтено: добавьте пояснение"),IF(C2350="Приход",D2350,IF(C2350="Корректировка остатка",D2350,-D2350)),"")</f>
        <v/>
      </c>
      <c r="G2350" s="13"/>
      <c r="H2350" s="15" t="str">
        <f>IF(OR(B2350="",SUMPRODUCT(--EXACT('Номенклатура'!$A$6:$A$205,B2350))&lt;&gt;1),"",INDEX('Номенклатура'!$B$6:$B$205,SUMPRODUCT(EXACT('Номенклатура'!$A$6:$A$205,B2350)*(ROW('Номенклатура'!$A$6:$A$205)-5)))&amp;"")</f>
        <v/>
      </c>
      <c r="I2350" s="15" t="str">
        <f>IF(COUNTA(A2350:D2350,G2350)=0,"",IF(NOT(ISNUMBER(A2350)),"Укажите дату",IF(B2350="","Укажите код",IF(NOT(AND(ISTEXT(B2350),LEN(B2350)&gt;0,LEN(B2350)&lt;=30,ISNUMBER(FIND(LEFT(B2350,1),"ABCDEFGHIJKLMNOPQRSTUVWXYZ")),SUMPRODUCT((MID(B2350,{1,2,3,4,5,6,7,8,9,10,11,12,13,14,15,16,17,18,19,20,21,22,23,24,25,26,27,28,29,30},1)&lt;&gt;"")*ISERROR(FIND(MID(B2350,{1,2,3,4,5,6,7,8,9,10,11,12,13,14,15,16,17,18,19,20,21,22,23,24,25,26,27,28,29,30},1),"ABCDEFGHIJKLMNOPQRSTUVWXYZ0123456789-_")))=0,ISERROR(VALUE(B2350)))),"Недопустимый код: только латинские буквы A-Z в верхнем регистре, цифры, - и _; начало с буквы, до 30 символов (например MILK-001)",IF(SUMPRODUCT(--EXACT('Номенклатура'!$A$6:$A$205,B2350))=0,"Код не найден в номенклатуре",IF(SUMPRODUCT(--EXACT('Номенклатура'!$A$6:$A$205,B2350))&gt;1,"Код повторяется в номенклатуре",IF(ISNA(MATCH(C2350,{"Приход","Расход","Списание","Корректировка остатка"},0)),"Выберите тип операции",IF(NOT(ISNUMBER(D2350)),"Укажите количество",IF(D2350=0,"Количество не может быть 0",IF(AND(C2350&lt;&gt;"Корректировка остатка",D2350&lt;0),"Для этого типа количество положительное",IF(NOT(ISNUMBER('Номенклатура'!$C$2)),"Укажите дату начала учёта",IF(A2350&lt;INT('Номенклатура'!$C$2),"Раньше даты начала учёта: НЕ учтено",IF(AND(C2350="Корректировка остатка",TRIM(G2350)=""),"Учтено: добавьте пояснение","ОК")))))))))))))</f>
        <v/>
      </c>
    </row>
    <row r="2351" spans="1:9" x14ac:dyDescent="0.25">
      <c r="A2351" s="16"/>
      <c r="B2351" s="13"/>
      <c r="C2351" s="13"/>
      <c r="D2351" s="14"/>
      <c r="E2351" s="17" t="str">
        <f>IF(OR(B2351="",SUMPRODUCT(--EXACT('Номенклатура'!$A$6:$A$205,B2351))&lt;&gt;1),"",INDEX('Номенклатура'!$D$6:$D$205,SUMPRODUCT(EXACT('Номенклатура'!$A$6:$A$205,B2351)*(ROW('Номенклатура'!$A$6:$A$205)-5)))&amp;"")</f>
        <v/>
      </c>
      <c r="F2351" s="18" t="str">
        <f>IF(OR(I2351="ОК",I2351="Учтено: добавьте пояснение"),IF(C2351="Приход",D2351,IF(C2351="Корректировка остатка",D2351,-D2351)),"")</f>
        <v/>
      </c>
      <c r="G2351" s="13"/>
      <c r="H2351" s="15" t="str">
        <f>IF(OR(B2351="",SUMPRODUCT(--EXACT('Номенклатура'!$A$6:$A$205,B2351))&lt;&gt;1),"",INDEX('Номенклатура'!$B$6:$B$205,SUMPRODUCT(EXACT('Номенклатура'!$A$6:$A$205,B2351)*(ROW('Номенклатура'!$A$6:$A$205)-5)))&amp;"")</f>
        <v/>
      </c>
      <c r="I2351" s="15" t="str">
        <f>IF(COUNTA(A2351:D2351,G2351)=0,"",IF(NOT(ISNUMBER(A2351)),"Укажите дату",IF(B2351="","Укажите код",IF(NOT(AND(ISTEXT(B2351),LEN(B2351)&gt;0,LEN(B2351)&lt;=30,ISNUMBER(FIND(LEFT(B2351,1),"ABCDEFGHIJKLMNOPQRSTUVWXYZ")),SUMPRODUCT((MID(B2351,{1,2,3,4,5,6,7,8,9,10,11,12,13,14,15,16,17,18,19,20,21,22,23,24,25,26,27,28,29,30},1)&lt;&gt;"")*ISERROR(FIND(MID(B2351,{1,2,3,4,5,6,7,8,9,10,11,12,13,14,15,16,17,18,19,20,21,22,23,24,25,26,27,28,29,30},1),"ABCDEFGHIJKLMNOPQRSTUVWXYZ0123456789-_")))=0,ISERROR(VALUE(B2351)))),"Недопустимый код: только латинские буквы A-Z в верхнем регистре, цифры, - и _; начало с буквы, до 30 символов (например MILK-001)",IF(SUMPRODUCT(--EXACT('Номенклатура'!$A$6:$A$205,B2351))=0,"Код не найден в номенклатуре",IF(SUMPRODUCT(--EXACT('Номенклатура'!$A$6:$A$205,B2351))&gt;1,"Код повторяется в номенклатуре",IF(ISNA(MATCH(C2351,{"Приход","Расход","Списание","Корректировка остатка"},0)),"Выберите тип операции",IF(NOT(ISNUMBER(D2351)),"Укажите количество",IF(D2351=0,"Количество не может быть 0",IF(AND(C2351&lt;&gt;"Корректировка остатка",D2351&lt;0),"Для этого типа количество положительное",IF(NOT(ISNUMBER('Номенклатура'!$C$2)),"Укажите дату начала учёта",IF(A2351&lt;INT('Номенклатура'!$C$2),"Раньше даты начала учёта: НЕ учтено",IF(AND(C2351="Корректировка остатка",TRIM(G2351)=""),"Учтено: добавьте пояснение","ОК")))))))))))))</f>
        <v/>
      </c>
    </row>
    <row r="2352" spans="1:9" x14ac:dyDescent="0.25">
      <c r="A2352" s="16"/>
      <c r="B2352" s="13"/>
      <c r="C2352" s="13"/>
      <c r="D2352" s="14"/>
      <c r="E2352" s="17" t="str">
        <f>IF(OR(B2352="",SUMPRODUCT(--EXACT('Номенклатура'!$A$6:$A$205,B2352))&lt;&gt;1),"",INDEX('Номенклатура'!$D$6:$D$205,SUMPRODUCT(EXACT('Номенклатура'!$A$6:$A$205,B2352)*(ROW('Номенклатура'!$A$6:$A$205)-5)))&amp;"")</f>
        <v/>
      </c>
      <c r="F2352" s="18" t="str">
        <f>IF(OR(I2352="ОК",I2352="Учтено: добавьте пояснение"),IF(C2352="Приход",D2352,IF(C2352="Корректировка остатка",D2352,-D2352)),"")</f>
        <v/>
      </c>
      <c r="G2352" s="13"/>
      <c r="H2352" s="15" t="str">
        <f>IF(OR(B2352="",SUMPRODUCT(--EXACT('Номенклатура'!$A$6:$A$205,B2352))&lt;&gt;1),"",INDEX('Номенклатура'!$B$6:$B$205,SUMPRODUCT(EXACT('Номенклатура'!$A$6:$A$205,B2352)*(ROW('Номенклатура'!$A$6:$A$205)-5)))&amp;"")</f>
        <v/>
      </c>
      <c r="I2352" s="15" t="str">
        <f>IF(COUNTA(A2352:D2352,G2352)=0,"",IF(NOT(ISNUMBER(A2352)),"Укажите дату",IF(B2352="","Укажите код",IF(NOT(AND(ISTEXT(B2352),LEN(B2352)&gt;0,LEN(B2352)&lt;=30,ISNUMBER(FIND(LEFT(B2352,1),"ABCDEFGHIJKLMNOPQRSTUVWXYZ")),SUMPRODUCT((MID(B2352,{1,2,3,4,5,6,7,8,9,10,11,12,13,14,15,16,17,18,19,20,21,22,23,24,25,26,27,28,29,30},1)&lt;&gt;"")*ISERROR(FIND(MID(B2352,{1,2,3,4,5,6,7,8,9,10,11,12,13,14,15,16,17,18,19,20,21,22,23,24,25,26,27,28,29,30},1),"ABCDEFGHIJKLMNOPQRSTUVWXYZ0123456789-_")))=0,ISERROR(VALUE(B2352)))),"Недопустимый код: только латинские буквы A-Z в верхнем регистре, цифры, - и _; начало с буквы, до 30 символов (например MILK-001)",IF(SUMPRODUCT(--EXACT('Номенклатура'!$A$6:$A$205,B2352))=0,"Код не найден в номенклатуре",IF(SUMPRODUCT(--EXACT('Номенклатура'!$A$6:$A$205,B2352))&gt;1,"Код повторяется в номенклатуре",IF(ISNA(MATCH(C2352,{"Приход","Расход","Списание","Корректировка остатка"},0)),"Выберите тип операции",IF(NOT(ISNUMBER(D2352)),"Укажите количество",IF(D2352=0,"Количество не может быть 0",IF(AND(C2352&lt;&gt;"Корректировка остатка",D2352&lt;0),"Для этого типа количество положительное",IF(NOT(ISNUMBER('Номенклатура'!$C$2)),"Укажите дату начала учёта",IF(A2352&lt;INT('Номенклатура'!$C$2),"Раньше даты начала учёта: НЕ учтено",IF(AND(C2352="Корректировка остатка",TRIM(G2352)=""),"Учтено: добавьте пояснение","ОК")))))))))))))</f>
        <v/>
      </c>
    </row>
    <row r="2353" spans="1:9" x14ac:dyDescent="0.25">
      <c r="A2353" s="16"/>
      <c r="B2353" s="13"/>
      <c r="C2353" s="13"/>
      <c r="D2353" s="14"/>
      <c r="E2353" s="17" t="str">
        <f>IF(OR(B2353="",SUMPRODUCT(--EXACT('Номенклатура'!$A$6:$A$205,B2353))&lt;&gt;1),"",INDEX('Номенклатура'!$D$6:$D$205,SUMPRODUCT(EXACT('Номенклатура'!$A$6:$A$205,B2353)*(ROW('Номенклатура'!$A$6:$A$205)-5)))&amp;"")</f>
        <v/>
      </c>
      <c r="F2353" s="18" t="str">
        <f>IF(OR(I2353="ОК",I2353="Учтено: добавьте пояснение"),IF(C2353="Приход",D2353,IF(C2353="Корректировка остатка",D2353,-D2353)),"")</f>
        <v/>
      </c>
      <c r="G2353" s="13"/>
      <c r="H2353" s="15" t="str">
        <f>IF(OR(B2353="",SUMPRODUCT(--EXACT('Номенклатура'!$A$6:$A$205,B2353))&lt;&gt;1),"",INDEX('Номенклатура'!$B$6:$B$205,SUMPRODUCT(EXACT('Номенклатура'!$A$6:$A$205,B2353)*(ROW('Номенклатура'!$A$6:$A$205)-5)))&amp;"")</f>
        <v/>
      </c>
      <c r="I2353" s="15" t="str">
        <f>IF(COUNTA(A2353:D2353,G2353)=0,"",IF(NOT(ISNUMBER(A2353)),"Укажите дату",IF(B2353="","Укажите код",IF(NOT(AND(ISTEXT(B2353),LEN(B2353)&gt;0,LEN(B2353)&lt;=30,ISNUMBER(FIND(LEFT(B2353,1),"ABCDEFGHIJKLMNOPQRSTUVWXYZ")),SUMPRODUCT((MID(B2353,{1,2,3,4,5,6,7,8,9,10,11,12,13,14,15,16,17,18,19,20,21,22,23,24,25,26,27,28,29,30},1)&lt;&gt;"")*ISERROR(FIND(MID(B2353,{1,2,3,4,5,6,7,8,9,10,11,12,13,14,15,16,17,18,19,20,21,22,23,24,25,26,27,28,29,30},1),"ABCDEFGHIJKLMNOPQRSTUVWXYZ0123456789-_")))=0,ISERROR(VALUE(B2353)))),"Недопустимый код: только латинские буквы A-Z в верхнем регистре, цифры, - и _; начало с буквы, до 30 символов (например MILK-001)",IF(SUMPRODUCT(--EXACT('Номенклатура'!$A$6:$A$205,B2353))=0,"Код не найден в номенклатуре",IF(SUMPRODUCT(--EXACT('Номенклатура'!$A$6:$A$205,B2353))&gt;1,"Код повторяется в номенклатуре",IF(ISNA(MATCH(C2353,{"Приход","Расход","Списание","Корректировка остатка"},0)),"Выберите тип операции",IF(NOT(ISNUMBER(D2353)),"Укажите количество",IF(D2353=0,"Количество не может быть 0",IF(AND(C2353&lt;&gt;"Корректировка остатка",D2353&lt;0),"Для этого типа количество положительное",IF(NOT(ISNUMBER('Номенклатура'!$C$2)),"Укажите дату начала учёта",IF(A2353&lt;INT('Номенклатура'!$C$2),"Раньше даты начала учёта: НЕ учтено",IF(AND(C2353="Корректировка остатка",TRIM(G2353)=""),"Учтено: добавьте пояснение","ОК")))))))))))))</f>
        <v/>
      </c>
    </row>
    <row r="2354" spans="1:9" x14ac:dyDescent="0.25">
      <c r="A2354" s="16"/>
      <c r="B2354" s="13"/>
      <c r="C2354" s="13"/>
      <c r="D2354" s="14"/>
      <c r="E2354" s="17" t="str">
        <f>IF(OR(B2354="",SUMPRODUCT(--EXACT('Номенклатура'!$A$6:$A$205,B2354))&lt;&gt;1),"",INDEX('Номенклатура'!$D$6:$D$205,SUMPRODUCT(EXACT('Номенклатура'!$A$6:$A$205,B2354)*(ROW('Номенклатура'!$A$6:$A$205)-5)))&amp;"")</f>
        <v/>
      </c>
      <c r="F2354" s="18" t="str">
        <f>IF(OR(I2354="ОК",I2354="Учтено: добавьте пояснение"),IF(C2354="Приход",D2354,IF(C2354="Корректировка остатка",D2354,-D2354)),"")</f>
        <v/>
      </c>
      <c r="G2354" s="13"/>
      <c r="H2354" s="15" t="str">
        <f>IF(OR(B2354="",SUMPRODUCT(--EXACT('Номенклатура'!$A$6:$A$205,B2354))&lt;&gt;1),"",INDEX('Номенклатура'!$B$6:$B$205,SUMPRODUCT(EXACT('Номенклатура'!$A$6:$A$205,B2354)*(ROW('Номенклатура'!$A$6:$A$205)-5)))&amp;"")</f>
        <v/>
      </c>
      <c r="I2354" s="15" t="str">
        <f>IF(COUNTA(A2354:D2354,G2354)=0,"",IF(NOT(ISNUMBER(A2354)),"Укажите дату",IF(B2354="","Укажите код",IF(NOT(AND(ISTEXT(B2354),LEN(B2354)&gt;0,LEN(B2354)&lt;=30,ISNUMBER(FIND(LEFT(B2354,1),"ABCDEFGHIJKLMNOPQRSTUVWXYZ")),SUMPRODUCT((MID(B2354,{1,2,3,4,5,6,7,8,9,10,11,12,13,14,15,16,17,18,19,20,21,22,23,24,25,26,27,28,29,30},1)&lt;&gt;"")*ISERROR(FIND(MID(B2354,{1,2,3,4,5,6,7,8,9,10,11,12,13,14,15,16,17,18,19,20,21,22,23,24,25,26,27,28,29,30},1),"ABCDEFGHIJKLMNOPQRSTUVWXYZ0123456789-_")))=0,ISERROR(VALUE(B2354)))),"Недопустимый код: только латинские буквы A-Z в верхнем регистре, цифры, - и _; начало с буквы, до 30 символов (например MILK-001)",IF(SUMPRODUCT(--EXACT('Номенклатура'!$A$6:$A$205,B2354))=0,"Код не найден в номенклатуре",IF(SUMPRODUCT(--EXACT('Номенклатура'!$A$6:$A$205,B2354))&gt;1,"Код повторяется в номенклатуре",IF(ISNA(MATCH(C2354,{"Приход","Расход","Списание","Корректировка остатка"},0)),"Выберите тип операции",IF(NOT(ISNUMBER(D2354)),"Укажите количество",IF(D2354=0,"Количество не может быть 0",IF(AND(C2354&lt;&gt;"Корректировка остатка",D2354&lt;0),"Для этого типа количество положительное",IF(NOT(ISNUMBER('Номенклатура'!$C$2)),"Укажите дату начала учёта",IF(A2354&lt;INT('Номенклатура'!$C$2),"Раньше даты начала учёта: НЕ учтено",IF(AND(C2354="Корректировка остатка",TRIM(G2354)=""),"Учтено: добавьте пояснение","ОК")))))))))))))</f>
        <v/>
      </c>
    </row>
    <row r="2355" spans="1:9" x14ac:dyDescent="0.25">
      <c r="A2355" s="16"/>
      <c r="B2355" s="13"/>
      <c r="C2355" s="13"/>
      <c r="D2355" s="14"/>
      <c r="E2355" s="17" t="str">
        <f>IF(OR(B2355="",SUMPRODUCT(--EXACT('Номенклатура'!$A$6:$A$205,B2355))&lt;&gt;1),"",INDEX('Номенклатура'!$D$6:$D$205,SUMPRODUCT(EXACT('Номенклатура'!$A$6:$A$205,B2355)*(ROW('Номенклатура'!$A$6:$A$205)-5)))&amp;"")</f>
        <v/>
      </c>
      <c r="F2355" s="18" t="str">
        <f>IF(OR(I2355="ОК",I2355="Учтено: добавьте пояснение"),IF(C2355="Приход",D2355,IF(C2355="Корректировка остатка",D2355,-D2355)),"")</f>
        <v/>
      </c>
      <c r="G2355" s="13"/>
      <c r="H2355" s="15" t="str">
        <f>IF(OR(B2355="",SUMPRODUCT(--EXACT('Номенклатура'!$A$6:$A$205,B2355))&lt;&gt;1),"",INDEX('Номенклатура'!$B$6:$B$205,SUMPRODUCT(EXACT('Номенклатура'!$A$6:$A$205,B2355)*(ROW('Номенклатура'!$A$6:$A$205)-5)))&amp;"")</f>
        <v/>
      </c>
      <c r="I2355" s="15" t="str">
        <f>IF(COUNTA(A2355:D2355,G2355)=0,"",IF(NOT(ISNUMBER(A2355)),"Укажите дату",IF(B2355="","Укажите код",IF(NOT(AND(ISTEXT(B2355),LEN(B2355)&gt;0,LEN(B2355)&lt;=30,ISNUMBER(FIND(LEFT(B2355,1),"ABCDEFGHIJKLMNOPQRSTUVWXYZ")),SUMPRODUCT((MID(B2355,{1,2,3,4,5,6,7,8,9,10,11,12,13,14,15,16,17,18,19,20,21,22,23,24,25,26,27,28,29,30},1)&lt;&gt;"")*ISERROR(FIND(MID(B2355,{1,2,3,4,5,6,7,8,9,10,11,12,13,14,15,16,17,18,19,20,21,22,23,24,25,26,27,28,29,30},1),"ABCDEFGHIJKLMNOPQRSTUVWXYZ0123456789-_")))=0,ISERROR(VALUE(B2355)))),"Недопустимый код: только латинские буквы A-Z в верхнем регистре, цифры, - и _; начало с буквы, до 30 символов (например MILK-001)",IF(SUMPRODUCT(--EXACT('Номенклатура'!$A$6:$A$205,B2355))=0,"Код не найден в номенклатуре",IF(SUMPRODUCT(--EXACT('Номенклатура'!$A$6:$A$205,B2355))&gt;1,"Код повторяется в номенклатуре",IF(ISNA(MATCH(C2355,{"Приход","Расход","Списание","Корректировка остатка"},0)),"Выберите тип операции",IF(NOT(ISNUMBER(D2355)),"Укажите количество",IF(D2355=0,"Количество не может быть 0",IF(AND(C2355&lt;&gt;"Корректировка остатка",D2355&lt;0),"Для этого типа количество положительное",IF(NOT(ISNUMBER('Номенклатура'!$C$2)),"Укажите дату начала учёта",IF(A2355&lt;INT('Номенклатура'!$C$2),"Раньше даты начала учёта: НЕ учтено",IF(AND(C2355="Корректировка остатка",TRIM(G2355)=""),"Учтено: добавьте пояснение","ОК")))))))))))))</f>
        <v/>
      </c>
    </row>
    <row r="2356" spans="1:9" x14ac:dyDescent="0.25">
      <c r="A2356" s="16"/>
      <c r="B2356" s="13"/>
      <c r="C2356" s="13"/>
      <c r="D2356" s="14"/>
      <c r="E2356" s="17" t="str">
        <f>IF(OR(B2356="",SUMPRODUCT(--EXACT('Номенклатура'!$A$6:$A$205,B2356))&lt;&gt;1),"",INDEX('Номенклатура'!$D$6:$D$205,SUMPRODUCT(EXACT('Номенклатура'!$A$6:$A$205,B2356)*(ROW('Номенклатура'!$A$6:$A$205)-5)))&amp;"")</f>
        <v/>
      </c>
      <c r="F2356" s="18" t="str">
        <f>IF(OR(I2356="ОК",I2356="Учтено: добавьте пояснение"),IF(C2356="Приход",D2356,IF(C2356="Корректировка остатка",D2356,-D2356)),"")</f>
        <v/>
      </c>
      <c r="G2356" s="13"/>
      <c r="H2356" s="15" t="str">
        <f>IF(OR(B2356="",SUMPRODUCT(--EXACT('Номенклатура'!$A$6:$A$205,B2356))&lt;&gt;1),"",INDEX('Номенклатура'!$B$6:$B$205,SUMPRODUCT(EXACT('Номенклатура'!$A$6:$A$205,B2356)*(ROW('Номенклатура'!$A$6:$A$205)-5)))&amp;"")</f>
        <v/>
      </c>
      <c r="I2356" s="15" t="str">
        <f>IF(COUNTA(A2356:D2356,G2356)=0,"",IF(NOT(ISNUMBER(A2356)),"Укажите дату",IF(B2356="","Укажите код",IF(NOT(AND(ISTEXT(B2356),LEN(B2356)&gt;0,LEN(B2356)&lt;=30,ISNUMBER(FIND(LEFT(B2356,1),"ABCDEFGHIJKLMNOPQRSTUVWXYZ")),SUMPRODUCT((MID(B2356,{1,2,3,4,5,6,7,8,9,10,11,12,13,14,15,16,17,18,19,20,21,22,23,24,25,26,27,28,29,30},1)&lt;&gt;"")*ISERROR(FIND(MID(B2356,{1,2,3,4,5,6,7,8,9,10,11,12,13,14,15,16,17,18,19,20,21,22,23,24,25,26,27,28,29,30},1),"ABCDEFGHIJKLMNOPQRSTUVWXYZ0123456789-_")))=0,ISERROR(VALUE(B2356)))),"Недопустимый код: только латинские буквы A-Z в верхнем регистре, цифры, - и _; начало с буквы, до 30 символов (например MILK-001)",IF(SUMPRODUCT(--EXACT('Номенклатура'!$A$6:$A$205,B2356))=0,"Код не найден в номенклатуре",IF(SUMPRODUCT(--EXACT('Номенклатура'!$A$6:$A$205,B2356))&gt;1,"Код повторяется в номенклатуре",IF(ISNA(MATCH(C2356,{"Приход","Расход","Списание","Корректировка остатка"},0)),"Выберите тип операции",IF(NOT(ISNUMBER(D2356)),"Укажите количество",IF(D2356=0,"Количество не может быть 0",IF(AND(C2356&lt;&gt;"Корректировка остатка",D2356&lt;0),"Для этого типа количество положительное",IF(NOT(ISNUMBER('Номенклатура'!$C$2)),"Укажите дату начала учёта",IF(A2356&lt;INT('Номенклатура'!$C$2),"Раньше даты начала учёта: НЕ учтено",IF(AND(C2356="Корректировка остатка",TRIM(G2356)=""),"Учтено: добавьте пояснение","ОК")))))))))))))</f>
        <v/>
      </c>
    </row>
    <row r="2357" spans="1:9" x14ac:dyDescent="0.25">
      <c r="A2357" s="16"/>
      <c r="B2357" s="13"/>
      <c r="C2357" s="13"/>
      <c r="D2357" s="14"/>
      <c r="E2357" s="17" t="str">
        <f>IF(OR(B2357="",SUMPRODUCT(--EXACT('Номенклатура'!$A$6:$A$205,B2357))&lt;&gt;1),"",INDEX('Номенклатура'!$D$6:$D$205,SUMPRODUCT(EXACT('Номенклатура'!$A$6:$A$205,B2357)*(ROW('Номенклатура'!$A$6:$A$205)-5)))&amp;"")</f>
        <v/>
      </c>
      <c r="F2357" s="18" t="str">
        <f>IF(OR(I2357="ОК",I2357="Учтено: добавьте пояснение"),IF(C2357="Приход",D2357,IF(C2357="Корректировка остатка",D2357,-D2357)),"")</f>
        <v/>
      </c>
      <c r="G2357" s="13"/>
      <c r="H2357" s="15" t="str">
        <f>IF(OR(B2357="",SUMPRODUCT(--EXACT('Номенклатура'!$A$6:$A$205,B2357))&lt;&gt;1),"",INDEX('Номенклатура'!$B$6:$B$205,SUMPRODUCT(EXACT('Номенклатура'!$A$6:$A$205,B2357)*(ROW('Номенклатура'!$A$6:$A$205)-5)))&amp;"")</f>
        <v/>
      </c>
      <c r="I2357" s="15" t="str">
        <f>IF(COUNTA(A2357:D2357,G2357)=0,"",IF(NOT(ISNUMBER(A2357)),"Укажите дату",IF(B2357="","Укажите код",IF(NOT(AND(ISTEXT(B2357),LEN(B2357)&gt;0,LEN(B2357)&lt;=30,ISNUMBER(FIND(LEFT(B2357,1),"ABCDEFGHIJKLMNOPQRSTUVWXYZ")),SUMPRODUCT((MID(B2357,{1,2,3,4,5,6,7,8,9,10,11,12,13,14,15,16,17,18,19,20,21,22,23,24,25,26,27,28,29,30},1)&lt;&gt;"")*ISERROR(FIND(MID(B2357,{1,2,3,4,5,6,7,8,9,10,11,12,13,14,15,16,17,18,19,20,21,22,23,24,25,26,27,28,29,30},1),"ABCDEFGHIJKLMNOPQRSTUVWXYZ0123456789-_")))=0,ISERROR(VALUE(B2357)))),"Недопустимый код: только латинские буквы A-Z в верхнем регистре, цифры, - и _; начало с буквы, до 30 символов (например MILK-001)",IF(SUMPRODUCT(--EXACT('Номенклатура'!$A$6:$A$205,B2357))=0,"Код не найден в номенклатуре",IF(SUMPRODUCT(--EXACT('Номенклатура'!$A$6:$A$205,B2357))&gt;1,"Код повторяется в номенклатуре",IF(ISNA(MATCH(C2357,{"Приход","Расход","Списание","Корректировка остатка"},0)),"Выберите тип операции",IF(NOT(ISNUMBER(D2357)),"Укажите количество",IF(D2357=0,"Количество не может быть 0",IF(AND(C2357&lt;&gt;"Корректировка остатка",D2357&lt;0),"Для этого типа количество положительное",IF(NOT(ISNUMBER('Номенклатура'!$C$2)),"Укажите дату начала учёта",IF(A2357&lt;INT('Номенклатура'!$C$2),"Раньше даты начала учёта: НЕ учтено",IF(AND(C2357="Корректировка остатка",TRIM(G2357)=""),"Учтено: добавьте пояснение","ОК")))))))))))))</f>
        <v/>
      </c>
    </row>
    <row r="2358" spans="1:9" x14ac:dyDescent="0.25">
      <c r="A2358" s="16"/>
      <c r="B2358" s="13"/>
      <c r="C2358" s="13"/>
      <c r="D2358" s="14"/>
      <c r="E2358" s="17" t="str">
        <f>IF(OR(B2358="",SUMPRODUCT(--EXACT('Номенклатура'!$A$6:$A$205,B2358))&lt;&gt;1),"",INDEX('Номенклатура'!$D$6:$D$205,SUMPRODUCT(EXACT('Номенклатура'!$A$6:$A$205,B2358)*(ROW('Номенклатура'!$A$6:$A$205)-5)))&amp;"")</f>
        <v/>
      </c>
      <c r="F2358" s="18" t="str">
        <f>IF(OR(I2358="ОК",I2358="Учтено: добавьте пояснение"),IF(C2358="Приход",D2358,IF(C2358="Корректировка остатка",D2358,-D2358)),"")</f>
        <v/>
      </c>
      <c r="G2358" s="13"/>
      <c r="H2358" s="15" t="str">
        <f>IF(OR(B2358="",SUMPRODUCT(--EXACT('Номенклатура'!$A$6:$A$205,B2358))&lt;&gt;1),"",INDEX('Номенклатура'!$B$6:$B$205,SUMPRODUCT(EXACT('Номенклатура'!$A$6:$A$205,B2358)*(ROW('Номенклатура'!$A$6:$A$205)-5)))&amp;"")</f>
        <v/>
      </c>
      <c r="I2358" s="15" t="str">
        <f>IF(COUNTA(A2358:D2358,G2358)=0,"",IF(NOT(ISNUMBER(A2358)),"Укажите дату",IF(B2358="","Укажите код",IF(NOT(AND(ISTEXT(B2358),LEN(B2358)&gt;0,LEN(B2358)&lt;=30,ISNUMBER(FIND(LEFT(B2358,1),"ABCDEFGHIJKLMNOPQRSTUVWXYZ")),SUMPRODUCT((MID(B2358,{1,2,3,4,5,6,7,8,9,10,11,12,13,14,15,16,17,18,19,20,21,22,23,24,25,26,27,28,29,30},1)&lt;&gt;"")*ISERROR(FIND(MID(B2358,{1,2,3,4,5,6,7,8,9,10,11,12,13,14,15,16,17,18,19,20,21,22,23,24,25,26,27,28,29,30},1),"ABCDEFGHIJKLMNOPQRSTUVWXYZ0123456789-_")))=0,ISERROR(VALUE(B2358)))),"Недопустимый код: только латинские буквы A-Z в верхнем регистре, цифры, - и _; начало с буквы, до 30 символов (например MILK-001)",IF(SUMPRODUCT(--EXACT('Номенклатура'!$A$6:$A$205,B2358))=0,"Код не найден в номенклатуре",IF(SUMPRODUCT(--EXACT('Номенклатура'!$A$6:$A$205,B2358))&gt;1,"Код повторяется в номенклатуре",IF(ISNA(MATCH(C2358,{"Приход","Расход","Списание","Корректировка остатка"},0)),"Выберите тип операции",IF(NOT(ISNUMBER(D2358)),"Укажите количество",IF(D2358=0,"Количество не может быть 0",IF(AND(C2358&lt;&gt;"Корректировка остатка",D2358&lt;0),"Для этого типа количество положительное",IF(NOT(ISNUMBER('Номенклатура'!$C$2)),"Укажите дату начала учёта",IF(A2358&lt;INT('Номенклатура'!$C$2),"Раньше даты начала учёта: НЕ учтено",IF(AND(C2358="Корректировка остатка",TRIM(G2358)=""),"Учтено: добавьте пояснение","ОК")))))))))))))</f>
        <v/>
      </c>
    </row>
    <row r="2359" spans="1:9" x14ac:dyDescent="0.25">
      <c r="A2359" s="16"/>
      <c r="B2359" s="13"/>
      <c r="C2359" s="13"/>
      <c r="D2359" s="14"/>
      <c r="E2359" s="17" t="str">
        <f>IF(OR(B2359="",SUMPRODUCT(--EXACT('Номенклатура'!$A$6:$A$205,B2359))&lt;&gt;1),"",INDEX('Номенклатура'!$D$6:$D$205,SUMPRODUCT(EXACT('Номенклатура'!$A$6:$A$205,B2359)*(ROW('Номенклатура'!$A$6:$A$205)-5)))&amp;"")</f>
        <v/>
      </c>
      <c r="F2359" s="18" t="str">
        <f>IF(OR(I2359="ОК",I2359="Учтено: добавьте пояснение"),IF(C2359="Приход",D2359,IF(C2359="Корректировка остатка",D2359,-D2359)),"")</f>
        <v/>
      </c>
      <c r="G2359" s="13"/>
      <c r="H2359" s="15" t="str">
        <f>IF(OR(B2359="",SUMPRODUCT(--EXACT('Номенклатура'!$A$6:$A$205,B2359))&lt;&gt;1),"",INDEX('Номенклатура'!$B$6:$B$205,SUMPRODUCT(EXACT('Номенклатура'!$A$6:$A$205,B2359)*(ROW('Номенклатура'!$A$6:$A$205)-5)))&amp;"")</f>
        <v/>
      </c>
      <c r="I2359" s="15" t="str">
        <f>IF(COUNTA(A2359:D2359,G2359)=0,"",IF(NOT(ISNUMBER(A2359)),"Укажите дату",IF(B2359="","Укажите код",IF(NOT(AND(ISTEXT(B2359),LEN(B2359)&gt;0,LEN(B2359)&lt;=30,ISNUMBER(FIND(LEFT(B2359,1),"ABCDEFGHIJKLMNOPQRSTUVWXYZ")),SUMPRODUCT((MID(B2359,{1,2,3,4,5,6,7,8,9,10,11,12,13,14,15,16,17,18,19,20,21,22,23,24,25,26,27,28,29,30},1)&lt;&gt;"")*ISERROR(FIND(MID(B2359,{1,2,3,4,5,6,7,8,9,10,11,12,13,14,15,16,17,18,19,20,21,22,23,24,25,26,27,28,29,30},1),"ABCDEFGHIJKLMNOPQRSTUVWXYZ0123456789-_")))=0,ISERROR(VALUE(B2359)))),"Недопустимый код: только латинские буквы A-Z в верхнем регистре, цифры, - и _; начало с буквы, до 30 символов (например MILK-001)",IF(SUMPRODUCT(--EXACT('Номенклатура'!$A$6:$A$205,B2359))=0,"Код не найден в номенклатуре",IF(SUMPRODUCT(--EXACT('Номенклатура'!$A$6:$A$205,B2359))&gt;1,"Код повторяется в номенклатуре",IF(ISNA(MATCH(C2359,{"Приход","Расход","Списание","Корректировка остатка"},0)),"Выберите тип операции",IF(NOT(ISNUMBER(D2359)),"Укажите количество",IF(D2359=0,"Количество не может быть 0",IF(AND(C2359&lt;&gt;"Корректировка остатка",D2359&lt;0),"Для этого типа количество положительное",IF(NOT(ISNUMBER('Номенклатура'!$C$2)),"Укажите дату начала учёта",IF(A2359&lt;INT('Номенклатура'!$C$2),"Раньше даты начала учёта: НЕ учтено",IF(AND(C2359="Корректировка остатка",TRIM(G2359)=""),"Учтено: добавьте пояснение","ОК")))))))))))))</f>
        <v/>
      </c>
    </row>
    <row r="2360" spans="1:9" x14ac:dyDescent="0.25">
      <c r="A2360" s="16"/>
      <c r="B2360" s="13"/>
      <c r="C2360" s="13"/>
      <c r="D2360" s="14"/>
      <c r="E2360" s="17" t="str">
        <f>IF(OR(B2360="",SUMPRODUCT(--EXACT('Номенклатура'!$A$6:$A$205,B2360))&lt;&gt;1),"",INDEX('Номенклатура'!$D$6:$D$205,SUMPRODUCT(EXACT('Номенклатура'!$A$6:$A$205,B2360)*(ROW('Номенклатура'!$A$6:$A$205)-5)))&amp;"")</f>
        <v/>
      </c>
      <c r="F2360" s="18" t="str">
        <f>IF(OR(I2360="ОК",I2360="Учтено: добавьте пояснение"),IF(C2360="Приход",D2360,IF(C2360="Корректировка остатка",D2360,-D2360)),"")</f>
        <v/>
      </c>
      <c r="G2360" s="13"/>
      <c r="H2360" s="15" t="str">
        <f>IF(OR(B2360="",SUMPRODUCT(--EXACT('Номенклатура'!$A$6:$A$205,B2360))&lt;&gt;1),"",INDEX('Номенклатура'!$B$6:$B$205,SUMPRODUCT(EXACT('Номенклатура'!$A$6:$A$205,B2360)*(ROW('Номенклатура'!$A$6:$A$205)-5)))&amp;"")</f>
        <v/>
      </c>
      <c r="I2360" s="15" t="str">
        <f>IF(COUNTA(A2360:D2360,G2360)=0,"",IF(NOT(ISNUMBER(A2360)),"Укажите дату",IF(B2360="","Укажите код",IF(NOT(AND(ISTEXT(B2360),LEN(B2360)&gt;0,LEN(B2360)&lt;=30,ISNUMBER(FIND(LEFT(B2360,1),"ABCDEFGHIJKLMNOPQRSTUVWXYZ")),SUMPRODUCT((MID(B2360,{1,2,3,4,5,6,7,8,9,10,11,12,13,14,15,16,17,18,19,20,21,22,23,24,25,26,27,28,29,30},1)&lt;&gt;"")*ISERROR(FIND(MID(B2360,{1,2,3,4,5,6,7,8,9,10,11,12,13,14,15,16,17,18,19,20,21,22,23,24,25,26,27,28,29,30},1),"ABCDEFGHIJKLMNOPQRSTUVWXYZ0123456789-_")))=0,ISERROR(VALUE(B2360)))),"Недопустимый код: только латинские буквы A-Z в верхнем регистре, цифры, - и _; начало с буквы, до 30 символов (например MILK-001)",IF(SUMPRODUCT(--EXACT('Номенклатура'!$A$6:$A$205,B2360))=0,"Код не найден в номенклатуре",IF(SUMPRODUCT(--EXACT('Номенклатура'!$A$6:$A$205,B2360))&gt;1,"Код повторяется в номенклатуре",IF(ISNA(MATCH(C2360,{"Приход","Расход","Списание","Корректировка остатка"},0)),"Выберите тип операции",IF(NOT(ISNUMBER(D2360)),"Укажите количество",IF(D2360=0,"Количество не может быть 0",IF(AND(C2360&lt;&gt;"Корректировка остатка",D2360&lt;0),"Для этого типа количество положительное",IF(NOT(ISNUMBER('Номенклатура'!$C$2)),"Укажите дату начала учёта",IF(A2360&lt;INT('Номенклатура'!$C$2),"Раньше даты начала учёта: НЕ учтено",IF(AND(C2360="Корректировка остатка",TRIM(G2360)=""),"Учтено: добавьте пояснение","ОК")))))))))))))</f>
        <v/>
      </c>
    </row>
    <row r="2361" spans="1:9" x14ac:dyDescent="0.25">
      <c r="A2361" s="16"/>
      <c r="B2361" s="13"/>
      <c r="C2361" s="13"/>
      <c r="D2361" s="14"/>
      <c r="E2361" s="17" t="str">
        <f>IF(OR(B2361="",SUMPRODUCT(--EXACT('Номенклатура'!$A$6:$A$205,B2361))&lt;&gt;1),"",INDEX('Номенклатура'!$D$6:$D$205,SUMPRODUCT(EXACT('Номенклатура'!$A$6:$A$205,B2361)*(ROW('Номенклатура'!$A$6:$A$205)-5)))&amp;"")</f>
        <v/>
      </c>
      <c r="F2361" s="18" t="str">
        <f>IF(OR(I2361="ОК",I2361="Учтено: добавьте пояснение"),IF(C2361="Приход",D2361,IF(C2361="Корректировка остатка",D2361,-D2361)),"")</f>
        <v/>
      </c>
      <c r="G2361" s="13"/>
      <c r="H2361" s="15" t="str">
        <f>IF(OR(B2361="",SUMPRODUCT(--EXACT('Номенклатура'!$A$6:$A$205,B2361))&lt;&gt;1),"",INDEX('Номенклатура'!$B$6:$B$205,SUMPRODUCT(EXACT('Номенклатура'!$A$6:$A$205,B2361)*(ROW('Номенклатура'!$A$6:$A$205)-5)))&amp;"")</f>
        <v/>
      </c>
      <c r="I2361" s="15" t="str">
        <f>IF(COUNTA(A2361:D2361,G2361)=0,"",IF(NOT(ISNUMBER(A2361)),"Укажите дату",IF(B2361="","Укажите код",IF(NOT(AND(ISTEXT(B2361),LEN(B2361)&gt;0,LEN(B2361)&lt;=30,ISNUMBER(FIND(LEFT(B2361,1),"ABCDEFGHIJKLMNOPQRSTUVWXYZ")),SUMPRODUCT((MID(B2361,{1,2,3,4,5,6,7,8,9,10,11,12,13,14,15,16,17,18,19,20,21,22,23,24,25,26,27,28,29,30},1)&lt;&gt;"")*ISERROR(FIND(MID(B2361,{1,2,3,4,5,6,7,8,9,10,11,12,13,14,15,16,17,18,19,20,21,22,23,24,25,26,27,28,29,30},1),"ABCDEFGHIJKLMNOPQRSTUVWXYZ0123456789-_")))=0,ISERROR(VALUE(B2361)))),"Недопустимый код: только латинские буквы A-Z в верхнем регистре, цифры, - и _; начало с буквы, до 30 символов (например MILK-001)",IF(SUMPRODUCT(--EXACT('Номенклатура'!$A$6:$A$205,B2361))=0,"Код не найден в номенклатуре",IF(SUMPRODUCT(--EXACT('Номенклатура'!$A$6:$A$205,B2361))&gt;1,"Код повторяется в номенклатуре",IF(ISNA(MATCH(C2361,{"Приход","Расход","Списание","Корректировка остатка"},0)),"Выберите тип операции",IF(NOT(ISNUMBER(D2361)),"Укажите количество",IF(D2361=0,"Количество не может быть 0",IF(AND(C2361&lt;&gt;"Корректировка остатка",D2361&lt;0),"Для этого типа количество положительное",IF(NOT(ISNUMBER('Номенклатура'!$C$2)),"Укажите дату начала учёта",IF(A2361&lt;INT('Номенклатура'!$C$2),"Раньше даты начала учёта: НЕ учтено",IF(AND(C2361="Корректировка остатка",TRIM(G2361)=""),"Учтено: добавьте пояснение","ОК")))))))))))))</f>
        <v/>
      </c>
    </row>
    <row r="2362" spans="1:9" x14ac:dyDescent="0.25">
      <c r="A2362" s="16"/>
      <c r="B2362" s="13"/>
      <c r="C2362" s="13"/>
      <c r="D2362" s="14"/>
      <c r="E2362" s="17" t="str">
        <f>IF(OR(B2362="",SUMPRODUCT(--EXACT('Номенклатура'!$A$6:$A$205,B2362))&lt;&gt;1),"",INDEX('Номенклатура'!$D$6:$D$205,SUMPRODUCT(EXACT('Номенклатура'!$A$6:$A$205,B2362)*(ROW('Номенклатура'!$A$6:$A$205)-5)))&amp;"")</f>
        <v/>
      </c>
      <c r="F2362" s="18" t="str">
        <f>IF(OR(I2362="ОК",I2362="Учтено: добавьте пояснение"),IF(C2362="Приход",D2362,IF(C2362="Корректировка остатка",D2362,-D2362)),"")</f>
        <v/>
      </c>
      <c r="G2362" s="13"/>
      <c r="H2362" s="15" t="str">
        <f>IF(OR(B2362="",SUMPRODUCT(--EXACT('Номенклатура'!$A$6:$A$205,B2362))&lt;&gt;1),"",INDEX('Номенклатура'!$B$6:$B$205,SUMPRODUCT(EXACT('Номенклатура'!$A$6:$A$205,B2362)*(ROW('Номенклатура'!$A$6:$A$205)-5)))&amp;"")</f>
        <v/>
      </c>
      <c r="I2362" s="15" t="str">
        <f>IF(COUNTA(A2362:D2362,G2362)=0,"",IF(NOT(ISNUMBER(A2362)),"Укажите дату",IF(B2362="","Укажите код",IF(NOT(AND(ISTEXT(B2362),LEN(B2362)&gt;0,LEN(B2362)&lt;=30,ISNUMBER(FIND(LEFT(B2362,1),"ABCDEFGHIJKLMNOPQRSTUVWXYZ")),SUMPRODUCT((MID(B2362,{1,2,3,4,5,6,7,8,9,10,11,12,13,14,15,16,17,18,19,20,21,22,23,24,25,26,27,28,29,30},1)&lt;&gt;"")*ISERROR(FIND(MID(B2362,{1,2,3,4,5,6,7,8,9,10,11,12,13,14,15,16,17,18,19,20,21,22,23,24,25,26,27,28,29,30},1),"ABCDEFGHIJKLMNOPQRSTUVWXYZ0123456789-_")))=0,ISERROR(VALUE(B2362)))),"Недопустимый код: только латинские буквы A-Z в верхнем регистре, цифры, - и _; начало с буквы, до 30 символов (например MILK-001)",IF(SUMPRODUCT(--EXACT('Номенклатура'!$A$6:$A$205,B2362))=0,"Код не найден в номенклатуре",IF(SUMPRODUCT(--EXACT('Номенклатура'!$A$6:$A$205,B2362))&gt;1,"Код повторяется в номенклатуре",IF(ISNA(MATCH(C2362,{"Приход","Расход","Списание","Корректировка остатка"},0)),"Выберите тип операции",IF(NOT(ISNUMBER(D2362)),"Укажите количество",IF(D2362=0,"Количество не может быть 0",IF(AND(C2362&lt;&gt;"Корректировка остатка",D2362&lt;0),"Для этого типа количество положительное",IF(NOT(ISNUMBER('Номенклатура'!$C$2)),"Укажите дату начала учёта",IF(A2362&lt;INT('Номенклатура'!$C$2),"Раньше даты начала учёта: НЕ учтено",IF(AND(C2362="Корректировка остатка",TRIM(G2362)=""),"Учтено: добавьте пояснение","ОК")))))))))))))</f>
        <v/>
      </c>
    </row>
    <row r="2363" spans="1:9" x14ac:dyDescent="0.25">
      <c r="A2363" s="16"/>
      <c r="B2363" s="13"/>
      <c r="C2363" s="13"/>
      <c r="D2363" s="14"/>
      <c r="E2363" s="17" t="str">
        <f>IF(OR(B2363="",SUMPRODUCT(--EXACT('Номенклатура'!$A$6:$A$205,B2363))&lt;&gt;1),"",INDEX('Номенклатура'!$D$6:$D$205,SUMPRODUCT(EXACT('Номенклатура'!$A$6:$A$205,B2363)*(ROW('Номенклатура'!$A$6:$A$205)-5)))&amp;"")</f>
        <v/>
      </c>
      <c r="F2363" s="18" t="str">
        <f>IF(OR(I2363="ОК",I2363="Учтено: добавьте пояснение"),IF(C2363="Приход",D2363,IF(C2363="Корректировка остатка",D2363,-D2363)),"")</f>
        <v/>
      </c>
      <c r="G2363" s="13"/>
      <c r="H2363" s="15" t="str">
        <f>IF(OR(B2363="",SUMPRODUCT(--EXACT('Номенклатура'!$A$6:$A$205,B2363))&lt;&gt;1),"",INDEX('Номенклатура'!$B$6:$B$205,SUMPRODUCT(EXACT('Номенклатура'!$A$6:$A$205,B2363)*(ROW('Номенклатура'!$A$6:$A$205)-5)))&amp;"")</f>
        <v/>
      </c>
      <c r="I2363" s="15" t="str">
        <f>IF(COUNTA(A2363:D2363,G2363)=0,"",IF(NOT(ISNUMBER(A2363)),"Укажите дату",IF(B2363="","Укажите код",IF(NOT(AND(ISTEXT(B2363),LEN(B2363)&gt;0,LEN(B2363)&lt;=30,ISNUMBER(FIND(LEFT(B2363,1),"ABCDEFGHIJKLMNOPQRSTUVWXYZ")),SUMPRODUCT((MID(B2363,{1,2,3,4,5,6,7,8,9,10,11,12,13,14,15,16,17,18,19,20,21,22,23,24,25,26,27,28,29,30},1)&lt;&gt;"")*ISERROR(FIND(MID(B2363,{1,2,3,4,5,6,7,8,9,10,11,12,13,14,15,16,17,18,19,20,21,22,23,24,25,26,27,28,29,30},1),"ABCDEFGHIJKLMNOPQRSTUVWXYZ0123456789-_")))=0,ISERROR(VALUE(B2363)))),"Недопустимый код: только латинские буквы A-Z в верхнем регистре, цифры, - и _; начало с буквы, до 30 символов (например MILK-001)",IF(SUMPRODUCT(--EXACT('Номенклатура'!$A$6:$A$205,B2363))=0,"Код не найден в номенклатуре",IF(SUMPRODUCT(--EXACT('Номенклатура'!$A$6:$A$205,B2363))&gt;1,"Код повторяется в номенклатуре",IF(ISNA(MATCH(C2363,{"Приход","Расход","Списание","Корректировка остатка"},0)),"Выберите тип операции",IF(NOT(ISNUMBER(D2363)),"Укажите количество",IF(D2363=0,"Количество не может быть 0",IF(AND(C2363&lt;&gt;"Корректировка остатка",D2363&lt;0),"Для этого типа количество положительное",IF(NOT(ISNUMBER('Номенклатура'!$C$2)),"Укажите дату начала учёта",IF(A2363&lt;INT('Номенклатура'!$C$2),"Раньше даты начала учёта: НЕ учтено",IF(AND(C2363="Корректировка остатка",TRIM(G2363)=""),"Учтено: добавьте пояснение","ОК")))))))))))))</f>
        <v/>
      </c>
    </row>
    <row r="2364" spans="1:9" x14ac:dyDescent="0.25">
      <c r="A2364" s="16"/>
      <c r="B2364" s="13"/>
      <c r="C2364" s="13"/>
      <c r="D2364" s="14"/>
      <c r="E2364" s="17" t="str">
        <f>IF(OR(B2364="",SUMPRODUCT(--EXACT('Номенклатура'!$A$6:$A$205,B2364))&lt;&gt;1),"",INDEX('Номенклатура'!$D$6:$D$205,SUMPRODUCT(EXACT('Номенклатура'!$A$6:$A$205,B2364)*(ROW('Номенклатура'!$A$6:$A$205)-5)))&amp;"")</f>
        <v/>
      </c>
      <c r="F2364" s="18" t="str">
        <f>IF(OR(I2364="ОК",I2364="Учтено: добавьте пояснение"),IF(C2364="Приход",D2364,IF(C2364="Корректировка остатка",D2364,-D2364)),"")</f>
        <v/>
      </c>
      <c r="G2364" s="13"/>
      <c r="H2364" s="15" t="str">
        <f>IF(OR(B2364="",SUMPRODUCT(--EXACT('Номенклатура'!$A$6:$A$205,B2364))&lt;&gt;1),"",INDEX('Номенклатура'!$B$6:$B$205,SUMPRODUCT(EXACT('Номенклатура'!$A$6:$A$205,B2364)*(ROW('Номенклатура'!$A$6:$A$205)-5)))&amp;"")</f>
        <v/>
      </c>
      <c r="I2364" s="15" t="str">
        <f>IF(COUNTA(A2364:D2364,G2364)=0,"",IF(NOT(ISNUMBER(A2364)),"Укажите дату",IF(B2364="","Укажите код",IF(NOT(AND(ISTEXT(B2364),LEN(B2364)&gt;0,LEN(B2364)&lt;=30,ISNUMBER(FIND(LEFT(B2364,1),"ABCDEFGHIJKLMNOPQRSTUVWXYZ")),SUMPRODUCT((MID(B2364,{1,2,3,4,5,6,7,8,9,10,11,12,13,14,15,16,17,18,19,20,21,22,23,24,25,26,27,28,29,30},1)&lt;&gt;"")*ISERROR(FIND(MID(B2364,{1,2,3,4,5,6,7,8,9,10,11,12,13,14,15,16,17,18,19,20,21,22,23,24,25,26,27,28,29,30},1),"ABCDEFGHIJKLMNOPQRSTUVWXYZ0123456789-_")))=0,ISERROR(VALUE(B2364)))),"Недопустимый код: только латинские буквы A-Z в верхнем регистре, цифры, - и _; начало с буквы, до 30 символов (например MILK-001)",IF(SUMPRODUCT(--EXACT('Номенклатура'!$A$6:$A$205,B2364))=0,"Код не найден в номенклатуре",IF(SUMPRODUCT(--EXACT('Номенклатура'!$A$6:$A$205,B2364))&gt;1,"Код повторяется в номенклатуре",IF(ISNA(MATCH(C2364,{"Приход","Расход","Списание","Корректировка остатка"},0)),"Выберите тип операции",IF(NOT(ISNUMBER(D2364)),"Укажите количество",IF(D2364=0,"Количество не может быть 0",IF(AND(C2364&lt;&gt;"Корректировка остатка",D2364&lt;0),"Для этого типа количество положительное",IF(NOT(ISNUMBER('Номенклатура'!$C$2)),"Укажите дату начала учёта",IF(A2364&lt;INT('Номенклатура'!$C$2),"Раньше даты начала учёта: НЕ учтено",IF(AND(C2364="Корректировка остатка",TRIM(G2364)=""),"Учтено: добавьте пояснение","ОК")))))))))))))</f>
        <v/>
      </c>
    </row>
    <row r="2365" spans="1:9" x14ac:dyDescent="0.25">
      <c r="A2365" s="16"/>
      <c r="B2365" s="13"/>
      <c r="C2365" s="13"/>
      <c r="D2365" s="14"/>
      <c r="E2365" s="17" t="str">
        <f>IF(OR(B2365="",SUMPRODUCT(--EXACT('Номенклатура'!$A$6:$A$205,B2365))&lt;&gt;1),"",INDEX('Номенклатура'!$D$6:$D$205,SUMPRODUCT(EXACT('Номенклатура'!$A$6:$A$205,B2365)*(ROW('Номенклатура'!$A$6:$A$205)-5)))&amp;"")</f>
        <v/>
      </c>
      <c r="F2365" s="18" t="str">
        <f>IF(OR(I2365="ОК",I2365="Учтено: добавьте пояснение"),IF(C2365="Приход",D2365,IF(C2365="Корректировка остатка",D2365,-D2365)),"")</f>
        <v/>
      </c>
      <c r="G2365" s="13"/>
      <c r="H2365" s="15" t="str">
        <f>IF(OR(B2365="",SUMPRODUCT(--EXACT('Номенклатура'!$A$6:$A$205,B2365))&lt;&gt;1),"",INDEX('Номенклатура'!$B$6:$B$205,SUMPRODUCT(EXACT('Номенклатура'!$A$6:$A$205,B2365)*(ROW('Номенклатура'!$A$6:$A$205)-5)))&amp;"")</f>
        <v/>
      </c>
      <c r="I2365" s="15" t="str">
        <f>IF(COUNTA(A2365:D2365,G2365)=0,"",IF(NOT(ISNUMBER(A2365)),"Укажите дату",IF(B2365="","Укажите код",IF(NOT(AND(ISTEXT(B2365),LEN(B2365)&gt;0,LEN(B2365)&lt;=30,ISNUMBER(FIND(LEFT(B2365,1),"ABCDEFGHIJKLMNOPQRSTUVWXYZ")),SUMPRODUCT((MID(B2365,{1,2,3,4,5,6,7,8,9,10,11,12,13,14,15,16,17,18,19,20,21,22,23,24,25,26,27,28,29,30},1)&lt;&gt;"")*ISERROR(FIND(MID(B2365,{1,2,3,4,5,6,7,8,9,10,11,12,13,14,15,16,17,18,19,20,21,22,23,24,25,26,27,28,29,30},1),"ABCDEFGHIJKLMNOPQRSTUVWXYZ0123456789-_")))=0,ISERROR(VALUE(B2365)))),"Недопустимый код: только латинские буквы A-Z в верхнем регистре, цифры, - и _; начало с буквы, до 30 символов (например MILK-001)",IF(SUMPRODUCT(--EXACT('Номенклатура'!$A$6:$A$205,B2365))=0,"Код не найден в номенклатуре",IF(SUMPRODUCT(--EXACT('Номенклатура'!$A$6:$A$205,B2365))&gt;1,"Код повторяется в номенклатуре",IF(ISNA(MATCH(C2365,{"Приход","Расход","Списание","Корректировка остатка"},0)),"Выберите тип операции",IF(NOT(ISNUMBER(D2365)),"Укажите количество",IF(D2365=0,"Количество не может быть 0",IF(AND(C2365&lt;&gt;"Корректировка остатка",D2365&lt;0),"Для этого типа количество положительное",IF(NOT(ISNUMBER('Номенклатура'!$C$2)),"Укажите дату начала учёта",IF(A2365&lt;INT('Номенклатура'!$C$2),"Раньше даты начала учёта: НЕ учтено",IF(AND(C2365="Корректировка остатка",TRIM(G2365)=""),"Учтено: добавьте пояснение","ОК")))))))))))))</f>
        <v/>
      </c>
    </row>
    <row r="2366" spans="1:9" x14ac:dyDescent="0.25">
      <c r="A2366" s="16"/>
      <c r="B2366" s="13"/>
      <c r="C2366" s="13"/>
      <c r="D2366" s="14"/>
      <c r="E2366" s="17" t="str">
        <f>IF(OR(B2366="",SUMPRODUCT(--EXACT('Номенклатура'!$A$6:$A$205,B2366))&lt;&gt;1),"",INDEX('Номенклатура'!$D$6:$D$205,SUMPRODUCT(EXACT('Номенклатура'!$A$6:$A$205,B2366)*(ROW('Номенклатура'!$A$6:$A$205)-5)))&amp;"")</f>
        <v/>
      </c>
      <c r="F2366" s="18" t="str">
        <f>IF(OR(I2366="ОК",I2366="Учтено: добавьте пояснение"),IF(C2366="Приход",D2366,IF(C2366="Корректировка остатка",D2366,-D2366)),"")</f>
        <v/>
      </c>
      <c r="G2366" s="13"/>
      <c r="H2366" s="15" t="str">
        <f>IF(OR(B2366="",SUMPRODUCT(--EXACT('Номенклатура'!$A$6:$A$205,B2366))&lt;&gt;1),"",INDEX('Номенклатура'!$B$6:$B$205,SUMPRODUCT(EXACT('Номенклатура'!$A$6:$A$205,B2366)*(ROW('Номенклатура'!$A$6:$A$205)-5)))&amp;"")</f>
        <v/>
      </c>
      <c r="I2366" s="15" t="str">
        <f>IF(COUNTA(A2366:D2366,G2366)=0,"",IF(NOT(ISNUMBER(A2366)),"Укажите дату",IF(B2366="","Укажите код",IF(NOT(AND(ISTEXT(B2366),LEN(B2366)&gt;0,LEN(B2366)&lt;=30,ISNUMBER(FIND(LEFT(B2366,1),"ABCDEFGHIJKLMNOPQRSTUVWXYZ")),SUMPRODUCT((MID(B2366,{1,2,3,4,5,6,7,8,9,10,11,12,13,14,15,16,17,18,19,20,21,22,23,24,25,26,27,28,29,30},1)&lt;&gt;"")*ISERROR(FIND(MID(B2366,{1,2,3,4,5,6,7,8,9,10,11,12,13,14,15,16,17,18,19,20,21,22,23,24,25,26,27,28,29,30},1),"ABCDEFGHIJKLMNOPQRSTUVWXYZ0123456789-_")))=0,ISERROR(VALUE(B2366)))),"Недопустимый код: только латинские буквы A-Z в верхнем регистре, цифры, - и _; начало с буквы, до 30 символов (например MILK-001)",IF(SUMPRODUCT(--EXACT('Номенклатура'!$A$6:$A$205,B2366))=0,"Код не найден в номенклатуре",IF(SUMPRODUCT(--EXACT('Номенклатура'!$A$6:$A$205,B2366))&gt;1,"Код повторяется в номенклатуре",IF(ISNA(MATCH(C2366,{"Приход","Расход","Списание","Корректировка остатка"},0)),"Выберите тип операции",IF(NOT(ISNUMBER(D2366)),"Укажите количество",IF(D2366=0,"Количество не может быть 0",IF(AND(C2366&lt;&gt;"Корректировка остатка",D2366&lt;0),"Для этого типа количество положительное",IF(NOT(ISNUMBER('Номенклатура'!$C$2)),"Укажите дату начала учёта",IF(A2366&lt;INT('Номенклатура'!$C$2),"Раньше даты начала учёта: НЕ учтено",IF(AND(C2366="Корректировка остатка",TRIM(G2366)=""),"Учтено: добавьте пояснение","ОК")))))))))))))</f>
        <v/>
      </c>
    </row>
    <row r="2367" spans="1:9" x14ac:dyDescent="0.25">
      <c r="A2367" s="16"/>
      <c r="B2367" s="13"/>
      <c r="C2367" s="13"/>
      <c r="D2367" s="14"/>
      <c r="E2367" s="17" t="str">
        <f>IF(OR(B2367="",SUMPRODUCT(--EXACT('Номенклатура'!$A$6:$A$205,B2367))&lt;&gt;1),"",INDEX('Номенклатура'!$D$6:$D$205,SUMPRODUCT(EXACT('Номенклатура'!$A$6:$A$205,B2367)*(ROW('Номенклатура'!$A$6:$A$205)-5)))&amp;"")</f>
        <v/>
      </c>
      <c r="F2367" s="18" t="str">
        <f>IF(OR(I2367="ОК",I2367="Учтено: добавьте пояснение"),IF(C2367="Приход",D2367,IF(C2367="Корректировка остатка",D2367,-D2367)),"")</f>
        <v/>
      </c>
      <c r="G2367" s="13"/>
      <c r="H2367" s="15" t="str">
        <f>IF(OR(B2367="",SUMPRODUCT(--EXACT('Номенклатура'!$A$6:$A$205,B2367))&lt;&gt;1),"",INDEX('Номенклатура'!$B$6:$B$205,SUMPRODUCT(EXACT('Номенклатура'!$A$6:$A$205,B2367)*(ROW('Номенклатура'!$A$6:$A$205)-5)))&amp;"")</f>
        <v/>
      </c>
      <c r="I2367" s="15" t="str">
        <f>IF(COUNTA(A2367:D2367,G2367)=0,"",IF(NOT(ISNUMBER(A2367)),"Укажите дату",IF(B2367="","Укажите код",IF(NOT(AND(ISTEXT(B2367),LEN(B2367)&gt;0,LEN(B2367)&lt;=30,ISNUMBER(FIND(LEFT(B2367,1),"ABCDEFGHIJKLMNOPQRSTUVWXYZ")),SUMPRODUCT((MID(B2367,{1,2,3,4,5,6,7,8,9,10,11,12,13,14,15,16,17,18,19,20,21,22,23,24,25,26,27,28,29,30},1)&lt;&gt;"")*ISERROR(FIND(MID(B2367,{1,2,3,4,5,6,7,8,9,10,11,12,13,14,15,16,17,18,19,20,21,22,23,24,25,26,27,28,29,30},1),"ABCDEFGHIJKLMNOPQRSTUVWXYZ0123456789-_")))=0,ISERROR(VALUE(B2367)))),"Недопустимый код: только латинские буквы A-Z в верхнем регистре, цифры, - и _; начало с буквы, до 30 символов (например MILK-001)",IF(SUMPRODUCT(--EXACT('Номенклатура'!$A$6:$A$205,B2367))=0,"Код не найден в номенклатуре",IF(SUMPRODUCT(--EXACT('Номенклатура'!$A$6:$A$205,B2367))&gt;1,"Код повторяется в номенклатуре",IF(ISNA(MATCH(C2367,{"Приход","Расход","Списание","Корректировка остатка"},0)),"Выберите тип операции",IF(NOT(ISNUMBER(D2367)),"Укажите количество",IF(D2367=0,"Количество не может быть 0",IF(AND(C2367&lt;&gt;"Корректировка остатка",D2367&lt;0),"Для этого типа количество положительное",IF(NOT(ISNUMBER('Номенклатура'!$C$2)),"Укажите дату начала учёта",IF(A2367&lt;INT('Номенклатура'!$C$2),"Раньше даты начала учёта: НЕ учтено",IF(AND(C2367="Корректировка остатка",TRIM(G2367)=""),"Учтено: добавьте пояснение","ОК")))))))))))))</f>
        <v/>
      </c>
    </row>
    <row r="2368" spans="1:9" x14ac:dyDescent="0.25">
      <c r="A2368" s="16"/>
      <c r="B2368" s="13"/>
      <c r="C2368" s="13"/>
      <c r="D2368" s="14"/>
      <c r="E2368" s="17" t="str">
        <f>IF(OR(B2368="",SUMPRODUCT(--EXACT('Номенклатура'!$A$6:$A$205,B2368))&lt;&gt;1),"",INDEX('Номенклатура'!$D$6:$D$205,SUMPRODUCT(EXACT('Номенклатура'!$A$6:$A$205,B2368)*(ROW('Номенклатура'!$A$6:$A$205)-5)))&amp;"")</f>
        <v/>
      </c>
      <c r="F2368" s="18" t="str">
        <f>IF(OR(I2368="ОК",I2368="Учтено: добавьте пояснение"),IF(C2368="Приход",D2368,IF(C2368="Корректировка остатка",D2368,-D2368)),"")</f>
        <v/>
      </c>
      <c r="G2368" s="13"/>
      <c r="H2368" s="15" t="str">
        <f>IF(OR(B2368="",SUMPRODUCT(--EXACT('Номенклатура'!$A$6:$A$205,B2368))&lt;&gt;1),"",INDEX('Номенклатура'!$B$6:$B$205,SUMPRODUCT(EXACT('Номенклатура'!$A$6:$A$205,B2368)*(ROW('Номенклатура'!$A$6:$A$205)-5)))&amp;"")</f>
        <v/>
      </c>
      <c r="I2368" s="15" t="str">
        <f>IF(COUNTA(A2368:D2368,G2368)=0,"",IF(NOT(ISNUMBER(A2368)),"Укажите дату",IF(B2368="","Укажите код",IF(NOT(AND(ISTEXT(B2368),LEN(B2368)&gt;0,LEN(B2368)&lt;=30,ISNUMBER(FIND(LEFT(B2368,1),"ABCDEFGHIJKLMNOPQRSTUVWXYZ")),SUMPRODUCT((MID(B2368,{1,2,3,4,5,6,7,8,9,10,11,12,13,14,15,16,17,18,19,20,21,22,23,24,25,26,27,28,29,30},1)&lt;&gt;"")*ISERROR(FIND(MID(B2368,{1,2,3,4,5,6,7,8,9,10,11,12,13,14,15,16,17,18,19,20,21,22,23,24,25,26,27,28,29,30},1),"ABCDEFGHIJKLMNOPQRSTUVWXYZ0123456789-_")))=0,ISERROR(VALUE(B2368)))),"Недопустимый код: только латинские буквы A-Z в верхнем регистре, цифры, - и _; начало с буквы, до 30 символов (например MILK-001)",IF(SUMPRODUCT(--EXACT('Номенклатура'!$A$6:$A$205,B2368))=0,"Код не найден в номенклатуре",IF(SUMPRODUCT(--EXACT('Номенклатура'!$A$6:$A$205,B2368))&gt;1,"Код повторяется в номенклатуре",IF(ISNA(MATCH(C2368,{"Приход","Расход","Списание","Корректировка остатка"},0)),"Выберите тип операции",IF(NOT(ISNUMBER(D2368)),"Укажите количество",IF(D2368=0,"Количество не может быть 0",IF(AND(C2368&lt;&gt;"Корректировка остатка",D2368&lt;0),"Для этого типа количество положительное",IF(NOT(ISNUMBER('Номенклатура'!$C$2)),"Укажите дату начала учёта",IF(A2368&lt;INT('Номенклатура'!$C$2),"Раньше даты начала учёта: НЕ учтено",IF(AND(C2368="Корректировка остатка",TRIM(G2368)=""),"Учтено: добавьте пояснение","ОК")))))))))))))</f>
        <v/>
      </c>
    </row>
    <row r="2369" spans="1:9" x14ac:dyDescent="0.25">
      <c r="A2369" s="16"/>
      <c r="B2369" s="13"/>
      <c r="C2369" s="13"/>
      <c r="D2369" s="14"/>
      <c r="E2369" s="17" t="str">
        <f>IF(OR(B2369="",SUMPRODUCT(--EXACT('Номенклатура'!$A$6:$A$205,B2369))&lt;&gt;1),"",INDEX('Номенклатура'!$D$6:$D$205,SUMPRODUCT(EXACT('Номенклатура'!$A$6:$A$205,B2369)*(ROW('Номенклатура'!$A$6:$A$205)-5)))&amp;"")</f>
        <v/>
      </c>
      <c r="F2369" s="18" t="str">
        <f>IF(OR(I2369="ОК",I2369="Учтено: добавьте пояснение"),IF(C2369="Приход",D2369,IF(C2369="Корректировка остатка",D2369,-D2369)),"")</f>
        <v/>
      </c>
      <c r="G2369" s="13"/>
      <c r="H2369" s="15" t="str">
        <f>IF(OR(B2369="",SUMPRODUCT(--EXACT('Номенклатура'!$A$6:$A$205,B2369))&lt;&gt;1),"",INDEX('Номенклатура'!$B$6:$B$205,SUMPRODUCT(EXACT('Номенклатура'!$A$6:$A$205,B2369)*(ROW('Номенклатура'!$A$6:$A$205)-5)))&amp;"")</f>
        <v/>
      </c>
      <c r="I2369" s="15" t="str">
        <f>IF(COUNTA(A2369:D2369,G2369)=0,"",IF(NOT(ISNUMBER(A2369)),"Укажите дату",IF(B2369="","Укажите код",IF(NOT(AND(ISTEXT(B2369),LEN(B2369)&gt;0,LEN(B2369)&lt;=30,ISNUMBER(FIND(LEFT(B2369,1),"ABCDEFGHIJKLMNOPQRSTUVWXYZ")),SUMPRODUCT((MID(B2369,{1,2,3,4,5,6,7,8,9,10,11,12,13,14,15,16,17,18,19,20,21,22,23,24,25,26,27,28,29,30},1)&lt;&gt;"")*ISERROR(FIND(MID(B2369,{1,2,3,4,5,6,7,8,9,10,11,12,13,14,15,16,17,18,19,20,21,22,23,24,25,26,27,28,29,30},1),"ABCDEFGHIJKLMNOPQRSTUVWXYZ0123456789-_")))=0,ISERROR(VALUE(B2369)))),"Недопустимый код: только латинские буквы A-Z в верхнем регистре, цифры, - и _; начало с буквы, до 30 символов (например MILK-001)",IF(SUMPRODUCT(--EXACT('Номенклатура'!$A$6:$A$205,B2369))=0,"Код не найден в номенклатуре",IF(SUMPRODUCT(--EXACT('Номенклатура'!$A$6:$A$205,B2369))&gt;1,"Код повторяется в номенклатуре",IF(ISNA(MATCH(C2369,{"Приход","Расход","Списание","Корректировка остатка"},0)),"Выберите тип операции",IF(NOT(ISNUMBER(D2369)),"Укажите количество",IF(D2369=0,"Количество не может быть 0",IF(AND(C2369&lt;&gt;"Корректировка остатка",D2369&lt;0),"Для этого типа количество положительное",IF(NOT(ISNUMBER('Номенклатура'!$C$2)),"Укажите дату начала учёта",IF(A2369&lt;INT('Номенклатура'!$C$2),"Раньше даты начала учёта: НЕ учтено",IF(AND(C2369="Корректировка остатка",TRIM(G2369)=""),"Учтено: добавьте пояснение","ОК")))))))))))))</f>
        <v/>
      </c>
    </row>
    <row r="2370" spans="1:9" x14ac:dyDescent="0.25">
      <c r="A2370" s="16"/>
      <c r="B2370" s="13"/>
      <c r="C2370" s="13"/>
      <c r="D2370" s="14"/>
      <c r="E2370" s="17" t="str">
        <f>IF(OR(B2370="",SUMPRODUCT(--EXACT('Номенклатура'!$A$6:$A$205,B2370))&lt;&gt;1),"",INDEX('Номенклатура'!$D$6:$D$205,SUMPRODUCT(EXACT('Номенклатура'!$A$6:$A$205,B2370)*(ROW('Номенклатура'!$A$6:$A$205)-5)))&amp;"")</f>
        <v/>
      </c>
      <c r="F2370" s="18" t="str">
        <f>IF(OR(I2370="ОК",I2370="Учтено: добавьте пояснение"),IF(C2370="Приход",D2370,IF(C2370="Корректировка остатка",D2370,-D2370)),"")</f>
        <v/>
      </c>
      <c r="G2370" s="13"/>
      <c r="H2370" s="15" t="str">
        <f>IF(OR(B2370="",SUMPRODUCT(--EXACT('Номенклатура'!$A$6:$A$205,B2370))&lt;&gt;1),"",INDEX('Номенклатура'!$B$6:$B$205,SUMPRODUCT(EXACT('Номенклатура'!$A$6:$A$205,B2370)*(ROW('Номенклатура'!$A$6:$A$205)-5)))&amp;"")</f>
        <v/>
      </c>
      <c r="I2370" s="15" t="str">
        <f>IF(COUNTA(A2370:D2370,G2370)=0,"",IF(NOT(ISNUMBER(A2370)),"Укажите дату",IF(B2370="","Укажите код",IF(NOT(AND(ISTEXT(B2370),LEN(B2370)&gt;0,LEN(B2370)&lt;=30,ISNUMBER(FIND(LEFT(B2370,1),"ABCDEFGHIJKLMNOPQRSTUVWXYZ")),SUMPRODUCT((MID(B2370,{1,2,3,4,5,6,7,8,9,10,11,12,13,14,15,16,17,18,19,20,21,22,23,24,25,26,27,28,29,30},1)&lt;&gt;"")*ISERROR(FIND(MID(B2370,{1,2,3,4,5,6,7,8,9,10,11,12,13,14,15,16,17,18,19,20,21,22,23,24,25,26,27,28,29,30},1),"ABCDEFGHIJKLMNOPQRSTUVWXYZ0123456789-_")))=0,ISERROR(VALUE(B2370)))),"Недопустимый код: только латинские буквы A-Z в верхнем регистре, цифры, - и _; начало с буквы, до 30 символов (например MILK-001)",IF(SUMPRODUCT(--EXACT('Номенклатура'!$A$6:$A$205,B2370))=0,"Код не найден в номенклатуре",IF(SUMPRODUCT(--EXACT('Номенклатура'!$A$6:$A$205,B2370))&gt;1,"Код повторяется в номенклатуре",IF(ISNA(MATCH(C2370,{"Приход","Расход","Списание","Корректировка остатка"},0)),"Выберите тип операции",IF(NOT(ISNUMBER(D2370)),"Укажите количество",IF(D2370=0,"Количество не может быть 0",IF(AND(C2370&lt;&gt;"Корректировка остатка",D2370&lt;0),"Для этого типа количество положительное",IF(NOT(ISNUMBER('Номенклатура'!$C$2)),"Укажите дату начала учёта",IF(A2370&lt;INT('Номенклатура'!$C$2),"Раньше даты начала учёта: НЕ учтено",IF(AND(C2370="Корректировка остатка",TRIM(G2370)=""),"Учтено: добавьте пояснение","ОК")))))))))))))</f>
        <v/>
      </c>
    </row>
    <row r="2371" spans="1:9" x14ac:dyDescent="0.25">
      <c r="A2371" s="16"/>
      <c r="B2371" s="13"/>
      <c r="C2371" s="13"/>
      <c r="D2371" s="14"/>
      <c r="E2371" s="17" t="str">
        <f>IF(OR(B2371="",SUMPRODUCT(--EXACT('Номенклатура'!$A$6:$A$205,B2371))&lt;&gt;1),"",INDEX('Номенклатура'!$D$6:$D$205,SUMPRODUCT(EXACT('Номенклатура'!$A$6:$A$205,B2371)*(ROW('Номенклатура'!$A$6:$A$205)-5)))&amp;"")</f>
        <v/>
      </c>
      <c r="F2371" s="18" t="str">
        <f>IF(OR(I2371="ОК",I2371="Учтено: добавьте пояснение"),IF(C2371="Приход",D2371,IF(C2371="Корректировка остатка",D2371,-D2371)),"")</f>
        <v/>
      </c>
      <c r="G2371" s="13"/>
      <c r="H2371" s="15" t="str">
        <f>IF(OR(B2371="",SUMPRODUCT(--EXACT('Номенклатура'!$A$6:$A$205,B2371))&lt;&gt;1),"",INDEX('Номенклатура'!$B$6:$B$205,SUMPRODUCT(EXACT('Номенклатура'!$A$6:$A$205,B2371)*(ROW('Номенклатура'!$A$6:$A$205)-5)))&amp;"")</f>
        <v/>
      </c>
      <c r="I2371" s="15" t="str">
        <f>IF(COUNTA(A2371:D2371,G2371)=0,"",IF(NOT(ISNUMBER(A2371)),"Укажите дату",IF(B2371="","Укажите код",IF(NOT(AND(ISTEXT(B2371),LEN(B2371)&gt;0,LEN(B2371)&lt;=30,ISNUMBER(FIND(LEFT(B2371,1),"ABCDEFGHIJKLMNOPQRSTUVWXYZ")),SUMPRODUCT((MID(B2371,{1,2,3,4,5,6,7,8,9,10,11,12,13,14,15,16,17,18,19,20,21,22,23,24,25,26,27,28,29,30},1)&lt;&gt;"")*ISERROR(FIND(MID(B2371,{1,2,3,4,5,6,7,8,9,10,11,12,13,14,15,16,17,18,19,20,21,22,23,24,25,26,27,28,29,30},1),"ABCDEFGHIJKLMNOPQRSTUVWXYZ0123456789-_")))=0,ISERROR(VALUE(B2371)))),"Недопустимый код: только латинские буквы A-Z в верхнем регистре, цифры, - и _; начало с буквы, до 30 символов (например MILK-001)",IF(SUMPRODUCT(--EXACT('Номенклатура'!$A$6:$A$205,B2371))=0,"Код не найден в номенклатуре",IF(SUMPRODUCT(--EXACT('Номенклатура'!$A$6:$A$205,B2371))&gt;1,"Код повторяется в номенклатуре",IF(ISNA(MATCH(C2371,{"Приход","Расход","Списание","Корректировка остатка"},0)),"Выберите тип операции",IF(NOT(ISNUMBER(D2371)),"Укажите количество",IF(D2371=0,"Количество не может быть 0",IF(AND(C2371&lt;&gt;"Корректировка остатка",D2371&lt;0),"Для этого типа количество положительное",IF(NOT(ISNUMBER('Номенклатура'!$C$2)),"Укажите дату начала учёта",IF(A2371&lt;INT('Номенклатура'!$C$2),"Раньше даты начала учёта: НЕ учтено",IF(AND(C2371="Корректировка остатка",TRIM(G2371)=""),"Учтено: добавьте пояснение","ОК")))))))))))))</f>
        <v/>
      </c>
    </row>
    <row r="2372" spans="1:9" x14ac:dyDescent="0.25">
      <c r="A2372" s="16"/>
      <c r="B2372" s="13"/>
      <c r="C2372" s="13"/>
      <c r="D2372" s="14"/>
      <c r="E2372" s="17" t="str">
        <f>IF(OR(B2372="",SUMPRODUCT(--EXACT('Номенклатура'!$A$6:$A$205,B2372))&lt;&gt;1),"",INDEX('Номенклатура'!$D$6:$D$205,SUMPRODUCT(EXACT('Номенклатура'!$A$6:$A$205,B2372)*(ROW('Номенклатура'!$A$6:$A$205)-5)))&amp;"")</f>
        <v/>
      </c>
      <c r="F2372" s="18" t="str">
        <f>IF(OR(I2372="ОК",I2372="Учтено: добавьте пояснение"),IF(C2372="Приход",D2372,IF(C2372="Корректировка остатка",D2372,-D2372)),"")</f>
        <v/>
      </c>
      <c r="G2372" s="13"/>
      <c r="H2372" s="15" t="str">
        <f>IF(OR(B2372="",SUMPRODUCT(--EXACT('Номенклатура'!$A$6:$A$205,B2372))&lt;&gt;1),"",INDEX('Номенклатура'!$B$6:$B$205,SUMPRODUCT(EXACT('Номенклатура'!$A$6:$A$205,B2372)*(ROW('Номенклатура'!$A$6:$A$205)-5)))&amp;"")</f>
        <v/>
      </c>
      <c r="I2372" s="15" t="str">
        <f>IF(COUNTA(A2372:D2372,G2372)=0,"",IF(NOT(ISNUMBER(A2372)),"Укажите дату",IF(B2372="","Укажите код",IF(NOT(AND(ISTEXT(B2372),LEN(B2372)&gt;0,LEN(B2372)&lt;=30,ISNUMBER(FIND(LEFT(B2372,1),"ABCDEFGHIJKLMNOPQRSTUVWXYZ")),SUMPRODUCT((MID(B2372,{1,2,3,4,5,6,7,8,9,10,11,12,13,14,15,16,17,18,19,20,21,22,23,24,25,26,27,28,29,30},1)&lt;&gt;"")*ISERROR(FIND(MID(B2372,{1,2,3,4,5,6,7,8,9,10,11,12,13,14,15,16,17,18,19,20,21,22,23,24,25,26,27,28,29,30},1),"ABCDEFGHIJKLMNOPQRSTUVWXYZ0123456789-_")))=0,ISERROR(VALUE(B2372)))),"Недопустимый код: только латинские буквы A-Z в верхнем регистре, цифры, - и _; начало с буквы, до 30 символов (например MILK-001)",IF(SUMPRODUCT(--EXACT('Номенклатура'!$A$6:$A$205,B2372))=0,"Код не найден в номенклатуре",IF(SUMPRODUCT(--EXACT('Номенклатура'!$A$6:$A$205,B2372))&gt;1,"Код повторяется в номенклатуре",IF(ISNA(MATCH(C2372,{"Приход","Расход","Списание","Корректировка остатка"},0)),"Выберите тип операции",IF(NOT(ISNUMBER(D2372)),"Укажите количество",IF(D2372=0,"Количество не может быть 0",IF(AND(C2372&lt;&gt;"Корректировка остатка",D2372&lt;0),"Для этого типа количество положительное",IF(NOT(ISNUMBER('Номенклатура'!$C$2)),"Укажите дату начала учёта",IF(A2372&lt;INT('Номенклатура'!$C$2),"Раньше даты начала учёта: НЕ учтено",IF(AND(C2372="Корректировка остатка",TRIM(G2372)=""),"Учтено: добавьте пояснение","ОК")))))))))))))</f>
        <v/>
      </c>
    </row>
    <row r="2373" spans="1:9" x14ac:dyDescent="0.25">
      <c r="A2373" s="16"/>
      <c r="B2373" s="13"/>
      <c r="C2373" s="13"/>
      <c r="D2373" s="14"/>
      <c r="E2373" s="17" t="str">
        <f>IF(OR(B2373="",SUMPRODUCT(--EXACT('Номенклатура'!$A$6:$A$205,B2373))&lt;&gt;1),"",INDEX('Номенклатура'!$D$6:$D$205,SUMPRODUCT(EXACT('Номенклатура'!$A$6:$A$205,B2373)*(ROW('Номенклатура'!$A$6:$A$205)-5)))&amp;"")</f>
        <v/>
      </c>
      <c r="F2373" s="18" t="str">
        <f>IF(OR(I2373="ОК",I2373="Учтено: добавьте пояснение"),IF(C2373="Приход",D2373,IF(C2373="Корректировка остатка",D2373,-D2373)),"")</f>
        <v/>
      </c>
      <c r="G2373" s="13"/>
      <c r="H2373" s="15" t="str">
        <f>IF(OR(B2373="",SUMPRODUCT(--EXACT('Номенклатура'!$A$6:$A$205,B2373))&lt;&gt;1),"",INDEX('Номенклатура'!$B$6:$B$205,SUMPRODUCT(EXACT('Номенклатура'!$A$6:$A$205,B2373)*(ROW('Номенклатура'!$A$6:$A$205)-5)))&amp;"")</f>
        <v/>
      </c>
      <c r="I2373" s="15" t="str">
        <f>IF(COUNTA(A2373:D2373,G2373)=0,"",IF(NOT(ISNUMBER(A2373)),"Укажите дату",IF(B2373="","Укажите код",IF(NOT(AND(ISTEXT(B2373),LEN(B2373)&gt;0,LEN(B2373)&lt;=30,ISNUMBER(FIND(LEFT(B2373,1),"ABCDEFGHIJKLMNOPQRSTUVWXYZ")),SUMPRODUCT((MID(B2373,{1,2,3,4,5,6,7,8,9,10,11,12,13,14,15,16,17,18,19,20,21,22,23,24,25,26,27,28,29,30},1)&lt;&gt;"")*ISERROR(FIND(MID(B2373,{1,2,3,4,5,6,7,8,9,10,11,12,13,14,15,16,17,18,19,20,21,22,23,24,25,26,27,28,29,30},1),"ABCDEFGHIJKLMNOPQRSTUVWXYZ0123456789-_")))=0,ISERROR(VALUE(B2373)))),"Недопустимый код: только латинские буквы A-Z в верхнем регистре, цифры, - и _; начало с буквы, до 30 символов (например MILK-001)",IF(SUMPRODUCT(--EXACT('Номенклатура'!$A$6:$A$205,B2373))=0,"Код не найден в номенклатуре",IF(SUMPRODUCT(--EXACT('Номенклатура'!$A$6:$A$205,B2373))&gt;1,"Код повторяется в номенклатуре",IF(ISNA(MATCH(C2373,{"Приход","Расход","Списание","Корректировка остатка"},0)),"Выберите тип операции",IF(NOT(ISNUMBER(D2373)),"Укажите количество",IF(D2373=0,"Количество не может быть 0",IF(AND(C2373&lt;&gt;"Корректировка остатка",D2373&lt;0),"Для этого типа количество положительное",IF(NOT(ISNUMBER('Номенклатура'!$C$2)),"Укажите дату начала учёта",IF(A2373&lt;INT('Номенклатура'!$C$2),"Раньше даты начала учёта: НЕ учтено",IF(AND(C2373="Корректировка остатка",TRIM(G2373)=""),"Учтено: добавьте пояснение","ОК")))))))))))))</f>
        <v/>
      </c>
    </row>
    <row r="2374" spans="1:9" x14ac:dyDescent="0.25">
      <c r="A2374" s="16"/>
      <c r="B2374" s="13"/>
      <c r="C2374" s="13"/>
      <c r="D2374" s="14"/>
      <c r="E2374" s="17" t="str">
        <f>IF(OR(B2374="",SUMPRODUCT(--EXACT('Номенклатура'!$A$6:$A$205,B2374))&lt;&gt;1),"",INDEX('Номенклатура'!$D$6:$D$205,SUMPRODUCT(EXACT('Номенклатура'!$A$6:$A$205,B2374)*(ROW('Номенклатура'!$A$6:$A$205)-5)))&amp;"")</f>
        <v/>
      </c>
      <c r="F2374" s="18" t="str">
        <f>IF(OR(I2374="ОК",I2374="Учтено: добавьте пояснение"),IF(C2374="Приход",D2374,IF(C2374="Корректировка остатка",D2374,-D2374)),"")</f>
        <v/>
      </c>
      <c r="G2374" s="13"/>
      <c r="H2374" s="15" t="str">
        <f>IF(OR(B2374="",SUMPRODUCT(--EXACT('Номенклатура'!$A$6:$A$205,B2374))&lt;&gt;1),"",INDEX('Номенклатура'!$B$6:$B$205,SUMPRODUCT(EXACT('Номенклатура'!$A$6:$A$205,B2374)*(ROW('Номенклатура'!$A$6:$A$205)-5)))&amp;"")</f>
        <v/>
      </c>
      <c r="I2374" s="15" t="str">
        <f>IF(COUNTA(A2374:D2374,G2374)=0,"",IF(NOT(ISNUMBER(A2374)),"Укажите дату",IF(B2374="","Укажите код",IF(NOT(AND(ISTEXT(B2374),LEN(B2374)&gt;0,LEN(B2374)&lt;=30,ISNUMBER(FIND(LEFT(B2374,1),"ABCDEFGHIJKLMNOPQRSTUVWXYZ")),SUMPRODUCT((MID(B2374,{1,2,3,4,5,6,7,8,9,10,11,12,13,14,15,16,17,18,19,20,21,22,23,24,25,26,27,28,29,30},1)&lt;&gt;"")*ISERROR(FIND(MID(B2374,{1,2,3,4,5,6,7,8,9,10,11,12,13,14,15,16,17,18,19,20,21,22,23,24,25,26,27,28,29,30},1),"ABCDEFGHIJKLMNOPQRSTUVWXYZ0123456789-_")))=0,ISERROR(VALUE(B2374)))),"Недопустимый код: только латинские буквы A-Z в верхнем регистре, цифры, - и _; начало с буквы, до 30 символов (например MILK-001)",IF(SUMPRODUCT(--EXACT('Номенклатура'!$A$6:$A$205,B2374))=0,"Код не найден в номенклатуре",IF(SUMPRODUCT(--EXACT('Номенклатура'!$A$6:$A$205,B2374))&gt;1,"Код повторяется в номенклатуре",IF(ISNA(MATCH(C2374,{"Приход","Расход","Списание","Корректировка остатка"},0)),"Выберите тип операции",IF(NOT(ISNUMBER(D2374)),"Укажите количество",IF(D2374=0,"Количество не может быть 0",IF(AND(C2374&lt;&gt;"Корректировка остатка",D2374&lt;0),"Для этого типа количество положительное",IF(NOT(ISNUMBER('Номенклатура'!$C$2)),"Укажите дату начала учёта",IF(A2374&lt;INT('Номенклатура'!$C$2),"Раньше даты начала учёта: НЕ учтено",IF(AND(C2374="Корректировка остатка",TRIM(G2374)=""),"Учтено: добавьте пояснение","ОК")))))))))))))</f>
        <v/>
      </c>
    </row>
    <row r="2375" spans="1:9" x14ac:dyDescent="0.25">
      <c r="A2375" s="16"/>
      <c r="B2375" s="13"/>
      <c r="C2375" s="13"/>
      <c r="D2375" s="14"/>
      <c r="E2375" s="17" t="str">
        <f>IF(OR(B2375="",SUMPRODUCT(--EXACT('Номенклатура'!$A$6:$A$205,B2375))&lt;&gt;1),"",INDEX('Номенклатура'!$D$6:$D$205,SUMPRODUCT(EXACT('Номенклатура'!$A$6:$A$205,B2375)*(ROW('Номенклатура'!$A$6:$A$205)-5)))&amp;"")</f>
        <v/>
      </c>
      <c r="F2375" s="18" t="str">
        <f>IF(OR(I2375="ОК",I2375="Учтено: добавьте пояснение"),IF(C2375="Приход",D2375,IF(C2375="Корректировка остатка",D2375,-D2375)),"")</f>
        <v/>
      </c>
      <c r="G2375" s="13"/>
      <c r="H2375" s="15" t="str">
        <f>IF(OR(B2375="",SUMPRODUCT(--EXACT('Номенклатура'!$A$6:$A$205,B2375))&lt;&gt;1),"",INDEX('Номенклатура'!$B$6:$B$205,SUMPRODUCT(EXACT('Номенклатура'!$A$6:$A$205,B2375)*(ROW('Номенклатура'!$A$6:$A$205)-5)))&amp;"")</f>
        <v/>
      </c>
      <c r="I2375" s="15" t="str">
        <f>IF(COUNTA(A2375:D2375,G2375)=0,"",IF(NOT(ISNUMBER(A2375)),"Укажите дату",IF(B2375="","Укажите код",IF(NOT(AND(ISTEXT(B2375),LEN(B2375)&gt;0,LEN(B2375)&lt;=30,ISNUMBER(FIND(LEFT(B2375,1),"ABCDEFGHIJKLMNOPQRSTUVWXYZ")),SUMPRODUCT((MID(B2375,{1,2,3,4,5,6,7,8,9,10,11,12,13,14,15,16,17,18,19,20,21,22,23,24,25,26,27,28,29,30},1)&lt;&gt;"")*ISERROR(FIND(MID(B2375,{1,2,3,4,5,6,7,8,9,10,11,12,13,14,15,16,17,18,19,20,21,22,23,24,25,26,27,28,29,30},1),"ABCDEFGHIJKLMNOPQRSTUVWXYZ0123456789-_")))=0,ISERROR(VALUE(B2375)))),"Недопустимый код: только латинские буквы A-Z в верхнем регистре, цифры, - и _; начало с буквы, до 30 символов (например MILK-001)",IF(SUMPRODUCT(--EXACT('Номенклатура'!$A$6:$A$205,B2375))=0,"Код не найден в номенклатуре",IF(SUMPRODUCT(--EXACT('Номенклатура'!$A$6:$A$205,B2375))&gt;1,"Код повторяется в номенклатуре",IF(ISNA(MATCH(C2375,{"Приход","Расход","Списание","Корректировка остатка"},0)),"Выберите тип операции",IF(NOT(ISNUMBER(D2375)),"Укажите количество",IF(D2375=0,"Количество не может быть 0",IF(AND(C2375&lt;&gt;"Корректировка остатка",D2375&lt;0),"Для этого типа количество положительное",IF(NOT(ISNUMBER('Номенклатура'!$C$2)),"Укажите дату начала учёта",IF(A2375&lt;INT('Номенклатура'!$C$2),"Раньше даты начала учёта: НЕ учтено",IF(AND(C2375="Корректировка остатка",TRIM(G2375)=""),"Учтено: добавьте пояснение","ОК")))))))))))))</f>
        <v/>
      </c>
    </row>
    <row r="2376" spans="1:9" x14ac:dyDescent="0.25">
      <c r="A2376" s="16"/>
      <c r="B2376" s="13"/>
      <c r="C2376" s="13"/>
      <c r="D2376" s="14"/>
      <c r="E2376" s="17" t="str">
        <f>IF(OR(B2376="",SUMPRODUCT(--EXACT('Номенклатура'!$A$6:$A$205,B2376))&lt;&gt;1),"",INDEX('Номенклатура'!$D$6:$D$205,SUMPRODUCT(EXACT('Номенклатура'!$A$6:$A$205,B2376)*(ROW('Номенклатура'!$A$6:$A$205)-5)))&amp;"")</f>
        <v/>
      </c>
      <c r="F2376" s="18" t="str">
        <f>IF(OR(I2376="ОК",I2376="Учтено: добавьте пояснение"),IF(C2376="Приход",D2376,IF(C2376="Корректировка остатка",D2376,-D2376)),"")</f>
        <v/>
      </c>
      <c r="G2376" s="13"/>
      <c r="H2376" s="15" t="str">
        <f>IF(OR(B2376="",SUMPRODUCT(--EXACT('Номенклатура'!$A$6:$A$205,B2376))&lt;&gt;1),"",INDEX('Номенклатура'!$B$6:$B$205,SUMPRODUCT(EXACT('Номенклатура'!$A$6:$A$205,B2376)*(ROW('Номенклатура'!$A$6:$A$205)-5)))&amp;"")</f>
        <v/>
      </c>
      <c r="I2376" s="15" t="str">
        <f>IF(COUNTA(A2376:D2376,G2376)=0,"",IF(NOT(ISNUMBER(A2376)),"Укажите дату",IF(B2376="","Укажите код",IF(NOT(AND(ISTEXT(B2376),LEN(B2376)&gt;0,LEN(B2376)&lt;=30,ISNUMBER(FIND(LEFT(B2376,1),"ABCDEFGHIJKLMNOPQRSTUVWXYZ")),SUMPRODUCT((MID(B2376,{1,2,3,4,5,6,7,8,9,10,11,12,13,14,15,16,17,18,19,20,21,22,23,24,25,26,27,28,29,30},1)&lt;&gt;"")*ISERROR(FIND(MID(B2376,{1,2,3,4,5,6,7,8,9,10,11,12,13,14,15,16,17,18,19,20,21,22,23,24,25,26,27,28,29,30},1),"ABCDEFGHIJKLMNOPQRSTUVWXYZ0123456789-_")))=0,ISERROR(VALUE(B2376)))),"Недопустимый код: только латинские буквы A-Z в верхнем регистре, цифры, - и _; начало с буквы, до 30 символов (например MILK-001)",IF(SUMPRODUCT(--EXACT('Номенклатура'!$A$6:$A$205,B2376))=0,"Код не найден в номенклатуре",IF(SUMPRODUCT(--EXACT('Номенклатура'!$A$6:$A$205,B2376))&gt;1,"Код повторяется в номенклатуре",IF(ISNA(MATCH(C2376,{"Приход","Расход","Списание","Корректировка остатка"},0)),"Выберите тип операции",IF(NOT(ISNUMBER(D2376)),"Укажите количество",IF(D2376=0,"Количество не может быть 0",IF(AND(C2376&lt;&gt;"Корректировка остатка",D2376&lt;0),"Для этого типа количество положительное",IF(NOT(ISNUMBER('Номенклатура'!$C$2)),"Укажите дату начала учёта",IF(A2376&lt;INT('Номенклатура'!$C$2),"Раньше даты начала учёта: НЕ учтено",IF(AND(C2376="Корректировка остатка",TRIM(G2376)=""),"Учтено: добавьте пояснение","ОК")))))))))))))</f>
        <v/>
      </c>
    </row>
    <row r="2377" spans="1:9" x14ac:dyDescent="0.25">
      <c r="A2377" s="16"/>
      <c r="B2377" s="13"/>
      <c r="C2377" s="13"/>
      <c r="D2377" s="14"/>
      <c r="E2377" s="17" t="str">
        <f>IF(OR(B2377="",SUMPRODUCT(--EXACT('Номенклатура'!$A$6:$A$205,B2377))&lt;&gt;1),"",INDEX('Номенклатура'!$D$6:$D$205,SUMPRODUCT(EXACT('Номенклатура'!$A$6:$A$205,B2377)*(ROW('Номенклатура'!$A$6:$A$205)-5)))&amp;"")</f>
        <v/>
      </c>
      <c r="F2377" s="18" t="str">
        <f>IF(OR(I2377="ОК",I2377="Учтено: добавьте пояснение"),IF(C2377="Приход",D2377,IF(C2377="Корректировка остатка",D2377,-D2377)),"")</f>
        <v/>
      </c>
      <c r="G2377" s="13"/>
      <c r="H2377" s="15" t="str">
        <f>IF(OR(B2377="",SUMPRODUCT(--EXACT('Номенклатура'!$A$6:$A$205,B2377))&lt;&gt;1),"",INDEX('Номенклатура'!$B$6:$B$205,SUMPRODUCT(EXACT('Номенклатура'!$A$6:$A$205,B2377)*(ROW('Номенклатура'!$A$6:$A$205)-5)))&amp;"")</f>
        <v/>
      </c>
      <c r="I2377" s="15" t="str">
        <f>IF(COUNTA(A2377:D2377,G2377)=0,"",IF(NOT(ISNUMBER(A2377)),"Укажите дату",IF(B2377="","Укажите код",IF(NOT(AND(ISTEXT(B2377),LEN(B2377)&gt;0,LEN(B2377)&lt;=30,ISNUMBER(FIND(LEFT(B2377,1),"ABCDEFGHIJKLMNOPQRSTUVWXYZ")),SUMPRODUCT((MID(B2377,{1,2,3,4,5,6,7,8,9,10,11,12,13,14,15,16,17,18,19,20,21,22,23,24,25,26,27,28,29,30},1)&lt;&gt;"")*ISERROR(FIND(MID(B2377,{1,2,3,4,5,6,7,8,9,10,11,12,13,14,15,16,17,18,19,20,21,22,23,24,25,26,27,28,29,30},1),"ABCDEFGHIJKLMNOPQRSTUVWXYZ0123456789-_")))=0,ISERROR(VALUE(B2377)))),"Недопустимый код: только латинские буквы A-Z в верхнем регистре, цифры, - и _; начало с буквы, до 30 символов (например MILK-001)",IF(SUMPRODUCT(--EXACT('Номенклатура'!$A$6:$A$205,B2377))=0,"Код не найден в номенклатуре",IF(SUMPRODUCT(--EXACT('Номенклатура'!$A$6:$A$205,B2377))&gt;1,"Код повторяется в номенклатуре",IF(ISNA(MATCH(C2377,{"Приход","Расход","Списание","Корректировка остатка"},0)),"Выберите тип операции",IF(NOT(ISNUMBER(D2377)),"Укажите количество",IF(D2377=0,"Количество не может быть 0",IF(AND(C2377&lt;&gt;"Корректировка остатка",D2377&lt;0),"Для этого типа количество положительное",IF(NOT(ISNUMBER('Номенклатура'!$C$2)),"Укажите дату начала учёта",IF(A2377&lt;INT('Номенклатура'!$C$2),"Раньше даты начала учёта: НЕ учтено",IF(AND(C2377="Корректировка остатка",TRIM(G2377)=""),"Учтено: добавьте пояснение","ОК")))))))))))))</f>
        <v/>
      </c>
    </row>
    <row r="2378" spans="1:9" x14ac:dyDescent="0.25">
      <c r="A2378" s="16"/>
      <c r="B2378" s="13"/>
      <c r="C2378" s="13"/>
      <c r="D2378" s="14"/>
      <c r="E2378" s="17" t="str">
        <f>IF(OR(B2378="",SUMPRODUCT(--EXACT('Номенклатура'!$A$6:$A$205,B2378))&lt;&gt;1),"",INDEX('Номенклатура'!$D$6:$D$205,SUMPRODUCT(EXACT('Номенклатура'!$A$6:$A$205,B2378)*(ROW('Номенклатура'!$A$6:$A$205)-5)))&amp;"")</f>
        <v/>
      </c>
      <c r="F2378" s="18" t="str">
        <f>IF(OR(I2378="ОК",I2378="Учтено: добавьте пояснение"),IF(C2378="Приход",D2378,IF(C2378="Корректировка остатка",D2378,-D2378)),"")</f>
        <v/>
      </c>
      <c r="G2378" s="13"/>
      <c r="H2378" s="15" t="str">
        <f>IF(OR(B2378="",SUMPRODUCT(--EXACT('Номенклатура'!$A$6:$A$205,B2378))&lt;&gt;1),"",INDEX('Номенклатура'!$B$6:$B$205,SUMPRODUCT(EXACT('Номенклатура'!$A$6:$A$205,B2378)*(ROW('Номенклатура'!$A$6:$A$205)-5)))&amp;"")</f>
        <v/>
      </c>
      <c r="I2378" s="15" t="str">
        <f>IF(COUNTA(A2378:D2378,G2378)=0,"",IF(NOT(ISNUMBER(A2378)),"Укажите дату",IF(B2378="","Укажите код",IF(NOT(AND(ISTEXT(B2378),LEN(B2378)&gt;0,LEN(B2378)&lt;=30,ISNUMBER(FIND(LEFT(B2378,1),"ABCDEFGHIJKLMNOPQRSTUVWXYZ")),SUMPRODUCT((MID(B2378,{1,2,3,4,5,6,7,8,9,10,11,12,13,14,15,16,17,18,19,20,21,22,23,24,25,26,27,28,29,30},1)&lt;&gt;"")*ISERROR(FIND(MID(B2378,{1,2,3,4,5,6,7,8,9,10,11,12,13,14,15,16,17,18,19,20,21,22,23,24,25,26,27,28,29,30},1),"ABCDEFGHIJKLMNOPQRSTUVWXYZ0123456789-_")))=0,ISERROR(VALUE(B2378)))),"Недопустимый код: только латинские буквы A-Z в верхнем регистре, цифры, - и _; начало с буквы, до 30 символов (например MILK-001)",IF(SUMPRODUCT(--EXACT('Номенклатура'!$A$6:$A$205,B2378))=0,"Код не найден в номенклатуре",IF(SUMPRODUCT(--EXACT('Номенклатура'!$A$6:$A$205,B2378))&gt;1,"Код повторяется в номенклатуре",IF(ISNA(MATCH(C2378,{"Приход","Расход","Списание","Корректировка остатка"},0)),"Выберите тип операции",IF(NOT(ISNUMBER(D2378)),"Укажите количество",IF(D2378=0,"Количество не может быть 0",IF(AND(C2378&lt;&gt;"Корректировка остатка",D2378&lt;0),"Для этого типа количество положительное",IF(NOT(ISNUMBER('Номенклатура'!$C$2)),"Укажите дату начала учёта",IF(A2378&lt;INT('Номенклатура'!$C$2),"Раньше даты начала учёта: НЕ учтено",IF(AND(C2378="Корректировка остатка",TRIM(G2378)=""),"Учтено: добавьте пояснение","ОК")))))))))))))</f>
        <v/>
      </c>
    </row>
    <row r="2379" spans="1:9" x14ac:dyDescent="0.25">
      <c r="A2379" s="16"/>
      <c r="B2379" s="13"/>
      <c r="C2379" s="13"/>
      <c r="D2379" s="14"/>
      <c r="E2379" s="17" t="str">
        <f>IF(OR(B2379="",SUMPRODUCT(--EXACT('Номенклатура'!$A$6:$A$205,B2379))&lt;&gt;1),"",INDEX('Номенклатура'!$D$6:$D$205,SUMPRODUCT(EXACT('Номенклатура'!$A$6:$A$205,B2379)*(ROW('Номенклатура'!$A$6:$A$205)-5)))&amp;"")</f>
        <v/>
      </c>
      <c r="F2379" s="18" t="str">
        <f>IF(OR(I2379="ОК",I2379="Учтено: добавьте пояснение"),IF(C2379="Приход",D2379,IF(C2379="Корректировка остатка",D2379,-D2379)),"")</f>
        <v/>
      </c>
      <c r="G2379" s="13"/>
      <c r="H2379" s="15" t="str">
        <f>IF(OR(B2379="",SUMPRODUCT(--EXACT('Номенклатура'!$A$6:$A$205,B2379))&lt;&gt;1),"",INDEX('Номенклатура'!$B$6:$B$205,SUMPRODUCT(EXACT('Номенклатура'!$A$6:$A$205,B2379)*(ROW('Номенклатура'!$A$6:$A$205)-5)))&amp;"")</f>
        <v/>
      </c>
      <c r="I2379" s="15" t="str">
        <f>IF(COUNTA(A2379:D2379,G2379)=0,"",IF(NOT(ISNUMBER(A2379)),"Укажите дату",IF(B2379="","Укажите код",IF(NOT(AND(ISTEXT(B2379),LEN(B2379)&gt;0,LEN(B2379)&lt;=30,ISNUMBER(FIND(LEFT(B2379,1),"ABCDEFGHIJKLMNOPQRSTUVWXYZ")),SUMPRODUCT((MID(B2379,{1,2,3,4,5,6,7,8,9,10,11,12,13,14,15,16,17,18,19,20,21,22,23,24,25,26,27,28,29,30},1)&lt;&gt;"")*ISERROR(FIND(MID(B2379,{1,2,3,4,5,6,7,8,9,10,11,12,13,14,15,16,17,18,19,20,21,22,23,24,25,26,27,28,29,30},1),"ABCDEFGHIJKLMNOPQRSTUVWXYZ0123456789-_")))=0,ISERROR(VALUE(B2379)))),"Недопустимый код: только латинские буквы A-Z в верхнем регистре, цифры, - и _; начало с буквы, до 30 символов (например MILK-001)",IF(SUMPRODUCT(--EXACT('Номенклатура'!$A$6:$A$205,B2379))=0,"Код не найден в номенклатуре",IF(SUMPRODUCT(--EXACT('Номенклатура'!$A$6:$A$205,B2379))&gt;1,"Код повторяется в номенклатуре",IF(ISNA(MATCH(C2379,{"Приход","Расход","Списание","Корректировка остатка"},0)),"Выберите тип операции",IF(NOT(ISNUMBER(D2379)),"Укажите количество",IF(D2379=0,"Количество не может быть 0",IF(AND(C2379&lt;&gt;"Корректировка остатка",D2379&lt;0),"Для этого типа количество положительное",IF(NOT(ISNUMBER('Номенклатура'!$C$2)),"Укажите дату начала учёта",IF(A2379&lt;INT('Номенклатура'!$C$2),"Раньше даты начала учёта: НЕ учтено",IF(AND(C2379="Корректировка остатка",TRIM(G2379)=""),"Учтено: добавьте пояснение","ОК")))))))))))))</f>
        <v/>
      </c>
    </row>
    <row r="2380" spans="1:9" x14ac:dyDescent="0.25">
      <c r="A2380" s="16"/>
      <c r="B2380" s="13"/>
      <c r="C2380" s="13"/>
      <c r="D2380" s="14"/>
      <c r="E2380" s="17" t="str">
        <f>IF(OR(B2380="",SUMPRODUCT(--EXACT('Номенклатура'!$A$6:$A$205,B2380))&lt;&gt;1),"",INDEX('Номенклатура'!$D$6:$D$205,SUMPRODUCT(EXACT('Номенклатура'!$A$6:$A$205,B2380)*(ROW('Номенклатура'!$A$6:$A$205)-5)))&amp;"")</f>
        <v/>
      </c>
      <c r="F2380" s="18" t="str">
        <f>IF(OR(I2380="ОК",I2380="Учтено: добавьте пояснение"),IF(C2380="Приход",D2380,IF(C2380="Корректировка остатка",D2380,-D2380)),"")</f>
        <v/>
      </c>
      <c r="G2380" s="13"/>
      <c r="H2380" s="15" t="str">
        <f>IF(OR(B2380="",SUMPRODUCT(--EXACT('Номенклатура'!$A$6:$A$205,B2380))&lt;&gt;1),"",INDEX('Номенклатура'!$B$6:$B$205,SUMPRODUCT(EXACT('Номенклатура'!$A$6:$A$205,B2380)*(ROW('Номенклатура'!$A$6:$A$205)-5)))&amp;"")</f>
        <v/>
      </c>
      <c r="I2380" s="15" t="str">
        <f>IF(COUNTA(A2380:D2380,G2380)=0,"",IF(NOT(ISNUMBER(A2380)),"Укажите дату",IF(B2380="","Укажите код",IF(NOT(AND(ISTEXT(B2380),LEN(B2380)&gt;0,LEN(B2380)&lt;=30,ISNUMBER(FIND(LEFT(B2380,1),"ABCDEFGHIJKLMNOPQRSTUVWXYZ")),SUMPRODUCT((MID(B2380,{1,2,3,4,5,6,7,8,9,10,11,12,13,14,15,16,17,18,19,20,21,22,23,24,25,26,27,28,29,30},1)&lt;&gt;"")*ISERROR(FIND(MID(B2380,{1,2,3,4,5,6,7,8,9,10,11,12,13,14,15,16,17,18,19,20,21,22,23,24,25,26,27,28,29,30},1),"ABCDEFGHIJKLMNOPQRSTUVWXYZ0123456789-_")))=0,ISERROR(VALUE(B2380)))),"Недопустимый код: только латинские буквы A-Z в верхнем регистре, цифры, - и _; начало с буквы, до 30 символов (например MILK-001)",IF(SUMPRODUCT(--EXACT('Номенклатура'!$A$6:$A$205,B2380))=0,"Код не найден в номенклатуре",IF(SUMPRODUCT(--EXACT('Номенклатура'!$A$6:$A$205,B2380))&gt;1,"Код повторяется в номенклатуре",IF(ISNA(MATCH(C2380,{"Приход","Расход","Списание","Корректировка остатка"},0)),"Выберите тип операции",IF(NOT(ISNUMBER(D2380)),"Укажите количество",IF(D2380=0,"Количество не может быть 0",IF(AND(C2380&lt;&gt;"Корректировка остатка",D2380&lt;0),"Для этого типа количество положительное",IF(NOT(ISNUMBER('Номенклатура'!$C$2)),"Укажите дату начала учёта",IF(A2380&lt;INT('Номенклатура'!$C$2),"Раньше даты начала учёта: НЕ учтено",IF(AND(C2380="Корректировка остатка",TRIM(G2380)=""),"Учтено: добавьте пояснение","ОК")))))))))))))</f>
        <v/>
      </c>
    </row>
    <row r="2381" spans="1:9" x14ac:dyDescent="0.25">
      <c r="A2381" s="16"/>
      <c r="B2381" s="13"/>
      <c r="C2381" s="13"/>
      <c r="D2381" s="14"/>
      <c r="E2381" s="17" t="str">
        <f>IF(OR(B2381="",SUMPRODUCT(--EXACT('Номенклатура'!$A$6:$A$205,B2381))&lt;&gt;1),"",INDEX('Номенклатура'!$D$6:$D$205,SUMPRODUCT(EXACT('Номенклатура'!$A$6:$A$205,B2381)*(ROW('Номенклатура'!$A$6:$A$205)-5)))&amp;"")</f>
        <v/>
      </c>
      <c r="F2381" s="18" t="str">
        <f>IF(OR(I2381="ОК",I2381="Учтено: добавьте пояснение"),IF(C2381="Приход",D2381,IF(C2381="Корректировка остатка",D2381,-D2381)),"")</f>
        <v/>
      </c>
      <c r="G2381" s="13"/>
      <c r="H2381" s="15" t="str">
        <f>IF(OR(B2381="",SUMPRODUCT(--EXACT('Номенклатура'!$A$6:$A$205,B2381))&lt;&gt;1),"",INDEX('Номенклатура'!$B$6:$B$205,SUMPRODUCT(EXACT('Номенклатура'!$A$6:$A$205,B2381)*(ROW('Номенклатура'!$A$6:$A$205)-5)))&amp;"")</f>
        <v/>
      </c>
      <c r="I2381" s="15" t="str">
        <f>IF(COUNTA(A2381:D2381,G2381)=0,"",IF(NOT(ISNUMBER(A2381)),"Укажите дату",IF(B2381="","Укажите код",IF(NOT(AND(ISTEXT(B2381),LEN(B2381)&gt;0,LEN(B2381)&lt;=30,ISNUMBER(FIND(LEFT(B2381,1),"ABCDEFGHIJKLMNOPQRSTUVWXYZ")),SUMPRODUCT((MID(B2381,{1,2,3,4,5,6,7,8,9,10,11,12,13,14,15,16,17,18,19,20,21,22,23,24,25,26,27,28,29,30},1)&lt;&gt;"")*ISERROR(FIND(MID(B2381,{1,2,3,4,5,6,7,8,9,10,11,12,13,14,15,16,17,18,19,20,21,22,23,24,25,26,27,28,29,30},1),"ABCDEFGHIJKLMNOPQRSTUVWXYZ0123456789-_")))=0,ISERROR(VALUE(B2381)))),"Недопустимый код: только латинские буквы A-Z в верхнем регистре, цифры, - и _; начало с буквы, до 30 символов (например MILK-001)",IF(SUMPRODUCT(--EXACT('Номенклатура'!$A$6:$A$205,B2381))=0,"Код не найден в номенклатуре",IF(SUMPRODUCT(--EXACT('Номенклатура'!$A$6:$A$205,B2381))&gt;1,"Код повторяется в номенклатуре",IF(ISNA(MATCH(C2381,{"Приход","Расход","Списание","Корректировка остатка"},0)),"Выберите тип операции",IF(NOT(ISNUMBER(D2381)),"Укажите количество",IF(D2381=0,"Количество не может быть 0",IF(AND(C2381&lt;&gt;"Корректировка остатка",D2381&lt;0),"Для этого типа количество положительное",IF(NOT(ISNUMBER('Номенклатура'!$C$2)),"Укажите дату начала учёта",IF(A2381&lt;INT('Номенклатура'!$C$2),"Раньше даты начала учёта: НЕ учтено",IF(AND(C2381="Корректировка остатка",TRIM(G2381)=""),"Учтено: добавьте пояснение","ОК")))))))))))))</f>
        <v/>
      </c>
    </row>
    <row r="2382" spans="1:9" x14ac:dyDescent="0.25">
      <c r="A2382" s="16"/>
      <c r="B2382" s="13"/>
      <c r="C2382" s="13"/>
      <c r="D2382" s="14"/>
      <c r="E2382" s="17" t="str">
        <f>IF(OR(B2382="",SUMPRODUCT(--EXACT('Номенклатура'!$A$6:$A$205,B2382))&lt;&gt;1),"",INDEX('Номенклатура'!$D$6:$D$205,SUMPRODUCT(EXACT('Номенклатура'!$A$6:$A$205,B2382)*(ROW('Номенклатура'!$A$6:$A$205)-5)))&amp;"")</f>
        <v/>
      </c>
      <c r="F2382" s="18" t="str">
        <f>IF(OR(I2382="ОК",I2382="Учтено: добавьте пояснение"),IF(C2382="Приход",D2382,IF(C2382="Корректировка остатка",D2382,-D2382)),"")</f>
        <v/>
      </c>
      <c r="G2382" s="13"/>
      <c r="H2382" s="15" t="str">
        <f>IF(OR(B2382="",SUMPRODUCT(--EXACT('Номенклатура'!$A$6:$A$205,B2382))&lt;&gt;1),"",INDEX('Номенклатура'!$B$6:$B$205,SUMPRODUCT(EXACT('Номенклатура'!$A$6:$A$205,B2382)*(ROW('Номенклатура'!$A$6:$A$205)-5)))&amp;"")</f>
        <v/>
      </c>
      <c r="I2382" s="15" t="str">
        <f>IF(COUNTA(A2382:D2382,G2382)=0,"",IF(NOT(ISNUMBER(A2382)),"Укажите дату",IF(B2382="","Укажите код",IF(NOT(AND(ISTEXT(B2382),LEN(B2382)&gt;0,LEN(B2382)&lt;=30,ISNUMBER(FIND(LEFT(B2382,1),"ABCDEFGHIJKLMNOPQRSTUVWXYZ")),SUMPRODUCT((MID(B2382,{1,2,3,4,5,6,7,8,9,10,11,12,13,14,15,16,17,18,19,20,21,22,23,24,25,26,27,28,29,30},1)&lt;&gt;"")*ISERROR(FIND(MID(B2382,{1,2,3,4,5,6,7,8,9,10,11,12,13,14,15,16,17,18,19,20,21,22,23,24,25,26,27,28,29,30},1),"ABCDEFGHIJKLMNOPQRSTUVWXYZ0123456789-_")))=0,ISERROR(VALUE(B2382)))),"Недопустимый код: только латинские буквы A-Z в верхнем регистре, цифры, - и _; начало с буквы, до 30 символов (например MILK-001)",IF(SUMPRODUCT(--EXACT('Номенклатура'!$A$6:$A$205,B2382))=0,"Код не найден в номенклатуре",IF(SUMPRODUCT(--EXACT('Номенклатура'!$A$6:$A$205,B2382))&gt;1,"Код повторяется в номенклатуре",IF(ISNA(MATCH(C2382,{"Приход","Расход","Списание","Корректировка остатка"},0)),"Выберите тип операции",IF(NOT(ISNUMBER(D2382)),"Укажите количество",IF(D2382=0,"Количество не может быть 0",IF(AND(C2382&lt;&gt;"Корректировка остатка",D2382&lt;0),"Для этого типа количество положительное",IF(NOT(ISNUMBER('Номенклатура'!$C$2)),"Укажите дату начала учёта",IF(A2382&lt;INT('Номенклатура'!$C$2),"Раньше даты начала учёта: НЕ учтено",IF(AND(C2382="Корректировка остатка",TRIM(G2382)=""),"Учтено: добавьте пояснение","ОК")))))))))))))</f>
        <v/>
      </c>
    </row>
    <row r="2383" spans="1:9" x14ac:dyDescent="0.25">
      <c r="A2383" s="16"/>
      <c r="B2383" s="13"/>
      <c r="C2383" s="13"/>
      <c r="D2383" s="14"/>
      <c r="E2383" s="17" t="str">
        <f>IF(OR(B2383="",SUMPRODUCT(--EXACT('Номенклатура'!$A$6:$A$205,B2383))&lt;&gt;1),"",INDEX('Номенклатура'!$D$6:$D$205,SUMPRODUCT(EXACT('Номенклатура'!$A$6:$A$205,B2383)*(ROW('Номенклатура'!$A$6:$A$205)-5)))&amp;"")</f>
        <v/>
      </c>
      <c r="F2383" s="18" t="str">
        <f>IF(OR(I2383="ОК",I2383="Учтено: добавьте пояснение"),IF(C2383="Приход",D2383,IF(C2383="Корректировка остатка",D2383,-D2383)),"")</f>
        <v/>
      </c>
      <c r="G2383" s="13"/>
      <c r="H2383" s="15" t="str">
        <f>IF(OR(B2383="",SUMPRODUCT(--EXACT('Номенклатура'!$A$6:$A$205,B2383))&lt;&gt;1),"",INDEX('Номенклатура'!$B$6:$B$205,SUMPRODUCT(EXACT('Номенклатура'!$A$6:$A$205,B2383)*(ROW('Номенклатура'!$A$6:$A$205)-5)))&amp;"")</f>
        <v/>
      </c>
      <c r="I2383" s="15" t="str">
        <f>IF(COUNTA(A2383:D2383,G2383)=0,"",IF(NOT(ISNUMBER(A2383)),"Укажите дату",IF(B2383="","Укажите код",IF(NOT(AND(ISTEXT(B2383),LEN(B2383)&gt;0,LEN(B2383)&lt;=30,ISNUMBER(FIND(LEFT(B2383,1),"ABCDEFGHIJKLMNOPQRSTUVWXYZ")),SUMPRODUCT((MID(B2383,{1,2,3,4,5,6,7,8,9,10,11,12,13,14,15,16,17,18,19,20,21,22,23,24,25,26,27,28,29,30},1)&lt;&gt;"")*ISERROR(FIND(MID(B2383,{1,2,3,4,5,6,7,8,9,10,11,12,13,14,15,16,17,18,19,20,21,22,23,24,25,26,27,28,29,30},1),"ABCDEFGHIJKLMNOPQRSTUVWXYZ0123456789-_")))=0,ISERROR(VALUE(B2383)))),"Недопустимый код: только латинские буквы A-Z в верхнем регистре, цифры, - и _; начало с буквы, до 30 символов (например MILK-001)",IF(SUMPRODUCT(--EXACT('Номенклатура'!$A$6:$A$205,B2383))=0,"Код не найден в номенклатуре",IF(SUMPRODUCT(--EXACT('Номенклатура'!$A$6:$A$205,B2383))&gt;1,"Код повторяется в номенклатуре",IF(ISNA(MATCH(C2383,{"Приход","Расход","Списание","Корректировка остатка"},0)),"Выберите тип операции",IF(NOT(ISNUMBER(D2383)),"Укажите количество",IF(D2383=0,"Количество не может быть 0",IF(AND(C2383&lt;&gt;"Корректировка остатка",D2383&lt;0),"Для этого типа количество положительное",IF(NOT(ISNUMBER('Номенклатура'!$C$2)),"Укажите дату начала учёта",IF(A2383&lt;INT('Номенклатура'!$C$2),"Раньше даты начала учёта: НЕ учтено",IF(AND(C2383="Корректировка остатка",TRIM(G2383)=""),"Учтено: добавьте пояснение","ОК")))))))))))))</f>
        <v/>
      </c>
    </row>
    <row r="2384" spans="1:9" x14ac:dyDescent="0.25">
      <c r="A2384" s="16"/>
      <c r="B2384" s="13"/>
      <c r="C2384" s="13"/>
      <c r="D2384" s="14"/>
      <c r="E2384" s="17" t="str">
        <f>IF(OR(B2384="",SUMPRODUCT(--EXACT('Номенклатура'!$A$6:$A$205,B2384))&lt;&gt;1),"",INDEX('Номенклатура'!$D$6:$D$205,SUMPRODUCT(EXACT('Номенклатура'!$A$6:$A$205,B2384)*(ROW('Номенклатура'!$A$6:$A$205)-5)))&amp;"")</f>
        <v/>
      </c>
      <c r="F2384" s="18" t="str">
        <f>IF(OR(I2384="ОК",I2384="Учтено: добавьте пояснение"),IF(C2384="Приход",D2384,IF(C2384="Корректировка остатка",D2384,-D2384)),"")</f>
        <v/>
      </c>
      <c r="G2384" s="13"/>
      <c r="H2384" s="15" t="str">
        <f>IF(OR(B2384="",SUMPRODUCT(--EXACT('Номенклатура'!$A$6:$A$205,B2384))&lt;&gt;1),"",INDEX('Номенклатура'!$B$6:$B$205,SUMPRODUCT(EXACT('Номенклатура'!$A$6:$A$205,B2384)*(ROW('Номенклатура'!$A$6:$A$205)-5)))&amp;"")</f>
        <v/>
      </c>
      <c r="I2384" s="15" t="str">
        <f>IF(COUNTA(A2384:D2384,G2384)=0,"",IF(NOT(ISNUMBER(A2384)),"Укажите дату",IF(B2384="","Укажите код",IF(NOT(AND(ISTEXT(B2384),LEN(B2384)&gt;0,LEN(B2384)&lt;=30,ISNUMBER(FIND(LEFT(B2384,1),"ABCDEFGHIJKLMNOPQRSTUVWXYZ")),SUMPRODUCT((MID(B2384,{1,2,3,4,5,6,7,8,9,10,11,12,13,14,15,16,17,18,19,20,21,22,23,24,25,26,27,28,29,30},1)&lt;&gt;"")*ISERROR(FIND(MID(B2384,{1,2,3,4,5,6,7,8,9,10,11,12,13,14,15,16,17,18,19,20,21,22,23,24,25,26,27,28,29,30},1),"ABCDEFGHIJKLMNOPQRSTUVWXYZ0123456789-_")))=0,ISERROR(VALUE(B2384)))),"Недопустимый код: только латинские буквы A-Z в верхнем регистре, цифры, - и _; начало с буквы, до 30 символов (например MILK-001)",IF(SUMPRODUCT(--EXACT('Номенклатура'!$A$6:$A$205,B2384))=0,"Код не найден в номенклатуре",IF(SUMPRODUCT(--EXACT('Номенклатура'!$A$6:$A$205,B2384))&gt;1,"Код повторяется в номенклатуре",IF(ISNA(MATCH(C2384,{"Приход","Расход","Списание","Корректировка остатка"},0)),"Выберите тип операции",IF(NOT(ISNUMBER(D2384)),"Укажите количество",IF(D2384=0,"Количество не может быть 0",IF(AND(C2384&lt;&gt;"Корректировка остатка",D2384&lt;0),"Для этого типа количество положительное",IF(NOT(ISNUMBER('Номенклатура'!$C$2)),"Укажите дату начала учёта",IF(A2384&lt;INT('Номенклатура'!$C$2),"Раньше даты начала учёта: НЕ учтено",IF(AND(C2384="Корректировка остатка",TRIM(G2384)=""),"Учтено: добавьте пояснение","ОК")))))))))))))</f>
        <v/>
      </c>
    </row>
    <row r="2385" spans="1:9" x14ac:dyDescent="0.25">
      <c r="A2385" s="16"/>
      <c r="B2385" s="13"/>
      <c r="C2385" s="13"/>
      <c r="D2385" s="14"/>
      <c r="E2385" s="17" t="str">
        <f>IF(OR(B2385="",SUMPRODUCT(--EXACT('Номенклатура'!$A$6:$A$205,B2385))&lt;&gt;1),"",INDEX('Номенклатура'!$D$6:$D$205,SUMPRODUCT(EXACT('Номенклатура'!$A$6:$A$205,B2385)*(ROW('Номенклатура'!$A$6:$A$205)-5)))&amp;"")</f>
        <v/>
      </c>
      <c r="F2385" s="18" t="str">
        <f>IF(OR(I2385="ОК",I2385="Учтено: добавьте пояснение"),IF(C2385="Приход",D2385,IF(C2385="Корректировка остатка",D2385,-D2385)),"")</f>
        <v/>
      </c>
      <c r="G2385" s="13"/>
      <c r="H2385" s="15" t="str">
        <f>IF(OR(B2385="",SUMPRODUCT(--EXACT('Номенклатура'!$A$6:$A$205,B2385))&lt;&gt;1),"",INDEX('Номенклатура'!$B$6:$B$205,SUMPRODUCT(EXACT('Номенклатура'!$A$6:$A$205,B2385)*(ROW('Номенклатура'!$A$6:$A$205)-5)))&amp;"")</f>
        <v/>
      </c>
      <c r="I2385" s="15" t="str">
        <f>IF(COUNTA(A2385:D2385,G2385)=0,"",IF(NOT(ISNUMBER(A2385)),"Укажите дату",IF(B2385="","Укажите код",IF(NOT(AND(ISTEXT(B2385),LEN(B2385)&gt;0,LEN(B2385)&lt;=30,ISNUMBER(FIND(LEFT(B2385,1),"ABCDEFGHIJKLMNOPQRSTUVWXYZ")),SUMPRODUCT((MID(B2385,{1,2,3,4,5,6,7,8,9,10,11,12,13,14,15,16,17,18,19,20,21,22,23,24,25,26,27,28,29,30},1)&lt;&gt;"")*ISERROR(FIND(MID(B2385,{1,2,3,4,5,6,7,8,9,10,11,12,13,14,15,16,17,18,19,20,21,22,23,24,25,26,27,28,29,30},1),"ABCDEFGHIJKLMNOPQRSTUVWXYZ0123456789-_")))=0,ISERROR(VALUE(B2385)))),"Недопустимый код: только латинские буквы A-Z в верхнем регистре, цифры, - и _; начало с буквы, до 30 символов (например MILK-001)",IF(SUMPRODUCT(--EXACT('Номенклатура'!$A$6:$A$205,B2385))=0,"Код не найден в номенклатуре",IF(SUMPRODUCT(--EXACT('Номенклатура'!$A$6:$A$205,B2385))&gt;1,"Код повторяется в номенклатуре",IF(ISNA(MATCH(C2385,{"Приход","Расход","Списание","Корректировка остатка"},0)),"Выберите тип операции",IF(NOT(ISNUMBER(D2385)),"Укажите количество",IF(D2385=0,"Количество не может быть 0",IF(AND(C2385&lt;&gt;"Корректировка остатка",D2385&lt;0),"Для этого типа количество положительное",IF(NOT(ISNUMBER('Номенклатура'!$C$2)),"Укажите дату начала учёта",IF(A2385&lt;INT('Номенклатура'!$C$2),"Раньше даты начала учёта: НЕ учтено",IF(AND(C2385="Корректировка остатка",TRIM(G2385)=""),"Учтено: добавьте пояснение","ОК")))))))))))))</f>
        <v/>
      </c>
    </row>
    <row r="2386" spans="1:9" x14ac:dyDescent="0.25">
      <c r="A2386" s="16"/>
      <c r="B2386" s="13"/>
      <c r="C2386" s="13"/>
      <c r="D2386" s="14"/>
      <c r="E2386" s="17" t="str">
        <f>IF(OR(B2386="",SUMPRODUCT(--EXACT('Номенклатура'!$A$6:$A$205,B2386))&lt;&gt;1),"",INDEX('Номенклатура'!$D$6:$D$205,SUMPRODUCT(EXACT('Номенклатура'!$A$6:$A$205,B2386)*(ROW('Номенклатура'!$A$6:$A$205)-5)))&amp;"")</f>
        <v/>
      </c>
      <c r="F2386" s="18" t="str">
        <f>IF(OR(I2386="ОК",I2386="Учтено: добавьте пояснение"),IF(C2386="Приход",D2386,IF(C2386="Корректировка остатка",D2386,-D2386)),"")</f>
        <v/>
      </c>
      <c r="G2386" s="13"/>
      <c r="H2386" s="15" t="str">
        <f>IF(OR(B2386="",SUMPRODUCT(--EXACT('Номенклатура'!$A$6:$A$205,B2386))&lt;&gt;1),"",INDEX('Номенклатура'!$B$6:$B$205,SUMPRODUCT(EXACT('Номенклатура'!$A$6:$A$205,B2386)*(ROW('Номенклатура'!$A$6:$A$205)-5)))&amp;"")</f>
        <v/>
      </c>
      <c r="I2386" s="15" t="str">
        <f>IF(COUNTA(A2386:D2386,G2386)=0,"",IF(NOT(ISNUMBER(A2386)),"Укажите дату",IF(B2386="","Укажите код",IF(NOT(AND(ISTEXT(B2386),LEN(B2386)&gt;0,LEN(B2386)&lt;=30,ISNUMBER(FIND(LEFT(B2386,1),"ABCDEFGHIJKLMNOPQRSTUVWXYZ")),SUMPRODUCT((MID(B2386,{1,2,3,4,5,6,7,8,9,10,11,12,13,14,15,16,17,18,19,20,21,22,23,24,25,26,27,28,29,30},1)&lt;&gt;"")*ISERROR(FIND(MID(B2386,{1,2,3,4,5,6,7,8,9,10,11,12,13,14,15,16,17,18,19,20,21,22,23,24,25,26,27,28,29,30},1),"ABCDEFGHIJKLMNOPQRSTUVWXYZ0123456789-_")))=0,ISERROR(VALUE(B2386)))),"Недопустимый код: только латинские буквы A-Z в верхнем регистре, цифры, - и _; начало с буквы, до 30 символов (например MILK-001)",IF(SUMPRODUCT(--EXACT('Номенклатура'!$A$6:$A$205,B2386))=0,"Код не найден в номенклатуре",IF(SUMPRODUCT(--EXACT('Номенклатура'!$A$6:$A$205,B2386))&gt;1,"Код повторяется в номенклатуре",IF(ISNA(MATCH(C2386,{"Приход","Расход","Списание","Корректировка остатка"},0)),"Выберите тип операции",IF(NOT(ISNUMBER(D2386)),"Укажите количество",IF(D2386=0,"Количество не может быть 0",IF(AND(C2386&lt;&gt;"Корректировка остатка",D2386&lt;0),"Для этого типа количество положительное",IF(NOT(ISNUMBER('Номенклатура'!$C$2)),"Укажите дату начала учёта",IF(A2386&lt;INT('Номенклатура'!$C$2),"Раньше даты начала учёта: НЕ учтено",IF(AND(C2386="Корректировка остатка",TRIM(G2386)=""),"Учтено: добавьте пояснение","ОК")))))))))))))</f>
        <v/>
      </c>
    </row>
    <row r="2387" spans="1:9" x14ac:dyDescent="0.25">
      <c r="A2387" s="16"/>
      <c r="B2387" s="13"/>
      <c r="C2387" s="13"/>
      <c r="D2387" s="14"/>
      <c r="E2387" s="17" t="str">
        <f>IF(OR(B2387="",SUMPRODUCT(--EXACT('Номенклатура'!$A$6:$A$205,B2387))&lt;&gt;1),"",INDEX('Номенклатура'!$D$6:$D$205,SUMPRODUCT(EXACT('Номенклатура'!$A$6:$A$205,B2387)*(ROW('Номенклатура'!$A$6:$A$205)-5)))&amp;"")</f>
        <v/>
      </c>
      <c r="F2387" s="18" t="str">
        <f>IF(OR(I2387="ОК",I2387="Учтено: добавьте пояснение"),IF(C2387="Приход",D2387,IF(C2387="Корректировка остатка",D2387,-D2387)),"")</f>
        <v/>
      </c>
      <c r="G2387" s="13"/>
      <c r="H2387" s="15" t="str">
        <f>IF(OR(B2387="",SUMPRODUCT(--EXACT('Номенклатура'!$A$6:$A$205,B2387))&lt;&gt;1),"",INDEX('Номенклатура'!$B$6:$B$205,SUMPRODUCT(EXACT('Номенклатура'!$A$6:$A$205,B2387)*(ROW('Номенклатура'!$A$6:$A$205)-5)))&amp;"")</f>
        <v/>
      </c>
      <c r="I2387" s="15" t="str">
        <f>IF(COUNTA(A2387:D2387,G2387)=0,"",IF(NOT(ISNUMBER(A2387)),"Укажите дату",IF(B2387="","Укажите код",IF(NOT(AND(ISTEXT(B2387),LEN(B2387)&gt;0,LEN(B2387)&lt;=30,ISNUMBER(FIND(LEFT(B2387,1),"ABCDEFGHIJKLMNOPQRSTUVWXYZ")),SUMPRODUCT((MID(B2387,{1,2,3,4,5,6,7,8,9,10,11,12,13,14,15,16,17,18,19,20,21,22,23,24,25,26,27,28,29,30},1)&lt;&gt;"")*ISERROR(FIND(MID(B2387,{1,2,3,4,5,6,7,8,9,10,11,12,13,14,15,16,17,18,19,20,21,22,23,24,25,26,27,28,29,30},1),"ABCDEFGHIJKLMNOPQRSTUVWXYZ0123456789-_")))=0,ISERROR(VALUE(B2387)))),"Недопустимый код: только латинские буквы A-Z в верхнем регистре, цифры, - и _; начало с буквы, до 30 символов (например MILK-001)",IF(SUMPRODUCT(--EXACT('Номенклатура'!$A$6:$A$205,B2387))=0,"Код не найден в номенклатуре",IF(SUMPRODUCT(--EXACT('Номенклатура'!$A$6:$A$205,B2387))&gt;1,"Код повторяется в номенклатуре",IF(ISNA(MATCH(C2387,{"Приход","Расход","Списание","Корректировка остатка"},0)),"Выберите тип операции",IF(NOT(ISNUMBER(D2387)),"Укажите количество",IF(D2387=0,"Количество не может быть 0",IF(AND(C2387&lt;&gt;"Корректировка остатка",D2387&lt;0),"Для этого типа количество положительное",IF(NOT(ISNUMBER('Номенклатура'!$C$2)),"Укажите дату начала учёта",IF(A2387&lt;INT('Номенклатура'!$C$2),"Раньше даты начала учёта: НЕ учтено",IF(AND(C2387="Корректировка остатка",TRIM(G2387)=""),"Учтено: добавьте пояснение","ОК")))))))))))))</f>
        <v/>
      </c>
    </row>
    <row r="2388" spans="1:9" x14ac:dyDescent="0.25">
      <c r="A2388" s="16"/>
      <c r="B2388" s="13"/>
      <c r="C2388" s="13"/>
      <c r="D2388" s="14"/>
      <c r="E2388" s="17" t="str">
        <f>IF(OR(B2388="",SUMPRODUCT(--EXACT('Номенклатура'!$A$6:$A$205,B2388))&lt;&gt;1),"",INDEX('Номенклатура'!$D$6:$D$205,SUMPRODUCT(EXACT('Номенклатура'!$A$6:$A$205,B2388)*(ROW('Номенклатура'!$A$6:$A$205)-5)))&amp;"")</f>
        <v/>
      </c>
      <c r="F2388" s="18" t="str">
        <f>IF(OR(I2388="ОК",I2388="Учтено: добавьте пояснение"),IF(C2388="Приход",D2388,IF(C2388="Корректировка остатка",D2388,-D2388)),"")</f>
        <v/>
      </c>
      <c r="G2388" s="13"/>
      <c r="H2388" s="15" t="str">
        <f>IF(OR(B2388="",SUMPRODUCT(--EXACT('Номенклатура'!$A$6:$A$205,B2388))&lt;&gt;1),"",INDEX('Номенклатура'!$B$6:$B$205,SUMPRODUCT(EXACT('Номенклатура'!$A$6:$A$205,B2388)*(ROW('Номенклатура'!$A$6:$A$205)-5)))&amp;"")</f>
        <v/>
      </c>
      <c r="I2388" s="15" t="str">
        <f>IF(COUNTA(A2388:D2388,G2388)=0,"",IF(NOT(ISNUMBER(A2388)),"Укажите дату",IF(B2388="","Укажите код",IF(NOT(AND(ISTEXT(B2388),LEN(B2388)&gt;0,LEN(B2388)&lt;=30,ISNUMBER(FIND(LEFT(B2388,1),"ABCDEFGHIJKLMNOPQRSTUVWXYZ")),SUMPRODUCT((MID(B2388,{1,2,3,4,5,6,7,8,9,10,11,12,13,14,15,16,17,18,19,20,21,22,23,24,25,26,27,28,29,30},1)&lt;&gt;"")*ISERROR(FIND(MID(B2388,{1,2,3,4,5,6,7,8,9,10,11,12,13,14,15,16,17,18,19,20,21,22,23,24,25,26,27,28,29,30},1),"ABCDEFGHIJKLMNOPQRSTUVWXYZ0123456789-_")))=0,ISERROR(VALUE(B2388)))),"Недопустимый код: только латинские буквы A-Z в верхнем регистре, цифры, - и _; начало с буквы, до 30 символов (например MILK-001)",IF(SUMPRODUCT(--EXACT('Номенклатура'!$A$6:$A$205,B2388))=0,"Код не найден в номенклатуре",IF(SUMPRODUCT(--EXACT('Номенклатура'!$A$6:$A$205,B2388))&gt;1,"Код повторяется в номенклатуре",IF(ISNA(MATCH(C2388,{"Приход","Расход","Списание","Корректировка остатка"},0)),"Выберите тип операции",IF(NOT(ISNUMBER(D2388)),"Укажите количество",IF(D2388=0,"Количество не может быть 0",IF(AND(C2388&lt;&gt;"Корректировка остатка",D2388&lt;0),"Для этого типа количество положительное",IF(NOT(ISNUMBER('Номенклатура'!$C$2)),"Укажите дату начала учёта",IF(A2388&lt;INT('Номенклатура'!$C$2),"Раньше даты начала учёта: НЕ учтено",IF(AND(C2388="Корректировка остатка",TRIM(G2388)=""),"Учтено: добавьте пояснение","ОК")))))))))))))</f>
        <v/>
      </c>
    </row>
    <row r="2389" spans="1:9" x14ac:dyDescent="0.25">
      <c r="A2389" s="16"/>
      <c r="B2389" s="13"/>
      <c r="C2389" s="13"/>
      <c r="D2389" s="14"/>
      <c r="E2389" s="17" t="str">
        <f>IF(OR(B2389="",SUMPRODUCT(--EXACT('Номенклатура'!$A$6:$A$205,B2389))&lt;&gt;1),"",INDEX('Номенклатура'!$D$6:$D$205,SUMPRODUCT(EXACT('Номенклатура'!$A$6:$A$205,B2389)*(ROW('Номенклатура'!$A$6:$A$205)-5)))&amp;"")</f>
        <v/>
      </c>
      <c r="F2389" s="18" t="str">
        <f>IF(OR(I2389="ОК",I2389="Учтено: добавьте пояснение"),IF(C2389="Приход",D2389,IF(C2389="Корректировка остатка",D2389,-D2389)),"")</f>
        <v/>
      </c>
      <c r="G2389" s="13"/>
      <c r="H2389" s="15" t="str">
        <f>IF(OR(B2389="",SUMPRODUCT(--EXACT('Номенклатура'!$A$6:$A$205,B2389))&lt;&gt;1),"",INDEX('Номенклатура'!$B$6:$B$205,SUMPRODUCT(EXACT('Номенклатура'!$A$6:$A$205,B2389)*(ROW('Номенклатура'!$A$6:$A$205)-5)))&amp;"")</f>
        <v/>
      </c>
      <c r="I2389" s="15" t="str">
        <f>IF(COUNTA(A2389:D2389,G2389)=0,"",IF(NOT(ISNUMBER(A2389)),"Укажите дату",IF(B2389="","Укажите код",IF(NOT(AND(ISTEXT(B2389),LEN(B2389)&gt;0,LEN(B2389)&lt;=30,ISNUMBER(FIND(LEFT(B2389,1),"ABCDEFGHIJKLMNOPQRSTUVWXYZ")),SUMPRODUCT((MID(B2389,{1,2,3,4,5,6,7,8,9,10,11,12,13,14,15,16,17,18,19,20,21,22,23,24,25,26,27,28,29,30},1)&lt;&gt;"")*ISERROR(FIND(MID(B2389,{1,2,3,4,5,6,7,8,9,10,11,12,13,14,15,16,17,18,19,20,21,22,23,24,25,26,27,28,29,30},1),"ABCDEFGHIJKLMNOPQRSTUVWXYZ0123456789-_")))=0,ISERROR(VALUE(B2389)))),"Недопустимый код: только латинские буквы A-Z в верхнем регистре, цифры, - и _; начало с буквы, до 30 символов (например MILK-001)",IF(SUMPRODUCT(--EXACT('Номенклатура'!$A$6:$A$205,B2389))=0,"Код не найден в номенклатуре",IF(SUMPRODUCT(--EXACT('Номенклатура'!$A$6:$A$205,B2389))&gt;1,"Код повторяется в номенклатуре",IF(ISNA(MATCH(C2389,{"Приход","Расход","Списание","Корректировка остатка"},0)),"Выберите тип операции",IF(NOT(ISNUMBER(D2389)),"Укажите количество",IF(D2389=0,"Количество не может быть 0",IF(AND(C2389&lt;&gt;"Корректировка остатка",D2389&lt;0),"Для этого типа количество положительное",IF(NOT(ISNUMBER('Номенклатура'!$C$2)),"Укажите дату начала учёта",IF(A2389&lt;INT('Номенклатура'!$C$2),"Раньше даты начала учёта: НЕ учтено",IF(AND(C2389="Корректировка остатка",TRIM(G2389)=""),"Учтено: добавьте пояснение","ОК")))))))))))))</f>
        <v/>
      </c>
    </row>
    <row r="2390" spans="1:9" x14ac:dyDescent="0.25">
      <c r="A2390" s="16"/>
      <c r="B2390" s="13"/>
      <c r="C2390" s="13"/>
      <c r="D2390" s="14"/>
      <c r="E2390" s="17" t="str">
        <f>IF(OR(B2390="",SUMPRODUCT(--EXACT('Номенклатура'!$A$6:$A$205,B2390))&lt;&gt;1),"",INDEX('Номенклатура'!$D$6:$D$205,SUMPRODUCT(EXACT('Номенклатура'!$A$6:$A$205,B2390)*(ROW('Номенклатура'!$A$6:$A$205)-5)))&amp;"")</f>
        <v/>
      </c>
      <c r="F2390" s="18" t="str">
        <f>IF(OR(I2390="ОК",I2390="Учтено: добавьте пояснение"),IF(C2390="Приход",D2390,IF(C2390="Корректировка остатка",D2390,-D2390)),"")</f>
        <v/>
      </c>
      <c r="G2390" s="13"/>
      <c r="H2390" s="15" t="str">
        <f>IF(OR(B2390="",SUMPRODUCT(--EXACT('Номенклатура'!$A$6:$A$205,B2390))&lt;&gt;1),"",INDEX('Номенклатура'!$B$6:$B$205,SUMPRODUCT(EXACT('Номенклатура'!$A$6:$A$205,B2390)*(ROW('Номенклатура'!$A$6:$A$205)-5)))&amp;"")</f>
        <v/>
      </c>
      <c r="I2390" s="15" t="str">
        <f>IF(COUNTA(A2390:D2390,G2390)=0,"",IF(NOT(ISNUMBER(A2390)),"Укажите дату",IF(B2390="","Укажите код",IF(NOT(AND(ISTEXT(B2390),LEN(B2390)&gt;0,LEN(B2390)&lt;=30,ISNUMBER(FIND(LEFT(B2390,1),"ABCDEFGHIJKLMNOPQRSTUVWXYZ")),SUMPRODUCT((MID(B2390,{1,2,3,4,5,6,7,8,9,10,11,12,13,14,15,16,17,18,19,20,21,22,23,24,25,26,27,28,29,30},1)&lt;&gt;"")*ISERROR(FIND(MID(B2390,{1,2,3,4,5,6,7,8,9,10,11,12,13,14,15,16,17,18,19,20,21,22,23,24,25,26,27,28,29,30},1),"ABCDEFGHIJKLMNOPQRSTUVWXYZ0123456789-_")))=0,ISERROR(VALUE(B2390)))),"Недопустимый код: только латинские буквы A-Z в верхнем регистре, цифры, - и _; начало с буквы, до 30 символов (например MILK-001)",IF(SUMPRODUCT(--EXACT('Номенклатура'!$A$6:$A$205,B2390))=0,"Код не найден в номенклатуре",IF(SUMPRODUCT(--EXACT('Номенклатура'!$A$6:$A$205,B2390))&gt;1,"Код повторяется в номенклатуре",IF(ISNA(MATCH(C2390,{"Приход","Расход","Списание","Корректировка остатка"},0)),"Выберите тип операции",IF(NOT(ISNUMBER(D2390)),"Укажите количество",IF(D2390=0,"Количество не может быть 0",IF(AND(C2390&lt;&gt;"Корректировка остатка",D2390&lt;0),"Для этого типа количество положительное",IF(NOT(ISNUMBER('Номенклатура'!$C$2)),"Укажите дату начала учёта",IF(A2390&lt;INT('Номенклатура'!$C$2),"Раньше даты начала учёта: НЕ учтено",IF(AND(C2390="Корректировка остатка",TRIM(G2390)=""),"Учтено: добавьте пояснение","ОК")))))))))))))</f>
        <v/>
      </c>
    </row>
    <row r="2391" spans="1:9" x14ac:dyDescent="0.25">
      <c r="A2391" s="16"/>
      <c r="B2391" s="13"/>
      <c r="C2391" s="13"/>
      <c r="D2391" s="14"/>
      <c r="E2391" s="17" t="str">
        <f>IF(OR(B2391="",SUMPRODUCT(--EXACT('Номенклатура'!$A$6:$A$205,B2391))&lt;&gt;1),"",INDEX('Номенклатура'!$D$6:$D$205,SUMPRODUCT(EXACT('Номенклатура'!$A$6:$A$205,B2391)*(ROW('Номенклатура'!$A$6:$A$205)-5)))&amp;"")</f>
        <v/>
      </c>
      <c r="F2391" s="18" t="str">
        <f>IF(OR(I2391="ОК",I2391="Учтено: добавьте пояснение"),IF(C2391="Приход",D2391,IF(C2391="Корректировка остатка",D2391,-D2391)),"")</f>
        <v/>
      </c>
      <c r="G2391" s="13"/>
      <c r="H2391" s="15" t="str">
        <f>IF(OR(B2391="",SUMPRODUCT(--EXACT('Номенклатура'!$A$6:$A$205,B2391))&lt;&gt;1),"",INDEX('Номенклатура'!$B$6:$B$205,SUMPRODUCT(EXACT('Номенклатура'!$A$6:$A$205,B2391)*(ROW('Номенклатура'!$A$6:$A$205)-5)))&amp;"")</f>
        <v/>
      </c>
      <c r="I2391" s="15" t="str">
        <f>IF(COUNTA(A2391:D2391,G2391)=0,"",IF(NOT(ISNUMBER(A2391)),"Укажите дату",IF(B2391="","Укажите код",IF(NOT(AND(ISTEXT(B2391),LEN(B2391)&gt;0,LEN(B2391)&lt;=30,ISNUMBER(FIND(LEFT(B2391,1),"ABCDEFGHIJKLMNOPQRSTUVWXYZ")),SUMPRODUCT((MID(B2391,{1,2,3,4,5,6,7,8,9,10,11,12,13,14,15,16,17,18,19,20,21,22,23,24,25,26,27,28,29,30},1)&lt;&gt;"")*ISERROR(FIND(MID(B2391,{1,2,3,4,5,6,7,8,9,10,11,12,13,14,15,16,17,18,19,20,21,22,23,24,25,26,27,28,29,30},1),"ABCDEFGHIJKLMNOPQRSTUVWXYZ0123456789-_")))=0,ISERROR(VALUE(B2391)))),"Недопустимый код: только латинские буквы A-Z в верхнем регистре, цифры, - и _; начало с буквы, до 30 символов (например MILK-001)",IF(SUMPRODUCT(--EXACT('Номенклатура'!$A$6:$A$205,B2391))=0,"Код не найден в номенклатуре",IF(SUMPRODUCT(--EXACT('Номенклатура'!$A$6:$A$205,B2391))&gt;1,"Код повторяется в номенклатуре",IF(ISNA(MATCH(C2391,{"Приход","Расход","Списание","Корректировка остатка"},0)),"Выберите тип операции",IF(NOT(ISNUMBER(D2391)),"Укажите количество",IF(D2391=0,"Количество не может быть 0",IF(AND(C2391&lt;&gt;"Корректировка остатка",D2391&lt;0),"Для этого типа количество положительное",IF(NOT(ISNUMBER('Номенклатура'!$C$2)),"Укажите дату начала учёта",IF(A2391&lt;INT('Номенклатура'!$C$2),"Раньше даты начала учёта: НЕ учтено",IF(AND(C2391="Корректировка остатка",TRIM(G2391)=""),"Учтено: добавьте пояснение","ОК")))))))))))))</f>
        <v/>
      </c>
    </row>
    <row r="2392" spans="1:9" x14ac:dyDescent="0.25">
      <c r="A2392" s="16"/>
      <c r="B2392" s="13"/>
      <c r="C2392" s="13"/>
      <c r="D2392" s="14"/>
      <c r="E2392" s="17" t="str">
        <f>IF(OR(B2392="",SUMPRODUCT(--EXACT('Номенклатура'!$A$6:$A$205,B2392))&lt;&gt;1),"",INDEX('Номенклатура'!$D$6:$D$205,SUMPRODUCT(EXACT('Номенклатура'!$A$6:$A$205,B2392)*(ROW('Номенклатура'!$A$6:$A$205)-5)))&amp;"")</f>
        <v/>
      </c>
      <c r="F2392" s="18" t="str">
        <f>IF(OR(I2392="ОК",I2392="Учтено: добавьте пояснение"),IF(C2392="Приход",D2392,IF(C2392="Корректировка остатка",D2392,-D2392)),"")</f>
        <v/>
      </c>
      <c r="G2392" s="13"/>
      <c r="H2392" s="15" t="str">
        <f>IF(OR(B2392="",SUMPRODUCT(--EXACT('Номенклатура'!$A$6:$A$205,B2392))&lt;&gt;1),"",INDEX('Номенклатура'!$B$6:$B$205,SUMPRODUCT(EXACT('Номенклатура'!$A$6:$A$205,B2392)*(ROW('Номенклатура'!$A$6:$A$205)-5)))&amp;"")</f>
        <v/>
      </c>
      <c r="I2392" s="15" t="str">
        <f>IF(COUNTA(A2392:D2392,G2392)=0,"",IF(NOT(ISNUMBER(A2392)),"Укажите дату",IF(B2392="","Укажите код",IF(NOT(AND(ISTEXT(B2392),LEN(B2392)&gt;0,LEN(B2392)&lt;=30,ISNUMBER(FIND(LEFT(B2392,1),"ABCDEFGHIJKLMNOPQRSTUVWXYZ")),SUMPRODUCT((MID(B2392,{1,2,3,4,5,6,7,8,9,10,11,12,13,14,15,16,17,18,19,20,21,22,23,24,25,26,27,28,29,30},1)&lt;&gt;"")*ISERROR(FIND(MID(B2392,{1,2,3,4,5,6,7,8,9,10,11,12,13,14,15,16,17,18,19,20,21,22,23,24,25,26,27,28,29,30},1),"ABCDEFGHIJKLMNOPQRSTUVWXYZ0123456789-_")))=0,ISERROR(VALUE(B2392)))),"Недопустимый код: только латинские буквы A-Z в верхнем регистре, цифры, - и _; начало с буквы, до 30 символов (например MILK-001)",IF(SUMPRODUCT(--EXACT('Номенклатура'!$A$6:$A$205,B2392))=0,"Код не найден в номенклатуре",IF(SUMPRODUCT(--EXACT('Номенклатура'!$A$6:$A$205,B2392))&gt;1,"Код повторяется в номенклатуре",IF(ISNA(MATCH(C2392,{"Приход","Расход","Списание","Корректировка остатка"},0)),"Выберите тип операции",IF(NOT(ISNUMBER(D2392)),"Укажите количество",IF(D2392=0,"Количество не может быть 0",IF(AND(C2392&lt;&gt;"Корректировка остатка",D2392&lt;0),"Для этого типа количество положительное",IF(NOT(ISNUMBER('Номенклатура'!$C$2)),"Укажите дату начала учёта",IF(A2392&lt;INT('Номенклатура'!$C$2),"Раньше даты начала учёта: НЕ учтено",IF(AND(C2392="Корректировка остатка",TRIM(G2392)=""),"Учтено: добавьте пояснение","ОК")))))))))))))</f>
        <v/>
      </c>
    </row>
    <row r="2393" spans="1:9" x14ac:dyDescent="0.25">
      <c r="A2393" s="16"/>
      <c r="B2393" s="13"/>
      <c r="C2393" s="13"/>
      <c r="D2393" s="14"/>
      <c r="E2393" s="17" t="str">
        <f>IF(OR(B2393="",SUMPRODUCT(--EXACT('Номенклатура'!$A$6:$A$205,B2393))&lt;&gt;1),"",INDEX('Номенклатура'!$D$6:$D$205,SUMPRODUCT(EXACT('Номенклатура'!$A$6:$A$205,B2393)*(ROW('Номенклатура'!$A$6:$A$205)-5)))&amp;"")</f>
        <v/>
      </c>
      <c r="F2393" s="18" t="str">
        <f>IF(OR(I2393="ОК",I2393="Учтено: добавьте пояснение"),IF(C2393="Приход",D2393,IF(C2393="Корректировка остатка",D2393,-D2393)),"")</f>
        <v/>
      </c>
      <c r="G2393" s="13"/>
      <c r="H2393" s="15" t="str">
        <f>IF(OR(B2393="",SUMPRODUCT(--EXACT('Номенклатура'!$A$6:$A$205,B2393))&lt;&gt;1),"",INDEX('Номенклатура'!$B$6:$B$205,SUMPRODUCT(EXACT('Номенклатура'!$A$6:$A$205,B2393)*(ROW('Номенклатура'!$A$6:$A$205)-5)))&amp;"")</f>
        <v/>
      </c>
      <c r="I2393" s="15" t="str">
        <f>IF(COUNTA(A2393:D2393,G2393)=0,"",IF(NOT(ISNUMBER(A2393)),"Укажите дату",IF(B2393="","Укажите код",IF(NOT(AND(ISTEXT(B2393),LEN(B2393)&gt;0,LEN(B2393)&lt;=30,ISNUMBER(FIND(LEFT(B2393,1),"ABCDEFGHIJKLMNOPQRSTUVWXYZ")),SUMPRODUCT((MID(B2393,{1,2,3,4,5,6,7,8,9,10,11,12,13,14,15,16,17,18,19,20,21,22,23,24,25,26,27,28,29,30},1)&lt;&gt;"")*ISERROR(FIND(MID(B2393,{1,2,3,4,5,6,7,8,9,10,11,12,13,14,15,16,17,18,19,20,21,22,23,24,25,26,27,28,29,30},1),"ABCDEFGHIJKLMNOPQRSTUVWXYZ0123456789-_")))=0,ISERROR(VALUE(B2393)))),"Недопустимый код: только латинские буквы A-Z в верхнем регистре, цифры, - и _; начало с буквы, до 30 символов (например MILK-001)",IF(SUMPRODUCT(--EXACT('Номенклатура'!$A$6:$A$205,B2393))=0,"Код не найден в номенклатуре",IF(SUMPRODUCT(--EXACT('Номенклатура'!$A$6:$A$205,B2393))&gt;1,"Код повторяется в номенклатуре",IF(ISNA(MATCH(C2393,{"Приход","Расход","Списание","Корректировка остатка"},0)),"Выберите тип операции",IF(NOT(ISNUMBER(D2393)),"Укажите количество",IF(D2393=0,"Количество не может быть 0",IF(AND(C2393&lt;&gt;"Корректировка остатка",D2393&lt;0),"Для этого типа количество положительное",IF(NOT(ISNUMBER('Номенклатура'!$C$2)),"Укажите дату начала учёта",IF(A2393&lt;INT('Номенклатура'!$C$2),"Раньше даты начала учёта: НЕ учтено",IF(AND(C2393="Корректировка остатка",TRIM(G2393)=""),"Учтено: добавьте пояснение","ОК")))))))))))))</f>
        <v/>
      </c>
    </row>
    <row r="2394" spans="1:9" x14ac:dyDescent="0.25">
      <c r="A2394" s="16"/>
      <c r="B2394" s="13"/>
      <c r="C2394" s="13"/>
      <c r="D2394" s="14"/>
      <c r="E2394" s="17" t="str">
        <f>IF(OR(B2394="",SUMPRODUCT(--EXACT('Номенклатура'!$A$6:$A$205,B2394))&lt;&gt;1),"",INDEX('Номенклатура'!$D$6:$D$205,SUMPRODUCT(EXACT('Номенклатура'!$A$6:$A$205,B2394)*(ROW('Номенклатура'!$A$6:$A$205)-5)))&amp;"")</f>
        <v/>
      </c>
      <c r="F2394" s="18" t="str">
        <f>IF(OR(I2394="ОК",I2394="Учтено: добавьте пояснение"),IF(C2394="Приход",D2394,IF(C2394="Корректировка остатка",D2394,-D2394)),"")</f>
        <v/>
      </c>
      <c r="G2394" s="13"/>
      <c r="H2394" s="15" t="str">
        <f>IF(OR(B2394="",SUMPRODUCT(--EXACT('Номенклатура'!$A$6:$A$205,B2394))&lt;&gt;1),"",INDEX('Номенклатура'!$B$6:$B$205,SUMPRODUCT(EXACT('Номенклатура'!$A$6:$A$205,B2394)*(ROW('Номенклатура'!$A$6:$A$205)-5)))&amp;"")</f>
        <v/>
      </c>
      <c r="I2394" s="15" t="str">
        <f>IF(COUNTA(A2394:D2394,G2394)=0,"",IF(NOT(ISNUMBER(A2394)),"Укажите дату",IF(B2394="","Укажите код",IF(NOT(AND(ISTEXT(B2394),LEN(B2394)&gt;0,LEN(B2394)&lt;=30,ISNUMBER(FIND(LEFT(B2394,1),"ABCDEFGHIJKLMNOPQRSTUVWXYZ")),SUMPRODUCT((MID(B2394,{1,2,3,4,5,6,7,8,9,10,11,12,13,14,15,16,17,18,19,20,21,22,23,24,25,26,27,28,29,30},1)&lt;&gt;"")*ISERROR(FIND(MID(B2394,{1,2,3,4,5,6,7,8,9,10,11,12,13,14,15,16,17,18,19,20,21,22,23,24,25,26,27,28,29,30},1),"ABCDEFGHIJKLMNOPQRSTUVWXYZ0123456789-_")))=0,ISERROR(VALUE(B2394)))),"Недопустимый код: только латинские буквы A-Z в верхнем регистре, цифры, - и _; начало с буквы, до 30 символов (например MILK-001)",IF(SUMPRODUCT(--EXACT('Номенклатура'!$A$6:$A$205,B2394))=0,"Код не найден в номенклатуре",IF(SUMPRODUCT(--EXACT('Номенклатура'!$A$6:$A$205,B2394))&gt;1,"Код повторяется в номенклатуре",IF(ISNA(MATCH(C2394,{"Приход","Расход","Списание","Корректировка остатка"},0)),"Выберите тип операции",IF(NOT(ISNUMBER(D2394)),"Укажите количество",IF(D2394=0,"Количество не может быть 0",IF(AND(C2394&lt;&gt;"Корректировка остатка",D2394&lt;0),"Для этого типа количество положительное",IF(NOT(ISNUMBER('Номенклатура'!$C$2)),"Укажите дату начала учёта",IF(A2394&lt;INT('Номенклатура'!$C$2),"Раньше даты начала учёта: НЕ учтено",IF(AND(C2394="Корректировка остатка",TRIM(G2394)=""),"Учтено: добавьте пояснение","ОК")))))))))))))</f>
        <v/>
      </c>
    </row>
    <row r="2395" spans="1:9" x14ac:dyDescent="0.25">
      <c r="A2395" s="16"/>
      <c r="B2395" s="13"/>
      <c r="C2395" s="13"/>
      <c r="D2395" s="14"/>
      <c r="E2395" s="17" t="str">
        <f>IF(OR(B2395="",SUMPRODUCT(--EXACT('Номенклатура'!$A$6:$A$205,B2395))&lt;&gt;1),"",INDEX('Номенклатура'!$D$6:$D$205,SUMPRODUCT(EXACT('Номенклатура'!$A$6:$A$205,B2395)*(ROW('Номенклатура'!$A$6:$A$205)-5)))&amp;"")</f>
        <v/>
      </c>
      <c r="F2395" s="18" t="str">
        <f>IF(OR(I2395="ОК",I2395="Учтено: добавьте пояснение"),IF(C2395="Приход",D2395,IF(C2395="Корректировка остатка",D2395,-D2395)),"")</f>
        <v/>
      </c>
      <c r="G2395" s="13"/>
      <c r="H2395" s="15" t="str">
        <f>IF(OR(B2395="",SUMPRODUCT(--EXACT('Номенклатура'!$A$6:$A$205,B2395))&lt;&gt;1),"",INDEX('Номенклатура'!$B$6:$B$205,SUMPRODUCT(EXACT('Номенклатура'!$A$6:$A$205,B2395)*(ROW('Номенклатура'!$A$6:$A$205)-5)))&amp;"")</f>
        <v/>
      </c>
      <c r="I2395" s="15" t="str">
        <f>IF(COUNTA(A2395:D2395,G2395)=0,"",IF(NOT(ISNUMBER(A2395)),"Укажите дату",IF(B2395="","Укажите код",IF(NOT(AND(ISTEXT(B2395),LEN(B2395)&gt;0,LEN(B2395)&lt;=30,ISNUMBER(FIND(LEFT(B2395,1),"ABCDEFGHIJKLMNOPQRSTUVWXYZ")),SUMPRODUCT((MID(B2395,{1,2,3,4,5,6,7,8,9,10,11,12,13,14,15,16,17,18,19,20,21,22,23,24,25,26,27,28,29,30},1)&lt;&gt;"")*ISERROR(FIND(MID(B2395,{1,2,3,4,5,6,7,8,9,10,11,12,13,14,15,16,17,18,19,20,21,22,23,24,25,26,27,28,29,30},1),"ABCDEFGHIJKLMNOPQRSTUVWXYZ0123456789-_")))=0,ISERROR(VALUE(B2395)))),"Недопустимый код: только латинские буквы A-Z в верхнем регистре, цифры, - и _; начало с буквы, до 30 символов (например MILK-001)",IF(SUMPRODUCT(--EXACT('Номенклатура'!$A$6:$A$205,B2395))=0,"Код не найден в номенклатуре",IF(SUMPRODUCT(--EXACT('Номенклатура'!$A$6:$A$205,B2395))&gt;1,"Код повторяется в номенклатуре",IF(ISNA(MATCH(C2395,{"Приход","Расход","Списание","Корректировка остатка"},0)),"Выберите тип операции",IF(NOT(ISNUMBER(D2395)),"Укажите количество",IF(D2395=0,"Количество не может быть 0",IF(AND(C2395&lt;&gt;"Корректировка остатка",D2395&lt;0),"Для этого типа количество положительное",IF(NOT(ISNUMBER('Номенклатура'!$C$2)),"Укажите дату начала учёта",IF(A2395&lt;INT('Номенклатура'!$C$2),"Раньше даты начала учёта: НЕ учтено",IF(AND(C2395="Корректировка остатка",TRIM(G2395)=""),"Учтено: добавьте пояснение","ОК")))))))))))))</f>
        <v/>
      </c>
    </row>
    <row r="2396" spans="1:9" x14ac:dyDescent="0.25">
      <c r="A2396" s="16"/>
      <c r="B2396" s="13"/>
      <c r="C2396" s="13"/>
      <c r="D2396" s="14"/>
      <c r="E2396" s="17" t="str">
        <f>IF(OR(B2396="",SUMPRODUCT(--EXACT('Номенклатура'!$A$6:$A$205,B2396))&lt;&gt;1),"",INDEX('Номенклатура'!$D$6:$D$205,SUMPRODUCT(EXACT('Номенклатура'!$A$6:$A$205,B2396)*(ROW('Номенклатура'!$A$6:$A$205)-5)))&amp;"")</f>
        <v/>
      </c>
      <c r="F2396" s="18" t="str">
        <f>IF(OR(I2396="ОК",I2396="Учтено: добавьте пояснение"),IF(C2396="Приход",D2396,IF(C2396="Корректировка остатка",D2396,-D2396)),"")</f>
        <v/>
      </c>
      <c r="G2396" s="13"/>
      <c r="H2396" s="15" t="str">
        <f>IF(OR(B2396="",SUMPRODUCT(--EXACT('Номенклатура'!$A$6:$A$205,B2396))&lt;&gt;1),"",INDEX('Номенклатура'!$B$6:$B$205,SUMPRODUCT(EXACT('Номенклатура'!$A$6:$A$205,B2396)*(ROW('Номенклатура'!$A$6:$A$205)-5)))&amp;"")</f>
        <v/>
      </c>
      <c r="I2396" s="15" t="str">
        <f>IF(COUNTA(A2396:D2396,G2396)=0,"",IF(NOT(ISNUMBER(A2396)),"Укажите дату",IF(B2396="","Укажите код",IF(NOT(AND(ISTEXT(B2396),LEN(B2396)&gt;0,LEN(B2396)&lt;=30,ISNUMBER(FIND(LEFT(B2396,1),"ABCDEFGHIJKLMNOPQRSTUVWXYZ")),SUMPRODUCT((MID(B2396,{1,2,3,4,5,6,7,8,9,10,11,12,13,14,15,16,17,18,19,20,21,22,23,24,25,26,27,28,29,30},1)&lt;&gt;"")*ISERROR(FIND(MID(B2396,{1,2,3,4,5,6,7,8,9,10,11,12,13,14,15,16,17,18,19,20,21,22,23,24,25,26,27,28,29,30},1),"ABCDEFGHIJKLMNOPQRSTUVWXYZ0123456789-_")))=0,ISERROR(VALUE(B2396)))),"Недопустимый код: только латинские буквы A-Z в верхнем регистре, цифры, - и _; начало с буквы, до 30 символов (например MILK-001)",IF(SUMPRODUCT(--EXACT('Номенклатура'!$A$6:$A$205,B2396))=0,"Код не найден в номенклатуре",IF(SUMPRODUCT(--EXACT('Номенклатура'!$A$6:$A$205,B2396))&gt;1,"Код повторяется в номенклатуре",IF(ISNA(MATCH(C2396,{"Приход","Расход","Списание","Корректировка остатка"},0)),"Выберите тип операции",IF(NOT(ISNUMBER(D2396)),"Укажите количество",IF(D2396=0,"Количество не может быть 0",IF(AND(C2396&lt;&gt;"Корректировка остатка",D2396&lt;0),"Для этого типа количество положительное",IF(NOT(ISNUMBER('Номенклатура'!$C$2)),"Укажите дату начала учёта",IF(A2396&lt;INT('Номенклатура'!$C$2),"Раньше даты начала учёта: НЕ учтено",IF(AND(C2396="Корректировка остатка",TRIM(G2396)=""),"Учтено: добавьте пояснение","ОК")))))))))))))</f>
        <v/>
      </c>
    </row>
    <row r="2397" spans="1:9" x14ac:dyDescent="0.25">
      <c r="A2397" s="16"/>
      <c r="B2397" s="13"/>
      <c r="C2397" s="13"/>
      <c r="D2397" s="14"/>
      <c r="E2397" s="17" t="str">
        <f>IF(OR(B2397="",SUMPRODUCT(--EXACT('Номенклатура'!$A$6:$A$205,B2397))&lt;&gt;1),"",INDEX('Номенклатура'!$D$6:$D$205,SUMPRODUCT(EXACT('Номенклатура'!$A$6:$A$205,B2397)*(ROW('Номенклатура'!$A$6:$A$205)-5)))&amp;"")</f>
        <v/>
      </c>
      <c r="F2397" s="18" t="str">
        <f>IF(OR(I2397="ОК",I2397="Учтено: добавьте пояснение"),IF(C2397="Приход",D2397,IF(C2397="Корректировка остатка",D2397,-D2397)),"")</f>
        <v/>
      </c>
      <c r="G2397" s="13"/>
      <c r="H2397" s="15" t="str">
        <f>IF(OR(B2397="",SUMPRODUCT(--EXACT('Номенклатура'!$A$6:$A$205,B2397))&lt;&gt;1),"",INDEX('Номенклатура'!$B$6:$B$205,SUMPRODUCT(EXACT('Номенклатура'!$A$6:$A$205,B2397)*(ROW('Номенклатура'!$A$6:$A$205)-5)))&amp;"")</f>
        <v/>
      </c>
      <c r="I2397" s="15" t="str">
        <f>IF(COUNTA(A2397:D2397,G2397)=0,"",IF(NOT(ISNUMBER(A2397)),"Укажите дату",IF(B2397="","Укажите код",IF(NOT(AND(ISTEXT(B2397),LEN(B2397)&gt;0,LEN(B2397)&lt;=30,ISNUMBER(FIND(LEFT(B2397,1),"ABCDEFGHIJKLMNOPQRSTUVWXYZ")),SUMPRODUCT((MID(B2397,{1,2,3,4,5,6,7,8,9,10,11,12,13,14,15,16,17,18,19,20,21,22,23,24,25,26,27,28,29,30},1)&lt;&gt;"")*ISERROR(FIND(MID(B2397,{1,2,3,4,5,6,7,8,9,10,11,12,13,14,15,16,17,18,19,20,21,22,23,24,25,26,27,28,29,30},1),"ABCDEFGHIJKLMNOPQRSTUVWXYZ0123456789-_")))=0,ISERROR(VALUE(B2397)))),"Недопустимый код: только латинские буквы A-Z в верхнем регистре, цифры, - и _; начало с буквы, до 30 символов (например MILK-001)",IF(SUMPRODUCT(--EXACT('Номенклатура'!$A$6:$A$205,B2397))=0,"Код не найден в номенклатуре",IF(SUMPRODUCT(--EXACT('Номенклатура'!$A$6:$A$205,B2397))&gt;1,"Код повторяется в номенклатуре",IF(ISNA(MATCH(C2397,{"Приход","Расход","Списание","Корректировка остатка"},0)),"Выберите тип операции",IF(NOT(ISNUMBER(D2397)),"Укажите количество",IF(D2397=0,"Количество не может быть 0",IF(AND(C2397&lt;&gt;"Корректировка остатка",D2397&lt;0),"Для этого типа количество положительное",IF(NOT(ISNUMBER('Номенклатура'!$C$2)),"Укажите дату начала учёта",IF(A2397&lt;INT('Номенклатура'!$C$2),"Раньше даты начала учёта: НЕ учтено",IF(AND(C2397="Корректировка остатка",TRIM(G2397)=""),"Учтено: добавьте пояснение","ОК")))))))))))))</f>
        <v/>
      </c>
    </row>
    <row r="2398" spans="1:9" x14ac:dyDescent="0.25">
      <c r="A2398" s="16"/>
      <c r="B2398" s="13"/>
      <c r="C2398" s="13"/>
      <c r="D2398" s="14"/>
      <c r="E2398" s="17" t="str">
        <f>IF(OR(B2398="",SUMPRODUCT(--EXACT('Номенклатура'!$A$6:$A$205,B2398))&lt;&gt;1),"",INDEX('Номенклатура'!$D$6:$D$205,SUMPRODUCT(EXACT('Номенклатура'!$A$6:$A$205,B2398)*(ROW('Номенклатура'!$A$6:$A$205)-5)))&amp;"")</f>
        <v/>
      </c>
      <c r="F2398" s="18" t="str">
        <f>IF(OR(I2398="ОК",I2398="Учтено: добавьте пояснение"),IF(C2398="Приход",D2398,IF(C2398="Корректировка остатка",D2398,-D2398)),"")</f>
        <v/>
      </c>
      <c r="G2398" s="13"/>
      <c r="H2398" s="15" t="str">
        <f>IF(OR(B2398="",SUMPRODUCT(--EXACT('Номенклатура'!$A$6:$A$205,B2398))&lt;&gt;1),"",INDEX('Номенклатура'!$B$6:$B$205,SUMPRODUCT(EXACT('Номенклатура'!$A$6:$A$205,B2398)*(ROW('Номенклатура'!$A$6:$A$205)-5)))&amp;"")</f>
        <v/>
      </c>
      <c r="I2398" s="15" t="str">
        <f>IF(COUNTA(A2398:D2398,G2398)=0,"",IF(NOT(ISNUMBER(A2398)),"Укажите дату",IF(B2398="","Укажите код",IF(NOT(AND(ISTEXT(B2398),LEN(B2398)&gt;0,LEN(B2398)&lt;=30,ISNUMBER(FIND(LEFT(B2398,1),"ABCDEFGHIJKLMNOPQRSTUVWXYZ")),SUMPRODUCT((MID(B2398,{1,2,3,4,5,6,7,8,9,10,11,12,13,14,15,16,17,18,19,20,21,22,23,24,25,26,27,28,29,30},1)&lt;&gt;"")*ISERROR(FIND(MID(B2398,{1,2,3,4,5,6,7,8,9,10,11,12,13,14,15,16,17,18,19,20,21,22,23,24,25,26,27,28,29,30},1),"ABCDEFGHIJKLMNOPQRSTUVWXYZ0123456789-_")))=0,ISERROR(VALUE(B2398)))),"Недопустимый код: только латинские буквы A-Z в верхнем регистре, цифры, - и _; начало с буквы, до 30 символов (например MILK-001)",IF(SUMPRODUCT(--EXACT('Номенклатура'!$A$6:$A$205,B2398))=0,"Код не найден в номенклатуре",IF(SUMPRODUCT(--EXACT('Номенклатура'!$A$6:$A$205,B2398))&gt;1,"Код повторяется в номенклатуре",IF(ISNA(MATCH(C2398,{"Приход","Расход","Списание","Корректировка остатка"},0)),"Выберите тип операции",IF(NOT(ISNUMBER(D2398)),"Укажите количество",IF(D2398=0,"Количество не может быть 0",IF(AND(C2398&lt;&gt;"Корректировка остатка",D2398&lt;0),"Для этого типа количество положительное",IF(NOT(ISNUMBER('Номенклатура'!$C$2)),"Укажите дату начала учёта",IF(A2398&lt;INT('Номенклатура'!$C$2),"Раньше даты начала учёта: НЕ учтено",IF(AND(C2398="Корректировка остатка",TRIM(G2398)=""),"Учтено: добавьте пояснение","ОК")))))))))))))</f>
        <v/>
      </c>
    </row>
    <row r="2399" spans="1:9" x14ac:dyDescent="0.25">
      <c r="A2399" s="16"/>
      <c r="B2399" s="13"/>
      <c r="C2399" s="13"/>
      <c r="D2399" s="14"/>
      <c r="E2399" s="17" t="str">
        <f>IF(OR(B2399="",SUMPRODUCT(--EXACT('Номенклатура'!$A$6:$A$205,B2399))&lt;&gt;1),"",INDEX('Номенклатура'!$D$6:$D$205,SUMPRODUCT(EXACT('Номенклатура'!$A$6:$A$205,B2399)*(ROW('Номенклатура'!$A$6:$A$205)-5)))&amp;"")</f>
        <v/>
      </c>
      <c r="F2399" s="18" t="str">
        <f>IF(OR(I2399="ОК",I2399="Учтено: добавьте пояснение"),IF(C2399="Приход",D2399,IF(C2399="Корректировка остатка",D2399,-D2399)),"")</f>
        <v/>
      </c>
      <c r="G2399" s="13"/>
      <c r="H2399" s="15" t="str">
        <f>IF(OR(B2399="",SUMPRODUCT(--EXACT('Номенклатура'!$A$6:$A$205,B2399))&lt;&gt;1),"",INDEX('Номенклатура'!$B$6:$B$205,SUMPRODUCT(EXACT('Номенклатура'!$A$6:$A$205,B2399)*(ROW('Номенклатура'!$A$6:$A$205)-5)))&amp;"")</f>
        <v/>
      </c>
      <c r="I2399" s="15" t="str">
        <f>IF(COUNTA(A2399:D2399,G2399)=0,"",IF(NOT(ISNUMBER(A2399)),"Укажите дату",IF(B2399="","Укажите код",IF(NOT(AND(ISTEXT(B2399),LEN(B2399)&gt;0,LEN(B2399)&lt;=30,ISNUMBER(FIND(LEFT(B2399,1),"ABCDEFGHIJKLMNOPQRSTUVWXYZ")),SUMPRODUCT((MID(B2399,{1,2,3,4,5,6,7,8,9,10,11,12,13,14,15,16,17,18,19,20,21,22,23,24,25,26,27,28,29,30},1)&lt;&gt;"")*ISERROR(FIND(MID(B2399,{1,2,3,4,5,6,7,8,9,10,11,12,13,14,15,16,17,18,19,20,21,22,23,24,25,26,27,28,29,30},1),"ABCDEFGHIJKLMNOPQRSTUVWXYZ0123456789-_")))=0,ISERROR(VALUE(B2399)))),"Недопустимый код: только латинские буквы A-Z в верхнем регистре, цифры, - и _; начало с буквы, до 30 символов (например MILK-001)",IF(SUMPRODUCT(--EXACT('Номенклатура'!$A$6:$A$205,B2399))=0,"Код не найден в номенклатуре",IF(SUMPRODUCT(--EXACT('Номенклатура'!$A$6:$A$205,B2399))&gt;1,"Код повторяется в номенклатуре",IF(ISNA(MATCH(C2399,{"Приход","Расход","Списание","Корректировка остатка"},0)),"Выберите тип операции",IF(NOT(ISNUMBER(D2399)),"Укажите количество",IF(D2399=0,"Количество не может быть 0",IF(AND(C2399&lt;&gt;"Корректировка остатка",D2399&lt;0),"Для этого типа количество положительное",IF(NOT(ISNUMBER('Номенклатура'!$C$2)),"Укажите дату начала учёта",IF(A2399&lt;INT('Номенклатура'!$C$2),"Раньше даты начала учёта: НЕ учтено",IF(AND(C2399="Корректировка остатка",TRIM(G2399)=""),"Учтено: добавьте пояснение","ОК")))))))))))))</f>
        <v/>
      </c>
    </row>
    <row r="2400" spans="1:9" x14ac:dyDescent="0.25">
      <c r="A2400" s="16"/>
      <c r="B2400" s="13"/>
      <c r="C2400" s="13"/>
      <c r="D2400" s="14"/>
      <c r="E2400" s="17" t="str">
        <f>IF(OR(B2400="",SUMPRODUCT(--EXACT('Номенклатура'!$A$6:$A$205,B2400))&lt;&gt;1),"",INDEX('Номенклатура'!$D$6:$D$205,SUMPRODUCT(EXACT('Номенклатура'!$A$6:$A$205,B2400)*(ROW('Номенклатура'!$A$6:$A$205)-5)))&amp;"")</f>
        <v/>
      </c>
      <c r="F2400" s="18" t="str">
        <f>IF(OR(I2400="ОК",I2400="Учтено: добавьте пояснение"),IF(C2400="Приход",D2400,IF(C2400="Корректировка остатка",D2400,-D2400)),"")</f>
        <v/>
      </c>
      <c r="G2400" s="13"/>
      <c r="H2400" s="15" t="str">
        <f>IF(OR(B2400="",SUMPRODUCT(--EXACT('Номенклатура'!$A$6:$A$205,B2400))&lt;&gt;1),"",INDEX('Номенклатура'!$B$6:$B$205,SUMPRODUCT(EXACT('Номенклатура'!$A$6:$A$205,B2400)*(ROW('Номенклатура'!$A$6:$A$205)-5)))&amp;"")</f>
        <v/>
      </c>
      <c r="I2400" s="15" t="str">
        <f>IF(COUNTA(A2400:D2400,G2400)=0,"",IF(NOT(ISNUMBER(A2400)),"Укажите дату",IF(B2400="","Укажите код",IF(NOT(AND(ISTEXT(B2400),LEN(B2400)&gt;0,LEN(B2400)&lt;=30,ISNUMBER(FIND(LEFT(B2400,1),"ABCDEFGHIJKLMNOPQRSTUVWXYZ")),SUMPRODUCT((MID(B2400,{1,2,3,4,5,6,7,8,9,10,11,12,13,14,15,16,17,18,19,20,21,22,23,24,25,26,27,28,29,30},1)&lt;&gt;"")*ISERROR(FIND(MID(B2400,{1,2,3,4,5,6,7,8,9,10,11,12,13,14,15,16,17,18,19,20,21,22,23,24,25,26,27,28,29,30},1),"ABCDEFGHIJKLMNOPQRSTUVWXYZ0123456789-_")))=0,ISERROR(VALUE(B2400)))),"Недопустимый код: только латинские буквы A-Z в верхнем регистре, цифры, - и _; начало с буквы, до 30 символов (например MILK-001)",IF(SUMPRODUCT(--EXACT('Номенклатура'!$A$6:$A$205,B2400))=0,"Код не найден в номенклатуре",IF(SUMPRODUCT(--EXACT('Номенклатура'!$A$6:$A$205,B2400))&gt;1,"Код повторяется в номенклатуре",IF(ISNA(MATCH(C2400,{"Приход","Расход","Списание","Корректировка остатка"},0)),"Выберите тип операции",IF(NOT(ISNUMBER(D2400)),"Укажите количество",IF(D2400=0,"Количество не может быть 0",IF(AND(C2400&lt;&gt;"Корректировка остатка",D2400&lt;0),"Для этого типа количество положительное",IF(NOT(ISNUMBER('Номенклатура'!$C$2)),"Укажите дату начала учёта",IF(A2400&lt;INT('Номенклатура'!$C$2),"Раньше даты начала учёта: НЕ учтено",IF(AND(C2400="Корректировка остатка",TRIM(G2400)=""),"Учтено: добавьте пояснение","ОК")))))))))))))</f>
        <v/>
      </c>
    </row>
    <row r="2401" spans="1:9" x14ac:dyDescent="0.25">
      <c r="A2401" s="16"/>
      <c r="B2401" s="13"/>
      <c r="C2401" s="13"/>
      <c r="D2401" s="14"/>
      <c r="E2401" s="17" t="str">
        <f>IF(OR(B2401="",SUMPRODUCT(--EXACT('Номенклатура'!$A$6:$A$205,B2401))&lt;&gt;1),"",INDEX('Номенклатура'!$D$6:$D$205,SUMPRODUCT(EXACT('Номенклатура'!$A$6:$A$205,B2401)*(ROW('Номенклатура'!$A$6:$A$205)-5)))&amp;"")</f>
        <v/>
      </c>
      <c r="F2401" s="18" t="str">
        <f>IF(OR(I2401="ОК",I2401="Учтено: добавьте пояснение"),IF(C2401="Приход",D2401,IF(C2401="Корректировка остатка",D2401,-D2401)),"")</f>
        <v/>
      </c>
      <c r="G2401" s="13"/>
      <c r="H2401" s="15" t="str">
        <f>IF(OR(B2401="",SUMPRODUCT(--EXACT('Номенклатура'!$A$6:$A$205,B2401))&lt;&gt;1),"",INDEX('Номенклатура'!$B$6:$B$205,SUMPRODUCT(EXACT('Номенклатура'!$A$6:$A$205,B2401)*(ROW('Номенклатура'!$A$6:$A$205)-5)))&amp;"")</f>
        <v/>
      </c>
      <c r="I2401" s="15" t="str">
        <f>IF(COUNTA(A2401:D2401,G2401)=0,"",IF(NOT(ISNUMBER(A2401)),"Укажите дату",IF(B2401="","Укажите код",IF(NOT(AND(ISTEXT(B2401),LEN(B2401)&gt;0,LEN(B2401)&lt;=30,ISNUMBER(FIND(LEFT(B2401,1),"ABCDEFGHIJKLMNOPQRSTUVWXYZ")),SUMPRODUCT((MID(B2401,{1,2,3,4,5,6,7,8,9,10,11,12,13,14,15,16,17,18,19,20,21,22,23,24,25,26,27,28,29,30},1)&lt;&gt;"")*ISERROR(FIND(MID(B2401,{1,2,3,4,5,6,7,8,9,10,11,12,13,14,15,16,17,18,19,20,21,22,23,24,25,26,27,28,29,30},1),"ABCDEFGHIJKLMNOPQRSTUVWXYZ0123456789-_")))=0,ISERROR(VALUE(B2401)))),"Недопустимый код: только латинские буквы A-Z в верхнем регистре, цифры, - и _; начало с буквы, до 30 символов (например MILK-001)",IF(SUMPRODUCT(--EXACT('Номенклатура'!$A$6:$A$205,B2401))=0,"Код не найден в номенклатуре",IF(SUMPRODUCT(--EXACT('Номенклатура'!$A$6:$A$205,B2401))&gt;1,"Код повторяется в номенклатуре",IF(ISNA(MATCH(C2401,{"Приход","Расход","Списание","Корректировка остатка"},0)),"Выберите тип операции",IF(NOT(ISNUMBER(D2401)),"Укажите количество",IF(D2401=0,"Количество не может быть 0",IF(AND(C2401&lt;&gt;"Корректировка остатка",D2401&lt;0),"Для этого типа количество положительное",IF(NOT(ISNUMBER('Номенклатура'!$C$2)),"Укажите дату начала учёта",IF(A2401&lt;INT('Номенклатура'!$C$2),"Раньше даты начала учёта: НЕ учтено",IF(AND(C2401="Корректировка остатка",TRIM(G2401)=""),"Учтено: добавьте пояснение","ОК")))))))))))))</f>
        <v/>
      </c>
    </row>
    <row r="2402" spans="1:9" x14ac:dyDescent="0.25">
      <c r="A2402" s="16"/>
      <c r="B2402" s="13"/>
      <c r="C2402" s="13"/>
      <c r="D2402" s="14"/>
      <c r="E2402" s="17" t="str">
        <f>IF(OR(B2402="",SUMPRODUCT(--EXACT('Номенклатура'!$A$6:$A$205,B2402))&lt;&gt;1),"",INDEX('Номенклатура'!$D$6:$D$205,SUMPRODUCT(EXACT('Номенклатура'!$A$6:$A$205,B2402)*(ROW('Номенклатура'!$A$6:$A$205)-5)))&amp;"")</f>
        <v/>
      </c>
      <c r="F2402" s="18" t="str">
        <f>IF(OR(I2402="ОК",I2402="Учтено: добавьте пояснение"),IF(C2402="Приход",D2402,IF(C2402="Корректировка остатка",D2402,-D2402)),"")</f>
        <v/>
      </c>
      <c r="G2402" s="13"/>
      <c r="H2402" s="15" t="str">
        <f>IF(OR(B2402="",SUMPRODUCT(--EXACT('Номенклатура'!$A$6:$A$205,B2402))&lt;&gt;1),"",INDEX('Номенклатура'!$B$6:$B$205,SUMPRODUCT(EXACT('Номенклатура'!$A$6:$A$205,B2402)*(ROW('Номенклатура'!$A$6:$A$205)-5)))&amp;"")</f>
        <v/>
      </c>
      <c r="I2402" s="15" t="str">
        <f>IF(COUNTA(A2402:D2402,G2402)=0,"",IF(NOT(ISNUMBER(A2402)),"Укажите дату",IF(B2402="","Укажите код",IF(NOT(AND(ISTEXT(B2402),LEN(B2402)&gt;0,LEN(B2402)&lt;=30,ISNUMBER(FIND(LEFT(B2402,1),"ABCDEFGHIJKLMNOPQRSTUVWXYZ")),SUMPRODUCT((MID(B2402,{1,2,3,4,5,6,7,8,9,10,11,12,13,14,15,16,17,18,19,20,21,22,23,24,25,26,27,28,29,30},1)&lt;&gt;"")*ISERROR(FIND(MID(B2402,{1,2,3,4,5,6,7,8,9,10,11,12,13,14,15,16,17,18,19,20,21,22,23,24,25,26,27,28,29,30},1),"ABCDEFGHIJKLMNOPQRSTUVWXYZ0123456789-_")))=0,ISERROR(VALUE(B2402)))),"Недопустимый код: только латинские буквы A-Z в верхнем регистре, цифры, - и _; начало с буквы, до 30 символов (например MILK-001)",IF(SUMPRODUCT(--EXACT('Номенклатура'!$A$6:$A$205,B2402))=0,"Код не найден в номенклатуре",IF(SUMPRODUCT(--EXACT('Номенклатура'!$A$6:$A$205,B2402))&gt;1,"Код повторяется в номенклатуре",IF(ISNA(MATCH(C2402,{"Приход","Расход","Списание","Корректировка остатка"},0)),"Выберите тип операции",IF(NOT(ISNUMBER(D2402)),"Укажите количество",IF(D2402=0,"Количество не может быть 0",IF(AND(C2402&lt;&gt;"Корректировка остатка",D2402&lt;0),"Для этого типа количество положительное",IF(NOT(ISNUMBER('Номенклатура'!$C$2)),"Укажите дату начала учёта",IF(A2402&lt;INT('Номенклатура'!$C$2),"Раньше даты начала учёта: НЕ учтено",IF(AND(C2402="Корректировка остатка",TRIM(G2402)=""),"Учтено: добавьте пояснение","ОК")))))))))))))</f>
        <v/>
      </c>
    </row>
    <row r="2403" spans="1:9" x14ac:dyDescent="0.25">
      <c r="A2403" s="16"/>
      <c r="B2403" s="13"/>
      <c r="C2403" s="13"/>
      <c r="D2403" s="14"/>
      <c r="E2403" s="17" t="str">
        <f>IF(OR(B2403="",SUMPRODUCT(--EXACT('Номенклатура'!$A$6:$A$205,B2403))&lt;&gt;1),"",INDEX('Номенклатура'!$D$6:$D$205,SUMPRODUCT(EXACT('Номенклатура'!$A$6:$A$205,B2403)*(ROW('Номенклатура'!$A$6:$A$205)-5)))&amp;"")</f>
        <v/>
      </c>
      <c r="F2403" s="18" t="str">
        <f>IF(OR(I2403="ОК",I2403="Учтено: добавьте пояснение"),IF(C2403="Приход",D2403,IF(C2403="Корректировка остатка",D2403,-D2403)),"")</f>
        <v/>
      </c>
      <c r="G2403" s="13"/>
      <c r="H2403" s="15" t="str">
        <f>IF(OR(B2403="",SUMPRODUCT(--EXACT('Номенклатура'!$A$6:$A$205,B2403))&lt;&gt;1),"",INDEX('Номенклатура'!$B$6:$B$205,SUMPRODUCT(EXACT('Номенклатура'!$A$6:$A$205,B2403)*(ROW('Номенклатура'!$A$6:$A$205)-5)))&amp;"")</f>
        <v/>
      </c>
      <c r="I2403" s="15" t="str">
        <f>IF(COUNTA(A2403:D2403,G2403)=0,"",IF(NOT(ISNUMBER(A2403)),"Укажите дату",IF(B2403="","Укажите код",IF(NOT(AND(ISTEXT(B2403),LEN(B2403)&gt;0,LEN(B2403)&lt;=30,ISNUMBER(FIND(LEFT(B2403,1),"ABCDEFGHIJKLMNOPQRSTUVWXYZ")),SUMPRODUCT((MID(B2403,{1,2,3,4,5,6,7,8,9,10,11,12,13,14,15,16,17,18,19,20,21,22,23,24,25,26,27,28,29,30},1)&lt;&gt;"")*ISERROR(FIND(MID(B2403,{1,2,3,4,5,6,7,8,9,10,11,12,13,14,15,16,17,18,19,20,21,22,23,24,25,26,27,28,29,30},1),"ABCDEFGHIJKLMNOPQRSTUVWXYZ0123456789-_")))=0,ISERROR(VALUE(B2403)))),"Недопустимый код: только латинские буквы A-Z в верхнем регистре, цифры, - и _; начало с буквы, до 30 символов (например MILK-001)",IF(SUMPRODUCT(--EXACT('Номенклатура'!$A$6:$A$205,B2403))=0,"Код не найден в номенклатуре",IF(SUMPRODUCT(--EXACT('Номенклатура'!$A$6:$A$205,B2403))&gt;1,"Код повторяется в номенклатуре",IF(ISNA(MATCH(C2403,{"Приход","Расход","Списание","Корректировка остатка"},0)),"Выберите тип операции",IF(NOT(ISNUMBER(D2403)),"Укажите количество",IF(D2403=0,"Количество не может быть 0",IF(AND(C2403&lt;&gt;"Корректировка остатка",D2403&lt;0),"Для этого типа количество положительное",IF(NOT(ISNUMBER('Номенклатура'!$C$2)),"Укажите дату начала учёта",IF(A2403&lt;INT('Номенклатура'!$C$2),"Раньше даты начала учёта: НЕ учтено",IF(AND(C2403="Корректировка остатка",TRIM(G2403)=""),"Учтено: добавьте пояснение","ОК")))))))))))))</f>
        <v/>
      </c>
    </row>
    <row r="2404" spans="1:9" x14ac:dyDescent="0.25">
      <c r="A2404" s="16"/>
      <c r="B2404" s="13"/>
      <c r="C2404" s="13"/>
      <c r="D2404" s="14"/>
      <c r="E2404" s="17" t="str">
        <f>IF(OR(B2404="",SUMPRODUCT(--EXACT('Номенклатура'!$A$6:$A$205,B2404))&lt;&gt;1),"",INDEX('Номенклатура'!$D$6:$D$205,SUMPRODUCT(EXACT('Номенклатура'!$A$6:$A$205,B2404)*(ROW('Номенклатура'!$A$6:$A$205)-5)))&amp;"")</f>
        <v/>
      </c>
      <c r="F2404" s="18" t="str">
        <f>IF(OR(I2404="ОК",I2404="Учтено: добавьте пояснение"),IF(C2404="Приход",D2404,IF(C2404="Корректировка остатка",D2404,-D2404)),"")</f>
        <v/>
      </c>
      <c r="G2404" s="13"/>
      <c r="H2404" s="15" t="str">
        <f>IF(OR(B2404="",SUMPRODUCT(--EXACT('Номенклатура'!$A$6:$A$205,B2404))&lt;&gt;1),"",INDEX('Номенклатура'!$B$6:$B$205,SUMPRODUCT(EXACT('Номенклатура'!$A$6:$A$205,B2404)*(ROW('Номенклатура'!$A$6:$A$205)-5)))&amp;"")</f>
        <v/>
      </c>
      <c r="I2404" s="15" t="str">
        <f>IF(COUNTA(A2404:D2404,G2404)=0,"",IF(NOT(ISNUMBER(A2404)),"Укажите дату",IF(B2404="","Укажите код",IF(NOT(AND(ISTEXT(B2404),LEN(B2404)&gt;0,LEN(B2404)&lt;=30,ISNUMBER(FIND(LEFT(B2404,1),"ABCDEFGHIJKLMNOPQRSTUVWXYZ")),SUMPRODUCT((MID(B2404,{1,2,3,4,5,6,7,8,9,10,11,12,13,14,15,16,17,18,19,20,21,22,23,24,25,26,27,28,29,30},1)&lt;&gt;"")*ISERROR(FIND(MID(B2404,{1,2,3,4,5,6,7,8,9,10,11,12,13,14,15,16,17,18,19,20,21,22,23,24,25,26,27,28,29,30},1),"ABCDEFGHIJKLMNOPQRSTUVWXYZ0123456789-_")))=0,ISERROR(VALUE(B2404)))),"Недопустимый код: только латинские буквы A-Z в верхнем регистре, цифры, - и _; начало с буквы, до 30 символов (например MILK-001)",IF(SUMPRODUCT(--EXACT('Номенклатура'!$A$6:$A$205,B2404))=0,"Код не найден в номенклатуре",IF(SUMPRODUCT(--EXACT('Номенклатура'!$A$6:$A$205,B2404))&gt;1,"Код повторяется в номенклатуре",IF(ISNA(MATCH(C2404,{"Приход","Расход","Списание","Корректировка остатка"},0)),"Выберите тип операции",IF(NOT(ISNUMBER(D2404)),"Укажите количество",IF(D2404=0,"Количество не может быть 0",IF(AND(C2404&lt;&gt;"Корректировка остатка",D2404&lt;0),"Для этого типа количество положительное",IF(NOT(ISNUMBER('Номенклатура'!$C$2)),"Укажите дату начала учёта",IF(A2404&lt;INT('Номенклатура'!$C$2),"Раньше даты начала учёта: НЕ учтено",IF(AND(C2404="Корректировка остатка",TRIM(G2404)=""),"Учтено: добавьте пояснение","ОК")))))))))))))</f>
        <v/>
      </c>
    </row>
    <row r="2405" spans="1:9" x14ac:dyDescent="0.25">
      <c r="A2405" s="16"/>
      <c r="B2405" s="13"/>
      <c r="C2405" s="13"/>
      <c r="D2405" s="14"/>
      <c r="E2405" s="17" t="str">
        <f>IF(OR(B2405="",SUMPRODUCT(--EXACT('Номенклатура'!$A$6:$A$205,B2405))&lt;&gt;1),"",INDEX('Номенклатура'!$D$6:$D$205,SUMPRODUCT(EXACT('Номенклатура'!$A$6:$A$205,B2405)*(ROW('Номенклатура'!$A$6:$A$205)-5)))&amp;"")</f>
        <v/>
      </c>
      <c r="F2405" s="18" t="str">
        <f>IF(OR(I2405="ОК",I2405="Учтено: добавьте пояснение"),IF(C2405="Приход",D2405,IF(C2405="Корректировка остатка",D2405,-D2405)),"")</f>
        <v/>
      </c>
      <c r="G2405" s="13"/>
      <c r="H2405" s="15" t="str">
        <f>IF(OR(B2405="",SUMPRODUCT(--EXACT('Номенклатура'!$A$6:$A$205,B2405))&lt;&gt;1),"",INDEX('Номенклатура'!$B$6:$B$205,SUMPRODUCT(EXACT('Номенклатура'!$A$6:$A$205,B2405)*(ROW('Номенклатура'!$A$6:$A$205)-5)))&amp;"")</f>
        <v/>
      </c>
      <c r="I2405" s="15" t="str">
        <f>IF(COUNTA(A2405:D2405,G2405)=0,"",IF(NOT(ISNUMBER(A2405)),"Укажите дату",IF(B2405="","Укажите код",IF(NOT(AND(ISTEXT(B2405),LEN(B2405)&gt;0,LEN(B2405)&lt;=30,ISNUMBER(FIND(LEFT(B2405,1),"ABCDEFGHIJKLMNOPQRSTUVWXYZ")),SUMPRODUCT((MID(B2405,{1,2,3,4,5,6,7,8,9,10,11,12,13,14,15,16,17,18,19,20,21,22,23,24,25,26,27,28,29,30},1)&lt;&gt;"")*ISERROR(FIND(MID(B2405,{1,2,3,4,5,6,7,8,9,10,11,12,13,14,15,16,17,18,19,20,21,22,23,24,25,26,27,28,29,30},1),"ABCDEFGHIJKLMNOPQRSTUVWXYZ0123456789-_")))=0,ISERROR(VALUE(B2405)))),"Недопустимый код: только латинские буквы A-Z в верхнем регистре, цифры, - и _; начало с буквы, до 30 символов (например MILK-001)",IF(SUMPRODUCT(--EXACT('Номенклатура'!$A$6:$A$205,B2405))=0,"Код не найден в номенклатуре",IF(SUMPRODUCT(--EXACT('Номенклатура'!$A$6:$A$205,B2405))&gt;1,"Код повторяется в номенклатуре",IF(ISNA(MATCH(C2405,{"Приход","Расход","Списание","Корректировка остатка"},0)),"Выберите тип операции",IF(NOT(ISNUMBER(D2405)),"Укажите количество",IF(D2405=0,"Количество не может быть 0",IF(AND(C2405&lt;&gt;"Корректировка остатка",D2405&lt;0),"Для этого типа количество положительное",IF(NOT(ISNUMBER('Номенклатура'!$C$2)),"Укажите дату начала учёта",IF(A2405&lt;INT('Номенклатура'!$C$2),"Раньше даты начала учёта: НЕ учтено",IF(AND(C2405="Корректировка остатка",TRIM(G2405)=""),"Учтено: добавьте пояснение","ОК")))))))))))))</f>
        <v/>
      </c>
    </row>
    <row r="2406" spans="1:9" x14ac:dyDescent="0.25">
      <c r="A2406" s="16"/>
      <c r="B2406" s="13"/>
      <c r="C2406" s="13"/>
      <c r="D2406" s="14"/>
      <c r="E2406" s="17" t="str">
        <f>IF(OR(B2406="",SUMPRODUCT(--EXACT('Номенклатура'!$A$6:$A$205,B2406))&lt;&gt;1),"",INDEX('Номенклатура'!$D$6:$D$205,SUMPRODUCT(EXACT('Номенклатура'!$A$6:$A$205,B2406)*(ROW('Номенклатура'!$A$6:$A$205)-5)))&amp;"")</f>
        <v/>
      </c>
      <c r="F2406" s="18" t="str">
        <f>IF(OR(I2406="ОК",I2406="Учтено: добавьте пояснение"),IF(C2406="Приход",D2406,IF(C2406="Корректировка остатка",D2406,-D2406)),"")</f>
        <v/>
      </c>
      <c r="G2406" s="13"/>
      <c r="H2406" s="15" t="str">
        <f>IF(OR(B2406="",SUMPRODUCT(--EXACT('Номенклатура'!$A$6:$A$205,B2406))&lt;&gt;1),"",INDEX('Номенклатура'!$B$6:$B$205,SUMPRODUCT(EXACT('Номенклатура'!$A$6:$A$205,B2406)*(ROW('Номенклатура'!$A$6:$A$205)-5)))&amp;"")</f>
        <v/>
      </c>
      <c r="I2406" s="15" t="str">
        <f>IF(COUNTA(A2406:D2406,G2406)=0,"",IF(NOT(ISNUMBER(A2406)),"Укажите дату",IF(B2406="","Укажите код",IF(NOT(AND(ISTEXT(B2406),LEN(B2406)&gt;0,LEN(B2406)&lt;=30,ISNUMBER(FIND(LEFT(B2406,1),"ABCDEFGHIJKLMNOPQRSTUVWXYZ")),SUMPRODUCT((MID(B2406,{1,2,3,4,5,6,7,8,9,10,11,12,13,14,15,16,17,18,19,20,21,22,23,24,25,26,27,28,29,30},1)&lt;&gt;"")*ISERROR(FIND(MID(B2406,{1,2,3,4,5,6,7,8,9,10,11,12,13,14,15,16,17,18,19,20,21,22,23,24,25,26,27,28,29,30},1),"ABCDEFGHIJKLMNOPQRSTUVWXYZ0123456789-_")))=0,ISERROR(VALUE(B2406)))),"Недопустимый код: только латинские буквы A-Z в верхнем регистре, цифры, - и _; начало с буквы, до 30 символов (например MILK-001)",IF(SUMPRODUCT(--EXACT('Номенклатура'!$A$6:$A$205,B2406))=0,"Код не найден в номенклатуре",IF(SUMPRODUCT(--EXACT('Номенклатура'!$A$6:$A$205,B2406))&gt;1,"Код повторяется в номенклатуре",IF(ISNA(MATCH(C2406,{"Приход","Расход","Списание","Корректировка остатка"},0)),"Выберите тип операции",IF(NOT(ISNUMBER(D2406)),"Укажите количество",IF(D2406=0,"Количество не может быть 0",IF(AND(C2406&lt;&gt;"Корректировка остатка",D2406&lt;0),"Для этого типа количество положительное",IF(NOT(ISNUMBER('Номенклатура'!$C$2)),"Укажите дату начала учёта",IF(A2406&lt;INT('Номенклатура'!$C$2),"Раньше даты начала учёта: НЕ учтено",IF(AND(C2406="Корректировка остатка",TRIM(G2406)=""),"Учтено: добавьте пояснение","ОК")))))))))))))</f>
        <v/>
      </c>
    </row>
    <row r="2407" spans="1:9" x14ac:dyDescent="0.25">
      <c r="A2407" s="16"/>
      <c r="B2407" s="13"/>
      <c r="C2407" s="13"/>
      <c r="D2407" s="14"/>
      <c r="E2407" s="17" t="str">
        <f>IF(OR(B2407="",SUMPRODUCT(--EXACT('Номенклатура'!$A$6:$A$205,B2407))&lt;&gt;1),"",INDEX('Номенклатура'!$D$6:$D$205,SUMPRODUCT(EXACT('Номенклатура'!$A$6:$A$205,B2407)*(ROW('Номенклатура'!$A$6:$A$205)-5)))&amp;"")</f>
        <v/>
      </c>
      <c r="F2407" s="18" t="str">
        <f>IF(OR(I2407="ОК",I2407="Учтено: добавьте пояснение"),IF(C2407="Приход",D2407,IF(C2407="Корректировка остатка",D2407,-D2407)),"")</f>
        <v/>
      </c>
      <c r="G2407" s="13"/>
      <c r="H2407" s="15" t="str">
        <f>IF(OR(B2407="",SUMPRODUCT(--EXACT('Номенклатура'!$A$6:$A$205,B2407))&lt;&gt;1),"",INDEX('Номенклатура'!$B$6:$B$205,SUMPRODUCT(EXACT('Номенклатура'!$A$6:$A$205,B2407)*(ROW('Номенклатура'!$A$6:$A$205)-5)))&amp;"")</f>
        <v/>
      </c>
      <c r="I2407" s="15" t="str">
        <f>IF(COUNTA(A2407:D2407,G2407)=0,"",IF(NOT(ISNUMBER(A2407)),"Укажите дату",IF(B2407="","Укажите код",IF(NOT(AND(ISTEXT(B2407),LEN(B2407)&gt;0,LEN(B2407)&lt;=30,ISNUMBER(FIND(LEFT(B2407,1),"ABCDEFGHIJKLMNOPQRSTUVWXYZ")),SUMPRODUCT((MID(B2407,{1,2,3,4,5,6,7,8,9,10,11,12,13,14,15,16,17,18,19,20,21,22,23,24,25,26,27,28,29,30},1)&lt;&gt;"")*ISERROR(FIND(MID(B2407,{1,2,3,4,5,6,7,8,9,10,11,12,13,14,15,16,17,18,19,20,21,22,23,24,25,26,27,28,29,30},1),"ABCDEFGHIJKLMNOPQRSTUVWXYZ0123456789-_")))=0,ISERROR(VALUE(B2407)))),"Недопустимый код: только латинские буквы A-Z в верхнем регистре, цифры, - и _; начало с буквы, до 30 символов (например MILK-001)",IF(SUMPRODUCT(--EXACT('Номенклатура'!$A$6:$A$205,B2407))=0,"Код не найден в номенклатуре",IF(SUMPRODUCT(--EXACT('Номенклатура'!$A$6:$A$205,B2407))&gt;1,"Код повторяется в номенклатуре",IF(ISNA(MATCH(C2407,{"Приход","Расход","Списание","Корректировка остатка"},0)),"Выберите тип операции",IF(NOT(ISNUMBER(D2407)),"Укажите количество",IF(D2407=0,"Количество не может быть 0",IF(AND(C2407&lt;&gt;"Корректировка остатка",D2407&lt;0),"Для этого типа количество положительное",IF(NOT(ISNUMBER('Номенклатура'!$C$2)),"Укажите дату начала учёта",IF(A2407&lt;INT('Номенклатура'!$C$2),"Раньше даты начала учёта: НЕ учтено",IF(AND(C2407="Корректировка остатка",TRIM(G2407)=""),"Учтено: добавьте пояснение","ОК")))))))))))))</f>
        <v/>
      </c>
    </row>
    <row r="2408" spans="1:9" x14ac:dyDescent="0.25">
      <c r="A2408" s="16"/>
      <c r="B2408" s="13"/>
      <c r="C2408" s="13"/>
      <c r="D2408" s="14"/>
      <c r="E2408" s="17" t="str">
        <f>IF(OR(B2408="",SUMPRODUCT(--EXACT('Номенклатура'!$A$6:$A$205,B2408))&lt;&gt;1),"",INDEX('Номенклатура'!$D$6:$D$205,SUMPRODUCT(EXACT('Номенклатура'!$A$6:$A$205,B2408)*(ROW('Номенклатура'!$A$6:$A$205)-5)))&amp;"")</f>
        <v/>
      </c>
      <c r="F2408" s="18" t="str">
        <f>IF(OR(I2408="ОК",I2408="Учтено: добавьте пояснение"),IF(C2408="Приход",D2408,IF(C2408="Корректировка остатка",D2408,-D2408)),"")</f>
        <v/>
      </c>
      <c r="G2408" s="13"/>
      <c r="H2408" s="15" t="str">
        <f>IF(OR(B2408="",SUMPRODUCT(--EXACT('Номенклатура'!$A$6:$A$205,B2408))&lt;&gt;1),"",INDEX('Номенклатура'!$B$6:$B$205,SUMPRODUCT(EXACT('Номенклатура'!$A$6:$A$205,B2408)*(ROW('Номенклатура'!$A$6:$A$205)-5)))&amp;"")</f>
        <v/>
      </c>
      <c r="I2408" s="15" t="str">
        <f>IF(COUNTA(A2408:D2408,G2408)=0,"",IF(NOT(ISNUMBER(A2408)),"Укажите дату",IF(B2408="","Укажите код",IF(NOT(AND(ISTEXT(B2408),LEN(B2408)&gt;0,LEN(B2408)&lt;=30,ISNUMBER(FIND(LEFT(B2408,1),"ABCDEFGHIJKLMNOPQRSTUVWXYZ")),SUMPRODUCT((MID(B2408,{1,2,3,4,5,6,7,8,9,10,11,12,13,14,15,16,17,18,19,20,21,22,23,24,25,26,27,28,29,30},1)&lt;&gt;"")*ISERROR(FIND(MID(B2408,{1,2,3,4,5,6,7,8,9,10,11,12,13,14,15,16,17,18,19,20,21,22,23,24,25,26,27,28,29,30},1),"ABCDEFGHIJKLMNOPQRSTUVWXYZ0123456789-_")))=0,ISERROR(VALUE(B2408)))),"Недопустимый код: только латинские буквы A-Z в верхнем регистре, цифры, - и _; начало с буквы, до 30 символов (например MILK-001)",IF(SUMPRODUCT(--EXACT('Номенклатура'!$A$6:$A$205,B2408))=0,"Код не найден в номенклатуре",IF(SUMPRODUCT(--EXACT('Номенклатура'!$A$6:$A$205,B2408))&gt;1,"Код повторяется в номенклатуре",IF(ISNA(MATCH(C2408,{"Приход","Расход","Списание","Корректировка остатка"},0)),"Выберите тип операции",IF(NOT(ISNUMBER(D2408)),"Укажите количество",IF(D2408=0,"Количество не может быть 0",IF(AND(C2408&lt;&gt;"Корректировка остатка",D2408&lt;0),"Для этого типа количество положительное",IF(NOT(ISNUMBER('Номенклатура'!$C$2)),"Укажите дату начала учёта",IF(A2408&lt;INT('Номенклатура'!$C$2),"Раньше даты начала учёта: НЕ учтено",IF(AND(C2408="Корректировка остатка",TRIM(G2408)=""),"Учтено: добавьте пояснение","ОК")))))))))))))</f>
        <v/>
      </c>
    </row>
    <row r="2409" spans="1:9" x14ac:dyDescent="0.25">
      <c r="A2409" s="16"/>
      <c r="B2409" s="13"/>
      <c r="C2409" s="13"/>
      <c r="D2409" s="14"/>
      <c r="E2409" s="17" t="str">
        <f>IF(OR(B2409="",SUMPRODUCT(--EXACT('Номенклатура'!$A$6:$A$205,B2409))&lt;&gt;1),"",INDEX('Номенклатура'!$D$6:$D$205,SUMPRODUCT(EXACT('Номенклатура'!$A$6:$A$205,B2409)*(ROW('Номенклатура'!$A$6:$A$205)-5)))&amp;"")</f>
        <v/>
      </c>
      <c r="F2409" s="18" t="str">
        <f>IF(OR(I2409="ОК",I2409="Учтено: добавьте пояснение"),IF(C2409="Приход",D2409,IF(C2409="Корректировка остатка",D2409,-D2409)),"")</f>
        <v/>
      </c>
      <c r="G2409" s="13"/>
      <c r="H2409" s="15" t="str">
        <f>IF(OR(B2409="",SUMPRODUCT(--EXACT('Номенклатура'!$A$6:$A$205,B2409))&lt;&gt;1),"",INDEX('Номенклатура'!$B$6:$B$205,SUMPRODUCT(EXACT('Номенклатура'!$A$6:$A$205,B2409)*(ROW('Номенклатура'!$A$6:$A$205)-5)))&amp;"")</f>
        <v/>
      </c>
      <c r="I2409" s="15" t="str">
        <f>IF(COUNTA(A2409:D2409,G2409)=0,"",IF(NOT(ISNUMBER(A2409)),"Укажите дату",IF(B2409="","Укажите код",IF(NOT(AND(ISTEXT(B2409),LEN(B2409)&gt;0,LEN(B2409)&lt;=30,ISNUMBER(FIND(LEFT(B2409,1),"ABCDEFGHIJKLMNOPQRSTUVWXYZ")),SUMPRODUCT((MID(B2409,{1,2,3,4,5,6,7,8,9,10,11,12,13,14,15,16,17,18,19,20,21,22,23,24,25,26,27,28,29,30},1)&lt;&gt;"")*ISERROR(FIND(MID(B2409,{1,2,3,4,5,6,7,8,9,10,11,12,13,14,15,16,17,18,19,20,21,22,23,24,25,26,27,28,29,30},1),"ABCDEFGHIJKLMNOPQRSTUVWXYZ0123456789-_")))=0,ISERROR(VALUE(B2409)))),"Недопустимый код: только латинские буквы A-Z в верхнем регистре, цифры, - и _; начало с буквы, до 30 символов (например MILK-001)",IF(SUMPRODUCT(--EXACT('Номенклатура'!$A$6:$A$205,B2409))=0,"Код не найден в номенклатуре",IF(SUMPRODUCT(--EXACT('Номенклатура'!$A$6:$A$205,B2409))&gt;1,"Код повторяется в номенклатуре",IF(ISNA(MATCH(C2409,{"Приход","Расход","Списание","Корректировка остатка"},0)),"Выберите тип операции",IF(NOT(ISNUMBER(D2409)),"Укажите количество",IF(D2409=0,"Количество не может быть 0",IF(AND(C2409&lt;&gt;"Корректировка остатка",D2409&lt;0),"Для этого типа количество положительное",IF(NOT(ISNUMBER('Номенклатура'!$C$2)),"Укажите дату начала учёта",IF(A2409&lt;INT('Номенклатура'!$C$2),"Раньше даты начала учёта: НЕ учтено",IF(AND(C2409="Корректировка остатка",TRIM(G2409)=""),"Учтено: добавьте пояснение","ОК")))))))))))))</f>
        <v/>
      </c>
    </row>
    <row r="2410" spans="1:9" x14ac:dyDescent="0.25">
      <c r="A2410" s="16"/>
      <c r="B2410" s="13"/>
      <c r="C2410" s="13"/>
      <c r="D2410" s="14"/>
      <c r="E2410" s="17" t="str">
        <f>IF(OR(B2410="",SUMPRODUCT(--EXACT('Номенклатура'!$A$6:$A$205,B2410))&lt;&gt;1),"",INDEX('Номенклатура'!$D$6:$D$205,SUMPRODUCT(EXACT('Номенклатура'!$A$6:$A$205,B2410)*(ROW('Номенклатура'!$A$6:$A$205)-5)))&amp;"")</f>
        <v/>
      </c>
      <c r="F2410" s="18" t="str">
        <f>IF(OR(I2410="ОК",I2410="Учтено: добавьте пояснение"),IF(C2410="Приход",D2410,IF(C2410="Корректировка остатка",D2410,-D2410)),"")</f>
        <v/>
      </c>
      <c r="G2410" s="13"/>
      <c r="H2410" s="15" t="str">
        <f>IF(OR(B2410="",SUMPRODUCT(--EXACT('Номенклатура'!$A$6:$A$205,B2410))&lt;&gt;1),"",INDEX('Номенклатура'!$B$6:$B$205,SUMPRODUCT(EXACT('Номенклатура'!$A$6:$A$205,B2410)*(ROW('Номенклатура'!$A$6:$A$205)-5)))&amp;"")</f>
        <v/>
      </c>
      <c r="I2410" s="15" t="str">
        <f>IF(COUNTA(A2410:D2410,G2410)=0,"",IF(NOT(ISNUMBER(A2410)),"Укажите дату",IF(B2410="","Укажите код",IF(NOT(AND(ISTEXT(B2410),LEN(B2410)&gt;0,LEN(B2410)&lt;=30,ISNUMBER(FIND(LEFT(B2410,1),"ABCDEFGHIJKLMNOPQRSTUVWXYZ")),SUMPRODUCT((MID(B2410,{1,2,3,4,5,6,7,8,9,10,11,12,13,14,15,16,17,18,19,20,21,22,23,24,25,26,27,28,29,30},1)&lt;&gt;"")*ISERROR(FIND(MID(B2410,{1,2,3,4,5,6,7,8,9,10,11,12,13,14,15,16,17,18,19,20,21,22,23,24,25,26,27,28,29,30},1),"ABCDEFGHIJKLMNOPQRSTUVWXYZ0123456789-_")))=0,ISERROR(VALUE(B2410)))),"Недопустимый код: только латинские буквы A-Z в верхнем регистре, цифры, - и _; начало с буквы, до 30 символов (например MILK-001)",IF(SUMPRODUCT(--EXACT('Номенклатура'!$A$6:$A$205,B2410))=0,"Код не найден в номенклатуре",IF(SUMPRODUCT(--EXACT('Номенклатура'!$A$6:$A$205,B2410))&gt;1,"Код повторяется в номенклатуре",IF(ISNA(MATCH(C2410,{"Приход","Расход","Списание","Корректировка остатка"},0)),"Выберите тип операции",IF(NOT(ISNUMBER(D2410)),"Укажите количество",IF(D2410=0,"Количество не может быть 0",IF(AND(C2410&lt;&gt;"Корректировка остатка",D2410&lt;0),"Для этого типа количество положительное",IF(NOT(ISNUMBER('Номенклатура'!$C$2)),"Укажите дату начала учёта",IF(A2410&lt;INT('Номенклатура'!$C$2),"Раньше даты начала учёта: НЕ учтено",IF(AND(C2410="Корректировка остатка",TRIM(G2410)=""),"Учтено: добавьте пояснение","ОК")))))))))))))</f>
        <v/>
      </c>
    </row>
    <row r="2411" spans="1:9" x14ac:dyDescent="0.25">
      <c r="A2411" s="16"/>
      <c r="B2411" s="13"/>
      <c r="C2411" s="13"/>
      <c r="D2411" s="14"/>
      <c r="E2411" s="17" t="str">
        <f>IF(OR(B2411="",SUMPRODUCT(--EXACT('Номенклатура'!$A$6:$A$205,B2411))&lt;&gt;1),"",INDEX('Номенклатура'!$D$6:$D$205,SUMPRODUCT(EXACT('Номенклатура'!$A$6:$A$205,B2411)*(ROW('Номенклатура'!$A$6:$A$205)-5)))&amp;"")</f>
        <v/>
      </c>
      <c r="F2411" s="18" t="str">
        <f>IF(OR(I2411="ОК",I2411="Учтено: добавьте пояснение"),IF(C2411="Приход",D2411,IF(C2411="Корректировка остатка",D2411,-D2411)),"")</f>
        <v/>
      </c>
      <c r="G2411" s="13"/>
      <c r="H2411" s="15" t="str">
        <f>IF(OR(B2411="",SUMPRODUCT(--EXACT('Номенклатура'!$A$6:$A$205,B2411))&lt;&gt;1),"",INDEX('Номенклатура'!$B$6:$B$205,SUMPRODUCT(EXACT('Номенклатура'!$A$6:$A$205,B2411)*(ROW('Номенклатура'!$A$6:$A$205)-5)))&amp;"")</f>
        <v/>
      </c>
      <c r="I2411" s="15" t="str">
        <f>IF(COUNTA(A2411:D2411,G2411)=0,"",IF(NOT(ISNUMBER(A2411)),"Укажите дату",IF(B2411="","Укажите код",IF(NOT(AND(ISTEXT(B2411),LEN(B2411)&gt;0,LEN(B2411)&lt;=30,ISNUMBER(FIND(LEFT(B2411,1),"ABCDEFGHIJKLMNOPQRSTUVWXYZ")),SUMPRODUCT((MID(B2411,{1,2,3,4,5,6,7,8,9,10,11,12,13,14,15,16,17,18,19,20,21,22,23,24,25,26,27,28,29,30},1)&lt;&gt;"")*ISERROR(FIND(MID(B2411,{1,2,3,4,5,6,7,8,9,10,11,12,13,14,15,16,17,18,19,20,21,22,23,24,25,26,27,28,29,30},1),"ABCDEFGHIJKLMNOPQRSTUVWXYZ0123456789-_")))=0,ISERROR(VALUE(B2411)))),"Недопустимый код: только латинские буквы A-Z в верхнем регистре, цифры, - и _; начало с буквы, до 30 символов (например MILK-001)",IF(SUMPRODUCT(--EXACT('Номенклатура'!$A$6:$A$205,B2411))=0,"Код не найден в номенклатуре",IF(SUMPRODUCT(--EXACT('Номенклатура'!$A$6:$A$205,B2411))&gt;1,"Код повторяется в номенклатуре",IF(ISNA(MATCH(C2411,{"Приход","Расход","Списание","Корректировка остатка"},0)),"Выберите тип операции",IF(NOT(ISNUMBER(D2411)),"Укажите количество",IF(D2411=0,"Количество не может быть 0",IF(AND(C2411&lt;&gt;"Корректировка остатка",D2411&lt;0),"Для этого типа количество положительное",IF(NOT(ISNUMBER('Номенклатура'!$C$2)),"Укажите дату начала учёта",IF(A2411&lt;INT('Номенклатура'!$C$2),"Раньше даты начала учёта: НЕ учтено",IF(AND(C2411="Корректировка остатка",TRIM(G2411)=""),"Учтено: добавьте пояснение","ОК")))))))))))))</f>
        <v/>
      </c>
    </row>
    <row r="2412" spans="1:9" x14ac:dyDescent="0.25">
      <c r="A2412" s="16"/>
      <c r="B2412" s="13"/>
      <c r="C2412" s="13"/>
      <c r="D2412" s="14"/>
      <c r="E2412" s="17" t="str">
        <f>IF(OR(B2412="",SUMPRODUCT(--EXACT('Номенклатура'!$A$6:$A$205,B2412))&lt;&gt;1),"",INDEX('Номенклатура'!$D$6:$D$205,SUMPRODUCT(EXACT('Номенклатура'!$A$6:$A$205,B2412)*(ROW('Номенклатура'!$A$6:$A$205)-5)))&amp;"")</f>
        <v/>
      </c>
      <c r="F2412" s="18" t="str">
        <f>IF(OR(I2412="ОК",I2412="Учтено: добавьте пояснение"),IF(C2412="Приход",D2412,IF(C2412="Корректировка остатка",D2412,-D2412)),"")</f>
        <v/>
      </c>
      <c r="G2412" s="13"/>
      <c r="H2412" s="15" t="str">
        <f>IF(OR(B2412="",SUMPRODUCT(--EXACT('Номенклатура'!$A$6:$A$205,B2412))&lt;&gt;1),"",INDEX('Номенклатура'!$B$6:$B$205,SUMPRODUCT(EXACT('Номенклатура'!$A$6:$A$205,B2412)*(ROW('Номенклатура'!$A$6:$A$205)-5)))&amp;"")</f>
        <v/>
      </c>
      <c r="I2412" s="15" t="str">
        <f>IF(COUNTA(A2412:D2412,G2412)=0,"",IF(NOT(ISNUMBER(A2412)),"Укажите дату",IF(B2412="","Укажите код",IF(NOT(AND(ISTEXT(B2412),LEN(B2412)&gt;0,LEN(B2412)&lt;=30,ISNUMBER(FIND(LEFT(B2412,1),"ABCDEFGHIJKLMNOPQRSTUVWXYZ")),SUMPRODUCT((MID(B2412,{1,2,3,4,5,6,7,8,9,10,11,12,13,14,15,16,17,18,19,20,21,22,23,24,25,26,27,28,29,30},1)&lt;&gt;"")*ISERROR(FIND(MID(B2412,{1,2,3,4,5,6,7,8,9,10,11,12,13,14,15,16,17,18,19,20,21,22,23,24,25,26,27,28,29,30},1),"ABCDEFGHIJKLMNOPQRSTUVWXYZ0123456789-_")))=0,ISERROR(VALUE(B2412)))),"Недопустимый код: только латинские буквы A-Z в верхнем регистре, цифры, - и _; начало с буквы, до 30 символов (например MILK-001)",IF(SUMPRODUCT(--EXACT('Номенклатура'!$A$6:$A$205,B2412))=0,"Код не найден в номенклатуре",IF(SUMPRODUCT(--EXACT('Номенклатура'!$A$6:$A$205,B2412))&gt;1,"Код повторяется в номенклатуре",IF(ISNA(MATCH(C2412,{"Приход","Расход","Списание","Корректировка остатка"},0)),"Выберите тип операции",IF(NOT(ISNUMBER(D2412)),"Укажите количество",IF(D2412=0,"Количество не может быть 0",IF(AND(C2412&lt;&gt;"Корректировка остатка",D2412&lt;0),"Для этого типа количество положительное",IF(NOT(ISNUMBER('Номенклатура'!$C$2)),"Укажите дату начала учёта",IF(A2412&lt;INT('Номенклатура'!$C$2),"Раньше даты начала учёта: НЕ учтено",IF(AND(C2412="Корректировка остатка",TRIM(G2412)=""),"Учтено: добавьте пояснение","ОК")))))))))))))</f>
        <v/>
      </c>
    </row>
    <row r="2413" spans="1:9" x14ac:dyDescent="0.25">
      <c r="A2413" s="16"/>
      <c r="B2413" s="13"/>
      <c r="C2413" s="13"/>
      <c r="D2413" s="14"/>
      <c r="E2413" s="17" t="str">
        <f>IF(OR(B2413="",SUMPRODUCT(--EXACT('Номенклатура'!$A$6:$A$205,B2413))&lt;&gt;1),"",INDEX('Номенклатура'!$D$6:$D$205,SUMPRODUCT(EXACT('Номенклатура'!$A$6:$A$205,B2413)*(ROW('Номенклатура'!$A$6:$A$205)-5)))&amp;"")</f>
        <v/>
      </c>
      <c r="F2413" s="18" t="str">
        <f>IF(OR(I2413="ОК",I2413="Учтено: добавьте пояснение"),IF(C2413="Приход",D2413,IF(C2413="Корректировка остатка",D2413,-D2413)),"")</f>
        <v/>
      </c>
      <c r="G2413" s="13"/>
      <c r="H2413" s="15" t="str">
        <f>IF(OR(B2413="",SUMPRODUCT(--EXACT('Номенклатура'!$A$6:$A$205,B2413))&lt;&gt;1),"",INDEX('Номенклатура'!$B$6:$B$205,SUMPRODUCT(EXACT('Номенклатура'!$A$6:$A$205,B2413)*(ROW('Номенклатура'!$A$6:$A$205)-5)))&amp;"")</f>
        <v/>
      </c>
      <c r="I2413" s="15" t="str">
        <f>IF(COUNTA(A2413:D2413,G2413)=0,"",IF(NOT(ISNUMBER(A2413)),"Укажите дату",IF(B2413="","Укажите код",IF(NOT(AND(ISTEXT(B2413),LEN(B2413)&gt;0,LEN(B2413)&lt;=30,ISNUMBER(FIND(LEFT(B2413,1),"ABCDEFGHIJKLMNOPQRSTUVWXYZ")),SUMPRODUCT((MID(B2413,{1,2,3,4,5,6,7,8,9,10,11,12,13,14,15,16,17,18,19,20,21,22,23,24,25,26,27,28,29,30},1)&lt;&gt;"")*ISERROR(FIND(MID(B2413,{1,2,3,4,5,6,7,8,9,10,11,12,13,14,15,16,17,18,19,20,21,22,23,24,25,26,27,28,29,30},1),"ABCDEFGHIJKLMNOPQRSTUVWXYZ0123456789-_")))=0,ISERROR(VALUE(B2413)))),"Недопустимый код: только латинские буквы A-Z в верхнем регистре, цифры, - и _; начало с буквы, до 30 символов (например MILK-001)",IF(SUMPRODUCT(--EXACT('Номенклатура'!$A$6:$A$205,B2413))=0,"Код не найден в номенклатуре",IF(SUMPRODUCT(--EXACT('Номенклатура'!$A$6:$A$205,B2413))&gt;1,"Код повторяется в номенклатуре",IF(ISNA(MATCH(C2413,{"Приход","Расход","Списание","Корректировка остатка"},0)),"Выберите тип операции",IF(NOT(ISNUMBER(D2413)),"Укажите количество",IF(D2413=0,"Количество не может быть 0",IF(AND(C2413&lt;&gt;"Корректировка остатка",D2413&lt;0),"Для этого типа количество положительное",IF(NOT(ISNUMBER('Номенклатура'!$C$2)),"Укажите дату начала учёта",IF(A2413&lt;INT('Номенклатура'!$C$2),"Раньше даты начала учёта: НЕ учтено",IF(AND(C2413="Корректировка остатка",TRIM(G2413)=""),"Учтено: добавьте пояснение","ОК")))))))))))))</f>
        <v/>
      </c>
    </row>
    <row r="2414" spans="1:9" x14ac:dyDescent="0.25">
      <c r="A2414" s="16"/>
      <c r="B2414" s="13"/>
      <c r="C2414" s="13"/>
      <c r="D2414" s="14"/>
      <c r="E2414" s="17" t="str">
        <f>IF(OR(B2414="",SUMPRODUCT(--EXACT('Номенклатура'!$A$6:$A$205,B2414))&lt;&gt;1),"",INDEX('Номенклатура'!$D$6:$D$205,SUMPRODUCT(EXACT('Номенклатура'!$A$6:$A$205,B2414)*(ROW('Номенклатура'!$A$6:$A$205)-5)))&amp;"")</f>
        <v/>
      </c>
      <c r="F2414" s="18" t="str">
        <f>IF(OR(I2414="ОК",I2414="Учтено: добавьте пояснение"),IF(C2414="Приход",D2414,IF(C2414="Корректировка остатка",D2414,-D2414)),"")</f>
        <v/>
      </c>
      <c r="G2414" s="13"/>
      <c r="H2414" s="15" t="str">
        <f>IF(OR(B2414="",SUMPRODUCT(--EXACT('Номенклатура'!$A$6:$A$205,B2414))&lt;&gt;1),"",INDEX('Номенклатура'!$B$6:$B$205,SUMPRODUCT(EXACT('Номенклатура'!$A$6:$A$205,B2414)*(ROW('Номенклатура'!$A$6:$A$205)-5)))&amp;"")</f>
        <v/>
      </c>
      <c r="I2414" s="15" t="str">
        <f>IF(COUNTA(A2414:D2414,G2414)=0,"",IF(NOT(ISNUMBER(A2414)),"Укажите дату",IF(B2414="","Укажите код",IF(NOT(AND(ISTEXT(B2414),LEN(B2414)&gt;0,LEN(B2414)&lt;=30,ISNUMBER(FIND(LEFT(B2414,1),"ABCDEFGHIJKLMNOPQRSTUVWXYZ")),SUMPRODUCT((MID(B2414,{1,2,3,4,5,6,7,8,9,10,11,12,13,14,15,16,17,18,19,20,21,22,23,24,25,26,27,28,29,30},1)&lt;&gt;"")*ISERROR(FIND(MID(B2414,{1,2,3,4,5,6,7,8,9,10,11,12,13,14,15,16,17,18,19,20,21,22,23,24,25,26,27,28,29,30},1),"ABCDEFGHIJKLMNOPQRSTUVWXYZ0123456789-_")))=0,ISERROR(VALUE(B2414)))),"Недопустимый код: только латинские буквы A-Z в верхнем регистре, цифры, - и _; начало с буквы, до 30 символов (например MILK-001)",IF(SUMPRODUCT(--EXACT('Номенклатура'!$A$6:$A$205,B2414))=0,"Код не найден в номенклатуре",IF(SUMPRODUCT(--EXACT('Номенклатура'!$A$6:$A$205,B2414))&gt;1,"Код повторяется в номенклатуре",IF(ISNA(MATCH(C2414,{"Приход","Расход","Списание","Корректировка остатка"},0)),"Выберите тип операции",IF(NOT(ISNUMBER(D2414)),"Укажите количество",IF(D2414=0,"Количество не может быть 0",IF(AND(C2414&lt;&gt;"Корректировка остатка",D2414&lt;0),"Для этого типа количество положительное",IF(NOT(ISNUMBER('Номенклатура'!$C$2)),"Укажите дату начала учёта",IF(A2414&lt;INT('Номенклатура'!$C$2),"Раньше даты начала учёта: НЕ учтено",IF(AND(C2414="Корректировка остатка",TRIM(G2414)=""),"Учтено: добавьте пояснение","ОК")))))))))))))</f>
        <v/>
      </c>
    </row>
    <row r="2415" spans="1:9" x14ac:dyDescent="0.25">
      <c r="A2415" s="16"/>
      <c r="B2415" s="13"/>
      <c r="C2415" s="13"/>
      <c r="D2415" s="14"/>
      <c r="E2415" s="17" t="str">
        <f>IF(OR(B2415="",SUMPRODUCT(--EXACT('Номенклатура'!$A$6:$A$205,B2415))&lt;&gt;1),"",INDEX('Номенклатура'!$D$6:$D$205,SUMPRODUCT(EXACT('Номенклатура'!$A$6:$A$205,B2415)*(ROW('Номенклатура'!$A$6:$A$205)-5)))&amp;"")</f>
        <v/>
      </c>
      <c r="F2415" s="18" t="str">
        <f>IF(OR(I2415="ОК",I2415="Учтено: добавьте пояснение"),IF(C2415="Приход",D2415,IF(C2415="Корректировка остатка",D2415,-D2415)),"")</f>
        <v/>
      </c>
      <c r="G2415" s="13"/>
      <c r="H2415" s="15" t="str">
        <f>IF(OR(B2415="",SUMPRODUCT(--EXACT('Номенклатура'!$A$6:$A$205,B2415))&lt;&gt;1),"",INDEX('Номенклатура'!$B$6:$B$205,SUMPRODUCT(EXACT('Номенклатура'!$A$6:$A$205,B2415)*(ROW('Номенклатура'!$A$6:$A$205)-5)))&amp;"")</f>
        <v/>
      </c>
      <c r="I2415" s="15" t="str">
        <f>IF(COUNTA(A2415:D2415,G2415)=0,"",IF(NOT(ISNUMBER(A2415)),"Укажите дату",IF(B2415="","Укажите код",IF(NOT(AND(ISTEXT(B2415),LEN(B2415)&gt;0,LEN(B2415)&lt;=30,ISNUMBER(FIND(LEFT(B2415,1),"ABCDEFGHIJKLMNOPQRSTUVWXYZ")),SUMPRODUCT((MID(B2415,{1,2,3,4,5,6,7,8,9,10,11,12,13,14,15,16,17,18,19,20,21,22,23,24,25,26,27,28,29,30},1)&lt;&gt;"")*ISERROR(FIND(MID(B2415,{1,2,3,4,5,6,7,8,9,10,11,12,13,14,15,16,17,18,19,20,21,22,23,24,25,26,27,28,29,30},1),"ABCDEFGHIJKLMNOPQRSTUVWXYZ0123456789-_")))=0,ISERROR(VALUE(B2415)))),"Недопустимый код: только латинские буквы A-Z в верхнем регистре, цифры, - и _; начало с буквы, до 30 символов (например MILK-001)",IF(SUMPRODUCT(--EXACT('Номенклатура'!$A$6:$A$205,B2415))=0,"Код не найден в номенклатуре",IF(SUMPRODUCT(--EXACT('Номенклатура'!$A$6:$A$205,B2415))&gt;1,"Код повторяется в номенклатуре",IF(ISNA(MATCH(C2415,{"Приход","Расход","Списание","Корректировка остатка"},0)),"Выберите тип операции",IF(NOT(ISNUMBER(D2415)),"Укажите количество",IF(D2415=0,"Количество не может быть 0",IF(AND(C2415&lt;&gt;"Корректировка остатка",D2415&lt;0),"Для этого типа количество положительное",IF(NOT(ISNUMBER('Номенклатура'!$C$2)),"Укажите дату начала учёта",IF(A2415&lt;INT('Номенклатура'!$C$2),"Раньше даты начала учёта: НЕ учтено",IF(AND(C2415="Корректировка остатка",TRIM(G2415)=""),"Учтено: добавьте пояснение","ОК")))))))))))))</f>
        <v/>
      </c>
    </row>
    <row r="2416" spans="1:9" x14ac:dyDescent="0.25">
      <c r="A2416" s="16"/>
      <c r="B2416" s="13"/>
      <c r="C2416" s="13"/>
      <c r="D2416" s="14"/>
      <c r="E2416" s="17" t="str">
        <f>IF(OR(B2416="",SUMPRODUCT(--EXACT('Номенклатура'!$A$6:$A$205,B2416))&lt;&gt;1),"",INDEX('Номенклатура'!$D$6:$D$205,SUMPRODUCT(EXACT('Номенклатура'!$A$6:$A$205,B2416)*(ROW('Номенклатура'!$A$6:$A$205)-5)))&amp;"")</f>
        <v/>
      </c>
      <c r="F2416" s="18" t="str">
        <f>IF(OR(I2416="ОК",I2416="Учтено: добавьте пояснение"),IF(C2416="Приход",D2416,IF(C2416="Корректировка остатка",D2416,-D2416)),"")</f>
        <v/>
      </c>
      <c r="G2416" s="13"/>
      <c r="H2416" s="15" t="str">
        <f>IF(OR(B2416="",SUMPRODUCT(--EXACT('Номенклатура'!$A$6:$A$205,B2416))&lt;&gt;1),"",INDEX('Номенклатура'!$B$6:$B$205,SUMPRODUCT(EXACT('Номенклатура'!$A$6:$A$205,B2416)*(ROW('Номенклатура'!$A$6:$A$205)-5)))&amp;"")</f>
        <v/>
      </c>
      <c r="I2416" s="15" t="str">
        <f>IF(COUNTA(A2416:D2416,G2416)=0,"",IF(NOT(ISNUMBER(A2416)),"Укажите дату",IF(B2416="","Укажите код",IF(NOT(AND(ISTEXT(B2416),LEN(B2416)&gt;0,LEN(B2416)&lt;=30,ISNUMBER(FIND(LEFT(B2416,1),"ABCDEFGHIJKLMNOPQRSTUVWXYZ")),SUMPRODUCT((MID(B2416,{1,2,3,4,5,6,7,8,9,10,11,12,13,14,15,16,17,18,19,20,21,22,23,24,25,26,27,28,29,30},1)&lt;&gt;"")*ISERROR(FIND(MID(B2416,{1,2,3,4,5,6,7,8,9,10,11,12,13,14,15,16,17,18,19,20,21,22,23,24,25,26,27,28,29,30},1),"ABCDEFGHIJKLMNOPQRSTUVWXYZ0123456789-_")))=0,ISERROR(VALUE(B2416)))),"Недопустимый код: только латинские буквы A-Z в верхнем регистре, цифры, - и _; начало с буквы, до 30 символов (например MILK-001)",IF(SUMPRODUCT(--EXACT('Номенклатура'!$A$6:$A$205,B2416))=0,"Код не найден в номенклатуре",IF(SUMPRODUCT(--EXACT('Номенклатура'!$A$6:$A$205,B2416))&gt;1,"Код повторяется в номенклатуре",IF(ISNA(MATCH(C2416,{"Приход","Расход","Списание","Корректировка остатка"},0)),"Выберите тип операции",IF(NOT(ISNUMBER(D2416)),"Укажите количество",IF(D2416=0,"Количество не может быть 0",IF(AND(C2416&lt;&gt;"Корректировка остатка",D2416&lt;0),"Для этого типа количество положительное",IF(NOT(ISNUMBER('Номенклатура'!$C$2)),"Укажите дату начала учёта",IF(A2416&lt;INT('Номенклатура'!$C$2),"Раньше даты начала учёта: НЕ учтено",IF(AND(C2416="Корректировка остатка",TRIM(G2416)=""),"Учтено: добавьте пояснение","ОК")))))))))))))</f>
        <v/>
      </c>
    </row>
    <row r="2417" spans="1:9" x14ac:dyDescent="0.25">
      <c r="A2417" s="16"/>
      <c r="B2417" s="13"/>
      <c r="C2417" s="13"/>
      <c r="D2417" s="14"/>
      <c r="E2417" s="17" t="str">
        <f>IF(OR(B2417="",SUMPRODUCT(--EXACT('Номенклатура'!$A$6:$A$205,B2417))&lt;&gt;1),"",INDEX('Номенклатура'!$D$6:$D$205,SUMPRODUCT(EXACT('Номенклатура'!$A$6:$A$205,B2417)*(ROW('Номенклатура'!$A$6:$A$205)-5)))&amp;"")</f>
        <v/>
      </c>
      <c r="F2417" s="18" t="str">
        <f>IF(OR(I2417="ОК",I2417="Учтено: добавьте пояснение"),IF(C2417="Приход",D2417,IF(C2417="Корректировка остатка",D2417,-D2417)),"")</f>
        <v/>
      </c>
      <c r="G2417" s="13"/>
      <c r="H2417" s="15" t="str">
        <f>IF(OR(B2417="",SUMPRODUCT(--EXACT('Номенклатура'!$A$6:$A$205,B2417))&lt;&gt;1),"",INDEX('Номенклатура'!$B$6:$B$205,SUMPRODUCT(EXACT('Номенклатура'!$A$6:$A$205,B2417)*(ROW('Номенклатура'!$A$6:$A$205)-5)))&amp;"")</f>
        <v/>
      </c>
      <c r="I2417" s="15" t="str">
        <f>IF(COUNTA(A2417:D2417,G2417)=0,"",IF(NOT(ISNUMBER(A2417)),"Укажите дату",IF(B2417="","Укажите код",IF(NOT(AND(ISTEXT(B2417),LEN(B2417)&gt;0,LEN(B2417)&lt;=30,ISNUMBER(FIND(LEFT(B2417,1),"ABCDEFGHIJKLMNOPQRSTUVWXYZ")),SUMPRODUCT((MID(B2417,{1,2,3,4,5,6,7,8,9,10,11,12,13,14,15,16,17,18,19,20,21,22,23,24,25,26,27,28,29,30},1)&lt;&gt;"")*ISERROR(FIND(MID(B2417,{1,2,3,4,5,6,7,8,9,10,11,12,13,14,15,16,17,18,19,20,21,22,23,24,25,26,27,28,29,30},1),"ABCDEFGHIJKLMNOPQRSTUVWXYZ0123456789-_")))=0,ISERROR(VALUE(B2417)))),"Недопустимый код: только латинские буквы A-Z в верхнем регистре, цифры, - и _; начало с буквы, до 30 символов (например MILK-001)",IF(SUMPRODUCT(--EXACT('Номенклатура'!$A$6:$A$205,B2417))=0,"Код не найден в номенклатуре",IF(SUMPRODUCT(--EXACT('Номенклатура'!$A$6:$A$205,B2417))&gt;1,"Код повторяется в номенклатуре",IF(ISNA(MATCH(C2417,{"Приход","Расход","Списание","Корректировка остатка"},0)),"Выберите тип операции",IF(NOT(ISNUMBER(D2417)),"Укажите количество",IF(D2417=0,"Количество не может быть 0",IF(AND(C2417&lt;&gt;"Корректировка остатка",D2417&lt;0),"Для этого типа количество положительное",IF(NOT(ISNUMBER('Номенклатура'!$C$2)),"Укажите дату начала учёта",IF(A2417&lt;INT('Номенклатура'!$C$2),"Раньше даты начала учёта: НЕ учтено",IF(AND(C2417="Корректировка остатка",TRIM(G2417)=""),"Учтено: добавьте пояснение","ОК")))))))))))))</f>
        <v/>
      </c>
    </row>
    <row r="2418" spans="1:9" x14ac:dyDescent="0.25">
      <c r="A2418" s="16"/>
      <c r="B2418" s="13"/>
      <c r="C2418" s="13"/>
      <c r="D2418" s="14"/>
      <c r="E2418" s="17" t="str">
        <f>IF(OR(B2418="",SUMPRODUCT(--EXACT('Номенклатура'!$A$6:$A$205,B2418))&lt;&gt;1),"",INDEX('Номенклатура'!$D$6:$D$205,SUMPRODUCT(EXACT('Номенклатура'!$A$6:$A$205,B2418)*(ROW('Номенклатура'!$A$6:$A$205)-5)))&amp;"")</f>
        <v/>
      </c>
      <c r="F2418" s="18" t="str">
        <f>IF(OR(I2418="ОК",I2418="Учтено: добавьте пояснение"),IF(C2418="Приход",D2418,IF(C2418="Корректировка остатка",D2418,-D2418)),"")</f>
        <v/>
      </c>
      <c r="G2418" s="13"/>
      <c r="H2418" s="15" t="str">
        <f>IF(OR(B2418="",SUMPRODUCT(--EXACT('Номенклатура'!$A$6:$A$205,B2418))&lt;&gt;1),"",INDEX('Номенклатура'!$B$6:$B$205,SUMPRODUCT(EXACT('Номенклатура'!$A$6:$A$205,B2418)*(ROW('Номенклатура'!$A$6:$A$205)-5)))&amp;"")</f>
        <v/>
      </c>
      <c r="I2418" s="15" t="str">
        <f>IF(COUNTA(A2418:D2418,G2418)=0,"",IF(NOT(ISNUMBER(A2418)),"Укажите дату",IF(B2418="","Укажите код",IF(NOT(AND(ISTEXT(B2418),LEN(B2418)&gt;0,LEN(B2418)&lt;=30,ISNUMBER(FIND(LEFT(B2418,1),"ABCDEFGHIJKLMNOPQRSTUVWXYZ")),SUMPRODUCT((MID(B2418,{1,2,3,4,5,6,7,8,9,10,11,12,13,14,15,16,17,18,19,20,21,22,23,24,25,26,27,28,29,30},1)&lt;&gt;"")*ISERROR(FIND(MID(B2418,{1,2,3,4,5,6,7,8,9,10,11,12,13,14,15,16,17,18,19,20,21,22,23,24,25,26,27,28,29,30},1),"ABCDEFGHIJKLMNOPQRSTUVWXYZ0123456789-_")))=0,ISERROR(VALUE(B2418)))),"Недопустимый код: только латинские буквы A-Z в верхнем регистре, цифры, - и _; начало с буквы, до 30 символов (например MILK-001)",IF(SUMPRODUCT(--EXACT('Номенклатура'!$A$6:$A$205,B2418))=0,"Код не найден в номенклатуре",IF(SUMPRODUCT(--EXACT('Номенклатура'!$A$6:$A$205,B2418))&gt;1,"Код повторяется в номенклатуре",IF(ISNA(MATCH(C2418,{"Приход","Расход","Списание","Корректировка остатка"},0)),"Выберите тип операции",IF(NOT(ISNUMBER(D2418)),"Укажите количество",IF(D2418=0,"Количество не может быть 0",IF(AND(C2418&lt;&gt;"Корректировка остатка",D2418&lt;0),"Для этого типа количество положительное",IF(NOT(ISNUMBER('Номенклатура'!$C$2)),"Укажите дату начала учёта",IF(A2418&lt;INT('Номенклатура'!$C$2),"Раньше даты начала учёта: НЕ учтено",IF(AND(C2418="Корректировка остатка",TRIM(G2418)=""),"Учтено: добавьте пояснение","ОК")))))))))))))</f>
        <v/>
      </c>
    </row>
    <row r="2419" spans="1:9" x14ac:dyDescent="0.25">
      <c r="A2419" s="16"/>
      <c r="B2419" s="13"/>
      <c r="C2419" s="13"/>
      <c r="D2419" s="14"/>
      <c r="E2419" s="17" t="str">
        <f>IF(OR(B2419="",SUMPRODUCT(--EXACT('Номенклатура'!$A$6:$A$205,B2419))&lt;&gt;1),"",INDEX('Номенклатура'!$D$6:$D$205,SUMPRODUCT(EXACT('Номенклатура'!$A$6:$A$205,B2419)*(ROW('Номенклатура'!$A$6:$A$205)-5)))&amp;"")</f>
        <v/>
      </c>
      <c r="F2419" s="18" t="str">
        <f>IF(OR(I2419="ОК",I2419="Учтено: добавьте пояснение"),IF(C2419="Приход",D2419,IF(C2419="Корректировка остатка",D2419,-D2419)),"")</f>
        <v/>
      </c>
      <c r="G2419" s="13"/>
      <c r="H2419" s="15" t="str">
        <f>IF(OR(B2419="",SUMPRODUCT(--EXACT('Номенклатура'!$A$6:$A$205,B2419))&lt;&gt;1),"",INDEX('Номенклатура'!$B$6:$B$205,SUMPRODUCT(EXACT('Номенклатура'!$A$6:$A$205,B2419)*(ROW('Номенклатура'!$A$6:$A$205)-5)))&amp;"")</f>
        <v/>
      </c>
      <c r="I2419" s="15" t="str">
        <f>IF(COUNTA(A2419:D2419,G2419)=0,"",IF(NOT(ISNUMBER(A2419)),"Укажите дату",IF(B2419="","Укажите код",IF(NOT(AND(ISTEXT(B2419),LEN(B2419)&gt;0,LEN(B2419)&lt;=30,ISNUMBER(FIND(LEFT(B2419,1),"ABCDEFGHIJKLMNOPQRSTUVWXYZ")),SUMPRODUCT((MID(B2419,{1,2,3,4,5,6,7,8,9,10,11,12,13,14,15,16,17,18,19,20,21,22,23,24,25,26,27,28,29,30},1)&lt;&gt;"")*ISERROR(FIND(MID(B2419,{1,2,3,4,5,6,7,8,9,10,11,12,13,14,15,16,17,18,19,20,21,22,23,24,25,26,27,28,29,30},1),"ABCDEFGHIJKLMNOPQRSTUVWXYZ0123456789-_")))=0,ISERROR(VALUE(B2419)))),"Недопустимый код: только латинские буквы A-Z в верхнем регистре, цифры, - и _; начало с буквы, до 30 символов (например MILK-001)",IF(SUMPRODUCT(--EXACT('Номенклатура'!$A$6:$A$205,B2419))=0,"Код не найден в номенклатуре",IF(SUMPRODUCT(--EXACT('Номенклатура'!$A$6:$A$205,B2419))&gt;1,"Код повторяется в номенклатуре",IF(ISNA(MATCH(C2419,{"Приход","Расход","Списание","Корректировка остатка"},0)),"Выберите тип операции",IF(NOT(ISNUMBER(D2419)),"Укажите количество",IF(D2419=0,"Количество не может быть 0",IF(AND(C2419&lt;&gt;"Корректировка остатка",D2419&lt;0),"Для этого типа количество положительное",IF(NOT(ISNUMBER('Номенклатура'!$C$2)),"Укажите дату начала учёта",IF(A2419&lt;INT('Номенклатура'!$C$2),"Раньше даты начала учёта: НЕ учтено",IF(AND(C2419="Корректировка остатка",TRIM(G2419)=""),"Учтено: добавьте пояснение","ОК")))))))))))))</f>
        <v/>
      </c>
    </row>
    <row r="2420" spans="1:9" x14ac:dyDescent="0.25">
      <c r="A2420" s="16"/>
      <c r="B2420" s="13"/>
      <c r="C2420" s="13"/>
      <c r="D2420" s="14"/>
      <c r="E2420" s="17" t="str">
        <f>IF(OR(B2420="",SUMPRODUCT(--EXACT('Номенклатура'!$A$6:$A$205,B2420))&lt;&gt;1),"",INDEX('Номенклатура'!$D$6:$D$205,SUMPRODUCT(EXACT('Номенклатура'!$A$6:$A$205,B2420)*(ROW('Номенклатура'!$A$6:$A$205)-5)))&amp;"")</f>
        <v/>
      </c>
      <c r="F2420" s="18" t="str">
        <f>IF(OR(I2420="ОК",I2420="Учтено: добавьте пояснение"),IF(C2420="Приход",D2420,IF(C2420="Корректировка остатка",D2420,-D2420)),"")</f>
        <v/>
      </c>
      <c r="G2420" s="13"/>
      <c r="H2420" s="15" t="str">
        <f>IF(OR(B2420="",SUMPRODUCT(--EXACT('Номенклатура'!$A$6:$A$205,B2420))&lt;&gt;1),"",INDEX('Номенклатура'!$B$6:$B$205,SUMPRODUCT(EXACT('Номенклатура'!$A$6:$A$205,B2420)*(ROW('Номенклатура'!$A$6:$A$205)-5)))&amp;"")</f>
        <v/>
      </c>
      <c r="I2420" s="15" t="str">
        <f>IF(COUNTA(A2420:D2420,G2420)=0,"",IF(NOT(ISNUMBER(A2420)),"Укажите дату",IF(B2420="","Укажите код",IF(NOT(AND(ISTEXT(B2420),LEN(B2420)&gt;0,LEN(B2420)&lt;=30,ISNUMBER(FIND(LEFT(B2420,1),"ABCDEFGHIJKLMNOPQRSTUVWXYZ")),SUMPRODUCT((MID(B2420,{1,2,3,4,5,6,7,8,9,10,11,12,13,14,15,16,17,18,19,20,21,22,23,24,25,26,27,28,29,30},1)&lt;&gt;"")*ISERROR(FIND(MID(B2420,{1,2,3,4,5,6,7,8,9,10,11,12,13,14,15,16,17,18,19,20,21,22,23,24,25,26,27,28,29,30},1),"ABCDEFGHIJKLMNOPQRSTUVWXYZ0123456789-_")))=0,ISERROR(VALUE(B2420)))),"Недопустимый код: только латинские буквы A-Z в верхнем регистре, цифры, - и _; начало с буквы, до 30 символов (например MILK-001)",IF(SUMPRODUCT(--EXACT('Номенклатура'!$A$6:$A$205,B2420))=0,"Код не найден в номенклатуре",IF(SUMPRODUCT(--EXACT('Номенклатура'!$A$6:$A$205,B2420))&gt;1,"Код повторяется в номенклатуре",IF(ISNA(MATCH(C2420,{"Приход","Расход","Списание","Корректировка остатка"},0)),"Выберите тип операции",IF(NOT(ISNUMBER(D2420)),"Укажите количество",IF(D2420=0,"Количество не может быть 0",IF(AND(C2420&lt;&gt;"Корректировка остатка",D2420&lt;0),"Для этого типа количество положительное",IF(NOT(ISNUMBER('Номенклатура'!$C$2)),"Укажите дату начала учёта",IF(A2420&lt;INT('Номенклатура'!$C$2),"Раньше даты начала учёта: НЕ учтено",IF(AND(C2420="Корректировка остатка",TRIM(G2420)=""),"Учтено: добавьте пояснение","ОК")))))))))))))</f>
        <v/>
      </c>
    </row>
    <row r="2421" spans="1:9" x14ac:dyDescent="0.25">
      <c r="A2421" s="16"/>
      <c r="B2421" s="13"/>
      <c r="C2421" s="13"/>
      <c r="D2421" s="14"/>
      <c r="E2421" s="17" t="str">
        <f>IF(OR(B2421="",SUMPRODUCT(--EXACT('Номенклатура'!$A$6:$A$205,B2421))&lt;&gt;1),"",INDEX('Номенклатура'!$D$6:$D$205,SUMPRODUCT(EXACT('Номенклатура'!$A$6:$A$205,B2421)*(ROW('Номенклатура'!$A$6:$A$205)-5)))&amp;"")</f>
        <v/>
      </c>
      <c r="F2421" s="18" t="str">
        <f>IF(OR(I2421="ОК",I2421="Учтено: добавьте пояснение"),IF(C2421="Приход",D2421,IF(C2421="Корректировка остатка",D2421,-D2421)),"")</f>
        <v/>
      </c>
      <c r="G2421" s="13"/>
      <c r="H2421" s="15" t="str">
        <f>IF(OR(B2421="",SUMPRODUCT(--EXACT('Номенклатура'!$A$6:$A$205,B2421))&lt;&gt;1),"",INDEX('Номенклатура'!$B$6:$B$205,SUMPRODUCT(EXACT('Номенклатура'!$A$6:$A$205,B2421)*(ROW('Номенклатура'!$A$6:$A$205)-5)))&amp;"")</f>
        <v/>
      </c>
      <c r="I2421" s="15" t="str">
        <f>IF(COUNTA(A2421:D2421,G2421)=0,"",IF(NOT(ISNUMBER(A2421)),"Укажите дату",IF(B2421="","Укажите код",IF(NOT(AND(ISTEXT(B2421),LEN(B2421)&gt;0,LEN(B2421)&lt;=30,ISNUMBER(FIND(LEFT(B2421,1),"ABCDEFGHIJKLMNOPQRSTUVWXYZ")),SUMPRODUCT((MID(B2421,{1,2,3,4,5,6,7,8,9,10,11,12,13,14,15,16,17,18,19,20,21,22,23,24,25,26,27,28,29,30},1)&lt;&gt;"")*ISERROR(FIND(MID(B2421,{1,2,3,4,5,6,7,8,9,10,11,12,13,14,15,16,17,18,19,20,21,22,23,24,25,26,27,28,29,30},1),"ABCDEFGHIJKLMNOPQRSTUVWXYZ0123456789-_")))=0,ISERROR(VALUE(B2421)))),"Недопустимый код: только латинские буквы A-Z в верхнем регистре, цифры, - и _; начало с буквы, до 30 символов (например MILK-001)",IF(SUMPRODUCT(--EXACT('Номенклатура'!$A$6:$A$205,B2421))=0,"Код не найден в номенклатуре",IF(SUMPRODUCT(--EXACT('Номенклатура'!$A$6:$A$205,B2421))&gt;1,"Код повторяется в номенклатуре",IF(ISNA(MATCH(C2421,{"Приход","Расход","Списание","Корректировка остатка"},0)),"Выберите тип операции",IF(NOT(ISNUMBER(D2421)),"Укажите количество",IF(D2421=0,"Количество не может быть 0",IF(AND(C2421&lt;&gt;"Корректировка остатка",D2421&lt;0),"Для этого типа количество положительное",IF(NOT(ISNUMBER('Номенклатура'!$C$2)),"Укажите дату начала учёта",IF(A2421&lt;INT('Номенклатура'!$C$2),"Раньше даты начала учёта: НЕ учтено",IF(AND(C2421="Корректировка остатка",TRIM(G2421)=""),"Учтено: добавьте пояснение","ОК")))))))))))))</f>
        <v/>
      </c>
    </row>
    <row r="2422" spans="1:9" x14ac:dyDescent="0.25">
      <c r="A2422" s="16"/>
      <c r="B2422" s="13"/>
      <c r="C2422" s="13"/>
      <c r="D2422" s="14"/>
      <c r="E2422" s="17" t="str">
        <f>IF(OR(B2422="",SUMPRODUCT(--EXACT('Номенклатура'!$A$6:$A$205,B2422))&lt;&gt;1),"",INDEX('Номенклатура'!$D$6:$D$205,SUMPRODUCT(EXACT('Номенклатура'!$A$6:$A$205,B2422)*(ROW('Номенклатура'!$A$6:$A$205)-5)))&amp;"")</f>
        <v/>
      </c>
      <c r="F2422" s="18" t="str">
        <f>IF(OR(I2422="ОК",I2422="Учтено: добавьте пояснение"),IF(C2422="Приход",D2422,IF(C2422="Корректировка остатка",D2422,-D2422)),"")</f>
        <v/>
      </c>
      <c r="G2422" s="13"/>
      <c r="H2422" s="15" t="str">
        <f>IF(OR(B2422="",SUMPRODUCT(--EXACT('Номенклатура'!$A$6:$A$205,B2422))&lt;&gt;1),"",INDEX('Номенклатура'!$B$6:$B$205,SUMPRODUCT(EXACT('Номенклатура'!$A$6:$A$205,B2422)*(ROW('Номенклатура'!$A$6:$A$205)-5)))&amp;"")</f>
        <v/>
      </c>
      <c r="I2422" s="15" t="str">
        <f>IF(COUNTA(A2422:D2422,G2422)=0,"",IF(NOT(ISNUMBER(A2422)),"Укажите дату",IF(B2422="","Укажите код",IF(NOT(AND(ISTEXT(B2422),LEN(B2422)&gt;0,LEN(B2422)&lt;=30,ISNUMBER(FIND(LEFT(B2422,1),"ABCDEFGHIJKLMNOPQRSTUVWXYZ")),SUMPRODUCT((MID(B2422,{1,2,3,4,5,6,7,8,9,10,11,12,13,14,15,16,17,18,19,20,21,22,23,24,25,26,27,28,29,30},1)&lt;&gt;"")*ISERROR(FIND(MID(B2422,{1,2,3,4,5,6,7,8,9,10,11,12,13,14,15,16,17,18,19,20,21,22,23,24,25,26,27,28,29,30},1),"ABCDEFGHIJKLMNOPQRSTUVWXYZ0123456789-_")))=0,ISERROR(VALUE(B2422)))),"Недопустимый код: только латинские буквы A-Z в верхнем регистре, цифры, - и _; начало с буквы, до 30 символов (например MILK-001)",IF(SUMPRODUCT(--EXACT('Номенклатура'!$A$6:$A$205,B2422))=0,"Код не найден в номенклатуре",IF(SUMPRODUCT(--EXACT('Номенклатура'!$A$6:$A$205,B2422))&gt;1,"Код повторяется в номенклатуре",IF(ISNA(MATCH(C2422,{"Приход","Расход","Списание","Корректировка остатка"},0)),"Выберите тип операции",IF(NOT(ISNUMBER(D2422)),"Укажите количество",IF(D2422=0,"Количество не может быть 0",IF(AND(C2422&lt;&gt;"Корректировка остатка",D2422&lt;0),"Для этого типа количество положительное",IF(NOT(ISNUMBER('Номенклатура'!$C$2)),"Укажите дату начала учёта",IF(A2422&lt;INT('Номенклатура'!$C$2),"Раньше даты начала учёта: НЕ учтено",IF(AND(C2422="Корректировка остатка",TRIM(G2422)=""),"Учтено: добавьте пояснение","ОК")))))))))))))</f>
        <v/>
      </c>
    </row>
    <row r="2423" spans="1:9" x14ac:dyDescent="0.25">
      <c r="A2423" s="16"/>
      <c r="B2423" s="13"/>
      <c r="C2423" s="13"/>
      <c r="D2423" s="14"/>
      <c r="E2423" s="17" t="str">
        <f>IF(OR(B2423="",SUMPRODUCT(--EXACT('Номенклатура'!$A$6:$A$205,B2423))&lt;&gt;1),"",INDEX('Номенклатура'!$D$6:$D$205,SUMPRODUCT(EXACT('Номенклатура'!$A$6:$A$205,B2423)*(ROW('Номенклатура'!$A$6:$A$205)-5)))&amp;"")</f>
        <v/>
      </c>
      <c r="F2423" s="18" t="str">
        <f>IF(OR(I2423="ОК",I2423="Учтено: добавьте пояснение"),IF(C2423="Приход",D2423,IF(C2423="Корректировка остатка",D2423,-D2423)),"")</f>
        <v/>
      </c>
      <c r="G2423" s="13"/>
      <c r="H2423" s="15" t="str">
        <f>IF(OR(B2423="",SUMPRODUCT(--EXACT('Номенклатура'!$A$6:$A$205,B2423))&lt;&gt;1),"",INDEX('Номенклатура'!$B$6:$B$205,SUMPRODUCT(EXACT('Номенклатура'!$A$6:$A$205,B2423)*(ROW('Номенклатура'!$A$6:$A$205)-5)))&amp;"")</f>
        <v/>
      </c>
      <c r="I2423" s="15" t="str">
        <f>IF(COUNTA(A2423:D2423,G2423)=0,"",IF(NOT(ISNUMBER(A2423)),"Укажите дату",IF(B2423="","Укажите код",IF(NOT(AND(ISTEXT(B2423),LEN(B2423)&gt;0,LEN(B2423)&lt;=30,ISNUMBER(FIND(LEFT(B2423,1),"ABCDEFGHIJKLMNOPQRSTUVWXYZ")),SUMPRODUCT((MID(B2423,{1,2,3,4,5,6,7,8,9,10,11,12,13,14,15,16,17,18,19,20,21,22,23,24,25,26,27,28,29,30},1)&lt;&gt;"")*ISERROR(FIND(MID(B2423,{1,2,3,4,5,6,7,8,9,10,11,12,13,14,15,16,17,18,19,20,21,22,23,24,25,26,27,28,29,30},1),"ABCDEFGHIJKLMNOPQRSTUVWXYZ0123456789-_")))=0,ISERROR(VALUE(B2423)))),"Недопустимый код: только латинские буквы A-Z в верхнем регистре, цифры, - и _; начало с буквы, до 30 символов (например MILK-001)",IF(SUMPRODUCT(--EXACT('Номенклатура'!$A$6:$A$205,B2423))=0,"Код не найден в номенклатуре",IF(SUMPRODUCT(--EXACT('Номенклатура'!$A$6:$A$205,B2423))&gt;1,"Код повторяется в номенклатуре",IF(ISNA(MATCH(C2423,{"Приход","Расход","Списание","Корректировка остатка"},0)),"Выберите тип операции",IF(NOT(ISNUMBER(D2423)),"Укажите количество",IF(D2423=0,"Количество не может быть 0",IF(AND(C2423&lt;&gt;"Корректировка остатка",D2423&lt;0),"Для этого типа количество положительное",IF(NOT(ISNUMBER('Номенклатура'!$C$2)),"Укажите дату начала учёта",IF(A2423&lt;INT('Номенклатура'!$C$2),"Раньше даты начала учёта: НЕ учтено",IF(AND(C2423="Корректировка остатка",TRIM(G2423)=""),"Учтено: добавьте пояснение","ОК")))))))))))))</f>
        <v/>
      </c>
    </row>
    <row r="2424" spans="1:9" x14ac:dyDescent="0.25">
      <c r="A2424" s="16"/>
      <c r="B2424" s="13"/>
      <c r="C2424" s="13"/>
      <c r="D2424" s="14"/>
      <c r="E2424" s="17" t="str">
        <f>IF(OR(B2424="",SUMPRODUCT(--EXACT('Номенклатура'!$A$6:$A$205,B2424))&lt;&gt;1),"",INDEX('Номенклатура'!$D$6:$D$205,SUMPRODUCT(EXACT('Номенклатура'!$A$6:$A$205,B2424)*(ROW('Номенклатура'!$A$6:$A$205)-5)))&amp;"")</f>
        <v/>
      </c>
      <c r="F2424" s="18" t="str">
        <f>IF(OR(I2424="ОК",I2424="Учтено: добавьте пояснение"),IF(C2424="Приход",D2424,IF(C2424="Корректировка остатка",D2424,-D2424)),"")</f>
        <v/>
      </c>
      <c r="G2424" s="13"/>
      <c r="H2424" s="15" t="str">
        <f>IF(OR(B2424="",SUMPRODUCT(--EXACT('Номенклатура'!$A$6:$A$205,B2424))&lt;&gt;1),"",INDEX('Номенклатура'!$B$6:$B$205,SUMPRODUCT(EXACT('Номенклатура'!$A$6:$A$205,B2424)*(ROW('Номенклатура'!$A$6:$A$205)-5)))&amp;"")</f>
        <v/>
      </c>
      <c r="I2424" s="15" t="str">
        <f>IF(COUNTA(A2424:D2424,G2424)=0,"",IF(NOT(ISNUMBER(A2424)),"Укажите дату",IF(B2424="","Укажите код",IF(NOT(AND(ISTEXT(B2424),LEN(B2424)&gt;0,LEN(B2424)&lt;=30,ISNUMBER(FIND(LEFT(B2424,1),"ABCDEFGHIJKLMNOPQRSTUVWXYZ")),SUMPRODUCT((MID(B2424,{1,2,3,4,5,6,7,8,9,10,11,12,13,14,15,16,17,18,19,20,21,22,23,24,25,26,27,28,29,30},1)&lt;&gt;"")*ISERROR(FIND(MID(B2424,{1,2,3,4,5,6,7,8,9,10,11,12,13,14,15,16,17,18,19,20,21,22,23,24,25,26,27,28,29,30},1),"ABCDEFGHIJKLMNOPQRSTUVWXYZ0123456789-_")))=0,ISERROR(VALUE(B2424)))),"Недопустимый код: только латинские буквы A-Z в верхнем регистре, цифры, - и _; начало с буквы, до 30 символов (например MILK-001)",IF(SUMPRODUCT(--EXACT('Номенклатура'!$A$6:$A$205,B2424))=0,"Код не найден в номенклатуре",IF(SUMPRODUCT(--EXACT('Номенклатура'!$A$6:$A$205,B2424))&gt;1,"Код повторяется в номенклатуре",IF(ISNA(MATCH(C2424,{"Приход","Расход","Списание","Корректировка остатка"},0)),"Выберите тип операции",IF(NOT(ISNUMBER(D2424)),"Укажите количество",IF(D2424=0,"Количество не может быть 0",IF(AND(C2424&lt;&gt;"Корректировка остатка",D2424&lt;0),"Для этого типа количество положительное",IF(NOT(ISNUMBER('Номенклатура'!$C$2)),"Укажите дату начала учёта",IF(A2424&lt;INT('Номенклатура'!$C$2),"Раньше даты начала учёта: НЕ учтено",IF(AND(C2424="Корректировка остатка",TRIM(G2424)=""),"Учтено: добавьте пояснение","ОК")))))))))))))</f>
        <v/>
      </c>
    </row>
    <row r="2425" spans="1:9" x14ac:dyDescent="0.25">
      <c r="A2425" s="16"/>
      <c r="B2425" s="13"/>
      <c r="C2425" s="13"/>
      <c r="D2425" s="14"/>
      <c r="E2425" s="17" t="str">
        <f>IF(OR(B2425="",SUMPRODUCT(--EXACT('Номенклатура'!$A$6:$A$205,B2425))&lt;&gt;1),"",INDEX('Номенклатура'!$D$6:$D$205,SUMPRODUCT(EXACT('Номенклатура'!$A$6:$A$205,B2425)*(ROW('Номенклатура'!$A$6:$A$205)-5)))&amp;"")</f>
        <v/>
      </c>
      <c r="F2425" s="18" t="str">
        <f>IF(OR(I2425="ОК",I2425="Учтено: добавьте пояснение"),IF(C2425="Приход",D2425,IF(C2425="Корректировка остатка",D2425,-D2425)),"")</f>
        <v/>
      </c>
      <c r="G2425" s="13"/>
      <c r="H2425" s="15" t="str">
        <f>IF(OR(B2425="",SUMPRODUCT(--EXACT('Номенклатура'!$A$6:$A$205,B2425))&lt;&gt;1),"",INDEX('Номенклатура'!$B$6:$B$205,SUMPRODUCT(EXACT('Номенклатура'!$A$6:$A$205,B2425)*(ROW('Номенклатура'!$A$6:$A$205)-5)))&amp;"")</f>
        <v/>
      </c>
      <c r="I2425" s="15" t="str">
        <f>IF(COUNTA(A2425:D2425,G2425)=0,"",IF(NOT(ISNUMBER(A2425)),"Укажите дату",IF(B2425="","Укажите код",IF(NOT(AND(ISTEXT(B2425),LEN(B2425)&gt;0,LEN(B2425)&lt;=30,ISNUMBER(FIND(LEFT(B2425,1),"ABCDEFGHIJKLMNOPQRSTUVWXYZ")),SUMPRODUCT((MID(B2425,{1,2,3,4,5,6,7,8,9,10,11,12,13,14,15,16,17,18,19,20,21,22,23,24,25,26,27,28,29,30},1)&lt;&gt;"")*ISERROR(FIND(MID(B2425,{1,2,3,4,5,6,7,8,9,10,11,12,13,14,15,16,17,18,19,20,21,22,23,24,25,26,27,28,29,30},1),"ABCDEFGHIJKLMNOPQRSTUVWXYZ0123456789-_")))=0,ISERROR(VALUE(B2425)))),"Недопустимый код: только латинские буквы A-Z в верхнем регистре, цифры, - и _; начало с буквы, до 30 символов (например MILK-001)",IF(SUMPRODUCT(--EXACT('Номенклатура'!$A$6:$A$205,B2425))=0,"Код не найден в номенклатуре",IF(SUMPRODUCT(--EXACT('Номенклатура'!$A$6:$A$205,B2425))&gt;1,"Код повторяется в номенклатуре",IF(ISNA(MATCH(C2425,{"Приход","Расход","Списание","Корректировка остатка"},0)),"Выберите тип операции",IF(NOT(ISNUMBER(D2425)),"Укажите количество",IF(D2425=0,"Количество не может быть 0",IF(AND(C2425&lt;&gt;"Корректировка остатка",D2425&lt;0),"Для этого типа количество положительное",IF(NOT(ISNUMBER('Номенклатура'!$C$2)),"Укажите дату начала учёта",IF(A2425&lt;INT('Номенклатура'!$C$2),"Раньше даты начала учёта: НЕ учтено",IF(AND(C2425="Корректировка остатка",TRIM(G2425)=""),"Учтено: добавьте пояснение","ОК")))))))))))))</f>
        <v/>
      </c>
    </row>
    <row r="2426" spans="1:9" x14ac:dyDescent="0.25">
      <c r="A2426" s="16"/>
      <c r="B2426" s="13"/>
      <c r="C2426" s="13"/>
      <c r="D2426" s="14"/>
      <c r="E2426" s="17" t="str">
        <f>IF(OR(B2426="",SUMPRODUCT(--EXACT('Номенклатура'!$A$6:$A$205,B2426))&lt;&gt;1),"",INDEX('Номенклатура'!$D$6:$D$205,SUMPRODUCT(EXACT('Номенклатура'!$A$6:$A$205,B2426)*(ROW('Номенклатура'!$A$6:$A$205)-5)))&amp;"")</f>
        <v/>
      </c>
      <c r="F2426" s="18" t="str">
        <f>IF(OR(I2426="ОК",I2426="Учтено: добавьте пояснение"),IF(C2426="Приход",D2426,IF(C2426="Корректировка остатка",D2426,-D2426)),"")</f>
        <v/>
      </c>
      <c r="G2426" s="13"/>
      <c r="H2426" s="15" t="str">
        <f>IF(OR(B2426="",SUMPRODUCT(--EXACT('Номенклатура'!$A$6:$A$205,B2426))&lt;&gt;1),"",INDEX('Номенклатура'!$B$6:$B$205,SUMPRODUCT(EXACT('Номенклатура'!$A$6:$A$205,B2426)*(ROW('Номенклатура'!$A$6:$A$205)-5)))&amp;"")</f>
        <v/>
      </c>
      <c r="I2426" s="15" t="str">
        <f>IF(COUNTA(A2426:D2426,G2426)=0,"",IF(NOT(ISNUMBER(A2426)),"Укажите дату",IF(B2426="","Укажите код",IF(NOT(AND(ISTEXT(B2426),LEN(B2426)&gt;0,LEN(B2426)&lt;=30,ISNUMBER(FIND(LEFT(B2426,1),"ABCDEFGHIJKLMNOPQRSTUVWXYZ")),SUMPRODUCT((MID(B2426,{1,2,3,4,5,6,7,8,9,10,11,12,13,14,15,16,17,18,19,20,21,22,23,24,25,26,27,28,29,30},1)&lt;&gt;"")*ISERROR(FIND(MID(B2426,{1,2,3,4,5,6,7,8,9,10,11,12,13,14,15,16,17,18,19,20,21,22,23,24,25,26,27,28,29,30},1),"ABCDEFGHIJKLMNOPQRSTUVWXYZ0123456789-_")))=0,ISERROR(VALUE(B2426)))),"Недопустимый код: только латинские буквы A-Z в верхнем регистре, цифры, - и _; начало с буквы, до 30 символов (например MILK-001)",IF(SUMPRODUCT(--EXACT('Номенклатура'!$A$6:$A$205,B2426))=0,"Код не найден в номенклатуре",IF(SUMPRODUCT(--EXACT('Номенклатура'!$A$6:$A$205,B2426))&gt;1,"Код повторяется в номенклатуре",IF(ISNA(MATCH(C2426,{"Приход","Расход","Списание","Корректировка остатка"},0)),"Выберите тип операции",IF(NOT(ISNUMBER(D2426)),"Укажите количество",IF(D2426=0,"Количество не может быть 0",IF(AND(C2426&lt;&gt;"Корректировка остатка",D2426&lt;0),"Для этого типа количество положительное",IF(NOT(ISNUMBER('Номенклатура'!$C$2)),"Укажите дату начала учёта",IF(A2426&lt;INT('Номенклатура'!$C$2),"Раньше даты начала учёта: НЕ учтено",IF(AND(C2426="Корректировка остатка",TRIM(G2426)=""),"Учтено: добавьте пояснение","ОК")))))))))))))</f>
        <v/>
      </c>
    </row>
    <row r="2427" spans="1:9" x14ac:dyDescent="0.25">
      <c r="A2427" s="16"/>
      <c r="B2427" s="13"/>
      <c r="C2427" s="13"/>
      <c r="D2427" s="14"/>
      <c r="E2427" s="17" t="str">
        <f>IF(OR(B2427="",SUMPRODUCT(--EXACT('Номенклатура'!$A$6:$A$205,B2427))&lt;&gt;1),"",INDEX('Номенклатура'!$D$6:$D$205,SUMPRODUCT(EXACT('Номенклатура'!$A$6:$A$205,B2427)*(ROW('Номенклатура'!$A$6:$A$205)-5)))&amp;"")</f>
        <v/>
      </c>
      <c r="F2427" s="18" t="str">
        <f>IF(OR(I2427="ОК",I2427="Учтено: добавьте пояснение"),IF(C2427="Приход",D2427,IF(C2427="Корректировка остатка",D2427,-D2427)),"")</f>
        <v/>
      </c>
      <c r="G2427" s="13"/>
      <c r="H2427" s="15" t="str">
        <f>IF(OR(B2427="",SUMPRODUCT(--EXACT('Номенклатура'!$A$6:$A$205,B2427))&lt;&gt;1),"",INDEX('Номенклатура'!$B$6:$B$205,SUMPRODUCT(EXACT('Номенклатура'!$A$6:$A$205,B2427)*(ROW('Номенклатура'!$A$6:$A$205)-5)))&amp;"")</f>
        <v/>
      </c>
      <c r="I2427" s="15" t="str">
        <f>IF(COUNTA(A2427:D2427,G2427)=0,"",IF(NOT(ISNUMBER(A2427)),"Укажите дату",IF(B2427="","Укажите код",IF(NOT(AND(ISTEXT(B2427),LEN(B2427)&gt;0,LEN(B2427)&lt;=30,ISNUMBER(FIND(LEFT(B2427,1),"ABCDEFGHIJKLMNOPQRSTUVWXYZ")),SUMPRODUCT((MID(B2427,{1,2,3,4,5,6,7,8,9,10,11,12,13,14,15,16,17,18,19,20,21,22,23,24,25,26,27,28,29,30},1)&lt;&gt;"")*ISERROR(FIND(MID(B2427,{1,2,3,4,5,6,7,8,9,10,11,12,13,14,15,16,17,18,19,20,21,22,23,24,25,26,27,28,29,30},1),"ABCDEFGHIJKLMNOPQRSTUVWXYZ0123456789-_")))=0,ISERROR(VALUE(B2427)))),"Недопустимый код: только латинские буквы A-Z в верхнем регистре, цифры, - и _; начало с буквы, до 30 символов (например MILK-001)",IF(SUMPRODUCT(--EXACT('Номенклатура'!$A$6:$A$205,B2427))=0,"Код не найден в номенклатуре",IF(SUMPRODUCT(--EXACT('Номенклатура'!$A$6:$A$205,B2427))&gt;1,"Код повторяется в номенклатуре",IF(ISNA(MATCH(C2427,{"Приход","Расход","Списание","Корректировка остатка"},0)),"Выберите тип операции",IF(NOT(ISNUMBER(D2427)),"Укажите количество",IF(D2427=0,"Количество не может быть 0",IF(AND(C2427&lt;&gt;"Корректировка остатка",D2427&lt;0),"Для этого типа количество положительное",IF(NOT(ISNUMBER('Номенклатура'!$C$2)),"Укажите дату начала учёта",IF(A2427&lt;INT('Номенклатура'!$C$2),"Раньше даты начала учёта: НЕ учтено",IF(AND(C2427="Корректировка остатка",TRIM(G2427)=""),"Учтено: добавьте пояснение","ОК")))))))))))))</f>
        <v/>
      </c>
    </row>
    <row r="2428" spans="1:9" x14ac:dyDescent="0.25">
      <c r="A2428" s="16"/>
      <c r="B2428" s="13"/>
      <c r="C2428" s="13"/>
      <c r="D2428" s="14"/>
      <c r="E2428" s="17" t="str">
        <f>IF(OR(B2428="",SUMPRODUCT(--EXACT('Номенклатура'!$A$6:$A$205,B2428))&lt;&gt;1),"",INDEX('Номенклатура'!$D$6:$D$205,SUMPRODUCT(EXACT('Номенклатура'!$A$6:$A$205,B2428)*(ROW('Номенклатура'!$A$6:$A$205)-5)))&amp;"")</f>
        <v/>
      </c>
      <c r="F2428" s="18" t="str">
        <f>IF(OR(I2428="ОК",I2428="Учтено: добавьте пояснение"),IF(C2428="Приход",D2428,IF(C2428="Корректировка остатка",D2428,-D2428)),"")</f>
        <v/>
      </c>
      <c r="G2428" s="13"/>
      <c r="H2428" s="15" t="str">
        <f>IF(OR(B2428="",SUMPRODUCT(--EXACT('Номенклатура'!$A$6:$A$205,B2428))&lt;&gt;1),"",INDEX('Номенклатура'!$B$6:$B$205,SUMPRODUCT(EXACT('Номенклатура'!$A$6:$A$205,B2428)*(ROW('Номенклатура'!$A$6:$A$205)-5)))&amp;"")</f>
        <v/>
      </c>
      <c r="I2428" s="15" t="str">
        <f>IF(COUNTA(A2428:D2428,G2428)=0,"",IF(NOT(ISNUMBER(A2428)),"Укажите дату",IF(B2428="","Укажите код",IF(NOT(AND(ISTEXT(B2428),LEN(B2428)&gt;0,LEN(B2428)&lt;=30,ISNUMBER(FIND(LEFT(B2428,1),"ABCDEFGHIJKLMNOPQRSTUVWXYZ")),SUMPRODUCT((MID(B2428,{1,2,3,4,5,6,7,8,9,10,11,12,13,14,15,16,17,18,19,20,21,22,23,24,25,26,27,28,29,30},1)&lt;&gt;"")*ISERROR(FIND(MID(B2428,{1,2,3,4,5,6,7,8,9,10,11,12,13,14,15,16,17,18,19,20,21,22,23,24,25,26,27,28,29,30},1),"ABCDEFGHIJKLMNOPQRSTUVWXYZ0123456789-_")))=0,ISERROR(VALUE(B2428)))),"Недопустимый код: только латинские буквы A-Z в верхнем регистре, цифры, - и _; начало с буквы, до 30 символов (например MILK-001)",IF(SUMPRODUCT(--EXACT('Номенклатура'!$A$6:$A$205,B2428))=0,"Код не найден в номенклатуре",IF(SUMPRODUCT(--EXACT('Номенклатура'!$A$6:$A$205,B2428))&gt;1,"Код повторяется в номенклатуре",IF(ISNA(MATCH(C2428,{"Приход","Расход","Списание","Корректировка остатка"},0)),"Выберите тип операции",IF(NOT(ISNUMBER(D2428)),"Укажите количество",IF(D2428=0,"Количество не может быть 0",IF(AND(C2428&lt;&gt;"Корректировка остатка",D2428&lt;0),"Для этого типа количество положительное",IF(NOT(ISNUMBER('Номенклатура'!$C$2)),"Укажите дату начала учёта",IF(A2428&lt;INT('Номенклатура'!$C$2),"Раньше даты начала учёта: НЕ учтено",IF(AND(C2428="Корректировка остатка",TRIM(G2428)=""),"Учтено: добавьте пояснение","ОК")))))))))))))</f>
        <v/>
      </c>
    </row>
    <row r="2429" spans="1:9" x14ac:dyDescent="0.25">
      <c r="A2429" s="16"/>
      <c r="B2429" s="13"/>
      <c r="C2429" s="13"/>
      <c r="D2429" s="14"/>
      <c r="E2429" s="17" t="str">
        <f>IF(OR(B2429="",SUMPRODUCT(--EXACT('Номенклатура'!$A$6:$A$205,B2429))&lt;&gt;1),"",INDEX('Номенклатура'!$D$6:$D$205,SUMPRODUCT(EXACT('Номенклатура'!$A$6:$A$205,B2429)*(ROW('Номенклатура'!$A$6:$A$205)-5)))&amp;"")</f>
        <v/>
      </c>
      <c r="F2429" s="18" t="str">
        <f>IF(OR(I2429="ОК",I2429="Учтено: добавьте пояснение"),IF(C2429="Приход",D2429,IF(C2429="Корректировка остатка",D2429,-D2429)),"")</f>
        <v/>
      </c>
      <c r="G2429" s="13"/>
      <c r="H2429" s="15" t="str">
        <f>IF(OR(B2429="",SUMPRODUCT(--EXACT('Номенклатура'!$A$6:$A$205,B2429))&lt;&gt;1),"",INDEX('Номенклатура'!$B$6:$B$205,SUMPRODUCT(EXACT('Номенклатура'!$A$6:$A$205,B2429)*(ROW('Номенклатура'!$A$6:$A$205)-5)))&amp;"")</f>
        <v/>
      </c>
      <c r="I2429" s="15" t="str">
        <f>IF(COUNTA(A2429:D2429,G2429)=0,"",IF(NOT(ISNUMBER(A2429)),"Укажите дату",IF(B2429="","Укажите код",IF(NOT(AND(ISTEXT(B2429),LEN(B2429)&gt;0,LEN(B2429)&lt;=30,ISNUMBER(FIND(LEFT(B2429,1),"ABCDEFGHIJKLMNOPQRSTUVWXYZ")),SUMPRODUCT((MID(B2429,{1,2,3,4,5,6,7,8,9,10,11,12,13,14,15,16,17,18,19,20,21,22,23,24,25,26,27,28,29,30},1)&lt;&gt;"")*ISERROR(FIND(MID(B2429,{1,2,3,4,5,6,7,8,9,10,11,12,13,14,15,16,17,18,19,20,21,22,23,24,25,26,27,28,29,30},1),"ABCDEFGHIJKLMNOPQRSTUVWXYZ0123456789-_")))=0,ISERROR(VALUE(B2429)))),"Недопустимый код: только латинские буквы A-Z в верхнем регистре, цифры, - и _; начало с буквы, до 30 символов (например MILK-001)",IF(SUMPRODUCT(--EXACT('Номенклатура'!$A$6:$A$205,B2429))=0,"Код не найден в номенклатуре",IF(SUMPRODUCT(--EXACT('Номенклатура'!$A$6:$A$205,B2429))&gt;1,"Код повторяется в номенклатуре",IF(ISNA(MATCH(C2429,{"Приход","Расход","Списание","Корректировка остатка"},0)),"Выберите тип операции",IF(NOT(ISNUMBER(D2429)),"Укажите количество",IF(D2429=0,"Количество не может быть 0",IF(AND(C2429&lt;&gt;"Корректировка остатка",D2429&lt;0),"Для этого типа количество положительное",IF(NOT(ISNUMBER('Номенклатура'!$C$2)),"Укажите дату начала учёта",IF(A2429&lt;INT('Номенклатура'!$C$2),"Раньше даты начала учёта: НЕ учтено",IF(AND(C2429="Корректировка остатка",TRIM(G2429)=""),"Учтено: добавьте пояснение","ОК")))))))))))))</f>
        <v/>
      </c>
    </row>
    <row r="2430" spans="1:9" x14ac:dyDescent="0.25">
      <c r="A2430" s="16"/>
      <c r="B2430" s="13"/>
      <c r="C2430" s="13"/>
      <c r="D2430" s="14"/>
      <c r="E2430" s="17" t="str">
        <f>IF(OR(B2430="",SUMPRODUCT(--EXACT('Номенклатура'!$A$6:$A$205,B2430))&lt;&gt;1),"",INDEX('Номенклатура'!$D$6:$D$205,SUMPRODUCT(EXACT('Номенклатура'!$A$6:$A$205,B2430)*(ROW('Номенклатура'!$A$6:$A$205)-5)))&amp;"")</f>
        <v/>
      </c>
      <c r="F2430" s="18" t="str">
        <f>IF(OR(I2430="ОК",I2430="Учтено: добавьте пояснение"),IF(C2430="Приход",D2430,IF(C2430="Корректировка остатка",D2430,-D2430)),"")</f>
        <v/>
      </c>
      <c r="G2430" s="13"/>
      <c r="H2430" s="15" t="str">
        <f>IF(OR(B2430="",SUMPRODUCT(--EXACT('Номенклатура'!$A$6:$A$205,B2430))&lt;&gt;1),"",INDEX('Номенклатура'!$B$6:$B$205,SUMPRODUCT(EXACT('Номенклатура'!$A$6:$A$205,B2430)*(ROW('Номенклатура'!$A$6:$A$205)-5)))&amp;"")</f>
        <v/>
      </c>
      <c r="I2430" s="15" t="str">
        <f>IF(COUNTA(A2430:D2430,G2430)=0,"",IF(NOT(ISNUMBER(A2430)),"Укажите дату",IF(B2430="","Укажите код",IF(NOT(AND(ISTEXT(B2430),LEN(B2430)&gt;0,LEN(B2430)&lt;=30,ISNUMBER(FIND(LEFT(B2430,1),"ABCDEFGHIJKLMNOPQRSTUVWXYZ")),SUMPRODUCT((MID(B2430,{1,2,3,4,5,6,7,8,9,10,11,12,13,14,15,16,17,18,19,20,21,22,23,24,25,26,27,28,29,30},1)&lt;&gt;"")*ISERROR(FIND(MID(B2430,{1,2,3,4,5,6,7,8,9,10,11,12,13,14,15,16,17,18,19,20,21,22,23,24,25,26,27,28,29,30},1),"ABCDEFGHIJKLMNOPQRSTUVWXYZ0123456789-_")))=0,ISERROR(VALUE(B2430)))),"Недопустимый код: только латинские буквы A-Z в верхнем регистре, цифры, - и _; начало с буквы, до 30 символов (например MILK-001)",IF(SUMPRODUCT(--EXACT('Номенклатура'!$A$6:$A$205,B2430))=0,"Код не найден в номенклатуре",IF(SUMPRODUCT(--EXACT('Номенклатура'!$A$6:$A$205,B2430))&gt;1,"Код повторяется в номенклатуре",IF(ISNA(MATCH(C2430,{"Приход","Расход","Списание","Корректировка остатка"},0)),"Выберите тип операции",IF(NOT(ISNUMBER(D2430)),"Укажите количество",IF(D2430=0,"Количество не может быть 0",IF(AND(C2430&lt;&gt;"Корректировка остатка",D2430&lt;0),"Для этого типа количество положительное",IF(NOT(ISNUMBER('Номенклатура'!$C$2)),"Укажите дату начала учёта",IF(A2430&lt;INT('Номенклатура'!$C$2),"Раньше даты начала учёта: НЕ учтено",IF(AND(C2430="Корректировка остатка",TRIM(G2430)=""),"Учтено: добавьте пояснение","ОК")))))))))))))</f>
        <v/>
      </c>
    </row>
    <row r="2431" spans="1:9" x14ac:dyDescent="0.25">
      <c r="A2431" s="16"/>
      <c r="B2431" s="13"/>
      <c r="C2431" s="13"/>
      <c r="D2431" s="14"/>
      <c r="E2431" s="17" t="str">
        <f>IF(OR(B2431="",SUMPRODUCT(--EXACT('Номенклатура'!$A$6:$A$205,B2431))&lt;&gt;1),"",INDEX('Номенклатура'!$D$6:$D$205,SUMPRODUCT(EXACT('Номенклатура'!$A$6:$A$205,B2431)*(ROW('Номенклатура'!$A$6:$A$205)-5)))&amp;"")</f>
        <v/>
      </c>
      <c r="F2431" s="18" t="str">
        <f>IF(OR(I2431="ОК",I2431="Учтено: добавьте пояснение"),IF(C2431="Приход",D2431,IF(C2431="Корректировка остатка",D2431,-D2431)),"")</f>
        <v/>
      </c>
      <c r="G2431" s="13"/>
      <c r="H2431" s="15" t="str">
        <f>IF(OR(B2431="",SUMPRODUCT(--EXACT('Номенклатура'!$A$6:$A$205,B2431))&lt;&gt;1),"",INDEX('Номенклатура'!$B$6:$B$205,SUMPRODUCT(EXACT('Номенклатура'!$A$6:$A$205,B2431)*(ROW('Номенклатура'!$A$6:$A$205)-5)))&amp;"")</f>
        <v/>
      </c>
      <c r="I2431" s="15" t="str">
        <f>IF(COUNTA(A2431:D2431,G2431)=0,"",IF(NOT(ISNUMBER(A2431)),"Укажите дату",IF(B2431="","Укажите код",IF(NOT(AND(ISTEXT(B2431),LEN(B2431)&gt;0,LEN(B2431)&lt;=30,ISNUMBER(FIND(LEFT(B2431,1),"ABCDEFGHIJKLMNOPQRSTUVWXYZ")),SUMPRODUCT((MID(B2431,{1,2,3,4,5,6,7,8,9,10,11,12,13,14,15,16,17,18,19,20,21,22,23,24,25,26,27,28,29,30},1)&lt;&gt;"")*ISERROR(FIND(MID(B2431,{1,2,3,4,5,6,7,8,9,10,11,12,13,14,15,16,17,18,19,20,21,22,23,24,25,26,27,28,29,30},1),"ABCDEFGHIJKLMNOPQRSTUVWXYZ0123456789-_")))=0,ISERROR(VALUE(B2431)))),"Недопустимый код: только латинские буквы A-Z в верхнем регистре, цифры, - и _; начало с буквы, до 30 символов (например MILK-001)",IF(SUMPRODUCT(--EXACT('Номенклатура'!$A$6:$A$205,B2431))=0,"Код не найден в номенклатуре",IF(SUMPRODUCT(--EXACT('Номенклатура'!$A$6:$A$205,B2431))&gt;1,"Код повторяется в номенклатуре",IF(ISNA(MATCH(C2431,{"Приход","Расход","Списание","Корректировка остатка"},0)),"Выберите тип операции",IF(NOT(ISNUMBER(D2431)),"Укажите количество",IF(D2431=0,"Количество не может быть 0",IF(AND(C2431&lt;&gt;"Корректировка остатка",D2431&lt;0),"Для этого типа количество положительное",IF(NOT(ISNUMBER('Номенклатура'!$C$2)),"Укажите дату начала учёта",IF(A2431&lt;INT('Номенклатура'!$C$2),"Раньше даты начала учёта: НЕ учтено",IF(AND(C2431="Корректировка остатка",TRIM(G2431)=""),"Учтено: добавьте пояснение","ОК")))))))))))))</f>
        <v/>
      </c>
    </row>
    <row r="2432" spans="1:9" x14ac:dyDescent="0.25">
      <c r="A2432" s="16"/>
      <c r="B2432" s="13"/>
      <c r="C2432" s="13"/>
      <c r="D2432" s="14"/>
      <c r="E2432" s="17" t="str">
        <f>IF(OR(B2432="",SUMPRODUCT(--EXACT('Номенклатура'!$A$6:$A$205,B2432))&lt;&gt;1),"",INDEX('Номенклатура'!$D$6:$D$205,SUMPRODUCT(EXACT('Номенклатура'!$A$6:$A$205,B2432)*(ROW('Номенклатура'!$A$6:$A$205)-5)))&amp;"")</f>
        <v/>
      </c>
      <c r="F2432" s="18" t="str">
        <f>IF(OR(I2432="ОК",I2432="Учтено: добавьте пояснение"),IF(C2432="Приход",D2432,IF(C2432="Корректировка остатка",D2432,-D2432)),"")</f>
        <v/>
      </c>
      <c r="G2432" s="13"/>
      <c r="H2432" s="15" t="str">
        <f>IF(OR(B2432="",SUMPRODUCT(--EXACT('Номенклатура'!$A$6:$A$205,B2432))&lt;&gt;1),"",INDEX('Номенклатура'!$B$6:$B$205,SUMPRODUCT(EXACT('Номенклатура'!$A$6:$A$205,B2432)*(ROW('Номенклатура'!$A$6:$A$205)-5)))&amp;"")</f>
        <v/>
      </c>
      <c r="I2432" s="15" t="str">
        <f>IF(COUNTA(A2432:D2432,G2432)=0,"",IF(NOT(ISNUMBER(A2432)),"Укажите дату",IF(B2432="","Укажите код",IF(NOT(AND(ISTEXT(B2432),LEN(B2432)&gt;0,LEN(B2432)&lt;=30,ISNUMBER(FIND(LEFT(B2432,1),"ABCDEFGHIJKLMNOPQRSTUVWXYZ")),SUMPRODUCT((MID(B2432,{1,2,3,4,5,6,7,8,9,10,11,12,13,14,15,16,17,18,19,20,21,22,23,24,25,26,27,28,29,30},1)&lt;&gt;"")*ISERROR(FIND(MID(B2432,{1,2,3,4,5,6,7,8,9,10,11,12,13,14,15,16,17,18,19,20,21,22,23,24,25,26,27,28,29,30},1),"ABCDEFGHIJKLMNOPQRSTUVWXYZ0123456789-_")))=0,ISERROR(VALUE(B2432)))),"Недопустимый код: только латинские буквы A-Z в верхнем регистре, цифры, - и _; начало с буквы, до 30 символов (например MILK-001)",IF(SUMPRODUCT(--EXACT('Номенклатура'!$A$6:$A$205,B2432))=0,"Код не найден в номенклатуре",IF(SUMPRODUCT(--EXACT('Номенклатура'!$A$6:$A$205,B2432))&gt;1,"Код повторяется в номенклатуре",IF(ISNA(MATCH(C2432,{"Приход","Расход","Списание","Корректировка остатка"},0)),"Выберите тип операции",IF(NOT(ISNUMBER(D2432)),"Укажите количество",IF(D2432=0,"Количество не может быть 0",IF(AND(C2432&lt;&gt;"Корректировка остатка",D2432&lt;0),"Для этого типа количество положительное",IF(NOT(ISNUMBER('Номенклатура'!$C$2)),"Укажите дату начала учёта",IF(A2432&lt;INT('Номенклатура'!$C$2),"Раньше даты начала учёта: НЕ учтено",IF(AND(C2432="Корректировка остатка",TRIM(G2432)=""),"Учтено: добавьте пояснение","ОК")))))))))))))</f>
        <v/>
      </c>
    </row>
    <row r="2433" spans="1:9" x14ac:dyDescent="0.25">
      <c r="A2433" s="16"/>
      <c r="B2433" s="13"/>
      <c r="C2433" s="13"/>
      <c r="D2433" s="14"/>
      <c r="E2433" s="17" t="str">
        <f>IF(OR(B2433="",SUMPRODUCT(--EXACT('Номенклатура'!$A$6:$A$205,B2433))&lt;&gt;1),"",INDEX('Номенклатура'!$D$6:$D$205,SUMPRODUCT(EXACT('Номенклатура'!$A$6:$A$205,B2433)*(ROW('Номенклатура'!$A$6:$A$205)-5)))&amp;"")</f>
        <v/>
      </c>
      <c r="F2433" s="18" t="str">
        <f>IF(OR(I2433="ОК",I2433="Учтено: добавьте пояснение"),IF(C2433="Приход",D2433,IF(C2433="Корректировка остатка",D2433,-D2433)),"")</f>
        <v/>
      </c>
      <c r="G2433" s="13"/>
      <c r="H2433" s="15" t="str">
        <f>IF(OR(B2433="",SUMPRODUCT(--EXACT('Номенклатура'!$A$6:$A$205,B2433))&lt;&gt;1),"",INDEX('Номенклатура'!$B$6:$B$205,SUMPRODUCT(EXACT('Номенклатура'!$A$6:$A$205,B2433)*(ROW('Номенклатура'!$A$6:$A$205)-5)))&amp;"")</f>
        <v/>
      </c>
      <c r="I2433" s="15" t="str">
        <f>IF(COUNTA(A2433:D2433,G2433)=0,"",IF(NOT(ISNUMBER(A2433)),"Укажите дату",IF(B2433="","Укажите код",IF(NOT(AND(ISTEXT(B2433),LEN(B2433)&gt;0,LEN(B2433)&lt;=30,ISNUMBER(FIND(LEFT(B2433,1),"ABCDEFGHIJKLMNOPQRSTUVWXYZ")),SUMPRODUCT((MID(B2433,{1,2,3,4,5,6,7,8,9,10,11,12,13,14,15,16,17,18,19,20,21,22,23,24,25,26,27,28,29,30},1)&lt;&gt;"")*ISERROR(FIND(MID(B2433,{1,2,3,4,5,6,7,8,9,10,11,12,13,14,15,16,17,18,19,20,21,22,23,24,25,26,27,28,29,30},1),"ABCDEFGHIJKLMNOPQRSTUVWXYZ0123456789-_")))=0,ISERROR(VALUE(B2433)))),"Недопустимый код: только латинские буквы A-Z в верхнем регистре, цифры, - и _; начало с буквы, до 30 символов (например MILK-001)",IF(SUMPRODUCT(--EXACT('Номенклатура'!$A$6:$A$205,B2433))=0,"Код не найден в номенклатуре",IF(SUMPRODUCT(--EXACT('Номенклатура'!$A$6:$A$205,B2433))&gt;1,"Код повторяется в номенклатуре",IF(ISNA(MATCH(C2433,{"Приход","Расход","Списание","Корректировка остатка"},0)),"Выберите тип операции",IF(NOT(ISNUMBER(D2433)),"Укажите количество",IF(D2433=0,"Количество не может быть 0",IF(AND(C2433&lt;&gt;"Корректировка остатка",D2433&lt;0),"Для этого типа количество положительное",IF(NOT(ISNUMBER('Номенклатура'!$C$2)),"Укажите дату начала учёта",IF(A2433&lt;INT('Номенклатура'!$C$2),"Раньше даты начала учёта: НЕ учтено",IF(AND(C2433="Корректировка остатка",TRIM(G2433)=""),"Учтено: добавьте пояснение","ОК")))))))))))))</f>
        <v/>
      </c>
    </row>
    <row r="2434" spans="1:9" x14ac:dyDescent="0.25">
      <c r="A2434" s="16"/>
      <c r="B2434" s="13"/>
      <c r="C2434" s="13"/>
      <c r="D2434" s="14"/>
      <c r="E2434" s="17" t="str">
        <f>IF(OR(B2434="",SUMPRODUCT(--EXACT('Номенклатура'!$A$6:$A$205,B2434))&lt;&gt;1),"",INDEX('Номенклатура'!$D$6:$D$205,SUMPRODUCT(EXACT('Номенклатура'!$A$6:$A$205,B2434)*(ROW('Номенклатура'!$A$6:$A$205)-5)))&amp;"")</f>
        <v/>
      </c>
      <c r="F2434" s="18" t="str">
        <f>IF(OR(I2434="ОК",I2434="Учтено: добавьте пояснение"),IF(C2434="Приход",D2434,IF(C2434="Корректировка остатка",D2434,-D2434)),"")</f>
        <v/>
      </c>
      <c r="G2434" s="13"/>
      <c r="H2434" s="15" t="str">
        <f>IF(OR(B2434="",SUMPRODUCT(--EXACT('Номенклатура'!$A$6:$A$205,B2434))&lt;&gt;1),"",INDEX('Номенклатура'!$B$6:$B$205,SUMPRODUCT(EXACT('Номенклатура'!$A$6:$A$205,B2434)*(ROW('Номенклатура'!$A$6:$A$205)-5)))&amp;"")</f>
        <v/>
      </c>
      <c r="I2434" s="15" t="str">
        <f>IF(COUNTA(A2434:D2434,G2434)=0,"",IF(NOT(ISNUMBER(A2434)),"Укажите дату",IF(B2434="","Укажите код",IF(NOT(AND(ISTEXT(B2434),LEN(B2434)&gt;0,LEN(B2434)&lt;=30,ISNUMBER(FIND(LEFT(B2434,1),"ABCDEFGHIJKLMNOPQRSTUVWXYZ")),SUMPRODUCT((MID(B2434,{1,2,3,4,5,6,7,8,9,10,11,12,13,14,15,16,17,18,19,20,21,22,23,24,25,26,27,28,29,30},1)&lt;&gt;"")*ISERROR(FIND(MID(B2434,{1,2,3,4,5,6,7,8,9,10,11,12,13,14,15,16,17,18,19,20,21,22,23,24,25,26,27,28,29,30},1),"ABCDEFGHIJKLMNOPQRSTUVWXYZ0123456789-_")))=0,ISERROR(VALUE(B2434)))),"Недопустимый код: только латинские буквы A-Z в верхнем регистре, цифры, - и _; начало с буквы, до 30 символов (например MILK-001)",IF(SUMPRODUCT(--EXACT('Номенклатура'!$A$6:$A$205,B2434))=0,"Код не найден в номенклатуре",IF(SUMPRODUCT(--EXACT('Номенклатура'!$A$6:$A$205,B2434))&gt;1,"Код повторяется в номенклатуре",IF(ISNA(MATCH(C2434,{"Приход","Расход","Списание","Корректировка остатка"},0)),"Выберите тип операции",IF(NOT(ISNUMBER(D2434)),"Укажите количество",IF(D2434=0,"Количество не может быть 0",IF(AND(C2434&lt;&gt;"Корректировка остатка",D2434&lt;0),"Для этого типа количество положительное",IF(NOT(ISNUMBER('Номенклатура'!$C$2)),"Укажите дату начала учёта",IF(A2434&lt;INT('Номенклатура'!$C$2),"Раньше даты начала учёта: НЕ учтено",IF(AND(C2434="Корректировка остатка",TRIM(G2434)=""),"Учтено: добавьте пояснение","ОК")))))))))))))</f>
        <v/>
      </c>
    </row>
    <row r="2435" spans="1:9" x14ac:dyDescent="0.25">
      <c r="A2435" s="16"/>
      <c r="B2435" s="13"/>
      <c r="C2435" s="13"/>
      <c r="D2435" s="14"/>
      <c r="E2435" s="17" t="str">
        <f>IF(OR(B2435="",SUMPRODUCT(--EXACT('Номенклатура'!$A$6:$A$205,B2435))&lt;&gt;1),"",INDEX('Номенклатура'!$D$6:$D$205,SUMPRODUCT(EXACT('Номенклатура'!$A$6:$A$205,B2435)*(ROW('Номенклатура'!$A$6:$A$205)-5)))&amp;"")</f>
        <v/>
      </c>
      <c r="F2435" s="18" t="str">
        <f>IF(OR(I2435="ОК",I2435="Учтено: добавьте пояснение"),IF(C2435="Приход",D2435,IF(C2435="Корректировка остатка",D2435,-D2435)),"")</f>
        <v/>
      </c>
      <c r="G2435" s="13"/>
      <c r="H2435" s="15" t="str">
        <f>IF(OR(B2435="",SUMPRODUCT(--EXACT('Номенклатура'!$A$6:$A$205,B2435))&lt;&gt;1),"",INDEX('Номенклатура'!$B$6:$B$205,SUMPRODUCT(EXACT('Номенклатура'!$A$6:$A$205,B2435)*(ROW('Номенклатура'!$A$6:$A$205)-5)))&amp;"")</f>
        <v/>
      </c>
      <c r="I2435" s="15" t="str">
        <f>IF(COUNTA(A2435:D2435,G2435)=0,"",IF(NOT(ISNUMBER(A2435)),"Укажите дату",IF(B2435="","Укажите код",IF(NOT(AND(ISTEXT(B2435),LEN(B2435)&gt;0,LEN(B2435)&lt;=30,ISNUMBER(FIND(LEFT(B2435,1),"ABCDEFGHIJKLMNOPQRSTUVWXYZ")),SUMPRODUCT((MID(B2435,{1,2,3,4,5,6,7,8,9,10,11,12,13,14,15,16,17,18,19,20,21,22,23,24,25,26,27,28,29,30},1)&lt;&gt;"")*ISERROR(FIND(MID(B2435,{1,2,3,4,5,6,7,8,9,10,11,12,13,14,15,16,17,18,19,20,21,22,23,24,25,26,27,28,29,30},1),"ABCDEFGHIJKLMNOPQRSTUVWXYZ0123456789-_")))=0,ISERROR(VALUE(B2435)))),"Недопустимый код: только латинские буквы A-Z в верхнем регистре, цифры, - и _; начало с буквы, до 30 символов (например MILK-001)",IF(SUMPRODUCT(--EXACT('Номенклатура'!$A$6:$A$205,B2435))=0,"Код не найден в номенклатуре",IF(SUMPRODUCT(--EXACT('Номенклатура'!$A$6:$A$205,B2435))&gt;1,"Код повторяется в номенклатуре",IF(ISNA(MATCH(C2435,{"Приход","Расход","Списание","Корректировка остатка"},0)),"Выберите тип операции",IF(NOT(ISNUMBER(D2435)),"Укажите количество",IF(D2435=0,"Количество не может быть 0",IF(AND(C2435&lt;&gt;"Корректировка остатка",D2435&lt;0),"Для этого типа количество положительное",IF(NOT(ISNUMBER('Номенклатура'!$C$2)),"Укажите дату начала учёта",IF(A2435&lt;INT('Номенклатура'!$C$2),"Раньше даты начала учёта: НЕ учтено",IF(AND(C2435="Корректировка остатка",TRIM(G2435)=""),"Учтено: добавьте пояснение","ОК")))))))))))))</f>
        <v/>
      </c>
    </row>
    <row r="2436" spans="1:9" x14ac:dyDescent="0.25">
      <c r="A2436" s="16"/>
      <c r="B2436" s="13"/>
      <c r="C2436" s="13"/>
      <c r="D2436" s="14"/>
      <c r="E2436" s="17" t="str">
        <f>IF(OR(B2436="",SUMPRODUCT(--EXACT('Номенклатура'!$A$6:$A$205,B2436))&lt;&gt;1),"",INDEX('Номенклатура'!$D$6:$D$205,SUMPRODUCT(EXACT('Номенклатура'!$A$6:$A$205,B2436)*(ROW('Номенклатура'!$A$6:$A$205)-5)))&amp;"")</f>
        <v/>
      </c>
      <c r="F2436" s="18" t="str">
        <f>IF(OR(I2436="ОК",I2436="Учтено: добавьте пояснение"),IF(C2436="Приход",D2436,IF(C2436="Корректировка остатка",D2436,-D2436)),"")</f>
        <v/>
      </c>
      <c r="G2436" s="13"/>
      <c r="H2436" s="15" t="str">
        <f>IF(OR(B2436="",SUMPRODUCT(--EXACT('Номенклатура'!$A$6:$A$205,B2436))&lt;&gt;1),"",INDEX('Номенклатура'!$B$6:$B$205,SUMPRODUCT(EXACT('Номенклатура'!$A$6:$A$205,B2436)*(ROW('Номенклатура'!$A$6:$A$205)-5)))&amp;"")</f>
        <v/>
      </c>
      <c r="I2436" s="15" t="str">
        <f>IF(COUNTA(A2436:D2436,G2436)=0,"",IF(NOT(ISNUMBER(A2436)),"Укажите дату",IF(B2436="","Укажите код",IF(NOT(AND(ISTEXT(B2436),LEN(B2436)&gt;0,LEN(B2436)&lt;=30,ISNUMBER(FIND(LEFT(B2436,1),"ABCDEFGHIJKLMNOPQRSTUVWXYZ")),SUMPRODUCT((MID(B2436,{1,2,3,4,5,6,7,8,9,10,11,12,13,14,15,16,17,18,19,20,21,22,23,24,25,26,27,28,29,30},1)&lt;&gt;"")*ISERROR(FIND(MID(B2436,{1,2,3,4,5,6,7,8,9,10,11,12,13,14,15,16,17,18,19,20,21,22,23,24,25,26,27,28,29,30},1),"ABCDEFGHIJKLMNOPQRSTUVWXYZ0123456789-_")))=0,ISERROR(VALUE(B2436)))),"Недопустимый код: только латинские буквы A-Z в верхнем регистре, цифры, - и _; начало с буквы, до 30 символов (например MILK-001)",IF(SUMPRODUCT(--EXACT('Номенклатура'!$A$6:$A$205,B2436))=0,"Код не найден в номенклатуре",IF(SUMPRODUCT(--EXACT('Номенклатура'!$A$6:$A$205,B2436))&gt;1,"Код повторяется в номенклатуре",IF(ISNA(MATCH(C2436,{"Приход","Расход","Списание","Корректировка остатка"},0)),"Выберите тип операции",IF(NOT(ISNUMBER(D2436)),"Укажите количество",IF(D2436=0,"Количество не может быть 0",IF(AND(C2436&lt;&gt;"Корректировка остатка",D2436&lt;0),"Для этого типа количество положительное",IF(NOT(ISNUMBER('Номенклатура'!$C$2)),"Укажите дату начала учёта",IF(A2436&lt;INT('Номенклатура'!$C$2),"Раньше даты начала учёта: НЕ учтено",IF(AND(C2436="Корректировка остатка",TRIM(G2436)=""),"Учтено: добавьте пояснение","ОК")))))))))))))</f>
        <v/>
      </c>
    </row>
    <row r="2437" spans="1:9" x14ac:dyDescent="0.25">
      <c r="A2437" s="16"/>
      <c r="B2437" s="13"/>
      <c r="C2437" s="13"/>
      <c r="D2437" s="14"/>
      <c r="E2437" s="17" t="str">
        <f>IF(OR(B2437="",SUMPRODUCT(--EXACT('Номенклатура'!$A$6:$A$205,B2437))&lt;&gt;1),"",INDEX('Номенклатура'!$D$6:$D$205,SUMPRODUCT(EXACT('Номенклатура'!$A$6:$A$205,B2437)*(ROW('Номенклатура'!$A$6:$A$205)-5)))&amp;"")</f>
        <v/>
      </c>
      <c r="F2437" s="18" t="str">
        <f>IF(OR(I2437="ОК",I2437="Учтено: добавьте пояснение"),IF(C2437="Приход",D2437,IF(C2437="Корректировка остатка",D2437,-D2437)),"")</f>
        <v/>
      </c>
      <c r="G2437" s="13"/>
      <c r="H2437" s="15" t="str">
        <f>IF(OR(B2437="",SUMPRODUCT(--EXACT('Номенклатура'!$A$6:$A$205,B2437))&lt;&gt;1),"",INDEX('Номенклатура'!$B$6:$B$205,SUMPRODUCT(EXACT('Номенклатура'!$A$6:$A$205,B2437)*(ROW('Номенклатура'!$A$6:$A$205)-5)))&amp;"")</f>
        <v/>
      </c>
      <c r="I2437" s="15" t="str">
        <f>IF(COUNTA(A2437:D2437,G2437)=0,"",IF(NOT(ISNUMBER(A2437)),"Укажите дату",IF(B2437="","Укажите код",IF(NOT(AND(ISTEXT(B2437),LEN(B2437)&gt;0,LEN(B2437)&lt;=30,ISNUMBER(FIND(LEFT(B2437,1),"ABCDEFGHIJKLMNOPQRSTUVWXYZ")),SUMPRODUCT((MID(B2437,{1,2,3,4,5,6,7,8,9,10,11,12,13,14,15,16,17,18,19,20,21,22,23,24,25,26,27,28,29,30},1)&lt;&gt;"")*ISERROR(FIND(MID(B2437,{1,2,3,4,5,6,7,8,9,10,11,12,13,14,15,16,17,18,19,20,21,22,23,24,25,26,27,28,29,30},1),"ABCDEFGHIJKLMNOPQRSTUVWXYZ0123456789-_")))=0,ISERROR(VALUE(B2437)))),"Недопустимый код: только латинские буквы A-Z в верхнем регистре, цифры, - и _; начало с буквы, до 30 символов (например MILK-001)",IF(SUMPRODUCT(--EXACT('Номенклатура'!$A$6:$A$205,B2437))=0,"Код не найден в номенклатуре",IF(SUMPRODUCT(--EXACT('Номенклатура'!$A$6:$A$205,B2437))&gt;1,"Код повторяется в номенклатуре",IF(ISNA(MATCH(C2437,{"Приход","Расход","Списание","Корректировка остатка"},0)),"Выберите тип операции",IF(NOT(ISNUMBER(D2437)),"Укажите количество",IF(D2437=0,"Количество не может быть 0",IF(AND(C2437&lt;&gt;"Корректировка остатка",D2437&lt;0),"Для этого типа количество положительное",IF(NOT(ISNUMBER('Номенклатура'!$C$2)),"Укажите дату начала учёта",IF(A2437&lt;INT('Номенклатура'!$C$2),"Раньше даты начала учёта: НЕ учтено",IF(AND(C2437="Корректировка остатка",TRIM(G2437)=""),"Учтено: добавьте пояснение","ОК")))))))))))))</f>
        <v/>
      </c>
    </row>
    <row r="2438" spans="1:9" x14ac:dyDescent="0.25">
      <c r="A2438" s="16"/>
      <c r="B2438" s="13"/>
      <c r="C2438" s="13"/>
      <c r="D2438" s="14"/>
      <c r="E2438" s="17" t="str">
        <f>IF(OR(B2438="",SUMPRODUCT(--EXACT('Номенклатура'!$A$6:$A$205,B2438))&lt;&gt;1),"",INDEX('Номенклатура'!$D$6:$D$205,SUMPRODUCT(EXACT('Номенклатура'!$A$6:$A$205,B2438)*(ROW('Номенклатура'!$A$6:$A$205)-5)))&amp;"")</f>
        <v/>
      </c>
      <c r="F2438" s="18" t="str">
        <f>IF(OR(I2438="ОК",I2438="Учтено: добавьте пояснение"),IF(C2438="Приход",D2438,IF(C2438="Корректировка остатка",D2438,-D2438)),"")</f>
        <v/>
      </c>
      <c r="G2438" s="13"/>
      <c r="H2438" s="15" t="str">
        <f>IF(OR(B2438="",SUMPRODUCT(--EXACT('Номенклатура'!$A$6:$A$205,B2438))&lt;&gt;1),"",INDEX('Номенклатура'!$B$6:$B$205,SUMPRODUCT(EXACT('Номенклатура'!$A$6:$A$205,B2438)*(ROW('Номенклатура'!$A$6:$A$205)-5)))&amp;"")</f>
        <v/>
      </c>
      <c r="I2438" s="15" t="str">
        <f>IF(COUNTA(A2438:D2438,G2438)=0,"",IF(NOT(ISNUMBER(A2438)),"Укажите дату",IF(B2438="","Укажите код",IF(NOT(AND(ISTEXT(B2438),LEN(B2438)&gt;0,LEN(B2438)&lt;=30,ISNUMBER(FIND(LEFT(B2438,1),"ABCDEFGHIJKLMNOPQRSTUVWXYZ")),SUMPRODUCT((MID(B2438,{1,2,3,4,5,6,7,8,9,10,11,12,13,14,15,16,17,18,19,20,21,22,23,24,25,26,27,28,29,30},1)&lt;&gt;"")*ISERROR(FIND(MID(B2438,{1,2,3,4,5,6,7,8,9,10,11,12,13,14,15,16,17,18,19,20,21,22,23,24,25,26,27,28,29,30},1),"ABCDEFGHIJKLMNOPQRSTUVWXYZ0123456789-_")))=0,ISERROR(VALUE(B2438)))),"Недопустимый код: только латинские буквы A-Z в верхнем регистре, цифры, - и _; начало с буквы, до 30 символов (например MILK-001)",IF(SUMPRODUCT(--EXACT('Номенклатура'!$A$6:$A$205,B2438))=0,"Код не найден в номенклатуре",IF(SUMPRODUCT(--EXACT('Номенклатура'!$A$6:$A$205,B2438))&gt;1,"Код повторяется в номенклатуре",IF(ISNA(MATCH(C2438,{"Приход","Расход","Списание","Корректировка остатка"},0)),"Выберите тип операции",IF(NOT(ISNUMBER(D2438)),"Укажите количество",IF(D2438=0,"Количество не может быть 0",IF(AND(C2438&lt;&gt;"Корректировка остатка",D2438&lt;0),"Для этого типа количество положительное",IF(NOT(ISNUMBER('Номенклатура'!$C$2)),"Укажите дату начала учёта",IF(A2438&lt;INT('Номенклатура'!$C$2),"Раньше даты начала учёта: НЕ учтено",IF(AND(C2438="Корректировка остатка",TRIM(G2438)=""),"Учтено: добавьте пояснение","ОК")))))))))))))</f>
        <v/>
      </c>
    </row>
    <row r="2439" spans="1:9" x14ac:dyDescent="0.25">
      <c r="A2439" s="16"/>
      <c r="B2439" s="13"/>
      <c r="C2439" s="13"/>
      <c r="D2439" s="14"/>
      <c r="E2439" s="17" t="str">
        <f>IF(OR(B2439="",SUMPRODUCT(--EXACT('Номенклатура'!$A$6:$A$205,B2439))&lt;&gt;1),"",INDEX('Номенклатура'!$D$6:$D$205,SUMPRODUCT(EXACT('Номенклатура'!$A$6:$A$205,B2439)*(ROW('Номенклатура'!$A$6:$A$205)-5)))&amp;"")</f>
        <v/>
      </c>
      <c r="F2439" s="18" t="str">
        <f>IF(OR(I2439="ОК",I2439="Учтено: добавьте пояснение"),IF(C2439="Приход",D2439,IF(C2439="Корректировка остатка",D2439,-D2439)),"")</f>
        <v/>
      </c>
      <c r="G2439" s="13"/>
      <c r="H2439" s="15" t="str">
        <f>IF(OR(B2439="",SUMPRODUCT(--EXACT('Номенклатура'!$A$6:$A$205,B2439))&lt;&gt;1),"",INDEX('Номенклатура'!$B$6:$B$205,SUMPRODUCT(EXACT('Номенклатура'!$A$6:$A$205,B2439)*(ROW('Номенклатура'!$A$6:$A$205)-5)))&amp;"")</f>
        <v/>
      </c>
      <c r="I2439" s="15" t="str">
        <f>IF(COUNTA(A2439:D2439,G2439)=0,"",IF(NOT(ISNUMBER(A2439)),"Укажите дату",IF(B2439="","Укажите код",IF(NOT(AND(ISTEXT(B2439),LEN(B2439)&gt;0,LEN(B2439)&lt;=30,ISNUMBER(FIND(LEFT(B2439,1),"ABCDEFGHIJKLMNOPQRSTUVWXYZ")),SUMPRODUCT((MID(B2439,{1,2,3,4,5,6,7,8,9,10,11,12,13,14,15,16,17,18,19,20,21,22,23,24,25,26,27,28,29,30},1)&lt;&gt;"")*ISERROR(FIND(MID(B2439,{1,2,3,4,5,6,7,8,9,10,11,12,13,14,15,16,17,18,19,20,21,22,23,24,25,26,27,28,29,30},1),"ABCDEFGHIJKLMNOPQRSTUVWXYZ0123456789-_")))=0,ISERROR(VALUE(B2439)))),"Недопустимый код: только латинские буквы A-Z в верхнем регистре, цифры, - и _; начало с буквы, до 30 символов (например MILK-001)",IF(SUMPRODUCT(--EXACT('Номенклатура'!$A$6:$A$205,B2439))=0,"Код не найден в номенклатуре",IF(SUMPRODUCT(--EXACT('Номенклатура'!$A$6:$A$205,B2439))&gt;1,"Код повторяется в номенклатуре",IF(ISNA(MATCH(C2439,{"Приход","Расход","Списание","Корректировка остатка"},0)),"Выберите тип операции",IF(NOT(ISNUMBER(D2439)),"Укажите количество",IF(D2439=0,"Количество не может быть 0",IF(AND(C2439&lt;&gt;"Корректировка остатка",D2439&lt;0),"Для этого типа количество положительное",IF(NOT(ISNUMBER('Номенклатура'!$C$2)),"Укажите дату начала учёта",IF(A2439&lt;INT('Номенклатура'!$C$2),"Раньше даты начала учёта: НЕ учтено",IF(AND(C2439="Корректировка остатка",TRIM(G2439)=""),"Учтено: добавьте пояснение","ОК")))))))))))))</f>
        <v/>
      </c>
    </row>
    <row r="2440" spans="1:9" x14ac:dyDescent="0.25">
      <c r="A2440" s="16"/>
      <c r="B2440" s="13"/>
      <c r="C2440" s="13"/>
      <c r="D2440" s="14"/>
      <c r="E2440" s="17" t="str">
        <f>IF(OR(B2440="",SUMPRODUCT(--EXACT('Номенклатура'!$A$6:$A$205,B2440))&lt;&gt;1),"",INDEX('Номенклатура'!$D$6:$D$205,SUMPRODUCT(EXACT('Номенклатура'!$A$6:$A$205,B2440)*(ROW('Номенклатура'!$A$6:$A$205)-5)))&amp;"")</f>
        <v/>
      </c>
      <c r="F2440" s="18" t="str">
        <f>IF(OR(I2440="ОК",I2440="Учтено: добавьте пояснение"),IF(C2440="Приход",D2440,IF(C2440="Корректировка остатка",D2440,-D2440)),"")</f>
        <v/>
      </c>
      <c r="G2440" s="13"/>
      <c r="H2440" s="15" t="str">
        <f>IF(OR(B2440="",SUMPRODUCT(--EXACT('Номенклатура'!$A$6:$A$205,B2440))&lt;&gt;1),"",INDEX('Номенклатура'!$B$6:$B$205,SUMPRODUCT(EXACT('Номенклатура'!$A$6:$A$205,B2440)*(ROW('Номенклатура'!$A$6:$A$205)-5)))&amp;"")</f>
        <v/>
      </c>
      <c r="I2440" s="15" t="str">
        <f>IF(COUNTA(A2440:D2440,G2440)=0,"",IF(NOT(ISNUMBER(A2440)),"Укажите дату",IF(B2440="","Укажите код",IF(NOT(AND(ISTEXT(B2440),LEN(B2440)&gt;0,LEN(B2440)&lt;=30,ISNUMBER(FIND(LEFT(B2440,1),"ABCDEFGHIJKLMNOPQRSTUVWXYZ")),SUMPRODUCT((MID(B2440,{1,2,3,4,5,6,7,8,9,10,11,12,13,14,15,16,17,18,19,20,21,22,23,24,25,26,27,28,29,30},1)&lt;&gt;"")*ISERROR(FIND(MID(B2440,{1,2,3,4,5,6,7,8,9,10,11,12,13,14,15,16,17,18,19,20,21,22,23,24,25,26,27,28,29,30},1),"ABCDEFGHIJKLMNOPQRSTUVWXYZ0123456789-_")))=0,ISERROR(VALUE(B2440)))),"Недопустимый код: только латинские буквы A-Z в верхнем регистре, цифры, - и _; начало с буквы, до 30 символов (например MILK-001)",IF(SUMPRODUCT(--EXACT('Номенклатура'!$A$6:$A$205,B2440))=0,"Код не найден в номенклатуре",IF(SUMPRODUCT(--EXACT('Номенклатура'!$A$6:$A$205,B2440))&gt;1,"Код повторяется в номенклатуре",IF(ISNA(MATCH(C2440,{"Приход","Расход","Списание","Корректировка остатка"},0)),"Выберите тип операции",IF(NOT(ISNUMBER(D2440)),"Укажите количество",IF(D2440=0,"Количество не может быть 0",IF(AND(C2440&lt;&gt;"Корректировка остатка",D2440&lt;0),"Для этого типа количество положительное",IF(NOT(ISNUMBER('Номенклатура'!$C$2)),"Укажите дату начала учёта",IF(A2440&lt;INT('Номенклатура'!$C$2),"Раньше даты начала учёта: НЕ учтено",IF(AND(C2440="Корректировка остатка",TRIM(G2440)=""),"Учтено: добавьте пояснение","ОК")))))))))))))</f>
        <v/>
      </c>
    </row>
    <row r="2441" spans="1:9" x14ac:dyDescent="0.25">
      <c r="A2441" s="16"/>
      <c r="B2441" s="13"/>
      <c r="C2441" s="13"/>
      <c r="D2441" s="14"/>
      <c r="E2441" s="17" t="str">
        <f>IF(OR(B2441="",SUMPRODUCT(--EXACT('Номенклатура'!$A$6:$A$205,B2441))&lt;&gt;1),"",INDEX('Номенклатура'!$D$6:$D$205,SUMPRODUCT(EXACT('Номенклатура'!$A$6:$A$205,B2441)*(ROW('Номенклатура'!$A$6:$A$205)-5)))&amp;"")</f>
        <v/>
      </c>
      <c r="F2441" s="18" t="str">
        <f>IF(OR(I2441="ОК",I2441="Учтено: добавьте пояснение"),IF(C2441="Приход",D2441,IF(C2441="Корректировка остатка",D2441,-D2441)),"")</f>
        <v/>
      </c>
      <c r="G2441" s="13"/>
      <c r="H2441" s="15" t="str">
        <f>IF(OR(B2441="",SUMPRODUCT(--EXACT('Номенклатура'!$A$6:$A$205,B2441))&lt;&gt;1),"",INDEX('Номенклатура'!$B$6:$B$205,SUMPRODUCT(EXACT('Номенклатура'!$A$6:$A$205,B2441)*(ROW('Номенклатура'!$A$6:$A$205)-5)))&amp;"")</f>
        <v/>
      </c>
      <c r="I2441" s="15" t="str">
        <f>IF(COUNTA(A2441:D2441,G2441)=0,"",IF(NOT(ISNUMBER(A2441)),"Укажите дату",IF(B2441="","Укажите код",IF(NOT(AND(ISTEXT(B2441),LEN(B2441)&gt;0,LEN(B2441)&lt;=30,ISNUMBER(FIND(LEFT(B2441,1),"ABCDEFGHIJKLMNOPQRSTUVWXYZ")),SUMPRODUCT((MID(B2441,{1,2,3,4,5,6,7,8,9,10,11,12,13,14,15,16,17,18,19,20,21,22,23,24,25,26,27,28,29,30},1)&lt;&gt;"")*ISERROR(FIND(MID(B2441,{1,2,3,4,5,6,7,8,9,10,11,12,13,14,15,16,17,18,19,20,21,22,23,24,25,26,27,28,29,30},1),"ABCDEFGHIJKLMNOPQRSTUVWXYZ0123456789-_")))=0,ISERROR(VALUE(B2441)))),"Недопустимый код: только латинские буквы A-Z в верхнем регистре, цифры, - и _; начало с буквы, до 30 символов (например MILK-001)",IF(SUMPRODUCT(--EXACT('Номенклатура'!$A$6:$A$205,B2441))=0,"Код не найден в номенклатуре",IF(SUMPRODUCT(--EXACT('Номенклатура'!$A$6:$A$205,B2441))&gt;1,"Код повторяется в номенклатуре",IF(ISNA(MATCH(C2441,{"Приход","Расход","Списание","Корректировка остатка"},0)),"Выберите тип операции",IF(NOT(ISNUMBER(D2441)),"Укажите количество",IF(D2441=0,"Количество не может быть 0",IF(AND(C2441&lt;&gt;"Корректировка остатка",D2441&lt;0),"Для этого типа количество положительное",IF(NOT(ISNUMBER('Номенклатура'!$C$2)),"Укажите дату начала учёта",IF(A2441&lt;INT('Номенклатура'!$C$2),"Раньше даты начала учёта: НЕ учтено",IF(AND(C2441="Корректировка остатка",TRIM(G2441)=""),"Учтено: добавьте пояснение","ОК")))))))))))))</f>
        <v/>
      </c>
    </row>
    <row r="2442" spans="1:9" x14ac:dyDescent="0.25">
      <c r="A2442" s="16"/>
      <c r="B2442" s="13"/>
      <c r="C2442" s="13"/>
      <c r="D2442" s="14"/>
      <c r="E2442" s="17" t="str">
        <f>IF(OR(B2442="",SUMPRODUCT(--EXACT('Номенклатура'!$A$6:$A$205,B2442))&lt;&gt;1),"",INDEX('Номенклатура'!$D$6:$D$205,SUMPRODUCT(EXACT('Номенклатура'!$A$6:$A$205,B2442)*(ROW('Номенклатура'!$A$6:$A$205)-5)))&amp;"")</f>
        <v/>
      </c>
      <c r="F2442" s="18" t="str">
        <f>IF(OR(I2442="ОК",I2442="Учтено: добавьте пояснение"),IF(C2442="Приход",D2442,IF(C2442="Корректировка остатка",D2442,-D2442)),"")</f>
        <v/>
      </c>
      <c r="G2442" s="13"/>
      <c r="H2442" s="15" t="str">
        <f>IF(OR(B2442="",SUMPRODUCT(--EXACT('Номенклатура'!$A$6:$A$205,B2442))&lt;&gt;1),"",INDEX('Номенклатура'!$B$6:$B$205,SUMPRODUCT(EXACT('Номенклатура'!$A$6:$A$205,B2442)*(ROW('Номенклатура'!$A$6:$A$205)-5)))&amp;"")</f>
        <v/>
      </c>
      <c r="I2442" s="15" t="str">
        <f>IF(COUNTA(A2442:D2442,G2442)=0,"",IF(NOT(ISNUMBER(A2442)),"Укажите дату",IF(B2442="","Укажите код",IF(NOT(AND(ISTEXT(B2442),LEN(B2442)&gt;0,LEN(B2442)&lt;=30,ISNUMBER(FIND(LEFT(B2442,1),"ABCDEFGHIJKLMNOPQRSTUVWXYZ")),SUMPRODUCT((MID(B2442,{1,2,3,4,5,6,7,8,9,10,11,12,13,14,15,16,17,18,19,20,21,22,23,24,25,26,27,28,29,30},1)&lt;&gt;"")*ISERROR(FIND(MID(B2442,{1,2,3,4,5,6,7,8,9,10,11,12,13,14,15,16,17,18,19,20,21,22,23,24,25,26,27,28,29,30},1),"ABCDEFGHIJKLMNOPQRSTUVWXYZ0123456789-_")))=0,ISERROR(VALUE(B2442)))),"Недопустимый код: только латинские буквы A-Z в верхнем регистре, цифры, - и _; начало с буквы, до 30 символов (например MILK-001)",IF(SUMPRODUCT(--EXACT('Номенклатура'!$A$6:$A$205,B2442))=0,"Код не найден в номенклатуре",IF(SUMPRODUCT(--EXACT('Номенклатура'!$A$6:$A$205,B2442))&gt;1,"Код повторяется в номенклатуре",IF(ISNA(MATCH(C2442,{"Приход","Расход","Списание","Корректировка остатка"},0)),"Выберите тип операции",IF(NOT(ISNUMBER(D2442)),"Укажите количество",IF(D2442=0,"Количество не может быть 0",IF(AND(C2442&lt;&gt;"Корректировка остатка",D2442&lt;0),"Для этого типа количество положительное",IF(NOT(ISNUMBER('Номенклатура'!$C$2)),"Укажите дату начала учёта",IF(A2442&lt;INT('Номенклатура'!$C$2),"Раньше даты начала учёта: НЕ учтено",IF(AND(C2442="Корректировка остатка",TRIM(G2442)=""),"Учтено: добавьте пояснение","ОК")))))))))))))</f>
        <v/>
      </c>
    </row>
    <row r="2443" spans="1:9" x14ac:dyDescent="0.25">
      <c r="A2443" s="16"/>
      <c r="B2443" s="13"/>
      <c r="C2443" s="13"/>
      <c r="D2443" s="14"/>
      <c r="E2443" s="17" t="str">
        <f>IF(OR(B2443="",SUMPRODUCT(--EXACT('Номенклатура'!$A$6:$A$205,B2443))&lt;&gt;1),"",INDEX('Номенклатура'!$D$6:$D$205,SUMPRODUCT(EXACT('Номенклатура'!$A$6:$A$205,B2443)*(ROW('Номенклатура'!$A$6:$A$205)-5)))&amp;"")</f>
        <v/>
      </c>
      <c r="F2443" s="18" t="str">
        <f>IF(OR(I2443="ОК",I2443="Учтено: добавьте пояснение"),IF(C2443="Приход",D2443,IF(C2443="Корректировка остатка",D2443,-D2443)),"")</f>
        <v/>
      </c>
      <c r="G2443" s="13"/>
      <c r="H2443" s="15" t="str">
        <f>IF(OR(B2443="",SUMPRODUCT(--EXACT('Номенклатура'!$A$6:$A$205,B2443))&lt;&gt;1),"",INDEX('Номенклатура'!$B$6:$B$205,SUMPRODUCT(EXACT('Номенклатура'!$A$6:$A$205,B2443)*(ROW('Номенклатура'!$A$6:$A$205)-5)))&amp;"")</f>
        <v/>
      </c>
      <c r="I2443" s="15" t="str">
        <f>IF(COUNTA(A2443:D2443,G2443)=0,"",IF(NOT(ISNUMBER(A2443)),"Укажите дату",IF(B2443="","Укажите код",IF(NOT(AND(ISTEXT(B2443),LEN(B2443)&gt;0,LEN(B2443)&lt;=30,ISNUMBER(FIND(LEFT(B2443,1),"ABCDEFGHIJKLMNOPQRSTUVWXYZ")),SUMPRODUCT((MID(B2443,{1,2,3,4,5,6,7,8,9,10,11,12,13,14,15,16,17,18,19,20,21,22,23,24,25,26,27,28,29,30},1)&lt;&gt;"")*ISERROR(FIND(MID(B2443,{1,2,3,4,5,6,7,8,9,10,11,12,13,14,15,16,17,18,19,20,21,22,23,24,25,26,27,28,29,30},1),"ABCDEFGHIJKLMNOPQRSTUVWXYZ0123456789-_")))=0,ISERROR(VALUE(B2443)))),"Недопустимый код: только латинские буквы A-Z в верхнем регистре, цифры, - и _; начало с буквы, до 30 символов (например MILK-001)",IF(SUMPRODUCT(--EXACT('Номенклатура'!$A$6:$A$205,B2443))=0,"Код не найден в номенклатуре",IF(SUMPRODUCT(--EXACT('Номенклатура'!$A$6:$A$205,B2443))&gt;1,"Код повторяется в номенклатуре",IF(ISNA(MATCH(C2443,{"Приход","Расход","Списание","Корректировка остатка"},0)),"Выберите тип операции",IF(NOT(ISNUMBER(D2443)),"Укажите количество",IF(D2443=0,"Количество не может быть 0",IF(AND(C2443&lt;&gt;"Корректировка остатка",D2443&lt;0),"Для этого типа количество положительное",IF(NOT(ISNUMBER('Номенклатура'!$C$2)),"Укажите дату начала учёта",IF(A2443&lt;INT('Номенклатура'!$C$2),"Раньше даты начала учёта: НЕ учтено",IF(AND(C2443="Корректировка остатка",TRIM(G2443)=""),"Учтено: добавьте пояснение","ОК")))))))))))))</f>
        <v/>
      </c>
    </row>
    <row r="2444" spans="1:9" x14ac:dyDescent="0.25">
      <c r="A2444" s="16"/>
      <c r="B2444" s="13"/>
      <c r="C2444" s="13"/>
      <c r="D2444" s="14"/>
      <c r="E2444" s="17" t="str">
        <f>IF(OR(B2444="",SUMPRODUCT(--EXACT('Номенклатура'!$A$6:$A$205,B2444))&lt;&gt;1),"",INDEX('Номенклатура'!$D$6:$D$205,SUMPRODUCT(EXACT('Номенклатура'!$A$6:$A$205,B2444)*(ROW('Номенклатура'!$A$6:$A$205)-5)))&amp;"")</f>
        <v/>
      </c>
      <c r="F2444" s="18" t="str">
        <f>IF(OR(I2444="ОК",I2444="Учтено: добавьте пояснение"),IF(C2444="Приход",D2444,IF(C2444="Корректировка остатка",D2444,-D2444)),"")</f>
        <v/>
      </c>
      <c r="G2444" s="13"/>
      <c r="H2444" s="15" t="str">
        <f>IF(OR(B2444="",SUMPRODUCT(--EXACT('Номенклатура'!$A$6:$A$205,B2444))&lt;&gt;1),"",INDEX('Номенклатура'!$B$6:$B$205,SUMPRODUCT(EXACT('Номенклатура'!$A$6:$A$205,B2444)*(ROW('Номенклатура'!$A$6:$A$205)-5)))&amp;"")</f>
        <v/>
      </c>
      <c r="I2444" s="15" t="str">
        <f>IF(COUNTA(A2444:D2444,G2444)=0,"",IF(NOT(ISNUMBER(A2444)),"Укажите дату",IF(B2444="","Укажите код",IF(NOT(AND(ISTEXT(B2444),LEN(B2444)&gt;0,LEN(B2444)&lt;=30,ISNUMBER(FIND(LEFT(B2444,1),"ABCDEFGHIJKLMNOPQRSTUVWXYZ")),SUMPRODUCT((MID(B2444,{1,2,3,4,5,6,7,8,9,10,11,12,13,14,15,16,17,18,19,20,21,22,23,24,25,26,27,28,29,30},1)&lt;&gt;"")*ISERROR(FIND(MID(B2444,{1,2,3,4,5,6,7,8,9,10,11,12,13,14,15,16,17,18,19,20,21,22,23,24,25,26,27,28,29,30},1),"ABCDEFGHIJKLMNOPQRSTUVWXYZ0123456789-_")))=0,ISERROR(VALUE(B2444)))),"Недопустимый код: только латинские буквы A-Z в верхнем регистре, цифры, - и _; начало с буквы, до 30 символов (например MILK-001)",IF(SUMPRODUCT(--EXACT('Номенклатура'!$A$6:$A$205,B2444))=0,"Код не найден в номенклатуре",IF(SUMPRODUCT(--EXACT('Номенклатура'!$A$6:$A$205,B2444))&gt;1,"Код повторяется в номенклатуре",IF(ISNA(MATCH(C2444,{"Приход","Расход","Списание","Корректировка остатка"},0)),"Выберите тип операции",IF(NOT(ISNUMBER(D2444)),"Укажите количество",IF(D2444=0,"Количество не может быть 0",IF(AND(C2444&lt;&gt;"Корректировка остатка",D2444&lt;0),"Для этого типа количество положительное",IF(NOT(ISNUMBER('Номенклатура'!$C$2)),"Укажите дату начала учёта",IF(A2444&lt;INT('Номенклатура'!$C$2),"Раньше даты начала учёта: НЕ учтено",IF(AND(C2444="Корректировка остатка",TRIM(G2444)=""),"Учтено: добавьте пояснение","ОК")))))))))))))</f>
        <v/>
      </c>
    </row>
    <row r="2445" spans="1:9" x14ac:dyDescent="0.25">
      <c r="A2445" s="16"/>
      <c r="B2445" s="13"/>
      <c r="C2445" s="13"/>
      <c r="D2445" s="14"/>
      <c r="E2445" s="17" t="str">
        <f>IF(OR(B2445="",SUMPRODUCT(--EXACT('Номенклатура'!$A$6:$A$205,B2445))&lt;&gt;1),"",INDEX('Номенклатура'!$D$6:$D$205,SUMPRODUCT(EXACT('Номенклатура'!$A$6:$A$205,B2445)*(ROW('Номенклатура'!$A$6:$A$205)-5)))&amp;"")</f>
        <v/>
      </c>
      <c r="F2445" s="18" t="str">
        <f>IF(OR(I2445="ОК",I2445="Учтено: добавьте пояснение"),IF(C2445="Приход",D2445,IF(C2445="Корректировка остатка",D2445,-D2445)),"")</f>
        <v/>
      </c>
      <c r="G2445" s="13"/>
      <c r="H2445" s="15" t="str">
        <f>IF(OR(B2445="",SUMPRODUCT(--EXACT('Номенклатура'!$A$6:$A$205,B2445))&lt;&gt;1),"",INDEX('Номенклатура'!$B$6:$B$205,SUMPRODUCT(EXACT('Номенклатура'!$A$6:$A$205,B2445)*(ROW('Номенклатура'!$A$6:$A$205)-5)))&amp;"")</f>
        <v/>
      </c>
      <c r="I2445" s="15" t="str">
        <f>IF(COUNTA(A2445:D2445,G2445)=0,"",IF(NOT(ISNUMBER(A2445)),"Укажите дату",IF(B2445="","Укажите код",IF(NOT(AND(ISTEXT(B2445),LEN(B2445)&gt;0,LEN(B2445)&lt;=30,ISNUMBER(FIND(LEFT(B2445,1),"ABCDEFGHIJKLMNOPQRSTUVWXYZ")),SUMPRODUCT((MID(B2445,{1,2,3,4,5,6,7,8,9,10,11,12,13,14,15,16,17,18,19,20,21,22,23,24,25,26,27,28,29,30},1)&lt;&gt;"")*ISERROR(FIND(MID(B2445,{1,2,3,4,5,6,7,8,9,10,11,12,13,14,15,16,17,18,19,20,21,22,23,24,25,26,27,28,29,30},1),"ABCDEFGHIJKLMNOPQRSTUVWXYZ0123456789-_")))=0,ISERROR(VALUE(B2445)))),"Недопустимый код: только латинские буквы A-Z в верхнем регистре, цифры, - и _; начало с буквы, до 30 символов (например MILK-001)",IF(SUMPRODUCT(--EXACT('Номенклатура'!$A$6:$A$205,B2445))=0,"Код не найден в номенклатуре",IF(SUMPRODUCT(--EXACT('Номенклатура'!$A$6:$A$205,B2445))&gt;1,"Код повторяется в номенклатуре",IF(ISNA(MATCH(C2445,{"Приход","Расход","Списание","Корректировка остатка"},0)),"Выберите тип операции",IF(NOT(ISNUMBER(D2445)),"Укажите количество",IF(D2445=0,"Количество не может быть 0",IF(AND(C2445&lt;&gt;"Корректировка остатка",D2445&lt;0),"Для этого типа количество положительное",IF(NOT(ISNUMBER('Номенклатура'!$C$2)),"Укажите дату начала учёта",IF(A2445&lt;INT('Номенклатура'!$C$2),"Раньше даты начала учёта: НЕ учтено",IF(AND(C2445="Корректировка остатка",TRIM(G2445)=""),"Учтено: добавьте пояснение","ОК")))))))))))))</f>
        <v/>
      </c>
    </row>
    <row r="2446" spans="1:9" x14ac:dyDescent="0.25">
      <c r="A2446" s="16"/>
      <c r="B2446" s="13"/>
      <c r="C2446" s="13"/>
      <c r="D2446" s="14"/>
      <c r="E2446" s="17" t="str">
        <f>IF(OR(B2446="",SUMPRODUCT(--EXACT('Номенклатура'!$A$6:$A$205,B2446))&lt;&gt;1),"",INDEX('Номенклатура'!$D$6:$D$205,SUMPRODUCT(EXACT('Номенклатура'!$A$6:$A$205,B2446)*(ROW('Номенклатура'!$A$6:$A$205)-5)))&amp;"")</f>
        <v/>
      </c>
      <c r="F2446" s="18" t="str">
        <f>IF(OR(I2446="ОК",I2446="Учтено: добавьте пояснение"),IF(C2446="Приход",D2446,IF(C2446="Корректировка остатка",D2446,-D2446)),"")</f>
        <v/>
      </c>
      <c r="G2446" s="13"/>
      <c r="H2446" s="15" t="str">
        <f>IF(OR(B2446="",SUMPRODUCT(--EXACT('Номенклатура'!$A$6:$A$205,B2446))&lt;&gt;1),"",INDEX('Номенклатура'!$B$6:$B$205,SUMPRODUCT(EXACT('Номенклатура'!$A$6:$A$205,B2446)*(ROW('Номенклатура'!$A$6:$A$205)-5)))&amp;"")</f>
        <v/>
      </c>
      <c r="I2446" s="15" t="str">
        <f>IF(COUNTA(A2446:D2446,G2446)=0,"",IF(NOT(ISNUMBER(A2446)),"Укажите дату",IF(B2446="","Укажите код",IF(NOT(AND(ISTEXT(B2446),LEN(B2446)&gt;0,LEN(B2446)&lt;=30,ISNUMBER(FIND(LEFT(B2446,1),"ABCDEFGHIJKLMNOPQRSTUVWXYZ")),SUMPRODUCT((MID(B2446,{1,2,3,4,5,6,7,8,9,10,11,12,13,14,15,16,17,18,19,20,21,22,23,24,25,26,27,28,29,30},1)&lt;&gt;"")*ISERROR(FIND(MID(B2446,{1,2,3,4,5,6,7,8,9,10,11,12,13,14,15,16,17,18,19,20,21,22,23,24,25,26,27,28,29,30},1),"ABCDEFGHIJKLMNOPQRSTUVWXYZ0123456789-_")))=0,ISERROR(VALUE(B2446)))),"Недопустимый код: только латинские буквы A-Z в верхнем регистре, цифры, - и _; начало с буквы, до 30 символов (например MILK-001)",IF(SUMPRODUCT(--EXACT('Номенклатура'!$A$6:$A$205,B2446))=0,"Код не найден в номенклатуре",IF(SUMPRODUCT(--EXACT('Номенклатура'!$A$6:$A$205,B2446))&gt;1,"Код повторяется в номенклатуре",IF(ISNA(MATCH(C2446,{"Приход","Расход","Списание","Корректировка остатка"},0)),"Выберите тип операции",IF(NOT(ISNUMBER(D2446)),"Укажите количество",IF(D2446=0,"Количество не может быть 0",IF(AND(C2446&lt;&gt;"Корректировка остатка",D2446&lt;0),"Для этого типа количество положительное",IF(NOT(ISNUMBER('Номенклатура'!$C$2)),"Укажите дату начала учёта",IF(A2446&lt;INT('Номенклатура'!$C$2),"Раньше даты начала учёта: НЕ учтено",IF(AND(C2446="Корректировка остатка",TRIM(G2446)=""),"Учтено: добавьте пояснение","ОК")))))))))))))</f>
        <v/>
      </c>
    </row>
    <row r="2447" spans="1:9" x14ac:dyDescent="0.25">
      <c r="A2447" s="16"/>
      <c r="B2447" s="13"/>
      <c r="C2447" s="13"/>
      <c r="D2447" s="14"/>
      <c r="E2447" s="17" t="str">
        <f>IF(OR(B2447="",SUMPRODUCT(--EXACT('Номенклатура'!$A$6:$A$205,B2447))&lt;&gt;1),"",INDEX('Номенклатура'!$D$6:$D$205,SUMPRODUCT(EXACT('Номенклатура'!$A$6:$A$205,B2447)*(ROW('Номенклатура'!$A$6:$A$205)-5)))&amp;"")</f>
        <v/>
      </c>
      <c r="F2447" s="18" t="str">
        <f>IF(OR(I2447="ОК",I2447="Учтено: добавьте пояснение"),IF(C2447="Приход",D2447,IF(C2447="Корректировка остатка",D2447,-D2447)),"")</f>
        <v/>
      </c>
      <c r="G2447" s="13"/>
      <c r="H2447" s="15" t="str">
        <f>IF(OR(B2447="",SUMPRODUCT(--EXACT('Номенклатура'!$A$6:$A$205,B2447))&lt;&gt;1),"",INDEX('Номенклатура'!$B$6:$B$205,SUMPRODUCT(EXACT('Номенклатура'!$A$6:$A$205,B2447)*(ROW('Номенклатура'!$A$6:$A$205)-5)))&amp;"")</f>
        <v/>
      </c>
      <c r="I2447" s="15" t="str">
        <f>IF(COUNTA(A2447:D2447,G2447)=0,"",IF(NOT(ISNUMBER(A2447)),"Укажите дату",IF(B2447="","Укажите код",IF(NOT(AND(ISTEXT(B2447),LEN(B2447)&gt;0,LEN(B2447)&lt;=30,ISNUMBER(FIND(LEFT(B2447,1),"ABCDEFGHIJKLMNOPQRSTUVWXYZ")),SUMPRODUCT((MID(B2447,{1,2,3,4,5,6,7,8,9,10,11,12,13,14,15,16,17,18,19,20,21,22,23,24,25,26,27,28,29,30},1)&lt;&gt;"")*ISERROR(FIND(MID(B2447,{1,2,3,4,5,6,7,8,9,10,11,12,13,14,15,16,17,18,19,20,21,22,23,24,25,26,27,28,29,30},1),"ABCDEFGHIJKLMNOPQRSTUVWXYZ0123456789-_")))=0,ISERROR(VALUE(B2447)))),"Недопустимый код: только латинские буквы A-Z в верхнем регистре, цифры, - и _; начало с буквы, до 30 символов (например MILK-001)",IF(SUMPRODUCT(--EXACT('Номенклатура'!$A$6:$A$205,B2447))=0,"Код не найден в номенклатуре",IF(SUMPRODUCT(--EXACT('Номенклатура'!$A$6:$A$205,B2447))&gt;1,"Код повторяется в номенклатуре",IF(ISNA(MATCH(C2447,{"Приход","Расход","Списание","Корректировка остатка"},0)),"Выберите тип операции",IF(NOT(ISNUMBER(D2447)),"Укажите количество",IF(D2447=0,"Количество не может быть 0",IF(AND(C2447&lt;&gt;"Корректировка остатка",D2447&lt;0),"Для этого типа количество положительное",IF(NOT(ISNUMBER('Номенклатура'!$C$2)),"Укажите дату начала учёта",IF(A2447&lt;INT('Номенклатура'!$C$2),"Раньше даты начала учёта: НЕ учтено",IF(AND(C2447="Корректировка остатка",TRIM(G2447)=""),"Учтено: добавьте пояснение","ОК")))))))))))))</f>
        <v/>
      </c>
    </row>
    <row r="2448" spans="1:9" x14ac:dyDescent="0.25">
      <c r="A2448" s="16"/>
      <c r="B2448" s="13"/>
      <c r="C2448" s="13"/>
      <c r="D2448" s="14"/>
      <c r="E2448" s="17" t="str">
        <f>IF(OR(B2448="",SUMPRODUCT(--EXACT('Номенклатура'!$A$6:$A$205,B2448))&lt;&gt;1),"",INDEX('Номенклатура'!$D$6:$D$205,SUMPRODUCT(EXACT('Номенклатура'!$A$6:$A$205,B2448)*(ROW('Номенклатура'!$A$6:$A$205)-5)))&amp;"")</f>
        <v/>
      </c>
      <c r="F2448" s="18" t="str">
        <f>IF(OR(I2448="ОК",I2448="Учтено: добавьте пояснение"),IF(C2448="Приход",D2448,IF(C2448="Корректировка остатка",D2448,-D2448)),"")</f>
        <v/>
      </c>
      <c r="G2448" s="13"/>
      <c r="H2448" s="15" t="str">
        <f>IF(OR(B2448="",SUMPRODUCT(--EXACT('Номенклатура'!$A$6:$A$205,B2448))&lt;&gt;1),"",INDEX('Номенклатура'!$B$6:$B$205,SUMPRODUCT(EXACT('Номенклатура'!$A$6:$A$205,B2448)*(ROW('Номенклатура'!$A$6:$A$205)-5)))&amp;"")</f>
        <v/>
      </c>
      <c r="I2448" s="15" t="str">
        <f>IF(COUNTA(A2448:D2448,G2448)=0,"",IF(NOT(ISNUMBER(A2448)),"Укажите дату",IF(B2448="","Укажите код",IF(NOT(AND(ISTEXT(B2448),LEN(B2448)&gt;0,LEN(B2448)&lt;=30,ISNUMBER(FIND(LEFT(B2448,1),"ABCDEFGHIJKLMNOPQRSTUVWXYZ")),SUMPRODUCT((MID(B2448,{1,2,3,4,5,6,7,8,9,10,11,12,13,14,15,16,17,18,19,20,21,22,23,24,25,26,27,28,29,30},1)&lt;&gt;"")*ISERROR(FIND(MID(B2448,{1,2,3,4,5,6,7,8,9,10,11,12,13,14,15,16,17,18,19,20,21,22,23,24,25,26,27,28,29,30},1),"ABCDEFGHIJKLMNOPQRSTUVWXYZ0123456789-_")))=0,ISERROR(VALUE(B2448)))),"Недопустимый код: только латинские буквы A-Z в верхнем регистре, цифры, - и _; начало с буквы, до 30 символов (например MILK-001)",IF(SUMPRODUCT(--EXACT('Номенклатура'!$A$6:$A$205,B2448))=0,"Код не найден в номенклатуре",IF(SUMPRODUCT(--EXACT('Номенклатура'!$A$6:$A$205,B2448))&gt;1,"Код повторяется в номенклатуре",IF(ISNA(MATCH(C2448,{"Приход","Расход","Списание","Корректировка остатка"},0)),"Выберите тип операции",IF(NOT(ISNUMBER(D2448)),"Укажите количество",IF(D2448=0,"Количество не может быть 0",IF(AND(C2448&lt;&gt;"Корректировка остатка",D2448&lt;0),"Для этого типа количество положительное",IF(NOT(ISNUMBER('Номенклатура'!$C$2)),"Укажите дату начала учёта",IF(A2448&lt;INT('Номенклатура'!$C$2),"Раньше даты начала учёта: НЕ учтено",IF(AND(C2448="Корректировка остатка",TRIM(G2448)=""),"Учтено: добавьте пояснение","ОК")))))))))))))</f>
        <v/>
      </c>
    </row>
    <row r="2449" spans="1:9" x14ac:dyDescent="0.25">
      <c r="A2449" s="16"/>
      <c r="B2449" s="13"/>
      <c r="C2449" s="13"/>
      <c r="D2449" s="14"/>
      <c r="E2449" s="17" t="str">
        <f>IF(OR(B2449="",SUMPRODUCT(--EXACT('Номенклатура'!$A$6:$A$205,B2449))&lt;&gt;1),"",INDEX('Номенклатура'!$D$6:$D$205,SUMPRODUCT(EXACT('Номенклатура'!$A$6:$A$205,B2449)*(ROW('Номенклатура'!$A$6:$A$205)-5)))&amp;"")</f>
        <v/>
      </c>
      <c r="F2449" s="18" t="str">
        <f>IF(OR(I2449="ОК",I2449="Учтено: добавьте пояснение"),IF(C2449="Приход",D2449,IF(C2449="Корректировка остатка",D2449,-D2449)),"")</f>
        <v/>
      </c>
      <c r="G2449" s="13"/>
      <c r="H2449" s="15" t="str">
        <f>IF(OR(B2449="",SUMPRODUCT(--EXACT('Номенклатура'!$A$6:$A$205,B2449))&lt;&gt;1),"",INDEX('Номенклатура'!$B$6:$B$205,SUMPRODUCT(EXACT('Номенклатура'!$A$6:$A$205,B2449)*(ROW('Номенклатура'!$A$6:$A$205)-5)))&amp;"")</f>
        <v/>
      </c>
      <c r="I2449" s="15" t="str">
        <f>IF(COUNTA(A2449:D2449,G2449)=0,"",IF(NOT(ISNUMBER(A2449)),"Укажите дату",IF(B2449="","Укажите код",IF(NOT(AND(ISTEXT(B2449),LEN(B2449)&gt;0,LEN(B2449)&lt;=30,ISNUMBER(FIND(LEFT(B2449,1),"ABCDEFGHIJKLMNOPQRSTUVWXYZ")),SUMPRODUCT((MID(B2449,{1,2,3,4,5,6,7,8,9,10,11,12,13,14,15,16,17,18,19,20,21,22,23,24,25,26,27,28,29,30},1)&lt;&gt;"")*ISERROR(FIND(MID(B2449,{1,2,3,4,5,6,7,8,9,10,11,12,13,14,15,16,17,18,19,20,21,22,23,24,25,26,27,28,29,30},1),"ABCDEFGHIJKLMNOPQRSTUVWXYZ0123456789-_")))=0,ISERROR(VALUE(B2449)))),"Недопустимый код: только латинские буквы A-Z в верхнем регистре, цифры, - и _; начало с буквы, до 30 символов (например MILK-001)",IF(SUMPRODUCT(--EXACT('Номенклатура'!$A$6:$A$205,B2449))=0,"Код не найден в номенклатуре",IF(SUMPRODUCT(--EXACT('Номенклатура'!$A$6:$A$205,B2449))&gt;1,"Код повторяется в номенклатуре",IF(ISNA(MATCH(C2449,{"Приход","Расход","Списание","Корректировка остатка"},0)),"Выберите тип операции",IF(NOT(ISNUMBER(D2449)),"Укажите количество",IF(D2449=0,"Количество не может быть 0",IF(AND(C2449&lt;&gt;"Корректировка остатка",D2449&lt;0),"Для этого типа количество положительное",IF(NOT(ISNUMBER('Номенклатура'!$C$2)),"Укажите дату начала учёта",IF(A2449&lt;INT('Номенклатура'!$C$2),"Раньше даты начала учёта: НЕ учтено",IF(AND(C2449="Корректировка остатка",TRIM(G2449)=""),"Учтено: добавьте пояснение","ОК")))))))))))))</f>
        <v/>
      </c>
    </row>
    <row r="2450" spans="1:9" x14ac:dyDescent="0.25">
      <c r="A2450" s="16"/>
      <c r="B2450" s="13"/>
      <c r="C2450" s="13"/>
      <c r="D2450" s="14"/>
      <c r="E2450" s="17" t="str">
        <f>IF(OR(B2450="",SUMPRODUCT(--EXACT('Номенклатура'!$A$6:$A$205,B2450))&lt;&gt;1),"",INDEX('Номенклатура'!$D$6:$D$205,SUMPRODUCT(EXACT('Номенклатура'!$A$6:$A$205,B2450)*(ROW('Номенклатура'!$A$6:$A$205)-5)))&amp;"")</f>
        <v/>
      </c>
      <c r="F2450" s="18" t="str">
        <f>IF(OR(I2450="ОК",I2450="Учтено: добавьте пояснение"),IF(C2450="Приход",D2450,IF(C2450="Корректировка остатка",D2450,-D2450)),"")</f>
        <v/>
      </c>
      <c r="G2450" s="13"/>
      <c r="H2450" s="15" t="str">
        <f>IF(OR(B2450="",SUMPRODUCT(--EXACT('Номенклатура'!$A$6:$A$205,B2450))&lt;&gt;1),"",INDEX('Номенклатура'!$B$6:$B$205,SUMPRODUCT(EXACT('Номенклатура'!$A$6:$A$205,B2450)*(ROW('Номенклатура'!$A$6:$A$205)-5)))&amp;"")</f>
        <v/>
      </c>
      <c r="I2450" s="15" t="str">
        <f>IF(COUNTA(A2450:D2450,G2450)=0,"",IF(NOT(ISNUMBER(A2450)),"Укажите дату",IF(B2450="","Укажите код",IF(NOT(AND(ISTEXT(B2450),LEN(B2450)&gt;0,LEN(B2450)&lt;=30,ISNUMBER(FIND(LEFT(B2450,1),"ABCDEFGHIJKLMNOPQRSTUVWXYZ")),SUMPRODUCT((MID(B2450,{1,2,3,4,5,6,7,8,9,10,11,12,13,14,15,16,17,18,19,20,21,22,23,24,25,26,27,28,29,30},1)&lt;&gt;"")*ISERROR(FIND(MID(B2450,{1,2,3,4,5,6,7,8,9,10,11,12,13,14,15,16,17,18,19,20,21,22,23,24,25,26,27,28,29,30},1),"ABCDEFGHIJKLMNOPQRSTUVWXYZ0123456789-_")))=0,ISERROR(VALUE(B2450)))),"Недопустимый код: только латинские буквы A-Z в верхнем регистре, цифры, - и _; начало с буквы, до 30 символов (например MILK-001)",IF(SUMPRODUCT(--EXACT('Номенклатура'!$A$6:$A$205,B2450))=0,"Код не найден в номенклатуре",IF(SUMPRODUCT(--EXACT('Номенклатура'!$A$6:$A$205,B2450))&gt;1,"Код повторяется в номенклатуре",IF(ISNA(MATCH(C2450,{"Приход","Расход","Списание","Корректировка остатка"},0)),"Выберите тип операции",IF(NOT(ISNUMBER(D2450)),"Укажите количество",IF(D2450=0,"Количество не может быть 0",IF(AND(C2450&lt;&gt;"Корректировка остатка",D2450&lt;0),"Для этого типа количество положительное",IF(NOT(ISNUMBER('Номенклатура'!$C$2)),"Укажите дату начала учёта",IF(A2450&lt;INT('Номенклатура'!$C$2),"Раньше даты начала учёта: НЕ учтено",IF(AND(C2450="Корректировка остатка",TRIM(G2450)=""),"Учтено: добавьте пояснение","ОК")))))))))))))</f>
        <v/>
      </c>
    </row>
    <row r="2451" spans="1:9" x14ac:dyDescent="0.25">
      <c r="A2451" s="16"/>
      <c r="B2451" s="13"/>
      <c r="C2451" s="13"/>
      <c r="D2451" s="14"/>
      <c r="E2451" s="17" t="str">
        <f>IF(OR(B2451="",SUMPRODUCT(--EXACT('Номенклатура'!$A$6:$A$205,B2451))&lt;&gt;1),"",INDEX('Номенклатура'!$D$6:$D$205,SUMPRODUCT(EXACT('Номенклатура'!$A$6:$A$205,B2451)*(ROW('Номенклатура'!$A$6:$A$205)-5)))&amp;"")</f>
        <v/>
      </c>
      <c r="F2451" s="18" t="str">
        <f>IF(OR(I2451="ОК",I2451="Учтено: добавьте пояснение"),IF(C2451="Приход",D2451,IF(C2451="Корректировка остатка",D2451,-D2451)),"")</f>
        <v/>
      </c>
      <c r="G2451" s="13"/>
      <c r="H2451" s="15" t="str">
        <f>IF(OR(B2451="",SUMPRODUCT(--EXACT('Номенклатура'!$A$6:$A$205,B2451))&lt;&gt;1),"",INDEX('Номенклатура'!$B$6:$B$205,SUMPRODUCT(EXACT('Номенклатура'!$A$6:$A$205,B2451)*(ROW('Номенклатура'!$A$6:$A$205)-5)))&amp;"")</f>
        <v/>
      </c>
      <c r="I2451" s="15" t="str">
        <f>IF(COUNTA(A2451:D2451,G2451)=0,"",IF(NOT(ISNUMBER(A2451)),"Укажите дату",IF(B2451="","Укажите код",IF(NOT(AND(ISTEXT(B2451),LEN(B2451)&gt;0,LEN(B2451)&lt;=30,ISNUMBER(FIND(LEFT(B2451,1),"ABCDEFGHIJKLMNOPQRSTUVWXYZ")),SUMPRODUCT((MID(B2451,{1,2,3,4,5,6,7,8,9,10,11,12,13,14,15,16,17,18,19,20,21,22,23,24,25,26,27,28,29,30},1)&lt;&gt;"")*ISERROR(FIND(MID(B2451,{1,2,3,4,5,6,7,8,9,10,11,12,13,14,15,16,17,18,19,20,21,22,23,24,25,26,27,28,29,30},1),"ABCDEFGHIJKLMNOPQRSTUVWXYZ0123456789-_")))=0,ISERROR(VALUE(B2451)))),"Недопустимый код: только латинские буквы A-Z в верхнем регистре, цифры, - и _; начало с буквы, до 30 символов (например MILK-001)",IF(SUMPRODUCT(--EXACT('Номенклатура'!$A$6:$A$205,B2451))=0,"Код не найден в номенклатуре",IF(SUMPRODUCT(--EXACT('Номенклатура'!$A$6:$A$205,B2451))&gt;1,"Код повторяется в номенклатуре",IF(ISNA(MATCH(C2451,{"Приход","Расход","Списание","Корректировка остатка"},0)),"Выберите тип операции",IF(NOT(ISNUMBER(D2451)),"Укажите количество",IF(D2451=0,"Количество не может быть 0",IF(AND(C2451&lt;&gt;"Корректировка остатка",D2451&lt;0),"Для этого типа количество положительное",IF(NOT(ISNUMBER('Номенклатура'!$C$2)),"Укажите дату начала учёта",IF(A2451&lt;INT('Номенклатура'!$C$2),"Раньше даты начала учёта: НЕ учтено",IF(AND(C2451="Корректировка остатка",TRIM(G2451)=""),"Учтено: добавьте пояснение","ОК")))))))))))))</f>
        <v/>
      </c>
    </row>
    <row r="2452" spans="1:9" x14ac:dyDescent="0.25">
      <c r="A2452" s="16"/>
      <c r="B2452" s="13"/>
      <c r="C2452" s="13"/>
      <c r="D2452" s="14"/>
      <c r="E2452" s="17" t="str">
        <f>IF(OR(B2452="",SUMPRODUCT(--EXACT('Номенклатура'!$A$6:$A$205,B2452))&lt;&gt;1),"",INDEX('Номенклатура'!$D$6:$D$205,SUMPRODUCT(EXACT('Номенклатура'!$A$6:$A$205,B2452)*(ROW('Номенклатура'!$A$6:$A$205)-5)))&amp;"")</f>
        <v/>
      </c>
      <c r="F2452" s="18" t="str">
        <f>IF(OR(I2452="ОК",I2452="Учтено: добавьте пояснение"),IF(C2452="Приход",D2452,IF(C2452="Корректировка остатка",D2452,-D2452)),"")</f>
        <v/>
      </c>
      <c r="G2452" s="13"/>
      <c r="H2452" s="15" t="str">
        <f>IF(OR(B2452="",SUMPRODUCT(--EXACT('Номенклатура'!$A$6:$A$205,B2452))&lt;&gt;1),"",INDEX('Номенклатура'!$B$6:$B$205,SUMPRODUCT(EXACT('Номенклатура'!$A$6:$A$205,B2452)*(ROW('Номенклатура'!$A$6:$A$205)-5)))&amp;"")</f>
        <v/>
      </c>
      <c r="I2452" s="15" t="str">
        <f>IF(COUNTA(A2452:D2452,G2452)=0,"",IF(NOT(ISNUMBER(A2452)),"Укажите дату",IF(B2452="","Укажите код",IF(NOT(AND(ISTEXT(B2452),LEN(B2452)&gt;0,LEN(B2452)&lt;=30,ISNUMBER(FIND(LEFT(B2452,1),"ABCDEFGHIJKLMNOPQRSTUVWXYZ")),SUMPRODUCT((MID(B2452,{1,2,3,4,5,6,7,8,9,10,11,12,13,14,15,16,17,18,19,20,21,22,23,24,25,26,27,28,29,30},1)&lt;&gt;"")*ISERROR(FIND(MID(B2452,{1,2,3,4,5,6,7,8,9,10,11,12,13,14,15,16,17,18,19,20,21,22,23,24,25,26,27,28,29,30},1),"ABCDEFGHIJKLMNOPQRSTUVWXYZ0123456789-_")))=0,ISERROR(VALUE(B2452)))),"Недопустимый код: только латинские буквы A-Z в верхнем регистре, цифры, - и _; начало с буквы, до 30 символов (например MILK-001)",IF(SUMPRODUCT(--EXACT('Номенклатура'!$A$6:$A$205,B2452))=0,"Код не найден в номенклатуре",IF(SUMPRODUCT(--EXACT('Номенклатура'!$A$6:$A$205,B2452))&gt;1,"Код повторяется в номенклатуре",IF(ISNA(MATCH(C2452,{"Приход","Расход","Списание","Корректировка остатка"},0)),"Выберите тип операции",IF(NOT(ISNUMBER(D2452)),"Укажите количество",IF(D2452=0,"Количество не может быть 0",IF(AND(C2452&lt;&gt;"Корректировка остатка",D2452&lt;0),"Для этого типа количество положительное",IF(NOT(ISNUMBER('Номенклатура'!$C$2)),"Укажите дату начала учёта",IF(A2452&lt;INT('Номенклатура'!$C$2),"Раньше даты начала учёта: НЕ учтено",IF(AND(C2452="Корректировка остатка",TRIM(G2452)=""),"Учтено: добавьте пояснение","ОК")))))))))))))</f>
        <v/>
      </c>
    </row>
    <row r="2453" spans="1:9" x14ac:dyDescent="0.25">
      <c r="A2453" s="16"/>
      <c r="B2453" s="13"/>
      <c r="C2453" s="13"/>
      <c r="D2453" s="14"/>
      <c r="E2453" s="17" t="str">
        <f>IF(OR(B2453="",SUMPRODUCT(--EXACT('Номенклатура'!$A$6:$A$205,B2453))&lt;&gt;1),"",INDEX('Номенклатура'!$D$6:$D$205,SUMPRODUCT(EXACT('Номенклатура'!$A$6:$A$205,B2453)*(ROW('Номенклатура'!$A$6:$A$205)-5)))&amp;"")</f>
        <v/>
      </c>
      <c r="F2453" s="18" t="str">
        <f>IF(OR(I2453="ОК",I2453="Учтено: добавьте пояснение"),IF(C2453="Приход",D2453,IF(C2453="Корректировка остатка",D2453,-D2453)),"")</f>
        <v/>
      </c>
      <c r="G2453" s="13"/>
      <c r="H2453" s="15" t="str">
        <f>IF(OR(B2453="",SUMPRODUCT(--EXACT('Номенклатура'!$A$6:$A$205,B2453))&lt;&gt;1),"",INDEX('Номенклатура'!$B$6:$B$205,SUMPRODUCT(EXACT('Номенклатура'!$A$6:$A$205,B2453)*(ROW('Номенклатура'!$A$6:$A$205)-5)))&amp;"")</f>
        <v/>
      </c>
      <c r="I2453" s="15" t="str">
        <f>IF(COUNTA(A2453:D2453,G2453)=0,"",IF(NOT(ISNUMBER(A2453)),"Укажите дату",IF(B2453="","Укажите код",IF(NOT(AND(ISTEXT(B2453),LEN(B2453)&gt;0,LEN(B2453)&lt;=30,ISNUMBER(FIND(LEFT(B2453,1),"ABCDEFGHIJKLMNOPQRSTUVWXYZ")),SUMPRODUCT((MID(B2453,{1,2,3,4,5,6,7,8,9,10,11,12,13,14,15,16,17,18,19,20,21,22,23,24,25,26,27,28,29,30},1)&lt;&gt;"")*ISERROR(FIND(MID(B2453,{1,2,3,4,5,6,7,8,9,10,11,12,13,14,15,16,17,18,19,20,21,22,23,24,25,26,27,28,29,30},1),"ABCDEFGHIJKLMNOPQRSTUVWXYZ0123456789-_")))=0,ISERROR(VALUE(B2453)))),"Недопустимый код: только латинские буквы A-Z в верхнем регистре, цифры, - и _; начало с буквы, до 30 символов (например MILK-001)",IF(SUMPRODUCT(--EXACT('Номенклатура'!$A$6:$A$205,B2453))=0,"Код не найден в номенклатуре",IF(SUMPRODUCT(--EXACT('Номенклатура'!$A$6:$A$205,B2453))&gt;1,"Код повторяется в номенклатуре",IF(ISNA(MATCH(C2453,{"Приход","Расход","Списание","Корректировка остатка"},0)),"Выберите тип операции",IF(NOT(ISNUMBER(D2453)),"Укажите количество",IF(D2453=0,"Количество не может быть 0",IF(AND(C2453&lt;&gt;"Корректировка остатка",D2453&lt;0),"Для этого типа количество положительное",IF(NOT(ISNUMBER('Номенклатура'!$C$2)),"Укажите дату начала учёта",IF(A2453&lt;INT('Номенклатура'!$C$2),"Раньше даты начала учёта: НЕ учтено",IF(AND(C2453="Корректировка остатка",TRIM(G2453)=""),"Учтено: добавьте пояснение","ОК")))))))))))))</f>
        <v/>
      </c>
    </row>
    <row r="2454" spans="1:9" x14ac:dyDescent="0.25">
      <c r="A2454" s="16"/>
      <c r="B2454" s="13"/>
      <c r="C2454" s="13"/>
      <c r="D2454" s="14"/>
      <c r="E2454" s="17" t="str">
        <f>IF(OR(B2454="",SUMPRODUCT(--EXACT('Номенклатура'!$A$6:$A$205,B2454))&lt;&gt;1),"",INDEX('Номенклатура'!$D$6:$D$205,SUMPRODUCT(EXACT('Номенклатура'!$A$6:$A$205,B2454)*(ROW('Номенклатура'!$A$6:$A$205)-5)))&amp;"")</f>
        <v/>
      </c>
      <c r="F2454" s="18" t="str">
        <f>IF(OR(I2454="ОК",I2454="Учтено: добавьте пояснение"),IF(C2454="Приход",D2454,IF(C2454="Корректировка остатка",D2454,-D2454)),"")</f>
        <v/>
      </c>
      <c r="G2454" s="13"/>
      <c r="H2454" s="15" t="str">
        <f>IF(OR(B2454="",SUMPRODUCT(--EXACT('Номенклатура'!$A$6:$A$205,B2454))&lt;&gt;1),"",INDEX('Номенклатура'!$B$6:$B$205,SUMPRODUCT(EXACT('Номенклатура'!$A$6:$A$205,B2454)*(ROW('Номенклатура'!$A$6:$A$205)-5)))&amp;"")</f>
        <v/>
      </c>
      <c r="I2454" s="15" t="str">
        <f>IF(COUNTA(A2454:D2454,G2454)=0,"",IF(NOT(ISNUMBER(A2454)),"Укажите дату",IF(B2454="","Укажите код",IF(NOT(AND(ISTEXT(B2454),LEN(B2454)&gt;0,LEN(B2454)&lt;=30,ISNUMBER(FIND(LEFT(B2454,1),"ABCDEFGHIJKLMNOPQRSTUVWXYZ")),SUMPRODUCT((MID(B2454,{1,2,3,4,5,6,7,8,9,10,11,12,13,14,15,16,17,18,19,20,21,22,23,24,25,26,27,28,29,30},1)&lt;&gt;"")*ISERROR(FIND(MID(B2454,{1,2,3,4,5,6,7,8,9,10,11,12,13,14,15,16,17,18,19,20,21,22,23,24,25,26,27,28,29,30},1),"ABCDEFGHIJKLMNOPQRSTUVWXYZ0123456789-_")))=0,ISERROR(VALUE(B2454)))),"Недопустимый код: только латинские буквы A-Z в верхнем регистре, цифры, - и _; начало с буквы, до 30 символов (например MILK-001)",IF(SUMPRODUCT(--EXACT('Номенклатура'!$A$6:$A$205,B2454))=0,"Код не найден в номенклатуре",IF(SUMPRODUCT(--EXACT('Номенклатура'!$A$6:$A$205,B2454))&gt;1,"Код повторяется в номенклатуре",IF(ISNA(MATCH(C2454,{"Приход","Расход","Списание","Корректировка остатка"},0)),"Выберите тип операции",IF(NOT(ISNUMBER(D2454)),"Укажите количество",IF(D2454=0,"Количество не может быть 0",IF(AND(C2454&lt;&gt;"Корректировка остатка",D2454&lt;0),"Для этого типа количество положительное",IF(NOT(ISNUMBER('Номенклатура'!$C$2)),"Укажите дату начала учёта",IF(A2454&lt;INT('Номенклатура'!$C$2),"Раньше даты начала учёта: НЕ учтено",IF(AND(C2454="Корректировка остатка",TRIM(G2454)=""),"Учтено: добавьте пояснение","ОК")))))))))))))</f>
        <v/>
      </c>
    </row>
    <row r="2455" spans="1:9" x14ac:dyDescent="0.25">
      <c r="A2455" s="16"/>
      <c r="B2455" s="13"/>
      <c r="C2455" s="13"/>
      <c r="D2455" s="14"/>
      <c r="E2455" s="17" t="str">
        <f>IF(OR(B2455="",SUMPRODUCT(--EXACT('Номенклатура'!$A$6:$A$205,B2455))&lt;&gt;1),"",INDEX('Номенклатура'!$D$6:$D$205,SUMPRODUCT(EXACT('Номенклатура'!$A$6:$A$205,B2455)*(ROW('Номенклатура'!$A$6:$A$205)-5)))&amp;"")</f>
        <v/>
      </c>
      <c r="F2455" s="18" t="str">
        <f>IF(OR(I2455="ОК",I2455="Учтено: добавьте пояснение"),IF(C2455="Приход",D2455,IF(C2455="Корректировка остатка",D2455,-D2455)),"")</f>
        <v/>
      </c>
      <c r="G2455" s="13"/>
      <c r="H2455" s="15" t="str">
        <f>IF(OR(B2455="",SUMPRODUCT(--EXACT('Номенклатура'!$A$6:$A$205,B2455))&lt;&gt;1),"",INDEX('Номенклатура'!$B$6:$B$205,SUMPRODUCT(EXACT('Номенклатура'!$A$6:$A$205,B2455)*(ROW('Номенклатура'!$A$6:$A$205)-5)))&amp;"")</f>
        <v/>
      </c>
      <c r="I2455" s="15" t="str">
        <f>IF(COUNTA(A2455:D2455,G2455)=0,"",IF(NOT(ISNUMBER(A2455)),"Укажите дату",IF(B2455="","Укажите код",IF(NOT(AND(ISTEXT(B2455),LEN(B2455)&gt;0,LEN(B2455)&lt;=30,ISNUMBER(FIND(LEFT(B2455,1),"ABCDEFGHIJKLMNOPQRSTUVWXYZ")),SUMPRODUCT((MID(B2455,{1,2,3,4,5,6,7,8,9,10,11,12,13,14,15,16,17,18,19,20,21,22,23,24,25,26,27,28,29,30},1)&lt;&gt;"")*ISERROR(FIND(MID(B2455,{1,2,3,4,5,6,7,8,9,10,11,12,13,14,15,16,17,18,19,20,21,22,23,24,25,26,27,28,29,30},1),"ABCDEFGHIJKLMNOPQRSTUVWXYZ0123456789-_")))=0,ISERROR(VALUE(B2455)))),"Недопустимый код: только латинские буквы A-Z в верхнем регистре, цифры, - и _; начало с буквы, до 30 символов (например MILK-001)",IF(SUMPRODUCT(--EXACT('Номенклатура'!$A$6:$A$205,B2455))=0,"Код не найден в номенклатуре",IF(SUMPRODUCT(--EXACT('Номенклатура'!$A$6:$A$205,B2455))&gt;1,"Код повторяется в номенклатуре",IF(ISNA(MATCH(C2455,{"Приход","Расход","Списание","Корректировка остатка"},0)),"Выберите тип операции",IF(NOT(ISNUMBER(D2455)),"Укажите количество",IF(D2455=0,"Количество не может быть 0",IF(AND(C2455&lt;&gt;"Корректировка остатка",D2455&lt;0),"Для этого типа количество положительное",IF(NOT(ISNUMBER('Номенклатура'!$C$2)),"Укажите дату начала учёта",IF(A2455&lt;INT('Номенклатура'!$C$2),"Раньше даты начала учёта: НЕ учтено",IF(AND(C2455="Корректировка остатка",TRIM(G2455)=""),"Учтено: добавьте пояснение","ОК")))))))))))))</f>
        <v/>
      </c>
    </row>
    <row r="2456" spans="1:9" x14ac:dyDescent="0.25">
      <c r="A2456" s="16"/>
      <c r="B2456" s="13"/>
      <c r="C2456" s="13"/>
      <c r="D2456" s="14"/>
      <c r="E2456" s="17" t="str">
        <f>IF(OR(B2456="",SUMPRODUCT(--EXACT('Номенклатура'!$A$6:$A$205,B2456))&lt;&gt;1),"",INDEX('Номенклатура'!$D$6:$D$205,SUMPRODUCT(EXACT('Номенклатура'!$A$6:$A$205,B2456)*(ROW('Номенклатура'!$A$6:$A$205)-5)))&amp;"")</f>
        <v/>
      </c>
      <c r="F2456" s="18" t="str">
        <f>IF(OR(I2456="ОК",I2456="Учтено: добавьте пояснение"),IF(C2456="Приход",D2456,IF(C2456="Корректировка остатка",D2456,-D2456)),"")</f>
        <v/>
      </c>
      <c r="G2456" s="13"/>
      <c r="H2456" s="15" t="str">
        <f>IF(OR(B2456="",SUMPRODUCT(--EXACT('Номенклатура'!$A$6:$A$205,B2456))&lt;&gt;1),"",INDEX('Номенклатура'!$B$6:$B$205,SUMPRODUCT(EXACT('Номенклатура'!$A$6:$A$205,B2456)*(ROW('Номенклатура'!$A$6:$A$205)-5)))&amp;"")</f>
        <v/>
      </c>
      <c r="I2456" s="15" t="str">
        <f>IF(COUNTA(A2456:D2456,G2456)=0,"",IF(NOT(ISNUMBER(A2456)),"Укажите дату",IF(B2456="","Укажите код",IF(NOT(AND(ISTEXT(B2456),LEN(B2456)&gt;0,LEN(B2456)&lt;=30,ISNUMBER(FIND(LEFT(B2456,1),"ABCDEFGHIJKLMNOPQRSTUVWXYZ")),SUMPRODUCT((MID(B2456,{1,2,3,4,5,6,7,8,9,10,11,12,13,14,15,16,17,18,19,20,21,22,23,24,25,26,27,28,29,30},1)&lt;&gt;"")*ISERROR(FIND(MID(B2456,{1,2,3,4,5,6,7,8,9,10,11,12,13,14,15,16,17,18,19,20,21,22,23,24,25,26,27,28,29,30},1),"ABCDEFGHIJKLMNOPQRSTUVWXYZ0123456789-_")))=0,ISERROR(VALUE(B2456)))),"Недопустимый код: только латинские буквы A-Z в верхнем регистре, цифры, - и _; начало с буквы, до 30 символов (например MILK-001)",IF(SUMPRODUCT(--EXACT('Номенклатура'!$A$6:$A$205,B2456))=0,"Код не найден в номенклатуре",IF(SUMPRODUCT(--EXACT('Номенклатура'!$A$6:$A$205,B2456))&gt;1,"Код повторяется в номенклатуре",IF(ISNA(MATCH(C2456,{"Приход","Расход","Списание","Корректировка остатка"},0)),"Выберите тип операции",IF(NOT(ISNUMBER(D2456)),"Укажите количество",IF(D2456=0,"Количество не может быть 0",IF(AND(C2456&lt;&gt;"Корректировка остатка",D2456&lt;0),"Для этого типа количество положительное",IF(NOT(ISNUMBER('Номенклатура'!$C$2)),"Укажите дату начала учёта",IF(A2456&lt;INT('Номенклатура'!$C$2),"Раньше даты начала учёта: НЕ учтено",IF(AND(C2456="Корректировка остатка",TRIM(G2456)=""),"Учтено: добавьте пояснение","ОК")))))))))))))</f>
        <v/>
      </c>
    </row>
    <row r="2457" spans="1:9" x14ac:dyDescent="0.25">
      <c r="A2457" s="16"/>
      <c r="B2457" s="13"/>
      <c r="C2457" s="13"/>
      <c r="D2457" s="14"/>
      <c r="E2457" s="17" t="str">
        <f>IF(OR(B2457="",SUMPRODUCT(--EXACT('Номенклатура'!$A$6:$A$205,B2457))&lt;&gt;1),"",INDEX('Номенклатура'!$D$6:$D$205,SUMPRODUCT(EXACT('Номенклатура'!$A$6:$A$205,B2457)*(ROW('Номенклатура'!$A$6:$A$205)-5)))&amp;"")</f>
        <v/>
      </c>
      <c r="F2457" s="18" t="str">
        <f>IF(OR(I2457="ОК",I2457="Учтено: добавьте пояснение"),IF(C2457="Приход",D2457,IF(C2457="Корректировка остатка",D2457,-D2457)),"")</f>
        <v/>
      </c>
      <c r="G2457" s="13"/>
      <c r="H2457" s="15" t="str">
        <f>IF(OR(B2457="",SUMPRODUCT(--EXACT('Номенклатура'!$A$6:$A$205,B2457))&lt;&gt;1),"",INDEX('Номенклатура'!$B$6:$B$205,SUMPRODUCT(EXACT('Номенклатура'!$A$6:$A$205,B2457)*(ROW('Номенклатура'!$A$6:$A$205)-5)))&amp;"")</f>
        <v/>
      </c>
      <c r="I2457" s="15" t="str">
        <f>IF(COUNTA(A2457:D2457,G2457)=0,"",IF(NOT(ISNUMBER(A2457)),"Укажите дату",IF(B2457="","Укажите код",IF(NOT(AND(ISTEXT(B2457),LEN(B2457)&gt;0,LEN(B2457)&lt;=30,ISNUMBER(FIND(LEFT(B2457,1),"ABCDEFGHIJKLMNOPQRSTUVWXYZ")),SUMPRODUCT((MID(B2457,{1,2,3,4,5,6,7,8,9,10,11,12,13,14,15,16,17,18,19,20,21,22,23,24,25,26,27,28,29,30},1)&lt;&gt;"")*ISERROR(FIND(MID(B2457,{1,2,3,4,5,6,7,8,9,10,11,12,13,14,15,16,17,18,19,20,21,22,23,24,25,26,27,28,29,30},1),"ABCDEFGHIJKLMNOPQRSTUVWXYZ0123456789-_")))=0,ISERROR(VALUE(B2457)))),"Недопустимый код: только латинские буквы A-Z в верхнем регистре, цифры, - и _; начало с буквы, до 30 символов (например MILK-001)",IF(SUMPRODUCT(--EXACT('Номенклатура'!$A$6:$A$205,B2457))=0,"Код не найден в номенклатуре",IF(SUMPRODUCT(--EXACT('Номенклатура'!$A$6:$A$205,B2457))&gt;1,"Код повторяется в номенклатуре",IF(ISNA(MATCH(C2457,{"Приход","Расход","Списание","Корректировка остатка"},0)),"Выберите тип операции",IF(NOT(ISNUMBER(D2457)),"Укажите количество",IF(D2457=0,"Количество не может быть 0",IF(AND(C2457&lt;&gt;"Корректировка остатка",D2457&lt;0),"Для этого типа количество положительное",IF(NOT(ISNUMBER('Номенклатура'!$C$2)),"Укажите дату начала учёта",IF(A2457&lt;INT('Номенклатура'!$C$2),"Раньше даты начала учёта: НЕ учтено",IF(AND(C2457="Корректировка остатка",TRIM(G2457)=""),"Учтено: добавьте пояснение","ОК")))))))))))))</f>
        <v/>
      </c>
    </row>
    <row r="2458" spans="1:9" x14ac:dyDescent="0.25">
      <c r="A2458" s="16"/>
      <c r="B2458" s="13"/>
      <c r="C2458" s="13"/>
      <c r="D2458" s="14"/>
      <c r="E2458" s="17" t="str">
        <f>IF(OR(B2458="",SUMPRODUCT(--EXACT('Номенклатура'!$A$6:$A$205,B2458))&lt;&gt;1),"",INDEX('Номенклатура'!$D$6:$D$205,SUMPRODUCT(EXACT('Номенклатура'!$A$6:$A$205,B2458)*(ROW('Номенклатура'!$A$6:$A$205)-5)))&amp;"")</f>
        <v/>
      </c>
      <c r="F2458" s="18" t="str">
        <f>IF(OR(I2458="ОК",I2458="Учтено: добавьте пояснение"),IF(C2458="Приход",D2458,IF(C2458="Корректировка остатка",D2458,-D2458)),"")</f>
        <v/>
      </c>
      <c r="G2458" s="13"/>
      <c r="H2458" s="15" t="str">
        <f>IF(OR(B2458="",SUMPRODUCT(--EXACT('Номенклатура'!$A$6:$A$205,B2458))&lt;&gt;1),"",INDEX('Номенклатура'!$B$6:$B$205,SUMPRODUCT(EXACT('Номенклатура'!$A$6:$A$205,B2458)*(ROW('Номенклатура'!$A$6:$A$205)-5)))&amp;"")</f>
        <v/>
      </c>
      <c r="I2458" s="15" t="str">
        <f>IF(COUNTA(A2458:D2458,G2458)=0,"",IF(NOT(ISNUMBER(A2458)),"Укажите дату",IF(B2458="","Укажите код",IF(NOT(AND(ISTEXT(B2458),LEN(B2458)&gt;0,LEN(B2458)&lt;=30,ISNUMBER(FIND(LEFT(B2458,1),"ABCDEFGHIJKLMNOPQRSTUVWXYZ")),SUMPRODUCT((MID(B2458,{1,2,3,4,5,6,7,8,9,10,11,12,13,14,15,16,17,18,19,20,21,22,23,24,25,26,27,28,29,30},1)&lt;&gt;"")*ISERROR(FIND(MID(B2458,{1,2,3,4,5,6,7,8,9,10,11,12,13,14,15,16,17,18,19,20,21,22,23,24,25,26,27,28,29,30},1),"ABCDEFGHIJKLMNOPQRSTUVWXYZ0123456789-_")))=0,ISERROR(VALUE(B2458)))),"Недопустимый код: только латинские буквы A-Z в верхнем регистре, цифры, - и _; начало с буквы, до 30 символов (например MILK-001)",IF(SUMPRODUCT(--EXACT('Номенклатура'!$A$6:$A$205,B2458))=0,"Код не найден в номенклатуре",IF(SUMPRODUCT(--EXACT('Номенклатура'!$A$6:$A$205,B2458))&gt;1,"Код повторяется в номенклатуре",IF(ISNA(MATCH(C2458,{"Приход","Расход","Списание","Корректировка остатка"},0)),"Выберите тип операции",IF(NOT(ISNUMBER(D2458)),"Укажите количество",IF(D2458=0,"Количество не может быть 0",IF(AND(C2458&lt;&gt;"Корректировка остатка",D2458&lt;0),"Для этого типа количество положительное",IF(NOT(ISNUMBER('Номенклатура'!$C$2)),"Укажите дату начала учёта",IF(A2458&lt;INT('Номенклатура'!$C$2),"Раньше даты начала учёта: НЕ учтено",IF(AND(C2458="Корректировка остатка",TRIM(G2458)=""),"Учтено: добавьте пояснение","ОК")))))))))))))</f>
        <v/>
      </c>
    </row>
    <row r="2459" spans="1:9" x14ac:dyDescent="0.25">
      <c r="A2459" s="16"/>
      <c r="B2459" s="13"/>
      <c r="C2459" s="13"/>
      <c r="D2459" s="14"/>
      <c r="E2459" s="17" t="str">
        <f>IF(OR(B2459="",SUMPRODUCT(--EXACT('Номенклатура'!$A$6:$A$205,B2459))&lt;&gt;1),"",INDEX('Номенклатура'!$D$6:$D$205,SUMPRODUCT(EXACT('Номенклатура'!$A$6:$A$205,B2459)*(ROW('Номенклатура'!$A$6:$A$205)-5)))&amp;"")</f>
        <v/>
      </c>
      <c r="F2459" s="18" t="str">
        <f>IF(OR(I2459="ОК",I2459="Учтено: добавьте пояснение"),IF(C2459="Приход",D2459,IF(C2459="Корректировка остатка",D2459,-D2459)),"")</f>
        <v/>
      </c>
      <c r="G2459" s="13"/>
      <c r="H2459" s="15" t="str">
        <f>IF(OR(B2459="",SUMPRODUCT(--EXACT('Номенклатура'!$A$6:$A$205,B2459))&lt;&gt;1),"",INDEX('Номенклатура'!$B$6:$B$205,SUMPRODUCT(EXACT('Номенклатура'!$A$6:$A$205,B2459)*(ROW('Номенклатура'!$A$6:$A$205)-5)))&amp;"")</f>
        <v/>
      </c>
      <c r="I2459" s="15" t="str">
        <f>IF(COUNTA(A2459:D2459,G2459)=0,"",IF(NOT(ISNUMBER(A2459)),"Укажите дату",IF(B2459="","Укажите код",IF(NOT(AND(ISTEXT(B2459),LEN(B2459)&gt;0,LEN(B2459)&lt;=30,ISNUMBER(FIND(LEFT(B2459,1),"ABCDEFGHIJKLMNOPQRSTUVWXYZ")),SUMPRODUCT((MID(B2459,{1,2,3,4,5,6,7,8,9,10,11,12,13,14,15,16,17,18,19,20,21,22,23,24,25,26,27,28,29,30},1)&lt;&gt;"")*ISERROR(FIND(MID(B2459,{1,2,3,4,5,6,7,8,9,10,11,12,13,14,15,16,17,18,19,20,21,22,23,24,25,26,27,28,29,30},1),"ABCDEFGHIJKLMNOPQRSTUVWXYZ0123456789-_")))=0,ISERROR(VALUE(B2459)))),"Недопустимый код: только латинские буквы A-Z в верхнем регистре, цифры, - и _; начало с буквы, до 30 символов (например MILK-001)",IF(SUMPRODUCT(--EXACT('Номенклатура'!$A$6:$A$205,B2459))=0,"Код не найден в номенклатуре",IF(SUMPRODUCT(--EXACT('Номенклатура'!$A$6:$A$205,B2459))&gt;1,"Код повторяется в номенклатуре",IF(ISNA(MATCH(C2459,{"Приход","Расход","Списание","Корректировка остатка"},0)),"Выберите тип операции",IF(NOT(ISNUMBER(D2459)),"Укажите количество",IF(D2459=0,"Количество не может быть 0",IF(AND(C2459&lt;&gt;"Корректировка остатка",D2459&lt;0),"Для этого типа количество положительное",IF(NOT(ISNUMBER('Номенклатура'!$C$2)),"Укажите дату начала учёта",IF(A2459&lt;INT('Номенклатура'!$C$2),"Раньше даты начала учёта: НЕ учтено",IF(AND(C2459="Корректировка остатка",TRIM(G2459)=""),"Учтено: добавьте пояснение","ОК")))))))))))))</f>
        <v/>
      </c>
    </row>
    <row r="2460" spans="1:9" x14ac:dyDescent="0.25">
      <c r="A2460" s="16"/>
      <c r="B2460" s="13"/>
      <c r="C2460" s="13"/>
      <c r="D2460" s="14"/>
      <c r="E2460" s="17" t="str">
        <f>IF(OR(B2460="",SUMPRODUCT(--EXACT('Номенклатура'!$A$6:$A$205,B2460))&lt;&gt;1),"",INDEX('Номенклатура'!$D$6:$D$205,SUMPRODUCT(EXACT('Номенклатура'!$A$6:$A$205,B2460)*(ROW('Номенклатура'!$A$6:$A$205)-5)))&amp;"")</f>
        <v/>
      </c>
      <c r="F2460" s="18" t="str">
        <f>IF(OR(I2460="ОК",I2460="Учтено: добавьте пояснение"),IF(C2460="Приход",D2460,IF(C2460="Корректировка остатка",D2460,-D2460)),"")</f>
        <v/>
      </c>
      <c r="G2460" s="13"/>
      <c r="H2460" s="15" t="str">
        <f>IF(OR(B2460="",SUMPRODUCT(--EXACT('Номенклатура'!$A$6:$A$205,B2460))&lt;&gt;1),"",INDEX('Номенклатура'!$B$6:$B$205,SUMPRODUCT(EXACT('Номенклатура'!$A$6:$A$205,B2460)*(ROW('Номенклатура'!$A$6:$A$205)-5)))&amp;"")</f>
        <v/>
      </c>
      <c r="I2460" s="15" t="str">
        <f>IF(COUNTA(A2460:D2460,G2460)=0,"",IF(NOT(ISNUMBER(A2460)),"Укажите дату",IF(B2460="","Укажите код",IF(NOT(AND(ISTEXT(B2460),LEN(B2460)&gt;0,LEN(B2460)&lt;=30,ISNUMBER(FIND(LEFT(B2460,1),"ABCDEFGHIJKLMNOPQRSTUVWXYZ")),SUMPRODUCT((MID(B2460,{1,2,3,4,5,6,7,8,9,10,11,12,13,14,15,16,17,18,19,20,21,22,23,24,25,26,27,28,29,30},1)&lt;&gt;"")*ISERROR(FIND(MID(B2460,{1,2,3,4,5,6,7,8,9,10,11,12,13,14,15,16,17,18,19,20,21,22,23,24,25,26,27,28,29,30},1),"ABCDEFGHIJKLMNOPQRSTUVWXYZ0123456789-_")))=0,ISERROR(VALUE(B2460)))),"Недопустимый код: только латинские буквы A-Z в верхнем регистре, цифры, - и _; начало с буквы, до 30 символов (например MILK-001)",IF(SUMPRODUCT(--EXACT('Номенклатура'!$A$6:$A$205,B2460))=0,"Код не найден в номенклатуре",IF(SUMPRODUCT(--EXACT('Номенклатура'!$A$6:$A$205,B2460))&gt;1,"Код повторяется в номенклатуре",IF(ISNA(MATCH(C2460,{"Приход","Расход","Списание","Корректировка остатка"},0)),"Выберите тип операции",IF(NOT(ISNUMBER(D2460)),"Укажите количество",IF(D2460=0,"Количество не может быть 0",IF(AND(C2460&lt;&gt;"Корректировка остатка",D2460&lt;0),"Для этого типа количество положительное",IF(NOT(ISNUMBER('Номенклатура'!$C$2)),"Укажите дату начала учёта",IF(A2460&lt;INT('Номенклатура'!$C$2),"Раньше даты начала учёта: НЕ учтено",IF(AND(C2460="Корректировка остатка",TRIM(G2460)=""),"Учтено: добавьте пояснение","ОК")))))))))))))</f>
        <v/>
      </c>
    </row>
    <row r="2461" spans="1:9" x14ac:dyDescent="0.25">
      <c r="A2461" s="16"/>
      <c r="B2461" s="13"/>
      <c r="C2461" s="13"/>
      <c r="D2461" s="14"/>
      <c r="E2461" s="17" t="str">
        <f>IF(OR(B2461="",SUMPRODUCT(--EXACT('Номенклатура'!$A$6:$A$205,B2461))&lt;&gt;1),"",INDEX('Номенклатура'!$D$6:$D$205,SUMPRODUCT(EXACT('Номенклатура'!$A$6:$A$205,B2461)*(ROW('Номенклатура'!$A$6:$A$205)-5)))&amp;"")</f>
        <v/>
      </c>
      <c r="F2461" s="18" t="str">
        <f>IF(OR(I2461="ОК",I2461="Учтено: добавьте пояснение"),IF(C2461="Приход",D2461,IF(C2461="Корректировка остатка",D2461,-D2461)),"")</f>
        <v/>
      </c>
      <c r="G2461" s="13"/>
      <c r="H2461" s="15" t="str">
        <f>IF(OR(B2461="",SUMPRODUCT(--EXACT('Номенклатура'!$A$6:$A$205,B2461))&lt;&gt;1),"",INDEX('Номенклатура'!$B$6:$B$205,SUMPRODUCT(EXACT('Номенклатура'!$A$6:$A$205,B2461)*(ROW('Номенклатура'!$A$6:$A$205)-5)))&amp;"")</f>
        <v/>
      </c>
      <c r="I2461" s="15" t="str">
        <f>IF(COUNTA(A2461:D2461,G2461)=0,"",IF(NOT(ISNUMBER(A2461)),"Укажите дату",IF(B2461="","Укажите код",IF(NOT(AND(ISTEXT(B2461),LEN(B2461)&gt;0,LEN(B2461)&lt;=30,ISNUMBER(FIND(LEFT(B2461,1),"ABCDEFGHIJKLMNOPQRSTUVWXYZ")),SUMPRODUCT((MID(B2461,{1,2,3,4,5,6,7,8,9,10,11,12,13,14,15,16,17,18,19,20,21,22,23,24,25,26,27,28,29,30},1)&lt;&gt;"")*ISERROR(FIND(MID(B2461,{1,2,3,4,5,6,7,8,9,10,11,12,13,14,15,16,17,18,19,20,21,22,23,24,25,26,27,28,29,30},1),"ABCDEFGHIJKLMNOPQRSTUVWXYZ0123456789-_")))=0,ISERROR(VALUE(B2461)))),"Недопустимый код: только латинские буквы A-Z в верхнем регистре, цифры, - и _; начало с буквы, до 30 символов (например MILK-001)",IF(SUMPRODUCT(--EXACT('Номенклатура'!$A$6:$A$205,B2461))=0,"Код не найден в номенклатуре",IF(SUMPRODUCT(--EXACT('Номенклатура'!$A$6:$A$205,B2461))&gt;1,"Код повторяется в номенклатуре",IF(ISNA(MATCH(C2461,{"Приход","Расход","Списание","Корректировка остатка"},0)),"Выберите тип операции",IF(NOT(ISNUMBER(D2461)),"Укажите количество",IF(D2461=0,"Количество не может быть 0",IF(AND(C2461&lt;&gt;"Корректировка остатка",D2461&lt;0),"Для этого типа количество положительное",IF(NOT(ISNUMBER('Номенклатура'!$C$2)),"Укажите дату начала учёта",IF(A2461&lt;INT('Номенклатура'!$C$2),"Раньше даты начала учёта: НЕ учтено",IF(AND(C2461="Корректировка остатка",TRIM(G2461)=""),"Учтено: добавьте пояснение","ОК")))))))))))))</f>
        <v/>
      </c>
    </row>
    <row r="2462" spans="1:9" x14ac:dyDescent="0.25">
      <c r="A2462" s="16"/>
      <c r="B2462" s="13"/>
      <c r="C2462" s="13"/>
      <c r="D2462" s="14"/>
      <c r="E2462" s="17" t="str">
        <f>IF(OR(B2462="",SUMPRODUCT(--EXACT('Номенклатура'!$A$6:$A$205,B2462))&lt;&gt;1),"",INDEX('Номенклатура'!$D$6:$D$205,SUMPRODUCT(EXACT('Номенклатура'!$A$6:$A$205,B2462)*(ROW('Номенклатура'!$A$6:$A$205)-5)))&amp;"")</f>
        <v/>
      </c>
      <c r="F2462" s="18" t="str">
        <f>IF(OR(I2462="ОК",I2462="Учтено: добавьте пояснение"),IF(C2462="Приход",D2462,IF(C2462="Корректировка остатка",D2462,-D2462)),"")</f>
        <v/>
      </c>
      <c r="G2462" s="13"/>
      <c r="H2462" s="15" t="str">
        <f>IF(OR(B2462="",SUMPRODUCT(--EXACT('Номенклатура'!$A$6:$A$205,B2462))&lt;&gt;1),"",INDEX('Номенклатура'!$B$6:$B$205,SUMPRODUCT(EXACT('Номенклатура'!$A$6:$A$205,B2462)*(ROW('Номенклатура'!$A$6:$A$205)-5)))&amp;"")</f>
        <v/>
      </c>
      <c r="I2462" s="15" t="str">
        <f>IF(COUNTA(A2462:D2462,G2462)=0,"",IF(NOT(ISNUMBER(A2462)),"Укажите дату",IF(B2462="","Укажите код",IF(NOT(AND(ISTEXT(B2462),LEN(B2462)&gt;0,LEN(B2462)&lt;=30,ISNUMBER(FIND(LEFT(B2462,1),"ABCDEFGHIJKLMNOPQRSTUVWXYZ")),SUMPRODUCT((MID(B2462,{1,2,3,4,5,6,7,8,9,10,11,12,13,14,15,16,17,18,19,20,21,22,23,24,25,26,27,28,29,30},1)&lt;&gt;"")*ISERROR(FIND(MID(B2462,{1,2,3,4,5,6,7,8,9,10,11,12,13,14,15,16,17,18,19,20,21,22,23,24,25,26,27,28,29,30},1),"ABCDEFGHIJKLMNOPQRSTUVWXYZ0123456789-_")))=0,ISERROR(VALUE(B2462)))),"Недопустимый код: только латинские буквы A-Z в верхнем регистре, цифры, - и _; начало с буквы, до 30 символов (например MILK-001)",IF(SUMPRODUCT(--EXACT('Номенклатура'!$A$6:$A$205,B2462))=0,"Код не найден в номенклатуре",IF(SUMPRODUCT(--EXACT('Номенклатура'!$A$6:$A$205,B2462))&gt;1,"Код повторяется в номенклатуре",IF(ISNA(MATCH(C2462,{"Приход","Расход","Списание","Корректировка остатка"},0)),"Выберите тип операции",IF(NOT(ISNUMBER(D2462)),"Укажите количество",IF(D2462=0,"Количество не может быть 0",IF(AND(C2462&lt;&gt;"Корректировка остатка",D2462&lt;0),"Для этого типа количество положительное",IF(NOT(ISNUMBER('Номенклатура'!$C$2)),"Укажите дату начала учёта",IF(A2462&lt;INT('Номенклатура'!$C$2),"Раньше даты начала учёта: НЕ учтено",IF(AND(C2462="Корректировка остатка",TRIM(G2462)=""),"Учтено: добавьте пояснение","ОК")))))))))))))</f>
        <v/>
      </c>
    </row>
    <row r="2463" spans="1:9" x14ac:dyDescent="0.25">
      <c r="A2463" s="16"/>
      <c r="B2463" s="13"/>
      <c r="C2463" s="13"/>
      <c r="D2463" s="14"/>
      <c r="E2463" s="17" t="str">
        <f>IF(OR(B2463="",SUMPRODUCT(--EXACT('Номенклатура'!$A$6:$A$205,B2463))&lt;&gt;1),"",INDEX('Номенклатура'!$D$6:$D$205,SUMPRODUCT(EXACT('Номенклатура'!$A$6:$A$205,B2463)*(ROW('Номенклатура'!$A$6:$A$205)-5)))&amp;"")</f>
        <v/>
      </c>
      <c r="F2463" s="18" t="str">
        <f>IF(OR(I2463="ОК",I2463="Учтено: добавьте пояснение"),IF(C2463="Приход",D2463,IF(C2463="Корректировка остатка",D2463,-D2463)),"")</f>
        <v/>
      </c>
      <c r="G2463" s="13"/>
      <c r="H2463" s="15" t="str">
        <f>IF(OR(B2463="",SUMPRODUCT(--EXACT('Номенклатура'!$A$6:$A$205,B2463))&lt;&gt;1),"",INDEX('Номенклатура'!$B$6:$B$205,SUMPRODUCT(EXACT('Номенклатура'!$A$6:$A$205,B2463)*(ROW('Номенклатура'!$A$6:$A$205)-5)))&amp;"")</f>
        <v/>
      </c>
      <c r="I2463" s="15" t="str">
        <f>IF(COUNTA(A2463:D2463,G2463)=0,"",IF(NOT(ISNUMBER(A2463)),"Укажите дату",IF(B2463="","Укажите код",IF(NOT(AND(ISTEXT(B2463),LEN(B2463)&gt;0,LEN(B2463)&lt;=30,ISNUMBER(FIND(LEFT(B2463,1),"ABCDEFGHIJKLMNOPQRSTUVWXYZ")),SUMPRODUCT((MID(B2463,{1,2,3,4,5,6,7,8,9,10,11,12,13,14,15,16,17,18,19,20,21,22,23,24,25,26,27,28,29,30},1)&lt;&gt;"")*ISERROR(FIND(MID(B2463,{1,2,3,4,5,6,7,8,9,10,11,12,13,14,15,16,17,18,19,20,21,22,23,24,25,26,27,28,29,30},1),"ABCDEFGHIJKLMNOPQRSTUVWXYZ0123456789-_")))=0,ISERROR(VALUE(B2463)))),"Недопустимый код: только латинские буквы A-Z в верхнем регистре, цифры, - и _; начало с буквы, до 30 символов (например MILK-001)",IF(SUMPRODUCT(--EXACT('Номенклатура'!$A$6:$A$205,B2463))=0,"Код не найден в номенклатуре",IF(SUMPRODUCT(--EXACT('Номенклатура'!$A$6:$A$205,B2463))&gt;1,"Код повторяется в номенклатуре",IF(ISNA(MATCH(C2463,{"Приход","Расход","Списание","Корректировка остатка"},0)),"Выберите тип операции",IF(NOT(ISNUMBER(D2463)),"Укажите количество",IF(D2463=0,"Количество не может быть 0",IF(AND(C2463&lt;&gt;"Корректировка остатка",D2463&lt;0),"Для этого типа количество положительное",IF(NOT(ISNUMBER('Номенклатура'!$C$2)),"Укажите дату начала учёта",IF(A2463&lt;INT('Номенклатура'!$C$2),"Раньше даты начала учёта: НЕ учтено",IF(AND(C2463="Корректировка остатка",TRIM(G2463)=""),"Учтено: добавьте пояснение","ОК")))))))))))))</f>
        <v/>
      </c>
    </row>
    <row r="2464" spans="1:9" x14ac:dyDescent="0.25">
      <c r="A2464" s="16"/>
      <c r="B2464" s="13"/>
      <c r="C2464" s="13"/>
      <c r="D2464" s="14"/>
      <c r="E2464" s="17" t="str">
        <f>IF(OR(B2464="",SUMPRODUCT(--EXACT('Номенклатура'!$A$6:$A$205,B2464))&lt;&gt;1),"",INDEX('Номенклатура'!$D$6:$D$205,SUMPRODUCT(EXACT('Номенклатура'!$A$6:$A$205,B2464)*(ROW('Номенклатура'!$A$6:$A$205)-5)))&amp;"")</f>
        <v/>
      </c>
      <c r="F2464" s="18" t="str">
        <f>IF(OR(I2464="ОК",I2464="Учтено: добавьте пояснение"),IF(C2464="Приход",D2464,IF(C2464="Корректировка остатка",D2464,-D2464)),"")</f>
        <v/>
      </c>
      <c r="G2464" s="13"/>
      <c r="H2464" s="15" t="str">
        <f>IF(OR(B2464="",SUMPRODUCT(--EXACT('Номенклатура'!$A$6:$A$205,B2464))&lt;&gt;1),"",INDEX('Номенклатура'!$B$6:$B$205,SUMPRODUCT(EXACT('Номенклатура'!$A$6:$A$205,B2464)*(ROW('Номенклатура'!$A$6:$A$205)-5)))&amp;"")</f>
        <v/>
      </c>
      <c r="I2464" s="15" t="str">
        <f>IF(COUNTA(A2464:D2464,G2464)=0,"",IF(NOT(ISNUMBER(A2464)),"Укажите дату",IF(B2464="","Укажите код",IF(NOT(AND(ISTEXT(B2464),LEN(B2464)&gt;0,LEN(B2464)&lt;=30,ISNUMBER(FIND(LEFT(B2464,1),"ABCDEFGHIJKLMNOPQRSTUVWXYZ")),SUMPRODUCT((MID(B2464,{1,2,3,4,5,6,7,8,9,10,11,12,13,14,15,16,17,18,19,20,21,22,23,24,25,26,27,28,29,30},1)&lt;&gt;"")*ISERROR(FIND(MID(B2464,{1,2,3,4,5,6,7,8,9,10,11,12,13,14,15,16,17,18,19,20,21,22,23,24,25,26,27,28,29,30},1),"ABCDEFGHIJKLMNOPQRSTUVWXYZ0123456789-_")))=0,ISERROR(VALUE(B2464)))),"Недопустимый код: только латинские буквы A-Z в верхнем регистре, цифры, - и _; начало с буквы, до 30 символов (например MILK-001)",IF(SUMPRODUCT(--EXACT('Номенклатура'!$A$6:$A$205,B2464))=0,"Код не найден в номенклатуре",IF(SUMPRODUCT(--EXACT('Номенклатура'!$A$6:$A$205,B2464))&gt;1,"Код повторяется в номенклатуре",IF(ISNA(MATCH(C2464,{"Приход","Расход","Списание","Корректировка остатка"},0)),"Выберите тип операции",IF(NOT(ISNUMBER(D2464)),"Укажите количество",IF(D2464=0,"Количество не может быть 0",IF(AND(C2464&lt;&gt;"Корректировка остатка",D2464&lt;0),"Для этого типа количество положительное",IF(NOT(ISNUMBER('Номенклатура'!$C$2)),"Укажите дату начала учёта",IF(A2464&lt;INT('Номенклатура'!$C$2),"Раньше даты начала учёта: НЕ учтено",IF(AND(C2464="Корректировка остатка",TRIM(G2464)=""),"Учтено: добавьте пояснение","ОК")))))))))))))</f>
        <v/>
      </c>
    </row>
    <row r="2465" spans="1:9" x14ac:dyDescent="0.25">
      <c r="A2465" s="16"/>
      <c r="B2465" s="13"/>
      <c r="C2465" s="13"/>
      <c r="D2465" s="14"/>
      <c r="E2465" s="17" t="str">
        <f>IF(OR(B2465="",SUMPRODUCT(--EXACT('Номенклатура'!$A$6:$A$205,B2465))&lt;&gt;1),"",INDEX('Номенклатура'!$D$6:$D$205,SUMPRODUCT(EXACT('Номенклатура'!$A$6:$A$205,B2465)*(ROW('Номенклатура'!$A$6:$A$205)-5)))&amp;"")</f>
        <v/>
      </c>
      <c r="F2465" s="18" t="str">
        <f>IF(OR(I2465="ОК",I2465="Учтено: добавьте пояснение"),IF(C2465="Приход",D2465,IF(C2465="Корректировка остатка",D2465,-D2465)),"")</f>
        <v/>
      </c>
      <c r="G2465" s="13"/>
      <c r="H2465" s="15" t="str">
        <f>IF(OR(B2465="",SUMPRODUCT(--EXACT('Номенклатура'!$A$6:$A$205,B2465))&lt;&gt;1),"",INDEX('Номенклатура'!$B$6:$B$205,SUMPRODUCT(EXACT('Номенклатура'!$A$6:$A$205,B2465)*(ROW('Номенклатура'!$A$6:$A$205)-5)))&amp;"")</f>
        <v/>
      </c>
      <c r="I2465" s="15" t="str">
        <f>IF(COUNTA(A2465:D2465,G2465)=0,"",IF(NOT(ISNUMBER(A2465)),"Укажите дату",IF(B2465="","Укажите код",IF(NOT(AND(ISTEXT(B2465),LEN(B2465)&gt;0,LEN(B2465)&lt;=30,ISNUMBER(FIND(LEFT(B2465,1),"ABCDEFGHIJKLMNOPQRSTUVWXYZ")),SUMPRODUCT((MID(B2465,{1,2,3,4,5,6,7,8,9,10,11,12,13,14,15,16,17,18,19,20,21,22,23,24,25,26,27,28,29,30},1)&lt;&gt;"")*ISERROR(FIND(MID(B2465,{1,2,3,4,5,6,7,8,9,10,11,12,13,14,15,16,17,18,19,20,21,22,23,24,25,26,27,28,29,30},1),"ABCDEFGHIJKLMNOPQRSTUVWXYZ0123456789-_")))=0,ISERROR(VALUE(B2465)))),"Недопустимый код: только латинские буквы A-Z в верхнем регистре, цифры, - и _; начало с буквы, до 30 символов (например MILK-001)",IF(SUMPRODUCT(--EXACT('Номенклатура'!$A$6:$A$205,B2465))=0,"Код не найден в номенклатуре",IF(SUMPRODUCT(--EXACT('Номенклатура'!$A$6:$A$205,B2465))&gt;1,"Код повторяется в номенклатуре",IF(ISNA(MATCH(C2465,{"Приход","Расход","Списание","Корректировка остатка"},0)),"Выберите тип операции",IF(NOT(ISNUMBER(D2465)),"Укажите количество",IF(D2465=0,"Количество не может быть 0",IF(AND(C2465&lt;&gt;"Корректировка остатка",D2465&lt;0),"Для этого типа количество положительное",IF(NOT(ISNUMBER('Номенклатура'!$C$2)),"Укажите дату начала учёта",IF(A2465&lt;INT('Номенклатура'!$C$2),"Раньше даты начала учёта: НЕ учтено",IF(AND(C2465="Корректировка остатка",TRIM(G2465)=""),"Учтено: добавьте пояснение","ОК")))))))))))))</f>
        <v/>
      </c>
    </row>
    <row r="2466" spans="1:9" x14ac:dyDescent="0.25">
      <c r="A2466" s="16"/>
      <c r="B2466" s="13"/>
      <c r="C2466" s="13"/>
      <c r="D2466" s="14"/>
      <c r="E2466" s="17" t="str">
        <f>IF(OR(B2466="",SUMPRODUCT(--EXACT('Номенклатура'!$A$6:$A$205,B2466))&lt;&gt;1),"",INDEX('Номенклатура'!$D$6:$D$205,SUMPRODUCT(EXACT('Номенклатура'!$A$6:$A$205,B2466)*(ROW('Номенклатура'!$A$6:$A$205)-5)))&amp;"")</f>
        <v/>
      </c>
      <c r="F2466" s="18" t="str">
        <f>IF(OR(I2466="ОК",I2466="Учтено: добавьте пояснение"),IF(C2466="Приход",D2466,IF(C2466="Корректировка остатка",D2466,-D2466)),"")</f>
        <v/>
      </c>
      <c r="G2466" s="13"/>
      <c r="H2466" s="15" t="str">
        <f>IF(OR(B2466="",SUMPRODUCT(--EXACT('Номенклатура'!$A$6:$A$205,B2466))&lt;&gt;1),"",INDEX('Номенклатура'!$B$6:$B$205,SUMPRODUCT(EXACT('Номенклатура'!$A$6:$A$205,B2466)*(ROW('Номенклатура'!$A$6:$A$205)-5)))&amp;"")</f>
        <v/>
      </c>
      <c r="I2466" s="15" t="str">
        <f>IF(COUNTA(A2466:D2466,G2466)=0,"",IF(NOT(ISNUMBER(A2466)),"Укажите дату",IF(B2466="","Укажите код",IF(NOT(AND(ISTEXT(B2466),LEN(B2466)&gt;0,LEN(B2466)&lt;=30,ISNUMBER(FIND(LEFT(B2466,1),"ABCDEFGHIJKLMNOPQRSTUVWXYZ")),SUMPRODUCT((MID(B2466,{1,2,3,4,5,6,7,8,9,10,11,12,13,14,15,16,17,18,19,20,21,22,23,24,25,26,27,28,29,30},1)&lt;&gt;"")*ISERROR(FIND(MID(B2466,{1,2,3,4,5,6,7,8,9,10,11,12,13,14,15,16,17,18,19,20,21,22,23,24,25,26,27,28,29,30},1),"ABCDEFGHIJKLMNOPQRSTUVWXYZ0123456789-_")))=0,ISERROR(VALUE(B2466)))),"Недопустимый код: только латинские буквы A-Z в верхнем регистре, цифры, - и _; начало с буквы, до 30 символов (например MILK-001)",IF(SUMPRODUCT(--EXACT('Номенклатура'!$A$6:$A$205,B2466))=0,"Код не найден в номенклатуре",IF(SUMPRODUCT(--EXACT('Номенклатура'!$A$6:$A$205,B2466))&gt;1,"Код повторяется в номенклатуре",IF(ISNA(MATCH(C2466,{"Приход","Расход","Списание","Корректировка остатка"},0)),"Выберите тип операции",IF(NOT(ISNUMBER(D2466)),"Укажите количество",IF(D2466=0,"Количество не может быть 0",IF(AND(C2466&lt;&gt;"Корректировка остатка",D2466&lt;0),"Для этого типа количество положительное",IF(NOT(ISNUMBER('Номенклатура'!$C$2)),"Укажите дату начала учёта",IF(A2466&lt;INT('Номенклатура'!$C$2),"Раньше даты начала учёта: НЕ учтено",IF(AND(C2466="Корректировка остатка",TRIM(G2466)=""),"Учтено: добавьте пояснение","ОК")))))))))))))</f>
        <v/>
      </c>
    </row>
    <row r="2467" spans="1:9" x14ac:dyDescent="0.25">
      <c r="A2467" s="16"/>
      <c r="B2467" s="13"/>
      <c r="C2467" s="13"/>
      <c r="D2467" s="14"/>
      <c r="E2467" s="17" t="str">
        <f>IF(OR(B2467="",SUMPRODUCT(--EXACT('Номенклатура'!$A$6:$A$205,B2467))&lt;&gt;1),"",INDEX('Номенклатура'!$D$6:$D$205,SUMPRODUCT(EXACT('Номенклатура'!$A$6:$A$205,B2467)*(ROW('Номенклатура'!$A$6:$A$205)-5)))&amp;"")</f>
        <v/>
      </c>
      <c r="F2467" s="18" t="str">
        <f>IF(OR(I2467="ОК",I2467="Учтено: добавьте пояснение"),IF(C2467="Приход",D2467,IF(C2467="Корректировка остатка",D2467,-D2467)),"")</f>
        <v/>
      </c>
      <c r="G2467" s="13"/>
      <c r="H2467" s="15" t="str">
        <f>IF(OR(B2467="",SUMPRODUCT(--EXACT('Номенклатура'!$A$6:$A$205,B2467))&lt;&gt;1),"",INDEX('Номенклатура'!$B$6:$B$205,SUMPRODUCT(EXACT('Номенклатура'!$A$6:$A$205,B2467)*(ROW('Номенклатура'!$A$6:$A$205)-5)))&amp;"")</f>
        <v/>
      </c>
      <c r="I2467" s="15" t="str">
        <f>IF(COUNTA(A2467:D2467,G2467)=0,"",IF(NOT(ISNUMBER(A2467)),"Укажите дату",IF(B2467="","Укажите код",IF(NOT(AND(ISTEXT(B2467),LEN(B2467)&gt;0,LEN(B2467)&lt;=30,ISNUMBER(FIND(LEFT(B2467,1),"ABCDEFGHIJKLMNOPQRSTUVWXYZ")),SUMPRODUCT((MID(B2467,{1,2,3,4,5,6,7,8,9,10,11,12,13,14,15,16,17,18,19,20,21,22,23,24,25,26,27,28,29,30},1)&lt;&gt;"")*ISERROR(FIND(MID(B2467,{1,2,3,4,5,6,7,8,9,10,11,12,13,14,15,16,17,18,19,20,21,22,23,24,25,26,27,28,29,30},1),"ABCDEFGHIJKLMNOPQRSTUVWXYZ0123456789-_")))=0,ISERROR(VALUE(B2467)))),"Недопустимый код: только латинские буквы A-Z в верхнем регистре, цифры, - и _; начало с буквы, до 30 символов (например MILK-001)",IF(SUMPRODUCT(--EXACT('Номенклатура'!$A$6:$A$205,B2467))=0,"Код не найден в номенклатуре",IF(SUMPRODUCT(--EXACT('Номенклатура'!$A$6:$A$205,B2467))&gt;1,"Код повторяется в номенклатуре",IF(ISNA(MATCH(C2467,{"Приход","Расход","Списание","Корректировка остатка"},0)),"Выберите тип операции",IF(NOT(ISNUMBER(D2467)),"Укажите количество",IF(D2467=0,"Количество не может быть 0",IF(AND(C2467&lt;&gt;"Корректировка остатка",D2467&lt;0),"Для этого типа количество положительное",IF(NOT(ISNUMBER('Номенклатура'!$C$2)),"Укажите дату начала учёта",IF(A2467&lt;INT('Номенклатура'!$C$2),"Раньше даты начала учёта: НЕ учтено",IF(AND(C2467="Корректировка остатка",TRIM(G2467)=""),"Учтено: добавьте пояснение","ОК")))))))))))))</f>
        <v/>
      </c>
    </row>
    <row r="2468" spans="1:9" x14ac:dyDescent="0.25">
      <c r="A2468" s="16"/>
      <c r="B2468" s="13"/>
      <c r="C2468" s="13"/>
      <c r="D2468" s="14"/>
      <c r="E2468" s="17" t="str">
        <f>IF(OR(B2468="",SUMPRODUCT(--EXACT('Номенклатура'!$A$6:$A$205,B2468))&lt;&gt;1),"",INDEX('Номенклатура'!$D$6:$D$205,SUMPRODUCT(EXACT('Номенклатура'!$A$6:$A$205,B2468)*(ROW('Номенклатура'!$A$6:$A$205)-5)))&amp;"")</f>
        <v/>
      </c>
      <c r="F2468" s="18" t="str">
        <f>IF(OR(I2468="ОК",I2468="Учтено: добавьте пояснение"),IF(C2468="Приход",D2468,IF(C2468="Корректировка остатка",D2468,-D2468)),"")</f>
        <v/>
      </c>
      <c r="G2468" s="13"/>
      <c r="H2468" s="15" t="str">
        <f>IF(OR(B2468="",SUMPRODUCT(--EXACT('Номенклатура'!$A$6:$A$205,B2468))&lt;&gt;1),"",INDEX('Номенклатура'!$B$6:$B$205,SUMPRODUCT(EXACT('Номенклатура'!$A$6:$A$205,B2468)*(ROW('Номенклатура'!$A$6:$A$205)-5)))&amp;"")</f>
        <v/>
      </c>
      <c r="I2468" s="15" t="str">
        <f>IF(COUNTA(A2468:D2468,G2468)=0,"",IF(NOT(ISNUMBER(A2468)),"Укажите дату",IF(B2468="","Укажите код",IF(NOT(AND(ISTEXT(B2468),LEN(B2468)&gt;0,LEN(B2468)&lt;=30,ISNUMBER(FIND(LEFT(B2468,1),"ABCDEFGHIJKLMNOPQRSTUVWXYZ")),SUMPRODUCT((MID(B2468,{1,2,3,4,5,6,7,8,9,10,11,12,13,14,15,16,17,18,19,20,21,22,23,24,25,26,27,28,29,30},1)&lt;&gt;"")*ISERROR(FIND(MID(B2468,{1,2,3,4,5,6,7,8,9,10,11,12,13,14,15,16,17,18,19,20,21,22,23,24,25,26,27,28,29,30},1),"ABCDEFGHIJKLMNOPQRSTUVWXYZ0123456789-_")))=0,ISERROR(VALUE(B2468)))),"Недопустимый код: только латинские буквы A-Z в верхнем регистре, цифры, - и _; начало с буквы, до 30 символов (например MILK-001)",IF(SUMPRODUCT(--EXACT('Номенклатура'!$A$6:$A$205,B2468))=0,"Код не найден в номенклатуре",IF(SUMPRODUCT(--EXACT('Номенклатура'!$A$6:$A$205,B2468))&gt;1,"Код повторяется в номенклатуре",IF(ISNA(MATCH(C2468,{"Приход","Расход","Списание","Корректировка остатка"},0)),"Выберите тип операции",IF(NOT(ISNUMBER(D2468)),"Укажите количество",IF(D2468=0,"Количество не может быть 0",IF(AND(C2468&lt;&gt;"Корректировка остатка",D2468&lt;0),"Для этого типа количество положительное",IF(NOT(ISNUMBER('Номенклатура'!$C$2)),"Укажите дату начала учёта",IF(A2468&lt;INT('Номенклатура'!$C$2),"Раньше даты начала учёта: НЕ учтено",IF(AND(C2468="Корректировка остатка",TRIM(G2468)=""),"Учтено: добавьте пояснение","ОК")))))))))))))</f>
        <v/>
      </c>
    </row>
    <row r="2469" spans="1:9" x14ac:dyDescent="0.25">
      <c r="A2469" s="16"/>
      <c r="B2469" s="13"/>
      <c r="C2469" s="13"/>
      <c r="D2469" s="14"/>
      <c r="E2469" s="17" t="str">
        <f>IF(OR(B2469="",SUMPRODUCT(--EXACT('Номенклатура'!$A$6:$A$205,B2469))&lt;&gt;1),"",INDEX('Номенклатура'!$D$6:$D$205,SUMPRODUCT(EXACT('Номенклатура'!$A$6:$A$205,B2469)*(ROW('Номенклатура'!$A$6:$A$205)-5)))&amp;"")</f>
        <v/>
      </c>
      <c r="F2469" s="18" t="str">
        <f>IF(OR(I2469="ОК",I2469="Учтено: добавьте пояснение"),IF(C2469="Приход",D2469,IF(C2469="Корректировка остатка",D2469,-D2469)),"")</f>
        <v/>
      </c>
      <c r="G2469" s="13"/>
      <c r="H2469" s="15" t="str">
        <f>IF(OR(B2469="",SUMPRODUCT(--EXACT('Номенклатура'!$A$6:$A$205,B2469))&lt;&gt;1),"",INDEX('Номенклатура'!$B$6:$B$205,SUMPRODUCT(EXACT('Номенклатура'!$A$6:$A$205,B2469)*(ROW('Номенклатура'!$A$6:$A$205)-5)))&amp;"")</f>
        <v/>
      </c>
      <c r="I2469" s="15" t="str">
        <f>IF(COUNTA(A2469:D2469,G2469)=0,"",IF(NOT(ISNUMBER(A2469)),"Укажите дату",IF(B2469="","Укажите код",IF(NOT(AND(ISTEXT(B2469),LEN(B2469)&gt;0,LEN(B2469)&lt;=30,ISNUMBER(FIND(LEFT(B2469,1),"ABCDEFGHIJKLMNOPQRSTUVWXYZ")),SUMPRODUCT((MID(B2469,{1,2,3,4,5,6,7,8,9,10,11,12,13,14,15,16,17,18,19,20,21,22,23,24,25,26,27,28,29,30},1)&lt;&gt;"")*ISERROR(FIND(MID(B2469,{1,2,3,4,5,6,7,8,9,10,11,12,13,14,15,16,17,18,19,20,21,22,23,24,25,26,27,28,29,30},1),"ABCDEFGHIJKLMNOPQRSTUVWXYZ0123456789-_")))=0,ISERROR(VALUE(B2469)))),"Недопустимый код: только латинские буквы A-Z в верхнем регистре, цифры, - и _; начало с буквы, до 30 символов (например MILK-001)",IF(SUMPRODUCT(--EXACT('Номенклатура'!$A$6:$A$205,B2469))=0,"Код не найден в номенклатуре",IF(SUMPRODUCT(--EXACT('Номенклатура'!$A$6:$A$205,B2469))&gt;1,"Код повторяется в номенклатуре",IF(ISNA(MATCH(C2469,{"Приход","Расход","Списание","Корректировка остатка"},0)),"Выберите тип операции",IF(NOT(ISNUMBER(D2469)),"Укажите количество",IF(D2469=0,"Количество не может быть 0",IF(AND(C2469&lt;&gt;"Корректировка остатка",D2469&lt;0),"Для этого типа количество положительное",IF(NOT(ISNUMBER('Номенклатура'!$C$2)),"Укажите дату начала учёта",IF(A2469&lt;INT('Номенклатура'!$C$2),"Раньше даты начала учёта: НЕ учтено",IF(AND(C2469="Корректировка остатка",TRIM(G2469)=""),"Учтено: добавьте пояснение","ОК")))))))))))))</f>
        <v/>
      </c>
    </row>
    <row r="2470" spans="1:9" x14ac:dyDescent="0.25">
      <c r="A2470" s="16"/>
      <c r="B2470" s="13"/>
      <c r="C2470" s="13"/>
      <c r="D2470" s="14"/>
      <c r="E2470" s="17" t="str">
        <f>IF(OR(B2470="",SUMPRODUCT(--EXACT('Номенклатура'!$A$6:$A$205,B2470))&lt;&gt;1),"",INDEX('Номенклатура'!$D$6:$D$205,SUMPRODUCT(EXACT('Номенклатура'!$A$6:$A$205,B2470)*(ROW('Номенклатура'!$A$6:$A$205)-5)))&amp;"")</f>
        <v/>
      </c>
      <c r="F2470" s="18" t="str">
        <f>IF(OR(I2470="ОК",I2470="Учтено: добавьте пояснение"),IF(C2470="Приход",D2470,IF(C2470="Корректировка остатка",D2470,-D2470)),"")</f>
        <v/>
      </c>
      <c r="G2470" s="13"/>
      <c r="H2470" s="15" t="str">
        <f>IF(OR(B2470="",SUMPRODUCT(--EXACT('Номенклатура'!$A$6:$A$205,B2470))&lt;&gt;1),"",INDEX('Номенклатура'!$B$6:$B$205,SUMPRODUCT(EXACT('Номенклатура'!$A$6:$A$205,B2470)*(ROW('Номенклатура'!$A$6:$A$205)-5)))&amp;"")</f>
        <v/>
      </c>
      <c r="I2470" s="15" t="str">
        <f>IF(COUNTA(A2470:D2470,G2470)=0,"",IF(NOT(ISNUMBER(A2470)),"Укажите дату",IF(B2470="","Укажите код",IF(NOT(AND(ISTEXT(B2470),LEN(B2470)&gt;0,LEN(B2470)&lt;=30,ISNUMBER(FIND(LEFT(B2470,1),"ABCDEFGHIJKLMNOPQRSTUVWXYZ")),SUMPRODUCT((MID(B2470,{1,2,3,4,5,6,7,8,9,10,11,12,13,14,15,16,17,18,19,20,21,22,23,24,25,26,27,28,29,30},1)&lt;&gt;"")*ISERROR(FIND(MID(B2470,{1,2,3,4,5,6,7,8,9,10,11,12,13,14,15,16,17,18,19,20,21,22,23,24,25,26,27,28,29,30},1),"ABCDEFGHIJKLMNOPQRSTUVWXYZ0123456789-_")))=0,ISERROR(VALUE(B2470)))),"Недопустимый код: только латинские буквы A-Z в верхнем регистре, цифры, - и _; начало с буквы, до 30 символов (например MILK-001)",IF(SUMPRODUCT(--EXACT('Номенклатура'!$A$6:$A$205,B2470))=0,"Код не найден в номенклатуре",IF(SUMPRODUCT(--EXACT('Номенклатура'!$A$6:$A$205,B2470))&gt;1,"Код повторяется в номенклатуре",IF(ISNA(MATCH(C2470,{"Приход","Расход","Списание","Корректировка остатка"},0)),"Выберите тип операции",IF(NOT(ISNUMBER(D2470)),"Укажите количество",IF(D2470=0,"Количество не может быть 0",IF(AND(C2470&lt;&gt;"Корректировка остатка",D2470&lt;0),"Для этого типа количество положительное",IF(NOT(ISNUMBER('Номенклатура'!$C$2)),"Укажите дату начала учёта",IF(A2470&lt;INT('Номенклатура'!$C$2),"Раньше даты начала учёта: НЕ учтено",IF(AND(C2470="Корректировка остатка",TRIM(G2470)=""),"Учтено: добавьте пояснение","ОК")))))))))))))</f>
        <v/>
      </c>
    </row>
    <row r="2471" spans="1:9" x14ac:dyDescent="0.25">
      <c r="A2471" s="16"/>
      <c r="B2471" s="13"/>
      <c r="C2471" s="13"/>
      <c r="D2471" s="14"/>
      <c r="E2471" s="17" t="str">
        <f>IF(OR(B2471="",SUMPRODUCT(--EXACT('Номенклатура'!$A$6:$A$205,B2471))&lt;&gt;1),"",INDEX('Номенклатура'!$D$6:$D$205,SUMPRODUCT(EXACT('Номенклатура'!$A$6:$A$205,B2471)*(ROW('Номенклатура'!$A$6:$A$205)-5)))&amp;"")</f>
        <v/>
      </c>
      <c r="F2471" s="18" t="str">
        <f>IF(OR(I2471="ОК",I2471="Учтено: добавьте пояснение"),IF(C2471="Приход",D2471,IF(C2471="Корректировка остатка",D2471,-D2471)),"")</f>
        <v/>
      </c>
      <c r="G2471" s="13"/>
      <c r="H2471" s="15" t="str">
        <f>IF(OR(B2471="",SUMPRODUCT(--EXACT('Номенклатура'!$A$6:$A$205,B2471))&lt;&gt;1),"",INDEX('Номенклатура'!$B$6:$B$205,SUMPRODUCT(EXACT('Номенклатура'!$A$6:$A$205,B2471)*(ROW('Номенклатура'!$A$6:$A$205)-5)))&amp;"")</f>
        <v/>
      </c>
      <c r="I2471" s="15" t="str">
        <f>IF(COUNTA(A2471:D2471,G2471)=0,"",IF(NOT(ISNUMBER(A2471)),"Укажите дату",IF(B2471="","Укажите код",IF(NOT(AND(ISTEXT(B2471),LEN(B2471)&gt;0,LEN(B2471)&lt;=30,ISNUMBER(FIND(LEFT(B2471,1),"ABCDEFGHIJKLMNOPQRSTUVWXYZ")),SUMPRODUCT((MID(B2471,{1,2,3,4,5,6,7,8,9,10,11,12,13,14,15,16,17,18,19,20,21,22,23,24,25,26,27,28,29,30},1)&lt;&gt;"")*ISERROR(FIND(MID(B2471,{1,2,3,4,5,6,7,8,9,10,11,12,13,14,15,16,17,18,19,20,21,22,23,24,25,26,27,28,29,30},1),"ABCDEFGHIJKLMNOPQRSTUVWXYZ0123456789-_")))=0,ISERROR(VALUE(B2471)))),"Недопустимый код: только латинские буквы A-Z в верхнем регистре, цифры, - и _; начало с буквы, до 30 символов (например MILK-001)",IF(SUMPRODUCT(--EXACT('Номенклатура'!$A$6:$A$205,B2471))=0,"Код не найден в номенклатуре",IF(SUMPRODUCT(--EXACT('Номенклатура'!$A$6:$A$205,B2471))&gt;1,"Код повторяется в номенклатуре",IF(ISNA(MATCH(C2471,{"Приход","Расход","Списание","Корректировка остатка"},0)),"Выберите тип операции",IF(NOT(ISNUMBER(D2471)),"Укажите количество",IF(D2471=0,"Количество не может быть 0",IF(AND(C2471&lt;&gt;"Корректировка остатка",D2471&lt;0),"Для этого типа количество положительное",IF(NOT(ISNUMBER('Номенклатура'!$C$2)),"Укажите дату начала учёта",IF(A2471&lt;INT('Номенклатура'!$C$2),"Раньше даты начала учёта: НЕ учтено",IF(AND(C2471="Корректировка остатка",TRIM(G2471)=""),"Учтено: добавьте пояснение","ОК")))))))))))))</f>
        <v/>
      </c>
    </row>
    <row r="2472" spans="1:9" x14ac:dyDescent="0.25">
      <c r="A2472" s="16"/>
      <c r="B2472" s="13"/>
      <c r="C2472" s="13"/>
      <c r="D2472" s="14"/>
      <c r="E2472" s="17" t="str">
        <f>IF(OR(B2472="",SUMPRODUCT(--EXACT('Номенклатура'!$A$6:$A$205,B2472))&lt;&gt;1),"",INDEX('Номенклатура'!$D$6:$D$205,SUMPRODUCT(EXACT('Номенклатура'!$A$6:$A$205,B2472)*(ROW('Номенклатура'!$A$6:$A$205)-5)))&amp;"")</f>
        <v/>
      </c>
      <c r="F2472" s="18" t="str">
        <f>IF(OR(I2472="ОК",I2472="Учтено: добавьте пояснение"),IF(C2472="Приход",D2472,IF(C2472="Корректировка остатка",D2472,-D2472)),"")</f>
        <v/>
      </c>
      <c r="G2472" s="13"/>
      <c r="H2472" s="15" t="str">
        <f>IF(OR(B2472="",SUMPRODUCT(--EXACT('Номенклатура'!$A$6:$A$205,B2472))&lt;&gt;1),"",INDEX('Номенклатура'!$B$6:$B$205,SUMPRODUCT(EXACT('Номенклатура'!$A$6:$A$205,B2472)*(ROW('Номенклатура'!$A$6:$A$205)-5)))&amp;"")</f>
        <v/>
      </c>
      <c r="I2472" s="15" t="str">
        <f>IF(COUNTA(A2472:D2472,G2472)=0,"",IF(NOT(ISNUMBER(A2472)),"Укажите дату",IF(B2472="","Укажите код",IF(NOT(AND(ISTEXT(B2472),LEN(B2472)&gt;0,LEN(B2472)&lt;=30,ISNUMBER(FIND(LEFT(B2472,1),"ABCDEFGHIJKLMNOPQRSTUVWXYZ")),SUMPRODUCT((MID(B2472,{1,2,3,4,5,6,7,8,9,10,11,12,13,14,15,16,17,18,19,20,21,22,23,24,25,26,27,28,29,30},1)&lt;&gt;"")*ISERROR(FIND(MID(B2472,{1,2,3,4,5,6,7,8,9,10,11,12,13,14,15,16,17,18,19,20,21,22,23,24,25,26,27,28,29,30},1),"ABCDEFGHIJKLMNOPQRSTUVWXYZ0123456789-_")))=0,ISERROR(VALUE(B2472)))),"Недопустимый код: только латинские буквы A-Z в верхнем регистре, цифры, - и _; начало с буквы, до 30 символов (например MILK-001)",IF(SUMPRODUCT(--EXACT('Номенклатура'!$A$6:$A$205,B2472))=0,"Код не найден в номенклатуре",IF(SUMPRODUCT(--EXACT('Номенклатура'!$A$6:$A$205,B2472))&gt;1,"Код повторяется в номенклатуре",IF(ISNA(MATCH(C2472,{"Приход","Расход","Списание","Корректировка остатка"},0)),"Выберите тип операции",IF(NOT(ISNUMBER(D2472)),"Укажите количество",IF(D2472=0,"Количество не может быть 0",IF(AND(C2472&lt;&gt;"Корректировка остатка",D2472&lt;0),"Для этого типа количество положительное",IF(NOT(ISNUMBER('Номенклатура'!$C$2)),"Укажите дату начала учёта",IF(A2472&lt;INT('Номенклатура'!$C$2),"Раньше даты начала учёта: НЕ учтено",IF(AND(C2472="Корректировка остатка",TRIM(G2472)=""),"Учтено: добавьте пояснение","ОК")))))))))))))</f>
        <v/>
      </c>
    </row>
    <row r="2473" spans="1:9" x14ac:dyDescent="0.25">
      <c r="A2473" s="16"/>
      <c r="B2473" s="13"/>
      <c r="C2473" s="13"/>
      <c r="D2473" s="14"/>
      <c r="E2473" s="17" t="str">
        <f>IF(OR(B2473="",SUMPRODUCT(--EXACT('Номенклатура'!$A$6:$A$205,B2473))&lt;&gt;1),"",INDEX('Номенклатура'!$D$6:$D$205,SUMPRODUCT(EXACT('Номенклатура'!$A$6:$A$205,B2473)*(ROW('Номенклатура'!$A$6:$A$205)-5)))&amp;"")</f>
        <v/>
      </c>
      <c r="F2473" s="18" t="str">
        <f>IF(OR(I2473="ОК",I2473="Учтено: добавьте пояснение"),IF(C2473="Приход",D2473,IF(C2473="Корректировка остатка",D2473,-D2473)),"")</f>
        <v/>
      </c>
      <c r="G2473" s="13"/>
      <c r="H2473" s="15" t="str">
        <f>IF(OR(B2473="",SUMPRODUCT(--EXACT('Номенклатура'!$A$6:$A$205,B2473))&lt;&gt;1),"",INDEX('Номенклатура'!$B$6:$B$205,SUMPRODUCT(EXACT('Номенклатура'!$A$6:$A$205,B2473)*(ROW('Номенклатура'!$A$6:$A$205)-5)))&amp;"")</f>
        <v/>
      </c>
      <c r="I2473" s="15" t="str">
        <f>IF(COUNTA(A2473:D2473,G2473)=0,"",IF(NOT(ISNUMBER(A2473)),"Укажите дату",IF(B2473="","Укажите код",IF(NOT(AND(ISTEXT(B2473),LEN(B2473)&gt;0,LEN(B2473)&lt;=30,ISNUMBER(FIND(LEFT(B2473,1),"ABCDEFGHIJKLMNOPQRSTUVWXYZ")),SUMPRODUCT((MID(B2473,{1,2,3,4,5,6,7,8,9,10,11,12,13,14,15,16,17,18,19,20,21,22,23,24,25,26,27,28,29,30},1)&lt;&gt;"")*ISERROR(FIND(MID(B2473,{1,2,3,4,5,6,7,8,9,10,11,12,13,14,15,16,17,18,19,20,21,22,23,24,25,26,27,28,29,30},1),"ABCDEFGHIJKLMNOPQRSTUVWXYZ0123456789-_")))=0,ISERROR(VALUE(B2473)))),"Недопустимый код: только латинские буквы A-Z в верхнем регистре, цифры, - и _; начало с буквы, до 30 символов (например MILK-001)",IF(SUMPRODUCT(--EXACT('Номенклатура'!$A$6:$A$205,B2473))=0,"Код не найден в номенклатуре",IF(SUMPRODUCT(--EXACT('Номенклатура'!$A$6:$A$205,B2473))&gt;1,"Код повторяется в номенклатуре",IF(ISNA(MATCH(C2473,{"Приход","Расход","Списание","Корректировка остатка"},0)),"Выберите тип операции",IF(NOT(ISNUMBER(D2473)),"Укажите количество",IF(D2473=0,"Количество не может быть 0",IF(AND(C2473&lt;&gt;"Корректировка остатка",D2473&lt;0),"Для этого типа количество положительное",IF(NOT(ISNUMBER('Номенклатура'!$C$2)),"Укажите дату начала учёта",IF(A2473&lt;INT('Номенклатура'!$C$2),"Раньше даты начала учёта: НЕ учтено",IF(AND(C2473="Корректировка остатка",TRIM(G2473)=""),"Учтено: добавьте пояснение","ОК")))))))))))))</f>
        <v/>
      </c>
    </row>
    <row r="2474" spans="1:9" x14ac:dyDescent="0.25">
      <c r="A2474" s="16"/>
      <c r="B2474" s="13"/>
      <c r="C2474" s="13"/>
      <c r="D2474" s="14"/>
      <c r="E2474" s="17" t="str">
        <f>IF(OR(B2474="",SUMPRODUCT(--EXACT('Номенклатура'!$A$6:$A$205,B2474))&lt;&gt;1),"",INDEX('Номенклатура'!$D$6:$D$205,SUMPRODUCT(EXACT('Номенклатура'!$A$6:$A$205,B2474)*(ROW('Номенклатура'!$A$6:$A$205)-5)))&amp;"")</f>
        <v/>
      </c>
      <c r="F2474" s="18" t="str">
        <f>IF(OR(I2474="ОК",I2474="Учтено: добавьте пояснение"),IF(C2474="Приход",D2474,IF(C2474="Корректировка остатка",D2474,-D2474)),"")</f>
        <v/>
      </c>
      <c r="G2474" s="13"/>
      <c r="H2474" s="15" t="str">
        <f>IF(OR(B2474="",SUMPRODUCT(--EXACT('Номенклатура'!$A$6:$A$205,B2474))&lt;&gt;1),"",INDEX('Номенклатура'!$B$6:$B$205,SUMPRODUCT(EXACT('Номенклатура'!$A$6:$A$205,B2474)*(ROW('Номенклатура'!$A$6:$A$205)-5)))&amp;"")</f>
        <v/>
      </c>
      <c r="I2474" s="15" t="str">
        <f>IF(COUNTA(A2474:D2474,G2474)=0,"",IF(NOT(ISNUMBER(A2474)),"Укажите дату",IF(B2474="","Укажите код",IF(NOT(AND(ISTEXT(B2474),LEN(B2474)&gt;0,LEN(B2474)&lt;=30,ISNUMBER(FIND(LEFT(B2474,1),"ABCDEFGHIJKLMNOPQRSTUVWXYZ")),SUMPRODUCT((MID(B2474,{1,2,3,4,5,6,7,8,9,10,11,12,13,14,15,16,17,18,19,20,21,22,23,24,25,26,27,28,29,30},1)&lt;&gt;"")*ISERROR(FIND(MID(B2474,{1,2,3,4,5,6,7,8,9,10,11,12,13,14,15,16,17,18,19,20,21,22,23,24,25,26,27,28,29,30},1),"ABCDEFGHIJKLMNOPQRSTUVWXYZ0123456789-_")))=0,ISERROR(VALUE(B2474)))),"Недопустимый код: только латинские буквы A-Z в верхнем регистре, цифры, - и _; начало с буквы, до 30 символов (например MILK-001)",IF(SUMPRODUCT(--EXACT('Номенклатура'!$A$6:$A$205,B2474))=0,"Код не найден в номенклатуре",IF(SUMPRODUCT(--EXACT('Номенклатура'!$A$6:$A$205,B2474))&gt;1,"Код повторяется в номенклатуре",IF(ISNA(MATCH(C2474,{"Приход","Расход","Списание","Корректировка остатка"},0)),"Выберите тип операции",IF(NOT(ISNUMBER(D2474)),"Укажите количество",IF(D2474=0,"Количество не может быть 0",IF(AND(C2474&lt;&gt;"Корректировка остатка",D2474&lt;0),"Для этого типа количество положительное",IF(NOT(ISNUMBER('Номенклатура'!$C$2)),"Укажите дату начала учёта",IF(A2474&lt;INT('Номенклатура'!$C$2),"Раньше даты начала учёта: НЕ учтено",IF(AND(C2474="Корректировка остатка",TRIM(G2474)=""),"Учтено: добавьте пояснение","ОК")))))))))))))</f>
        <v/>
      </c>
    </row>
    <row r="2475" spans="1:9" x14ac:dyDescent="0.25">
      <c r="A2475" s="16"/>
      <c r="B2475" s="13"/>
      <c r="C2475" s="13"/>
      <c r="D2475" s="14"/>
      <c r="E2475" s="17" t="str">
        <f>IF(OR(B2475="",SUMPRODUCT(--EXACT('Номенклатура'!$A$6:$A$205,B2475))&lt;&gt;1),"",INDEX('Номенклатура'!$D$6:$D$205,SUMPRODUCT(EXACT('Номенклатура'!$A$6:$A$205,B2475)*(ROW('Номенклатура'!$A$6:$A$205)-5)))&amp;"")</f>
        <v/>
      </c>
      <c r="F2475" s="18" t="str">
        <f>IF(OR(I2475="ОК",I2475="Учтено: добавьте пояснение"),IF(C2475="Приход",D2475,IF(C2475="Корректировка остатка",D2475,-D2475)),"")</f>
        <v/>
      </c>
      <c r="G2475" s="13"/>
      <c r="H2475" s="15" t="str">
        <f>IF(OR(B2475="",SUMPRODUCT(--EXACT('Номенклатура'!$A$6:$A$205,B2475))&lt;&gt;1),"",INDEX('Номенклатура'!$B$6:$B$205,SUMPRODUCT(EXACT('Номенклатура'!$A$6:$A$205,B2475)*(ROW('Номенклатура'!$A$6:$A$205)-5)))&amp;"")</f>
        <v/>
      </c>
      <c r="I2475" s="15" t="str">
        <f>IF(COUNTA(A2475:D2475,G2475)=0,"",IF(NOT(ISNUMBER(A2475)),"Укажите дату",IF(B2475="","Укажите код",IF(NOT(AND(ISTEXT(B2475),LEN(B2475)&gt;0,LEN(B2475)&lt;=30,ISNUMBER(FIND(LEFT(B2475,1),"ABCDEFGHIJKLMNOPQRSTUVWXYZ")),SUMPRODUCT((MID(B2475,{1,2,3,4,5,6,7,8,9,10,11,12,13,14,15,16,17,18,19,20,21,22,23,24,25,26,27,28,29,30},1)&lt;&gt;"")*ISERROR(FIND(MID(B2475,{1,2,3,4,5,6,7,8,9,10,11,12,13,14,15,16,17,18,19,20,21,22,23,24,25,26,27,28,29,30},1),"ABCDEFGHIJKLMNOPQRSTUVWXYZ0123456789-_")))=0,ISERROR(VALUE(B2475)))),"Недопустимый код: только латинские буквы A-Z в верхнем регистре, цифры, - и _; начало с буквы, до 30 символов (например MILK-001)",IF(SUMPRODUCT(--EXACT('Номенклатура'!$A$6:$A$205,B2475))=0,"Код не найден в номенклатуре",IF(SUMPRODUCT(--EXACT('Номенклатура'!$A$6:$A$205,B2475))&gt;1,"Код повторяется в номенклатуре",IF(ISNA(MATCH(C2475,{"Приход","Расход","Списание","Корректировка остатка"},0)),"Выберите тип операции",IF(NOT(ISNUMBER(D2475)),"Укажите количество",IF(D2475=0,"Количество не может быть 0",IF(AND(C2475&lt;&gt;"Корректировка остатка",D2475&lt;0),"Для этого типа количество положительное",IF(NOT(ISNUMBER('Номенклатура'!$C$2)),"Укажите дату начала учёта",IF(A2475&lt;INT('Номенклатура'!$C$2),"Раньше даты начала учёта: НЕ учтено",IF(AND(C2475="Корректировка остатка",TRIM(G2475)=""),"Учтено: добавьте пояснение","ОК")))))))))))))</f>
        <v/>
      </c>
    </row>
    <row r="2476" spans="1:9" x14ac:dyDescent="0.25">
      <c r="A2476" s="16"/>
      <c r="B2476" s="13"/>
      <c r="C2476" s="13"/>
      <c r="D2476" s="14"/>
      <c r="E2476" s="17" t="str">
        <f>IF(OR(B2476="",SUMPRODUCT(--EXACT('Номенклатура'!$A$6:$A$205,B2476))&lt;&gt;1),"",INDEX('Номенклатура'!$D$6:$D$205,SUMPRODUCT(EXACT('Номенклатура'!$A$6:$A$205,B2476)*(ROW('Номенклатура'!$A$6:$A$205)-5)))&amp;"")</f>
        <v/>
      </c>
      <c r="F2476" s="18" t="str">
        <f>IF(OR(I2476="ОК",I2476="Учтено: добавьте пояснение"),IF(C2476="Приход",D2476,IF(C2476="Корректировка остатка",D2476,-D2476)),"")</f>
        <v/>
      </c>
      <c r="G2476" s="13"/>
      <c r="H2476" s="15" t="str">
        <f>IF(OR(B2476="",SUMPRODUCT(--EXACT('Номенклатура'!$A$6:$A$205,B2476))&lt;&gt;1),"",INDEX('Номенклатура'!$B$6:$B$205,SUMPRODUCT(EXACT('Номенклатура'!$A$6:$A$205,B2476)*(ROW('Номенклатура'!$A$6:$A$205)-5)))&amp;"")</f>
        <v/>
      </c>
      <c r="I2476" s="15" t="str">
        <f>IF(COUNTA(A2476:D2476,G2476)=0,"",IF(NOT(ISNUMBER(A2476)),"Укажите дату",IF(B2476="","Укажите код",IF(NOT(AND(ISTEXT(B2476),LEN(B2476)&gt;0,LEN(B2476)&lt;=30,ISNUMBER(FIND(LEFT(B2476,1),"ABCDEFGHIJKLMNOPQRSTUVWXYZ")),SUMPRODUCT((MID(B2476,{1,2,3,4,5,6,7,8,9,10,11,12,13,14,15,16,17,18,19,20,21,22,23,24,25,26,27,28,29,30},1)&lt;&gt;"")*ISERROR(FIND(MID(B2476,{1,2,3,4,5,6,7,8,9,10,11,12,13,14,15,16,17,18,19,20,21,22,23,24,25,26,27,28,29,30},1),"ABCDEFGHIJKLMNOPQRSTUVWXYZ0123456789-_")))=0,ISERROR(VALUE(B2476)))),"Недопустимый код: только латинские буквы A-Z в верхнем регистре, цифры, - и _; начало с буквы, до 30 символов (например MILK-001)",IF(SUMPRODUCT(--EXACT('Номенклатура'!$A$6:$A$205,B2476))=0,"Код не найден в номенклатуре",IF(SUMPRODUCT(--EXACT('Номенклатура'!$A$6:$A$205,B2476))&gt;1,"Код повторяется в номенклатуре",IF(ISNA(MATCH(C2476,{"Приход","Расход","Списание","Корректировка остатка"},0)),"Выберите тип операции",IF(NOT(ISNUMBER(D2476)),"Укажите количество",IF(D2476=0,"Количество не может быть 0",IF(AND(C2476&lt;&gt;"Корректировка остатка",D2476&lt;0),"Для этого типа количество положительное",IF(NOT(ISNUMBER('Номенклатура'!$C$2)),"Укажите дату начала учёта",IF(A2476&lt;INT('Номенклатура'!$C$2),"Раньше даты начала учёта: НЕ учтено",IF(AND(C2476="Корректировка остатка",TRIM(G2476)=""),"Учтено: добавьте пояснение","ОК")))))))))))))</f>
        <v/>
      </c>
    </row>
    <row r="2477" spans="1:9" x14ac:dyDescent="0.25">
      <c r="A2477" s="16"/>
      <c r="B2477" s="13"/>
      <c r="C2477" s="13"/>
      <c r="D2477" s="14"/>
      <c r="E2477" s="17" t="str">
        <f>IF(OR(B2477="",SUMPRODUCT(--EXACT('Номенклатура'!$A$6:$A$205,B2477))&lt;&gt;1),"",INDEX('Номенклатура'!$D$6:$D$205,SUMPRODUCT(EXACT('Номенклатура'!$A$6:$A$205,B2477)*(ROW('Номенклатура'!$A$6:$A$205)-5)))&amp;"")</f>
        <v/>
      </c>
      <c r="F2477" s="18" t="str">
        <f>IF(OR(I2477="ОК",I2477="Учтено: добавьте пояснение"),IF(C2477="Приход",D2477,IF(C2477="Корректировка остатка",D2477,-D2477)),"")</f>
        <v/>
      </c>
      <c r="G2477" s="13"/>
      <c r="H2477" s="15" t="str">
        <f>IF(OR(B2477="",SUMPRODUCT(--EXACT('Номенклатура'!$A$6:$A$205,B2477))&lt;&gt;1),"",INDEX('Номенклатура'!$B$6:$B$205,SUMPRODUCT(EXACT('Номенклатура'!$A$6:$A$205,B2477)*(ROW('Номенклатура'!$A$6:$A$205)-5)))&amp;"")</f>
        <v/>
      </c>
      <c r="I2477" s="15" t="str">
        <f>IF(COUNTA(A2477:D2477,G2477)=0,"",IF(NOT(ISNUMBER(A2477)),"Укажите дату",IF(B2477="","Укажите код",IF(NOT(AND(ISTEXT(B2477),LEN(B2477)&gt;0,LEN(B2477)&lt;=30,ISNUMBER(FIND(LEFT(B2477,1),"ABCDEFGHIJKLMNOPQRSTUVWXYZ")),SUMPRODUCT((MID(B2477,{1,2,3,4,5,6,7,8,9,10,11,12,13,14,15,16,17,18,19,20,21,22,23,24,25,26,27,28,29,30},1)&lt;&gt;"")*ISERROR(FIND(MID(B2477,{1,2,3,4,5,6,7,8,9,10,11,12,13,14,15,16,17,18,19,20,21,22,23,24,25,26,27,28,29,30},1),"ABCDEFGHIJKLMNOPQRSTUVWXYZ0123456789-_")))=0,ISERROR(VALUE(B2477)))),"Недопустимый код: только латинские буквы A-Z в верхнем регистре, цифры, - и _; начало с буквы, до 30 символов (например MILK-001)",IF(SUMPRODUCT(--EXACT('Номенклатура'!$A$6:$A$205,B2477))=0,"Код не найден в номенклатуре",IF(SUMPRODUCT(--EXACT('Номенклатура'!$A$6:$A$205,B2477))&gt;1,"Код повторяется в номенклатуре",IF(ISNA(MATCH(C2477,{"Приход","Расход","Списание","Корректировка остатка"},0)),"Выберите тип операции",IF(NOT(ISNUMBER(D2477)),"Укажите количество",IF(D2477=0,"Количество не может быть 0",IF(AND(C2477&lt;&gt;"Корректировка остатка",D2477&lt;0),"Для этого типа количество положительное",IF(NOT(ISNUMBER('Номенклатура'!$C$2)),"Укажите дату начала учёта",IF(A2477&lt;INT('Номенклатура'!$C$2),"Раньше даты начала учёта: НЕ учтено",IF(AND(C2477="Корректировка остатка",TRIM(G2477)=""),"Учтено: добавьте пояснение","ОК")))))))))))))</f>
        <v/>
      </c>
    </row>
    <row r="2478" spans="1:9" x14ac:dyDescent="0.25">
      <c r="A2478" s="16"/>
      <c r="B2478" s="13"/>
      <c r="C2478" s="13"/>
      <c r="D2478" s="14"/>
      <c r="E2478" s="17" t="str">
        <f>IF(OR(B2478="",SUMPRODUCT(--EXACT('Номенклатура'!$A$6:$A$205,B2478))&lt;&gt;1),"",INDEX('Номенклатура'!$D$6:$D$205,SUMPRODUCT(EXACT('Номенклатура'!$A$6:$A$205,B2478)*(ROW('Номенклатура'!$A$6:$A$205)-5)))&amp;"")</f>
        <v/>
      </c>
      <c r="F2478" s="18" t="str">
        <f>IF(OR(I2478="ОК",I2478="Учтено: добавьте пояснение"),IF(C2478="Приход",D2478,IF(C2478="Корректировка остатка",D2478,-D2478)),"")</f>
        <v/>
      </c>
      <c r="G2478" s="13"/>
      <c r="H2478" s="15" t="str">
        <f>IF(OR(B2478="",SUMPRODUCT(--EXACT('Номенклатура'!$A$6:$A$205,B2478))&lt;&gt;1),"",INDEX('Номенклатура'!$B$6:$B$205,SUMPRODUCT(EXACT('Номенклатура'!$A$6:$A$205,B2478)*(ROW('Номенклатура'!$A$6:$A$205)-5)))&amp;"")</f>
        <v/>
      </c>
      <c r="I2478" s="15" t="str">
        <f>IF(COUNTA(A2478:D2478,G2478)=0,"",IF(NOT(ISNUMBER(A2478)),"Укажите дату",IF(B2478="","Укажите код",IF(NOT(AND(ISTEXT(B2478),LEN(B2478)&gt;0,LEN(B2478)&lt;=30,ISNUMBER(FIND(LEFT(B2478,1),"ABCDEFGHIJKLMNOPQRSTUVWXYZ")),SUMPRODUCT((MID(B2478,{1,2,3,4,5,6,7,8,9,10,11,12,13,14,15,16,17,18,19,20,21,22,23,24,25,26,27,28,29,30},1)&lt;&gt;"")*ISERROR(FIND(MID(B2478,{1,2,3,4,5,6,7,8,9,10,11,12,13,14,15,16,17,18,19,20,21,22,23,24,25,26,27,28,29,30},1),"ABCDEFGHIJKLMNOPQRSTUVWXYZ0123456789-_")))=0,ISERROR(VALUE(B2478)))),"Недопустимый код: только латинские буквы A-Z в верхнем регистре, цифры, - и _; начало с буквы, до 30 символов (например MILK-001)",IF(SUMPRODUCT(--EXACT('Номенклатура'!$A$6:$A$205,B2478))=0,"Код не найден в номенклатуре",IF(SUMPRODUCT(--EXACT('Номенклатура'!$A$6:$A$205,B2478))&gt;1,"Код повторяется в номенклатуре",IF(ISNA(MATCH(C2478,{"Приход","Расход","Списание","Корректировка остатка"},0)),"Выберите тип операции",IF(NOT(ISNUMBER(D2478)),"Укажите количество",IF(D2478=0,"Количество не может быть 0",IF(AND(C2478&lt;&gt;"Корректировка остатка",D2478&lt;0),"Для этого типа количество положительное",IF(NOT(ISNUMBER('Номенклатура'!$C$2)),"Укажите дату начала учёта",IF(A2478&lt;INT('Номенклатура'!$C$2),"Раньше даты начала учёта: НЕ учтено",IF(AND(C2478="Корректировка остатка",TRIM(G2478)=""),"Учтено: добавьте пояснение","ОК")))))))))))))</f>
        <v/>
      </c>
    </row>
    <row r="2479" spans="1:9" x14ac:dyDescent="0.25">
      <c r="A2479" s="16"/>
      <c r="B2479" s="13"/>
      <c r="C2479" s="13"/>
      <c r="D2479" s="14"/>
      <c r="E2479" s="17" t="str">
        <f>IF(OR(B2479="",SUMPRODUCT(--EXACT('Номенклатура'!$A$6:$A$205,B2479))&lt;&gt;1),"",INDEX('Номенклатура'!$D$6:$D$205,SUMPRODUCT(EXACT('Номенклатура'!$A$6:$A$205,B2479)*(ROW('Номенклатура'!$A$6:$A$205)-5)))&amp;"")</f>
        <v/>
      </c>
      <c r="F2479" s="18" t="str">
        <f>IF(OR(I2479="ОК",I2479="Учтено: добавьте пояснение"),IF(C2479="Приход",D2479,IF(C2479="Корректировка остатка",D2479,-D2479)),"")</f>
        <v/>
      </c>
      <c r="G2479" s="13"/>
      <c r="H2479" s="15" t="str">
        <f>IF(OR(B2479="",SUMPRODUCT(--EXACT('Номенклатура'!$A$6:$A$205,B2479))&lt;&gt;1),"",INDEX('Номенклатура'!$B$6:$B$205,SUMPRODUCT(EXACT('Номенклатура'!$A$6:$A$205,B2479)*(ROW('Номенклатура'!$A$6:$A$205)-5)))&amp;"")</f>
        <v/>
      </c>
      <c r="I2479" s="15" t="str">
        <f>IF(COUNTA(A2479:D2479,G2479)=0,"",IF(NOT(ISNUMBER(A2479)),"Укажите дату",IF(B2479="","Укажите код",IF(NOT(AND(ISTEXT(B2479),LEN(B2479)&gt;0,LEN(B2479)&lt;=30,ISNUMBER(FIND(LEFT(B2479,1),"ABCDEFGHIJKLMNOPQRSTUVWXYZ")),SUMPRODUCT((MID(B2479,{1,2,3,4,5,6,7,8,9,10,11,12,13,14,15,16,17,18,19,20,21,22,23,24,25,26,27,28,29,30},1)&lt;&gt;"")*ISERROR(FIND(MID(B2479,{1,2,3,4,5,6,7,8,9,10,11,12,13,14,15,16,17,18,19,20,21,22,23,24,25,26,27,28,29,30},1),"ABCDEFGHIJKLMNOPQRSTUVWXYZ0123456789-_")))=0,ISERROR(VALUE(B2479)))),"Недопустимый код: только латинские буквы A-Z в верхнем регистре, цифры, - и _; начало с буквы, до 30 символов (например MILK-001)",IF(SUMPRODUCT(--EXACT('Номенклатура'!$A$6:$A$205,B2479))=0,"Код не найден в номенклатуре",IF(SUMPRODUCT(--EXACT('Номенклатура'!$A$6:$A$205,B2479))&gt;1,"Код повторяется в номенклатуре",IF(ISNA(MATCH(C2479,{"Приход","Расход","Списание","Корректировка остатка"},0)),"Выберите тип операции",IF(NOT(ISNUMBER(D2479)),"Укажите количество",IF(D2479=0,"Количество не может быть 0",IF(AND(C2479&lt;&gt;"Корректировка остатка",D2479&lt;0),"Для этого типа количество положительное",IF(NOT(ISNUMBER('Номенклатура'!$C$2)),"Укажите дату начала учёта",IF(A2479&lt;INT('Номенклатура'!$C$2),"Раньше даты начала учёта: НЕ учтено",IF(AND(C2479="Корректировка остатка",TRIM(G2479)=""),"Учтено: добавьте пояснение","ОК")))))))))))))</f>
        <v/>
      </c>
    </row>
    <row r="2480" spans="1:9" x14ac:dyDescent="0.25">
      <c r="A2480" s="16"/>
      <c r="B2480" s="13"/>
      <c r="C2480" s="13"/>
      <c r="D2480" s="14"/>
      <c r="E2480" s="17" t="str">
        <f>IF(OR(B2480="",SUMPRODUCT(--EXACT('Номенклатура'!$A$6:$A$205,B2480))&lt;&gt;1),"",INDEX('Номенклатура'!$D$6:$D$205,SUMPRODUCT(EXACT('Номенклатура'!$A$6:$A$205,B2480)*(ROW('Номенклатура'!$A$6:$A$205)-5)))&amp;"")</f>
        <v/>
      </c>
      <c r="F2480" s="18" t="str">
        <f>IF(OR(I2480="ОК",I2480="Учтено: добавьте пояснение"),IF(C2480="Приход",D2480,IF(C2480="Корректировка остатка",D2480,-D2480)),"")</f>
        <v/>
      </c>
      <c r="G2480" s="13"/>
      <c r="H2480" s="15" t="str">
        <f>IF(OR(B2480="",SUMPRODUCT(--EXACT('Номенклатура'!$A$6:$A$205,B2480))&lt;&gt;1),"",INDEX('Номенклатура'!$B$6:$B$205,SUMPRODUCT(EXACT('Номенклатура'!$A$6:$A$205,B2480)*(ROW('Номенклатура'!$A$6:$A$205)-5)))&amp;"")</f>
        <v/>
      </c>
      <c r="I2480" s="15" t="str">
        <f>IF(COUNTA(A2480:D2480,G2480)=0,"",IF(NOT(ISNUMBER(A2480)),"Укажите дату",IF(B2480="","Укажите код",IF(NOT(AND(ISTEXT(B2480),LEN(B2480)&gt;0,LEN(B2480)&lt;=30,ISNUMBER(FIND(LEFT(B2480,1),"ABCDEFGHIJKLMNOPQRSTUVWXYZ")),SUMPRODUCT((MID(B2480,{1,2,3,4,5,6,7,8,9,10,11,12,13,14,15,16,17,18,19,20,21,22,23,24,25,26,27,28,29,30},1)&lt;&gt;"")*ISERROR(FIND(MID(B2480,{1,2,3,4,5,6,7,8,9,10,11,12,13,14,15,16,17,18,19,20,21,22,23,24,25,26,27,28,29,30},1),"ABCDEFGHIJKLMNOPQRSTUVWXYZ0123456789-_")))=0,ISERROR(VALUE(B2480)))),"Недопустимый код: только латинские буквы A-Z в верхнем регистре, цифры, - и _; начало с буквы, до 30 символов (например MILK-001)",IF(SUMPRODUCT(--EXACT('Номенклатура'!$A$6:$A$205,B2480))=0,"Код не найден в номенклатуре",IF(SUMPRODUCT(--EXACT('Номенклатура'!$A$6:$A$205,B2480))&gt;1,"Код повторяется в номенклатуре",IF(ISNA(MATCH(C2480,{"Приход","Расход","Списание","Корректировка остатка"},0)),"Выберите тип операции",IF(NOT(ISNUMBER(D2480)),"Укажите количество",IF(D2480=0,"Количество не может быть 0",IF(AND(C2480&lt;&gt;"Корректировка остатка",D2480&lt;0),"Для этого типа количество положительное",IF(NOT(ISNUMBER('Номенклатура'!$C$2)),"Укажите дату начала учёта",IF(A2480&lt;INT('Номенклатура'!$C$2),"Раньше даты начала учёта: НЕ учтено",IF(AND(C2480="Корректировка остатка",TRIM(G2480)=""),"Учтено: добавьте пояснение","ОК")))))))))))))</f>
        <v/>
      </c>
    </row>
    <row r="2481" spans="1:9" x14ac:dyDescent="0.25">
      <c r="A2481" s="16"/>
      <c r="B2481" s="13"/>
      <c r="C2481" s="13"/>
      <c r="D2481" s="14"/>
      <c r="E2481" s="17" t="str">
        <f>IF(OR(B2481="",SUMPRODUCT(--EXACT('Номенклатура'!$A$6:$A$205,B2481))&lt;&gt;1),"",INDEX('Номенклатура'!$D$6:$D$205,SUMPRODUCT(EXACT('Номенклатура'!$A$6:$A$205,B2481)*(ROW('Номенклатура'!$A$6:$A$205)-5)))&amp;"")</f>
        <v/>
      </c>
      <c r="F2481" s="18" t="str">
        <f>IF(OR(I2481="ОК",I2481="Учтено: добавьте пояснение"),IF(C2481="Приход",D2481,IF(C2481="Корректировка остатка",D2481,-D2481)),"")</f>
        <v/>
      </c>
      <c r="G2481" s="13"/>
      <c r="H2481" s="15" t="str">
        <f>IF(OR(B2481="",SUMPRODUCT(--EXACT('Номенклатура'!$A$6:$A$205,B2481))&lt;&gt;1),"",INDEX('Номенклатура'!$B$6:$B$205,SUMPRODUCT(EXACT('Номенклатура'!$A$6:$A$205,B2481)*(ROW('Номенклатура'!$A$6:$A$205)-5)))&amp;"")</f>
        <v/>
      </c>
      <c r="I2481" s="15" t="str">
        <f>IF(COUNTA(A2481:D2481,G2481)=0,"",IF(NOT(ISNUMBER(A2481)),"Укажите дату",IF(B2481="","Укажите код",IF(NOT(AND(ISTEXT(B2481),LEN(B2481)&gt;0,LEN(B2481)&lt;=30,ISNUMBER(FIND(LEFT(B2481,1),"ABCDEFGHIJKLMNOPQRSTUVWXYZ")),SUMPRODUCT((MID(B2481,{1,2,3,4,5,6,7,8,9,10,11,12,13,14,15,16,17,18,19,20,21,22,23,24,25,26,27,28,29,30},1)&lt;&gt;"")*ISERROR(FIND(MID(B2481,{1,2,3,4,5,6,7,8,9,10,11,12,13,14,15,16,17,18,19,20,21,22,23,24,25,26,27,28,29,30},1),"ABCDEFGHIJKLMNOPQRSTUVWXYZ0123456789-_")))=0,ISERROR(VALUE(B2481)))),"Недопустимый код: только латинские буквы A-Z в верхнем регистре, цифры, - и _; начало с буквы, до 30 символов (например MILK-001)",IF(SUMPRODUCT(--EXACT('Номенклатура'!$A$6:$A$205,B2481))=0,"Код не найден в номенклатуре",IF(SUMPRODUCT(--EXACT('Номенклатура'!$A$6:$A$205,B2481))&gt;1,"Код повторяется в номенклатуре",IF(ISNA(MATCH(C2481,{"Приход","Расход","Списание","Корректировка остатка"},0)),"Выберите тип операции",IF(NOT(ISNUMBER(D2481)),"Укажите количество",IF(D2481=0,"Количество не может быть 0",IF(AND(C2481&lt;&gt;"Корректировка остатка",D2481&lt;0),"Для этого типа количество положительное",IF(NOT(ISNUMBER('Номенклатура'!$C$2)),"Укажите дату начала учёта",IF(A2481&lt;INT('Номенклатура'!$C$2),"Раньше даты начала учёта: НЕ учтено",IF(AND(C2481="Корректировка остатка",TRIM(G2481)=""),"Учтено: добавьте пояснение","ОК")))))))))))))</f>
        <v/>
      </c>
    </row>
    <row r="2482" spans="1:9" x14ac:dyDescent="0.25">
      <c r="A2482" s="16"/>
      <c r="B2482" s="13"/>
      <c r="C2482" s="13"/>
      <c r="D2482" s="14"/>
      <c r="E2482" s="17" t="str">
        <f>IF(OR(B2482="",SUMPRODUCT(--EXACT('Номенклатура'!$A$6:$A$205,B2482))&lt;&gt;1),"",INDEX('Номенклатура'!$D$6:$D$205,SUMPRODUCT(EXACT('Номенклатура'!$A$6:$A$205,B2482)*(ROW('Номенклатура'!$A$6:$A$205)-5)))&amp;"")</f>
        <v/>
      </c>
      <c r="F2482" s="18" t="str">
        <f>IF(OR(I2482="ОК",I2482="Учтено: добавьте пояснение"),IF(C2482="Приход",D2482,IF(C2482="Корректировка остатка",D2482,-D2482)),"")</f>
        <v/>
      </c>
      <c r="G2482" s="13"/>
      <c r="H2482" s="15" t="str">
        <f>IF(OR(B2482="",SUMPRODUCT(--EXACT('Номенклатура'!$A$6:$A$205,B2482))&lt;&gt;1),"",INDEX('Номенклатура'!$B$6:$B$205,SUMPRODUCT(EXACT('Номенклатура'!$A$6:$A$205,B2482)*(ROW('Номенклатура'!$A$6:$A$205)-5)))&amp;"")</f>
        <v/>
      </c>
      <c r="I2482" s="15" t="str">
        <f>IF(COUNTA(A2482:D2482,G2482)=0,"",IF(NOT(ISNUMBER(A2482)),"Укажите дату",IF(B2482="","Укажите код",IF(NOT(AND(ISTEXT(B2482),LEN(B2482)&gt;0,LEN(B2482)&lt;=30,ISNUMBER(FIND(LEFT(B2482,1),"ABCDEFGHIJKLMNOPQRSTUVWXYZ")),SUMPRODUCT((MID(B2482,{1,2,3,4,5,6,7,8,9,10,11,12,13,14,15,16,17,18,19,20,21,22,23,24,25,26,27,28,29,30},1)&lt;&gt;"")*ISERROR(FIND(MID(B2482,{1,2,3,4,5,6,7,8,9,10,11,12,13,14,15,16,17,18,19,20,21,22,23,24,25,26,27,28,29,30},1),"ABCDEFGHIJKLMNOPQRSTUVWXYZ0123456789-_")))=0,ISERROR(VALUE(B2482)))),"Недопустимый код: только латинские буквы A-Z в верхнем регистре, цифры, - и _; начало с буквы, до 30 символов (например MILK-001)",IF(SUMPRODUCT(--EXACT('Номенклатура'!$A$6:$A$205,B2482))=0,"Код не найден в номенклатуре",IF(SUMPRODUCT(--EXACT('Номенклатура'!$A$6:$A$205,B2482))&gt;1,"Код повторяется в номенклатуре",IF(ISNA(MATCH(C2482,{"Приход","Расход","Списание","Корректировка остатка"},0)),"Выберите тип операции",IF(NOT(ISNUMBER(D2482)),"Укажите количество",IF(D2482=0,"Количество не может быть 0",IF(AND(C2482&lt;&gt;"Корректировка остатка",D2482&lt;0),"Для этого типа количество положительное",IF(NOT(ISNUMBER('Номенклатура'!$C$2)),"Укажите дату начала учёта",IF(A2482&lt;INT('Номенклатура'!$C$2),"Раньше даты начала учёта: НЕ учтено",IF(AND(C2482="Корректировка остатка",TRIM(G2482)=""),"Учтено: добавьте пояснение","ОК")))))))))))))</f>
        <v/>
      </c>
    </row>
    <row r="2483" spans="1:9" x14ac:dyDescent="0.25">
      <c r="A2483" s="16"/>
      <c r="B2483" s="13"/>
      <c r="C2483" s="13"/>
      <c r="D2483" s="14"/>
      <c r="E2483" s="17" t="str">
        <f>IF(OR(B2483="",SUMPRODUCT(--EXACT('Номенклатура'!$A$6:$A$205,B2483))&lt;&gt;1),"",INDEX('Номенклатура'!$D$6:$D$205,SUMPRODUCT(EXACT('Номенклатура'!$A$6:$A$205,B2483)*(ROW('Номенклатура'!$A$6:$A$205)-5)))&amp;"")</f>
        <v/>
      </c>
      <c r="F2483" s="18" t="str">
        <f>IF(OR(I2483="ОК",I2483="Учтено: добавьте пояснение"),IF(C2483="Приход",D2483,IF(C2483="Корректировка остатка",D2483,-D2483)),"")</f>
        <v/>
      </c>
      <c r="G2483" s="13"/>
      <c r="H2483" s="15" t="str">
        <f>IF(OR(B2483="",SUMPRODUCT(--EXACT('Номенклатура'!$A$6:$A$205,B2483))&lt;&gt;1),"",INDEX('Номенклатура'!$B$6:$B$205,SUMPRODUCT(EXACT('Номенклатура'!$A$6:$A$205,B2483)*(ROW('Номенклатура'!$A$6:$A$205)-5)))&amp;"")</f>
        <v/>
      </c>
      <c r="I2483" s="15" t="str">
        <f>IF(COUNTA(A2483:D2483,G2483)=0,"",IF(NOT(ISNUMBER(A2483)),"Укажите дату",IF(B2483="","Укажите код",IF(NOT(AND(ISTEXT(B2483),LEN(B2483)&gt;0,LEN(B2483)&lt;=30,ISNUMBER(FIND(LEFT(B2483,1),"ABCDEFGHIJKLMNOPQRSTUVWXYZ")),SUMPRODUCT((MID(B2483,{1,2,3,4,5,6,7,8,9,10,11,12,13,14,15,16,17,18,19,20,21,22,23,24,25,26,27,28,29,30},1)&lt;&gt;"")*ISERROR(FIND(MID(B2483,{1,2,3,4,5,6,7,8,9,10,11,12,13,14,15,16,17,18,19,20,21,22,23,24,25,26,27,28,29,30},1),"ABCDEFGHIJKLMNOPQRSTUVWXYZ0123456789-_")))=0,ISERROR(VALUE(B2483)))),"Недопустимый код: только латинские буквы A-Z в верхнем регистре, цифры, - и _; начало с буквы, до 30 символов (например MILK-001)",IF(SUMPRODUCT(--EXACT('Номенклатура'!$A$6:$A$205,B2483))=0,"Код не найден в номенклатуре",IF(SUMPRODUCT(--EXACT('Номенклатура'!$A$6:$A$205,B2483))&gt;1,"Код повторяется в номенклатуре",IF(ISNA(MATCH(C2483,{"Приход","Расход","Списание","Корректировка остатка"},0)),"Выберите тип операции",IF(NOT(ISNUMBER(D2483)),"Укажите количество",IF(D2483=0,"Количество не может быть 0",IF(AND(C2483&lt;&gt;"Корректировка остатка",D2483&lt;0),"Для этого типа количество положительное",IF(NOT(ISNUMBER('Номенклатура'!$C$2)),"Укажите дату начала учёта",IF(A2483&lt;INT('Номенклатура'!$C$2),"Раньше даты начала учёта: НЕ учтено",IF(AND(C2483="Корректировка остатка",TRIM(G2483)=""),"Учтено: добавьте пояснение","ОК")))))))))))))</f>
        <v/>
      </c>
    </row>
    <row r="2484" spans="1:9" x14ac:dyDescent="0.25">
      <c r="A2484" s="16"/>
      <c r="B2484" s="13"/>
      <c r="C2484" s="13"/>
      <c r="D2484" s="14"/>
      <c r="E2484" s="17" t="str">
        <f>IF(OR(B2484="",SUMPRODUCT(--EXACT('Номенклатура'!$A$6:$A$205,B2484))&lt;&gt;1),"",INDEX('Номенклатура'!$D$6:$D$205,SUMPRODUCT(EXACT('Номенклатура'!$A$6:$A$205,B2484)*(ROW('Номенклатура'!$A$6:$A$205)-5)))&amp;"")</f>
        <v/>
      </c>
      <c r="F2484" s="18" t="str">
        <f>IF(OR(I2484="ОК",I2484="Учтено: добавьте пояснение"),IF(C2484="Приход",D2484,IF(C2484="Корректировка остатка",D2484,-D2484)),"")</f>
        <v/>
      </c>
      <c r="G2484" s="13"/>
      <c r="H2484" s="15" t="str">
        <f>IF(OR(B2484="",SUMPRODUCT(--EXACT('Номенклатура'!$A$6:$A$205,B2484))&lt;&gt;1),"",INDEX('Номенклатура'!$B$6:$B$205,SUMPRODUCT(EXACT('Номенклатура'!$A$6:$A$205,B2484)*(ROW('Номенклатура'!$A$6:$A$205)-5)))&amp;"")</f>
        <v/>
      </c>
      <c r="I2484" s="15" t="str">
        <f>IF(COUNTA(A2484:D2484,G2484)=0,"",IF(NOT(ISNUMBER(A2484)),"Укажите дату",IF(B2484="","Укажите код",IF(NOT(AND(ISTEXT(B2484),LEN(B2484)&gt;0,LEN(B2484)&lt;=30,ISNUMBER(FIND(LEFT(B2484,1),"ABCDEFGHIJKLMNOPQRSTUVWXYZ")),SUMPRODUCT((MID(B2484,{1,2,3,4,5,6,7,8,9,10,11,12,13,14,15,16,17,18,19,20,21,22,23,24,25,26,27,28,29,30},1)&lt;&gt;"")*ISERROR(FIND(MID(B2484,{1,2,3,4,5,6,7,8,9,10,11,12,13,14,15,16,17,18,19,20,21,22,23,24,25,26,27,28,29,30},1),"ABCDEFGHIJKLMNOPQRSTUVWXYZ0123456789-_")))=0,ISERROR(VALUE(B2484)))),"Недопустимый код: только латинские буквы A-Z в верхнем регистре, цифры, - и _; начало с буквы, до 30 символов (например MILK-001)",IF(SUMPRODUCT(--EXACT('Номенклатура'!$A$6:$A$205,B2484))=0,"Код не найден в номенклатуре",IF(SUMPRODUCT(--EXACT('Номенклатура'!$A$6:$A$205,B2484))&gt;1,"Код повторяется в номенклатуре",IF(ISNA(MATCH(C2484,{"Приход","Расход","Списание","Корректировка остатка"},0)),"Выберите тип операции",IF(NOT(ISNUMBER(D2484)),"Укажите количество",IF(D2484=0,"Количество не может быть 0",IF(AND(C2484&lt;&gt;"Корректировка остатка",D2484&lt;0),"Для этого типа количество положительное",IF(NOT(ISNUMBER('Номенклатура'!$C$2)),"Укажите дату начала учёта",IF(A2484&lt;INT('Номенклатура'!$C$2),"Раньше даты начала учёта: НЕ учтено",IF(AND(C2484="Корректировка остатка",TRIM(G2484)=""),"Учтено: добавьте пояснение","ОК")))))))))))))</f>
        <v/>
      </c>
    </row>
    <row r="2485" spans="1:9" x14ac:dyDescent="0.25">
      <c r="A2485" s="16"/>
      <c r="B2485" s="13"/>
      <c r="C2485" s="13"/>
      <c r="D2485" s="14"/>
      <c r="E2485" s="17" t="str">
        <f>IF(OR(B2485="",SUMPRODUCT(--EXACT('Номенклатура'!$A$6:$A$205,B2485))&lt;&gt;1),"",INDEX('Номенклатура'!$D$6:$D$205,SUMPRODUCT(EXACT('Номенклатура'!$A$6:$A$205,B2485)*(ROW('Номенклатура'!$A$6:$A$205)-5)))&amp;"")</f>
        <v/>
      </c>
      <c r="F2485" s="18" t="str">
        <f>IF(OR(I2485="ОК",I2485="Учтено: добавьте пояснение"),IF(C2485="Приход",D2485,IF(C2485="Корректировка остатка",D2485,-D2485)),"")</f>
        <v/>
      </c>
      <c r="G2485" s="13"/>
      <c r="H2485" s="15" t="str">
        <f>IF(OR(B2485="",SUMPRODUCT(--EXACT('Номенклатура'!$A$6:$A$205,B2485))&lt;&gt;1),"",INDEX('Номенклатура'!$B$6:$B$205,SUMPRODUCT(EXACT('Номенклатура'!$A$6:$A$205,B2485)*(ROW('Номенклатура'!$A$6:$A$205)-5)))&amp;"")</f>
        <v/>
      </c>
      <c r="I2485" s="15" t="str">
        <f>IF(COUNTA(A2485:D2485,G2485)=0,"",IF(NOT(ISNUMBER(A2485)),"Укажите дату",IF(B2485="","Укажите код",IF(NOT(AND(ISTEXT(B2485),LEN(B2485)&gt;0,LEN(B2485)&lt;=30,ISNUMBER(FIND(LEFT(B2485,1),"ABCDEFGHIJKLMNOPQRSTUVWXYZ")),SUMPRODUCT((MID(B2485,{1,2,3,4,5,6,7,8,9,10,11,12,13,14,15,16,17,18,19,20,21,22,23,24,25,26,27,28,29,30},1)&lt;&gt;"")*ISERROR(FIND(MID(B2485,{1,2,3,4,5,6,7,8,9,10,11,12,13,14,15,16,17,18,19,20,21,22,23,24,25,26,27,28,29,30},1),"ABCDEFGHIJKLMNOPQRSTUVWXYZ0123456789-_")))=0,ISERROR(VALUE(B2485)))),"Недопустимый код: только латинские буквы A-Z в верхнем регистре, цифры, - и _; начало с буквы, до 30 символов (например MILK-001)",IF(SUMPRODUCT(--EXACT('Номенклатура'!$A$6:$A$205,B2485))=0,"Код не найден в номенклатуре",IF(SUMPRODUCT(--EXACT('Номенклатура'!$A$6:$A$205,B2485))&gt;1,"Код повторяется в номенклатуре",IF(ISNA(MATCH(C2485,{"Приход","Расход","Списание","Корректировка остатка"},0)),"Выберите тип операции",IF(NOT(ISNUMBER(D2485)),"Укажите количество",IF(D2485=0,"Количество не может быть 0",IF(AND(C2485&lt;&gt;"Корректировка остатка",D2485&lt;0),"Для этого типа количество положительное",IF(NOT(ISNUMBER('Номенклатура'!$C$2)),"Укажите дату начала учёта",IF(A2485&lt;INT('Номенклатура'!$C$2),"Раньше даты начала учёта: НЕ учтено",IF(AND(C2485="Корректировка остатка",TRIM(G2485)=""),"Учтено: добавьте пояснение","ОК")))))))))))))</f>
        <v/>
      </c>
    </row>
    <row r="2486" spans="1:9" x14ac:dyDescent="0.25">
      <c r="A2486" s="16"/>
      <c r="B2486" s="13"/>
      <c r="C2486" s="13"/>
      <c r="D2486" s="14"/>
      <c r="E2486" s="17" t="str">
        <f>IF(OR(B2486="",SUMPRODUCT(--EXACT('Номенклатура'!$A$6:$A$205,B2486))&lt;&gt;1),"",INDEX('Номенклатура'!$D$6:$D$205,SUMPRODUCT(EXACT('Номенклатура'!$A$6:$A$205,B2486)*(ROW('Номенклатура'!$A$6:$A$205)-5)))&amp;"")</f>
        <v/>
      </c>
      <c r="F2486" s="18" t="str">
        <f>IF(OR(I2486="ОК",I2486="Учтено: добавьте пояснение"),IF(C2486="Приход",D2486,IF(C2486="Корректировка остатка",D2486,-D2486)),"")</f>
        <v/>
      </c>
      <c r="G2486" s="13"/>
      <c r="H2486" s="15" t="str">
        <f>IF(OR(B2486="",SUMPRODUCT(--EXACT('Номенклатура'!$A$6:$A$205,B2486))&lt;&gt;1),"",INDEX('Номенклатура'!$B$6:$B$205,SUMPRODUCT(EXACT('Номенклатура'!$A$6:$A$205,B2486)*(ROW('Номенклатура'!$A$6:$A$205)-5)))&amp;"")</f>
        <v/>
      </c>
      <c r="I2486" s="15" t="str">
        <f>IF(COUNTA(A2486:D2486,G2486)=0,"",IF(NOT(ISNUMBER(A2486)),"Укажите дату",IF(B2486="","Укажите код",IF(NOT(AND(ISTEXT(B2486),LEN(B2486)&gt;0,LEN(B2486)&lt;=30,ISNUMBER(FIND(LEFT(B2486,1),"ABCDEFGHIJKLMNOPQRSTUVWXYZ")),SUMPRODUCT((MID(B2486,{1,2,3,4,5,6,7,8,9,10,11,12,13,14,15,16,17,18,19,20,21,22,23,24,25,26,27,28,29,30},1)&lt;&gt;"")*ISERROR(FIND(MID(B2486,{1,2,3,4,5,6,7,8,9,10,11,12,13,14,15,16,17,18,19,20,21,22,23,24,25,26,27,28,29,30},1),"ABCDEFGHIJKLMNOPQRSTUVWXYZ0123456789-_")))=0,ISERROR(VALUE(B2486)))),"Недопустимый код: только латинские буквы A-Z в верхнем регистре, цифры, - и _; начало с буквы, до 30 символов (например MILK-001)",IF(SUMPRODUCT(--EXACT('Номенклатура'!$A$6:$A$205,B2486))=0,"Код не найден в номенклатуре",IF(SUMPRODUCT(--EXACT('Номенклатура'!$A$6:$A$205,B2486))&gt;1,"Код повторяется в номенклатуре",IF(ISNA(MATCH(C2486,{"Приход","Расход","Списание","Корректировка остатка"},0)),"Выберите тип операции",IF(NOT(ISNUMBER(D2486)),"Укажите количество",IF(D2486=0,"Количество не может быть 0",IF(AND(C2486&lt;&gt;"Корректировка остатка",D2486&lt;0),"Для этого типа количество положительное",IF(NOT(ISNUMBER('Номенклатура'!$C$2)),"Укажите дату начала учёта",IF(A2486&lt;INT('Номенклатура'!$C$2),"Раньше даты начала учёта: НЕ учтено",IF(AND(C2486="Корректировка остатка",TRIM(G2486)=""),"Учтено: добавьте пояснение","ОК")))))))))))))</f>
        <v/>
      </c>
    </row>
    <row r="2487" spans="1:9" x14ac:dyDescent="0.25">
      <c r="A2487" s="16"/>
      <c r="B2487" s="13"/>
      <c r="C2487" s="13"/>
      <c r="D2487" s="14"/>
      <c r="E2487" s="17" t="str">
        <f>IF(OR(B2487="",SUMPRODUCT(--EXACT('Номенклатура'!$A$6:$A$205,B2487))&lt;&gt;1),"",INDEX('Номенклатура'!$D$6:$D$205,SUMPRODUCT(EXACT('Номенклатура'!$A$6:$A$205,B2487)*(ROW('Номенклатура'!$A$6:$A$205)-5)))&amp;"")</f>
        <v/>
      </c>
      <c r="F2487" s="18" t="str">
        <f>IF(OR(I2487="ОК",I2487="Учтено: добавьте пояснение"),IF(C2487="Приход",D2487,IF(C2487="Корректировка остатка",D2487,-D2487)),"")</f>
        <v/>
      </c>
      <c r="G2487" s="13"/>
      <c r="H2487" s="15" t="str">
        <f>IF(OR(B2487="",SUMPRODUCT(--EXACT('Номенклатура'!$A$6:$A$205,B2487))&lt;&gt;1),"",INDEX('Номенклатура'!$B$6:$B$205,SUMPRODUCT(EXACT('Номенклатура'!$A$6:$A$205,B2487)*(ROW('Номенклатура'!$A$6:$A$205)-5)))&amp;"")</f>
        <v/>
      </c>
      <c r="I2487" s="15" t="str">
        <f>IF(COUNTA(A2487:D2487,G2487)=0,"",IF(NOT(ISNUMBER(A2487)),"Укажите дату",IF(B2487="","Укажите код",IF(NOT(AND(ISTEXT(B2487),LEN(B2487)&gt;0,LEN(B2487)&lt;=30,ISNUMBER(FIND(LEFT(B2487,1),"ABCDEFGHIJKLMNOPQRSTUVWXYZ")),SUMPRODUCT((MID(B2487,{1,2,3,4,5,6,7,8,9,10,11,12,13,14,15,16,17,18,19,20,21,22,23,24,25,26,27,28,29,30},1)&lt;&gt;"")*ISERROR(FIND(MID(B2487,{1,2,3,4,5,6,7,8,9,10,11,12,13,14,15,16,17,18,19,20,21,22,23,24,25,26,27,28,29,30},1),"ABCDEFGHIJKLMNOPQRSTUVWXYZ0123456789-_")))=0,ISERROR(VALUE(B2487)))),"Недопустимый код: только латинские буквы A-Z в верхнем регистре, цифры, - и _; начало с буквы, до 30 символов (например MILK-001)",IF(SUMPRODUCT(--EXACT('Номенклатура'!$A$6:$A$205,B2487))=0,"Код не найден в номенклатуре",IF(SUMPRODUCT(--EXACT('Номенклатура'!$A$6:$A$205,B2487))&gt;1,"Код повторяется в номенклатуре",IF(ISNA(MATCH(C2487,{"Приход","Расход","Списание","Корректировка остатка"},0)),"Выберите тип операции",IF(NOT(ISNUMBER(D2487)),"Укажите количество",IF(D2487=0,"Количество не может быть 0",IF(AND(C2487&lt;&gt;"Корректировка остатка",D2487&lt;0),"Для этого типа количество положительное",IF(NOT(ISNUMBER('Номенклатура'!$C$2)),"Укажите дату начала учёта",IF(A2487&lt;INT('Номенклатура'!$C$2),"Раньше даты начала учёта: НЕ учтено",IF(AND(C2487="Корректировка остатка",TRIM(G2487)=""),"Учтено: добавьте пояснение","ОК")))))))))))))</f>
        <v/>
      </c>
    </row>
    <row r="2488" spans="1:9" x14ac:dyDescent="0.25">
      <c r="A2488" s="16"/>
      <c r="B2488" s="13"/>
      <c r="C2488" s="13"/>
      <c r="D2488" s="14"/>
      <c r="E2488" s="17" t="str">
        <f>IF(OR(B2488="",SUMPRODUCT(--EXACT('Номенклатура'!$A$6:$A$205,B2488))&lt;&gt;1),"",INDEX('Номенклатура'!$D$6:$D$205,SUMPRODUCT(EXACT('Номенклатура'!$A$6:$A$205,B2488)*(ROW('Номенклатура'!$A$6:$A$205)-5)))&amp;"")</f>
        <v/>
      </c>
      <c r="F2488" s="18" t="str">
        <f>IF(OR(I2488="ОК",I2488="Учтено: добавьте пояснение"),IF(C2488="Приход",D2488,IF(C2488="Корректировка остатка",D2488,-D2488)),"")</f>
        <v/>
      </c>
      <c r="G2488" s="13"/>
      <c r="H2488" s="15" t="str">
        <f>IF(OR(B2488="",SUMPRODUCT(--EXACT('Номенклатура'!$A$6:$A$205,B2488))&lt;&gt;1),"",INDEX('Номенклатура'!$B$6:$B$205,SUMPRODUCT(EXACT('Номенклатура'!$A$6:$A$205,B2488)*(ROW('Номенклатура'!$A$6:$A$205)-5)))&amp;"")</f>
        <v/>
      </c>
      <c r="I2488" s="15" t="str">
        <f>IF(COUNTA(A2488:D2488,G2488)=0,"",IF(NOT(ISNUMBER(A2488)),"Укажите дату",IF(B2488="","Укажите код",IF(NOT(AND(ISTEXT(B2488),LEN(B2488)&gt;0,LEN(B2488)&lt;=30,ISNUMBER(FIND(LEFT(B2488,1),"ABCDEFGHIJKLMNOPQRSTUVWXYZ")),SUMPRODUCT((MID(B2488,{1,2,3,4,5,6,7,8,9,10,11,12,13,14,15,16,17,18,19,20,21,22,23,24,25,26,27,28,29,30},1)&lt;&gt;"")*ISERROR(FIND(MID(B2488,{1,2,3,4,5,6,7,8,9,10,11,12,13,14,15,16,17,18,19,20,21,22,23,24,25,26,27,28,29,30},1),"ABCDEFGHIJKLMNOPQRSTUVWXYZ0123456789-_")))=0,ISERROR(VALUE(B2488)))),"Недопустимый код: только латинские буквы A-Z в верхнем регистре, цифры, - и _; начало с буквы, до 30 символов (например MILK-001)",IF(SUMPRODUCT(--EXACT('Номенклатура'!$A$6:$A$205,B2488))=0,"Код не найден в номенклатуре",IF(SUMPRODUCT(--EXACT('Номенклатура'!$A$6:$A$205,B2488))&gt;1,"Код повторяется в номенклатуре",IF(ISNA(MATCH(C2488,{"Приход","Расход","Списание","Корректировка остатка"},0)),"Выберите тип операции",IF(NOT(ISNUMBER(D2488)),"Укажите количество",IF(D2488=0,"Количество не может быть 0",IF(AND(C2488&lt;&gt;"Корректировка остатка",D2488&lt;0),"Для этого типа количество положительное",IF(NOT(ISNUMBER('Номенклатура'!$C$2)),"Укажите дату начала учёта",IF(A2488&lt;INT('Номенклатура'!$C$2),"Раньше даты начала учёта: НЕ учтено",IF(AND(C2488="Корректировка остатка",TRIM(G2488)=""),"Учтено: добавьте пояснение","ОК")))))))))))))</f>
        <v/>
      </c>
    </row>
    <row r="2489" spans="1:9" x14ac:dyDescent="0.25">
      <c r="A2489" s="16"/>
      <c r="B2489" s="13"/>
      <c r="C2489" s="13"/>
      <c r="D2489" s="14"/>
      <c r="E2489" s="17" t="str">
        <f>IF(OR(B2489="",SUMPRODUCT(--EXACT('Номенклатура'!$A$6:$A$205,B2489))&lt;&gt;1),"",INDEX('Номенклатура'!$D$6:$D$205,SUMPRODUCT(EXACT('Номенклатура'!$A$6:$A$205,B2489)*(ROW('Номенклатура'!$A$6:$A$205)-5)))&amp;"")</f>
        <v/>
      </c>
      <c r="F2489" s="18" t="str">
        <f>IF(OR(I2489="ОК",I2489="Учтено: добавьте пояснение"),IF(C2489="Приход",D2489,IF(C2489="Корректировка остатка",D2489,-D2489)),"")</f>
        <v/>
      </c>
      <c r="G2489" s="13"/>
      <c r="H2489" s="15" t="str">
        <f>IF(OR(B2489="",SUMPRODUCT(--EXACT('Номенклатура'!$A$6:$A$205,B2489))&lt;&gt;1),"",INDEX('Номенклатура'!$B$6:$B$205,SUMPRODUCT(EXACT('Номенклатура'!$A$6:$A$205,B2489)*(ROW('Номенклатура'!$A$6:$A$205)-5)))&amp;"")</f>
        <v/>
      </c>
      <c r="I2489" s="15" t="str">
        <f>IF(COUNTA(A2489:D2489,G2489)=0,"",IF(NOT(ISNUMBER(A2489)),"Укажите дату",IF(B2489="","Укажите код",IF(NOT(AND(ISTEXT(B2489),LEN(B2489)&gt;0,LEN(B2489)&lt;=30,ISNUMBER(FIND(LEFT(B2489,1),"ABCDEFGHIJKLMNOPQRSTUVWXYZ")),SUMPRODUCT((MID(B2489,{1,2,3,4,5,6,7,8,9,10,11,12,13,14,15,16,17,18,19,20,21,22,23,24,25,26,27,28,29,30},1)&lt;&gt;"")*ISERROR(FIND(MID(B2489,{1,2,3,4,5,6,7,8,9,10,11,12,13,14,15,16,17,18,19,20,21,22,23,24,25,26,27,28,29,30},1),"ABCDEFGHIJKLMNOPQRSTUVWXYZ0123456789-_")))=0,ISERROR(VALUE(B2489)))),"Недопустимый код: только латинские буквы A-Z в верхнем регистре, цифры, - и _; начало с буквы, до 30 символов (например MILK-001)",IF(SUMPRODUCT(--EXACT('Номенклатура'!$A$6:$A$205,B2489))=0,"Код не найден в номенклатуре",IF(SUMPRODUCT(--EXACT('Номенклатура'!$A$6:$A$205,B2489))&gt;1,"Код повторяется в номенклатуре",IF(ISNA(MATCH(C2489,{"Приход","Расход","Списание","Корректировка остатка"},0)),"Выберите тип операции",IF(NOT(ISNUMBER(D2489)),"Укажите количество",IF(D2489=0,"Количество не может быть 0",IF(AND(C2489&lt;&gt;"Корректировка остатка",D2489&lt;0),"Для этого типа количество положительное",IF(NOT(ISNUMBER('Номенклатура'!$C$2)),"Укажите дату начала учёта",IF(A2489&lt;INT('Номенклатура'!$C$2),"Раньше даты начала учёта: НЕ учтено",IF(AND(C2489="Корректировка остатка",TRIM(G2489)=""),"Учтено: добавьте пояснение","ОК")))))))))))))</f>
        <v/>
      </c>
    </row>
    <row r="2490" spans="1:9" x14ac:dyDescent="0.25">
      <c r="A2490" s="16"/>
      <c r="B2490" s="13"/>
      <c r="C2490" s="13"/>
      <c r="D2490" s="14"/>
      <c r="E2490" s="17" t="str">
        <f>IF(OR(B2490="",SUMPRODUCT(--EXACT('Номенклатура'!$A$6:$A$205,B2490))&lt;&gt;1),"",INDEX('Номенклатура'!$D$6:$D$205,SUMPRODUCT(EXACT('Номенклатура'!$A$6:$A$205,B2490)*(ROW('Номенклатура'!$A$6:$A$205)-5)))&amp;"")</f>
        <v/>
      </c>
      <c r="F2490" s="18" t="str">
        <f>IF(OR(I2490="ОК",I2490="Учтено: добавьте пояснение"),IF(C2490="Приход",D2490,IF(C2490="Корректировка остатка",D2490,-D2490)),"")</f>
        <v/>
      </c>
      <c r="G2490" s="13"/>
      <c r="H2490" s="15" t="str">
        <f>IF(OR(B2490="",SUMPRODUCT(--EXACT('Номенклатура'!$A$6:$A$205,B2490))&lt;&gt;1),"",INDEX('Номенклатура'!$B$6:$B$205,SUMPRODUCT(EXACT('Номенклатура'!$A$6:$A$205,B2490)*(ROW('Номенклатура'!$A$6:$A$205)-5)))&amp;"")</f>
        <v/>
      </c>
      <c r="I2490" s="15" t="str">
        <f>IF(COUNTA(A2490:D2490,G2490)=0,"",IF(NOT(ISNUMBER(A2490)),"Укажите дату",IF(B2490="","Укажите код",IF(NOT(AND(ISTEXT(B2490),LEN(B2490)&gt;0,LEN(B2490)&lt;=30,ISNUMBER(FIND(LEFT(B2490,1),"ABCDEFGHIJKLMNOPQRSTUVWXYZ")),SUMPRODUCT((MID(B2490,{1,2,3,4,5,6,7,8,9,10,11,12,13,14,15,16,17,18,19,20,21,22,23,24,25,26,27,28,29,30},1)&lt;&gt;"")*ISERROR(FIND(MID(B2490,{1,2,3,4,5,6,7,8,9,10,11,12,13,14,15,16,17,18,19,20,21,22,23,24,25,26,27,28,29,30},1),"ABCDEFGHIJKLMNOPQRSTUVWXYZ0123456789-_")))=0,ISERROR(VALUE(B2490)))),"Недопустимый код: только латинские буквы A-Z в верхнем регистре, цифры, - и _; начало с буквы, до 30 символов (например MILK-001)",IF(SUMPRODUCT(--EXACT('Номенклатура'!$A$6:$A$205,B2490))=0,"Код не найден в номенклатуре",IF(SUMPRODUCT(--EXACT('Номенклатура'!$A$6:$A$205,B2490))&gt;1,"Код повторяется в номенклатуре",IF(ISNA(MATCH(C2490,{"Приход","Расход","Списание","Корректировка остатка"},0)),"Выберите тип операции",IF(NOT(ISNUMBER(D2490)),"Укажите количество",IF(D2490=0,"Количество не может быть 0",IF(AND(C2490&lt;&gt;"Корректировка остатка",D2490&lt;0),"Для этого типа количество положительное",IF(NOT(ISNUMBER('Номенклатура'!$C$2)),"Укажите дату начала учёта",IF(A2490&lt;INT('Номенклатура'!$C$2),"Раньше даты начала учёта: НЕ учтено",IF(AND(C2490="Корректировка остатка",TRIM(G2490)=""),"Учтено: добавьте пояснение","ОК")))))))))))))</f>
        <v/>
      </c>
    </row>
    <row r="2491" spans="1:9" x14ac:dyDescent="0.25">
      <c r="A2491" s="16"/>
      <c r="B2491" s="13"/>
      <c r="C2491" s="13"/>
      <c r="D2491" s="14"/>
      <c r="E2491" s="17" t="str">
        <f>IF(OR(B2491="",SUMPRODUCT(--EXACT('Номенклатура'!$A$6:$A$205,B2491))&lt;&gt;1),"",INDEX('Номенклатура'!$D$6:$D$205,SUMPRODUCT(EXACT('Номенклатура'!$A$6:$A$205,B2491)*(ROW('Номенклатура'!$A$6:$A$205)-5)))&amp;"")</f>
        <v/>
      </c>
      <c r="F2491" s="18" t="str">
        <f>IF(OR(I2491="ОК",I2491="Учтено: добавьте пояснение"),IF(C2491="Приход",D2491,IF(C2491="Корректировка остатка",D2491,-D2491)),"")</f>
        <v/>
      </c>
      <c r="G2491" s="13"/>
      <c r="H2491" s="15" t="str">
        <f>IF(OR(B2491="",SUMPRODUCT(--EXACT('Номенклатура'!$A$6:$A$205,B2491))&lt;&gt;1),"",INDEX('Номенклатура'!$B$6:$B$205,SUMPRODUCT(EXACT('Номенклатура'!$A$6:$A$205,B2491)*(ROW('Номенклатура'!$A$6:$A$205)-5)))&amp;"")</f>
        <v/>
      </c>
      <c r="I2491" s="15" t="str">
        <f>IF(COUNTA(A2491:D2491,G2491)=0,"",IF(NOT(ISNUMBER(A2491)),"Укажите дату",IF(B2491="","Укажите код",IF(NOT(AND(ISTEXT(B2491),LEN(B2491)&gt;0,LEN(B2491)&lt;=30,ISNUMBER(FIND(LEFT(B2491,1),"ABCDEFGHIJKLMNOPQRSTUVWXYZ")),SUMPRODUCT((MID(B2491,{1,2,3,4,5,6,7,8,9,10,11,12,13,14,15,16,17,18,19,20,21,22,23,24,25,26,27,28,29,30},1)&lt;&gt;"")*ISERROR(FIND(MID(B2491,{1,2,3,4,5,6,7,8,9,10,11,12,13,14,15,16,17,18,19,20,21,22,23,24,25,26,27,28,29,30},1),"ABCDEFGHIJKLMNOPQRSTUVWXYZ0123456789-_")))=0,ISERROR(VALUE(B2491)))),"Недопустимый код: только латинские буквы A-Z в верхнем регистре, цифры, - и _; начало с буквы, до 30 символов (например MILK-001)",IF(SUMPRODUCT(--EXACT('Номенклатура'!$A$6:$A$205,B2491))=0,"Код не найден в номенклатуре",IF(SUMPRODUCT(--EXACT('Номенклатура'!$A$6:$A$205,B2491))&gt;1,"Код повторяется в номенклатуре",IF(ISNA(MATCH(C2491,{"Приход","Расход","Списание","Корректировка остатка"},0)),"Выберите тип операции",IF(NOT(ISNUMBER(D2491)),"Укажите количество",IF(D2491=0,"Количество не может быть 0",IF(AND(C2491&lt;&gt;"Корректировка остатка",D2491&lt;0),"Для этого типа количество положительное",IF(NOT(ISNUMBER('Номенклатура'!$C$2)),"Укажите дату начала учёта",IF(A2491&lt;INT('Номенклатура'!$C$2),"Раньше даты начала учёта: НЕ учтено",IF(AND(C2491="Корректировка остатка",TRIM(G2491)=""),"Учтено: добавьте пояснение","ОК")))))))))))))</f>
        <v/>
      </c>
    </row>
    <row r="2492" spans="1:9" x14ac:dyDescent="0.25">
      <c r="A2492" s="16"/>
      <c r="B2492" s="13"/>
      <c r="C2492" s="13"/>
      <c r="D2492" s="14"/>
      <c r="E2492" s="17" t="str">
        <f>IF(OR(B2492="",SUMPRODUCT(--EXACT('Номенклатура'!$A$6:$A$205,B2492))&lt;&gt;1),"",INDEX('Номенклатура'!$D$6:$D$205,SUMPRODUCT(EXACT('Номенклатура'!$A$6:$A$205,B2492)*(ROW('Номенклатура'!$A$6:$A$205)-5)))&amp;"")</f>
        <v/>
      </c>
      <c r="F2492" s="18" t="str">
        <f>IF(OR(I2492="ОК",I2492="Учтено: добавьте пояснение"),IF(C2492="Приход",D2492,IF(C2492="Корректировка остатка",D2492,-D2492)),"")</f>
        <v/>
      </c>
      <c r="G2492" s="13"/>
      <c r="H2492" s="15" t="str">
        <f>IF(OR(B2492="",SUMPRODUCT(--EXACT('Номенклатура'!$A$6:$A$205,B2492))&lt;&gt;1),"",INDEX('Номенклатура'!$B$6:$B$205,SUMPRODUCT(EXACT('Номенклатура'!$A$6:$A$205,B2492)*(ROW('Номенклатура'!$A$6:$A$205)-5)))&amp;"")</f>
        <v/>
      </c>
      <c r="I2492" s="15" t="str">
        <f>IF(COUNTA(A2492:D2492,G2492)=0,"",IF(NOT(ISNUMBER(A2492)),"Укажите дату",IF(B2492="","Укажите код",IF(NOT(AND(ISTEXT(B2492),LEN(B2492)&gt;0,LEN(B2492)&lt;=30,ISNUMBER(FIND(LEFT(B2492,1),"ABCDEFGHIJKLMNOPQRSTUVWXYZ")),SUMPRODUCT((MID(B2492,{1,2,3,4,5,6,7,8,9,10,11,12,13,14,15,16,17,18,19,20,21,22,23,24,25,26,27,28,29,30},1)&lt;&gt;"")*ISERROR(FIND(MID(B2492,{1,2,3,4,5,6,7,8,9,10,11,12,13,14,15,16,17,18,19,20,21,22,23,24,25,26,27,28,29,30},1),"ABCDEFGHIJKLMNOPQRSTUVWXYZ0123456789-_")))=0,ISERROR(VALUE(B2492)))),"Недопустимый код: только латинские буквы A-Z в верхнем регистре, цифры, - и _; начало с буквы, до 30 символов (например MILK-001)",IF(SUMPRODUCT(--EXACT('Номенклатура'!$A$6:$A$205,B2492))=0,"Код не найден в номенклатуре",IF(SUMPRODUCT(--EXACT('Номенклатура'!$A$6:$A$205,B2492))&gt;1,"Код повторяется в номенклатуре",IF(ISNA(MATCH(C2492,{"Приход","Расход","Списание","Корректировка остатка"},0)),"Выберите тип операции",IF(NOT(ISNUMBER(D2492)),"Укажите количество",IF(D2492=0,"Количество не может быть 0",IF(AND(C2492&lt;&gt;"Корректировка остатка",D2492&lt;0),"Для этого типа количество положительное",IF(NOT(ISNUMBER('Номенклатура'!$C$2)),"Укажите дату начала учёта",IF(A2492&lt;INT('Номенклатура'!$C$2),"Раньше даты начала учёта: НЕ учтено",IF(AND(C2492="Корректировка остатка",TRIM(G2492)=""),"Учтено: добавьте пояснение","ОК")))))))))))))</f>
        <v/>
      </c>
    </row>
    <row r="2493" spans="1:9" x14ac:dyDescent="0.25">
      <c r="A2493" s="16"/>
      <c r="B2493" s="13"/>
      <c r="C2493" s="13"/>
      <c r="D2493" s="14"/>
      <c r="E2493" s="17" t="str">
        <f>IF(OR(B2493="",SUMPRODUCT(--EXACT('Номенклатура'!$A$6:$A$205,B2493))&lt;&gt;1),"",INDEX('Номенклатура'!$D$6:$D$205,SUMPRODUCT(EXACT('Номенклатура'!$A$6:$A$205,B2493)*(ROW('Номенклатура'!$A$6:$A$205)-5)))&amp;"")</f>
        <v/>
      </c>
      <c r="F2493" s="18" t="str">
        <f>IF(OR(I2493="ОК",I2493="Учтено: добавьте пояснение"),IF(C2493="Приход",D2493,IF(C2493="Корректировка остатка",D2493,-D2493)),"")</f>
        <v/>
      </c>
      <c r="G2493" s="13"/>
      <c r="H2493" s="15" t="str">
        <f>IF(OR(B2493="",SUMPRODUCT(--EXACT('Номенклатура'!$A$6:$A$205,B2493))&lt;&gt;1),"",INDEX('Номенклатура'!$B$6:$B$205,SUMPRODUCT(EXACT('Номенклатура'!$A$6:$A$205,B2493)*(ROW('Номенклатура'!$A$6:$A$205)-5)))&amp;"")</f>
        <v/>
      </c>
      <c r="I2493" s="15" t="str">
        <f>IF(COUNTA(A2493:D2493,G2493)=0,"",IF(NOT(ISNUMBER(A2493)),"Укажите дату",IF(B2493="","Укажите код",IF(NOT(AND(ISTEXT(B2493),LEN(B2493)&gt;0,LEN(B2493)&lt;=30,ISNUMBER(FIND(LEFT(B2493,1),"ABCDEFGHIJKLMNOPQRSTUVWXYZ")),SUMPRODUCT((MID(B2493,{1,2,3,4,5,6,7,8,9,10,11,12,13,14,15,16,17,18,19,20,21,22,23,24,25,26,27,28,29,30},1)&lt;&gt;"")*ISERROR(FIND(MID(B2493,{1,2,3,4,5,6,7,8,9,10,11,12,13,14,15,16,17,18,19,20,21,22,23,24,25,26,27,28,29,30},1),"ABCDEFGHIJKLMNOPQRSTUVWXYZ0123456789-_")))=0,ISERROR(VALUE(B2493)))),"Недопустимый код: только латинские буквы A-Z в верхнем регистре, цифры, - и _; начало с буквы, до 30 символов (например MILK-001)",IF(SUMPRODUCT(--EXACT('Номенклатура'!$A$6:$A$205,B2493))=0,"Код не найден в номенклатуре",IF(SUMPRODUCT(--EXACT('Номенклатура'!$A$6:$A$205,B2493))&gt;1,"Код повторяется в номенклатуре",IF(ISNA(MATCH(C2493,{"Приход","Расход","Списание","Корректировка остатка"},0)),"Выберите тип операции",IF(NOT(ISNUMBER(D2493)),"Укажите количество",IF(D2493=0,"Количество не может быть 0",IF(AND(C2493&lt;&gt;"Корректировка остатка",D2493&lt;0),"Для этого типа количество положительное",IF(NOT(ISNUMBER('Номенклатура'!$C$2)),"Укажите дату начала учёта",IF(A2493&lt;INT('Номенклатура'!$C$2),"Раньше даты начала учёта: НЕ учтено",IF(AND(C2493="Корректировка остатка",TRIM(G2493)=""),"Учтено: добавьте пояснение","ОК")))))))))))))</f>
        <v/>
      </c>
    </row>
    <row r="2494" spans="1:9" x14ac:dyDescent="0.25">
      <c r="A2494" s="16"/>
      <c r="B2494" s="13"/>
      <c r="C2494" s="13"/>
      <c r="D2494" s="14"/>
      <c r="E2494" s="17" t="str">
        <f>IF(OR(B2494="",SUMPRODUCT(--EXACT('Номенклатура'!$A$6:$A$205,B2494))&lt;&gt;1),"",INDEX('Номенклатура'!$D$6:$D$205,SUMPRODUCT(EXACT('Номенклатура'!$A$6:$A$205,B2494)*(ROW('Номенклатура'!$A$6:$A$205)-5)))&amp;"")</f>
        <v/>
      </c>
      <c r="F2494" s="18" t="str">
        <f>IF(OR(I2494="ОК",I2494="Учтено: добавьте пояснение"),IF(C2494="Приход",D2494,IF(C2494="Корректировка остатка",D2494,-D2494)),"")</f>
        <v/>
      </c>
      <c r="G2494" s="13"/>
      <c r="H2494" s="15" t="str">
        <f>IF(OR(B2494="",SUMPRODUCT(--EXACT('Номенклатура'!$A$6:$A$205,B2494))&lt;&gt;1),"",INDEX('Номенклатура'!$B$6:$B$205,SUMPRODUCT(EXACT('Номенклатура'!$A$6:$A$205,B2494)*(ROW('Номенклатура'!$A$6:$A$205)-5)))&amp;"")</f>
        <v/>
      </c>
      <c r="I2494" s="15" t="str">
        <f>IF(COUNTA(A2494:D2494,G2494)=0,"",IF(NOT(ISNUMBER(A2494)),"Укажите дату",IF(B2494="","Укажите код",IF(NOT(AND(ISTEXT(B2494),LEN(B2494)&gt;0,LEN(B2494)&lt;=30,ISNUMBER(FIND(LEFT(B2494,1),"ABCDEFGHIJKLMNOPQRSTUVWXYZ")),SUMPRODUCT((MID(B2494,{1,2,3,4,5,6,7,8,9,10,11,12,13,14,15,16,17,18,19,20,21,22,23,24,25,26,27,28,29,30},1)&lt;&gt;"")*ISERROR(FIND(MID(B2494,{1,2,3,4,5,6,7,8,9,10,11,12,13,14,15,16,17,18,19,20,21,22,23,24,25,26,27,28,29,30},1),"ABCDEFGHIJKLMNOPQRSTUVWXYZ0123456789-_")))=0,ISERROR(VALUE(B2494)))),"Недопустимый код: только латинские буквы A-Z в верхнем регистре, цифры, - и _; начало с буквы, до 30 символов (например MILK-001)",IF(SUMPRODUCT(--EXACT('Номенклатура'!$A$6:$A$205,B2494))=0,"Код не найден в номенклатуре",IF(SUMPRODUCT(--EXACT('Номенклатура'!$A$6:$A$205,B2494))&gt;1,"Код повторяется в номенклатуре",IF(ISNA(MATCH(C2494,{"Приход","Расход","Списание","Корректировка остатка"},0)),"Выберите тип операции",IF(NOT(ISNUMBER(D2494)),"Укажите количество",IF(D2494=0,"Количество не может быть 0",IF(AND(C2494&lt;&gt;"Корректировка остатка",D2494&lt;0),"Для этого типа количество положительное",IF(NOT(ISNUMBER('Номенклатура'!$C$2)),"Укажите дату начала учёта",IF(A2494&lt;INT('Номенклатура'!$C$2),"Раньше даты начала учёта: НЕ учтено",IF(AND(C2494="Корректировка остатка",TRIM(G2494)=""),"Учтено: добавьте пояснение","ОК")))))))))))))</f>
        <v/>
      </c>
    </row>
    <row r="2495" spans="1:9" x14ac:dyDescent="0.25">
      <c r="A2495" s="16"/>
      <c r="B2495" s="13"/>
      <c r="C2495" s="13"/>
      <c r="D2495" s="14"/>
      <c r="E2495" s="17" t="str">
        <f>IF(OR(B2495="",SUMPRODUCT(--EXACT('Номенклатура'!$A$6:$A$205,B2495))&lt;&gt;1),"",INDEX('Номенклатура'!$D$6:$D$205,SUMPRODUCT(EXACT('Номенклатура'!$A$6:$A$205,B2495)*(ROW('Номенклатура'!$A$6:$A$205)-5)))&amp;"")</f>
        <v/>
      </c>
      <c r="F2495" s="18" t="str">
        <f>IF(OR(I2495="ОК",I2495="Учтено: добавьте пояснение"),IF(C2495="Приход",D2495,IF(C2495="Корректировка остатка",D2495,-D2495)),"")</f>
        <v/>
      </c>
      <c r="G2495" s="13"/>
      <c r="H2495" s="15" t="str">
        <f>IF(OR(B2495="",SUMPRODUCT(--EXACT('Номенклатура'!$A$6:$A$205,B2495))&lt;&gt;1),"",INDEX('Номенклатура'!$B$6:$B$205,SUMPRODUCT(EXACT('Номенклатура'!$A$6:$A$205,B2495)*(ROW('Номенклатура'!$A$6:$A$205)-5)))&amp;"")</f>
        <v/>
      </c>
      <c r="I2495" s="15" t="str">
        <f>IF(COUNTA(A2495:D2495,G2495)=0,"",IF(NOT(ISNUMBER(A2495)),"Укажите дату",IF(B2495="","Укажите код",IF(NOT(AND(ISTEXT(B2495),LEN(B2495)&gt;0,LEN(B2495)&lt;=30,ISNUMBER(FIND(LEFT(B2495,1),"ABCDEFGHIJKLMNOPQRSTUVWXYZ")),SUMPRODUCT((MID(B2495,{1,2,3,4,5,6,7,8,9,10,11,12,13,14,15,16,17,18,19,20,21,22,23,24,25,26,27,28,29,30},1)&lt;&gt;"")*ISERROR(FIND(MID(B2495,{1,2,3,4,5,6,7,8,9,10,11,12,13,14,15,16,17,18,19,20,21,22,23,24,25,26,27,28,29,30},1),"ABCDEFGHIJKLMNOPQRSTUVWXYZ0123456789-_")))=0,ISERROR(VALUE(B2495)))),"Недопустимый код: только латинские буквы A-Z в верхнем регистре, цифры, - и _; начало с буквы, до 30 символов (например MILK-001)",IF(SUMPRODUCT(--EXACT('Номенклатура'!$A$6:$A$205,B2495))=0,"Код не найден в номенклатуре",IF(SUMPRODUCT(--EXACT('Номенклатура'!$A$6:$A$205,B2495))&gt;1,"Код повторяется в номенклатуре",IF(ISNA(MATCH(C2495,{"Приход","Расход","Списание","Корректировка остатка"},0)),"Выберите тип операции",IF(NOT(ISNUMBER(D2495)),"Укажите количество",IF(D2495=0,"Количество не может быть 0",IF(AND(C2495&lt;&gt;"Корректировка остатка",D2495&lt;0),"Для этого типа количество положительное",IF(NOT(ISNUMBER('Номенклатура'!$C$2)),"Укажите дату начала учёта",IF(A2495&lt;INT('Номенклатура'!$C$2),"Раньше даты начала учёта: НЕ учтено",IF(AND(C2495="Корректировка остатка",TRIM(G2495)=""),"Учтено: добавьте пояснение","ОК")))))))))))))</f>
        <v/>
      </c>
    </row>
    <row r="2496" spans="1:9" x14ac:dyDescent="0.25">
      <c r="A2496" s="16"/>
      <c r="B2496" s="13"/>
      <c r="C2496" s="13"/>
      <c r="D2496" s="14"/>
      <c r="E2496" s="17" t="str">
        <f>IF(OR(B2496="",SUMPRODUCT(--EXACT('Номенклатура'!$A$6:$A$205,B2496))&lt;&gt;1),"",INDEX('Номенклатура'!$D$6:$D$205,SUMPRODUCT(EXACT('Номенклатура'!$A$6:$A$205,B2496)*(ROW('Номенклатура'!$A$6:$A$205)-5)))&amp;"")</f>
        <v/>
      </c>
      <c r="F2496" s="18" t="str">
        <f>IF(OR(I2496="ОК",I2496="Учтено: добавьте пояснение"),IF(C2496="Приход",D2496,IF(C2496="Корректировка остатка",D2496,-D2496)),"")</f>
        <v/>
      </c>
      <c r="G2496" s="13"/>
      <c r="H2496" s="15" t="str">
        <f>IF(OR(B2496="",SUMPRODUCT(--EXACT('Номенклатура'!$A$6:$A$205,B2496))&lt;&gt;1),"",INDEX('Номенклатура'!$B$6:$B$205,SUMPRODUCT(EXACT('Номенклатура'!$A$6:$A$205,B2496)*(ROW('Номенклатура'!$A$6:$A$205)-5)))&amp;"")</f>
        <v/>
      </c>
      <c r="I2496" s="15" t="str">
        <f>IF(COUNTA(A2496:D2496,G2496)=0,"",IF(NOT(ISNUMBER(A2496)),"Укажите дату",IF(B2496="","Укажите код",IF(NOT(AND(ISTEXT(B2496),LEN(B2496)&gt;0,LEN(B2496)&lt;=30,ISNUMBER(FIND(LEFT(B2496,1),"ABCDEFGHIJKLMNOPQRSTUVWXYZ")),SUMPRODUCT((MID(B2496,{1,2,3,4,5,6,7,8,9,10,11,12,13,14,15,16,17,18,19,20,21,22,23,24,25,26,27,28,29,30},1)&lt;&gt;"")*ISERROR(FIND(MID(B2496,{1,2,3,4,5,6,7,8,9,10,11,12,13,14,15,16,17,18,19,20,21,22,23,24,25,26,27,28,29,30},1),"ABCDEFGHIJKLMNOPQRSTUVWXYZ0123456789-_")))=0,ISERROR(VALUE(B2496)))),"Недопустимый код: только латинские буквы A-Z в верхнем регистре, цифры, - и _; начало с буквы, до 30 символов (например MILK-001)",IF(SUMPRODUCT(--EXACT('Номенклатура'!$A$6:$A$205,B2496))=0,"Код не найден в номенклатуре",IF(SUMPRODUCT(--EXACT('Номенклатура'!$A$6:$A$205,B2496))&gt;1,"Код повторяется в номенклатуре",IF(ISNA(MATCH(C2496,{"Приход","Расход","Списание","Корректировка остатка"},0)),"Выберите тип операции",IF(NOT(ISNUMBER(D2496)),"Укажите количество",IF(D2496=0,"Количество не может быть 0",IF(AND(C2496&lt;&gt;"Корректировка остатка",D2496&lt;0),"Для этого типа количество положительное",IF(NOT(ISNUMBER('Номенклатура'!$C$2)),"Укажите дату начала учёта",IF(A2496&lt;INT('Номенклатура'!$C$2),"Раньше даты начала учёта: НЕ учтено",IF(AND(C2496="Корректировка остатка",TRIM(G2496)=""),"Учтено: добавьте пояснение","ОК")))))))))))))</f>
        <v/>
      </c>
    </row>
    <row r="2497" spans="1:9" x14ac:dyDescent="0.25">
      <c r="A2497" s="16"/>
      <c r="B2497" s="13"/>
      <c r="C2497" s="13"/>
      <c r="D2497" s="14"/>
      <c r="E2497" s="17" t="str">
        <f>IF(OR(B2497="",SUMPRODUCT(--EXACT('Номенклатура'!$A$6:$A$205,B2497))&lt;&gt;1),"",INDEX('Номенклатура'!$D$6:$D$205,SUMPRODUCT(EXACT('Номенклатура'!$A$6:$A$205,B2497)*(ROW('Номенклатура'!$A$6:$A$205)-5)))&amp;"")</f>
        <v/>
      </c>
      <c r="F2497" s="18" t="str">
        <f>IF(OR(I2497="ОК",I2497="Учтено: добавьте пояснение"),IF(C2497="Приход",D2497,IF(C2497="Корректировка остатка",D2497,-D2497)),"")</f>
        <v/>
      </c>
      <c r="G2497" s="13"/>
      <c r="H2497" s="15" t="str">
        <f>IF(OR(B2497="",SUMPRODUCT(--EXACT('Номенклатура'!$A$6:$A$205,B2497))&lt;&gt;1),"",INDEX('Номенклатура'!$B$6:$B$205,SUMPRODUCT(EXACT('Номенклатура'!$A$6:$A$205,B2497)*(ROW('Номенклатура'!$A$6:$A$205)-5)))&amp;"")</f>
        <v/>
      </c>
      <c r="I2497" s="15" t="str">
        <f>IF(COUNTA(A2497:D2497,G2497)=0,"",IF(NOT(ISNUMBER(A2497)),"Укажите дату",IF(B2497="","Укажите код",IF(NOT(AND(ISTEXT(B2497),LEN(B2497)&gt;0,LEN(B2497)&lt;=30,ISNUMBER(FIND(LEFT(B2497,1),"ABCDEFGHIJKLMNOPQRSTUVWXYZ")),SUMPRODUCT((MID(B2497,{1,2,3,4,5,6,7,8,9,10,11,12,13,14,15,16,17,18,19,20,21,22,23,24,25,26,27,28,29,30},1)&lt;&gt;"")*ISERROR(FIND(MID(B2497,{1,2,3,4,5,6,7,8,9,10,11,12,13,14,15,16,17,18,19,20,21,22,23,24,25,26,27,28,29,30},1),"ABCDEFGHIJKLMNOPQRSTUVWXYZ0123456789-_")))=0,ISERROR(VALUE(B2497)))),"Недопустимый код: только латинские буквы A-Z в верхнем регистре, цифры, - и _; начало с буквы, до 30 символов (например MILK-001)",IF(SUMPRODUCT(--EXACT('Номенклатура'!$A$6:$A$205,B2497))=0,"Код не найден в номенклатуре",IF(SUMPRODUCT(--EXACT('Номенклатура'!$A$6:$A$205,B2497))&gt;1,"Код повторяется в номенклатуре",IF(ISNA(MATCH(C2497,{"Приход","Расход","Списание","Корректировка остатка"},0)),"Выберите тип операции",IF(NOT(ISNUMBER(D2497)),"Укажите количество",IF(D2497=0,"Количество не может быть 0",IF(AND(C2497&lt;&gt;"Корректировка остатка",D2497&lt;0),"Для этого типа количество положительное",IF(NOT(ISNUMBER('Номенклатура'!$C$2)),"Укажите дату начала учёта",IF(A2497&lt;INT('Номенклатура'!$C$2),"Раньше даты начала учёта: НЕ учтено",IF(AND(C2497="Корректировка остатка",TRIM(G2497)=""),"Учтено: добавьте пояснение","ОК")))))))))))))</f>
        <v/>
      </c>
    </row>
    <row r="2498" spans="1:9" x14ac:dyDescent="0.25">
      <c r="A2498" s="16"/>
      <c r="B2498" s="13"/>
      <c r="C2498" s="13"/>
      <c r="D2498" s="14"/>
      <c r="E2498" s="17" t="str">
        <f>IF(OR(B2498="",SUMPRODUCT(--EXACT('Номенклатура'!$A$6:$A$205,B2498))&lt;&gt;1),"",INDEX('Номенклатура'!$D$6:$D$205,SUMPRODUCT(EXACT('Номенклатура'!$A$6:$A$205,B2498)*(ROW('Номенклатура'!$A$6:$A$205)-5)))&amp;"")</f>
        <v/>
      </c>
      <c r="F2498" s="18" t="str">
        <f>IF(OR(I2498="ОК",I2498="Учтено: добавьте пояснение"),IF(C2498="Приход",D2498,IF(C2498="Корректировка остатка",D2498,-D2498)),"")</f>
        <v/>
      </c>
      <c r="G2498" s="13"/>
      <c r="H2498" s="15" t="str">
        <f>IF(OR(B2498="",SUMPRODUCT(--EXACT('Номенклатура'!$A$6:$A$205,B2498))&lt;&gt;1),"",INDEX('Номенклатура'!$B$6:$B$205,SUMPRODUCT(EXACT('Номенклатура'!$A$6:$A$205,B2498)*(ROW('Номенклатура'!$A$6:$A$205)-5)))&amp;"")</f>
        <v/>
      </c>
      <c r="I2498" s="15" t="str">
        <f>IF(COUNTA(A2498:D2498,G2498)=0,"",IF(NOT(ISNUMBER(A2498)),"Укажите дату",IF(B2498="","Укажите код",IF(NOT(AND(ISTEXT(B2498),LEN(B2498)&gt;0,LEN(B2498)&lt;=30,ISNUMBER(FIND(LEFT(B2498,1),"ABCDEFGHIJKLMNOPQRSTUVWXYZ")),SUMPRODUCT((MID(B2498,{1,2,3,4,5,6,7,8,9,10,11,12,13,14,15,16,17,18,19,20,21,22,23,24,25,26,27,28,29,30},1)&lt;&gt;"")*ISERROR(FIND(MID(B2498,{1,2,3,4,5,6,7,8,9,10,11,12,13,14,15,16,17,18,19,20,21,22,23,24,25,26,27,28,29,30},1),"ABCDEFGHIJKLMNOPQRSTUVWXYZ0123456789-_")))=0,ISERROR(VALUE(B2498)))),"Недопустимый код: только латинские буквы A-Z в верхнем регистре, цифры, - и _; начало с буквы, до 30 символов (например MILK-001)",IF(SUMPRODUCT(--EXACT('Номенклатура'!$A$6:$A$205,B2498))=0,"Код не найден в номенклатуре",IF(SUMPRODUCT(--EXACT('Номенклатура'!$A$6:$A$205,B2498))&gt;1,"Код повторяется в номенклатуре",IF(ISNA(MATCH(C2498,{"Приход","Расход","Списание","Корректировка остатка"},0)),"Выберите тип операции",IF(NOT(ISNUMBER(D2498)),"Укажите количество",IF(D2498=0,"Количество не может быть 0",IF(AND(C2498&lt;&gt;"Корректировка остатка",D2498&lt;0),"Для этого типа количество положительное",IF(NOT(ISNUMBER('Номенклатура'!$C$2)),"Укажите дату начала учёта",IF(A2498&lt;INT('Номенклатура'!$C$2),"Раньше даты начала учёта: НЕ учтено",IF(AND(C2498="Корректировка остатка",TRIM(G2498)=""),"Учтено: добавьте пояснение","ОК")))))))))))))</f>
        <v/>
      </c>
    </row>
    <row r="2499" spans="1:9" x14ac:dyDescent="0.25">
      <c r="A2499" s="16"/>
      <c r="B2499" s="13"/>
      <c r="C2499" s="13"/>
      <c r="D2499" s="14"/>
      <c r="E2499" s="17" t="str">
        <f>IF(OR(B2499="",SUMPRODUCT(--EXACT('Номенклатура'!$A$6:$A$205,B2499))&lt;&gt;1),"",INDEX('Номенклатура'!$D$6:$D$205,SUMPRODUCT(EXACT('Номенклатура'!$A$6:$A$205,B2499)*(ROW('Номенклатура'!$A$6:$A$205)-5)))&amp;"")</f>
        <v/>
      </c>
      <c r="F2499" s="18" t="str">
        <f>IF(OR(I2499="ОК",I2499="Учтено: добавьте пояснение"),IF(C2499="Приход",D2499,IF(C2499="Корректировка остатка",D2499,-D2499)),"")</f>
        <v/>
      </c>
      <c r="G2499" s="13"/>
      <c r="H2499" s="15" t="str">
        <f>IF(OR(B2499="",SUMPRODUCT(--EXACT('Номенклатура'!$A$6:$A$205,B2499))&lt;&gt;1),"",INDEX('Номенклатура'!$B$6:$B$205,SUMPRODUCT(EXACT('Номенклатура'!$A$6:$A$205,B2499)*(ROW('Номенклатура'!$A$6:$A$205)-5)))&amp;"")</f>
        <v/>
      </c>
      <c r="I2499" s="15" t="str">
        <f>IF(COUNTA(A2499:D2499,G2499)=0,"",IF(NOT(ISNUMBER(A2499)),"Укажите дату",IF(B2499="","Укажите код",IF(NOT(AND(ISTEXT(B2499),LEN(B2499)&gt;0,LEN(B2499)&lt;=30,ISNUMBER(FIND(LEFT(B2499,1),"ABCDEFGHIJKLMNOPQRSTUVWXYZ")),SUMPRODUCT((MID(B2499,{1,2,3,4,5,6,7,8,9,10,11,12,13,14,15,16,17,18,19,20,21,22,23,24,25,26,27,28,29,30},1)&lt;&gt;"")*ISERROR(FIND(MID(B2499,{1,2,3,4,5,6,7,8,9,10,11,12,13,14,15,16,17,18,19,20,21,22,23,24,25,26,27,28,29,30},1),"ABCDEFGHIJKLMNOPQRSTUVWXYZ0123456789-_")))=0,ISERROR(VALUE(B2499)))),"Недопустимый код: только латинские буквы A-Z в верхнем регистре, цифры, - и _; начало с буквы, до 30 символов (например MILK-001)",IF(SUMPRODUCT(--EXACT('Номенклатура'!$A$6:$A$205,B2499))=0,"Код не найден в номенклатуре",IF(SUMPRODUCT(--EXACT('Номенклатура'!$A$6:$A$205,B2499))&gt;1,"Код повторяется в номенклатуре",IF(ISNA(MATCH(C2499,{"Приход","Расход","Списание","Корректировка остатка"},0)),"Выберите тип операции",IF(NOT(ISNUMBER(D2499)),"Укажите количество",IF(D2499=0,"Количество не может быть 0",IF(AND(C2499&lt;&gt;"Корректировка остатка",D2499&lt;0),"Для этого типа количество положительное",IF(NOT(ISNUMBER('Номенклатура'!$C$2)),"Укажите дату начала учёта",IF(A2499&lt;INT('Номенклатура'!$C$2),"Раньше даты начала учёта: НЕ учтено",IF(AND(C2499="Корректировка остатка",TRIM(G2499)=""),"Учтено: добавьте пояснение","ОК")))))))))))))</f>
        <v/>
      </c>
    </row>
    <row r="2500" spans="1:9" x14ac:dyDescent="0.25">
      <c r="A2500" s="16"/>
      <c r="B2500" s="13"/>
      <c r="C2500" s="13"/>
      <c r="D2500" s="14"/>
      <c r="E2500" s="17" t="str">
        <f>IF(OR(B2500="",SUMPRODUCT(--EXACT('Номенклатура'!$A$6:$A$205,B2500))&lt;&gt;1),"",INDEX('Номенклатура'!$D$6:$D$205,SUMPRODUCT(EXACT('Номенклатура'!$A$6:$A$205,B2500)*(ROW('Номенклатура'!$A$6:$A$205)-5)))&amp;"")</f>
        <v/>
      </c>
      <c r="F2500" s="18" t="str">
        <f>IF(OR(I2500="ОК",I2500="Учтено: добавьте пояснение"),IF(C2500="Приход",D2500,IF(C2500="Корректировка остатка",D2500,-D2500)),"")</f>
        <v/>
      </c>
      <c r="G2500" s="13"/>
      <c r="H2500" s="15" t="str">
        <f>IF(OR(B2500="",SUMPRODUCT(--EXACT('Номенклатура'!$A$6:$A$205,B2500))&lt;&gt;1),"",INDEX('Номенклатура'!$B$6:$B$205,SUMPRODUCT(EXACT('Номенклатура'!$A$6:$A$205,B2500)*(ROW('Номенклатура'!$A$6:$A$205)-5)))&amp;"")</f>
        <v/>
      </c>
      <c r="I2500" s="15" t="str">
        <f>IF(COUNTA(A2500:D2500,G2500)=0,"",IF(NOT(ISNUMBER(A2500)),"Укажите дату",IF(B2500="","Укажите код",IF(NOT(AND(ISTEXT(B2500),LEN(B2500)&gt;0,LEN(B2500)&lt;=30,ISNUMBER(FIND(LEFT(B2500,1),"ABCDEFGHIJKLMNOPQRSTUVWXYZ")),SUMPRODUCT((MID(B2500,{1,2,3,4,5,6,7,8,9,10,11,12,13,14,15,16,17,18,19,20,21,22,23,24,25,26,27,28,29,30},1)&lt;&gt;"")*ISERROR(FIND(MID(B2500,{1,2,3,4,5,6,7,8,9,10,11,12,13,14,15,16,17,18,19,20,21,22,23,24,25,26,27,28,29,30},1),"ABCDEFGHIJKLMNOPQRSTUVWXYZ0123456789-_")))=0,ISERROR(VALUE(B2500)))),"Недопустимый код: только латинские буквы A-Z в верхнем регистре, цифры, - и _; начало с буквы, до 30 символов (например MILK-001)",IF(SUMPRODUCT(--EXACT('Номенклатура'!$A$6:$A$205,B2500))=0,"Код не найден в номенклатуре",IF(SUMPRODUCT(--EXACT('Номенклатура'!$A$6:$A$205,B2500))&gt;1,"Код повторяется в номенклатуре",IF(ISNA(MATCH(C2500,{"Приход","Расход","Списание","Корректировка остатка"},0)),"Выберите тип операции",IF(NOT(ISNUMBER(D2500)),"Укажите количество",IF(D2500=0,"Количество не может быть 0",IF(AND(C2500&lt;&gt;"Корректировка остатка",D2500&lt;0),"Для этого типа количество положительное",IF(NOT(ISNUMBER('Номенклатура'!$C$2)),"Укажите дату начала учёта",IF(A2500&lt;INT('Номенклатура'!$C$2),"Раньше даты начала учёта: НЕ учтено",IF(AND(C2500="Корректировка остатка",TRIM(G2500)=""),"Учтено: добавьте пояснение","ОК")))))))))))))</f>
        <v/>
      </c>
    </row>
    <row r="2501" spans="1:9" x14ac:dyDescent="0.25">
      <c r="A2501" s="16"/>
      <c r="B2501" s="13"/>
      <c r="C2501" s="13"/>
      <c r="D2501" s="14"/>
      <c r="E2501" s="17" t="str">
        <f>IF(OR(B2501="",SUMPRODUCT(--EXACT('Номенклатура'!$A$6:$A$205,B2501))&lt;&gt;1),"",INDEX('Номенклатура'!$D$6:$D$205,SUMPRODUCT(EXACT('Номенклатура'!$A$6:$A$205,B2501)*(ROW('Номенклатура'!$A$6:$A$205)-5)))&amp;"")</f>
        <v/>
      </c>
      <c r="F2501" s="18" t="str">
        <f>IF(OR(I2501="ОК",I2501="Учтено: добавьте пояснение"),IF(C2501="Приход",D2501,IF(C2501="Корректировка остатка",D2501,-D2501)),"")</f>
        <v/>
      </c>
      <c r="G2501" s="13"/>
      <c r="H2501" s="15" t="str">
        <f>IF(OR(B2501="",SUMPRODUCT(--EXACT('Номенклатура'!$A$6:$A$205,B2501))&lt;&gt;1),"",INDEX('Номенклатура'!$B$6:$B$205,SUMPRODUCT(EXACT('Номенклатура'!$A$6:$A$205,B2501)*(ROW('Номенклатура'!$A$6:$A$205)-5)))&amp;"")</f>
        <v/>
      </c>
      <c r="I2501" s="15" t="str">
        <f>IF(COUNTA(A2501:D2501,G2501)=0,"",IF(NOT(ISNUMBER(A2501)),"Укажите дату",IF(B2501="","Укажите код",IF(NOT(AND(ISTEXT(B2501),LEN(B2501)&gt;0,LEN(B2501)&lt;=30,ISNUMBER(FIND(LEFT(B2501,1),"ABCDEFGHIJKLMNOPQRSTUVWXYZ")),SUMPRODUCT((MID(B2501,{1,2,3,4,5,6,7,8,9,10,11,12,13,14,15,16,17,18,19,20,21,22,23,24,25,26,27,28,29,30},1)&lt;&gt;"")*ISERROR(FIND(MID(B2501,{1,2,3,4,5,6,7,8,9,10,11,12,13,14,15,16,17,18,19,20,21,22,23,24,25,26,27,28,29,30},1),"ABCDEFGHIJKLMNOPQRSTUVWXYZ0123456789-_")))=0,ISERROR(VALUE(B2501)))),"Недопустимый код: только латинские буквы A-Z в верхнем регистре, цифры, - и _; начало с буквы, до 30 символов (например MILK-001)",IF(SUMPRODUCT(--EXACT('Номенклатура'!$A$6:$A$205,B2501))=0,"Код не найден в номенклатуре",IF(SUMPRODUCT(--EXACT('Номенклатура'!$A$6:$A$205,B2501))&gt;1,"Код повторяется в номенклатуре",IF(ISNA(MATCH(C2501,{"Приход","Расход","Списание","Корректировка остатка"},0)),"Выберите тип операции",IF(NOT(ISNUMBER(D2501)),"Укажите количество",IF(D2501=0,"Количество не может быть 0",IF(AND(C2501&lt;&gt;"Корректировка остатка",D2501&lt;0),"Для этого типа количество положительное",IF(NOT(ISNUMBER('Номенклатура'!$C$2)),"Укажите дату начала учёта",IF(A2501&lt;INT('Номенклатура'!$C$2),"Раньше даты начала учёта: НЕ учтено",IF(AND(C2501="Корректировка остатка",TRIM(G2501)=""),"Учтено: добавьте пояснение","ОК")))))))))))))</f>
        <v/>
      </c>
    </row>
    <row r="2502" spans="1:9" x14ac:dyDescent="0.25">
      <c r="A2502" s="16"/>
      <c r="B2502" s="13"/>
      <c r="C2502" s="13"/>
      <c r="D2502" s="14"/>
      <c r="E2502" s="17" t="str">
        <f>IF(OR(B2502="",SUMPRODUCT(--EXACT('Номенклатура'!$A$6:$A$205,B2502))&lt;&gt;1),"",INDEX('Номенклатура'!$D$6:$D$205,SUMPRODUCT(EXACT('Номенклатура'!$A$6:$A$205,B2502)*(ROW('Номенклатура'!$A$6:$A$205)-5)))&amp;"")</f>
        <v/>
      </c>
      <c r="F2502" s="18" t="str">
        <f>IF(OR(I2502="ОК",I2502="Учтено: добавьте пояснение"),IF(C2502="Приход",D2502,IF(C2502="Корректировка остатка",D2502,-D2502)),"")</f>
        <v/>
      </c>
      <c r="G2502" s="13"/>
      <c r="H2502" s="15" t="str">
        <f>IF(OR(B2502="",SUMPRODUCT(--EXACT('Номенклатура'!$A$6:$A$205,B2502))&lt;&gt;1),"",INDEX('Номенклатура'!$B$6:$B$205,SUMPRODUCT(EXACT('Номенклатура'!$A$6:$A$205,B2502)*(ROW('Номенклатура'!$A$6:$A$205)-5)))&amp;"")</f>
        <v/>
      </c>
      <c r="I2502" s="15" t="str">
        <f>IF(COUNTA(A2502:D2502,G2502)=0,"",IF(NOT(ISNUMBER(A2502)),"Укажите дату",IF(B2502="","Укажите код",IF(NOT(AND(ISTEXT(B2502),LEN(B2502)&gt;0,LEN(B2502)&lt;=30,ISNUMBER(FIND(LEFT(B2502,1),"ABCDEFGHIJKLMNOPQRSTUVWXYZ")),SUMPRODUCT((MID(B2502,{1,2,3,4,5,6,7,8,9,10,11,12,13,14,15,16,17,18,19,20,21,22,23,24,25,26,27,28,29,30},1)&lt;&gt;"")*ISERROR(FIND(MID(B2502,{1,2,3,4,5,6,7,8,9,10,11,12,13,14,15,16,17,18,19,20,21,22,23,24,25,26,27,28,29,30},1),"ABCDEFGHIJKLMNOPQRSTUVWXYZ0123456789-_")))=0,ISERROR(VALUE(B2502)))),"Недопустимый код: только латинские буквы A-Z в верхнем регистре, цифры, - и _; начало с буквы, до 30 символов (например MILK-001)",IF(SUMPRODUCT(--EXACT('Номенклатура'!$A$6:$A$205,B2502))=0,"Код не найден в номенклатуре",IF(SUMPRODUCT(--EXACT('Номенклатура'!$A$6:$A$205,B2502))&gt;1,"Код повторяется в номенклатуре",IF(ISNA(MATCH(C2502,{"Приход","Расход","Списание","Корректировка остатка"},0)),"Выберите тип операции",IF(NOT(ISNUMBER(D2502)),"Укажите количество",IF(D2502=0,"Количество не может быть 0",IF(AND(C2502&lt;&gt;"Корректировка остатка",D2502&lt;0),"Для этого типа количество положительное",IF(NOT(ISNUMBER('Номенклатура'!$C$2)),"Укажите дату начала учёта",IF(A2502&lt;INT('Номенклатура'!$C$2),"Раньше даты начала учёта: НЕ учтено",IF(AND(C2502="Корректировка остатка",TRIM(G2502)=""),"Учтено: добавьте пояснение","ОК")))))))))))))</f>
        <v/>
      </c>
    </row>
    <row r="2503" spans="1:9" x14ac:dyDescent="0.25">
      <c r="A2503" s="16"/>
      <c r="B2503" s="13"/>
      <c r="C2503" s="13"/>
      <c r="D2503" s="14"/>
      <c r="E2503" s="17" t="str">
        <f>IF(OR(B2503="",SUMPRODUCT(--EXACT('Номенклатура'!$A$6:$A$205,B2503))&lt;&gt;1),"",INDEX('Номенклатура'!$D$6:$D$205,SUMPRODUCT(EXACT('Номенклатура'!$A$6:$A$205,B2503)*(ROW('Номенклатура'!$A$6:$A$205)-5)))&amp;"")</f>
        <v/>
      </c>
      <c r="F2503" s="18" t="str">
        <f>IF(OR(I2503="ОК",I2503="Учтено: добавьте пояснение"),IF(C2503="Приход",D2503,IF(C2503="Корректировка остатка",D2503,-D2503)),"")</f>
        <v/>
      </c>
      <c r="G2503" s="13"/>
      <c r="H2503" s="15" t="str">
        <f>IF(OR(B2503="",SUMPRODUCT(--EXACT('Номенклатура'!$A$6:$A$205,B2503))&lt;&gt;1),"",INDEX('Номенклатура'!$B$6:$B$205,SUMPRODUCT(EXACT('Номенклатура'!$A$6:$A$205,B2503)*(ROW('Номенклатура'!$A$6:$A$205)-5)))&amp;"")</f>
        <v/>
      </c>
      <c r="I2503" s="15" t="str">
        <f>IF(COUNTA(A2503:D2503,G2503)=0,"",IF(NOT(ISNUMBER(A2503)),"Укажите дату",IF(B2503="","Укажите код",IF(NOT(AND(ISTEXT(B2503),LEN(B2503)&gt;0,LEN(B2503)&lt;=30,ISNUMBER(FIND(LEFT(B2503,1),"ABCDEFGHIJKLMNOPQRSTUVWXYZ")),SUMPRODUCT((MID(B2503,{1,2,3,4,5,6,7,8,9,10,11,12,13,14,15,16,17,18,19,20,21,22,23,24,25,26,27,28,29,30},1)&lt;&gt;"")*ISERROR(FIND(MID(B2503,{1,2,3,4,5,6,7,8,9,10,11,12,13,14,15,16,17,18,19,20,21,22,23,24,25,26,27,28,29,30},1),"ABCDEFGHIJKLMNOPQRSTUVWXYZ0123456789-_")))=0,ISERROR(VALUE(B2503)))),"Недопустимый код: только латинские буквы A-Z в верхнем регистре, цифры, - и _; начало с буквы, до 30 символов (например MILK-001)",IF(SUMPRODUCT(--EXACT('Номенклатура'!$A$6:$A$205,B2503))=0,"Код не найден в номенклатуре",IF(SUMPRODUCT(--EXACT('Номенклатура'!$A$6:$A$205,B2503))&gt;1,"Код повторяется в номенклатуре",IF(ISNA(MATCH(C2503,{"Приход","Расход","Списание","Корректировка остатка"},0)),"Выберите тип операции",IF(NOT(ISNUMBER(D2503)),"Укажите количество",IF(D2503=0,"Количество не может быть 0",IF(AND(C2503&lt;&gt;"Корректировка остатка",D2503&lt;0),"Для этого типа количество положительное",IF(NOT(ISNUMBER('Номенклатура'!$C$2)),"Укажите дату начала учёта",IF(A2503&lt;INT('Номенклатура'!$C$2),"Раньше даты начала учёта: НЕ учтено",IF(AND(C2503="Корректировка остатка",TRIM(G2503)=""),"Учтено: добавьте пояснение","ОК")))))))))))))</f>
        <v/>
      </c>
    </row>
    <row r="2504" spans="1:9" x14ac:dyDescent="0.25">
      <c r="A2504" s="16"/>
      <c r="B2504" s="13"/>
      <c r="C2504" s="13"/>
      <c r="D2504" s="14"/>
      <c r="E2504" s="17" t="str">
        <f>IF(OR(B2504="",SUMPRODUCT(--EXACT('Номенклатура'!$A$6:$A$205,B2504))&lt;&gt;1),"",INDEX('Номенклатура'!$D$6:$D$205,SUMPRODUCT(EXACT('Номенклатура'!$A$6:$A$205,B2504)*(ROW('Номенклатура'!$A$6:$A$205)-5)))&amp;"")</f>
        <v/>
      </c>
      <c r="F2504" s="18" t="str">
        <f>IF(OR(I2504="ОК",I2504="Учтено: добавьте пояснение"),IF(C2504="Приход",D2504,IF(C2504="Корректировка остатка",D2504,-D2504)),"")</f>
        <v/>
      </c>
      <c r="G2504" s="13"/>
      <c r="H2504" s="15" t="str">
        <f>IF(OR(B2504="",SUMPRODUCT(--EXACT('Номенклатура'!$A$6:$A$205,B2504))&lt;&gt;1),"",INDEX('Номенклатура'!$B$6:$B$205,SUMPRODUCT(EXACT('Номенклатура'!$A$6:$A$205,B2504)*(ROW('Номенклатура'!$A$6:$A$205)-5)))&amp;"")</f>
        <v/>
      </c>
      <c r="I2504" s="15" t="str">
        <f>IF(COUNTA(A2504:D2504,G2504)=0,"",IF(NOT(ISNUMBER(A2504)),"Укажите дату",IF(B2504="","Укажите код",IF(NOT(AND(ISTEXT(B2504),LEN(B2504)&gt;0,LEN(B2504)&lt;=30,ISNUMBER(FIND(LEFT(B2504,1),"ABCDEFGHIJKLMNOPQRSTUVWXYZ")),SUMPRODUCT((MID(B2504,{1,2,3,4,5,6,7,8,9,10,11,12,13,14,15,16,17,18,19,20,21,22,23,24,25,26,27,28,29,30},1)&lt;&gt;"")*ISERROR(FIND(MID(B2504,{1,2,3,4,5,6,7,8,9,10,11,12,13,14,15,16,17,18,19,20,21,22,23,24,25,26,27,28,29,30},1),"ABCDEFGHIJKLMNOPQRSTUVWXYZ0123456789-_")))=0,ISERROR(VALUE(B2504)))),"Недопустимый код: только латинские буквы A-Z в верхнем регистре, цифры, - и _; начало с буквы, до 30 символов (например MILK-001)",IF(SUMPRODUCT(--EXACT('Номенклатура'!$A$6:$A$205,B2504))=0,"Код не найден в номенклатуре",IF(SUMPRODUCT(--EXACT('Номенклатура'!$A$6:$A$205,B2504))&gt;1,"Код повторяется в номенклатуре",IF(ISNA(MATCH(C2504,{"Приход","Расход","Списание","Корректировка остатка"},0)),"Выберите тип операции",IF(NOT(ISNUMBER(D2504)),"Укажите количество",IF(D2504=0,"Количество не может быть 0",IF(AND(C2504&lt;&gt;"Корректировка остатка",D2504&lt;0),"Для этого типа количество положительное",IF(NOT(ISNUMBER('Номенклатура'!$C$2)),"Укажите дату начала учёта",IF(A2504&lt;INT('Номенклатура'!$C$2),"Раньше даты начала учёта: НЕ учтено",IF(AND(C2504="Корректировка остатка",TRIM(G2504)=""),"Учтено: добавьте пояснение","ОК")))))))))))))</f>
        <v/>
      </c>
    </row>
    <row r="2505" spans="1:9" x14ac:dyDescent="0.25">
      <c r="A2505" s="16"/>
      <c r="B2505" s="13"/>
      <c r="C2505" s="13"/>
      <c r="D2505" s="14"/>
      <c r="E2505" s="17" t="str">
        <f>IF(OR(B2505="",SUMPRODUCT(--EXACT('Номенклатура'!$A$6:$A$205,B2505))&lt;&gt;1),"",INDEX('Номенклатура'!$D$6:$D$205,SUMPRODUCT(EXACT('Номенклатура'!$A$6:$A$205,B2505)*(ROW('Номенклатура'!$A$6:$A$205)-5)))&amp;"")</f>
        <v/>
      </c>
      <c r="F2505" s="18" t="str">
        <f>IF(OR(I2505="ОК",I2505="Учтено: добавьте пояснение"),IF(C2505="Приход",D2505,IF(C2505="Корректировка остатка",D2505,-D2505)),"")</f>
        <v/>
      </c>
      <c r="G2505" s="13"/>
      <c r="H2505" s="15" t="str">
        <f>IF(OR(B2505="",SUMPRODUCT(--EXACT('Номенклатура'!$A$6:$A$205,B2505))&lt;&gt;1),"",INDEX('Номенклатура'!$B$6:$B$205,SUMPRODUCT(EXACT('Номенклатура'!$A$6:$A$205,B2505)*(ROW('Номенклатура'!$A$6:$A$205)-5)))&amp;"")</f>
        <v/>
      </c>
      <c r="I2505" s="15" t="str">
        <f>IF(COUNTA(A2505:D2505,G2505)=0,"",IF(NOT(ISNUMBER(A2505)),"Укажите дату",IF(B2505="","Укажите код",IF(NOT(AND(ISTEXT(B2505),LEN(B2505)&gt;0,LEN(B2505)&lt;=30,ISNUMBER(FIND(LEFT(B2505,1),"ABCDEFGHIJKLMNOPQRSTUVWXYZ")),SUMPRODUCT((MID(B2505,{1,2,3,4,5,6,7,8,9,10,11,12,13,14,15,16,17,18,19,20,21,22,23,24,25,26,27,28,29,30},1)&lt;&gt;"")*ISERROR(FIND(MID(B2505,{1,2,3,4,5,6,7,8,9,10,11,12,13,14,15,16,17,18,19,20,21,22,23,24,25,26,27,28,29,30},1),"ABCDEFGHIJKLMNOPQRSTUVWXYZ0123456789-_")))=0,ISERROR(VALUE(B2505)))),"Недопустимый код: только латинские буквы A-Z в верхнем регистре, цифры, - и _; начало с буквы, до 30 символов (например MILK-001)",IF(SUMPRODUCT(--EXACT('Номенклатура'!$A$6:$A$205,B2505))=0,"Код не найден в номенклатуре",IF(SUMPRODUCT(--EXACT('Номенклатура'!$A$6:$A$205,B2505))&gt;1,"Код повторяется в номенклатуре",IF(ISNA(MATCH(C2505,{"Приход","Расход","Списание","Корректировка остатка"},0)),"Выберите тип операции",IF(NOT(ISNUMBER(D2505)),"Укажите количество",IF(D2505=0,"Количество не может быть 0",IF(AND(C2505&lt;&gt;"Корректировка остатка",D2505&lt;0),"Для этого типа количество положительное",IF(NOT(ISNUMBER('Номенклатура'!$C$2)),"Укажите дату начала учёта",IF(A2505&lt;INT('Номенклатура'!$C$2),"Раньше даты начала учёта: НЕ учтено",IF(AND(C2505="Корректировка остатка",TRIM(G2505)=""),"Учтено: добавьте пояснение","ОК")))))))))))))</f>
        <v/>
      </c>
    </row>
    <row r="2506" spans="1:9" x14ac:dyDescent="0.25">
      <c r="A2506" s="16"/>
      <c r="B2506" s="13"/>
      <c r="C2506" s="13"/>
      <c r="D2506" s="14"/>
      <c r="E2506" s="17" t="str">
        <f>IF(OR(B2506="",SUMPRODUCT(--EXACT('Номенклатура'!$A$6:$A$205,B2506))&lt;&gt;1),"",INDEX('Номенклатура'!$D$6:$D$205,SUMPRODUCT(EXACT('Номенклатура'!$A$6:$A$205,B2506)*(ROW('Номенклатура'!$A$6:$A$205)-5)))&amp;"")</f>
        <v/>
      </c>
      <c r="F2506" s="18" t="str">
        <f>IF(OR(I2506="ОК",I2506="Учтено: добавьте пояснение"),IF(C2506="Приход",D2506,IF(C2506="Корректировка остатка",D2506,-D2506)),"")</f>
        <v/>
      </c>
      <c r="G2506" s="13"/>
      <c r="H2506" s="15" t="str">
        <f>IF(OR(B2506="",SUMPRODUCT(--EXACT('Номенклатура'!$A$6:$A$205,B2506))&lt;&gt;1),"",INDEX('Номенклатура'!$B$6:$B$205,SUMPRODUCT(EXACT('Номенклатура'!$A$6:$A$205,B2506)*(ROW('Номенклатура'!$A$6:$A$205)-5)))&amp;"")</f>
        <v/>
      </c>
      <c r="I2506" s="15" t="str">
        <f>IF(COUNTA(A2506:D2506,G2506)=0,"",IF(NOT(ISNUMBER(A2506)),"Укажите дату",IF(B2506="","Укажите код",IF(NOT(AND(ISTEXT(B2506),LEN(B2506)&gt;0,LEN(B2506)&lt;=30,ISNUMBER(FIND(LEFT(B2506,1),"ABCDEFGHIJKLMNOPQRSTUVWXYZ")),SUMPRODUCT((MID(B2506,{1,2,3,4,5,6,7,8,9,10,11,12,13,14,15,16,17,18,19,20,21,22,23,24,25,26,27,28,29,30},1)&lt;&gt;"")*ISERROR(FIND(MID(B2506,{1,2,3,4,5,6,7,8,9,10,11,12,13,14,15,16,17,18,19,20,21,22,23,24,25,26,27,28,29,30},1),"ABCDEFGHIJKLMNOPQRSTUVWXYZ0123456789-_")))=0,ISERROR(VALUE(B2506)))),"Недопустимый код: только латинские буквы A-Z в верхнем регистре, цифры, - и _; начало с буквы, до 30 символов (например MILK-001)",IF(SUMPRODUCT(--EXACT('Номенклатура'!$A$6:$A$205,B2506))=0,"Код не найден в номенклатуре",IF(SUMPRODUCT(--EXACT('Номенклатура'!$A$6:$A$205,B2506))&gt;1,"Код повторяется в номенклатуре",IF(ISNA(MATCH(C2506,{"Приход","Расход","Списание","Корректировка остатка"},0)),"Выберите тип операции",IF(NOT(ISNUMBER(D2506)),"Укажите количество",IF(D2506=0,"Количество не может быть 0",IF(AND(C2506&lt;&gt;"Корректировка остатка",D2506&lt;0),"Для этого типа количество положительное",IF(NOT(ISNUMBER('Номенклатура'!$C$2)),"Укажите дату начала учёта",IF(A2506&lt;INT('Номенклатура'!$C$2),"Раньше даты начала учёта: НЕ учтено",IF(AND(C2506="Корректировка остатка",TRIM(G2506)=""),"Учтено: добавьте пояснение","ОК")))))))))))))</f>
        <v/>
      </c>
    </row>
    <row r="2507" spans="1:9" x14ac:dyDescent="0.25">
      <c r="A2507" s="16"/>
      <c r="B2507" s="13"/>
      <c r="C2507" s="13"/>
      <c r="D2507" s="14"/>
      <c r="E2507" s="17" t="str">
        <f>IF(OR(B2507="",SUMPRODUCT(--EXACT('Номенклатура'!$A$6:$A$205,B2507))&lt;&gt;1),"",INDEX('Номенклатура'!$D$6:$D$205,SUMPRODUCT(EXACT('Номенклатура'!$A$6:$A$205,B2507)*(ROW('Номенклатура'!$A$6:$A$205)-5)))&amp;"")</f>
        <v/>
      </c>
      <c r="F2507" s="18" t="str">
        <f>IF(OR(I2507="ОК",I2507="Учтено: добавьте пояснение"),IF(C2507="Приход",D2507,IF(C2507="Корректировка остатка",D2507,-D2507)),"")</f>
        <v/>
      </c>
      <c r="G2507" s="13"/>
      <c r="H2507" s="15" t="str">
        <f>IF(OR(B2507="",SUMPRODUCT(--EXACT('Номенклатура'!$A$6:$A$205,B2507))&lt;&gt;1),"",INDEX('Номенклатура'!$B$6:$B$205,SUMPRODUCT(EXACT('Номенклатура'!$A$6:$A$205,B2507)*(ROW('Номенклатура'!$A$6:$A$205)-5)))&amp;"")</f>
        <v/>
      </c>
      <c r="I2507" s="15" t="str">
        <f>IF(COUNTA(A2507:D2507,G2507)=0,"",IF(NOT(ISNUMBER(A2507)),"Укажите дату",IF(B2507="","Укажите код",IF(NOT(AND(ISTEXT(B2507),LEN(B2507)&gt;0,LEN(B2507)&lt;=30,ISNUMBER(FIND(LEFT(B2507,1),"ABCDEFGHIJKLMNOPQRSTUVWXYZ")),SUMPRODUCT((MID(B2507,{1,2,3,4,5,6,7,8,9,10,11,12,13,14,15,16,17,18,19,20,21,22,23,24,25,26,27,28,29,30},1)&lt;&gt;"")*ISERROR(FIND(MID(B2507,{1,2,3,4,5,6,7,8,9,10,11,12,13,14,15,16,17,18,19,20,21,22,23,24,25,26,27,28,29,30},1),"ABCDEFGHIJKLMNOPQRSTUVWXYZ0123456789-_")))=0,ISERROR(VALUE(B2507)))),"Недопустимый код: только латинские буквы A-Z в верхнем регистре, цифры, - и _; начало с буквы, до 30 символов (например MILK-001)",IF(SUMPRODUCT(--EXACT('Номенклатура'!$A$6:$A$205,B2507))=0,"Код не найден в номенклатуре",IF(SUMPRODUCT(--EXACT('Номенклатура'!$A$6:$A$205,B2507))&gt;1,"Код повторяется в номенклатуре",IF(ISNA(MATCH(C2507,{"Приход","Расход","Списание","Корректировка остатка"},0)),"Выберите тип операции",IF(NOT(ISNUMBER(D2507)),"Укажите количество",IF(D2507=0,"Количество не может быть 0",IF(AND(C2507&lt;&gt;"Корректировка остатка",D2507&lt;0),"Для этого типа количество положительное",IF(NOT(ISNUMBER('Номенклатура'!$C$2)),"Укажите дату начала учёта",IF(A2507&lt;INT('Номенклатура'!$C$2),"Раньше даты начала учёта: НЕ учтено",IF(AND(C2507="Корректировка остатка",TRIM(G2507)=""),"Учтено: добавьте пояснение","ОК")))))))))))))</f>
        <v/>
      </c>
    </row>
    <row r="2508" spans="1:9" x14ac:dyDescent="0.25">
      <c r="A2508" s="16"/>
      <c r="B2508" s="13"/>
      <c r="C2508" s="13"/>
      <c r="D2508" s="14"/>
      <c r="E2508" s="17" t="str">
        <f>IF(OR(B2508="",SUMPRODUCT(--EXACT('Номенклатура'!$A$6:$A$205,B2508))&lt;&gt;1),"",INDEX('Номенклатура'!$D$6:$D$205,SUMPRODUCT(EXACT('Номенклатура'!$A$6:$A$205,B2508)*(ROW('Номенклатура'!$A$6:$A$205)-5)))&amp;"")</f>
        <v/>
      </c>
      <c r="F2508" s="18" t="str">
        <f>IF(OR(I2508="ОК",I2508="Учтено: добавьте пояснение"),IF(C2508="Приход",D2508,IF(C2508="Корректировка остатка",D2508,-D2508)),"")</f>
        <v/>
      </c>
      <c r="G2508" s="13"/>
      <c r="H2508" s="15" t="str">
        <f>IF(OR(B2508="",SUMPRODUCT(--EXACT('Номенклатура'!$A$6:$A$205,B2508))&lt;&gt;1),"",INDEX('Номенклатура'!$B$6:$B$205,SUMPRODUCT(EXACT('Номенклатура'!$A$6:$A$205,B2508)*(ROW('Номенклатура'!$A$6:$A$205)-5)))&amp;"")</f>
        <v/>
      </c>
      <c r="I2508" s="15" t="str">
        <f>IF(COUNTA(A2508:D2508,G2508)=0,"",IF(NOT(ISNUMBER(A2508)),"Укажите дату",IF(B2508="","Укажите код",IF(NOT(AND(ISTEXT(B2508),LEN(B2508)&gt;0,LEN(B2508)&lt;=30,ISNUMBER(FIND(LEFT(B2508,1),"ABCDEFGHIJKLMNOPQRSTUVWXYZ")),SUMPRODUCT((MID(B2508,{1,2,3,4,5,6,7,8,9,10,11,12,13,14,15,16,17,18,19,20,21,22,23,24,25,26,27,28,29,30},1)&lt;&gt;"")*ISERROR(FIND(MID(B2508,{1,2,3,4,5,6,7,8,9,10,11,12,13,14,15,16,17,18,19,20,21,22,23,24,25,26,27,28,29,30},1),"ABCDEFGHIJKLMNOPQRSTUVWXYZ0123456789-_")))=0,ISERROR(VALUE(B2508)))),"Недопустимый код: только латинские буквы A-Z в верхнем регистре, цифры, - и _; начало с буквы, до 30 символов (например MILK-001)",IF(SUMPRODUCT(--EXACT('Номенклатура'!$A$6:$A$205,B2508))=0,"Код не найден в номенклатуре",IF(SUMPRODUCT(--EXACT('Номенклатура'!$A$6:$A$205,B2508))&gt;1,"Код повторяется в номенклатуре",IF(ISNA(MATCH(C2508,{"Приход","Расход","Списание","Корректировка остатка"},0)),"Выберите тип операции",IF(NOT(ISNUMBER(D2508)),"Укажите количество",IF(D2508=0,"Количество не может быть 0",IF(AND(C2508&lt;&gt;"Корректировка остатка",D2508&lt;0),"Для этого типа количество положительное",IF(NOT(ISNUMBER('Номенклатура'!$C$2)),"Укажите дату начала учёта",IF(A2508&lt;INT('Номенклатура'!$C$2),"Раньше даты начала учёта: НЕ учтено",IF(AND(C2508="Корректировка остатка",TRIM(G2508)=""),"Учтено: добавьте пояснение","ОК")))))))))))))</f>
        <v/>
      </c>
    </row>
    <row r="2509" spans="1:9" x14ac:dyDescent="0.25">
      <c r="A2509" s="16"/>
      <c r="B2509" s="13"/>
      <c r="C2509" s="13"/>
      <c r="D2509" s="14"/>
      <c r="E2509" s="17" t="str">
        <f>IF(OR(B2509="",SUMPRODUCT(--EXACT('Номенклатура'!$A$6:$A$205,B2509))&lt;&gt;1),"",INDEX('Номенклатура'!$D$6:$D$205,SUMPRODUCT(EXACT('Номенклатура'!$A$6:$A$205,B2509)*(ROW('Номенклатура'!$A$6:$A$205)-5)))&amp;"")</f>
        <v/>
      </c>
      <c r="F2509" s="18" t="str">
        <f>IF(OR(I2509="ОК",I2509="Учтено: добавьте пояснение"),IF(C2509="Приход",D2509,IF(C2509="Корректировка остатка",D2509,-D2509)),"")</f>
        <v/>
      </c>
      <c r="G2509" s="13"/>
      <c r="H2509" s="15" t="str">
        <f>IF(OR(B2509="",SUMPRODUCT(--EXACT('Номенклатура'!$A$6:$A$205,B2509))&lt;&gt;1),"",INDEX('Номенклатура'!$B$6:$B$205,SUMPRODUCT(EXACT('Номенклатура'!$A$6:$A$205,B2509)*(ROW('Номенклатура'!$A$6:$A$205)-5)))&amp;"")</f>
        <v/>
      </c>
      <c r="I2509" s="15" t="str">
        <f>IF(COUNTA(A2509:D2509,G2509)=0,"",IF(NOT(ISNUMBER(A2509)),"Укажите дату",IF(B2509="","Укажите код",IF(NOT(AND(ISTEXT(B2509),LEN(B2509)&gt;0,LEN(B2509)&lt;=30,ISNUMBER(FIND(LEFT(B2509,1),"ABCDEFGHIJKLMNOPQRSTUVWXYZ")),SUMPRODUCT((MID(B2509,{1,2,3,4,5,6,7,8,9,10,11,12,13,14,15,16,17,18,19,20,21,22,23,24,25,26,27,28,29,30},1)&lt;&gt;"")*ISERROR(FIND(MID(B2509,{1,2,3,4,5,6,7,8,9,10,11,12,13,14,15,16,17,18,19,20,21,22,23,24,25,26,27,28,29,30},1),"ABCDEFGHIJKLMNOPQRSTUVWXYZ0123456789-_")))=0,ISERROR(VALUE(B2509)))),"Недопустимый код: только латинские буквы A-Z в верхнем регистре, цифры, - и _; начало с буквы, до 30 символов (например MILK-001)",IF(SUMPRODUCT(--EXACT('Номенклатура'!$A$6:$A$205,B2509))=0,"Код не найден в номенклатуре",IF(SUMPRODUCT(--EXACT('Номенклатура'!$A$6:$A$205,B2509))&gt;1,"Код повторяется в номенклатуре",IF(ISNA(MATCH(C2509,{"Приход","Расход","Списание","Корректировка остатка"},0)),"Выберите тип операции",IF(NOT(ISNUMBER(D2509)),"Укажите количество",IF(D2509=0,"Количество не может быть 0",IF(AND(C2509&lt;&gt;"Корректировка остатка",D2509&lt;0),"Для этого типа количество положительное",IF(NOT(ISNUMBER('Номенклатура'!$C$2)),"Укажите дату начала учёта",IF(A2509&lt;INT('Номенклатура'!$C$2),"Раньше даты начала учёта: НЕ учтено",IF(AND(C2509="Корректировка остатка",TRIM(G2509)=""),"Учтено: добавьте пояснение","ОК")))))))))))))</f>
        <v/>
      </c>
    </row>
    <row r="2510" spans="1:9" x14ac:dyDescent="0.25">
      <c r="A2510" s="16"/>
      <c r="B2510" s="13"/>
      <c r="C2510" s="13"/>
      <c r="D2510" s="14"/>
      <c r="E2510" s="17" t="str">
        <f>IF(OR(B2510="",SUMPRODUCT(--EXACT('Номенклатура'!$A$6:$A$205,B2510))&lt;&gt;1),"",INDEX('Номенклатура'!$D$6:$D$205,SUMPRODUCT(EXACT('Номенклатура'!$A$6:$A$205,B2510)*(ROW('Номенклатура'!$A$6:$A$205)-5)))&amp;"")</f>
        <v/>
      </c>
      <c r="F2510" s="18" t="str">
        <f>IF(OR(I2510="ОК",I2510="Учтено: добавьте пояснение"),IF(C2510="Приход",D2510,IF(C2510="Корректировка остатка",D2510,-D2510)),"")</f>
        <v/>
      </c>
      <c r="G2510" s="13"/>
      <c r="H2510" s="15" t="str">
        <f>IF(OR(B2510="",SUMPRODUCT(--EXACT('Номенклатура'!$A$6:$A$205,B2510))&lt;&gt;1),"",INDEX('Номенклатура'!$B$6:$B$205,SUMPRODUCT(EXACT('Номенклатура'!$A$6:$A$205,B2510)*(ROW('Номенклатура'!$A$6:$A$205)-5)))&amp;"")</f>
        <v/>
      </c>
      <c r="I2510" s="15" t="str">
        <f>IF(COUNTA(A2510:D2510,G2510)=0,"",IF(NOT(ISNUMBER(A2510)),"Укажите дату",IF(B2510="","Укажите код",IF(NOT(AND(ISTEXT(B2510),LEN(B2510)&gt;0,LEN(B2510)&lt;=30,ISNUMBER(FIND(LEFT(B2510,1),"ABCDEFGHIJKLMNOPQRSTUVWXYZ")),SUMPRODUCT((MID(B2510,{1,2,3,4,5,6,7,8,9,10,11,12,13,14,15,16,17,18,19,20,21,22,23,24,25,26,27,28,29,30},1)&lt;&gt;"")*ISERROR(FIND(MID(B2510,{1,2,3,4,5,6,7,8,9,10,11,12,13,14,15,16,17,18,19,20,21,22,23,24,25,26,27,28,29,30},1),"ABCDEFGHIJKLMNOPQRSTUVWXYZ0123456789-_")))=0,ISERROR(VALUE(B2510)))),"Недопустимый код: только латинские буквы A-Z в верхнем регистре, цифры, - и _; начало с буквы, до 30 символов (например MILK-001)",IF(SUMPRODUCT(--EXACT('Номенклатура'!$A$6:$A$205,B2510))=0,"Код не найден в номенклатуре",IF(SUMPRODUCT(--EXACT('Номенклатура'!$A$6:$A$205,B2510))&gt;1,"Код повторяется в номенклатуре",IF(ISNA(MATCH(C2510,{"Приход","Расход","Списание","Корректировка остатка"},0)),"Выберите тип операции",IF(NOT(ISNUMBER(D2510)),"Укажите количество",IF(D2510=0,"Количество не может быть 0",IF(AND(C2510&lt;&gt;"Корректировка остатка",D2510&lt;0),"Для этого типа количество положительное",IF(NOT(ISNUMBER('Номенклатура'!$C$2)),"Укажите дату начала учёта",IF(A2510&lt;INT('Номенклатура'!$C$2),"Раньше даты начала учёта: НЕ учтено",IF(AND(C2510="Корректировка остатка",TRIM(G2510)=""),"Учтено: добавьте пояснение","ОК")))))))))))))</f>
        <v/>
      </c>
    </row>
    <row r="2511" spans="1:9" x14ac:dyDescent="0.25">
      <c r="A2511" s="16"/>
      <c r="B2511" s="13"/>
      <c r="C2511" s="13"/>
      <c r="D2511" s="14"/>
      <c r="E2511" s="17" t="str">
        <f>IF(OR(B2511="",SUMPRODUCT(--EXACT('Номенклатура'!$A$6:$A$205,B2511))&lt;&gt;1),"",INDEX('Номенклатура'!$D$6:$D$205,SUMPRODUCT(EXACT('Номенклатура'!$A$6:$A$205,B2511)*(ROW('Номенклатура'!$A$6:$A$205)-5)))&amp;"")</f>
        <v/>
      </c>
      <c r="F2511" s="18" t="str">
        <f>IF(OR(I2511="ОК",I2511="Учтено: добавьте пояснение"),IF(C2511="Приход",D2511,IF(C2511="Корректировка остатка",D2511,-D2511)),"")</f>
        <v/>
      </c>
      <c r="G2511" s="13"/>
      <c r="H2511" s="15" t="str">
        <f>IF(OR(B2511="",SUMPRODUCT(--EXACT('Номенклатура'!$A$6:$A$205,B2511))&lt;&gt;1),"",INDEX('Номенклатура'!$B$6:$B$205,SUMPRODUCT(EXACT('Номенклатура'!$A$6:$A$205,B2511)*(ROW('Номенклатура'!$A$6:$A$205)-5)))&amp;"")</f>
        <v/>
      </c>
      <c r="I2511" s="15" t="str">
        <f>IF(COUNTA(A2511:D2511,G2511)=0,"",IF(NOT(ISNUMBER(A2511)),"Укажите дату",IF(B2511="","Укажите код",IF(NOT(AND(ISTEXT(B2511),LEN(B2511)&gt;0,LEN(B2511)&lt;=30,ISNUMBER(FIND(LEFT(B2511,1),"ABCDEFGHIJKLMNOPQRSTUVWXYZ")),SUMPRODUCT((MID(B2511,{1,2,3,4,5,6,7,8,9,10,11,12,13,14,15,16,17,18,19,20,21,22,23,24,25,26,27,28,29,30},1)&lt;&gt;"")*ISERROR(FIND(MID(B2511,{1,2,3,4,5,6,7,8,9,10,11,12,13,14,15,16,17,18,19,20,21,22,23,24,25,26,27,28,29,30},1),"ABCDEFGHIJKLMNOPQRSTUVWXYZ0123456789-_")))=0,ISERROR(VALUE(B2511)))),"Недопустимый код: только латинские буквы A-Z в верхнем регистре, цифры, - и _; начало с буквы, до 30 символов (например MILK-001)",IF(SUMPRODUCT(--EXACT('Номенклатура'!$A$6:$A$205,B2511))=0,"Код не найден в номенклатуре",IF(SUMPRODUCT(--EXACT('Номенклатура'!$A$6:$A$205,B2511))&gt;1,"Код повторяется в номенклатуре",IF(ISNA(MATCH(C2511,{"Приход","Расход","Списание","Корректировка остатка"},0)),"Выберите тип операции",IF(NOT(ISNUMBER(D2511)),"Укажите количество",IF(D2511=0,"Количество не может быть 0",IF(AND(C2511&lt;&gt;"Корректировка остатка",D2511&lt;0),"Для этого типа количество положительное",IF(NOT(ISNUMBER('Номенклатура'!$C$2)),"Укажите дату начала учёта",IF(A2511&lt;INT('Номенклатура'!$C$2),"Раньше даты начала учёта: НЕ учтено",IF(AND(C2511="Корректировка остатка",TRIM(G2511)=""),"Учтено: добавьте пояснение","ОК")))))))))))))</f>
        <v/>
      </c>
    </row>
    <row r="2512" spans="1:9" x14ac:dyDescent="0.25">
      <c r="A2512" s="16"/>
      <c r="B2512" s="13"/>
      <c r="C2512" s="13"/>
      <c r="D2512" s="14"/>
      <c r="E2512" s="17" t="str">
        <f>IF(OR(B2512="",SUMPRODUCT(--EXACT('Номенклатура'!$A$6:$A$205,B2512))&lt;&gt;1),"",INDEX('Номенклатура'!$D$6:$D$205,SUMPRODUCT(EXACT('Номенклатура'!$A$6:$A$205,B2512)*(ROW('Номенклатура'!$A$6:$A$205)-5)))&amp;"")</f>
        <v/>
      </c>
      <c r="F2512" s="18" t="str">
        <f>IF(OR(I2512="ОК",I2512="Учтено: добавьте пояснение"),IF(C2512="Приход",D2512,IF(C2512="Корректировка остатка",D2512,-D2512)),"")</f>
        <v/>
      </c>
      <c r="G2512" s="13"/>
      <c r="H2512" s="15" t="str">
        <f>IF(OR(B2512="",SUMPRODUCT(--EXACT('Номенклатура'!$A$6:$A$205,B2512))&lt;&gt;1),"",INDEX('Номенклатура'!$B$6:$B$205,SUMPRODUCT(EXACT('Номенклатура'!$A$6:$A$205,B2512)*(ROW('Номенклатура'!$A$6:$A$205)-5)))&amp;"")</f>
        <v/>
      </c>
      <c r="I2512" s="15" t="str">
        <f>IF(COUNTA(A2512:D2512,G2512)=0,"",IF(NOT(ISNUMBER(A2512)),"Укажите дату",IF(B2512="","Укажите код",IF(NOT(AND(ISTEXT(B2512),LEN(B2512)&gt;0,LEN(B2512)&lt;=30,ISNUMBER(FIND(LEFT(B2512,1),"ABCDEFGHIJKLMNOPQRSTUVWXYZ")),SUMPRODUCT((MID(B2512,{1,2,3,4,5,6,7,8,9,10,11,12,13,14,15,16,17,18,19,20,21,22,23,24,25,26,27,28,29,30},1)&lt;&gt;"")*ISERROR(FIND(MID(B2512,{1,2,3,4,5,6,7,8,9,10,11,12,13,14,15,16,17,18,19,20,21,22,23,24,25,26,27,28,29,30},1),"ABCDEFGHIJKLMNOPQRSTUVWXYZ0123456789-_")))=0,ISERROR(VALUE(B2512)))),"Недопустимый код: только латинские буквы A-Z в верхнем регистре, цифры, - и _; начало с буквы, до 30 символов (например MILK-001)",IF(SUMPRODUCT(--EXACT('Номенклатура'!$A$6:$A$205,B2512))=0,"Код не найден в номенклатуре",IF(SUMPRODUCT(--EXACT('Номенклатура'!$A$6:$A$205,B2512))&gt;1,"Код повторяется в номенклатуре",IF(ISNA(MATCH(C2512,{"Приход","Расход","Списание","Корректировка остатка"},0)),"Выберите тип операции",IF(NOT(ISNUMBER(D2512)),"Укажите количество",IF(D2512=0,"Количество не может быть 0",IF(AND(C2512&lt;&gt;"Корректировка остатка",D2512&lt;0),"Для этого типа количество положительное",IF(NOT(ISNUMBER('Номенклатура'!$C$2)),"Укажите дату начала учёта",IF(A2512&lt;INT('Номенклатура'!$C$2),"Раньше даты начала учёта: НЕ учтено",IF(AND(C2512="Корректировка остатка",TRIM(G2512)=""),"Учтено: добавьте пояснение","ОК")))))))))))))</f>
        <v/>
      </c>
    </row>
    <row r="2513" spans="1:9" x14ac:dyDescent="0.25">
      <c r="A2513" s="16"/>
      <c r="B2513" s="13"/>
      <c r="C2513" s="13"/>
      <c r="D2513" s="14"/>
      <c r="E2513" s="17" t="str">
        <f>IF(OR(B2513="",SUMPRODUCT(--EXACT('Номенклатура'!$A$6:$A$205,B2513))&lt;&gt;1),"",INDEX('Номенклатура'!$D$6:$D$205,SUMPRODUCT(EXACT('Номенклатура'!$A$6:$A$205,B2513)*(ROW('Номенклатура'!$A$6:$A$205)-5)))&amp;"")</f>
        <v/>
      </c>
      <c r="F2513" s="18" t="str">
        <f>IF(OR(I2513="ОК",I2513="Учтено: добавьте пояснение"),IF(C2513="Приход",D2513,IF(C2513="Корректировка остатка",D2513,-D2513)),"")</f>
        <v/>
      </c>
      <c r="G2513" s="13"/>
      <c r="H2513" s="15" t="str">
        <f>IF(OR(B2513="",SUMPRODUCT(--EXACT('Номенклатура'!$A$6:$A$205,B2513))&lt;&gt;1),"",INDEX('Номенклатура'!$B$6:$B$205,SUMPRODUCT(EXACT('Номенклатура'!$A$6:$A$205,B2513)*(ROW('Номенклатура'!$A$6:$A$205)-5)))&amp;"")</f>
        <v/>
      </c>
      <c r="I2513" s="15" t="str">
        <f>IF(COUNTA(A2513:D2513,G2513)=0,"",IF(NOT(ISNUMBER(A2513)),"Укажите дату",IF(B2513="","Укажите код",IF(NOT(AND(ISTEXT(B2513),LEN(B2513)&gt;0,LEN(B2513)&lt;=30,ISNUMBER(FIND(LEFT(B2513,1),"ABCDEFGHIJKLMNOPQRSTUVWXYZ")),SUMPRODUCT((MID(B2513,{1,2,3,4,5,6,7,8,9,10,11,12,13,14,15,16,17,18,19,20,21,22,23,24,25,26,27,28,29,30},1)&lt;&gt;"")*ISERROR(FIND(MID(B2513,{1,2,3,4,5,6,7,8,9,10,11,12,13,14,15,16,17,18,19,20,21,22,23,24,25,26,27,28,29,30},1),"ABCDEFGHIJKLMNOPQRSTUVWXYZ0123456789-_")))=0,ISERROR(VALUE(B2513)))),"Недопустимый код: только латинские буквы A-Z в верхнем регистре, цифры, - и _; начало с буквы, до 30 символов (например MILK-001)",IF(SUMPRODUCT(--EXACT('Номенклатура'!$A$6:$A$205,B2513))=0,"Код не найден в номенклатуре",IF(SUMPRODUCT(--EXACT('Номенклатура'!$A$6:$A$205,B2513))&gt;1,"Код повторяется в номенклатуре",IF(ISNA(MATCH(C2513,{"Приход","Расход","Списание","Корректировка остатка"},0)),"Выберите тип операции",IF(NOT(ISNUMBER(D2513)),"Укажите количество",IF(D2513=0,"Количество не может быть 0",IF(AND(C2513&lt;&gt;"Корректировка остатка",D2513&lt;0),"Для этого типа количество положительное",IF(NOT(ISNUMBER('Номенклатура'!$C$2)),"Укажите дату начала учёта",IF(A2513&lt;INT('Номенклатура'!$C$2),"Раньше даты начала учёта: НЕ учтено",IF(AND(C2513="Корректировка остатка",TRIM(G2513)=""),"Учтено: добавьте пояснение","ОК")))))))))))))</f>
        <v/>
      </c>
    </row>
    <row r="2514" spans="1:9" x14ac:dyDescent="0.25">
      <c r="A2514" s="16"/>
      <c r="B2514" s="13"/>
      <c r="C2514" s="13"/>
      <c r="D2514" s="14"/>
      <c r="E2514" s="17" t="str">
        <f>IF(OR(B2514="",SUMPRODUCT(--EXACT('Номенклатура'!$A$6:$A$205,B2514))&lt;&gt;1),"",INDEX('Номенклатура'!$D$6:$D$205,SUMPRODUCT(EXACT('Номенклатура'!$A$6:$A$205,B2514)*(ROW('Номенклатура'!$A$6:$A$205)-5)))&amp;"")</f>
        <v/>
      </c>
      <c r="F2514" s="18" t="str">
        <f>IF(OR(I2514="ОК",I2514="Учтено: добавьте пояснение"),IF(C2514="Приход",D2514,IF(C2514="Корректировка остатка",D2514,-D2514)),"")</f>
        <v/>
      </c>
      <c r="G2514" s="13"/>
      <c r="H2514" s="15" t="str">
        <f>IF(OR(B2514="",SUMPRODUCT(--EXACT('Номенклатура'!$A$6:$A$205,B2514))&lt;&gt;1),"",INDEX('Номенклатура'!$B$6:$B$205,SUMPRODUCT(EXACT('Номенклатура'!$A$6:$A$205,B2514)*(ROW('Номенклатура'!$A$6:$A$205)-5)))&amp;"")</f>
        <v/>
      </c>
      <c r="I2514" s="15" t="str">
        <f>IF(COUNTA(A2514:D2514,G2514)=0,"",IF(NOT(ISNUMBER(A2514)),"Укажите дату",IF(B2514="","Укажите код",IF(NOT(AND(ISTEXT(B2514),LEN(B2514)&gt;0,LEN(B2514)&lt;=30,ISNUMBER(FIND(LEFT(B2514,1),"ABCDEFGHIJKLMNOPQRSTUVWXYZ")),SUMPRODUCT((MID(B2514,{1,2,3,4,5,6,7,8,9,10,11,12,13,14,15,16,17,18,19,20,21,22,23,24,25,26,27,28,29,30},1)&lt;&gt;"")*ISERROR(FIND(MID(B2514,{1,2,3,4,5,6,7,8,9,10,11,12,13,14,15,16,17,18,19,20,21,22,23,24,25,26,27,28,29,30},1),"ABCDEFGHIJKLMNOPQRSTUVWXYZ0123456789-_")))=0,ISERROR(VALUE(B2514)))),"Недопустимый код: только латинские буквы A-Z в верхнем регистре, цифры, - и _; начало с буквы, до 30 символов (например MILK-001)",IF(SUMPRODUCT(--EXACT('Номенклатура'!$A$6:$A$205,B2514))=0,"Код не найден в номенклатуре",IF(SUMPRODUCT(--EXACT('Номенклатура'!$A$6:$A$205,B2514))&gt;1,"Код повторяется в номенклатуре",IF(ISNA(MATCH(C2514,{"Приход","Расход","Списание","Корректировка остатка"},0)),"Выберите тип операции",IF(NOT(ISNUMBER(D2514)),"Укажите количество",IF(D2514=0,"Количество не может быть 0",IF(AND(C2514&lt;&gt;"Корректировка остатка",D2514&lt;0),"Для этого типа количество положительное",IF(NOT(ISNUMBER('Номенклатура'!$C$2)),"Укажите дату начала учёта",IF(A2514&lt;INT('Номенклатура'!$C$2),"Раньше даты начала учёта: НЕ учтено",IF(AND(C2514="Корректировка остатка",TRIM(G2514)=""),"Учтено: добавьте пояснение","ОК")))))))))))))</f>
        <v/>
      </c>
    </row>
    <row r="2515" spans="1:9" x14ac:dyDescent="0.25">
      <c r="A2515" s="16"/>
      <c r="B2515" s="13"/>
      <c r="C2515" s="13"/>
      <c r="D2515" s="14"/>
      <c r="E2515" s="17" t="str">
        <f>IF(OR(B2515="",SUMPRODUCT(--EXACT('Номенклатура'!$A$6:$A$205,B2515))&lt;&gt;1),"",INDEX('Номенклатура'!$D$6:$D$205,SUMPRODUCT(EXACT('Номенклатура'!$A$6:$A$205,B2515)*(ROW('Номенклатура'!$A$6:$A$205)-5)))&amp;"")</f>
        <v/>
      </c>
      <c r="F2515" s="18" t="str">
        <f>IF(OR(I2515="ОК",I2515="Учтено: добавьте пояснение"),IF(C2515="Приход",D2515,IF(C2515="Корректировка остатка",D2515,-D2515)),"")</f>
        <v/>
      </c>
      <c r="G2515" s="13"/>
      <c r="H2515" s="15" t="str">
        <f>IF(OR(B2515="",SUMPRODUCT(--EXACT('Номенклатура'!$A$6:$A$205,B2515))&lt;&gt;1),"",INDEX('Номенклатура'!$B$6:$B$205,SUMPRODUCT(EXACT('Номенклатура'!$A$6:$A$205,B2515)*(ROW('Номенклатура'!$A$6:$A$205)-5)))&amp;"")</f>
        <v/>
      </c>
      <c r="I2515" s="15" t="str">
        <f>IF(COUNTA(A2515:D2515,G2515)=0,"",IF(NOT(ISNUMBER(A2515)),"Укажите дату",IF(B2515="","Укажите код",IF(NOT(AND(ISTEXT(B2515),LEN(B2515)&gt;0,LEN(B2515)&lt;=30,ISNUMBER(FIND(LEFT(B2515,1),"ABCDEFGHIJKLMNOPQRSTUVWXYZ")),SUMPRODUCT((MID(B2515,{1,2,3,4,5,6,7,8,9,10,11,12,13,14,15,16,17,18,19,20,21,22,23,24,25,26,27,28,29,30},1)&lt;&gt;"")*ISERROR(FIND(MID(B2515,{1,2,3,4,5,6,7,8,9,10,11,12,13,14,15,16,17,18,19,20,21,22,23,24,25,26,27,28,29,30},1),"ABCDEFGHIJKLMNOPQRSTUVWXYZ0123456789-_")))=0,ISERROR(VALUE(B2515)))),"Недопустимый код: только латинские буквы A-Z в верхнем регистре, цифры, - и _; начало с буквы, до 30 символов (например MILK-001)",IF(SUMPRODUCT(--EXACT('Номенклатура'!$A$6:$A$205,B2515))=0,"Код не найден в номенклатуре",IF(SUMPRODUCT(--EXACT('Номенклатура'!$A$6:$A$205,B2515))&gt;1,"Код повторяется в номенклатуре",IF(ISNA(MATCH(C2515,{"Приход","Расход","Списание","Корректировка остатка"},0)),"Выберите тип операции",IF(NOT(ISNUMBER(D2515)),"Укажите количество",IF(D2515=0,"Количество не может быть 0",IF(AND(C2515&lt;&gt;"Корректировка остатка",D2515&lt;0),"Для этого типа количество положительное",IF(NOT(ISNUMBER('Номенклатура'!$C$2)),"Укажите дату начала учёта",IF(A2515&lt;INT('Номенклатура'!$C$2),"Раньше даты начала учёта: НЕ учтено",IF(AND(C2515="Корректировка остатка",TRIM(G2515)=""),"Учтено: добавьте пояснение","ОК")))))))))))))</f>
        <v/>
      </c>
    </row>
    <row r="2516" spans="1:9" x14ac:dyDescent="0.25">
      <c r="A2516" s="16"/>
      <c r="B2516" s="13"/>
      <c r="C2516" s="13"/>
      <c r="D2516" s="14"/>
      <c r="E2516" s="17" t="str">
        <f>IF(OR(B2516="",SUMPRODUCT(--EXACT('Номенклатура'!$A$6:$A$205,B2516))&lt;&gt;1),"",INDEX('Номенклатура'!$D$6:$D$205,SUMPRODUCT(EXACT('Номенклатура'!$A$6:$A$205,B2516)*(ROW('Номенклатура'!$A$6:$A$205)-5)))&amp;"")</f>
        <v/>
      </c>
      <c r="F2516" s="18" t="str">
        <f>IF(OR(I2516="ОК",I2516="Учтено: добавьте пояснение"),IF(C2516="Приход",D2516,IF(C2516="Корректировка остатка",D2516,-D2516)),"")</f>
        <v/>
      </c>
      <c r="G2516" s="13"/>
      <c r="H2516" s="15" t="str">
        <f>IF(OR(B2516="",SUMPRODUCT(--EXACT('Номенклатура'!$A$6:$A$205,B2516))&lt;&gt;1),"",INDEX('Номенклатура'!$B$6:$B$205,SUMPRODUCT(EXACT('Номенклатура'!$A$6:$A$205,B2516)*(ROW('Номенклатура'!$A$6:$A$205)-5)))&amp;"")</f>
        <v/>
      </c>
      <c r="I2516" s="15" t="str">
        <f>IF(COUNTA(A2516:D2516,G2516)=0,"",IF(NOT(ISNUMBER(A2516)),"Укажите дату",IF(B2516="","Укажите код",IF(NOT(AND(ISTEXT(B2516),LEN(B2516)&gt;0,LEN(B2516)&lt;=30,ISNUMBER(FIND(LEFT(B2516,1),"ABCDEFGHIJKLMNOPQRSTUVWXYZ")),SUMPRODUCT((MID(B2516,{1,2,3,4,5,6,7,8,9,10,11,12,13,14,15,16,17,18,19,20,21,22,23,24,25,26,27,28,29,30},1)&lt;&gt;"")*ISERROR(FIND(MID(B2516,{1,2,3,4,5,6,7,8,9,10,11,12,13,14,15,16,17,18,19,20,21,22,23,24,25,26,27,28,29,30},1),"ABCDEFGHIJKLMNOPQRSTUVWXYZ0123456789-_")))=0,ISERROR(VALUE(B2516)))),"Недопустимый код: только латинские буквы A-Z в верхнем регистре, цифры, - и _; начало с буквы, до 30 символов (например MILK-001)",IF(SUMPRODUCT(--EXACT('Номенклатура'!$A$6:$A$205,B2516))=0,"Код не найден в номенклатуре",IF(SUMPRODUCT(--EXACT('Номенклатура'!$A$6:$A$205,B2516))&gt;1,"Код повторяется в номенклатуре",IF(ISNA(MATCH(C2516,{"Приход","Расход","Списание","Корректировка остатка"},0)),"Выберите тип операции",IF(NOT(ISNUMBER(D2516)),"Укажите количество",IF(D2516=0,"Количество не может быть 0",IF(AND(C2516&lt;&gt;"Корректировка остатка",D2516&lt;0),"Для этого типа количество положительное",IF(NOT(ISNUMBER('Номенклатура'!$C$2)),"Укажите дату начала учёта",IF(A2516&lt;INT('Номенклатура'!$C$2),"Раньше даты начала учёта: НЕ учтено",IF(AND(C2516="Корректировка остатка",TRIM(G2516)=""),"Учтено: добавьте пояснение","ОК")))))))))))))</f>
        <v/>
      </c>
    </row>
    <row r="2517" spans="1:9" x14ac:dyDescent="0.25">
      <c r="A2517" s="16"/>
      <c r="B2517" s="13"/>
      <c r="C2517" s="13"/>
      <c r="D2517" s="14"/>
      <c r="E2517" s="17" t="str">
        <f>IF(OR(B2517="",SUMPRODUCT(--EXACT('Номенклатура'!$A$6:$A$205,B2517))&lt;&gt;1),"",INDEX('Номенклатура'!$D$6:$D$205,SUMPRODUCT(EXACT('Номенклатура'!$A$6:$A$205,B2517)*(ROW('Номенклатура'!$A$6:$A$205)-5)))&amp;"")</f>
        <v/>
      </c>
      <c r="F2517" s="18" t="str">
        <f>IF(OR(I2517="ОК",I2517="Учтено: добавьте пояснение"),IF(C2517="Приход",D2517,IF(C2517="Корректировка остатка",D2517,-D2517)),"")</f>
        <v/>
      </c>
      <c r="G2517" s="13"/>
      <c r="H2517" s="15" t="str">
        <f>IF(OR(B2517="",SUMPRODUCT(--EXACT('Номенклатура'!$A$6:$A$205,B2517))&lt;&gt;1),"",INDEX('Номенклатура'!$B$6:$B$205,SUMPRODUCT(EXACT('Номенклатура'!$A$6:$A$205,B2517)*(ROW('Номенклатура'!$A$6:$A$205)-5)))&amp;"")</f>
        <v/>
      </c>
      <c r="I2517" s="15" t="str">
        <f>IF(COUNTA(A2517:D2517,G2517)=0,"",IF(NOT(ISNUMBER(A2517)),"Укажите дату",IF(B2517="","Укажите код",IF(NOT(AND(ISTEXT(B2517),LEN(B2517)&gt;0,LEN(B2517)&lt;=30,ISNUMBER(FIND(LEFT(B2517,1),"ABCDEFGHIJKLMNOPQRSTUVWXYZ")),SUMPRODUCT((MID(B2517,{1,2,3,4,5,6,7,8,9,10,11,12,13,14,15,16,17,18,19,20,21,22,23,24,25,26,27,28,29,30},1)&lt;&gt;"")*ISERROR(FIND(MID(B2517,{1,2,3,4,5,6,7,8,9,10,11,12,13,14,15,16,17,18,19,20,21,22,23,24,25,26,27,28,29,30},1),"ABCDEFGHIJKLMNOPQRSTUVWXYZ0123456789-_")))=0,ISERROR(VALUE(B2517)))),"Недопустимый код: только латинские буквы A-Z в верхнем регистре, цифры, - и _; начало с буквы, до 30 символов (например MILK-001)",IF(SUMPRODUCT(--EXACT('Номенклатура'!$A$6:$A$205,B2517))=0,"Код не найден в номенклатуре",IF(SUMPRODUCT(--EXACT('Номенклатура'!$A$6:$A$205,B2517))&gt;1,"Код повторяется в номенклатуре",IF(ISNA(MATCH(C2517,{"Приход","Расход","Списание","Корректировка остатка"},0)),"Выберите тип операции",IF(NOT(ISNUMBER(D2517)),"Укажите количество",IF(D2517=0,"Количество не может быть 0",IF(AND(C2517&lt;&gt;"Корректировка остатка",D2517&lt;0),"Для этого типа количество положительное",IF(NOT(ISNUMBER('Номенклатура'!$C$2)),"Укажите дату начала учёта",IF(A2517&lt;INT('Номенклатура'!$C$2),"Раньше даты начала учёта: НЕ учтено",IF(AND(C2517="Корректировка остатка",TRIM(G2517)=""),"Учтено: добавьте пояснение","ОК")))))))))))))</f>
        <v/>
      </c>
    </row>
    <row r="2518" spans="1:9" x14ac:dyDescent="0.25">
      <c r="A2518" s="16"/>
      <c r="B2518" s="13"/>
      <c r="C2518" s="13"/>
      <c r="D2518" s="14"/>
      <c r="E2518" s="17" t="str">
        <f>IF(OR(B2518="",SUMPRODUCT(--EXACT('Номенклатура'!$A$6:$A$205,B2518))&lt;&gt;1),"",INDEX('Номенклатура'!$D$6:$D$205,SUMPRODUCT(EXACT('Номенклатура'!$A$6:$A$205,B2518)*(ROW('Номенклатура'!$A$6:$A$205)-5)))&amp;"")</f>
        <v/>
      </c>
      <c r="F2518" s="18" t="str">
        <f>IF(OR(I2518="ОК",I2518="Учтено: добавьте пояснение"),IF(C2518="Приход",D2518,IF(C2518="Корректировка остатка",D2518,-D2518)),"")</f>
        <v/>
      </c>
      <c r="G2518" s="13"/>
      <c r="H2518" s="15" t="str">
        <f>IF(OR(B2518="",SUMPRODUCT(--EXACT('Номенклатура'!$A$6:$A$205,B2518))&lt;&gt;1),"",INDEX('Номенклатура'!$B$6:$B$205,SUMPRODUCT(EXACT('Номенклатура'!$A$6:$A$205,B2518)*(ROW('Номенклатура'!$A$6:$A$205)-5)))&amp;"")</f>
        <v/>
      </c>
      <c r="I2518" s="15" t="str">
        <f>IF(COUNTA(A2518:D2518,G2518)=0,"",IF(NOT(ISNUMBER(A2518)),"Укажите дату",IF(B2518="","Укажите код",IF(NOT(AND(ISTEXT(B2518),LEN(B2518)&gt;0,LEN(B2518)&lt;=30,ISNUMBER(FIND(LEFT(B2518,1),"ABCDEFGHIJKLMNOPQRSTUVWXYZ")),SUMPRODUCT((MID(B2518,{1,2,3,4,5,6,7,8,9,10,11,12,13,14,15,16,17,18,19,20,21,22,23,24,25,26,27,28,29,30},1)&lt;&gt;"")*ISERROR(FIND(MID(B2518,{1,2,3,4,5,6,7,8,9,10,11,12,13,14,15,16,17,18,19,20,21,22,23,24,25,26,27,28,29,30},1),"ABCDEFGHIJKLMNOPQRSTUVWXYZ0123456789-_")))=0,ISERROR(VALUE(B2518)))),"Недопустимый код: только латинские буквы A-Z в верхнем регистре, цифры, - и _; начало с буквы, до 30 символов (например MILK-001)",IF(SUMPRODUCT(--EXACT('Номенклатура'!$A$6:$A$205,B2518))=0,"Код не найден в номенклатуре",IF(SUMPRODUCT(--EXACT('Номенклатура'!$A$6:$A$205,B2518))&gt;1,"Код повторяется в номенклатуре",IF(ISNA(MATCH(C2518,{"Приход","Расход","Списание","Корректировка остатка"},0)),"Выберите тип операции",IF(NOT(ISNUMBER(D2518)),"Укажите количество",IF(D2518=0,"Количество не может быть 0",IF(AND(C2518&lt;&gt;"Корректировка остатка",D2518&lt;0),"Для этого типа количество положительное",IF(NOT(ISNUMBER('Номенклатура'!$C$2)),"Укажите дату начала учёта",IF(A2518&lt;INT('Номенклатура'!$C$2),"Раньше даты начала учёта: НЕ учтено",IF(AND(C2518="Корректировка остатка",TRIM(G2518)=""),"Учтено: добавьте пояснение","ОК")))))))))))))</f>
        <v/>
      </c>
    </row>
    <row r="2519" spans="1:9" x14ac:dyDescent="0.25">
      <c r="A2519" s="16"/>
      <c r="B2519" s="13"/>
      <c r="C2519" s="13"/>
      <c r="D2519" s="14"/>
      <c r="E2519" s="17" t="str">
        <f>IF(OR(B2519="",SUMPRODUCT(--EXACT('Номенклатура'!$A$6:$A$205,B2519))&lt;&gt;1),"",INDEX('Номенклатура'!$D$6:$D$205,SUMPRODUCT(EXACT('Номенклатура'!$A$6:$A$205,B2519)*(ROW('Номенклатура'!$A$6:$A$205)-5)))&amp;"")</f>
        <v/>
      </c>
      <c r="F2519" s="18" t="str">
        <f>IF(OR(I2519="ОК",I2519="Учтено: добавьте пояснение"),IF(C2519="Приход",D2519,IF(C2519="Корректировка остатка",D2519,-D2519)),"")</f>
        <v/>
      </c>
      <c r="G2519" s="13"/>
      <c r="H2519" s="15" t="str">
        <f>IF(OR(B2519="",SUMPRODUCT(--EXACT('Номенклатура'!$A$6:$A$205,B2519))&lt;&gt;1),"",INDEX('Номенклатура'!$B$6:$B$205,SUMPRODUCT(EXACT('Номенклатура'!$A$6:$A$205,B2519)*(ROW('Номенклатура'!$A$6:$A$205)-5)))&amp;"")</f>
        <v/>
      </c>
      <c r="I2519" s="15" t="str">
        <f>IF(COUNTA(A2519:D2519,G2519)=0,"",IF(NOT(ISNUMBER(A2519)),"Укажите дату",IF(B2519="","Укажите код",IF(NOT(AND(ISTEXT(B2519),LEN(B2519)&gt;0,LEN(B2519)&lt;=30,ISNUMBER(FIND(LEFT(B2519,1),"ABCDEFGHIJKLMNOPQRSTUVWXYZ")),SUMPRODUCT((MID(B2519,{1,2,3,4,5,6,7,8,9,10,11,12,13,14,15,16,17,18,19,20,21,22,23,24,25,26,27,28,29,30},1)&lt;&gt;"")*ISERROR(FIND(MID(B2519,{1,2,3,4,5,6,7,8,9,10,11,12,13,14,15,16,17,18,19,20,21,22,23,24,25,26,27,28,29,30},1),"ABCDEFGHIJKLMNOPQRSTUVWXYZ0123456789-_")))=0,ISERROR(VALUE(B2519)))),"Недопустимый код: только латинские буквы A-Z в верхнем регистре, цифры, - и _; начало с буквы, до 30 символов (например MILK-001)",IF(SUMPRODUCT(--EXACT('Номенклатура'!$A$6:$A$205,B2519))=0,"Код не найден в номенклатуре",IF(SUMPRODUCT(--EXACT('Номенклатура'!$A$6:$A$205,B2519))&gt;1,"Код повторяется в номенклатуре",IF(ISNA(MATCH(C2519,{"Приход","Расход","Списание","Корректировка остатка"},0)),"Выберите тип операции",IF(NOT(ISNUMBER(D2519)),"Укажите количество",IF(D2519=0,"Количество не может быть 0",IF(AND(C2519&lt;&gt;"Корректировка остатка",D2519&lt;0),"Для этого типа количество положительное",IF(NOT(ISNUMBER('Номенклатура'!$C$2)),"Укажите дату начала учёта",IF(A2519&lt;INT('Номенклатура'!$C$2),"Раньше даты начала учёта: НЕ учтено",IF(AND(C2519="Корректировка остатка",TRIM(G2519)=""),"Учтено: добавьте пояснение","ОК")))))))))))))</f>
        <v/>
      </c>
    </row>
    <row r="2520" spans="1:9" x14ac:dyDescent="0.25">
      <c r="A2520" s="16"/>
      <c r="B2520" s="13"/>
      <c r="C2520" s="13"/>
      <c r="D2520" s="14"/>
      <c r="E2520" s="17" t="str">
        <f>IF(OR(B2520="",SUMPRODUCT(--EXACT('Номенклатура'!$A$6:$A$205,B2520))&lt;&gt;1),"",INDEX('Номенклатура'!$D$6:$D$205,SUMPRODUCT(EXACT('Номенклатура'!$A$6:$A$205,B2520)*(ROW('Номенклатура'!$A$6:$A$205)-5)))&amp;"")</f>
        <v/>
      </c>
      <c r="F2520" s="18" t="str">
        <f>IF(OR(I2520="ОК",I2520="Учтено: добавьте пояснение"),IF(C2520="Приход",D2520,IF(C2520="Корректировка остатка",D2520,-D2520)),"")</f>
        <v/>
      </c>
      <c r="G2520" s="13"/>
      <c r="H2520" s="15" t="str">
        <f>IF(OR(B2520="",SUMPRODUCT(--EXACT('Номенклатура'!$A$6:$A$205,B2520))&lt;&gt;1),"",INDEX('Номенклатура'!$B$6:$B$205,SUMPRODUCT(EXACT('Номенклатура'!$A$6:$A$205,B2520)*(ROW('Номенклатура'!$A$6:$A$205)-5)))&amp;"")</f>
        <v/>
      </c>
      <c r="I2520" s="15" t="str">
        <f>IF(COUNTA(A2520:D2520,G2520)=0,"",IF(NOT(ISNUMBER(A2520)),"Укажите дату",IF(B2520="","Укажите код",IF(NOT(AND(ISTEXT(B2520),LEN(B2520)&gt;0,LEN(B2520)&lt;=30,ISNUMBER(FIND(LEFT(B2520,1),"ABCDEFGHIJKLMNOPQRSTUVWXYZ")),SUMPRODUCT((MID(B2520,{1,2,3,4,5,6,7,8,9,10,11,12,13,14,15,16,17,18,19,20,21,22,23,24,25,26,27,28,29,30},1)&lt;&gt;"")*ISERROR(FIND(MID(B2520,{1,2,3,4,5,6,7,8,9,10,11,12,13,14,15,16,17,18,19,20,21,22,23,24,25,26,27,28,29,30},1),"ABCDEFGHIJKLMNOPQRSTUVWXYZ0123456789-_")))=0,ISERROR(VALUE(B2520)))),"Недопустимый код: только латинские буквы A-Z в верхнем регистре, цифры, - и _; начало с буквы, до 30 символов (например MILK-001)",IF(SUMPRODUCT(--EXACT('Номенклатура'!$A$6:$A$205,B2520))=0,"Код не найден в номенклатуре",IF(SUMPRODUCT(--EXACT('Номенклатура'!$A$6:$A$205,B2520))&gt;1,"Код повторяется в номенклатуре",IF(ISNA(MATCH(C2520,{"Приход","Расход","Списание","Корректировка остатка"},0)),"Выберите тип операции",IF(NOT(ISNUMBER(D2520)),"Укажите количество",IF(D2520=0,"Количество не может быть 0",IF(AND(C2520&lt;&gt;"Корректировка остатка",D2520&lt;0),"Для этого типа количество положительное",IF(NOT(ISNUMBER('Номенклатура'!$C$2)),"Укажите дату начала учёта",IF(A2520&lt;INT('Номенклатура'!$C$2),"Раньше даты начала учёта: НЕ учтено",IF(AND(C2520="Корректировка остатка",TRIM(G2520)=""),"Учтено: добавьте пояснение","ОК")))))))))))))</f>
        <v/>
      </c>
    </row>
    <row r="2521" spans="1:9" x14ac:dyDescent="0.25">
      <c r="A2521" s="16"/>
      <c r="B2521" s="13"/>
      <c r="C2521" s="13"/>
      <c r="D2521" s="14"/>
      <c r="E2521" s="17" t="str">
        <f>IF(OR(B2521="",SUMPRODUCT(--EXACT('Номенклатура'!$A$6:$A$205,B2521))&lt;&gt;1),"",INDEX('Номенклатура'!$D$6:$D$205,SUMPRODUCT(EXACT('Номенклатура'!$A$6:$A$205,B2521)*(ROW('Номенклатура'!$A$6:$A$205)-5)))&amp;"")</f>
        <v/>
      </c>
      <c r="F2521" s="18" t="str">
        <f>IF(OR(I2521="ОК",I2521="Учтено: добавьте пояснение"),IF(C2521="Приход",D2521,IF(C2521="Корректировка остатка",D2521,-D2521)),"")</f>
        <v/>
      </c>
      <c r="G2521" s="13"/>
      <c r="H2521" s="15" t="str">
        <f>IF(OR(B2521="",SUMPRODUCT(--EXACT('Номенклатура'!$A$6:$A$205,B2521))&lt;&gt;1),"",INDEX('Номенклатура'!$B$6:$B$205,SUMPRODUCT(EXACT('Номенклатура'!$A$6:$A$205,B2521)*(ROW('Номенклатура'!$A$6:$A$205)-5)))&amp;"")</f>
        <v/>
      </c>
      <c r="I2521" s="15" t="str">
        <f>IF(COUNTA(A2521:D2521,G2521)=0,"",IF(NOT(ISNUMBER(A2521)),"Укажите дату",IF(B2521="","Укажите код",IF(NOT(AND(ISTEXT(B2521),LEN(B2521)&gt;0,LEN(B2521)&lt;=30,ISNUMBER(FIND(LEFT(B2521,1),"ABCDEFGHIJKLMNOPQRSTUVWXYZ")),SUMPRODUCT((MID(B2521,{1,2,3,4,5,6,7,8,9,10,11,12,13,14,15,16,17,18,19,20,21,22,23,24,25,26,27,28,29,30},1)&lt;&gt;"")*ISERROR(FIND(MID(B2521,{1,2,3,4,5,6,7,8,9,10,11,12,13,14,15,16,17,18,19,20,21,22,23,24,25,26,27,28,29,30},1),"ABCDEFGHIJKLMNOPQRSTUVWXYZ0123456789-_")))=0,ISERROR(VALUE(B2521)))),"Недопустимый код: только латинские буквы A-Z в верхнем регистре, цифры, - и _; начало с буквы, до 30 символов (например MILK-001)",IF(SUMPRODUCT(--EXACT('Номенклатура'!$A$6:$A$205,B2521))=0,"Код не найден в номенклатуре",IF(SUMPRODUCT(--EXACT('Номенклатура'!$A$6:$A$205,B2521))&gt;1,"Код повторяется в номенклатуре",IF(ISNA(MATCH(C2521,{"Приход","Расход","Списание","Корректировка остатка"},0)),"Выберите тип операции",IF(NOT(ISNUMBER(D2521)),"Укажите количество",IF(D2521=0,"Количество не может быть 0",IF(AND(C2521&lt;&gt;"Корректировка остатка",D2521&lt;0),"Для этого типа количество положительное",IF(NOT(ISNUMBER('Номенклатура'!$C$2)),"Укажите дату начала учёта",IF(A2521&lt;INT('Номенклатура'!$C$2),"Раньше даты начала учёта: НЕ учтено",IF(AND(C2521="Корректировка остатка",TRIM(G2521)=""),"Учтено: добавьте пояснение","ОК")))))))))))))</f>
        <v/>
      </c>
    </row>
    <row r="2522" spans="1:9" x14ac:dyDescent="0.25">
      <c r="A2522" s="16"/>
      <c r="B2522" s="13"/>
      <c r="C2522" s="13"/>
      <c r="D2522" s="14"/>
      <c r="E2522" s="17" t="str">
        <f>IF(OR(B2522="",SUMPRODUCT(--EXACT('Номенклатура'!$A$6:$A$205,B2522))&lt;&gt;1),"",INDEX('Номенклатура'!$D$6:$D$205,SUMPRODUCT(EXACT('Номенклатура'!$A$6:$A$205,B2522)*(ROW('Номенклатура'!$A$6:$A$205)-5)))&amp;"")</f>
        <v/>
      </c>
      <c r="F2522" s="18" t="str">
        <f>IF(OR(I2522="ОК",I2522="Учтено: добавьте пояснение"),IF(C2522="Приход",D2522,IF(C2522="Корректировка остатка",D2522,-D2522)),"")</f>
        <v/>
      </c>
      <c r="G2522" s="13"/>
      <c r="H2522" s="15" t="str">
        <f>IF(OR(B2522="",SUMPRODUCT(--EXACT('Номенклатура'!$A$6:$A$205,B2522))&lt;&gt;1),"",INDEX('Номенклатура'!$B$6:$B$205,SUMPRODUCT(EXACT('Номенклатура'!$A$6:$A$205,B2522)*(ROW('Номенклатура'!$A$6:$A$205)-5)))&amp;"")</f>
        <v/>
      </c>
      <c r="I2522" s="15" t="str">
        <f>IF(COUNTA(A2522:D2522,G2522)=0,"",IF(NOT(ISNUMBER(A2522)),"Укажите дату",IF(B2522="","Укажите код",IF(NOT(AND(ISTEXT(B2522),LEN(B2522)&gt;0,LEN(B2522)&lt;=30,ISNUMBER(FIND(LEFT(B2522,1),"ABCDEFGHIJKLMNOPQRSTUVWXYZ")),SUMPRODUCT((MID(B2522,{1,2,3,4,5,6,7,8,9,10,11,12,13,14,15,16,17,18,19,20,21,22,23,24,25,26,27,28,29,30},1)&lt;&gt;"")*ISERROR(FIND(MID(B2522,{1,2,3,4,5,6,7,8,9,10,11,12,13,14,15,16,17,18,19,20,21,22,23,24,25,26,27,28,29,30},1),"ABCDEFGHIJKLMNOPQRSTUVWXYZ0123456789-_")))=0,ISERROR(VALUE(B2522)))),"Недопустимый код: только латинские буквы A-Z в верхнем регистре, цифры, - и _; начало с буквы, до 30 символов (например MILK-001)",IF(SUMPRODUCT(--EXACT('Номенклатура'!$A$6:$A$205,B2522))=0,"Код не найден в номенклатуре",IF(SUMPRODUCT(--EXACT('Номенклатура'!$A$6:$A$205,B2522))&gt;1,"Код повторяется в номенклатуре",IF(ISNA(MATCH(C2522,{"Приход","Расход","Списание","Корректировка остатка"},0)),"Выберите тип операции",IF(NOT(ISNUMBER(D2522)),"Укажите количество",IF(D2522=0,"Количество не может быть 0",IF(AND(C2522&lt;&gt;"Корректировка остатка",D2522&lt;0),"Для этого типа количество положительное",IF(NOT(ISNUMBER('Номенклатура'!$C$2)),"Укажите дату начала учёта",IF(A2522&lt;INT('Номенклатура'!$C$2),"Раньше даты начала учёта: НЕ учтено",IF(AND(C2522="Корректировка остатка",TRIM(G2522)=""),"Учтено: добавьте пояснение","ОК")))))))))))))</f>
        <v/>
      </c>
    </row>
    <row r="2523" spans="1:9" x14ac:dyDescent="0.25">
      <c r="A2523" s="16"/>
      <c r="B2523" s="13"/>
      <c r="C2523" s="13"/>
      <c r="D2523" s="14"/>
      <c r="E2523" s="17" t="str">
        <f>IF(OR(B2523="",SUMPRODUCT(--EXACT('Номенклатура'!$A$6:$A$205,B2523))&lt;&gt;1),"",INDEX('Номенклатура'!$D$6:$D$205,SUMPRODUCT(EXACT('Номенклатура'!$A$6:$A$205,B2523)*(ROW('Номенклатура'!$A$6:$A$205)-5)))&amp;"")</f>
        <v/>
      </c>
      <c r="F2523" s="18" t="str">
        <f>IF(OR(I2523="ОК",I2523="Учтено: добавьте пояснение"),IF(C2523="Приход",D2523,IF(C2523="Корректировка остатка",D2523,-D2523)),"")</f>
        <v/>
      </c>
      <c r="G2523" s="13"/>
      <c r="H2523" s="15" t="str">
        <f>IF(OR(B2523="",SUMPRODUCT(--EXACT('Номенклатура'!$A$6:$A$205,B2523))&lt;&gt;1),"",INDEX('Номенклатура'!$B$6:$B$205,SUMPRODUCT(EXACT('Номенклатура'!$A$6:$A$205,B2523)*(ROW('Номенклатура'!$A$6:$A$205)-5)))&amp;"")</f>
        <v/>
      </c>
      <c r="I2523" s="15" t="str">
        <f>IF(COUNTA(A2523:D2523,G2523)=0,"",IF(NOT(ISNUMBER(A2523)),"Укажите дату",IF(B2523="","Укажите код",IF(NOT(AND(ISTEXT(B2523),LEN(B2523)&gt;0,LEN(B2523)&lt;=30,ISNUMBER(FIND(LEFT(B2523,1),"ABCDEFGHIJKLMNOPQRSTUVWXYZ")),SUMPRODUCT((MID(B2523,{1,2,3,4,5,6,7,8,9,10,11,12,13,14,15,16,17,18,19,20,21,22,23,24,25,26,27,28,29,30},1)&lt;&gt;"")*ISERROR(FIND(MID(B2523,{1,2,3,4,5,6,7,8,9,10,11,12,13,14,15,16,17,18,19,20,21,22,23,24,25,26,27,28,29,30},1),"ABCDEFGHIJKLMNOPQRSTUVWXYZ0123456789-_")))=0,ISERROR(VALUE(B2523)))),"Недопустимый код: только латинские буквы A-Z в верхнем регистре, цифры, - и _; начало с буквы, до 30 символов (например MILK-001)",IF(SUMPRODUCT(--EXACT('Номенклатура'!$A$6:$A$205,B2523))=0,"Код не найден в номенклатуре",IF(SUMPRODUCT(--EXACT('Номенклатура'!$A$6:$A$205,B2523))&gt;1,"Код повторяется в номенклатуре",IF(ISNA(MATCH(C2523,{"Приход","Расход","Списание","Корректировка остатка"},0)),"Выберите тип операции",IF(NOT(ISNUMBER(D2523)),"Укажите количество",IF(D2523=0,"Количество не может быть 0",IF(AND(C2523&lt;&gt;"Корректировка остатка",D2523&lt;0),"Для этого типа количество положительное",IF(NOT(ISNUMBER('Номенклатура'!$C$2)),"Укажите дату начала учёта",IF(A2523&lt;INT('Номенклатура'!$C$2),"Раньше даты начала учёта: НЕ учтено",IF(AND(C2523="Корректировка остатка",TRIM(G2523)=""),"Учтено: добавьте пояснение","ОК")))))))))))))</f>
        <v/>
      </c>
    </row>
    <row r="2524" spans="1:9" x14ac:dyDescent="0.25">
      <c r="A2524" s="16"/>
      <c r="B2524" s="13"/>
      <c r="C2524" s="13"/>
      <c r="D2524" s="14"/>
      <c r="E2524" s="17" t="str">
        <f>IF(OR(B2524="",SUMPRODUCT(--EXACT('Номенклатура'!$A$6:$A$205,B2524))&lt;&gt;1),"",INDEX('Номенклатура'!$D$6:$D$205,SUMPRODUCT(EXACT('Номенклатура'!$A$6:$A$205,B2524)*(ROW('Номенклатура'!$A$6:$A$205)-5)))&amp;"")</f>
        <v/>
      </c>
      <c r="F2524" s="18" t="str">
        <f>IF(OR(I2524="ОК",I2524="Учтено: добавьте пояснение"),IF(C2524="Приход",D2524,IF(C2524="Корректировка остатка",D2524,-D2524)),"")</f>
        <v/>
      </c>
      <c r="G2524" s="13"/>
      <c r="H2524" s="15" t="str">
        <f>IF(OR(B2524="",SUMPRODUCT(--EXACT('Номенклатура'!$A$6:$A$205,B2524))&lt;&gt;1),"",INDEX('Номенклатура'!$B$6:$B$205,SUMPRODUCT(EXACT('Номенклатура'!$A$6:$A$205,B2524)*(ROW('Номенклатура'!$A$6:$A$205)-5)))&amp;"")</f>
        <v/>
      </c>
      <c r="I2524" s="15" t="str">
        <f>IF(COUNTA(A2524:D2524,G2524)=0,"",IF(NOT(ISNUMBER(A2524)),"Укажите дату",IF(B2524="","Укажите код",IF(NOT(AND(ISTEXT(B2524),LEN(B2524)&gt;0,LEN(B2524)&lt;=30,ISNUMBER(FIND(LEFT(B2524,1),"ABCDEFGHIJKLMNOPQRSTUVWXYZ")),SUMPRODUCT((MID(B2524,{1,2,3,4,5,6,7,8,9,10,11,12,13,14,15,16,17,18,19,20,21,22,23,24,25,26,27,28,29,30},1)&lt;&gt;"")*ISERROR(FIND(MID(B2524,{1,2,3,4,5,6,7,8,9,10,11,12,13,14,15,16,17,18,19,20,21,22,23,24,25,26,27,28,29,30},1),"ABCDEFGHIJKLMNOPQRSTUVWXYZ0123456789-_")))=0,ISERROR(VALUE(B2524)))),"Недопустимый код: только латинские буквы A-Z в верхнем регистре, цифры, - и _; начало с буквы, до 30 символов (например MILK-001)",IF(SUMPRODUCT(--EXACT('Номенклатура'!$A$6:$A$205,B2524))=0,"Код не найден в номенклатуре",IF(SUMPRODUCT(--EXACT('Номенклатура'!$A$6:$A$205,B2524))&gt;1,"Код повторяется в номенклатуре",IF(ISNA(MATCH(C2524,{"Приход","Расход","Списание","Корректировка остатка"},0)),"Выберите тип операции",IF(NOT(ISNUMBER(D2524)),"Укажите количество",IF(D2524=0,"Количество не может быть 0",IF(AND(C2524&lt;&gt;"Корректировка остатка",D2524&lt;0),"Для этого типа количество положительное",IF(NOT(ISNUMBER('Номенклатура'!$C$2)),"Укажите дату начала учёта",IF(A2524&lt;INT('Номенклатура'!$C$2),"Раньше даты начала учёта: НЕ учтено",IF(AND(C2524="Корректировка остатка",TRIM(G2524)=""),"Учтено: добавьте пояснение","ОК")))))))))))))</f>
        <v/>
      </c>
    </row>
    <row r="2525" spans="1:9" x14ac:dyDescent="0.25">
      <c r="A2525" s="16"/>
      <c r="B2525" s="13"/>
      <c r="C2525" s="13"/>
      <c r="D2525" s="14"/>
      <c r="E2525" s="17" t="str">
        <f>IF(OR(B2525="",SUMPRODUCT(--EXACT('Номенклатура'!$A$6:$A$205,B2525))&lt;&gt;1),"",INDEX('Номенклатура'!$D$6:$D$205,SUMPRODUCT(EXACT('Номенклатура'!$A$6:$A$205,B2525)*(ROW('Номенклатура'!$A$6:$A$205)-5)))&amp;"")</f>
        <v/>
      </c>
      <c r="F2525" s="18" t="str">
        <f>IF(OR(I2525="ОК",I2525="Учтено: добавьте пояснение"),IF(C2525="Приход",D2525,IF(C2525="Корректировка остатка",D2525,-D2525)),"")</f>
        <v/>
      </c>
      <c r="G2525" s="13"/>
      <c r="H2525" s="15" t="str">
        <f>IF(OR(B2525="",SUMPRODUCT(--EXACT('Номенклатура'!$A$6:$A$205,B2525))&lt;&gt;1),"",INDEX('Номенклатура'!$B$6:$B$205,SUMPRODUCT(EXACT('Номенклатура'!$A$6:$A$205,B2525)*(ROW('Номенклатура'!$A$6:$A$205)-5)))&amp;"")</f>
        <v/>
      </c>
      <c r="I2525" s="15" t="str">
        <f>IF(COUNTA(A2525:D2525,G2525)=0,"",IF(NOT(ISNUMBER(A2525)),"Укажите дату",IF(B2525="","Укажите код",IF(NOT(AND(ISTEXT(B2525),LEN(B2525)&gt;0,LEN(B2525)&lt;=30,ISNUMBER(FIND(LEFT(B2525,1),"ABCDEFGHIJKLMNOPQRSTUVWXYZ")),SUMPRODUCT((MID(B2525,{1,2,3,4,5,6,7,8,9,10,11,12,13,14,15,16,17,18,19,20,21,22,23,24,25,26,27,28,29,30},1)&lt;&gt;"")*ISERROR(FIND(MID(B2525,{1,2,3,4,5,6,7,8,9,10,11,12,13,14,15,16,17,18,19,20,21,22,23,24,25,26,27,28,29,30},1),"ABCDEFGHIJKLMNOPQRSTUVWXYZ0123456789-_")))=0,ISERROR(VALUE(B2525)))),"Недопустимый код: только латинские буквы A-Z в верхнем регистре, цифры, - и _; начало с буквы, до 30 символов (например MILK-001)",IF(SUMPRODUCT(--EXACT('Номенклатура'!$A$6:$A$205,B2525))=0,"Код не найден в номенклатуре",IF(SUMPRODUCT(--EXACT('Номенклатура'!$A$6:$A$205,B2525))&gt;1,"Код повторяется в номенклатуре",IF(ISNA(MATCH(C2525,{"Приход","Расход","Списание","Корректировка остатка"},0)),"Выберите тип операции",IF(NOT(ISNUMBER(D2525)),"Укажите количество",IF(D2525=0,"Количество не может быть 0",IF(AND(C2525&lt;&gt;"Корректировка остатка",D2525&lt;0),"Для этого типа количество положительное",IF(NOT(ISNUMBER('Номенклатура'!$C$2)),"Укажите дату начала учёта",IF(A2525&lt;INT('Номенклатура'!$C$2),"Раньше даты начала учёта: НЕ учтено",IF(AND(C2525="Корректировка остатка",TRIM(G2525)=""),"Учтено: добавьте пояснение","ОК")))))))))))))</f>
        <v/>
      </c>
    </row>
    <row r="2526" spans="1:9" x14ac:dyDescent="0.25">
      <c r="A2526" s="16"/>
      <c r="B2526" s="13"/>
      <c r="C2526" s="13"/>
      <c r="D2526" s="14"/>
      <c r="E2526" s="17" t="str">
        <f>IF(OR(B2526="",SUMPRODUCT(--EXACT('Номенклатура'!$A$6:$A$205,B2526))&lt;&gt;1),"",INDEX('Номенклатура'!$D$6:$D$205,SUMPRODUCT(EXACT('Номенклатура'!$A$6:$A$205,B2526)*(ROW('Номенклатура'!$A$6:$A$205)-5)))&amp;"")</f>
        <v/>
      </c>
      <c r="F2526" s="18" t="str">
        <f>IF(OR(I2526="ОК",I2526="Учтено: добавьте пояснение"),IF(C2526="Приход",D2526,IF(C2526="Корректировка остатка",D2526,-D2526)),"")</f>
        <v/>
      </c>
      <c r="G2526" s="13"/>
      <c r="H2526" s="15" t="str">
        <f>IF(OR(B2526="",SUMPRODUCT(--EXACT('Номенклатура'!$A$6:$A$205,B2526))&lt;&gt;1),"",INDEX('Номенклатура'!$B$6:$B$205,SUMPRODUCT(EXACT('Номенклатура'!$A$6:$A$205,B2526)*(ROW('Номенклатура'!$A$6:$A$205)-5)))&amp;"")</f>
        <v/>
      </c>
      <c r="I2526" s="15" t="str">
        <f>IF(COUNTA(A2526:D2526,G2526)=0,"",IF(NOT(ISNUMBER(A2526)),"Укажите дату",IF(B2526="","Укажите код",IF(NOT(AND(ISTEXT(B2526),LEN(B2526)&gt;0,LEN(B2526)&lt;=30,ISNUMBER(FIND(LEFT(B2526,1),"ABCDEFGHIJKLMNOPQRSTUVWXYZ")),SUMPRODUCT((MID(B2526,{1,2,3,4,5,6,7,8,9,10,11,12,13,14,15,16,17,18,19,20,21,22,23,24,25,26,27,28,29,30},1)&lt;&gt;"")*ISERROR(FIND(MID(B2526,{1,2,3,4,5,6,7,8,9,10,11,12,13,14,15,16,17,18,19,20,21,22,23,24,25,26,27,28,29,30},1),"ABCDEFGHIJKLMNOPQRSTUVWXYZ0123456789-_")))=0,ISERROR(VALUE(B2526)))),"Недопустимый код: только латинские буквы A-Z в верхнем регистре, цифры, - и _; начало с буквы, до 30 символов (например MILK-001)",IF(SUMPRODUCT(--EXACT('Номенклатура'!$A$6:$A$205,B2526))=0,"Код не найден в номенклатуре",IF(SUMPRODUCT(--EXACT('Номенклатура'!$A$6:$A$205,B2526))&gt;1,"Код повторяется в номенклатуре",IF(ISNA(MATCH(C2526,{"Приход","Расход","Списание","Корректировка остатка"},0)),"Выберите тип операции",IF(NOT(ISNUMBER(D2526)),"Укажите количество",IF(D2526=0,"Количество не может быть 0",IF(AND(C2526&lt;&gt;"Корректировка остатка",D2526&lt;0),"Для этого типа количество положительное",IF(NOT(ISNUMBER('Номенклатура'!$C$2)),"Укажите дату начала учёта",IF(A2526&lt;INT('Номенклатура'!$C$2),"Раньше даты начала учёта: НЕ учтено",IF(AND(C2526="Корректировка остатка",TRIM(G2526)=""),"Учтено: добавьте пояснение","ОК")))))))))))))</f>
        <v/>
      </c>
    </row>
    <row r="2527" spans="1:9" x14ac:dyDescent="0.25">
      <c r="A2527" s="16"/>
      <c r="B2527" s="13"/>
      <c r="C2527" s="13"/>
      <c r="D2527" s="14"/>
      <c r="E2527" s="17" t="str">
        <f>IF(OR(B2527="",SUMPRODUCT(--EXACT('Номенклатура'!$A$6:$A$205,B2527))&lt;&gt;1),"",INDEX('Номенклатура'!$D$6:$D$205,SUMPRODUCT(EXACT('Номенклатура'!$A$6:$A$205,B2527)*(ROW('Номенклатура'!$A$6:$A$205)-5)))&amp;"")</f>
        <v/>
      </c>
      <c r="F2527" s="18" t="str">
        <f>IF(OR(I2527="ОК",I2527="Учтено: добавьте пояснение"),IF(C2527="Приход",D2527,IF(C2527="Корректировка остатка",D2527,-D2527)),"")</f>
        <v/>
      </c>
      <c r="G2527" s="13"/>
      <c r="H2527" s="15" t="str">
        <f>IF(OR(B2527="",SUMPRODUCT(--EXACT('Номенклатура'!$A$6:$A$205,B2527))&lt;&gt;1),"",INDEX('Номенклатура'!$B$6:$B$205,SUMPRODUCT(EXACT('Номенклатура'!$A$6:$A$205,B2527)*(ROW('Номенклатура'!$A$6:$A$205)-5)))&amp;"")</f>
        <v/>
      </c>
      <c r="I2527" s="15" t="str">
        <f>IF(COUNTA(A2527:D2527,G2527)=0,"",IF(NOT(ISNUMBER(A2527)),"Укажите дату",IF(B2527="","Укажите код",IF(NOT(AND(ISTEXT(B2527),LEN(B2527)&gt;0,LEN(B2527)&lt;=30,ISNUMBER(FIND(LEFT(B2527,1),"ABCDEFGHIJKLMNOPQRSTUVWXYZ")),SUMPRODUCT((MID(B2527,{1,2,3,4,5,6,7,8,9,10,11,12,13,14,15,16,17,18,19,20,21,22,23,24,25,26,27,28,29,30},1)&lt;&gt;"")*ISERROR(FIND(MID(B2527,{1,2,3,4,5,6,7,8,9,10,11,12,13,14,15,16,17,18,19,20,21,22,23,24,25,26,27,28,29,30},1),"ABCDEFGHIJKLMNOPQRSTUVWXYZ0123456789-_")))=0,ISERROR(VALUE(B2527)))),"Недопустимый код: только латинские буквы A-Z в верхнем регистре, цифры, - и _; начало с буквы, до 30 символов (например MILK-001)",IF(SUMPRODUCT(--EXACT('Номенклатура'!$A$6:$A$205,B2527))=0,"Код не найден в номенклатуре",IF(SUMPRODUCT(--EXACT('Номенклатура'!$A$6:$A$205,B2527))&gt;1,"Код повторяется в номенклатуре",IF(ISNA(MATCH(C2527,{"Приход","Расход","Списание","Корректировка остатка"},0)),"Выберите тип операции",IF(NOT(ISNUMBER(D2527)),"Укажите количество",IF(D2527=0,"Количество не может быть 0",IF(AND(C2527&lt;&gt;"Корректировка остатка",D2527&lt;0),"Для этого типа количество положительное",IF(NOT(ISNUMBER('Номенклатура'!$C$2)),"Укажите дату начала учёта",IF(A2527&lt;INT('Номенклатура'!$C$2),"Раньше даты начала учёта: НЕ учтено",IF(AND(C2527="Корректировка остатка",TRIM(G2527)=""),"Учтено: добавьте пояснение","ОК")))))))))))))</f>
        <v/>
      </c>
    </row>
    <row r="2528" spans="1:9" x14ac:dyDescent="0.25">
      <c r="A2528" s="16"/>
      <c r="B2528" s="13"/>
      <c r="C2528" s="13"/>
      <c r="D2528" s="14"/>
      <c r="E2528" s="17" t="str">
        <f>IF(OR(B2528="",SUMPRODUCT(--EXACT('Номенклатура'!$A$6:$A$205,B2528))&lt;&gt;1),"",INDEX('Номенклатура'!$D$6:$D$205,SUMPRODUCT(EXACT('Номенклатура'!$A$6:$A$205,B2528)*(ROW('Номенклатура'!$A$6:$A$205)-5)))&amp;"")</f>
        <v/>
      </c>
      <c r="F2528" s="18" t="str">
        <f>IF(OR(I2528="ОК",I2528="Учтено: добавьте пояснение"),IF(C2528="Приход",D2528,IF(C2528="Корректировка остатка",D2528,-D2528)),"")</f>
        <v/>
      </c>
      <c r="G2528" s="13"/>
      <c r="H2528" s="15" t="str">
        <f>IF(OR(B2528="",SUMPRODUCT(--EXACT('Номенклатура'!$A$6:$A$205,B2528))&lt;&gt;1),"",INDEX('Номенклатура'!$B$6:$B$205,SUMPRODUCT(EXACT('Номенклатура'!$A$6:$A$205,B2528)*(ROW('Номенклатура'!$A$6:$A$205)-5)))&amp;"")</f>
        <v/>
      </c>
      <c r="I2528" s="15" t="str">
        <f>IF(COUNTA(A2528:D2528,G2528)=0,"",IF(NOT(ISNUMBER(A2528)),"Укажите дату",IF(B2528="","Укажите код",IF(NOT(AND(ISTEXT(B2528),LEN(B2528)&gt;0,LEN(B2528)&lt;=30,ISNUMBER(FIND(LEFT(B2528,1),"ABCDEFGHIJKLMNOPQRSTUVWXYZ")),SUMPRODUCT((MID(B2528,{1,2,3,4,5,6,7,8,9,10,11,12,13,14,15,16,17,18,19,20,21,22,23,24,25,26,27,28,29,30},1)&lt;&gt;"")*ISERROR(FIND(MID(B2528,{1,2,3,4,5,6,7,8,9,10,11,12,13,14,15,16,17,18,19,20,21,22,23,24,25,26,27,28,29,30},1),"ABCDEFGHIJKLMNOPQRSTUVWXYZ0123456789-_")))=0,ISERROR(VALUE(B2528)))),"Недопустимый код: только латинские буквы A-Z в верхнем регистре, цифры, - и _; начало с буквы, до 30 символов (например MILK-001)",IF(SUMPRODUCT(--EXACT('Номенклатура'!$A$6:$A$205,B2528))=0,"Код не найден в номенклатуре",IF(SUMPRODUCT(--EXACT('Номенклатура'!$A$6:$A$205,B2528))&gt;1,"Код повторяется в номенклатуре",IF(ISNA(MATCH(C2528,{"Приход","Расход","Списание","Корректировка остатка"},0)),"Выберите тип операции",IF(NOT(ISNUMBER(D2528)),"Укажите количество",IF(D2528=0,"Количество не может быть 0",IF(AND(C2528&lt;&gt;"Корректировка остатка",D2528&lt;0),"Для этого типа количество положительное",IF(NOT(ISNUMBER('Номенклатура'!$C$2)),"Укажите дату начала учёта",IF(A2528&lt;INT('Номенклатура'!$C$2),"Раньше даты начала учёта: НЕ учтено",IF(AND(C2528="Корректировка остатка",TRIM(G2528)=""),"Учтено: добавьте пояснение","ОК")))))))))))))</f>
        <v/>
      </c>
    </row>
    <row r="2529" spans="1:9" x14ac:dyDescent="0.25">
      <c r="A2529" s="16"/>
      <c r="B2529" s="13"/>
      <c r="C2529" s="13"/>
      <c r="D2529" s="14"/>
      <c r="E2529" s="17" t="str">
        <f>IF(OR(B2529="",SUMPRODUCT(--EXACT('Номенклатура'!$A$6:$A$205,B2529))&lt;&gt;1),"",INDEX('Номенклатура'!$D$6:$D$205,SUMPRODUCT(EXACT('Номенклатура'!$A$6:$A$205,B2529)*(ROW('Номенклатура'!$A$6:$A$205)-5)))&amp;"")</f>
        <v/>
      </c>
      <c r="F2529" s="18" t="str">
        <f>IF(OR(I2529="ОК",I2529="Учтено: добавьте пояснение"),IF(C2529="Приход",D2529,IF(C2529="Корректировка остатка",D2529,-D2529)),"")</f>
        <v/>
      </c>
      <c r="G2529" s="13"/>
      <c r="H2529" s="15" t="str">
        <f>IF(OR(B2529="",SUMPRODUCT(--EXACT('Номенклатура'!$A$6:$A$205,B2529))&lt;&gt;1),"",INDEX('Номенклатура'!$B$6:$B$205,SUMPRODUCT(EXACT('Номенклатура'!$A$6:$A$205,B2529)*(ROW('Номенклатура'!$A$6:$A$205)-5)))&amp;"")</f>
        <v/>
      </c>
      <c r="I2529" s="15" t="str">
        <f>IF(COUNTA(A2529:D2529,G2529)=0,"",IF(NOT(ISNUMBER(A2529)),"Укажите дату",IF(B2529="","Укажите код",IF(NOT(AND(ISTEXT(B2529),LEN(B2529)&gt;0,LEN(B2529)&lt;=30,ISNUMBER(FIND(LEFT(B2529,1),"ABCDEFGHIJKLMNOPQRSTUVWXYZ")),SUMPRODUCT((MID(B2529,{1,2,3,4,5,6,7,8,9,10,11,12,13,14,15,16,17,18,19,20,21,22,23,24,25,26,27,28,29,30},1)&lt;&gt;"")*ISERROR(FIND(MID(B2529,{1,2,3,4,5,6,7,8,9,10,11,12,13,14,15,16,17,18,19,20,21,22,23,24,25,26,27,28,29,30},1),"ABCDEFGHIJKLMNOPQRSTUVWXYZ0123456789-_")))=0,ISERROR(VALUE(B2529)))),"Недопустимый код: только латинские буквы A-Z в верхнем регистре, цифры, - и _; начало с буквы, до 30 символов (например MILK-001)",IF(SUMPRODUCT(--EXACT('Номенклатура'!$A$6:$A$205,B2529))=0,"Код не найден в номенклатуре",IF(SUMPRODUCT(--EXACT('Номенклатура'!$A$6:$A$205,B2529))&gt;1,"Код повторяется в номенклатуре",IF(ISNA(MATCH(C2529,{"Приход","Расход","Списание","Корректировка остатка"},0)),"Выберите тип операции",IF(NOT(ISNUMBER(D2529)),"Укажите количество",IF(D2529=0,"Количество не может быть 0",IF(AND(C2529&lt;&gt;"Корректировка остатка",D2529&lt;0),"Для этого типа количество положительное",IF(NOT(ISNUMBER('Номенклатура'!$C$2)),"Укажите дату начала учёта",IF(A2529&lt;INT('Номенклатура'!$C$2),"Раньше даты начала учёта: НЕ учтено",IF(AND(C2529="Корректировка остатка",TRIM(G2529)=""),"Учтено: добавьте пояснение","ОК")))))))))))))</f>
        <v/>
      </c>
    </row>
    <row r="2530" spans="1:9" x14ac:dyDescent="0.25">
      <c r="A2530" s="16"/>
      <c r="B2530" s="13"/>
      <c r="C2530" s="13"/>
      <c r="D2530" s="14"/>
      <c r="E2530" s="17" t="str">
        <f>IF(OR(B2530="",SUMPRODUCT(--EXACT('Номенклатура'!$A$6:$A$205,B2530))&lt;&gt;1),"",INDEX('Номенклатура'!$D$6:$D$205,SUMPRODUCT(EXACT('Номенклатура'!$A$6:$A$205,B2530)*(ROW('Номенклатура'!$A$6:$A$205)-5)))&amp;"")</f>
        <v/>
      </c>
      <c r="F2530" s="18" t="str">
        <f>IF(OR(I2530="ОК",I2530="Учтено: добавьте пояснение"),IF(C2530="Приход",D2530,IF(C2530="Корректировка остатка",D2530,-D2530)),"")</f>
        <v/>
      </c>
      <c r="G2530" s="13"/>
      <c r="H2530" s="15" t="str">
        <f>IF(OR(B2530="",SUMPRODUCT(--EXACT('Номенклатура'!$A$6:$A$205,B2530))&lt;&gt;1),"",INDEX('Номенклатура'!$B$6:$B$205,SUMPRODUCT(EXACT('Номенклатура'!$A$6:$A$205,B2530)*(ROW('Номенклатура'!$A$6:$A$205)-5)))&amp;"")</f>
        <v/>
      </c>
      <c r="I2530" s="15" t="str">
        <f>IF(COUNTA(A2530:D2530,G2530)=0,"",IF(NOT(ISNUMBER(A2530)),"Укажите дату",IF(B2530="","Укажите код",IF(NOT(AND(ISTEXT(B2530),LEN(B2530)&gt;0,LEN(B2530)&lt;=30,ISNUMBER(FIND(LEFT(B2530,1),"ABCDEFGHIJKLMNOPQRSTUVWXYZ")),SUMPRODUCT((MID(B2530,{1,2,3,4,5,6,7,8,9,10,11,12,13,14,15,16,17,18,19,20,21,22,23,24,25,26,27,28,29,30},1)&lt;&gt;"")*ISERROR(FIND(MID(B2530,{1,2,3,4,5,6,7,8,9,10,11,12,13,14,15,16,17,18,19,20,21,22,23,24,25,26,27,28,29,30},1),"ABCDEFGHIJKLMNOPQRSTUVWXYZ0123456789-_")))=0,ISERROR(VALUE(B2530)))),"Недопустимый код: только латинские буквы A-Z в верхнем регистре, цифры, - и _; начало с буквы, до 30 символов (например MILK-001)",IF(SUMPRODUCT(--EXACT('Номенклатура'!$A$6:$A$205,B2530))=0,"Код не найден в номенклатуре",IF(SUMPRODUCT(--EXACT('Номенклатура'!$A$6:$A$205,B2530))&gt;1,"Код повторяется в номенклатуре",IF(ISNA(MATCH(C2530,{"Приход","Расход","Списание","Корректировка остатка"},0)),"Выберите тип операции",IF(NOT(ISNUMBER(D2530)),"Укажите количество",IF(D2530=0,"Количество не может быть 0",IF(AND(C2530&lt;&gt;"Корректировка остатка",D2530&lt;0),"Для этого типа количество положительное",IF(NOT(ISNUMBER('Номенклатура'!$C$2)),"Укажите дату начала учёта",IF(A2530&lt;INT('Номенклатура'!$C$2),"Раньше даты начала учёта: НЕ учтено",IF(AND(C2530="Корректировка остатка",TRIM(G2530)=""),"Учтено: добавьте пояснение","ОК")))))))))))))</f>
        <v/>
      </c>
    </row>
    <row r="2531" spans="1:9" x14ac:dyDescent="0.25">
      <c r="A2531" s="16"/>
      <c r="B2531" s="13"/>
      <c r="C2531" s="13"/>
      <c r="D2531" s="14"/>
      <c r="E2531" s="17" t="str">
        <f>IF(OR(B2531="",SUMPRODUCT(--EXACT('Номенклатура'!$A$6:$A$205,B2531))&lt;&gt;1),"",INDEX('Номенклатура'!$D$6:$D$205,SUMPRODUCT(EXACT('Номенклатура'!$A$6:$A$205,B2531)*(ROW('Номенклатура'!$A$6:$A$205)-5)))&amp;"")</f>
        <v/>
      </c>
      <c r="F2531" s="18" t="str">
        <f>IF(OR(I2531="ОК",I2531="Учтено: добавьте пояснение"),IF(C2531="Приход",D2531,IF(C2531="Корректировка остатка",D2531,-D2531)),"")</f>
        <v/>
      </c>
      <c r="G2531" s="13"/>
      <c r="H2531" s="15" t="str">
        <f>IF(OR(B2531="",SUMPRODUCT(--EXACT('Номенклатура'!$A$6:$A$205,B2531))&lt;&gt;1),"",INDEX('Номенклатура'!$B$6:$B$205,SUMPRODUCT(EXACT('Номенклатура'!$A$6:$A$205,B2531)*(ROW('Номенклатура'!$A$6:$A$205)-5)))&amp;"")</f>
        <v/>
      </c>
      <c r="I2531" s="15" t="str">
        <f>IF(COUNTA(A2531:D2531,G2531)=0,"",IF(NOT(ISNUMBER(A2531)),"Укажите дату",IF(B2531="","Укажите код",IF(NOT(AND(ISTEXT(B2531),LEN(B2531)&gt;0,LEN(B2531)&lt;=30,ISNUMBER(FIND(LEFT(B2531,1),"ABCDEFGHIJKLMNOPQRSTUVWXYZ")),SUMPRODUCT((MID(B2531,{1,2,3,4,5,6,7,8,9,10,11,12,13,14,15,16,17,18,19,20,21,22,23,24,25,26,27,28,29,30},1)&lt;&gt;"")*ISERROR(FIND(MID(B2531,{1,2,3,4,5,6,7,8,9,10,11,12,13,14,15,16,17,18,19,20,21,22,23,24,25,26,27,28,29,30},1),"ABCDEFGHIJKLMNOPQRSTUVWXYZ0123456789-_")))=0,ISERROR(VALUE(B2531)))),"Недопустимый код: только латинские буквы A-Z в верхнем регистре, цифры, - и _; начало с буквы, до 30 символов (например MILK-001)",IF(SUMPRODUCT(--EXACT('Номенклатура'!$A$6:$A$205,B2531))=0,"Код не найден в номенклатуре",IF(SUMPRODUCT(--EXACT('Номенклатура'!$A$6:$A$205,B2531))&gt;1,"Код повторяется в номенклатуре",IF(ISNA(MATCH(C2531,{"Приход","Расход","Списание","Корректировка остатка"},0)),"Выберите тип операции",IF(NOT(ISNUMBER(D2531)),"Укажите количество",IF(D2531=0,"Количество не может быть 0",IF(AND(C2531&lt;&gt;"Корректировка остатка",D2531&lt;0),"Для этого типа количество положительное",IF(NOT(ISNUMBER('Номенклатура'!$C$2)),"Укажите дату начала учёта",IF(A2531&lt;INT('Номенклатура'!$C$2),"Раньше даты начала учёта: НЕ учтено",IF(AND(C2531="Корректировка остатка",TRIM(G2531)=""),"Учтено: добавьте пояснение","ОК")))))))))))))</f>
        <v/>
      </c>
    </row>
    <row r="2532" spans="1:9" x14ac:dyDescent="0.25">
      <c r="A2532" s="16"/>
      <c r="B2532" s="13"/>
      <c r="C2532" s="13"/>
      <c r="D2532" s="14"/>
      <c r="E2532" s="17" t="str">
        <f>IF(OR(B2532="",SUMPRODUCT(--EXACT('Номенклатура'!$A$6:$A$205,B2532))&lt;&gt;1),"",INDEX('Номенклатура'!$D$6:$D$205,SUMPRODUCT(EXACT('Номенклатура'!$A$6:$A$205,B2532)*(ROW('Номенклатура'!$A$6:$A$205)-5)))&amp;"")</f>
        <v/>
      </c>
      <c r="F2532" s="18" t="str">
        <f>IF(OR(I2532="ОК",I2532="Учтено: добавьте пояснение"),IF(C2532="Приход",D2532,IF(C2532="Корректировка остатка",D2532,-D2532)),"")</f>
        <v/>
      </c>
      <c r="G2532" s="13"/>
      <c r="H2532" s="15" t="str">
        <f>IF(OR(B2532="",SUMPRODUCT(--EXACT('Номенклатура'!$A$6:$A$205,B2532))&lt;&gt;1),"",INDEX('Номенклатура'!$B$6:$B$205,SUMPRODUCT(EXACT('Номенклатура'!$A$6:$A$205,B2532)*(ROW('Номенклатура'!$A$6:$A$205)-5)))&amp;"")</f>
        <v/>
      </c>
      <c r="I2532" s="15" t="str">
        <f>IF(COUNTA(A2532:D2532,G2532)=0,"",IF(NOT(ISNUMBER(A2532)),"Укажите дату",IF(B2532="","Укажите код",IF(NOT(AND(ISTEXT(B2532),LEN(B2532)&gt;0,LEN(B2532)&lt;=30,ISNUMBER(FIND(LEFT(B2532,1),"ABCDEFGHIJKLMNOPQRSTUVWXYZ")),SUMPRODUCT((MID(B2532,{1,2,3,4,5,6,7,8,9,10,11,12,13,14,15,16,17,18,19,20,21,22,23,24,25,26,27,28,29,30},1)&lt;&gt;"")*ISERROR(FIND(MID(B2532,{1,2,3,4,5,6,7,8,9,10,11,12,13,14,15,16,17,18,19,20,21,22,23,24,25,26,27,28,29,30},1),"ABCDEFGHIJKLMNOPQRSTUVWXYZ0123456789-_")))=0,ISERROR(VALUE(B2532)))),"Недопустимый код: только латинские буквы A-Z в верхнем регистре, цифры, - и _; начало с буквы, до 30 символов (например MILK-001)",IF(SUMPRODUCT(--EXACT('Номенклатура'!$A$6:$A$205,B2532))=0,"Код не найден в номенклатуре",IF(SUMPRODUCT(--EXACT('Номенклатура'!$A$6:$A$205,B2532))&gt;1,"Код повторяется в номенклатуре",IF(ISNA(MATCH(C2532,{"Приход","Расход","Списание","Корректировка остатка"},0)),"Выберите тип операции",IF(NOT(ISNUMBER(D2532)),"Укажите количество",IF(D2532=0,"Количество не может быть 0",IF(AND(C2532&lt;&gt;"Корректировка остатка",D2532&lt;0),"Для этого типа количество положительное",IF(NOT(ISNUMBER('Номенклатура'!$C$2)),"Укажите дату начала учёта",IF(A2532&lt;INT('Номенклатура'!$C$2),"Раньше даты начала учёта: НЕ учтено",IF(AND(C2532="Корректировка остатка",TRIM(G2532)=""),"Учтено: добавьте пояснение","ОК")))))))))))))</f>
        <v/>
      </c>
    </row>
    <row r="2533" spans="1:9" x14ac:dyDescent="0.25">
      <c r="A2533" s="16"/>
      <c r="B2533" s="13"/>
      <c r="C2533" s="13"/>
      <c r="D2533" s="14"/>
      <c r="E2533" s="17" t="str">
        <f>IF(OR(B2533="",SUMPRODUCT(--EXACT('Номенклатура'!$A$6:$A$205,B2533))&lt;&gt;1),"",INDEX('Номенклатура'!$D$6:$D$205,SUMPRODUCT(EXACT('Номенклатура'!$A$6:$A$205,B2533)*(ROW('Номенклатура'!$A$6:$A$205)-5)))&amp;"")</f>
        <v/>
      </c>
      <c r="F2533" s="18" t="str">
        <f>IF(OR(I2533="ОК",I2533="Учтено: добавьте пояснение"),IF(C2533="Приход",D2533,IF(C2533="Корректировка остатка",D2533,-D2533)),"")</f>
        <v/>
      </c>
      <c r="G2533" s="13"/>
      <c r="H2533" s="15" t="str">
        <f>IF(OR(B2533="",SUMPRODUCT(--EXACT('Номенклатура'!$A$6:$A$205,B2533))&lt;&gt;1),"",INDEX('Номенклатура'!$B$6:$B$205,SUMPRODUCT(EXACT('Номенклатура'!$A$6:$A$205,B2533)*(ROW('Номенклатура'!$A$6:$A$205)-5)))&amp;"")</f>
        <v/>
      </c>
      <c r="I2533" s="15" t="str">
        <f>IF(COUNTA(A2533:D2533,G2533)=0,"",IF(NOT(ISNUMBER(A2533)),"Укажите дату",IF(B2533="","Укажите код",IF(NOT(AND(ISTEXT(B2533),LEN(B2533)&gt;0,LEN(B2533)&lt;=30,ISNUMBER(FIND(LEFT(B2533,1),"ABCDEFGHIJKLMNOPQRSTUVWXYZ")),SUMPRODUCT((MID(B2533,{1,2,3,4,5,6,7,8,9,10,11,12,13,14,15,16,17,18,19,20,21,22,23,24,25,26,27,28,29,30},1)&lt;&gt;"")*ISERROR(FIND(MID(B2533,{1,2,3,4,5,6,7,8,9,10,11,12,13,14,15,16,17,18,19,20,21,22,23,24,25,26,27,28,29,30},1),"ABCDEFGHIJKLMNOPQRSTUVWXYZ0123456789-_")))=0,ISERROR(VALUE(B2533)))),"Недопустимый код: только латинские буквы A-Z в верхнем регистре, цифры, - и _; начало с буквы, до 30 символов (например MILK-001)",IF(SUMPRODUCT(--EXACT('Номенклатура'!$A$6:$A$205,B2533))=0,"Код не найден в номенклатуре",IF(SUMPRODUCT(--EXACT('Номенклатура'!$A$6:$A$205,B2533))&gt;1,"Код повторяется в номенклатуре",IF(ISNA(MATCH(C2533,{"Приход","Расход","Списание","Корректировка остатка"},0)),"Выберите тип операции",IF(NOT(ISNUMBER(D2533)),"Укажите количество",IF(D2533=0,"Количество не может быть 0",IF(AND(C2533&lt;&gt;"Корректировка остатка",D2533&lt;0),"Для этого типа количество положительное",IF(NOT(ISNUMBER('Номенклатура'!$C$2)),"Укажите дату начала учёта",IF(A2533&lt;INT('Номенклатура'!$C$2),"Раньше даты начала учёта: НЕ учтено",IF(AND(C2533="Корректировка остатка",TRIM(G2533)=""),"Учтено: добавьте пояснение","ОК")))))))))))))</f>
        <v/>
      </c>
    </row>
    <row r="2534" spans="1:9" x14ac:dyDescent="0.25">
      <c r="A2534" s="16"/>
      <c r="B2534" s="13"/>
      <c r="C2534" s="13"/>
      <c r="D2534" s="14"/>
      <c r="E2534" s="17" t="str">
        <f>IF(OR(B2534="",SUMPRODUCT(--EXACT('Номенклатура'!$A$6:$A$205,B2534))&lt;&gt;1),"",INDEX('Номенклатура'!$D$6:$D$205,SUMPRODUCT(EXACT('Номенклатура'!$A$6:$A$205,B2534)*(ROW('Номенклатура'!$A$6:$A$205)-5)))&amp;"")</f>
        <v/>
      </c>
      <c r="F2534" s="18" t="str">
        <f>IF(OR(I2534="ОК",I2534="Учтено: добавьте пояснение"),IF(C2534="Приход",D2534,IF(C2534="Корректировка остатка",D2534,-D2534)),"")</f>
        <v/>
      </c>
      <c r="G2534" s="13"/>
      <c r="H2534" s="15" t="str">
        <f>IF(OR(B2534="",SUMPRODUCT(--EXACT('Номенклатура'!$A$6:$A$205,B2534))&lt;&gt;1),"",INDEX('Номенклатура'!$B$6:$B$205,SUMPRODUCT(EXACT('Номенклатура'!$A$6:$A$205,B2534)*(ROW('Номенклатура'!$A$6:$A$205)-5)))&amp;"")</f>
        <v/>
      </c>
      <c r="I2534" s="15" t="str">
        <f>IF(COUNTA(A2534:D2534,G2534)=0,"",IF(NOT(ISNUMBER(A2534)),"Укажите дату",IF(B2534="","Укажите код",IF(NOT(AND(ISTEXT(B2534),LEN(B2534)&gt;0,LEN(B2534)&lt;=30,ISNUMBER(FIND(LEFT(B2534,1),"ABCDEFGHIJKLMNOPQRSTUVWXYZ")),SUMPRODUCT((MID(B2534,{1,2,3,4,5,6,7,8,9,10,11,12,13,14,15,16,17,18,19,20,21,22,23,24,25,26,27,28,29,30},1)&lt;&gt;"")*ISERROR(FIND(MID(B2534,{1,2,3,4,5,6,7,8,9,10,11,12,13,14,15,16,17,18,19,20,21,22,23,24,25,26,27,28,29,30},1),"ABCDEFGHIJKLMNOPQRSTUVWXYZ0123456789-_")))=0,ISERROR(VALUE(B2534)))),"Недопустимый код: только латинские буквы A-Z в верхнем регистре, цифры, - и _; начало с буквы, до 30 символов (например MILK-001)",IF(SUMPRODUCT(--EXACT('Номенклатура'!$A$6:$A$205,B2534))=0,"Код не найден в номенклатуре",IF(SUMPRODUCT(--EXACT('Номенклатура'!$A$6:$A$205,B2534))&gt;1,"Код повторяется в номенклатуре",IF(ISNA(MATCH(C2534,{"Приход","Расход","Списание","Корректировка остатка"},0)),"Выберите тип операции",IF(NOT(ISNUMBER(D2534)),"Укажите количество",IF(D2534=0,"Количество не может быть 0",IF(AND(C2534&lt;&gt;"Корректировка остатка",D2534&lt;0),"Для этого типа количество положительное",IF(NOT(ISNUMBER('Номенклатура'!$C$2)),"Укажите дату начала учёта",IF(A2534&lt;INT('Номенклатура'!$C$2),"Раньше даты начала учёта: НЕ учтено",IF(AND(C2534="Корректировка остатка",TRIM(G2534)=""),"Учтено: добавьте пояснение","ОК")))))))))))))</f>
        <v/>
      </c>
    </row>
    <row r="2535" spans="1:9" x14ac:dyDescent="0.25">
      <c r="A2535" s="16"/>
      <c r="B2535" s="13"/>
      <c r="C2535" s="13"/>
      <c r="D2535" s="14"/>
      <c r="E2535" s="17" t="str">
        <f>IF(OR(B2535="",SUMPRODUCT(--EXACT('Номенклатура'!$A$6:$A$205,B2535))&lt;&gt;1),"",INDEX('Номенклатура'!$D$6:$D$205,SUMPRODUCT(EXACT('Номенклатура'!$A$6:$A$205,B2535)*(ROW('Номенклатура'!$A$6:$A$205)-5)))&amp;"")</f>
        <v/>
      </c>
      <c r="F2535" s="18" t="str">
        <f>IF(OR(I2535="ОК",I2535="Учтено: добавьте пояснение"),IF(C2535="Приход",D2535,IF(C2535="Корректировка остатка",D2535,-D2535)),"")</f>
        <v/>
      </c>
      <c r="G2535" s="13"/>
      <c r="H2535" s="15" t="str">
        <f>IF(OR(B2535="",SUMPRODUCT(--EXACT('Номенклатура'!$A$6:$A$205,B2535))&lt;&gt;1),"",INDEX('Номенклатура'!$B$6:$B$205,SUMPRODUCT(EXACT('Номенклатура'!$A$6:$A$205,B2535)*(ROW('Номенклатура'!$A$6:$A$205)-5)))&amp;"")</f>
        <v/>
      </c>
      <c r="I2535" s="15" t="str">
        <f>IF(COUNTA(A2535:D2535,G2535)=0,"",IF(NOT(ISNUMBER(A2535)),"Укажите дату",IF(B2535="","Укажите код",IF(NOT(AND(ISTEXT(B2535),LEN(B2535)&gt;0,LEN(B2535)&lt;=30,ISNUMBER(FIND(LEFT(B2535,1),"ABCDEFGHIJKLMNOPQRSTUVWXYZ")),SUMPRODUCT((MID(B2535,{1,2,3,4,5,6,7,8,9,10,11,12,13,14,15,16,17,18,19,20,21,22,23,24,25,26,27,28,29,30},1)&lt;&gt;"")*ISERROR(FIND(MID(B2535,{1,2,3,4,5,6,7,8,9,10,11,12,13,14,15,16,17,18,19,20,21,22,23,24,25,26,27,28,29,30},1),"ABCDEFGHIJKLMNOPQRSTUVWXYZ0123456789-_")))=0,ISERROR(VALUE(B2535)))),"Недопустимый код: только латинские буквы A-Z в верхнем регистре, цифры, - и _; начало с буквы, до 30 символов (например MILK-001)",IF(SUMPRODUCT(--EXACT('Номенклатура'!$A$6:$A$205,B2535))=0,"Код не найден в номенклатуре",IF(SUMPRODUCT(--EXACT('Номенклатура'!$A$6:$A$205,B2535))&gt;1,"Код повторяется в номенклатуре",IF(ISNA(MATCH(C2535,{"Приход","Расход","Списание","Корректировка остатка"},0)),"Выберите тип операции",IF(NOT(ISNUMBER(D2535)),"Укажите количество",IF(D2535=0,"Количество не может быть 0",IF(AND(C2535&lt;&gt;"Корректировка остатка",D2535&lt;0),"Для этого типа количество положительное",IF(NOT(ISNUMBER('Номенклатура'!$C$2)),"Укажите дату начала учёта",IF(A2535&lt;INT('Номенклатура'!$C$2),"Раньше даты начала учёта: НЕ учтено",IF(AND(C2535="Корректировка остатка",TRIM(G2535)=""),"Учтено: добавьте пояснение","ОК")))))))))))))</f>
        <v/>
      </c>
    </row>
    <row r="2536" spans="1:9" x14ac:dyDescent="0.25">
      <c r="A2536" s="16"/>
      <c r="B2536" s="13"/>
      <c r="C2536" s="13"/>
      <c r="D2536" s="14"/>
      <c r="E2536" s="17" t="str">
        <f>IF(OR(B2536="",SUMPRODUCT(--EXACT('Номенклатура'!$A$6:$A$205,B2536))&lt;&gt;1),"",INDEX('Номенклатура'!$D$6:$D$205,SUMPRODUCT(EXACT('Номенклатура'!$A$6:$A$205,B2536)*(ROW('Номенклатура'!$A$6:$A$205)-5)))&amp;"")</f>
        <v/>
      </c>
      <c r="F2536" s="18" t="str">
        <f>IF(OR(I2536="ОК",I2536="Учтено: добавьте пояснение"),IF(C2536="Приход",D2536,IF(C2536="Корректировка остатка",D2536,-D2536)),"")</f>
        <v/>
      </c>
      <c r="G2536" s="13"/>
      <c r="H2536" s="15" t="str">
        <f>IF(OR(B2536="",SUMPRODUCT(--EXACT('Номенклатура'!$A$6:$A$205,B2536))&lt;&gt;1),"",INDEX('Номенклатура'!$B$6:$B$205,SUMPRODUCT(EXACT('Номенклатура'!$A$6:$A$205,B2536)*(ROW('Номенклатура'!$A$6:$A$205)-5)))&amp;"")</f>
        <v/>
      </c>
      <c r="I2536" s="15" t="str">
        <f>IF(COUNTA(A2536:D2536,G2536)=0,"",IF(NOT(ISNUMBER(A2536)),"Укажите дату",IF(B2536="","Укажите код",IF(NOT(AND(ISTEXT(B2536),LEN(B2536)&gt;0,LEN(B2536)&lt;=30,ISNUMBER(FIND(LEFT(B2536,1),"ABCDEFGHIJKLMNOPQRSTUVWXYZ")),SUMPRODUCT((MID(B2536,{1,2,3,4,5,6,7,8,9,10,11,12,13,14,15,16,17,18,19,20,21,22,23,24,25,26,27,28,29,30},1)&lt;&gt;"")*ISERROR(FIND(MID(B2536,{1,2,3,4,5,6,7,8,9,10,11,12,13,14,15,16,17,18,19,20,21,22,23,24,25,26,27,28,29,30},1),"ABCDEFGHIJKLMNOPQRSTUVWXYZ0123456789-_")))=0,ISERROR(VALUE(B2536)))),"Недопустимый код: только латинские буквы A-Z в верхнем регистре, цифры, - и _; начало с буквы, до 30 символов (например MILK-001)",IF(SUMPRODUCT(--EXACT('Номенклатура'!$A$6:$A$205,B2536))=0,"Код не найден в номенклатуре",IF(SUMPRODUCT(--EXACT('Номенклатура'!$A$6:$A$205,B2536))&gt;1,"Код повторяется в номенклатуре",IF(ISNA(MATCH(C2536,{"Приход","Расход","Списание","Корректировка остатка"},0)),"Выберите тип операции",IF(NOT(ISNUMBER(D2536)),"Укажите количество",IF(D2536=0,"Количество не может быть 0",IF(AND(C2536&lt;&gt;"Корректировка остатка",D2536&lt;0),"Для этого типа количество положительное",IF(NOT(ISNUMBER('Номенклатура'!$C$2)),"Укажите дату начала учёта",IF(A2536&lt;INT('Номенклатура'!$C$2),"Раньше даты начала учёта: НЕ учтено",IF(AND(C2536="Корректировка остатка",TRIM(G2536)=""),"Учтено: добавьте пояснение","ОК")))))))))))))</f>
        <v/>
      </c>
    </row>
    <row r="2537" spans="1:9" x14ac:dyDescent="0.25">
      <c r="A2537" s="16"/>
      <c r="B2537" s="13"/>
      <c r="C2537" s="13"/>
      <c r="D2537" s="14"/>
      <c r="E2537" s="17" t="str">
        <f>IF(OR(B2537="",SUMPRODUCT(--EXACT('Номенклатура'!$A$6:$A$205,B2537))&lt;&gt;1),"",INDEX('Номенклатура'!$D$6:$D$205,SUMPRODUCT(EXACT('Номенклатура'!$A$6:$A$205,B2537)*(ROW('Номенклатура'!$A$6:$A$205)-5)))&amp;"")</f>
        <v/>
      </c>
      <c r="F2537" s="18" t="str">
        <f>IF(OR(I2537="ОК",I2537="Учтено: добавьте пояснение"),IF(C2537="Приход",D2537,IF(C2537="Корректировка остатка",D2537,-D2537)),"")</f>
        <v/>
      </c>
      <c r="G2537" s="13"/>
      <c r="H2537" s="15" t="str">
        <f>IF(OR(B2537="",SUMPRODUCT(--EXACT('Номенклатура'!$A$6:$A$205,B2537))&lt;&gt;1),"",INDEX('Номенклатура'!$B$6:$B$205,SUMPRODUCT(EXACT('Номенклатура'!$A$6:$A$205,B2537)*(ROW('Номенклатура'!$A$6:$A$205)-5)))&amp;"")</f>
        <v/>
      </c>
      <c r="I2537" s="15" t="str">
        <f>IF(COUNTA(A2537:D2537,G2537)=0,"",IF(NOT(ISNUMBER(A2537)),"Укажите дату",IF(B2537="","Укажите код",IF(NOT(AND(ISTEXT(B2537),LEN(B2537)&gt;0,LEN(B2537)&lt;=30,ISNUMBER(FIND(LEFT(B2537,1),"ABCDEFGHIJKLMNOPQRSTUVWXYZ")),SUMPRODUCT((MID(B2537,{1,2,3,4,5,6,7,8,9,10,11,12,13,14,15,16,17,18,19,20,21,22,23,24,25,26,27,28,29,30},1)&lt;&gt;"")*ISERROR(FIND(MID(B2537,{1,2,3,4,5,6,7,8,9,10,11,12,13,14,15,16,17,18,19,20,21,22,23,24,25,26,27,28,29,30},1),"ABCDEFGHIJKLMNOPQRSTUVWXYZ0123456789-_")))=0,ISERROR(VALUE(B2537)))),"Недопустимый код: только латинские буквы A-Z в верхнем регистре, цифры, - и _; начало с буквы, до 30 символов (например MILK-001)",IF(SUMPRODUCT(--EXACT('Номенклатура'!$A$6:$A$205,B2537))=0,"Код не найден в номенклатуре",IF(SUMPRODUCT(--EXACT('Номенклатура'!$A$6:$A$205,B2537))&gt;1,"Код повторяется в номенклатуре",IF(ISNA(MATCH(C2537,{"Приход","Расход","Списание","Корректировка остатка"},0)),"Выберите тип операции",IF(NOT(ISNUMBER(D2537)),"Укажите количество",IF(D2537=0,"Количество не может быть 0",IF(AND(C2537&lt;&gt;"Корректировка остатка",D2537&lt;0),"Для этого типа количество положительное",IF(NOT(ISNUMBER('Номенклатура'!$C$2)),"Укажите дату начала учёта",IF(A2537&lt;INT('Номенклатура'!$C$2),"Раньше даты начала учёта: НЕ учтено",IF(AND(C2537="Корректировка остатка",TRIM(G2537)=""),"Учтено: добавьте пояснение","ОК")))))))))))))</f>
        <v/>
      </c>
    </row>
    <row r="2538" spans="1:9" x14ac:dyDescent="0.25">
      <c r="A2538" s="16"/>
      <c r="B2538" s="13"/>
      <c r="C2538" s="13"/>
      <c r="D2538" s="14"/>
      <c r="E2538" s="17" t="str">
        <f>IF(OR(B2538="",SUMPRODUCT(--EXACT('Номенклатура'!$A$6:$A$205,B2538))&lt;&gt;1),"",INDEX('Номенклатура'!$D$6:$D$205,SUMPRODUCT(EXACT('Номенклатура'!$A$6:$A$205,B2538)*(ROW('Номенклатура'!$A$6:$A$205)-5)))&amp;"")</f>
        <v/>
      </c>
      <c r="F2538" s="18" t="str">
        <f>IF(OR(I2538="ОК",I2538="Учтено: добавьте пояснение"),IF(C2538="Приход",D2538,IF(C2538="Корректировка остатка",D2538,-D2538)),"")</f>
        <v/>
      </c>
      <c r="G2538" s="13"/>
      <c r="H2538" s="15" t="str">
        <f>IF(OR(B2538="",SUMPRODUCT(--EXACT('Номенклатура'!$A$6:$A$205,B2538))&lt;&gt;1),"",INDEX('Номенклатура'!$B$6:$B$205,SUMPRODUCT(EXACT('Номенклатура'!$A$6:$A$205,B2538)*(ROW('Номенклатура'!$A$6:$A$205)-5)))&amp;"")</f>
        <v/>
      </c>
      <c r="I2538" s="15" t="str">
        <f>IF(COUNTA(A2538:D2538,G2538)=0,"",IF(NOT(ISNUMBER(A2538)),"Укажите дату",IF(B2538="","Укажите код",IF(NOT(AND(ISTEXT(B2538),LEN(B2538)&gt;0,LEN(B2538)&lt;=30,ISNUMBER(FIND(LEFT(B2538,1),"ABCDEFGHIJKLMNOPQRSTUVWXYZ")),SUMPRODUCT((MID(B2538,{1,2,3,4,5,6,7,8,9,10,11,12,13,14,15,16,17,18,19,20,21,22,23,24,25,26,27,28,29,30},1)&lt;&gt;"")*ISERROR(FIND(MID(B2538,{1,2,3,4,5,6,7,8,9,10,11,12,13,14,15,16,17,18,19,20,21,22,23,24,25,26,27,28,29,30},1),"ABCDEFGHIJKLMNOPQRSTUVWXYZ0123456789-_")))=0,ISERROR(VALUE(B2538)))),"Недопустимый код: только латинские буквы A-Z в верхнем регистре, цифры, - и _; начало с буквы, до 30 символов (например MILK-001)",IF(SUMPRODUCT(--EXACT('Номенклатура'!$A$6:$A$205,B2538))=0,"Код не найден в номенклатуре",IF(SUMPRODUCT(--EXACT('Номенклатура'!$A$6:$A$205,B2538))&gt;1,"Код повторяется в номенклатуре",IF(ISNA(MATCH(C2538,{"Приход","Расход","Списание","Корректировка остатка"},0)),"Выберите тип операции",IF(NOT(ISNUMBER(D2538)),"Укажите количество",IF(D2538=0,"Количество не может быть 0",IF(AND(C2538&lt;&gt;"Корректировка остатка",D2538&lt;0),"Для этого типа количество положительное",IF(NOT(ISNUMBER('Номенклатура'!$C$2)),"Укажите дату начала учёта",IF(A2538&lt;INT('Номенклатура'!$C$2),"Раньше даты начала учёта: НЕ учтено",IF(AND(C2538="Корректировка остатка",TRIM(G2538)=""),"Учтено: добавьте пояснение","ОК")))))))))))))</f>
        <v/>
      </c>
    </row>
    <row r="2539" spans="1:9" x14ac:dyDescent="0.25">
      <c r="A2539" s="16"/>
      <c r="B2539" s="13"/>
      <c r="C2539" s="13"/>
      <c r="D2539" s="14"/>
      <c r="E2539" s="17" t="str">
        <f>IF(OR(B2539="",SUMPRODUCT(--EXACT('Номенклатура'!$A$6:$A$205,B2539))&lt;&gt;1),"",INDEX('Номенклатура'!$D$6:$D$205,SUMPRODUCT(EXACT('Номенклатура'!$A$6:$A$205,B2539)*(ROW('Номенклатура'!$A$6:$A$205)-5)))&amp;"")</f>
        <v/>
      </c>
      <c r="F2539" s="18" t="str">
        <f>IF(OR(I2539="ОК",I2539="Учтено: добавьте пояснение"),IF(C2539="Приход",D2539,IF(C2539="Корректировка остатка",D2539,-D2539)),"")</f>
        <v/>
      </c>
      <c r="G2539" s="13"/>
      <c r="H2539" s="15" t="str">
        <f>IF(OR(B2539="",SUMPRODUCT(--EXACT('Номенклатура'!$A$6:$A$205,B2539))&lt;&gt;1),"",INDEX('Номенклатура'!$B$6:$B$205,SUMPRODUCT(EXACT('Номенклатура'!$A$6:$A$205,B2539)*(ROW('Номенклатура'!$A$6:$A$205)-5)))&amp;"")</f>
        <v/>
      </c>
      <c r="I2539" s="15" t="str">
        <f>IF(COUNTA(A2539:D2539,G2539)=0,"",IF(NOT(ISNUMBER(A2539)),"Укажите дату",IF(B2539="","Укажите код",IF(NOT(AND(ISTEXT(B2539),LEN(B2539)&gt;0,LEN(B2539)&lt;=30,ISNUMBER(FIND(LEFT(B2539,1),"ABCDEFGHIJKLMNOPQRSTUVWXYZ")),SUMPRODUCT((MID(B2539,{1,2,3,4,5,6,7,8,9,10,11,12,13,14,15,16,17,18,19,20,21,22,23,24,25,26,27,28,29,30},1)&lt;&gt;"")*ISERROR(FIND(MID(B2539,{1,2,3,4,5,6,7,8,9,10,11,12,13,14,15,16,17,18,19,20,21,22,23,24,25,26,27,28,29,30},1),"ABCDEFGHIJKLMNOPQRSTUVWXYZ0123456789-_")))=0,ISERROR(VALUE(B2539)))),"Недопустимый код: только латинские буквы A-Z в верхнем регистре, цифры, - и _; начало с буквы, до 30 символов (например MILK-001)",IF(SUMPRODUCT(--EXACT('Номенклатура'!$A$6:$A$205,B2539))=0,"Код не найден в номенклатуре",IF(SUMPRODUCT(--EXACT('Номенклатура'!$A$6:$A$205,B2539))&gt;1,"Код повторяется в номенклатуре",IF(ISNA(MATCH(C2539,{"Приход","Расход","Списание","Корректировка остатка"},0)),"Выберите тип операции",IF(NOT(ISNUMBER(D2539)),"Укажите количество",IF(D2539=0,"Количество не может быть 0",IF(AND(C2539&lt;&gt;"Корректировка остатка",D2539&lt;0),"Для этого типа количество положительное",IF(NOT(ISNUMBER('Номенклатура'!$C$2)),"Укажите дату начала учёта",IF(A2539&lt;INT('Номенклатура'!$C$2),"Раньше даты начала учёта: НЕ учтено",IF(AND(C2539="Корректировка остатка",TRIM(G2539)=""),"Учтено: добавьте пояснение","ОК")))))))))))))</f>
        <v/>
      </c>
    </row>
    <row r="2540" spans="1:9" x14ac:dyDescent="0.25">
      <c r="A2540" s="16"/>
      <c r="B2540" s="13"/>
      <c r="C2540" s="13"/>
      <c r="D2540" s="14"/>
      <c r="E2540" s="17" t="str">
        <f>IF(OR(B2540="",SUMPRODUCT(--EXACT('Номенклатура'!$A$6:$A$205,B2540))&lt;&gt;1),"",INDEX('Номенклатура'!$D$6:$D$205,SUMPRODUCT(EXACT('Номенклатура'!$A$6:$A$205,B2540)*(ROW('Номенклатура'!$A$6:$A$205)-5)))&amp;"")</f>
        <v/>
      </c>
      <c r="F2540" s="18" t="str">
        <f>IF(OR(I2540="ОК",I2540="Учтено: добавьте пояснение"),IF(C2540="Приход",D2540,IF(C2540="Корректировка остатка",D2540,-D2540)),"")</f>
        <v/>
      </c>
      <c r="G2540" s="13"/>
      <c r="H2540" s="15" t="str">
        <f>IF(OR(B2540="",SUMPRODUCT(--EXACT('Номенклатура'!$A$6:$A$205,B2540))&lt;&gt;1),"",INDEX('Номенклатура'!$B$6:$B$205,SUMPRODUCT(EXACT('Номенклатура'!$A$6:$A$205,B2540)*(ROW('Номенклатура'!$A$6:$A$205)-5)))&amp;"")</f>
        <v/>
      </c>
      <c r="I2540" s="15" t="str">
        <f>IF(COUNTA(A2540:D2540,G2540)=0,"",IF(NOT(ISNUMBER(A2540)),"Укажите дату",IF(B2540="","Укажите код",IF(NOT(AND(ISTEXT(B2540),LEN(B2540)&gt;0,LEN(B2540)&lt;=30,ISNUMBER(FIND(LEFT(B2540,1),"ABCDEFGHIJKLMNOPQRSTUVWXYZ")),SUMPRODUCT((MID(B2540,{1,2,3,4,5,6,7,8,9,10,11,12,13,14,15,16,17,18,19,20,21,22,23,24,25,26,27,28,29,30},1)&lt;&gt;"")*ISERROR(FIND(MID(B2540,{1,2,3,4,5,6,7,8,9,10,11,12,13,14,15,16,17,18,19,20,21,22,23,24,25,26,27,28,29,30},1),"ABCDEFGHIJKLMNOPQRSTUVWXYZ0123456789-_")))=0,ISERROR(VALUE(B2540)))),"Недопустимый код: только латинские буквы A-Z в верхнем регистре, цифры, - и _; начало с буквы, до 30 символов (например MILK-001)",IF(SUMPRODUCT(--EXACT('Номенклатура'!$A$6:$A$205,B2540))=0,"Код не найден в номенклатуре",IF(SUMPRODUCT(--EXACT('Номенклатура'!$A$6:$A$205,B2540))&gt;1,"Код повторяется в номенклатуре",IF(ISNA(MATCH(C2540,{"Приход","Расход","Списание","Корректировка остатка"},0)),"Выберите тип операции",IF(NOT(ISNUMBER(D2540)),"Укажите количество",IF(D2540=0,"Количество не может быть 0",IF(AND(C2540&lt;&gt;"Корректировка остатка",D2540&lt;0),"Для этого типа количество положительное",IF(NOT(ISNUMBER('Номенклатура'!$C$2)),"Укажите дату начала учёта",IF(A2540&lt;INT('Номенклатура'!$C$2),"Раньше даты начала учёта: НЕ учтено",IF(AND(C2540="Корректировка остатка",TRIM(G2540)=""),"Учтено: добавьте пояснение","ОК")))))))))))))</f>
        <v/>
      </c>
    </row>
    <row r="2541" spans="1:9" x14ac:dyDescent="0.25">
      <c r="A2541" s="16"/>
      <c r="B2541" s="13"/>
      <c r="C2541" s="13"/>
      <c r="D2541" s="14"/>
      <c r="E2541" s="17" t="str">
        <f>IF(OR(B2541="",SUMPRODUCT(--EXACT('Номенклатура'!$A$6:$A$205,B2541))&lt;&gt;1),"",INDEX('Номенклатура'!$D$6:$D$205,SUMPRODUCT(EXACT('Номенклатура'!$A$6:$A$205,B2541)*(ROW('Номенклатура'!$A$6:$A$205)-5)))&amp;"")</f>
        <v/>
      </c>
      <c r="F2541" s="18" t="str">
        <f>IF(OR(I2541="ОК",I2541="Учтено: добавьте пояснение"),IF(C2541="Приход",D2541,IF(C2541="Корректировка остатка",D2541,-D2541)),"")</f>
        <v/>
      </c>
      <c r="G2541" s="13"/>
      <c r="H2541" s="15" t="str">
        <f>IF(OR(B2541="",SUMPRODUCT(--EXACT('Номенклатура'!$A$6:$A$205,B2541))&lt;&gt;1),"",INDEX('Номенклатура'!$B$6:$B$205,SUMPRODUCT(EXACT('Номенклатура'!$A$6:$A$205,B2541)*(ROW('Номенклатура'!$A$6:$A$205)-5)))&amp;"")</f>
        <v/>
      </c>
      <c r="I2541" s="15" t="str">
        <f>IF(COUNTA(A2541:D2541,G2541)=0,"",IF(NOT(ISNUMBER(A2541)),"Укажите дату",IF(B2541="","Укажите код",IF(NOT(AND(ISTEXT(B2541),LEN(B2541)&gt;0,LEN(B2541)&lt;=30,ISNUMBER(FIND(LEFT(B2541,1),"ABCDEFGHIJKLMNOPQRSTUVWXYZ")),SUMPRODUCT((MID(B2541,{1,2,3,4,5,6,7,8,9,10,11,12,13,14,15,16,17,18,19,20,21,22,23,24,25,26,27,28,29,30},1)&lt;&gt;"")*ISERROR(FIND(MID(B2541,{1,2,3,4,5,6,7,8,9,10,11,12,13,14,15,16,17,18,19,20,21,22,23,24,25,26,27,28,29,30},1),"ABCDEFGHIJKLMNOPQRSTUVWXYZ0123456789-_")))=0,ISERROR(VALUE(B2541)))),"Недопустимый код: только латинские буквы A-Z в верхнем регистре, цифры, - и _; начало с буквы, до 30 символов (например MILK-001)",IF(SUMPRODUCT(--EXACT('Номенклатура'!$A$6:$A$205,B2541))=0,"Код не найден в номенклатуре",IF(SUMPRODUCT(--EXACT('Номенклатура'!$A$6:$A$205,B2541))&gt;1,"Код повторяется в номенклатуре",IF(ISNA(MATCH(C2541,{"Приход","Расход","Списание","Корректировка остатка"},0)),"Выберите тип операции",IF(NOT(ISNUMBER(D2541)),"Укажите количество",IF(D2541=0,"Количество не может быть 0",IF(AND(C2541&lt;&gt;"Корректировка остатка",D2541&lt;0),"Для этого типа количество положительное",IF(NOT(ISNUMBER('Номенклатура'!$C$2)),"Укажите дату начала учёта",IF(A2541&lt;INT('Номенклатура'!$C$2),"Раньше даты начала учёта: НЕ учтено",IF(AND(C2541="Корректировка остатка",TRIM(G2541)=""),"Учтено: добавьте пояснение","ОК")))))))))))))</f>
        <v/>
      </c>
    </row>
    <row r="2542" spans="1:9" x14ac:dyDescent="0.25">
      <c r="A2542" s="16"/>
      <c r="B2542" s="13"/>
      <c r="C2542" s="13"/>
      <c r="D2542" s="14"/>
      <c r="E2542" s="17" t="str">
        <f>IF(OR(B2542="",SUMPRODUCT(--EXACT('Номенклатура'!$A$6:$A$205,B2542))&lt;&gt;1),"",INDEX('Номенклатура'!$D$6:$D$205,SUMPRODUCT(EXACT('Номенклатура'!$A$6:$A$205,B2542)*(ROW('Номенклатура'!$A$6:$A$205)-5)))&amp;"")</f>
        <v/>
      </c>
      <c r="F2542" s="18" t="str">
        <f>IF(OR(I2542="ОК",I2542="Учтено: добавьте пояснение"),IF(C2542="Приход",D2542,IF(C2542="Корректировка остатка",D2542,-D2542)),"")</f>
        <v/>
      </c>
      <c r="G2542" s="13"/>
      <c r="H2542" s="15" t="str">
        <f>IF(OR(B2542="",SUMPRODUCT(--EXACT('Номенклатура'!$A$6:$A$205,B2542))&lt;&gt;1),"",INDEX('Номенклатура'!$B$6:$B$205,SUMPRODUCT(EXACT('Номенклатура'!$A$6:$A$205,B2542)*(ROW('Номенклатура'!$A$6:$A$205)-5)))&amp;"")</f>
        <v/>
      </c>
      <c r="I2542" s="15" t="str">
        <f>IF(COUNTA(A2542:D2542,G2542)=0,"",IF(NOT(ISNUMBER(A2542)),"Укажите дату",IF(B2542="","Укажите код",IF(NOT(AND(ISTEXT(B2542),LEN(B2542)&gt;0,LEN(B2542)&lt;=30,ISNUMBER(FIND(LEFT(B2542,1),"ABCDEFGHIJKLMNOPQRSTUVWXYZ")),SUMPRODUCT((MID(B2542,{1,2,3,4,5,6,7,8,9,10,11,12,13,14,15,16,17,18,19,20,21,22,23,24,25,26,27,28,29,30},1)&lt;&gt;"")*ISERROR(FIND(MID(B2542,{1,2,3,4,5,6,7,8,9,10,11,12,13,14,15,16,17,18,19,20,21,22,23,24,25,26,27,28,29,30},1),"ABCDEFGHIJKLMNOPQRSTUVWXYZ0123456789-_")))=0,ISERROR(VALUE(B2542)))),"Недопустимый код: только латинские буквы A-Z в верхнем регистре, цифры, - и _; начало с буквы, до 30 символов (например MILK-001)",IF(SUMPRODUCT(--EXACT('Номенклатура'!$A$6:$A$205,B2542))=0,"Код не найден в номенклатуре",IF(SUMPRODUCT(--EXACT('Номенклатура'!$A$6:$A$205,B2542))&gt;1,"Код повторяется в номенклатуре",IF(ISNA(MATCH(C2542,{"Приход","Расход","Списание","Корректировка остатка"},0)),"Выберите тип операции",IF(NOT(ISNUMBER(D2542)),"Укажите количество",IF(D2542=0,"Количество не может быть 0",IF(AND(C2542&lt;&gt;"Корректировка остатка",D2542&lt;0),"Для этого типа количество положительное",IF(NOT(ISNUMBER('Номенклатура'!$C$2)),"Укажите дату начала учёта",IF(A2542&lt;INT('Номенклатура'!$C$2),"Раньше даты начала учёта: НЕ учтено",IF(AND(C2542="Корректировка остатка",TRIM(G2542)=""),"Учтено: добавьте пояснение","ОК")))))))))))))</f>
        <v/>
      </c>
    </row>
    <row r="2543" spans="1:9" x14ac:dyDescent="0.25">
      <c r="A2543" s="16"/>
      <c r="B2543" s="13"/>
      <c r="C2543" s="13"/>
      <c r="D2543" s="14"/>
      <c r="E2543" s="17" t="str">
        <f>IF(OR(B2543="",SUMPRODUCT(--EXACT('Номенклатура'!$A$6:$A$205,B2543))&lt;&gt;1),"",INDEX('Номенклатура'!$D$6:$D$205,SUMPRODUCT(EXACT('Номенклатура'!$A$6:$A$205,B2543)*(ROW('Номенклатура'!$A$6:$A$205)-5)))&amp;"")</f>
        <v/>
      </c>
      <c r="F2543" s="18" t="str">
        <f>IF(OR(I2543="ОК",I2543="Учтено: добавьте пояснение"),IF(C2543="Приход",D2543,IF(C2543="Корректировка остатка",D2543,-D2543)),"")</f>
        <v/>
      </c>
      <c r="G2543" s="13"/>
      <c r="H2543" s="15" t="str">
        <f>IF(OR(B2543="",SUMPRODUCT(--EXACT('Номенклатура'!$A$6:$A$205,B2543))&lt;&gt;1),"",INDEX('Номенклатура'!$B$6:$B$205,SUMPRODUCT(EXACT('Номенклатура'!$A$6:$A$205,B2543)*(ROW('Номенклатура'!$A$6:$A$205)-5)))&amp;"")</f>
        <v/>
      </c>
      <c r="I2543" s="15" t="str">
        <f>IF(COUNTA(A2543:D2543,G2543)=0,"",IF(NOT(ISNUMBER(A2543)),"Укажите дату",IF(B2543="","Укажите код",IF(NOT(AND(ISTEXT(B2543),LEN(B2543)&gt;0,LEN(B2543)&lt;=30,ISNUMBER(FIND(LEFT(B2543,1),"ABCDEFGHIJKLMNOPQRSTUVWXYZ")),SUMPRODUCT((MID(B2543,{1,2,3,4,5,6,7,8,9,10,11,12,13,14,15,16,17,18,19,20,21,22,23,24,25,26,27,28,29,30},1)&lt;&gt;"")*ISERROR(FIND(MID(B2543,{1,2,3,4,5,6,7,8,9,10,11,12,13,14,15,16,17,18,19,20,21,22,23,24,25,26,27,28,29,30},1),"ABCDEFGHIJKLMNOPQRSTUVWXYZ0123456789-_")))=0,ISERROR(VALUE(B2543)))),"Недопустимый код: только латинские буквы A-Z в верхнем регистре, цифры, - и _; начало с буквы, до 30 символов (например MILK-001)",IF(SUMPRODUCT(--EXACT('Номенклатура'!$A$6:$A$205,B2543))=0,"Код не найден в номенклатуре",IF(SUMPRODUCT(--EXACT('Номенклатура'!$A$6:$A$205,B2543))&gt;1,"Код повторяется в номенклатуре",IF(ISNA(MATCH(C2543,{"Приход","Расход","Списание","Корректировка остатка"},0)),"Выберите тип операции",IF(NOT(ISNUMBER(D2543)),"Укажите количество",IF(D2543=0,"Количество не может быть 0",IF(AND(C2543&lt;&gt;"Корректировка остатка",D2543&lt;0),"Для этого типа количество положительное",IF(NOT(ISNUMBER('Номенклатура'!$C$2)),"Укажите дату начала учёта",IF(A2543&lt;INT('Номенклатура'!$C$2),"Раньше даты начала учёта: НЕ учтено",IF(AND(C2543="Корректировка остатка",TRIM(G2543)=""),"Учтено: добавьте пояснение","ОК")))))))))))))</f>
        <v/>
      </c>
    </row>
    <row r="2544" spans="1:9" x14ac:dyDescent="0.25">
      <c r="A2544" s="16"/>
      <c r="B2544" s="13"/>
      <c r="C2544" s="13"/>
      <c r="D2544" s="14"/>
      <c r="E2544" s="17" t="str">
        <f>IF(OR(B2544="",SUMPRODUCT(--EXACT('Номенклатура'!$A$6:$A$205,B2544))&lt;&gt;1),"",INDEX('Номенклатура'!$D$6:$D$205,SUMPRODUCT(EXACT('Номенклатура'!$A$6:$A$205,B2544)*(ROW('Номенклатура'!$A$6:$A$205)-5)))&amp;"")</f>
        <v/>
      </c>
      <c r="F2544" s="18" t="str">
        <f>IF(OR(I2544="ОК",I2544="Учтено: добавьте пояснение"),IF(C2544="Приход",D2544,IF(C2544="Корректировка остатка",D2544,-D2544)),"")</f>
        <v/>
      </c>
      <c r="G2544" s="13"/>
      <c r="H2544" s="15" t="str">
        <f>IF(OR(B2544="",SUMPRODUCT(--EXACT('Номенклатура'!$A$6:$A$205,B2544))&lt;&gt;1),"",INDEX('Номенклатура'!$B$6:$B$205,SUMPRODUCT(EXACT('Номенклатура'!$A$6:$A$205,B2544)*(ROW('Номенклатура'!$A$6:$A$205)-5)))&amp;"")</f>
        <v/>
      </c>
      <c r="I2544" s="15" t="str">
        <f>IF(COUNTA(A2544:D2544,G2544)=0,"",IF(NOT(ISNUMBER(A2544)),"Укажите дату",IF(B2544="","Укажите код",IF(NOT(AND(ISTEXT(B2544),LEN(B2544)&gt;0,LEN(B2544)&lt;=30,ISNUMBER(FIND(LEFT(B2544,1),"ABCDEFGHIJKLMNOPQRSTUVWXYZ")),SUMPRODUCT((MID(B2544,{1,2,3,4,5,6,7,8,9,10,11,12,13,14,15,16,17,18,19,20,21,22,23,24,25,26,27,28,29,30},1)&lt;&gt;"")*ISERROR(FIND(MID(B2544,{1,2,3,4,5,6,7,8,9,10,11,12,13,14,15,16,17,18,19,20,21,22,23,24,25,26,27,28,29,30},1),"ABCDEFGHIJKLMNOPQRSTUVWXYZ0123456789-_")))=0,ISERROR(VALUE(B2544)))),"Недопустимый код: только латинские буквы A-Z в верхнем регистре, цифры, - и _; начало с буквы, до 30 символов (например MILK-001)",IF(SUMPRODUCT(--EXACT('Номенклатура'!$A$6:$A$205,B2544))=0,"Код не найден в номенклатуре",IF(SUMPRODUCT(--EXACT('Номенклатура'!$A$6:$A$205,B2544))&gt;1,"Код повторяется в номенклатуре",IF(ISNA(MATCH(C2544,{"Приход","Расход","Списание","Корректировка остатка"},0)),"Выберите тип операции",IF(NOT(ISNUMBER(D2544)),"Укажите количество",IF(D2544=0,"Количество не может быть 0",IF(AND(C2544&lt;&gt;"Корректировка остатка",D2544&lt;0),"Для этого типа количество положительное",IF(NOT(ISNUMBER('Номенклатура'!$C$2)),"Укажите дату начала учёта",IF(A2544&lt;INT('Номенклатура'!$C$2),"Раньше даты начала учёта: НЕ учтено",IF(AND(C2544="Корректировка остатка",TRIM(G2544)=""),"Учтено: добавьте пояснение","ОК")))))))))))))</f>
        <v/>
      </c>
    </row>
    <row r="2545" spans="1:9" x14ac:dyDescent="0.25">
      <c r="A2545" s="16"/>
      <c r="B2545" s="13"/>
      <c r="C2545" s="13"/>
      <c r="D2545" s="14"/>
      <c r="E2545" s="17" t="str">
        <f>IF(OR(B2545="",SUMPRODUCT(--EXACT('Номенклатура'!$A$6:$A$205,B2545))&lt;&gt;1),"",INDEX('Номенклатура'!$D$6:$D$205,SUMPRODUCT(EXACT('Номенклатура'!$A$6:$A$205,B2545)*(ROW('Номенклатура'!$A$6:$A$205)-5)))&amp;"")</f>
        <v/>
      </c>
      <c r="F2545" s="18" t="str">
        <f>IF(OR(I2545="ОК",I2545="Учтено: добавьте пояснение"),IF(C2545="Приход",D2545,IF(C2545="Корректировка остатка",D2545,-D2545)),"")</f>
        <v/>
      </c>
      <c r="G2545" s="13"/>
      <c r="H2545" s="15" t="str">
        <f>IF(OR(B2545="",SUMPRODUCT(--EXACT('Номенклатура'!$A$6:$A$205,B2545))&lt;&gt;1),"",INDEX('Номенклатура'!$B$6:$B$205,SUMPRODUCT(EXACT('Номенклатура'!$A$6:$A$205,B2545)*(ROW('Номенклатура'!$A$6:$A$205)-5)))&amp;"")</f>
        <v/>
      </c>
      <c r="I2545" s="15" t="str">
        <f>IF(COUNTA(A2545:D2545,G2545)=0,"",IF(NOT(ISNUMBER(A2545)),"Укажите дату",IF(B2545="","Укажите код",IF(NOT(AND(ISTEXT(B2545),LEN(B2545)&gt;0,LEN(B2545)&lt;=30,ISNUMBER(FIND(LEFT(B2545,1),"ABCDEFGHIJKLMNOPQRSTUVWXYZ")),SUMPRODUCT((MID(B2545,{1,2,3,4,5,6,7,8,9,10,11,12,13,14,15,16,17,18,19,20,21,22,23,24,25,26,27,28,29,30},1)&lt;&gt;"")*ISERROR(FIND(MID(B2545,{1,2,3,4,5,6,7,8,9,10,11,12,13,14,15,16,17,18,19,20,21,22,23,24,25,26,27,28,29,30},1),"ABCDEFGHIJKLMNOPQRSTUVWXYZ0123456789-_")))=0,ISERROR(VALUE(B2545)))),"Недопустимый код: только латинские буквы A-Z в верхнем регистре, цифры, - и _; начало с буквы, до 30 символов (например MILK-001)",IF(SUMPRODUCT(--EXACT('Номенклатура'!$A$6:$A$205,B2545))=0,"Код не найден в номенклатуре",IF(SUMPRODUCT(--EXACT('Номенклатура'!$A$6:$A$205,B2545))&gt;1,"Код повторяется в номенклатуре",IF(ISNA(MATCH(C2545,{"Приход","Расход","Списание","Корректировка остатка"},0)),"Выберите тип операции",IF(NOT(ISNUMBER(D2545)),"Укажите количество",IF(D2545=0,"Количество не может быть 0",IF(AND(C2545&lt;&gt;"Корректировка остатка",D2545&lt;0),"Для этого типа количество положительное",IF(NOT(ISNUMBER('Номенклатура'!$C$2)),"Укажите дату начала учёта",IF(A2545&lt;INT('Номенклатура'!$C$2),"Раньше даты начала учёта: НЕ учтено",IF(AND(C2545="Корректировка остатка",TRIM(G2545)=""),"Учтено: добавьте пояснение","ОК")))))))))))))</f>
        <v/>
      </c>
    </row>
    <row r="2546" spans="1:9" x14ac:dyDescent="0.25">
      <c r="A2546" s="16"/>
      <c r="B2546" s="13"/>
      <c r="C2546" s="13"/>
      <c r="D2546" s="14"/>
      <c r="E2546" s="17" t="str">
        <f>IF(OR(B2546="",SUMPRODUCT(--EXACT('Номенклатура'!$A$6:$A$205,B2546))&lt;&gt;1),"",INDEX('Номенклатура'!$D$6:$D$205,SUMPRODUCT(EXACT('Номенклатура'!$A$6:$A$205,B2546)*(ROW('Номенклатура'!$A$6:$A$205)-5)))&amp;"")</f>
        <v/>
      </c>
      <c r="F2546" s="18" t="str">
        <f>IF(OR(I2546="ОК",I2546="Учтено: добавьте пояснение"),IF(C2546="Приход",D2546,IF(C2546="Корректировка остатка",D2546,-D2546)),"")</f>
        <v/>
      </c>
      <c r="G2546" s="13"/>
      <c r="H2546" s="15" t="str">
        <f>IF(OR(B2546="",SUMPRODUCT(--EXACT('Номенклатура'!$A$6:$A$205,B2546))&lt;&gt;1),"",INDEX('Номенклатура'!$B$6:$B$205,SUMPRODUCT(EXACT('Номенклатура'!$A$6:$A$205,B2546)*(ROW('Номенклатура'!$A$6:$A$205)-5)))&amp;"")</f>
        <v/>
      </c>
      <c r="I2546" s="15" t="str">
        <f>IF(COUNTA(A2546:D2546,G2546)=0,"",IF(NOT(ISNUMBER(A2546)),"Укажите дату",IF(B2546="","Укажите код",IF(NOT(AND(ISTEXT(B2546),LEN(B2546)&gt;0,LEN(B2546)&lt;=30,ISNUMBER(FIND(LEFT(B2546,1),"ABCDEFGHIJKLMNOPQRSTUVWXYZ")),SUMPRODUCT((MID(B2546,{1,2,3,4,5,6,7,8,9,10,11,12,13,14,15,16,17,18,19,20,21,22,23,24,25,26,27,28,29,30},1)&lt;&gt;"")*ISERROR(FIND(MID(B2546,{1,2,3,4,5,6,7,8,9,10,11,12,13,14,15,16,17,18,19,20,21,22,23,24,25,26,27,28,29,30},1),"ABCDEFGHIJKLMNOPQRSTUVWXYZ0123456789-_")))=0,ISERROR(VALUE(B2546)))),"Недопустимый код: только латинские буквы A-Z в верхнем регистре, цифры, - и _; начало с буквы, до 30 символов (например MILK-001)",IF(SUMPRODUCT(--EXACT('Номенклатура'!$A$6:$A$205,B2546))=0,"Код не найден в номенклатуре",IF(SUMPRODUCT(--EXACT('Номенклатура'!$A$6:$A$205,B2546))&gt;1,"Код повторяется в номенклатуре",IF(ISNA(MATCH(C2546,{"Приход","Расход","Списание","Корректировка остатка"},0)),"Выберите тип операции",IF(NOT(ISNUMBER(D2546)),"Укажите количество",IF(D2546=0,"Количество не может быть 0",IF(AND(C2546&lt;&gt;"Корректировка остатка",D2546&lt;0),"Для этого типа количество положительное",IF(NOT(ISNUMBER('Номенклатура'!$C$2)),"Укажите дату начала учёта",IF(A2546&lt;INT('Номенклатура'!$C$2),"Раньше даты начала учёта: НЕ учтено",IF(AND(C2546="Корректировка остатка",TRIM(G2546)=""),"Учтено: добавьте пояснение","ОК")))))))))))))</f>
        <v/>
      </c>
    </row>
    <row r="2547" spans="1:9" x14ac:dyDescent="0.25">
      <c r="A2547" s="16"/>
      <c r="B2547" s="13"/>
      <c r="C2547" s="13"/>
      <c r="D2547" s="14"/>
      <c r="E2547" s="17" t="str">
        <f>IF(OR(B2547="",SUMPRODUCT(--EXACT('Номенклатура'!$A$6:$A$205,B2547))&lt;&gt;1),"",INDEX('Номенклатура'!$D$6:$D$205,SUMPRODUCT(EXACT('Номенклатура'!$A$6:$A$205,B2547)*(ROW('Номенклатура'!$A$6:$A$205)-5)))&amp;"")</f>
        <v/>
      </c>
      <c r="F2547" s="18" t="str">
        <f>IF(OR(I2547="ОК",I2547="Учтено: добавьте пояснение"),IF(C2547="Приход",D2547,IF(C2547="Корректировка остатка",D2547,-D2547)),"")</f>
        <v/>
      </c>
      <c r="G2547" s="13"/>
      <c r="H2547" s="15" t="str">
        <f>IF(OR(B2547="",SUMPRODUCT(--EXACT('Номенклатура'!$A$6:$A$205,B2547))&lt;&gt;1),"",INDEX('Номенклатура'!$B$6:$B$205,SUMPRODUCT(EXACT('Номенклатура'!$A$6:$A$205,B2547)*(ROW('Номенклатура'!$A$6:$A$205)-5)))&amp;"")</f>
        <v/>
      </c>
      <c r="I2547" s="15" t="str">
        <f>IF(COUNTA(A2547:D2547,G2547)=0,"",IF(NOT(ISNUMBER(A2547)),"Укажите дату",IF(B2547="","Укажите код",IF(NOT(AND(ISTEXT(B2547),LEN(B2547)&gt;0,LEN(B2547)&lt;=30,ISNUMBER(FIND(LEFT(B2547,1),"ABCDEFGHIJKLMNOPQRSTUVWXYZ")),SUMPRODUCT((MID(B2547,{1,2,3,4,5,6,7,8,9,10,11,12,13,14,15,16,17,18,19,20,21,22,23,24,25,26,27,28,29,30},1)&lt;&gt;"")*ISERROR(FIND(MID(B2547,{1,2,3,4,5,6,7,8,9,10,11,12,13,14,15,16,17,18,19,20,21,22,23,24,25,26,27,28,29,30},1),"ABCDEFGHIJKLMNOPQRSTUVWXYZ0123456789-_")))=0,ISERROR(VALUE(B2547)))),"Недопустимый код: только латинские буквы A-Z в верхнем регистре, цифры, - и _; начало с буквы, до 30 символов (например MILK-001)",IF(SUMPRODUCT(--EXACT('Номенклатура'!$A$6:$A$205,B2547))=0,"Код не найден в номенклатуре",IF(SUMPRODUCT(--EXACT('Номенклатура'!$A$6:$A$205,B2547))&gt;1,"Код повторяется в номенклатуре",IF(ISNA(MATCH(C2547,{"Приход","Расход","Списание","Корректировка остатка"},0)),"Выберите тип операции",IF(NOT(ISNUMBER(D2547)),"Укажите количество",IF(D2547=0,"Количество не может быть 0",IF(AND(C2547&lt;&gt;"Корректировка остатка",D2547&lt;0),"Для этого типа количество положительное",IF(NOT(ISNUMBER('Номенклатура'!$C$2)),"Укажите дату начала учёта",IF(A2547&lt;INT('Номенклатура'!$C$2),"Раньше даты начала учёта: НЕ учтено",IF(AND(C2547="Корректировка остатка",TRIM(G2547)=""),"Учтено: добавьте пояснение","ОК")))))))))))))</f>
        <v/>
      </c>
    </row>
    <row r="2548" spans="1:9" x14ac:dyDescent="0.25">
      <c r="A2548" s="16"/>
      <c r="B2548" s="13"/>
      <c r="C2548" s="13"/>
      <c r="D2548" s="14"/>
      <c r="E2548" s="17" t="str">
        <f>IF(OR(B2548="",SUMPRODUCT(--EXACT('Номенклатура'!$A$6:$A$205,B2548))&lt;&gt;1),"",INDEX('Номенклатура'!$D$6:$D$205,SUMPRODUCT(EXACT('Номенклатура'!$A$6:$A$205,B2548)*(ROW('Номенклатура'!$A$6:$A$205)-5)))&amp;"")</f>
        <v/>
      </c>
      <c r="F2548" s="18" t="str">
        <f>IF(OR(I2548="ОК",I2548="Учтено: добавьте пояснение"),IF(C2548="Приход",D2548,IF(C2548="Корректировка остатка",D2548,-D2548)),"")</f>
        <v/>
      </c>
      <c r="G2548" s="13"/>
      <c r="H2548" s="15" t="str">
        <f>IF(OR(B2548="",SUMPRODUCT(--EXACT('Номенклатура'!$A$6:$A$205,B2548))&lt;&gt;1),"",INDEX('Номенклатура'!$B$6:$B$205,SUMPRODUCT(EXACT('Номенклатура'!$A$6:$A$205,B2548)*(ROW('Номенклатура'!$A$6:$A$205)-5)))&amp;"")</f>
        <v/>
      </c>
      <c r="I2548" s="15" t="str">
        <f>IF(COUNTA(A2548:D2548,G2548)=0,"",IF(NOT(ISNUMBER(A2548)),"Укажите дату",IF(B2548="","Укажите код",IF(NOT(AND(ISTEXT(B2548),LEN(B2548)&gt;0,LEN(B2548)&lt;=30,ISNUMBER(FIND(LEFT(B2548,1),"ABCDEFGHIJKLMNOPQRSTUVWXYZ")),SUMPRODUCT((MID(B2548,{1,2,3,4,5,6,7,8,9,10,11,12,13,14,15,16,17,18,19,20,21,22,23,24,25,26,27,28,29,30},1)&lt;&gt;"")*ISERROR(FIND(MID(B2548,{1,2,3,4,5,6,7,8,9,10,11,12,13,14,15,16,17,18,19,20,21,22,23,24,25,26,27,28,29,30},1),"ABCDEFGHIJKLMNOPQRSTUVWXYZ0123456789-_")))=0,ISERROR(VALUE(B2548)))),"Недопустимый код: только латинские буквы A-Z в верхнем регистре, цифры, - и _; начало с буквы, до 30 символов (например MILK-001)",IF(SUMPRODUCT(--EXACT('Номенклатура'!$A$6:$A$205,B2548))=0,"Код не найден в номенклатуре",IF(SUMPRODUCT(--EXACT('Номенклатура'!$A$6:$A$205,B2548))&gt;1,"Код повторяется в номенклатуре",IF(ISNA(MATCH(C2548,{"Приход","Расход","Списание","Корректировка остатка"},0)),"Выберите тип операции",IF(NOT(ISNUMBER(D2548)),"Укажите количество",IF(D2548=0,"Количество не может быть 0",IF(AND(C2548&lt;&gt;"Корректировка остатка",D2548&lt;0),"Для этого типа количество положительное",IF(NOT(ISNUMBER('Номенклатура'!$C$2)),"Укажите дату начала учёта",IF(A2548&lt;INT('Номенклатура'!$C$2),"Раньше даты начала учёта: НЕ учтено",IF(AND(C2548="Корректировка остатка",TRIM(G2548)=""),"Учтено: добавьте пояснение","ОК")))))))))))))</f>
        <v/>
      </c>
    </row>
    <row r="2549" spans="1:9" x14ac:dyDescent="0.25">
      <c r="A2549" s="16"/>
      <c r="B2549" s="13"/>
      <c r="C2549" s="13"/>
      <c r="D2549" s="14"/>
      <c r="E2549" s="17" t="str">
        <f>IF(OR(B2549="",SUMPRODUCT(--EXACT('Номенклатура'!$A$6:$A$205,B2549))&lt;&gt;1),"",INDEX('Номенклатура'!$D$6:$D$205,SUMPRODUCT(EXACT('Номенклатура'!$A$6:$A$205,B2549)*(ROW('Номенклатура'!$A$6:$A$205)-5)))&amp;"")</f>
        <v/>
      </c>
      <c r="F2549" s="18" t="str">
        <f>IF(OR(I2549="ОК",I2549="Учтено: добавьте пояснение"),IF(C2549="Приход",D2549,IF(C2549="Корректировка остатка",D2549,-D2549)),"")</f>
        <v/>
      </c>
      <c r="G2549" s="13"/>
      <c r="H2549" s="15" t="str">
        <f>IF(OR(B2549="",SUMPRODUCT(--EXACT('Номенклатура'!$A$6:$A$205,B2549))&lt;&gt;1),"",INDEX('Номенклатура'!$B$6:$B$205,SUMPRODUCT(EXACT('Номенклатура'!$A$6:$A$205,B2549)*(ROW('Номенклатура'!$A$6:$A$205)-5)))&amp;"")</f>
        <v/>
      </c>
      <c r="I2549" s="15" t="str">
        <f>IF(COUNTA(A2549:D2549,G2549)=0,"",IF(NOT(ISNUMBER(A2549)),"Укажите дату",IF(B2549="","Укажите код",IF(NOT(AND(ISTEXT(B2549),LEN(B2549)&gt;0,LEN(B2549)&lt;=30,ISNUMBER(FIND(LEFT(B2549,1),"ABCDEFGHIJKLMNOPQRSTUVWXYZ")),SUMPRODUCT((MID(B2549,{1,2,3,4,5,6,7,8,9,10,11,12,13,14,15,16,17,18,19,20,21,22,23,24,25,26,27,28,29,30},1)&lt;&gt;"")*ISERROR(FIND(MID(B2549,{1,2,3,4,5,6,7,8,9,10,11,12,13,14,15,16,17,18,19,20,21,22,23,24,25,26,27,28,29,30},1),"ABCDEFGHIJKLMNOPQRSTUVWXYZ0123456789-_")))=0,ISERROR(VALUE(B2549)))),"Недопустимый код: только латинские буквы A-Z в верхнем регистре, цифры, - и _; начало с буквы, до 30 символов (например MILK-001)",IF(SUMPRODUCT(--EXACT('Номенклатура'!$A$6:$A$205,B2549))=0,"Код не найден в номенклатуре",IF(SUMPRODUCT(--EXACT('Номенклатура'!$A$6:$A$205,B2549))&gt;1,"Код повторяется в номенклатуре",IF(ISNA(MATCH(C2549,{"Приход","Расход","Списание","Корректировка остатка"},0)),"Выберите тип операции",IF(NOT(ISNUMBER(D2549)),"Укажите количество",IF(D2549=0,"Количество не может быть 0",IF(AND(C2549&lt;&gt;"Корректировка остатка",D2549&lt;0),"Для этого типа количество положительное",IF(NOT(ISNUMBER('Номенклатура'!$C$2)),"Укажите дату начала учёта",IF(A2549&lt;INT('Номенклатура'!$C$2),"Раньше даты начала учёта: НЕ учтено",IF(AND(C2549="Корректировка остатка",TRIM(G2549)=""),"Учтено: добавьте пояснение","ОК")))))))))))))</f>
        <v/>
      </c>
    </row>
    <row r="2550" spans="1:9" x14ac:dyDescent="0.25">
      <c r="A2550" s="16"/>
      <c r="B2550" s="13"/>
      <c r="C2550" s="13"/>
      <c r="D2550" s="14"/>
      <c r="E2550" s="17" t="str">
        <f>IF(OR(B2550="",SUMPRODUCT(--EXACT('Номенклатура'!$A$6:$A$205,B2550))&lt;&gt;1),"",INDEX('Номенклатура'!$D$6:$D$205,SUMPRODUCT(EXACT('Номенклатура'!$A$6:$A$205,B2550)*(ROW('Номенклатура'!$A$6:$A$205)-5)))&amp;"")</f>
        <v/>
      </c>
      <c r="F2550" s="18" t="str">
        <f>IF(OR(I2550="ОК",I2550="Учтено: добавьте пояснение"),IF(C2550="Приход",D2550,IF(C2550="Корректировка остатка",D2550,-D2550)),"")</f>
        <v/>
      </c>
      <c r="G2550" s="13"/>
      <c r="H2550" s="15" t="str">
        <f>IF(OR(B2550="",SUMPRODUCT(--EXACT('Номенклатура'!$A$6:$A$205,B2550))&lt;&gt;1),"",INDEX('Номенклатура'!$B$6:$B$205,SUMPRODUCT(EXACT('Номенклатура'!$A$6:$A$205,B2550)*(ROW('Номенклатура'!$A$6:$A$205)-5)))&amp;"")</f>
        <v/>
      </c>
      <c r="I2550" s="15" t="str">
        <f>IF(COUNTA(A2550:D2550,G2550)=0,"",IF(NOT(ISNUMBER(A2550)),"Укажите дату",IF(B2550="","Укажите код",IF(NOT(AND(ISTEXT(B2550),LEN(B2550)&gt;0,LEN(B2550)&lt;=30,ISNUMBER(FIND(LEFT(B2550,1),"ABCDEFGHIJKLMNOPQRSTUVWXYZ")),SUMPRODUCT((MID(B2550,{1,2,3,4,5,6,7,8,9,10,11,12,13,14,15,16,17,18,19,20,21,22,23,24,25,26,27,28,29,30},1)&lt;&gt;"")*ISERROR(FIND(MID(B2550,{1,2,3,4,5,6,7,8,9,10,11,12,13,14,15,16,17,18,19,20,21,22,23,24,25,26,27,28,29,30},1),"ABCDEFGHIJKLMNOPQRSTUVWXYZ0123456789-_")))=0,ISERROR(VALUE(B2550)))),"Недопустимый код: только латинские буквы A-Z в верхнем регистре, цифры, - и _; начало с буквы, до 30 символов (например MILK-001)",IF(SUMPRODUCT(--EXACT('Номенклатура'!$A$6:$A$205,B2550))=0,"Код не найден в номенклатуре",IF(SUMPRODUCT(--EXACT('Номенклатура'!$A$6:$A$205,B2550))&gt;1,"Код повторяется в номенклатуре",IF(ISNA(MATCH(C2550,{"Приход","Расход","Списание","Корректировка остатка"},0)),"Выберите тип операции",IF(NOT(ISNUMBER(D2550)),"Укажите количество",IF(D2550=0,"Количество не может быть 0",IF(AND(C2550&lt;&gt;"Корректировка остатка",D2550&lt;0),"Для этого типа количество положительное",IF(NOT(ISNUMBER('Номенклатура'!$C$2)),"Укажите дату начала учёта",IF(A2550&lt;INT('Номенклатура'!$C$2),"Раньше даты начала учёта: НЕ учтено",IF(AND(C2550="Корректировка остатка",TRIM(G2550)=""),"Учтено: добавьте пояснение","ОК")))))))))))))</f>
        <v/>
      </c>
    </row>
    <row r="2551" spans="1:9" x14ac:dyDescent="0.25">
      <c r="A2551" s="16"/>
      <c r="B2551" s="13"/>
      <c r="C2551" s="13"/>
      <c r="D2551" s="14"/>
      <c r="E2551" s="17" t="str">
        <f>IF(OR(B2551="",SUMPRODUCT(--EXACT('Номенклатура'!$A$6:$A$205,B2551))&lt;&gt;1),"",INDEX('Номенклатура'!$D$6:$D$205,SUMPRODUCT(EXACT('Номенклатура'!$A$6:$A$205,B2551)*(ROW('Номенклатура'!$A$6:$A$205)-5)))&amp;"")</f>
        <v/>
      </c>
      <c r="F2551" s="18" t="str">
        <f>IF(OR(I2551="ОК",I2551="Учтено: добавьте пояснение"),IF(C2551="Приход",D2551,IF(C2551="Корректировка остатка",D2551,-D2551)),"")</f>
        <v/>
      </c>
      <c r="G2551" s="13"/>
      <c r="H2551" s="15" t="str">
        <f>IF(OR(B2551="",SUMPRODUCT(--EXACT('Номенклатура'!$A$6:$A$205,B2551))&lt;&gt;1),"",INDEX('Номенклатура'!$B$6:$B$205,SUMPRODUCT(EXACT('Номенклатура'!$A$6:$A$205,B2551)*(ROW('Номенклатура'!$A$6:$A$205)-5)))&amp;"")</f>
        <v/>
      </c>
      <c r="I2551" s="15" t="str">
        <f>IF(COUNTA(A2551:D2551,G2551)=0,"",IF(NOT(ISNUMBER(A2551)),"Укажите дату",IF(B2551="","Укажите код",IF(NOT(AND(ISTEXT(B2551),LEN(B2551)&gt;0,LEN(B2551)&lt;=30,ISNUMBER(FIND(LEFT(B2551,1),"ABCDEFGHIJKLMNOPQRSTUVWXYZ")),SUMPRODUCT((MID(B2551,{1,2,3,4,5,6,7,8,9,10,11,12,13,14,15,16,17,18,19,20,21,22,23,24,25,26,27,28,29,30},1)&lt;&gt;"")*ISERROR(FIND(MID(B2551,{1,2,3,4,5,6,7,8,9,10,11,12,13,14,15,16,17,18,19,20,21,22,23,24,25,26,27,28,29,30},1),"ABCDEFGHIJKLMNOPQRSTUVWXYZ0123456789-_")))=0,ISERROR(VALUE(B2551)))),"Недопустимый код: только латинские буквы A-Z в верхнем регистре, цифры, - и _; начало с буквы, до 30 символов (например MILK-001)",IF(SUMPRODUCT(--EXACT('Номенклатура'!$A$6:$A$205,B2551))=0,"Код не найден в номенклатуре",IF(SUMPRODUCT(--EXACT('Номенклатура'!$A$6:$A$205,B2551))&gt;1,"Код повторяется в номенклатуре",IF(ISNA(MATCH(C2551,{"Приход","Расход","Списание","Корректировка остатка"},0)),"Выберите тип операции",IF(NOT(ISNUMBER(D2551)),"Укажите количество",IF(D2551=0,"Количество не может быть 0",IF(AND(C2551&lt;&gt;"Корректировка остатка",D2551&lt;0),"Для этого типа количество положительное",IF(NOT(ISNUMBER('Номенклатура'!$C$2)),"Укажите дату начала учёта",IF(A2551&lt;INT('Номенклатура'!$C$2),"Раньше даты начала учёта: НЕ учтено",IF(AND(C2551="Корректировка остатка",TRIM(G2551)=""),"Учтено: добавьте пояснение","ОК")))))))))))))</f>
        <v/>
      </c>
    </row>
    <row r="2552" spans="1:9" x14ac:dyDescent="0.25">
      <c r="A2552" s="16"/>
      <c r="B2552" s="13"/>
      <c r="C2552" s="13"/>
      <c r="D2552" s="14"/>
      <c r="E2552" s="17" t="str">
        <f>IF(OR(B2552="",SUMPRODUCT(--EXACT('Номенклатура'!$A$6:$A$205,B2552))&lt;&gt;1),"",INDEX('Номенклатура'!$D$6:$D$205,SUMPRODUCT(EXACT('Номенклатура'!$A$6:$A$205,B2552)*(ROW('Номенклатура'!$A$6:$A$205)-5)))&amp;"")</f>
        <v/>
      </c>
      <c r="F2552" s="18" t="str">
        <f>IF(OR(I2552="ОК",I2552="Учтено: добавьте пояснение"),IF(C2552="Приход",D2552,IF(C2552="Корректировка остатка",D2552,-D2552)),"")</f>
        <v/>
      </c>
      <c r="G2552" s="13"/>
      <c r="H2552" s="15" t="str">
        <f>IF(OR(B2552="",SUMPRODUCT(--EXACT('Номенклатура'!$A$6:$A$205,B2552))&lt;&gt;1),"",INDEX('Номенклатура'!$B$6:$B$205,SUMPRODUCT(EXACT('Номенклатура'!$A$6:$A$205,B2552)*(ROW('Номенклатура'!$A$6:$A$205)-5)))&amp;"")</f>
        <v/>
      </c>
      <c r="I2552" s="15" t="str">
        <f>IF(COUNTA(A2552:D2552,G2552)=0,"",IF(NOT(ISNUMBER(A2552)),"Укажите дату",IF(B2552="","Укажите код",IF(NOT(AND(ISTEXT(B2552),LEN(B2552)&gt;0,LEN(B2552)&lt;=30,ISNUMBER(FIND(LEFT(B2552,1),"ABCDEFGHIJKLMNOPQRSTUVWXYZ")),SUMPRODUCT((MID(B2552,{1,2,3,4,5,6,7,8,9,10,11,12,13,14,15,16,17,18,19,20,21,22,23,24,25,26,27,28,29,30},1)&lt;&gt;"")*ISERROR(FIND(MID(B2552,{1,2,3,4,5,6,7,8,9,10,11,12,13,14,15,16,17,18,19,20,21,22,23,24,25,26,27,28,29,30},1),"ABCDEFGHIJKLMNOPQRSTUVWXYZ0123456789-_")))=0,ISERROR(VALUE(B2552)))),"Недопустимый код: только латинские буквы A-Z в верхнем регистре, цифры, - и _; начало с буквы, до 30 символов (например MILK-001)",IF(SUMPRODUCT(--EXACT('Номенклатура'!$A$6:$A$205,B2552))=0,"Код не найден в номенклатуре",IF(SUMPRODUCT(--EXACT('Номенклатура'!$A$6:$A$205,B2552))&gt;1,"Код повторяется в номенклатуре",IF(ISNA(MATCH(C2552,{"Приход","Расход","Списание","Корректировка остатка"},0)),"Выберите тип операции",IF(NOT(ISNUMBER(D2552)),"Укажите количество",IF(D2552=0,"Количество не может быть 0",IF(AND(C2552&lt;&gt;"Корректировка остатка",D2552&lt;0),"Для этого типа количество положительное",IF(NOT(ISNUMBER('Номенклатура'!$C$2)),"Укажите дату начала учёта",IF(A2552&lt;INT('Номенклатура'!$C$2),"Раньше даты начала учёта: НЕ учтено",IF(AND(C2552="Корректировка остатка",TRIM(G2552)=""),"Учтено: добавьте пояснение","ОК")))))))))))))</f>
        <v/>
      </c>
    </row>
    <row r="2553" spans="1:9" x14ac:dyDescent="0.25">
      <c r="A2553" s="16"/>
      <c r="B2553" s="13"/>
      <c r="C2553" s="13"/>
      <c r="D2553" s="14"/>
      <c r="E2553" s="17" t="str">
        <f>IF(OR(B2553="",SUMPRODUCT(--EXACT('Номенклатура'!$A$6:$A$205,B2553))&lt;&gt;1),"",INDEX('Номенклатура'!$D$6:$D$205,SUMPRODUCT(EXACT('Номенклатура'!$A$6:$A$205,B2553)*(ROW('Номенклатура'!$A$6:$A$205)-5)))&amp;"")</f>
        <v/>
      </c>
      <c r="F2553" s="18" t="str">
        <f>IF(OR(I2553="ОК",I2553="Учтено: добавьте пояснение"),IF(C2553="Приход",D2553,IF(C2553="Корректировка остатка",D2553,-D2553)),"")</f>
        <v/>
      </c>
      <c r="G2553" s="13"/>
      <c r="H2553" s="15" t="str">
        <f>IF(OR(B2553="",SUMPRODUCT(--EXACT('Номенклатура'!$A$6:$A$205,B2553))&lt;&gt;1),"",INDEX('Номенклатура'!$B$6:$B$205,SUMPRODUCT(EXACT('Номенклатура'!$A$6:$A$205,B2553)*(ROW('Номенклатура'!$A$6:$A$205)-5)))&amp;"")</f>
        <v/>
      </c>
      <c r="I2553" s="15" t="str">
        <f>IF(COUNTA(A2553:D2553,G2553)=0,"",IF(NOT(ISNUMBER(A2553)),"Укажите дату",IF(B2553="","Укажите код",IF(NOT(AND(ISTEXT(B2553),LEN(B2553)&gt;0,LEN(B2553)&lt;=30,ISNUMBER(FIND(LEFT(B2553,1),"ABCDEFGHIJKLMNOPQRSTUVWXYZ")),SUMPRODUCT((MID(B2553,{1,2,3,4,5,6,7,8,9,10,11,12,13,14,15,16,17,18,19,20,21,22,23,24,25,26,27,28,29,30},1)&lt;&gt;"")*ISERROR(FIND(MID(B2553,{1,2,3,4,5,6,7,8,9,10,11,12,13,14,15,16,17,18,19,20,21,22,23,24,25,26,27,28,29,30},1),"ABCDEFGHIJKLMNOPQRSTUVWXYZ0123456789-_")))=0,ISERROR(VALUE(B2553)))),"Недопустимый код: только латинские буквы A-Z в верхнем регистре, цифры, - и _; начало с буквы, до 30 символов (например MILK-001)",IF(SUMPRODUCT(--EXACT('Номенклатура'!$A$6:$A$205,B2553))=0,"Код не найден в номенклатуре",IF(SUMPRODUCT(--EXACT('Номенклатура'!$A$6:$A$205,B2553))&gt;1,"Код повторяется в номенклатуре",IF(ISNA(MATCH(C2553,{"Приход","Расход","Списание","Корректировка остатка"},0)),"Выберите тип операции",IF(NOT(ISNUMBER(D2553)),"Укажите количество",IF(D2553=0,"Количество не может быть 0",IF(AND(C2553&lt;&gt;"Корректировка остатка",D2553&lt;0),"Для этого типа количество положительное",IF(NOT(ISNUMBER('Номенклатура'!$C$2)),"Укажите дату начала учёта",IF(A2553&lt;INT('Номенклатура'!$C$2),"Раньше даты начала учёта: НЕ учтено",IF(AND(C2553="Корректировка остатка",TRIM(G2553)=""),"Учтено: добавьте пояснение","ОК")))))))))))))</f>
        <v/>
      </c>
    </row>
    <row r="2554" spans="1:9" x14ac:dyDescent="0.25">
      <c r="A2554" s="16"/>
      <c r="B2554" s="13"/>
      <c r="C2554" s="13"/>
      <c r="D2554" s="14"/>
      <c r="E2554" s="17" t="str">
        <f>IF(OR(B2554="",SUMPRODUCT(--EXACT('Номенклатура'!$A$6:$A$205,B2554))&lt;&gt;1),"",INDEX('Номенклатура'!$D$6:$D$205,SUMPRODUCT(EXACT('Номенклатура'!$A$6:$A$205,B2554)*(ROW('Номенклатура'!$A$6:$A$205)-5)))&amp;"")</f>
        <v/>
      </c>
      <c r="F2554" s="18" t="str">
        <f>IF(OR(I2554="ОК",I2554="Учтено: добавьте пояснение"),IF(C2554="Приход",D2554,IF(C2554="Корректировка остатка",D2554,-D2554)),"")</f>
        <v/>
      </c>
      <c r="G2554" s="13"/>
      <c r="H2554" s="15" t="str">
        <f>IF(OR(B2554="",SUMPRODUCT(--EXACT('Номенклатура'!$A$6:$A$205,B2554))&lt;&gt;1),"",INDEX('Номенклатура'!$B$6:$B$205,SUMPRODUCT(EXACT('Номенклатура'!$A$6:$A$205,B2554)*(ROW('Номенклатура'!$A$6:$A$205)-5)))&amp;"")</f>
        <v/>
      </c>
      <c r="I2554" s="15" t="str">
        <f>IF(COUNTA(A2554:D2554,G2554)=0,"",IF(NOT(ISNUMBER(A2554)),"Укажите дату",IF(B2554="","Укажите код",IF(NOT(AND(ISTEXT(B2554),LEN(B2554)&gt;0,LEN(B2554)&lt;=30,ISNUMBER(FIND(LEFT(B2554,1),"ABCDEFGHIJKLMNOPQRSTUVWXYZ")),SUMPRODUCT((MID(B2554,{1,2,3,4,5,6,7,8,9,10,11,12,13,14,15,16,17,18,19,20,21,22,23,24,25,26,27,28,29,30},1)&lt;&gt;"")*ISERROR(FIND(MID(B2554,{1,2,3,4,5,6,7,8,9,10,11,12,13,14,15,16,17,18,19,20,21,22,23,24,25,26,27,28,29,30},1),"ABCDEFGHIJKLMNOPQRSTUVWXYZ0123456789-_")))=0,ISERROR(VALUE(B2554)))),"Недопустимый код: только латинские буквы A-Z в верхнем регистре, цифры, - и _; начало с буквы, до 30 символов (например MILK-001)",IF(SUMPRODUCT(--EXACT('Номенклатура'!$A$6:$A$205,B2554))=0,"Код не найден в номенклатуре",IF(SUMPRODUCT(--EXACT('Номенклатура'!$A$6:$A$205,B2554))&gt;1,"Код повторяется в номенклатуре",IF(ISNA(MATCH(C2554,{"Приход","Расход","Списание","Корректировка остатка"},0)),"Выберите тип операции",IF(NOT(ISNUMBER(D2554)),"Укажите количество",IF(D2554=0,"Количество не может быть 0",IF(AND(C2554&lt;&gt;"Корректировка остатка",D2554&lt;0),"Для этого типа количество положительное",IF(NOT(ISNUMBER('Номенклатура'!$C$2)),"Укажите дату начала учёта",IF(A2554&lt;INT('Номенклатура'!$C$2),"Раньше даты начала учёта: НЕ учтено",IF(AND(C2554="Корректировка остатка",TRIM(G2554)=""),"Учтено: добавьте пояснение","ОК")))))))))))))</f>
        <v/>
      </c>
    </row>
    <row r="2555" spans="1:9" x14ac:dyDescent="0.25">
      <c r="A2555" s="16"/>
      <c r="B2555" s="13"/>
      <c r="C2555" s="13"/>
      <c r="D2555" s="14"/>
      <c r="E2555" s="17" t="str">
        <f>IF(OR(B2555="",SUMPRODUCT(--EXACT('Номенклатура'!$A$6:$A$205,B2555))&lt;&gt;1),"",INDEX('Номенклатура'!$D$6:$D$205,SUMPRODUCT(EXACT('Номенклатура'!$A$6:$A$205,B2555)*(ROW('Номенклатура'!$A$6:$A$205)-5)))&amp;"")</f>
        <v/>
      </c>
      <c r="F2555" s="18" t="str">
        <f>IF(OR(I2555="ОК",I2555="Учтено: добавьте пояснение"),IF(C2555="Приход",D2555,IF(C2555="Корректировка остатка",D2555,-D2555)),"")</f>
        <v/>
      </c>
      <c r="G2555" s="13"/>
      <c r="H2555" s="15" t="str">
        <f>IF(OR(B2555="",SUMPRODUCT(--EXACT('Номенклатура'!$A$6:$A$205,B2555))&lt;&gt;1),"",INDEX('Номенклатура'!$B$6:$B$205,SUMPRODUCT(EXACT('Номенклатура'!$A$6:$A$205,B2555)*(ROW('Номенклатура'!$A$6:$A$205)-5)))&amp;"")</f>
        <v/>
      </c>
      <c r="I2555" s="15" t="str">
        <f>IF(COUNTA(A2555:D2555,G2555)=0,"",IF(NOT(ISNUMBER(A2555)),"Укажите дату",IF(B2555="","Укажите код",IF(NOT(AND(ISTEXT(B2555),LEN(B2555)&gt;0,LEN(B2555)&lt;=30,ISNUMBER(FIND(LEFT(B2555,1),"ABCDEFGHIJKLMNOPQRSTUVWXYZ")),SUMPRODUCT((MID(B2555,{1,2,3,4,5,6,7,8,9,10,11,12,13,14,15,16,17,18,19,20,21,22,23,24,25,26,27,28,29,30},1)&lt;&gt;"")*ISERROR(FIND(MID(B2555,{1,2,3,4,5,6,7,8,9,10,11,12,13,14,15,16,17,18,19,20,21,22,23,24,25,26,27,28,29,30},1),"ABCDEFGHIJKLMNOPQRSTUVWXYZ0123456789-_")))=0,ISERROR(VALUE(B2555)))),"Недопустимый код: только латинские буквы A-Z в верхнем регистре, цифры, - и _; начало с буквы, до 30 символов (например MILK-001)",IF(SUMPRODUCT(--EXACT('Номенклатура'!$A$6:$A$205,B2555))=0,"Код не найден в номенклатуре",IF(SUMPRODUCT(--EXACT('Номенклатура'!$A$6:$A$205,B2555))&gt;1,"Код повторяется в номенклатуре",IF(ISNA(MATCH(C2555,{"Приход","Расход","Списание","Корректировка остатка"},0)),"Выберите тип операции",IF(NOT(ISNUMBER(D2555)),"Укажите количество",IF(D2555=0,"Количество не может быть 0",IF(AND(C2555&lt;&gt;"Корректировка остатка",D2555&lt;0),"Для этого типа количество положительное",IF(NOT(ISNUMBER('Номенклатура'!$C$2)),"Укажите дату начала учёта",IF(A2555&lt;INT('Номенклатура'!$C$2),"Раньше даты начала учёта: НЕ учтено",IF(AND(C2555="Корректировка остатка",TRIM(G2555)=""),"Учтено: добавьте пояснение","ОК")))))))))))))</f>
        <v/>
      </c>
    </row>
    <row r="2556" spans="1:9" x14ac:dyDescent="0.25">
      <c r="A2556" s="16"/>
      <c r="B2556" s="13"/>
      <c r="C2556" s="13"/>
      <c r="D2556" s="14"/>
      <c r="E2556" s="17" t="str">
        <f>IF(OR(B2556="",SUMPRODUCT(--EXACT('Номенклатура'!$A$6:$A$205,B2556))&lt;&gt;1),"",INDEX('Номенклатура'!$D$6:$D$205,SUMPRODUCT(EXACT('Номенклатура'!$A$6:$A$205,B2556)*(ROW('Номенклатура'!$A$6:$A$205)-5)))&amp;"")</f>
        <v/>
      </c>
      <c r="F2556" s="18" t="str">
        <f>IF(OR(I2556="ОК",I2556="Учтено: добавьте пояснение"),IF(C2556="Приход",D2556,IF(C2556="Корректировка остатка",D2556,-D2556)),"")</f>
        <v/>
      </c>
      <c r="G2556" s="13"/>
      <c r="H2556" s="15" t="str">
        <f>IF(OR(B2556="",SUMPRODUCT(--EXACT('Номенклатура'!$A$6:$A$205,B2556))&lt;&gt;1),"",INDEX('Номенклатура'!$B$6:$B$205,SUMPRODUCT(EXACT('Номенклатура'!$A$6:$A$205,B2556)*(ROW('Номенклатура'!$A$6:$A$205)-5)))&amp;"")</f>
        <v/>
      </c>
      <c r="I2556" s="15" t="str">
        <f>IF(COUNTA(A2556:D2556,G2556)=0,"",IF(NOT(ISNUMBER(A2556)),"Укажите дату",IF(B2556="","Укажите код",IF(NOT(AND(ISTEXT(B2556),LEN(B2556)&gt;0,LEN(B2556)&lt;=30,ISNUMBER(FIND(LEFT(B2556,1),"ABCDEFGHIJKLMNOPQRSTUVWXYZ")),SUMPRODUCT((MID(B2556,{1,2,3,4,5,6,7,8,9,10,11,12,13,14,15,16,17,18,19,20,21,22,23,24,25,26,27,28,29,30},1)&lt;&gt;"")*ISERROR(FIND(MID(B2556,{1,2,3,4,5,6,7,8,9,10,11,12,13,14,15,16,17,18,19,20,21,22,23,24,25,26,27,28,29,30},1),"ABCDEFGHIJKLMNOPQRSTUVWXYZ0123456789-_")))=0,ISERROR(VALUE(B2556)))),"Недопустимый код: только латинские буквы A-Z в верхнем регистре, цифры, - и _; начало с буквы, до 30 символов (например MILK-001)",IF(SUMPRODUCT(--EXACT('Номенклатура'!$A$6:$A$205,B2556))=0,"Код не найден в номенклатуре",IF(SUMPRODUCT(--EXACT('Номенклатура'!$A$6:$A$205,B2556))&gt;1,"Код повторяется в номенклатуре",IF(ISNA(MATCH(C2556,{"Приход","Расход","Списание","Корректировка остатка"},0)),"Выберите тип операции",IF(NOT(ISNUMBER(D2556)),"Укажите количество",IF(D2556=0,"Количество не может быть 0",IF(AND(C2556&lt;&gt;"Корректировка остатка",D2556&lt;0),"Для этого типа количество положительное",IF(NOT(ISNUMBER('Номенклатура'!$C$2)),"Укажите дату начала учёта",IF(A2556&lt;INT('Номенклатура'!$C$2),"Раньше даты начала учёта: НЕ учтено",IF(AND(C2556="Корректировка остатка",TRIM(G2556)=""),"Учтено: добавьте пояснение","ОК")))))))))))))</f>
        <v/>
      </c>
    </row>
    <row r="2557" spans="1:9" x14ac:dyDescent="0.25">
      <c r="A2557" s="16"/>
      <c r="B2557" s="13"/>
      <c r="C2557" s="13"/>
      <c r="D2557" s="14"/>
      <c r="E2557" s="17" t="str">
        <f>IF(OR(B2557="",SUMPRODUCT(--EXACT('Номенклатура'!$A$6:$A$205,B2557))&lt;&gt;1),"",INDEX('Номенклатура'!$D$6:$D$205,SUMPRODUCT(EXACT('Номенклатура'!$A$6:$A$205,B2557)*(ROW('Номенклатура'!$A$6:$A$205)-5)))&amp;"")</f>
        <v/>
      </c>
      <c r="F2557" s="18" t="str">
        <f>IF(OR(I2557="ОК",I2557="Учтено: добавьте пояснение"),IF(C2557="Приход",D2557,IF(C2557="Корректировка остатка",D2557,-D2557)),"")</f>
        <v/>
      </c>
      <c r="G2557" s="13"/>
      <c r="H2557" s="15" t="str">
        <f>IF(OR(B2557="",SUMPRODUCT(--EXACT('Номенклатура'!$A$6:$A$205,B2557))&lt;&gt;1),"",INDEX('Номенклатура'!$B$6:$B$205,SUMPRODUCT(EXACT('Номенклатура'!$A$6:$A$205,B2557)*(ROW('Номенклатура'!$A$6:$A$205)-5)))&amp;"")</f>
        <v/>
      </c>
      <c r="I2557" s="15" t="str">
        <f>IF(COUNTA(A2557:D2557,G2557)=0,"",IF(NOT(ISNUMBER(A2557)),"Укажите дату",IF(B2557="","Укажите код",IF(NOT(AND(ISTEXT(B2557),LEN(B2557)&gt;0,LEN(B2557)&lt;=30,ISNUMBER(FIND(LEFT(B2557,1),"ABCDEFGHIJKLMNOPQRSTUVWXYZ")),SUMPRODUCT((MID(B2557,{1,2,3,4,5,6,7,8,9,10,11,12,13,14,15,16,17,18,19,20,21,22,23,24,25,26,27,28,29,30},1)&lt;&gt;"")*ISERROR(FIND(MID(B2557,{1,2,3,4,5,6,7,8,9,10,11,12,13,14,15,16,17,18,19,20,21,22,23,24,25,26,27,28,29,30},1),"ABCDEFGHIJKLMNOPQRSTUVWXYZ0123456789-_")))=0,ISERROR(VALUE(B2557)))),"Недопустимый код: только латинские буквы A-Z в верхнем регистре, цифры, - и _; начало с буквы, до 30 символов (например MILK-001)",IF(SUMPRODUCT(--EXACT('Номенклатура'!$A$6:$A$205,B2557))=0,"Код не найден в номенклатуре",IF(SUMPRODUCT(--EXACT('Номенклатура'!$A$6:$A$205,B2557))&gt;1,"Код повторяется в номенклатуре",IF(ISNA(MATCH(C2557,{"Приход","Расход","Списание","Корректировка остатка"},0)),"Выберите тип операции",IF(NOT(ISNUMBER(D2557)),"Укажите количество",IF(D2557=0,"Количество не может быть 0",IF(AND(C2557&lt;&gt;"Корректировка остатка",D2557&lt;0),"Для этого типа количество положительное",IF(NOT(ISNUMBER('Номенклатура'!$C$2)),"Укажите дату начала учёта",IF(A2557&lt;INT('Номенклатура'!$C$2),"Раньше даты начала учёта: НЕ учтено",IF(AND(C2557="Корректировка остатка",TRIM(G2557)=""),"Учтено: добавьте пояснение","ОК")))))))))))))</f>
        <v/>
      </c>
    </row>
    <row r="2558" spans="1:9" x14ac:dyDescent="0.25">
      <c r="A2558" s="16"/>
      <c r="B2558" s="13"/>
      <c r="C2558" s="13"/>
      <c r="D2558" s="14"/>
      <c r="E2558" s="17" t="str">
        <f>IF(OR(B2558="",SUMPRODUCT(--EXACT('Номенклатура'!$A$6:$A$205,B2558))&lt;&gt;1),"",INDEX('Номенклатура'!$D$6:$D$205,SUMPRODUCT(EXACT('Номенклатура'!$A$6:$A$205,B2558)*(ROW('Номенклатура'!$A$6:$A$205)-5)))&amp;"")</f>
        <v/>
      </c>
      <c r="F2558" s="18" t="str">
        <f>IF(OR(I2558="ОК",I2558="Учтено: добавьте пояснение"),IF(C2558="Приход",D2558,IF(C2558="Корректировка остатка",D2558,-D2558)),"")</f>
        <v/>
      </c>
      <c r="G2558" s="13"/>
      <c r="H2558" s="15" t="str">
        <f>IF(OR(B2558="",SUMPRODUCT(--EXACT('Номенклатура'!$A$6:$A$205,B2558))&lt;&gt;1),"",INDEX('Номенклатура'!$B$6:$B$205,SUMPRODUCT(EXACT('Номенклатура'!$A$6:$A$205,B2558)*(ROW('Номенклатура'!$A$6:$A$205)-5)))&amp;"")</f>
        <v/>
      </c>
      <c r="I2558" s="15" t="str">
        <f>IF(COUNTA(A2558:D2558,G2558)=0,"",IF(NOT(ISNUMBER(A2558)),"Укажите дату",IF(B2558="","Укажите код",IF(NOT(AND(ISTEXT(B2558),LEN(B2558)&gt;0,LEN(B2558)&lt;=30,ISNUMBER(FIND(LEFT(B2558,1),"ABCDEFGHIJKLMNOPQRSTUVWXYZ")),SUMPRODUCT((MID(B2558,{1,2,3,4,5,6,7,8,9,10,11,12,13,14,15,16,17,18,19,20,21,22,23,24,25,26,27,28,29,30},1)&lt;&gt;"")*ISERROR(FIND(MID(B2558,{1,2,3,4,5,6,7,8,9,10,11,12,13,14,15,16,17,18,19,20,21,22,23,24,25,26,27,28,29,30},1),"ABCDEFGHIJKLMNOPQRSTUVWXYZ0123456789-_")))=0,ISERROR(VALUE(B2558)))),"Недопустимый код: только латинские буквы A-Z в верхнем регистре, цифры, - и _; начало с буквы, до 30 символов (например MILK-001)",IF(SUMPRODUCT(--EXACT('Номенклатура'!$A$6:$A$205,B2558))=0,"Код не найден в номенклатуре",IF(SUMPRODUCT(--EXACT('Номенклатура'!$A$6:$A$205,B2558))&gt;1,"Код повторяется в номенклатуре",IF(ISNA(MATCH(C2558,{"Приход","Расход","Списание","Корректировка остатка"},0)),"Выберите тип операции",IF(NOT(ISNUMBER(D2558)),"Укажите количество",IF(D2558=0,"Количество не может быть 0",IF(AND(C2558&lt;&gt;"Корректировка остатка",D2558&lt;0),"Для этого типа количество положительное",IF(NOT(ISNUMBER('Номенклатура'!$C$2)),"Укажите дату начала учёта",IF(A2558&lt;INT('Номенклатура'!$C$2),"Раньше даты начала учёта: НЕ учтено",IF(AND(C2558="Корректировка остатка",TRIM(G2558)=""),"Учтено: добавьте пояснение","ОК")))))))))))))</f>
        <v/>
      </c>
    </row>
    <row r="2559" spans="1:9" x14ac:dyDescent="0.25">
      <c r="A2559" s="16"/>
      <c r="B2559" s="13"/>
      <c r="C2559" s="13"/>
      <c r="D2559" s="14"/>
      <c r="E2559" s="17" t="str">
        <f>IF(OR(B2559="",SUMPRODUCT(--EXACT('Номенклатура'!$A$6:$A$205,B2559))&lt;&gt;1),"",INDEX('Номенклатура'!$D$6:$D$205,SUMPRODUCT(EXACT('Номенклатура'!$A$6:$A$205,B2559)*(ROW('Номенклатура'!$A$6:$A$205)-5)))&amp;"")</f>
        <v/>
      </c>
      <c r="F2559" s="18" t="str">
        <f>IF(OR(I2559="ОК",I2559="Учтено: добавьте пояснение"),IF(C2559="Приход",D2559,IF(C2559="Корректировка остатка",D2559,-D2559)),"")</f>
        <v/>
      </c>
      <c r="G2559" s="13"/>
      <c r="H2559" s="15" t="str">
        <f>IF(OR(B2559="",SUMPRODUCT(--EXACT('Номенклатура'!$A$6:$A$205,B2559))&lt;&gt;1),"",INDEX('Номенклатура'!$B$6:$B$205,SUMPRODUCT(EXACT('Номенклатура'!$A$6:$A$205,B2559)*(ROW('Номенклатура'!$A$6:$A$205)-5)))&amp;"")</f>
        <v/>
      </c>
      <c r="I2559" s="15" t="str">
        <f>IF(COUNTA(A2559:D2559,G2559)=0,"",IF(NOT(ISNUMBER(A2559)),"Укажите дату",IF(B2559="","Укажите код",IF(NOT(AND(ISTEXT(B2559),LEN(B2559)&gt;0,LEN(B2559)&lt;=30,ISNUMBER(FIND(LEFT(B2559,1),"ABCDEFGHIJKLMNOPQRSTUVWXYZ")),SUMPRODUCT((MID(B2559,{1,2,3,4,5,6,7,8,9,10,11,12,13,14,15,16,17,18,19,20,21,22,23,24,25,26,27,28,29,30},1)&lt;&gt;"")*ISERROR(FIND(MID(B2559,{1,2,3,4,5,6,7,8,9,10,11,12,13,14,15,16,17,18,19,20,21,22,23,24,25,26,27,28,29,30},1),"ABCDEFGHIJKLMNOPQRSTUVWXYZ0123456789-_")))=0,ISERROR(VALUE(B2559)))),"Недопустимый код: только латинские буквы A-Z в верхнем регистре, цифры, - и _; начало с буквы, до 30 символов (например MILK-001)",IF(SUMPRODUCT(--EXACT('Номенклатура'!$A$6:$A$205,B2559))=0,"Код не найден в номенклатуре",IF(SUMPRODUCT(--EXACT('Номенклатура'!$A$6:$A$205,B2559))&gt;1,"Код повторяется в номенклатуре",IF(ISNA(MATCH(C2559,{"Приход","Расход","Списание","Корректировка остатка"},0)),"Выберите тип операции",IF(NOT(ISNUMBER(D2559)),"Укажите количество",IF(D2559=0,"Количество не может быть 0",IF(AND(C2559&lt;&gt;"Корректировка остатка",D2559&lt;0),"Для этого типа количество положительное",IF(NOT(ISNUMBER('Номенклатура'!$C$2)),"Укажите дату начала учёта",IF(A2559&lt;INT('Номенклатура'!$C$2),"Раньше даты начала учёта: НЕ учтено",IF(AND(C2559="Корректировка остатка",TRIM(G2559)=""),"Учтено: добавьте пояснение","ОК")))))))))))))</f>
        <v/>
      </c>
    </row>
    <row r="2560" spans="1:9" x14ac:dyDescent="0.25">
      <c r="A2560" s="16"/>
      <c r="B2560" s="13"/>
      <c r="C2560" s="13"/>
      <c r="D2560" s="14"/>
      <c r="E2560" s="17" t="str">
        <f>IF(OR(B2560="",SUMPRODUCT(--EXACT('Номенклатура'!$A$6:$A$205,B2560))&lt;&gt;1),"",INDEX('Номенклатура'!$D$6:$D$205,SUMPRODUCT(EXACT('Номенклатура'!$A$6:$A$205,B2560)*(ROW('Номенклатура'!$A$6:$A$205)-5)))&amp;"")</f>
        <v/>
      </c>
      <c r="F2560" s="18" t="str">
        <f>IF(OR(I2560="ОК",I2560="Учтено: добавьте пояснение"),IF(C2560="Приход",D2560,IF(C2560="Корректировка остатка",D2560,-D2560)),"")</f>
        <v/>
      </c>
      <c r="G2560" s="13"/>
      <c r="H2560" s="15" t="str">
        <f>IF(OR(B2560="",SUMPRODUCT(--EXACT('Номенклатура'!$A$6:$A$205,B2560))&lt;&gt;1),"",INDEX('Номенклатура'!$B$6:$B$205,SUMPRODUCT(EXACT('Номенклатура'!$A$6:$A$205,B2560)*(ROW('Номенклатура'!$A$6:$A$205)-5)))&amp;"")</f>
        <v/>
      </c>
      <c r="I2560" s="15" t="str">
        <f>IF(COUNTA(A2560:D2560,G2560)=0,"",IF(NOT(ISNUMBER(A2560)),"Укажите дату",IF(B2560="","Укажите код",IF(NOT(AND(ISTEXT(B2560),LEN(B2560)&gt;0,LEN(B2560)&lt;=30,ISNUMBER(FIND(LEFT(B2560,1),"ABCDEFGHIJKLMNOPQRSTUVWXYZ")),SUMPRODUCT((MID(B2560,{1,2,3,4,5,6,7,8,9,10,11,12,13,14,15,16,17,18,19,20,21,22,23,24,25,26,27,28,29,30},1)&lt;&gt;"")*ISERROR(FIND(MID(B2560,{1,2,3,4,5,6,7,8,9,10,11,12,13,14,15,16,17,18,19,20,21,22,23,24,25,26,27,28,29,30},1),"ABCDEFGHIJKLMNOPQRSTUVWXYZ0123456789-_")))=0,ISERROR(VALUE(B2560)))),"Недопустимый код: только латинские буквы A-Z в верхнем регистре, цифры, - и _; начало с буквы, до 30 символов (например MILK-001)",IF(SUMPRODUCT(--EXACT('Номенклатура'!$A$6:$A$205,B2560))=0,"Код не найден в номенклатуре",IF(SUMPRODUCT(--EXACT('Номенклатура'!$A$6:$A$205,B2560))&gt;1,"Код повторяется в номенклатуре",IF(ISNA(MATCH(C2560,{"Приход","Расход","Списание","Корректировка остатка"},0)),"Выберите тип операции",IF(NOT(ISNUMBER(D2560)),"Укажите количество",IF(D2560=0,"Количество не может быть 0",IF(AND(C2560&lt;&gt;"Корректировка остатка",D2560&lt;0),"Для этого типа количество положительное",IF(NOT(ISNUMBER('Номенклатура'!$C$2)),"Укажите дату начала учёта",IF(A2560&lt;INT('Номенклатура'!$C$2),"Раньше даты начала учёта: НЕ учтено",IF(AND(C2560="Корректировка остатка",TRIM(G2560)=""),"Учтено: добавьте пояснение","ОК")))))))))))))</f>
        <v/>
      </c>
    </row>
    <row r="2561" spans="1:9" x14ac:dyDescent="0.25">
      <c r="A2561" s="16"/>
      <c r="B2561" s="13"/>
      <c r="C2561" s="13"/>
      <c r="D2561" s="14"/>
      <c r="E2561" s="17" t="str">
        <f>IF(OR(B2561="",SUMPRODUCT(--EXACT('Номенклатура'!$A$6:$A$205,B2561))&lt;&gt;1),"",INDEX('Номенклатура'!$D$6:$D$205,SUMPRODUCT(EXACT('Номенклатура'!$A$6:$A$205,B2561)*(ROW('Номенклатура'!$A$6:$A$205)-5)))&amp;"")</f>
        <v/>
      </c>
      <c r="F2561" s="18" t="str">
        <f>IF(OR(I2561="ОК",I2561="Учтено: добавьте пояснение"),IF(C2561="Приход",D2561,IF(C2561="Корректировка остатка",D2561,-D2561)),"")</f>
        <v/>
      </c>
      <c r="G2561" s="13"/>
      <c r="H2561" s="15" t="str">
        <f>IF(OR(B2561="",SUMPRODUCT(--EXACT('Номенклатура'!$A$6:$A$205,B2561))&lt;&gt;1),"",INDEX('Номенклатура'!$B$6:$B$205,SUMPRODUCT(EXACT('Номенклатура'!$A$6:$A$205,B2561)*(ROW('Номенклатура'!$A$6:$A$205)-5)))&amp;"")</f>
        <v/>
      </c>
      <c r="I2561" s="15" t="str">
        <f>IF(COUNTA(A2561:D2561,G2561)=0,"",IF(NOT(ISNUMBER(A2561)),"Укажите дату",IF(B2561="","Укажите код",IF(NOT(AND(ISTEXT(B2561),LEN(B2561)&gt;0,LEN(B2561)&lt;=30,ISNUMBER(FIND(LEFT(B2561,1),"ABCDEFGHIJKLMNOPQRSTUVWXYZ")),SUMPRODUCT((MID(B2561,{1,2,3,4,5,6,7,8,9,10,11,12,13,14,15,16,17,18,19,20,21,22,23,24,25,26,27,28,29,30},1)&lt;&gt;"")*ISERROR(FIND(MID(B2561,{1,2,3,4,5,6,7,8,9,10,11,12,13,14,15,16,17,18,19,20,21,22,23,24,25,26,27,28,29,30},1),"ABCDEFGHIJKLMNOPQRSTUVWXYZ0123456789-_")))=0,ISERROR(VALUE(B2561)))),"Недопустимый код: только латинские буквы A-Z в верхнем регистре, цифры, - и _; начало с буквы, до 30 символов (например MILK-001)",IF(SUMPRODUCT(--EXACT('Номенклатура'!$A$6:$A$205,B2561))=0,"Код не найден в номенклатуре",IF(SUMPRODUCT(--EXACT('Номенклатура'!$A$6:$A$205,B2561))&gt;1,"Код повторяется в номенклатуре",IF(ISNA(MATCH(C2561,{"Приход","Расход","Списание","Корректировка остатка"},0)),"Выберите тип операции",IF(NOT(ISNUMBER(D2561)),"Укажите количество",IF(D2561=0,"Количество не может быть 0",IF(AND(C2561&lt;&gt;"Корректировка остатка",D2561&lt;0),"Для этого типа количество положительное",IF(NOT(ISNUMBER('Номенклатура'!$C$2)),"Укажите дату начала учёта",IF(A2561&lt;INT('Номенклатура'!$C$2),"Раньше даты начала учёта: НЕ учтено",IF(AND(C2561="Корректировка остатка",TRIM(G2561)=""),"Учтено: добавьте пояснение","ОК")))))))))))))</f>
        <v/>
      </c>
    </row>
    <row r="2562" spans="1:9" x14ac:dyDescent="0.25">
      <c r="A2562" s="16"/>
      <c r="B2562" s="13"/>
      <c r="C2562" s="13"/>
      <c r="D2562" s="14"/>
      <c r="E2562" s="17" t="str">
        <f>IF(OR(B2562="",SUMPRODUCT(--EXACT('Номенклатура'!$A$6:$A$205,B2562))&lt;&gt;1),"",INDEX('Номенклатура'!$D$6:$D$205,SUMPRODUCT(EXACT('Номенклатура'!$A$6:$A$205,B2562)*(ROW('Номенклатура'!$A$6:$A$205)-5)))&amp;"")</f>
        <v/>
      </c>
      <c r="F2562" s="18" t="str">
        <f>IF(OR(I2562="ОК",I2562="Учтено: добавьте пояснение"),IF(C2562="Приход",D2562,IF(C2562="Корректировка остатка",D2562,-D2562)),"")</f>
        <v/>
      </c>
      <c r="G2562" s="13"/>
      <c r="H2562" s="15" t="str">
        <f>IF(OR(B2562="",SUMPRODUCT(--EXACT('Номенклатура'!$A$6:$A$205,B2562))&lt;&gt;1),"",INDEX('Номенклатура'!$B$6:$B$205,SUMPRODUCT(EXACT('Номенклатура'!$A$6:$A$205,B2562)*(ROW('Номенклатура'!$A$6:$A$205)-5)))&amp;"")</f>
        <v/>
      </c>
      <c r="I2562" s="15" t="str">
        <f>IF(COUNTA(A2562:D2562,G2562)=0,"",IF(NOT(ISNUMBER(A2562)),"Укажите дату",IF(B2562="","Укажите код",IF(NOT(AND(ISTEXT(B2562),LEN(B2562)&gt;0,LEN(B2562)&lt;=30,ISNUMBER(FIND(LEFT(B2562,1),"ABCDEFGHIJKLMNOPQRSTUVWXYZ")),SUMPRODUCT((MID(B2562,{1,2,3,4,5,6,7,8,9,10,11,12,13,14,15,16,17,18,19,20,21,22,23,24,25,26,27,28,29,30},1)&lt;&gt;"")*ISERROR(FIND(MID(B2562,{1,2,3,4,5,6,7,8,9,10,11,12,13,14,15,16,17,18,19,20,21,22,23,24,25,26,27,28,29,30},1),"ABCDEFGHIJKLMNOPQRSTUVWXYZ0123456789-_")))=0,ISERROR(VALUE(B2562)))),"Недопустимый код: только латинские буквы A-Z в верхнем регистре, цифры, - и _; начало с буквы, до 30 символов (например MILK-001)",IF(SUMPRODUCT(--EXACT('Номенклатура'!$A$6:$A$205,B2562))=0,"Код не найден в номенклатуре",IF(SUMPRODUCT(--EXACT('Номенклатура'!$A$6:$A$205,B2562))&gt;1,"Код повторяется в номенклатуре",IF(ISNA(MATCH(C2562,{"Приход","Расход","Списание","Корректировка остатка"},0)),"Выберите тип операции",IF(NOT(ISNUMBER(D2562)),"Укажите количество",IF(D2562=0,"Количество не может быть 0",IF(AND(C2562&lt;&gt;"Корректировка остатка",D2562&lt;0),"Для этого типа количество положительное",IF(NOT(ISNUMBER('Номенклатура'!$C$2)),"Укажите дату начала учёта",IF(A2562&lt;INT('Номенклатура'!$C$2),"Раньше даты начала учёта: НЕ учтено",IF(AND(C2562="Корректировка остатка",TRIM(G2562)=""),"Учтено: добавьте пояснение","ОК")))))))))))))</f>
        <v/>
      </c>
    </row>
    <row r="2563" spans="1:9" x14ac:dyDescent="0.25">
      <c r="A2563" s="16"/>
      <c r="B2563" s="13"/>
      <c r="C2563" s="13"/>
      <c r="D2563" s="14"/>
      <c r="E2563" s="17" t="str">
        <f>IF(OR(B2563="",SUMPRODUCT(--EXACT('Номенклатура'!$A$6:$A$205,B2563))&lt;&gt;1),"",INDEX('Номенклатура'!$D$6:$D$205,SUMPRODUCT(EXACT('Номенклатура'!$A$6:$A$205,B2563)*(ROW('Номенклатура'!$A$6:$A$205)-5)))&amp;"")</f>
        <v/>
      </c>
      <c r="F2563" s="18" t="str">
        <f>IF(OR(I2563="ОК",I2563="Учтено: добавьте пояснение"),IF(C2563="Приход",D2563,IF(C2563="Корректировка остатка",D2563,-D2563)),"")</f>
        <v/>
      </c>
      <c r="G2563" s="13"/>
      <c r="H2563" s="15" t="str">
        <f>IF(OR(B2563="",SUMPRODUCT(--EXACT('Номенклатура'!$A$6:$A$205,B2563))&lt;&gt;1),"",INDEX('Номенклатура'!$B$6:$B$205,SUMPRODUCT(EXACT('Номенклатура'!$A$6:$A$205,B2563)*(ROW('Номенклатура'!$A$6:$A$205)-5)))&amp;"")</f>
        <v/>
      </c>
      <c r="I2563" s="15" t="str">
        <f>IF(COUNTA(A2563:D2563,G2563)=0,"",IF(NOT(ISNUMBER(A2563)),"Укажите дату",IF(B2563="","Укажите код",IF(NOT(AND(ISTEXT(B2563),LEN(B2563)&gt;0,LEN(B2563)&lt;=30,ISNUMBER(FIND(LEFT(B2563,1),"ABCDEFGHIJKLMNOPQRSTUVWXYZ")),SUMPRODUCT((MID(B2563,{1,2,3,4,5,6,7,8,9,10,11,12,13,14,15,16,17,18,19,20,21,22,23,24,25,26,27,28,29,30},1)&lt;&gt;"")*ISERROR(FIND(MID(B2563,{1,2,3,4,5,6,7,8,9,10,11,12,13,14,15,16,17,18,19,20,21,22,23,24,25,26,27,28,29,30},1),"ABCDEFGHIJKLMNOPQRSTUVWXYZ0123456789-_")))=0,ISERROR(VALUE(B2563)))),"Недопустимый код: только латинские буквы A-Z в верхнем регистре, цифры, - и _; начало с буквы, до 30 символов (например MILK-001)",IF(SUMPRODUCT(--EXACT('Номенклатура'!$A$6:$A$205,B2563))=0,"Код не найден в номенклатуре",IF(SUMPRODUCT(--EXACT('Номенклатура'!$A$6:$A$205,B2563))&gt;1,"Код повторяется в номенклатуре",IF(ISNA(MATCH(C2563,{"Приход","Расход","Списание","Корректировка остатка"},0)),"Выберите тип операции",IF(NOT(ISNUMBER(D2563)),"Укажите количество",IF(D2563=0,"Количество не может быть 0",IF(AND(C2563&lt;&gt;"Корректировка остатка",D2563&lt;0),"Для этого типа количество положительное",IF(NOT(ISNUMBER('Номенклатура'!$C$2)),"Укажите дату начала учёта",IF(A2563&lt;INT('Номенклатура'!$C$2),"Раньше даты начала учёта: НЕ учтено",IF(AND(C2563="Корректировка остатка",TRIM(G2563)=""),"Учтено: добавьте пояснение","ОК")))))))))))))</f>
        <v/>
      </c>
    </row>
    <row r="2564" spans="1:9" x14ac:dyDescent="0.25">
      <c r="A2564" s="16"/>
      <c r="B2564" s="13"/>
      <c r="C2564" s="13"/>
      <c r="D2564" s="14"/>
      <c r="E2564" s="17" t="str">
        <f>IF(OR(B2564="",SUMPRODUCT(--EXACT('Номенклатура'!$A$6:$A$205,B2564))&lt;&gt;1),"",INDEX('Номенклатура'!$D$6:$D$205,SUMPRODUCT(EXACT('Номенклатура'!$A$6:$A$205,B2564)*(ROW('Номенклатура'!$A$6:$A$205)-5)))&amp;"")</f>
        <v/>
      </c>
      <c r="F2564" s="18" t="str">
        <f>IF(OR(I2564="ОК",I2564="Учтено: добавьте пояснение"),IF(C2564="Приход",D2564,IF(C2564="Корректировка остатка",D2564,-D2564)),"")</f>
        <v/>
      </c>
      <c r="G2564" s="13"/>
      <c r="H2564" s="15" t="str">
        <f>IF(OR(B2564="",SUMPRODUCT(--EXACT('Номенклатура'!$A$6:$A$205,B2564))&lt;&gt;1),"",INDEX('Номенклатура'!$B$6:$B$205,SUMPRODUCT(EXACT('Номенклатура'!$A$6:$A$205,B2564)*(ROW('Номенклатура'!$A$6:$A$205)-5)))&amp;"")</f>
        <v/>
      </c>
      <c r="I2564" s="15" t="str">
        <f>IF(COUNTA(A2564:D2564,G2564)=0,"",IF(NOT(ISNUMBER(A2564)),"Укажите дату",IF(B2564="","Укажите код",IF(NOT(AND(ISTEXT(B2564),LEN(B2564)&gt;0,LEN(B2564)&lt;=30,ISNUMBER(FIND(LEFT(B2564,1),"ABCDEFGHIJKLMNOPQRSTUVWXYZ")),SUMPRODUCT((MID(B2564,{1,2,3,4,5,6,7,8,9,10,11,12,13,14,15,16,17,18,19,20,21,22,23,24,25,26,27,28,29,30},1)&lt;&gt;"")*ISERROR(FIND(MID(B2564,{1,2,3,4,5,6,7,8,9,10,11,12,13,14,15,16,17,18,19,20,21,22,23,24,25,26,27,28,29,30},1),"ABCDEFGHIJKLMNOPQRSTUVWXYZ0123456789-_")))=0,ISERROR(VALUE(B2564)))),"Недопустимый код: только латинские буквы A-Z в верхнем регистре, цифры, - и _; начало с буквы, до 30 символов (например MILK-001)",IF(SUMPRODUCT(--EXACT('Номенклатура'!$A$6:$A$205,B2564))=0,"Код не найден в номенклатуре",IF(SUMPRODUCT(--EXACT('Номенклатура'!$A$6:$A$205,B2564))&gt;1,"Код повторяется в номенклатуре",IF(ISNA(MATCH(C2564,{"Приход","Расход","Списание","Корректировка остатка"},0)),"Выберите тип операции",IF(NOT(ISNUMBER(D2564)),"Укажите количество",IF(D2564=0,"Количество не может быть 0",IF(AND(C2564&lt;&gt;"Корректировка остатка",D2564&lt;0),"Для этого типа количество положительное",IF(NOT(ISNUMBER('Номенклатура'!$C$2)),"Укажите дату начала учёта",IF(A2564&lt;INT('Номенклатура'!$C$2),"Раньше даты начала учёта: НЕ учтено",IF(AND(C2564="Корректировка остатка",TRIM(G2564)=""),"Учтено: добавьте пояснение","ОК")))))))))))))</f>
        <v/>
      </c>
    </row>
    <row r="2565" spans="1:9" x14ac:dyDescent="0.25">
      <c r="A2565" s="16"/>
      <c r="B2565" s="13"/>
      <c r="C2565" s="13"/>
      <c r="D2565" s="14"/>
      <c r="E2565" s="17" t="str">
        <f>IF(OR(B2565="",SUMPRODUCT(--EXACT('Номенклатура'!$A$6:$A$205,B2565))&lt;&gt;1),"",INDEX('Номенклатура'!$D$6:$D$205,SUMPRODUCT(EXACT('Номенклатура'!$A$6:$A$205,B2565)*(ROW('Номенклатура'!$A$6:$A$205)-5)))&amp;"")</f>
        <v/>
      </c>
      <c r="F2565" s="18" t="str">
        <f>IF(OR(I2565="ОК",I2565="Учтено: добавьте пояснение"),IF(C2565="Приход",D2565,IF(C2565="Корректировка остатка",D2565,-D2565)),"")</f>
        <v/>
      </c>
      <c r="G2565" s="13"/>
      <c r="H2565" s="15" t="str">
        <f>IF(OR(B2565="",SUMPRODUCT(--EXACT('Номенклатура'!$A$6:$A$205,B2565))&lt;&gt;1),"",INDEX('Номенклатура'!$B$6:$B$205,SUMPRODUCT(EXACT('Номенклатура'!$A$6:$A$205,B2565)*(ROW('Номенклатура'!$A$6:$A$205)-5)))&amp;"")</f>
        <v/>
      </c>
      <c r="I2565" s="15" t="str">
        <f>IF(COUNTA(A2565:D2565,G2565)=0,"",IF(NOT(ISNUMBER(A2565)),"Укажите дату",IF(B2565="","Укажите код",IF(NOT(AND(ISTEXT(B2565),LEN(B2565)&gt;0,LEN(B2565)&lt;=30,ISNUMBER(FIND(LEFT(B2565,1),"ABCDEFGHIJKLMNOPQRSTUVWXYZ")),SUMPRODUCT((MID(B2565,{1,2,3,4,5,6,7,8,9,10,11,12,13,14,15,16,17,18,19,20,21,22,23,24,25,26,27,28,29,30},1)&lt;&gt;"")*ISERROR(FIND(MID(B2565,{1,2,3,4,5,6,7,8,9,10,11,12,13,14,15,16,17,18,19,20,21,22,23,24,25,26,27,28,29,30},1),"ABCDEFGHIJKLMNOPQRSTUVWXYZ0123456789-_")))=0,ISERROR(VALUE(B2565)))),"Недопустимый код: только латинские буквы A-Z в верхнем регистре, цифры, - и _; начало с буквы, до 30 символов (например MILK-001)",IF(SUMPRODUCT(--EXACT('Номенклатура'!$A$6:$A$205,B2565))=0,"Код не найден в номенклатуре",IF(SUMPRODUCT(--EXACT('Номенклатура'!$A$6:$A$205,B2565))&gt;1,"Код повторяется в номенклатуре",IF(ISNA(MATCH(C2565,{"Приход","Расход","Списание","Корректировка остатка"},0)),"Выберите тип операции",IF(NOT(ISNUMBER(D2565)),"Укажите количество",IF(D2565=0,"Количество не может быть 0",IF(AND(C2565&lt;&gt;"Корректировка остатка",D2565&lt;0),"Для этого типа количество положительное",IF(NOT(ISNUMBER('Номенклатура'!$C$2)),"Укажите дату начала учёта",IF(A2565&lt;INT('Номенклатура'!$C$2),"Раньше даты начала учёта: НЕ учтено",IF(AND(C2565="Корректировка остатка",TRIM(G2565)=""),"Учтено: добавьте пояснение","ОК")))))))))))))</f>
        <v/>
      </c>
    </row>
    <row r="2566" spans="1:9" x14ac:dyDescent="0.25">
      <c r="A2566" s="16"/>
      <c r="B2566" s="13"/>
      <c r="C2566" s="13"/>
      <c r="D2566" s="14"/>
      <c r="E2566" s="17" t="str">
        <f>IF(OR(B2566="",SUMPRODUCT(--EXACT('Номенклатура'!$A$6:$A$205,B2566))&lt;&gt;1),"",INDEX('Номенклатура'!$D$6:$D$205,SUMPRODUCT(EXACT('Номенклатура'!$A$6:$A$205,B2566)*(ROW('Номенклатура'!$A$6:$A$205)-5)))&amp;"")</f>
        <v/>
      </c>
      <c r="F2566" s="18" t="str">
        <f>IF(OR(I2566="ОК",I2566="Учтено: добавьте пояснение"),IF(C2566="Приход",D2566,IF(C2566="Корректировка остатка",D2566,-D2566)),"")</f>
        <v/>
      </c>
      <c r="G2566" s="13"/>
      <c r="H2566" s="15" t="str">
        <f>IF(OR(B2566="",SUMPRODUCT(--EXACT('Номенклатура'!$A$6:$A$205,B2566))&lt;&gt;1),"",INDEX('Номенклатура'!$B$6:$B$205,SUMPRODUCT(EXACT('Номенклатура'!$A$6:$A$205,B2566)*(ROW('Номенклатура'!$A$6:$A$205)-5)))&amp;"")</f>
        <v/>
      </c>
      <c r="I2566" s="15" t="str">
        <f>IF(COUNTA(A2566:D2566,G2566)=0,"",IF(NOT(ISNUMBER(A2566)),"Укажите дату",IF(B2566="","Укажите код",IF(NOT(AND(ISTEXT(B2566),LEN(B2566)&gt;0,LEN(B2566)&lt;=30,ISNUMBER(FIND(LEFT(B2566,1),"ABCDEFGHIJKLMNOPQRSTUVWXYZ")),SUMPRODUCT((MID(B2566,{1,2,3,4,5,6,7,8,9,10,11,12,13,14,15,16,17,18,19,20,21,22,23,24,25,26,27,28,29,30},1)&lt;&gt;"")*ISERROR(FIND(MID(B2566,{1,2,3,4,5,6,7,8,9,10,11,12,13,14,15,16,17,18,19,20,21,22,23,24,25,26,27,28,29,30},1),"ABCDEFGHIJKLMNOPQRSTUVWXYZ0123456789-_")))=0,ISERROR(VALUE(B2566)))),"Недопустимый код: только латинские буквы A-Z в верхнем регистре, цифры, - и _; начало с буквы, до 30 символов (например MILK-001)",IF(SUMPRODUCT(--EXACT('Номенклатура'!$A$6:$A$205,B2566))=0,"Код не найден в номенклатуре",IF(SUMPRODUCT(--EXACT('Номенклатура'!$A$6:$A$205,B2566))&gt;1,"Код повторяется в номенклатуре",IF(ISNA(MATCH(C2566,{"Приход","Расход","Списание","Корректировка остатка"},0)),"Выберите тип операции",IF(NOT(ISNUMBER(D2566)),"Укажите количество",IF(D2566=0,"Количество не может быть 0",IF(AND(C2566&lt;&gt;"Корректировка остатка",D2566&lt;0),"Для этого типа количество положительное",IF(NOT(ISNUMBER('Номенклатура'!$C$2)),"Укажите дату начала учёта",IF(A2566&lt;INT('Номенклатура'!$C$2),"Раньше даты начала учёта: НЕ учтено",IF(AND(C2566="Корректировка остатка",TRIM(G2566)=""),"Учтено: добавьте пояснение","ОК")))))))))))))</f>
        <v/>
      </c>
    </row>
    <row r="2567" spans="1:9" x14ac:dyDescent="0.25">
      <c r="A2567" s="16"/>
      <c r="B2567" s="13"/>
      <c r="C2567" s="13"/>
      <c r="D2567" s="14"/>
      <c r="E2567" s="17" t="str">
        <f>IF(OR(B2567="",SUMPRODUCT(--EXACT('Номенклатура'!$A$6:$A$205,B2567))&lt;&gt;1),"",INDEX('Номенклатура'!$D$6:$D$205,SUMPRODUCT(EXACT('Номенклатура'!$A$6:$A$205,B2567)*(ROW('Номенклатура'!$A$6:$A$205)-5)))&amp;"")</f>
        <v/>
      </c>
      <c r="F2567" s="18" t="str">
        <f>IF(OR(I2567="ОК",I2567="Учтено: добавьте пояснение"),IF(C2567="Приход",D2567,IF(C2567="Корректировка остатка",D2567,-D2567)),"")</f>
        <v/>
      </c>
      <c r="G2567" s="13"/>
      <c r="H2567" s="15" t="str">
        <f>IF(OR(B2567="",SUMPRODUCT(--EXACT('Номенклатура'!$A$6:$A$205,B2567))&lt;&gt;1),"",INDEX('Номенклатура'!$B$6:$B$205,SUMPRODUCT(EXACT('Номенклатура'!$A$6:$A$205,B2567)*(ROW('Номенклатура'!$A$6:$A$205)-5)))&amp;"")</f>
        <v/>
      </c>
      <c r="I2567" s="15" t="str">
        <f>IF(COUNTA(A2567:D2567,G2567)=0,"",IF(NOT(ISNUMBER(A2567)),"Укажите дату",IF(B2567="","Укажите код",IF(NOT(AND(ISTEXT(B2567),LEN(B2567)&gt;0,LEN(B2567)&lt;=30,ISNUMBER(FIND(LEFT(B2567,1),"ABCDEFGHIJKLMNOPQRSTUVWXYZ")),SUMPRODUCT((MID(B2567,{1,2,3,4,5,6,7,8,9,10,11,12,13,14,15,16,17,18,19,20,21,22,23,24,25,26,27,28,29,30},1)&lt;&gt;"")*ISERROR(FIND(MID(B2567,{1,2,3,4,5,6,7,8,9,10,11,12,13,14,15,16,17,18,19,20,21,22,23,24,25,26,27,28,29,30},1),"ABCDEFGHIJKLMNOPQRSTUVWXYZ0123456789-_")))=0,ISERROR(VALUE(B2567)))),"Недопустимый код: только латинские буквы A-Z в верхнем регистре, цифры, - и _; начало с буквы, до 30 символов (например MILK-001)",IF(SUMPRODUCT(--EXACT('Номенклатура'!$A$6:$A$205,B2567))=0,"Код не найден в номенклатуре",IF(SUMPRODUCT(--EXACT('Номенклатура'!$A$6:$A$205,B2567))&gt;1,"Код повторяется в номенклатуре",IF(ISNA(MATCH(C2567,{"Приход","Расход","Списание","Корректировка остатка"},0)),"Выберите тип операции",IF(NOT(ISNUMBER(D2567)),"Укажите количество",IF(D2567=0,"Количество не может быть 0",IF(AND(C2567&lt;&gt;"Корректировка остатка",D2567&lt;0),"Для этого типа количество положительное",IF(NOT(ISNUMBER('Номенклатура'!$C$2)),"Укажите дату начала учёта",IF(A2567&lt;INT('Номенклатура'!$C$2),"Раньше даты начала учёта: НЕ учтено",IF(AND(C2567="Корректировка остатка",TRIM(G2567)=""),"Учтено: добавьте пояснение","ОК")))))))))))))</f>
        <v/>
      </c>
    </row>
    <row r="2568" spans="1:9" x14ac:dyDescent="0.25">
      <c r="A2568" s="16"/>
      <c r="B2568" s="13"/>
      <c r="C2568" s="13"/>
      <c r="D2568" s="14"/>
      <c r="E2568" s="17" t="str">
        <f>IF(OR(B2568="",SUMPRODUCT(--EXACT('Номенклатура'!$A$6:$A$205,B2568))&lt;&gt;1),"",INDEX('Номенклатура'!$D$6:$D$205,SUMPRODUCT(EXACT('Номенклатура'!$A$6:$A$205,B2568)*(ROW('Номенклатура'!$A$6:$A$205)-5)))&amp;"")</f>
        <v/>
      </c>
      <c r="F2568" s="18" t="str">
        <f>IF(OR(I2568="ОК",I2568="Учтено: добавьте пояснение"),IF(C2568="Приход",D2568,IF(C2568="Корректировка остатка",D2568,-D2568)),"")</f>
        <v/>
      </c>
      <c r="G2568" s="13"/>
      <c r="H2568" s="15" t="str">
        <f>IF(OR(B2568="",SUMPRODUCT(--EXACT('Номенклатура'!$A$6:$A$205,B2568))&lt;&gt;1),"",INDEX('Номенклатура'!$B$6:$B$205,SUMPRODUCT(EXACT('Номенклатура'!$A$6:$A$205,B2568)*(ROW('Номенклатура'!$A$6:$A$205)-5)))&amp;"")</f>
        <v/>
      </c>
      <c r="I2568" s="15" t="str">
        <f>IF(COUNTA(A2568:D2568,G2568)=0,"",IF(NOT(ISNUMBER(A2568)),"Укажите дату",IF(B2568="","Укажите код",IF(NOT(AND(ISTEXT(B2568),LEN(B2568)&gt;0,LEN(B2568)&lt;=30,ISNUMBER(FIND(LEFT(B2568,1),"ABCDEFGHIJKLMNOPQRSTUVWXYZ")),SUMPRODUCT((MID(B2568,{1,2,3,4,5,6,7,8,9,10,11,12,13,14,15,16,17,18,19,20,21,22,23,24,25,26,27,28,29,30},1)&lt;&gt;"")*ISERROR(FIND(MID(B2568,{1,2,3,4,5,6,7,8,9,10,11,12,13,14,15,16,17,18,19,20,21,22,23,24,25,26,27,28,29,30},1),"ABCDEFGHIJKLMNOPQRSTUVWXYZ0123456789-_")))=0,ISERROR(VALUE(B2568)))),"Недопустимый код: только латинские буквы A-Z в верхнем регистре, цифры, - и _; начало с буквы, до 30 символов (например MILK-001)",IF(SUMPRODUCT(--EXACT('Номенклатура'!$A$6:$A$205,B2568))=0,"Код не найден в номенклатуре",IF(SUMPRODUCT(--EXACT('Номенклатура'!$A$6:$A$205,B2568))&gt;1,"Код повторяется в номенклатуре",IF(ISNA(MATCH(C2568,{"Приход","Расход","Списание","Корректировка остатка"},0)),"Выберите тип операции",IF(NOT(ISNUMBER(D2568)),"Укажите количество",IF(D2568=0,"Количество не может быть 0",IF(AND(C2568&lt;&gt;"Корректировка остатка",D2568&lt;0),"Для этого типа количество положительное",IF(NOT(ISNUMBER('Номенклатура'!$C$2)),"Укажите дату начала учёта",IF(A2568&lt;INT('Номенклатура'!$C$2),"Раньше даты начала учёта: НЕ учтено",IF(AND(C2568="Корректировка остатка",TRIM(G2568)=""),"Учтено: добавьте пояснение","ОК")))))))))))))</f>
        <v/>
      </c>
    </row>
    <row r="2569" spans="1:9" x14ac:dyDescent="0.25">
      <c r="A2569" s="16"/>
      <c r="B2569" s="13"/>
      <c r="C2569" s="13"/>
      <c r="D2569" s="14"/>
      <c r="E2569" s="17" t="str">
        <f>IF(OR(B2569="",SUMPRODUCT(--EXACT('Номенклатура'!$A$6:$A$205,B2569))&lt;&gt;1),"",INDEX('Номенклатура'!$D$6:$D$205,SUMPRODUCT(EXACT('Номенклатура'!$A$6:$A$205,B2569)*(ROW('Номенклатура'!$A$6:$A$205)-5)))&amp;"")</f>
        <v/>
      </c>
      <c r="F2569" s="18" t="str">
        <f>IF(OR(I2569="ОК",I2569="Учтено: добавьте пояснение"),IF(C2569="Приход",D2569,IF(C2569="Корректировка остатка",D2569,-D2569)),"")</f>
        <v/>
      </c>
      <c r="G2569" s="13"/>
      <c r="H2569" s="15" t="str">
        <f>IF(OR(B2569="",SUMPRODUCT(--EXACT('Номенклатура'!$A$6:$A$205,B2569))&lt;&gt;1),"",INDEX('Номенклатура'!$B$6:$B$205,SUMPRODUCT(EXACT('Номенклатура'!$A$6:$A$205,B2569)*(ROW('Номенклатура'!$A$6:$A$205)-5)))&amp;"")</f>
        <v/>
      </c>
      <c r="I2569" s="15" t="str">
        <f>IF(COUNTA(A2569:D2569,G2569)=0,"",IF(NOT(ISNUMBER(A2569)),"Укажите дату",IF(B2569="","Укажите код",IF(NOT(AND(ISTEXT(B2569),LEN(B2569)&gt;0,LEN(B2569)&lt;=30,ISNUMBER(FIND(LEFT(B2569,1),"ABCDEFGHIJKLMNOPQRSTUVWXYZ")),SUMPRODUCT((MID(B2569,{1,2,3,4,5,6,7,8,9,10,11,12,13,14,15,16,17,18,19,20,21,22,23,24,25,26,27,28,29,30},1)&lt;&gt;"")*ISERROR(FIND(MID(B2569,{1,2,3,4,5,6,7,8,9,10,11,12,13,14,15,16,17,18,19,20,21,22,23,24,25,26,27,28,29,30},1),"ABCDEFGHIJKLMNOPQRSTUVWXYZ0123456789-_")))=0,ISERROR(VALUE(B2569)))),"Недопустимый код: только латинские буквы A-Z в верхнем регистре, цифры, - и _; начало с буквы, до 30 символов (например MILK-001)",IF(SUMPRODUCT(--EXACT('Номенклатура'!$A$6:$A$205,B2569))=0,"Код не найден в номенклатуре",IF(SUMPRODUCT(--EXACT('Номенклатура'!$A$6:$A$205,B2569))&gt;1,"Код повторяется в номенклатуре",IF(ISNA(MATCH(C2569,{"Приход","Расход","Списание","Корректировка остатка"},0)),"Выберите тип операции",IF(NOT(ISNUMBER(D2569)),"Укажите количество",IF(D2569=0,"Количество не может быть 0",IF(AND(C2569&lt;&gt;"Корректировка остатка",D2569&lt;0),"Для этого типа количество положительное",IF(NOT(ISNUMBER('Номенклатура'!$C$2)),"Укажите дату начала учёта",IF(A2569&lt;INT('Номенклатура'!$C$2),"Раньше даты начала учёта: НЕ учтено",IF(AND(C2569="Корректировка остатка",TRIM(G2569)=""),"Учтено: добавьте пояснение","ОК")))))))))))))</f>
        <v/>
      </c>
    </row>
    <row r="2570" spans="1:9" x14ac:dyDescent="0.25">
      <c r="A2570" s="16"/>
      <c r="B2570" s="13"/>
      <c r="C2570" s="13"/>
      <c r="D2570" s="14"/>
      <c r="E2570" s="17" t="str">
        <f>IF(OR(B2570="",SUMPRODUCT(--EXACT('Номенклатура'!$A$6:$A$205,B2570))&lt;&gt;1),"",INDEX('Номенклатура'!$D$6:$D$205,SUMPRODUCT(EXACT('Номенклатура'!$A$6:$A$205,B2570)*(ROW('Номенклатура'!$A$6:$A$205)-5)))&amp;"")</f>
        <v/>
      </c>
      <c r="F2570" s="18" t="str">
        <f>IF(OR(I2570="ОК",I2570="Учтено: добавьте пояснение"),IF(C2570="Приход",D2570,IF(C2570="Корректировка остатка",D2570,-D2570)),"")</f>
        <v/>
      </c>
      <c r="G2570" s="13"/>
      <c r="H2570" s="15" t="str">
        <f>IF(OR(B2570="",SUMPRODUCT(--EXACT('Номенклатура'!$A$6:$A$205,B2570))&lt;&gt;1),"",INDEX('Номенклатура'!$B$6:$B$205,SUMPRODUCT(EXACT('Номенклатура'!$A$6:$A$205,B2570)*(ROW('Номенклатура'!$A$6:$A$205)-5)))&amp;"")</f>
        <v/>
      </c>
      <c r="I2570" s="15" t="str">
        <f>IF(COUNTA(A2570:D2570,G2570)=0,"",IF(NOT(ISNUMBER(A2570)),"Укажите дату",IF(B2570="","Укажите код",IF(NOT(AND(ISTEXT(B2570),LEN(B2570)&gt;0,LEN(B2570)&lt;=30,ISNUMBER(FIND(LEFT(B2570,1),"ABCDEFGHIJKLMNOPQRSTUVWXYZ")),SUMPRODUCT((MID(B2570,{1,2,3,4,5,6,7,8,9,10,11,12,13,14,15,16,17,18,19,20,21,22,23,24,25,26,27,28,29,30},1)&lt;&gt;"")*ISERROR(FIND(MID(B2570,{1,2,3,4,5,6,7,8,9,10,11,12,13,14,15,16,17,18,19,20,21,22,23,24,25,26,27,28,29,30},1),"ABCDEFGHIJKLMNOPQRSTUVWXYZ0123456789-_")))=0,ISERROR(VALUE(B2570)))),"Недопустимый код: только латинские буквы A-Z в верхнем регистре, цифры, - и _; начало с буквы, до 30 символов (например MILK-001)",IF(SUMPRODUCT(--EXACT('Номенклатура'!$A$6:$A$205,B2570))=0,"Код не найден в номенклатуре",IF(SUMPRODUCT(--EXACT('Номенклатура'!$A$6:$A$205,B2570))&gt;1,"Код повторяется в номенклатуре",IF(ISNA(MATCH(C2570,{"Приход","Расход","Списание","Корректировка остатка"},0)),"Выберите тип операции",IF(NOT(ISNUMBER(D2570)),"Укажите количество",IF(D2570=0,"Количество не может быть 0",IF(AND(C2570&lt;&gt;"Корректировка остатка",D2570&lt;0),"Для этого типа количество положительное",IF(NOT(ISNUMBER('Номенклатура'!$C$2)),"Укажите дату начала учёта",IF(A2570&lt;INT('Номенклатура'!$C$2),"Раньше даты начала учёта: НЕ учтено",IF(AND(C2570="Корректировка остатка",TRIM(G2570)=""),"Учтено: добавьте пояснение","ОК")))))))))))))</f>
        <v/>
      </c>
    </row>
    <row r="2571" spans="1:9" x14ac:dyDescent="0.25">
      <c r="A2571" s="16"/>
      <c r="B2571" s="13"/>
      <c r="C2571" s="13"/>
      <c r="D2571" s="14"/>
      <c r="E2571" s="17" t="str">
        <f>IF(OR(B2571="",SUMPRODUCT(--EXACT('Номенклатура'!$A$6:$A$205,B2571))&lt;&gt;1),"",INDEX('Номенклатура'!$D$6:$D$205,SUMPRODUCT(EXACT('Номенклатура'!$A$6:$A$205,B2571)*(ROW('Номенклатура'!$A$6:$A$205)-5)))&amp;"")</f>
        <v/>
      </c>
      <c r="F2571" s="18" t="str">
        <f>IF(OR(I2571="ОК",I2571="Учтено: добавьте пояснение"),IF(C2571="Приход",D2571,IF(C2571="Корректировка остатка",D2571,-D2571)),"")</f>
        <v/>
      </c>
      <c r="G2571" s="13"/>
      <c r="H2571" s="15" t="str">
        <f>IF(OR(B2571="",SUMPRODUCT(--EXACT('Номенклатура'!$A$6:$A$205,B2571))&lt;&gt;1),"",INDEX('Номенклатура'!$B$6:$B$205,SUMPRODUCT(EXACT('Номенклатура'!$A$6:$A$205,B2571)*(ROW('Номенклатура'!$A$6:$A$205)-5)))&amp;"")</f>
        <v/>
      </c>
      <c r="I2571" s="15" t="str">
        <f>IF(COUNTA(A2571:D2571,G2571)=0,"",IF(NOT(ISNUMBER(A2571)),"Укажите дату",IF(B2571="","Укажите код",IF(NOT(AND(ISTEXT(B2571),LEN(B2571)&gt;0,LEN(B2571)&lt;=30,ISNUMBER(FIND(LEFT(B2571,1),"ABCDEFGHIJKLMNOPQRSTUVWXYZ")),SUMPRODUCT((MID(B2571,{1,2,3,4,5,6,7,8,9,10,11,12,13,14,15,16,17,18,19,20,21,22,23,24,25,26,27,28,29,30},1)&lt;&gt;"")*ISERROR(FIND(MID(B2571,{1,2,3,4,5,6,7,8,9,10,11,12,13,14,15,16,17,18,19,20,21,22,23,24,25,26,27,28,29,30},1),"ABCDEFGHIJKLMNOPQRSTUVWXYZ0123456789-_")))=0,ISERROR(VALUE(B2571)))),"Недопустимый код: только латинские буквы A-Z в верхнем регистре, цифры, - и _; начало с буквы, до 30 символов (например MILK-001)",IF(SUMPRODUCT(--EXACT('Номенклатура'!$A$6:$A$205,B2571))=0,"Код не найден в номенклатуре",IF(SUMPRODUCT(--EXACT('Номенклатура'!$A$6:$A$205,B2571))&gt;1,"Код повторяется в номенклатуре",IF(ISNA(MATCH(C2571,{"Приход","Расход","Списание","Корректировка остатка"},0)),"Выберите тип операции",IF(NOT(ISNUMBER(D2571)),"Укажите количество",IF(D2571=0,"Количество не может быть 0",IF(AND(C2571&lt;&gt;"Корректировка остатка",D2571&lt;0),"Для этого типа количество положительное",IF(NOT(ISNUMBER('Номенклатура'!$C$2)),"Укажите дату начала учёта",IF(A2571&lt;INT('Номенклатура'!$C$2),"Раньше даты начала учёта: НЕ учтено",IF(AND(C2571="Корректировка остатка",TRIM(G2571)=""),"Учтено: добавьте пояснение","ОК")))))))))))))</f>
        <v/>
      </c>
    </row>
    <row r="2572" spans="1:9" x14ac:dyDescent="0.25">
      <c r="A2572" s="16"/>
      <c r="B2572" s="13"/>
      <c r="C2572" s="13"/>
      <c r="D2572" s="14"/>
      <c r="E2572" s="17" t="str">
        <f>IF(OR(B2572="",SUMPRODUCT(--EXACT('Номенклатура'!$A$6:$A$205,B2572))&lt;&gt;1),"",INDEX('Номенклатура'!$D$6:$D$205,SUMPRODUCT(EXACT('Номенклатура'!$A$6:$A$205,B2572)*(ROW('Номенклатура'!$A$6:$A$205)-5)))&amp;"")</f>
        <v/>
      </c>
      <c r="F2572" s="18" t="str">
        <f>IF(OR(I2572="ОК",I2572="Учтено: добавьте пояснение"),IF(C2572="Приход",D2572,IF(C2572="Корректировка остатка",D2572,-D2572)),"")</f>
        <v/>
      </c>
      <c r="G2572" s="13"/>
      <c r="H2572" s="15" t="str">
        <f>IF(OR(B2572="",SUMPRODUCT(--EXACT('Номенклатура'!$A$6:$A$205,B2572))&lt;&gt;1),"",INDEX('Номенклатура'!$B$6:$B$205,SUMPRODUCT(EXACT('Номенклатура'!$A$6:$A$205,B2572)*(ROW('Номенклатура'!$A$6:$A$205)-5)))&amp;"")</f>
        <v/>
      </c>
      <c r="I2572" s="15" t="str">
        <f>IF(COUNTA(A2572:D2572,G2572)=0,"",IF(NOT(ISNUMBER(A2572)),"Укажите дату",IF(B2572="","Укажите код",IF(NOT(AND(ISTEXT(B2572),LEN(B2572)&gt;0,LEN(B2572)&lt;=30,ISNUMBER(FIND(LEFT(B2572,1),"ABCDEFGHIJKLMNOPQRSTUVWXYZ")),SUMPRODUCT((MID(B2572,{1,2,3,4,5,6,7,8,9,10,11,12,13,14,15,16,17,18,19,20,21,22,23,24,25,26,27,28,29,30},1)&lt;&gt;"")*ISERROR(FIND(MID(B2572,{1,2,3,4,5,6,7,8,9,10,11,12,13,14,15,16,17,18,19,20,21,22,23,24,25,26,27,28,29,30},1),"ABCDEFGHIJKLMNOPQRSTUVWXYZ0123456789-_")))=0,ISERROR(VALUE(B2572)))),"Недопустимый код: только латинские буквы A-Z в верхнем регистре, цифры, - и _; начало с буквы, до 30 символов (например MILK-001)",IF(SUMPRODUCT(--EXACT('Номенклатура'!$A$6:$A$205,B2572))=0,"Код не найден в номенклатуре",IF(SUMPRODUCT(--EXACT('Номенклатура'!$A$6:$A$205,B2572))&gt;1,"Код повторяется в номенклатуре",IF(ISNA(MATCH(C2572,{"Приход","Расход","Списание","Корректировка остатка"},0)),"Выберите тип операции",IF(NOT(ISNUMBER(D2572)),"Укажите количество",IF(D2572=0,"Количество не может быть 0",IF(AND(C2572&lt;&gt;"Корректировка остатка",D2572&lt;0),"Для этого типа количество положительное",IF(NOT(ISNUMBER('Номенклатура'!$C$2)),"Укажите дату начала учёта",IF(A2572&lt;INT('Номенклатура'!$C$2),"Раньше даты начала учёта: НЕ учтено",IF(AND(C2572="Корректировка остатка",TRIM(G2572)=""),"Учтено: добавьте пояснение","ОК")))))))))))))</f>
        <v/>
      </c>
    </row>
    <row r="2573" spans="1:9" x14ac:dyDescent="0.25">
      <c r="A2573" s="16"/>
      <c r="B2573" s="13"/>
      <c r="C2573" s="13"/>
      <c r="D2573" s="14"/>
      <c r="E2573" s="17" t="str">
        <f>IF(OR(B2573="",SUMPRODUCT(--EXACT('Номенклатура'!$A$6:$A$205,B2573))&lt;&gt;1),"",INDEX('Номенклатура'!$D$6:$D$205,SUMPRODUCT(EXACT('Номенклатура'!$A$6:$A$205,B2573)*(ROW('Номенклатура'!$A$6:$A$205)-5)))&amp;"")</f>
        <v/>
      </c>
      <c r="F2573" s="18" t="str">
        <f>IF(OR(I2573="ОК",I2573="Учтено: добавьте пояснение"),IF(C2573="Приход",D2573,IF(C2573="Корректировка остатка",D2573,-D2573)),"")</f>
        <v/>
      </c>
      <c r="G2573" s="13"/>
      <c r="H2573" s="15" t="str">
        <f>IF(OR(B2573="",SUMPRODUCT(--EXACT('Номенклатура'!$A$6:$A$205,B2573))&lt;&gt;1),"",INDEX('Номенклатура'!$B$6:$B$205,SUMPRODUCT(EXACT('Номенклатура'!$A$6:$A$205,B2573)*(ROW('Номенклатура'!$A$6:$A$205)-5)))&amp;"")</f>
        <v/>
      </c>
      <c r="I2573" s="15" t="str">
        <f>IF(COUNTA(A2573:D2573,G2573)=0,"",IF(NOT(ISNUMBER(A2573)),"Укажите дату",IF(B2573="","Укажите код",IF(NOT(AND(ISTEXT(B2573),LEN(B2573)&gt;0,LEN(B2573)&lt;=30,ISNUMBER(FIND(LEFT(B2573,1),"ABCDEFGHIJKLMNOPQRSTUVWXYZ")),SUMPRODUCT((MID(B2573,{1,2,3,4,5,6,7,8,9,10,11,12,13,14,15,16,17,18,19,20,21,22,23,24,25,26,27,28,29,30},1)&lt;&gt;"")*ISERROR(FIND(MID(B2573,{1,2,3,4,5,6,7,8,9,10,11,12,13,14,15,16,17,18,19,20,21,22,23,24,25,26,27,28,29,30},1),"ABCDEFGHIJKLMNOPQRSTUVWXYZ0123456789-_")))=0,ISERROR(VALUE(B2573)))),"Недопустимый код: только латинские буквы A-Z в верхнем регистре, цифры, - и _; начало с буквы, до 30 символов (например MILK-001)",IF(SUMPRODUCT(--EXACT('Номенклатура'!$A$6:$A$205,B2573))=0,"Код не найден в номенклатуре",IF(SUMPRODUCT(--EXACT('Номенклатура'!$A$6:$A$205,B2573))&gt;1,"Код повторяется в номенклатуре",IF(ISNA(MATCH(C2573,{"Приход","Расход","Списание","Корректировка остатка"},0)),"Выберите тип операции",IF(NOT(ISNUMBER(D2573)),"Укажите количество",IF(D2573=0,"Количество не может быть 0",IF(AND(C2573&lt;&gt;"Корректировка остатка",D2573&lt;0),"Для этого типа количество положительное",IF(NOT(ISNUMBER('Номенклатура'!$C$2)),"Укажите дату начала учёта",IF(A2573&lt;INT('Номенклатура'!$C$2),"Раньше даты начала учёта: НЕ учтено",IF(AND(C2573="Корректировка остатка",TRIM(G2573)=""),"Учтено: добавьте пояснение","ОК")))))))))))))</f>
        <v/>
      </c>
    </row>
    <row r="2574" spans="1:9" x14ac:dyDescent="0.25">
      <c r="A2574" s="16"/>
      <c r="B2574" s="13"/>
      <c r="C2574" s="13"/>
      <c r="D2574" s="14"/>
      <c r="E2574" s="17" t="str">
        <f>IF(OR(B2574="",SUMPRODUCT(--EXACT('Номенклатура'!$A$6:$A$205,B2574))&lt;&gt;1),"",INDEX('Номенклатура'!$D$6:$D$205,SUMPRODUCT(EXACT('Номенклатура'!$A$6:$A$205,B2574)*(ROW('Номенклатура'!$A$6:$A$205)-5)))&amp;"")</f>
        <v/>
      </c>
      <c r="F2574" s="18" t="str">
        <f>IF(OR(I2574="ОК",I2574="Учтено: добавьте пояснение"),IF(C2574="Приход",D2574,IF(C2574="Корректировка остатка",D2574,-D2574)),"")</f>
        <v/>
      </c>
      <c r="G2574" s="13"/>
      <c r="H2574" s="15" t="str">
        <f>IF(OR(B2574="",SUMPRODUCT(--EXACT('Номенклатура'!$A$6:$A$205,B2574))&lt;&gt;1),"",INDEX('Номенклатура'!$B$6:$B$205,SUMPRODUCT(EXACT('Номенклатура'!$A$6:$A$205,B2574)*(ROW('Номенклатура'!$A$6:$A$205)-5)))&amp;"")</f>
        <v/>
      </c>
      <c r="I2574" s="15" t="str">
        <f>IF(COUNTA(A2574:D2574,G2574)=0,"",IF(NOT(ISNUMBER(A2574)),"Укажите дату",IF(B2574="","Укажите код",IF(NOT(AND(ISTEXT(B2574),LEN(B2574)&gt;0,LEN(B2574)&lt;=30,ISNUMBER(FIND(LEFT(B2574,1),"ABCDEFGHIJKLMNOPQRSTUVWXYZ")),SUMPRODUCT((MID(B2574,{1,2,3,4,5,6,7,8,9,10,11,12,13,14,15,16,17,18,19,20,21,22,23,24,25,26,27,28,29,30},1)&lt;&gt;"")*ISERROR(FIND(MID(B2574,{1,2,3,4,5,6,7,8,9,10,11,12,13,14,15,16,17,18,19,20,21,22,23,24,25,26,27,28,29,30},1),"ABCDEFGHIJKLMNOPQRSTUVWXYZ0123456789-_")))=0,ISERROR(VALUE(B2574)))),"Недопустимый код: только латинские буквы A-Z в верхнем регистре, цифры, - и _; начало с буквы, до 30 символов (например MILK-001)",IF(SUMPRODUCT(--EXACT('Номенклатура'!$A$6:$A$205,B2574))=0,"Код не найден в номенклатуре",IF(SUMPRODUCT(--EXACT('Номенклатура'!$A$6:$A$205,B2574))&gt;1,"Код повторяется в номенклатуре",IF(ISNA(MATCH(C2574,{"Приход","Расход","Списание","Корректировка остатка"},0)),"Выберите тип операции",IF(NOT(ISNUMBER(D2574)),"Укажите количество",IF(D2574=0,"Количество не может быть 0",IF(AND(C2574&lt;&gt;"Корректировка остатка",D2574&lt;0),"Для этого типа количество положительное",IF(NOT(ISNUMBER('Номенклатура'!$C$2)),"Укажите дату начала учёта",IF(A2574&lt;INT('Номенклатура'!$C$2),"Раньше даты начала учёта: НЕ учтено",IF(AND(C2574="Корректировка остатка",TRIM(G2574)=""),"Учтено: добавьте пояснение","ОК")))))))))))))</f>
        <v/>
      </c>
    </row>
    <row r="2575" spans="1:9" x14ac:dyDescent="0.25">
      <c r="A2575" s="16"/>
      <c r="B2575" s="13"/>
      <c r="C2575" s="13"/>
      <c r="D2575" s="14"/>
      <c r="E2575" s="17" t="str">
        <f>IF(OR(B2575="",SUMPRODUCT(--EXACT('Номенклатура'!$A$6:$A$205,B2575))&lt;&gt;1),"",INDEX('Номенклатура'!$D$6:$D$205,SUMPRODUCT(EXACT('Номенклатура'!$A$6:$A$205,B2575)*(ROW('Номенклатура'!$A$6:$A$205)-5)))&amp;"")</f>
        <v/>
      </c>
      <c r="F2575" s="18" t="str">
        <f>IF(OR(I2575="ОК",I2575="Учтено: добавьте пояснение"),IF(C2575="Приход",D2575,IF(C2575="Корректировка остатка",D2575,-D2575)),"")</f>
        <v/>
      </c>
      <c r="G2575" s="13"/>
      <c r="H2575" s="15" t="str">
        <f>IF(OR(B2575="",SUMPRODUCT(--EXACT('Номенклатура'!$A$6:$A$205,B2575))&lt;&gt;1),"",INDEX('Номенклатура'!$B$6:$B$205,SUMPRODUCT(EXACT('Номенклатура'!$A$6:$A$205,B2575)*(ROW('Номенклатура'!$A$6:$A$205)-5)))&amp;"")</f>
        <v/>
      </c>
      <c r="I2575" s="15" t="str">
        <f>IF(COUNTA(A2575:D2575,G2575)=0,"",IF(NOT(ISNUMBER(A2575)),"Укажите дату",IF(B2575="","Укажите код",IF(NOT(AND(ISTEXT(B2575),LEN(B2575)&gt;0,LEN(B2575)&lt;=30,ISNUMBER(FIND(LEFT(B2575,1),"ABCDEFGHIJKLMNOPQRSTUVWXYZ")),SUMPRODUCT((MID(B2575,{1,2,3,4,5,6,7,8,9,10,11,12,13,14,15,16,17,18,19,20,21,22,23,24,25,26,27,28,29,30},1)&lt;&gt;"")*ISERROR(FIND(MID(B2575,{1,2,3,4,5,6,7,8,9,10,11,12,13,14,15,16,17,18,19,20,21,22,23,24,25,26,27,28,29,30},1),"ABCDEFGHIJKLMNOPQRSTUVWXYZ0123456789-_")))=0,ISERROR(VALUE(B2575)))),"Недопустимый код: только латинские буквы A-Z в верхнем регистре, цифры, - и _; начало с буквы, до 30 символов (например MILK-001)",IF(SUMPRODUCT(--EXACT('Номенклатура'!$A$6:$A$205,B2575))=0,"Код не найден в номенклатуре",IF(SUMPRODUCT(--EXACT('Номенклатура'!$A$6:$A$205,B2575))&gt;1,"Код повторяется в номенклатуре",IF(ISNA(MATCH(C2575,{"Приход","Расход","Списание","Корректировка остатка"},0)),"Выберите тип операции",IF(NOT(ISNUMBER(D2575)),"Укажите количество",IF(D2575=0,"Количество не может быть 0",IF(AND(C2575&lt;&gt;"Корректировка остатка",D2575&lt;0),"Для этого типа количество положительное",IF(NOT(ISNUMBER('Номенклатура'!$C$2)),"Укажите дату начала учёта",IF(A2575&lt;INT('Номенклатура'!$C$2),"Раньше даты начала учёта: НЕ учтено",IF(AND(C2575="Корректировка остатка",TRIM(G2575)=""),"Учтено: добавьте пояснение","ОК")))))))))))))</f>
        <v/>
      </c>
    </row>
    <row r="2576" spans="1:9" x14ac:dyDescent="0.25">
      <c r="A2576" s="16"/>
      <c r="B2576" s="13"/>
      <c r="C2576" s="13"/>
      <c r="D2576" s="14"/>
      <c r="E2576" s="17" t="str">
        <f>IF(OR(B2576="",SUMPRODUCT(--EXACT('Номенклатура'!$A$6:$A$205,B2576))&lt;&gt;1),"",INDEX('Номенклатура'!$D$6:$D$205,SUMPRODUCT(EXACT('Номенклатура'!$A$6:$A$205,B2576)*(ROW('Номенклатура'!$A$6:$A$205)-5)))&amp;"")</f>
        <v/>
      </c>
      <c r="F2576" s="18" t="str">
        <f>IF(OR(I2576="ОК",I2576="Учтено: добавьте пояснение"),IF(C2576="Приход",D2576,IF(C2576="Корректировка остатка",D2576,-D2576)),"")</f>
        <v/>
      </c>
      <c r="G2576" s="13"/>
      <c r="H2576" s="15" t="str">
        <f>IF(OR(B2576="",SUMPRODUCT(--EXACT('Номенклатура'!$A$6:$A$205,B2576))&lt;&gt;1),"",INDEX('Номенклатура'!$B$6:$B$205,SUMPRODUCT(EXACT('Номенклатура'!$A$6:$A$205,B2576)*(ROW('Номенклатура'!$A$6:$A$205)-5)))&amp;"")</f>
        <v/>
      </c>
      <c r="I2576" s="15" t="str">
        <f>IF(COUNTA(A2576:D2576,G2576)=0,"",IF(NOT(ISNUMBER(A2576)),"Укажите дату",IF(B2576="","Укажите код",IF(NOT(AND(ISTEXT(B2576),LEN(B2576)&gt;0,LEN(B2576)&lt;=30,ISNUMBER(FIND(LEFT(B2576,1),"ABCDEFGHIJKLMNOPQRSTUVWXYZ")),SUMPRODUCT((MID(B2576,{1,2,3,4,5,6,7,8,9,10,11,12,13,14,15,16,17,18,19,20,21,22,23,24,25,26,27,28,29,30},1)&lt;&gt;"")*ISERROR(FIND(MID(B2576,{1,2,3,4,5,6,7,8,9,10,11,12,13,14,15,16,17,18,19,20,21,22,23,24,25,26,27,28,29,30},1),"ABCDEFGHIJKLMNOPQRSTUVWXYZ0123456789-_")))=0,ISERROR(VALUE(B2576)))),"Недопустимый код: только латинские буквы A-Z в верхнем регистре, цифры, - и _; начало с буквы, до 30 символов (например MILK-001)",IF(SUMPRODUCT(--EXACT('Номенклатура'!$A$6:$A$205,B2576))=0,"Код не найден в номенклатуре",IF(SUMPRODUCT(--EXACT('Номенклатура'!$A$6:$A$205,B2576))&gt;1,"Код повторяется в номенклатуре",IF(ISNA(MATCH(C2576,{"Приход","Расход","Списание","Корректировка остатка"},0)),"Выберите тип операции",IF(NOT(ISNUMBER(D2576)),"Укажите количество",IF(D2576=0,"Количество не может быть 0",IF(AND(C2576&lt;&gt;"Корректировка остатка",D2576&lt;0),"Для этого типа количество положительное",IF(NOT(ISNUMBER('Номенклатура'!$C$2)),"Укажите дату начала учёта",IF(A2576&lt;INT('Номенклатура'!$C$2),"Раньше даты начала учёта: НЕ учтено",IF(AND(C2576="Корректировка остатка",TRIM(G2576)=""),"Учтено: добавьте пояснение","ОК")))))))))))))</f>
        <v/>
      </c>
    </row>
    <row r="2577" spans="1:9" x14ac:dyDescent="0.25">
      <c r="A2577" s="16"/>
      <c r="B2577" s="13"/>
      <c r="C2577" s="13"/>
      <c r="D2577" s="14"/>
      <c r="E2577" s="17" t="str">
        <f>IF(OR(B2577="",SUMPRODUCT(--EXACT('Номенклатура'!$A$6:$A$205,B2577))&lt;&gt;1),"",INDEX('Номенклатура'!$D$6:$D$205,SUMPRODUCT(EXACT('Номенклатура'!$A$6:$A$205,B2577)*(ROW('Номенклатура'!$A$6:$A$205)-5)))&amp;"")</f>
        <v/>
      </c>
      <c r="F2577" s="18" t="str">
        <f>IF(OR(I2577="ОК",I2577="Учтено: добавьте пояснение"),IF(C2577="Приход",D2577,IF(C2577="Корректировка остатка",D2577,-D2577)),"")</f>
        <v/>
      </c>
      <c r="G2577" s="13"/>
      <c r="H2577" s="15" t="str">
        <f>IF(OR(B2577="",SUMPRODUCT(--EXACT('Номенклатура'!$A$6:$A$205,B2577))&lt;&gt;1),"",INDEX('Номенклатура'!$B$6:$B$205,SUMPRODUCT(EXACT('Номенклатура'!$A$6:$A$205,B2577)*(ROW('Номенклатура'!$A$6:$A$205)-5)))&amp;"")</f>
        <v/>
      </c>
      <c r="I2577" s="15" t="str">
        <f>IF(COUNTA(A2577:D2577,G2577)=0,"",IF(NOT(ISNUMBER(A2577)),"Укажите дату",IF(B2577="","Укажите код",IF(NOT(AND(ISTEXT(B2577),LEN(B2577)&gt;0,LEN(B2577)&lt;=30,ISNUMBER(FIND(LEFT(B2577,1),"ABCDEFGHIJKLMNOPQRSTUVWXYZ")),SUMPRODUCT((MID(B2577,{1,2,3,4,5,6,7,8,9,10,11,12,13,14,15,16,17,18,19,20,21,22,23,24,25,26,27,28,29,30},1)&lt;&gt;"")*ISERROR(FIND(MID(B2577,{1,2,3,4,5,6,7,8,9,10,11,12,13,14,15,16,17,18,19,20,21,22,23,24,25,26,27,28,29,30},1),"ABCDEFGHIJKLMNOPQRSTUVWXYZ0123456789-_")))=0,ISERROR(VALUE(B2577)))),"Недопустимый код: только латинские буквы A-Z в верхнем регистре, цифры, - и _; начало с буквы, до 30 символов (например MILK-001)",IF(SUMPRODUCT(--EXACT('Номенклатура'!$A$6:$A$205,B2577))=0,"Код не найден в номенклатуре",IF(SUMPRODUCT(--EXACT('Номенклатура'!$A$6:$A$205,B2577))&gt;1,"Код повторяется в номенклатуре",IF(ISNA(MATCH(C2577,{"Приход","Расход","Списание","Корректировка остатка"},0)),"Выберите тип операции",IF(NOT(ISNUMBER(D2577)),"Укажите количество",IF(D2577=0,"Количество не может быть 0",IF(AND(C2577&lt;&gt;"Корректировка остатка",D2577&lt;0),"Для этого типа количество положительное",IF(NOT(ISNUMBER('Номенклатура'!$C$2)),"Укажите дату начала учёта",IF(A2577&lt;INT('Номенклатура'!$C$2),"Раньше даты начала учёта: НЕ учтено",IF(AND(C2577="Корректировка остатка",TRIM(G2577)=""),"Учтено: добавьте пояснение","ОК")))))))))))))</f>
        <v/>
      </c>
    </row>
    <row r="2578" spans="1:9" x14ac:dyDescent="0.25">
      <c r="A2578" s="16"/>
      <c r="B2578" s="13"/>
      <c r="C2578" s="13"/>
      <c r="D2578" s="14"/>
      <c r="E2578" s="17" t="str">
        <f>IF(OR(B2578="",SUMPRODUCT(--EXACT('Номенклатура'!$A$6:$A$205,B2578))&lt;&gt;1),"",INDEX('Номенклатура'!$D$6:$D$205,SUMPRODUCT(EXACT('Номенклатура'!$A$6:$A$205,B2578)*(ROW('Номенклатура'!$A$6:$A$205)-5)))&amp;"")</f>
        <v/>
      </c>
      <c r="F2578" s="18" t="str">
        <f>IF(OR(I2578="ОК",I2578="Учтено: добавьте пояснение"),IF(C2578="Приход",D2578,IF(C2578="Корректировка остатка",D2578,-D2578)),"")</f>
        <v/>
      </c>
      <c r="G2578" s="13"/>
      <c r="H2578" s="15" t="str">
        <f>IF(OR(B2578="",SUMPRODUCT(--EXACT('Номенклатура'!$A$6:$A$205,B2578))&lt;&gt;1),"",INDEX('Номенклатура'!$B$6:$B$205,SUMPRODUCT(EXACT('Номенклатура'!$A$6:$A$205,B2578)*(ROW('Номенклатура'!$A$6:$A$205)-5)))&amp;"")</f>
        <v/>
      </c>
      <c r="I2578" s="15" t="str">
        <f>IF(COUNTA(A2578:D2578,G2578)=0,"",IF(NOT(ISNUMBER(A2578)),"Укажите дату",IF(B2578="","Укажите код",IF(NOT(AND(ISTEXT(B2578),LEN(B2578)&gt;0,LEN(B2578)&lt;=30,ISNUMBER(FIND(LEFT(B2578,1),"ABCDEFGHIJKLMNOPQRSTUVWXYZ")),SUMPRODUCT((MID(B2578,{1,2,3,4,5,6,7,8,9,10,11,12,13,14,15,16,17,18,19,20,21,22,23,24,25,26,27,28,29,30},1)&lt;&gt;"")*ISERROR(FIND(MID(B2578,{1,2,3,4,5,6,7,8,9,10,11,12,13,14,15,16,17,18,19,20,21,22,23,24,25,26,27,28,29,30},1),"ABCDEFGHIJKLMNOPQRSTUVWXYZ0123456789-_")))=0,ISERROR(VALUE(B2578)))),"Недопустимый код: только латинские буквы A-Z в верхнем регистре, цифры, - и _; начало с буквы, до 30 символов (например MILK-001)",IF(SUMPRODUCT(--EXACT('Номенклатура'!$A$6:$A$205,B2578))=0,"Код не найден в номенклатуре",IF(SUMPRODUCT(--EXACT('Номенклатура'!$A$6:$A$205,B2578))&gt;1,"Код повторяется в номенклатуре",IF(ISNA(MATCH(C2578,{"Приход","Расход","Списание","Корректировка остатка"},0)),"Выберите тип операции",IF(NOT(ISNUMBER(D2578)),"Укажите количество",IF(D2578=0,"Количество не может быть 0",IF(AND(C2578&lt;&gt;"Корректировка остатка",D2578&lt;0),"Для этого типа количество положительное",IF(NOT(ISNUMBER('Номенклатура'!$C$2)),"Укажите дату начала учёта",IF(A2578&lt;INT('Номенклатура'!$C$2),"Раньше даты начала учёта: НЕ учтено",IF(AND(C2578="Корректировка остатка",TRIM(G2578)=""),"Учтено: добавьте пояснение","ОК")))))))))))))</f>
        <v/>
      </c>
    </row>
    <row r="2579" spans="1:9" x14ac:dyDescent="0.25">
      <c r="A2579" s="16"/>
      <c r="B2579" s="13"/>
      <c r="C2579" s="13"/>
      <c r="D2579" s="14"/>
      <c r="E2579" s="17" t="str">
        <f>IF(OR(B2579="",SUMPRODUCT(--EXACT('Номенклатура'!$A$6:$A$205,B2579))&lt;&gt;1),"",INDEX('Номенклатура'!$D$6:$D$205,SUMPRODUCT(EXACT('Номенклатура'!$A$6:$A$205,B2579)*(ROW('Номенклатура'!$A$6:$A$205)-5)))&amp;"")</f>
        <v/>
      </c>
      <c r="F2579" s="18" t="str">
        <f>IF(OR(I2579="ОК",I2579="Учтено: добавьте пояснение"),IF(C2579="Приход",D2579,IF(C2579="Корректировка остатка",D2579,-D2579)),"")</f>
        <v/>
      </c>
      <c r="G2579" s="13"/>
      <c r="H2579" s="15" t="str">
        <f>IF(OR(B2579="",SUMPRODUCT(--EXACT('Номенклатура'!$A$6:$A$205,B2579))&lt;&gt;1),"",INDEX('Номенклатура'!$B$6:$B$205,SUMPRODUCT(EXACT('Номенклатура'!$A$6:$A$205,B2579)*(ROW('Номенклатура'!$A$6:$A$205)-5)))&amp;"")</f>
        <v/>
      </c>
      <c r="I2579" s="15" t="str">
        <f>IF(COUNTA(A2579:D2579,G2579)=0,"",IF(NOT(ISNUMBER(A2579)),"Укажите дату",IF(B2579="","Укажите код",IF(NOT(AND(ISTEXT(B2579),LEN(B2579)&gt;0,LEN(B2579)&lt;=30,ISNUMBER(FIND(LEFT(B2579,1),"ABCDEFGHIJKLMNOPQRSTUVWXYZ")),SUMPRODUCT((MID(B2579,{1,2,3,4,5,6,7,8,9,10,11,12,13,14,15,16,17,18,19,20,21,22,23,24,25,26,27,28,29,30},1)&lt;&gt;"")*ISERROR(FIND(MID(B2579,{1,2,3,4,5,6,7,8,9,10,11,12,13,14,15,16,17,18,19,20,21,22,23,24,25,26,27,28,29,30},1),"ABCDEFGHIJKLMNOPQRSTUVWXYZ0123456789-_")))=0,ISERROR(VALUE(B2579)))),"Недопустимый код: только латинские буквы A-Z в верхнем регистре, цифры, - и _; начало с буквы, до 30 символов (например MILK-001)",IF(SUMPRODUCT(--EXACT('Номенклатура'!$A$6:$A$205,B2579))=0,"Код не найден в номенклатуре",IF(SUMPRODUCT(--EXACT('Номенклатура'!$A$6:$A$205,B2579))&gt;1,"Код повторяется в номенклатуре",IF(ISNA(MATCH(C2579,{"Приход","Расход","Списание","Корректировка остатка"},0)),"Выберите тип операции",IF(NOT(ISNUMBER(D2579)),"Укажите количество",IF(D2579=0,"Количество не может быть 0",IF(AND(C2579&lt;&gt;"Корректировка остатка",D2579&lt;0),"Для этого типа количество положительное",IF(NOT(ISNUMBER('Номенклатура'!$C$2)),"Укажите дату начала учёта",IF(A2579&lt;INT('Номенклатура'!$C$2),"Раньше даты начала учёта: НЕ учтено",IF(AND(C2579="Корректировка остатка",TRIM(G2579)=""),"Учтено: добавьте пояснение","ОК")))))))))))))</f>
        <v/>
      </c>
    </row>
    <row r="2580" spans="1:9" x14ac:dyDescent="0.25">
      <c r="A2580" s="16"/>
      <c r="B2580" s="13"/>
      <c r="C2580" s="13"/>
      <c r="D2580" s="14"/>
      <c r="E2580" s="17" t="str">
        <f>IF(OR(B2580="",SUMPRODUCT(--EXACT('Номенклатура'!$A$6:$A$205,B2580))&lt;&gt;1),"",INDEX('Номенклатура'!$D$6:$D$205,SUMPRODUCT(EXACT('Номенклатура'!$A$6:$A$205,B2580)*(ROW('Номенклатура'!$A$6:$A$205)-5)))&amp;"")</f>
        <v/>
      </c>
      <c r="F2580" s="18" t="str">
        <f>IF(OR(I2580="ОК",I2580="Учтено: добавьте пояснение"),IF(C2580="Приход",D2580,IF(C2580="Корректировка остатка",D2580,-D2580)),"")</f>
        <v/>
      </c>
      <c r="G2580" s="13"/>
      <c r="H2580" s="15" t="str">
        <f>IF(OR(B2580="",SUMPRODUCT(--EXACT('Номенклатура'!$A$6:$A$205,B2580))&lt;&gt;1),"",INDEX('Номенклатура'!$B$6:$B$205,SUMPRODUCT(EXACT('Номенклатура'!$A$6:$A$205,B2580)*(ROW('Номенклатура'!$A$6:$A$205)-5)))&amp;"")</f>
        <v/>
      </c>
      <c r="I2580" s="15" t="str">
        <f>IF(COUNTA(A2580:D2580,G2580)=0,"",IF(NOT(ISNUMBER(A2580)),"Укажите дату",IF(B2580="","Укажите код",IF(NOT(AND(ISTEXT(B2580),LEN(B2580)&gt;0,LEN(B2580)&lt;=30,ISNUMBER(FIND(LEFT(B2580,1),"ABCDEFGHIJKLMNOPQRSTUVWXYZ")),SUMPRODUCT((MID(B2580,{1,2,3,4,5,6,7,8,9,10,11,12,13,14,15,16,17,18,19,20,21,22,23,24,25,26,27,28,29,30},1)&lt;&gt;"")*ISERROR(FIND(MID(B2580,{1,2,3,4,5,6,7,8,9,10,11,12,13,14,15,16,17,18,19,20,21,22,23,24,25,26,27,28,29,30},1),"ABCDEFGHIJKLMNOPQRSTUVWXYZ0123456789-_")))=0,ISERROR(VALUE(B2580)))),"Недопустимый код: только латинские буквы A-Z в верхнем регистре, цифры, - и _; начало с буквы, до 30 символов (например MILK-001)",IF(SUMPRODUCT(--EXACT('Номенклатура'!$A$6:$A$205,B2580))=0,"Код не найден в номенклатуре",IF(SUMPRODUCT(--EXACT('Номенклатура'!$A$6:$A$205,B2580))&gt;1,"Код повторяется в номенклатуре",IF(ISNA(MATCH(C2580,{"Приход","Расход","Списание","Корректировка остатка"},0)),"Выберите тип операции",IF(NOT(ISNUMBER(D2580)),"Укажите количество",IF(D2580=0,"Количество не может быть 0",IF(AND(C2580&lt;&gt;"Корректировка остатка",D2580&lt;0),"Для этого типа количество положительное",IF(NOT(ISNUMBER('Номенклатура'!$C$2)),"Укажите дату начала учёта",IF(A2580&lt;INT('Номенклатура'!$C$2),"Раньше даты начала учёта: НЕ учтено",IF(AND(C2580="Корректировка остатка",TRIM(G2580)=""),"Учтено: добавьте пояснение","ОК")))))))))))))</f>
        <v/>
      </c>
    </row>
    <row r="2581" spans="1:9" x14ac:dyDescent="0.25">
      <c r="A2581" s="16"/>
      <c r="B2581" s="13"/>
      <c r="C2581" s="13"/>
      <c r="D2581" s="14"/>
      <c r="E2581" s="17" t="str">
        <f>IF(OR(B2581="",SUMPRODUCT(--EXACT('Номенклатура'!$A$6:$A$205,B2581))&lt;&gt;1),"",INDEX('Номенклатура'!$D$6:$D$205,SUMPRODUCT(EXACT('Номенклатура'!$A$6:$A$205,B2581)*(ROW('Номенклатура'!$A$6:$A$205)-5)))&amp;"")</f>
        <v/>
      </c>
      <c r="F2581" s="18" t="str">
        <f>IF(OR(I2581="ОК",I2581="Учтено: добавьте пояснение"),IF(C2581="Приход",D2581,IF(C2581="Корректировка остатка",D2581,-D2581)),"")</f>
        <v/>
      </c>
      <c r="G2581" s="13"/>
      <c r="H2581" s="15" t="str">
        <f>IF(OR(B2581="",SUMPRODUCT(--EXACT('Номенклатура'!$A$6:$A$205,B2581))&lt;&gt;1),"",INDEX('Номенклатура'!$B$6:$B$205,SUMPRODUCT(EXACT('Номенклатура'!$A$6:$A$205,B2581)*(ROW('Номенклатура'!$A$6:$A$205)-5)))&amp;"")</f>
        <v/>
      </c>
      <c r="I2581" s="15" t="str">
        <f>IF(COUNTA(A2581:D2581,G2581)=0,"",IF(NOT(ISNUMBER(A2581)),"Укажите дату",IF(B2581="","Укажите код",IF(NOT(AND(ISTEXT(B2581),LEN(B2581)&gt;0,LEN(B2581)&lt;=30,ISNUMBER(FIND(LEFT(B2581,1),"ABCDEFGHIJKLMNOPQRSTUVWXYZ")),SUMPRODUCT((MID(B2581,{1,2,3,4,5,6,7,8,9,10,11,12,13,14,15,16,17,18,19,20,21,22,23,24,25,26,27,28,29,30},1)&lt;&gt;"")*ISERROR(FIND(MID(B2581,{1,2,3,4,5,6,7,8,9,10,11,12,13,14,15,16,17,18,19,20,21,22,23,24,25,26,27,28,29,30},1),"ABCDEFGHIJKLMNOPQRSTUVWXYZ0123456789-_")))=0,ISERROR(VALUE(B2581)))),"Недопустимый код: только латинские буквы A-Z в верхнем регистре, цифры, - и _; начало с буквы, до 30 символов (например MILK-001)",IF(SUMPRODUCT(--EXACT('Номенклатура'!$A$6:$A$205,B2581))=0,"Код не найден в номенклатуре",IF(SUMPRODUCT(--EXACT('Номенклатура'!$A$6:$A$205,B2581))&gt;1,"Код повторяется в номенклатуре",IF(ISNA(MATCH(C2581,{"Приход","Расход","Списание","Корректировка остатка"},0)),"Выберите тип операции",IF(NOT(ISNUMBER(D2581)),"Укажите количество",IF(D2581=0,"Количество не может быть 0",IF(AND(C2581&lt;&gt;"Корректировка остатка",D2581&lt;0),"Для этого типа количество положительное",IF(NOT(ISNUMBER('Номенклатура'!$C$2)),"Укажите дату начала учёта",IF(A2581&lt;INT('Номенклатура'!$C$2),"Раньше даты начала учёта: НЕ учтено",IF(AND(C2581="Корректировка остатка",TRIM(G2581)=""),"Учтено: добавьте пояснение","ОК")))))))))))))</f>
        <v/>
      </c>
    </row>
    <row r="2582" spans="1:9" x14ac:dyDescent="0.25">
      <c r="A2582" s="16"/>
      <c r="B2582" s="13"/>
      <c r="C2582" s="13"/>
      <c r="D2582" s="14"/>
      <c r="E2582" s="17" t="str">
        <f>IF(OR(B2582="",SUMPRODUCT(--EXACT('Номенклатура'!$A$6:$A$205,B2582))&lt;&gt;1),"",INDEX('Номенклатура'!$D$6:$D$205,SUMPRODUCT(EXACT('Номенклатура'!$A$6:$A$205,B2582)*(ROW('Номенклатура'!$A$6:$A$205)-5)))&amp;"")</f>
        <v/>
      </c>
      <c r="F2582" s="18" t="str">
        <f>IF(OR(I2582="ОК",I2582="Учтено: добавьте пояснение"),IF(C2582="Приход",D2582,IF(C2582="Корректировка остатка",D2582,-D2582)),"")</f>
        <v/>
      </c>
      <c r="G2582" s="13"/>
      <c r="H2582" s="15" t="str">
        <f>IF(OR(B2582="",SUMPRODUCT(--EXACT('Номенклатура'!$A$6:$A$205,B2582))&lt;&gt;1),"",INDEX('Номенклатура'!$B$6:$B$205,SUMPRODUCT(EXACT('Номенклатура'!$A$6:$A$205,B2582)*(ROW('Номенклатура'!$A$6:$A$205)-5)))&amp;"")</f>
        <v/>
      </c>
      <c r="I2582" s="15" t="str">
        <f>IF(COUNTA(A2582:D2582,G2582)=0,"",IF(NOT(ISNUMBER(A2582)),"Укажите дату",IF(B2582="","Укажите код",IF(NOT(AND(ISTEXT(B2582),LEN(B2582)&gt;0,LEN(B2582)&lt;=30,ISNUMBER(FIND(LEFT(B2582,1),"ABCDEFGHIJKLMNOPQRSTUVWXYZ")),SUMPRODUCT((MID(B2582,{1,2,3,4,5,6,7,8,9,10,11,12,13,14,15,16,17,18,19,20,21,22,23,24,25,26,27,28,29,30},1)&lt;&gt;"")*ISERROR(FIND(MID(B2582,{1,2,3,4,5,6,7,8,9,10,11,12,13,14,15,16,17,18,19,20,21,22,23,24,25,26,27,28,29,30},1),"ABCDEFGHIJKLMNOPQRSTUVWXYZ0123456789-_")))=0,ISERROR(VALUE(B2582)))),"Недопустимый код: только латинские буквы A-Z в верхнем регистре, цифры, - и _; начало с буквы, до 30 символов (например MILK-001)",IF(SUMPRODUCT(--EXACT('Номенклатура'!$A$6:$A$205,B2582))=0,"Код не найден в номенклатуре",IF(SUMPRODUCT(--EXACT('Номенклатура'!$A$6:$A$205,B2582))&gt;1,"Код повторяется в номенклатуре",IF(ISNA(MATCH(C2582,{"Приход","Расход","Списание","Корректировка остатка"},0)),"Выберите тип операции",IF(NOT(ISNUMBER(D2582)),"Укажите количество",IF(D2582=0,"Количество не может быть 0",IF(AND(C2582&lt;&gt;"Корректировка остатка",D2582&lt;0),"Для этого типа количество положительное",IF(NOT(ISNUMBER('Номенклатура'!$C$2)),"Укажите дату начала учёта",IF(A2582&lt;INT('Номенклатура'!$C$2),"Раньше даты начала учёта: НЕ учтено",IF(AND(C2582="Корректировка остатка",TRIM(G2582)=""),"Учтено: добавьте пояснение","ОК")))))))))))))</f>
        <v/>
      </c>
    </row>
    <row r="2583" spans="1:9" x14ac:dyDescent="0.25">
      <c r="A2583" s="16"/>
      <c r="B2583" s="13"/>
      <c r="C2583" s="13"/>
      <c r="D2583" s="14"/>
      <c r="E2583" s="17" t="str">
        <f>IF(OR(B2583="",SUMPRODUCT(--EXACT('Номенклатура'!$A$6:$A$205,B2583))&lt;&gt;1),"",INDEX('Номенклатура'!$D$6:$D$205,SUMPRODUCT(EXACT('Номенклатура'!$A$6:$A$205,B2583)*(ROW('Номенклатура'!$A$6:$A$205)-5)))&amp;"")</f>
        <v/>
      </c>
      <c r="F2583" s="18" t="str">
        <f>IF(OR(I2583="ОК",I2583="Учтено: добавьте пояснение"),IF(C2583="Приход",D2583,IF(C2583="Корректировка остатка",D2583,-D2583)),"")</f>
        <v/>
      </c>
      <c r="G2583" s="13"/>
      <c r="H2583" s="15" t="str">
        <f>IF(OR(B2583="",SUMPRODUCT(--EXACT('Номенклатура'!$A$6:$A$205,B2583))&lt;&gt;1),"",INDEX('Номенклатура'!$B$6:$B$205,SUMPRODUCT(EXACT('Номенклатура'!$A$6:$A$205,B2583)*(ROW('Номенклатура'!$A$6:$A$205)-5)))&amp;"")</f>
        <v/>
      </c>
      <c r="I2583" s="15" t="str">
        <f>IF(COUNTA(A2583:D2583,G2583)=0,"",IF(NOT(ISNUMBER(A2583)),"Укажите дату",IF(B2583="","Укажите код",IF(NOT(AND(ISTEXT(B2583),LEN(B2583)&gt;0,LEN(B2583)&lt;=30,ISNUMBER(FIND(LEFT(B2583,1),"ABCDEFGHIJKLMNOPQRSTUVWXYZ")),SUMPRODUCT((MID(B2583,{1,2,3,4,5,6,7,8,9,10,11,12,13,14,15,16,17,18,19,20,21,22,23,24,25,26,27,28,29,30},1)&lt;&gt;"")*ISERROR(FIND(MID(B2583,{1,2,3,4,5,6,7,8,9,10,11,12,13,14,15,16,17,18,19,20,21,22,23,24,25,26,27,28,29,30},1),"ABCDEFGHIJKLMNOPQRSTUVWXYZ0123456789-_")))=0,ISERROR(VALUE(B2583)))),"Недопустимый код: только латинские буквы A-Z в верхнем регистре, цифры, - и _; начало с буквы, до 30 символов (например MILK-001)",IF(SUMPRODUCT(--EXACT('Номенклатура'!$A$6:$A$205,B2583))=0,"Код не найден в номенклатуре",IF(SUMPRODUCT(--EXACT('Номенклатура'!$A$6:$A$205,B2583))&gt;1,"Код повторяется в номенклатуре",IF(ISNA(MATCH(C2583,{"Приход","Расход","Списание","Корректировка остатка"},0)),"Выберите тип операции",IF(NOT(ISNUMBER(D2583)),"Укажите количество",IF(D2583=0,"Количество не может быть 0",IF(AND(C2583&lt;&gt;"Корректировка остатка",D2583&lt;0),"Для этого типа количество положительное",IF(NOT(ISNUMBER('Номенклатура'!$C$2)),"Укажите дату начала учёта",IF(A2583&lt;INT('Номенклатура'!$C$2),"Раньше даты начала учёта: НЕ учтено",IF(AND(C2583="Корректировка остатка",TRIM(G2583)=""),"Учтено: добавьте пояснение","ОК")))))))))))))</f>
        <v/>
      </c>
    </row>
    <row r="2584" spans="1:9" x14ac:dyDescent="0.25">
      <c r="A2584" s="16"/>
      <c r="B2584" s="13"/>
      <c r="C2584" s="13"/>
      <c r="D2584" s="14"/>
      <c r="E2584" s="17" t="str">
        <f>IF(OR(B2584="",SUMPRODUCT(--EXACT('Номенклатура'!$A$6:$A$205,B2584))&lt;&gt;1),"",INDEX('Номенклатура'!$D$6:$D$205,SUMPRODUCT(EXACT('Номенклатура'!$A$6:$A$205,B2584)*(ROW('Номенклатура'!$A$6:$A$205)-5)))&amp;"")</f>
        <v/>
      </c>
      <c r="F2584" s="18" t="str">
        <f>IF(OR(I2584="ОК",I2584="Учтено: добавьте пояснение"),IF(C2584="Приход",D2584,IF(C2584="Корректировка остатка",D2584,-D2584)),"")</f>
        <v/>
      </c>
      <c r="G2584" s="13"/>
      <c r="H2584" s="15" t="str">
        <f>IF(OR(B2584="",SUMPRODUCT(--EXACT('Номенклатура'!$A$6:$A$205,B2584))&lt;&gt;1),"",INDEX('Номенклатура'!$B$6:$B$205,SUMPRODUCT(EXACT('Номенклатура'!$A$6:$A$205,B2584)*(ROW('Номенклатура'!$A$6:$A$205)-5)))&amp;"")</f>
        <v/>
      </c>
      <c r="I2584" s="15" t="str">
        <f>IF(COUNTA(A2584:D2584,G2584)=0,"",IF(NOT(ISNUMBER(A2584)),"Укажите дату",IF(B2584="","Укажите код",IF(NOT(AND(ISTEXT(B2584),LEN(B2584)&gt;0,LEN(B2584)&lt;=30,ISNUMBER(FIND(LEFT(B2584,1),"ABCDEFGHIJKLMNOPQRSTUVWXYZ")),SUMPRODUCT((MID(B2584,{1,2,3,4,5,6,7,8,9,10,11,12,13,14,15,16,17,18,19,20,21,22,23,24,25,26,27,28,29,30},1)&lt;&gt;"")*ISERROR(FIND(MID(B2584,{1,2,3,4,5,6,7,8,9,10,11,12,13,14,15,16,17,18,19,20,21,22,23,24,25,26,27,28,29,30},1),"ABCDEFGHIJKLMNOPQRSTUVWXYZ0123456789-_")))=0,ISERROR(VALUE(B2584)))),"Недопустимый код: только латинские буквы A-Z в верхнем регистре, цифры, - и _; начало с буквы, до 30 символов (например MILK-001)",IF(SUMPRODUCT(--EXACT('Номенклатура'!$A$6:$A$205,B2584))=0,"Код не найден в номенклатуре",IF(SUMPRODUCT(--EXACT('Номенклатура'!$A$6:$A$205,B2584))&gt;1,"Код повторяется в номенклатуре",IF(ISNA(MATCH(C2584,{"Приход","Расход","Списание","Корректировка остатка"},0)),"Выберите тип операции",IF(NOT(ISNUMBER(D2584)),"Укажите количество",IF(D2584=0,"Количество не может быть 0",IF(AND(C2584&lt;&gt;"Корректировка остатка",D2584&lt;0),"Для этого типа количество положительное",IF(NOT(ISNUMBER('Номенклатура'!$C$2)),"Укажите дату начала учёта",IF(A2584&lt;INT('Номенклатура'!$C$2),"Раньше даты начала учёта: НЕ учтено",IF(AND(C2584="Корректировка остатка",TRIM(G2584)=""),"Учтено: добавьте пояснение","ОК")))))))))))))</f>
        <v/>
      </c>
    </row>
    <row r="2585" spans="1:9" x14ac:dyDescent="0.25">
      <c r="A2585" s="16"/>
      <c r="B2585" s="13"/>
      <c r="C2585" s="13"/>
      <c r="D2585" s="14"/>
      <c r="E2585" s="17" t="str">
        <f>IF(OR(B2585="",SUMPRODUCT(--EXACT('Номенклатура'!$A$6:$A$205,B2585))&lt;&gt;1),"",INDEX('Номенклатура'!$D$6:$D$205,SUMPRODUCT(EXACT('Номенклатура'!$A$6:$A$205,B2585)*(ROW('Номенклатура'!$A$6:$A$205)-5)))&amp;"")</f>
        <v/>
      </c>
      <c r="F2585" s="18" t="str">
        <f>IF(OR(I2585="ОК",I2585="Учтено: добавьте пояснение"),IF(C2585="Приход",D2585,IF(C2585="Корректировка остатка",D2585,-D2585)),"")</f>
        <v/>
      </c>
      <c r="G2585" s="13"/>
      <c r="H2585" s="15" t="str">
        <f>IF(OR(B2585="",SUMPRODUCT(--EXACT('Номенклатура'!$A$6:$A$205,B2585))&lt;&gt;1),"",INDEX('Номенклатура'!$B$6:$B$205,SUMPRODUCT(EXACT('Номенклатура'!$A$6:$A$205,B2585)*(ROW('Номенклатура'!$A$6:$A$205)-5)))&amp;"")</f>
        <v/>
      </c>
      <c r="I2585" s="15" t="str">
        <f>IF(COUNTA(A2585:D2585,G2585)=0,"",IF(NOT(ISNUMBER(A2585)),"Укажите дату",IF(B2585="","Укажите код",IF(NOT(AND(ISTEXT(B2585),LEN(B2585)&gt;0,LEN(B2585)&lt;=30,ISNUMBER(FIND(LEFT(B2585,1),"ABCDEFGHIJKLMNOPQRSTUVWXYZ")),SUMPRODUCT((MID(B2585,{1,2,3,4,5,6,7,8,9,10,11,12,13,14,15,16,17,18,19,20,21,22,23,24,25,26,27,28,29,30},1)&lt;&gt;"")*ISERROR(FIND(MID(B2585,{1,2,3,4,5,6,7,8,9,10,11,12,13,14,15,16,17,18,19,20,21,22,23,24,25,26,27,28,29,30},1),"ABCDEFGHIJKLMNOPQRSTUVWXYZ0123456789-_")))=0,ISERROR(VALUE(B2585)))),"Недопустимый код: только латинские буквы A-Z в верхнем регистре, цифры, - и _; начало с буквы, до 30 символов (например MILK-001)",IF(SUMPRODUCT(--EXACT('Номенклатура'!$A$6:$A$205,B2585))=0,"Код не найден в номенклатуре",IF(SUMPRODUCT(--EXACT('Номенклатура'!$A$6:$A$205,B2585))&gt;1,"Код повторяется в номенклатуре",IF(ISNA(MATCH(C2585,{"Приход","Расход","Списание","Корректировка остатка"},0)),"Выберите тип операции",IF(NOT(ISNUMBER(D2585)),"Укажите количество",IF(D2585=0,"Количество не может быть 0",IF(AND(C2585&lt;&gt;"Корректировка остатка",D2585&lt;0),"Для этого типа количество положительное",IF(NOT(ISNUMBER('Номенклатура'!$C$2)),"Укажите дату начала учёта",IF(A2585&lt;INT('Номенклатура'!$C$2),"Раньше даты начала учёта: НЕ учтено",IF(AND(C2585="Корректировка остатка",TRIM(G2585)=""),"Учтено: добавьте пояснение","ОК")))))))))))))</f>
        <v/>
      </c>
    </row>
    <row r="2586" spans="1:9" x14ac:dyDescent="0.25">
      <c r="A2586" s="16"/>
      <c r="B2586" s="13"/>
      <c r="C2586" s="13"/>
      <c r="D2586" s="14"/>
      <c r="E2586" s="17" t="str">
        <f>IF(OR(B2586="",SUMPRODUCT(--EXACT('Номенклатура'!$A$6:$A$205,B2586))&lt;&gt;1),"",INDEX('Номенклатура'!$D$6:$D$205,SUMPRODUCT(EXACT('Номенклатура'!$A$6:$A$205,B2586)*(ROW('Номенклатура'!$A$6:$A$205)-5)))&amp;"")</f>
        <v/>
      </c>
      <c r="F2586" s="18" t="str">
        <f>IF(OR(I2586="ОК",I2586="Учтено: добавьте пояснение"),IF(C2586="Приход",D2586,IF(C2586="Корректировка остатка",D2586,-D2586)),"")</f>
        <v/>
      </c>
      <c r="G2586" s="13"/>
      <c r="H2586" s="15" t="str">
        <f>IF(OR(B2586="",SUMPRODUCT(--EXACT('Номенклатура'!$A$6:$A$205,B2586))&lt;&gt;1),"",INDEX('Номенклатура'!$B$6:$B$205,SUMPRODUCT(EXACT('Номенклатура'!$A$6:$A$205,B2586)*(ROW('Номенклатура'!$A$6:$A$205)-5)))&amp;"")</f>
        <v/>
      </c>
      <c r="I2586" s="15" t="str">
        <f>IF(COUNTA(A2586:D2586,G2586)=0,"",IF(NOT(ISNUMBER(A2586)),"Укажите дату",IF(B2586="","Укажите код",IF(NOT(AND(ISTEXT(B2586),LEN(B2586)&gt;0,LEN(B2586)&lt;=30,ISNUMBER(FIND(LEFT(B2586,1),"ABCDEFGHIJKLMNOPQRSTUVWXYZ")),SUMPRODUCT((MID(B2586,{1,2,3,4,5,6,7,8,9,10,11,12,13,14,15,16,17,18,19,20,21,22,23,24,25,26,27,28,29,30},1)&lt;&gt;"")*ISERROR(FIND(MID(B2586,{1,2,3,4,5,6,7,8,9,10,11,12,13,14,15,16,17,18,19,20,21,22,23,24,25,26,27,28,29,30},1),"ABCDEFGHIJKLMNOPQRSTUVWXYZ0123456789-_")))=0,ISERROR(VALUE(B2586)))),"Недопустимый код: только латинские буквы A-Z в верхнем регистре, цифры, - и _; начало с буквы, до 30 символов (например MILK-001)",IF(SUMPRODUCT(--EXACT('Номенклатура'!$A$6:$A$205,B2586))=0,"Код не найден в номенклатуре",IF(SUMPRODUCT(--EXACT('Номенклатура'!$A$6:$A$205,B2586))&gt;1,"Код повторяется в номенклатуре",IF(ISNA(MATCH(C2586,{"Приход","Расход","Списание","Корректировка остатка"},0)),"Выберите тип операции",IF(NOT(ISNUMBER(D2586)),"Укажите количество",IF(D2586=0,"Количество не может быть 0",IF(AND(C2586&lt;&gt;"Корректировка остатка",D2586&lt;0),"Для этого типа количество положительное",IF(NOT(ISNUMBER('Номенклатура'!$C$2)),"Укажите дату начала учёта",IF(A2586&lt;INT('Номенклатура'!$C$2),"Раньше даты начала учёта: НЕ учтено",IF(AND(C2586="Корректировка остатка",TRIM(G2586)=""),"Учтено: добавьте пояснение","ОК")))))))))))))</f>
        <v/>
      </c>
    </row>
    <row r="2587" spans="1:9" x14ac:dyDescent="0.25">
      <c r="A2587" s="16"/>
      <c r="B2587" s="13"/>
      <c r="C2587" s="13"/>
      <c r="D2587" s="14"/>
      <c r="E2587" s="17" t="str">
        <f>IF(OR(B2587="",SUMPRODUCT(--EXACT('Номенклатура'!$A$6:$A$205,B2587))&lt;&gt;1),"",INDEX('Номенклатура'!$D$6:$D$205,SUMPRODUCT(EXACT('Номенклатура'!$A$6:$A$205,B2587)*(ROW('Номенклатура'!$A$6:$A$205)-5)))&amp;"")</f>
        <v/>
      </c>
      <c r="F2587" s="18" t="str">
        <f>IF(OR(I2587="ОК",I2587="Учтено: добавьте пояснение"),IF(C2587="Приход",D2587,IF(C2587="Корректировка остатка",D2587,-D2587)),"")</f>
        <v/>
      </c>
      <c r="G2587" s="13"/>
      <c r="H2587" s="15" t="str">
        <f>IF(OR(B2587="",SUMPRODUCT(--EXACT('Номенклатура'!$A$6:$A$205,B2587))&lt;&gt;1),"",INDEX('Номенклатура'!$B$6:$B$205,SUMPRODUCT(EXACT('Номенклатура'!$A$6:$A$205,B2587)*(ROW('Номенклатура'!$A$6:$A$205)-5)))&amp;"")</f>
        <v/>
      </c>
      <c r="I2587" s="15" t="str">
        <f>IF(COUNTA(A2587:D2587,G2587)=0,"",IF(NOT(ISNUMBER(A2587)),"Укажите дату",IF(B2587="","Укажите код",IF(NOT(AND(ISTEXT(B2587),LEN(B2587)&gt;0,LEN(B2587)&lt;=30,ISNUMBER(FIND(LEFT(B2587,1),"ABCDEFGHIJKLMNOPQRSTUVWXYZ")),SUMPRODUCT((MID(B2587,{1,2,3,4,5,6,7,8,9,10,11,12,13,14,15,16,17,18,19,20,21,22,23,24,25,26,27,28,29,30},1)&lt;&gt;"")*ISERROR(FIND(MID(B2587,{1,2,3,4,5,6,7,8,9,10,11,12,13,14,15,16,17,18,19,20,21,22,23,24,25,26,27,28,29,30},1),"ABCDEFGHIJKLMNOPQRSTUVWXYZ0123456789-_")))=0,ISERROR(VALUE(B2587)))),"Недопустимый код: только латинские буквы A-Z в верхнем регистре, цифры, - и _; начало с буквы, до 30 символов (например MILK-001)",IF(SUMPRODUCT(--EXACT('Номенклатура'!$A$6:$A$205,B2587))=0,"Код не найден в номенклатуре",IF(SUMPRODUCT(--EXACT('Номенклатура'!$A$6:$A$205,B2587))&gt;1,"Код повторяется в номенклатуре",IF(ISNA(MATCH(C2587,{"Приход","Расход","Списание","Корректировка остатка"},0)),"Выберите тип операции",IF(NOT(ISNUMBER(D2587)),"Укажите количество",IF(D2587=0,"Количество не может быть 0",IF(AND(C2587&lt;&gt;"Корректировка остатка",D2587&lt;0),"Для этого типа количество положительное",IF(NOT(ISNUMBER('Номенклатура'!$C$2)),"Укажите дату начала учёта",IF(A2587&lt;INT('Номенклатура'!$C$2),"Раньше даты начала учёта: НЕ учтено",IF(AND(C2587="Корректировка остатка",TRIM(G2587)=""),"Учтено: добавьте пояснение","ОК")))))))))))))</f>
        <v/>
      </c>
    </row>
    <row r="2588" spans="1:9" x14ac:dyDescent="0.25">
      <c r="A2588" s="16"/>
      <c r="B2588" s="13"/>
      <c r="C2588" s="13"/>
      <c r="D2588" s="14"/>
      <c r="E2588" s="17" t="str">
        <f>IF(OR(B2588="",SUMPRODUCT(--EXACT('Номенклатура'!$A$6:$A$205,B2588))&lt;&gt;1),"",INDEX('Номенклатура'!$D$6:$D$205,SUMPRODUCT(EXACT('Номенклатура'!$A$6:$A$205,B2588)*(ROW('Номенклатура'!$A$6:$A$205)-5)))&amp;"")</f>
        <v/>
      </c>
      <c r="F2588" s="18" t="str">
        <f>IF(OR(I2588="ОК",I2588="Учтено: добавьте пояснение"),IF(C2588="Приход",D2588,IF(C2588="Корректировка остатка",D2588,-D2588)),"")</f>
        <v/>
      </c>
      <c r="G2588" s="13"/>
      <c r="H2588" s="15" t="str">
        <f>IF(OR(B2588="",SUMPRODUCT(--EXACT('Номенклатура'!$A$6:$A$205,B2588))&lt;&gt;1),"",INDEX('Номенклатура'!$B$6:$B$205,SUMPRODUCT(EXACT('Номенклатура'!$A$6:$A$205,B2588)*(ROW('Номенклатура'!$A$6:$A$205)-5)))&amp;"")</f>
        <v/>
      </c>
      <c r="I2588" s="15" t="str">
        <f>IF(COUNTA(A2588:D2588,G2588)=0,"",IF(NOT(ISNUMBER(A2588)),"Укажите дату",IF(B2588="","Укажите код",IF(NOT(AND(ISTEXT(B2588),LEN(B2588)&gt;0,LEN(B2588)&lt;=30,ISNUMBER(FIND(LEFT(B2588,1),"ABCDEFGHIJKLMNOPQRSTUVWXYZ")),SUMPRODUCT((MID(B2588,{1,2,3,4,5,6,7,8,9,10,11,12,13,14,15,16,17,18,19,20,21,22,23,24,25,26,27,28,29,30},1)&lt;&gt;"")*ISERROR(FIND(MID(B2588,{1,2,3,4,5,6,7,8,9,10,11,12,13,14,15,16,17,18,19,20,21,22,23,24,25,26,27,28,29,30},1),"ABCDEFGHIJKLMNOPQRSTUVWXYZ0123456789-_")))=0,ISERROR(VALUE(B2588)))),"Недопустимый код: только латинские буквы A-Z в верхнем регистре, цифры, - и _; начало с буквы, до 30 символов (например MILK-001)",IF(SUMPRODUCT(--EXACT('Номенклатура'!$A$6:$A$205,B2588))=0,"Код не найден в номенклатуре",IF(SUMPRODUCT(--EXACT('Номенклатура'!$A$6:$A$205,B2588))&gt;1,"Код повторяется в номенклатуре",IF(ISNA(MATCH(C2588,{"Приход","Расход","Списание","Корректировка остатка"},0)),"Выберите тип операции",IF(NOT(ISNUMBER(D2588)),"Укажите количество",IF(D2588=0,"Количество не может быть 0",IF(AND(C2588&lt;&gt;"Корректировка остатка",D2588&lt;0),"Для этого типа количество положительное",IF(NOT(ISNUMBER('Номенклатура'!$C$2)),"Укажите дату начала учёта",IF(A2588&lt;INT('Номенклатура'!$C$2),"Раньше даты начала учёта: НЕ учтено",IF(AND(C2588="Корректировка остатка",TRIM(G2588)=""),"Учтено: добавьте пояснение","ОК")))))))))))))</f>
        <v/>
      </c>
    </row>
    <row r="2589" spans="1:9" x14ac:dyDescent="0.25">
      <c r="A2589" s="16"/>
      <c r="B2589" s="13"/>
      <c r="C2589" s="13"/>
      <c r="D2589" s="14"/>
      <c r="E2589" s="17" t="str">
        <f>IF(OR(B2589="",SUMPRODUCT(--EXACT('Номенклатура'!$A$6:$A$205,B2589))&lt;&gt;1),"",INDEX('Номенклатура'!$D$6:$D$205,SUMPRODUCT(EXACT('Номенклатура'!$A$6:$A$205,B2589)*(ROW('Номенклатура'!$A$6:$A$205)-5)))&amp;"")</f>
        <v/>
      </c>
      <c r="F2589" s="18" t="str">
        <f>IF(OR(I2589="ОК",I2589="Учтено: добавьте пояснение"),IF(C2589="Приход",D2589,IF(C2589="Корректировка остатка",D2589,-D2589)),"")</f>
        <v/>
      </c>
      <c r="G2589" s="13"/>
      <c r="H2589" s="15" t="str">
        <f>IF(OR(B2589="",SUMPRODUCT(--EXACT('Номенклатура'!$A$6:$A$205,B2589))&lt;&gt;1),"",INDEX('Номенклатура'!$B$6:$B$205,SUMPRODUCT(EXACT('Номенклатура'!$A$6:$A$205,B2589)*(ROW('Номенклатура'!$A$6:$A$205)-5)))&amp;"")</f>
        <v/>
      </c>
      <c r="I2589" s="15" t="str">
        <f>IF(COUNTA(A2589:D2589,G2589)=0,"",IF(NOT(ISNUMBER(A2589)),"Укажите дату",IF(B2589="","Укажите код",IF(NOT(AND(ISTEXT(B2589),LEN(B2589)&gt;0,LEN(B2589)&lt;=30,ISNUMBER(FIND(LEFT(B2589,1),"ABCDEFGHIJKLMNOPQRSTUVWXYZ")),SUMPRODUCT((MID(B2589,{1,2,3,4,5,6,7,8,9,10,11,12,13,14,15,16,17,18,19,20,21,22,23,24,25,26,27,28,29,30},1)&lt;&gt;"")*ISERROR(FIND(MID(B2589,{1,2,3,4,5,6,7,8,9,10,11,12,13,14,15,16,17,18,19,20,21,22,23,24,25,26,27,28,29,30},1),"ABCDEFGHIJKLMNOPQRSTUVWXYZ0123456789-_")))=0,ISERROR(VALUE(B2589)))),"Недопустимый код: только латинские буквы A-Z в верхнем регистре, цифры, - и _; начало с буквы, до 30 символов (например MILK-001)",IF(SUMPRODUCT(--EXACT('Номенклатура'!$A$6:$A$205,B2589))=0,"Код не найден в номенклатуре",IF(SUMPRODUCT(--EXACT('Номенклатура'!$A$6:$A$205,B2589))&gt;1,"Код повторяется в номенклатуре",IF(ISNA(MATCH(C2589,{"Приход","Расход","Списание","Корректировка остатка"},0)),"Выберите тип операции",IF(NOT(ISNUMBER(D2589)),"Укажите количество",IF(D2589=0,"Количество не может быть 0",IF(AND(C2589&lt;&gt;"Корректировка остатка",D2589&lt;0),"Для этого типа количество положительное",IF(NOT(ISNUMBER('Номенклатура'!$C$2)),"Укажите дату начала учёта",IF(A2589&lt;INT('Номенклатура'!$C$2),"Раньше даты начала учёта: НЕ учтено",IF(AND(C2589="Корректировка остатка",TRIM(G2589)=""),"Учтено: добавьте пояснение","ОК")))))))))))))</f>
        <v/>
      </c>
    </row>
    <row r="2590" spans="1:9" x14ac:dyDescent="0.25">
      <c r="A2590" s="16"/>
      <c r="B2590" s="13"/>
      <c r="C2590" s="13"/>
      <c r="D2590" s="14"/>
      <c r="E2590" s="17" t="str">
        <f>IF(OR(B2590="",SUMPRODUCT(--EXACT('Номенклатура'!$A$6:$A$205,B2590))&lt;&gt;1),"",INDEX('Номенклатура'!$D$6:$D$205,SUMPRODUCT(EXACT('Номенклатура'!$A$6:$A$205,B2590)*(ROW('Номенклатура'!$A$6:$A$205)-5)))&amp;"")</f>
        <v/>
      </c>
      <c r="F2590" s="18" t="str">
        <f>IF(OR(I2590="ОК",I2590="Учтено: добавьте пояснение"),IF(C2590="Приход",D2590,IF(C2590="Корректировка остатка",D2590,-D2590)),"")</f>
        <v/>
      </c>
      <c r="G2590" s="13"/>
      <c r="H2590" s="15" t="str">
        <f>IF(OR(B2590="",SUMPRODUCT(--EXACT('Номенклатура'!$A$6:$A$205,B2590))&lt;&gt;1),"",INDEX('Номенклатура'!$B$6:$B$205,SUMPRODUCT(EXACT('Номенклатура'!$A$6:$A$205,B2590)*(ROW('Номенклатура'!$A$6:$A$205)-5)))&amp;"")</f>
        <v/>
      </c>
      <c r="I2590" s="15" t="str">
        <f>IF(COUNTA(A2590:D2590,G2590)=0,"",IF(NOT(ISNUMBER(A2590)),"Укажите дату",IF(B2590="","Укажите код",IF(NOT(AND(ISTEXT(B2590),LEN(B2590)&gt;0,LEN(B2590)&lt;=30,ISNUMBER(FIND(LEFT(B2590,1),"ABCDEFGHIJKLMNOPQRSTUVWXYZ")),SUMPRODUCT((MID(B2590,{1,2,3,4,5,6,7,8,9,10,11,12,13,14,15,16,17,18,19,20,21,22,23,24,25,26,27,28,29,30},1)&lt;&gt;"")*ISERROR(FIND(MID(B2590,{1,2,3,4,5,6,7,8,9,10,11,12,13,14,15,16,17,18,19,20,21,22,23,24,25,26,27,28,29,30},1),"ABCDEFGHIJKLMNOPQRSTUVWXYZ0123456789-_")))=0,ISERROR(VALUE(B2590)))),"Недопустимый код: только латинские буквы A-Z в верхнем регистре, цифры, - и _; начало с буквы, до 30 символов (например MILK-001)",IF(SUMPRODUCT(--EXACT('Номенклатура'!$A$6:$A$205,B2590))=0,"Код не найден в номенклатуре",IF(SUMPRODUCT(--EXACT('Номенклатура'!$A$6:$A$205,B2590))&gt;1,"Код повторяется в номенклатуре",IF(ISNA(MATCH(C2590,{"Приход","Расход","Списание","Корректировка остатка"},0)),"Выберите тип операции",IF(NOT(ISNUMBER(D2590)),"Укажите количество",IF(D2590=0,"Количество не может быть 0",IF(AND(C2590&lt;&gt;"Корректировка остатка",D2590&lt;0),"Для этого типа количество положительное",IF(NOT(ISNUMBER('Номенклатура'!$C$2)),"Укажите дату начала учёта",IF(A2590&lt;INT('Номенклатура'!$C$2),"Раньше даты начала учёта: НЕ учтено",IF(AND(C2590="Корректировка остатка",TRIM(G2590)=""),"Учтено: добавьте пояснение","ОК")))))))))))))</f>
        <v/>
      </c>
    </row>
    <row r="2591" spans="1:9" x14ac:dyDescent="0.25">
      <c r="A2591" s="16"/>
      <c r="B2591" s="13"/>
      <c r="C2591" s="13"/>
      <c r="D2591" s="14"/>
      <c r="E2591" s="17" t="str">
        <f>IF(OR(B2591="",SUMPRODUCT(--EXACT('Номенклатура'!$A$6:$A$205,B2591))&lt;&gt;1),"",INDEX('Номенклатура'!$D$6:$D$205,SUMPRODUCT(EXACT('Номенклатура'!$A$6:$A$205,B2591)*(ROW('Номенклатура'!$A$6:$A$205)-5)))&amp;"")</f>
        <v/>
      </c>
      <c r="F2591" s="18" t="str">
        <f>IF(OR(I2591="ОК",I2591="Учтено: добавьте пояснение"),IF(C2591="Приход",D2591,IF(C2591="Корректировка остатка",D2591,-D2591)),"")</f>
        <v/>
      </c>
      <c r="G2591" s="13"/>
      <c r="H2591" s="15" t="str">
        <f>IF(OR(B2591="",SUMPRODUCT(--EXACT('Номенклатура'!$A$6:$A$205,B2591))&lt;&gt;1),"",INDEX('Номенклатура'!$B$6:$B$205,SUMPRODUCT(EXACT('Номенклатура'!$A$6:$A$205,B2591)*(ROW('Номенклатура'!$A$6:$A$205)-5)))&amp;"")</f>
        <v/>
      </c>
      <c r="I2591" s="15" t="str">
        <f>IF(COUNTA(A2591:D2591,G2591)=0,"",IF(NOT(ISNUMBER(A2591)),"Укажите дату",IF(B2591="","Укажите код",IF(NOT(AND(ISTEXT(B2591),LEN(B2591)&gt;0,LEN(B2591)&lt;=30,ISNUMBER(FIND(LEFT(B2591,1),"ABCDEFGHIJKLMNOPQRSTUVWXYZ")),SUMPRODUCT((MID(B2591,{1,2,3,4,5,6,7,8,9,10,11,12,13,14,15,16,17,18,19,20,21,22,23,24,25,26,27,28,29,30},1)&lt;&gt;"")*ISERROR(FIND(MID(B2591,{1,2,3,4,5,6,7,8,9,10,11,12,13,14,15,16,17,18,19,20,21,22,23,24,25,26,27,28,29,30},1),"ABCDEFGHIJKLMNOPQRSTUVWXYZ0123456789-_")))=0,ISERROR(VALUE(B2591)))),"Недопустимый код: только латинские буквы A-Z в верхнем регистре, цифры, - и _; начало с буквы, до 30 символов (например MILK-001)",IF(SUMPRODUCT(--EXACT('Номенклатура'!$A$6:$A$205,B2591))=0,"Код не найден в номенклатуре",IF(SUMPRODUCT(--EXACT('Номенклатура'!$A$6:$A$205,B2591))&gt;1,"Код повторяется в номенклатуре",IF(ISNA(MATCH(C2591,{"Приход","Расход","Списание","Корректировка остатка"},0)),"Выберите тип операции",IF(NOT(ISNUMBER(D2591)),"Укажите количество",IF(D2591=0,"Количество не может быть 0",IF(AND(C2591&lt;&gt;"Корректировка остатка",D2591&lt;0),"Для этого типа количество положительное",IF(NOT(ISNUMBER('Номенклатура'!$C$2)),"Укажите дату начала учёта",IF(A2591&lt;INT('Номенклатура'!$C$2),"Раньше даты начала учёта: НЕ учтено",IF(AND(C2591="Корректировка остатка",TRIM(G2591)=""),"Учтено: добавьте пояснение","ОК")))))))))))))</f>
        <v/>
      </c>
    </row>
    <row r="2592" spans="1:9" x14ac:dyDescent="0.25">
      <c r="A2592" s="16"/>
      <c r="B2592" s="13"/>
      <c r="C2592" s="13"/>
      <c r="D2592" s="14"/>
      <c r="E2592" s="17" t="str">
        <f>IF(OR(B2592="",SUMPRODUCT(--EXACT('Номенклатура'!$A$6:$A$205,B2592))&lt;&gt;1),"",INDEX('Номенклатура'!$D$6:$D$205,SUMPRODUCT(EXACT('Номенклатура'!$A$6:$A$205,B2592)*(ROW('Номенклатура'!$A$6:$A$205)-5)))&amp;"")</f>
        <v/>
      </c>
      <c r="F2592" s="18" t="str">
        <f>IF(OR(I2592="ОК",I2592="Учтено: добавьте пояснение"),IF(C2592="Приход",D2592,IF(C2592="Корректировка остатка",D2592,-D2592)),"")</f>
        <v/>
      </c>
      <c r="G2592" s="13"/>
      <c r="H2592" s="15" t="str">
        <f>IF(OR(B2592="",SUMPRODUCT(--EXACT('Номенклатура'!$A$6:$A$205,B2592))&lt;&gt;1),"",INDEX('Номенклатура'!$B$6:$B$205,SUMPRODUCT(EXACT('Номенклатура'!$A$6:$A$205,B2592)*(ROW('Номенклатура'!$A$6:$A$205)-5)))&amp;"")</f>
        <v/>
      </c>
      <c r="I2592" s="15" t="str">
        <f>IF(COUNTA(A2592:D2592,G2592)=0,"",IF(NOT(ISNUMBER(A2592)),"Укажите дату",IF(B2592="","Укажите код",IF(NOT(AND(ISTEXT(B2592),LEN(B2592)&gt;0,LEN(B2592)&lt;=30,ISNUMBER(FIND(LEFT(B2592,1),"ABCDEFGHIJKLMNOPQRSTUVWXYZ")),SUMPRODUCT((MID(B2592,{1,2,3,4,5,6,7,8,9,10,11,12,13,14,15,16,17,18,19,20,21,22,23,24,25,26,27,28,29,30},1)&lt;&gt;"")*ISERROR(FIND(MID(B2592,{1,2,3,4,5,6,7,8,9,10,11,12,13,14,15,16,17,18,19,20,21,22,23,24,25,26,27,28,29,30},1),"ABCDEFGHIJKLMNOPQRSTUVWXYZ0123456789-_")))=0,ISERROR(VALUE(B2592)))),"Недопустимый код: только латинские буквы A-Z в верхнем регистре, цифры, - и _; начало с буквы, до 30 символов (например MILK-001)",IF(SUMPRODUCT(--EXACT('Номенклатура'!$A$6:$A$205,B2592))=0,"Код не найден в номенклатуре",IF(SUMPRODUCT(--EXACT('Номенклатура'!$A$6:$A$205,B2592))&gt;1,"Код повторяется в номенклатуре",IF(ISNA(MATCH(C2592,{"Приход","Расход","Списание","Корректировка остатка"},0)),"Выберите тип операции",IF(NOT(ISNUMBER(D2592)),"Укажите количество",IF(D2592=0,"Количество не может быть 0",IF(AND(C2592&lt;&gt;"Корректировка остатка",D2592&lt;0),"Для этого типа количество положительное",IF(NOT(ISNUMBER('Номенклатура'!$C$2)),"Укажите дату начала учёта",IF(A2592&lt;INT('Номенклатура'!$C$2),"Раньше даты начала учёта: НЕ учтено",IF(AND(C2592="Корректировка остатка",TRIM(G2592)=""),"Учтено: добавьте пояснение","ОК")))))))))))))</f>
        <v/>
      </c>
    </row>
    <row r="2593" spans="1:9" x14ac:dyDescent="0.25">
      <c r="A2593" s="16"/>
      <c r="B2593" s="13"/>
      <c r="C2593" s="13"/>
      <c r="D2593" s="14"/>
      <c r="E2593" s="17" t="str">
        <f>IF(OR(B2593="",SUMPRODUCT(--EXACT('Номенклатура'!$A$6:$A$205,B2593))&lt;&gt;1),"",INDEX('Номенклатура'!$D$6:$D$205,SUMPRODUCT(EXACT('Номенклатура'!$A$6:$A$205,B2593)*(ROW('Номенклатура'!$A$6:$A$205)-5)))&amp;"")</f>
        <v/>
      </c>
      <c r="F2593" s="18" t="str">
        <f>IF(OR(I2593="ОК",I2593="Учтено: добавьте пояснение"),IF(C2593="Приход",D2593,IF(C2593="Корректировка остатка",D2593,-D2593)),"")</f>
        <v/>
      </c>
      <c r="G2593" s="13"/>
      <c r="H2593" s="15" t="str">
        <f>IF(OR(B2593="",SUMPRODUCT(--EXACT('Номенклатура'!$A$6:$A$205,B2593))&lt;&gt;1),"",INDEX('Номенклатура'!$B$6:$B$205,SUMPRODUCT(EXACT('Номенклатура'!$A$6:$A$205,B2593)*(ROW('Номенклатура'!$A$6:$A$205)-5)))&amp;"")</f>
        <v/>
      </c>
      <c r="I2593" s="15" t="str">
        <f>IF(COUNTA(A2593:D2593,G2593)=0,"",IF(NOT(ISNUMBER(A2593)),"Укажите дату",IF(B2593="","Укажите код",IF(NOT(AND(ISTEXT(B2593),LEN(B2593)&gt;0,LEN(B2593)&lt;=30,ISNUMBER(FIND(LEFT(B2593,1),"ABCDEFGHIJKLMNOPQRSTUVWXYZ")),SUMPRODUCT((MID(B2593,{1,2,3,4,5,6,7,8,9,10,11,12,13,14,15,16,17,18,19,20,21,22,23,24,25,26,27,28,29,30},1)&lt;&gt;"")*ISERROR(FIND(MID(B2593,{1,2,3,4,5,6,7,8,9,10,11,12,13,14,15,16,17,18,19,20,21,22,23,24,25,26,27,28,29,30},1),"ABCDEFGHIJKLMNOPQRSTUVWXYZ0123456789-_")))=0,ISERROR(VALUE(B2593)))),"Недопустимый код: только латинские буквы A-Z в верхнем регистре, цифры, - и _; начало с буквы, до 30 символов (например MILK-001)",IF(SUMPRODUCT(--EXACT('Номенклатура'!$A$6:$A$205,B2593))=0,"Код не найден в номенклатуре",IF(SUMPRODUCT(--EXACT('Номенклатура'!$A$6:$A$205,B2593))&gt;1,"Код повторяется в номенклатуре",IF(ISNA(MATCH(C2593,{"Приход","Расход","Списание","Корректировка остатка"},0)),"Выберите тип операции",IF(NOT(ISNUMBER(D2593)),"Укажите количество",IF(D2593=0,"Количество не может быть 0",IF(AND(C2593&lt;&gt;"Корректировка остатка",D2593&lt;0),"Для этого типа количество положительное",IF(NOT(ISNUMBER('Номенклатура'!$C$2)),"Укажите дату начала учёта",IF(A2593&lt;INT('Номенклатура'!$C$2),"Раньше даты начала учёта: НЕ учтено",IF(AND(C2593="Корректировка остатка",TRIM(G2593)=""),"Учтено: добавьте пояснение","ОК")))))))))))))</f>
        <v/>
      </c>
    </row>
    <row r="2594" spans="1:9" x14ac:dyDescent="0.25">
      <c r="A2594" s="16"/>
      <c r="B2594" s="13"/>
      <c r="C2594" s="13"/>
      <c r="D2594" s="14"/>
      <c r="E2594" s="17" t="str">
        <f>IF(OR(B2594="",SUMPRODUCT(--EXACT('Номенклатура'!$A$6:$A$205,B2594))&lt;&gt;1),"",INDEX('Номенклатура'!$D$6:$D$205,SUMPRODUCT(EXACT('Номенклатура'!$A$6:$A$205,B2594)*(ROW('Номенклатура'!$A$6:$A$205)-5)))&amp;"")</f>
        <v/>
      </c>
      <c r="F2594" s="18" t="str">
        <f>IF(OR(I2594="ОК",I2594="Учтено: добавьте пояснение"),IF(C2594="Приход",D2594,IF(C2594="Корректировка остатка",D2594,-D2594)),"")</f>
        <v/>
      </c>
      <c r="G2594" s="13"/>
      <c r="H2594" s="15" t="str">
        <f>IF(OR(B2594="",SUMPRODUCT(--EXACT('Номенклатура'!$A$6:$A$205,B2594))&lt;&gt;1),"",INDEX('Номенклатура'!$B$6:$B$205,SUMPRODUCT(EXACT('Номенклатура'!$A$6:$A$205,B2594)*(ROW('Номенклатура'!$A$6:$A$205)-5)))&amp;"")</f>
        <v/>
      </c>
      <c r="I2594" s="15" t="str">
        <f>IF(COUNTA(A2594:D2594,G2594)=0,"",IF(NOT(ISNUMBER(A2594)),"Укажите дату",IF(B2594="","Укажите код",IF(NOT(AND(ISTEXT(B2594),LEN(B2594)&gt;0,LEN(B2594)&lt;=30,ISNUMBER(FIND(LEFT(B2594,1),"ABCDEFGHIJKLMNOPQRSTUVWXYZ")),SUMPRODUCT((MID(B2594,{1,2,3,4,5,6,7,8,9,10,11,12,13,14,15,16,17,18,19,20,21,22,23,24,25,26,27,28,29,30},1)&lt;&gt;"")*ISERROR(FIND(MID(B2594,{1,2,3,4,5,6,7,8,9,10,11,12,13,14,15,16,17,18,19,20,21,22,23,24,25,26,27,28,29,30},1),"ABCDEFGHIJKLMNOPQRSTUVWXYZ0123456789-_")))=0,ISERROR(VALUE(B2594)))),"Недопустимый код: только латинские буквы A-Z в верхнем регистре, цифры, - и _; начало с буквы, до 30 символов (например MILK-001)",IF(SUMPRODUCT(--EXACT('Номенклатура'!$A$6:$A$205,B2594))=0,"Код не найден в номенклатуре",IF(SUMPRODUCT(--EXACT('Номенклатура'!$A$6:$A$205,B2594))&gt;1,"Код повторяется в номенклатуре",IF(ISNA(MATCH(C2594,{"Приход","Расход","Списание","Корректировка остатка"},0)),"Выберите тип операции",IF(NOT(ISNUMBER(D2594)),"Укажите количество",IF(D2594=0,"Количество не может быть 0",IF(AND(C2594&lt;&gt;"Корректировка остатка",D2594&lt;0),"Для этого типа количество положительное",IF(NOT(ISNUMBER('Номенклатура'!$C$2)),"Укажите дату начала учёта",IF(A2594&lt;INT('Номенклатура'!$C$2),"Раньше даты начала учёта: НЕ учтено",IF(AND(C2594="Корректировка остатка",TRIM(G2594)=""),"Учтено: добавьте пояснение","ОК")))))))))))))</f>
        <v/>
      </c>
    </row>
    <row r="2595" spans="1:9" x14ac:dyDescent="0.25">
      <c r="A2595" s="16"/>
      <c r="B2595" s="13"/>
      <c r="C2595" s="13"/>
      <c r="D2595" s="14"/>
      <c r="E2595" s="17" t="str">
        <f>IF(OR(B2595="",SUMPRODUCT(--EXACT('Номенклатура'!$A$6:$A$205,B2595))&lt;&gt;1),"",INDEX('Номенклатура'!$D$6:$D$205,SUMPRODUCT(EXACT('Номенклатура'!$A$6:$A$205,B2595)*(ROW('Номенклатура'!$A$6:$A$205)-5)))&amp;"")</f>
        <v/>
      </c>
      <c r="F2595" s="18" t="str">
        <f>IF(OR(I2595="ОК",I2595="Учтено: добавьте пояснение"),IF(C2595="Приход",D2595,IF(C2595="Корректировка остатка",D2595,-D2595)),"")</f>
        <v/>
      </c>
      <c r="G2595" s="13"/>
      <c r="H2595" s="15" t="str">
        <f>IF(OR(B2595="",SUMPRODUCT(--EXACT('Номенклатура'!$A$6:$A$205,B2595))&lt;&gt;1),"",INDEX('Номенклатура'!$B$6:$B$205,SUMPRODUCT(EXACT('Номенклатура'!$A$6:$A$205,B2595)*(ROW('Номенклатура'!$A$6:$A$205)-5)))&amp;"")</f>
        <v/>
      </c>
      <c r="I2595" s="15" t="str">
        <f>IF(COUNTA(A2595:D2595,G2595)=0,"",IF(NOT(ISNUMBER(A2595)),"Укажите дату",IF(B2595="","Укажите код",IF(NOT(AND(ISTEXT(B2595),LEN(B2595)&gt;0,LEN(B2595)&lt;=30,ISNUMBER(FIND(LEFT(B2595,1),"ABCDEFGHIJKLMNOPQRSTUVWXYZ")),SUMPRODUCT((MID(B2595,{1,2,3,4,5,6,7,8,9,10,11,12,13,14,15,16,17,18,19,20,21,22,23,24,25,26,27,28,29,30},1)&lt;&gt;"")*ISERROR(FIND(MID(B2595,{1,2,3,4,5,6,7,8,9,10,11,12,13,14,15,16,17,18,19,20,21,22,23,24,25,26,27,28,29,30},1),"ABCDEFGHIJKLMNOPQRSTUVWXYZ0123456789-_")))=0,ISERROR(VALUE(B2595)))),"Недопустимый код: только латинские буквы A-Z в верхнем регистре, цифры, - и _; начало с буквы, до 30 символов (например MILK-001)",IF(SUMPRODUCT(--EXACT('Номенклатура'!$A$6:$A$205,B2595))=0,"Код не найден в номенклатуре",IF(SUMPRODUCT(--EXACT('Номенклатура'!$A$6:$A$205,B2595))&gt;1,"Код повторяется в номенклатуре",IF(ISNA(MATCH(C2595,{"Приход","Расход","Списание","Корректировка остатка"},0)),"Выберите тип операции",IF(NOT(ISNUMBER(D2595)),"Укажите количество",IF(D2595=0,"Количество не может быть 0",IF(AND(C2595&lt;&gt;"Корректировка остатка",D2595&lt;0),"Для этого типа количество положительное",IF(NOT(ISNUMBER('Номенклатура'!$C$2)),"Укажите дату начала учёта",IF(A2595&lt;INT('Номенклатура'!$C$2),"Раньше даты начала учёта: НЕ учтено",IF(AND(C2595="Корректировка остатка",TRIM(G2595)=""),"Учтено: добавьте пояснение","ОК")))))))))))))</f>
        <v/>
      </c>
    </row>
    <row r="2596" spans="1:9" x14ac:dyDescent="0.25">
      <c r="A2596" s="16"/>
      <c r="B2596" s="13"/>
      <c r="C2596" s="13"/>
      <c r="D2596" s="14"/>
      <c r="E2596" s="17" t="str">
        <f>IF(OR(B2596="",SUMPRODUCT(--EXACT('Номенклатура'!$A$6:$A$205,B2596))&lt;&gt;1),"",INDEX('Номенклатура'!$D$6:$D$205,SUMPRODUCT(EXACT('Номенклатура'!$A$6:$A$205,B2596)*(ROW('Номенклатура'!$A$6:$A$205)-5)))&amp;"")</f>
        <v/>
      </c>
      <c r="F2596" s="18" t="str">
        <f>IF(OR(I2596="ОК",I2596="Учтено: добавьте пояснение"),IF(C2596="Приход",D2596,IF(C2596="Корректировка остатка",D2596,-D2596)),"")</f>
        <v/>
      </c>
      <c r="G2596" s="13"/>
      <c r="H2596" s="15" t="str">
        <f>IF(OR(B2596="",SUMPRODUCT(--EXACT('Номенклатура'!$A$6:$A$205,B2596))&lt;&gt;1),"",INDEX('Номенклатура'!$B$6:$B$205,SUMPRODUCT(EXACT('Номенклатура'!$A$6:$A$205,B2596)*(ROW('Номенклатура'!$A$6:$A$205)-5)))&amp;"")</f>
        <v/>
      </c>
      <c r="I2596" s="15" t="str">
        <f>IF(COUNTA(A2596:D2596,G2596)=0,"",IF(NOT(ISNUMBER(A2596)),"Укажите дату",IF(B2596="","Укажите код",IF(NOT(AND(ISTEXT(B2596),LEN(B2596)&gt;0,LEN(B2596)&lt;=30,ISNUMBER(FIND(LEFT(B2596,1),"ABCDEFGHIJKLMNOPQRSTUVWXYZ")),SUMPRODUCT((MID(B2596,{1,2,3,4,5,6,7,8,9,10,11,12,13,14,15,16,17,18,19,20,21,22,23,24,25,26,27,28,29,30},1)&lt;&gt;"")*ISERROR(FIND(MID(B2596,{1,2,3,4,5,6,7,8,9,10,11,12,13,14,15,16,17,18,19,20,21,22,23,24,25,26,27,28,29,30},1),"ABCDEFGHIJKLMNOPQRSTUVWXYZ0123456789-_")))=0,ISERROR(VALUE(B2596)))),"Недопустимый код: только латинские буквы A-Z в верхнем регистре, цифры, - и _; начало с буквы, до 30 символов (например MILK-001)",IF(SUMPRODUCT(--EXACT('Номенклатура'!$A$6:$A$205,B2596))=0,"Код не найден в номенклатуре",IF(SUMPRODUCT(--EXACT('Номенклатура'!$A$6:$A$205,B2596))&gt;1,"Код повторяется в номенклатуре",IF(ISNA(MATCH(C2596,{"Приход","Расход","Списание","Корректировка остатка"},0)),"Выберите тип операции",IF(NOT(ISNUMBER(D2596)),"Укажите количество",IF(D2596=0,"Количество не может быть 0",IF(AND(C2596&lt;&gt;"Корректировка остатка",D2596&lt;0),"Для этого типа количество положительное",IF(NOT(ISNUMBER('Номенклатура'!$C$2)),"Укажите дату начала учёта",IF(A2596&lt;INT('Номенклатура'!$C$2),"Раньше даты начала учёта: НЕ учтено",IF(AND(C2596="Корректировка остатка",TRIM(G2596)=""),"Учтено: добавьте пояснение","ОК")))))))))))))</f>
        <v/>
      </c>
    </row>
    <row r="2597" spans="1:9" x14ac:dyDescent="0.25">
      <c r="A2597" s="16"/>
      <c r="B2597" s="13"/>
      <c r="C2597" s="13"/>
      <c r="D2597" s="14"/>
      <c r="E2597" s="17" t="str">
        <f>IF(OR(B2597="",SUMPRODUCT(--EXACT('Номенклатура'!$A$6:$A$205,B2597))&lt;&gt;1),"",INDEX('Номенклатура'!$D$6:$D$205,SUMPRODUCT(EXACT('Номенклатура'!$A$6:$A$205,B2597)*(ROW('Номенклатура'!$A$6:$A$205)-5)))&amp;"")</f>
        <v/>
      </c>
      <c r="F2597" s="18" t="str">
        <f>IF(OR(I2597="ОК",I2597="Учтено: добавьте пояснение"),IF(C2597="Приход",D2597,IF(C2597="Корректировка остатка",D2597,-D2597)),"")</f>
        <v/>
      </c>
      <c r="G2597" s="13"/>
      <c r="H2597" s="15" t="str">
        <f>IF(OR(B2597="",SUMPRODUCT(--EXACT('Номенклатура'!$A$6:$A$205,B2597))&lt;&gt;1),"",INDEX('Номенклатура'!$B$6:$B$205,SUMPRODUCT(EXACT('Номенклатура'!$A$6:$A$205,B2597)*(ROW('Номенклатура'!$A$6:$A$205)-5)))&amp;"")</f>
        <v/>
      </c>
      <c r="I2597" s="15" t="str">
        <f>IF(COUNTA(A2597:D2597,G2597)=0,"",IF(NOT(ISNUMBER(A2597)),"Укажите дату",IF(B2597="","Укажите код",IF(NOT(AND(ISTEXT(B2597),LEN(B2597)&gt;0,LEN(B2597)&lt;=30,ISNUMBER(FIND(LEFT(B2597,1),"ABCDEFGHIJKLMNOPQRSTUVWXYZ")),SUMPRODUCT((MID(B2597,{1,2,3,4,5,6,7,8,9,10,11,12,13,14,15,16,17,18,19,20,21,22,23,24,25,26,27,28,29,30},1)&lt;&gt;"")*ISERROR(FIND(MID(B2597,{1,2,3,4,5,6,7,8,9,10,11,12,13,14,15,16,17,18,19,20,21,22,23,24,25,26,27,28,29,30},1),"ABCDEFGHIJKLMNOPQRSTUVWXYZ0123456789-_")))=0,ISERROR(VALUE(B2597)))),"Недопустимый код: только латинские буквы A-Z в верхнем регистре, цифры, - и _; начало с буквы, до 30 символов (например MILK-001)",IF(SUMPRODUCT(--EXACT('Номенклатура'!$A$6:$A$205,B2597))=0,"Код не найден в номенклатуре",IF(SUMPRODUCT(--EXACT('Номенклатура'!$A$6:$A$205,B2597))&gt;1,"Код повторяется в номенклатуре",IF(ISNA(MATCH(C2597,{"Приход","Расход","Списание","Корректировка остатка"},0)),"Выберите тип операции",IF(NOT(ISNUMBER(D2597)),"Укажите количество",IF(D2597=0,"Количество не может быть 0",IF(AND(C2597&lt;&gt;"Корректировка остатка",D2597&lt;0),"Для этого типа количество положительное",IF(NOT(ISNUMBER('Номенклатура'!$C$2)),"Укажите дату начала учёта",IF(A2597&lt;INT('Номенклатура'!$C$2),"Раньше даты начала учёта: НЕ учтено",IF(AND(C2597="Корректировка остатка",TRIM(G2597)=""),"Учтено: добавьте пояснение","ОК")))))))))))))</f>
        <v/>
      </c>
    </row>
    <row r="2598" spans="1:9" x14ac:dyDescent="0.25">
      <c r="A2598" s="16"/>
      <c r="B2598" s="13"/>
      <c r="C2598" s="13"/>
      <c r="D2598" s="14"/>
      <c r="E2598" s="17" t="str">
        <f>IF(OR(B2598="",SUMPRODUCT(--EXACT('Номенклатура'!$A$6:$A$205,B2598))&lt;&gt;1),"",INDEX('Номенклатура'!$D$6:$D$205,SUMPRODUCT(EXACT('Номенклатура'!$A$6:$A$205,B2598)*(ROW('Номенклатура'!$A$6:$A$205)-5)))&amp;"")</f>
        <v/>
      </c>
      <c r="F2598" s="18" t="str">
        <f>IF(OR(I2598="ОК",I2598="Учтено: добавьте пояснение"),IF(C2598="Приход",D2598,IF(C2598="Корректировка остатка",D2598,-D2598)),"")</f>
        <v/>
      </c>
      <c r="G2598" s="13"/>
      <c r="H2598" s="15" t="str">
        <f>IF(OR(B2598="",SUMPRODUCT(--EXACT('Номенклатура'!$A$6:$A$205,B2598))&lt;&gt;1),"",INDEX('Номенклатура'!$B$6:$B$205,SUMPRODUCT(EXACT('Номенклатура'!$A$6:$A$205,B2598)*(ROW('Номенклатура'!$A$6:$A$205)-5)))&amp;"")</f>
        <v/>
      </c>
      <c r="I2598" s="15" t="str">
        <f>IF(COUNTA(A2598:D2598,G2598)=0,"",IF(NOT(ISNUMBER(A2598)),"Укажите дату",IF(B2598="","Укажите код",IF(NOT(AND(ISTEXT(B2598),LEN(B2598)&gt;0,LEN(B2598)&lt;=30,ISNUMBER(FIND(LEFT(B2598,1),"ABCDEFGHIJKLMNOPQRSTUVWXYZ")),SUMPRODUCT((MID(B2598,{1,2,3,4,5,6,7,8,9,10,11,12,13,14,15,16,17,18,19,20,21,22,23,24,25,26,27,28,29,30},1)&lt;&gt;"")*ISERROR(FIND(MID(B2598,{1,2,3,4,5,6,7,8,9,10,11,12,13,14,15,16,17,18,19,20,21,22,23,24,25,26,27,28,29,30},1),"ABCDEFGHIJKLMNOPQRSTUVWXYZ0123456789-_")))=0,ISERROR(VALUE(B2598)))),"Недопустимый код: только латинские буквы A-Z в верхнем регистре, цифры, - и _; начало с буквы, до 30 символов (например MILK-001)",IF(SUMPRODUCT(--EXACT('Номенклатура'!$A$6:$A$205,B2598))=0,"Код не найден в номенклатуре",IF(SUMPRODUCT(--EXACT('Номенклатура'!$A$6:$A$205,B2598))&gt;1,"Код повторяется в номенклатуре",IF(ISNA(MATCH(C2598,{"Приход","Расход","Списание","Корректировка остатка"},0)),"Выберите тип операции",IF(NOT(ISNUMBER(D2598)),"Укажите количество",IF(D2598=0,"Количество не может быть 0",IF(AND(C2598&lt;&gt;"Корректировка остатка",D2598&lt;0),"Для этого типа количество положительное",IF(NOT(ISNUMBER('Номенклатура'!$C$2)),"Укажите дату начала учёта",IF(A2598&lt;INT('Номенклатура'!$C$2),"Раньше даты начала учёта: НЕ учтено",IF(AND(C2598="Корректировка остатка",TRIM(G2598)=""),"Учтено: добавьте пояснение","ОК")))))))))))))</f>
        <v/>
      </c>
    </row>
    <row r="2599" spans="1:9" x14ac:dyDescent="0.25">
      <c r="A2599" s="16"/>
      <c r="B2599" s="13"/>
      <c r="C2599" s="13"/>
      <c r="D2599" s="14"/>
      <c r="E2599" s="17" t="str">
        <f>IF(OR(B2599="",SUMPRODUCT(--EXACT('Номенклатура'!$A$6:$A$205,B2599))&lt;&gt;1),"",INDEX('Номенклатура'!$D$6:$D$205,SUMPRODUCT(EXACT('Номенклатура'!$A$6:$A$205,B2599)*(ROW('Номенклатура'!$A$6:$A$205)-5)))&amp;"")</f>
        <v/>
      </c>
      <c r="F2599" s="18" t="str">
        <f>IF(OR(I2599="ОК",I2599="Учтено: добавьте пояснение"),IF(C2599="Приход",D2599,IF(C2599="Корректировка остатка",D2599,-D2599)),"")</f>
        <v/>
      </c>
      <c r="G2599" s="13"/>
      <c r="H2599" s="15" t="str">
        <f>IF(OR(B2599="",SUMPRODUCT(--EXACT('Номенклатура'!$A$6:$A$205,B2599))&lt;&gt;1),"",INDEX('Номенклатура'!$B$6:$B$205,SUMPRODUCT(EXACT('Номенклатура'!$A$6:$A$205,B2599)*(ROW('Номенклатура'!$A$6:$A$205)-5)))&amp;"")</f>
        <v/>
      </c>
      <c r="I2599" s="15" t="str">
        <f>IF(COUNTA(A2599:D2599,G2599)=0,"",IF(NOT(ISNUMBER(A2599)),"Укажите дату",IF(B2599="","Укажите код",IF(NOT(AND(ISTEXT(B2599),LEN(B2599)&gt;0,LEN(B2599)&lt;=30,ISNUMBER(FIND(LEFT(B2599,1),"ABCDEFGHIJKLMNOPQRSTUVWXYZ")),SUMPRODUCT((MID(B2599,{1,2,3,4,5,6,7,8,9,10,11,12,13,14,15,16,17,18,19,20,21,22,23,24,25,26,27,28,29,30},1)&lt;&gt;"")*ISERROR(FIND(MID(B2599,{1,2,3,4,5,6,7,8,9,10,11,12,13,14,15,16,17,18,19,20,21,22,23,24,25,26,27,28,29,30},1),"ABCDEFGHIJKLMNOPQRSTUVWXYZ0123456789-_")))=0,ISERROR(VALUE(B2599)))),"Недопустимый код: только латинские буквы A-Z в верхнем регистре, цифры, - и _; начало с буквы, до 30 символов (например MILK-001)",IF(SUMPRODUCT(--EXACT('Номенклатура'!$A$6:$A$205,B2599))=0,"Код не найден в номенклатуре",IF(SUMPRODUCT(--EXACT('Номенклатура'!$A$6:$A$205,B2599))&gt;1,"Код повторяется в номенклатуре",IF(ISNA(MATCH(C2599,{"Приход","Расход","Списание","Корректировка остатка"},0)),"Выберите тип операции",IF(NOT(ISNUMBER(D2599)),"Укажите количество",IF(D2599=0,"Количество не может быть 0",IF(AND(C2599&lt;&gt;"Корректировка остатка",D2599&lt;0),"Для этого типа количество положительное",IF(NOT(ISNUMBER('Номенклатура'!$C$2)),"Укажите дату начала учёта",IF(A2599&lt;INT('Номенклатура'!$C$2),"Раньше даты начала учёта: НЕ учтено",IF(AND(C2599="Корректировка остатка",TRIM(G2599)=""),"Учтено: добавьте пояснение","ОК")))))))))))))</f>
        <v/>
      </c>
    </row>
    <row r="2600" spans="1:9" x14ac:dyDescent="0.25">
      <c r="A2600" s="16"/>
      <c r="B2600" s="13"/>
      <c r="C2600" s="13"/>
      <c r="D2600" s="14"/>
      <c r="E2600" s="17" t="str">
        <f>IF(OR(B2600="",SUMPRODUCT(--EXACT('Номенклатура'!$A$6:$A$205,B2600))&lt;&gt;1),"",INDEX('Номенклатура'!$D$6:$D$205,SUMPRODUCT(EXACT('Номенклатура'!$A$6:$A$205,B2600)*(ROW('Номенклатура'!$A$6:$A$205)-5)))&amp;"")</f>
        <v/>
      </c>
      <c r="F2600" s="18" t="str">
        <f>IF(OR(I2600="ОК",I2600="Учтено: добавьте пояснение"),IF(C2600="Приход",D2600,IF(C2600="Корректировка остатка",D2600,-D2600)),"")</f>
        <v/>
      </c>
      <c r="G2600" s="13"/>
      <c r="H2600" s="15" t="str">
        <f>IF(OR(B2600="",SUMPRODUCT(--EXACT('Номенклатура'!$A$6:$A$205,B2600))&lt;&gt;1),"",INDEX('Номенклатура'!$B$6:$B$205,SUMPRODUCT(EXACT('Номенклатура'!$A$6:$A$205,B2600)*(ROW('Номенклатура'!$A$6:$A$205)-5)))&amp;"")</f>
        <v/>
      </c>
      <c r="I2600" s="15" t="str">
        <f>IF(COUNTA(A2600:D2600,G2600)=0,"",IF(NOT(ISNUMBER(A2600)),"Укажите дату",IF(B2600="","Укажите код",IF(NOT(AND(ISTEXT(B2600),LEN(B2600)&gt;0,LEN(B2600)&lt;=30,ISNUMBER(FIND(LEFT(B2600,1),"ABCDEFGHIJKLMNOPQRSTUVWXYZ")),SUMPRODUCT((MID(B2600,{1,2,3,4,5,6,7,8,9,10,11,12,13,14,15,16,17,18,19,20,21,22,23,24,25,26,27,28,29,30},1)&lt;&gt;"")*ISERROR(FIND(MID(B2600,{1,2,3,4,5,6,7,8,9,10,11,12,13,14,15,16,17,18,19,20,21,22,23,24,25,26,27,28,29,30},1),"ABCDEFGHIJKLMNOPQRSTUVWXYZ0123456789-_")))=0,ISERROR(VALUE(B2600)))),"Недопустимый код: только латинские буквы A-Z в верхнем регистре, цифры, - и _; начало с буквы, до 30 символов (например MILK-001)",IF(SUMPRODUCT(--EXACT('Номенклатура'!$A$6:$A$205,B2600))=0,"Код не найден в номенклатуре",IF(SUMPRODUCT(--EXACT('Номенклатура'!$A$6:$A$205,B2600))&gt;1,"Код повторяется в номенклатуре",IF(ISNA(MATCH(C2600,{"Приход","Расход","Списание","Корректировка остатка"},0)),"Выберите тип операции",IF(NOT(ISNUMBER(D2600)),"Укажите количество",IF(D2600=0,"Количество не может быть 0",IF(AND(C2600&lt;&gt;"Корректировка остатка",D2600&lt;0),"Для этого типа количество положительное",IF(NOT(ISNUMBER('Номенклатура'!$C$2)),"Укажите дату начала учёта",IF(A2600&lt;INT('Номенклатура'!$C$2),"Раньше даты начала учёта: НЕ учтено",IF(AND(C2600="Корректировка остатка",TRIM(G2600)=""),"Учтено: добавьте пояснение","ОК")))))))))))))</f>
        <v/>
      </c>
    </row>
    <row r="2601" spans="1:9" x14ac:dyDescent="0.25">
      <c r="A2601" s="16"/>
      <c r="B2601" s="13"/>
      <c r="C2601" s="13"/>
      <c r="D2601" s="14"/>
      <c r="E2601" s="17" t="str">
        <f>IF(OR(B2601="",SUMPRODUCT(--EXACT('Номенклатура'!$A$6:$A$205,B2601))&lt;&gt;1),"",INDEX('Номенклатура'!$D$6:$D$205,SUMPRODUCT(EXACT('Номенклатура'!$A$6:$A$205,B2601)*(ROW('Номенклатура'!$A$6:$A$205)-5)))&amp;"")</f>
        <v/>
      </c>
      <c r="F2601" s="18" t="str">
        <f>IF(OR(I2601="ОК",I2601="Учтено: добавьте пояснение"),IF(C2601="Приход",D2601,IF(C2601="Корректировка остатка",D2601,-D2601)),"")</f>
        <v/>
      </c>
      <c r="G2601" s="13"/>
      <c r="H2601" s="15" t="str">
        <f>IF(OR(B2601="",SUMPRODUCT(--EXACT('Номенклатура'!$A$6:$A$205,B2601))&lt;&gt;1),"",INDEX('Номенклатура'!$B$6:$B$205,SUMPRODUCT(EXACT('Номенклатура'!$A$6:$A$205,B2601)*(ROW('Номенклатура'!$A$6:$A$205)-5)))&amp;"")</f>
        <v/>
      </c>
      <c r="I2601" s="15" t="str">
        <f>IF(COUNTA(A2601:D2601,G2601)=0,"",IF(NOT(ISNUMBER(A2601)),"Укажите дату",IF(B2601="","Укажите код",IF(NOT(AND(ISTEXT(B2601),LEN(B2601)&gt;0,LEN(B2601)&lt;=30,ISNUMBER(FIND(LEFT(B2601,1),"ABCDEFGHIJKLMNOPQRSTUVWXYZ")),SUMPRODUCT((MID(B2601,{1,2,3,4,5,6,7,8,9,10,11,12,13,14,15,16,17,18,19,20,21,22,23,24,25,26,27,28,29,30},1)&lt;&gt;"")*ISERROR(FIND(MID(B2601,{1,2,3,4,5,6,7,8,9,10,11,12,13,14,15,16,17,18,19,20,21,22,23,24,25,26,27,28,29,30},1),"ABCDEFGHIJKLMNOPQRSTUVWXYZ0123456789-_")))=0,ISERROR(VALUE(B2601)))),"Недопустимый код: только латинские буквы A-Z в верхнем регистре, цифры, - и _; начало с буквы, до 30 символов (например MILK-001)",IF(SUMPRODUCT(--EXACT('Номенклатура'!$A$6:$A$205,B2601))=0,"Код не найден в номенклатуре",IF(SUMPRODUCT(--EXACT('Номенклатура'!$A$6:$A$205,B2601))&gt;1,"Код повторяется в номенклатуре",IF(ISNA(MATCH(C2601,{"Приход","Расход","Списание","Корректировка остатка"},0)),"Выберите тип операции",IF(NOT(ISNUMBER(D2601)),"Укажите количество",IF(D2601=0,"Количество не может быть 0",IF(AND(C2601&lt;&gt;"Корректировка остатка",D2601&lt;0),"Для этого типа количество положительное",IF(NOT(ISNUMBER('Номенклатура'!$C$2)),"Укажите дату начала учёта",IF(A2601&lt;INT('Номенклатура'!$C$2),"Раньше даты начала учёта: НЕ учтено",IF(AND(C2601="Корректировка остатка",TRIM(G2601)=""),"Учтено: добавьте пояснение","ОК")))))))))))))</f>
        <v/>
      </c>
    </row>
    <row r="2602" spans="1:9" x14ac:dyDescent="0.25">
      <c r="A2602" s="16"/>
      <c r="B2602" s="13"/>
      <c r="C2602" s="13"/>
      <c r="D2602" s="14"/>
      <c r="E2602" s="17" t="str">
        <f>IF(OR(B2602="",SUMPRODUCT(--EXACT('Номенклатура'!$A$6:$A$205,B2602))&lt;&gt;1),"",INDEX('Номенклатура'!$D$6:$D$205,SUMPRODUCT(EXACT('Номенклатура'!$A$6:$A$205,B2602)*(ROW('Номенклатура'!$A$6:$A$205)-5)))&amp;"")</f>
        <v/>
      </c>
      <c r="F2602" s="18" t="str">
        <f>IF(OR(I2602="ОК",I2602="Учтено: добавьте пояснение"),IF(C2602="Приход",D2602,IF(C2602="Корректировка остатка",D2602,-D2602)),"")</f>
        <v/>
      </c>
      <c r="G2602" s="13"/>
      <c r="H2602" s="15" t="str">
        <f>IF(OR(B2602="",SUMPRODUCT(--EXACT('Номенклатура'!$A$6:$A$205,B2602))&lt;&gt;1),"",INDEX('Номенклатура'!$B$6:$B$205,SUMPRODUCT(EXACT('Номенклатура'!$A$6:$A$205,B2602)*(ROW('Номенклатура'!$A$6:$A$205)-5)))&amp;"")</f>
        <v/>
      </c>
      <c r="I2602" s="15" t="str">
        <f>IF(COUNTA(A2602:D2602,G2602)=0,"",IF(NOT(ISNUMBER(A2602)),"Укажите дату",IF(B2602="","Укажите код",IF(NOT(AND(ISTEXT(B2602),LEN(B2602)&gt;0,LEN(B2602)&lt;=30,ISNUMBER(FIND(LEFT(B2602,1),"ABCDEFGHIJKLMNOPQRSTUVWXYZ")),SUMPRODUCT((MID(B2602,{1,2,3,4,5,6,7,8,9,10,11,12,13,14,15,16,17,18,19,20,21,22,23,24,25,26,27,28,29,30},1)&lt;&gt;"")*ISERROR(FIND(MID(B2602,{1,2,3,4,5,6,7,8,9,10,11,12,13,14,15,16,17,18,19,20,21,22,23,24,25,26,27,28,29,30},1),"ABCDEFGHIJKLMNOPQRSTUVWXYZ0123456789-_")))=0,ISERROR(VALUE(B2602)))),"Недопустимый код: только латинские буквы A-Z в верхнем регистре, цифры, - и _; начало с буквы, до 30 символов (например MILK-001)",IF(SUMPRODUCT(--EXACT('Номенклатура'!$A$6:$A$205,B2602))=0,"Код не найден в номенклатуре",IF(SUMPRODUCT(--EXACT('Номенклатура'!$A$6:$A$205,B2602))&gt;1,"Код повторяется в номенклатуре",IF(ISNA(MATCH(C2602,{"Приход","Расход","Списание","Корректировка остатка"},0)),"Выберите тип операции",IF(NOT(ISNUMBER(D2602)),"Укажите количество",IF(D2602=0,"Количество не может быть 0",IF(AND(C2602&lt;&gt;"Корректировка остатка",D2602&lt;0),"Для этого типа количество положительное",IF(NOT(ISNUMBER('Номенклатура'!$C$2)),"Укажите дату начала учёта",IF(A2602&lt;INT('Номенклатура'!$C$2),"Раньше даты начала учёта: НЕ учтено",IF(AND(C2602="Корректировка остатка",TRIM(G2602)=""),"Учтено: добавьте пояснение","ОК")))))))))))))</f>
        <v/>
      </c>
    </row>
    <row r="2603" spans="1:9" x14ac:dyDescent="0.25">
      <c r="A2603" s="16"/>
      <c r="B2603" s="13"/>
      <c r="C2603" s="13"/>
      <c r="D2603" s="14"/>
      <c r="E2603" s="17" t="str">
        <f>IF(OR(B2603="",SUMPRODUCT(--EXACT('Номенклатура'!$A$6:$A$205,B2603))&lt;&gt;1),"",INDEX('Номенклатура'!$D$6:$D$205,SUMPRODUCT(EXACT('Номенклатура'!$A$6:$A$205,B2603)*(ROW('Номенклатура'!$A$6:$A$205)-5)))&amp;"")</f>
        <v/>
      </c>
      <c r="F2603" s="18" t="str">
        <f>IF(OR(I2603="ОК",I2603="Учтено: добавьте пояснение"),IF(C2603="Приход",D2603,IF(C2603="Корректировка остатка",D2603,-D2603)),"")</f>
        <v/>
      </c>
      <c r="G2603" s="13"/>
      <c r="H2603" s="15" t="str">
        <f>IF(OR(B2603="",SUMPRODUCT(--EXACT('Номенклатура'!$A$6:$A$205,B2603))&lt;&gt;1),"",INDEX('Номенклатура'!$B$6:$B$205,SUMPRODUCT(EXACT('Номенклатура'!$A$6:$A$205,B2603)*(ROW('Номенклатура'!$A$6:$A$205)-5)))&amp;"")</f>
        <v/>
      </c>
      <c r="I2603" s="15" t="str">
        <f>IF(COUNTA(A2603:D2603,G2603)=0,"",IF(NOT(ISNUMBER(A2603)),"Укажите дату",IF(B2603="","Укажите код",IF(NOT(AND(ISTEXT(B2603),LEN(B2603)&gt;0,LEN(B2603)&lt;=30,ISNUMBER(FIND(LEFT(B2603,1),"ABCDEFGHIJKLMNOPQRSTUVWXYZ")),SUMPRODUCT((MID(B2603,{1,2,3,4,5,6,7,8,9,10,11,12,13,14,15,16,17,18,19,20,21,22,23,24,25,26,27,28,29,30},1)&lt;&gt;"")*ISERROR(FIND(MID(B2603,{1,2,3,4,5,6,7,8,9,10,11,12,13,14,15,16,17,18,19,20,21,22,23,24,25,26,27,28,29,30},1),"ABCDEFGHIJKLMNOPQRSTUVWXYZ0123456789-_")))=0,ISERROR(VALUE(B2603)))),"Недопустимый код: только латинские буквы A-Z в верхнем регистре, цифры, - и _; начало с буквы, до 30 символов (например MILK-001)",IF(SUMPRODUCT(--EXACT('Номенклатура'!$A$6:$A$205,B2603))=0,"Код не найден в номенклатуре",IF(SUMPRODUCT(--EXACT('Номенклатура'!$A$6:$A$205,B2603))&gt;1,"Код повторяется в номенклатуре",IF(ISNA(MATCH(C2603,{"Приход","Расход","Списание","Корректировка остатка"},0)),"Выберите тип операции",IF(NOT(ISNUMBER(D2603)),"Укажите количество",IF(D2603=0,"Количество не может быть 0",IF(AND(C2603&lt;&gt;"Корректировка остатка",D2603&lt;0),"Для этого типа количество положительное",IF(NOT(ISNUMBER('Номенклатура'!$C$2)),"Укажите дату начала учёта",IF(A2603&lt;INT('Номенклатура'!$C$2),"Раньше даты начала учёта: НЕ учтено",IF(AND(C2603="Корректировка остатка",TRIM(G2603)=""),"Учтено: добавьте пояснение","ОК")))))))))))))</f>
        <v/>
      </c>
    </row>
    <row r="2604" spans="1:9" x14ac:dyDescent="0.25">
      <c r="A2604" s="16"/>
      <c r="B2604" s="13"/>
      <c r="C2604" s="13"/>
      <c r="D2604" s="14"/>
      <c r="E2604" s="17" t="str">
        <f>IF(OR(B2604="",SUMPRODUCT(--EXACT('Номенклатура'!$A$6:$A$205,B2604))&lt;&gt;1),"",INDEX('Номенклатура'!$D$6:$D$205,SUMPRODUCT(EXACT('Номенклатура'!$A$6:$A$205,B2604)*(ROW('Номенклатура'!$A$6:$A$205)-5)))&amp;"")</f>
        <v/>
      </c>
      <c r="F2604" s="18" t="str">
        <f>IF(OR(I2604="ОК",I2604="Учтено: добавьте пояснение"),IF(C2604="Приход",D2604,IF(C2604="Корректировка остатка",D2604,-D2604)),"")</f>
        <v/>
      </c>
      <c r="G2604" s="13"/>
      <c r="H2604" s="15" t="str">
        <f>IF(OR(B2604="",SUMPRODUCT(--EXACT('Номенклатура'!$A$6:$A$205,B2604))&lt;&gt;1),"",INDEX('Номенклатура'!$B$6:$B$205,SUMPRODUCT(EXACT('Номенклатура'!$A$6:$A$205,B2604)*(ROW('Номенклатура'!$A$6:$A$205)-5)))&amp;"")</f>
        <v/>
      </c>
      <c r="I2604" s="15" t="str">
        <f>IF(COUNTA(A2604:D2604,G2604)=0,"",IF(NOT(ISNUMBER(A2604)),"Укажите дату",IF(B2604="","Укажите код",IF(NOT(AND(ISTEXT(B2604),LEN(B2604)&gt;0,LEN(B2604)&lt;=30,ISNUMBER(FIND(LEFT(B2604,1),"ABCDEFGHIJKLMNOPQRSTUVWXYZ")),SUMPRODUCT((MID(B2604,{1,2,3,4,5,6,7,8,9,10,11,12,13,14,15,16,17,18,19,20,21,22,23,24,25,26,27,28,29,30},1)&lt;&gt;"")*ISERROR(FIND(MID(B2604,{1,2,3,4,5,6,7,8,9,10,11,12,13,14,15,16,17,18,19,20,21,22,23,24,25,26,27,28,29,30},1),"ABCDEFGHIJKLMNOPQRSTUVWXYZ0123456789-_")))=0,ISERROR(VALUE(B2604)))),"Недопустимый код: только латинские буквы A-Z в верхнем регистре, цифры, - и _; начало с буквы, до 30 символов (например MILK-001)",IF(SUMPRODUCT(--EXACT('Номенклатура'!$A$6:$A$205,B2604))=0,"Код не найден в номенклатуре",IF(SUMPRODUCT(--EXACT('Номенклатура'!$A$6:$A$205,B2604))&gt;1,"Код повторяется в номенклатуре",IF(ISNA(MATCH(C2604,{"Приход","Расход","Списание","Корректировка остатка"},0)),"Выберите тип операции",IF(NOT(ISNUMBER(D2604)),"Укажите количество",IF(D2604=0,"Количество не может быть 0",IF(AND(C2604&lt;&gt;"Корректировка остатка",D2604&lt;0),"Для этого типа количество положительное",IF(NOT(ISNUMBER('Номенклатура'!$C$2)),"Укажите дату начала учёта",IF(A2604&lt;INT('Номенклатура'!$C$2),"Раньше даты начала учёта: НЕ учтено",IF(AND(C2604="Корректировка остатка",TRIM(G2604)=""),"Учтено: добавьте пояснение","ОК")))))))))))))</f>
        <v/>
      </c>
    </row>
    <row r="2605" spans="1:9" x14ac:dyDescent="0.25">
      <c r="A2605" s="16"/>
      <c r="B2605" s="13"/>
      <c r="C2605" s="13"/>
      <c r="D2605" s="14"/>
      <c r="E2605" s="17" t="str">
        <f>IF(OR(B2605="",SUMPRODUCT(--EXACT('Номенклатура'!$A$6:$A$205,B2605))&lt;&gt;1),"",INDEX('Номенклатура'!$D$6:$D$205,SUMPRODUCT(EXACT('Номенклатура'!$A$6:$A$205,B2605)*(ROW('Номенклатура'!$A$6:$A$205)-5)))&amp;"")</f>
        <v/>
      </c>
      <c r="F2605" s="18" t="str">
        <f>IF(OR(I2605="ОК",I2605="Учтено: добавьте пояснение"),IF(C2605="Приход",D2605,IF(C2605="Корректировка остатка",D2605,-D2605)),"")</f>
        <v/>
      </c>
      <c r="G2605" s="13"/>
      <c r="H2605" s="15" t="str">
        <f>IF(OR(B2605="",SUMPRODUCT(--EXACT('Номенклатура'!$A$6:$A$205,B2605))&lt;&gt;1),"",INDEX('Номенклатура'!$B$6:$B$205,SUMPRODUCT(EXACT('Номенклатура'!$A$6:$A$205,B2605)*(ROW('Номенклатура'!$A$6:$A$205)-5)))&amp;"")</f>
        <v/>
      </c>
      <c r="I2605" s="15" t="str">
        <f>IF(COUNTA(A2605:D2605,G2605)=0,"",IF(NOT(ISNUMBER(A2605)),"Укажите дату",IF(B2605="","Укажите код",IF(NOT(AND(ISTEXT(B2605),LEN(B2605)&gt;0,LEN(B2605)&lt;=30,ISNUMBER(FIND(LEFT(B2605,1),"ABCDEFGHIJKLMNOPQRSTUVWXYZ")),SUMPRODUCT((MID(B2605,{1,2,3,4,5,6,7,8,9,10,11,12,13,14,15,16,17,18,19,20,21,22,23,24,25,26,27,28,29,30},1)&lt;&gt;"")*ISERROR(FIND(MID(B2605,{1,2,3,4,5,6,7,8,9,10,11,12,13,14,15,16,17,18,19,20,21,22,23,24,25,26,27,28,29,30},1),"ABCDEFGHIJKLMNOPQRSTUVWXYZ0123456789-_")))=0,ISERROR(VALUE(B2605)))),"Недопустимый код: только латинские буквы A-Z в верхнем регистре, цифры, - и _; начало с буквы, до 30 символов (например MILK-001)",IF(SUMPRODUCT(--EXACT('Номенклатура'!$A$6:$A$205,B2605))=0,"Код не найден в номенклатуре",IF(SUMPRODUCT(--EXACT('Номенклатура'!$A$6:$A$205,B2605))&gt;1,"Код повторяется в номенклатуре",IF(ISNA(MATCH(C2605,{"Приход","Расход","Списание","Корректировка остатка"},0)),"Выберите тип операции",IF(NOT(ISNUMBER(D2605)),"Укажите количество",IF(D2605=0,"Количество не может быть 0",IF(AND(C2605&lt;&gt;"Корректировка остатка",D2605&lt;0),"Для этого типа количество положительное",IF(NOT(ISNUMBER('Номенклатура'!$C$2)),"Укажите дату начала учёта",IF(A2605&lt;INT('Номенклатура'!$C$2),"Раньше даты начала учёта: НЕ учтено",IF(AND(C2605="Корректировка остатка",TRIM(G2605)=""),"Учтено: добавьте пояснение","ОК")))))))))))))</f>
        <v/>
      </c>
    </row>
    <row r="2606" spans="1:9" x14ac:dyDescent="0.25">
      <c r="A2606" s="16"/>
      <c r="B2606" s="13"/>
      <c r="C2606" s="13"/>
      <c r="D2606" s="14"/>
      <c r="E2606" s="17" t="str">
        <f>IF(OR(B2606="",SUMPRODUCT(--EXACT('Номенклатура'!$A$6:$A$205,B2606))&lt;&gt;1),"",INDEX('Номенклатура'!$D$6:$D$205,SUMPRODUCT(EXACT('Номенклатура'!$A$6:$A$205,B2606)*(ROW('Номенклатура'!$A$6:$A$205)-5)))&amp;"")</f>
        <v/>
      </c>
      <c r="F2606" s="18" t="str">
        <f>IF(OR(I2606="ОК",I2606="Учтено: добавьте пояснение"),IF(C2606="Приход",D2606,IF(C2606="Корректировка остатка",D2606,-D2606)),"")</f>
        <v/>
      </c>
      <c r="G2606" s="13"/>
      <c r="H2606" s="15" t="str">
        <f>IF(OR(B2606="",SUMPRODUCT(--EXACT('Номенклатура'!$A$6:$A$205,B2606))&lt;&gt;1),"",INDEX('Номенклатура'!$B$6:$B$205,SUMPRODUCT(EXACT('Номенклатура'!$A$6:$A$205,B2606)*(ROW('Номенклатура'!$A$6:$A$205)-5)))&amp;"")</f>
        <v/>
      </c>
      <c r="I2606" s="15" t="str">
        <f>IF(COUNTA(A2606:D2606,G2606)=0,"",IF(NOT(ISNUMBER(A2606)),"Укажите дату",IF(B2606="","Укажите код",IF(NOT(AND(ISTEXT(B2606),LEN(B2606)&gt;0,LEN(B2606)&lt;=30,ISNUMBER(FIND(LEFT(B2606,1),"ABCDEFGHIJKLMNOPQRSTUVWXYZ")),SUMPRODUCT((MID(B2606,{1,2,3,4,5,6,7,8,9,10,11,12,13,14,15,16,17,18,19,20,21,22,23,24,25,26,27,28,29,30},1)&lt;&gt;"")*ISERROR(FIND(MID(B2606,{1,2,3,4,5,6,7,8,9,10,11,12,13,14,15,16,17,18,19,20,21,22,23,24,25,26,27,28,29,30},1),"ABCDEFGHIJKLMNOPQRSTUVWXYZ0123456789-_")))=0,ISERROR(VALUE(B2606)))),"Недопустимый код: только латинские буквы A-Z в верхнем регистре, цифры, - и _; начало с буквы, до 30 символов (например MILK-001)",IF(SUMPRODUCT(--EXACT('Номенклатура'!$A$6:$A$205,B2606))=0,"Код не найден в номенклатуре",IF(SUMPRODUCT(--EXACT('Номенклатура'!$A$6:$A$205,B2606))&gt;1,"Код повторяется в номенклатуре",IF(ISNA(MATCH(C2606,{"Приход","Расход","Списание","Корректировка остатка"},0)),"Выберите тип операции",IF(NOT(ISNUMBER(D2606)),"Укажите количество",IF(D2606=0,"Количество не может быть 0",IF(AND(C2606&lt;&gt;"Корректировка остатка",D2606&lt;0),"Для этого типа количество положительное",IF(NOT(ISNUMBER('Номенклатура'!$C$2)),"Укажите дату начала учёта",IF(A2606&lt;INT('Номенклатура'!$C$2),"Раньше даты начала учёта: НЕ учтено",IF(AND(C2606="Корректировка остатка",TRIM(G2606)=""),"Учтено: добавьте пояснение","ОК")))))))))))))</f>
        <v/>
      </c>
    </row>
    <row r="2607" spans="1:9" x14ac:dyDescent="0.25">
      <c r="A2607" s="16"/>
      <c r="B2607" s="13"/>
      <c r="C2607" s="13"/>
      <c r="D2607" s="14"/>
      <c r="E2607" s="17" t="str">
        <f>IF(OR(B2607="",SUMPRODUCT(--EXACT('Номенклатура'!$A$6:$A$205,B2607))&lt;&gt;1),"",INDEX('Номенклатура'!$D$6:$D$205,SUMPRODUCT(EXACT('Номенклатура'!$A$6:$A$205,B2607)*(ROW('Номенклатура'!$A$6:$A$205)-5)))&amp;"")</f>
        <v/>
      </c>
      <c r="F2607" s="18" t="str">
        <f>IF(OR(I2607="ОК",I2607="Учтено: добавьте пояснение"),IF(C2607="Приход",D2607,IF(C2607="Корректировка остатка",D2607,-D2607)),"")</f>
        <v/>
      </c>
      <c r="G2607" s="13"/>
      <c r="H2607" s="15" t="str">
        <f>IF(OR(B2607="",SUMPRODUCT(--EXACT('Номенклатура'!$A$6:$A$205,B2607))&lt;&gt;1),"",INDEX('Номенклатура'!$B$6:$B$205,SUMPRODUCT(EXACT('Номенклатура'!$A$6:$A$205,B2607)*(ROW('Номенклатура'!$A$6:$A$205)-5)))&amp;"")</f>
        <v/>
      </c>
      <c r="I2607" s="15" t="str">
        <f>IF(COUNTA(A2607:D2607,G2607)=0,"",IF(NOT(ISNUMBER(A2607)),"Укажите дату",IF(B2607="","Укажите код",IF(NOT(AND(ISTEXT(B2607),LEN(B2607)&gt;0,LEN(B2607)&lt;=30,ISNUMBER(FIND(LEFT(B2607,1),"ABCDEFGHIJKLMNOPQRSTUVWXYZ")),SUMPRODUCT((MID(B2607,{1,2,3,4,5,6,7,8,9,10,11,12,13,14,15,16,17,18,19,20,21,22,23,24,25,26,27,28,29,30},1)&lt;&gt;"")*ISERROR(FIND(MID(B2607,{1,2,3,4,5,6,7,8,9,10,11,12,13,14,15,16,17,18,19,20,21,22,23,24,25,26,27,28,29,30},1),"ABCDEFGHIJKLMNOPQRSTUVWXYZ0123456789-_")))=0,ISERROR(VALUE(B2607)))),"Недопустимый код: только латинские буквы A-Z в верхнем регистре, цифры, - и _; начало с буквы, до 30 символов (например MILK-001)",IF(SUMPRODUCT(--EXACT('Номенклатура'!$A$6:$A$205,B2607))=0,"Код не найден в номенклатуре",IF(SUMPRODUCT(--EXACT('Номенклатура'!$A$6:$A$205,B2607))&gt;1,"Код повторяется в номенклатуре",IF(ISNA(MATCH(C2607,{"Приход","Расход","Списание","Корректировка остатка"},0)),"Выберите тип операции",IF(NOT(ISNUMBER(D2607)),"Укажите количество",IF(D2607=0,"Количество не может быть 0",IF(AND(C2607&lt;&gt;"Корректировка остатка",D2607&lt;0),"Для этого типа количество положительное",IF(NOT(ISNUMBER('Номенклатура'!$C$2)),"Укажите дату начала учёта",IF(A2607&lt;INT('Номенклатура'!$C$2),"Раньше даты начала учёта: НЕ учтено",IF(AND(C2607="Корректировка остатка",TRIM(G2607)=""),"Учтено: добавьте пояснение","ОК")))))))))))))</f>
        <v/>
      </c>
    </row>
    <row r="2608" spans="1:9" x14ac:dyDescent="0.25">
      <c r="A2608" s="16"/>
      <c r="B2608" s="13"/>
      <c r="C2608" s="13"/>
      <c r="D2608" s="14"/>
      <c r="E2608" s="17" t="str">
        <f>IF(OR(B2608="",SUMPRODUCT(--EXACT('Номенклатура'!$A$6:$A$205,B2608))&lt;&gt;1),"",INDEX('Номенклатура'!$D$6:$D$205,SUMPRODUCT(EXACT('Номенклатура'!$A$6:$A$205,B2608)*(ROW('Номенклатура'!$A$6:$A$205)-5)))&amp;"")</f>
        <v/>
      </c>
      <c r="F2608" s="18" t="str">
        <f>IF(OR(I2608="ОК",I2608="Учтено: добавьте пояснение"),IF(C2608="Приход",D2608,IF(C2608="Корректировка остатка",D2608,-D2608)),"")</f>
        <v/>
      </c>
      <c r="G2608" s="13"/>
      <c r="H2608" s="15" t="str">
        <f>IF(OR(B2608="",SUMPRODUCT(--EXACT('Номенклатура'!$A$6:$A$205,B2608))&lt;&gt;1),"",INDEX('Номенклатура'!$B$6:$B$205,SUMPRODUCT(EXACT('Номенклатура'!$A$6:$A$205,B2608)*(ROW('Номенклатура'!$A$6:$A$205)-5)))&amp;"")</f>
        <v/>
      </c>
      <c r="I2608" s="15" t="str">
        <f>IF(COUNTA(A2608:D2608,G2608)=0,"",IF(NOT(ISNUMBER(A2608)),"Укажите дату",IF(B2608="","Укажите код",IF(NOT(AND(ISTEXT(B2608),LEN(B2608)&gt;0,LEN(B2608)&lt;=30,ISNUMBER(FIND(LEFT(B2608,1),"ABCDEFGHIJKLMNOPQRSTUVWXYZ")),SUMPRODUCT((MID(B2608,{1,2,3,4,5,6,7,8,9,10,11,12,13,14,15,16,17,18,19,20,21,22,23,24,25,26,27,28,29,30},1)&lt;&gt;"")*ISERROR(FIND(MID(B2608,{1,2,3,4,5,6,7,8,9,10,11,12,13,14,15,16,17,18,19,20,21,22,23,24,25,26,27,28,29,30},1),"ABCDEFGHIJKLMNOPQRSTUVWXYZ0123456789-_")))=0,ISERROR(VALUE(B2608)))),"Недопустимый код: только латинские буквы A-Z в верхнем регистре, цифры, - и _; начало с буквы, до 30 символов (например MILK-001)",IF(SUMPRODUCT(--EXACT('Номенклатура'!$A$6:$A$205,B2608))=0,"Код не найден в номенклатуре",IF(SUMPRODUCT(--EXACT('Номенклатура'!$A$6:$A$205,B2608))&gt;1,"Код повторяется в номенклатуре",IF(ISNA(MATCH(C2608,{"Приход","Расход","Списание","Корректировка остатка"},0)),"Выберите тип операции",IF(NOT(ISNUMBER(D2608)),"Укажите количество",IF(D2608=0,"Количество не может быть 0",IF(AND(C2608&lt;&gt;"Корректировка остатка",D2608&lt;0),"Для этого типа количество положительное",IF(NOT(ISNUMBER('Номенклатура'!$C$2)),"Укажите дату начала учёта",IF(A2608&lt;INT('Номенклатура'!$C$2),"Раньше даты начала учёта: НЕ учтено",IF(AND(C2608="Корректировка остатка",TRIM(G2608)=""),"Учтено: добавьте пояснение","ОК")))))))))))))</f>
        <v/>
      </c>
    </row>
    <row r="2609" spans="1:9" x14ac:dyDescent="0.25">
      <c r="A2609" s="16"/>
      <c r="B2609" s="13"/>
      <c r="C2609" s="13"/>
      <c r="D2609" s="14"/>
      <c r="E2609" s="17" t="str">
        <f>IF(OR(B2609="",SUMPRODUCT(--EXACT('Номенклатура'!$A$6:$A$205,B2609))&lt;&gt;1),"",INDEX('Номенклатура'!$D$6:$D$205,SUMPRODUCT(EXACT('Номенклатура'!$A$6:$A$205,B2609)*(ROW('Номенклатура'!$A$6:$A$205)-5)))&amp;"")</f>
        <v/>
      </c>
      <c r="F2609" s="18" t="str">
        <f>IF(OR(I2609="ОК",I2609="Учтено: добавьте пояснение"),IF(C2609="Приход",D2609,IF(C2609="Корректировка остатка",D2609,-D2609)),"")</f>
        <v/>
      </c>
      <c r="G2609" s="13"/>
      <c r="H2609" s="15" t="str">
        <f>IF(OR(B2609="",SUMPRODUCT(--EXACT('Номенклатура'!$A$6:$A$205,B2609))&lt;&gt;1),"",INDEX('Номенклатура'!$B$6:$B$205,SUMPRODUCT(EXACT('Номенклатура'!$A$6:$A$205,B2609)*(ROW('Номенклатура'!$A$6:$A$205)-5)))&amp;"")</f>
        <v/>
      </c>
      <c r="I2609" s="15" t="str">
        <f>IF(COUNTA(A2609:D2609,G2609)=0,"",IF(NOT(ISNUMBER(A2609)),"Укажите дату",IF(B2609="","Укажите код",IF(NOT(AND(ISTEXT(B2609),LEN(B2609)&gt;0,LEN(B2609)&lt;=30,ISNUMBER(FIND(LEFT(B2609,1),"ABCDEFGHIJKLMNOPQRSTUVWXYZ")),SUMPRODUCT((MID(B2609,{1,2,3,4,5,6,7,8,9,10,11,12,13,14,15,16,17,18,19,20,21,22,23,24,25,26,27,28,29,30},1)&lt;&gt;"")*ISERROR(FIND(MID(B2609,{1,2,3,4,5,6,7,8,9,10,11,12,13,14,15,16,17,18,19,20,21,22,23,24,25,26,27,28,29,30},1),"ABCDEFGHIJKLMNOPQRSTUVWXYZ0123456789-_")))=0,ISERROR(VALUE(B2609)))),"Недопустимый код: только латинские буквы A-Z в верхнем регистре, цифры, - и _; начало с буквы, до 30 символов (например MILK-001)",IF(SUMPRODUCT(--EXACT('Номенклатура'!$A$6:$A$205,B2609))=0,"Код не найден в номенклатуре",IF(SUMPRODUCT(--EXACT('Номенклатура'!$A$6:$A$205,B2609))&gt;1,"Код повторяется в номенклатуре",IF(ISNA(MATCH(C2609,{"Приход","Расход","Списание","Корректировка остатка"},0)),"Выберите тип операции",IF(NOT(ISNUMBER(D2609)),"Укажите количество",IF(D2609=0,"Количество не может быть 0",IF(AND(C2609&lt;&gt;"Корректировка остатка",D2609&lt;0),"Для этого типа количество положительное",IF(NOT(ISNUMBER('Номенклатура'!$C$2)),"Укажите дату начала учёта",IF(A2609&lt;INT('Номенклатура'!$C$2),"Раньше даты начала учёта: НЕ учтено",IF(AND(C2609="Корректировка остатка",TRIM(G2609)=""),"Учтено: добавьте пояснение","ОК")))))))))))))</f>
        <v/>
      </c>
    </row>
    <row r="2610" spans="1:9" x14ac:dyDescent="0.25">
      <c r="A2610" s="16"/>
      <c r="B2610" s="13"/>
      <c r="C2610" s="13"/>
      <c r="D2610" s="14"/>
      <c r="E2610" s="17" t="str">
        <f>IF(OR(B2610="",SUMPRODUCT(--EXACT('Номенклатура'!$A$6:$A$205,B2610))&lt;&gt;1),"",INDEX('Номенклатура'!$D$6:$D$205,SUMPRODUCT(EXACT('Номенклатура'!$A$6:$A$205,B2610)*(ROW('Номенклатура'!$A$6:$A$205)-5)))&amp;"")</f>
        <v/>
      </c>
      <c r="F2610" s="18" t="str">
        <f>IF(OR(I2610="ОК",I2610="Учтено: добавьте пояснение"),IF(C2610="Приход",D2610,IF(C2610="Корректировка остатка",D2610,-D2610)),"")</f>
        <v/>
      </c>
      <c r="G2610" s="13"/>
      <c r="H2610" s="15" t="str">
        <f>IF(OR(B2610="",SUMPRODUCT(--EXACT('Номенклатура'!$A$6:$A$205,B2610))&lt;&gt;1),"",INDEX('Номенклатура'!$B$6:$B$205,SUMPRODUCT(EXACT('Номенклатура'!$A$6:$A$205,B2610)*(ROW('Номенклатура'!$A$6:$A$205)-5)))&amp;"")</f>
        <v/>
      </c>
      <c r="I2610" s="15" t="str">
        <f>IF(COUNTA(A2610:D2610,G2610)=0,"",IF(NOT(ISNUMBER(A2610)),"Укажите дату",IF(B2610="","Укажите код",IF(NOT(AND(ISTEXT(B2610),LEN(B2610)&gt;0,LEN(B2610)&lt;=30,ISNUMBER(FIND(LEFT(B2610,1),"ABCDEFGHIJKLMNOPQRSTUVWXYZ")),SUMPRODUCT((MID(B2610,{1,2,3,4,5,6,7,8,9,10,11,12,13,14,15,16,17,18,19,20,21,22,23,24,25,26,27,28,29,30},1)&lt;&gt;"")*ISERROR(FIND(MID(B2610,{1,2,3,4,5,6,7,8,9,10,11,12,13,14,15,16,17,18,19,20,21,22,23,24,25,26,27,28,29,30},1),"ABCDEFGHIJKLMNOPQRSTUVWXYZ0123456789-_")))=0,ISERROR(VALUE(B2610)))),"Недопустимый код: только латинские буквы A-Z в верхнем регистре, цифры, - и _; начало с буквы, до 30 символов (например MILK-001)",IF(SUMPRODUCT(--EXACT('Номенклатура'!$A$6:$A$205,B2610))=0,"Код не найден в номенклатуре",IF(SUMPRODUCT(--EXACT('Номенклатура'!$A$6:$A$205,B2610))&gt;1,"Код повторяется в номенклатуре",IF(ISNA(MATCH(C2610,{"Приход","Расход","Списание","Корректировка остатка"},0)),"Выберите тип операции",IF(NOT(ISNUMBER(D2610)),"Укажите количество",IF(D2610=0,"Количество не может быть 0",IF(AND(C2610&lt;&gt;"Корректировка остатка",D2610&lt;0),"Для этого типа количество положительное",IF(NOT(ISNUMBER('Номенклатура'!$C$2)),"Укажите дату начала учёта",IF(A2610&lt;INT('Номенклатура'!$C$2),"Раньше даты начала учёта: НЕ учтено",IF(AND(C2610="Корректировка остатка",TRIM(G2610)=""),"Учтено: добавьте пояснение","ОК")))))))))))))</f>
        <v/>
      </c>
    </row>
    <row r="2611" spans="1:9" x14ac:dyDescent="0.25">
      <c r="A2611" s="16"/>
      <c r="B2611" s="13"/>
      <c r="C2611" s="13"/>
      <c r="D2611" s="14"/>
      <c r="E2611" s="17" t="str">
        <f>IF(OR(B2611="",SUMPRODUCT(--EXACT('Номенклатура'!$A$6:$A$205,B2611))&lt;&gt;1),"",INDEX('Номенклатура'!$D$6:$D$205,SUMPRODUCT(EXACT('Номенклатура'!$A$6:$A$205,B2611)*(ROW('Номенклатура'!$A$6:$A$205)-5)))&amp;"")</f>
        <v/>
      </c>
      <c r="F2611" s="18" t="str">
        <f>IF(OR(I2611="ОК",I2611="Учтено: добавьте пояснение"),IF(C2611="Приход",D2611,IF(C2611="Корректировка остатка",D2611,-D2611)),"")</f>
        <v/>
      </c>
      <c r="G2611" s="13"/>
      <c r="H2611" s="15" t="str">
        <f>IF(OR(B2611="",SUMPRODUCT(--EXACT('Номенклатура'!$A$6:$A$205,B2611))&lt;&gt;1),"",INDEX('Номенклатура'!$B$6:$B$205,SUMPRODUCT(EXACT('Номенклатура'!$A$6:$A$205,B2611)*(ROW('Номенклатура'!$A$6:$A$205)-5)))&amp;"")</f>
        <v/>
      </c>
      <c r="I2611" s="15" t="str">
        <f>IF(COUNTA(A2611:D2611,G2611)=0,"",IF(NOT(ISNUMBER(A2611)),"Укажите дату",IF(B2611="","Укажите код",IF(NOT(AND(ISTEXT(B2611),LEN(B2611)&gt;0,LEN(B2611)&lt;=30,ISNUMBER(FIND(LEFT(B2611,1),"ABCDEFGHIJKLMNOPQRSTUVWXYZ")),SUMPRODUCT((MID(B2611,{1,2,3,4,5,6,7,8,9,10,11,12,13,14,15,16,17,18,19,20,21,22,23,24,25,26,27,28,29,30},1)&lt;&gt;"")*ISERROR(FIND(MID(B2611,{1,2,3,4,5,6,7,8,9,10,11,12,13,14,15,16,17,18,19,20,21,22,23,24,25,26,27,28,29,30},1),"ABCDEFGHIJKLMNOPQRSTUVWXYZ0123456789-_")))=0,ISERROR(VALUE(B2611)))),"Недопустимый код: только латинские буквы A-Z в верхнем регистре, цифры, - и _; начало с буквы, до 30 символов (например MILK-001)",IF(SUMPRODUCT(--EXACT('Номенклатура'!$A$6:$A$205,B2611))=0,"Код не найден в номенклатуре",IF(SUMPRODUCT(--EXACT('Номенклатура'!$A$6:$A$205,B2611))&gt;1,"Код повторяется в номенклатуре",IF(ISNA(MATCH(C2611,{"Приход","Расход","Списание","Корректировка остатка"},0)),"Выберите тип операции",IF(NOT(ISNUMBER(D2611)),"Укажите количество",IF(D2611=0,"Количество не может быть 0",IF(AND(C2611&lt;&gt;"Корректировка остатка",D2611&lt;0),"Для этого типа количество положительное",IF(NOT(ISNUMBER('Номенклатура'!$C$2)),"Укажите дату начала учёта",IF(A2611&lt;INT('Номенклатура'!$C$2),"Раньше даты начала учёта: НЕ учтено",IF(AND(C2611="Корректировка остатка",TRIM(G2611)=""),"Учтено: добавьте пояснение","ОК")))))))))))))</f>
        <v/>
      </c>
    </row>
    <row r="2612" spans="1:9" x14ac:dyDescent="0.25">
      <c r="A2612" s="16"/>
      <c r="B2612" s="13"/>
      <c r="C2612" s="13"/>
      <c r="D2612" s="14"/>
      <c r="E2612" s="17" t="str">
        <f>IF(OR(B2612="",SUMPRODUCT(--EXACT('Номенклатура'!$A$6:$A$205,B2612))&lt;&gt;1),"",INDEX('Номенклатура'!$D$6:$D$205,SUMPRODUCT(EXACT('Номенклатура'!$A$6:$A$205,B2612)*(ROW('Номенклатура'!$A$6:$A$205)-5)))&amp;"")</f>
        <v/>
      </c>
      <c r="F2612" s="18" t="str">
        <f>IF(OR(I2612="ОК",I2612="Учтено: добавьте пояснение"),IF(C2612="Приход",D2612,IF(C2612="Корректировка остатка",D2612,-D2612)),"")</f>
        <v/>
      </c>
      <c r="G2612" s="13"/>
      <c r="H2612" s="15" t="str">
        <f>IF(OR(B2612="",SUMPRODUCT(--EXACT('Номенклатура'!$A$6:$A$205,B2612))&lt;&gt;1),"",INDEX('Номенклатура'!$B$6:$B$205,SUMPRODUCT(EXACT('Номенклатура'!$A$6:$A$205,B2612)*(ROW('Номенклатура'!$A$6:$A$205)-5)))&amp;"")</f>
        <v/>
      </c>
      <c r="I2612" s="15" t="str">
        <f>IF(COUNTA(A2612:D2612,G2612)=0,"",IF(NOT(ISNUMBER(A2612)),"Укажите дату",IF(B2612="","Укажите код",IF(NOT(AND(ISTEXT(B2612),LEN(B2612)&gt;0,LEN(B2612)&lt;=30,ISNUMBER(FIND(LEFT(B2612,1),"ABCDEFGHIJKLMNOPQRSTUVWXYZ")),SUMPRODUCT((MID(B2612,{1,2,3,4,5,6,7,8,9,10,11,12,13,14,15,16,17,18,19,20,21,22,23,24,25,26,27,28,29,30},1)&lt;&gt;"")*ISERROR(FIND(MID(B2612,{1,2,3,4,5,6,7,8,9,10,11,12,13,14,15,16,17,18,19,20,21,22,23,24,25,26,27,28,29,30},1),"ABCDEFGHIJKLMNOPQRSTUVWXYZ0123456789-_")))=0,ISERROR(VALUE(B2612)))),"Недопустимый код: только латинские буквы A-Z в верхнем регистре, цифры, - и _; начало с буквы, до 30 символов (например MILK-001)",IF(SUMPRODUCT(--EXACT('Номенклатура'!$A$6:$A$205,B2612))=0,"Код не найден в номенклатуре",IF(SUMPRODUCT(--EXACT('Номенклатура'!$A$6:$A$205,B2612))&gt;1,"Код повторяется в номенклатуре",IF(ISNA(MATCH(C2612,{"Приход","Расход","Списание","Корректировка остатка"},0)),"Выберите тип операции",IF(NOT(ISNUMBER(D2612)),"Укажите количество",IF(D2612=0,"Количество не может быть 0",IF(AND(C2612&lt;&gt;"Корректировка остатка",D2612&lt;0),"Для этого типа количество положительное",IF(NOT(ISNUMBER('Номенклатура'!$C$2)),"Укажите дату начала учёта",IF(A2612&lt;INT('Номенклатура'!$C$2),"Раньше даты начала учёта: НЕ учтено",IF(AND(C2612="Корректировка остатка",TRIM(G2612)=""),"Учтено: добавьте пояснение","ОК")))))))))))))</f>
        <v/>
      </c>
    </row>
    <row r="2613" spans="1:9" x14ac:dyDescent="0.25">
      <c r="A2613" s="16"/>
      <c r="B2613" s="13"/>
      <c r="C2613" s="13"/>
      <c r="D2613" s="14"/>
      <c r="E2613" s="17" t="str">
        <f>IF(OR(B2613="",SUMPRODUCT(--EXACT('Номенклатура'!$A$6:$A$205,B2613))&lt;&gt;1),"",INDEX('Номенклатура'!$D$6:$D$205,SUMPRODUCT(EXACT('Номенклатура'!$A$6:$A$205,B2613)*(ROW('Номенклатура'!$A$6:$A$205)-5)))&amp;"")</f>
        <v/>
      </c>
      <c r="F2613" s="18" t="str">
        <f>IF(OR(I2613="ОК",I2613="Учтено: добавьте пояснение"),IF(C2613="Приход",D2613,IF(C2613="Корректировка остатка",D2613,-D2613)),"")</f>
        <v/>
      </c>
      <c r="G2613" s="13"/>
      <c r="H2613" s="15" t="str">
        <f>IF(OR(B2613="",SUMPRODUCT(--EXACT('Номенклатура'!$A$6:$A$205,B2613))&lt;&gt;1),"",INDEX('Номенклатура'!$B$6:$B$205,SUMPRODUCT(EXACT('Номенклатура'!$A$6:$A$205,B2613)*(ROW('Номенклатура'!$A$6:$A$205)-5)))&amp;"")</f>
        <v/>
      </c>
      <c r="I2613" s="15" t="str">
        <f>IF(COUNTA(A2613:D2613,G2613)=0,"",IF(NOT(ISNUMBER(A2613)),"Укажите дату",IF(B2613="","Укажите код",IF(NOT(AND(ISTEXT(B2613),LEN(B2613)&gt;0,LEN(B2613)&lt;=30,ISNUMBER(FIND(LEFT(B2613,1),"ABCDEFGHIJKLMNOPQRSTUVWXYZ")),SUMPRODUCT((MID(B2613,{1,2,3,4,5,6,7,8,9,10,11,12,13,14,15,16,17,18,19,20,21,22,23,24,25,26,27,28,29,30},1)&lt;&gt;"")*ISERROR(FIND(MID(B2613,{1,2,3,4,5,6,7,8,9,10,11,12,13,14,15,16,17,18,19,20,21,22,23,24,25,26,27,28,29,30},1),"ABCDEFGHIJKLMNOPQRSTUVWXYZ0123456789-_")))=0,ISERROR(VALUE(B2613)))),"Недопустимый код: только латинские буквы A-Z в верхнем регистре, цифры, - и _; начало с буквы, до 30 символов (например MILK-001)",IF(SUMPRODUCT(--EXACT('Номенклатура'!$A$6:$A$205,B2613))=0,"Код не найден в номенклатуре",IF(SUMPRODUCT(--EXACT('Номенклатура'!$A$6:$A$205,B2613))&gt;1,"Код повторяется в номенклатуре",IF(ISNA(MATCH(C2613,{"Приход","Расход","Списание","Корректировка остатка"},0)),"Выберите тип операции",IF(NOT(ISNUMBER(D2613)),"Укажите количество",IF(D2613=0,"Количество не может быть 0",IF(AND(C2613&lt;&gt;"Корректировка остатка",D2613&lt;0),"Для этого типа количество положительное",IF(NOT(ISNUMBER('Номенклатура'!$C$2)),"Укажите дату начала учёта",IF(A2613&lt;INT('Номенклатура'!$C$2),"Раньше даты начала учёта: НЕ учтено",IF(AND(C2613="Корректировка остатка",TRIM(G2613)=""),"Учтено: добавьте пояснение","ОК")))))))))))))</f>
        <v/>
      </c>
    </row>
    <row r="2614" spans="1:9" x14ac:dyDescent="0.25">
      <c r="A2614" s="16"/>
      <c r="B2614" s="13"/>
      <c r="C2614" s="13"/>
      <c r="D2614" s="14"/>
      <c r="E2614" s="17" t="str">
        <f>IF(OR(B2614="",SUMPRODUCT(--EXACT('Номенклатура'!$A$6:$A$205,B2614))&lt;&gt;1),"",INDEX('Номенклатура'!$D$6:$D$205,SUMPRODUCT(EXACT('Номенклатура'!$A$6:$A$205,B2614)*(ROW('Номенклатура'!$A$6:$A$205)-5)))&amp;"")</f>
        <v/>
      </c>
      <c r="F2614" s="18" t="str">
        <f>IF(OR(I2614="ОК",I2614="Учтено: добавьте пояснение"),IF(C2614="Приход",D2614,IF(C2614="Корректировка остатка",D2614,-D2614)),"")</f>
        <v/>
      </c>
      <c r="G2614" s="13"/>
      <c r="H2614" s="15" t="str">
        <f>IF(OR(B2614="",SUMPRODUCT(--EXACT('Номенклатура'!$A$6:$A$205,B2614))&lt;&gt;1),"",INDEX('Номенклатура'!$B$6:$B$205,SUMPRODUCT(EXACT('Номенклатура'!$A$6:$A$205,B2614)*(ROW('Номенклатура'!$A$6:$A$205)-5)))&amp;"")</f>
        <v/>
      </c>
      <c r="I2614" s="15" t="str">
        <f>IF(COUNTA(A2614:D2614,G2614)=0,"",IF(NOT(ISNUMBER(A2614)),"Укажите дату",IF(B2614="","Укажите код",IF(NOT(AND(ISTEXT(B2614),LEN(B2614)&gt;0,LEN(B2614)&lt;=30,ISNUMBER(FIND(LEFT(B2614,1),"ABCDEFGHIJKLMNOPQRSTUVWXYZ")),SUMPRODUCT((MID(B2614,{1,2,3,4,5,6,7,8,9,10,11,12,13,14,15,16,17,18,19,20,21,22,23,24,25,26,27,28,29,30},1)&lt;&gt;"")*ISERROR(FIND(MID(B2614,{1,2,3,4,5,6,7,8,9,10,11,12,13,14,15,16,17,18,19,20,21,22,23,24,25,26,27,28,29,30},1),"ABCDEFGHIJKLMNOPQRSTUVWXYZ0123456789-_")))=0,ISERROR(VALUE(B2614)))),"Недопустимый код: только латинские буквы A-Z в верхнем регистре, цифры, - и _; начало с буквы, до 30 символов (например MILK-001)",IF(SUMPRODUCT(--EXACT('Номенклатура'!$A$6:$A$205,B2614))=0,"Код не найден в номенклатуре",IF(SUMPRODUCT(--EXACT('Номенклатура'!$A$6:$A$205,B2614))&gt;1,"Код повторяется в номенклатуре",IF(ISNA(MATCH(C2614,{"Приход","Расход","Списание","Корректировка остатка"},0)),"Выберите тип операции",IF(NOT(ISNUMBER(D2614)),"Укажите количество",IF(D2614=0,"Количество не может быть 0",IF(AND(C2614&lt;&gt;"Корректировка остатка",D2614&lt;0),"Для этого типа количество положительное",IF(NOT(ISNUMBER('Номенклатура'!$C$2)),"Укажите дату начала учёта",IF(A2614&lt;INT('Номенклатура'!$C$2),"Раньше даты начала учёта: НЕ учтено",IF(AND(C2614="Корректировка остатка",TRIM(G2614)=""),"Учтено: добавьте пояснение","ОК")))))))))))))</f>
        <v/>
      </c>
    </row>
    <row r="2615" spans="1:9" x14ac:dyDescent="0.25">
      <c r="A2615" s="16"/>
      <c r="B2615" s="13"/>
      <c r="C2615" s="13"/>
      <c r="D2615" s="14"/>
      <c r="E2615" s="17" t="str">
        <f>IF(OR(B2615="",SUMPRODUCT(--EXACT('Номенклатура'!$A$6:$A$205,B2615))&lt;&gt;1),"",INDEX('Номенклатура'!$D$6:$D$205,SUMPRODUCT(EXACT('Номенклатура'!$A$6:$A$205,B2615)*(ROW('Номенклатура'!$A$6:$A$205)-5)))&amp;"")</f>
        <v/>
      </c>
      <c r="F2615" s="18" t="str">
        <f>IF(OR(I2615="ОК",I2615="Учтено: добавьте пояснение"),IF(C2615="Приход",D2615,IF(C2615="Корректировка остатка",D2615,-D2615)),"")</f>
        <v/>
      </c>
      <c r="G2615" s="13"/>
      <c r="H2615" s="15" t="str">
        <f>IF(OR(B2615="",SUMPRODUCT(--EXACT('Номенклатура'!$A$6:$A$205,B2615))&lt;&gt;1),"",INDEX('Номенклатура'!$B$6:$B$205,SUMPRODUCT(EXACT('Номенклатура'!$A$6:$A$205,B2615)*(ROW('Номенклатура'!$A$6:$A$205)-5)))&amp;"")</f>
        <v/>
      </c>
      <c r="I2615" s="15" t="str">
        <f>IF(COUNTA(A2615:D2615,G2615)=0,"",IF(NOT(ISNUMBER(A2615)),"Укажите дату",IF(B2615="","Укажите код",IF(NOT(AND(ISTEXT(B2615),LEN(B2615)&gt;0,LEN(B2615)&lt;=30,ISNUMBER(FIND(LEFT(B2615,1),"ABCDEFGHIJKLMNOPQRSTUVWXYZ")),SUMPRODUCT((MID(B2615,{1,2,3,4,5,6,7,8,9,10,11,12,13,14,15,16,17,18,19,20,21,22,23,24,25,26,27,28,29,30},1)&lt;&gt;"")*ISERROR(FIND(MID(B2615,{1,2,3,4,5,6,7,8,9,10,11,12,13,14,15,16,17,18,19,20,21,22,23,24,25,26,27,28,29,30},1),"ABCDEFGHIJKLMNOPQRSTUVWXYZ0123456789-_")))=0,ISERROR(VALUE(B2615)))),"Недопустимый код: только латинские буквы A-Z в верхнем регистре, цифры, - и _; начало с буквы, до 30 символов (например MILK-001)",IF(SUMPRODUCT(--EXACT('Номенклатура'!$A$6:$A$205,B2615))=0,"Код не найден в номенклатуре",IF(SUMPRODUCT(--EXACT('Номенклатура'!$A$6:$A$205,B2615))&gt;1,"Код повторяется в номенклатуре",IF(ISNA(MATCH(C2615,{"Приход","Расход","Списание","Корректировка остатка"},0)),"Выберите тип операции",IF(NOT(ISNUMBER(D2615)),"Укажите количество",IF(D2615=0,"Количество не может быть 0",IF(AND(C2615&lt;&gt;"Корректировка остатка",D2615&lt;0),"Для этого типа количество положительное",IF(NOT(ISNUMBER('Номенклатура'!$C$2)),"Укажите дату начала учёта",IF(A2615&lt;INT('Номенклатура'!$C$2),"Раньше даты начала учёта: НЕ учтено",IF(AND(C2615="Корректировка остатка",TRIM(G2615)=""),"Учтено: добавьте пояснение","ОК")))))))))))))</f>
        <v/>
      </c>
    </row>
    <row r="2616" spans="1:9" x14ac:dyDescent="0.25">
      <c r="A2616" s="16"/>
      <c r="B2616" s="13"/>
      <c r="C2616" s="13"/>
      <c r="D2616" s="14"/>
      <c r="E2616" s="17" t="str">
        <f>IF(OR(B2616="",SUMPRODUCT(--EXACT('Номенклатура'!$A$6:$A$205,B2616))&lt;&gt;1),"",INDEX('Номенклатура'!$D$6:$D$205,SUMPRODUCT(EXACT('Номенклатура'!$A$6:$A$205,B2616)*(ROW('Номенклатура'!$A$6:$A$205)-5)))&amp;"")</f>
        <v/>
      </c>
      <c r="F2616" s="18" t="str">
        <f>IF(OR(I2616="ОК",I2616="Учтено: добавьте пояснение"),IF(C2616="Приход",D2616,IF(C2616="Корректировка остатка",D2616,-D2616)),"")</f>
        <v/>
      </c>
      <c r="G2616" s="13"/>
      <c r="H2616" s="15" t="str">
        <f>IF(OR(B2616="",SUMPRODUCT(--EXACT('Номенклатура'!$A$6:$A$205,B2616))&lt;&gt;1),"",INDEX('Номенклатура'!$B$6:$B$205,SUMPRODUCT(EXACT('Номенклатура'!$A$6:$A$205,B2616)*(ROW('Номенклатура'!$A$6:$A$205)-5)))&amp;"")</f>
        <v/>
      </c>
      <c r="I2616" s="15" t="str">
        <f>IF(COUNTA(A2616:D2616,G2616)=0,"",IF(NOT(ISNUMBER(A2616)),"Укажите дату",IF(B2616="","Укажите код",IF(NOT(AND(ISTEXT(B2616),LEN(B2616)&gt;0,LEN(B2616)&lt;=30,ISNUMBER(FIND(LEFT(B2616,1),"ABCDEFGHIJKLMNOPQRSTUVWXYZ")),SUMPRODUCT((MID(B2616,{1,2,3,4,5,6,7,8,9,10,11,12,13,14,15,16,17,18,19,20,21,22,23,24,25,26,27,28,29,30},1)&lt;&gt;"")*ISERROR(FIND(MID(B2616,{1,2,3,4,5,6,7,8,9,10,11,12,13,14,15,16,17,18,19,20,21,22,23,24,25,26,27,28,29,30},1),"ABCDEFGHIJKLMNOPQRSTUVWXYZ0123456789-_")))=0,ISERROR(VALUE(B2616)))),"Недопустимый код: только латинские буквы A-Z в верхнем регистре, цифры, - и _; начало с буквы, до 30 символов (например MILK-001)",IF(SUMPRODUCT(--EXACT('Номенклатура'!$A$6:$A$205,B2616))=0,"Код не найден в номенклатуре",IF(SUMPRODUCT(--EXACT('Номенклатура'!$A$6:$A$205,B2616))&gt;1,"Код повторяется в номенклатуре",IF(ISNA(MATCH(C2616,{"Приход","Расход","Списание","Корректировка остатка"},0)),"Выберите тип операции",IF(NOT(ISNUMBER(D2616)),"Укажите количество",IF(D2616=0,"Количество не может быть 0",IF(AND(C2616&lt;&gt;"Корректировка остатка",D2616&lt;0),"Для этого типа количество положительное",IF(NOT(ISNUMBER('Номенклатура'!$C$2)),"Укажите дату начала учёта",IF(A2616&lt;INT('Номенклатура'!$C$2),"Раньше даты начала учёта: НЕ учтено",IF(AND(C2616="Корректировка остатка",TRIM(G2616)=""),"Учтено: добавьте пояснение","ОК")))))))))))))</f>
        <v/>
      </c>
    </row>
    <row r="2617" spans="1:9" x14ac:dyDescent="0.25">
      <c r="A2617" s="16"/>
      <c r="B2617" s="13"/>
      <c r="C2617" s="13"/>
      <c r="D2617" s="14"/>
      <c r="E2617" s="17" t="str">
        <f>IF(OR(B2617="",SUMPRODUCT(--EXACT('Номенклатура'!$A$6:$A$205,B2617))&lt;&gt;1),"",INDEX('Номенклатура'!$D$6:$D$205,SUMPRODUCT(EXACT('Номенклатура'!$A$6:$A$205,B2617)*(ROW('Номенклатура'!$A$6:$A$205)-5)))&amp;"")</f>
        <v/>
      </c>
      <c r="F2617" s="18" t="str">
        <f>IF(OR(I2617="ОК",I2617="Учтено: добавьте пояснение"),IF(C2617="Приход",D2617,IF(C2617="Корректировка остатка",D2617,-D2617)),"")</f>
        <v/>
      </c>
      <c r="G2617" s="13"/>
      <c r="H2617" s="15" t="str">
        <f>IF(OR(B2617="",SUMPRODUCT(--EXACT('Номенклатура'!$A$6:$A$205,B2617))&lt;&gt;1),"",INDEX('Номенклатура'!$B$6:$B$205,SUMPRODUCT(EXACT('Номенклатура'!$A$6:$A$205,B2617)*(ROW('Номенклатура'!$A$6:$A$205)-5)))&amp;"")</f>
        <v/>
      </c>
      <c r="I2617" s="15" t="str">
        <f>IF(COUNTA(A2617:D2617,G2617)=0,"",IF(NOT(ISNUMBER(A2617)),"Укажите дату",IF(B2617="","Укажите код",IF(NOT(AND(ISTEXT(B2617),LEN(B2617)&gt;0,LEN(B2617)&lt;=30,ISNUMBER(FIND(LEFT(B2617,1),"ABCDEFGHIJKLMNOPQRSTUVWXYZ")),SUMPRODUCT((MID(B2617,{1,2,3,4,5,6,7,8,9,10,11,12,13,14,15,16,17,18,19,20,21,22,23,24,25,26,27,28,29,30},1)&lt;&gt;"")*ISERROR(FIND(MID(B2617,{1,2,3,4,5,6,7,8,9,10,11,12,13,14,15,16,17,18,19,20,21,22,23,24,25,26,27,28,29,30},1),"ABCDEFGHIJKLMNOPQRSTUVWXYZ0123456789-_")))=0,ISERROR(VALUE(B2617)))),"Недопустимый код: только латинские буквы A-Z в верхнем регистре, цифры, - и _; начало с буквы, до 30 символов (например MILK-001)",IF(SUMPRODUCT(--EXACT('Номенклатура'!$A$6:$A$205,B2617))=0,"Код не найден в номенклатуре",IF(SUMPRODUCT(--EXACT('Номенклатура'!$A$6:$A$205,B2617))&gt;1,"Код повторяется в номенклатуре",IF(ISNA(MATCH(C2617,{"Приход","Расход","Списание","Корректировка остатка"},0)),"Выберите тип операции",IF(NOT(ISNUMBER(D2617)),"Укажите количество",IF(D2617=0,"Количество не может быть 0",IF(AND(C2617&lt;&gt;"Корректировка остатка",D2617&lt;0),"Для этого типа количество положительное",IF(NOT(ISNUMBER('Номенклатура'!$C$2)),"Укажите дату начала учёта",IF(A2617&lt;INT('Номенклатура'!$C$2),"Раньше даты начала учёта: НЕ учтено",IF(AND(C2617="Корректировка остатка",TRIM(G2617)=""),"Учтено: добавьте пояснение","ОК")))))))))))))</f>
        <v/>
      </c>
    </row>
    <row r="2618" spans="1:9" x14ac:dyDescent="0.25">
      <c r="A2618" s="16"/>
      <c r="B2618" s="13"/>
      <c r="C2618" s="13"/>
      <c r="D2618" s="14"/>
      <c r="E2618" s="17" t="str">
        <f>IF(OR(B2618="",SUMPRODUCT(--EXACT('Номенклатура'!$A$6:$A$205,B2618))&lt;&gt;1),"",INDEX('Номенклатура'!$D$6:$D$205,SUMPRODUCT(EXACT('Номенклатура'!$A$6:$A$205,B2618)*(ROW('Номенклатура'!$A$6:$A$205)-5)))&amp;"")</f>
        <v/>
      </c>
      <c r="F2618" s="18" t="str">
        <f>IF(OR(I2618="ОК",I2618="Учтено: добавьте пояснение"),IF(C2618="Приход",D2618,IF(C2618="Корректировка остатка",D2618,-D2618)),"")</f>
        <v/>
      </c>
      <c r="G2618" s="13"/>
      <c r="H2618" s="15" t="str">
        <f>IF(OR(B2618="",SUMPRODUCT(--EXACT('Номенклатура'!$A$6:$A$205,B2618))&lt;&gt;1),"",INDEX('Номенклатура'!$B$6:$B$205,SUMPRODUCT(EXACT('Номенклатура'!$A$6:$A$205,B2618)*(ROW('Номенклатура'!$A$6:$A$205)-5)))&amp;"")</f>
        <v/>
      </c>
      <c r="I2618" s="15" t="str">
        <f>IF(COUNTA(A2618:D2618,G2618)=0,"",IF(NOT(ISNUMBER(A2618)),"Укажите дату",IF(B2618="","Укажите код",IF(NOT(AND(ISTEXT(B2618),LEN(B2618)&gt;0,LEN(B2618)&lt;=30,ISNUMBER(FIND(LEFT(B2618,1),"ABCDEFGHIJKLMNOPQRSTUVWXYZ")),SUMPRODUCT((MID(B2618,{1,2,3,4,5,6,7,8,9,10,11,12,13,14,15,16,17,18,19,20,21,22,23,24,25,26,27,28,29,30},1)&lt;&gt;"")*ISERROR(FIND(MID(B2618,{1,2,3,4,5,6,7,8,9,10,11,12,13,14,15,16,17,18,19,20,21,22,23,24,25,26,27,28,29,30},1),"ABCDEFGHIJKLMNOPQRSTUVWXYZ0123456789-_")))=0,ISERROR(VALUE(B2618)))),"Недопустимый код: только латинские буквы A-Z в верхнем регистре, цифры, - и _; начало с буквы, до 30 символов (например MILK-001)",IF(SUMPRODUCT(--EXACT('Номенклатура'!$A$6:$A$205,B2618))=0,"Код не найден в номенклатуре",IF(SUMPRODUCT(--EXACT('Номенклатура'!$A$6:$A$205,B2618))&gt;1,"Код повторяется в номенклатуре",IF(ISNA(MATCH(C2618,{"Приход","Расход","Списание","Корректировка остатка"},0)),"Выберите тип операции",IF(NOT(ISNUMBER(D2618)),"Укажите количество",IF(D2618=0,"Количество не может быть 0",IF(AND(C2618&lt;&gt;"Корректировка остатка",D2618&lt;0),"Для этого типа количество положительное",IF(NOT(ISNUMBER('Номенклатура'!$C$2)),"Укажите дату начала учёта",IF(A2618&lt;INT('Номенклатура'!$C$2),"Раньше даты начала учёта: НЕ учтено",IF(AND(C2618="Корректировка остатка",TRIM(G2618)=""),"Учтено: добавьте пояснение","ОК")))))))))))))</f>
        <v/>
      </c>
    </row>
    <row r="2619" spans="1:9" x14ac:dyDescent="0.25">
      <c r="A2619" s="16"/>
      <c r="B2619" s="13"/>
      <c r="C2619" s="13"/>
      <c r="D2619" s="14"/>
      <c r="E2619" s="17" t="str">
        <f>IF(OR(B2619="",SUMPRODUCT(--EXACT('Номенклатура'!$A$6:$A$205,B2619))&lt;&gt;1),"",INDEX('Номенклатура'!$D$6:$D$205,SUMPRODUCT(EXACT('Номенклатура'!$A$6:$A$205,B2619)*(ROW('Номенклатура'!$A$6:$A$205)-5)))&amp;"")</f>
        <v/>
      </c>
      <c r="F2619" s="18" t="str">
        <f>IF(OR(I2619="ОК",I2619="Учтено: добавьте пояснение"),IF(C2619="Приход",D2619,IF(C2619="Корректировка остатка",D2619,-D2619)),"")</f>
        <v/>
      </c>
      <c r="G2619" s="13"/>
      <c r="H2619" s="15" t="str">
        <f>IF(OR(B2619="",SUMPRODUCT(--EXACT('Номенклатура'!$A$6:$A$205,B2619))&lt;&gt;1),"",INDEX('Номенклатура'!$B$6:$B$205,SUMPRODUCT(EXACT('Номенклатура'!$A$6:$A$205,B2619)*(ROW('Номенклатура'!$A$6:$A$205)-5)))&amp;"")</f>
        <v/>
      </c>
      <c r="I2619" s="15" t="str">
        <f>IF(COUNTA(A2619:D2619,G2619)=0,"",IF(NOT(ISNUMBER(A2619)),"Укажите дату",IF(B2619="","Укажите код",IF(NOT(AND(ISTEXT(B2619),LEN(B2619)&gt;0,LEN(B2619)&lt;=30,ISNUMBER(FIND(LEFT(B2619,1),"ABCDEFGHIJKLMNOPQRSTUVWXYZ")),SUMPRODUCT((MID(B2619,{1,2,3,4,5,6,7,8,9,10,11,12,13,14,15,16,17,18,19,20,21,22,23,24,25,26,27,28,29,30},1)&lt;&gt;"")*ISERROR(FIND(MID(B2619,{1,2,3,4,5,6,7,8,9,10,11,12,13,14,15,16,17,18,19,20,21,22,23,24,25,26,27,28,29,30},1),"ABCDEFGHIJKLMNOPQRSTUVWXYZ0123456789-_")))=0,ISERROR(VALUE(B2619)))),"Недопустимый код: только латинские буквы A-Z в верхнем регистре, цифры, - и _; начало с буквы, до 30 символов (например MILK-001)",IF(SUMPRODUCT(--EXACT('Номенклатура'!$A$6:$A$205,B2619))=0,"Код не найден в номенклатуре",IF(SUMPRODUCT(--EXACT('Номенклатура'!$A$6:$A$205,B2619))&gt;1,"Код повторяется в номенклатуре",IF(ISNA(MATCH(C2619,{"Приход","Расход","Списание","Корректировка остатка"},0)),"Выберите тип операции",IF(NOT(ISNUMBER(D2619)),"Укажите количество",IF(D2619=0,"Количество не может быть 0",IF(AND(C2619&lt;&gt;"Корректировка остатка",D2619&lt;0),"Для этого типа количество положительное",IF(NOT(ISNUMBER('Номенклатура'!$C$2)),"Укажите дату начала учёта",IF(A2619&lt;INT('Номенклатура'!$C$2),"Раньше даты начала учёта: НЕ учтено",IF(AND(C2619="Корректировка остатка",TRIM(G2619)=""),"Учтено: добавьте пояснение","ОК")))))))))))))</f>
        <v/>
      </c>
    </row>
    <row r="2620" spans="1:9" x14ac:dyDescent="0.25">
      <c r="A2620" s="16"/>
      <c r="B2620" s="13"/>
      <c r="C2620" s="13"/>
      <c r="D2620" s="14"/>
      <c r="E2620" s="17" t="str">
        <f>IF(OR(B2620="",SUMPRODUCT(--EXACT('Номенклатура'!$A$6:$A$205,B2620))&lt;&gt;1),"",INDEX('Номенклатура'!$D$6:$D$205,SUMPRODUCT(EXACT('Номенклатура'!$A$6:$A$205,B2620)*(ROW('Номенклатура'!$A$6:$A$205)-5)))&amp;"")</f>
        <v/>
      </c>
      <c r="F2620" s="18" t="str">
        <f>IF(OR(I2620="ОК",I2620="Учтено: добавьте пояснение"),IF(C2620="Приход",D2620,IF(C2620="Корректировка остатка",D2620,-D2620)),"")</f>
        <v/>
      </c>
      <c r="G2620" s="13"/>
      <c r="H2620" s="15" t="str">
        <f>IF(OR(B2620="",SUMPRODUCT(--EXACT('Номенклатура'!$A$6:$A$205,B2620))&lt;&gt;1),"",INDEX('Номенклатура'!$B$6:$B$205,SUMPRODUCT(EXACT('Номенклатура'!$A$6:$A$205,B2620)*(ROW('Номенклатура'!$A$6:$A$205)-5)))&amp;"")</f>
        <v/>
      </c>
      <c r="I2620" s="15" t="str">
        <f>IF(COUNTA(A2620:D2620,G2620)=0,"",IF(NOT(ISNUMBER(A2620)),"Укажите дату",IF(B2620="","Укажите код",IF(NOT(AND(ISTEXT(B2620),LEN(B2620)&gt;0,LEN(B2620)&lt;=30,ISNUMBER(FIND(LEFT(B2620,1),"ABCDEFGHIJKLMNOPQRSTUVWXYZ")),SUMPRODUCT((MID(B2620,{1,2,3,4,5,6,7,8,9,10,11,12,13,14,15,16,17,18,19,20,21,22,23,24,25,26,27,28,29,30},1)&lt;&gt;"")*ISERROR(FIND(MID(B2620,{1,2,3,4,5,6,7,8,9,10,11,12,13,14,15,16,17,18,19,20,21,22,23,24,25,26,27,28,29,30},1),"ABCDEFGHIJKLMNOPQRSTUVWXYZ0123456789-_")))=0,ISERROR(VALUE(B2620)))),"Недопустимый код: только латинские буквы A-Z в верхнем регистре, цифры, - и _; начало с буквы, до 30 символов (например MILK-001)",IF(SUMPRODUCT(--EXACT('Номенклатура'!$A$6:$A$205,B2620))=0,"Код не найден в номенклатуре",IF(SUMPRODUCT(--EXACT('Номенклатура'!$A$6:$A$205,B2620))&gt;1,"Код повторяется в номенклатуре",IF(ISNA(MATCH(C2620,{"Приход","Расход","Списание","Корректировка остатка"},0)),"Выберите тип операции",IF(NOT(ISNUMBER(D2620)),"Укажите количество",IF(D2620=0,"Количество не может быть 0",IF(AND(C2620&lt;&gt;"Корректировка остатка",D2620&lt;0),"Для этого типа количество положительное",IF(NOT(ISNUMBER('Номенклатура'!$C$2)),"Укажите дату начала учёта",IF(A2620&lt;INT('Номенклатура'!$C$2),"Раньше даты начала учёта: НЕ учтено",IF(AND(C2620="Корректировка остатка",TRIM(G2620)=""),"Учтено: добавьте пояснение","ОК")))))))))))))</f>
        <v/>
      </c>
    </row>
    <row r="2621" spans="1:9" x14ac:dyDescent="0.25">
      <c r="A2621" s="16"/>
      <c r="B2621" s="13"/>
      <c r="C2621" s="13"/>
      <c r="D2621" s="14"/>
      <c r="E2621" s="17" t="str">
        <f>IF(OR(B2621="",SUMPRODUCT(--EXACT('Номенклатура'!$A$6:$A$205,B2621))&lt;&gt;1),"",INDEX('Номенклатура'!$D$6:$D$205,SUMPRODUCT(EXACT('Номенклатура'!$A$6:$A$205,B2621)*(ROW('Номенклатура'!$A$6:$A$205)-5)))&amp;"")</f>
        <v/>
      </c>
      <c r="F2621" s="18" t="str">
        <f>IF(OR(I2621="ОК",I2621="Учтено: добавьте пояснение"),IF(C2621="Приход",D2621,IF(C2621="Корректировка остатка",D2621,-D2621)),"")</f>
        <v/>
      </c>
      <c r="G2621" s="13"/>
      <c r="H2621" s="15" t="str">
        <f>IF(OR(B2621="",SUMPRODUCT(--EXACT('Номенклатура'!$A$6:$A$205,B2621))&lt;&gt;1),"",INDEX('Номенклатура'!$B$6:$B$205,SUMPRODUCT(EXACT('Номенклатура'!$A$6:$A$205,B2621)*(ROW('Номенклатура'!$A$6:$A$205)-5)))&amp;"")</f>
        <v/>
      </c>
      <c r="I2621" s="15" t="str">
        <f>IF(COUNTA(A2621:D2621,G2621)=0,"",IF(NOT(ISNUMBER(A2621)),"Укажите дату",IF(B2621="","Укажите код",IF(NOT(AND(ISTEXT(B2621),LEN(B2621)&gt;0,LEN(B2621)&lt;=30,ISNUMBER(FIND(LEFT(B2621,1),"ABCDEFGHIJKLMNOPQRSTUVWXYZ")),SUMPRODUCT((MID(B2621,{1,2,3,4,5,6,7,8,9,10,11,12,13,14,15,16,17,18,19,20,21,22,23,24,25,26,27,28,29,30},1)&lt;&gt;"")*ISERROR(FIND(MID(B2621,{1,2,3,4,5,6,7,8,9,10,11,12,13,14,15,16,17,18,19,20,21,22,23,24,25,26,27,28,29,30},1),"ABCDEFGHIJKLMNOPQRSTUVWXYZ0123456789-_")))=0,ISERROR(VALUE(B2621)))),"Недопустимый код: только латинские буквы A-Z в верхнем регистре, цифры, - и _; начало с буквы, до 30 символов (например MILK-001)",IF(SUMPRODUCT(--EXACT('Номенклатура'!$A$6:$A$205,B2621))=0,"Код не найден в номенклатуре",IF(SUMPRODUCT(--EXACT('Номенклатура'!$A$6:$A$205,B2621))&gt;1,"Код повторяется в номенклатуре",IF(ISNA(MATCH(C2621,{"Приход","Расход","Списание","Корректировка остатка"},0)),"Выберите тип операции",IF(NOT(ISNUMBER(D2621)),"Укажите количество",IF(D2621=0,"Количество не может быть 0",IF(AND(C2621&lt;&gt;"Корректировка остатка",D2621&lt;0),"Для этого типа количество положительное",IF(NOT(ISNUMBER('Номенклатура'!$C$2)),"Укажите дату начала учёта",IF(A2621&lt;INT('Номенклатура'!$C$2),"Раньше даты начала учёта: НЕ учтено",IF(AND(C2621="Корректировка остатка",TRIM(G2621)=""),"Учтено: добавьте пояснение","ОК")))))))))))))</f>
        <v/>
      </c>
    </row>
    <row r="2622" spans="1:9" x14ac:dyDescent="0.25">
      <c r="A2622" s="16"/>
      <c r="B2622" s="13"/>
      <c r="C2622" s="13"/>
      <c r="D2622" s="14"/>
      <c r="E2622" s="17" t="str">
        <f>IF(OR(B2622="",SUMPRODUCT(--EXACT('Номенклатура'!$A$6:$A$205,B2622))&lt;&gt;1),"",INDEX('Номенклатура'!$D$6:$D$205,SUMPRODUCT(EXACT('Номенклатура'!$A$6:$A$205,B2622)*(ROW('Номенклатура'!$A$6:$A$205)-5)))&amp;"")</f>
        <v/>
      </c>
      <c r="F2622" s="18" t="str">
        <f>IF(OR(I2622="ОК",I2622="Учтено: добавьте пояснение"),IF(C2622="Приход",D2622,IF(C2622="Корректировка остатка",D2622,-D2622)),"")</f>
        <v/>
      </c>
      <c r="G2622" s="13"/>
      <c r="H2622" s="15" t="str">
        <f>IF(OR(B2622="",SUMPRODUCT(--EXACT('Номенклатура'!$A$6:$A$205,B2622))&lt;&gt;1),"",INDEX('Номенклатура'!$B$6:$B$205,SUMPRODUCT(EXACT('Номенклатура'!$A$6:$A$205,B2622)*(ROW('Номенклатура'!$A$6:$A$205)-5)))&amp;"")</f>
        <v/>
      </c>
      <c r="I2622" s="15" t="str">
        <f>IF(COUNTA(A2622:D2622,G2622)=0,"",IF(NOT(ISNUMBER(A2622)),"Укажите дату",IF(B2622="","Укажите код",IF(NOT(AND(ISTEXT(B2622),LEN(B2622)&gt;0,LEN(B2622)&lt;=30,ISNUMBER(FIND(LEFT(B2622,1),"ABCDEFGHIJKLMNOPQRSTUVWXYZ")),SUMPRODUCT((MID(B2622,{1,2,3,4,5,6,7,8,9,10,11,12,13,14,15,16,17,18,19,20,21,22,23,24,25,26,27,28,29,30},1)&lt;&gt;"")*ISERROR(FIND(MID(B2622,{1,2,3,4,5,6,7,8,9,10,11,12,13,14,15,16,17,18,19,20,21,22,23,24,25,26,27,28,29,30},1),"ABCDEFGHIJKLMNOPQRSTUVWXYZ0123456789-_")))=0,ISERROR(VALUE(B2622)))),"Недопустимый код: только латинские буквы A-Z в верхнем регистре, цифры, - и _; начало с буквы, до 30 символов (например MILK-001)",IF(SUMPRODUCT(--EXACT('Номенклатура'!$A$6:$A$205,B2622))=0,"Код не найден в номенклатуре",IF(SUMPRODUCT(--EXACT('Номенклатура'!$A$6:$A$205,B2622))&gt;1,"Код повторяется в номенклатуре",IF(ISNA(MATCH(C2622,{"Приход","Расход","Списание","Корректировка остатка"},0)),"Выберите тип операции",IF(NOT(ISNUMBER(D2622)),"Укажите количество",IF(D2622=0,"Количество не может быть 0",IF(AND(C2622&lt;&gt;"Корректировка остатка",D2622&lt;0),"Для этого типа количество положительное",IF(NOT(ISNUMBER('Номенклатура'!$C$2)),"Укажите дату начала учёта",IF(A2622&lt;INT('Номенклатура'!$C$2),"Раньше даты начала учёта: НЕ учтено",IF(AND(C2622="Корректировка остатка",TRIM(G2622)=""),"Учтено: добавьте пояснение","ОК")))))))))))))</f>
        <v/>
      </c>
    </row>
    <row r="2623" spans="1:9" x14ac:dyDescent="0.25">
      <c r="A2623" s="16"/>
      <c r="B2623" s="13"/>
      <c r="C2623" s="13"/>
      <c r="D2623" s="14"/>
      <c r="E2623" s="17" t="str">
        <f>IF(OR(B2623="",SUMPRODUCT(--EXACT('Номенклатура'!$A$6:$A$205,B2623))&lt;&gt;1),"",INDEX('Номенклатура'!$D$6:$D$205,SUMPRODUCT(EXACT('Номенклатура'!$A$6:$A$205,B2623)*(ROW('Номенклатура'!$A$6:$A$205)-5)))&amp;"")</f>
        <v/>
      </c>
      <c r="F2623" s="18" t="str">
        <f>IF(OR(I2623="ОК",I2623="Учтено: добавьте пояснение"),IF(C2623="Приход",D2623,IF(C2623="Корректировка остатка",D2623,-D2623)),"")</f>
        <v/>
      </c>
      <c r="G2623" s="13"/>
      <c r="H2623" s="15" t="str">
        <f>IF(OR(B2623="",SUMPRODUCT(--EXACT('Номенклатура'!$A$6:$A$205,B2623))&lt;&gt;1),"",INDEX('Номенклатура'!$B$6:$B$205,SUMPRODUCT(EXACT('Номенклатура'!$A$6:$A$205,B2623)*(ROW('Номенклатура'!$A$6:$A$205)-5)))&amp;"")</f>
        <v/>
      </c>
      <c r="I2623" s="15" t="str">
        <f>IF(COUNTA(A2623:D2623,G2623)=0,"",IF(NOT(ISNUMBER(A2623)),"Укажите дату",IF(B2623="","Укажите код",IF(NOT(AND(ISTEXT(B2623),LEN(B2623)&gt;0,LEN(B2623)&lt;=30,ISNUMBER(FIND(LEFT(B2623,1),"ABCDEFGHIJKLMNOPQRSTUVWXYZ")),SUMPRODUCT((MID(B2623,{1,2,3,4,5,6,7,8,9,10,11,12,13,14,15,16,17,18,19,20,21,22,23,24,25,26,27,28,29,30},1)&lt;&gt;"")*ISERROR(FIND(MID(B2623,{1,2,3,4,5,6,7,8,9,10,11,12,13,14,15,16,17,18,19,20,21,22,23,24,25,26,27,28,29,30},1),"ABCDEFGHIJKLMNOPQRSTUVWXYZ0123456789-_")))=0,ISERROR(VALUE(B2623)))),"Недопустимый код: только латинские буквы A-Z в верхнем регистре, цифры, - и _; начало с буквы, до 30 символов (например MILK-001)",IF(SUMPRODUCT(--EXACT('Номенклатура'!$A$6:$A$205,B2623))=0,"Код не найден в номенклатуре",IF(SUMPRODUCT(--EXACT('Номенклатура'!$A$6:$A$205,B2623))&gt;1,"Код повторяется в номенклатуре",IF(ISNA(MATCH(C2623,{"Приход","Расход","Списание","Корректировка остатка"},0)),"Выберите тип операции",IF(NOT(ISNUMBER(D2623)),"Укажите количество",IF(D2623=0,"Количество не может быть 0",IF(AND(C2623&lt;&gt;"Корректировка остатка",D2623&lt;0),"Для этого типа количество положительное",IF(NOT(ISNUMBER('Номенклатура'!$C$2)),"Укажите дату начала учёта",IF(A2623&lt;INT('Номенклатура'!$C$2),"Раньше даты начала учёта: НЕ учтено",IF(AND(C2623="Корректировка остатка",TRIM(G2623)=""),"Учтено: добавьте пояснение","ОК")))))))))))))</f>
        <v/>
      </c>
    </row>
    <row r="2624" spans="1:9" x14ac:dyDescent="0.25">
      <c r="A2624" s="16"/>
      <c r="B2624" s="13"/>
      <c r="C2624" s="13"/>
      <c r="D2624" s="14"/>
      <c r="E2624" s="17" t="str">
        <f>IF(OR(B2624="",SUMPRODUCT(--EXACT('Номенклатура'!$A$6:$A$205,B2624))&lt;&gt;1),"",INDEX('Номенклатура'!$D$6:$D$205,SUMPRODUCT(EXACT('Номенклатура'!$A$6:$A$205,B2624)*(ROW('Номенклатура'!$A$6:$A$205)-5)))&amp;"")</f>
        <v/>
      </c>
      <c r="F2624" s="18" t="str">
        <f>IF(OR(I2624="ОК",I2624="Учтено: добавьте пояснение"),IF(C2624="Приход",D2624,IF(C2624="Корректировка остатка",D2624,-D2624)),"")</f>
        <v/>
      </c>
      <c r="G2624" s="13"/>
      <c r="H2624" s="15" t="str">
        <f>IF(OR(B2624="",SUMPRODUCT(--EXACT('Номенклатура'!$A$6:$A$205,B2624))&lt;&gt;1),"",INDEX('Номенклатура'!$B$6:$B$205,SUMPRODUCT(EXACT('Номенклатура'!$A$6:$A$205,B2624)*(ROW('Номенклатура'!$A$6:$A$205)-5)))&amp;"")</f>
        <v/>
      </c>
      <c r="I2624" s="15" t="str">
        <f>IF(COUNTA(A2624:D2624,G2624)=0,"",IF(NOT(ISNUMBER(A2624)),"Укажите дату",IF(B2624="","Укажите код",IF(NOT(AND(ISTEXT(B2624),LEN(B2624)&gt;0,LEN(B2624)&lt;=30,ISNUMBER(FIND(LEFT(B2624,1),"ABCDEFGHIJKLMNOPQRSTUVWXYZ")),SUMPRODUCT((MID(B2624,{1,2,3,4,5,6,7,8,9,10,11,12,13,14,15,16,17,18,19,20,21,22,23,24,25,26,27,28,29,30},1)&lt;&gt;"")*ISERROR(FIND(MID(B2624,{1,2,3,4,5,6,7,8,9,10,11,12,13,14,15,16,17,18,19,20,21,22,23,24,25,26,27,28,29,30},1),"ABCDEFGHIJKLMNOPQRSTUVWXYZ0123456789-_")))=0,ISERROR(VALUE(B2624)))),"Недопустимый код: только латинские буквы A-Z в верхнем регистре, цифры, - и _; начало с буквы, до 30 символов (например MILK-001)",IF(SUMPRODUCT(--EXACT('Номенклатура'!$A$6:$A$205,B2624))=0,"Код не найден в номенклатуре",IF(SUMPRODUCT(--EXACT('Номенклатура'!$A$6:$A$205,B2624))&gt;1,"Код повторяется в номенклатуре",IF(ISNA(MATCH(C2624,{"Приход","Расход","Списание","Корректировка остатка"},0)),"Выберите тип операции",IF(NOT(ISNUMBER(D2624)),"Укажите количество",IF(D2624=0,"Количество не может быть 0",IF(AND(C2624&lt;&gt;"Корректировка остатка",D2624&lt;0),"Для этого типа количество положительное",IF(NOT(ISNUMBER('Номенклатура'!$C$2)),"Укажите дату начала учёта",IF(A2624&lt;INT('Номенклатура'!$C$2),"Раньше даты начала учёта: НЕ учтено",IF(AND(C2624="Корректировка остатка",TRIM(G2624)=""),"Учтено: добавьте пояснение","ОК")))))))))))))</f>
        <v/>
      </c>
    </row>
    <row r="2625" spans="1:9" x14ac:dyDescent="0.25">
      <c r="A2625" s="16"/>
      <c r="B2625" s="13"/>
      <c r="C2625" s="13"/>
      <c r="D2625" s="14"/>
      <c r="E2625" s="17" t="str">
        <f>IF(OR(B2625="",SUMPRODUCT(--EXACT('Номенклатура'!$A$6:$A$205,B2625))&lt;&gt;1),"",INDEX('Номенклатура'!$D$6:$D$205,SUMPRODUCT(EXACT('Номенклатура'!$A$6:$A$205,B2625)*(ROW('Номенклатура'!$A$6:$A$205)-5)))&amp;"")</f>
        <v/>
      </c>
      <c r="F2625" s="18" t="str">
        <f>IF(OR(I2625="ОК",I2625="Учтено: добавьте пояснение"),IF(C2625="Приход",D2625,IF(C2625="Корректировка остатка",D2625,-D2625)),"")</f>
        <v/>
      </c>
      <c r="G2625" s="13"/>
      <c r="H2625" s="15" t="str">
        <f>IF(OR(B2625="",SUMPRODUCT(--EXACT('Номенклатура'!$A$6:$A$205,B2625))&lt;&gt;1),"",INDEX('Номенклатура'!$B$6:$B$205,SUMPRODUCT(EXACT('Номенклатура'!$A$6:$A$205,B2625)*(ROW('Номенклатура'!$A$6:$A$205)-5)))&amp;"")</f>
        <v/>
      </c>
      <c r="I2625" s="15" t="str">
        <f>IF(COUNTA(A2625:D2625,G2625)=0,"",IF(NOT(ISNUMBER(A2625)),"Укажите дату",IF(B2625="","Укажите код",IF(NOT(AND(ISTEXT(B2625),LEN(B2625)&gt;0,LEN(B2625)&lt;=30,ISNUMBER(FIND(LEFT(B2625,1),"ABCDEFGHIJKLMNOPQRSTUVWXYZ")),SUMPRODUCT((MID(B2625,{1,2,3,4,5,6,7,8,9,10,11,12,13,14,15,16,17,18,19,20,21,22,23,24,25,26,27,28,29,30},1)&lt;&gt;"")*ISERROR(FIND(MID(B2625,{1,2,3,4,5,6,7,8,9,10,11,12,13,14,15,16,17,18,19,20,21,22,23,24,25,26,27,28,29,30},1),"ABCDEFGHIJKLMNOPQRSTUVWXYZ0123456789-_")))=0,ISERROR(VALUE(B2625)))),"Недопустимый код: только латинские буквы A-Z в верхнем регистре, цифры, - и _; начало с буквы, до 30 символов (например MILK-001)",IF(SUMPRODUCT(--EXACT('Номенклатура'!$A$6:$A$205,B2625))=0,"Код не найден в номенклатуре",IF(SUMPRODUCT(--EXACT('Номенклатура'!$A$6:$A$205,B2625))&gt;1,"Код повторяется в номенклатуре",IF(ISNA(MATCH(C2625,{"Приход","Расход","Списание","Корректировка остатка"},0)),"Выберите тип операции",IF(NOT(ISNUMBER(D2625)),"Укажите количество",IF(D2625=0,"Количество не может быть 0",IF(AND(C2625&lt;&gt;"Корректировка остатка",D2625&lt;0),"Для этого типа количество положительное",IF(NOT(ISNUMBER('Номенклатура'!$C$2)),"Укажите дату начала учёта",IF(A2625&lt;INT('Номенклатура'!$C$2),"Раньше даты начала учёта: НЕ учтено",IF(AND(C2625="Корректировка остатка",TRIM(G2625)=""),"Учтено: добавьте пояснение","ОК")))))))))))))</f>
        <v/>
      </c>
    </row>
    <row r="2626" spans="1:9" x14ac:dyDescent="0.25">
      <c r="A2626" s="16"/>
      <c r="B2626" s="13"/>
      <c r="C2626" s="13"/>
      <c r="D2626" s="14"/>
      <c r="E2626" s="17" t="str">
        <f>IF(OR(B2626="",SUMPRODUCT(--EXACT('Номенклатура'!$A$6:$A$205,B2626))&lt;&gt;1),"",INDEX('Номенклатура'!$D$6:$D$205,SUMPRODUCT(EXACT('Номенклатура'!$A$6:$A$205,B2626)*(ROW('Номенклатура'!$A$6:$A$205)-5)))&amp;"")</f>
        <v/>
      </c>
      <c r="F2626" s="18" t="str">
        <f>IF(OR(I2626="ОК",I2626="Учтено: добавьте пояснение"),IF(C2626="Приход",D2626,IF(C2626="Корректировка остатка",D2626,-D2626)),"")</f>
        <v/>
      </c>
      <c r="G2626" s="13"/>
      <c r="H2626" s="15" t="str">
        <f>IF(OR(B2626="",SUMPRODUCT(--EXACT('Номенклатура'!$A$6:$A$205,B2626))&lt;&gt;1),"",INDEX('Номенклатура'!$B$6:$B$205,SUMPRODUCT(EXACT('Номенклатура'!$A$6:$A$205,B2626)*(ROW('Номенклатура'!$A$6:$A$205)-5)))&amp;"")</f>
        <v/>
      </c>
      <c r="I2626" s="15" t="str">
        <f>IF(COUNTA(A2626:D2626,G2626)=0,"",IF(NOT(ISNUMBER(A2626)),"Укажите дату",IF(B2626="","Укажите код",IF(NOT(AND(ISTEXT(B2626),LEN(B2626)&gt;0,LEN(B2626)&lt;=30,ISNUMBER(FIND(LEFT(B2626,1),"ABCDEFGHIJKLMNOPQRSTUVWXYZ")),SUMPRODUCT((MID(B2626,{1,2,3,4,5,6,7,8,9,10,11,12,13,14,15,16,17,18,19,20,21,22,23,24,25,26,27,28,29,30},1)&lt;&gt;"")*ISERROR(FIND(MID(B2626,{1,2,3,4,5,6,7,8,9,10,11,12,13,14,15,16,17,18,19,20,21,22,23,24,25,26,27,28,29,30},1),"ABCDEFGHIJKLMNOPQRSTUVWXYZ0123456789-_")))=0,ISERROR(VALUE(B2626)))),"Недопустимый код: только латинские буквы A-Z в верхнем регистре, цифры, - и _; начало с буквы, до 30 символов (например MILK-001)",IF(SUMPRODUCT(--EXACT('Номенклатура'!$A$6:$A$205,B2626))=0,"Код не найден в номенклатуре",IF(SUMPRODUCT(--EXACT('Номенклатура'!$A$6:$A$205,B2626))&gt;1,"Код повторяется в номенклатуре",IF(ISNA(MATCH(C2626,{"Приход","Расход","Списание","Корректировка остатка"},0)),"Выберите тип операции",IF(NOT(ISNUMBER(D2626)),"Укажите количество",IF(D2626=0,"Количество не может быть 0",IF(AND(C2626&lt;&gt;"Корректировка остатка",D2626&lt;0),"Для этого типа количество положительное",IF(NOT(ISNUMBER('Номенклатура'!$C$2)),"Укажите дату начала учёта",IF(A2626&lt;INT('Номенклатура'!$C$2),"Раньше даты начала учёта: НЕ учтено",IF(AND(C2626="Корректировка остатка",TRIM(G2626)=""),"Учтено: добавьте пояснение","ОК")))))))))))))</f>
        <v/>
      </c>
    </row>
    <row r="2627" spans="1:9" x14ac:dyDescent="0.25">
      <c r="A2627" s="16"/>
      <c r="B2627" s="13"/>
      <c r="C2627" s="13"/>
      <c r="D2627" s="14"/>
      <c r="E2627" s="17" t="str">
        <f>IF(OR(B2627="",SUMPRODUCT(--EXACT('Номенклатура'!$A$6:$A$205,B2627))&lt;&gt;1),"",INDEX('Номенклатура'!$D$6:$D$205,SUMPRODUCT(EXACT('Номенклатура'!$A$6:$A$205,B2627)*(ROW('Номенклатура'!$A$6:$A$205)-5)))&amp;"")</f>
        <v/>
      </c>
      <c r="F2627" s="18" t="str">
        <f>IF(OR(I2627="ОК",I2627="Учтено: добавьте пояснение"),IF(C2627="Приход",D2627,IF(C2627="Корректировка остатка",D2627,-D2627)),"")</f>
        <v/>
      </c>
      <c r="G2627" s="13"/>
      <c r="H2627" s="15" t="str">
        <f>IF(OR(B2627="",SUMPRODUCT(--EXACT('Номенклатура'!$A$6:$A$205,B2627))&lt;&gt;1),"",INDEX('Номенклатура'!$B$6:$B$205,SUMPRODUCT(EXACT('Номенклатура'!$A$6:$A$205,B2627)*(ROW('Номенклатура'!$A$6:$A$205)-5)))&amp;"")</f>
        <v/>
      </c>
      <c r="I2627" s="15" t="str">
        <f>IF(COUNTA(A2627:D2627,G2627)=0,"",IF(NOT(ISNUMBER(A2627)),"Укажите дату",IF(B2627="","Укажите код",IF(NOT(AND(ISTEXT(B2627),LEN(B2627)&gt;0,LEN(B2627)&lt;=30,ISNUMBER(FIND(LEFT(B2627,1),"ABCDEFGHIJKLMNOPQRSTUVWXYZ")),SUMPRODUCT((MID(B2627,{1,2,3,4,5,6,7,8,9,10,11,12,13,14,15,16,17,18,19,20,21,22,23,24,25,26,27,28,29,30},1)&lt;&gt;"")*ISERROR(FIND(MID(B2627,{1,2,3,4,5,6,7,8,9,10,11,12,13,14,15,16,17,18,19,20,21,22,23,24,25,26,27,28,29,30},1),"ABCDEFGHIJKLMNOPQRSTUVWXYZ0123456789-_")))=0,ISERROR(VALUE(B2627)))),"Недопустимый код: только латинские буквы A-Z в верхнем регистре, цифры, - и _; начало с буквы, до 30 символов (например MILK-001)",IF(SUMPRODUCT(--EXACT('Номенклатура'!$A$6:$A$205,B2627))=0,"Код не найден в номенклатуре",IF(SUMPRODUCT(--EXACT('Номенклатура'!$A$6:$A$205,B2627))&gt;1,"Код повторяется в номенклатуре",IF(ISNA(MATCH(C2627,{"Приход","Расход","Списание","Корректировка остатка"},0)),"Выберите тип операции",IF(NOT(ISNUMBER(D2627)),"Укажите количество",IF(D2627=0,"Количество не может быть 0",IF(AND(C2627&lt;&gt;"Корректировка остатка",D2627&lt;0),"Для этого типа количество положительное",IF(NOT(ISNUMBER('Номенклатура'!$C$2)),"Укажите дату начала учёта",IF(A2627&lt;INT('Номенклатура'!$C$2),"Раньше даты начала учёта: НЕ учтено",IF(AND(C2627="Корректировка остатка",TRIM(G2627)=""),"Учтено: добавьте пояснение","ОК")))))))))))))</f>
        <v/>
      </c>
    </row>
    <row r="2628" spans="1:9" x14ac:dyDescent="0.25">
      <c r="A2628" s="16"/>
      <c r="B2628" s="13"/>
      <c r="C2628" s="13"/>
      <c r="D2628" s="14"/>
      <c r="E2628" s="17" t="str">
        <f>IF(OR(B2628="",SUMPRODUCT(--EXACT('Номенклатура'!$A$6:$A$205,B2628))&lt;&gt;1),"",INDEX('Номенклатура'!$D$6:$D$205,SUMPRODUCT(EXACT('Номенклатура'!$A$6:$A$205,B2628)*(ROW('Номенклатура'!$A$6:$A$205)-5)))&amp;"")</f>
        <v/>
      </c>
      <c r="F2628" s="18" t="str">
        <f>IF(OR(I2628="ОК",I2628="Учтено: добавьте пояснение"),IF(C2628="Приход",D2628,IF(C2628="Корректировка остатка",D2628,-D2628)),"")</f>
        <v/>
      </c>
      <c r="G2628" s="13"/>
      <c r="H2628" s="15" t="str">
        <f>IF(OR(B2628="",SUMPRODUCT(--EXACT('Номенклатура'!$A$6:$A$205,B2628))&lt;&gt;1),"",INDEX('Номенклатура'!$B$6:$B$205,SUMPRODUCT(EXACT('Номенклатура'!$A$6:$A$205,B2628)*(ROW('Номенклатура'!$A$6:$A$205)-5)))&amp;"")</f>
        <v/>
      </c>
      <c r="I2628" s="15" t="str">
        <f>IF(COUNTA(A2628:D2628,G2628)=0,"",IF(NOT(ISNUMBER(A2628)),"Укажите дату",IF(B2628="","Укажите код",IF(NOT(AND(ISTEXT(B2628),LEN(B2628)&gt;0,LEN(B2628)&lt;=30,ISNUMBER(FIND(LEFT(B2628,1),"ABCDEFGHIJKLMNOPQRSTUVWXYZ")),SUMPRODUCT((MID(B2628,{1,2,3,4,5,6,7,8,9,10,11,12,13,14,15,16,17,18,19,20,21,22,23,24,25,26,27,28,29,30},1)&lt;&gt;"")*ISERROR(FIND(MID(B2628,{1,2,3,4,5,6,7,8,9,10,11,12,13,14,15,16,17,18,19,20,21,22,23,24,25,26,27,28,29,30},1),"ABCDEFGHIJKLMNOPQRSTUVWXYZ0123456789-_")))=0,ISERROR(VALUE(B2628)))),"Недопустимый код: только латинские буквы A-Z в верхнем регистре, цифры, - и _; начало с буквы, до 30 символов (например MILK-001)",IF(SUMPRODUCT(--EXACT('Номенклатура'!$A$6:$A$205,B2628))=0,"Код не найден в номенклатуре",IF(SUMPRODUCT(--EXACT('Номенклатура'!$A$6:$A$205,B2628))&gt;1,"Код повторяется в номенклатуре",IF(ISNA(MATCH(C2628,{"Приход","Расход","Списание","Корректировка остатка"},0)),"Выберите тип операции",IF(NOT(ISNUMBER(D2628)),"Укажите количество",IF(D2628=0,"Количество не может быть 0",IF(AND(C2628&lt;&gt;"Корректировка остатка",D2628&lt;0),"Для этого типа количество положительное",IF(NOT(ISNUMBER('Номенклатура'!$C$2)),"Укажите дату начала учёта",IF(A2628&lt;INT('Номенклатура'!$C$2),"Раньше даты начала учёта: НЕ учтено",IF(AND(C2628="Корректировка остатка",TRIM(G2628)=""),"Учтено: добавьте пояснение","ОК")))))))))))))</f>
        <v/>
      </c>
    </row>
    <row r="2629" spans="1:9" x14ac:dyDescent="0.25">
      <c r="A2629" s="16"/>
      <c r="B2629" s="13"/>
      <c r="C2629" s="13"/>
      <c r="D2629" s="14"/>
      <c r="E2629" s="17" t="str">
        <f>IF(OR(B2629="",SUMPRODUCT(--EXACT('Номенклатура'!$A$6:$A$205,B2629))&lt;&gt;1),"",INDEX('Номенклатура'!$D$6:$D$205,SUMPRODUCT(EXACT('Номенклатура'!$A$6:$A$205,B2629)*(ROW('Номенклатура'!$A$6:$A$205)-5)))&amp;"")</f>
        <v/>
      </c>
      <c r="F2629" s="18" t="str">
        <f>IF(OR(I2629="ОК",I2629="Учтено: добавьте пояснение"),IF(C2629="Приход",D2629,IF(C2629="Корректировка остатка",D2629,-D2629)),"")</f>
        <v/>
      </c>
      <c r="G2629" s="13"/>
      <c r="H2629" s="15" t="str">
        <f>IF(OR(B2629="",SUMPRODUCT(--EXACT('Номенклатура'!$A$6:$A$205,B2629))&lt;&gt;1),"",INDEX('Номенклатура'!$B$6:$B$205,SUMPRODUCT(EXACT('Номенклатура'!$A$6:$A$205,B2629)*(ROW('Номенклатура'!$A$6:$A$205)-5)))&amp;"")</f>
        <v/>
      </c>
      <c r="I2629" s="15" t="str">
        <f>IF(COUNTA(A2629:D2629,G2629)=0,"",IF(NOT(ISNUMBER(A2629)),"Укажите дату",IF(B2629="","Укажите код",IF(NOT(AND(ISTEXT(B2629),LEN(B2629)&gt;0,LEN(B2629)&lt;=30,ISNUMBER(FIND(LEFT(B2629,1),"ABCDEFGHIJKLMNOPQRSTUVWXYZ")),SUMPRODUCT((MID(B2629,{1,2,3,4,5,6,7,8,9,10,11,12,13,14,15,16,17,18,19,20,21,22,23,24,25,26,27,28,29,30},1)&lt;&gt;"")*ISERROR(FIND(MID(B2629,{1,2,3,4,5,6,7,8,9,10,11,12,13,14,15,16,17,18,19,20,21,22,23,24,25,26,27,28,29,30},1),"ABCDEFGHIJKLMNOPQRSTUVWXYZ0123456789-_")))=0,ISERROR(VALUE(B2629)))),"Недопустимый код: только латинские буквы A-Z в верхнем регистре, цифры, - и _; начало с буквы, до 30 символов (например MILK-001)",IF(SUMPRODUCT(--EXACT('Номенклатура'!$A$6:$A$205,B2629))=0,"Код не найден в номенклатуре",IF(SUMPRODUCT(--EXACT('Номенклатура'!$A$6:$A$205,B2629))&gt;1,"Код повторяется в номенклатуре",IF(ISNA(MATCH(C2629,{"Приход","Расход","Списание","Корректировка остатка"},0)),"Выберите тип операции",IF(NOT(ISNUMBER(D2629)),"Укажите количество",IF(D2629=0,"Количество не может быть 0",IF(AND(C2629&lt;&gt;"Корректировка остатка",D2629&lt;0),"Для этого типа количество положительное",IF(NOT(ISNUMBER('Номенклатура'!$C$2)),"Укажите дату начала учёта",IF(A2629&lt;INT('Номенклатура'!$C$2),"Раньше даты начала учёта: НЕ учтено",IF(AND(C2629="Корректировка остатка",TRIM(G2629)=""),"Учтено: добавьте пояснение","ОК")))))))))))))</f>
        <v/>
      </c>
    </row>
    <row r="2630" spans="1:9" x14ac:dyDescent="0.25">
      <c r="A2630" s="16"/>
      <c r="B2630" s="13"/>
      <c r="C2630" s="13"/>
      <c r="D2630" s="14"/>
      <c r="E2630" s="17" t="str">
        <f>IF(OR(B2630="",SUMPRODUCT(--EXACT('Номенклатура'!$A$6:$A$205,B2630))&lt;&gt;1),"",INDEX('Номенклатура'!$D$6:$D$205,SUMPRODUCT(EXACT('Номенклатура'!$A$6:$A$205,B2630)*(ROW('Номенклатура'!$A$6:$A$205)-5)))&amp;"")</f>
        <v/>
      </c>
      <c r="F2630" s="18" t="str">
        <f>IF(OR(I2630="ОК",I2630="Учтено: добавьте пояснение"),IF(C2630="Приход",D2630,IF(C2630="Корректировка остатка",D2630,-D2630)),"")</f>
        <v/>
      </c>
      <c r="G2630" s="13"/>
      <c r="H2630" s="15" t="str">
        <f>IF(OR(B2630="",SUMPRODUCT(--EXACT('Номенклатура'!$A$6:$A$205,B2630))&lt;&gt;1),"",INDEX('Номенклатура'!$B$6:$B$205,SUMPRODUCT(EXACT('Номенклатура'!$A$6:$A$205,B2630)*(ROW('Номенклатура'!$A$6:$A$205)-5)))&amp;"")</f>
        <v/>
      </c>
      <c r="I2630" s="15" t="str">
        <f>IF(COUNTA(A2630:D2630,G2630)=0,"",IF(NOT(ISNUMBER(A2630)),"Укажите дату",IF(B2630="","Укажите код",IF(NOT(AND(ISTEXT(B2630),LEN(B2630)&gt;0,LEN(B2630)&lt;=30,ISNUMBER(FIND(LEFT(B2630,1),"ABCDEFGHIJKLMNOPQRSTUVWXYZ")),SUMPRODUCT((MID(B2630,{1,2,3,4,5,6,7,8,9,10,11,12,13,14,15,16,17,18,19,20,21,22,23,24,25,26,27,28,29,30},1)&lt;&gt;"")*ISERROR(FIND(MID(B2630,{1,2,3,4,5,6,7,8,9,10,11,12,13,14,15,16,17,18,19,20,21,22,23,24,25,26,27,28,29,30},1),"ABCDEFGHIJKLMNOPQRSTUVWXYZ0123456789-_")))=0,ISERROR(VALUE(B2630)))),"Недопустимый код: только латинские буквы A-Z в верхнем регистре, цифры, - и _; начало с буквы, до 30 символов (например MILK-001)",IF(SUMPRODUCT(--EXACT('Номенклатура'!$A$6:$A$205,B2630))=0,"Код не найден в номенклатуре",IF(SUMPRODUCT(--EXACT('Номенклатура'!$A$6:$A$205,B2630))&gt;1,"Код повторяется в номенклатуре",IF(ISNA(MATCH(C2630,{"Приход","Расход","Списание","Корректировка остатка"},0)),"Выберите тип операции",IF(NOT(ISNUMBER(D2630)),"Укажите количество",IF(D2630=0,"Количество не может быть 0",IF(AND(C2630&lt;&gt;"Корректировка остатка",D2630&lt;0),"Для этого типа количество положительное",IF(NOT(ISNUMBER('Номенклатура'!$C$2)),"Укажите дату начала учёта",IF(A2630&lt;INT('Номенклатура'!$C$2),"Раньше даты начала учёта: НЕ учтено",IF(AND(C2630="Корректировка остатка",TRIM(G2630)=""),"Учтено: добавьте пояснение","ОК")))))))))))))</f>
        <v/>
      </c>
    </row>
    <row r="2631" spans="1:9" x14ac:dyDescent="0.25">
      <c r="A2631" s="16"/>
      <c r="B2631" s="13"/>
      <c r="C2631" s="13"/>
      <c r="D2631" s="14"/>
      <c r="E2631" s="17" t="str">
        <f>IF(OR(B2631="",SUMPRODUCT(--EXACT('Номенклатура'!$A$6:$A$205,B2631))&lt;&gt;1),"",INDEX('Номенклатура'!$D$6:$D$205,SUMPRODUCT(EXACT('Номенклатура'!$A$6:$A$205,B2631)*(ROW('Номенклатура'!$A$6:$A$205)-5)))&amp;"")</f>
        <v/>
      </c>
      <c r="F2631" s="18" t="str">
        <f>IF(OR(I2631="ОК",I2631="Учтено: добавьте пояснение"),IF(C2631="Приход",D2631,IF(C2631="Корректировка остатка",D2631,-D2631)),"")</f>
        <v/>
      </c>
      <c r="G2631" s="13"/>
      <c r="H2631" s="15" t="str">
        <f>IF(OR(B2631="",SUMPRODUCT(--EXACT('Номенклатура'!$A$6:$A$205,B2631))&lt;&gt;1),"",INDEX('Номенклатура'!$B$6:$B$205,SUMPRODUCT(EXACT('Номенклатура'!$A$6:$A$205,B2631)*(ROW('Номенклатура'!$A$6:$A$205)-5)))&amp;"")</f>
        <v/>
      </c>
      <c r="I2631" s="15" t="str">
        <f>IF(COUNTA(A2631:D2631,G2631)=0,"",IF(NOT(ISNUMBER(A2631)),"Укажите дату",IF(B2631="","Укажите код",IF(NOT(AND(ISTEXT(B2631),LEN(B2631)&gt;0,LEN(B2631)&lt;=30,ISNUMBER(FIND(LEFT(B2631,1),"ABCDEFGHIJKLMNOPQRSTUVWXYZ")),SUMPRODUCT((MID(B2631,{1,2,3,4,5,6,7,8,9,10,11,12,13,14,15,16,17,18,19,20,21,22,23,24,25,26,27,28,29,30},1)&lt;&gt;"")*ISERROR(FIND(MID(B2631,{1,2,3,4,5,6,7,8,9,10,11,12,13,14,15,16,17,18,19,20,21,22,23,24,25,26,27,28,29,30},1),"ABCDEFGHIJKLMNOPQRSTUVWXYZ0123456789-_")))=0,ISERROR(VALUE(B2631)))),"Недопустимый код: только латинские буквы A-Z в верхнем регистре, цифры, - и _; начало с буквы, до 30 символов (например MILK-001)",IF(SUMPRODUCT(--EXACT('Номенклатура'!$A$6:$A$205,B2631))=0,"Код не найден в номенклатуре",IF(SUMPRODUCT(--EXACT('Номенклатура'!$A$6:$A$205,B2631))&gt;1,"Код повторяется в номенклатуре",IF(ISNA(MATCH(C2631,{"Приход","Расход","Списание","Корректировка остатка"},0)),"Выберите тип операции",IF(NOT(ISNUMBER(D2631)),"Укажите количество",IF(D2631=0,"Количество не может быть 0",IF(AND(C2631&lt;&gt;"Корректировка остатка",D2631&lt;0),"Для этого типа количество положительное",IF(NOT(ISNUMBER('Номенклатура'!$C$2)),"Укажите дату начала учёта",IF(A2631&lt;INT('Номенклатура'!$C$2),"Раньше даты начала учёта: НЕ учтено",IF(AND(C2631="Корректировка остатка",TRIM(G2631)=""),"Учтено: добавьте пояснение","ОК")))))))))))))</f>
        <v/>
      </c>
    </row>
    <row r="2632" spans="1:9" x14ac:dyDescent="0.25">
      <c r="A2632" s="16"/>
      <c r="B2632" s="13"/>
      <c r="C2632" s="13"/>
      <c r="D2632" s="14"/>
      <c r="E2632" s="17" t="str">
        <f>IF(OR(B2632="",SUMPRODUCT(--EXACT('Номенклатура'!$A$6:$A$205,B2632))&lt;&gt;1),"",INDEX('Номенклатура'!$D$6:$D$205,SUMPRODUCT(EXACT('Номенклатура'!$A$6:$A$205,B2632)*(ROW('Номенклатура'!$A$6:$A$205)-5)))&amp;"")</f>
        <v/>
      </c>
      <c r="F2632" s="18" t="str">
        <f>IF(OR(I2632="ОК",I2632="Учтено: добавьте пояснение"),IF(C2632="Приход",D2632,IF(C2632="Корректировка остатка",D2632,-D2632)),"")</f>
        <v/>
      </c>
      <c r="G2632" s="13"/>
      <c r="H2632" s="15" t="str">
        <f>IF(OR(B2632="",SUMPRODUCT(--EXACT('Номенклатура'!$A$6:$A$205,B2632))&lt;&gt;1),"",INDEX('Номенклатура'!$B$6:$B$205,SUMPRODUCT(EXACT('Номенклатура'!$A$6:$A$205,B2632)*(ROW('Номенклатура'!$A$6:$A$205)-5)))&amp;"")</f>
        <v/>
      </c>
      <c r="I2632" s="15" t="str">
        <f>IF(COUNTA(A2632:D2632,G2632)=0,"",IF(NOT(ISNUMBER(A2632)),"Укажите дату",IF(B2632="","Укажите код",IF(NOT(AND(ISTEXT(B2632),LEN(B2632)&gt;0,LEN(B2632)&lt;=30,ISNUMBER(FIND(LEFT(B2632,1),"ABCDEFGHIJKLMNOPQRSTUVWXYZ")),SUMPRODUCT((MID(B2632,{1,2,3,4,5,6,7,8,9,10,11,12,13,14,15,16,17,18,19,20,21,22,23,24,25,26,27,28,29,30},1)&lt;&gt;"")*ISERROR(FIND(MID(B2632,{1,2,3,4,5,6,7,8,9,10,11,12,13,14,15,16,17,18,19,20,21,22,23,24,25,26,27,28,29,30},1),"ABCDEFGHIJKLMNOPQRSTUVWXYZ0123456789-_")))=0,ISERROR(VALUE(B2632)))),"Недопустимый код: только латинские буквы A-Z в верхнем регистре, цифры, - и _; начало с буквы, до 30 символов (например MILK-001)",IF(SUMPRODUCT(--EXACT('Номенклатура'!$A$6:$A$205,B2632))=0,"Код не найден в номенклатуре",IF(SUMPRODUCT(--EXACT('Номенклатура'!$A$6:$A$205,B2632))&gt;1,"Код повторяется в номенклатуре",IF(ISNA(MATCH(C2632,{"Приход","Расход","Списание","Корректировка остатка"},0)),"Выберите тип операции",IF(NOT(ISNUMBER(D2632)),"Укажите количество",IF(D2632=0,"Количество не может быть 0",IF(AND(C2632&lt;&gt;"Корректировка остатка",D2632&lt;0),"Для этого типа количество положительное",IF(NOT(ISNUMBER('Номенклатура'!$C$2)),"Укажите дату начала учёта",IF(A2632&lt;INT('Номенклатура'!$C$2),"Раньше даты начала учёта: НЕ учтено",IF(AND(C2632="Корректировка остатка",TRIM(G2632)=""),"Учтено: добавьте пояснение","ОК")))))))))))))</f>
        <v/>
      </c>
    </row>
    <row r="2633" spans="1:9" x14ac:dyDescent="0.25">
      <c r="A2633" s="16"/>
      <c r="B2633" s="13"/>
      <c r="C2633" s="13"/>
      <c r="D2633" s="14"/>
      <c r="E2633" s="17" t="str">
        <f>IF(OR(B2633="",SUMPRODUCT(--EXACT('Номенклатура'!$A$6:$A$205,B2633))&lt;&gt;1),"",INDEX('Номенклатура'!$D$6:$D$205,SUMPRODUCT(EXACT('Номенклатура'!$A$6:$A$205,B2633)*(ROW('Номенклатура'!$A$6:$A$205)-5)))&amp;"")</f>
        <v/>
      </c>
      <c r="F2633" s="18" t="str">
        <f>IF(OR(I2633="ОК",I2633="Учтено: добавьте пояснение"),IF(C2633="Приход",D2633,IF(C2633="Корректировка остатка",D2633,-D2633)),"")</f>
        <v/>
      </c>
      <c r="G2633" s="13"/>
      <c r="H2633" s="15" t="str">
        <f>IF(OR(B2633="",SUMPRODUCT(--EXACT('Номенклатура'!$A$6:$A$205,B2633))&lt;&gt;1),"",INDEX('Номенклатура'!$B$6:$B$205,SUMPRODUCT(EXACT('Номенклатура'!$A$6:$A$205,B2633)*(ROW('Номенклатура'!$A$6:$A$205)-5)))&amp;"")</f>
        <v/>
      </c>
      <c r="I2633" s="15" t="str">
        <f>IF(COUNTA(A2633:D2633,G2633)=0,"",IF(NOT(ISNUMBER(A2633)),"Укажите дату",IF(B2633="","Укажите код",IF(NOT(AND(ISTEXT(B2633),LEN(B2633)&gt;0,LEN(B2633)&lt;=30,ISNUMBER(FIND(LEFT(B2633,1),"ABCDEFGHIJKLMNOPQRSTUVWXYZ")),SUMPRODUCT((MID(B2633,{1,2,3,4,5,6,7,8,9,10,11,12,13,14,15,16,17,18,19,20,21,22,23,24,25,26,27,28,29,30},1)&lt;&gt;"")*ISERROR(FIND(MID(B2633,{1,2,3,4,5,6,7,8,9,10,11,12,13,14,15,16,17,18,19,20,21,22,23,24,25,26,27,28,29,30},1),"ABCDEFGHIJKLMNOPQRSTUVWXYZ0123456789-_")))=0,ISERROR(VALUE(B2633)))),"Недопустимый код: только латинские буквы A-Z в верхнем регистре, цифры, - и _; начало с буквы, до 30 символов (например MILK-001)",IF(SUMPRODUCT(--EXACT('Номенклатура'!$A$6:$A$205,B2633))=0,"Код не найден в номенклатуре",IF(SUMPRODUCT(--EXACT('Номенклатура'!$A$6:$A$205,B2633))&gt;1,"Код повторяется в номенклатуре",IF(ISNA(MATCH(C2633,{"Приход","Расход","Списание","Корректировка остатка"},0)),"Выберите тип операции",IF(NOT(ISNUMBER(D2633)),"Укажите количество",IF(D2633=0,"Количество не может быть 0",IF(AND(C2633&lt;&gt;"Корректировка остатка",D2633&lt;0),"Для этого типа количество положительное",IF(NOT(ISNUMBER('Номенклатура'!$C$2)),"Укажите дату начала учёта",IF(A2633&lt;INT('Номенклатура'!$C$2),"Раньше даты начала учёта: НЕ учтено",IF(AND(C2633="Корректировка остатка",TRIM(G2633)=""),"Учтено: добавьте пояснение","ОК")))))))))))))</f>
        <v/>
      </c>
    </row>
    <row r="2634" spans="1:9" x14ac:dyDescent="0.25">
      <c r="A2634" s="16"/>
      <c r="B2634" s="13"/>
      <c r="C2634" s="13"/>
      <c r="D2634" s="14"/>
      <c r="E2634" s="17" t="str">
        <f>IF(OR(B2634="",SUMPRODUCT(--EXACT('Номенклатура'!$A$6:$A$205,B2634))&lt;&gt;1),"",INDEX('Номенклатура'!$D$6:$D$205,SUMPRODUCT(EXACT('Номенклатура'!$A$6:$A$205,B2634)*(ROW('Номенклатура'!$A$6:$A$205)-5)))&amp;"")</f>
        <v/>
      </c>
      <c r="F2634" s="18" t="str">
        <f>IF(OR(I2634="ОК",I2634="Учтено: добавьте пояснение"),IF(C2634="Приход",D2634,IF(C2634="Корректировка остатка",D2634,-D2634)),"")</f>
        <v/>
      </c>
      <c r="G2634" s="13"/>
      <c r="H2634" s="15" t="str">
        <f>IF(OR(B2634="",SUMPRODUCT(--EXACT('Номенклатура'!$A$6:$A$205,B2634))&lt;&gt;1),"",INDEX('Номенклатура'!$B$6:$B$205,SUMPRODUCT(EXACT('Номенклатура'!$A$6:$A$205,B2634)*(ROW('Номенклатура'!$A$6:$A$205)-5)))&amp;"")</f>
        <v/>
      </c>
      <c r="I2634" s="15" t="str">
        <f>IF(COUNTA(A2634:D2634,G2634)=0,"",IF(NOT(ISNUMBER(A2634)),"Укажите дату",IF(B2634="","Укажите код",IF(NOT(AND(ISTEXT(B2634),LEN(B2634)&gt;0,LEN(B2634)&lt;=30,ISNUMBER(FIND(LEFT(B2634,1),"ABCDEFGHIJKLMNOPQRSTUVWXYZ")),SUMPRODUCT((MID(B2634,{1,2,3,4,5,6,7,8,9,10,11,12,13,14,15,16,17,18,19,20,21,22,23,24,25,26,27,28,29,30},1)&lt;&gt;"")*ISERROR(FIND(MID(B2634,{1,2,3,4,5,6,7,8,9,10,11,12,13,14,15,16,17,18,19,20,21,22,23,24,25,26,27,28,29,30},1),"ABCDEFGHIJKLMNOPQRSTUVWXYZ0123456789-_")))=0,ISERROR(VALUE(B2634)))),"Недопустимый код: только латинские буквы A-Z в верхнем регистре, цифры, - и _; начало с буквы, до 30 символов (например MILK-001)",IF(SUMPRODUCT(--EXACT('Номенклатура'!$A$6:$A$205,B2634))=0,"Код не найден в номенклатуре",IF(SUMPRODUCT(--EXACT('Номенклатура'!$A$6:$A$205,B2634))&gt;1,"Код повторяется в номенклатуре",IF(ISNA(MATCH(C2634,{"Приход","Расход","Списание","Корректировка остатка"},0)),"Выберите тип операции",IF(NOT(ISNUMBER(D2634)),"Укажите количество",IF(D2634=0,"Количество не может быть 0",IF(AND(C2634&lt;&gt;"Корректировка остатка",D2634&lt;0),"Для этого типа количество положительное",IF(NOT(ISNUMBER('Номенклатура'!$C$2)),"Укажите дату начала учёта",IF(A2634&lt;INT('Номенклатура'!$C$2),"Раньше даты начала учёта: НЕ учтено",IF(AND(C2634="Корректировка остатка",TRIM(G2634)=""),"Учтено: добавьте пояснение","ОК")))))))))))))</f>
        <v/>
      </c>
    </row>
    <row r="2635" spans="1:9" x14ac:dyDescent="0.25">
      <c r="A2635" s="16"/>
      <c r="B2635" s="13"/>
      <c r="C2635" s="13"/>
      <c r="D2635" s="14"/>
      <c r="E2635" s="17" t="str">
        <f>IF(OR(B2635="",SUMPRODUCT(--EXACT('Номенклатура'!$A$6:$A$205,B2635))&lt;&gt;1),"",INDEX('Номенклатура'!$D$6:$D$205,SUMPRODUCT(EXACT('Номенклатура'!$A$6:$A$205,B2635)*(ROW('Номенклатура'!$A$6:$A$205)-5)))&amp;"")</f>
        <v/>
      </c>
      <c r="F2635" s="18" t="str">
        <f>IF(OR(I2635="ОК",I2635="Учтено: добавьте пояснение"),IF(C2635="Приход",D2635,IF(C2635="Корректировка остатка",D2635,-D2635)),"")</f>
        <v/>
      </c>
      <c r="G2635" s="13"/>
      <c r="H2635" s="15" t="str">
        <f>IF(OR(B2635="",SUMPRODUCT(--EXACT('Номенклатура'!$A$6:$A$205,B2635))&lt;&gt;1),"",INDEX('Номенклатура'!$B$6:$B$205,SUMPRODUCT(EXACT('Номенклатура'!$A$6:$A$205,B2635)*(ROW('Номенклатура'!$A$6:$A$205)-5)))&amp;"")</f>
        <v/>
      </c>
      <c r="I2635" s="15" t="str">
        <f>IF(COUNTA(A2635:D2635,G2635)=0,"",IF(NOT(ISNUMBER(A2635)),"Укажите дату",IF(B2635="","Укажите код",IF(NOT(AND(ISTEXT(B2635),LEN(B2635)&gt;0,LEN(B2635)&lt;=30,ISNUMBER(FIND(LEFT(B2635,1),"ABCDEFGHIJKLMNOPQRSTUVWXYZ")),SUMPRODUCT((MID(B2635,{1,2,3,4,5,6,7,8,9,10,11,12,13,14,15,16,17,18,19,20,21,22,23,24,25,26,27,28,29,30},1)&lt;&gt;"")*ISERROR(FIND(MID(B2635,{1,2,3,4,5,6,7,8,9,10,11,12,13,14,15,16,17,18,19,20,21,22,23,24,25,26,27,28,29,30},1),"ABCDEFGHIJKLMNOPQRSTUVWXYZ0123456789-_")))=0,ISERROR(VALUE(B2635)))),"Недопустимый код: только латинские буквы A-Z в верхнем регистре, цифры, - и _; начало с буквы, до 30 символов (например MILK-001)",IF(SUMPRODUCT(--EXACT('Номенклатура'!$A$6:$A$205,B2635))=0,"Код не найден в номенклатуре",IF(SUMPRODUCT(--EXACT('Номенклатура'!$A$6:$A$205,B2635))&gt;1,"Код повторяется в номенклатуре",IF(ISNA(MATCH(C2635,{"Приход","Расход","Списание","Корректировка остатка"},0)),"Выберите тип операции",IF(NOT(ISNUMBER(D2635)),"Укажите количество",IF(D2635=0,"Количество не может быть 0",IF(AND(C2635&lt;&gt;"Корректировка остатка",D2635&lt;0),"Для этого типа количество положительное",IF(NOT(ISNUMBER('Номенклатура'!$C$2)),"Укажите дату начала учёта",IF(A2635&lt;INT('Номенклатура'!$C$2),"Раньше даты начала учёта: НЕ учтено",IF(AND(C2635="Корректировка остатка",TRIM(G2635)=""),"Учтено: добавьте пояснение","ОК")))))))))))))</f>
        <v/>
      </c>
    </row>
    <row r="2636" spans="1:9" x14ac:dyDescent="0.25">
      <c r="A2636" s="16"/>
      <c r="B2636" s="13"/>
      <c r="C2636" s="13"/>
      <c r="D2636" s="14"/>
      <c r="E2636" s="17" t="str">
        <f>IF(OR(B2636="",SUMPRODUCT(--EXACT('Номенклатура'!$A$6:$A$205,B2636))&lt;&gt;1),"",INDEX('Номенклатура'!$D$6:$D$205,SUMPRODUCT(EXACT('Номенклатура'!$A$6:$A$205,B2636)*(ROW('Номенклатура'!$A$6:$A$205)-5)))&amp;"")</f>
        <v/>
      </c>
      <c r="F2636" s="18" t="str">
        <f>IF(OR(I2636="ОК",I2636="Учтено: добавьте пояснение"),IF(C2636="Приход",D2636,IF(C2636="Корректировка остатка",D2636,-D2636)),"")</f>
        <v/>
      </c>
      <c r="G2636" s="13"/>
      <c r="H2636" s="15" t="str">
        <f>IF(OR(B2636="",SUMPRODUCT(--EXACT('Номенклатура'!$A$6:$A$205,B2636))&lt;&gt;1),"",INDEX('Номенклатура'!$B$6:$B$205,SUMPRODUCT(EXACT('Номенклатура'!$A$6:$A$205,B2636)*(ROW('Номенклатура'!$A$6:$A$205)-5)))&amp;"")</f>
        <v/>
      </c>
      <c r="I2636" s="15" t="str">
        <f>IF(COUNTA(A2636:D2636,G2636)=0,"",IF(NOT(ISNUMBER(A2636)),"Укажите дату",IF(B2636="","Укажите код",IF(NOT(AND(ISTEXT(B2636),LEN(B2636)&gt;0,LEN(B2636)&lt;=30,ISNUMBER(FIND(LEFT(B2636,1),"ABCDEFGHIJKLMNOPQRSTUVWXYZ")),SUMPRODUCT((MID(B2636,{1,2,3,4,5,6,7,8,9,10,11,12,13,14,15,16,17,18,19,20,21,22,23,24,25,26,27,28,29,30},1)&lt;&gt;"")*ISERROR(FIND(MID(B2636,{1,2,3,4,5,6,7,8,9,10,11,12,13,14,15,16,17,18,19,20,21,22,23,24,25,26,27,28,29,30},1),"ABCDEFGHIJKLMNOPQRSTUVWXYZ0123456789-_")))=0,ISERROR(VALUE(B2636)))),"Недопустимый код: только латинские буквы A-Z в верхнем регистре, цифры, - и _; начало с буквы, до 30 символов (например MILK-001)",IF(SUMPRODUCT(--EXACT('Номенклатура'!$A$6:$A$205,B2636))=0,"Код не найден в номенклатуре",IF(SUMPRODUCT(--EXACT('Номенклатура'!$A$6:$A$205,B2636))&gt;1,"Код повторяется в номенклатуре",IF(ISNA(MATCH(C2636,{"Приход","Расход","Списание","Корректировка остатка"},0)),"Выберите тип операции",IF(NOT(ISNUMBER(D2636)),"Укажите количество",IF(D2636=0,"Количество не может быть 0",IF(AND(C2636&lt;&gt;"Корректировка остатка",D2636&lt;0),"Для этого типа количество положительное",IF(NOT(ISNUMBER('Номенклатура'!$C$2)),"Укажите дату начала учёта",IF(A2636&lt;INT('Номенклатура'!$C$2),"Раньше даты начала учёта: НЕ учтено",IF(AND(C2636="Корректировка остатка",TRIM(G2636)=""),"Учтено: добавьте пояснение","ОК")))))))))))))</f>
        <v/>
      </c>
    </row>
    <row r="2637" spans="1:9" x14ac:dyDescent="0.25">
      <c r="A2637" s="16"/>
      <c r="B2637" s="13"/>
      <c r="C2637" s="13"/>
      <c r="D2637" s="14"/>
      <c r="E2637" s="17" t="str">
        <f>IF(OR(B2637="",SUMPRODUCT(--EXACT('Номенклатура'!$A$6:$A$205,B2637))&lt;&gt;1),"",INDEX('Номенклатура'!$D$6:$D$205,SUMPRODUCT(EXACT('Номенклатура'!$A$6:$A$205,B2637)*(ROW('Номенклатура'!$A$6:$A$205)-5)))&amp;"")</f>
        <v/>
      </c>
      <c r="F2637" s="18" t="str">
        <f>IF(OR(I2637="ОК",I2637="Учтено: добавьте пояснение"),IF(C2637="Приход",D2637,IF(C2637="Корректировка остатка",D2637,-D2637)),"")</f>
        <v/>
      </c>
      <c r="G2637" s="13"/>
      <c r="H2637" s="15" t="str">
        <f>IF(OR(B2637="",SUMPRODUCT(--EXACT('Номенклатура'!$A$6:$A$205,B2637))&lt;&gt;1),"",INDEX('Номенклатура'!$B$6:$B$205,SUMPRODUCT(EXACT('Номенклатура'!$A$6:$A$205,B2637)*(ROW('Номенклатура'!$A$6:$A$205)-5)))&amp;"")</f>
        <v/>
      </c>
      <c r="I2637" s="15" t="str">
        <f>IF(COUNTA(A2637:D2637,G2637)=0,"",IF(NOT(ISNUMBER(A2637)),"Укажите дату",IF(B2637="","Укажите код",IF(NOT(AND(ISTEXT(B2637),LEN(B2637)&gt;0,LEN(B2637)&lt;=30,ISNUMBER(FIND(LEFT(B2637,1),"ABCDEFGHIJKLMNOPQRSTUVWXYZ")),SUMPRODUCT((MID(B2637,{1,2,3,4,5,6,7,8,9,10,11,12,13,14,15,16,17,18,19,20,21,22,23,24,25,26,27,28,29,30},1)&lt;&gt;"")*ISERROR(FIND(MID(B2637,{1,2,3,4,5,6,7,8,9,10,11,12,13,14,15,16,17,18,19,20,21,22,23,24,25,26,27,28,29,30},1),"ABCDEFGHIJKLMNOPQRSTUVWXYZ0123456789-_")))=0,ISERROR(VALUE(B2637)))),"Недопустимый код: только латинские буквы A-Z в верхнем регистре, цифры, - и _; начало с буквы, до 30 символов (например MILK-001)",IF(SUMPRODUCT(--EXACT('Номенклатура'!$A$6:$A$205,B2637))=0,"Код не найден в номенклатуре",IF(SUMPRODUCT(--EXACT('Номенклатура'!$A$6:$A$205,B2637))&gt;1,"Код повторяется в номенклатуре",IF(ISNA(MATCH(C2637,{"Приход","Расход","Списание","Корректировка остатка"},0)),"Выберите тип операции",IF(NOT(ISNUMBER(D2637)),"Укажите количество",IF(D2637=0,"Количество не может быть 0",IF(AND(C2637&lt;&gt;"Корректировка остатка",D2637&lt;0),"Для этого типа количество положительное",IF(NOT(ISNUMBER('Номенклатура'!$C$2)),"Укажите дату начала учёта",IF(A2637&lt;INT('Номенклатура'!$C$2),"Раньше даты начала учёта: НЕ учтено",IF(AND(C2637="Корректировка остатка",TRIM(G2637)=""),"Учтено: добавьте пояснение","ОК")))))))))))))</f>
        <v/>
      </c>
    </row>
    <row r="2638" spans="1:9" x14ac:dyDescent="0.25">
      <c r="A2638" s="16"/>
      <c r="B2638" s="13"/>
      <c r="C2638" s="13"/>
      <c r="D2638" s="14"/>
      <c r="E2638" s="17" t="str">
        <f>IF(OR(B2638="",SUMPRODUCT(--EXACT('Номенклатура'!$A$6:$A$205,B2638))&lt;&gt;1),"",INDEX('Номенклатура'!$D$6:$D$205,SUMPRODUCT(EXACT('Номенклатура'!$A$6:$A$205,B2638)*(ROW('Номенклатура'!$A$6:$A$205)-5)))&amp;"")</f>
        <v/>
      </c>
      <c r="F2638" s="18" t="str">
        <f>IF(OR(I2638="ОК",I2638="Учтено: добавьте пояснение"),IF(C2638="Приход",D2638,IF(C2638="Корректировка остатка",D2638,-D2638)),"")</f>
        <v/>
      </c>
      <c r="G2638" s="13"/>
      <c r="H2638" s="15" t="str">
        <f>IF(OR(B2638="",SUMPRODUCT(--EXACT('Номенклатура'!$A$6:$A$205,B2638))&lt;&gt;1),"",INDEX('Номенклатура'!$B$6:$B$205,SUMPRODUCT(EXACT('Номенклатура'!$A$6:$A$205,B2638)*(ROW('Номенклатура'!$A$6:$A$205)-5)))&amp;"")</f>
        <v/>
      </c>
      <c r="I2638" s="15" t="str">
        <f>IF(COUNTA(A2638:D2638,G2638)=0,"",IF(NOT(ISNUMBER(A2638)),"Укажите дату",IF(B2638="","Укажите код",IF(NOT(AND(ISTEXT(B2638),LEN(B2638)&gt;0,LEN(B2638)&lt;=30,ISNUMBER(FIND(LEFT(B2638,1),"ABCDEFGHIJKLMNOPQRSTUVWXYZ")),SUMPRODUCT((MID(B2638,{1,2,3,4,5,6,7,8,9,10,11,12,13,14,15,16,17,18,19,20,21,22,23,24,25,26,27,28,29,30},1)&lt;&gt;"")*ISERROR(FIND(MID(B2638,{1,2,3,4,5,6,7,8,9,10,11,12,13,14,15,16,17,18,19,20,21,22,23,24,25,26,27,28,29,30},1),"ABCDEFGHIJKLMNOPQRSTUVWXYZ0123456789-_")))=0,ISERROR(VALUE(B2638)))),"Недопустимый код: только латинские буквы A-Z в верхнем регистре, цифры, - и _; начало с буквы, до 30 символов (например MILK-001)",IF(SUMPRODUCT(--EXACT('Номенклатура'!$A$6:$A$205,B2638))=0,"Код не найден в номенклатуре",IF(SUMPRODUCT(--EXACT('Номенклатура'!$A$6:$A$205,B2638))&gt;1,"Код повторяется в номенклатуре",IF(ISNA(MATCH(C2638,{"Приход","Расход","Списание","Корректировка остатка"},0)),"Выберите тип операции",IF(NOT(ISNUMBER(D2638)),"Укажите количество",IF(D2638=0,"Количество не может быть 0",IF(AND(C2638&lt;&gt;"Корректировка остатка",D2638&lt;0),"Для этого типа количество положительное",IF(NOT(ISNUMBER('Номенклатура'!$C$2)),"Укажите дату начала учёта",IF(A2638&lt;INT('Номенклатура'!$C$2),"Раньше даты начала учёта: НЕ учтено",IF(AND(C2638="Корректировка остатка",TRIM(G2638)=""),"Учтено: добавьте пояснение","ОК")))))))))))))</f>
        <v/>
      </c>
    </row>
    <row r="2639" spans="1:9" x14ac:dyDescent="0.25">
      <c r="A2639" s="16"/>
      <c r="B2639" s="13"/>
      <c r="C2639" s="13"/>
      <c r="D2639" s="14"/>
      <c r="E2639" s="17" t="str">
        <f>IF(OR(B2639="",SUMPRODUCT(--EXACT('Номенклатура'!$A$6:$A$205,B2639))&lt;&gt;1),"",INDEX('Номенклатура'!$D$6:$D$205,SUMPRODUCT(EXACT('Номенклатура'!$A$6:$A$205,B2639)*(ROW('Номенклатура'!$A$6:$A$205)-5)))&amp;"")</f>
        <v/>
      </c>
      <c r="F2639" s="18" t="str">
        <f>IF(OR(I2639="ОК",I2639="Учтено: добавьте пояснение"),IF(C2639="Приход",D2639,IF(C2639="Корректировка остатка",D2639,-D2639)),"")</f>
        <v/>
      </c>
      <c r="G2639" s="13"/>
      <c r="H2639" s="15" t="str">
        <f>IF(OR(B2639="",SUMPRODUCT(--EXACT('Номенклатура'!$A$6:$A$205,B2639))&lt;&gt;1),"",INDEX('Номенклатура'!$B$6:$B$205,SUMPRODUCT(EXACT('Номенклатура'!$A$6:$A$205,B2639)*(ROW('Номенклатура'!$A$6:$A$205)-5)))&amp;"")</f>
        <v/>
      </c>
      <c r="I2639" s="15" t="str">
        <f>IF(COUNTA(A2639:D2639,G2639)=0,"",IF(NOT(ISNUMBER(A2639)),"Укажите дату",IF(B2639="","Укажите код",IF(NOT(AND(ISTEXT(B2639),LEN(B2639)&gt;0,LEN(B2639)&lt;=30,ISNUMBER(FIND(LEFT(B2639,1),"ABCDEFGHIJKLMNOPQRSTUVWXYZ")),SUMPRODUCT((MID(B2639,{1,2,3,4,5,6,7,8,9,10,11,12,13,14,15,16,17,18,19,20,21,22,23,24,25,26,27,28,29,30},1)&lt;&gt;"")*ISERROR(FIND(MID(B2639,{1,2,3,4,5,6,7,8,9,10,11,12,13,14,15,16,17,18,19,20,21,22,23,24,25,26,27,28,29,30},1),"ABCDEFGHIJKLMNOPQRSTUVWXYZ0123456789-_")))=0,ISERROR(VALUE(B2639)))),"Недопустимый код: только латинские буквы A-Z в верхнем регистре, цифры, - и _; начало с буквы, до 30 символов (например MILK-001)",IF(SUMPRODUCT(--EXACT('Номенклатура'!$A$6:$A$205,B2639))=0,"Код не найден в номенклатуре",IF(SUMPRODUCT(--EXACT('Номенклатура'!$A$6:$A$205,B2639))&gt;1,"Код повторяется в номенклатуре",IF(ISNA(MATCH(C2639,{"Приход","Расход","Списание","Корректировка остатка"},0)),"Выберите тип операции",IF(NOT(ISNUMBER(D2639)),"Укажите количество",IF(D2639=0,"Количество не может быть 0",IF(AND(C2639&lt;&gt;"Корректировка остатка",D2639&lt;0),"Для этого типа количество положительное",IF(NOT(ISNUMBER('Номенклатура'!$C$2)),"Укажите дату начала учёта",IF(A2639&lt;INT('Номенклатура'!$C$2),"Раньше даты начала учёта: НЕ учтено",IF(AND(C2639="Корректировка остатка",TRIM(G2639)=""),"Учтено: добавьте пояснение","ОК")))))))))))))</f>
        <v/>
      </c>
    </row>
    <row r="2640" spans="1:9" x14ac:dyDescent="0.25">
      <c r="A2640" s="16"/>
      <c r="B2640" s="13"/>
      <c r="C2640" s="13"/>
      <c r="D2640" s="14"/>
      <c r="E2640" s="17" t="str">
        <f>IF(OR(B2640="",SUMPRODUCT(--EXACT('Номенклатура'!$A$6:$A$205,B2640))&lt;&gt;1),"",INDEX('Номенклатура'!$D$6:$D$205,SUMPRODUCT(EXACT('Номенклатура'!$A$6:$A$205,B2640)*(ROW('Номенклатура'!$A$6:$A$205)-5)))&amp;"")</f>
        <v/>
      </c>
      <c r="F2640" s="18" t="str">
        <f>IF(OR(I2640="ОК",I2640="Учтено: добавьте пояснение"),IF(C2640="Приход",D2640,IF(C2640="Корректировка остатка",D2640,-D2640)),"")</f>
        <v/>
      </c>
      <c r="G2640" s="13"/>
      <c r="H2640" s="15" t="str">
        <f>IF(OR(B2640="",SUMPRODUCT(--EXACT('Номенклатура'!$A$6:$A$205,B2640))&lt;&gt;1),"",INDEX('Номенклатура'!$B$6:$B$205,SUMPRODUCT(EXACT('Номенклатура'!$A$6:$A$205,B2640)*(ROW('Номенклатура'!$A$6:$A$205)-5)))&amp;"")</f>
        <v/>
      </c>
      <c r="I2640" s="15" t="str">
        <f>IF(COUNTA(A2640:D2640,G2640)=0,"",IF(NOT(ISNUMBER(A2640)),"Укажите дату",IF(B2640="","Укажите код",IF(NOT(AND(ISTEXT(B2640),LEN(B2640)&gt;0,LEN(B2640)&lt;=30,ISNUMBER(FIND(LEFT(B2640,1),"ABCDEFGHIJKLMNOPQRSTUVWXYZ")),SUMPRODUCT((MID(B2640,{1,2,3,4,5,6,7,8,9,10,11,12,13,14,15,16,17,18,19,20,21,22,23,24,25,26,27,28,29,30},1)&lt;&gt;"")*ISERROR(FIND(MID(B2640,{1,2,3,4,5,6,7,8,9,10,11,12,13,14,15,16,17,18,19,20,21,22,23,24,25,26,27,28,29,30},1),"ABCDEFGHIJKLMNOPQRSTUVWXYZ0123456789-_")))=0,ISERROR(VALUE(B2640)))),"Недопустимый код: только латинские буквы A-Z в верхнем регистре, цифры, - и _; начало с буквы, до 30 символов (например MILK-001)",IF(SUMPRODUCT(--EXACT('Номенклатура'!$A$6:$A$205,B2640))=0,"Код не найден в номенклатуре",IF(SUMPRODUCT(--EXACT('Номенклатура'!$A$6:$A$205,B2640))&gt;1,"Код повторяется в номенклатуре",IF(ISNA(MATCH(C2640,{"Приход","Расход","Списание","Корректировка остатка"},0)),"Выберите тип операции",IF(NOT(ISNUMBER(D2640)),"Укажите количество",IF(D2640=0,"Количество не может быть 0",IF(AND(C2640&lt;&gt;"Корректировка остатка",D2640&lt;0),"Для этого типа количество положительное",IF(NOT(ISNUMBER('Номенклатура'!$C$2)),"Укажите дату начала учёта",IF(A2640&lt;INT('Номенклатура'!$C$2),"Раньше даты начала учёта: НЕ учтено",IF(AND(C2640="Корректировка остатка",TRIM(G2640)=""),"Учтено: добавьте пояснение","ОК")))))))))))))</f>
        <v/>
      </c>
    </row>
    <row r="2641" spans="1:9" x14ac:dyDescent="0.25">
      <c r="A2641" s="16"/>
      <c r="B2641" s="13"/>
      <c r="C2641" s="13"/>
      <c r="D2641" s="14"/>
      <c r="E2641" s="17" t="str">
        <f>IF(OR(B2641="",SUMPRODUCT(--EXACT('Номенклатура'!$A$6:$A$205,B2641))&lt;&gt;1),"",INDEX('Номенклатура'!$D$6:$D$205,SUMPRODUCT(EXACT('Номенклатура'!$A$6:$A$205,B2641)*(ROW('Номенклатура'!$A$6:$A$205)-5)))&amp;"")</f>
        <v/>
      </c>
      <c r="F2641" s="18" t="str">
        <f>IF(OR(I2641="ОК",I2641="Учтено: добавьте пояснение"),IF(C2641="Приход",D2641,IF(C2641="Корректировка остатка",D2641,-D2641)),"")</f>
        <v/>
      </c>
      <c r="G2641" s="13"/>
      <c r="H2641" s="15" t="str">
        <f>IF(OR(B2641="",SUMPRODUCT(--EXACT('Номенклатура'!$A$6:$A$205,B2641))&lt;&gt;1),"",INDEX('Номенклатура'!$B$6:$B$205,SUMPRODUCT(EXACT('Номенклатура'!$A$6:$A$205,B2641)*(ROW('Номенклатура'!$A$6:$A$205)-5)))&amp;"")</f>
        <v/>
      </c>
      <c r="I2641" s="15" t="str">
        <f>IF(COUNTA(A2641:D2641,G2641)=0,"",IF(NOT(ISNUMBER(A2641)),"Укажите дату",IF(B2641="","Укажите код",IF(NOT(AND(ISTEXT(B2641),LEN(B2641)&gt;0,LEN(B2641)&lt;=30,ISNUMBER(FIND(LEFT(B2641,1),"ABCDEFGHIJKLMNOPQRSTUVWXYZ")),SUMPRODUCT((MID(B2641,{1,2,3,4,5,6,7,8,9,10,11,12,13,14,15,16,17,18,19,20,21,22,23,24,25,26,27,28,29,30},1)&lt;&gt;"")*ISERROR(FIND(MID(B2641,{1,2,3,4,5,6,7,8,9,10,11,12,13,14,15,16,17,18,19,20,21,22,23,24,25,26,27,28,29,30},1),"ABCDEFGHIJKLMNOPQRSTUVWXYZ0123456789-_")))=0,ISERROR(VALUE(B2641)))),"Недопустимый код: только латинские буквы A-Z в верхнем регистре, цифры, - и _; начало с буквы, до 30 символов (например MILK-001)",IF(SUMPRODUCT(--EXACT('Номенклатура'!$A$6:$A$205,B2641))=0,"Код не найден в номенклатуре",IF(SUMPRODUCT(--EXACT('Номенклатура'!$A$6:$A$205,B2641))&gt;1,"Код повторяется в номенклатуре",IF(ISNA(MATCH(C2641,{"Приход","Расход","Списание","Корректировка остатка"},0)),"Выберите тип операции",IF(NOT(ISNUMBER(D2641)),"Укажите количество",IF(D2641=0,"Количество не может быть 0",IF(AND(C2641&lt;&gt;"Корректировка остатка",D2641&lt;0),"Для этого типа количество положительное",IF(NOT(ISNUMBER('Номенклатура'!$C$2)),"Укажите дату начала учёта",IF(A2641&lt;INT('Номенклатура'!$C$2),"Раньше даты начала учёта: НЕ учтено",IF(AND(C2641="Корректировка остатка",TRIM(G2641)=""),"Учтено: добавьте пояснение","ОК")))))))))))))</f>
        <v/>
      </c>
    </row>
    <row r="2642" spans="1:9" x14ac:dyDescent="0.25">
      <c r="A2642" s="16"/>
      <c r="B2642" s="13"/>
      <c r="C2642" s="13"/>
      <c r="D2642" s="14"/>
      <c r="E2642" s="17" t="str">
        <f>IF(OR(B2642="",SUMPRODUCT(--EXACT('Номенклатура'!$A$6:$A$205,B2642))&lt;&gt;1),"",INDEX('Номенклатура'!$D$6:$D$205,SUMPRODUCT(EXACT('Номенклатура'!$A$6:$A$205,B2642)*(ROW('Номенклатура'!$A$6:$A$205)-5)))&amp;"")</f>
        <v/>
      </c>
      <c r="F2642" s="18" t="str">
        <f>IF(OR(I2642="ОК",I2642="Учтено: добавьте пояснение"),IF(C2642="Приход",D2642,IF(C2642="Корректировка остатка",D2642,-D2642)),"")</f>
        <v/>
      </c>
      <c r="G2642" s="13"/>
      <c r="H2642" s="15" t="str">
        <f>IF(OR(B2642="",SUMPRODUCT(--EXACT('Номенклатура'!$A$6:$A$205,B2642))&lt;&gt;1),"",INDEX('Номенклатура'!$B$6:$B$205,SUMPRODUCT(EXACT('Номенклатура'!$A$6:$A$205,B2642)*(ROW('Номенклатура'!$A$6:$A$205)-5)))&amp;"")</f>
        <v/>
      </c>
      <c r="I2642" s="15" t="str">
        <f>IF(COUNTA(A2642:D2642,G2642)=0,"",IF(NOT(ISNUMBER(A2642)),"Укажите дату",IF(B2642="","Укажите код",IF(NOT(AND(ISTEXT(B2642),LEN(B2642)&gt;0,LEN(B2642)&lt;=30,ISNUMBER(FIND(LEFT(B2642,1),"ABCDEFGHIJKLMNOPQRSTUVWXYZ")),SUMPRODUCT((MID(B2642,{1,2,3,4,5,6,7,8,9,10,11,12,13,14,15,16,17,18,19,20,21,22,23,24,25,26,27,28,29,30},1)&lt;&gt;"")*ISERROR(FIND(MID(B2642,{1,2,3,4,5,6,7,8,9,10,11,12,13,14,15,16,17,18,19,20,21,22,23,24,25,26,27,28,29,30},1),"ABCDEFGHIJKLMNOPQRSTUVWXYZ0123456789-_")))=0,ISERROR(VALUE(B2642)))),"Недопустимый код: только латинские буквы A-Z в верхнем регистре, цифры, - и _; начало с буквы, до 30 символов (например MILK-001)",IF(SUMPRODUCT(--EXACT('Номенклатура'!$A$6:$A$205,B2642))=0,"Код не найден в номенклатуре",IF(SUMPRODUCT(--EXACT('Номенклатура'!$A$6:$A$205,B2642))&gt;1,"Код повторяется в номенклатуре",IF(ISNA(MATCH(C2642,{"Приход","Расход","Списание","Корректировка остатка"},0)),"Выберите тип операции",IF(NOT(ISNUMBER(D2642)),"Укажите количество",IF(D2642=0,"Количество не может быть 0",IF(AND(C2642&lt;&gt;"Корректировка остатка",D2642&lt;0),"Для этого типа количество положительное",IF(NOT(ISNUMBER('Номенклатура'!$C$2)),"Укажите дату начала учёта",IF(A2642&lt;INT('Номенклатура'!$C$2),"Раньше даты начала учёта: НЕ учтено",IF(AND(C2642="Корректировка остатка",TRIM(G2642)=""),"Учтено: добавьте пояснение","ОК")))))))))))))</f>
        <v/>
      </c>
    </row>
    <row r="2643" spans="1:9" x14ac:dyDescent="0.25">
      <c r="A2643" s="16"/>
      <c r="B2643" s="13"/>
      <c r="C2643" s="13"/>
      <c r="D2643" s="14"/>
      <c r="E2643" s="17" t="str">
        <f>IF(OR(B2643="",SUMPRODUCT(--EXACT('Номенклатура'!$A$6:$A$205,B2643))&lt;&gt;1),"",INDEX('Номенклатура'!$D$6:$D$205,SUMPRODUCT(EXACT('Номенклатура'!$A$6:$A$205,B2643)*(ROW('Номенклатура'!$A$6:$A$205)-5)))&amp;"")</f>
        <v/>
      </c>
      <c r="F2643" s="18" t="str">
        <f>IF(OR(I2643="ОК",I2643="Учтено: добавьте пояснение"),IF(C2643="Приход",D2643,IF(C2643="Корректировка остатка",D2643,-D2643)),"")</f>
        <v/>
      </c>
      <c r="G2643" s="13"/>
      <c r="H2643" s="15" t="str">
        <f>IF(OR(B2643="",SUMPRODUCT(--EXACT('Номенклатура'!$A$6:$A$205,B2643))&lt;&gt;1),"",INDEX('Номенклатура'!$B$6:$B$205,SUMPRODUCT(EXACT('Номенклатура'!$A$6:$A$205,B2643)*(ROW('Номенклатура'!$A$6:$A$205)-5)))&amp;"")</f>
        <v/>
      </c>
      <c r="I2643" s="15" t="str">
        <f>IF(COUNTA(A2643:D2643,G2643)=0,"",IF(NOT(ISNUMBER(A2643)),"Укажите дату",IF(B2643="","Укажите код",IF(NOT(AND(ISTEXT(B2643),LEN(B2643)&gt;0,LEN(B2643)&lt;=30,ISNUMBER(FIND(LEFT(B2643,1),"ABCDEFGHIJKLMNOPQRSTUVWXYZ")),SUMPRODUCT((MID(B2643,{1,2,3,4,5,6,7,8,9,10,11,12,13,14,15,16,17,18,19,20,21,22,23,24,25,26,27,28,29,30},1)&lt;&gt;"")*ISERROR(FIND(MID(B2643,{1,2,3,4,5,6,7,8,9,10,11,12,13,14,15,16,17,18,19,20,21,22,23,24,25,26,27,28,29,30},1),"ABCDEFGHIJKLMNOPQRSTUVWXYZ0123456789-_")))=0,ISERROR(VALUE(B2643)))),"Недопустимый код: только латинские буквы A-Z в верхнем регистре, цифры, - и _; начало с буквы, до 30 символов (например MILK-001)",IF(SUMPRODUCT(--EXACT('Номенклатура'!$A$6:$A$205,B2643))=0,"Код не найден в номенклатуре",IF(SUMPRODUCT(--EXACT('Номенклатура'!$A$6:$A$205,B2643))&gt;1,"Код повторяется в номенклатуре",IF(ISNA(MATCH(C2643,{"Приход","Расход","Списание","Корректировка остатка"},0)),"Выберите тип операции",IF(NOT(ISNUMBER(D2643)),"Укажите количество",IF(D2643=0,"Количество не может быть 0",IF(AND(C2643&lt;&gt;"Корректировка остатка",D2643&lt;0),"Для этого типа количество положительное",IF(NOT(ISNUMBER('Номенклатура'!$C$2)),"Укажите дату начала учёта",IF(A2643&lt;INT('Номенклатура'!$C$2),"Раньше даты начала учёта: НЕ учтено",IF(AND(C2643="Корректировка остатка",TRIM(G2643)=""),"Учтено: добавьте пояснение","ОК")))))))))))))</f>
        <v/>
      </c>
    </row>
    <row r="2644" spans="1:9" x14ac:dyDescent="0.25">
      <c r="A2644" s="16"/>
      <c r="B2644" s="13"/>
      <c r="C2644" s="13"/>
      <c r="D2644" s="14"/>
      <c r="E2644" s="17" t="str">
        <f>IF(OR(B2644="",SUMPRODUCT(--EXACT('Номенклатура'!$A$6:$A$205,B2644))&lt;&gt;1),"",INDEX('Номенклатура'!$D$6:$D$205,SUMPRODUCT(EXACT('Номенклатура'!$A$6:$A$205,B2644)*(ROW('Номенклатура'!$A$6:$A$205)-5)))&amp;"")</f>
        <v/>
      </c>
      <c r="F2644" s="18" t="str">
        <f>IF(OR(I2644="ОК",I2644="Учтено: добавьте пояснение"),IF(C2644="Приход",D2644,IF(C2644="Корректировка остатка",D2644,-D2644)),"")</f>
        <v/>
      </c>
      <c r="G2644" s="13"/>
      <c r="H2644" s="15" t="str">
        <f>IF(OR(B2644="",SUMPRODUCT(--EXACT('Номенклатура'!$A$6:$A$205,B2644))&lt;&gt;1),"",INDEX('Номенклатура'!$B$6:$B$205,SUMPRODUCT(EXACT('Номенклатура'!$A$6:$A$205,B2644)*(ROW('Номенклатура'!$A$6:$A$205)-5)))&amp;"")</f>
        <v/>
      </c>
      <c r="I2644" s="15" t="str">
        <f>IF(COUNTA(A2644:D2644,G2644)=0,"",IF(NOT(ISNUMBER(A2644)),"Укажите дату",IF(B2644="","Укажите код",IF(NOT(AND(ISTEXT(B2644),LEN(B2644)&gt;0,LEN(B2644)&lt;=30,ISNUMBER(FIND(LEFT(B2644,1),"ABCDEFGHIJKLMNOPQRSTUVWXYZ")),SUMPRODUCT((MID(B2644,{1,2,3,4,5,6,7,8,9,10,11,12,13,14,15,16,17,18,19,20,21,22,23,24,25,26,27,28,29,30},1)&lt;&gt;"")*ISERROR(FIND(MID(B2644,{1,2,3,4,5,6,7,8,9,10,11,12,13,14,15,16,17,18,19,20,21,22,23,24,25,26,27,28,29,30},1),"ABCDEFGHIJKLMNOPQRSTUVWXYZ0123456789-_")))=0,ISERROR(VALUE(B2644)))),"Недопустимый код: только латинские буквы A-Z в верхнем регистре, цифры, - и _; начало с буквы, до 30 символов (например MILK-001)",IF(SUMPRODUCT(--EXACT('Номенклатура'!$A$6:$A$205,B2644))=0,"Код не найден в номенклатуре",IF(SUMPRODUCT(--EXACT('Номенклатура'!$A$6:$A$205,B2644))&gt;1,"Код повторяется в номенклатуре",IF(ISNA(MATCH(C2644,{"Приход","Расход","Списание","Корректировка остатка"},0)),"Выберите тип операции",IF(NOT(ISNUMBER(D2644)),"Укажите количество",IF(D2644=0,"Количество не может быть 0",IF(AND(C2644&lt;&gt;"Корректировка остатка",D2644&lt;0),"Для этого типа количество положительное",IF(NOT(ISNUMBER('Номенклатура'!$C$2)),"Укажите дату начала учёта",IF(A2644&lt;INT('Номенклатура'!$C$2),"Раньше даты начала учёта: НЕ учтено",IF(AND(C2644="Корректировка остатка",TRIM(G2644)=""),"Учтено: добавьте пояснение","ОК")))))))))))))</f>
        <v/>
      </c>
    </row>
    <row r="2645" spans="1:9" x14ac:dyDescent="0.25">
      <c r="A2645" s="16"/>
      <c r="B2645" s="13"/>
      <c r="C2645" s="13"/>
      <c r="D2645" s="14"/>
      <c r="E2645" s="17" t="str">
        <f>IF(OR(B2645="",SUMPRODUCT(--EXACT('Номенклатура'!$A$6:$A$205,B2645))&lt;&gt;1),"",INDEX('Номенклатура'!$D$6:$D$205,SUMPRODUCT(EXACT('Номенклатура'!$A$6:$A$205,B2645)*(ROW('Номенклатура'!$A$6:$A$205)-5)))&amp;"")</f>
        <v/>
      </c>
      <c r="F2645" s="18" t="str">
        <f>IF(OR(I2645="ОК",I2645="Учтено: добавьте пояснение"),IF(C2645="Приход",D2645,IF(C2645="Корректировка остатка",D2645,-D2645)),"")</f>
        <v/>
      </c>
      <c r="G2645" s="13"/>
      <c r="H2645" s="15" t="str">
        <f>IF(OR(B2645="",SUMPRODUCT(--EXACT('Номенклатура'!$A$6:$A$205,B2645))&lt;&gt;1),"",INDEX('Номенклатура'!$B$6:$B$205,SUMPRODUCT(EXACT('Номенклатура'!$A$6:$A$205,B2645)*(ROW('Номенклатура'!$A$6:$A$205)-5)))&amp;"")</f>
        <v/>
      </c>
      <c r="I2645" s="15" t="str">
        <f>IF(COUNTA(A2645:D2645,G2645)=0,"",IF(NOT(ISNUMBER(A2645)),"Укажите дату",IF(B2645="","Укажите код",IF(NOT(AND(ISTEXT(B2645),LEN(B2645)&gt;0,LEN(B2645)&lt;=30,ISNUMBER(FIND(LEFT(B2645,1),"ABCDEFGHIJKLMNOPQRSTUVWXYZ")),SUMPRODUCT((MID(B2645,{1,2,3,4,5,6,7,8,9,10,11,12,13,14,15,16,17,18,19,20,21,22,23,24,25,26,27,28,29,30},1)&lt;&gt;"")*ISERROR(FIND(MID(B2645,{1,2,3,4,5,6,7,8,9,10,11,12,13,14,15,16,17,18,19,20,21,22,23,24,25,26,27,28,29,30},1),"ABCDEFGHIJKLMNOPQRSTUVWXYZ0123456789-_")))=0,ISERROR(VALUE(B2645)))),"Недопустимый код: только латинские буквы A-Z в верхнем регистре, цифры, - и _; начало с буквы, до 30 символов (например MILK-001)",IF(SUMPRODUCT(--EXACT('Номенклатура'!$A$6:$A$205,B2645))=0,"Код не найден в номенклатуре",IF(SUMPRODUCT(--EXACT('Номенклатура'!$A$6:$A$205,B2645))&gt;1,"Код повторяется в номенклатуре",IF(ISNA(MATCH(C2645,{"Приход","Расход","Списание","Корректировка остатка"},0)),"Выберите тип операции",IF(NOT(ISNUMBER(D2645)),"Укажите количество",IF(D2645=0,"Количество не может быть 0",IF(AND(C2645&lt;&gt;"Корректировка остатка",D2645&lt;0),"Для этого типа количество положительное",IF(NOT(ISNUMBER('Номенклатура'!$C$2)),"Укажите дату начала учёта",IF(A2645&lt;INT('Номенклатура'!$C$2),"Раньше даты начала учёта: НЕ учтено",IF(AND(C2645="Корректировка остатка",TRIM(G2645)=""),"Учтено: добавьте пояснение","ОК")))))))))))))</f>
        <v/>
      </c>
    </row>
    <row r="2646" spans="1:9" x14ac:dyDescent="0.25">
      <c r="A2646" s="16"/>
      <c r="B2646" s="13"/>
      <c r="C2646" s="13"/>
      <c r="D2646" s="14"/>
      <c r="E2646" s="17" t="str">
        <f>IF(OR(B2646="",SUMPRODUCT(--EXACT('Номенклатура'!$A$6:$A$205,B2646))&lt;&gt;1),"",INDEX('Номенклатура'!$D$6:$D$205,SUMPRODUCT(EXACT('Номенклатура'!$A$6:$A$205,B2646)*(ROW('Номенклатура'!$A$6:$A$205)-5)))&amp;"")</f>
        <v/>
      </c>
      <c r="F2646" s="18" t="str">
        <f>IF(OR(I2646="ОК",I2646="Учтено: добавьте пояснение"),IF(C2646="Приход",D2646,IF(C2646="Корректировка остатка",D2646,-D2646)),"")</f>
        <v/>
      </c>
      <c r="G2646" s="13"/>
      <c r="H2646" s="15" t="str">
        <f>IF(OR(B2646="",SUMPRODUCT(--EXACT('Номенклатура'!$A$6:$A$205,B2646))&lt;&gt;1),"",INDEX('Номенклатура'!$B$6:$B$205,SUMPRODUCT(EXACT('Номенклатура'!$A$6:$A$205,B2646)*(ROW('Номенклатура'!$A$6:$A$205)-5)))&amp;"")</f>
        <v/>
      </c>
      <c r="I2646" s="15" t="str">
        <f>IF(COUNTA(A2646:D2646,G2646)=0,"",IF(NOT(ISNUMBER(A2646)),"Укажите дату",IF(B2646="","Укажите код",IF(NOT(AND(ISTEXT(B2646),LEN(B2646)&gt;0,LEN(B2646)&lt;=30,ISNUMBER(FIND(LEFT(B2646,1),"ABCDEFGHIJKLMNOPQRSTUVWXYZ")),SUMPRODUCT((MID(B2646,{1,2,3,4,5,6,7,8,9,10,11,12,13,14,15,16,17,18,19,20,21,22,23,24,25,26,27,28,29,30},1)&lt;&gt;"")*ISERROR(FIND(MID(B2646,{1,2,3,4,5,6,7,8,9,10,11,12,13,14,15,16,17,18,19,20,21,22,23,24,25,26,27,28,29,30},1),"ABCDEFGHIJKLMNOPQRSTUVWXYZ0123456789-_")))=0,ISERROR(VALUE(B2646)))),"Недопустимый код: только латинские буквы A-Z в верхнем регистре, цифры, - и _; начало с буквы, до 30 символов (например MILK-001)",IF(SUMPRODUCT(--EXACT('Номенклатура'!$A$6:$A$205,B2646))=0,"Код не найден в номенклатуре",IF(SUMPRODUCT(--EXACT('Номенклатура'!$A$6:$A$205,B2646))&gt;1,"Код повторяется в номенклатуре",IF(ISNA(MATCH(C2646,{"Приход","Расход","Списание","Корректировка остатка"},0)),"Выберите тип операции",IF(NOT(ISNUMBER(D2646)),"Укажите количество",IF(D2646=0,"Количество не может быть 0",IF(AND(C2646&lt;&gt;"Корректировка остатка",D2646&lt;0),"Для этого типа количество положительное",IF(NOT(ISNUMBER('Номенклатура'!$C$2)),"Укажите дату начала учёта",IF(A2646&lt;INT('Номенклатура'!$C$2),"Раньше даты начала учёта: НЕ учтено",IF(AND(C2646="Корректировка остатка",TRIM(G2646)=""),"Учтено: добавьте пояснение","ОК")))))))))))))</f>
        <v/>
      </c>
    </row>
    <row r="2647" spans="1:9" x14ac:dyDescent="0.25">
      <c r="A2647" s="16"/>
      <c r="B2647" s="13"/>
      <c r="C2647" s="13"/>
      <c r="D2647" s="14"/>
      <c r="E2647" s="17" t="str">
        <f>IF(OR(B2647="",SUMPRODUCT(--EXACT('Номенклатура'!$A$6:$A$205,B2647))&lt;&gt;1),"",INDEX('Номенклатура'!$D$6:$D$205,SUMPRODUCT(EXACT('Номенклатура'!$A$6:$A$205,B2647)*(ROW('Номенклатура'!$A$6:$A$205)-5)))&amp;"")</f>
        <v/>
      </c>
      <c r="F2647" s="18" t="str">
        <f>IF(OR(I2647="ОК",I2647="Учтено: добавьте пояснение"),IF(C2647="Приход",D2647,IF(C2647="Корректировка остатка",D2647,-D2647)),"")</f>
        <v/>
      </c>
      <c r="G2647" s="13"/>
      <c r="H2647" s="15" t="str">
        <f>IF(OR(B2647="",SUMPRODUCT(--EXACT('Номенклатура'!$A$6:$A$205,B2647))&lt;&gt;1),"",INDEX('Номенклатура'!$B$6:$B$205,SUMPRODUCT(EXACT('Номенклатура'!$A$6:$A$205,B2647)*(ROW('Номенклатура'!$A$6:$A$205)-5)))&amp;"")</f>
        <v/>
      </c>
      <c r="I2647" s="15" t="str">
        <f>IF(COUNTA(A2647:D2647,G2647)=0,"",IF(NOT(ISNUMBER(A2647)),"Укажите дату",IF(B2647="","Укажите код",IF(NOT(AND(ISTEXT(B2647),LEN(B2647)&gt;0,LEN(B2647)&lt;=30,ISNUMBER(FIND(LEFT(B2647,1),"ABCDEFGHIJKLMNOPQRSTUVWXYZ")),SUMPRODUCT((MID(B2647,{1,2,3,4,5,6,7,8,9,10,11,12,13,14,15,16,17,18,19,20,21,22,23,24,25,26,27,28,29,30},1)&lt;&gt;"")*ISERROR(FIND(MID(B2647,{1,2,3,4,5,6,7,8,9,10,11,12,13,14,15,16,17,18,19,20,21,22,23,24,25,26,27,28,29,30},1),"ABCDEFGHIJKLMNOPQRSTUVWXYZ0123456789-_")))=0,ISERROR(VALUE(B2647)))),"Недопустимый код: только латинские буквы A-Z в верхнем регистре, цифры, - и _; начало с буквы, до 30 символов (например MILK-001)",IF(SUMPRODUCT(--EXACT('Номенклатура'!$A$6:$A$205,B2647))=0,"Код не найден в номенклатуре",IF(SUMPRODUCT(--EXACT('Номенклатура'!$A$6:$A$205,B2647))&gt;1,"Код повторяется в номенклатуре",IF(ISNA(MATCH(C2647,{"Приход","Расход","Списание","Корректировка остатка"},0)),"Выберите тип операции",IF(NOT(ISNUMBER(D2647)),"Укажите количество",IF(D2647=0,"Количество не может быть 0",IF(AND(C2647&lt;&gt;"Корректировка остатка",D2647&lt;0),"Для этого типа количество положительное",IF(NOT(ISNUMBER('Номенклатура'!$C$2)),"Укажите дату начала учёта",IF(A2647&lt;INT('Номенклатура'!$C$2),"Раньше даты начала учёта: НЕ учтено",IF(AND(C2647="Корректировка остатка",TRIM(G2647)=""),"Учтено: добавьте пояснение","ОК")))))))))))))</f>
        <v/>
      </c>
    </row>
    <row r="2648" spans="1:9" x14ac:dyDescent="0.25">
      <c r="A2648" s="16"/>
      <c r="B2648" s="13"/>
      <c r="C2648" s="13"/>
      <c r="D2648" s="14"/>
      <c r="E2648" s="17" t="str">
        <f>IF(OR(B2648="",SUMPRODUCT(--EXACT('Номенклатура'!$A$6:$A$205,B2648))&lt;&gt;1),"",INDEX('Номенклатура'!$D$6:$D$205,SUMPRODUCT(EXACT('Номенклатура'!$A$6:$A$205,B2648)*(ROW('Номенклатура'!$A$6:$A$205)-5)))&amp;"")</f>
        <v/>
      </c>
      <c r="F2648" s="18" t="str">
        <f>IF(OR(I2648="ОК",I2648="Учтено: добавьте пояснение"),IF(C2648="Приход",D2648,IF(C2648="Корректировка остатка",D2648,-D2648)),"")</f>
        <v/>
      </c>
      <c r="G2648" s="13"/>
      <c r="H2648" s="15" t="str">
        <f>IF(OR(B2648="",SUMPRODUCT(--EXACT('Номенклатура'!$A$6:$A$205,B2648))&lt;&gt;1),"",INDEX('Номенклатура'!$B$6:$B$205,SUMPRODUCT(EXACT('Номенклатура'!$A$6:$A$205,B2648)*(ROW('Номенклатура'!$A$6:$A$205)-5)))&amp;"")</f>
        <v/>
      </c>
      <c r="I2648" s="15" t="str">
        <f>IF(COUNTA(A2648:D2648,G2648)=0,"",IF(NOT(ISNUMBER(A2648)),"Укажите дату",IF(B2648="","Укажите код",IF(NOT(AND(ISTEXT(B2648),LEN(B2648)&gt;0,LEN(B2648)&lt;=30,ISNUMBER(FIND(LEFT(B2648,1),"ABCDEFGHIJKLMNOPQRSTUVWXYZ")),SUMPRODUCT((MID(B2648,{1,2,3,4,5,6,7,8,9,10,11,12,13,14,15,16,17,18,19,20,21,22,23,24,25,26,27,28,29,30},1)&lt;&gt;"")*ISERROR(FIND(MID(B2648,{1,2,3,4,5,6,7,8,9,10,11,12,13,14,15,16,17,18,19,20,21,22,23,24,25,26,27,28,29,30},1),"ABCDEFGHIJKLMNOPQRSTUVWXYZ0123456789-_")))=0,ISERROR(VALUE(B2648)))),"Недопустимый код: только латинские буквы A-Z в верхнем регистре, цифры, - и _; начало с буквы, до 30 символов (например MILK-001)",IF(SUMPRODUCT(--EXACT('Номенклатура'!$A$6:$A$205,B2648))=0,"Код не найден в номенклатуре",IF(SUMPRODUCT(--EXACT('Номенклатура'!$A$6:$A$205,B2648))&gt;1,"Код повторяется в номенклатуре",IF(ISNA(MATCH(C2648,{"Приход","Расход","Списание","Корректировка остатка"},0)),"Выберите тип операции",IF(NOT(ISNUMBER(D2648)),"Укажите количество",IF(D2648=0,"Количество не может быть 0",IF(AND(C2648&lt;&gt;"Корректировка остатка",D2648&lt;0),"Для этого типа количество положительное",IF(NOT(ISNUMBER('Номенклатура'!$C$2)),"Укажите дату начала учёта",IF(A2648&lt;INT('Номенклатура'!$C$2),"Раньше даты начала учёта: НЕ учтено",IF(AND(C2648="Корректировка остатка",TRIM(G2648)=""),"Учтено: добавьте пояснение","ОК")))))))))))))</f>
        <v/>
      </c>
    </row>
    <row r="2649" spans="1:9" x14ac:dyDescent="0.25">
      <c r="A2649" s="16"/>
      <c r="B2649" s="13"/>
      <c r="C2649" s="13"/>
      <c r="D2649" s="14"/>
      <c r="E2649" s="17" t="str">
        <f>IF(OR(B2649="",SUMPRODUCT(--EXACT('Номенклатура'!$A$6:$A$205,B2649))&lt;&gt;1),"",INDEX('Номенклатура'!$D$6:$D$205,SUMPRODUCT(EXACT('Номенклатура'!$A$6:$A$205,B2649)*(ROW('Номенклатура'!$A$6:$A$205)-5)))&amp;"")</f>
        <v/>
      </c>
      <c r="F2649" s="18" t="str">
        <f>IF(OR(I2649="ОК",I2649="Учтено: добавьте пояснение"),IF(C2649="Приход",D2649,IF(C2649="Корректировка остатка",D2649,-D2649)),"")</f>
        <v/>
      </c>
      <c r="G2649" s="13"/>
      <c r="H2649" s="15" t="str">
        <f>IF(OR(B2649="",SUMPRODUCT(--EXACT('Номенклатура'!$A$6:$A$205,B2649))&lt;&gt;1),"",INDEX('Номенклатура'!$B$6:$B$205,SUMPRODUCT(EXACT('Номенклатура'!$A$6:$A$205,B2649)*(ROW('Номенклатура'!$A$6:$A$205)-5)))&amp;"")</f>
        <v/>
      </c>
      <c r="I2649" s="15" t="str">
        <f>IF(COUNTA(A2649:D2649,G2649)=0,"",IF(NOT(ISNUMBER(A2649)),"Укажите дату",IF(B2649="","Укажите код",IF(NOT(AND(ISTEXT(B2649),LEN(B2649)&gt;0,LEN(B2649)&lt;=30,ISNUMBER(FIND(LEFT(B2649,1),"ABCDEFGHIJKLMNOPQRSTUVWXYZ")),SUMPRODUCT((MID(B2649,{1,2,3,4,5,6,7,8,9,10,11,12,13,14,15,16,17,18,19,20,21,22,23,24,25,26,27,28,29,30},1)&lt;&gt;"")*ISERROR(FIND(MID(B2649,{1,2,3,4,5,6,7,8,9,10,11,12,13,14,15,16,17,18,19,20,21,22,23,24,25,26,27,28,29,30},1),"ABCDEFGHIJKLMNOPQRSTUVWXYZ0123456789-_")))=0,ISERROR(VALUE(B2649)))),"Недопустимый код: только латинские буквы A-Z в верхнем регистре, цифры, - и _; начало с буквы, до 30 символов (например MILK-001)",IF(SUMPRODUCT(--EXACT('Номенклатура'!$A$6:$A$205,B2649))=0,"Код не найден в номенклатуре",IF(SUMPRODUCT(--EXACT('Номенклатура'!$A$6:$A$205,B2649))&gt;1,"Код повторяется в номенклатуре",IF(ISNA(MATCH(C2649,{"Приход","Расход","Списание","Корректировка остатка"},0)),"Выберите тип операции",IF(NOT(ISNUMBER(D2649)),"Укажите количество",IF(D2649=0,"Количество не может быть 0",IF(AND(C2649&lt;&gt;"Корректировка остатка",D2649&lt;0),"Для этого типа количество положительное",IF(NOT(ISNUMBER('Номенклатура'!$C$2)),"Укажите дату начала учёта",IF(A2649&lt;INT('Номенклатура'!$C$2),"Раньше даты начала учёта: НЕ учтено",IF(AND(C2649="Корректировка остатка",TRIM(G2649)=""),"Учтено: добавьте пояснение","ОК")))))))))))))</f>
        <v/>
      </c>
    </row>
    <row r="2650" spans="1:9" x14ac:dyDescent="0.25">
      <c r="A2650" s="16"/>
      <c r="B2650" s="13"/>
      <c r="C2650" s="13"/>
      <c r="D2650" s="14"/>
      <c r="E2650" s="17" t="str">
        <f>IF(OR(B2650="",SUMPRODUCT(--EXACT('Номенклатура'!$A$6:$A$205,B2650))&lt;&gt;1),"",INDEX('Номенклатура'!$D$6:$D$205,SUMPRODUCT(EXACT('Номенклатура'!$A$6:$A$205,B2650)*(ROW('Номенклатура'!$A$6:$A$205)-5)))&amp;"")</f>
        <v/>
      </c>
      <c r="F2650" s="18" t="str">
        <f>IF(OR(I2650="ОК",I2650="Учтено: добавьте пояснение"),IF(C2650="Приход",D2650,IF(C2650="Корректировка остатка",D2650,-D2650)),"")</f>
        <v/>
      </c>
      <c r="G2650" s="13"/>
      <c r="H2650" s="15" t="str">
        <f>IF(OR(B2650="",SUMPRODUCT(--EXACT('Номенклатура'!$A$6:$A$205,B2650))&lt;&gt;1),"",INDEX('Номенклатура'!$B$6:$B$205,SUMPRODUCT(EXACT('Номенклатура'!$A$6:$A$205,B2650)*(ROW('Номенклатура'!$A$6:$A$205)-5)))&amp;"")</f>
        <v/>
      </c>
      <c r="I2650" s="15" t="str">
        <f>IF(COUNTA(A2650:D2650,G2650)=0,"",IF(NOT(ISNUMBER(A2650)),"Укажите дату",IF(B2650="","Укажите код",IF(NOT(AND(ISTEXT(B2650),LEN(B2650)&gt;0,LEN(B2650)&lt;=30,ISNUMBER(FIND(LEFT(B2650,1),"ABCDEFGHIJKLMNOPQRSTUVWXYZ")),SUMPRODUCT((MID(B2650,{1,2,3,4,5,6,7,8,9,10,11,12,13,14,15,16,17,18,19,20,21,22,23,24,25,26,27,28,29,30},1)&lt;&gt;"")*ISERROR(FIND(MID(B2650,{1,2,3,4,5,6,7,8,9,10,11,12,13,14,15,16,17,18,19,20,21,22,23,24,25,26,27,28,29,30},1),"ABCDEFGHIJKLMNOPQRSTUVWXYZ0123456789-_")))=0,ISERROR(VALUE(B2650)))),"Недопустимый код: только латинские буквы A-Z в верхнем регистре, цифры, - и _; начало с буквы, до 30 символов (например MILK-001)",IF(SUMPRODUCT(--EXACT('Номенклатура'!$A$6:$A$205,B2650))=0,"Код не найден в номенклатуре",IF(SUMPRODUCT(--EXACT('Номенклатура'!$A$6:$A$205,B2650))&gt;1,"Код повторяется в номенклатуре",IF(ISNA(MATCH(C2650,{"Приход","Расход","Списание","Корректировка остатка"},0)),"Выберите тип операции",IF(NOT(ISNUMBER(D2650)),"Укажите количество",IF(D2650=0,"Количество не может быть 0",IF(AND(C2650&lt;&gt;"Корректировка остатка",D2650&lt;0),"Для этого типа количество положительное",IF(NOT(ISNUMBER('Номенклатура'!$C$2)),"Укажите дату начала учёта",IF(A2650&lt;INT('Номенклатура'!$C$2),"Раньше даты начала учёта: НЕ учтено",IF(AND(C2650="Корректировка остатка",TRIM(G2650)=""),"Учтено: добавьте пояснение","ОК")))))))))))))</f>
        <v/>
      </c>
    </row>
    <row r="2651" spans="1:9" x14ac:dyDescent="0.25">
      <c r="A2651" s="16"/>
      <c r="B2651" s="13"/>
      <c r="C2651" s="13"/>
      <c r="D2651" s="14"/>
      <c r="E2651" s="17" t="str">
        <f>IF(OR(B2651="",SUMPRODUCT(--EXACT('Номенклатура'!$A$6:$A$205,B2651))&lt;&gt;1),"",INDEX('Номенклатура'!$D$6:$D$205,SUMPRODUCT(EXACT('Номенклатура'!$A$6:$A$205,B2651)*(ROW('Номенклатура'!$A$6:$A$205)-5)))&amp;"")</f>
        <v/>
      </c>
      <c r="F2651" s="18" t="str">
        <f>IF(OR(I2651="ОК",I2651="Учтено: добавьте пояснение"),IF(C2651="Приход",D2651,IF(C2651="Корректировка остатка",D2651,-D2651)),"")</f>
        <v/>
      </c>
      <c r="G2651" s="13"/>
      <c r="H2651" s="15" t="str">
        <f>IF(OR(B2651="",SUMPRODUCT(--EXACT('Номенклатура'!$A$6:$A$205,B2651))&lt;&gt;1),"",INDEX('Номенклатура'!$B$6:$B$205,SUMPRODUCT(EXACT('Номенклатура'!$A$6:$A$205,B2651)*(ROW('Номенклатура'!$A$6:$A$205)-5)))&amp;"")</f>
        <v/>
      </c>
      <c r="I2651" s="15" t="str">
        <f>IF(COUNTA(A2651:D2651,G2651)=0,"",IF(NOT(ISNUMBER(A2651)),"Укажите дату",IF(B2651="","Укажите код",IF(NOT(AND(ISTEXT(B2651),LEN(B2651)&gt;0,LEN(B2651)&lt;=30,ISNUMBER(FIND(LEFT(B2651,1),"ABCDEFGHIJKLMNOPQRSTUVWXYZ")),SUMPRODUCT((MID(B2651,{1,2,3,4,5,6,7,8,9,10,11,12,13,14,15,16,17,18,19,20,21,22,23,24,25,26,27,28,29,30},1)&lt;&gt;"")*ISERROR(FIND(MID(B2651,{1,2,3,4,5,6,7,8,9,10,11,12,13,14,15,16,17,18,19,20,21,22,23,24,25,26,27,28,29,30},1),"ABCDEFGHIJKLMNOPQRSTUVWXYZ0123456789-_")))=0,ISERROR(VALUE(B2651)))),"Недопустимый код: только латинские буквы A-Z в верхнем регистре, цифры, - и _; начало с буквы, до 30 символов (например MILK-001)",IF(SUMPRODUCT(--EXACT('Номенклатура'!$A$6:$A$205,B2651))=0,"Код не найден в номенклатуре",IF(SUMPRODUCT(--EXACT('Номенклатура'!$A$6:$A$205,B2651))&gt;1,"Код повторяется в номенклатуре",IF(ISNA(MATCH(C2651,{"Приход","Расход","Списание","Корректировка остатка"},0)),"Выберите тип операции",IF(NOT(ISNUMBER(D2651)),"Укажите количество",IF(D2651=0,"Количество не может быть 0",IF(AND(C2651&lt;&gt;"Корректировка остатка",D2651&lt;0),"Для этого типа количество положительное",IF(NOT(ISNUMBER('Номенклатура'!$C$2)),"Укажите дату начала учёта",IF(A2651&lt;INT('Номенклатура'!$C$2),"Раньше даты начала учёта: НЕ учтено",IF(AND(C2651="Корректировка остатка",TRIM(G2651)=""),"Учтено: добавьте пояснение","ОК")))))))))))))</f>
        <v/>
      </c>
    </row>
    <row r="2652" spans="1:9" x14ac:dyDescent="0.25">
      <c r="A2652" s="16"/>
      <c r="B2652" s="13"/>
      <c r="C2652" s="13"/>
      <c r="D2652" s="14"/>
      <c r="E2652" s="17" t="str">
        <f>IF(OR(B2652="",SUMPRODUCT(--EXACT('Номенклатура'!$A$6:$A$205,B2652))&lt;&gt;1),"",INDEX('Номенклатура'!$D$6:$D$205,SUMPRODUCT(EXACT('Номенклатура'!$A$6:$A$205,B2652)*(ROW('Номенклатура'!$A$6:$A$205)-5)))&amp;"")</f>
        <v/>
      </c>
      <c r="F2652" s="18" t="str">
        <f>IF(OR(I2652="ОК",I2652="Учтено: добавьте пояснение"),IF(C2652="Приход",D2652,IF(C2652="Корректировка остатка",D2652,-D2652)),"")</f>
        <v/>
      </c>
      <c r="G2652" s="13"/>
      <c r="H2652" s="15" t="str">
        <f>IF(OR(B2652="",SUMPRODUCT(--EXACT('Номенклатура'!$A$6:$A$205,B2652))&lt;&gt;1),"",INDEX('Номенклатура'!$B$6:$B$205,SUMPRODUCT(EXACT('Номенклатура'!$A$6:$A$205,B2652)*(ROW('Номенклатура'!$A$6:$A$205)-5)))&amp;"")</f>
        <v/>
      </c>
      <c r="I2652" s="15" t="str">
        <f>IF(COUNTA(A2652:D2652,G2652)=0,"",IF(NOT(ISNUMBER(A2652)),"Укажите дату",IF(B2652="","Укажите код",IF(NOT(AND(ISTEXT(B2652),LEN(B2652)&gt;0,LEN(B2652)&lt;=30,ISNUMBER(FIND(LEFT(B2652,1),"ABCDEFGHIJKLMNOPQRSTUVWXYZ")),SUMPRODUCT((MID(B2652,{1,2,3,4,5,6,7,8,9,10,11,12,13,14,15,16,17,18,19,20,21,22,23,24,25,26,27,28,29,30},1)&lt;&gt;"")*ISERROR(FIND(MID(B2652,{1,2,3,4,5,6,7,8,9,10,11,12,13,14,15,16,17,18,19,20,21,22,23,24,25,26,27,28,29,30},1),"ABCDEFGHIJKLMNOPQRSTUVWXYZ0123456789-_")))=0,ISERROR(VALUE(B2652)))),"Недопустимый код: только латинские буквы A-Z в верхнем регистре, цифры, - и _; начало с буквы, до 30 символов (например MILK-001)",IF(SUMPRODUCT(--EXACT('Номенклатура'!$A$6:$A$205,B2652))=0,"Код не найден в номенклатуре",IF(SUMPRODUCT(--EXACT('Номенклатура'!$A$6:$A$205,B2652))&gt;1,"Код повторяется в номенклатуре",IF(ISNA(MATCH(C2652,{"Приход","Расход","Списание","Корректировка остатка"},0)),"Выберите тип операции",IF(NOT(ISNUMBER(D2652)),"Укажите количество",IF(D2652=0,"Количество не может быть 0",IF(AND(C2652&lt;&gt;"Корректировка остатка",D2652&lt;0),"Для этого типа количество положительное",IF(NOT(ISNUMBER('Номенклатура'!$C$2)),"Укажите дату начала учёта",IF(A2652&lt;INT('Номенклатура'!$C$2),"Раньше даты начала учёта: НЕ учтено",IF(AND(C2652="Корректировка остатка",TRIM(G2652)=""),"Учтено: добавьте пояснение","ОК")))))))))))))</f>
        <v/>
      </c>
    </row>
    <row r="2653" spans="1:9" x14ac:dyDescent="0.25">
      <c r="A2653" s="16"/>
      <c r="B2653" s="13"/>
      <c r="C2653" s="13"/>
      <c r="D2653" s="14"/>
      <c r="E2653" s="17" t="str">
        <f>IF(OR(B2653="",SUMPRODUCT(--EXACT('Номенклатура'!$A$6:$A$205,B2653))&lt;&gt;1),"",INDEX('Номенклатура'!$D$6:$D$205,SUMPRODUCT(EXACT('Номенклатура'!$A$6:$A$205,B2653)*(ROW('Номенклатура'!$A$6:$A$205)-5)))&amp;"")</f>
        <v/>
      </c>
      <c r="F2653" s="18" t="str">
        <f>IF(OR(I2653="ОК",I2653="Учтено: добавьте пояснение"),IF(C2653="Приход",D2653,IF(C2653="Корректировка остатка",D2653,-D2653)),"")</f>
        <v/>
      </c>
      <c r="G2653" s="13"/>
      <c r="H2653" s="15" t="str">
        <f>IF(OR(B2653="",SUMPRODUCT(--EXACT('Номенклатура'!$A$6:$A$205,B2653))&lt;&gt;1),"",INDEX('Номенклатура'!$B$6:$B$205,SUMPRODUCT(EXACT('Номенклатура'!$A$6:$A$205,B2653)*(ROW('Номенклатура'!$A$6:$A$205)-5)))&amp;"")</f>
        <v/>
      </c>
      <c r="I2653" s="15" t="str">
        <f>IF(COUNTA(A2653:D2653,G2653)=0,"",IF(NOT(ISNUMBER(A2653)),"Укажите дату",IF(B2653="","Укажите код",IF(NOT(AND(ISTEXT(B2653),LEN(B2653)&gt;0,LEN(B2653)&lt;=30,ISNUMBER(FIND(LEFT(B2653,1),"ABCDEFGHIJKLMNOPQRSTUVWXYZ")),SUMPRODUCT((MID(B2653,{1,2,3,4,5,6,7,8,9,10,11,12,13,14,15,16,17,18,19,20,21,22,23,24,25,26,27,28,29,30},1)&lt;&gt;"")*ISERROR(FIND(MID(B2653,{1,2,3,4,5,6,7,8,9,10,11,12,13,14,15,16,17,18,19,20,21,22,23,24,25,26,27,28,29,30},1),"ABCDEFGHIJKLMNOPQRSTUVWXYZ0123456789-_")))=0,ISERROR(VALUE(B2653)))),"Недопустимый код: только латинские буквы A-Z в верхнем регистре, цифры, - и _; начало с буквы, до 30 символов (например MILK-001)",IF(SUMPRODUCT(--EXACT('Номенклатура'!$A$6:$A$205,B2653))=0,"Код не найден в номенклатуре",IF(SUMPRODUCT(--EXACT('Номенклатура'!$A$6:$A$205,B2653))&gt;1,"Код повторяется в номенклатуре",IF(ISNA(MATCH(C2653,{"Приход","Расход","Списание","Корректировка остатка"},0)),"Выберите тип операции",IF(NOT(ISNUMBER(D2653)),"Укажите количество",IF(D2653=0,"Количество не может быть 0",IF(AND(C2653&lt;&gt;"Корректировка остатка",D2653&lt;0),"Для этого типа количество положительное",IF(NOT(ISNUMBER('Номенклатура'!$C$2)),"Укажите дату начала учёта",IF(A2653&lt;INT('Номенклатура'!$C$2),"Раньше даты начала учёта: НЕ учтено",IF(AND(C2653="Корректировка остатка",TRIM(G2653)=""),"Учтено: добавьте пояснение","ОК")))))))))))))</f>
        <v/>
      </c>
    </row>
    <row r="2654" spans="1:9" x14ac:dyDescent="0.25">
      <c r="A2654" s="16"/>
      <c r="B2654" s="13"/>
      <c r="C2654" s="13"/>
      <c r="D2654" s="14"/>
      <c r="E2654" s="17" t="str">
        <f>IF(OR(B2654="",SUMPRODUCT(--EXACT('Номенклатура'!$A$6:$A$205,B2654))&lt;&gt;1),"",INDEX('Номенклатура'!$D$6:$D$205,SUMPRODUCT(EXACT('Номенклатура'!$A$6:$A$205,B2654)*(ROW('Номенклатура'!$A$6:$A$205)-5)))&amp;"")</f>
        <v/>
      </c>
      <c r="F2654" s="18" t="str">
        <f>IF(OR(I2654="ОК",I2654="Учтено: добавьте пояснение"),IF(C2654="Приход",D2654,IF(C2654="Корректировка остатка",D2654,-D2654)),"")</f>
        <v/>
      </c>
      <c r="G2654" s="13"/>
      <c r="H2654" s="15" t="str">
        <f>IF(OR(B2654="",SUMPRODUCT(--EXACT('Номенклатура'!$A$6:$A$205,B2654))&lt;&gt;1),"",INDEX('Номенклатура'!$B$6:$B$205,SUMPRODUCT(EXACT('Номенклатура'!$A$6:$A$205,B2654)*(ROW('Номенклатура'!$A$6:$A$205)-5)))&amp;"")</f>
        <v/>
      </c>
      <c r="I2654" s="15" t="str">
        <f>IF(COUNTA(A2654:D2654,G2654)=0,"",IF(NOT(ISNUMBER(A2654)),"Укажите дату",IF(B2654="","Укажите код",IF(NOT(AND(ISTEXT(B2654),LEN(B2654)&gt;0,LEN(B2654)&lt;=30,ISNUMBER(FIND(LEFT(B2654,1),"ABCDEFGHIJKLMNOPQRSTUVWXYZ")),SUMPRODUCT((MID(B2654,{1,2,3,4,5,6,7,8,9,10,11,12,13,14,15,16,17,18,19,20,21,22,23,24,25,26,27,28,29,30},1)&lt;&gt;"")*ISERROR(FIND(MID(B2654,{1,2,3,4,5,6,7,8,9,10,11,12,13,14,15,16,17,18,19,20,21,22,23,24,25,26,27,28,29,30},1),"ABCDEFGHIJKLMNOPQRSTUVWXYZ0123456789-_")))=0,ISERROR(VALUE(B2654)))),"Недопустимый код: только латинские буквы A-Z в верхнем регистре, цифры, - и _; начало с буквы, до 30 символов (например MILK-001)",IF(SUMPRODUCT(--EXACT('Номенклатура'!$A$6:$A$205,B2654))=0,"Код не найден в номенклатуре",IF(SUMPRODUCT(--EXACT('Номенклатура'!$A$6:$A$205,B2654))&gt;1,"Код повторяется в номенклатуре",IF(ISNA(MATCH(C2654,{"Приход","Расход","Списание","Корректировка остатка"},0)),"Выберите тип операции",IF(NOT(ISNUMBER(D2654)),"Укажите количество",IF(D2654=0,"Количество не может быть 0",IF(AND(C2654&lt;&gt;"Корректировка остатка",D2654&lt;0),"Для этого типа количество положительное",IF(NOT(ISNUMBER('Номенклатура'!$C$2)),"Укажите дату начала учёта",IF(A2654&lt;INT('Номенклатура'!$C$2),"Раньше даты начала учёта: НЕ учтено",IF(AND(C2654="Корректировка остатка",TRIM(G2654)=""),"Учтено: добавьте пояснение","ОК")))))))))))))</f>
        <v/>
      </c>
    </row>
    <row r="2655" spans="1:9" x14ac:dyDescent="0.25">
      <c r="A2655" s="16"/>
      <c r="B2655" s="13"/>
      <c r="C2655" s="13"/>
      <c r="D2655" s="14"/>
      <c r="E2655" s="17" t="str">
        <f>IF(OR(B2655="",SUMPRODUCT(--EXACT('Номенклатура'!$A$6:$A$205,B2655))&lt;&gt;1),"",INDEX('Номенклатура'!$D$6:$D$205,SUMPRODUCT(EXACT('Номенклатура'!$A$6:$A$205,B2655)*(ROW('Номенклатура'!$A$6:$A$205)-5)))&amp;"")</f>
        <v/>
      </c>
      <c r="F2655" s="18" t="str">
        <f>IF(OR(I2655="ОК",I2655="Учтено: добавьте пояснение"),IF(C2655="Приход",D2655,IF(C2655="Корректировка остатка",D2655,-D2655)),"")</f>
        <v/>
      </c>
      <c r="G2655" s="13"/>
      <c r="H2655" s="15" t="str">
        <f>IF(OR(B2655="",SUMPRODUCT(--EXACT('Номенклатура'!$A$6:$A$205,B2655))&lt;&gt;1),"",INDEX('Номенклатура'!$B$6:$B$205,SUMPRODUCT(EXACT('Номенклатура'!$A$6:$A$205,B2655)*(ROW('Номенклатура'!$A$6:$A$205)-5)))&amp;"")</f>
        <v/>
      </c>
      <c r="I2655" s="15" t="str">
        <f>IF(COUNTA(A2655:D2655,G2655)=0,"",IF(NOT(ISNUMBER(A2655)),"Укажите дату",IF(B2655="","Укажите код",IF(NOT(AND(ISTEXT(B2655),LEN(B2655)&gt;0,LEN(B2655)&lt;=30,ISNUMBER(FIND(LEFT(B2655,1),"ABCDEFGHIJKLMNOPQRSTUVWXYZ")),SUMPRODUCT((MID(B2655,{1,2,3,4,5,6,7,8,9,10,11,12,13,14,15,16,17,18,19,20,21,22,23,24,25,26,27,28,29,30},1)&lt;&gt;"")*ISERROR(FIND(MID(B2655,{1,2,3,4,5,6,7,8,9,10,11,12,13,14,15,16,17,18,19,20,21,22,23,24,25,26,27,28,29,30},1),"ABCDEFGHIJKLMNOPQRSTUVWXYZ0123456789-_")))=0,ISERROR(VALUE(B2655)))),"Недопустимый код: только латинские буквы A-Z в верхнем регистре, цифры, - и _; начало с буквы, до 30 символов (например MILK-001)",IF(SUMPRODUCT(--EXACT('Номенклатура'!$A$6:$A$205,B2655))=0,"Код не найден в номенклатуре",IF(SUMPRODUCT(--EXACT('Номенклатура'!$A$6:$A$205,B2655))&gt;1,"Код повторяется в номенклатуре",IF(ISNA(MATCH(C2655,{"Приход","Расход","Списание","Корректировка остатка"},0)),"Выберите тип операции",IF(NOT(ISNUMBER(D2655)),"Укажите количество",IF(D2655=0,"Количество не может быть 0",IF(AND(C2655&lt;&gt;"Корректировка остатка",D2655&lt;0),"Для этого типа количество положительное",IF(NOT(ISNUMBER('Номенклатура'!$C$2)),"Укажите дату начала учёта",IF(A2655&lt;INT('Номенклатура'!$C$2),"Раньше даты начала учёта: НЕ учтено",IF(AND(C2655="Корректировка остатка",TRIM(G2655)=""),"Учтено: добавьте пояснение","ОК")))))))))))))</f>
        <v/>
      </c>
    </row>
    <row r="2656" spans="1:9" x14ac:dyDescent="0.25">
      <c r="A2656" s="16"/>
      <c r="B2656" s="13"/>
      <c r="C2656" s="13"/>
      <c r="D2656" s="14"/>
      <c r="E2656" s="17" t="str">
        <f>IF(OR(B2656="",SUMPRODUCT(--EXACT('Номенклатура'!$A$6:$A$205,B2656))&lt;&gt;1),"",INDEX('Номенклатура'!$D$6:$D$205,SUMPRODUCT(EXACT('Номенклатура'!$A$6:$A$205,B2656)*(ROW('Номенклатура'!$A$6:$A$205)-5)))&amp;"")</f>
        <v/>
      </c>
      <c r="F2656" s="18" t="str">
        <f>IF(OR(I2656="ОК",I2656="Учтено: добавьте пояснение"),IF(C2656="Приход",D2656,IF(C2656="Корректировка остатка",D2656,-D2656)),"")</f>
        <v/>
      </c>
      <c r="G2656" s="13"/>
      <c r="H2656" s="15" t="str">
        <f>IF(OR(B2656="",SUMPRODUCT(--EXACT('Номенклатура'!$A$6:$A$205,B2656))&lt;&gt;1),"",INDEX('Номенклатура'!$B$6:$B$205,SUMPRODUCT(EXACT('Номенклатура'!$A$6:$A$205,B2656)*(ROW('Номенклатура'!$A$6:$A$205)-5)))&amp;"")</f>
        <v/>
      </c>
      <c r="I2656" s="15" t="str">
        <f>IF(COUNTA(A2656:D2656,G2656)=0,"",IF(NOT(ISNUMBER(A2656)),"Укажите дату",IF(B2656="","Укажите код",IF(NOT(AND(ISTEXT(B2656),LEN(B2656)&gt;0,LEN(B2656)&lt;=30,ISNUMBER(FIND(LEFT(B2656,1),"ABCDEFGHIJKLMNOPQRSTUVWXYZ")),SUMPRODUCT((MID(B2656,{1,2,3,4,5,6,7,8,9,10,11,12,13,14,15,16,17,18,19,20,21,22,23,24,25,26,27,28,29,30},1)&lt;&gt;"")*ISERROR(FIND(MID(B2656,{1,2,3,4,5,6,7,8,9,10,11,12,13,14,15,16,17,18,19,20,21,22,23,24,25,26,27,28,29,30},1),"ABCDEFGHIJKLMNOPQRSTUVWXYZ0123456789-_")))=0,ISERROR(VALUE(B2656)))),"Недопустимый код: только латинские буквы A-Z в верхнем регистре, цифры, - и _; начало с буквы, до 30 символов (например MILK-001)",IF(SUMPRODUCT(--EXACT('Номенклатура'!$A$6:$A$205,B2656))=0,"Код не найден в номенклатуре",IF(SUMPRODUCT(--EXACT('Номенклатура'!$A$6:$A$205,B2656))&gt;1,"Код повторяется в номенклатуре",IF(ISNA(MATCH(C2656,{"Приход","Расход","Списание","Корректировка остатка"},0)),"Выберите тип операции",IF(NOT(ISNUMBER(D2656)),"Укажите количество",IF(D2656=0,"Количество не может быть 0",IF(AND(C2656&lt;&gt;"Корректировка остатка",D2656&lt;0),"Для этого типа количество положительное",IF(NOT(ISNUMBER('Номенклатура'!$C$2)),"Укажите дату начала учёта",IF(A2656&lt;INT('Номенклатура'!$C$2),"Раньше даты начала учёта: НЕ учтено",IF(AND(C2656="Корректировка остатка",TRIM(G2656)=""),"Учтено: добавьте пояснение","ОК")))))))))))))</f>
        <v/>
      </c>
    </row>
    <row r="2657" spans="1:9" x14ac:dyDescent="0.25">
      <c r="A2657" s="16"/>
      <c r="B2657" s="13"/>
      <c r="C2657" s="13"/>
      <c r="D2657" s="14"/>
      <c r="E2657" s="17" t="str">
        <f>IF(OR(B2657="",SUMPRODUCT(--EXACT('Номенклатура'!$A$6:$A$205,B2657))&lt;&gt;1),"",INDEX('Номенклатура'!$D$6:$D$205,SUMPRODUCT(EXACT('Номенклатура'!$A$6:$A$205,B2657)*(ROW('Номенклатура'!$A$6:$A$205)-5)))&amp;"")</f>
        <v/>
      </c>
      <c r="F2657" s="18" t="str">
        <f>IF(OR(I2657="ОК",I2657="Учтено: добавьте пояснение"),IF(C2657="Приход",D2657,IF(C2657="Корректировка остатка",D2657,-D2657)),"")</f>
        <v/>
      </c>
      <c r="G2657" s="13"/>
      <c r="H2657" s="15" t="str">
        <f>IF(OR(B2657="",SUMPRODUCT(--EXACT('Номенклатура'!$A$6:$A$205,B2657))&lt;&gt;1),"",INDEX('Номенклатура'!$B$6:$B$205,SUMPRODUCT(EXACT('Номенклатура'!$A$6:$A$205,B2657)*(ROW('Номенклатура'!$A$6:$A$205)-5)))&amp;"")</f>
        <v/>
      </c>
      <c r="I2657" s="15" t="str">
        <f>IF(COUNTA(A2657:D2657,G2657)=0,"",IF(NOT(ISNUMBER(A2657)),"Укажите дату",IF(B2657="","Укажите код",IF(NOT(AND(ISTEXT(B2657),LEN(B2657)&gt;0,LEN(B2657)&lt;=30,ISNUMBER(FIND(LEFT(B2657,1),"ABCDEFGHIJKLMNOPQRSTUVWXYZ")),SUMPRODUCT((MID(B2657,{1,2,3,4,5,6,7,8,9,10,11,12,13,14,15,16,17,18,19,20,21,22,23,24,25,26,27,28,29,30},1)&lt;&gt;"")*ISERROR(FIND(MID(B2657,{1,2,3,4,5,6,7,8,9,10,11,12,13,14,15,16,17,18,19,20,21,22,23,24,25,26,27,28,29,30},1),"ABCDEFGHIJKLMNOPQRSTUVWXYZ0123456789-_")))=0,ISERROR(VALUE(B2657)))),"Недопустимый код: только латинские буквы A-Z в верхнем регистре, цифры, - и _; начало с буквы, до 30 символов (например MILK-001)",IF(SUMPRODUCT(--EXACT('Номенклатура'!$A$6:$A$205,B2657))=0,"Код не найден в номенклатуре",IF(SUMPRODUCT(--EXACT('Номенклатура'!$A$6:$A$205,B2657))&gt;1,"Код повторяется в номенклатуре",IF(ISNA(MATCH(C2657,{"Приход","Расход","Списание","Корректировка остатка"},0)),"Выберите тип операции",IF(NOT(ISNUMBER(D2657)),"Укажите количество",IF(D2657=0,"Количество не может быть 0",IF(AND(C2657&lt;&gt;"Корректировка остатка",D2657&lt;0),"Для этого типа количество положительное",IF(NOT(ISNUMBER('Номенклатура'!$C$2)),"Укажите дату начала учёта",IF(A2657&lt;INT('Номенклатура'!$C$2),"Раньше даты начала учёта: НЕ учтено",IF(AND(C2657="Корректировка остатка",TRIM(G2657)=""),"Учтено: добавьте пояснение","ОК")))))))))))))</f>
        <v/>
      </c>
    </row>
    <row r="2658" spans="1:9" x14ac:dyDescent="0.25">
      <c r="A2658" s="16"/>
      <c r="B2658" s="13"/>
      <c r="C2658" s="13"/>
      <c r="D2658" s="14"/>
      <c r="E2658" s="17" t="str">
        <f>IF(OR(B2658="",SUMPRODUCT(--EXACT('Номенклатура'!$A$6:$A$205,B2658))&lt;&gt;1),"",INDEX('Номенклатура'!$D$6:$D$205,SUMPRODUCT(EXACT('Номенклатура'!$A$6:$A$205,B2658)*(ROW('Номенклатура'!$A$6:$A$205)-5)))&amp;"")</f>
        <v/>
      </c>
      <c r="F2658" s="18" t="str">
        <f>IF(OR(I2658="ОК",I2658="Учтено: добавьте пояснение"),IF(C2658="Приход",D2658,IF(C2658="Корректировка остатка",D2658,-D2658)),"")</f>
        <v/>
      </c>
      <c r="G2658" s="13"/>
      <c r="H2658" s="15" t="str">
        <f>IF(OR(B2658="",SUMPRODUCT(--EXACT('Номенклатура'!$A$6:$A$205,B2658))&lt;&gt;1),"",INDEX('Номенклатура'!$B$6:$B$205,SUMPRODUCT(EXACT('Номенклатура'!$A$6:$A$205,B2658)*(ROW('Номенклатура'!$A$6:$A$205)-5)))&amp;"")</f>
        <v/>
      </c>
      <c r="I2658" s="15" t="str">
        <f>IF(COUNTA(A2658:D2658,G2658)=0,"",IF(NOT(ISNUMBER(A2658)),"Укажите дату",IF(B2658="","Укажите код",IF(NOT(AND(ISTEXT(B2658),LEN(B2658)&gt;0,LEN(B2658)&lt;=30,ISNUMBER(FIND(LEFT(B2658,1),"ABCDEFGHIJKLMNOPQRSTUVWXYZ")),SUMPRODUCT((MID(B2658,{1,2,3,4,5,6,7,8,9,10,11,12,13,14,15,16,17,18,19,20,21,22,23,24,25,26,27,28,29,30},1)&lt;&gt;"")*ISERROR(FIND(MID(B2658,{1,2,3,4,5,6,7,8,9,10,11,12,13,14,15,16,17,18,19,20,21,22,23,24,25,26,27,28,29,30},1),"ABCDEFGHIJKLMNOPQRSTUVWXYZ0123456789-_")))=0,ISERROR(VALUE(B2658)))),"Недопустимый код: только латинские буквы A-Z в верхнем регистре, цифры, - и _; начало с буквы, до 30 символов (например MILK-001)",IF(SUMPRODUCT(--EXACT('Номенклатура'!$A$6:$A$205,B2658))=0,"Код не найден в номенклатуре",IF(SUMPRODUCT(--EXACT('Номенклатура'!$A$6:$A$205,B2658))&gt;1,"Код повторяется в номенклатуре",IF(ISNA(MATCH(C2658,{"Приход","Расход","Списание","Корректировка остатка"},0)),"Выберите тип операции",IF(NOT(ISNUMBER(D2658)),"Укажите количество",IF(D2658=0,"Количество не может быть 0",IF(AND(C2658&lt;&gt;"Корректировка остатка",D2658&lt;0),"Для этого типа количество положительное",IF(NOT(ISNUMBER('Номенклатура'!$C$2)),"Укажите дату начала учёта",IF(A2658&lt;INT('Номенклатура'!$C$2),"Раньше даты начала учёта: НЕ учтено",IF(AND(C2658="Корректировка остатка",TRIM(G2658)=""),"Учтено: добавьте пояснение","ОК")))))))))))))</f>
        <v/>
      </c>
    </row>
    <row r="2659" spans="1:9" x14ac:dyDescent="0.25">
      <c r="A2659" s="16"/>
      <c r="B2659" s="13"/>
      <c r="C2659" s="13"/>
      <c r="D2659" s="14"/>
      <c r="E2659" s="17" t="str">
        <f>IF(OR(B2659="",SUMPRODUCT(--EXACT('Номенклатура'!$A$6:$A$205,B2659))&lt;&gt;1),"",INDEX('Номенклатура'!$D$6:$D$205,SUMPRODUCT(EXACT('Номенклатура'!$A$6:$A$205,B2659)*(ROW('Номенклатура'!$A$6:$A$205)-5)))&amp;"")</f>
        <v/>
      </c>
      <c r="F2659" s="18" t="str">
        <f>IF(OR(I2659="ОК",I2659="Учтено: добавьте пояснение"),IF(C2659="Приход",D2659,IF(C2659="Корректировка остатка",D2659,-D2659)),"")</f>
        <v/>
      </c>
      <c r="G2659" s="13"/>
      <c r="H2659" s="15" t="str">
        <f>IF(OR(B2659="",SUMPRODUCT(--EXACT('Номенклатура'!$A$6:$A$205,B2659))&lt;&gt;1),"",INDEX('Номенклатура'!$B$6:$B$205,SUMPRODUCT(EXACT('Номенклатура'!$A$6:$A$205,B2659)*(ROW('Номенклатура'!$A$6:$A$205)-5)))&amp;"")</f>
        <v/>
      </c>
      <c r="I2659" s="15" t="str">
        <f>IF(COUNTA(A2659:D2659,G2659)=0,"",IF(NOT(ISNUMBER(A2659)),"Укажите дату",IF(B2659="","Укажите код",IF(NOT(AND(ISTEXT(B2659),LEN(B2659)&gt;0,LEN(B2659)&lt;=30,ISNUMBER(FIND(LEFT(B2659,1),"ABCDEFGHIJKLMNOPQRSTUVWXYZ")),SUMPRODUCT((MID(B2659,{1,2,3,4,5,6,7,8,9,10,11,12,13,14,15,16,17,18,19,20,21,22,23,24,25,26,27,28,29,30},1)&lt;&gt;"")*ISERROR(FIND(MID(B2659,{1,2,3,4,5,6,7,8,9,10,11,12,13,14,15,16,17,18,19,20,21,22,23,24,25,26,27,28,29,30},1),"ABCDEFGHIJKLMNOPQRSTUVWXYZ0123456789-_")))=0,ISERROR(VALUE(B2659)))),"Недопустимый код: только латинские буквы A-Z в верхнем регистре, цифры, - и _; начало с буквы, до 30 символов (например MILK-001)",IF(SUMPRODUCT(--EXACT('Номенклатура'!$A$6:$A$205,B2659))=0,"Код не найден в номенклатуре",IF(SUMPRODUCT(--EXACT('Номенклатура'!$A$6:$A$205,B2659))&gt;1,"Код повторяется в номенклатуре",IF(ISNA(MATCH(C2659,{"Приход","Расход","Списание","Корректировка остатка"},0)),"Выберите тип операции",IF(NOT(ISNUMBER(D2659)),"Укажите количество",IF(D2659=0,"Количество не может быть 0",IF(AND(C2659&lt;&gt;"Корректировка остатка",D2659&lt;0),"Для этого типа количество положительное",IF(NOT(ISNUMBER('Номенклатура'!$C$2)),"Укажите дату начала учёта",IF(A2659&lt;INT('Номенклатура'!$C$2),"Раньше даты начала учёта: НЕ учтено",IF(AND(C2659="Корректировка остатка",TRIM(G2659)=""),"Учтено: добавьте пояснение","ОК")))))))))))))</f>
        <v/>
      </c>
    </row>
    <row r="2660" spans="1:9" x14ac:dyDescent="0.25">
      <c r="A2660" s="16"/>
      <c r="B2660" s="13"/>
      <c r="C2660" s="13"/>
      <c r="D2660" s="14"/>
      <c r="E2660" s="17" t="str">
        <f>IF(OR(B2660="",SUMPRODUCT(--EXACT('Номенклатура'!$A$6:$A$205,B2660))&lt;&gt;1),"",INDEX('Номенклатура'!$D$6:$D$205,SUMPRODUCT(EXACT('Номенклатура'!$A$6:$A$205,B2660)*(ROW('Номенклатура'!$A$6:$A$205)-5)))&amp;"")</f>
        <v/>
      </c>
      <c r="F2660" s="18" t="str">
        <f>IF(OR(I2660="ОК",I2660="Учтено: добавьте пояснение"),IF(C2660="Приход",D2660,IF(C2660="Корректировка остатка",D2660,-D2660)),"")</f>
        <v/>
      </c>
      <c r="G2660" s="13"/>
      <c r="H2660" s="15" t="str">
        <f>IF(OR(B2660="",SUMPRODUCT(--EXACT('Номенклатура'!$A$6:$A$205,B2660))&lt;&gt;1),"",INDEX('Номенклатура'!$B$6:$B$205,SUMPRODUCT(EXACT('Номенклатура'!$A$6:$A$205,B2660)*(ROW('Номенклатура'!$A$6:$A$205)-5)))&amp;"")</f>
        <v/>
      </c>
      <c r="I2660" s="15" t="str">
        <f>IF(COUNTA(A2660:D2660,G2660)=0,"",IF(NOT(ISNUMBER(A2660)),"Укажите дату",IF(B2660="","Укажите код",IF(NOT(AND(ISTEXT(B2660),LEN(B2660)&gt;0,LEN(B2660)&lt;=30,ISNUMBER(FIND(LEFT(B2660,1),"ABCDEFGHIJKLMNOPQRSTUVWXYZ")),SUMPRODUCT((MID(B2660,{1,2,3,4,5,6,7,8,9,10,11,12,13,14,15,16,17,18,19,20,21,22,23,24,25,26,27,28,29,30},1)&lt;&gt;"")*ISERROR(FIND(MID(B2660,{1,2,3,4,5,6,7,8,9,10,11,12,13,14,15,16,17,18,19,20,21,22,23,24,25,26,27,28,29,30},1),"ABCDEFGHIJKLMNOPQRSTUVWXYZ0123456789-_")))=0,ISERROR(VALUE(B2660)))),"Недопустимый код: только латинские буквы A-Z в верхнем регистре, цифры, - и _; начало с буквы, до 30 символов (например MILK-001)",IF(SUMPRODUCT(--EXACT('Номенклатура'!$A$6:$A$205,B2660))=0,"Код не найден в номенклатуре",IF(SUMPRODUCT(--EXACT('Номенклатура'!$A$6:$A$205,B2660))&gt;1,"Код повторяется в номенклатуре",IF(ISNA(MATCH(C2660,{"Приход","Расход","Списание","Корректировка остатка"},0)),"Выберите тип операции",IF(NOT(ISNUMBER(D2660)),"Укажите количество",IF(D2660=0,"Количество не может быть 0",IF(AND(C2660&lt;&gt;"Корректировка остатка",D2660&lt;0),"Для этого типа количество положительное",IF(NOT(ISNUMBER('Номенклатура'!$C$2)),"Укажите дату начала учёта",IF(A2660&lt;INT('Номенклатура'!$C$2),"Раньше даты начала учёта: НЕ учтено",IF(AND(C2660="Корректировка остатка",TRIM(G2660)=""),"Учтено: добавьте пояснение","ОК")))))))))))))</f>
        <v/>
      </c>
    </row>
    <row r="2661" spans="1:9" x14ac:dyDescent="0.25">
      <c r="A2661" s="16"/>
      <c r="B2661" s="13"/>
      <c r="C2661" s="13"/>
      <c r="D2661" s="14"/>
      <c r="E2661" s="17" t="str">
        <f>IF(OR(B2661="",SUMPRODUCT(--EXACT('Номенклатура'!$A$6:$A$205,B2661))&lt;&gt;1),"",INDEX('Номенклатура'!$D$6:$D$205,SUMPRODUCT(EXACT('Номенклатура'!$A$6:$A$205,B2661)*(ROW('Номенклатура'!$A$6:$A$205)-5)))&amp;"")</f>
        <v/>
      </c>
      <c r="F2661" s="18" t="str">
        <f>IF(OR(I2661="ОК",I2661="Учтено: добавьте пояснение"),IF(C2661="Приход",D2661,IF(C2661="Корректировка остатка",D2661,-D2661)),"")</f>
        <v/>
      </c>
      <c r="G2661" s="13"/>
      <c r="H2661" s="15" t="str">
        <f>IF(OR(B2661="",SUMPRODUCT(--EXACT('Номенклатура'!$A$6:$A$205,B2661))&lt;&gt;1),"",INDEX('Номенклатура'!$B$6:$B$205,SUMPRODUCT(EXACT('Номенклатура'!$A$6:$A$205,B2661)*(ROW('Номенклатура'!$A$6:$A$205)-5)))&amp;"")</f>
        <v/>
      </c>
      <c r="I2661" s="15" t="str">
        <f>IF(COUNTA(A2661:D2661,G2661)=0,"",IF(NOT(ISNUMBER(A2661)),"Укажите дату",IF(B2661="","Укажите код",IF(NOT(AND(ISTEXT(B2661),LEN(B2661)&gt;0,LEN(B2661)&lt;=30,ISNUMBER(FIND(LEFT(B2661,1),"ABCDEFGHIJKLMNOPQRSTUVWXYZ")),SUMPRODUCT((MID(B2661,{1,2,3,4,5,6,7,8,9,10,11,12,13,14,15,16,17,18,19,20,21,22,23,24,25,26,27,28,29,30},1)&lt;&gt;"")*ISERROR(FIND(MID(B2661,{1,2,3,4,5,6,7,8,9,10,11,12,13,14,15,16,17,18,19,20,21,22,23,24,25,26,27,28,29,30},1),"ABCDEFGHIJKLMNOPQRSTUVWXYZ0123456789-_")))=0,ISERROR(VALUE(B2661)))),"Недопустимый код: только латинские буквы A-Z в верхнем регистре, цифры, - и _; начало с буквы, до 30 символов (например MILK-001)",IF(SUMPRODUCT(--EXACT('Номенклатура'!$A$6:$A$205,B2661))=0,"Код не найден в номенклатуре",IF(SUMPRODUCT(--EXACT('Номенклатура'!$A$6:$A$205,B2661))&gt;1,"Код повторяется в номенклатуре",IF(ISNA(MATCH(C2661,{"Приход","Расход","Списание","Корректировка остатка"},0)),"Выберите тип операции",IF(NOT(ISNUMBER(D2661)),"Укажите количество",IF(D2661=0,"Количество не может быть 0",IF(AND(C2661&lt;&gt;"Корректировка остатка",D2661&lt;0),"Для этого типа количество положительное",IF(NOT(ISNUMBER('Номенклатура'!$C$2)),"Укажите дату начала учёта",IF(A2661&lt;INT('Номенклатура'!$C$2),"Раньше даты начала учёта: НЕ учтено",IF(AND(C2661="Корректировка остатка",TRIM(G2661)=""),"Учтено: добавьте пояснение","ОК")))))))))))))</f>
        <v/>
      </c>
    </row>
    <row r="2662" spans="1:9" x14ac:dyDescent="0.25">
      <c r="A2662" s="16"/>
      <c r="B2662" s="13"/>
      <c r="C2662" s="13"/>
      <c r="D2662" s="14"/>
      <c r="E2662" s="17" t="str">
        <f>IF(OR(B2662="",SUMPRODUCT(--EXACT('Номенклатура'!$A$6:$A$205,B2662))&lt;&gt;1),"",INDEX('Номенклатура'!$D$6:$D$205,SUMPRODUCT(EXACT('Номенклатура'!$A$6:$A$205,B2662)*(ROW('Номенклатура'!$A$6:$A$205)-5)))&amp;"")</f>
        <v/>
      </c>
      <c r="F2662" s="18" t="str">
        <f>IF(OR(I2662="ОК",I2662="Учтено: добавьте пояснение"),IF(C2662="Приход",D2662,IF(C2662="Корректировка остатка",D2662,-D2662)),"")</f>
        <v/>
      </c>
      <c r="G2662" s="13"/>
      <c r="H2662" s="15" t="str">
        <f>IF(OR(B2662="",SUMPRODUCT(--EXACT('Номенклатура'!$A$6:$A$205,B2662))&lt;&gt;1),"",INDEX('Номенклатура'!$B$6:$B$205,SUMPRODUCT(EXACT('Номенклатура'!$A$6:$A$205,B2662)*(ROW('Номенклатура'!$A$6:$A$205)-5)))&amp;"")</f>
        <v/>
      </c>
      <c r="I2662" s="15" t="str">
        <f>IF(COUNTA(A2662:D2662,G2662)=0,"",IF(NOT(ISNUMBER(A2662)),"Укажите дату",IF(B2662="","Укажите код",IF(NOT(AND(ISTEXT(B2662),LEN(B2662)&gt;0,LEN(B2662)&lt;=30,ISNUMBER(FIND(LEFT(B2662,1),"ABCDEFGHIJKLMNOPQRSTUVWXYZ")),SUMPRODUCT((MID(B2662,{1,2,3,4,5,6,7,8,9,10,11,12,13,14,15,16,17,18,19,20,21,22,23,24,25,26,27,28,29,30},1)&lt;&gt;"")*ISERROR(FIND(MID(B2662,{1,2,3,4,5,6,7,8,9,10,11,12,13,14,15,16,17,18,19,20,21,22,23,24,25,26,27,28,29,30},1),"ABCDEFGHIJKLMNOPQRSTUVWXYZ0123456789-_")))=0,ISERROR(VALUE(B2662)))),"Недопустимый код: только латинские буквы A-Z в верхнем регистре, цифры, - и _; начало с буквы, до 30 символов (например MILK-001)",IF(SUMPRODUCT(--EXACT('Номенклатура'!$A$6:$A$205,B2662))=0,"Код не найден в номенклатуре",IF(SUMPRODUCT(--EXACT('Номенклатура'!$A$6:$A$205,B2662))&gt;1,"Код повторяется в номенклатуре",IF(ISNA(MATCH(C2662,{"Приход","Расход","Списание","Корректировка остатка"},0)),"Выберите тип операции",IF(NOT(ISNUMBER(D2662)),"Укажите количество",IF(D2662=0,"Количество не может быть 0",IF(AND(C2662&lt;&gt;"Корректировка остатка",D2662&lt;0),"Для этого типа количество положительное",IF(NOT(ISNUMBER('Номенклатура'!$C$2)),"Укажите дату начала учёта",IF(A2662&lt;INT('Номенклатура'!$C$2),"Раньше даты начала учёта: НЕ учтено",IF(AND(C2662="Корректировка остатка",TRIM(G2662)=""),"Учтено: добавьте пояснение","ОК")))))))))))))</f>
        <v/>
      </c>
    </row>
    <row r="2663" spans="1:9" x14ac:dyDescent="0.25">
      <c r="A2663" s="16"/>
      <c r="B2663" s="13"/>
      <c r="C2663" s="13"/>
      <c r="D2663" s="14"/>
      <c r="E2663" s="17" t="str">
        <f>IF(OR(B2663="",SUMPRODUCT(--EXACT('Номенклатура'!$A$6:$A$205,B2663))&lt;&gt;1),"",INDEX('Номенклатура'!$D$6:$D$205,SUMPRODUCT(EXACT('Номенклатура'!$A$6:$A$205,B2663)*(ROW('Номенклатура'!$A$6:$A$205)-5)))&amp;"")</f>
        <v/>
      </c>
      <c r="F2663" s="18" t="str">
        <f>IF(OR(I2663="ОК",I2663="Учтено: добавьте пояснение"),IF(C2663="Приход",D2663,IF(C2663="Корректировка остатка",D2663,-D2663)),"")</f>
        <v/>
      </c>
      <c r="G2663" s="13"/>
      <c r="H2663" s="15" t="str">
        <f>IF(OR(B2663="",SUMPRODUCT(--EXACT('Номенклатура'!$A$6:$A$205,B2663))&lt;&gt;1),"",INDEX('Номенклатура'!$B$6:$B$205,SUMPRODUCT(EXACT('Номенклатура'!$A$6:$A$205,B2663)*(ROW('Номенклатура'!$A$6:$A$205)-5)))&amp;"")</f>
        <v/>
      </c>
      <c r="I2663" s="15" t="str">
        <f>IF(COUNTA(A2663:D2663,G2663)=0,"",IF(NOT(ISNUMBER(A2663)),"Укажите дату",IF(B2663="","Укажите код",IF(NOT(AND(ISTEXT(B2663),LEN(B2663)&gt;0,LEN(B2663)&lt;=30,ISNUMBER(FIND(LEFT(B2663,1),"ABCDEFGHIJKLMNOPQRSTUVWXYZ")),SUMPRODUCT((MID(B2663,{1,2,3,4,5,6,7,8,9,10,11,12,13,14,15,16,17,18,19,20,21,22,23,24,25,26,27,28,29,30},1)&lt;&gt;"")*ISERROR(FIND(MID(B2663,{1,2,3,4,5,6,7,8,9,10,11,12,13,14,15,16,17,18,19,20,21,22,23,24,25,26,27,28,29,30},1),"ABCDEFGHIJKLMNOPQRSTUVWXYZ0123456789-_")))=0,ISERROR(VALUE(B2663)))),"Недопустимый код: только латинские буквы A-Z в верхнем регистре, цифры, - и _; начало с буквы, до 30 символов (например MILK-001)",IF(SUMPRODUCT(--EXACT('Номенклатура'!$A$6:$A$205,B2663))=0,"Код не найден в номенклатуре",IF(SUMPRODUCT(--EXACT('Номенклатура'!$A$6:$A$205,B2663))&gt;1,"Код повторяется в номенклатуре",IF(ISNA(MATCH(C2663,{"Приход","Расход","Списание","Корректировка остатка"},0)),"Выберите тип операции",IF(NOT(ISNUMBER(D2663)),"Укажите количество",IF(D2663=0,"Количество не может быть 0",IF(AND(C2663&lt;&gt;"Корректировка остатка",D2663&lt;0),"Для этого типа количество положительное",IF(NOT(ISNUMBER('Номенклатура'!$C$2)),"Укажите дату начала учёта",IF(A2663&lt;INT('Номенклатура'!$C$2),"Раньше даты начала учёта: НЕ учтено",IF(AND(C2663="Корректировка остатка",TRIM(G2663)=""),"Учтено: добавьте пояснение","ОК")))))))))))))</f>
        <v/>
      </c>
    </row>
    <row r="2664" spans="1:9" x14ac:dyDescent="0.25">
      <c r="A2664" s="16"/>
      <c r="B2664" s="13"/>
      <c r="C2664" s="13"/>
      <c r="D2664" s="14"/>
      <c r="E2664" s="17" t="str">
        <f>IF(OR(B2664="",SUMPRODUCT(--EXACT('Номенклатура'!$A$6:$A$205,B2664))&lt;&gt;1),"",INDEX('Номенклатура'!$D$6:$D$205,SUMPRODUCT(EXACT('Номенклатура'!$A$6:$A$205,B2664)*(ROW('Номенклатура'!$A$6:$A$205)-5)))&amp;"")</f>
        <v/>
      </c>
      <c r="F2664" s="18" t="str">
        <f>IF(OR(I2664="ОК",I2664="Учтено: добавьте пояснение"),IF(C2664="Приход",D2664,IF(C2664="Корректировка остатка",D2664,-D2664)),"")</f>
        <v/>
      </c>
      <c r="G2664" s="13"/>
      <c r="H2664" s="15" t="str">
        <f>IF(OR(B2664="",SUMPRODUCT(--EXACT('Номенклатура'!$A$6:$A$205,B2664))&lt;&gt;1),"",INDEX('Номенклатура'!$B$6:$B$205,SUMPRODUCT(EXACT('Номенклатура'!$A$6:$A$205,B2664)*(ROW('Номенклатура'!$A$6:$A$205)-5)))&amp;"")</f>
        <v/>
      </c>
      <c r="I2664" s="15" t="str">
        <f>IF(COUNTA(A2664:D2664,G2664)=0,"",IF(NOT(ISNUMBER(A2664)),"Укажите дату",IF(B2664="","Укажите код",IF(NOT(AND(ISTEXT(B2664),LEN(B2664)&gt;0,LEN(B2664)&lt;=30,ISNUMBER(FIND(LEFT(B2664,1),"ABCDEFGHIJKLMNOPQRSTUVWXYZ")),SUMPRODUCT((MID(B2664,{1,2,3,4,5,6,7,8,9,10,11,12,13,14,15,16,17,18,19,20,21,22,23,24,25,26,27,28,29,30},1)&lt;&gt;"")*ISERROR(FIND(MID(B2664,{1,2,3,4,5,6,7,8,9,10,11,12,13,14,15,16,17,18,19,20,21,22,23,24,25,26,27,28,29,30},1),"ABCDEFGHIJKLMNOPQRSTUVWXYZ0123456789-_")))=0,ISERROR(VALUE(B2664)))),"Недопустимый код: только латинские буквы A-Z в верхнем регистре, цифры, - и _; начало с буквы, до 30 символов (например MILK-001)",IF(SUMPRODUCT(--EXACT('Номенклатура'!$A$6:$A$205,B2664))=0,"Код не найден в номенклатуре",IF(SUMPRODUCT(--EXACT('Номенклатура'!$A$6:$A$205,B2664))&gt;1,"Код повторяется в номенклатуре",IF(ISNA(MATCH(C2664,{"Приход","Расход","Списание","Корректировка остатка"},0)),"Выберите тип операции",IF(NOT(ISNUMBER(D2664)),"Укажите количество",IF(D2664=0,"Количество не может быть 0",IF(AND(C2664&lt;&gt;"Корректировка остатка",D2664&lt;0),"Для этого типа количество положительное",IF(NOT(ISNUMBER('Номенклатура'!$C$2)),"Укажите дату начала учёта",IF(A2664&lt;INT('Номенклатура'!$C$2),"Раньше даты начала учёта: НЕ учтено",IF(AND(C2664="Корректировка остатка",TRIM(G2664)=""),"Учтено: добавьте пояснение","ОК")))))))))))))</f>
        <v/>
      </c>
    </row>
    <row r="2665" spans="1:9" x14ac:dyDescent="0.25">
      <c r="A2665" s="16"/>
      <c r="B2665" s="13"/>
      <c r="C2665" s="13"/>
      <c r="D2665" s="14"/>
      <c r="E2665" s="17" t="str">
        <f>IF(OR(B2665="",SUMPRODUCT(--EXACT('Номенклатура'!$A$6:$A$205,B2665))&lt;&gt;1),"",INDEX('Номенклатура'!$D$6:$D$205,SUMPRODUCT(EXACT('Номенклатура'!$A$6:$A$205,B2665)*(ROW('Номенклатура'!$A$6:$A$205)-5)))&amp;"")</f>
        <v/>
      </c>
      <c r="F2665" s="18" t="str">
        <f>IF(OR(I2665="ОК",I2665="Учтено: добавьте пояснение"),IF(C2665="Приход",D2665,IF(C2665="Корректировка остатка",D2665,-D2665)),"")</f>
        <v/>
      </c>
      <c r="G2665" s="13"/>
      <c r="H2665" s="15" t="str">
        <f>IF(OR(B2665="",SUMPRODUCT(--EXACT('Номенклатура'!$A$6:$A$205,B2665))&lt;&gt;1),"",INDEX('Номенклатура'!$B$6:$B$205,SUMPRODUCT(EXACT('Номенклатура'!$A$6:$A$205,B2665)*(ROW('Номенклатура'!$A$6:$A$205)-5)))&amp;"")</f>
        <v/>
      </c>
      <c r="I2665" s="15" t="str">
        <f>IF(COUNTA(A2665:D2665,G2665)=0,"",IF(NOT(ISNUMBER(A2665)),"Укажите дату",IF(B2665="","Укажите код",IF(NOT(AND(ISTEXT(B2665),LEN(B2665)&gt;0,LEN(B2665)&lt;=30,ISNUMBER(FIND(LEFT(B2665,1),"ABCDEFGHIJKLMNOPQRSTUVWXYZ")),SUMPRODUCT((MID(B2665,{1,2,3,4,5,6,7,8,9,10,11,12,13,14,15,16,17,18,19,20,21,22,23,24,25,26,27,28,29,30},1)&lt;&gt;"")*ISERROR(FIND(MID(B2665,{1,2,3,4,5,6,7,8,9,10,11,12,13,14,15,16,17,18,19,20,21,22,23,24,25,26,27,28,29,30},1),"ABCDEFGHIJKLMNOPQRSTUVWXYZ0123456789-_")))=0,ISERROR(VALUE(B2665)))),"Недопустимый код: только латинские буквы A-Z в верхнем регистре, цифры, - и _; начало с буквы, до 30 символов (например MILK-001)",IF(SUMPRODUCT(--EXACT('Номенклатура'!$A$6:$A$205,B2665))=0,"Код не найден в номенклатуре",IF(SUMPRODUCT(--EXACT('Номенклатура'!$A$6:$A$205,B2665))&gt;1,"Код повторяется в номенклатуре",IF(ISNA(MATCH(C2665,{"Приход","Расход","Списание","Корректировка остатка"},0)),"Выберите тип операции",IF(NOT(ISNUMBER(D2665)),"Укажите количество",IF(D2665=0,"Количество не может быть 0",IF(AND(C2665&lt;&gt;"Корректировка остатка",D2665&lt;0),"Для этого типа количество положительное",IF(NOT(ISNUMBER('Номенклатура'!$C$2)),"Укажите дату начала учёта",IF(A2665&lt;INT('Номенклатура'!$C$2),"Раньше даты начала учёта: НЕ учтено",IF(AND(C2665="Корректировка остатка",TRIM(G2665)=""),"Учтено: добавьте пояснение","ОК")))))))))))))</f>
        <v/>
      </c>
    </row>
    <row r="2666" spans="1:9" x14ac:dyDescent="0.25">
      <c r="A2666" s="16"/>
      <c r="B2666" s="13"/>
      <c r="C2666" s="13"/>
      <c r="D2666" s="14"/>
      <c r="E2666" s="17" t="str">
        <f>IF(OR(B2666="",SUMPRODUCT(--EXACT('Номенклатура'!$A$6:$A$205,B2666))&lt;&gt;1),"",INDEX('Номенклатура'!$D$6:$D$205,SUMPRODUCT(EXACT('Номенклатура'!$A$6:$A$205,B2666)*(ROW('Номенклатура'!$A$6:$A$205)-5)))&amp;"")</f>
        <v/>
      </c>
      <c r="F2666" s="18" t="str">
        <f>IF(OR(I2666="ОК",I2666="Учтено: добавьте пояснение"),IF(C2666="Приход",D2666,IF(C2666="Корректировка остатка",D2666,-D2666)),"")</f>
        <v/>
      </c>
      <c r="G2666" s="13"/>
      <c r="H2666" s="15" t="str">
        <f>IF(OR(B2666="",SUMPRODUCT(--EXACT('Номенклатура'!$A$6:$A$205,B2666))&lt;&gt;1),"",INDEX('Номенклатура'!$B$6:$B$205,SUMPRODUCT(EXACT('Номенклатура'!$A$6:$A$205,B2666)*(ROW('Номенклатура'!$A$6:$A$205)-5)))&amp;"")</f>
        <v/>
      </c>
      <c r="I2666" s="15" t="str">
        <f>IF(COUNTA(A2666:D2666,G2666)=0,"",IF(NOT(ISNUMBER(A2666)),"Укажите дату",IF(B2666="","Укажите код",IF(NOT(AND(ISTEXT(B2666),LEN(B2666)&gt;0,LEN(B2666)&lt;=30,ISNUMBER(FIND(LEFT(B2666,1),"ABCDEFGHIJKLMNOPQRSTUVWXYZ")),SUMPRODUCT((MID(B2666,{1,2,3,4,5,6,7,8,9,10,11,12,13,14,15,16,17,18,19,20,21,22,23,24,25,26,27,28,29,30},1)&lt;&gt;"")*ISERROR(FIND(MID(B2666,{1,2,3,4,5,6,7,8,9,10,11,12,13,14,15,16,17,18,19,20,21,22,23,24,25,26,27,28,29,30},1),"ABCDEFGHIJKLMNOPQRSTUVWXYZ0123456789-_")))=0,ISERROR(VALUE(B2666)))),"Недопустимый код: только латинские буквы A-Z в верхнем регистре, цифры, - и _; начало с буквы, до 30 символов (например MILK-001)",IF(SUMPRODUCT(--EXACT('Номенклатура'!$A$6:$A$205,B2666))=0,"Код не найден в номенклатуре",IF(SUMPRODUCT(--EXACT('Номенклатура'!$A$6:$A$205,B2666))&gt;1,"Код повторяется в номенклатуре",IF(ISNA(MATCH(C2666,{"Приход","Расход","Списание","Корректировка остатка"},0)),"Выберите тип операции",IF(NOT(ISNUMBER(D2666)),"Укажите количество",IF(D2666=0,"Количество не может быть 0",IF(AND(C2666&lt;&gt;"Корректировка остатка",D2666&lt;0),"Для этого типа количество положительное",IF(NOT(ISNUMBER('Номенклатура'!$C$2)),"Укажите дату начала учёта",IF(A2666&lt;INT('Номенклатура'!$C$2),"Раньше даты начала учёта: НЕ учтено",IF(AND(C2666="Корректировка остатка",TRIM(G2666)=""),"Учтено: добавьте пояснение","ОК")))))))))))))</f>
        <v/>
      </c>
    </row>
    <row r="2667" spans="1:9" x14ac:dyDescent="0.25">
      <c r="A2667" s="16"/>
      <c r="B2667" s="13"/>
      <c r="C2667" s="13"/>
      <c r="D2667" s="14"/>
      <c r="E2667" s="17" t="str">
        <f>IF(OR(B2667="",SUMPRODUCT(--EXACT('Номенклатура'!$A$6:$A$205,B2667))&lt;&gt;1),"",INDEX('Номенклатура'!$D$6:$D$205,SUMPRODUCT(EXACT('Номенклатура'!$A$6:$A$205,B2667)*(ROW('Номенклатура'!$A$6:$A$205)-5)))&amp;"")</f>
        <v/>
      </c>
      <c r="F2667" s="18" t="str">
        <f>IF(OR(I2667="ОК",I2667="Учтено: добавьте пояснение"),IF(C2667="Приход",D2667,IF(C2667="Корректировка остатка",D2667,-D2667)),"")</f>
        <v/>
      </c>
      <c r="G2667" s="13"/>
      <c r="H2667" s="15" t="str">
        <f>IF(OR(B2667="",SUMPRODUCT(--EXACT('Номенклатура'!$A$6:$A$205,B2667))&lt;&gt;1),"",INDEX('Номенклатура'!$B$6:$B$205,SUMPRODUCT(EXACT('Номенклатура'!$A$6:$A$205,B2667)*(ROW('Номенклатура'!$A$6:$A$205)-5)))&amp;"")</f>
        <v/>
      </c>
      <c r="I2667" s="15" t="str">
        <f>IF(COUNTA(A2667:D2667,G2667)=0,"",IF(NOT(ISNUMBER(A2667)),"Укажите дату",IF(B2667="","Укажите код",IF(NOT(AND(ISTEXT(B2667),LEN(B2667)&gt;0,LEN(B2667)&lt;=30,ISNUMBER(FIND(LEFT(B2667,1),"ABCDEFGHIJKLMNOPQRSTUVWXYZ")),SUMPRODUCT((MID(B2667,{1,2,3,4,5,6,7,8,9,10,11,12,13,14,15,16,17,18,19,20,21,22,23,24,25,26,27,28,29,30},1)&lt;&gt;"")*ISERROR(FIND(MID(B2667,{1,2,3,4,5,6,7,8,9,10,11,12,13,14,15,16,17,18,19,20,21,22,23,24,25,26,27,28,29,30},1),"ABCDEFGHIJKLMNOPQRSTUVWXYZ0123456789-_")))=0,ISERROR(VALUE(B2667)))),"Недопустимый код: только латинские буквы A-Z в верхнем регистре, цифры, - и _; начало с буквы, до 30 символов (например MILK-001)",IF(SUMPRODUCT(--EXACT('Номенклатура'!$A$6:$A$205,B2667))=0,"Код не найден в номенклатуре",IF(SUMPRODUCT(--EXACT('Номенклатура'!$A$6:$A$205,B2667))&gt;1,"Код повторяется в номенклатуре",IF(ISNA(MATCH(C2667,{"Приход","Расход","Списание","Корректировка остатка"},0)),"Выберите тип операции",IF(NOT(ISNUMBER(D2667)),"Укажите количество",IF(D2667=0,"Количество не может быть 0",IF(AND(C2667&lt;&gt;"Корректировка остатка",D2667&lt;0),"Для этого типа количество положительное",IF(NOT(ISNUMBER('Номенклатура'!$C$2)),"Укажите дату начала учёта",IF(A2667&lt;INT('Номенклатура'!$C$2),"Раньше даты начала учёта: НЕ учтено",IF(AND(C2667="Корректировка остатка",TRIM(G2667)=""),"Учтено: добавьте пояснение","ОК")))))))))))))</f>
        <v/>
      </c>
    </row>
    <row r="2668" spans="1:9" x14ac:dyDescent="0.25">
      <c r="A2668" s="16"/>
      <c r="B2668" s="13"/>
      <c r="C2668" s="13"/>
      <c r="D2668" s="14"/>
      <c r="E2668" s="17" t="str">
        <f>IF(OR(B2668="",SUMPRODUCT(--EXACT('Номенклатура'!$A$6:$A$205,B2668))&lt;&gt;1),"",INDEX('Номенклатура'!$D$6:$D$205,SUMPRODUCT(EXACT('Номенклатура'!$A$6:$A$205,B2668)*(ROW('Номенклатура'!$A$6:$A$205)-5)))&amp;"")</f>
        <v/>
      </c>
      <c r="F2668" s="18" t="str">
        <f>IF(OR(I2668="ОК",I2668="Учтено: добавьте пояснение"),IF(C2668="Приход",D2668,IF(C2668="Корректировка остатка",D2668,-D2668)),"")</f>
        <v/>
      </c>
      <c r="G2668" s="13"/>
      <c r="H2668" s="15" t="str">
        <f>IF(OR(B2668="",SUMPRODUCT(--EXACT('Номенклатура'!$A$6:$A$205,B2668))&lt;&gt;1),"",INDEX('Номенклатура'!$B$6:$B$205,SUMPRODUCT(EXACT('Номенклатура'!$A$6:$A$205,B2668)*(ROW('Номенклатура'!$A$6:$A$205)-5)))&amp;"")</f>
        <v/>
      </c>
      <c r="I2668" s="15" t="str">
        <f>IF(COUNTA(A2668:D2668,G2668)=0,"",IF(NOT(ISNUMBER(A2668)),"Укажите дату",IF(B2668="","Укажите код",IF(NOT(AND(ISTEXT(B2668),LEN(B2668)&gt;0,LEN(B2668)&lt;=30,ISNUMBER(FIND(LEFT(B2668,1),"ABCDEFGHIJKLMNOPQRSTUVWXYZ")),SUMPRODUCT((MID(B2668,{1,2,3,4,5,6,7,8,9,10,11,12,13,14,15,16,17,18,19,20,21,22,23,24,25,26,27,28,29,30},1)&lt;&gt;"")*ISERROR(FIND(MID(B2668,{1,2,3,4,5,6,7,8,9,10,11,12,13,14,15,16,17,18,19,20,21,22,23,24,25,26,27,28,29,30},1),"ABCDEFGHIJKLMNOPQRSTUVWXYZ0123456789-_")))=0,ISERROR(VALUE(B2668)))),"Недопустимый код: только латинские буквы A-Z в верхнем регистре, цифры, - и _; начало с буквы, до 30 символов (например MILK-001)",IF(SUMPRODUCT(--EXACT('Номенклатура'!$A$6:$A$205,B2668))=0,"Код не найден в номенклатуре",IF(SUMPRODUCT(--EXACT('Номенклатура'!$A$6:$A$205,B2668))&gt;1,"Код повторяется в номенклатуре",IF(ISNA(MATCH(C2668,{"Приход","Расход","Списание","Корректировка остатка"},0)),"Выберите тип операции",IF(NOT(ISNUMBER(D2668)),"Укажите количество",IF(D2668=0,"Количество не может быть 0",IF(AND(C2668&lt;&gt;"Корректировка остатка",D2668&lt;0),"Для этого типа количество положительное",IF(NOT(ISNUMBER('Номенклатура'!$C$2)),"Укажите дату начала учёта",IF(A2668&lt;INT('Номенклатура'!$C$2),"Раньше даты начала учёта: НЕ учтено",IF(AND(C2668="Корректировка остатка",TRIM(G2668)=""),"Учтено: добавьте пояснение","ОК")))))))))))))</f>
        <v/>
      </c>
    </row>
    <row r="2669" spans="1:9" x14ac:dyDescent="0.25">
      <c r="A2669" s="16"/>
      <c r="B2669" s="13"/>
      <c r="C2669" s="13"/>
      <c r="D2669" s="14"/>
      <c r="E2669" s="17" t="str">
        <f>IF(OR(B2669="",SUMPRODUCT(--EXACT('Номенклатура'!$A$6:$A$205,B2669))&lt;&gt;1),"",INDEX('Номенклатура'!$D$6:$D$205,SUMPRODUCT(EXACT('Номенклатура'!$A$6:$A$205,B2669)*(ROW('Номенклатура'!$A$6:$A$205)-5)))&amp;"")</f>
        <v/>
      </c>
      <c r="F2669" s="18" t="str">
        <f>IF(OR(I2669="ОК",I2669="Учтено: добавьте пояснение"),IF(C2669="Приход",D2669,IF(C2669="Корректировка остатка",D2669,-D2669)),"")</f>
        <v/>
      </c>
      <c r="G2669" s="13"/>
      <c r="H2669" s="15" t="str">
        <f>IF(OR(B2669="",SUMPRODUCT(--EXACT('Номенклатура'!$A$6:$A$205,B2669))&lt;&gt;1),"",INDEX('Номенклатура'!$B$6:$B$205,SUMPRODUCT(EXACT('Номенклатура'!$A$6:$A$205,B2669)*(ROW('Номенклатура'!$A$6:$A$205)-5)))&amp;"")</f>
        <v/>
      </c>
      <c r="I2669" s="15" t="str">
        <f>IF(COUNTA(A2669:D2669,G2669)=0,"",IF(NOT(ISNUMBER(A2669)),"Укажите дату",IF(B2669="","Укажите код",IF(NOT(AND(ISTEXT(B2669),LEN(B2669)&gt;0,LEN(B2669)&lt;=30,ISNUMBER(FIND(LEFT(B2669,1),"ABCDEFGHIJKLMNOPQRSTUVWXYZ")),SUMPRODUCT((MID(B2669,{1,2,3,4,5,6,7,8,9,10,11,12,13,14,15,16,17,18,19,20,21,22,23,24,25,26,27,28,29,30},1)&lt;&gt;"")*ISERROR(FIND(MID(B2669,{1,2,3,4,5,6,7,8,9,10,11,12,13,14,15,16,17,18,19,20,21,22,23,24,25,26,27,28,29,30},1),"ABCDEFGHIJKLMNOPQRSTUVWXYZ0123456789-_")))=0,ISERROR(VALUE(B2669)))),"Недопустимый код: только латинские буквы A-Z в верхнем регистре, цифры, - и _; начало с буквы, до 30 символов (например MILK-001)",IF(SUMPRODUCT(--EXACT('Номенклатура'!$A$6:$A$205,B2669))=0,"Код не найден в номенклатуре",IF(SUMPRODUCT(--EXACT('Номенклатура'!$A$6:$A$205,B2669))&gt;1,"Код повторяется в номенклатуре",IF(ISNA(MATCH(C2669,{"Приход","Расход","Списание","Корректировка остатка"},0)),"Выберите тип операции",IF(NOT(ISNUMBER(D2669)),"Укажите количество",IF(D2669=0,"Количество не может быть 0",IF(AND(C2669&lt;&gt;"Корректировка остатка",D2669&lt;0),"Для этого типа количество положительное",IF(NOT(ISNUMBER('Номенклатура'!$C$2)),"Укажите дату начала учёта",IF(A2669&lt;INT('Номенклатура'!$C$2),"Раньше даты начала учёта: НЕ учтено",IF(AND(C2669="Корректировка остатка",TRIM(G2669)=""),"Учтено: добавьте пояснение","ОК")))))))))))))</f>
        <v/>
      </c>
    </row>
    <row r="2670" spans="1:9" x14ac:dyDescent="0.25">
      <c r="A2670" s="16"/>
      <c r="B2670" s="13"/>
      <c r="C2670" s="13"/>
      <c r="D2670" s="14"/>
      <c r="E2670" s="17" t="str">
        <f>IF(OR(B2670="",SUMPRODUCT(--EXACT('Номенклатура'!$A$6:$A$205,B2670))&lt;&gt;1),"",INDEX('Номенклатура'!$D$6:$D$205,SUMPRODUCT(EXACT('Номенклатура'!$A$6:$A$205,B2670)*(ROW('Номенклатура'!$A$6:$A$205)-5)))&amp;"")</f>
        <v/>
      </c>
      <c r="F2670" s="18" t="str">
        <f>IF(OR(I2670="ОК",I2670="Учтено: добавьте пояснение"),IF(C2670="Приход",D2670,IF(C2670="Корректировка остатка",D2670,-D2670)),"")</f>
        <v/>
      </c>
      <c r="G2670" s="13"/>
      <c r="H2670" s="15" t="str">
        <f>IF(OR(B2670="",SUMPRODUCT(--EXACT('Номенклатура'!$A$6:$A$205,B2670))&lt;&gt;1),"",INDEX('Номенклатура'!$B$6:$B$205,SUMPRODUCT(EXACT('Номенклатура'!$A$6:$A$205,B2670)*(ROW('Номенклатура'!$A$6:$A$205)-5)))&amp;"")</f>
        <v/>
      </c>
      <c r="I2670" s="15" t="str">
        <f>IF(COUNTA(A2670:D2670,G2670)=0,"",IF(NOT(ISNUMBER(A2670)),"Укажите дату",IF(B2670="","Укажите код",IF(NOT(AND(ISTEXT(B2670),LEN(B2670)&gt;0,LEN(B2670)&lt;=30,ISNUMBER(FIND(LEFT(B2670,1),"ABCDEFGHIJKLMNOPQRSTUVWXYZ")),SUMPRODUCT((MID(B2670,{1,2,3,4,5,6,7,8,9,10,11,12,13,14,15,16,17,18,19,20,21,22,23,24,25,26,27,28,29,30},1)&lt;&gt;"")*ISERROR(FIND(MID(B2670,{1,2,3,4,5,6,7,8,9,10,11,12,13,14,15,16,17,18,19,20,21,22,23,24,25,26,27,28,29,30},1),"ABCDEFGHIJKLMNOPQRSTUVWXYZ0123456789-_")))=0,ISERROR(VALUE(B2670)))),"Недопустимый код: только латинские буквы A-Z в верхнем регистре, цифры, - и _; начало с буквы, до 30 символов (например MILK-001)",IF(SUMPRODUCT(--EXACT('Номенклатура'!$A$6:$A$205,B2670))=0,"Код не найден в номенклатуре",IF(SUMPRODUCT(--EXACT('Номенклатура'!$A$6:$A$205,B2670))&gt;1,"Код повторяется в номенклатуре",IF(ISNA(MATCH(C2670,{"Приход","Расход","Списание","Корректировка остатка"},0)),"Выберите тип операции",IF(NOT(ISNUMBER(D2670)),"Укажите количество",IF(D2670=0,"Количество не может быть 0",IF(AND(C2670&lt;&gt;"Корректировка остатка",D2670&lt;0),"Для этого типа количество положительное",IF(NOT(ISNUMBER('Номенклатура'!$C$2)),"Укажите дату начала учёта",IF(A2670&lt;INT('Номенклатура'!$C$2),"Раньше даты начала учёта: НЕ учтено",IF(AND(C2670="Корректировка остатка",TRIM(G2670)=""),"Учтено: добавьте пояснение","ОК")))))))))))))</f>
        <v/>
      </c>
    </row>
    <row r="2671" spans="1:9" x14ac:dyDescent="0.25">
      <c r="A2671" s="16"/>
      <c r="B2671" s="13"/>
      <c r="C2671" s="13"/>
      <c r="D2671" s="14"/>
      <c r="E2671" s="17" t="str">
        <f>IF(OR(B2671="",SUMPRODUCT(--EXACT('Номенклатура'!$A$6:$A$205,B2671))&lt;&gt;1),"",INDEX('Номенклатура'!$D$6:$D$205,SUMPRODUCT(EXACT('Номенклатура'!$A$6:$A$205,B2671)*(ROW('Номенклатура'!$A$6:$A$205)-5)))&amp;"")</f>
        <v/>
      </c>
      <c r="F2671" s="18" t="str">
        <f>IF(OR(I2671="ОК",I2671="Учтено: добавьте пояснение"),IF(C2671="Приход",D2671,IF(C2671="Корректировка остатка",D2671,-D2671)),"")</f>
        <v/>
      </c>
      <c r="G2671" s="13"/>
      <c r="H2671" s="15" t="str">
        <f>IF(OR(B2671="",SUMPRODUCT(--EXACT('Номенклатура'!$A$6:$A$205,B2671))&lt;&gt;1),"",INDEX('Номенклатура'!$B$6:$B$205,SUMPRODUCT(EXACT('Номенклатура'!$A$6:$A$205,B2671)*(ROW('Номенклатура'!$A$6:$A$205)-5)))&amp;"")</f>
        <v/>
      </c>
      <c r="I2671" s="15" t="str">
        <f>IF(COUNTA(A2671:D2671,G2671)=0,"",IF(NOT(ISNUMBER(A2671)),"Укажите дату",IF(B2671="","Укажите код",IF(NOT(AND(ISTEXT(B2671),LEN(B2671)&gt;0,LEN(B2671)&lt;=30,ISNUMBER(FIND(LEFT(B2671,1),"ABCDEFGHIJKLMNOPQRSTUVWXYZ")),SUMPRODUCT((MID(B2671,{1,2,3,4,5,6,7,8,9,10,11,12,13,14,15,16,17,18,19,20,21,22,23,24,25,26,27,28,29,30},1)&lt;&gt;"")*ISERROR(FIND(MID(B2671,{1,2,3,4,5,6,7,8,9,10,11,12,13,14,15,16,17,18,19,20,21,22,23,24,25,26,27,28,29,30},1),"ABCDEFGHIJKLMNOPQRSTUVWXYZ0123456789-_")))=0,ISERROR(VALUE(B2671)))),"Недопустимый код: только латинские буквы A-Z в верхнем регистре, цифры, - и _; начало с буквы, до 30 символов (например MILK-001)",IF(SUMPRODUCT(--EXACT('Номенклатура'!$A$6:$A$205,B2671))=0,"Код не найден в номенклатуре",IF(SUMPRODUCT(--EXACT('Номенклатура'!$A$6:$A$205,B2671))&gt;1,"Код повторяется в номенклатуре",IF(ISNA(MATCH(C2671,{"Приход","Расход","Списание","Корректировка остатка"},0)),"Выберите тип операции",IF(NOT(ISNUMBER(D2671)),"Укажите количество",IF(D2671=0,"Количество не может быть 0",IF(AND(C2671&lt;&gt;"Корректировка остатка",D2671&lt;0),"Для этого типа количество положительное",IF(NOT(ISNUMBER('Номенклатура'!$C$2)),"Укажите дату начала учёта",IF(A2671&lt;INT('Номенклатура'!$C$2),"Раньше даты начала учёта: НЕ учтено",IF(AND(C2671="Корректировка остатка",TRIM(G2671)=""),"Учтено: добавьте пояснение","ОК")))))))))))))</f>
        <v/>
      </c>
    </row>
    <row r="2672" spans="1:9" x14ac:dyDescent="0.25">
      <c r="A2672" s="16"/>
      <c r="B2672" s="13"/>
      <c r="C2672" s="13"/>
      <c r="D2672" s="14"/>
      <c r="E2672" s="17" t="str">
        <f>IF(OR(B2672="",SUMPRODUCT(--EXACT('Номенклатура'!$A$6:$A$205,B2672))&lt;&gt;1),"",INDEX('Номенклатура'!$D$6:$D$205,SUMPRODUCT(EXACT('Номенклатура'!$A$6:$A$205,B2672)*(ROW('Номенклатура'!$A$6:$A$205)-5)))&amp;"")</f>
        <v/>
      </c>
      <c r="F2672" s="18" t="str">
        <f>IF(OR(I2672="ОК",I2672="Учтено: добавьте пояснение"),IF(C2672="Приход",D2672,IF(C2672="Корректировка остатка",D2672,-D2672)),"")</f>
        <v/>
      </c>
      <c r="G2672" s="13"/>
      <c r="H2672" s="15" t="str">
        <f>IF(OR(B2672="",SUMPRODUCT(--EXACT('Номенклатура'!$A$6:$A$205,B2672))&lt;&gt;1),"",INDEX('Номенклатура'!$B$6:$B$205,SUMPRODUCT(EXACT('Номенклатура'!$A$6:$A$205,B2672)*(ROW('Номенклатура'!$A$6:$A$205)-5)))&amp;"")</f>
        <v/>
      </c>
      <c r="I2672" s="15" t="str">
        <f>IF(COUNTA(A2672:D2672,G2672)=0,"",IF(NOT(ISNUMBER(A2672)),"Укажите дату",IF(B2672="","Укажите код",IF(NOT(AND(ISTEXT(B2672),LEN(B2672)&gt;0,LEN(B2672)&lt;=30,ISNUMBER(FIND(LEFT(B2672,1),"ABCDEFGHIJKLMNOPQRSTUVWXYZ")),SUMPRODUCT((MID(B2672,{1,2,3,4,5,6,7,8,9,10,11,12,13,14,15,16,17,18,19,20,21,22,23,24,25,26,27,28,29,30},1)&lt;&gt;"")*ISERROR(FIND(MID(B2672,{1,2,3,4,5,6,7,8,9,10,11,12,13,14,15,16,17,18,19,20,21,22,23,24,25,26,27,28,29,30},1),"ABCDEFGHIJKLMNOPQRSTUVWXYZ0123456789-_")))=0,ISERROR(VALUE(B2672)))),"Недопустимый код: только латинские буквы A-Z в верхнем регистре, цифры, - и _; начало с буквы, до 30 символов (например MILK-001)",IF(SUMPRODUCT(--EXACT('Номенклатура'!$A$6:$A$205,B2672))=0,"Код не найден в номенклатуре",IF(SUMPRODUCT(--EXACT('Номенклатура'!$A$6:$A$205,B2672))&gt;1,"Код повторяется в номенклатуре",IF(ISNA(MATCH(C2672,{"Приход","Расход","Списание","Корректировка остатка"},0)),"Выберите тип операции",IF(NOT(ISNUMBER(D2672)),"Укажите количество",IF(D2672=0,"Количество не может быть 0",IF(AND(C2672&lt;&gt;"Корректировка остатка",D2672&lt;0),"Для этого типа количество положительное",IF(NOT(ISNUMBER('Номенклатура'!$C$2)),"Укажите дату начала учёта",IF(A2672&lt;INT('Номенклатура'!$C$2),"Раньше даты начала учёта: НЕ учтено",IF(AND(C2672="Корректировка остатка",TRIM(G2672)=""),"Учтено: добавьте пояснение","ОК")))))))))))))</f>
        <v/>
      </c>
    </row>
    <row r="2673" spans="1:9" x14ac:dyDescent="0.25">
      <c r="A2673" s="16"/>
      <c r="B2673" s="13"/>
      <c r="C2673" s="13"/>
      <c r="D2673" s="14"/>
      <c r="E2673" s="17" t="str">
        <f>IF(OR(B2673="",SUMPRODUCT(--EXACT('Номенклатура'!$A$6:$A$205,B2673))&lt;&gt;1),"",INDEX('Номенклатура'!$D$6:$D$205,SUMPRODUCT(EXACT('Номенклатура'!$A$6:$A$205,B2673)*(ROW('Номенклатура'!$A$6:$A$205)-5)))&amp;"")</f>
        <v/>
      </c>
      <c r="F2673" s="18" t="str">
        <f>IF(OR(I2673="ОК",I2673="Учтено: добавьте пояснение"),IF(C2673="Приход",D2673,IF(C2673="Корректировка остатка",D2673,-D2673)),"")</f>
        <v/>
      </c>
      <c r="G2673" s="13"/>
      <c r="H2673" s="15" t="str">
        <f>IF(OR(B2673="",SUMPRODUCT(--EXACT('Номенклатура'!$A$6:$A$205,B2673))&lt;&gt;1),"",INDEX('Номенклатура'!$B$6:$B$205,SUMPRODUCT(EXACT('Номенклатура'!$A$6:$A$205,B2673)*(ROW('Номенклатура'!$A$6:$A$205)-5)))&amp;"")</f>
        <v/>
      </c>
      <c r="I2673" s="15" t="str">
        <f>IF(COUNTA(A2673:D2673,G2673)=0,"",IF(NOT(ISNUMBER(A2673)),"Укажите дату",IF(B2673="","Укажите код",IF(NOT(AND(ISTEXT(B2673),LEN(B2673)&gt;0,LEN(B2673)&lt;=30,ISNUMBER(FIND(LEFT(B2673,1),"ABCDEFGHIJKLMNOPQRSTUVWXYZ")),SUMPRODUCT((MID(B2673,{1,2,3,4,5,6,7,8,9,10,11,12,13,14,15,16,17,18,19,20,21,22,23,24,25,26,27,28,29,30},1)&lt;&gt;"")*ISERROR(FIND(MID(B2673,{1,2,3,4,5,6,7,8,9,10,11,12,13,14,15,16,17,18,19,20,21,22,23,24,25,26,27,28,29,30},1),"ABCDEFGHIJKLMNOPQRSTUVWXYZ0123456789-_")))=0,ISERROR(VALUE(B2673)))),"Недопустимый код: только латинские буквы A-Z в верхнем регистре, цифры, - и _; начало с буквы, до 30 символов (например MILK-001)",IF(SUMPRODUCT(--EXACT('Номенклатура'!$A$6:$A$205,B2673))=0,"Код не найден в номенклатуре",IF(SUMPRODUCT(--EXACT('Номенклатура'!$A$6:$A$205,B2673))&gt;1,"Код повторяется в номенклатуре",IF(ISNA(MATCH(C2673,{"Приход","Расход","Списание","Корректировка остатка"},0)),"Выберите тип операции",IF(NOT(ISNUMBER(D2673)),"Укажите количество",IF(D2673=0,"Количество не может быть 0",IF(AND(C2673&lt;&gt;"Корректировка остатка",D2673&lt;0),"Для этого типа количество положительное",IF(NOT(ISNUMBER('Номенклатура'!$C$2)),"Укажите дату начала учёта",IF(A2673&lt;INT('Номенклатура'!$C$2),"Раньше даты начала учёта: НЕ учтено",IF(AND(C2673="Корректировка остатка",TRIM(G2673)=""),"Учтено: добавьте пояснение","ОК")))))))))))))</f>
        <v/>
      </c>
    </row>
    <row r="2674" spans="1:9" x14ac:dyDescent="0.25">
      <c r="A2674" s="16"/>
      <c r="B2674" s="13"/>
      <c r="C2674" s="13"/>
      <c r="D2674" s="14"/>
      <c r="E2674" s="17" t="str">
        <f>IF(OR(B2674="",SUMPRODUCT(--EXACT('Номенклатура'!$A$6:$A$205,B2674))&lt;&gt;1),"",INDEX('Номенклатура'!$D$6:$D$205,SUMPRODUCT(EXACT('Номенклатура'!$A$6:$A$205,B2674)*(ROW('Номенклатура'!$A$6:$A$205)-5)))&amp;"")</f>
        <v/>
      </c>
      <c r="F2674" s="18" t="str">
        <f>IF(OR(I2674="ОК",I2674="Учтено: добавьте пояснение"),IF(C2674="Приход",D2674,IF(C2674="Корректировка остатка",D2674,-D2674)),"")</f>
        <v/>
      </c>
      <c r="G2674" s="13"/>
      <c r="H2674" s="15" t="str">
        <f>IF(OR(B2674="",SUMPRODUCT(--EXACT('Номенклатура'!$A$6:$A$205,B2674))&lt;&gt;1),"",INDEX('Номенклатура'!$B$6:$B$205,SUMPRODUCT(EXACT('Номенклатура'!$A$6:$A$205,B2674)*(ROW('Номенклатура'!$A$6:$A$205)-5)))&amp;"")</f>
        <v/>
      </c>
      <c r="I2674" s="15" t="str">
        <f>IF(COUNTA(A2674:D2674,G2674)=0,"",IF(NOT(ISNUMBER(A2674)),"Укажите дату",IF(B2674="","Укажите код",IF(NOT(AND(ISTEXT(B2674),LEN(B2674)&gt;0,LEN(B2674)&lt;=30,ISNUMBER(FIND(LEFT(B2674,1),"ABCDEFGHIJKLMNOPQRSTUVWXYZ")),SUMPRODUCT((MID(B2674,{1,2,3,4,5,6,7,8,9,10,11,12,13,14,15,16,17,18,19,20,21,22,23,24,25,26,27,28,29,30},1)&lt;&gt;"")*ISERROR(FIND(MID(B2674,{1,2,3,4,5,6,7,8,9,10,11,12,13,14,15,16,17,18,19,20,21,22,23,24,25,26,27,28,29,30},1),"ABCDEFGHIJKLMNOPQRSTUVWXYZ0123456789-_")))=0,ISERROR(VALUE(B2674)))),"Недопустимый код: только латинские буквы A-Z в верхнем регистре, цифры, - и _; начало с буквы, до 30 символов (например MILK-001)",IF(SUMPRODUCT(--EXACT('Номенклатура'!$A$6:$A$205,B2674))=0,"Код не найден в номенклатуре",IF(SUMPRODUCT(--EXACT('Номенклатура'!$A$6:$A$205,B2674))&gt;1,"Код повторяется в номенклатуре",IF(ISNA(MATCH(C2674,{"Приход","Расход","Списание","Корректировка остатка"},0)),"Выберите тип операции",IF(NOT(ISNUMBER(D2674)),"Укажите количество",IF(D2674=0,"Количество не может быть 0",IF(AND(C2674&lt;&gt;"Корректировка остатка",D2674&lt;0),"Для этого типа количество положительное",IF(NOT(ISNUMBER('Номенклатура'!$C$2)),"Укажите дату начала учёта",IF(A2674&lt;INT('Номенклатура'!$C$2),"Раньше даты начала учёта: НЕ учтено",IF(AND(C2674="Корректировка остатка",TRIM(G2674)=""),"Учтено: добавьте пояснение","ОК")))))))))))))</f>
        <v/>
      </c>
    </row>
    <row r="2675" spans="1:9" x14ac:dyDescent="0.25">
      <c r="A2675" s="16"/>
      <c r="B2675" s="13"/>
      <c r="C2675" s="13"/>
      <c r="D2675" s="14"/>
      <c r="E2675" s="17" t="str">
        <f>IF(OR(B2675="",SUMPRODUCT(--EXACT('Номенклатура'!$A$6:$A$205,B2675))&lt;&gt;1),"",INDEX('Номенклатура'!$D$6:$D$205,SUMPRODUCT(EXACT('Номенклатура'!$A$6:$A$205,B2675)*(ROW('Номенклатура'!$A$6:$A$205)-5)))&amp;"")</f>
        <v/>
      </c>
      <c r="F2675" s="18" t="str">
        <f>IF(OR(I2675="ОК",I2675="Учтено: добавьте пояснение"),IF(C2675="Приход",D2675,IF(C2675="Корректировка остатка",D2675,-D2675)),"")</f>
        <v/>
      </c>
      <c r="G2675" s="13"/>
      <c r="H2675" s="15" t="str">
        <f>IF(OR(B2675="",SUMPRODUCT(--EXACT('Номенклатура'!$A$6:$A$205,B2675))&lt;&gt;1),"",INDEX('Номенклатура'!$B$6:$B$205,SUMPRODUCT(EXACT('Номенклатура'!$A$6:$A$205,B2675)*(ROW('Номенклатура'!$A$6:$A$205)-5)))&amp;"")</f>
        <v/>
      </c>
      <c r="I2675" s="15" t="str">
        <f>IF(COUNTA(A2675:D2675,G2675)=0,"",IF(NOT(ISNUMBER(A2675)),"Укажите дату",IF(B2675="","Укажите код",IF(NOT(AND(ISTEXT(B2675),LEN(B2675)&gt;0,LEN(B2675)&lt;=30,ISNUMBER(FIND(LEFT(B2675,1),"ABCDEFGHIJKLMNOPQRSTUVWXYZ")),SUMPRODUCT((MID(B2675,{1,2,3,4,5,6,7,8,9,10,11,12,13,14,15,16,17,18,19,20,21,22,23,24,25,26,27,28,29,30},1)&lt;&gt;"")*ISERROR(FIND(MID(B2675,{1,2,3,4,5,6,7,8,9,10,11,12,13,14,15,16,17,18,19,20,21,22,23,24,25,26,27,28,29,30},1),"ABCDEFGHIJKLMNOPQRSTUVWXYZ0123456789-_")))=0,ISERROR(VALUE(B2675)))),"Недопустимый код: только латинские буквы A-Z в верхнем регистре, цифры, - и _; начало с буквы, до 30 символов (например MILK-001)",IF(SUMPRODUCT(--EXACT('Номенклатура'!$A$6:$A$205,B2675))=0,"Код не найден в номенклатуре",IF(SUMPRODUCT(--EXACT('Номенклатура'!$A$6:$A$205,B2675))&gt;1,"Код повторяется в номенклатуре",IF(ISNA(MATCH(C2675,{"Приход","Расход","Списание","Корректировка остатка"},0)),"Выберите тип операции",IF(NOT(ISNUMBER(D2675)),"Укажите количество",IF(D2675=0,"Количество не может быть 0",IF(AND(C2675&lt;&gt;"Корректировка остатка",D2675&lt;0),"Для этого типа количество положительное",IF(NOT(ISNUMBER('Номенклатура'!$C$2)),"Укажите дату начала учёта",IF(A2675&lt;INT('Номенклатура'!$C$2),"Раньше даты начала учёта: НЕ учтено",IF(AND(C2675="Корректировка остатка",TRIM(G2675)=""),"Учтено: добавьте пояснение","ОК")))))))))))))</f>
        <v/>
      </c>
    </row>
    <row r="2676" spans="1:9" x14ac:dyDescent="0.25">
      <c r="A2676" s="16"/>
      <c r="B2676" s="13"/>
      <c r="C2676" s="13"/>
      <c r="D2676" s="14"/>
      <c r="E2676" s="17" t="str">
        <f>IF(OR(B2676="",SUMPRODUCT(--EXACT('Номенклатура'!$A$6:$A$205,B2676))&lt;&gt;1),"",INDEX('Номенклатура'!$D$6:$D$205,SUMPRODUCT(EXACT('Номенклатура'!$A$6:$A$205,B2676)*(ROW('Номенклатура'!$A$6:$A$205)-5)))&amp;"")</f>
        <v/>
      </c>
      <c r="F2676" s="18" t="str">
        <f>IF(OR(I2676="ОК",I2676="Учтено: добавьте пояснение"),IF(C2676="Приход",D2676,IF(C2676="Корректировка остатка",D2676,-D2676)),"")</f>
        <v/>
      </c>
      <c r="G2676" s="13"/>
      <c r="H2676" s="15" t="str">
        <f>IF(OR(B2676="",SUMPRODUCT(--EXACT('Номенклатура'!$A$6:$A$205,B2676))&lt;&gt;1),"",INDEX('Номенклатура'!$B$6:$B$205,SUMPRODUCT(EXACT('Номенклатура'!$A$6:$A$205,B2676)*(ROW('Номенклатура'!$A$6:$A$205)-5)))&amp;"")</f>
        <v/>
      </c>
      <c r="I2676" s="15" t="str">
        <f>IF(COUNTA(A2676:D2676,G2676)=0,"",IF(NOT(ISNUMBER(A2676)),"Укажите дату",IF(B2676="","Укажите код",IF(NOT(AND(ISTEXT(B2676),LEN(B2676)&gt;0,LEN(B2676)&lt;=30,ISNUMBER(FIND(LEFT(B2676,1),"ABCDEFGHIJKLMNOPQRSTUVWXYZ")),SUMPRODUCT((MID(B2676,{1,2,3,4,5,6,7,8,9,10,11,12,13,14,15,16,17,18,19,20,21,22,23,24,25,26,27,28,29,30},1)&lt;&gt;"")*ISERROR(FIND(MID(B2676,{1,2,3,4,5,6,7,8,9,10,11,12,13,14,15,16,17,18,19,20,21,22,23,24,25,26,27,28,29,30},1),"ABCDEFGHIJKLMNOPQRSTUVWXYZ0123456789-_")))=0,ISERROR(VALUE(B2676)))),"Недопустимый код: только латинские буквы A-Z в верхнем регистре, цифры, - и _; начало с буквы, до 30 символов (например MILK-001)",IF(SUMPRODUCT(--EXACT('Номенклатура'!$A$6:$A$205,B2676))=0,"Код не найден в номенклатуре",IF(SUMPRODUCT(--EXACT('Номенклатура'!$A$6:$A$205,B2676))&gt;1,"Код повторяется в номенклатуре",IF(ISNA(MATCH(C2676,{"Приход","Расход","Списание","Корректировка остатка"},0)),"Выберите тип операции",IF(NOT(ISNUMBER(D2676)),"Укажите количество",IF(D2676=0,"Количество не может быть 0",IF(AND(C2676&lt;&gt;"Корректировка остатка",D2676&lt;0),"Для этого типа количество положительное",IF(NOT(ISNUMBER('Номенклатура'!$C$2)),"Укажите дату начала учёта",IF(A2676&lt;INT('Номенклатура'!$C$2),"Раньше даты начала учёта: НЕ учтено",IF(AND(C2676="Корректировка остатка",TRIM(G2676)=""),"Учтено: добавьте пояснение","ОК")))))))))))))</f>
        <v/>
      </c>
    </row>
    <row r="2677" spans="1:9" x14ac:dyDescent="0.25">
      <c r="A2677" s="16"/>
      <c r="B2677" s="13"/>
      <c r="C2677" s="13"/>
      <c r="D2677" s="14"/>
      <c r="E2677" s="17" t="str">
        <f>IF(OR(B2677="",SUMPRODUCT(--EXACT('Номенклатура'!$A$6:$A$205,B2677))&lt;&gt;1),"",INDEX('Номенклатура'!$D$6:$D$205,SUMPRODUCT(EXACT('Номенклатура'!$A$6:$A$205,B2677)*(ROW('Номенклатура'!$A$6:$A$205)-5)))&amp;"")</f>
        <v/>
      </c>
      <c r="F2677" s="18" t="str">
        <f>IF(OR(I2677="ОК",I2677="Учтено: добавьте пояснение"),IF(C2677="Приход",D2677,IF(C2677="Корректировка остатка",D2677,-D2677)),"")</f>
        <v/>
      </c>
      <c r="G2677" s="13"/>
      <c r="H2677" s="15" t="str">
        <f>IF(OR(B2677="",SUMPRODUCT(--EXACT('Номенклатура'!$A$6:$A$205,B2677))&lt;&gt;1),"",INDEX('Номенклатура'!$B$6:$B$205,SUMPRODUCT(EXACT('Номенклатура'!$A$6:$A$205,B2677)*(ROW('Номенклатура'!$A$6:$A$205)-5)))&amp;"")</f>
        <v/>
      </c>
      <c r="I2677" s="15" t="str">
        <f>IF(COUNTA(A2677:D2677,G2677)=0,"",IF(NOT(ISNUMBER(A2677)),"Укажите дату",IF(B2677="","Укажите код",IF(NOT(AND(ISTEXT(B2677),LEN(B2677)&gt;0,LEN(B2677)&lt;=30,ISNUMBER(FIND(LEFT(B2677,1),"ABCDEFGHIJKLMNOPQRSTUVWXYZ")),SUMPRODUCT((MID(B2677,{1,2,3,4,5,6,7,8,9,10,11,12,13,14,15,16,17,18,19,20,21,22,23,24,25,26,27,28,29,30},1)&lt;&gt;"")*ISERROR(FIND(MID(B2677,{1,2,3,4,5,6,7,8,9,10,11,12,13,14,15,16,17,18,19,20,21,22,23,24,25,26,27,28,29,30},1),"ABCDEFGHIJKLMNOPQRSTUVWXYZ0123456789-_")))=0,ISERROR(VALUE(B2677)))),"Недопустимый код: только латинские буквы A-Z в верхнем регистре, цифры, - и _; начало с буквы, до 30 символов (например MILK-001)",IF(SUMPRODUCT(--EXACT('Номенклатура'!$A$6:$A$205,B2677))=0,"Код не найден в номенклатуре",IF(SUMPRODUCT(--EXACT('Номенклатура'!$A$6:$A$205,B2677))&gt;1,"Код повторяется в номенклатуре",IF(ISNA(MATCH(C2677,{"Приход","Расход","Списание","Корректировка остатка"},0)),"Выберите тип операции",IF(NOT(ISNUMBER(D2677)),"Укажите количество",IF(D2677=0,"Количество не может быть 0",IF(AND(C2677&lt;&gt;"Корректировка остатка",D2677&lt;0),"Для этого типа количество положительное",IF(NOT(ISNUMBER('Номенклатура'!$C$2)),"Укажите дату начала учёта",IF(A2677&lt;INT('Номенклатура'!$C$2),"Раньше даты начала учёта: НЕ учтено",IF(AND(C2677="Корректировка остатка",TRIM(G2677)=""),"Учтено: добавьте пояснение","ОК")))))))))))))</f>
        <v/>
      </c>
    </row>
    <row r="2678" spans="1:9" x14ac:dyDescent="0.25">
      <c r="A2678" s="16"/>
      <c r="B2678" s="13"/>
      <c r="C2678" s="13"/>
      <c r="D2678" s="14"/>
      <c r="E2678" s="17" t="str">
        <f>IF(OR(B2678="",SUMPRODUCT(--EXACT('Номенклатура'!$A$6:$A$205,B2678))&lt;&gt;1),"",INDEX('Номенклатура'!$D$6:$D$205,SUMPRODUCT(EXACT('Номенклатура'!$A$6:$A$205,B2678)*(ROW('Номенклатура'!$A$6:$A$205)-5)))&amp;"")</f>
        <v/>
      </c>
      <c r="F2678" s="18" t="str">
        <f>IF(OR(I2678="ОК",I2678="Учтено: добавьте пояснение"),IF(C2678="Приход",D2678,IF(C2678="Корректировка остатка",D2678,-D2678)),"")</f>
        <v/>
      </c>
      <c r="G2678" s="13"/>
      <c r="H2678" s="15" t="str">
        <f>IF(OR(B2678="",SUMPRODUCT(--EXACT('Номенклатура'!$A$6:$A$205,B2678))&lt;&gt;1),"",INDEX('Номенклатура'!$B$6:$B$205,SUMPRODUCT(EXACT('Номенклатура'!$A$6:$A$205,B2678)*(ROW('Номенклатура'!$A$6:$A$205)-5)))&amp;"")</f>
        <v/>
      </c>
      <c r="I2678" s="15" t="str">
        <f>IF(COUNTA(A2678:D2678,G2678)=0,"",IF(NOT(ISNUMBER(A2678)),"Укажите дату",IF(B2678="","Укажите код",IF(NOT(AND(ISTEXT(B2678),LEN(B2678)&gt;0,LEN(B2678)&lt;=30,ISNUMBER(FIND(LEFT(B2678,1),"ABCDEFGHIJKLMNOPQRSTUVWXYZ")),SUMPRODUCT((MID(B2678,{1,2,3,4,5,6,7,8,9,10,11,12,13,14,15,16,17,18,19,20,21,22,23,24,25,26,27,28,29,30},1)&lt;&gt;"")*ISERROR(FIND(MID(B2678,{1,2,3,4,5,6,7,8,9,10,11,12,13,14,15,16,17,18,19,20,21,22,23,24,25,26,27,28,29,30},1),"ABCDEFGHIJKLMNOPQRSTUVWXYZ0123456789-_")))=0,ISERROR(VALUE(B2678)))),"Недопустимый код: только латинские буквы A-Z в верхнем регистре, цифры, - и _; начало с буквы, до 30 символов (например MILK-001)",IF(SUMPRODUCT(--EXACT('Номенклатура'!$A$6:$A$205,B2678))=0,"Код не найден в номенклатуре",IF(SUMPRODUCT(--EXACT('Номенклатура'!$A$6:$A$205,B2678))&gt;1,"Код повторяется в номенклатуре",IF(ISNA(MATCH(C2678,{"Приход","Расход","Списание","Корректировка остатка"},0)),"Выберите тип операции",IF(NOT(ISNUMBER(D2678)),"Укажите количество",IF(D2678=0,"Количество не может быть 0",IF(AND(C2678&lt;&gt;"Корректировка остатка",D2678&lt;0),"Для этого типа количество положительное",IF(NOT(ISNUMBER('Номенклатура'!$C$2)),"Укажите дату начала учёта",IF(A2678&lt;INT('Номенклатура'!$C$2),"Раньше даты начала учёта: НЕ учтено",IF(AND(C2678="Корректировка остатка",TRIM(G2678)=""),"Учтено: добавьте пояснение","ОК")))))))))))))</f>
        <v/>
      </c>
    </row>
    <row r="2679" spans="1:9" x14ac:dyDescent="0.25">
      <c r="A2679" s="16"/>
      <c r="B2679" s="13"/>
      <c r="C2679" s="13"/>
      <c r="D2679" s="14"/>
      <c r="E2679" s="17" t="str">
        <f>IF(OR(B2679="",SUMPRODUCT(--EXACT('Номенклатура'!$A$6:$A$205,B2679))&lt;&gt;1),"",INDEX('Номенклатура'!$D$6:$D$205,SUMPRODUCT(EXACT('Номенклатура'!$A$6:$A$205,B2679)*(ROW('Номенклатура'!$A$6:$A$205)-5)))&amp;"")</f>
        <v/>
      </c>
      <c r="F2679" s="18" t="str">
        <f>IF(OR(I2679="ОК",I2679="Учтено: добавьте пояснение"),IF(C2679="Приход",D2679,IF(C2679="Корректировка остатка",D2679,-D2679)),"")</f>
        <v/>
      </c>
      <c r="G2679" s="13"/>
      <c r="H2679" s="15" t="str">
        <f>IF(OR(B2679="",SUMPRODUCT(--EXACT('Номенклатура'!$A$6:$A$205,B2679))&lt;&gt;1),"",INDEX('Номенклатура'!$B$6:$B$205,SUMPRODUCT(EXACT('Номенклатура'!$A$6:$A$205,B2679)*(ROW('Номенклатура'!$A$6:$A$205)-5)))&amp;"")</f>
        <v/>
      </c>
      <c r="I2679" s="15" t="str">
        <f>IF(COUNTA(A2679:D2679,G2679)=0,"",IF(NOT(ISNUMBER(A2679)),"Укажите дату",IF(B2679="","Укажите код",IF(NOT(AND(ISTEXT(B2679),LEN(B2679)&gt;0,LEN(B2679)&lt;=30,ISNUMBER(FIND(LEFT(B2679,1),"ABCDEFGHIJKLMNOPQRSTUVWXYZ")),SUMPRODUCT((MID(B2679,{1,2,3,4,5,6,7,8,9,10,11,12,13,14,15,16,17,18,19,20,21,22,23,24,25,26,27,28,29,30},1)&lt;&gt;"")*ISERROR(FIND(MID(B2679,{1,2,3,4,5,6,7,8,9,10,11,12,13,14,15,16,17,18,19,20,21,22,23,24,25,26,27,28,29,30},1),"ABCDEFGHIJKLMNOPQRSTUVWXYZ0123456789-_")))=0,ISERROR(VALUE(B2679)))),"Недопустимый код: только латинские буквы A-Z в верхнем регистре, цифры, - и _; начало с буквы, до 30 символов (например MILK-001)",IF(SUMPRODUCT(--EXACT('Номенклатура'!$A$6:$A$205,B2679))=0,"Код не найден в номенклатуре",IF(SUMPRODUCT(--EXACT('Номенклатура'!$A$6:$A$205,B2679))&gt;1,"Код повторяется в номенклатуре",IF(ISNA(MATCH(C2679,{"Приход","Расход","Списание","Корректировка остатка"},0)),"Выберите тип операции",IF(NOT(ISNUMBER(D2679)),"Укажите количество",IF(D2679=0,"Количество не может быть 0",IF(AND(C2679&lt;&gt;"Корректировка остатка",D2679&lt;0),"Для этого типа количество положительное",IF(NOT(ISNUMBER('Номенклатура'!$C$2)),"Укажите дату начала учёта",IF(A2679&lt;INT('Номенклатура'!$C$2),"Раньше даты начала учёта: НЕ учтено",IF(AND(C2679="Корректировка остатка",TRIM(G2679)=""),"Учтено: добавьте пояснение","ОК")))))))))))))</f>
        <v/>
      </c>
    </row>
    <row r="2680" spans="1:9" x14ac:dyDescent="0.25">
      <c r="A2680" s="16"/>
      <c r="B2680" s="13"/>
      <c r="C2680" s="13"/>
      <c r="D2680" s="14"/>
      <c r="E2680" s="17" t="str">
        <f>IF(OR(B2680="",SUMPRODUCT(--EXACT('Номенклатура'!$A$6:$A$205,B2680))&lt;&gt;1),"",INDEX('Номенклатура'!$D$6:$D$205,SUMPRODUCT(EXACT('Номенклатура'!$A$6:$A$205,B2680)*(ROW('Номенклатура'!$A$6:$A$205)-5)))&amp;"")</f>
        <v/>
      </c>
      <c r="F2680" s="18" t="str">
        <f>IF(OR(I2680="ОК",I2680="Учтено: добавьте пояснение"),IF(C2680="Приход",D2680,IF(C2680="Корректировка остатка",D2680,-D2680)),"")</f>
        <v/>
      </c>
      <c r="G2680" s="13"/>
      <c r="H2680" s="15" t="str">
        <f>IF(OR(B2680="",SUMPRODUCT(--EXACT('Номенклатура'!$A$6:$A$205,B2680))&lt;&gt;1),"",INDEX('Номенклатура'!$B$6:$B$205,SUMPRODUCT(EXACT('Номенклатура'!$A$6:$A$205,B2680)*(ROW('Номенклатура'!$A$6:$A$205)-5)))&amp;"")</f>
        <v/>
      </c>
      <c r="I2680" s="15" t="str">
        <f>IF(COUNTA(A2680:D2680,G2680)=0,"",IF(NOT(ISNUMBER(A2680)),"Укажите дату",IF(B2680="","Укажите код",IF(NOT(AND(ISTEXT(B2680),LEN(B2680)&gt;0,LEN(B2680)&lt;=30,ISNUMBER(FIND(LEFT(B2680,1),"ABCDEFGHIJKLMNOPQRSTUVWXYZ")),SUMPRODUCT((MID(B2680,{1,2,3,4,5,6,7,8,9,10,11,12,13,14,15,16,17,18,19,20,21,22,23,24,25,26,27,28,29,30},1)&lt;&gt;"")*ISERROR(FIND(MID(B2680,{1,2,3,4,5,6,7,8,9,10,11,12,13,14,15,16,17,18,19,20,21,22,23,24,25,26,27,28,29,30},1),"ABCDEFGHIJKLMNOPQRSTUVWXYZ0123456789-_")))=0,ISERROR(VALUE(B2680)))),"Недопустимый код: только латинские буквы A-Z в верхнем регистре, цифры, - и _; начало с буквы, до 30 символов (например MILK-001)",IF(SUMPRODUCT(--EXACT('Номенклатура'!$A$6:$A$205,B2680))=0,"Код не найден в номенклатуре",IF(SUMPRODUCT(--EXACT('Номенклатура'!$A$6:$A$205,B2680))&gt;1,"Код повторяется в номенклатуре",IF(ISNA(MATCH(C2680,{"Приход","Расход","Списание","Корректировка остатка"},0)),"Выберите тип операции",IF(NOT(ISNUMBER(D2680)),"Укажите количество",IF(D2680=0,"Количество не может быть 0",IF(AND(C2680&lt;&gt;"Корректировка остатка",D2680&lt;0),"Для этого типа количество положительное",IF(NOT(ISNUMBER('Номенклатура'!$C$2)),"Укажите дату начала учёта",IF(A2680&lt;INT('Номенклатура'!$C$2),"Раньше даты начала учёта: НЕ учтено",IF(AND(C2680="Корректировка остатка",TRIM(G2680)=""),"Учтено: добавьте пояснение","ОК")))))))))))))</f>
        <v/>
      </c>
    </row>
    <row r="2681" spans="1:9" x14ac:dyDescent="0.25">
      <c r="A2681" s="16"/>
      <c r="B2681" s="13"/>
      <c r="C2681" s="13"/>
      <c r="D2681" s="14"/>
      <c r="E2681" s="17" t="str">
        <f>IF(OR(B2681="",SUMPRODUCT(--EXACT('Номенклатура'!$A$6:$A$205,B2681))&lt;&gt;1),"",INDEX('Номенклатура'!$D$6:$D$205,SUMPRODUCT(EXACT('Номенклатура'!$A$6:$A$205,B2681)*(ROW('Номенклатура'!$A$6:$A$205)-5)))&amp;"")</f>
        <v/>
      </c>
      <c r="F2681" s="18" t="str">
        <f>IF(OR(I2681="ОК",I2681="Учтено: добавьте пояснение"),IF(C2681="Приход",D2681,IF(C2681="Корректировка остатка",D2681,-D2681)),"")</f>
        <v/>
      </c>
      <c r="G2681" s="13"/>
      <c r="H2681" s="15" t="str">
        <f>IF(OR(B2681="",SUMPRODUCT(--EXACT('Номенклатура'!$A$6:$A$205,B2681))&lt;&gt;1),"",INDEX('Номенклатура'!$B$6:$B$205,SUMPRODUCT(EXACT('Номенклатура'!$A$6:$A$205,B2681)*(ROW('Номенклатура'!$A$6:$A$205)-5)))&amp;"")</f>
        <v/>
      </c>
      <c r="I2681" s="15" t="str">
        <f>IF(COUNTA(A2681:D2681,G2681)=0,"",IF(NOT(ISNUMBER(A2681)),"Укажите дату",IF(B2681="","Укажите код",IF(NOT(AND(ISTEXT(B2681),LEN(B2681)&gt;0,LEN(B2681)&lt;=30,ISNUMBER(FIND(LEFT(B2681,1),"ABCDEFGHIJKLMNOPQRSTUVWXYZ")),SUMPRODUCT((MID(B2681,{1,2,3,4,5,6,7,8,9,10,11,12,13,14,15,16,17,18,19,20,21,22,23,24,25,26,27,28,29,30},1)&lt;&gt;"")*ISERROR(FIND(MID(B2681,{1,2,3,4,5,6,7,8,9,10,11,12,13,14,15,16,17,18,19,20,21,22,23,24,25,26,27,28,29,30},1),"ABCDEFGHIJKLMNOPQRSTUVWXYZ0123456789-_")))=0,ISERROR(VALUE(B2681)))),"Недопустимый код: только латинские буквы A-Z в верхнем регистре, цифры, - и _; начало с буквы, до 30 символов (например MILK-001)",IF(SUMPRODUCT(--EXACT('Номенклатура'!$A$6:$A$205,B2681))=0,"Код не найден в номенклатуре",IF(SUMPRODUCT(--EXACT('Номенклатура'!$A$6:$A$205,B2681))&gt;1,"Код повторяется в номенклатуре",IF(ISNA(MATCH(C2681,{"Приход","Расход","Списание","Корректировка остатка"},0)),"Выберите тип операции",IF(NOT(ISNUMBER(D2681)),"Укажите количество",IF(D2681=0,"Количество не может быть 0",IF(AND(C2681&lt;&gt;"Корректировка остатка",D2681&lt;0),"Для этого типа количество положительное",IF(NOT(ISNUMBER('Номенклатура'!$C$2)),"Укажите дату начала учёта",IF(A2681&lt;INT('Номенклатура'!$C$2),"Раньше даты начала учёта: НЕ учтено",IF(AND(C2681="Корректировка остатка",TRIM(G2681)=""),"Учтено: добавьте пояснение","ОК")))))))))))))</f>
        <v/>
      </c>
    </row>
    <row r="2682" spans="1:9" x14ac:dyDescent="0.25">
      <c r="A2682" s="16"/>
      <c r="B2682" s="13"/>
      <c r="C2682" s="13"/>
      <c r="D2682" s="14"/>
      <c r="E2682" s="17" t="str">
        <f>IF(OR(B2682="",SUMPRODUCT(--EXACT('Номенклатура'!$A$6:$A$205,B2682))&lt;&gt;1),"",INDEX('Номенклатура'!$D$6:$D$205,SUMPRODUCT(EXACT('Номенклатура'!$A$6:$A$205,B2682)*(ROW('Номенклатура'!$A$6:$A$205)-5)))&amp;"")</f>
        <v/>
      </c>
      <c r="F2682" s="18" t="str">
        <f>IF(OR(I2682="ОК",I2682="Учтено: добавьте пояснение"),IF(C2682="Приход",D2682,IF(C2682="Корректировка остатка",D2682,-D2682)),"")</f>
        <v/>
      </c>
      <c r="G2682" s="13"/>
      <c r="H2682" s="15" t="str">
        <f>IF(OR(B2682="",SUMPRODUCT(--EXACT('Номенклатура'!$A$6:$A$205,B2682))&lt;&gt;1),"",INDEX('Номенклатура'!$B$6:$B$205,SUMPRODUCT(EXACT('Номенклатура'!$A$6:$A$205,B2682)*(ROW('Номенклатура'!$A$6:$A$205)-5)))&amp;"")</f>
        <v/>
      </c>
      <c r="I2682" s="15" t="str">
        <f>IF(COUNTA(A2682:D2682,G2682)=0,"",IF(NOT(ISNUMBER(A2682)),"Укажите дату",IF(B2682="","Укажите код",IF(NOT(AND(ISTEXT(B2682),LEN(B2682)&gt;0,LEN(B2682)&lt;=30,ISNUMBER(FIND(LEFT(B2682,1),"ABCDEFGHIJKLMNOPQRSTUVWXYZ")),SUMPRODUCT((MID(B2682,{1,2,3,4,5,6,7,8,9,10,11,12,13,14,15,16,17,18,19,20,21,22,23,24,25,26,27,28,29,30},1)&lt;&gt;"")*ISERROR(FIND(MID(B2682,{1,2,3,4,5,6,7,8,9,10,11,12,13,14,15,16,17,18,19,20,21,22,23,24,25,26,27,28,29,30},1),"ABCDEFGHIJKLMNOPQRSTUVWXYZ0123456789-_")))=0,ISERROR(VALUE(B2682)))),"Недопустимый код: только латинские буквы A-Z в верхнем регистре, цифры, - и _; начало с буквы, до 30 символов (например MILK-001)",IF(SUMPRODUCT(--EXACT('Номенклатура'!$A$6:$A$205,B2682))=0,"Код не найден в номенклатуре",IF(SUMPRODUCT(--EXACT('Номенклатура'!$A$6:$A$205,B2682))&gt;1,"Код повторяется в номенклатуре",IF(ISNA(MATCH(C2682,{"Приход","Расход","Списание","Корректировка остатка"},0)),"Выберите тип операции",IF(NOT(ISNUMBER(D2682)),"Укажите количество",IF(D2682=0,"Количество не может быть 0",IF(AND(C2682&lt;&gt;"Корректировка остатка",D2682&lt;0),"Для этого типа количество положительное",IF(NOT(ISNUMBER('Номенклатура'!$C$2)),"Укажите дату начала учёта",IF(A2682&lt;INT('Номенклатура'!$C$2),"Раньше даты начала учёта: НЕ учтено",IF(AND(C2682="Корректировка остатка",TRIM(G2682)=""),"Учтено: добавьте пояснение","ОК")))))))))))))</f>
        <v/>
      </c>
    </row>
    <row r="2683" spans="1:9" x14ac:dyDescent="0.25">
      <c r="A2683" s="16"/>
      <c r="B2683" s="13"/>
      <c r="C2683" s="13"/>
      <c r="D2683" s="14"/>
      <c r="E2683" s="17" t="str">
        <f>IF(OR(B2683="",SUMPRODUCT(--EXACT('Номенклатура'!$A$6:$A$205,B2683))&lt;&gt;1),"",INDEX('Номенклатура'!$D$6:$D$205,SUMPRODUCT(EXACT('Номенклатура'!$A$6:$A$205,B2683)*(ROW('Номенклатура'!$A$6:$A$205)-5)))&amp;"")</f>
        <v/>
      </c>
      <c r="F2683" s="18" t="str">
        <f>IF(OR(I2683="ОК",I2683="Учтено: добавьте пояснение"),IF(C2683="Приход",D2683,IF(C2683="Корректировка остатка",D2683,-D2683)),"")</f>
        <v/>
      </c>
      <c r="G2683" s="13"/>
      <c r="H2683" s="15" t="str">
        <f>IF(OR(B2683="",SUMPRODUCT(--EXACT('Номенклатура'!$A$6:$A$205,B2683))&lt;&gt;1),"",INDEX('Номенклатура'!$B$6:$B$205,SUMPRODUCT(EXACT('Номенклатура'!$A$6:$A$205,B2683)*(ROW('Номенклатура'!$A$6:$A$205)-5)))&amp;"")</f>
        <v/>
      </c>
      <c r="I2683" s="15" t="str">
        <f>IF(COUNTA(A2683:D2683,G2683)=0,"",IF(NOT(ISNUMBER(A2683)),"Укажите дату",IF(B2683="","Укажите код",IF(NOT(AND(ISTEXT(B2683),LEN(B2683)&gt;0,LEN(B2683)&lt;=30,ISNUMBER(FIND(LEFT(B2683,1),"ABCDEFGHIJKLMNOPQRSTUVWXYZ")),SUMPRODUCT((MID(B2683,{1,2,3,4,5,6,7,8,9,10,11,12,13,14,15,16,17,18,19,20,21,22,23,24,25,26,27,28,29,30},1)&lt;&gt;"")*ISERROR(FIND(MID(B2683,{1,2,3,4,5,6,7,8,9,10,11,12,13,14,15,16,17,18,19,20,21,22,23,24,25,26,27,28,29,30},1),"ABCDEFGHIJKLMNOPQRSTUVWXYZ0123456789-_")))=0,ISERROR(VALUE(B2683)))),"Недопустимый код: только латинские буквы A-Z в верхнем регистре, цифры, - и _; начало с буквы, до 30 символов (например MILK-001)",IF(SUMPRODUCT(--EXACT('Номенклатура'!$A$6:$A$205,B2683))=0,"Код не найден в номенклатуре",IF(SUMPRODUCT(--EXACT('Номенклатура'!$A$6:$A$205,B2683))&gt;1,"Код повторяется в номенклатуре",IF(ISNA(MATCH(C2683,{"Приход","Расход","Списание","Корректировка остатка"},0)),"Выберите тип операции",IF(NOT(ISNUMBER(D2683)),"Укажите количество",IF(D2683=0,"Количество не может быть 0",IF(AND(C2683&lt;&gt;"Корректировка остатка",D2683&lt;0),"Для этого типа количество положительное",IF(NOT(ISNUMBER('Номенклатура'!$C$2)),"Укажите дату начала учёта",IF(A2683&lt;INT('Номенклатура'!$C$2),"Раньше даты начала учёта: НЕ учтено",IF(AND(C2683="Корректировка остатка",TRIM(G2683)=""),"Учтено: добавьте пояснение","ОК")))))))))))))</f>
        <v/>
      </c>
    </row>
    <row r="2684" spans="1:9" x14ac:dyDescent="0.25">
      <c r="A2684" s="16"/>
      <c r="B2684" s="13"/>
      <c r="C2684" s="13"/>
      <c r="D2684" s="14"/>
      <c r="E2684" s="17" t="str">
        <f>IF(OR(B2684="",SUMPRODUCT(--EXACT('Номенклатура'!$A$6:$A$205,B2684))&lt;&gt;1),"",INDEX('Номенклатура'!$D$6:$D$205,SUMPRODUCT(EXACT('Номенклатура'!$A$6:$A$205,B2684)*(ROW('Номенклатура'!$A$6:$A$205)-5)))&amp;"")</f>
        <v/>
      </c>
      <c r="F2684" s="18" t="str">
        <f>IF(OR(I2684="ОК",I2684="Учтено: добавьте пояснение"),IF(C2684="Приход",D2684,IF(C2684="Корректировка остатка",D2684,-D2684)),"")</f>
        <v/>
      </c>
      <c r="G2684" s="13"/>
      <c r="H2684" s="15" t="str">
        <f>IF(OR(B2684="",SUMPRODUCT(--EXACT('Номенклатура'!$A$6:$A$205,B2684))&lt;&gt;1),"",INDEX('Номенклатура'!$B$6:$B$205,SUMPRODUCT(EXACT('Номенклатура'!$A$6:$A$205,B2684)*(ROW('Номенклатура'!$A$6:$A$205)-5)))&amp;"")</f>
        <v/>
      </c>
      <c r="I2684" s="15" t="str">
        <f>IF(COUNTA(A2684:D2684,G2684)=0,"",IF(NOT(ISNUMBER(A2684)),"Укажите дату",IF(B2684="","Укажите код",IF(NOT(AND(ISTEXT(B2684),LEN(B2684)&gt;0,LEN(B2684)&lt;=30,ISNUMBER(FIND(LEFT(B2684,1),"ABCDEFGHIJKLMNOPQRSTUVWXYZ")),SUMPRODUCT((MID(B2684,{1,2,3,4,5,6,7,8,9,10,11,12,13,14,15,16,17,18,19,20,21,22,23,24,25,26,27,28,29,30},1)&lt;&gt;"")*ISERROR(FIND(MID(B2684,{1,2,3,4,5,6,7,8,9,10,11,12,13,14,15,16,17,18,19,20,21,22,23,24,25,26,27,28,29,30},1),"ABCDEFGHIJKLMNOPQRSTUVWXYZ0123456789-_")))=0,ISERROR(VALUE(B2684)))),"Недопустимый код: только латинские буквы A-Z в верхнем регистре, цифры, - и _; начало с буквы, до 30 символов (например MILK-001)",IF(SUMPRODUCT(--EXACT('Номенклатура'!$A$6:$A$205,B2684))=0,"Код не найден в номенклатуре",IF(SUMPRODUCT(--EXACT('Номенклатура'!$A$6:$A$205,B2684))&gt;1,"Код повторяется в номенклатуре",IF(ISNA(MATCH(C2684,{"Приход","Расход","Списание","Корректировка остатка"},0)),"Выберите тип операции",IF(NOT(ISNUMBER(D2684)),"Укажите количество",IF(D2684=0,"Количество не может быть 0",IF(AND(C2684&lt;&gt;"Корректировка остатка",D2684&lt;0),"Для этого типа количество положительное",IF(NOT(ISNUMBER('Номенклатура'!$C$2)),"Укажите дату начала учёта",IF(A2684&lt;INT('Номенклатура'!$C$2),"Раньше даты начала учёта: НЕ учтено",IF(AND(C2684="Корректировка остатка",TRIM(G2684)=""),"Учтено: добавьте пояснение","ОК")))))))))))))</f>
        <v/>
      </c>
    </row>
    <row r="2685" spans="1:9" x14ac:dyDescent="0.25">
      <c r="A2685" s="16"/>
      <c r="B2685" s="13"/>
      <c r="C2685" s="13"/>
      <c r="D2685" s="14"/>
      <c r="E2685" s="17" t="str">
        <f>IF(OR(B2685="",SUMPRODUCT(--EXACT('Номенклатура'!$A$6:$A$205,B2685))&lt;&gt;1),"",INDEX('Номенклатура'!$D$6:$D$205,SUMPRODUCT(EXACT('Номенклатура'!$A$6:$A$205,B2685)*(ROW('Номенклатура'!$A$6:$A$205)-5)))&amp;"")</f>
        <v/>
      </c>
      <c r="F2685" s="18" t="str">
        <f>IF(OR(I2685="ОК",I2685="Учтено: добавьте пояснение"),IF(C2685="Приход",D2685,IF(C2685="Корректировка остатка",D2685,-D2685)),"")</f>
        <v/>
      </c>
      <c r="G2685" s="13"/>
      <c r="H2685" s="15" t="str">
        <f>IF(OR(B2685="",SUMPRODUCT(--EXACT('Номенклатура'!$A$6:$A$205,B2685))&lt;&gt;1),"",INDEX('Номенклатура'!$B$6:$B$205,SUMPRODUCT(EXACT('Номенклатура'!$A$6:$A$205,B2685)*(ROW('Номенклатура'!$A$6:$A$205)-5)))&amp;"")</f>
        <v/>
      </c>
      <c r="I2685" s="15" t="str">
        <f>IF(COUNTA(A2685:D2685,G2685)=0,"",IF(NOT(ISNUMBER(A2685)),"Укажите дату",IF(B2685="","Укажите код",IF(NOT(AND(ISTEXT(B2685),LEN(B2685)&gt;0,LEN(B2685)&lt;=30,ISNUMBER(FIND(LEFT(B2685,1),"ABCDEFGHIJKLMNOPQRSTUVWXYZ")),SUMPRODUCT((MID(B2685,{1,2,3,4,5,6,7,8,9,10,11,12,13,14,15,16,17,18,19,20,21,22,23,24,25,26,27,28,29,30},1)&lt;&gt;"")*ISERROR(FIND(MID(B2685,{1,2,3,4,5,6,7,8,9,10,11,12,13,14,15,16,17,18,19,20,21,22,23,24,25,26,27,28,29,30},1),"ABCDEFGHIJKLMNOPQRSTUVWXYZ0123456789-_")))=0,ISERROR(VALUE(B2685)))),"Недопустимый код: только латинские буквы A-Z в верхнем регистре, цифры, - и _; начало с буквы, до 30 символов (например MILK-001)",IF(SUMPRODUCT(--EXACT('Номенклатура'!$A$6:$A$205,B2685))=0,"Код не найден в номенклатуре",IF(SUMPRODUCT(--EXACT('Номенклатура'!$A$6:$A$205,B2685))&gt;1,"Код повторяется в номенклатуре",IF(ISNA(MATCH(C2685,{"Приход","Расход","Списание","Корректировка остатка"},0)),"Выберите тип операции",IF(NOT(ISNUMBER(D2685)),"Укажите количество",IF(D2685=0,"Количество не может быть 0",IF(AND(C2685&lt;&gt;"Корректировка остатка",D2685&lt;0),"Для этого типа количество положительное",IF(NOT(ISNUMBER('Номенклатура'!$C$2)),"Укажите дату начала учёта",IF(A2685&lt;INT('Номенклатура'!$C$2),"Раньше даты начала учёта: НЕ учтено",IF(AND(C2685="Корректировка остатка",TRIM(G2685)=""),"Учтено: добавьте пояснение","ОК")))))))))))))</f>
        <v/>
      </c>
    </row>
    <row r="2686" spans="1:9" x14ac:dyDescent="0.25">
      <c r="A2686" s="16"/>
      <c r="B2686" s="13"/>
      <c r="C2686" s="13"/>
      <c r="D2686" s="14"/>
      <c r="E2686" s="17" t="str">
        <f>IF(OR(B2686="",SUMPRODUCT(--EXACT('Номенклатура'!$A$6:$A$205,B2686))&lt;&gt;1),"",INDEX('Номенклатура'!$D$6:$D$205,SUMPRODUCT(EXACT('Номенклатура'!$A$6:$A$205,B2686)*(ROW('Номенклатура'!$A$6:$A$205)-5)))&amp;"")</f>
        <v/>
      </c>
      <c r="F2686" s="18" t="str">
        <f>IF(OR(I2686="ОК",I2686="Учтено: добавьте пояснение"),IF(C2686="Приход",D2686,IF(C2686="Корректировка остатка",D2686,-D2686)),"")</f>
        <v/>
      </c>
      <c r="G2686" s="13"/>
      <c r="H2686" s="15" t="str">
        <f>IF(OR(B2686="",SUMPRODUCT(--EXACT('Номенклатура'!$A$6:$A$205,B2686))&lt;&gt;1),"",INDEX('Номенклатура'!$B$6:$B$205,SUMPRODUCT(EXACT('Номенклатура'!$A$6:$A$205,B2686)*(ROW('Номенклатура'!$A$6:$A$205)-5)))&amp;"")</f>
        <v/>
      </c>
      <c r="I2686" s="15" t="str">
        <f>IF(COUNTA(A2686:D2686,G2686)=0,"",IF(NOT(ISNUMBER(A2686)),"Укажите дату",IF(B2686="","Укажите код",IF(NOT(AND(ISTEXT(B2686),LEN(B2686)&gt;0,LEN(B2686)&lt;=30,ISNUMBER(FIND(LEFT(B2686,1),"ABCDEFGHIJKLMNOPQRSTUVWXYZ")),SUMPRODUCT((MID(B2686,{1,2,3,4,5,6,7,8,9,10,11,12,13,14,15,16,17,18,19,20,21,22,23,24,25,26,27,28,29,30},1)&lt;&gt;"")*ISERROR(FIND(MID(B2686,{1,2,3,4,5,6,7,8,9,10,11,12,13,14,15,16,17,18,19,20,21,22,23,24,25,26,27,28,29,30},1),"ABCDEFGHIJKLMNOPQRSTUVWXYZ0123456789-_")))=0,ISERROR(VALUE(B2686)))),"Недопустимый код: только латинские буквы A-Z в верхнем регистре, цифры, - и _; начало с буквы, до 30 символов (например MILK-001)",IF(SUMPRODUCT(--EXACT('Номенклатура'!$A$6:$A$205,B2686))=0,"Код не найден в номенклатуре",IF(SUMPRODUCT(--EXACT('Номенклатура'!$A$6:$A$205,B2686))&gt;1,"Код повторяется в номенклатуре",IF(ISNA(MATCH(C2686,{"Приход","Расход","Списание","Корректировка остатка"},0)),"Выберите тип операции",IF(NOT(ISNUMBER(D2686)),"Укажите количество",IF(D2686=0,"Количество не может быть 0",IF(AND(C2686&lt;&gt;"Корректировка остатка",D2686&lt;0),"Для этого типа количество положительное",IF(NOT(ISNUMBER('Номенклатура'!$C$2)),"Укажите дату начала учёта",IF(A2686&lt;INT('Номенклатура'!$C$2),"Раньше даты начала учёта: НЕ учтено",IF(AND(C2686="Корректировка остатка",TRIM(G2686)=""),"Учтено: добавьте пояснение","ОК")))))))))))))</f>
        <v/>
      </c>
    </row>
    <row r="2687" spans="1:9" x14ac:dyDescent="0.25">
      <c r="A2687" s="16"/>
      <c r="B2687" s="13"/>
      <c r="C2687" s="13"/>
      <c r="D2687" s="14"/>
      <c r="E2687" s="17" t="str">
        <f>IF(OR(B2687="",SUMPRODUCT(--EXACT('Номенклатура'!$A$6:$A$205,B2687))&lt;&gt;1),"",INDEX('Номенклатура'!$D$6:$D$205,SUMPRODUCT(EXACT('Номенклатура'!$A$6:$A$205,B2687)*(ROW('Номенклатура'!$A$6:$A$205)-5)))&amp;"")</f>
        <v/>
      </c>
      <c r="F2687" s="18" t="str">
        <f>IF(OR(I2687="ОК",I2687="Учтено: добавьте пояснение"),IF(C2687="Приход",D2687,IF(C2687="Корректировка остатка",D2687,-D2687)),"")</f>
        <v/>
      </c>
      <c r="G2687" s="13"/>
      <c r="H2687" s="15" t="str">
        <f>IF(OR(B2687="",SUMPRODUCT(--EXACT('Номенклатура'!$A$6:$A$205,B2687))&lt;&gt;1),"",INDEX('Номенклатура'!$B$6:$B$205,SUMPRODUCT(EXACT('Номенклатура'!$A$6:$A$205,B2687)*(ROW('Номенклатура'!$A$6:$A$205)-5)))&amp;"")</f>
        <v/>
      </c>
      <c r="I2687" s="15" t="str">
        <f>IF(COUNTA(A2687:D2687,G2687)=0,"",IF(NOT(ISNUMBER(A2687)),"Укажите дату",IF(B2687="","Укажите код",IF(NOT(AND(ISTEXT(B2687),LEN(B2687)&gt;0,LEN(B2687)&lt;=30,ISNUMBER(FIND(LEFT(B2687,1),"ABCDEFGHIJKLMNOPQRSTUVWXYZ")),SUMPRODUCT((MID(B2687,{1,2,3,4,5,6,7,8,9,10,11,12,13,14,15,16,17,18,19,20,21,22,23,24,25,26,27,28,29,30},1)&lt;&gt;"")*ISERROR(FIND(MID(B2687,{1,2,3,4,5,6,7,8,9,10,11,12,13,14,15,16,17,18,19,20,21,22,23,24,25,26,27,28,29,30},1),"ABCDEFGHIJKLMNOPQRSTUVWXYZ0123456789-_")))=0,ISERROR(VALUE(B2687)))),"Недопустимый код: только латинские буквы A-Z в верхнем регистре, цифры, - и _; начало с буквы, до 30 символов (например MILK-001)",IF(SUMPRODUCT(--EXACT('Номенклатура'!$A$6:$A$205,B2687))=0,"Код не найден в номенклатуре",IF(SUMPRODUCT(--EXACT('Номенклатура'!$A$6:$A$205,B2687))&gt;1,"Код повторяется в номенклатуре",IF(ISNA(MATCH(C2687,{"Приход","Расход","Списание","Корректировка остатка"},0)),"Выберите тип операции",IF(NOT(ISNUMBER(D2687)),"Укажите количество",IF(D2687=0,"Количество не может быть 0",IF(AND(C2687&lt;&gt;"Корректировка остатка",D2687&lt;0),"Для этого типа количество положительное",IF(NOT(ISNUMBER('Номенклатура'!$C$2)),"Укажите дату начала учёта",IF(A2687&lt;INT('Номенклатура'!$C$2),"Раньше даты начала учёта: НЕ учтено",IF(AND(C2687="Корректировка остатка",TRIM(G2687)=""),"Учтено: добавьте пояснение","ОК")))))))))))))</f>
        <v/>
      </c>
    </row>
    <row r="2688" spans="1:9" x14ac:dyDescent="0.25">
      <c r="A2688" s="16"/>
      <c r="B2688" s="13"/>
      <c r="C2688" s="13"/>
      <c r="D2688" s="14"/>
      <c r="E2688" s="17" t="str">
        <f>IF(OR(B2688="",SUMPRODUCT(--EXACT('Номенклатура'!$A$6:$A$205,B2688))&lt;&gt;1),"",INDEX('Номенклатура'!$D$6:$D$205,SUMPRODUCT(EXACT('Номенклатура'!$A$6:$A$205,B2688)*(ROW('Номенклатура'!$A$6:$A$205)-5)))&amp;"")</f>
        <v/>
      </c>
      <c r="F2688" s="18" t="str">
        <f>IF(OR(I2688="ОК",I2688="Учтено: добавьте пояснение"),IF(C2688="Приход",D2688,IF(C2688="Корректировка остатка",D2688,-D2688)),"")</f>
        <v/>
      </c>
      <c r="G2688" s="13"/>
      <c r="H2688" s="15" t="str">
        <f>IF(OR(B2688="",SUMPRODUCT(--EXACT('Номенклатура'!$A$6:$A$205,B2688))&lt;&gt;1),"",INDEX('Номенклатура'!$B$6:$B$205,SUMPRODUCT(EXACT('Номенклатура'!$A$6:$A$205,B2688)*(ROW('Номенклатура'!$A$6:$A$205)-5)))&amp;"")</f>
        <v/>
      </c>
      <c r="I2688" s="15" t="str">
        <f>IF(COUNTA(A2688:D2688,G2688)=0,"",IF(NOT(ISNUMBER(A2688)),"Укажите дату",IF(B2688="","Укажите код",IF(NOT(AND(ISTEXT(B2688),LEN(B2688)&gt;0,LEN(B2688)&lt;=30,ISNUMBER(FIND(LEFT(B2688,1),"ABCDEFGHIJKLMNOPQRSTUVWXYZ")),SUMPRODUCT((MID(B2688,{1,2,3,4,5,6,7,8,9,10,11,12,13,14,15,16,17,18,19,20,21,22,23,24,25,26,27,28,29,30},1)&lt;&gt;"")*ISERROR(FIND(MID(B2688,{1,2,3,4,5,6,7,8,9,10,11,12,13,14,15,16,17,18,19,20,21,22,23,24,25,26,27,28,29,30},1),"ABCDEFGHIJKLMNOPQRSTUVWXYZ0123456789-_")))=0,ISERROR(VALUE(B2688)))),"Недопустимый код: только латинские буквы A-Z в верхнем регистре, цифры, - и _; начало с буквы, до 30 символов (например MILK-001)",IF(SUMPRODUCT(--EXACT('Номенклатура'!$A$6:$A$205,B2688))=0,"Код не найден в номенклатуре",IF(SUMPRODUCT(--EXACT('Номенклатура'!$A$6:$A$205,B2688))&gt;1,"Код повторяется в номенклатуре",IF(ISNA(MATCH(C2688,{"Приход","Расход","Списание","Корректировка остатка"},0)),"Выберите тип операции",IF(NOT(ISNUMBER(D2688)),"Укажите количество",IF(D2688=0,"Количество не может быть 0",IF(AND(C2688&lt;&gt;"Корректировка остатка",D2688&lt;0),"Для этого типа количество положительное",IF(NOT(ISNUMBER('Номенклатура'!$C$2)),"Укажите дату начала учёта",IF(A2688&lt;INT('Номенклатура'!$C$2),"Раньше даты начала учёта: НЕ учтено",IF(AND(C2688="Корректировка остатка",TRIM(G2688)=""),"Учтено: добавьте пояснение","ОК")))))))))))))</f>
        <v/>
      </c>
    </row>
    <row r="2689" spans="1:9" x14ac:dyDescent="0.25">
      <c r="A2689" s="16"/>
      <c r="B2689" s="13"/>
      <c r="C2689" s="13"/>
      <c r="D2689" s="14"/>
      <c r="E2689" s="17" t="str">
        <f>IF(OR(B2689="",SUMPRODUCT(--EXACT('Номенклатура'!$A$6:$A$205,B2689))&lt;&gt;1),"",INDEX('Номенклатура'!$D$6:$D$205,SUMPRODUCT(EXACT('Номенклатура'!$A$6:$A$205,B2689)*(ROW('Номенклатура'!$A$6:$A$205)-5)))&amp;"")</f>
        <v/>
      </c>
      <c r="F2689" s="18" t="str">
        <f>IF(OR(I2689="ОК",I2689="Учтено: добавьте пояснение"),IF(C2689="Приход",D2689,IF(C2689="Корректировка остатка",D2689,-D2689)),"")</f>
        <v/>
      </c>
      <c r="G2689" s="13"/>
      <c r="H2689" s="15" t="str">
        <f>IF(OR(B2689="",SUMPRODUCT(--EXACT('Номенклатура'!$A$6:$A$205,B2689))&lt;&gt;1),"",INDEX('Номенклатура'!$B$6:$B$205,SUMPRODUCT(EXACT('Номенклатура'!$A$6:$A$205,B2689)*(ROW('Номенклатура'!$A$6:$A$205)-5)))&amp;"")</f>
        <v/>
      </c>
      <c r="I2689" s="15" t="str">
        <f>IF(COUNTA(A2689:D2689,G2689)=0,"",IF(NOT(ISNUMBER(A2689)),"Укажите дату",IF(B2689="","Укажите код",IF(NOT(AND(ISTEXT(B2689),LEN(B2689)&gt;0,LEN(B2689)&lt;=30,ISNUMBER(FIND(LEFT(B2689,1),"ABCDEFGHIJKLMNOPQRSTUVWXYZ")),SUMPRODUCT((MID(B2689,{1,2,3,4,5,6,7,8,9,10,11,12,13,14,15,16,17,18,19,20,21,22,23,24,25,26,27,28,29,30},1)&lt;&gt;"")*ISERROR(FIND(MID(B2689,{1,2,3,4,5,6,7,8,9,10,11,12,13,14,15,16,17,18,19,20,21,22,23,24,25,26,27,28,29,30},1),"ABCDEFGHIJKLMNOPQRSTUVWXYZ0123456789-_")))=0,ISERROR(VALUE(B2689)))),"Недопустимый код: только латинские буквы A-Z в верхнем регистре, цифры, - и _; начало с буквы, до 30 символов (например MILK-001)",IF(SUMPRODUCT(--EXACT('Номенклатура'!$A$6:$A$205,B2689))=0,"Код не найден в номенклатуре",IF(SUMPRODUCT(--EXACT('Номенклатура'!$A$6:$A$205,B2689))&gt;1,"Код повторяется в номенклатуре",IF(ISNA(MATCH(C2689,{"Приход","Расход","Списание","Корректировка остатка"},0)),"Выберите тип операции",IF(NOT(ISNUMBER(D2689)),"Укажите количество",IF(D2689=0,"Количество не может быть 0",IF(AND(C2689&lt;&gt;"Корректировка остатка",D2689&lt;0),"Для этого типа количество положительное",IF(NOT(ISNUMBER('Номенклатура'!$C$2)),"Укажите дату начала учёта",IF(A2689&lt;INT('Номенклатура'!$C$2),"Раньше даты начала учёта: НЕ учтено",IF(AND(C2689="Корректировка остатка",TRIM(G2689)=""),"Учтено: добавьте пояснение","ОК")))))))))))))</f>
        <v/>
      </c>
    </row>
    <row r="2690" spans="1:9" x14ac:dyDescent="0.25">
      <c r="A2690" s="16"/>
      <c r="B2690" s="13"/>
      <c r="C2690" s="13"/>
      <c r="D2690" s="14"/>
      <c r="E2690" s="17" t="str">
        <f>IF(OR(B2690="",SUMPRODUCT(--EXACT('Номенклатура'!$A$6:$A$205,B2690))&lt;&gt;1),"",INDEX('Номенклатура'!$D$6:$D$205,SUMPRODUCT(EXACT('Номенклатура'!$A$6:$A$205,B2690)*(ROW('Номенклатура'!$A$6:$A$205)-5)))&amp;"")</f>
        <v/>
      </c>
      <c r="F2690" s="18" t="str">
        <f>IF(OR(I2690="ОК",I2690="Учтено: добавьте пояснение"),IF(C2690="Приход",D2690,IF(C2690="Корректировка остатка",D2690,-D2690)),"")</f>
        <v/>
      </c>
      <c r="G2690" s="13"/>
      <c r="H2690" s="15" t="str">
        <f>IF(OR(B2690="",SUMPRODUCT(--EXACT('Номенклатура'!$A$6:$A$205,B2690))&lt;&gt;1),"",INDEX('Номенклатура'!$B$6:$B$205,SUMPRODUCT(EXACT('Номенклатура'!$A$6:$A$205,B2690)*(ROW('Номенклатура'!$A$6:$A$205)-5)))&amp;"")</f>
        <v/>
      </c>
      <c r="I2690" s="15" t="str">
        <f>IF(COUNTA(A2690:D2690,G2690)=0,"",IF(NOT(ISNUMBER(A2690)),"Укажите дату",IF(B2690="","Укажите код",IF(NOT(AND(ISTEXT(B2690),LEN(B2690)&gt;0,LEN(B2690)&lt;=30,ISNUMBER(FIND(LEFT(B2690,1),"ABCDEFGHIJKLMNOPQRSTUVWXYZ")),SUMPRODUCT((MID(B2690,{1,2,3,4,5,6,7,8,9,10,11,12,13,14,15,16,17,18,19,20,21,22,23,24,25,26,27,28,29,30},1)&lt;&gt;"")*ISERROR(FIND(MID(B2690,{1,2,3,4,5,6,7,8,9,10,11,12,13,14,15,16,17,18,19,20,21,22,23,24,25,26,27,28,29,30},1),"ABCDEFGHIJKLMNOPQRSTUVWXYZ0123456789-_")))=0,ISERROR(VALUE(B2690)))),"Недопустимый код: только латинские буквы A-Z в верхнем регистре, цифры, - и _; начало с буквы, до 30 символов (например MILK-001)",IF(SUMPRODUCT(--EXACT('Номенклатура'!$A$6:$A$205,B2690))=0,"Код не найден в номенклатуре",IF(SUMPRODUCT(--EXACT('Номенклатура'!$A$6:$A$205,B2690))&gt;1,"Код повторяется в номенклатуре",IF(ISNA(MATCH(C2690,{"Приход","Расход","Списание","Корректировка остатка"},0)),"Выберите тип операции",IF(NOT(ISNUMBER(D2690)),"Укажите количество",IF(D2690=0,"Количество не может быть 0",IF(AND(C2690&lt;&gt;"Корректировка остатка",D2690&lt;0),"Для этого типа количество положительное",IF(NOT(ISNUMBER('Номенклатура'!$C$2)),"Укажите дату начала учёта",IF(A2690&lt;INT('Номенклатура'!$C$2),"Раньше даты начала учёта: НЕ учтено",IF(AND(C2690="Корректировка остатка",TRIM(G2690)=""),"Учтено: добавьте пояснение","ОК")))))))))))))</f>
        <v/>
      </c>
    </row>
    <row r="2691" spans="1:9" x14ac:dyDescent="0.25">
      <c r="A2691" s="16"/>
      <c r="B2691" s="13"/>
      <c r="C2691" s="13"/>
      <c r="D2691" s="14"/>
      <c r="E2691" s="17" t="str">
        <f>IF(OR(B2691="",SUMPRODUCT(--EXACT('Номенклатура'!$A$6:$A$205,B2691))&lt;&gt;1),"",INDEX('Номенклатура'!$D$6:$D$205,SUMPRODUCT(EXACT('Номенклатура'!$A$6:$A$205,B2691)*(ROW('Номенклатура'!$A$6:$A$205)-5)))&amp;"")</f>
        <v/>
      </c>
      <c r="F2691" s="18" t="str">
        <f>IF(OR(I2691="ОК",I2691="Учтено: добавьте пояснение"),IF(C2691="Приход",D2691,IF(C2691="Корректировка остатка",D2691,-D2691)),"")</f>
        <v/>
      </c>
      <c r="G2691" s="13"/>
      <c r="H2691" s="15" t="str">
        <f>IF(OR(B2691="",SUMPRODUCT(--EXACT('Номенклатура'!$A$6:$A$205,B2691))&lt;&gt;1),"",INDEX('Номенклатура'!$B$6:$B$205,SUMPRODUCT(EXACT('Номенклатура'!$A$6:$A$205,B2691)*(ROW('Номенклатура'!$A$6:$A$205)-5)))&amp;"")</f>
        <v/>
      </c>
      <c r="I2691" s="15" t="str">
        <f>IF(COUNTA(A2691:D2691,G2691)=0,"",IF(NOT(ISNUMBER(A2691)),"Укажите дату",IF(B2691="","Укажите код",IF(NOT(AND(ISTEXT(B2691),LEN(B2691)&gt;0,LEN(B2691)&lt;=30,ISNUMBER(FIND(LEFT(B2691,1),"ABCDEFGHIJKLMNOPQRSTUVWXYZ")),SUMPRODUCT((MID(B2691,{1,2,3,4,5,6,7,8,9,10,11,12,13,14,15,16,17,18,19,20,21,22,23,24,25,26,27,28,29,30},1)&lt;&gt;"")*ISERROR(FIND(MID(B2691,{1,2,3,4,5,6,7,8,9,10,11,12,13,14,15,16,17,18,19,20,21,22,23,24,25,26,27,28,29,30},1),"ABCDEFGHIJKLMNOPQRSTUVWXYZ0123456789-_")))=0,ISERROR(VALUE(B2691)))),"Недопустимый код: только латинские буквы A-Z в верхнем регистре, цифры, - и _; начало с буквы, до 30 символов (например MILK-001)",IF(SUMPRODUCT(--EXACT('Номенклатура'!$A$6:$A$205,B2691))=0,"Код не найден в номенклатуре",IF(SUMPRODUCT(--EXACT('Номенклатура'!$A$6:$A$205,B2691))&gt;1,"Код повторяется в номенклатуре",IF(ISNA(MATCH(C2691,{"Приход","Расход","Списание","Корректировка остатка"},0)),"Выберите тип операции",IF(NOT(ISNUMBER(D2691)),"Укажите количество",IF(D2691=0,"Количество не может быть 0",IF(AND(C2691&lt;&gt;"Корректировка остатка",D2691&lt;0),"Для этого типа количество положительное",IF(NOT(ISNUMBER('Номенклатура'!$C$2)),"Укажите дату начала учёта",IF(A2691&lt;INT('Номенклатура'!$C$2),"Раньше даты начала учёта: НЕ учтено",IF(AND(C2691="Корректировка остатка",TRIM(G2691)=""),"Учтено: добавьте пояснение","ОК")))))))))))))</f>
        <v/>
      </c>
    </row>
    <row r="2692" spans="1:9" x14ac:dyDescent="0.25">
      <c r="A2692" s="16"/>
      <c r="B2692" s="13"/>
      <c r="C2692" s="13"/>
      <c r="D2692" s="14"/>
      <c r="E2692" s="17" t="str">
        <f>IF(OR(B2692="",SUMPRODUCT(--EXACT('Номенклатура'!$A$6:$A$205,B2692))&lt;&gt;1),"",INDEX('Номенклатура'!$D$6:$D$205,SUMPRODUCT(EXACT('Номенклатура'!$A$6:$A$205,B2692)*(ROW('Номенклатура'!$A$6:$A$205)-5)))&amp;"")</f>
        <v/>
      </c>
      <c r="F2692" s="18" t="str">
        <f>IF(OR(I2692="ОК",I2692="Учтено: добавьте пояснение"),IF(C2692="Приход",D2692,IF(C2692="Корректировка остатка",D2692,-D2692)),"")</f>
        <v/>
      </c>
      <c r="G2692" s="13"/>
      <c r="H2692" s="15" t="str">
        <f>IF(OR(B2692="",SUMPRODUCT(--EXACT('Номенклатура'!$A$6:$A$205,B2692))&lt;&gt;1),"",INDEX('Номенклатура'!$B$6:$B$205,SUMPRODUCT(EXACT('Номенклатура'!$A$6:$A$205,B2692)*(ROW('Номенклатура'!$A$6:$A$205)-5)))&amp;"")</f>
        <v/>
      </c>
      <c r="I2692" s="15" t="str">
        <f>IF(COUNTA(A2692:D2692,G2692)=0,"",IF(NOT(ISNUMBER(A2692)),"Укажите дату",IF(B2692="","Укажите код",IF(NOT(AND(ISTEXT(B2692),LEN(B2692)&gt;0,LEN(B2692)&lt;=30,ISNUMBER(FIND(LEFT(B2692,1),"ABCDEFGHIJKLMNOPQRSTUVWXYZ")),SUMPRODUCT((MID(B2692,{1,2,3,4,5,6,7,8,9,10,11,12,13,14,15,16,17,18,19,20,21,22,23,24,25,26,27,28,29,30},1)&lt;&gt;"")*ISERROR(FIND(MID(B2692,{1,2,3,4,5,6,7,8,9,10,11,12,13,14,15,16,17,18,19,20,21,22,23,24,25,26,27,28,29,30},1),"ABCDEFGHIJKLMNOPQRSTUVWXYZ0123456789-_")))=0,ISERROR(VALUE(B2692)))),"Недопустимый код: только латинские буквы A-Z в верхнем регистре, цифры, - и _; начало с буквы, до 30 символов (например MILK-001)",IF(SUMPRODUCT(--EXACT('Номенклатура'!$A$6:$A$205,B2692))=0,"Код не найден в номенклатуре",IF(SUMPRODUCT(--EXACT('Номенклатура'!$A$6:$A$205,B2692))&gt;1,"Код повторяется в номенклатуре",IF(ISNA(MATCH(C2692,{"Приход","Расход","Списание","Корректировка остатка"},0)),"Выберите тип операции",IF(NOT(ISNUMBER(D2692)),"Укажите количество",IF(D2692=0,"Количество не может быть 0",IF(AND(C2692&lt;&gt;"Корректировка остатка",D2692&lt;0),"Для этого типа количество положительное",IF(NOT(ISNUMBER('Номенклатура'!$C$2)),"Укажите дату начала учёта",IF(A2692&lt;INT('Номенклатура'!$C$2),"Раньше даты начала учёта: НЕ учтено",IF(AND(C2692="Корректировка остатка",TRIM(G2692)=""),"Учтено: добавьте пояснение","ОК")))))))))))))</f>
        <v/>
      </c>
    </row>
    <row r="2693" spans="1:9" x14ac:dyDescent="0.25">
      <c r="A2693" s="16"/>
      <c r="B2693" s="13"/>
      <c r="C2693" s="13"/>
      <c r="D2693" s="14"/>
      <c r="E2693" s="17" t="str">
        <f>IF(OR(B2693="",SUMPRODUCT(--EXACT('Номенклатура'!$A$6:$A$205,B2693))&lt;&gt;1),"",INDEX('Номенклатура'!$D$6:$D$205,SUMPRODUCT(EXACT('Номенклатура'!$A$6:$A$205,B2693)*(ROW('Номенклатура'!$A$6:$A$205)-5)))&amp;"")</f>
        <v/>
      </c>
      <c r="F2693" s="18" t="str">
        <f>IF(OR(I2693="ОК",I2693="Учтено: добавьте пояснение"),IF(C2693="Приход",D2693,IF(C2693="Корректировка остатка",D2693,-D2693)),"")</f>
        <v/>
      </c>
      <c r="G2693" s="13"/>
      <c r="H2693" s="15" t="str">
        <f>IF(OR(B2693="",SUMPRODUCT(--EXACT('Номенклатура'!$A$6:$A$205,B2693))&lt;&gt;1),"",INDEX('Номенклатура'!$B$6:$B$205,SUMPRODUCT(EXACT('Номенклатура'!$A$6:$A$205,B2693)*(ROW('Номенклатура'!$A$6:$A$205)-5)))&amp;"")</f>
        <v/>
      </c>
      <c r="I2693" s="15" t="str">
        <f>IF(COUNTA(A2693:D2693,G2693)=0,"",IF(NOT(ISNUMBER(A2693)),"Укажите дату",IF(B2693="","Укажите код",IF(NOT(AND(ISTEXT(B2693),LEN(B2693)&gt;0,LEN(B2693)&lt;=30,ISNUMBER(FIND(LEFT(B2693,1),"ABCDEFGHIJKLMNOPQRSTUVWXYZ")),SUMPRODUCT((MID(B2693,{1,2,3,4,5,6,7,8,9,10,11,12,13,14,15,16,17,18,19,20,21,22,23,24,25,26,27,28,29,30},1)&lt;&gt;"")*ISERROR(FIND(MID(B2693,{1,2,3,4,5,6,7,8,9,10,11,12,13,14,15,16,17,18,19,20,21,22,23,24,25,26,27,28,29,30},1),"ABCDEFGHIJKLMNOPQRSTUVWXYZ0123456789-_")))=0,ISERROR(VALUE(B2693)))),"Недопустимый код: только латинские буквы A-Z в верхнем регистре, цифры, - и _; начало с буквы, до 30 символов (например MILK-001)",IF(SUMPRODUCT(--EXACT('Номенклатура'!$A$6:$A$205,B2693))=0,"Код не найден в номенклатуре",IF(SUMPRODUCT(--EXACT('Номенклатура'!$A$6:$A$205,B2693))&gt;1,"Код повторяется в номенклатуре",IF(ISNA(MATCH(C2693,{"Приход","Расход","Списание","Корректировка остатка"},0)),"Выберите тип операции",IF(NOT(ISNUMBER(D2693)),"Укажите количество",IF(D2693=0,"Количество не может быть 0",IF(AND(C2693&lt;&gt;"Корректировка остатка",D2693&lt;0),"Для этого типа количество положительное",IF(NOT(ISNUMBER('Номенклатура'!$C$2)),"Укажите дату начала учёта",IF(A2693&lt;INT('Номенклатура'!$C$2),"Раньше даты начала учёта: НЕ учтено",IF(AND(C2693="Корректировка остатка",TRIM(G2693)=""),"Учтено: добавьте пояснение","ОК")))))))))))))</f>
        <v/>
      </c>
    </row>
    <row r="2694" spans="1:9" x14ac:dyDescent="0.25">
      <c r="A2694" s="16"/>
      <c r="B2694" s="13"/>
      <c r="C2694" s="13"/>
      <c r="D2694" s="14"/>
      <c r="E2694" s="17" t="str">
        <f>IF(OR(B2694="",SUMPRODUCT(--EXACT('Номенклатура'!$A$6:$A$205,B2694))&lt;&gt;1),"",INDEX('Номенклатура'!$D$6:$D$205,SUMPRODUCT(EXACT('Номенклатура'!$A$6:$A$205,B2694)*(ROW('Номенклатура'!$A$6:$A$205)-5)))&amp;"")</f>
        <v/>
      </c>
      <c r="F2694" s="18" t="str">
        <f>IF(OR(I2694="ОК",I2694="Учтено: добавьте пояснение"),IF(C2694="Приход",D2694,IF(C2694="Корректировка остатка",D2694,-D2694)),"")</f>
        <v/>
      </c>
      <c r="G2694" s="13"/>
      <c r="H2694" s="15" t="str">
        <f>IF(OR(B2694="",SUMPRODUCT(--EXACT('Номенклатура'!$A$6:$A$205,B2694))&lt;&gt;1),"",INDEX('Номенклатура'!$B$6:$B$205,SUMPRODUCT(EXACT('Номенклатура'!$A$6:$A$205,B2694)*(ROW('Номенклатура'!$A$6:$A$205)-5)))&amp;"")</f>
        <v/>
      </c>
      <c r="I2694" s="15" t="str">
        <f>IF(COUNTA(A2694:D2694,G2694)=0,"",IF(NOT(ISNUMBER(A2694)),"Укажите дату",IF(B2694="","Укажите код",IF(NOT(AND(ISTEXT(B2694),LEN(B2694)&gt;0,LEN(B2694)&lt;=30,ISNUMBER(FIND(LEFT(B2694,1),"ABCDEFGHIJKLMNOPQRSTUVWXYZ")),SUMPRODUCT((MID(B2694,{1,2,3,4,5,6,7,8,9,10,11,12,13,14,15,16,17,18,19,20,21,22,23,24,25,26,27,28,29,30},1)&lt;&gt;"")*ISERROR(FIND(MID(B2694,{1,2,3,4,5,6,7,8,9,10,11,12,13,14,15,16,17,18,19,20,21,22,23,24,25,26,27,28,29,30},1),"ABCDEFGHIJKLMNOPQRSTUVWXYZ0123456789-_")))=0,ISERROR(VALUE(B2694)))),"Недопустимый код: только латинские буквы A-Z в верхнем регистре, цифры, - и _; начало с буквы, до 30 символов (например MILK-001)",IF(SUMPRODUCT(--EXACT('Номенклатура'!$A$6:$A$205,B2694))=0,"Код не найден в номенклатуре",IF(SUMPRODUCT(--EXACT('Номенклатура'!$A$6:$A$205,B2694))&gt;1,"Код повторяется в номенклатуре",IF(ISNA(MATCH(C2694,{"Приход","Расход","Списание","Корректировка остатка"},0)),"Выберите тип операции",IF(NOT(ISNUMBER(D2694)),"Укажите количество",IF(D2694=0,"Количество не может быть 0",IF(AND(C2694&lt;&gt;"Корректировка остатка",D2694&lt;0),"Для этого типа количество положительное",IF(NOT(ISNUMBER('Номенклатура'!$C$2)),"Укажите дату начала учёта",IF(A2694&lt;INT('Номенклатура'!$C$2),"Раньше даты начала учёта: НЕ учтено",IF(AND(C2694="Корректировка остатка",TRIM(G2694)=""),"Учтено: добавьте пояснение","ОК")))))))))))))</f>
        <v/>
      </c>
    </row>
    <row r="2695" spans="1:9" x14ac:dyDescent="0.25">
      <c r="A2695" s="16"/>
      <c r="B2695" s="13"/>
      <c r="C2695" s="13"/>
      <c r="D2695" s="14"/>
      <c r="E2695" s="17" t="str">
        <f>IF(OR(B2695="",SUMPRODUCT(--EXACT('Номенклатура'!$A$6:$A$205,B2695))&lt;&gt;1),"",INDEX('Номенклатура'!$D$6:$D$205,SUMPRODUCT(EXACT('Номенклатура'!$A$6:$A$205,B2695)*(ROW('Номенклатура'!$A$6:$A$205)-5)))&amp;"")</f>
        <v/>
      </c>
      <c r="F2695" s="18" t="str">
        <f>IF(OR(I2695="ОК",I2695="Учтено: добавьте пояснение"),IF(C2695="Приход",D2695,IF(C2695="Корректировка остатка",D2695,-D2695)),"")</f>
        <v/>
      </c>
      <c r="G2695" s="13"/>
      <c r="H2695" s="15" t="str">
        <f>IF(OR(B2695="",SUMPRODUCT(--EXACT('Номенклатура'!$A$6:$A$205,B2695))&lt;&gt;1),"",INDEX('Номенклатура'!$B$6:$B$205,SUMPRODUCT(EXACT('Номенклатура'!$A$6:$A$205,B2695)*(ROW('Номенклатура'!$A$6:$A$205)-5)))&amp;"")</f>
        <v/>
      </c>
      <c r="I2695" s="15" t="str">
        <f>IF(COUNTA(A2695:D2695,G2695)=0,"",IF(NOT(ISNUMBER(A2695)),"Укажите дату",IF(B2695="","Укажите код",IF(NOT(AND(ISTEXT(B2695),LEN(B2695)&gt;0,LEN(B2695)&lt;=30,ISNUMBER(FIND(LEFT(B2695,1),"ABCDEFGHIJKLMNOPQRSTUVWXYZ")),SUMPRODUCT((MID(B2695,{1,2,3,4,5,6,7,8,9,10,11,12,13,14,15,16,17,18,19,20,21,22,23,24,25,26,27,28,29,30},1)&lt;&gt;"")*ISERROR(FIND(MID(B2695,{1,2,3,4,5,6,7,8,9,10,11,12,13,14,15,16,17,18,19,20,21,22,23,24,25,26,27,28,29,30},1),"ABCDEFGHIJKLMNOPQRSTUVWXYZ0123456789-_")))=0,ISERROR(VALUE(B2695)))),"Недопустимый код: только латинские буквы A-Z в верхнем регистре, цифры, - и _; начало с буквы, до 30 символов (например MILK-001)",IF(SUMPRODUCT(--EXACT('Номенклатура'!$A$6:$A$205,B2695))=0,"Код не найден в номенклатуре",IF(SUMPRODUCT(--EXACT('Номенклатура'!$A$6:$A$205,B2695))&gt;1,"Код повторяется в номенклатуре",IF(ISNA(MATCH(C2695,{"Приход","Расход","Списание","Корректировка остатка"},0)),"Выберите тип операции",IF(NOT(ISNUMBER(D2695)),"Укажите количество",IF(D2695=0,"Количество не может быть 0",IF(AND(C2695&lt;&gt;"Корректировка остатка",D2695&lt;0),"Для этого типа количество положительное",IF(NOT(ISNUMBER('Номенклатура'!$C$2)),"Укажите дату начала учёта",IF(A2695&lt;INT('Номенклатура'!$C$2),"Раньше даты начала учёта: НЕ учтено",IF(AND(C2695="Корректировка остатка",TRIM(G2695)=""),"Учтено: добавьте пояснение","ОК")))))))))))))</f>
        <v/>
      </c>
    </row>
    <row r="2696" spans="1:9" x14ac:dyDescent="0.25">
      <c r="A2696" s="16"/>
      <c r="B2696" s="13"/>
      <c r="C2696" s="13"/>
      <c r="D2696" s="14"/>
      <c r="E2696" s="17" t="str">
        <f>IF(OR(B2696="",SUMPRODUCT(--EXACT('Номенклатура'!$A$6:$A$205,B2696))&lt;&gt;1),"",INDEX('Номенклатура'!$D$6:$D$205,SUMPRODUCT(EXACT('Номенклатура'!$A$6:$A$205,B2696)*(ROW('Номенклатура'!$A$6:$A$205)-5)))&amp;"")</f>
        <v/>
      </c>
      <c r="F2696" s="18" t="str">
        <f>IF(OR(I2696="ОК",I2696="Учтено: добавьте пояснение"),IF(C2696="Приход",D2696,IF(C2696="Корректировка остатка",D2696,-D2696)),"")</f>
        <v/>
      </c>
      <c r="G2696" s="13"/>
      <c r="H2696" s="15" t="str">
        <f>IF(OR(B2696="",SUMPRODUCT(--EXACT('Номенклатура'!$A$6:$A$205,B2696))&lt;&gt;1),"",INDEX('Номенклатура'!$B$6:$B$205,SUMPRODUCT(EXACT('Номенклатура'!$A$6:$A$205,B2696)*(ROW('Номенклатура'!$A$6:$A$205)-5)))&amp;"")</f>
        <v/>
      </c>
      <c r="I2696" s="15" t="str">
        <f>IF(COUNTA(A2696:D2696,G2696)=0,"",IF(NOT(ISNUMBER(A2696)),"Укажите дату",IF(B2696="","Укажите код",IF(NOT(AND(ISTEXT(B2696),LEN(B2696)&gt;0,LEN(B2696)&lt;=30,ISNUMBER(FIND(LEFT(B2696,1),"ABCDEFGHIJKLMNOPQRSTUVWXYZ")),SUMPRODUCT((MID(B2696,{1,2,3,4,5,6,7,8,9,10,11,12,13,14,15,16,17,18,19,20,21,22,23,24,25,26,27,28,29,30},1)&lt;&gt;"")*ISERROR(FIND(MID(B2696,{1,2,3,4,5,6,7,8,9,10,11,12,13,14,15,16,17,18,19,20,21,22,23,24,25,26,27,28,29,30},1),"ABCDEFGHIJKLMNOPQRSTUVWXYZ0123456789-_")))=0,ISERROR(VALUE(B2696)))),"Недопустимый код: только латинские буквы A-Z в верхнем регистре, цифры, - и _; начало с буквы, до 30 символов (например MILK-001)",IF(SUMPRODUCT(--EXACT('Номенклатура'!$A$6:$A$205,B2696))=0,"Код не найден в номенклатуре",IF(SUMPRODUCT(--EXACT('Номенклатура'!$A$6:$A$205,B2696))&gt;1,"Код повторяется в номенклатуре",IF(ISNA(MATCH(C2696,{"Приход","Расход","Списание","Корректировка остатка"},0)),"Выберите тип операции",IF(NOT(ISNUMBER(D2696)),"Укажите количество",IF(D2696=0,"Количество не может быть 0",IF(AND(C2696&lt;&gt;"Корректировка остатка",D2696&lt;0),"Для этого типа количество положительное",IF(NOT(ISNUMBER('Номенклатура'!$C$2)),"Укажите дату начала учёта",IF(A2696&lt;INT('Номенклатура'!$C$2),"Раньше даты начала учёта: НЕ учтено",IF(AND(C2696="Корректировка остатка",TRIM(G2696)=""),"Учтено: добавьте пояснение","ОК")))))))))))))</f>
        <v/>
      </c>
    </row>
    <row r="2697" spans="1:9" x14ac:dyDescent="0.25">
      <c r="A2697" s="16"/>
      <c r="B2697" s="13"/>
      <c r="C2697" s="13"/>
      <c r="D2697" s="14"/>
      <c r="E2697" s="17" t="str">
        <f>IF(OR(B2697="",SUMPRODUCT(--EXACT('Номенклатура'!$A$6:$A$205,B2697))&lt;&gt;1),"",INDEX('Номенклатура'!$D$6:$D$205,SUMPRODUCT(EXACT('Номенклатура'!$A$6:$A$205,B2697)*(ROW('Номенклатура'!$A$6:$A$205)-5)))&amp;"")</f>
        <v/>
      </c>
      <c r="F2697" s="18" t="str">
        <f>IF(OR(I2697="ОК",I2697="Учтено: добавьте пояснение"),IF(C2697="Приход",D2697,IF(C2697="Корректировка остатка",D2697,-D2697)),"")</f>
        <v/>
      </c>
      <c r="G2697" s="13"/>
      <c r="H2697" s="15" t="str">
        <f>IF(OR(B2697="",SUMPRODUCT(--EXACT('Номенклатура'!$A$6:$A$205,B2697))&lt;&gt;1),"",INDEX('Номенклатура'!$B$6:$B$205,SUMPRODUCT(EXACT('Номенклатура'!$A$6:$A$205,B2697)*(ROW('Номенклатура'!$A$6:$A$205)-5)))&amp;"")</f>
        <v/>
      </c>
      <c r="I2697" s="15" t="str">
        <f>IF(COUNTA(A2697:D2697,G2697)=0,"",IF(NOT(ISNUMBER(A2697)),"Укажите дату",IF(B2697="","Укажите код",IF(NOT(AND(ISTEXT(B2697),LEN(B2697)&gt;0,LEN(B2697)&lt;=30,ISNUMBER(FIND(LEFT(B2697,1),"ABCDEFGHIJKLMNOPQRSTUVWXYZ")),SUMPRODUCT((MID(B2697,{1,2,3,4,5,6,7,8,9,10,11,12,13,14,15,16,17,18,19,20,21,22,23,24,25,26,27,28,29,30},1)&lt;&gt;"")*ISERROR(FIND(MID(B2697,{1,2,3,4,5,6,7,8,9,10,11,12,13,14,15,16,17,18,19,20,21,22,23,24,25,26,27,28,29,30},1),"ABCDEFGHIJKLMNOPQRSTUVWXYZ0123456789-_")))=0,ISERROR(VALUE(B2697)))),"Недопустимый код: только латинские буквы A-Z в верхнем регистре, цифры, - и _; начало с буквы, до 30 символов (например MILK-001)",IF(SUMPRODUCT(--EXACT('Номенклатура'!$A$6:$A$205,B2697))=0,"Код не найден в номенклатуре",IF(SUMPRODUCT(--EXACT('Номенклатура'!$A$6:$A$205,B2697))&gt;1,"Код повторяется в номенклатуре",IF(ISNA(MATCH(C2697,{"Приход","Расход","Списание","Корректировка остатка"},0)),"Выберите тип операции",IF(NOT(ISNUMBER(D2697)),"Укажите количество",IF(D2697=0,"Количество не может быть 0",IF(AND(C2697&lt;&gt;"Корректировка остатка",D2697&lt;0),"Для этого типа количество положительное",IF(NOT(ISNUMBER('Номенклатура'!$C$2)),"Укажите дату начала учёта",IF(A2697&lt;INT('Номенклатура'!$C$2),"Раньше даты начала учёта: НЕ учтено",IF(AND(C2697="Корректировка остатка",TRIM(G2697)=""),"Учтено: добавьте пояснение","ОК")))))))))))))</f>
        <v/>
      </c>
    </row>
    <row r="2698" spans="1:9" x14ac:dyDescent="0.25">
      <c r="A2698" s="16"/>
      <c r="B2698" s="13"/>
      <c r="C2698" s="13"/>
      <c r="D2698" s="14"/>
      <c r="E2698" s="17" t="str">
        <f>IF(OR(B2698="",SUMPRODUCT(--EXACT('Номенклатура'!$A$6:$A$205,B2698))&lt;&gt;1),"",INDEX('Номенклатура'!$D$6:$D$205,SUMPRODUCT(EXACT('Номенклатура'!$A$6:$A$205,B2698)*(ROW('Номенклатура'!$A$6:$A$205)-5)))&amp;"")</f>
        <v/>
      </c>
      <c r="F2698" s="18" t="str">
        <f>IF(OR(I2698="ОК",I2698="Учтено: добавьте пояснение"),IF(C2698="Приход",D2698,IF(C2698="Корректировка остатка",D2698,-D2698)),"")</f>
        <v/>
      </c>
      <c r="G2698" s="13"/>
      <c r="H2698" s="15" t="str">
        <f>IF(OR(B2698="",SUMPRODUCT(--EXACT('Номенклатура'!$A$6:$A$205,B2698))&lt;&gt;1),"",INDEX('Номенклатура'!$B$6:$B$205,SUMPRODUCT(EXACT('Номенклатура'!$A$6:$A$205,B2698)*(ROW('Номенклатура'!$A$6:$A$205)-5)))&amp;"")</f>
        <v/>
      </c>
      <c r="I2698" s="15" t="str">
        <f>IF(COUNTA(A2698:D2698,G2698)=0,"",IF(NOT(ISNUMBER(A2698)),"Укажите дату",IF(B2698="","Укажите код",IF(NOT(AND(ISTEXT(B2698),LEN(B2698)&gt;0,LEN(B2698)&lt;=30,ISNUMBER(FIND(LEFT(B2698,1),"ABCDEFGHIJKLMNOPQRSTUVWXYZ")),SUMPRODUCT((MID(B2698,{1,2,3,4,5,6,7,8,9,10,11,12,13,14,15,16,17,18,19,20,21,22,23,24,25,26,27,28,29,30},1)&lt;&gt;"")*ISERROR(FIND(MID(B2698,{1,2,3,4,5,6,7,8,9,10,11,12,13,14,15,16,17,18,19,20,21,22,23,24,25,26,27,28,29,30},1),"ABCDEFGHIJKLMNOPQRSTUVWXYZ0123456789-_")))=0,ISERROR(VALUE(B2698)))),"Недопустимый код: только латинские буквы A-Z в верхнем регистре, цифры, - и _; начало с буквы, до 30 символов (например MILK-001)",IF(SUMPRODUCT(--EXACT('Номенклатура'!$A$6:$A$205,B2698))=0,"Код не найден в номенклатуре",IF(SUMPRODUCT(--EXACT('Номенклатура'!$A$6:$A$205,B2698))&gt;1,"Код повторяется в номенклатуре",IF(ISNA(MATCH(C2698,{"Приход","Расход","Списание","Корректировка остатка"},0)),"Выберите тип операции",IF(NOT(ISNUMBER(D2698)),"Укажите количество",IF(D2698=0,"Количество не может быть 0",IF(AND(C2698&lt;&gt;"Корректировка остатка",D2698&lt;0),"Для этого типа количество положительное",IF(NOT(ISNUMBER('Номенклатура'!$C$2)),"Укажите дату начала учёта",IF(A2698&lt;INT('Номенклатура'!$C$2),"Раньше даты начала учёта: НЕ учтено",IF(AND(C2698="Корректировка остатка",TRIM(G2698)=""),"Учтено: добавьте пояснение","ОК")))))))))))))</f>
        <v/>
      </c>
    </row>
    <row r="2699" spans="1:9" x14ac:dyDescent="0.25">
      <c r="A2699" s="16"/>
      <c r="B2699" s="13"/>
      <c r="C2699" s="13"/>
      <c r="D2699" s="14"/>
      <c r="E2699" s="17" t="str">
        <f>IF(OR(B2699="",SUMPRODUCT(--EXACT('Номенклатура'!$A$6:$A$205,B2699))&lt;&gt;1),"",INDEX('Номенклатура'!$D$6:$D$205,SUMPRODUCT(EXACT('Номенклатура'!$A$6:$A$205,B2699)*(ROW('Номенклатура'!$A$6:$A$205)-5)))&amp;"")</f>
        <v/>
      </c>
      <c r="F2699" s="18" t="str">
        <f>IF(OR(I2699="ОК",I2699="Учтено: добавьте пояснение"),IF(C2699="Приход",D2699,IF(C2699="Корректировка остатка",D2699,-D2699)),"")</f>
        <v/>
      </c>
      <c r="G2699" s="13"/>
      <c r="H2699" s="15" t="str">
        <f>IF(OR(B2699="",SUMPRODUCT(--EXACT('Номенклатура'!$A$6:$A$205,B2699))&lt;&gt;1),"",INDEX('Номенклатура'!$B$6:$B$205,SUMPRODUCT(EXACT('Номенклатура'!$A$6:$A$205,B2699)*(ROW('Номенклатура'!$A$6:$A$205)-5)))&amp;"")</f>
        <v/>
      </c>
      <c r="I2699" s="15" t="str">
        <f>IF(COUNTA(A2699:D2699,G2699)=0,"",IF(NOT(ISNUMBER(A2699)),"Укажите дату",IF(B2699="","Укажите код",IF(NOT(AND(ISTEXT(B2699),LEN(B2699)&gt;0,LEN(B2699)&lt;=30,ISNUMBER(FIND(LEFT(B2699,1),"ABCDEFGHIJKLMNOPQRSTUVWXYZ")),SUMPRODUCT((MID(B2699,{1,2,3,4,5,6,7,8,9,10,11,12,13,14,15,16,17,18,19,20,21,22,23,24,25,26,27,28,29,30},1)&lt;&gt;"")*ISERROR(FIND(MID(B2699,{1,2,3,4,5,6,7,8,9,10,11,12,13,14,15,16,17,18,19,20,21,22,23,24,25,26,27,28,29,30},1),"ABCDEFGHIJKLMNOPQRSTUVWXYZ0123456789-_")))=0,ISERROR(VALUE(B2699)))),"Недопустимый код: только латинские буквы A-Z в верхнем регистре, цифры, - и _; начало с буквы, до 30 символов (например MILK-001)",IF(SUMPRODUCT(--EXACT('Номенклатура'!$A$6:$A$205,B2699))=0,"Код не найден в номенклатуре",IF(SUMPRODUCT(--EXACT('Номенклатура'!$A$6:$A$205,B2699))&gt;1,"Код повторяется в номенклатуре",IF(ISNA(MATCH(C2699,{"Приход","Расход","Списание","Корректировка остатка"},0)),"Выберите тип операции",IF(NOT(ISNUMBER(D2699)),"Укажите количество",IF(D2699=0,"Количество не может быть 0",IF(AND(C2699&lt;&gt;"Корректировка остатка",D2699&lt;0),"Для этого типа количество положительное",IF(NOT(ISNUMBER('Номенклатура'!$C$2)),"Укажите дату начала учёта",IF(A2699&lt;INT('Номенклатура'!$C$2),"Раньше даты начала учёта: НЕ учтено",IF(AND(C2699="Корректировка остатка",TRIM(G2699)=""),"Учтено: добавьте пояснение","ОК")))))))))))))</f>
        <v/>
      </c>
    </row>
    <row r="2700" spans="1:9" x14ac:dyDescent="0.25">
      <c r="A2700" s="16"/>
      <c r="B2700" s="13"/>
      <c r="C2700" s="13"/>
      <c r="D2700" s="14"/>
      <c r="E2700" s="17" t="str">
        <f>IF(OR(B2700="",SUMPRODUCT(--EXACT('Номенклатура'!$A$6:$A$205,B2700))&lt;&gt;1),"",INDEX('Номенклатура'!$D$6:$D$205,SUMPRODUCT(EXACT('Номенклатура'!$A$6:$A$205,B2700)*(ROW('Номенклатура'!$A$6:$A$205)-5)))&amp;"")</f>
        <v/>
      </c>
      <c r="F2700" s="18" t="str">
        <f>IF(OR(I2700="ОК",I2700="Учтено: добавьте пояснение"),IF(C2700="Приход",D2700,IF(C2700="Корректировка остатка",D2700,-D2700)),"")</f>
        <v/>
      </c>
      <c r="G2700" s="13"/>
      <c r="H2700" s="15" t="str">
        <f>IF(OR(B2700="",SUMPRODUCT(--EXACT('Номенклатура'!$A$6:$A$205,B2700))&lt;&gt;1),"",INDEX('Номенклатура'!$B$6:$B$205,SUMPRODUCT(EXACT('Номенклатура'!$A$6:$A$205,B2700)*(ROW('Номенклатура'!$A$6:$A$205)-5)))&amp;"")</f>
        <v/>
      </c>
      <c r="I2700" s="15" t="str">
        <f>IF(COUNTA(A2700:D2700,G2700)=0,"",IF(NOT(ISNUMBER(A2700)),"Укажите дату",IF(B2700="","Укажите код",IF(NOT(AND(ISTEXT(B2700),LEN(B2700)&gt;0,LEN(B2700)&lt;=30,ISNUMBER(FIND(LEFT(B2700,1),"ABCDEFGHIJKLMNOPQRSTUVWXYZ")),SUMPRODUCT((MID(B2700,{1,2,3,4,5,6,7,8,9,10,11,12,13,14,15,16,17,18,19,20,21,22,23,24,25,26,27,28,29,30},1)&lt;&gt;"")*ISERROR(FIND(MID(B2700,{1,2,3,4,5,6,7,8,9,10,11,12,13,14,15,16,17,18,19,20,21,22,23,24,25,26,27,28,29,30},1),"ABCDEFGHIJKLMNOPQRSTUVWXYZ0123456789-_")))=0,ISERROR(VALUE(B2700)))),"Недопустимый код: только латинские буквы A-Z в верхнем регистре, цифры, - и _; начало с буквы, до 30 символов (например MILK-001)",IF(SUMPRODUCT(--EXACT('Номенклатура'!$A$6:$A$205,B2700))=0,"Код не найден в номенклатуре",IF(SUMPRODUCT(--EXACT('Номенклатура'!$A$6:$A$205,B2700))&gt;1,"Код повторяется в номенклатуре",IF(ISNA(MATCH(C2700,{"Приход","Расход","Списание","Корректировка остатка"},0)),"Выберите тип операции",IF(NOT(ISNUMBER(D2700)),"Укажите количество",IF(D2700=0,"Количество не может быть 0",IF(AND(C2700&lt;&gt;"Корректировка остатка",D2700&lt;0),"Для этого типа количество положительное",IF(NOT(ISNUMBER('Номенклатура'!$C$2)),"Укажите дату начала учёта",IF(A2700&lt;INT('Номенклатура'!$C$2),"Раньше даты начала учёта: НЕ учтено",IF(AND(C2700="Корректировка остатка",TRIM(G2700)=""),"Учтено: добавьте пояснение","ОК")))))))))))))</f>
        <v/>
      </c>
    </row>
    <row r="2701" spans="1:9" x14ac:dyDescent="0.25">
      <c r="A2701" s="16"/>
      <c r="B2701" s="13"/>
      <c r="C2701" s="13"/>
      <c r="D2701" s="14"/>
      <c r="E2701" s="17" t="str">
        <f>IF(OR(B2701="",SUMPRODUCT(--EXACT('Номенклатура'!$A$6:$A$205,B2701))&lt;&gt;1),"",INDEX('Номенклатура'!$D$6:$D$205,SUMPRODUCT(EXACT('Номенклатура'!$A$6:$A$205,B2701)*(ROW('Номенклатура'!$A$6:$A$205)-5)))&amp;"")</f>
        <v/>
      </c>
      <c r="F2701" s="18" t="str">
        <f>IF(OR(I2701="ОК",I2701="Учтено: добавьте пояснение"),IF(C2701="Приход",D2701,IF(C2701="Корректировка остатка",D2701,-D2701)),"")</f>
        <v/>
      </c>
      <c r="G2701" s="13"/>
      <c r="H2701" s="15" t="str">
        <f>IF(OR(B2701="",SUMPRODUCT(--EXACT('Номенклатура'!$A$6:$A$205,B2701))&lt;&gt;1),"",INDEX('Номенклатура'!$B$6:$B$205,SUMPRODUCT(EXACT('Номенклатура'!$A$6:$A$205,B2701)*(ROW('Номенклатура'!$A$6:$A$205)-5)))&amp;"")</f>
        <v/>
      </c>
      <c r="I2701" s="15" t="str">
        <f>IF(COUNTA(A2701:D2701,G2701)=0,"",IF(NOT(ISNUMBER(A2701)),"Укажите дату",IF(B2701="","Укажите код",IF(NOT(AND(ISTEXT(B2701),LEN(B2701)&gt;0,LEN(B2701)&lt;=30,ISNUMBER(FIND(LEFT(B2701,1),"ABCDEFGHIJKLMNOPQRSTUVWXYZ")),SUMPRODUCT((MID(B2701,{1,2,3,4,5,6,7,8,9,10,11,12,13,14,15,16,17,18,19,20,21,22,23,24,25,26,27,28,29,30},1)&lt;&gt;"")*ISERROR(FIND(MID(B2701,{1,2,3,4,5,6,7,8,9,10,11,12,13,14,15,16,17,18,19,20,21,22,23,24,25,26,27,28,29,30},1),"ABCDEFGHIJKLMNOPQRSTUVWXYZ0123456789-_")))=0,ISERROR(VALUE(B2701)))),"Недопустимый код: только латинские буквы A-Z в верхнем регистре, цифры, - и _; начало с буквы, до 30 символов (например MILK-001)",IF(SUMPRODUCT(--EXACT('Номенклатура'!$A$6:$A$205,B2701))=0,"Код не найден в номенклатуре",IF(SUMPRODUCT(--EXACT('Номенклатура'!$A$6:$A$205,B2701))&gt;1,"Код повторяется в номенклатуре",IF(ISNA(MATCH(C2701,{"Приход","Расход","Списание","Корректировка остатка"},0)),"Выберите тип операции",IF(NOT(ISNUMBER(D2701)),"Укажите количество",IF(D2701=0,"Количество не может быть 0",IF(AND(C2701&lt;&gt;"Корректировка остатка",D2701&lt;0),"Для этого типа количество положительное",IF(NOT(ISNUMBER('Номенклатура'!$C$2)),"Укажите дату начала учёта",IF(A2701&lt;INT('Номенклатура'!$C$2),"Раньше даты начала учёта: НЕ учтено",IF(AND(C2701="Корректировка остатка",TRIM(G2701)=""),"Учтено: добавьте пояснение","ОК")))))))))))))</f>
        <v/>
      </c>
    </row>
    <row r="2702" spans="1:9" x14ac:dyDescent="0.25">
      <c r="A2702" s="16"/>
      <c r="B2702" s="13"/>
      <c r="C2702" s="13"/>
      <c r="D2702" s="14"/>
      <c r="E2702" s="17" t="str">
        <f>IF(OR(B2702="",SUMPRODUCT(--EXACT('Номенклатура'!$A$6:$A$205,B2702))&lt;&gt;1),"",INDEX('Номенклатура'!$D$6:$D$205,SUMPRODUCT(EXACT('Номенклатура'!$A$6:$A$205,B2702)*(ROW('Номенклатура'!$A$6:$A$205)-5)))&amp;"")</f>
        <v/>
      </c>
      <c r="F2702" s="18" t="str">
        <f>IF(OR(I2702="ОК",I2702="Учтено: добавьте пояснение"),IF(C2702="Приход",D2702,IF(C2702="Корректировка остатка",D2702,-D2702)),"")</f>
        <v/>
      </c>
      <c r="G2702" s="13"/>
      <c r="H2702" s="15" t="str">
        <f>IF(OR(B2702="",SUMPRODUCT(--EXACT('Номенклатура'!$A$6:$A$205,B2702))&lt;&gt;1),"",INDEX('Номенклатура'!$B$6:$B$205,SUMPRODUCT(EXACT('Номенклатура'!$A$6:$A$205,B2702)*(ROW('Номенклатура'!$A$6:$A$205)-5)))&amp;"")</f>
        <v/>
      </c>
      <c r="I2702" s="15" t="str">
        <f>IF(COUNTA(A2702:D2702,G2702)=0,"",IF(NOT(ISNUMBER(A2702)),"Укажите дату",IF(B2702="","Укажите код",IF(NOT(AND(ISTEXT(B2702),LEN(B2702)&gt;0,LEN(B2702)&lt;=30,ISNUMBER(FIND(LEFT(B2702,1),"ABCDEFGHIJKLMNOPQRSTUVWXYZ")),SUMPRODUCT((MID(B2702,{1,2,3,4,5,6,7,8,9,10,11,12,13,14,15,16,17,18,19,20,21,22,23,24,25,26,27,28,29,30},1)&lt;&gt;"")*ISERROR(FIND(MID(B2702,{1,2,3,4,5,6,7,8,9,10,11,12,13,14,15,16,17,18,19,20,21,22,23,24,25,26,27,28,29,30},1),"ABCDEFGHIJKLMNOPQRSTUVWXYZ0123456789-_")))=0,ISERROR(VALUE(B2702)))),"Недопустимый код: только латинские буквы A-Z в верхнем регистре, цифры, - и _; начало с буквы, до 30 символов (например MILK-001)",IF(SUMPRODUCT(--EXACT('Номенклатура'!$A$6:$A$205,B2702))=0,"Код не найден в номенклатуре",IF(SUMPRODUCT(--EXACT('Номенклатура'!$A$6:$A$205,B2702))&gt;1,"Код повторяется в номенклатуре",IF(ISNA(MATCH(C2702,{"Приход","Расход","Списание","Корректировка остатка"},0)),"Выберите тип операции",IF(NOT(ISNUMBER(D2702)),"Укажите количество",IF(D2702=0,"Количество не может быть 0",IF(AND(C2702&lt;&gt;"Корректировка остатка",D2702&lt;0),"Для этого типа количество положительное",IF(NOT(ISNUMBER('Номенклатура'!$C$2)),"Укажите дату начала учёта",IF(A2702&lt;INT('Номенклатура'!$C$2),"Раньше даты начала учёта: НЕ учтено",IF(AND(C2702="Корректировка остатка",TRIM(G2702)=""),"Учтено: добавьте пояснение","ОК")))))))))))))</f>
        <v/>
      </c>
    </row>
    <row r="2703" spans="1:9" x14ac:dyDescent="0.25">
      <c r="A2703" s="16"/>
      <c r="B2703" s="13"/>
      <c r="C2703" s="13"/>
      <c r="D2703" s="14"/>
      <c r="E2703" s="17" t="str">
        <f>IF(OR(B2703="",SUMPRODUCT(--EXACT('Номенклатура'!$A$6:$A$205,B2703))&lt;&gt;1),"",INDEX('Номенклатура'!$D$6:$D$205,SUMPRODUCT(EXACT('Номенклатура'!$A$6:$A$205,B2703)*(ROW('Номенклатура'!$A$6:$A$205)-5)))&amp;"")</f>
        <v/>
      </c>
      <c r="F2703" s="18" t="str">
        <f>IF(OR(I2703="ОК",I2703="Учтено: добавьте пояснение"),IF(C2703="Приход",D2703,IF(C2703="Корректировка остатка",D2703,-D2703)),"")</f>
        <v/>
      </c>
      <c r="G2703" s="13"/>
      <c r="H2703" s="15" t="str">
        <f>IF(OR(B2703="",SUMPRODUCT(--EXACT('Номенклатура'!$A$6:$A$205,B2703))&lt;&gt;1),"",INDEX('Номенклатура'!$B$6:$B$205,SUMPRODUCT(EXACT('Номенклатура'!$A$6:$A$205,B2703)*(ROW('Номенклатура'!$A$6:$A$205)-5)))&amp;"")</f>
        <v/>
      </c>
      <c r="I2703" s="15" t="str">
        <f>IF(COUNTA(A2703:D2703,G2703)=0,"",IF(NOT(ISNUMBER(A2703)),"Укажите дату",IF(B2703="","Укажите код",IF(NOT(AND(ISTEXT(B2703),LEN(B2703)&gt;0,LEN(B2703)&lt;=30,ISNUMBER(FIND(LEFT(B2703,1),"ABCDEFGHIJKLMNOPQRSTUVWXYZ")),SUMPRODUCT((MID(B2703,{1,2,3,4,5,6,7,8,9,10,11,12,13,14,15,16,17,18,19,20,21,22,23,24,25,26,27,28,29,30},1)&lt;&gt;"")*ISERROR(FIND(MID(B2703,{1,2,3,4,5,6,7,8,9,10,11,12,13,14,15,16,17,18,19,20,21,22,23,24,25,26,27,28,29,30},1),"ABCDEFGHIJKLMNOPQRSTUVWXYZ0123456789-_")))=0,ISERROR(VALUE(B2703)))),"Недопустимый код: только латинские буквы A-Z в верхнем регистре, цифры, - и _; начало с буквы, до 30 символов (например MILK-001)",IF(SUMPRODUCT(--EXACT('Номенклатура'!$A$6:$A$205,B2703))=0,"Код не найден в номенклатуре",IF(SUMPRODUCT(--EXACT('Номенклатура'!$A$6:$A$205,B2703))&gt;1,"Код повторяется в номенклатуре",IF(ISNA(MATCH(C2703,{"Приход","Расход","Списание","Корректировка остатка"},0)),"Выберите тип операции",IF(NOT(ISNUMBER(D2703)),"Укажите количество",IF(D2703=0,"Количество не может быть 0",IF(AND(C2703&lt;&gt;"Корректировка остатка",D2703&lt;0),"Для этого типа количество положительное",IF(NOT(ISNUMBER('Номенклатура'!$C$2)),"Укажите дату начала учёта",IF(A2703&lt;INT('Номенклатура'!$C$2),"Раньше даты начала учёта: НЕ учтено",IF(AND(C2703="Корректировка остатка",TRIM(G2703)=""),"Учтено: добавьте пояснение","ОК")))))))))))))</f>
        <v/>
      </c>
    </row>
    <row r="2704" spans="1:9" x14ac:dyDescent="0.25">
      <c r="A2704" s="16"/>
      <c r="B2704" s="13"/>
      <c r="C2704" s="13"/>
      <c r="D2704" s="14"/>
      <c r="E2704" s="17" t="str">
        <f>IF(OR(B2704="",SUMPRODUCT(--EXACT('Номенклатура'!$A$6:$A$205,B2704))&lt;&gt;1),"",INDEX('Номенклатура'!$D$6:$D$205,SUMPRODUCT(EXACT('Номенклатура'!$A$6:$A$205,B2704)*(ROW('Номенклатура'!$A$6:$A$205)-5)))&amp;"")</f>
        <v/>
      </c>
      <c r="F2704" s="18" t="str">
        <f>IF(OR(I2704="ОК",I2704="Учтено: добавьте пояснение"),IF(C2704="Приход",D2704,IF(C2704="Корректировка остатка",D2704,-D2704)),"")</f>
        <v/>
      </c>
      <c r="G2704" s="13"/>
      <c r="H2704" s="15" t="str">
        <f>IF(OR(B2704="",SUMPRODUCT(--EXACT('Номенклатура'!$A$6:$A$205,B2704))&lt;&gt;1),"",INDEX('Номенклатура'!$B$6:$B$205,SUMPRODUCT(EXACT('Номенклатура'!$A$6:$A$205,B2704)*(ROW('Номенклатура'!$A$6:$A$205)-5)))&amp;"")</f>
        <v/>
      </c>
      <c r="I2704" s="15" t="str">
        <f>IF(COUNTA(A2704:D2704,G2704)=0,"",IF(NOT(ISNUMBER(A2704)),"Укажите дату",IF(B2704="","Укажите код",IF(NOT(AND(ISTEXT(B2704),LEN(B2704)&gt;0,LEN(B2704)&lt;=30,ISNUMBER(FIND(LEFT(B2704,1),"ABCDEFGHIJKLMNOPQRSTUVWXYZ")),SUMPRODUCT((MID(B2704,{1,2,3,4,5,6,7,8,9,10,11,12,13,14,15,16,17,18,19,20,21,22,23,24,25,26,27,28,29,30},1)&lt;&gt;"")*ISERROR(FIND(MID(B2704,{1,2,3,4,5,6,7,8,9,10,11,12,13,14,15,16,17,18,19,20,21,22,23,24,25,26,27,28,29,30},1),"ABCDEFGHIJKLMNOPQRSTUVWXYZ0123456789-_")))=0,ISERROR(VALUE(B2704)))),"Недопустимый код: только латинские буквы A-Z в верхнем регистре, цифры, - и _; начало с буквы, до 30 символов (например MILK-001)",IF(SUMPRODUCT(--EXACT('Номенклатура'!$A$6:$A$205,B2704))=0,"Код не найден в номенклатуре",IF(SUMPRODUCT(--EXACT('Номенклатура'!$A$6:$A$205,B2704))&gt;1,"Код повторяется в номенклатуре",IF(ISNA(MATCH(C2704,{"Приход","Расход","Списание","Корректировка остатка"},0)),"Выберите тип операции",IF(NOT(ISNUMBER(D2704)),"Укажите количество",IF(D2704=0,"Количество не может быть 0",IF(AND(C2704&lt;&gt;"Корректировка остатка",D2704&lt;0),"Для этого типа количество положительное",IF(NOT(ISNUMBER('Номенклатура'!$C$2)),"Укажите дату начала учёта",IF(A2704&lt;INT('Номенклатура'!$C$2),"Раньше даты начала учёта: НЕ учтено",IF(AND(C2704="Корректировка остатка",TRIM(G2704)=""),"Учтено: добавьте пояснение","ОК")))))))))))))</f>
        <v/>
      </c>
    </row>
    <row r="2705" spans="1:9" x14ac:dyDescent="0.25">
      <c r="A2705" s="16"/>
      <c r="B2705" s="13"/>
      <c r="C2705" s="13"/>
      <c r="D2705" s="14"/>
      <c r="E2705" s="17" t="str">
        <f>IF(OR(B2705="",SUMPRODUCT(--EXACT('Номенклатура'!$A$6:$A$205,B2705))&lt;&gt;1),"",INDEX('Номенклатура'!$D$6:$D$205,SUMPRODUCT(EXACT('Номенклатура'!$A$6:$A$205,B2705)*(ROW('Номенклатура'!$A$6:$A$205)-5)))&amp;"")</f>
        <v/>
      </c>
      <c r="F2705" s="18" t="str">
        <f>IF(OR(I2705="ОК",I2705="Учтено: добавьте пояснение"),IF(C2705="Приход",D2705,IF(C2705="Корректировка остатка",D2705,-D2705)),"")</f>
        <v/>
      </c>
      <c r="G2705" s="13"/>
      <c r="H2705" s="15" t="str">
        <f>IF(OR(B2705="",SUMPRODUCT(--EXACT('Номенклатура'!$A$6:$A$205,B2705))&lt;&gt;1),"",INDEX('Номенклатура'!$B$6:$B$205,SUMPRODUCT(EXACT('Номенклатура'!$A$6:$A$205,B2705)*(ROW('Номенклатура'!$A$6:$A$205)-5)))&amp;"")</f>
        <v/>
      </c>
      <c r="I2705" s="15" t="str">
        <f>IF(COUNTA(A2705:D2705,G2705)=0,"",IF(NOT(ISNUMBER(A2705)),"Укажите дату",IF(B2705="","Укажите код",IF(NOT(AND(ISTEXT(B2705),LEN(B2705)&gt;0,LEN(B2705)&lt;=30,ISNUMBER(FIND(LEFT(B2705,1),"ABCDEFGHIJKLMNOPQRSTUVWXYZ")),SUMPRODUCT((MID(B2705,{1,2,3,4,5,6,7,8,9,10,11,12,13,14,15,16,17,18,19,20,21,22,23,24,25,26,27,28,29,30},1)&lt;&gt;"")*ISERROR(FIND(MID(B2705,{1,2,3,4,5,6,7,8,9,10,11,12,13,14,15,16,17,18,19,20,21,22,23,24,25,26,27,28,29,30},1),"ABCDEFGHIJKLMNOPQRSTUVWXYZ0123456789-_")))=0,ISERROR(VALUE(B2705)))),"Недопустимый код: только латинские буквы A-Z в верхнем регистре, цифры, - и _; начало с буквы, до 30 символов (например MILK-001)",IF(SUMPRODUCT(--EXACT('Номенклатура'!$A$6:$A$205,B2705))=0,"Код не найден в номенклатуре",IF(SUMPRODUCT(--EXACT('Номенклатура'!$A$6:$A$205,B2705))&gt;1,"Код повторяется в номенклатуре",IF(ISNA(MATCH(C2705,{"Приход","Расход","Списание","Корректировка остатка"},0)),"Выберите тип операции",IF(NOT(ISNUMBER(D2705)),"Укажите количество",IF(D2705=0,"Количество не может быть 0",IF(AND(C2705&lt;&gt;"Корректировка остатка",D2705&lt;0),"Для этого типа количество положительное",IF(NOT(ISNUMBER('Номенклатура'!$C$2)),"Укажите дату начала учёта",IF(A2705&lt;INT('Номенклатура'!$C$2),"Раньше даты начала учёта: НЕ учтено",IF(AND(C2705="Корректировка остатка",TRIM(G2705)=""),"Учтено: добавьте пояснение","ОК")))))))))))))</f>
        <v/>
      </c>
    </row>
    <row r="2706" spans="1:9" x14ac:dyDescent="0.25">
      <c r="A2706" s="16"/>
      <c r="B2706" s="13"/>
      <c r="C2706" s="13"/>
      <c r="D2706" s="14"/>
      <c r="E2706" s="17" t="str">
        <f>IF(OR(B2706="",SUMPRODUCT(--EXACT('Номенклатура'!$A$6:$A$205,B2706))&lt;&gt;1),"",INDEX('Номенклатура'!$D$6:$D$205,SUMPRODUCT(EXACT('Номенклатура'!$A$6:$A$205,B2706)*(ROW('Номенклатура'!$A$6:$A$205)-5)))&amp;"")</f>
        <v/>
      </c>
      <c r="F2706" s="18" t="str">
        <f>IF(OR(I2706="ОК",I2706="Учтено: добавьте пояснение"),IF(C2706="Приход",D2706,IF(C2706="Корректировка остатка",D2706,-D2706)),"")</f>
        <v/>
      </c>
      <c r="G2706" s="13"/>
      <c r="H2706" s="15" t="str">
        <f>IF(OR(B2706="",SUMPRODUCT(--EXACT('Номенклатура'!$A$6:$A$205,B2706))&lt;&gt;1),"",INDEX('Номенклатура'!$B$6:$B$205,SUMPRODUCT(EXACT('Номенклатура'!$A$6:$A$205,B2706)*(ROW('Номенклатура'!$A$6:$A$205)-5)))&amp;"")</f>
        <v/>
      </c>
      <c r="I2706" s="15" t="str">
        <f>IF(COUNTA(A2706:D2706,G2706)=0,"",IF(NOT(ISNUMBER(A2706)),"Укажите дату",IF(B2706="","Укажите код",IF(NOT(AND(ISTEXT(B2706),LEN(B2706)&gt;0,LEN(B2706)&lt;=30,ISNUMBER(FIND(LEFT(B2706,1),"ABCDEFGHIJKLMNOPQRSTUVWXYZ")),SUMPRODUCT((MID(B2706,{1,2,3,4,5,6,7,8,9,10,11,12,13,14,15,16,17,18,19,20,21,22,23,24,25,26,27,28,29,30},1)&lt;&gt;"")*ISERROR(FIND(MID(B2706,{1,2,3,4,5,6,7,8,9,10,11,12,13,14,15,16,17,18,19,20,21,22,23,24,25,26,27,28,29,30},1),"ABCDEFGHIJKLMNOPQRSTUVWXYZ0123456789-_")))=0,ISERROR(VALUE(B2706)))),"Недопустимый код: только латинские буквы A-Z в верхнем регистре, цифры, - и _; начало с буквы, до 30 символов (например MILK-001)",IF(SUMPRODUCT(--EXACT('Номенклатура'!$A$6:$A$205,B2706))=0,"Код не найден в номенклатуре",IF(SUMPRODUCT(--EXACT('Номенклатура'!$A$6:$A$205,B2706))&gt;1,"Код повторяется в номенклатуре",IF(ISNA(MATCH(C2706,{"Приход","Расход","Списание","Корректировка остатка"},0)),"Выберите тип операции",IF(NOT(ISNUMBER(D2706)),"Укажите количество",IF(D2706=0,"Количество не может быть 0",IF(AND(C2706&lt;&gt;"Корректировка остатка",D2706&lt;0),"Для этого типа количество положительное",IF(NOT(ISNUMBER('Номенклатура'!$C$2)),"Укажите дату начала учёта",IF(A2706&lt;INT('Номенклатура'!$C$2),"Раньше даты начала учёта: НЕ учтено",IF(AND(C2706="Корректировка остатка",TRIM(G2706)=""),"Учтено: добавьте пояснение","ОК")))))))))))))</f>
        <v/>
      </c>
    </row>
    <row r="2707" spans="1:9" x14ac:dyDescent="0.25">
      <c r="A2707" s="16"/>
      <c r="B2707" s="13"/>
      <c r="C2707" s="13"/>
      <c r="D2707" s="14"/>
      <c r="E2707" s="17" t="str">
        <f>IF(OR(B2707="",SUMPRODUCT(--EXACT('Номенклатура'!$A$6:$A$205,B2707))&lt;&gt;1),"",INDEX('Номенклатура'!$D$6:$D$205,SUMPRODUCT(EXACT('Номенклатура'!$A$6:$A$205,B2707)*(ROW('Номенклатура'!$A$6:$A$205)-5)))&amp;"")</f>
        <v/>
      </c>
      <c r="F2707" s="18" t="str">
        <f>IF(OR(I2707="ОК",I2707="Учтено: добавьте пояснение"),IF(C2707="Приход",D2707,IF(C2707="Корректировка остатка",D2707,-D2707)),"")</f>
        <v/>
      </c>
      <c r="G2707" s="13"/>
      <c r="H2707" s="15" t="str">
        <f>IF(OR(B2707="",SUMPRODUCT(--EXACT('Номенклатура'!$A$6:$A$205,B2707))&lt;&gt;1),"",INDEX('Номенклатура'!$B$6:$B$205,SUMPRODUCT(EXACT('Номенклатура'!$A$6:$A$205,B2707)*(ROW('Номенклатура'!$A$6:$A$205)-5)))&amp;"")</f>
        <v/>
      </c>
      <c r="I2707" s="15" t="str">
        <f>IF(COUNTA(A2707:D2707,G2707)=0,"",IF(NOT(ISNUMBER(A2707)),"Укажите дату",IF(B2707="","Укажите код",IF(NOT(AND(ISTEXT(B2707),LEN(B2707)&gt;0,LEN(B2707)&lt;=30,ISNUMBER(FIND(LEFT(B2707,1),"ABCDEFGHIJKLMNOPQRSTUVWXYZ")),SUMPRODUCT((MID(B2707,{1,2,3,4,5,6,7,8,9,10,11,12,13,14,15,16,17,18,19,20,21,22,23,24,25,26,27,28,29,30},1)&lt;&gt;"")*ISERROR(FIND(MID(B2707,{1,2,3,4,5,6,7,8,9,10,11,12,13,14,15,16,17,18,19,20,21,22,23,24,25,26,27,28,29,30},1),"ABCDEFGHIJKLMNOPQRSTUVWXYZ0123456789-_")))=0,ISERROR(VALUE(B2707)))),"Недопустимый код: только латинские буквы A-Z в верхнем регистре, цифры, - и _; начало с буквы, до 30 символов (например MILK-001)",IF(SUMPRODUCT(--EXACT('Номенклатура'!$A$6:$A$205,B2707))=0,"Код не найден в номенклатуре",IF(SUMPRODUCT(--EXACT('Номенклатура'!$A$6:$A$205,B2707))&gt;1,"Код повторяется в номенклатуре",IF(ISNA(MATCH(C2707,{"Приход","Расход","Списание","Корректировка остатка"},0)),"Выберите тип операции",IF(NOT(ISNUMBER(D2707)),"Укажите количество",IF(D2707=0,"Количество не может быть 0",IF(AND(C2707&lt;&gt;"Корректировка остатка",D2707&lt;0),"Для этого типа количество положительное",IF(NOT(ISNUMBER('Номенклатура'!$C$2)),"Укажите дату начала учёта",IF(A2707&lt;INT('Номенклатура'!$C$2),"Раньше даты начала учёта: НЕ учтено",IF(AND(C2707="Корректировка остатка",TRIM(G2707)=""),"Учтено: добавьте пояснение","ОК")))))))))))))</f>
        <v/>
      </c>
    </row>
    <row r="2708" spans="1:9" x14ac:dyDescent="0.25">
      <c r="A2708" s="16"/>
      <c r="B2708" s="13"/>
      <c r="C2708" s="13"/>
      <c r="D2708" s="14"/>
      <c r="E2708" s="17" t="str">
        <f>IF(OR(B2708="",SUMPRODUCT(--EXACT('Номенклатура'!$A$6:$A$205,B2708))&lt;&gt;1),"",INDEX('Номенклатура'!$D$6:$D$205,SUMPRODUCT(EXACT('Номенклатура'!$A$6:$A$205,B2708)*(ROW('Номенклатура'!$A$6:$A$205)-5)))&amp;"")</f>
        <v/>
      </c>
      <c r="F2708" s="18" t="str">
        <f>IF(OR(I2708="ОК",I2708="Учтено: добавьте пояснение"),IF(C2708="Приход",D2708,IF(C2708="Корректировка остатка",D2708,-D2708)),"")</f>
        <v/>
      </c>
      <c r="G2708" s="13"/>
      <c r="H2708" s="15" t="str">
        <f>IF(OR(B2708="",SUMPRODUCT(--EXACT('Номенклатура'!$A$6:$A$205,B2708))&lt;&gt;1),"",INDEX('Номенклатура'!$B$6:$B$205,SUMPRODUCT(EXACT('Номенклатура'!$A$6:$A$205,B2708)*(ROW('Номенклатура'!$A$6:$A$205)-5)))&amp;"")</f>
        <v/>
      </c>
      <c r="I2708" s="15" t="str">
        <f>IF(COUNTA(A2708:D2708,G2708)=0,"",IF(NOT(ISNUMBER(A2708)),"Укажите дату",IF(B2708="","Укажите код",IF(NOT(AND(ISTEXT(B2708),LEN(B2708)&gt;0,LEN(B2708)&lt;=30,ISNUMBER(FIND(LEFT(B2708,1),"ABCDEFGHIJKLMNOPQRSTUVWXYZ")),SUMPRODUCT((MID(B2708,{1,2,3,4,5,6,7,8,9,10,11,12,13,14,15,16,17,18,19,20,21,22,23,24,25,26,27,28,29,30},1)&lt;&gt;"")*ISERROR(FIND(MID(B2708,{1,2,3,4,5,6,7,8,9,10,11,12,13,14,15,16,17,18,19,20,21,22,23,24,25,26,27,28,29,30},1),"ABCDEFGHIJKLMNOPQRSTUVWXYZ0123456789-_")))=0,ISERROR(VALUE(B2708)))),"Недопустимый код: только латинские буквы A-Z в верхнем регистре, цифры, - и _; начало с буквы, до 30 символов (например MILK-001)",IF(SUMPRODUCT(--EXACT('Номенклатура'!$A$6:$A$205,B2708))=0,"Код не найден в номенклатуре",IF(SUMPRODUCT(--EXACT('Номенклатура'!$A$6:$A$205,B2708))&gt;1,"Код повторяется в номенклатуре",IF(ISNA(MATCH(C2708,{"Приход","Расход","Списание","Корректировка остатка"},0)),"Выберите тип операции",IF(NOT(ISNUMBER(D2708)),"Укажите количество",IF(D2708=0,"Количество не может быть 0",IF(AND(C2708&lt;&gt;"Корректировка остатка",D2708&lt;0),"Для этого типа количество положительное",IF(NOT(ISNUMBER('Номенклатура'!$C$2)),"Укажите дату начала учёта",IF(A2708&lt;INT('Номенклатура'!$C$2),"Раньше даты начала учёта: НЕ учтено",IF(AND(C2708="Корректировка остатка",TRIM(G2708)=""),"Учтено: добавьте пояснение","ОК")))))))))))))</f>
        <v/>
      </c>
    </row>
    <row r="2709" spans="1:9" x14ac:dyDescent="0.25">
      <c r="A2709" s="16"/>
      <c r="B2709" s="13"/>
      <c r="C2709" s="13"/>
      <c r="D2709" s="14"/>
      <c r="E2709" s="17" t="str">
        <f>IF(OR(B2709="",SUMPRODUCT(--EXACT('Номенклатура'!$A$6:$A$205,B2709))&lt;&gt;1),"",INDEX('Номенклатура'!$D$6:$D$205,SUMPRODUCT(EXACT('Номенклатура'!$A$6:$A$205,B2709)*(ROW('Номенклатура'!$A$6:$A$205)-5)))&amp;"")</f>
        <v/>
      </c>
      <c r="F2709" s="18" t="str">
        <f>IF(OR(I2709="ОК",I2709="Учтено: добавьте пояснение"),IF(C2709="Приход",D2709,IF(C2709="Корректировка остатка",D2709,-D2709)),"")</f>
        <v/>
      </c>
      <c r="G2709" s="13"/>
      <c r="H2709" s="15" t="str">
        <f>IF(OR(B2709="",SUMPRODUCT(--EXACT('Номенклатура'!$A$6:$A$205,B2709))&lt;&gt;1),"",INDEX('Номенклатура'!$B$6:$B$205,SUMPRODUCT(EXACT('Номенклатура'!$A$6:$A$205,B2709)*(ROW('Номенклатура'!$A$6:$A$205)-5)))&amp;"")</f>
        <v/>
      </c>
      <c r="I2709" s="15" t="str">
        <f>IF(COUNTA(A2709:D2709,G2709)=0,"",IF(NOT(ISNUMBER(A2709)),"Укажите дату",IF(B2709="","Укажите код",IF(NOT(AND(ISTEXT(B2709),LEN(B2709)&gt;0,LEN(B2709)&lt;=30,ISNUMBER(FIND(LEFT(B2709,1),"ABCDEFGHIJKLMNOPQRSTUVWXYZ")),SUMPRODUCT((MID(B2709,{1,2,3,4,5,6,7,8,9,10,11,12,13,14,15,16,17,18,19,20,21,22,23,24,25,26,27,28,29,30},1)&lt;&gt;"")*ISERROR(FIND(MID(B2709,{1,2,3,4,5,6,7,8,9,10,11,12,13,14,15,16,17,18,19,20,21,22,23,24,25,26,27,28,29,30},1),"ABCDEFGHIJKLMNOPQRSTUVWXYZ0123456789-_")))=0,ISERROR(VALUE(B2709)))),"Недопустимый код: только латинские буквы A-Z в верхнем регистре, цифры, - и _; начало с буквы, до 30 символов (например MILK-001)",IF(SUMPRODUCT(--EXACT('Номенклатура'!$A$6:$A$205,B2709))=0,"Код не найден в номенклатуре",IF(SUMPRODUCT(--EXACT('Номенклатура'!$A$6:$A$205,B2709))&gt;1,"Код повторяется в номенклатуре",IF(ISNA(MATCH(C2709,{"Приход","Расход","Списание","Корректировка остатка"},0)),"Выберите тип операции",IF(NOT(ISNUMBER(D2709)),"Укажите количество",IF(D2709=0,"Количество не может быть 0",IF(AND(C2709&lt;&gt;"Корректировка остатка",D2709&lt;0),"Для этого типа количество положительное",IF(NOT(ISNUMBER('Номенклатура'!$C$2)),"Укажите дату начала учёта",IF(A2709&lt;INT('Номенклатура'!$C$2),"Раньше даты начала учёта: НЕ учтено",IF(AND(C2709="Корректировка остатка",TRIM(G2709)=""),"Учтено: добавьте пояснение","ОК")))))))))))))</f>
        <v/>
      </c>
    </row>
    <row r="2710" spans="1:9" x14ac:dyDescent="0.25">
      <c r="A2710" s="16"/>
      <c r="B2710" s="13"/>
      <c r="C2710" s="13"/>
      <c r="D2710" s="14"/>
      <c r="E2710" s="17" t="str">
        <f>IF(OR(B2710="",SUMPRODUCT(--EXACT('Номенклатура'!$A$6:$A$205,B2710))&lt;&gt;1),"",INDEX('Номенклатура'!$D$6:$D$205,SUMPRODUCT(EXACT('Номенклатура'!$A$6:$A$205,B2710)*(ROW('Номенклатура'!$A$6:$A$205)-5)))&amp;"")</f>
        <v/>
      </c>
      <c r="F2710" s="18" t="str">
        <f>IF(OR(I2710="ОК",I2710="Учтено: добавьте пояснение"),IF(C2710="Приход",D2710,IF(C2710="Корректировка остатка",D2710,-D2710)),"")</f>
        <v/>
      </c>
      <c r="G2710" s="13"/>
      <c r="H2710" s="15" t="str">
        <f>IF(OR(B2710="",SUMPRODUCT(--EXACT('Номенклатура'!$A$6:$A$205,B2710))&lt;&gt;1),"",INDEX('Номенклатура'!$B$6:$B$205,SUMPRODUCT(EXACT('Номенклатура'!$A$6:$A$205,B2710)*(ROW('Номенклатура'!$A$6:$A$205)-5)))&amp;"")</f>
        <v/>
      </c>
      <c r="I2710" s="15" t="str">
        <f>IF(COUNTA(A2710:D2710,G2710)=0,"",IF(NOT(ISNUMBER(A2710)),"Укажите дату",IF(B2710="","Укажите код",IF(NOT(AND(ISTEXT(B2710),LEN(B2710)&gt;0,LEN(B2710)&lt;=30,ISNUMBER(FIND(LEFT(B2710,1),"ABCDEFGHIJKLMNOPQRSTUVWXYZ")),SUMPRODUCT((MID(B2710,{1,2,3,4,5,6,7,8,9,10,11,12,13,14,15,16,17,18,19,20,21,22,23,24,25,26,27,28,29,30},1)&lt;&gt;"")*ISERROR(FIND(MID(B2710,{1,2,3,4,5,6,7,8,9,10,11,12,13,14,15,16,17,18,19,20,21,22,23,24,25,26,27,28,29,30},1),"ABCDEFGHIJKLMNOPQRSTUVWXYZ0123456789-_")))=0,ISERROR(VALUE(B2710)))),"Недопустимый код: только латинские буквы A-Z в верхнем регистре, цифры, - и _; начало с буквы, до 30 символов (например MILK-001)",IF(SUMPRODUCT(--EXACT('Номенклатура'!$A$6:$A$205,B2710))=0,"Код не найден в номенклатуре",IF(SUMPRODUCT(--EXACT('Номенклатура'!$A$6:$A$205,B2710))&gt;1,"Код повторяется в номенклатуре",IF(ISNA(MATCH(C2710,{"Приход","Расход","Списание","Корректировка остатка"},0)),"Выберите тип операции",IF(NOT(ISNUMBER(D2710)),"Укажите количество",IF(D2710=0,"Количество не может быть 0",IF(AND(C2710&lt;&gt;"Корректировка остатка",D2710&lt;0),"Для этого типа количество положительное",IF(NOT(ISNUMBER('Номенклатура'!$C$2)),"Укажите дату начала учёта",IF(A2710&lt;INT('Номенклатура'!$C$2),"Раньше даты начала учёта: НЕ учтено",IF(AND(C2710="Корректировка остатка",TRIM(G2710)=""),"Учтено: добавьте пояснение","ОК")))))))))))))</f>
        <v/>
      </c>
    </row>
    <row r="2711" spans="1:9" x14ac:dyDescent="0.25">
      <c r="A2711" s="16"/>
      <c r="B2711" s="13"/>
      <c r="C2711" s="13"/>
      <c r="D2711" s="14"/>
      <c r="E2711" s="17" t="str">
        <f>IF(OR(B2711="",SUMPRODUCT(--EXACT('Номенклатура'!$A$6:$A$205,B2711))&lt;&gt;1),"",INDEX('Номенклатура'!$D$6:$D$205,SUMPRODUCT(EXACT('Номенклатура'!$A$6:$A$205,B2711)*(ROW('Номенклатура'!$A$6:$A$205)-5)))&amp;"")</f>
        <v/>
      </c>
      <c r="F2711" s="18" t="str">
        <f>IF(OR(I2711="ОК",I2711="Учтено: добавьте пояснение"),IF(C2711="Приход",D2711,IF(C2711="Корректировка остатка",D2711,-D2711)),"")</f>
        <v/>
      </c>
      <c r="G2711" s="13"/>
      <c r="H2711" s="15" t="str">
        <f>IF(OR(B2711="",SUMPRODUCT(--EXACT('Номенклатура'!$A$6:$A$205,B2711))&lt;&gt;1),"",INDEX('Номенклатура'!$B$6:$B$205,SUMPRODUCT(EXACT('Номенклатура'!$A$6:$A$205,B2711)*(ROW('Номенклатура'!$A$6:$A$205)-5)))&amp;"")</f>
        <v/>
      </c>
      <c r="I2711" s="15" t="str">
        <f>IF(COUNTA(A2711:D2711,G2711)=0,"",IF(NOT(ISNUMBER(A2711)),"Укажите дату",IF(B2711="","Укажите код",IF(NOT(AND(ISTEXT(B2711),LEN(B2711)&gt;0,LEN(B2711)&lt;=30,ISNUMBER(FIND(LEFT(B2711,1),"ABCDEFGHIJKLMNOPQRSTUVWXYZ")),SUMPRODUCT((MID(B2711,{1,2,3,4,5,6,7,8,9,10,11,12,13,14,15,16,17,18,19,20,21,22,23,24,25,26,27,28,29,30},1)&lt;&gt;"")*ISERROR(FIND(MID(B2711,{1,2,3,4,5,6,7,8,9,10,11,12,13,14,15,16,17,18,19,20,21,22,23,24,25,26,27,28,29,30},1),"ABCDEFGHIJKLMNOPQRSTUVWXYZ0123456789-_")))=0,ISERROR(VALUE(B2711)))),"Недопустимый код: только латинские буквы A-Z в верхнем регистре, цифры, - и _; начало с буквы, до 30 символов (например MILK-001)",IF(SUMPRODUCT(--EXACT('Номенклатура'!$A$6:$A$205,B2711))=0,"Код не найден в номенклатуре",IF(SUMPRODUCT(--EXACT('Номенклатура'!$A$6:$A$205,B2711))&gt;1,"Код повторяется в номенклатуре",IF(ISNA(MATCH(C2711,{"Приход","Расход","Списание","Корректировка остатка"},0)),"Выберите тип операции",IF(NOT(ISNUMBER(D2711)),"Укажите количество",IF(D2711=0,"Количество не может быть 0",IF(AND(C2711&lt;&gt;"Корректировка остатка",D2711&lt;0),"Для этого типа количество положительное",IF(NOT(ISNUMBER('Номенклатура'!$C$2)),"Укажите дату начала учёта",IF(A2711&lt;INT('Номенклатура'!$C$2),"Раньше даты начала учёта: НЕ учтено",IF(AND(C2711="Корректировка остатка",TRIM(G2711)=""),"Учтено: добавьте пояснение","ОК")))))))))))))</f>
        <v/>
      </c>
    </row>
    <row r="2712" spans="1:9" x14ac:dyDescent="0.25">
      <c r="A2712" s="16"/>
      <c r="B2712" s="13"/>
      <c r="C2712" s="13"/>
      <c r="D2712" s="14"/>
      <c r="E2712" s="17" t="str">
        <f>IF(OR(B2712="",SUMPRODUCT(--EXACT('Номенклатура'!$A$6:$A$205,B2712))&lt;&gt;1),"",INDEX('Номенклатура'!$D$6:$D$205,SUMPRODUCT(EXACT('Номенклатура'!$A$6:$A$205,B2712)*(ROW('Номенклатура'!$A$6:$A$205)-5)))&amp;"")</f>
        <v/>
      </c>
      <c r="F2712" s="18" t="str">
        <f>IF(OR(I2712="ОК",I2712="Учтено: добавьте пояснение"),IF(C2712="Приход",D2712,IF(C2712="Корректировка остатка",D2712,-D2712)),"")</f>
        <v/>
      </c>
      <c r="G2712" s="13"/>
      <c r="H2712" s="15" t="str">
        <f>IF(OR(B2712="",SUMPRODUCT(--EXACT('Номенклатура'!$A$6:$A$205,B2712))&lt;&gt;1),"",INDEX('Номенклатура'!$B$6:$B$205,SUMPRODUCT(EXACT('Номенклатура'!$A$6:$A$205,B2712)*(ROW('Номенклатура'!$A$6:$A$205)-5)))&amp;"")</f>
        <v/>
      </c>
      <c r="I2712" s="15" t="str">
        <f>IF(COUNTA(A2712:D2712,G2712)=0,"",IF(NOT(ISNUMBER(A2712)),"Укажите дату",IF(B2712="","Укажите код",IF(NOT(AND(ISTEXT(B2712),LEN(B2712)&gt;0,LEN(B2712)&lt;=30,ISNUMBER(FIND(LEFT(B2712,1),"ABCDEFGHIJKLMNOPQRSTUVWXYZ")),SUMPRODUCT((MID(B2712,{1,2,3,4,5,6,7,8,9,10,11,12,13,14,15,16,17,18,19,20,21,22,23,24,25,26,27,28,29,30},1)&lt;&gt;"")*ISERROR(FIND(MID(B2712,{1,2,3,4,5,6,7,8,9,10,11,12,13,14,15,16,17,18,19,20,21,22,23,24,25,26,27,28,29,30},1),"ABCDEFGHIJKLMNOPQRSTUVWXYZ0123456789-_")))=0,ISERROR(VALUE(B2712)))),"Недопустимый код: только латинские буквы A-Z в верхнем регистре, цифры, - и _; начало с буквы, до 30 символов (например MILK-001)",IF(SUMPRODUCT(--EXACT('Номенклатура'!$A$6:$A$205,B2712))=0,"Код не найден в номенклатуре",IF(SUMPRODUCT(--EXACT('Номенклатура'!$A$6:$A$205,B2712))&gt;1,"Код повторяется в номенклатуре",IF(ISNA(MATCH(C2712,{"Приход","Расход","Списание","Корректировка остатка"},0)),"Выберите тип операции",IF(NOT(ISNUMBER(D2712)),"Укажите количество",IF(D2712=0,"Количество не может быть 0",IF(AND(C2712&lt;&gt;"Корректировка остатка",D2712&lt;0),"Для этого типа количество положительное",IF(NOT(ISNUMBER('Номенклатура'!$C$2)),"Укажите дату начала учёта",IF(A2712&lt;INT('Номенклатура'!$C$2),"Раньше даты начала учёта: НЕ учтено",IF(AND(C2712="Корректировка остатка",TRIM(G2712)=""),"Учтено: добавьте пояснение","ОК")))))))))))))</f>
        <v/>
      </c>
    </row>
    <row r="2713" spans="1:9" x14ac:dyDescent="0.25">
      <c r="A2713" s="16"/>
      <c r="B2713" s="13"/>
      <c r="C2713" s="13"/>
      <c r="D2713" s="14"/>
      <c r="E2713" s="17" t="str">
        <f>IF(OR(B2713="",SUMPRODUCT(--EXACT('Номенклатура'!$A$6:$A$205,B2713))&lt;&gt;1),"",INDEX('Номенклатура'!$D$6:$D$205,SUMPRODUCT(EXACT('Номенклатура'!$A$6:$A$205,B2713)*(ROW('Номенклатура'!$A$6:$A$205)-5)))&amp;"")</f>
        <v/>
      </c>
      <c r="F2713" s="18" t="str">
        <f>IF(OR(I2713="ОК",I2713="Учтено: добавьте пояснение"),IF(C2713="Приход",D2713,IF(C2713="Корректировка остатка",D2713,-D2713)),"")</f>
        <v/>
      </c>
      <c r="G2713" s="13"/>
      <c r="H2713" s="15" t="str">
        <f>IF(OR(B2713="",SUMPRODUCT(--EXACT('Номенклатура'!$A$6:$A$205,B2713))&lt;&gt;1),"",INDEX('Номенклатура'!$B$6:$B$205,SUMPRODUCT(EXACT('Номенклатура'!$A$6:$A$205,B2713)*(ROW('Номенклатура'!$A$6:$A$205)-5)))&amp;"")</f>
        <v/>
      </c>
      <c r="I2713" s="15" t="str">
        <f>IF(COUNTA(A2713:D2713,G2713)=0,"",IF(NOT(ISNUMBER(A2713)),"Укажите дату",IF(B2713="","Укажите код",IF(NOT(AND(ISTEXT(B2713),LEN(B2713)&gt;0,LEN(B2713)&lt;=30,ISNUMBER(FIND(LEFT(B2713,1),"ABCDEFGHIJKLMNOPQRSTUVWXYZ")),SUMPRODUCT((MID(B2713,{1,2,3,4,5,6,7,8,9,10,11,12,13,14,15,16,17,18,19,20,21,22,23,24,25,26,27,28,29,30},1)&lt;&gt;"")*ISERROR(FIND(MID(B2713,{1,2,3,4,5,6,7,8,9,10,11,12,13,14,15,16,17,18,19,20,21,22,23,24,25,26,27,28,29,30},1),"ABCDEFGHIJKLMNOPQRSTUVWXYZ0123456789-_")))=0,ISERROR(VALUE(B2713)))),"Недопустимый код: только латинские буквы A-Z в верхнем регистре, цифры, - и _; начало с буквы, до 30 символов (например MILK-001)",IF(SUMPRODUCT(--EXACT('Номенклатура'!$A$6:$A$205,B2713))=0,"Код не найден в номенклатуре",IF(SUMPRODUCT(--EXACT('Номенклатура'!$A$6:$A$205,B2713))&gt;1,"Код повторяется в номенклатуре",IF(ISNA(MATCH(C2713,{"Приход","Расход","Списание","Корректировка остатка"},0)),"Выберите тип операции",IF(NOT(ISNUMBER(D2713)),"Укажите количество",IF(D2713=0,"Количество не может быть 0",IF(AND(C2713&lt;&gt;"Корректировка остатка",D2713&lt;0),"Для этого типа количество положительное",IF(NOT(ISNUMBER('Номенклатура'!$C$2)),"Укажите дату начала учёта",IF(A2713&lt;INT('Номенклатура'!$C$2),"Раньше даты начала учёта: НЕ учтено",IF(AND(C2713="Корректировка остатка",TRIM(G2713)=""),"Учтено: добавьте пояснение","ОК")))))))))))))</f>
        <v/>
      </c>
    </row>
    <row r="2714" spans="1:9" x14ac:dyDescent="0.25">
      <c r="A2714" s="16"/>
      <c r="B2714" s="13"/>
      <c r="C2714" s="13"/>
      <c r="D2714" s="14"/>
      <c r="E2714" s="17" t="str">
        <f>IF(OR(B2714="",SUMPRODUCT(--EXACT('Номенклатура'!$A$6:$A$205,B2714))&lt;&gt;1),"",INDEX('Номенклатура'!$D$6:$D$205,SUMPRODUCT(EXACT('Номенклатура'!$A$6:$A$205,B2714)*(ROW('Номенклатура'!$A$6:$A$205)-5)))&amp;"")</f>
        <v/>
      </c>
      <c r="F2714" s="18" t="str">
        <f>IF(OR(I2714="ОК",I2714="Учтено: добавьте пояснение"),IF(C2714="Приход",D2714,IF(C2714="Корректировка остатка",D2714,-D2714)),"")</f>
        <v/>
      </c>
      <c r="G2714" s="13"/>
      <c r="H2714" s="15" t="str">
        <f>IF(OR(B2714="",SUMPRODUCT(--EXACT('Номенклатура'!$A$6:$A$205,B2714))&lt;&gt;1),"",INDEX('Номенклатура'!$B$6:$B$205,SUMPRODUCT(EXACT('Номенклатура'!$A$6:$A$205,B2714)*(ROW('Номенклатура'!$A$6:$A$205)-5)))&amp;"")</f>
        <v/>
      </c>
      <c r="I2714" s="15" t="str">
        <f>IF(COUNTA(A2714:D2714,G2714)=0,"",IF(NOT(ISNUMBER(A2714)),"Укажите дату",IF(B2714="","Укажите код",IF(NOT(AND(ISTEXT(B2714),LEN(B2714)&gt;0,LEN(B2714)&lt;=30,ISNUMBER(FIND(LEFT(B2714,1),"ABCDEFGHIJKLMNOPQRSTUVWXYZ")),SUMPRODUCT((MID(B2714,{1,2,3,4,5,6,7,8,9,10,11,12,13,14,15,16,17,18,19,20,21,22,23,24,25,26,27,28,29,30},1)&lt;&gt;"")*ISERROR(FIND(MID(B2714,{1,2,3,4,5,6,7,8,9,10,11,12,13,14,15,16,17,18,19,20,21,22,23,24,25,26,27,28,29,30},1),"ABCDEFGHIJKLMNOPQRSTUVWXYZ0123456789-_")))=0,ISERROR(VALUE(B2714)))),"Недопустимый код: только латинские буквы A-Z в верхнем регистре, цифры, - и _; начало с буквы, до 30 символов (например MILK-001)",IF(SUMPRODUCT(--EXACT('Номенклатура'!$A$6:$A$205,B2714))=0,"Код не найден в номенклатуре",IF(SUMPRODUCT(--EXACT('Номенклатура'!$A$6:$A$205,B2714))&gt;1,"Код повторяется в номенклатуре",IF(ISNA(MATCH(C2714,{"Приход","Расход","Списание","Корректировка остатка"},0)),"Выберите тип операции",IF(NOT(ISNUMBER(D2714)),"Укажите количество",IF(D2714=0,"Количество не может быть 0",IF(AND(C2714&lt;&gt;"Корректировка остатка",D2714&lt;0),"Для этого типа количество положительное",IF(NOT(ISNUMBER('Номенклатура'!$C$2)),"Укажите дату начала учёта",IF(A2714&lt;INT('Номенклатура'!$C$2),"Раньше даты начала учёта: НЕ учтено",IF(AND(C2714="Корректировка остатка",TRIM(G2714)=""),"Учтено: добавьте пояснение","ОК")))))))))))))</f>
        <v/>
      </c>
    </row>
    <row r="2715" spans="1:9" x14ac:dyDescent="0.25">
      <c r="A2715" s="16"/>
      <c r="B2715" s="13"/>
      <c r="C2715" s="13"/>
      <c r="D2715" s="14"/>
      <c r="E2715" s="17" t="str">
        <f>IF(OR(B2715="",SUMPRODUCT(--EXACT('Номенклатура'!$A$6:$A$205,B2715))&lt;&gt;1),"",INDEX('Номенклатура'!$D$6:$D$205,SUMPRODUCT(EXACT('Номенклатура'!$A$6:$A$205,B2715)*(ROW('Номенклатура'!$A$6:$A$205)-5)))&amp;"")</f>
        <v/>
      </c>
      <c r="F2715" s="18" t="str">
        <f>IF(OR(I2715="ОК",I2715="Учтено: добавьте пояснение"),IF(C2715="Приход",D2715,IF(C2715="Корректировка остатка",D2715,-D2715)),"")</f>
        <v/>
      </c>
      <c r="G2715" s="13"/>
      <c r="H2715" s="15" t="str">
        <f>IF(OR(B2715="",SUMPRODUCT(--EXACT('Номенклатура'!$A$6:$A$205,B2715))&lt;&gt;1),"",INDEX('Номенклатура'!$B$6:$B$205,SUMPRODUCT(EXACT('Номенклатура'!$A$6:$A$205,B2715)*(ROW('Номенклатура'!$A$6:$A$205)-5)))&amp;"")</f>
        <v/>
      </c>
      <c r="I2715" s="15" t="str">
        <f>IF(COUNTA(A2715:D2715,G2715)=0,"",IF(NOT(ISNUMBER(A2715)),"Укажите дату",IF(B2715="","Укажите код",IF(NOT(AND(ISTEXT(B2715),LEN(B2715)&gt;0,LEN(B2715)&lt;=30,ISNUMBER(FIND(LEFT(B2715,1),"ABCDEFGHIJKLMNOPQRSTUVWXYZ")),SUMPRODUCT((MID(B2715,{1,2,3,4,5,6,7,8,9,10,11,12,13,14,15,16,17,18,19,20,21,22,23,24,25,26,27,28,29,30},1)&lt;&gt;"")*ISERROR(FIND(MID(B2715,{1,2,3,4,5,6,7,8,9,10,11,12,13,14,15,16,17,18,19,20,21,22,23,24,25,26,27,28,29,30},1),"ABCDEFGHIJKLMNOPQRSTUVWXYZ0123456789-_")))=0,ISERROR(VALUE(B2715)))),"Недопустимый код: только латинские буквы A-Z в верхнем регистре, цифры, - и _; начало с буквы, до 30 символов (например MILK-001)",IF(SUMPRODUCT(--EXACT('Номенклатура'!$A$6:$A$205,B2715))=0,"Код не найден в номенклатуре",IF(SUMPRODUCT(--EXACT('Номенклатура'!$A$6:$A$205,B2715))&gt;1,"Код повторяется в номенклатуре",IF(ISNA(MATCH(C2715,{"Приход","Расход","Списание","Корректировка остатка"},0)),"Выберите тип операции",IF(NOT(ISNUMBER(D2715)),"Укажите количество",IF(D2715=0,"Количество не может быть 0",IF(AND(C2715&lt;&gt;"Корректировка остатка",D2715&lt;0),"Для этого типа количество положительное",IF(NOT(ISNUMBER('Номенклатура'!$C$2)),"Укажите дату начала учёта",IF(A2715&lt;INT('Номенклатура'!$C$2),"Раньше даты начала учёта: НЕ учтено",IF(AND(C2715="Корректировка остатка",TRIM(G2715)=""),"Учтено: добавьте пояснение","ОК")))))))))))))</f>
        <v/>
      </c>
    </row>
    <row r="2716" spans="1:9" x14ac:dyDescent="0.25">
      <c r="A2716" s="16"/>
      <c r="B2716" s="13"/>
      <c r="C2716" s="13"/>
      <c r="D2716" s="14"/>
      <c r="E2716" s="17" t="str">
        <f>IF(OR(B2716="",SUMPRODUCT(--EXACT('Номенклатура'!$A$6:$A$205,B2716))&lt;&gt;1),"",INDEX('Номенклатура'!$D$6:$D$205,SUMPRODUCT(EXACT('Номенклатура'!$A$6:$A$205,B2716)*(ROW('Номенклатура'!$A$6:$A$205)-5)))&amp;"")</f>
        <v/>
      </c>
      <c r="F2716" s="18" t="str">
        <f>IF(OR(I2716="ОК",I2716="Учтено: добавьте пояснение"),IF(C2716="Приход",D2716,IF(C2716="Корректировка остатка",D2716,-D2716)),"")</f>
        <v/>
      </c>
      <c r="G2716" s="13"/>
      <c r="H2716" s="15" t="str">
        <f>IF(OR(B2716="",SUMPRODUCT(--EXACT('Номенклатура'!$A$6:$A$205,B2716))&lt;&gt;1),"",INDEX('Номенклатура'!$B$6:$B$205,SUMPRODUCT(EXACT('Номенклатура'!$A$6:$A$205,B2716)*(ROW('Номенклатура'!$A$6:$A$205)-5)))&amp;"")</f>
        <v/>
      </c>
      <c r="I2716" s="15" t="str">
        <f>IF(COUNTA(A2716:D2716,G2716)=0,"",IF(NOT(ISNUMBER(A2716)),"Укажите дату",IF(B2716="","Укажите код",IF(NOT(AND(ISTEXT(B2716),LEN(B2716)&gt;0,LEN(B2716)&lt;=30,ISNUMBER(FIND(LEFT(B2716,1),"ABCDEFGHIJKLMNOPQRSTUVWXYZ")),SUMPRODUCT((MID(B2716,{1,2,3,4,5,6,7,8,9,10,11,12,13,14,15,16,17,18,19,20,21,22,23,24,25,26,27,28,29,30},1)&lt;&gt;"")*ISERROR(FIND(MID(B2716,{1,2,3,4,5,6,7,8,9,10,11,12,13,14,15,16,17,18,19,20,21,22,23,24,25,26,27,28,29,30},1),"ABCDEFGHIJKLMNOPQRSTUVWXYZ0123456789-_")))=0,ISERROR(VALUE(B2716)))),"Недопустимый код: только латинские буквы A-Z в верхнем регистре, цифры, - и _; начало с буквы, до 30 символов (например MILK-001)",IF(SUMPRODUCT(--EXACT('Номенклатура'!$A$6:$A$205,B2716))=0,"Код не найден в номенклатуре",IF(SUMPRODUCT(--EXACT('Номенклатура'!$A$6:$A$205,B2716))&gt;1,"Код повторяется в номенклатуре",IF(ISNA(MATCH(C2716,{"Приход","Расход","Списание","Корректировка остатка"},0)),"Выберите тип операции",IF(NOT(ISNUMBER(D2716)),"Укажите количество",IF(D2716=0,"Количество не может быть 0",IF(AND(C2716&lt;&gt;"Корректировка остатка",D2716&lt;0),"Для этого типа количество положительное",IF(NOT(ISNUMBER('Номенклатура'!$C$2)),"Укажите дату начала учёта",IF(A2716&lt;INT('Номенклатура'!$C$2),"Раньше даты начала учёта: НЕ учтено",IF(AND(C2716="Корректировка остатка",TRIM(G2716)=""),"Учтено: добавьте пояснение","ОК")))))))))))))</f>
        <v/>
      </c>
    </row>
    <row r="2717" spans="1:9" x14ac:dyDescent="0.25">
      <c r="A2717" s="16"/>
      <c r="B2717" s="13"/>
      <c r="C2717" s="13"/>
      <c r="D2717" s="14"/>
      <c r="E2717" s="17" t="str">
        <f>IF(OR(B2717="",SUMPRODUCT(--EXACT('Номенклатура'!$A$6:$A$205,B2717))&lt;&gt;1),"",INDEX('Номенклатура'!$D$6:$D$205,SUMPRODUCT(EXACT('Номенклатура'!$A$6:$A$205,B2717)*(ROW('Номенклатура'!$A$6:$A$205)-5)))&amp;"")</f>
        <v/>
      </c>
      <c r="F2717" s="18" t="str">
        <f>IF(OR(I2717="ОК",I2717="Учтено: добавьте пояснение"),IF(C2717="Приход",D2717,IF(C2717="Корректировка остатка",D2717,-D2717)),"")</f>
        <v/>
      </c>
      <c r="G2717" s="13"/>
      <c r="H2717" s="15" t="str">
        <f>IF(OR(B2717="",SUMPRODUCT(--EXACT('Номенклатура'!$A$6:$A$205,B2717))&lt;&gt;1),"",INDEX('Номенклатура'!$B$6:$B$205,SUMPRODUCT(EXACT('Номенклатура'!$A$6:$A$205,B2717)*(ROW('Номенклатура'!$A$6:$A$205)-5)))&amp;"")</f>
        <v/>
      </c>
      <c r="I2717" s="15" t="str">
        <f>IF(COUNTA(A2717:D2717,G2717)=0,"",IF(NOT(ISNUMBER(A2717)),"Укажите дату",IF(B2717="","Укажите код",IF(NOT(AND(ISTEXT(B2717),LEN(B2717)&gt;0,LEN(B2717)&lt;=30,ISNUMBER(FIND(LEFT(B2717,1),"ABCDEFGHIJKLMNOPQRSTUVWXYZ")),SUMPRODUCT((MID(B2717,{1,2,3,4,5,6,7,8,9,10,11,12,13,14,15,16,17,18,19,20,21,22,23,24,25,26,27,28,29,30},1)&lt;&gt;"")*ISERROR(FIND(MID(B2717,{1,2,3,4,5,6,7,8,9,10,11,12,13,14,15,16,17,18,19,20,21,22,23,24,25,26,27,28,29,30},1),"ABCDEFGHIJKLMNOPQRSTUVWXYZ0123456789-_")))=0,ISERROR(VALUE(B2717)))),"Недопустимый код: только латинские буквы A-Z в верхнем регистре, цифры, - и _; начало с буквы, до 30 символов (например MILK-001)",IF(SUMPRODUCT(--EXACT('Номенклатура'!$A$6:$A$205,B2717))=0,"Код не найден в номенклатуре",IF(SUMPRODUCT(--EXACT('Номенклатура'!$A$6:$A$205,B2717))&gt;1,"Код повторяется в номенклатуре",IF(ISNA(MATCH(C2717,{"Приход","Расход","Списание","Корректировка остатка"},0)),"Выберите тип операции",IF(NOT(ISNUMBER(D2717)),"Укажите количество",IF(D2717=0,"Количество не может быть 0",IF(AND(C2717&lt;&gt;"Корректировка остатка",D2717&lt;0),"Для этого типа количество положительное",IF(NOT(ISNUMBER('Номенклатура'!$C$2)),"Укажите дату начала учёта",IF(A2717&lt;INT('Номенклатура'!$C$2),"Раньше даты начала учёта: НЕ учтено",IF(AND(C2717="Корректировка остатка",TRIM(G2717)=""),"Учтено: добавьте пояснение","ОК")))))))))))))</f>
        <v/>
      </c>
    </row>
    <row r="2718" spans="1:9" x14ac:dyDescent="0.25">
      <c r="A2718" s="16"/>
      <c r="B2718" s="13"/>
      <c r="C2718" s="13"/>
      <c r="D2718" s="14"/>
      <c r="E2718" s="17" t="str">
        <f>IF(OR(B2718="",SUMPRODUCT(--EXACT('Номенклатура'!$A$6:$A$205,B2718))&lt;&gt;1),"",INDEX('Номенклатура'!$D$6:$D$205,SUMPRODUCT(EXACT('Номенклатура'!$A$6:$A$205,B2718)*(ROW('Номенклатура'!$A$6:$A$205)-5)))&amp;"")</f>
        <v/>
      </c>
      <c r="F2718" s="18" t="str">
        <f>IF(OR(I2718="ОК",I2718="Учтено: добавьте пояснение"),IF(C2718="Приход",D2718,IF(C2718="Корректировка остатка",D2718,-D2718)),"")</f>
        <v/>
      </c>
      <c r="G2718" s="13"/>
      <c r="H2718" s="15" t="str">
        <f>IF(OR(B2718="",SUMPRODUCT(--EXACT('Номенклатура'!$A$6:$A$205,B2718))&lt;&gt;1),"",INDEX('Номенклатура'!$B$6:$B$205,SUMPRODUCT(EXACT('Номенклатура'!$A$6:$A$205,B2718)*(ROW('Номенклатура'!$A$6:$A$205)-5)))&amp;"")</f>
        <v/>
      </c>
      <c r="I2718" s="15" t="str">
        <f>IF(COUNTA(A2718:D2718,G2718)=0,"",IF(NOT(ISNUMBER(A2718)),"Укажите дату",IF(B2718="","Укажите код",IF(NOT(AND(ISTEXT(B2718),LEN(B2718)&gt;0,LEN(B2718)&lt;=30,ISNUMBER(FIND(LEFT(B2718,1),"ABCDEFGHIJKLMNOPQRSTUVWXYZ")),SUMPRODUCT((MID(B2718,{1,2,3,4,5,6,7,8,9,10,11,12,13,14,15,16,17,18,19,20,21,22,23,24,25,26,27,28,29,30},1)&lt;&gt;"")*ISERROR(FIND(MID(B2718,{1,2,3,4,5,6,7,8,9,10,11,12,13,14,15,16,17,18,19,20,21,22,23,24,25,26,27,28,29,30},1),"ABCDEFGHIJKLMNOPQRSTUVWXYZ0123456789-_")))=0,ISERROR(VALUE(B2718)))),"Недопустимый код: только латинские буквы A-Z в верхнем регистре, цифры, - и _; начало с буквы, до 30 символов (например MILK-001)",IF(SUMPRODUCT(--EXACT('Номенклатура'!$A$6:$A$205,B2718))=0,"Код не найден в номенклатуре",IF(SUMPRODUCT(--EXACT('Номенклатура'!$A$6:$A$205,B2718))&gt;1,"Код повторяется в номенклатуре",IF(ISNA(MATCH(C2718,{"Приход","Расход","Списание","Корректировка остатка"},0)),"Выберите тип операции",IF(NOT(ISNUMBER(D2718)),"Укажите количество",IF(D2718=0,"Количество не может быть 0",IF(AND(C2718&lt;&gt;"Корректировка остатка",D2718&lt;0),"Для этого типа количество положительное",IF(NOT(ISNUMBER('Номенклатура'!$C$2)),"Укажите дату начала учёта",IF(A2718&lt;INT('Номенклатура'!$C$2),"Раньше даты начала учёта: НЕ учтено",IF(AND(C2718="Корректировка остатка",TRIM(G2718)=""),"Учтено: добавьте пояснение","ОК")))))))))))))</f>
        <v/>
      </c>
    </row>
    <row r="2719" spans="1:9" x14ac:dyDescent="0.25">
      <c r="A2719" s="16"/>
      <c r="B2719" s="13"/>
      <c r="C2719" s="13"/>
      <c r="D2719" s="14"/>
      <c r="E2719" s="17" t="str">
        <f>IF(OR(B2719="",SUMPRODUCT(--EXACT('Номенклатура'!$A$6:$A$205,B2719))&lt;&gt;1),"",INDEX('Номенклатура'!$D$6:$D$205,SUMPRODUCT(EXACT('Номенклатура'!$A$6:$A$205,B2719)*(ROW('Номенклатура'!$A$6:$A$205)-5)))&amp;"")</f>
        <v/>
      </c>
      <c r="F2719" s="18" t="str">
        <f>IF(OR(I2719="ОК",I2719="Учтено: добавьте пояснение"),IF(C2719="Приход",D2719,IF(C2719="Корректировка остатка",D2719,-D2719)),"")</f>
        <v/>
      </c>
      <c r="G2719" s="13"/>
      <c r="H2719" s="15" t="str">
        <f>IF(OR(B2719="",SUMPRODUCT(--EXACT('Номенклатура'!$A$6:$A$205,B2719))&lt;&gt;1),"",INDEX('Номенклатура'!$B$6:$B$205,SUMPRODUCT(EXACT('Номенклатура'!$A$6:$A$205,B2719)*(ROW('Номенклатура'!$A$6:$A$205)-5)))&amp;"")</f>
        <v/>
      </c>
      <c r="I2719" s="15" t="str">
        <f>IF(COUNTA(A2719:D2719,G2719)=0,"",IF(NOT(ISNUMBER(A2719)),"Укажите дату",IF(B2719="","Укажите код",IF(NOT(AND(ISTEXT(B2719),LEN(B2719)&gt;0,LEN(B2719)&lt;=30,ISNUMBER(FIND(LEFT(B2719,1),"ABCDEFGHIJKLMNOPQRSTUVWXYZ")),SUMPRODUCT((MID(B2719,{1,2,3,4,5,6,7,8,9,10,11,12,13,14,15,16,17,18,19,20,21,22,23,24,25,26,27,28,29,30},1)&lt;&gt;"")*ISERROR(FIND(MID(B2719,{1,2,3,4,5,6,7,8,9,10,11,12,13,14,15,16,17,18,19,20,21,22,23,24,25,26,27,28,29,30},1),"ABCDEFGHIJKLMNOPQRSTUVWXYZ0123456789-_")))=0,ISERROR(VALUE(B2719)))),"Недопустимый код: только латинские буквы A-Z в верхнем регистре, цифры, - и _; начало с буквы, до 30 символов (например MILK-001)",IF(SUMPRODUCT(--EXACT('Номенклатура'!$A$6:$A$205,B2719))=0,"Код не найден в номенклатуре",IF(SUMPRODUCT(--EXACT('Номенклатура'!$A$6:$A$205,B2719))&gt;1,"Код повторяется в номенклатуре",IF(ISNA(MATCH(C2719,{"Приход","Расход","Списание","Корректировка остатка"},0)),"Выберите тип операции",IF(NOT(ISNUMBER(D2719)),"Укажите количество",IF(D2719=0,"Количество не может быть 0",IF(AND(C2719&lt;&gt;"Корректировка остатка",D2719&lt;0),"Для этого типа количество положительное",IF(NOT(ISNUMBER('Номенклатура'!$C$2)),"Укажите дату начала учёта",IF(A2719&lt;INT('Номенклатура'!$C$2),"Раньше даты начала учёта: НЕ учтено",IF(AND(C2719="Корректировка остатка",TRIM(G2719)=""),"Учтено: добавьте пояснение","ОК")))))))))))))</f>
        <v/>
      </c>
    </row>
    <row r="2720" spans="1:9" x14ac:dyDescent="0.25">
      <c r="A2720" s="16"/>
      <c r="B2720" s="13"/>
      <c r="C2720" s="13"/>
      <c r="D2720" s="14"/>
      <c r="E2720" s="17" t="str">
        <f>IF(OR(B2720="",SUMPRODUCT(--EXACT('Номенклатура'!$A$6:$A$205,B2720))&lt;&gt;1),"",INDEX('Номенклатура'!$D$6:$D$205,SUMPRODUCT(EXACT('Номенклатура'!$A$6:$A$205,B2720)*(ROW('Номенклатура'!$A$6:$A$205)-5)))&amp;"")</f>
        <v/>
      </c>
      <c r="F2720" s="18" t="str">
        <f>IF(OR(I2720="ОК",I2720="Учтено: добавьте пояснение"),IF(C2720="Приход",D2720,IF(C2720="Корректировка остатка",D2720,-D2720)),"")</f>
        <v/>
      </c>
      <c r="G2720" s="13"/>
      <c r="H2720" s="15" t="str">
        <f>IF(OR(B2720="",SUMPRODUCT(--EXACT('Номенклатура'!$A$6:$A$205,B2720))&lt;&gt;1),"",INDEX('Номенклатура'!$B$6:$B$205,SUMPRODUCT(EXACT('Номенклатура'!$A$6:$A$205,B2720)*(ROW('Номенклатура'!$A$6:$A$205)-5)))&amp;"")</f>
        <v/>
      </c>
      <c r="I2720" s="15" t="str">
        <f>IF(COUNTA(A2720:D2720,G2720)=0,"",IF(NOT(ISNUMBER(A2720)),"Укажите дату",IF(B2720="","Укажите код",IF(NOT(AND(ISTEXT(B2720),LEN(B2720)&gt;0,LEN(B2720)&lt;=30,ISNUMBER(FIND(LEFT(B2720,1),"ABCDEFGHIJKLMNOPQRSTUVWXYZ")),SUMPRODUCT((MID(B2720,{1,2,3,4,5,6,7,8,9,10,11,12,13,14,15,16,17,18,19,20,21,22,23,24,25,26,27,28,29,30},1)&lt;&gt;"")*ISERROR(FIND(MID(B2720,{1,2,3,4,5,6,7,8,9,10,11,12,13,14,15,16,17,18,19,20,21,22,23,24,25,26,27,28,29,30},1),"ABCDEFGHIJKLMNOPQRSTUVWXYZ0123456789-_")))=0,ISERROR(VALUE(B2720)))),"Недопустимый код: только латинские буквы A-Z в верхнем регистре, цифры, - и _; начало с буквы, до 30 символов (например MILK-001)",IF(SUMPRODUCT(--EXACT('Номенклатура'!$A$6:$A$205,B2720))=0,"Код не найден в номенклатуре",IF(SUMPRODUCT(--EXACT('Номенклатура'!$A$6:$A$205,B2720))&gt;1,"Код повторяется в номенклатуре",IF(ISNA(MATCH(C2720,{"Приход","Расход","Списание","Корректировка остатка"},0)),"Выберите тип операции",IF(NOT(ISNUMBER(D2720)),"Укажите количество",IF(D2720=0,"Количество не может быть 0",IF(AND(C2720&lt;&gt;"Корректировка остатка",D2720&lt;0),"Для этого типа количество положительное",IF(NOT(ISNUMBER('Номенклатура'!$C$2)),"Укажите дату начала учёта",IF(A2720&lt;INT('Номенклатура'!$C$2),"Раньше даты начала учёта: НЕ учтено",IF(AND(C2720="Корректировка остатка",TRIM(G2720)=""),"Учтено: добавьте пояснение","ОК")))))))))))))</f>
        <v/>
      </c>
    </row>
    <row r="2721" spans="1:9" x14ac:dyDescent="0.25">
      <c r="A2721" s="16"/>
      <c r="B2721" s="13"/>
      <c r="C2721" s="13"/>
      <c r="D2721" s="14"/>
      <c r="E2721" s="17" t="str">
        <f>IF(OR(B2721="",SUMPRODUCT(--EXACT('Номенклатура'!$A$6:$A$205,B2721))&lt;&gt;1),"",INDEX('Номенклатура'!$D$6:$D$205,SUMPRODUCT(EXACT('Номенклатура'!$A$6:$A$205,B2721)*(ROW('Номенклатура'!$A$6:$A$205)-5)))&amp;"")</f>
        <v/>
      </c>
      <c r="F2721" s="18" t="str">
        <f>IF(OR(I2721="ОК",I2721="Учтено: добавьте пояснение"),IF(C2721="Приход",D2721,IF(C2721="Корректировка остатка",D2721,-D2721)),"")</f>
        <v/>
      </c>
      <c r="G2721" s="13"/>
      <c r="H2721" s="15" t="str">
        <f>IF(OR(B2721="",SUMPRODUCT(--EXACT('Номенклатура'!$A$6:$A$205,B2721))&lt;&gt;1),"",INDEX('Номенклатура'!$B$6:$B$205,SUMPRODUCT(EXACT('Номенклатура'!$A$6:$A$205,B2721)*(ROW('Номенклатура'!$A$6:$A$205)-5)))&amp;"")</f>
        <v/>
      </c>
      <c r="I2721" s="15" t="str">
        <f>IF(COUNTA(A2721:D2721,G2721)=0,"",IF(NOT(ISNUMBER(A2721)),"Укажите дату",IF(B2721="","Укажите код",IF(NOT(AND(ISTEXT(B2721),LEN(B2721)&gt;0,LEN(B2721)&lt;=30,ISNUMBER(FIND(LEFT(B2721,1),"ABCDEFGHIJKLMNOPQRSTUVWXYZ")),SUMPRODUCT((MID(B2721,{1,2,3,4,5,6,7,8,9,10,11,12,13,14,15,16,17,18,19,20,21,22,23,24,25,26,27,28,29,30},1)&lt;&gt;"")*ISERROR(FIND(MID(B2721,{1,2,3,4,5,6,7,8,9,10,11,12,13,14,15,16,17,18,19,20,21,22,23,24,25,26,27,28,29,30},1),"ABCDEFGHIJKLMNOPQRSTUVWXYZ0123456789-_")))=0,ISERROR(VALUE(B2721)))),"Недопустимый код: только латинские буквы A-Z в верхнем регистре, цифры, - и _; начало с буквы, до 30 символов (например MILK-001)",IF(SUMPRODUCT(--EXACT('Номенклатура'!$A$6:$A$205,B2721))=0,"Код не найден в номенклатуре",IF(SUMPRODUCT(--EXACT('Номенклатура'!$A$6:$A$205,B2721))&gt;1,"Код повторяется в номенклатуре",IF(ISNA(MATCH(C2721,{"Приход","Расход","Списание","Корректировка остатка"},0)),"Выберите тип операции",IF(NOT(ISNUMBER(D2721)),"Укажите количество",IF(D2721=0,"Количество не может быть 0",IF(AND(C2721&lt;&gt;"Корректировка остатка",D2721&lt;0),"Для этого типа количество положительное",IF(NOT(ISNUMBER('Номенклатура'!$C$2)),"Укажите дату начала учёта",IF(A2721&lt;INT('Номенклатура'!$C$2),"Раньше даты начала учёта: НЕ учтено",IF(AND(C2721="Корректировка остатка",TRIM(G2721)=""),"Учтено: добавьте пояснение","ОК")))))))))))))</f>
        <v/>
      </c>
    </row>
    <row r="2722" spans="1:9" x14ac:dyDescent="0.25">
      <c r="A2722" s="16"/>
      <c r="B2722" s="13"/>
      <c r="C2722" s="13"/>
      <c r="D2722" s="14"/>
      <c r="E2722" s="17" t="str">
        <f>IF(OR(B2722="",SUMPRODUCT(--EXACT('Номенклатура'!$A$6:$A$205,B2722))&lt;&gt;1),"",INDEX('Номенклатура'!$D$6:$D$205,SUMPRODUCT(EXACT('Номенклатура'!$A$6:$A$205,B2722)*(ROW('Номенклатура'!$A$6:$A$205)-5)))&amp;"")</f>
        <v/>
      </c>
      <c r="F2722" s="18" t="str">
        <f>IF(OR(I2722="ОК",I2722="Учтено: добавьте пояснение"),IF(C2722="Приход",D2722,IF(C2722="Корректировка остатка",D2722,-D2722)),"")</f>
        <v/>
      </c>
      <c r="G2722" s="13"/>
      <c r="H2722" s="15" t="str">
        <f>IF(OR(B2722="",SUMPRODUCT(--EXACT('Номенклатура'!$A$6:$A$205,B2722))&lt;&gt;1),"",INDEX('Номенклатура'!$B$6:$B$205,SUMPRODUCT(EXACT('Номенклатура'!$A$6:$A$205,B2722)*(ROW('Номенклатура'!$A$6:$A$205)-5)))&amp;"")</f>
        <v/>
      </c>
      <c r="I2722" s="15" t="str">
        <f>IF(COUNTA(A2722:D2722,G2722)=0,"",IF(NOT(ISNUMBER(A2722)),"Укажите дату",IF(B2722="","Укажите код",IF(NOT(AND(ISTEXT(B2722),LEN(B2722)&gt;0,LEN(B2722)&lt;=30,ISNUMBER(FIND(LEFT(B2722,1),"ABCDEFGHIJKLMNOPQRSTUVWXYZ")),SUMPRODUCT((MID(B2722,{1,2,3,4,5,6,7,8,9,10,11,12,13,14,15,16,17,18,19,20,21,22,23,24,25,26,27,28,29,30},1)&lt;&gt;"")*ISERROR(FIND(MID(B2722,{1,2,3,4,5,6,7,8,9,10,11,12,13,14,15,16,17,18,19,20,21,22,23,24,25,26,27,28,29,30},1),"ABCDEFGHIJKLMNOPQRSTUVWXYZ0123456789-_")))=0,ISERROR(VALUE(B2722)))),"Недопустимый код: только латинские буквы A-Z в верхнем регистре, цифры, - и _; начало с буквы, до 30 символов (например MILK-001)",IF(SUMPRODUCT(--EXACT('Номенклатура'!$A$6:$A$205,B2722))=0,"Код не найден в номенклатуре",IF(SUMPRODUCT(--EXACT('Номенклатура'!$A$6:$A$205,B2722))&gt;1,"Код повторяется в номенклатуре",IF(ISNA(MATCH(C2722,{"Приход","Расход","Списание","Корректировка остатка"},0)),"Выберите тип операции",IF(NOT(ISNUMBER(D2722)),"Укажите количество",IF(D2722=0,"Количество не может быть 0",IF(AND(C2722&lt;&gt;"Корректировка остатка",D2722&lt;0),"Для этого типа количество положительное",IF(NOT(ISNUMBER('Номенклатура'!$C$2)),"Укажите дату начала учёта",IF(A2722&lt;INT('Номенклатура'!$C$2),"Раньше даты начала учёта: НЕ учтено",IF(AND(C2722="Корректировка остатка",TRIM(G2722)=""),"Учтено: добавьте пояснение","ОК")))))))))))))</f>
        <v/>
      </c>
    </row>
    <row r="2723" spans="1:9" x14ac:dyDescent="0.25">
      <c r="A2723" s="16"/>
      <c r="B2723" s="13"/>
      <c r="C2723" s="13"/>
      <c r="D2723" s="14"/>
      <c r="E2723" s="17" t="str">
        <f>IF(OR(B2723="",SUMPRODUCT(--EXACT('Номенклатура'!$A$6:$A$205,B2723))&lt;&gt;1),"",INDEX('Номенклатура'!$D$6:$D$205,SUMPRODUCT(EXACT('Номенклатура'!$A$6:$A$205,B2723)*(ROW('Номенклатура'!$A$6:$A$205)-5)))&amp;"")</f>
        <v/>
      </c>
      <c r="F2723" s="18" t="str">
        <f>IF(OR(I2723="ОК",I2723="Учтено: добавьте пояснение"),IF(C2723="Приход",D2723,IF(C2723="Корректировка остатка",D2723,-D2723)),"")</f>
        <v/>
      </c>
      <c r="G2723" s="13"/>
      <c r="H2723" s="15" t="str">
        <f>IF(OR(B2723="",SUMPRODUCT(--EXACT('Номенклатура'!$A$6:$A$205,B2723))&lt;&gt;1),"",INDEX('Номенклатура'!$B$6:$B$205,SUMPRODUCT(EXACT('Номенклатура'!$A$6:$A$205,B2723)*(ROW('Номенклатура'!$A$6:$A$205)-5)))&amp;"")</f>
        <v/>
      </c>
      <c r="I2723" s="15" t="str">
        <f>IF(COUNTA(A2723:D2723,G2723)=0,"",IF(NOT(ISNUMBER(A2723)),"Укажите дату",IF(B2723="","Укажите код",IF(NOT(AND(ISTEXT(B2723),LEN(B2723)&gt;0,LEN(B2723)&lt;=30,ISNUMBER(FIND(LEFT(B2723,1),"ABCDEFGHIJKLMNOPQRSTUVWXYZ")),SUMPRODUCT((MID(B2723,{1,2,3,4,5,6,7,8,9,10,11,12,13,14,15,16,17,18,19,20,21,22,23,24,25,26,27,28,29,30},1)&lt;&gt;"")*ISERROR(FIND(MID(B2723,{1,2,3,4,5,6,7,8,9,10,11,12,13,14,15,16,17,18,19,20,21,22,23,24,25,26,27,28,29,30},1),"ABCDEFGHIJKLMNOPQRSTUVWXYZ0123456789-_")))=0,ISERROR(VALUE(B2723)))),"Недопустимый код: только латинские буквы A-Z в верхнем регистре, цифры, - и _; начало с буквы, до 30 символов (например MILK-001)",IF(SUMPRODUCT(--EXACT('Номенклатура'!$A$6:$A$205,B2723))=0,"Код не найден в номенклатуре",IF(SUMPRODUCT(--EXACT('Номенклатура'!$A$6:$A$205,B2723))&gt;1,"Код повторяется в номенклатуре",IF(ISNA(MATCH(C2723,{"Приход","Расход","Списание","Корректировка остатка"},0)),"Выберите тип операции",IF(NOT(ISNUMBER(D2723)),"Укажите количество",IF(D2723=0,"Количество не может быть 0",IF(AND(C2723&lt;&gt;"Корректировка остатка",D2723&lt;0),"Для этого типа количество положительное",IF(NOT(ISNUMBER('Номенклатура'!$C$2)),"Укажите дату начала учёта",IF(A2723&lt;INT('Номенклатура'!$C$2),"Раньше даты начала учёта: НЕ учтено",IF(AND(C2723="Корректировка остатка",TRIM(G2723)=""),"Учтено: добавьте пояснение","ОК")))))))))))))</f>
        <v/>
      </c>
    </row>
    <row r="2724" spans="1:9" x14ac:dyDescent="0.25">
      <c r="A2724" s="16"/>
      <c r="B2724" s="13"/>
      <c r="C2724" s="13"/>
      <c r="D2724" s="14"/>
      <c r="E2724" s="17" t="str">
        <f>IF(OR(B2724="",SUMPRODUCT(--EXACT('Номенклатура'!$A$6:$A$205,B2724))&lt;&gt;1),"",INDEX('Номенклатура'!$D$6:$D$205,SUMPRODUCT(EXACT('Номенклатура'!$A$6:$A$205,B2724)*(ROW('Номенклатура'!$A$6:$A$205)-5)))&amp;"")</f>
        <v/>
      </c>
      <c r="F2724" s="18" t="str">
        <f>IF(OR(I2724="ОК",I2724="Учтено: добавьте пояснение"),IF(C2724="Приход",D2724,IF(C2724="Корректировка остатка",D2724,-D2724)),"")</f>
        <v/>
      </c>
      <c r="G2724" s="13"/>
      <c r="H2724" s="15" t="str">
        <f>IF(OR(B2724="",SUMPRODUCT(--EXACT('Номенклатура'!$A$6:$A$205,B2724))&lt;&gt;1),"",INDEX('Номенклатура'!$B$6:$B$205,SUMPRODUCT(EXACT('Номенклатура'!$A$6:$A$205,B2724)*(ROW('Номенклатура'!$A$6:$A$205)-5)))&amp;"")</f>
        <v/>
      </c>
      <c r="I2724" s="15" t="str">
        <f>IF(COUNTA(A2724:D2724,G2724)=0,"",IF(NOT(ISNUMBER(A2724)),"Укажите дату",IF(B2724="","Укажите код",IF(NOT(AND(ISTEXT(B2724),LEN(B2724)&gt;0,LEN(B2724)&lt;=30,ISNUMBER(FIND(LEFT(B2724,1),"ABCDEFGHIJKLMNOPQRSTUVWXYZ")),SUMPRODUCT((MID(B2724,{1,2,3,4,5,6,7,8,9,10,11,12,13,14,15,16,17,18,19,20,21,22,23,24,25,26,27,28,29,30},1)&lt;&gt;"")*ISERROR(FIND(MID(B2724,{1,2,3,4,5,6,7,8,9,10,11,12,13,14,15,16,17,18,19,20,21,22,23,24,25,26,27,28,29,30},1),"ABCDEFGHIJKLMNOPQRSTUVWXYZ0123456789-_")))=0,ISERROR(VALUE(B2724)))),"Недопустимый код: только латинские буквы A-Z в верхнем регистре, цифры, - и _; начало с буквы, до 30 символов (например MILK-001)",IF(SUMPRODUCT(--EXACT('Номенклатура'!$A$6:$A$205,B2724))=0,"Код не найден в номенклатуре",IF(SUMPRODUCT(--EXACT('Номенклатура'!$A$6:$A$205,B2724))&gt;1,"Код повторяется в номенклатуре",IF(ISNA(MATCH(C2724,{"Приход","Расход","Списание","Корректировка остатка"},0)),"Выберите тип операции",IF(NOT(ISNUMBER(D2724)),"Укажите количество",IF(D2724=0,"Количество не может быть 0",IF(AND(C2724&lt;&gt;"Корректировка остатка",D2724&lt;0),"Для этого типа количество положительное",IF(NOT(ISNUMBER('Номенклатура'!$C$2)),"Укажите дату начала учёта",IF(A2724&lt;INT('Номенклатура'!$C$2),"Раньше даты начала учёта: НЕ учтено",IF(AND(C2724="Корректировка остатка",TRIM(G2724)=""),"Учтено: добавьте пояснение","ОК")))))))))))))</f>
        <v/>
      </c>
    </row>
    <row r="2725" spans="1:9" x14ac:dyDescent="0.25">
      <c r="A2725" s="16"/>
      <c r="B2725" s="13"/>
      <c r="C2725" s="13"/>
      <c r="D2725" s="14"/>
      <c r="E2725" s="17" t="str">
        <f>IF(OR(B2725="",SUMPRODUCT(--EXACT('Номенклатура'!$A$6:$A$205,B2725))&lt;&gt;1),"",INDEX('Номенклатура'!$D$6:$D$205,SUMPRODUCT(EXACT('Номенклатура'!$A$6:$A$205,B2725)*(ROW('Номенклатура'!$A$6:$A$205)-5)))&amp;"")</f>
        <v/>
      </c>
      <c r="F2725" s="18" t="str">
        <f>IF(OR(I2725="ОК",I2725="Учтено: добавьте пояснение"),IF(C2725="Приход",D2725,IF(C2725="Корректировка остатка",D2725,-D2725)),"")</f>
        <v/>
      </c>
      <c r="G2725" s="13"/>
      <c r="H2725" s="15" t="str">
        <f>IF(OR(B2725="",SUMPRODUCT(--EXACT('Номенклатура'!$A$6:$A$205,B2725))&lt;&gt;1),"",INDEX('Номенклатура'!$B$6:$B$205,SUMPRODUCT(EXACT('Номенклатура'!$A$6:$A$205,B2725)*(ROW('Номенклатура'!$A$6:$A$205)-5)))&amp;"")</f>
        <v/>
      </c>
      <c r="I2725" s="15" t="str">
        <f>IF(COUNTA(A2725:D2725,G2725)=0,"",IF(NOT(ISNUMBER(A2725)),"Укажите дату",IF(B2725="","Укажите код",IF(NOT(AND(ISTEXT(B2725),LEN(B2725)&gt;0,LEN(B2725)&lt;=30,ISNUMBER(FIND(LEFT(B2725,1),"ABCDEFGHIJKLMNOPQRSTUVWXYZ")),SUMPRODUCT((MID(B2725,{1,2,3,4,5,6,7,8,9,10,11,12,13,14,15,16,17,18,19,20,21,22,23,24,25,26,27,28,29,30},1)&lt;&gt;"")*ISERROR(FIND(MID(B2725,{1,2,3,4,5,6,7,8,9,10,11,12,13,14,15,16,17,18,19,20,21,22,23,24,25,26,27,28,29,30},1),"ABCDEFGHIJKLMNOPQRSTUVWXYZ0123456789-_")))=0,ISERROR(VALUE(B2725)))),"Недопустимый код: только латинские буквы A-Z в верхнем регистре, цифры, - и _; начало с буквы, до 30 символов (например MILK-001)",IF(SUMPRODUCT(--EXACT('Номенклатура'!$A$6:$A$205,B2725))=0,"Код не найден в номенклатуре",IF(SUMPRODUCT(--EXACT('Номенклатура'!$A$6:$A$205,B2725))&gt;1,"Код повторяется в номенклатуре",IF(ISNA(MATCH(C2725,{"Приход","Расход","Списание","Корректировка остатка"},0)),"Выберите тип операции",IF(NOT(ISNUMBER(D2725)),"Укажите количество",IF(D2725=0,"Количество не может быть 0",IF(AND(C2725&lt;&gt;"Корректировка остатка",D2725&lt;0),"Для этого типа количество положительное",IF(NOT(ISNUMBER('Номенклатура'!$C$2)),"Укажите дату начала учёта",IF(A2725&lt;INT('Номенклатура'!$C$2),"Раньше даты начала учёта: НЕ учтено",IF(AND(C2725="Корректировка остатка",TRIM(G2725)=""),"Учтено: добавьте пояснение","ОК")))))))))))))</f>
        <v/>
      </c>
    </row>
    <row r="2726" spans="1:9" x14ac:dyDescent="0.25">
      <c r="A2726" s="16"/>
      <c r="B2726" s="13"/>
      <c r="C2726" s="13"/>
      <c r="D2726" s="14"/>
      <c r="E2726" s="17" t="str">
        <f>IF(OR(B2726="",SUMPRODUCT(--EXACT('Номенклатура'!$A$6:$A$205,B2726))&lt;&gt;1),"",INDEX('Номенклатура'!$D$6:$D$205,SUMPRODUCT(EXACT('Номенклатура'!$A$6:$A$205,B2726)*(ROW('Номенклатура'!$A$6:$A$205)-5)))&amp;"")</f>
        <v/>
      </c>
      <c r="F2726" s="18" t="str">
        <f>IF(OR(I2726="ОК",I2726="Учтено: добавьте пояснение"),IF(C2726="Приход",D2726,IF(C2726="Корректировка остатка",D2726,-D2726)),"")</f>
        <v/>
      </c>
      <c r="G2726" s="13"/>
      <c r="H2726" s="15" t="str">
        <f>IF(OR(B2726="",SUMPRODUCT(--EXACT('Номенклатура'!$A$6:$A$205,B2726))&lt;&gt;1),"",INDEX('Номенклатура'!$B$6:$B$205,SUMPRODUCT(EXACT('Номенклатура'!$A$6:$A$205,B2726)*(ROW('Номенклатура'!$A$6:$A$205)-5)))&amp;"")</f>
        <v/>
      </c>
      <c r="I2726" s="15" t="str">
        <f>IF(COUNTA(A2726:D2726,G2726)=0,"",IF(NOT(ISNUMBER(A2726)),"Укажите дату",IF(B2726="","Укажите код",IF(NOT(AND(ISTEXT(B2726),LEN(B2726)&gt;0,LEN(B2726)&lt;=30,ISNUMBER(FIND(LEFT(B2726,1),"ABCDEFGHIJKLMNOPQRSTUVWXYZ")),SUMPRODUCT((MID(B2726,{1,2,3,4,5,6,7,8,9,10,11,12,13,14,15,16,17,18,19,20,21,22,23,24,25,26,27,28,29,30},1)&lt;&gt;"")*ISERROR(FIND(MID(B2726,{1,2,3,4,5,6,7,8,9,10,11,12,13,14,15,16,17,18,19,20,21,22,23,24,25,26,27,28,29,30},1),"ABCDEFGHIJKLMNOPQRSTUVWXYZ0123456789-_")))=0,ISERROR(VALUE(B2726)))),"Недопустимый код: только латинские буквы A-Z в верхнем регистре, цифры, - и _; начало с буквы, до 30 символов (например MILK-001)",IF(SUMPRODUCT(--EXACT('Номенклатура'!$A$6:$A$205,B2726))=0,"Код не найден в номенклатуре",IF(SUMPRODUCT(--EXACT('Номенклатура'!$A$6:$A$205,B2726))&gt;1,"Код повторяется в номенклатуре",IF(ISNA(MATCH(C2726,{"Приход","Расход","Списание","Корректировка остатка"},0)),"Выберите тип операции",IF(NOT(ISNUMBER(D2726)),"Укажите количество",IF(D2726=0,"Количество не может быть 0",IF(AND(C2726&lt;&gt;"Корректировка остатка",D2726&lt;0),"Для этого типа количество положительное",IF(NOT(ISNUMBER('Номенклатура'!$C$2)),"Укажите дату начала учёта",IF(A2726&lt;INT('Номенклатура'!$C$2),"Раньше даты начала учёта: НЕ учтено",IF(AND(C2726="Корректировка остатка",TRIM(G2726)=""),"Учтено: добавьте пояснение","ОК")))))))))))))</f>
        <v/>
      </c>
    </row>
    <row r="2727" spans="1:9" x14ac:dyDescent="0.25">
      <c r="A2727" s="16"/>
      <c r="B2727" s="13"/>
      <c r="C2727" s="13"/>
      <c r="D2727" s="14"/>
      <c r="E2727" s="17" t="str">
        <f>IF(OR(B2727="",SUMPRODUCT(--EXACT('Номенклатура'!$A$6:$A$205,B2727))&lt;&gt;1),"",INDEX('Номенклатура'!$D$6:$D$205,SUMPRODUCT(EXACT('Номенклатура'!$A$6:$A$205,B2727)*(ROW('Номенклатура'!$A$6:$A$205)-5)))&amp;"")</f>
        <v/>
      </c>
      <c r="F2727" s="18" t="str">
        <f>IF(OR(I2727="ОК",I2727="Учтено: добавьте пояснение"),IF(C2727="Приход",D2727,IF(C2727="Корректировка остатка",D2727,-D2727)),"")</f>
        <v/>
      </c>
      <c r="G2727" s="13"/>
      <c r="H2727" s="15" t="str">
        <f>IF(OR(B2727="",SUMPRODUCT(--EXACT('Номенклатура'!$A$6:$A$205,B2727))&lt;&gt;1),"",INDEX('Номенклатура'!$B$6:$B$205,SUMPRODUCT(EXACT('Номенклатура'!$A$6:$A$205,B2727)*(ROW('Номенклатура'!$A$6:$A$205)-5)))&amp;"")</f>
        <v/>
      </c>
      <c r="I2727" s="15" t="str">
        <f>IF(COUNTA(A2727:D2727,G2727)=0,"",IF(NOT(ISNUMBER(A2727)),"Укажите дату",IF(B2727="","Укажите код",IF(NOT(AND(ISTEXT(B2727),LEN(B2727)&gt;0,LEN(B2727)&lt;=30,ISNUMBER(FIND(LEFT(B2727,1),"ABCDEFGHIJKLMNOPQRSTUVWXYZ")),SUMPRODUCT((MID(B2727,{1,2,3,4,5,6,7,8,9,10,11,12,13,14,15,16,17,18,19,20,21,22,23,24,25,26,27,28,29,30},1)&lt;&gt;"")*ISERROR(FIND(MID(B2727,{1,2,3,4,5,6,7,8,9,10,11,12,13,14,15,16,17,18,19,20,21,22,23,24,25,26,27,28,29,30},1),"ABCDEFGHIJKLMNOPQRSTUVWXYZ0123456789-_")))=0,ISERROR(VALUE(B2727)))),"Недопустимый код: только латинские буквы A-Z в верхнем регистре, цифры, - и _; начало с буквы, до 30 символов (например MILK-001)",IF(SUMPRODUCT(--EXACT('Номенклатура'!$A$6:$A$205,B2727))=0,"Код не найден в номенклатуре",IF(SUMPRODUCT(--EXACT('Номенклатура'!$A$6:$A$205,B2727))&gt;1,"Код повторяется в номенклатуре",IF(ISNA(MATCH(C2727,{"Приход","Расход","Списание","Корректировка остатка"},0)),"Выберите тип операции",IF(NOT(ISNUMBER(D2727)),"Укажите количество",IF(D2727=0,"Количество не может быть 0",IF(AND(C2727&lt;&gt;"Корректировка остатка",D2727&lt;0),"Для этого типа количество положительное",IF(NOT(ISNUMBER('Номенклатура'!$C$2)),"Укажите дату начала учёта",IF(A2727&lt;INT('Номенклатура'!$C$2),"Раньше даты начала учёта: НЕ учтено",IF(AND(C2727="Корректировка остатка",TRIM(G2727)=""),"Учтено: добавьте пояснение","ОК")))))))))))))</f>
        <v/>
      </c>
    </row>
    <row r="2728" spans="1:9" x14ac:dyDescent="0.25">
      <c r="A2728" s="16"/>
      <c r="B2728" s="13"/>
      <c r="C2728" s="13"/>
      <c r="D2728" s="14"/>
      <c r="E2728" s="17" t="str">
        <f>IF(OR(B2728="",SUMPRODUCT(--EXACT('Номенклатура'!$A$6:$A$205,B2728))&lt;&gt;1),"",INDEX('Номенклатура'!$D$6:$D$205,SUMPRODUCT(EXACT('Номенклатура'!$A$6:$A$205,B2728)*(ROW('Номенклатура'!$A$6:$A$205)-5)))&amp;"")</f>
        <v/>
      </c>
      <c r="F2728" s="18" t="str">
        <f>IF(OR(I2728="ОК",I2728="Учтено: добавьте пояснение"),IF(C2728="Приход",D2728,IF(C2728="Корректировка остатка",D2728,-D2728)),"")</f>
        <v/>
      </c>
      <c r="G2728" s="13"/>
      <c r="H2728" s="15" t="str">
        <f>IF(OR(B2728="",SUMPRODUCT(--EXACT('Номенклатура'!$A$6:$A$205,B2728))&lt;&gt;1),"",INDEX('Номенклатура'!$B$6:$B$205,SUMPRODUCT(EXACT('Номенклатура'!$A$6:$A$205,B2728)*(ROW('Номенклатура'!$A$6:$A$205)-5)))&amp;"")</f>
        <v/>
      </c>
      <c r="I2728" s="15" t="str">
        <f>IF(COUNTA(A2728:D2728,G2728)=0,"",IF(NOT(ISNUMBER(A2728)),"Укажите дату",IF(B2728="","Укажите код",IF(NOT(AND(ISTEXT(B2728),LEN(B2728)&gt;0,LEN(B2728)&lt;=30,ISNUMBER(FIND(LEFT(B2728,1),"ABCDEFGHIJKLMNOPQRSTUVWXYZ")),SUMPRODUCT((MID(B2728,{1,2,3,4,5,6,7,8,9,10,11,12,13,14,15,16,17,18,19,20,21,22,23,24,25,26,27,28,29,30},1)&lt;&gt;"")*ISERROR(FIND(MID(B2728,{1,2,3,4,5,6,7,8,9,10,11,12,13,14,15,16,17,18,19,20,21,22,23,24,25,26,27,28,29,30},1),"ABCDEFGHIJKLMNOPQRSTUVWXYZ0123456789-_")))=0,ISERROR(VALUE(B2728)))),"Недопустимый код: только латинские буквы A-Z в верхнем регистре, цифры, - и _; начало с буквы, до 30 символов (например MILK-001)",IF(SUMPRODUCT(--EXACT('Номенклатура'!$A$6:$A$205,B2728))=0,"Код не найден в номенклатуре",IF(SUMPRODUCT(--EXACT('Номенклатура'!$A$6:$A$205,B2728))&gt;1,"Код повторяется в номенклатуре",IF(ISNA(MATCH(C2728,{"Приход","Расход","Списание","Корректировка остатка"},0)),"Выберите тип операции",IF(NOT(ISNUMBER(D2728)),"Укажите количество",IF(D2728=0,"Количество не может быть 0",IF(AND(C2728&lt;&gt;"Корректировка остатка",D2728&lt;0),"Для этого типа количество положительное",IF(NOT(ISNUMBER('Номенклатура'!$C$2)),"Укажите дату начала учёта",IF(A2728&lt;INT('Номенклатура'!$C$2),"Раньше даты начала учёта: НЕ учтено",IF(AND(C2728="Корректировка остатка",TRIM(G2728)=""),"Учтено: добавьте пояснение","ОК")))))))))))))</f>
        <v/>
      </c>
    </row>
    <row r="2729" spans="1:9" x14ac:dyDescent="0.25">
      <c r="A2729" s="16"/>
      <c r="B2729" s="13"/>
      <c r="C2729" s="13"/>
      <c r="D2729" s="14"/>
      <c r="E2729" s="17" t="str">
        <f>IF(OR(B2729="",SUMPRODUCT(--EXACT('Номенклатура'!$A$6:$A$205,B2729))&lt;&gt;1),"",INDEX('Номенклатура'!$D$6:$D$205,SUMPRODUCT(EXACT('Номенклатура'!$A$6:$A$205,B2729)*(ROW('Номенклатура'!$A$6:$A$205)-5)))&amp;"")</f>
        <v/>
      </c>
      <c r="F2729" s="18" t="str">
        <f>IF(OR(I2729="ОК",I2729="Учтено: добавьте пояснение"),IF(C2729="Приход",D2729,IF(C2729="Корректировка остатка",D2729,-D2729)),"")</f>
        <v/>
      </c>
      <c r="G2729" s="13"/>
      <c r="H2729" s="15" t="str">
        <f>IF(OR(B2729="",SUMPRODUCT(--EXACT('Номенклатура'!$A$6:$A$205,B2729))&lt;&gt;1),"",INDEX('Номенклатура'!$B$6:$B$205,SUMPRODUCT(EXACT('Номенклатура'!$A$6:$A$205,B2729)*(ROW('Номенклатура'!$A$6:$A$205)-5)))&amp;"")</f>
        <v/>
      </c>
      <c r="I2729" s="15" t="str">
        <f>IF(COUNTA(A2729:D2729,G2729)=0,"",IF(NOT(ISNUMBER(A2729)),"Укажите дату",IF(B2729="","Укажите код",IF(NOT(AND(ISTEXT(B2729),LEN(B2729)&gt;0,LEN(B2729)&lt;=30,ISNUMBER(FIND(LEFT(B2729,1),"ABCDEFGHIJKLMNOPQRSTUVWXYZ")),SUMPRODUCT((MID(B2729,{1,2,3,4,5,6,7,8,9,10,11,12,13,14,15,16,17,18,19,20,21,22,23,24,25,26,27,28,29,30},1)&lt;&gt;"")*ISERROR(FIND(MID(B2729,{1,2,3,4,5,6,7,8,9,10,11,12,13,14,15,16,17,18,19,20,21,22,23,24,25,26,27,28,29,30},1),"ABCDEFGHIJKLMNOPQRSTUVWXYZ0123456789-_")))=0,ISERROR(VALUE(B2729)))),"Недопустимый код: только латинские буквы A-Z в верхнем регистре, цифры, - и _; начало с буквы, до 30 символов (например MILK-001)",IF(SUMPRODUCT(--EXACT('Номенклатура'!$A$6:$A$205,B2729))=0,"Код не найден в номенклатуре",IF(SUMPRODUCT(--EXACT('Номенклатура'!$A$6:$A$205,B2729))&gt;1,"Код повторяется в номенклатуре",IF(ISNA(MATCH(C2729,{"Приход","Расход","Списание","Корректировка остатка"},0)),"Выберите тип операции",IF(NOT(ISNUMBER(D2729)),"Укажите количество",IF(D2729=0,"Количество не может быть 0",IF(AND(C2729&lt;&gt;"Корректировка остатка",D2729&lt;0),"Для этого типа количество положительное",IF(NOT(ISNUMBER('Номенклатура'!$C$2)),"Укажите дату начала учёта",IF(A2729&lt;INT('Номенклатура'!$C$2),"Раньше даты начала учёта: НЕ учтено",IF(AND(C2729="Корректировка остатка",TRIM(G2729)=""),"Учтено: добавьте пояснение","ОК")))))))))))))</f>
        <v/>
      </c>
    </row>
    <row r="2730" spans="1:9" x14ac:dyDescent="0.25">
      <c r="A2730" s="16"/>
      <c r="B2730" s="13"/>
      <c r="C2730" s="13"/>
      <c r="D2730" s="14"/>
      <c r="E2730" s="17" t="str">
        <f>IF(OR(B2730="",SUMPRODUCT(--EXACT('Номенклатура'!$A$6:$A$205,B2730))&lt;&gt;1),"",INDEX('Номенклатура'!$D$6:$D$205,SUMPRODUCT(EXACT('Номенклатура'!$A$6:$A$205,B2730)*(ROW('Номенклатура'!$A$6:$A$205)-5)))&amp;"")</f>
        <v/>
      </c>
      <c r="F2730" s="18" t="str">
        <f>IF(OR(I2730="ОК",I2730="Учтено: добавьте пояснение"),IF(C2730="Приход",D2730,IF(C2730="Корректировка остатка",D2730,-D2730)),"")</f>
        <v/>
      </c>
      <c r="G2730" s="13"/>
      <c r="H2730" s="15" t="str">
        <f>IF(OR(B2730="",SUMPRODUCT(--EXACT('Номенклатура'!$A$6:$A$205,B2730))&lt;&gt;1),"",INDEX('Номенклатура'!$B$6:$B$205,SUMPRODUCT(EXACT('Номенклатура'!$A$6:$A$205,B2730)*(ROW('Номенклатура'!$A$6:$A$205)-5)))&amp;"")</f>
        <v/>
      </c>
      <c r="I2730" s="15" t="str">
        <f>IF(COUNTA(A2730:D2730,G2730)=0,"",IF(NOT(ISNUMBER(A2730)),"Укажите дату",IF(B2730="","Укажите код",IF(NOT(AND(ISTEXT(B2730),LEN(B2730)&gt;0,LEN(B2730)&lt;=30,ISNUMBER(FIND(LEFT(B2730,1),"ABCDEFGHIJKLMNOPQRSTUVWXYZ")),SUMPRODUCT((MID(B2730,{1,2,3,4,5,6,7,8,9,10,11,12,13,14,15,16,17,18,19,20,21,22,23,24,25,26,27,28,29,30},1)&lt;&gt;"")*ISERROR(FIND(MID(B2730,{1,2,3,4,5,6,7,8,9,10,11,12,13,14,15,16,17,18,19,20,21,22,23,24,25,26,27,28,29,30},1),"ABCDEFGHIJKLMNOPQRSTUVWXYZ0123456789-_")))=0,ISERROR(VALUE(B2730)))),"Недопустимый код: только латинские буквы A-Z в верхнем регистре, цифры, - и _; начало с буквы, до 30 символов (например MILK-001)",IF(SUMPRODUCT(--EXACT('Номенклатура'!$A$6:$A$205,B2730))=0,"Код не найден в номенклатуре",IF(SUMPRODUCT(--EXACT('Номенклатура'!$A$6:$A$205,B2730))&gt;1,"Код повторяется в номенклатуре",IF(ISNA(MATCH(C2730,{"Приход","Расход","Списание","Корректировка остатка"},0)),"Выберите тип операции",IF(NOT(ISNUMBER(D2730)),"Укажите количество",IF(D2730=0,"Количество не может быть 0",IF(AND(C2730&lt;&gt;"Корректировка остатка",D2730&lt;0),"Для этого типа количество положительное",IF(NOT(ISNUMBER('Номенклатура'!$C$2)),"Укажите дату начала учёта",IF(A2730&lt;INT('Номенклатура'!$C$2),"Раньше даты начала учёта: НЕ учтено",IF(AND(C2730="Корректировка остатка",TRIM(G2730)=""),"Учтено: добавьте пояснение","ОК")))))))))))))</f>
        <v/>
      </c>
    </row>
    <row r="2731" spans="1:9" x14ac:dyDescent="0.25">
      <c r="A2731" s="16"/>
      <c r="B2731" s="13"/>
      <c r="C2731" s="13"/>
      <c r="D2731" s="14"/>
      <c r="E2731" s="17" t="str">
        <f>IF(OR(B2731="",SUMPRODUCT(--EXACT('Номенклатура'!$A$6:$A$205,B2731))&lt;&gt;1),"",INDEX('Номенклатура'!$D$6:$D$205,SUMPRODUCT(EXACT('Номенклатура'!$A$6:$A$205,B2731)*(ROW('Номенклатура'!$A$6:$A$205)-5)))&amp;"")</f>
        <v/>
      </c>
      <c r="F2731" s="18" t="str">
        <f>IF(OR(I2731="ОК",I2731="Учтено: добавьте пояснение"),IF(C2731="Приход",D2731,IF(C2731="Корректировка остатка",D2731,-D2731)),"")</f>
        <v/>
      </c>
      <c r="G2731" s="13"/>
      <c r="H2731" s="15" t="str">
        <f>IF(OR(B2731="",SUMPRODUCT(--EXACT('Номенклатура'!$A$6:$A$205,B2731))&lt;&gt;1),"",INDEX('Номенклатура'!$B$6:$B$205,SUMPRODUCT(EXACT('Номенклатура'!$A$6:$A$205,B2731)*(ROW('Номенклатура'!$A$6:$A$205)-5)))&amp;"")</f>
        <v/>
      </c>
      <c r="I2731" s="15" t="str">
        <f>IF(COUNTA(A2731:D2731,G2731)=0,"",IF(NOT(ISNUMBER(A2731)),"Укажите дату",IF(B2731="","Укажите код",IF(NOT(AND(ISTEXT(B2731),LEN(B2731)&gt;0,LEN(B2731)&lt;=30,ISNUMBER(FIND(LEFT(B2731,1),"ABCDEFGHIJKLMNOPQRSTUVWXYZ")),SUMPRODUCT((MID(B2731,{1,2,3,4,5,6,7,8,9,10,11,12,13,14,15,16,17,18,19,20,21,22,23,24,25,26,27,28,29,30},1)&lt;&gt;"")*ISERROR(FIND(MID(B2731,{1,2,3,4,5,6,7,8,9,10,11,12,13,14,15,16,17,18,19,20,21,22,23,24,25,26,27,28,29,30},1),"ABCDEFGHIJKLMNOPQRSTUVWXYZ0123456789-_")))=0,ISERROR(VALUE(B2731)))),"Недопустимый код: только латинские буквы A-Z в верхнем регистре, цифры, - и _; начало с буквы, до 30 символов (например MILK-001)",IF(SUMPRODUCT(--EXACT('Номенклатура'!$A$6:$A$205,B2731))=0,"Код не найден в номенклатуре",IF(SUMPRODUCT(--EXACT('Номенклатура'!$A$6:$A$205,B2731))&gt;1,"Код повторяется в номенклатуре",IF(ISNA(MATCH(C2731,{"Приход","Расход","Списание","Корректировка остатка"},0)),"Выберите тип операции",IF(NOT(ISNUMBER(D2731)),"Укажите количество",IF(D2731=0,"Количество не может быть 0",IF(AND(C2731&lt;&gt;"Корректировка остатка",D2731&lt;0),"Для этого типа количество положительное",IF(NOT(ISNUMBER('Номенклатура'!$C$2)),"Укажите дату начала учёта",IF(A2731&lt;INT('Номенклатура'!$C$2),"Раньше даты начала учёта: НЕ учтено",IF(AND(C2731="Корректировка остатка",TRIM(G2731)=""),"Учтено: добавьте пояснение","ОК")))))))))))))</f>
        <v/>
      </c>
    </row>
    <row r="2732" spans="1:9" x14ac:dyDescent="0.25">
      <c r="A2732" s="16"/>
      <c r="B2732" s="13"/>
      <c r="C2732" s="13"/>
      <c r="D2732" s="14"/>
      <c r="E2732" s="17" t="str">
        <f>IF(OR(B2732="",SUMPRODUCT(--EXACT('Номенклатура'!$A$6:$A$205,B2732))&lt;&gt;1),"",INDEX('Номенклатура'!$D$6:$D$205,SUMPRODUCT(EXACT('Номенклатура'!$A$6:$A$205,B2732)*(ROW('Номенклатура'!$A$6:$A$205)-5)))&amp;"")</f>
        <v/>
      </c>
      <c r="F2732" s="18" t="str">
        <f>IF(OR(I2732="ОК",I2732="Учтено: добавьте пояснение"),IF(C2732="Приход",D2732,IF(C2732="Корректировка остатка",D2732,-D2732)),"")</f>
        <v/>
      </c>
      <c r="G2732" s="13"/>
      <c r="H2732" s="15" t="str">
        <f>IF(OR(B2732="",SUMPRODUCT(--EXACT('Номенклатура'!$A$6:$A$205,B2732))&lt;&gt;1),"",INDEX('Номенклатура'!$B$6:$B$205,SUMPRODUCT(EXACT('Номенклатура'!$A$6:$A$205,B2732)*(ROW('Номенклатура'!$A$6:$A$205)-5)))&amp;"")</f>
        <v/>
      </c>
      <c r="I2732" s="15" t="str">
        <f>IF(COUNTA(A2732:D2732,G2732)=0,"",IF(NOT(ISNUMBER(A2732)),"Укажите дату",IF(B2732="","Укажите код",IF(NOT(AND(ISTEXT(B2732),LEN(B2732)&gt;0,LEN(B2732)&lt;=30,ISNUMBER(FIND(LEFT(B2732,1),"ABCDEFGHIJKLMNOPQRSTUVWXYZ")),SUMPRODUCT((MID(B2732,{1,2,3,4,5,6,7,8,9,10,11,12,13,14,15,16,17,18,19,20,21,22,23,24,25,26,27,28,29,30},1)&lt;&gt;"")*ISERROR(FIND(MID(B2732,{1,2,3,4,5,6,7,8,9,10,11,12,13,14,15,16,17,18,19,20,21,22,23,24,25,26,27,28,29,30},1),"ABCDEFGHIJKLMNOPQRSTUVWXYZ0123456789-_")))=0,ISERROR(VALUE(B2732)))),"Недопустимый код: только латинские буквы A-Z в верхнем регистре, цифры, - и _; начало с буквы, до 30 символов (например MILK-001)",IF(SUMPRODUCT(--EXACT('Номенклатура'!$A$6:$A$205,B2732))=0,"Код не найден в номенклатуре",IF(SUMPRODUCT(--EXACT('Номенклатура'!$A$6:$A$205,B2732))&gt;1,"Код повторяется в номенклатуре",IF(ISNA(MATCH(C2732,{"Приход","Расход","Списание","Корректировка остатка"},0)),"Выберите тип операции",IF(NOT(ISNUMBER(D2732)),"Укажите количество",IF(D2732=0,"Количество не может быть 0",IF(AND(C2732&lt;&gt;"Корректировка остатка",D2732&lt;0),"Для этого типа количество положительное",IF(NOT(ISNUMBER('Номенклатура'!$C$2)),"Укажите дату начала учёта",IF(A2732&lt;INT('Номенклатура'!$C$2),"Раньше даты начала учёта: НЕ учтено",IF(AND(C2732="Корректировка остатка",TRIM(G2732)=""),"Учтено: добавьте пояснение","ОК")))))))))))))</f>
        <v/>
      </c>
    </row>
    <row r="2733" spans="1:9" x14ac:dyDescent="0.25">
      <c r="A2733" s="16"/>
      <c r="B2733" s="13"/>
      <c r="C2733" s="13"/>
      <c r="D2733" s="14"/>
      <c r="E2733" s="17" t="str">
        <f>IF(OR(B2733="",SUMPRODUCT(--EXACT('Номенклатура'!$A$6:$A$205,B2733))&lt;&gt;1),"",INDEX('Номенклатура'!$D$6:$D$205,SUMPRODUCT(EXACT('Номенклатура'!$A$6:$A$205,B2733)*(ROW('Номенклатура'!$A$6:$A$205)-5)))&amp;"")</f>
        <v/>
      </c>
      <c r="F2733" s="18" t="str">
        <f>IF(OR(I2733="ОК",I2733="Учтено: добавьте пояснение"),IF(C2733="Приход",D2733,IF(C2733="Корректировка остатка",D2733,-D2733)),"")</f>
        <v/>
      </c>
      <c r="G2733" s="13"/>
      <c r="H2733" s="15" t="str">
        <f>IF(OR(B2733="",SUMPRODUCT(--EXACT('Номенклатура'!$A$6:$A$205,B2733))&lt;&gt;1),"",INDEX('Номенклатура'!$B$6:$B$205,SUMPRODUCT(EXACT('Номенклатура'!$A$6:$A$205,B2733)*(ROW('Номенклатура'!$A$6:$A$205)-5)))&amp;"")</f>
        <v/>
      </c>
      <c r="I2733" s="15" t="str">
        <f>IF(COUNTA(A2733:D2733,G2733)=0,"",IF(NOT(ISNUMBER(A2733)),"Укажите дату",IF(B2733="","Укажите код",IF(NOT(AND(ISTEXT(B2733),LEN(B2733)&gt;0,LEN(B2733)&lt;=30,ISNUMBER(FIND(LEFT(B2733,1),"ABCDEFGHIJKLMNOPQRSTUVWXYZ")),SUMPRODUCT((MID(B2733,{1,2,3,4,5,6,7,8,9,10,11,12,13,14,15,16,17,18,19,20,21,22,23,24,25,26,27,28,29,30},1)&lt;&gt;"")*ISERROR(FIND(MID(B2733,{1,2,3,4,5,6,7,8,9,10,11,12,13,14,15,16,17,18,19,20,21,22,23,24,25,26,27,28,29,30},1),"ABCDEFGHIJKLMNOPQRSTUVWXYZ0123456789-_")))=0,ISERROR(VALUE(B2733)))),"Недопустимый код: только латинские буквы A-Z в верхнем регистре, цифры, - и _; начало с буквы, до 30 символов (например MILK-001)",IF(SUMPRODUCT(--EXACT('Номенклатура'!$A$6:$A$205,B2733))=0,"Код не найден в номенклатуре",IF(SUMPRODUCT(--EXACT('Номенклатура'!$A$6:$A$205,B2733))&gt;1,"Код повторяется в номенклатуре",IF(ISNA(MATCH(C2733,{"Приход","Расход","Списание","Корректировка остатка"},0)),"Выберите тип операции",IF(NOT(ISNUMBER(D2733)),"Укажите количество",IF(D2733=0,"Количество не может быть 0",IF(AND(C2733&lt;&gt;"Корректировка остатка",D2733&lt;0),"Для этого типа количество положительное",IF(NOT(ISNUMBER('Номенклатура'!$C$2)),"Укажите дату начала учёта",IF(A2733&lt;INT('Номенклатура'!$C$2),"Раньше даты начала учёта: НЕ учтено",IF(AND(C2733="Корректировка остатка",TRIM(G2733)=""),"Учтено: добавьте пояснение","ОК")))))))))))))</f>
        <v/>
      </c>
    </row>
    <row r="2734" spans="1:9" x14ac:dyDescent="0.25">
      <c r="A2734" s="16"/>
      <c r="B2734" s="13"/>
      <c r="C2734" s="13"/>
      <c r="D2734" s="14"/>
      <c r="E2734" s="17" t="str">
        <f>IF(OR(B2734="",SUMPRODUCT(--EXACT('Номенклатура'!$A$6:$A$205,B2734))&lt;&gt;1),"",INDEX('Номенклатура'!$D$6:$D$205,SUMPRODUCT(EXACT('Номенклатура'!$A$6:$A$205,B2734)*(ROW('Номенклатура'!$A$6:$A$205)-5)))&amp;"")</f>
        <v/>
      </c>
      <c r="F2734" s="18" t="str">
        <f>IF(OR(I2734="ОК",I2734="Учтено: добавьте пояснение"),IF(C2734="Приход",D2734,IF(C2734="Корректировка остатка",D2734,-D2734)),"")</f>
        <v/>
      </c>
      <c r="G2734" s="13"/>
      <c r="H2734" s="15" t="str">
        <f>IF(OR(B2734="",SUMPRODUCT(--EXACT('Номенклатура'!$A$6:$A$205,B2734))&lt;&gt;1),"",INDEX('Номенклатура'!$B$6:$B$205,SUMPRODUCT(EXACT('Номенклатура'!$A$6:$A$205,B2734)*(ROW('Номенклатура'!$A$6:$A$205)-5)))&amp;"")</f>
        <v/>
      </c>
      <c r="I2734" s="15" t="str">
        <f>IF(COUNTA(A2734:D2734,G2734)=0,"",IF(NOT(ISNUMBER(A2734)),"Укажите дату",IF(B2734="","Укажите код",IF(NOT(AND(ISTEXT(B2734),LEN(B2734)&gt;0,LEN(B2734)&lt;=30,ISNUMBER(FIND(LEFT(B2734,1),"ABCDEFGHIJKLMNOPQRSTUVWXYZ")),SUMPRODUCT((MID(B2734,{1,2,3,4,5,6,7,8,9,10,11,12,13,14,15,16,17,18,19,20,21,22,23,24,25,26,27,28,29,30},1)&lt;&gt;"")*ISERROR(FIND(MID(B2734,{1,2,3,4,5,6,7,8,9,10,11,12,13,14,15,16,17,18,19,20,21,22,23,24,25,26,27,28,29,30},1),"ABCDEFGHIJKLMNOPQRSTUVWXYZ0123456789-_")))=0,ISERROR(VALUE(B2734)))),"Недопустимый код: только латинские буквы A-Z в верхнем регистре, цифры, - и _; начало с буквы, до 30 символов (например MILK-001)",IF(SUMPRODUCT(--EXACT('Номенклатура'!$A$6:$A$205,B2734))=0,"Код не найден в номенклатуре",IF(SUMPRODUCT(--EXACT('Номенклатура'!$A$6:$A$205,B2734))&gt;1,"Код повторяется в номенклатуре",IF(ISNA(MATCH(C2734,{"Приход","Расход","Списание","Корректировка остатка"},0)),"Выберите тип операции",IF(NOT(ISNUMBER(D2734)),"Укажите количество",IF(D2734=0,"Количество не может быть 0",IF(AND(C2734&lt;&gt;"Корректировка остатка",D2734&lt;0),"Для этого типа количество положительное",IF(NOT(ISNUMBER('Номенклатура'!$C$2)),"Укажите дату начала учёта",IF(A2734&lt;INT('Номенклатура'!$C$2),"Раньше даты начала учёта: НЕ учтено",IF(AND(C2734="Корректировка остатка",TRIM(G2734)=""),"Учтено: добавьте пояснение","ОК")))))))))))))</f>
        <v/>
      </c>
    </row>
    <row r="2735" spans="1:9" x14ac:dyDescent="0.25">
      <c r="A2735" s="16"/>
      <c r="B2735" s="13"/>
      <c r="C2735" s="13"/>
      <c r="D2735" s="14"/>
      <c r="E2735" s="17" t="str">
        <f>IF(OR(B2735="",SUMPRODUCT(--EXACT('Номенклатура'!$A$6:$A$205,B2735))&lt;&gt;1),"",INDEX('Номенклатура'!$D$6:$D$205,SUMPRODUCT(EXACT('Номенклатура'!$A$6:$A$205,B2735)*(ROW('Номенклатура'!$A$6:$A$205)-5)))&amp;"")</f>
        <v/>
      </c>
      <c r="F2735" s="18" t="str">
        <f>IF(OR(I2735="ОК",I2735="Учтено: добавьте пояснение"),IF(C2735="Приход",D2735,IF(C2735="Корректировка остатка",D2735,-D2735)),"")</f>
        <v/>
      </c>
      <c r="G2735" s="13"/>
      <c r="H2735" s="15" t="str">
        <f>IF(OR(B2735="",SUMPRODUCT(--EXACT('Номенклатура'!$A$6:$A$205,B2735))&lt;&gt;1),"",INDEX('Номенклатура'!$B$6:$B$205,SUMPRODUCT(EXACT('Номенклатура'!$A$6:$A$205,B2735)*(ROW('Номенклатура'!$A$6:$A$205)-5)))&amp;"")</f>
        <v/>
      </c>
      <c r="I2735" s="15" t="str">
        <f>IF(COUNTA(A2735:D2735,G2735)=0,"",IF(NOT(ISNUMBER(A2735)),"Укажите дату",IF(B2735="","Укажите код",IF(NOT(AND(ISTEXT(B2735),LEN(B2735)&gt;0,LEN(B2735)&lt;=30,ISNUMBER(FIND(LEFT(B2735,1),"ABCDEFGHIJKLMNOPQRSTUVWXYZ")),SUMPRODUCT((MID(B2735,{1,2,3,4,5,6,7,8,9,10,11,12,13,14,15,16,17,18,19,20,21,22,23,24,25,26,27,28,29,30},1)&lt;&gt;"")*ISERROR(FIND(MID(B2735,{1,2,3,4,5,6,7,8,9,10,11,12,13,14,15,16,17,18,19,20,21,22,23,24,25,26,27,28,29,30},1),"ABCDEFGHIJKLMNOPQRSTUVWXYZ0123456789-_")))=0,ISERROR(VALUE(B2735)))),"Недопустимый код: только латинские буквы A-Z в верхнем регистре, цифры, - и _; начало с буквы, до 30 символов (например MILK-001)",IF(SUMPRODUCT(--EXACT('Номенклатура'!$A$6:$A$205,B2735))=0,"Код не найден в номенклатуре",IF(SUMPRODUCT(--EXACT('Номенклатура'!$A$6:$A$205,B2735))&gt;1,"Код повторяется в номенклатуре",IF(ISNA(MATCH(C2735,{"Приход","Расход","Списание","Корректировка остатка"},0)),"Выберите тип операции",IF(NOT(ISNUMBER(D2735)),"Укажите количество",IF(D2735=0,"Количество не может быть 0",IF(AND(C2735&lt;&gt;"Корректировка остатка",D2735&lt;0),"Для этого типа количество положительное",IF(NOT(ISNUMBER('Номенклатура'!$C$2)),"Укажите дату начала учёта",IF(A2735&lt;INT('Номенклатура'!$C$2),"Раньше даты начала учёта: НЕ учтено",IF(AND(C2735="Корректировка остатка",TRIM(G2735)=""),"Учтено: добавьте пояснение","ОК")))))))))))))</f>
        <v/>
      </c>
    </row>
    <row r="2736" spans="1:9" x14ac:dyDescent="0.25">
      <c r="A2736" s="16"/>
      <c r="B2736" s="13"/>
      <c r="C2736" s="13"/>
      <c r="D2736" s="14"/>
      <c r="E2736" s="17" t="str">
        <f>IF(OR(B2736="",SUMPRODUCT(--EXACT('Номенклатура'!$A$6:$A$205,B2736))&lt;&gt;1),"",INDEX('Номенклатура'!$D$6:$D$205,SUMPRODUCT(EXACT('Номенклатура'!$A$6:$A$205,B2736)*(ROW('Номенклатура'!$A$6:$A$205)-5)))&amp;"")</f>
        <v/>
      </c>
      <c r="F2736" s="18" t="str">
        <f>IF(OR(I2736="ОК",I2736="Учтено: добавьте пояснение"),IF(C2736="Приход",D2736,IF(C2736="Корректировка остатка",D2736,-D2736)),"")</f>
        <v/>
      </c>
      <c r="G2736" s="13"/>
      <c r="H2736" s="15" t="str">
        <f>IF(OR(B2736="",SUMPRODUCT(--EXACT('Номенклатура'!$A$6:$A$205,B2736))&lt;&gt;1),"",INDEX('Номенклатура'!$B$6:$B$205,SUMPRODUCT(EXACT('Номенклатура'!$A$6:$A$205,B2736)*(ROW('Номенклатура'!$A$6:$A$205)-5)))&amp;"")</f>
        <v/>
      </c>
      <c r="I2736" s="15" t="str">
        <f>IF(COUNTA(A2736:D2736,G2736)=0,"",IF(NOT(ISNUMBER(A2736)),"Укажите дату",IF(B2736="","Укажите код",IF(NOT(AND(ISTEXT(B2736),LEN(B2736)&gt;0,LEN(B2736)&lt;=30,ISNUMBER(FIND(LEFT(B2736,1),"ABCDEFGHIJKLMNOPQRSTUVWXYZ")),SUMPRODUCT((MID(B2736,{1,2,3,4,5,6,7,8,9,10,11,12,13,14,15,16,17,18,19,20,21,22,23,24,25,26,27,28,29,30},1)&lt;&gt;"")*ISERROR(FIND(MID(B2736,{1,2,3,4,5,6,7,8,9,10,11,12,13,14,15,16,17,18,19,20,21,22,23,24,25,26,27,28,29,30},1),"ABCDEFGHIJKLMNOPQRSTUVWXYZ0123456789-_")))=0,ISERROR(VALUE(B2736)))),"Недопустимый код: только латинские буквы A-Z в верхнем регистре, цифры, - и _; начало с буквы, до 30 символов (например MILK-001)",IF(SUMPRODUCT(--EXACT('Номенклатура'!$A$6:$A$205,B2736))=0,"Код не найден в номенклатуре",IF(SUMPRODUCT(--EXACT('Номенклатура'!$A$6:$A$205,B2736))&gt;1,"Код повторяется в номенклатуре",IF(ISNA(MATCH(C2736,{"Приход","Расход","Списание","Корректировка остатка"},0)),"Выберите тип операции",IF(NOT(ISNUMBER(D2736)),"Укажите количество",IF(D2736=0,"Количество не может быть 0",IF(AND(C2736&lt;&gt;"Корректировка остатка",D2736&lt;0),"Для этого типа количество положительное",IF(NOT(ISNUMBER('Номенклатура'!$C$2)),"Укажите дату начала учёта",IF(A2736&lt;INT('Номенклатура'!$C$2),"Раньше даты начала учёта: НЕ учтено",IF(AND(C2736="Корректировка остатка",TRIM(G2736)=""),"Учтено: добавьте пояснение","ОК")))))))))))))</f>
        <v/>
      </c>
    </row>
    <row r="2737" spans="1:9" x14ac:dyDescent="0.25">
      <c r="A2737" s="16"/>
      <c r="B2737" s="13"/>
      <c r="C2737" s="13"/>
      <c r="D2737" s="14"/>
      <c r="E2737" s="17" t="str">
        <f>IF(OR(B2737="",SUMPRODUCT(--EXACT('Номенклатура'!$A$6:$A$205,B2737))&lt;&gt;1),"",INDEX('Номенклатура'!$D$6:$D$205,SUMPRODUCT(EXACT('Номенклатура'!$A$6:$A$205,B2737)*(ROW('Номенклатура'!$A$6:$A$205)-5)))&amp;"")</f>
        <v/>
      </c>
      <c r="F2737" s="18" t="str">
        <f>IF(OR(I2737="ОК",I2737="Учтено: добавьте пояснение"),IF(C2737="Приход",D2737,IF(C2737="Корректировка остатка",D2737,-D2737)),"")</f>
        <v/>
      </c>
      <c r="G2737" s="13"/>
      <c r="H2737" s="15" t="str">
        <f>IF(OR(B2737="",SUMPRODUCT(--EXACT('Номенклатура'!$A$6:$A$205,B2737))&lt;&gt;1),"",INDEX('Номенклатура'!$B$6:$B$205,SUMPRODUCT(EXACT('Номенклатура'!$A$6:$A$205,B2737)*(ROW('Номенклатура'!$A$6:$A$205)-5)))&amp;"")</f>
        <v/>
      </c>
      <c r="I2737" s="15" t="str">
        <f>IF(COUNTA(A2737:D2737,G2737)=0,"",IF(NOT(ISNUMBER(A2737)),"Укажите дату",IF(B2737="","Укажите код",IF(NOT(AND(ISTEXT(B2737),LEN(B2737)&gt;0,LEN(B2737)&lt;=30,ISNUMBER(FIND(LEFT(B2737,1),"ABCDEFGHIJKLMNOPQRSTUVWXYZ")),SUMPRODUCT((MID(B2737,{1,2,3,4,5,6,7,8,9,10,11,12,13,14,15,16,17,18,19,20,21,22,23,24,25,26,27,28,29,30},1)&lt;&gt;"")*ISERROR(FIND(MID(B2737,{1,2,3,4,5,6,7,8,9,10,11,12,13,14,15,16,17,18,19,20,21,22,23,24,25,26,27,28,29,30},1),"ABCDEFGHIJKLMNOPQRSTUVWXYZ0123456789-_")))=0,ISERROR(VALUE(B2737)))),"Недопустимый код: только латинские буквы A-Z в верхнем регистре, цифры, - и _; начало с буквы, до 30 символов (например MILK-001)",IF(SUMPRODUCT(--EXACT('Номенклатура'!$A$6:$A$205,B2737))=0,"Код не найден в номенклатуре",IF(SUMPRODUCT(--EXACT('Номенклатура'!$A$6:$A$205,B2737))&gt;1,"Код повторяется в номенклатуре",IF(ISNA(MATCH(C2737,{"Приход","Расход","Списание","Корректировка остатка"},0)),"Выберите тип операции",IF(NOT(ISNUMBER(D2737)),"Укажите количество",IF(D2737=0,"Количество не может быть 0",IF(AND(C2737&lt;&gt;"Корректировка остатка",D2737&lt;0),"Для этого типа количество положительное",IF(NOT(ISNUMBER('Номенклатура'!$C$2)),"Укажите дату начала учёта",IF(A2737&lt;INT('Номенклатура'!$C$2),"Раньше даты начала учёта: НЕ учтено",IF(AND(C2737="Корректировка остатка",TRIM(G2737)=""),"Учтено: добавьте пояснение","ОК")))))))))))))</f>
        <v/>
      </c>
    </row>
    <row r="2738" spans="1:9" x14ac:dyDescent="0.25">
      <c r="A2738" s="16"/>
      <c r="B2738" s="13"/>
      <c r="C2738" s="13"/>
      <c r="D2738" s="14"/>
      <c r="E2738" s="17" t="str">
        <f>IF(OR(B2738="",SUMPRODUCT(--EXACT('Номенклатура'!$A$6:$A$205,B2738))&lt;&gt;1),"",INDEX('Номенклатура'!$D$6:$D$205,SUMPRODUCT(EXACT('Номенклатура'!$A$6:$A$205,B2738)*(ROW('Номенклатура'!$A$6:$A$205)-5)))&amp;"")</f>
        <v/>
      </c>
      <c r="F2738" s="18" t="str">
        <f>IF(OR(I2738="ОК",I2738="Учтено: добавьте пояснение"),IF(C2738="Приход",D2738,IF(C2738="Корректировка остатка",D2738,-D2738)),"")</f>
        <v/>
      </c>
      <c r="G2738" s="13"/>
      <c r="H2738" s="15" t="str">
        <f>IF(OR(B2738="",SUMPRODUCT(--EXACT('Номенклатура'!$A$6:$A$205,B2738))&lt;&gt;1),"",INDEX('Номенклатура'!$B$6:$B$205,SUMPRODUCT(EXACT('Номенклатура'!$A$6:$A$205,B2738)*(ROW('Номенклатура'!$A$6:$A$205)-5)))&amp;"")</f>
        <v/>
      </c>
      <c r="I2738" s="15" t="str">
        <f>IF(COUNTA(A2738:D2738,G2738)=0,"",IF(NOT(ISNUMBER(A2738)),"Укажите дату",IF(B2738="","Укажите код",IF(NOT(AND(ISTEXT(B2738),LEN(B2738)&gt;0,LEN(B2738)&lt;=30,ISNUMBER(FIND(LEFT(B2738,1),"ABCDEFGHIJKLMNOPQRSTUVWXYZ")),SUMPRODUCT((MID(B2738,{1,2,3,4,5,6,7,8,9,10,11,12,13,14,15,16,17,18,19,20,21,22,23,24,25,26,27,28,29,30},1)&lt;&gt;"")*ISERROR(FIND(MID(B2738,{1,2,3,4,5,6,7,8,9,10,11,12,13,14,15,16,17,18,19,20,21,22,23,24,25,26,27,28,29,30},1),"ABCDEFGHIJKLMNOPQRSTUVWXYZ0123456789-_")))=0,ISERROR(VALUE(B2738)))),"Недопустимый код: только латинские буквы A-Z в верхнем регистре, цифры, - и _; начало с буквы, до 30 символов (например MILK-001)",IF(SUMPRODUCT(--EXACT('Номенклатура'!$A$6:$A$205,B2738))=0,"Код не найден в номенклатуре",IF(SUMPRODUCT(--EXACT('Номенклатура'!$A$6:$A$205,B2738))&gt;1,"Код повторяется в номенклатуре",IF(ISNA(MATCH(C2738,{"Приход","Расход","Списание","Корректировка остатка"},0)),"Выберите тип операции",IF(NOT(ISNUMBER(D2738)),"Укажите количество",IF(D2738=0,"Количество не может быть 0",IF(AND(C2738&lt;&gt;"Корректировка остатка",D2738&lt;0),"Для этого типа количество положительное",IF(NOT(ISNUMBER('Номенклатура'!$C$2)),"Укажите дату начала учёта",IF(A2738&lt;INT('Номенклатура'!$C$2),"Раньше даты начала учёта: НЕ учтено",IF(AND(C2738="Корректировка остатка",TRIM(G2738)=""),"Учтено: добавьте пояснение","ОК")))))))))))))</f>
        <v/>
      </c>
    </row>
    <row r="2739" spans="1:9" x14ac:dyDescent="0.25">
      <c r="A2739" s="16"/>
      <c r="B2739" s="13"/>
      <c r="C2739" s="13"/>
      <c r="D2739" s="14"/>
      <c r="E2739" s="17" t="str">
        <f>IF(OR(B2739="",SUMPRODUCT(--EXACT('Номенклатура'!$A$6:$A$205,B2739))&lt;&gt;1),"",INDEX('Номенклатура'!$D$6:$D$205,SUMPRODUCT(EXACT('Номенклатура'!$A$6:$A$205,B2739)*(ROW('Номенклатура'!$A$6:$A$205)-5)))&amp;"")</f>
        <v/>
      </c>
      <c r="F2739" s="18" t="str">
        <f>IF(OR(I2739="ОК",I2739="Учтено: добавьте пояснение"),IF(C2739="Приход",D2739,IF(C2739="Корректировка остатка",D2739,-D2739)),"")</f>
        <v/>
      </c>
      <c r="G2739" s="13"/>
      <c r="H2739" s="15" t="str">
        <f>IF(OR(B2739="",SUMPRODUCT(--EXACT('Номенклатура'!$A$6:$A$205,B2739))&lt;&gt;1),"",INDEX('Номенклатура'!$B$6:$B$205,SUMPRODUCT(EXACT('Номенклатура'!$A$6:$A$205,B2739)*(ROW('Номенклатура'!$A$6:$A$205)-5)))&amp;"")</f>
        <v/>
      </c>
      <c r="I2739" s="15" t="str">
        <f>IF(COUNTA(A2739:D2739,G2739)=0,"",IF(NOT(ISNUMBER(A2739)),"Укажите дату",IF(B2739="","Укажите код",IF(NOT(AND(ISTEXT(B2739),LEN(B2739)&gt;0,LEN(B2739)&lt;=30,ISNUMBER(FIND(LEFT(B2739,1),"ABCDEFGHIJKLMNOPQRSTUVWXYZ")),SUMPRODUCT((MID(B2739,{1,2,3,4,5,6,7,8,9,10,11,12,13,14,15,16,17,18,19,20,21,22,23,24,25,26,27,28,29,30},1)&lt;&gt;"")*ISERROR(FIND(MID(B2739,{1,2,3,4,5,6,7,8,9,10,11,12,13,14,15,16,17,18,19,20,21,22,23,24,25,26,27,28,29,30},1),"ABCDEFGHIJKLMNOPQRSTUVWXYZ0123456789-_")))=0,ISERROR(VALUE(B2739)))),"Недопустимый код: только латинские буквы A-Z в верхнем регистре, цифры, - и _; начало с буквы, до 30 символов (например MILK-001)",IF(SUMPRODUCT(--EXACT('Номенклатура'!$A$6:$A$205,B2739))=0,"Код не найден в номенклатуре",IF(SUMPRODUCT(--EXACT('Номенклатура'!$A$6:$A$205,B2739))&gt;1,"Код повторяется в номенклатуре",IF(ISNA(MATCH(C2739,{"Приход","Расход","Списание","Корректировка остатка"},0)),"Выберите тип операции",IF(NOT(ISNUMBER(D2739)),"Укажите количество",IF(D2739=0,"Количество не может быть 0",IF(AND(C2739&lt;&gt;"Корректировка остатка",D2739&lt;0),"Для этого типа количество положительное",IF(NOT(ISNUMBER('Номенклатура'!$C$2)),"Укажите дату начала учёта",IF(A2739&lt;INT('Номенклатура'!$C$2),"Раньше даты начала учёта: НЕ учтено",IF(AND(C2739="Корректировка остатка",TRIM(G2739)=""),"Учтено: добавьте пояснение","ОК")))))))))))))</f>
        <v/>
      </c>
    </row>
    <row r="2740" spans="1:9" x14ac:dyDescent="0.25">
      <c r="A2740" s="16"/>
      <c r="B2740" s="13"/>
      <c r="C2740" s="13"/>
      <c r="D2740" s="14"/>
      <c r="E2740" s="17" t="str">
        <f>IF(OR(B2740="",SUMPRODUCT(--EXACT('Номенклатура'!$A$6:$A$205,B2740))&lt;&gt;1),"",INDEX('Номенклатура'!$D$6:$D$205,SUMPRODUCT(EXACT('Номенклатура'!$A$6:$A$205,B2740)*(ROW('Номенклатура'!$A$6:$A$205)-5)))&amp;"")</f>
        <v/>
      </c>
      <c r="F2740" s="18" t="str">
        <f>IF(OR(I2740="ОК",I2740="Учтено: добавьте пояснение"),IF(C2740="Приход",D2740,IF(C2740="Корректировка остатка",D2740,-D2740)),"")</f>
        <v/>
      </c>
      <c r="G2740" s="13"/>
      <c r="H2740" s="15" t="str">
        <f>IF(OR(B2740="",SUMPRODUCT(--EXACT('Номенклатура'!$A$6:$A$205,B2740))&lt;&gt;1),"",INDEX('Номенклатура'!$B$6:$B$205,SUMPRODUCT(EXACT('Номенклатура'!$A$6:$A$205,B2740)*(ROW('Номенклатура'!$A$6:$A$205)-5)))&amp;"")</f>
        <v/>
      </c>
      <c r="I2740" s="15" t="str">
        <f>IF(COUNTA(A2740:D2740,G2740)=0,"",IF(NOT(ISNUMBER(A2740)),"Укажите дату",IF(B2740="","Укажите код",IF(NOT(AND(ISTEXT(B2740),LEN(B2740)&gt;0,LEN(B2740)&lt;=30,ISNUMBER(FIND(LEFT(B2740,1),"ABCDEFGHIJKLMNOPQRSTUVWXYZ")),SUMPRODUCT((MID(B2740,{1,2,3,4,5,6,7,8,9,10,11,12,13,14,15,16,17,18,19,20,21,22,23,24,25,26,27,28,29,30},1)&lt;&gt;"")*ISERROR(FIND(MID(B2740,{1,2,3,4,5,6,7,8,9,10,11,12,13,14,15,16,17,18,19,20,21,22,23,24,25,26,27,28,29,30},1),"ABCDEFGHIJKLMNOPQRSTUVWXYZ0123456789-_")))=0,ISERROR(VALUE(B2740)))),"Недопустимый код: только латинские буквы A-Z в верхнем регистре, цифры, - и _; начало с буквы, до 30 символов (например MILK-001)",IF(SUMPRODUCT(--EXACT('Номенклатура'!$A$6:$A$205,B2740))=0,"Код не найден в номенклатуре",IF(SUMPRODUCT(--EXACT('Номенклатура'!$A$6:$A$205,B2740))&gt;1,"Код повторяется в номенклатуре",IF(ISNA(MATCH(C2740,{"Приход","Расход","Списание","Корректировка остатка"},0)),"Выберите тип операции",IF(NOT(ISNUMBER(D2740)),"Укажите количество",IF(D2740=0,"Количество не может быть 0",IF(AND(C2740&lt;&gt;"Корректировка остатка",D2740&lt;0),"Для этого типа количество положительное",IF(NOT(ISNUMBER('Номенклатура'!$C$2)),"Укажите дату начала учёта",IF(A2740&lt;INT('Номенклатура'!$C$2),"Раньше даты начала учёта: НЕ учтено",IF(AND(C2740="Корректировка остатка",TRIM(G2740)=""),"Учтено: добавьте пояснение","ОК")))))))))))))</f>
        <v/>
      </c>
    </row>
    <row r="2741" spans="1:9" x14ac:dyDescent="0.25">
      <c r="A2741" s="16"/>
      <c r="B2741" s="13"/>
      <c r="C2741" s="13"/>
      <c r="D2741" s="14"/>
      <c r="E2741" s="17" t="str">
        <f>IF(OR(B2741="",SUMPRODUCT(--EXACT('Номенклатура'!$A$6:$A$205,B2741))&lt;&gt;1),"",INDEX('Номенклатура'!$D$6:$D$205,SUMPRODUCT(EXACT('Номенклатура'!$A$6:$A$205,B2741)*(ROW('Номенклатура'!$A$6:$A$205)-5)))&amp;"")</f>
        <v/>
      </c>
      <c r="F2741" s="18" t="str">
        <f>IF(OR(I2741="ОК",I2741="Учтено: добавьте пояснение"),IF(C2741="Приход",D2741,IF(C2741="Корректировка остатка",D2741,-D2741)),"")</f>
        <v/>
      </c>
      <c r="G2741" s="13"/>
      <c r="H2741" s="15" t="str">
        <f>IF(OR(B2741="",SUMPRODUCT(--EXACT('Номенклатура'!$A$6:$A$205,B2741))&lt;&gt;1),"",INDEX('Номенклатура'!$B$6:$B$205,SUMPRODUCT(EXACT('Номенклатура'!$A$6:$A$205,B2741)*(ROW('Номенклатура'!$A$6:$A$205)-5)))&amp;"")</f>
        <v/>
      </c>
      <c r="I2741" s="15" t="str">
        <f>IF(COUNTA(A2741:D2741,G2741)=0,"",IF(NOT(ISNUMBER(A2741)),"Укажите дату",IF(B2741="","Укажите код",IF(NOT(AND(ISTEXT(B2741),LEN(B2741)&gt;0,LEN(B2741)&lt;=30,ISNUMBER(FIND(LEFT(B2741,1),"ABCDEFGHIJKLMNOPQRSTUVWXYZ")),SUMPRODUCT((MID(B2741,{1,2,3,4,5,6,7,8,9,10,11,12,13,14,15,16,17,18,19,20,21,22,23,24,25,26,27,28,29,30},1)&lt;&gt;"")*ISERROR(FIND(MID(B2741,{1,2,3,4,5,6,7,8,9,10,11,12,13,14,15,16,17,18,19,20,21,22,23,24,25,26,27,28,29,30},1),"ABCDEFGHIJKLMNOPQRSTUVWXYZ0123456789-_")))=0,ISERROR(VALUE(B2741)))),"Недопустимый код: только латинские буквы A-Z в верхнем регистре, цифры, - и _; начало с буквы, до 30 символов (например MILK-001)",IF(SUMPRODUCT(--EXACT('Номенклатура'!$A$6:$A$205,B2741))=0,"Код не найден в номенклатуре",IF(SUMPRODUCT(--EXACT('Номенклатура'!$A$6:$A$205,B2741))&gt;1,"Код повторяется в номенклатуре",IF(ISNA(MATCH(C2741,{"Приход","Расход","Списание","Корректировка остатка"},0)),"Выберите тип операции",IF(NOT(ISNUMBER(D2741)),"Укажите количество",IF(D2741=0,"Количество не может быть 0",IF(AND(C2741&lt;&gt;"Корректировка остатка",D2741&lt;0),"Для этого типа количество положительное",IF(NOT(ISNUMBER('Номенклатура'!$C$2)),"Укажите дату начала учёта",IF(A2741&lt;INT('Номенклатура'!$C$2),"Раньше даты начала учёта: НЕ учтено",IF(AND(C2741="Корректировка остатка",TRIM(G2741)=""),"Учтено: добавьте пояснение","ОК")))))))))))))</f>
        <v/>
      </c>
    </row>
    <row r="2742" spans="1:9" x14ac:dyDescent="0.25">
      <c r="A2742" s="16"/>
      <c r="B2742" s="13"/>
      <c r="C2742" s="13"/>
      <c r="D2742" s="14"/>
      <c r="E2742" s="17" t="str">
        <f>IF(OR(B2742="",SUMPRODUCT(--EXACT('Номенклатура'!$A$6:$A$205,B2742))&lt;&gt;1),"",INDEX('Номенклатура'!$D$6:$D$205,SUMPRODUCT(EXACT('Номенклатура'!$A$6:$A$205,B2742)*(ROW('Номенклатура'!$A$6:$A$205)-5)))&amp;"")</f>
        <v/>
      </c>
      <c r="F2742" s="18" t="str">
        <f>IF(OR(I2742="ОК",I2742="Учтено: добавьте пояснение"),IF(C2742="Приход",D2742,IF(C2742="Корректировка остатка",D2742,-D2742)),"")</f>
        <v/>
      </c>
      <c r="G2742" s="13"/>
      <c r="H2742" s="15" t="str">
        <f>IF(OR(B2742="",SUMPRODUCT(--EXACT('Номенклатура'!$A$6:$A$205,B2742))&lt;&gt;1),"",INDEX('Номенклатура'!$B$6:$B$205,SUMPRODUCT(EXACT('Номенклатура'!$A$6:$A$205,B2742)*(ROW('Номенклатура'!$A$6:$A$205)-5)))&amp;"")</f>
        <v/>
      </c>
      <c r="I2742" s="15" t="str">
        <f>IF(COUNTA(A2742:D2742,G2742)=0,"",IF(NOT(ISNUMBER(A2742)),"Укажите дату",IF(B2742="","Укажите код",IF(NOT(AND(ISTEXT(B2742),LEN(B2742)&gt;0,LEN(B2742)&lt;=30,ISNUMBER(FIND(LEFT(B2742,1),"ABCDEFGHIJKLMNOPQRSTUVWXYZ")),SUMPRODUCT((MID(B2742,{1,2,3,4,5,6,7,8,9,10,11,12,13,14,15,16,17,18,19,20,21,22,23,24,25,26,27,28,29,30},1)&lt;&gt;"")*ISERROR(FIND(MID(B2742,{1,2,3,4,5,6,7,8,9,10,11,12,13,14,15,16,17,18,19,20,21,22,23,24,25,26,27,28,29,30},1),"ABCDEFGHIJKLMNOPQRSTUVWXYZ0123456789-_")))=0,ISERROR(VALUE(B2742)))),"Недопустимый код: только латинские буквы A-Z в верхнем регистре, цифры, - и _; начало с буквы, до 30 символов (например MILK-001)",IF(SUMPRODUCT(--EXACT('Номенклатура'!$A$6:$A$205,B2742))=0,"Код не найден в номенклатуре",IF(SUMPRODUCT(--EXACT('Номенклатура'!$A$6:$A$205,B2742))&gt;1,"Код повторяется в номенклатуре",IF(ISNA(MATCH(C2742,{"Приход","Расход","Списание","Корректировка остатка"},0)),"Выберите тип операции",IF(NOT(ISNUMBER(D2742)),"Укажите количество",IF(D2742=0,"Количество не может быть 0",IF(AND(C2742&lt;&gt;"Корректировка остатка",D2742&lt;0),"Для этого типа количество положительное",IF(NOT(ISNUMBER('Номенклатура'!$C$2)),"Укажите дату начала учёта",IF(A2742&lt;INT('Номенклатура'!$C$2),"Раньше даты начала учёта: НЕ учтено",IF(AND(C2742="Корректировка остатка",TRIM(G2742)=""),"Учтено: добавьте пояснение","ОК")))))))))))))</f>
        <v/>
      </c>
    </row>
    <row r="2743" spans="1:9" x14ac:dyDescent="0.25">
      <c r="A2743" s="16"/>
      <c r="B2743" s="13"/>
      <c r="C2743" s="13"/>
      <c r="D2743" s="14"/>
      <c r="E2743" s="17" t="str">
        <f>IF(OR(B2743="",SUMPRODUCT(--EXACT('Номенклатура'!$A$6:$A$205,B2743))&lt;&gt;1),"",INDEX('Номенклатура'!$D$6:$D$205,SUMPRODUCT(EXACT('Номенклатура'!$A$6:$A$205,B2743)*(ROW('Номенклатура'!$A$6:$A$205)-5)))&amp;"")</f>
        <v/>
      </c>
      <c r="F2743" s="18" t="str">
        <f>IF(OR(I2743="ОК",I2743="Учтено: добавьте пояснение"),IF(C2743="Приход",D2743,IF(C2743="Корректировка остатка",D2743,-D2743)),"")</f>
        <v/>
      </c>
      <c r="G2743" s="13"/>
      <c r="H2743" s="15" t="str">
        <f>IF(OR(B2743="",SUMPRODUCT(--EXACT('Номенклатура'!$A$6:$A$205,B2743))&lt;&gt;1),"",INDEX('Номенклатура'!$B$6:$B$205,SUMPRODUCT(EXACT('Номенклатура'!$A$6:$A$205,B2743)*(ROW('Номенклатура'!$A$6:$A$205)-5)))&amp;"")</f>
        <v/>
      </c>
      <c r="I2743" s="15" t="str">
        <f>IF(COUNTA(A2743:D2743,G2743)=0,"",IF(NOT(ISNUMBER(A2743)),"Укажите дату",IF(B2743="","Укажите код",IF(NOT(AND(ISTEXT(B2743),LEN(B2743)&gt;0,LEN(B2743)&lt;=30,ISNUMBER(FIND(LEFT(B2743,1),"ABCDEFGHIJKLMNOPQRSTUVWXYZ")),SUMPRODUCT((MID(B2743,{1,2,3,4,5,6,7,8,9,10,11,12,13,14,15,16,17,18,19,20,21,22,23,24,25,26,27,28,29,30},1)&lt;&gt;"")*ISERROR(FIND(MID(B2743,{1,2,3,4,5,6,7,8,9,10,11,12,13,14,15,16,17,18,19,20,21,22,23,24,25,26,27,28,29,30},1),"ABCDEFGHIJKLMNOPQRSTUVWXYZ0123456789-_")))=0,ISERROR(VALUE(B2743)))),"Недопустимый код: только латинские буквы A-Z в верхнем регистре, цифры, - и _; начало с буквы, до 30 символов (например MILK-001)",IF(SUMPRODUCT(--EXACT('Номенклатура'!$A$6:$A$205,B2743))=0,"Код не найден в номенклатуре",IF(SUMPRODUCT(--EXACT('Номенклатура'!$A$6:$A$205,B2743))&gt;1,"Код повторяется в номенклатуре",IF(ISNA(MATCH(C2743,{"Приход","Расход","Списание","Корректировка остатка"},0)),"Выберите тип операции",IF(NOT(ISNUMBER(D2743)),"Укажите количество",IF(D2743=0,"Количество не может быть 0",IF(AND(C2743&lt;&gt;"Корректировка остатка",D2743&lt;0),"Для этого типа количество положительное",IF(NOT(ISNUMBER('Номенклатура'!$C$2)),"Укажите дату начала учёта",IF(A2743&lt;INT('Номенклатура'!$C$2),"Раньше даты начала учёта: НЕ учтено",IF(AND(C2743="Корректировка остатка",TRIM(G2743)=""),"Учтено: добавьте пояснение","ОК")))))))))))))</f>
        <v/>
      </c>
    </row>
    <row r="2744" spans="1:9" x14ac:dyDescent="0.25">
      <c r="A2744" s="16"/>
      <c r="B2744" s="13"/>
      <c r="C2744" s="13"/>
      <c r="D2744" s="14"/>
      <c r="E2744" s="17" t="str">
        <f>IF(OR(B2744="",SUMPRODUCT(--EXACT('Номенклатура'!$A$6:$A$205,B2744))&lt;&gt;1),"",INDEX('Номенклатура'!$D$6:$D$205,SUMPRODUCT(EXACT('Номенклатура'!$A$6:$A$205,B2744)*(ROW('Номенклатура'!$A$6:$A$205)-5)))&amp;"")</f>
        <v/>
      </c>
      <c r="F2744" s="18" t="str">
        <f>IF(OR(I2744="ОК",I2744="Учтено: добавьте пояснение"),IF(C2744="Приход",D2744,IF(C2744="Корректировка остатка",D2744,-D2744)),"")</f>
        <v/>
      </c>
      <c r="G2744" s="13"/>
      <c r="H2744" s="15" t="str">
        <f>IF(OR(B2744="",SUMPRODUCT(--EXACT('Номенклатура'!$A$6:$A$205,B2744))&lt;&gt;1),"",INDEX('Номенклатура'!$B$6:$B$205,SUMPRODUCT(EXACT('Номенклатура'!$A$6:$A$205,B2744)*(ROW('Номенклатура'!$A$6:$A$205)-5)))&amp;"")</f>
        <v/>
      </c>
      <c r="I2744" s="15" t="str">
        <f>IF(COUNTA(A2744:D2744,G2744)=0,"",IF(NOT(ISNUMBER(A2744)),"Укажите дату",IF(B2744="","Укажите код",IF(NOT(AND(ISTEXT(B2744),LEN(B2744)&gt;0,LEN(B2744)&lt;=30,ISNUMBER(FIND(LEFT(B2744,1),"ABCDEFGHIJKLMNOPQRSTUVWXYZ")),SUMPRODUCT((MID(B2744,{1,2,3,4,5,6,7,8,9,10,11,12,13,14,15,16,17,18,19,20,21,22,23,24,25,26,27,28,29,30},1)&lt;&gt;"")*ISERROR(FIND(MID(B2744,{1,2,3,4,5,6,7,8,9,10,11,12,13,14,15,16,17,18,19,20,21,22,23,24,25,26,27,28,29,30},1),"ABCDEFGHIJKLMNOPQRSTUVWXYZ0123456789-_")))=0,ISERROR(VALUE(B2744)))),"Недопустимый код: только латинские буквы A-Z в верхнем регистре, цифры, - и _; начало с буквы, до 30 символов (например MILK-001)",IF(SUMPRODUCT(--EXACT('Номенклатура'!$A$6:$A$205,B2744))=0,"Код не найден в номенклатуре",IF(SUMPRODUCT(--EXACT('Номенклатура'!$A$6:$A$205,B2744))&gt;1,"Код повторяется в номенклатуре",IF(ISNA(MATCH(C2744,{"Приход","Расход","Списание","Корректировка остатка"},0)),"Выберите тип операции",IF(NOT(ISNUMBER(D2744)),"Укажите количество",IF(D2744=0,"Количество не может быть 0",IF(AND(C2744&lt;&gt;"Корректировка остатка",D2744&lt;0),"Для этого типа количество положительное",IF(NOT(ISNUMBER('Номенклатура'!$C$2)),"Укажите дату начала учёта",IF(A2744&lt;INT('Номенклатура'!$C$2),"Раньше даты начала учёта: НЕ учтено",IF(AND(C2744="Корректировка остатка",TRIM(G2744)=""),"Учтено: добавьте пояснение","ОК")))))))))))))</f>
        <v/>
      </c>
    </row>
    <row r="2745" spans="1:9" x14ac:dyDescent="0.25">
      <c r="A2745" s="16"/>
      <c r="B2745" s="13"/>
      <c r="C2745" s="13"/>
      <c r="D2745" s="14"/>
      <c r="E2745" s="17" t="str">
        <f>IF(OR(B2745="",SUMPRODUCT(--EXACT('Номенклатура'!$A$6:$A$205,B2745))&lt;&gt;1),"",INDEX('Номенклатура'!$D$6:$D$205,SUMPRODUCT(EXACT('Номенклатура'!$A$6:$A$205,B2745)*(ROW('Номенклатура'!$A$6:$A$205)-5)))&amp;"")</f>
        <v/>
      </c>
      <c r="F2745" s="18" t="str">
        <f>IF(OR(I2745="ОК",I2745="Учтено: добавьте пояснение"),IF(C2745="Приход",D2745,IF(C2745="Корректировка остатка",D2745,-D2745)),"")</f>
        <v/>
      </c>
      <c r="G2745" s="13"/>
      <c r="H2745" s="15" t="str">
        <f>IF(OR(B2745="",SUMPRODUCT(--EXACT('Номенклатура'!$A$6:$A$205,B2745))&lt;&gt;1),"",INDEX('Номенклатура'!$B$6:$B$205,SUMPRODUCT(EXACT('Номенклатура'!$A$6:$A$205,B2745)*(ROW('Номенклатура'!$A$6:$A$205)-5)))&amp;"")</f>
        <v/>
      </c>
      <c r="I2745" s="15" t="str">
        <f>IF(COUNTA(A2745:D2745,G2745)=0,"",IF(NOT(ISNUMBER(A2745)),"Укажите дату",IF(B2745="","Укажите код",IF(NOT(AND(ISTEXT(B2745),LEN(B2745)&gt;0,LEN(B2745)&lt;=30,ISNUMBER(FIND(LEFT(B2745,1),"ABCDEFGHIJKLMNOPQRSTUVWXYZ")),SUMPRODUCT((MID(B2745,{1,2,3,4,5,6,7,8,9,10,11,12,13,14,15,16,17,18,19,20,21,22,23,24,25,26,27,28,29,30},1)&lt;&gt;"")*ISERROR(FIND(MID(B2745,{1,2,3,4,5,6,7,8,9,10,11,12,13,14,15,16,17,18,19,20,21,22,23,24,25,26,27,28,29,30},1),"ABCDEFGHIJKLMNOPQRSTUVWXYZ0123456789-_")))=0,ISERROR(VALUE(B2745)))),"Недопустимый код: только латинские буквы A-Z в верхнем регистре, цифры, - и _; начало с буквы, до 30 символов (например MILK-001)",IF(SUMPRODUCT(--EXACT('Номенклатура'!$A$6:$A$205,B2745))=0,"Код не найден в номенклатуре",IF(SUMPRODUCT(--EXACT('Номенклатура'!$A$6:$A$205,B2745))&gt;1,"Код повторяется в номенклатуре",IF(ISNA(MATCH(C2745,{"Приход","Расход","Списание","Корректировка остатка"},0)),"Выберите тип операции",IF(NOT(ISNUMBER(D2745)),"Укажите количество",IF(D2745=0,"Количество не может быть 0",IF(AND(C2745&lt;&gt;"Корректировка остатка",D2745&lt;0),"Для этого типа количество положительное",IF(NOT(ISNUMBER('Номенклатура'!$C$2)),"Укажите дату начала учёта",IF(A2745&lt;INT('Номенклатура'!$C$2),"Раньше даты начала учёта: НЕ учтено",IF(AND(C2745="Корректировка остатка",TRIM(G2745)=""),"Учтено: добавьте пояснение","ОК")))))))))))))</f>
        <v/>
      </c>
    </row>
    <row r="2746" spans="1:9" x14ac:dyDescent="0.25">
      <c r="A2746" s="16"/>
      <c r="B2746" s="13"/>
      <c r="C2746" s="13"/>
      <c r="D2746" s="14"/>
      <c r="E2746" s="17" t="str">
        <f>IF(OR(B2746="",SUMPRODUCT(--EXACT('Номенклатура'!$A$6:$A$205,B2746))&lt;&gt;1),"",INDEX('Номенклатура'!$D$6:$D$205,SUMPRODUCT(EXACT('Номенклатура'!$A$6:$A$205,B2746)*(ROW('Номенклатура'!$A$6:$A$205)-5)))&amp;"")</f>
        <v/>
      </c>
      <c r="F2746" s="18" t="str">
        <f>IF(OR(I2746="ОК",I2746="Учтено: добавьте пояснение"),IF(C2746="Приход",D2746,IF(C2746="Корректировка остатка",D2746,-D2746)),"")</f>
        <v/>
      </c>
      <c r="G2746" s="13"/>
      <c r="H2746" s="15" t="str">
        <f>IF(OR(B2746="",SUMPRODUCT(--EXACT('Номенклатура'!$A$6:$A$205,B2746))&lt;&gt;1),"",INDEX('Номенклатура'!$B$6:$B$205,SUMPRODUCT(EXACT('Номенклатура'!$A$6:$A$205,B2746)*(ROW('Номенклатура'!$A$6:$A$205)-5)))&amp;"")</f>
        <v/>
      </c>
      <c r="I2746" s="15" t="str">
        <f>IF(COUNTA(A2746:D2746,G2746)=0,"",IF(NOT(ISNUMBER(A2746)),"Укажите дату",IF(B2746="","Укажите код",IF(NOT(AND(ISTEXT(B2746),LEN(B2746)&gt;0,LEN(B2746)&lt;=30,ISNUMBER(FIND(LEFT(B2746,1),"ABCDEFGHIJKLMNOPQRSTUVWXYZ")),SUMPRODUCT((MID(B2746,{1,2,3,4,5,6,7,8,9,10,11,12,13,14,15,16,17,18,19,20,21,22,23,24,25,26,27,28,29,30},1)&lt;&gt;"")*ISERROR(FIND(MID(B2746,{1,2,3,4,5,6,7,8,9,10,11,12,13,14,15,16,17,18,19,20,21,22,23,24,25,26,27,28,29,30},1),"ABCDEFGHIJKLMNOPQRSTUVWXYZ0123456789-_")))=0,ISERROR(VALUE(B2746)))),"Недопустимый код: только латинские буквы A-Z в верхнем регистре, цифры, - и _; начало с буквы, до 30 символов (например MILK-001)",IF(SUMPRODUCT(--EXACT('Номенклатура'!$A$6:$A$205,B2746))=0,"Код не найден в номенклатуре",IF(SUMPRODUCT(--EXACT('Номенклатура'!$A$6:$A$205,B2746))&gt;1,"Код повторяется в номенклатуре",IF(ISNA(MATCH(C2746,{"Приход","Расход","Списание","Корректировка остатка"},0)),"Выберите тип операции",IF(NOT(ISNUMBER(D2746)),"Укажите количество",IF(D2746=0,"Количество не может быть 0",IF(AND(C2746&lt;&gt;"Корректировка остатка",D2746&lt;0),"Для этого типа количество положительное",IF(NOT(ISNUMBER('Номенклатура'!$C$2)),"Укажите дату начала учёта",IF(A2746&lt;INT('Номенклатура'!$C$2),"Раньше даты начала учёта: НЕ учтено",IF(AND(C2746="Корректировка остатка",TRIM(G2746)=""),"Учтено: добавьте пояснение","ОК")))))))))))))</f>
        <v/>
      </c>
    </row>
    <row r="2747" spans="1:9" x14ac:dyDescent="0.25">
      <c r="A2747" s="16"/>
      <c r="B2747" s="13"/>
      <c r="C2747" s="13"/>
      <c r="D2747" s="14"/>
      <c r="E2747" s="17" t="str">
        <f>IF(OR(B2747="",SUMPRODUCT(--EXACT('Номенклатура'!$A$6:$A$205,B2747))&lt;&gt;1),"",INDEX('Номенклатура'!$D$6:$D$205,SUMPRODUCT(EXACT('Номенклатура'!$A$6:$A$205,B2747)*(ROW('Номенклатура'!$A$6:$A$205)-5)))&amp;"")</f>
        <v/>
      </c>
      <c r="F2747" s="18" t="str">
        <f>IF(OR(I2747="ОК",I2747="Учтено: добавьте пояснение"),IF(C2747="Приход",D2747,IF(C2747="Корректировка остатка",D2747,-D2747)),"")</f>
        <v/>
      </c>
      <c r="G2747" s="13"/>
      <c r="H2747" s="15" t="str">
        <f>IF(OR(B2747="",SUMPRODUCT(--EXACT('Номенклатура'!$A$6:$A$205,B2747))&lt;&gt;1),"",INDEX('Номенклатура'!$B$6:$B$205,SUMPRODUCT(EXACT('Номенклатура'!$A$6:$A$205,B2747)*(ROW('Номенклатура'!$A$6:$A$205)-5)))&amp;"")</f>
        <v/>
      </c>
      <c r="I2747" s="15" t="str">
        <f>IF(COUNTA(A2747:D2747,G2747)=0,"",IF(NOT(ISNUMBER(A2747)),"Укажите дату",IF(B2747="","Укажите код",IF(NOT(AND(ISTEXT(B2747),LEN(B2747)&gt;0,LEN(B2747)&lt;=30,ISNUMBER(FIND(LEFT(B2747,1),"ABCDEFGHIJKLMNOPQRSTUVWXYZ")),SUMPRODUCT((MID(B2747,{1,2,3,4,5,6,7,8,9,10,11,12,13,14,15,16,17,18,19,20,21,22,23,24,25,26,27,28,29,30},1)&lt;&gt;"")*ISERROR(FIND(MID(B2747,{1,2,3,4,5,6,7,8,9,10,11,12,13,14,15,16,17,18,19,20,21,22,23,24,25,26,27,28,29,30},1),"ABCDEFGHIJKLMNOPQRSTUVWXYZ0123456789-_")))=0,ISERROR(VALUE(B2747)))),"Недопустимый код: только латинские буквы A-Z в верхнем регистре, цифры, - и _; начало с буквы, до 30 символов (например MILK-001)",IF(SUMPRODUCT(--EXACT('Номенклатура'!$A$6:$A$205,B2747))=0,"Код не найден в номенклатуре",IF(SUMPRODUCT(--EXACT('Номенклатура'!$A$6:$A$205,B2747))&gt;1,"Код повторяется в номенклатуре",IF(ISNA(MATCH(C2747,{"Приход","Расход","Списание","Корректировка остатка"},0)),"Выберите тип операции",IF(NOT(ISNUMBER(D2747)),"Укажите количество",IF(D2747=0,"Количество не может быть 0",IF(AND(C2747&lt;&gt;"Корректировка остатка",D2747&lt;0),"Для этого типа количество положительное",IF(NOT(ISNUMBER('Номенклатура'!$C$2)),"Укажите дату начала учёта",IF(A2747&lt;INT('Номенклатура'!$C$2),"Раньше даты начала учёта: НЕ учтено",IF(AND(C2747="Корректировка остатка",TRIM(G2747)=""),"Учтено: добавьте пояснение","ОК")))))))))))))</f>
        <v/>
      </c>
    </row>
    <row r="2748" spans="1:9" x14ac:dyDescent="0.25">
      <c r="A2748" s="16"/>
      <c r="B2748" s="13"/>
      <c r="C2748" s="13"/>
      <c r="D2748" s="14"/>
      <c r="E2748" s="17" t="str">
        <f>IF(OR(B2748="",SUMPRODUCT(--EXACT('Номенклатура'!$A$6:$A$205,B2748))&lt;&gt;1),"",INDEX('Номенклатура'!$D$6:$D$205,SUMPRODUCT(EXACT('Номенклатура'!$A$6:$A$205,B2748)*(ROW('Номенклатура'!$A$6:$A$205)-5)))&amp;"")</f>
        <v/>
      </c>
      <c r="F2748" s="18" t="str">
        <f>IF(OR(I2748="ОК",I2748="Учтено: добавьте пояснение"),IF(C2748="Приход",D2748,IF(C2748="Корректировка остатка",D2748,-D2748)),"")</f>
        <v/>
      </c>
      <c r="G2748" s="13"/>
      <c r="H2748" s="15" t="str">
        <f>IF(OR(B2748="",SUMPRODUCT(--EXACT('Номенклатура'!$A$6:$A$205,B2748))&lt;&gt;1),"",INDEX('Номенклатура'!$B$6:$B$205,SUMPRODUCT(EXACT('Номенклатура'!$A$6:$A$205,B2748)*(ROW('Номенклатура'!$A$6:$A$205)-5)))&amp;"")</f>
        <v/>
      </c>
      <c r="I2748" s="15" t="str">
        <f>IF(COUNTA(A2748:D2748,G2748)=0,"",IF(NOT(ISNUMBER(A2748)),"Укажите дату",IF(B2748="","Укажите код",IF(NOT(AND(ISTEXT(B2748),LEN(B2748)&gt;0,LEN(B2748)&lt;=30,ISNUMBER(FIND(LEFT(B2748,1),"ABCDEFGHIJKLMNOPQRSTUVWXYZ")),SUMPRODUCT((MID(B2748,{1,2,3,4,5,6,7,8,9,10,11,12,13,14,15,16,17,18,19,20,21,22,23,24,25,26,27,28,29,30},1)&lt;&gt;"")*ISERROR(FIND(MID(B2748,{1,2,3,4,5,6,7,8,9,10,11,12,13,14,15,16,17,18,19,20,21,22,23,24,25,26,27,28,29,30},1),"ABCDEFGHIJKLMNOPQRSTUVWXYZ0123456789-_")))=0,ISERROR(VALUE(B2748)))),"Недопустимый код: только латинские буквы A-Z в верхнем регистре, цифры, - и _; начало с буквы, до 30 символов (например MILK-001)",IF(SUMPRODUCT(--EXACT('Номенклатура'!$A$6:$A$205,B2748))=0,"Код не найден в номенклатуре",IF(SUMPRODUCT(--EXACT('Номенклатура'!$A$6:$A$205,B2748))&gt;1,"Код повторяется в номенклатуре",IF(ISNA(MATCH(C2748,{"Приход","Расход","Списание","Корректировка остатка"},0)),"Выберите тип операции",IF(NOT(ISNUMBER(D2748)),"Укажите количество",IF(D2748=0,"Количество не может быть 0",IF(AND(C2748&lt;&gt;"Корректировка остатка",D2748&lt;0),"Для этого типа количество положительное",IF(NOT(ISNUMBER('Номенклатура'!$C$2)),"Укажите дату начала учёта",IF(A2748&lt;INT('Номенклатура'!$C$2),"Раньше даты начала учёта: НЕ учтено",IF(AND(C2748="Корректировка остатка",TRIM(G2748)=""),"Учтено: добавьте пояснение","ОК")))))))))))))</f>
        <v/>
      </c>
    </row>
    <row r="2749" spans="1:9" x14ac:dyDescent="0.25">
      <c r="A2749" s="16"/>
      <c r="B2749" s="13"/>
      <c r="C2749" s="13"/>
      <c r="D2749" s="14"/>
      <c r="E2749" s="17" t="str">
        <f>IF(OR(B2749="",SUMPRODUCT(--EXACT('Номенклатура'!$A$6:$A$205,B2749))&lt;&gt;1),"",INDEX('Номенклатура'!$D$6:$D$205,SUMPRODUCT(EXACT('Номенклатура'!$A$6:$A$205,B2749)*(ROW('Номенклатура'!$A$6:$A$205)-5)))&amp;"")</f>
        <v/>
      </c>
      <c r="F2749" s="18" t="str">
        <f>IF(OR(I2749="ОК",I2749="Учтено: добавьте пояснение"),IF(C2749="Приход",D2749,IF(C2749="Корректировка остатка",D2749,-D2749)),"")</f>
        <v/>
      </c>
      <c r="G2749" s="13"/>
      <c r="H2749" s="15" t="str">
        <f>IF(OR(B2749="",SUMPRODUCT(--EXACT('Номенклатура'!$A$6:$A$205,B2749))&lt;&gt;1),"",INDEX('Номенклатура'!$B$6:$B$205,SUMPRODUCT(EXACT('Номенклатура'!$A$6:$A$205,B2749)*(ROW('Номенклатура'!$A$6:$A$205)-5)))&amp;"")</f>
        <v/>
      </c>
      <c r="I2749" s="15" t="str">
        <f>IF(COUNTA(A2749:D2749,G2749)=0,"",IF(NOT(ISNUMBER(A2749)),"Укажите дату",IF(B2749="","Укажите код",IF(NOT(AND(ISTEXT(B2749),LEN(B2749)&gt;0,LEN(B2749)&lt;=30,ISNUMBER(FIND(LEFT(B2749,1),"ABCDEFGHIJKLMNOPQRSTUVWXYZ")),SUMPRODUCT((MID(B2749,{1,2,3,4,5,6,7,8,9,10,11,12,13,14,15,16,17,18,19,20,21,22,23,24,25,26,27,28,29,30},1)&lt;&gt;"")*ISERROR(FIND(MID(B2749,{1,2,3,4,5,6,7,8,9,10,11,12,13,14,15,16,17,18,19,20,21,22,23,24,25,26,27,28,29,30},1),"ABCDEFGHIJKLMNOPQRSTUVWXYZ0123456789-_")))=0,ISERROR(VALUE(B2749)))),"Недопустимый код: только латинские буквы A-Z в верхнем регистре, цифры, - и _; начало с буквы, до 30 символов (например MILK-001)",IF(SUMPRODUCT(--EXACT('Номенклатура'!$A$6:$A$205,B2749))=0,"Код не найден в номенклатуре",IF(SUMPRODUCT(--EXACT('Номенклатура'!$A$6:$A$205,B2749))&gt;1,"Код повторяется в номенклатуре",IF(ISNA(MATCH(C2749,{"Приход","Расход","Списание","Корректировка остатка"},0)),"Выберите тип операции",IF(NOT(ISNUMBER(D2749)),"Укажите количество",IF(D2749=0,"Количество не может быть 0",IF(AND(C2749&lt;&gt;"Корректировка остатка",D2749&lt;0),"Для этого типа количество положительное",IF(NOT(ISNUMBER('Номенклатура'!$C$2)),"Укажите дату начала учёта",IF(A2749&lt;INT('Номенклатура'!$C$2),"Раньше даты начала учёта: НЕ учтено",IF(AND(C2749="Корректировка остатка",TRIM(G2749)=""),"Учтено: добавьте пояснение","ОК")))))))))))))</f>
        <v/>
      </c>
    </row>
    <row r="2750" spans="1:9" x14ac:dyDescent="0.25">
      <c r="A2750" s="16"/>
      <c r="B2750" s="13"/>
      <c r="C2750" s="13"/>
      <c r="D2750" s="14"/>
      <c r="E2750" s="17" t="str">
        <f>IF(OR(B2750="",SUMPRODUCT(--EXACT('Номенклатура'!$A$6:$A$205,B2750))&lt;&gt;1),"",INDEX('Номенклатура'!$D$6:$D$205,SUMPRODUCT(EXACT('Номенклатура'!$A$6:$A$205,B2750)*(ROW('Номенклатура'!$A$6:$A$205)-5)))&amp;"")</f>
        <v/>
      </c>
      <c r="F2750" s="18" t="str">
        <f>IF(OR(I2750="ОК",I2750="Учтено: добавьте пояснение"),IF(C2750="Приход",D2750,IF(C2750="Корректировка остатка",D2750,-D2750)),"")</f>
        <v/>
      </c>
      <c r="G2750" s="13"/>
      <c r="H2750" s="15" t="str">
        <f>IF(OR(B2750="",SUMPRODUCT(--EXACT('Номенклатура'!$A$6:$A$205,B2750))&lt;&gt;1),"",INDEX('Номенклатура'!$B$6:$B$205,SUMPRODUCT(EXACT('Номенклатура'!$A$6:$A$205,B2750)*(ROW('Номенклатура'!$A$6:$A$205)-5)))&amp;"")</f>
        <v/>
      </c>
      <c r="I2750" s="15" t="str">
        <f>IF(COUNTA(A2750:D2750,G2750)=0,"",IF(NOT(ISNUMBER(A2750)),"Укажите дату",IF(B2750="","Укажите код",IF(NOT(AND(ISTEXT(B2750),LEN(B2750)&gt;0,LEN(B2750)&lt;=30,ISNUMBER(FIND(LEFT(B2750,1),"ABCDEFGHIJKLMNOPQRSTUVWXYZ")),SUMPRODUCT((MID(B2750,{1,2,3,4,5,6,7,8,9,10,11,12,13,14,15,16,17,18,19,20,21,22,23,24,25,26,27,28,29,30},1)&lt;&gt;"")*ISERROR(FIND(MID(B2750,{1,2,3,4,5,6,7,8,9,10,11,12,13,14,15,16,17,18,19,20,21,22,23,24,25,26,27,28,29,30},1),"ABCDEFGHIJKLMNOPQRSTUVWXYZ0123456789-_")))=0,ISERROR(VALUE(B2750)))),"Недопустимый код: только латинские буквы A-Z в верхнем регистре, цифры, - и _; начало с буквы, до 30 символов (например MILK-001)",IF(SUMPRODUCT(--EXACT('Номенклатура'!$A$6:$A$205,B2750))=0,"Код не найден в номенклатуре",IF(SUMPRODUCT(--EXACT('Номенклатура'!$A$6:$A$205,B2750))&gt;1,"Код повторяется в номенклатуре",IF(ISNA(MATCH(C2750,{"Приход","Расход","Списание","Корректировка остатка"},0)),"Выберите тип операции",IF(NOT(ISNUMBER(D2750)),"Укажите количество",IF(D2750=0,"Количество не может быть 0",IF(AND(C2750&lt;&gt;"Корректировка остатка",D2750&lt;0),"Для этого типа количество положительное",IF(NOT(ISNUMBER('Номенклатура'!$C$2)),"Укажите дату начала учёта",IF(A2750&lt;INT('Номенклатура'!$C$2),"Раньше даты начала учёта: НЕ учтено",IF(AND(C2750="Корректировка остатка",TRIM(G2750)=""),"Учтено: добавьте пояснение","ОК")))))))))))))</f>
        <v/>
      </c>
    </row>
    <row r="2751" spans="1:9" x14ac:dyDescent="0.25">
      <c r="A2751" s="16"/>
      <c r="B2751" s="13"/>
      <c r="C2751" s="13"/>
      <c r="D2751" s="14"/>
      <c r="E2751" s="17" t="str">
        <f>IF(OR(B2751="",SUMPRODUCT(--EXACT('Номенклатура'!$A$6:$A$205,B2751))&lt;&gt;1),"",INDEX('Номенклатура'!$D$6:$D$205,SUMPRODUCT(EXACT('Номенклатура'!$A$6:$A$205,B2751)*(ROW('Номенклатура'!$A$6:$A$205)-5)))&amp;"")</f>
        <v/>
      </c>
      <c r="F2751" s="18" t="str">
        <f>IF(OR(I2751="ОК",I2751="Учтено: добавьте пояснение"),IF(C2751="Приход",D2751,IF(C2751="Корректировка остатка",D2751,-D2751)),"")</f>
        <v/>
      </c>
      <c r="G2751" s="13"/>
      <c r="H2751" s="15" t="str">
        <f>IF(OR(B2751="",SUMPRODUCT(--EXACT('Номенклатура'!$A$6:$A$205,B2751))&lt;&gt;1),"",INDEX('Номенклатура'!$B$6:$B$205,SUMPRODUCT(EXACT('Номенклатура'!$A$6:$A$205,B2751)*(ROW('Номенклатура'!$A$6:$A$205)-5)))&amp;"")</f>
        <v/>
      </c>
      <c r="I2751" s="15" t="str">
        <f>IF(COUNTA(A2751:D2751,G2751)=0,"",IF(NOT(ISNUMBER(A2751)),"Укажите дату",IF(B2751="","Укажите код",IF(NOT(AND(ISTEXT(B2751),LEN(B2751)&gt;0,LEN(B2751)&lt;=30,ISNUMBER(FIND(LEFT(B2751,1),"ABCDEFGHIJKLMNOPQRSTUVWXYZ")),SUMPRODUCT((MID(B2751,{1,2,3,4,5,6,7,8,9,10,11,12,13,14,15,16,17,18,19,20,21,22,23,24,25,26,27,28,29,30},1)&lt;&gt;"")*ISERROR(FIND(MID(B2751,{1,2,3,4,5,6,7,8,9,10,11,12,13,14,15,16,17,18,19,20,21,22,23,24,25,26,27,28,29,30},1),"ABCDEFGHIJKLMNOPQRSTUVWXYZ0123456789-_")))=0,ISERROR(VALUE(B2751)))),"Недопустимый код: только латинские буквы A-Z в верхнем регистре, цифры, - и _; начало с буквы, до 30 символов (например MILK-001)",IF(SUMPRODUCT(--EXACT('Номенклатура'!$A$6:$A$205,B2751))=0,"Код не найден в номенклатуре",IF(SUMPRODUCT(--EXACT('Номенклатура'!$A$6:$A$205,B2751))&gt;1,"Код повторяется в номенклатуре",IF(ISNA(MATCH(C2751,{"Приход","Расход","Списание","Корректировка остатка"},0)),"Выберите тип операции",IF(NOT(ISNUMBER(D2751)),"Укажите количество",IF(D2751=0,"Количество не может быть 0",IF(AND(C2751&lt;&gt;"Корректировка остатка",D2751&lt;0),"Для этого типа количество положительное",IF(NOT(ISNUMBER('Номенклатура'!$C$2)),"Укажите дату начала учёта",IF(A2751&lt;INT('Номенклатура'!$C$2),"Раньше даты начала учёта: НЕ учтено",IF(AND(C2751="Корректировка остатка",TRIM(G2751)=""),"Учтено: добавьте пояснение","ОК")))))))))))))</f>
        <v/>
      </c>
    </row>
    <row r="2752" spans="1:9" x14ac:dyDescent="0.25">
      <c r="A2752" s="16"/>
      <c r="B2752" s="13"/>
      <c r="C2752" s="13"/>
      <c r="D2752" s="14"/>
      <c r="E2752" s="17" t="str">
        <f>IF(OR(B2752="",SUMPRODUCT(--EXACT('Номенклатура'!$A$6:$A$205,B2752))&lt;&gt;1),"",INDEX('Номенклатура'!$D$6:$D$205,SUMPRODUCT(EXACT('Номенклатура'!$A$6:$A$205,B2752)*(ROW('Номенклатура'!$A$6:$A$205)-5)))&amp;"")</f>
        <v/>
      </c>
      <c r="F2752" s="18" t="str">
        <f>IF(OR(I2752="ОК",I2752="Учтено: добавьте пояснение"),IF(C2752="Приход",D2752,IF(C2752="Корректировка остатка",D2752,-D2752)),"")</f>
        <v/>
      </c>
      <c r="G2752" s="13"/>
      <c r="H2752" s="15" t="str">
        <f>IF(OR(B2752="",SUMPRODUCT(--EXACT('Номенклатура'!$A$6:$A$205,B2752))&lt;&gt;1),"",INDEX('Номенклатура'!$B$6:$B$205,SUMPRODUCT(EXACT('Номенклатура'!$A$6:$A$205,B2752)*(ROW('Номенклатура'!$A$6:$A$205)-5)))&amp;"")</f>
        <v/>
      </c>
      <c r="I2752" s="15" t="str">
        <f>IF(COUNTA(A2752:D2752,G2752)=0,"",IF(NOT(ISNUMBER(A2752)),"Укажите дату",IF(B2752="","Укажите код",IF(NOT(AND(ISTEXT(B2752),LEN(B2752)&gt;0,LEN(B2752)&lt;=30,ISNUMBER(FIND(LEFT(B2752,1),"ABCDEFGHIJKLMNOPQRSTUVWXYZ")),SUMPRODUCT((MID(B2752,{1,2,3,4,5,6,7,8,9,10,11,12,13,14,15,16,17,18,19,20,21,22,23,24,25,26,27,28,29,30},1)&lt;&gt;"")*ISERROR(FIND(MID(B2752,{1,2,3,4,5,6,7,8,9,10,11,12,13,14,15,16,17,18,19,20,21,22,23,24,25,26,27,28,29,30},1),"ABCDEFGHIJKLMNOPQRSTUVWXYZ0123456789-_")))=0,ISERROR(VALUE(B2752)))),"Недопустимый код: только латинские буквы A-Z в верхнем регистре, цифры, - и _; начало с буквы, до 30 символов (например MILK-001)",IF(SUMPRODUCT(--EXACT('Номенклатура'!$A$6:$A$205,B2752))=0,"Код не найден в номенклатуре",IF(SUMPRODUCT(--EXACT('Номенклатура'!$A$6:$A$205,B2752))&gt;1,"Код повторяется в номенклатуре",IF(ISNA(MATCH(C2752,{"Приход","Расход","Списание","Корректировка остатка"},0)),"Выберите тип операции",IF(NOT(ISNUMBER(D2752)),"Укажите количество",IF(D2752=0,"Количество не может быть 0",IF(AND(C2752&lt;&gt;"Корректировка остатка",D2752&lt;0),"Для этого типа количество положительное",IF(NOT(ISNUMBER('Номенклатура'!$C$2)),"Укажите дату начала учёта",IF(A2752&lt;INT('Номенклатура'!$C$2),"Раньше даты начала учёта: НЕ учтено",IF(AND(C2752="Корректировка остатка",TRIM(G2752)=""),"Учтено: добавьте пояснение","ОК")))))))))))))</f>
        <v/>
      </c>
    </row>
    <row r="2753" spans="1:9" x14ac:dyDescent="0.25">
      <c r="A2753" s="16"/>
      <c r="B2753" s="13"/>
      <c r="C2753" s="13"/>
      <c r="D2753" s="14"/>
      <c r="E2753" s="17" t="str">
        <f>IF(OR(B2753="",SUMPRODUCT(--EXACT('Номенклатура'!$A$6:$A$205,B2753))&lt;&gt;1),"",INDEX('Номенклатура'!$D$6:$D$205,SUMPRODUCT(EXACT('Номенклатура'!$A$6:$A$205,B2753)*(ROW('Номенклатура'!$A$6:$A$205)-5)))&amp;"")</f>
        <v/>
      </c>
      <c r="F2753" s="18" t="str">
        <f>IF(OR(I2753="ОК",I2753="Учтено: добавьте пояснение"),IF(C2753="Приход",D2753,IF(C2753="Корректировка остатка",D2753,-D2753)),"")</f>
        <v/>
      </c>
      <c r="G2753" s="13"/>
      <c r="H2753" s="15" t="str">
        <f>IF(OR(B2753="",SUMPRODUCT(--EXACT('Номенклатура'!$A$6:$A$205,B2753))&lt;&gt;1),"",INDEX('Номенклатура'!$B$6:$B$205,SUMPRODUCT(EXACT('Номенклатура'!$A$6:$A$205,B2753)*(ROW('Номенклатура'!$A$6:$A$205)-5)))&amp;"")</f>
        <v/>
      </c>
      <c r="I2753" s="15" t="str">
        <f>IF(COUNTA(A2753:D2753,G2753)=0,"",IF(NOT(ISNUMBER(A2753)),"Укажите дату",IF(B2753="","Укажите код",IF(NOT(AND(ISTEXT(B2753),LEN(B2753)&gt;0,LEN(B2753)&lt;=30,ISNUMBER(FIND(LEFT(B2753,1),"ABCDEFGHIJKLMNOPQRSTUVWXYZ")),SUMPRODUCT((MID(B2753,{1,2,3,4,5,6,7,8,9,10,11,12,13,14,15,16,17,18,19,20,21,22,23,24,25,26,27,28,29,30},1)&lt;&gt;"")*ISERROR(FIND(MID(B2753,{1,2,3,4,5,6,7,8,9,10,11,12,13,14,15,16,17,18,19,20,21,22,23,24,25,26,27,28,29,30},1),"ABCDEFGHIJKLMNOPQRSTUVWXYZ0123456789-_")))=0,ISERROR(VALUE(B2753)))),"Недопустимый код: только латинские буквы A-Z в верхнем регистре, цифры, - и _; начало с буквы, до 30 символов (например MILK-001)",IF(SUMPRODUCT(--EXACT('Номенклатура'!$A$6:$A$205,B2753))=0,"Код не найден в номенклатуре",IF(SUMPRODUCT(--EXACT('Номенклатура'!$A$6:$A$205,B2753))&gt;1,"Код повторяется в номенклатуре",IF(ISNA(MATCH(C2753,{"Приход","Расход","Списание","Корректировка остатка"},0)),"Выберите тип операции",IF(NOT(ISNUMBER(D2753)),"Укажите количество",IF(D2753=0,"Количество не может быть 0",IF(AND(C2753&lt;&gt;"Корректировка остатка",D2753&lt;0),"Для этого типа количество положительное",IF(NOT(ISNUMBER('Номенклатура'!$C$2)),"Укажите дату начала учёта",IF(A2753&lt;INT('Номенклатура'!$C$2),"Раньше даты начала учёта: НЕ учтено",IF(AND(C2753="Корректировка остатка",TRIM(G2753)=""),"Учтено: добавьте пояснение","ОК")))))))))))))</f>
        <v/>
      </c>
    </row>
    <row r="2754" spans="1:9" x14ac:dyDescent="0.25">
      <c r="A2754" s="16"/>
      <c r="B2754" s="13"/>
      <c r="C2754" s="13"/>
      <c r="D2754" s="14"/>
      <c r="E2754" s="17" t="str">
        <f>IF(OR(B2754="",SUMPRODUCT(--EXACT('Номенклатура'!$A$6:$A$205,B2754))&lt;&gt;1),"",INDEX('Номенклатура'!$D$6:$D$205,SUMPRODUCT(EXACT('Номенклатура'!$A$6:$A$205,B2754)*(ROW('Номенклатура'!$A$6:$A$205)-5)))&amp;"")</f>
        <v/>
      </c>
      <c r="F2754" s="18" t="str">
        <f>IF(OR(I2754="ОК",I2754="Учтено: добавьте пояснение"),IF(C2754="Приход",D2754,IF(C2754="Корректировка остатка",D2754,-D2754)),"")</f>
        <v/>
      </c>
      <c r="G2754" s="13"/>
      <c r="H2754" s="15" t="str">
        <f>IF(OR(B2754="",SUMPRODUCT(--EXACT('Номенклатура'!$A$6:$A$205,B2754))&lt;&gt;1),"",INDEX('Номенклатура'!$B$6:$B$205,SUMPRODUCT(EXACT('Номенклатура'!$A$6:$A$205,B2754)*(ROW('Номенклатура'!$A$6:$A$205)-5)))&amp;"")</f>
        <v/>
      </c>
      <c r="I2754" s="15" t="str">
        <f>IF(COUNTA(A2754:D2754,G2754)=0,"",IF(NOT(ISNUMBER(A2754)),"Укажите дату",IF(B2754="","Укажите код",IF(NOT(AND(ISTEXT(B2754),LEN(B2754)&gt;0,LEN(B2754)&lt;=30,ISNUMBER(FIND(LEFT(B2754,1),"ABCDEFGHIJKLMNOPQRSTUVWXYZ")),SUMPRODUCT((MID(B2754,{1,2,3,4,5,6,7,8,9,10,11,12,13,14,15,16,17,18,19,20,21,22,23,24,25,26,27,28,29,30},1)&lt;&gt;"")*ISERROR(FIND(MID(B2754,{1,2,3,4,5,6,7,8,9,10,11,12,13,14,15,16,17,18,19,20,21,22,23,24,25,26,27,28,29,30},1),"ABCDEFGHIJKLMNOPQRSTUVWXYZ0123456789-_")))=0,ISERROR(VALUE(B2754)))),"Недопустимый код: только латинские буквы A-Z в верхнем регистре, цифры, - и _; начало с буквы, до 30 символов (например MILK-001)",IF(SUMPRODUCT(--EXACT('Номенклатура'!$A$6:$A$205,B2754))=0,"Код не найден в номенклатуре",IF(SUMPRODUCT(--EXACT('Номенклатура'!$A$6:$A$205,B2754))&gt;1,"Код повторяется в номенклатуре",IF(ISNA(MATCH(C2754,{"Приход","Расход","Списание","Корректировка остатка"},0)),"Выберите тип операции",IF(NOT(ISNUMBER(D2754)),"Укажите количество",IF(D2754=0,"Количество не может быть 0",IF(AND(C2754&lt;&gt;"Корректировка остатка",D2754&lt;0),"Для этого типа количество положительное",IF(NOT(ISNUMBER('Номенклатура'!$C$2)),"Укажите дату начала учёта",IF(A2754&lt;INT('Номенклатура'!$C$2),"Раньше даты начала учёта: НЕ учтено",IF(AND(C2754="Корректировка остатка",TRIM(G2754)=""),"Учтено: добавьте пояснение","ОК")))))))))))))</f>
        <v/>
      </c>
    </row>
    <row r="2755" spans="1:9" x14ac:dyDescent="0.25">
      <c r="A2755" s="16"/>
      <c r="B2755" s="13"/>
      <c r="C2755" s="13"/>
      <c r="D2755" s="14"/>
      <c r="E2755" s="17" t="str">
        <f>IF(OR(B2755="",SUMPRODUCT(--EXACT('Номенклатура'!$A$6:$A$205,B2755))&lt;&gt;1),"",INDEX('Номенклатура'!$D$6:$D$205,SUMPRODUCT(EXACT('Номенклатура'!$A$6:$A$205,B2755)*(ROW('Номенклатура'!$A$6:$A$205)-5)))&amp;"")</f>
        <v/>
      </c>
      <c r="F2755" s="18" t="str">
        <f>IF(OR(I2755="ОК",I2755="Учтено: добавьте пояснение"),IF(C2755="Приход",D2755,IF(C2755="Корректировка остатка",D2755,-D2755)),"")</f>
        <v/>
      </c>
      <c r="G2755" s="13"/>
      <c r="H2755" s="15" t="str">
        <f>IF(OR(B2755="",SUMPRODUCT(--EXACT('Номенклатура'!$A$6:$A$205,B2755))&lt;&gt;1),"",INDEX('Номенклатура'!$B$6:$B$205,SUMPRODUCT(EXACT('Номенклатура'!$A$6:$A$205,B2755)*(ROW('Номенклатура'!$A$6:$A$205)-5)))&amp;"")</f>
        <v/>
      </c>
      <c r="I2755" s="15" t="str">
        <f>IF(COUNTA(A2755:D2755,G2755)=0,"",IF(NOT(ISNUMBER(A2755)),"Укажите дату",IF(B2755="","Укажите код",IF(NOT(AND(ISTEXT(B2755),LEN(B2755)&gt;0,LEN(B2755)&lt;=30,ISNUMBER(FIND(LEFT(B2755,1),"ABCDEFGHIJKLMNOPQRSTUVWXYZ")),SUMPRODUCT((MID(B2755,{1,2,3,4,5,6,7,8,9,10,11,12,13,14,15,16,17,18,19,20,21,22,23,24,25,26,27,28,29,30},1)&lt;&gt;"")*ISERROR(FIND(MID(B2755,{1,2,3,4,5,6,7,8,9,10,11,12,13,14,15,16,17,18,19,20,21,22,23,24,25,26,27,28,29,30},1),"ABCDEFGHIJKLMNOPQRSTUVWXYZ0123456789-_")))=0,ISERROR(VALUE(B2755)))),"Недопустимый код: только латинские буквы A-Z в верхнем регистре, цифры, - и _; начало с буквы, до 30 символов (например MILK-001)",IF(SUMPRODUCT(--EXACT('Номенклатура'!$A$6:$A$205,B2755))=0,"Код не найден в номенклатуре",IF(SUMPRODUCT(--EXACT('Номенклатура'!$A$6:$A$205,B2755))&gt;1,"Код повторяется в номенклатуре",IF(ISNA(MATCH(C2755,{"Приход","Расход","Списание","Корректировка остатка"},0)),"Выберите тип операции",IF(NOT(ISNUMBER(D2755)),"Укажите количество",IF(D2755=0,"Количество не может быть 0",IF(AND(C2755&lt;&gt;"Корректировка остатка",D2755&lt;0),"Для этого типа количество положительное",IF(NOT(ISNUMBER('Номенклатура'!$C$2)),"Укажите дату начала учёта",IF(A2755&lt;INT('Номенклатура'!$C$2),"Раньше даты начала учёта: НЕ учтено",IF(AND(C2755="Корректировка остатка",TRIM(G2755)=""),"Учтено: добавьте пояснение","ОК")))))))))))))</f>
        <v/>
      </c>
    </row>
    <row r="2756" spans="1:9" x14ac:dyDescent="0.25">
      <c r="A2756" s="16"/>
      <c r="B2756" s="13"/>
      <c r="C2756" s="13"/>
      <c r="D2756" s="14"/>
      <c r="E2756" s="17" t="str">
        <f>IF(OR(B2756="",SUMPRODUCT(--EXACT('Номенклатура'!$A$6:$A$205,B2756))&lt;&gt;1),"",INDEX('Номенклатура'!$D$6:$D$205,SUMPRODUCT(EXACT('Номенклатура'!$A$6:$A$205,B2756)*(ROW('Номенклатура'!$A$6:$A$205)-5)))&amp;"")</f>
        <v/>
      </c>
      <c r="F2756" s="18" t="str">
        <f>IF(OR(I2756="ОК",I2756="Учтено: добавьте пояснение"),IF(C2756="Приход",D2756,IF(C2756="Корректировка остатка",D2756,-D2756)),"")</f>
        <v/>
      </c>
      <c r="G2756" s="13"/>
      <c r="H2756" s="15" t="str">
        <f>IF(OR(B2756="",SUMPRODUCT(--EXACT('Номенклатура'!$A$6:$A$205,B2756))&lt;&gt;1),"",INDEX('Номенклатура'!$B$6:$B$205,SUMPRODUCT(EXACT('Номенклатура'!$A$6:$A$205,B2756)*(ROW('Номенклатура'!$A$6:$A$205)-5)))&amp;"")</f>
        <v/>
      </c>
      <c r="I2756" s="15" t="str">
        <f>IF(COUNTA(A2756:D2756,G2756)=0,"",IF(NOT(ISNUMBER(A2756)),"Укажите дату",IF(B2756="","Укажите код",IF(NOT(AND(ISTEXT(B2756),LEN(B2756)&gt;0,LEN(B2756)&lt;=30,ISNUMBER(FIND(LEFT(B2756,1),"ABCDEFGHIJKLMNOPQRSTUVWXYZ")),SUMPRODUCT((MID(B2756,{1,2,3,4,5,6,7,8,9,10,11,12,13,14,15,16,17,18,19,20,21,22,23,24,25,26,27,28,29,30},1)&lt;&gt;"")*ISERROR(FIND(MID(B2756,{1,2,3,4,5,6,7,8,9,10,11,12,13,14,15,16,17,18,19,20,21,22,23,24,25,26,27,28,29,30},1),"ABCDEFGHIJKLMNOPQRSTUVWXYZ0123456789-_")))=0,ISERROR(VALUE(B2756)))),"Недопустимый код: только латинские буквы A-Z в верхнем регистре, цифры, - и _; начало с буквы, до 30 символов (например MILK-001)",IF(SUMPRODUCT(--EXACT('Номенклатура'!$A$6:$A$205,B2756))=0,"Код не найден в номенклатуре",IF(SUMPRODUCT(--EXACT('Номенклатура'!$A$6:$A$205,B2756))&gt;1,"Код повторяется в номенклатуре",IF(ISNA(MATCH(C2756,{"Приход","Расход","Списание","Корректировка остатка"},0)),"Выберите тип операции",IF(NOT(ISNUMBER(D2756)),"Укажите количество",IF(D2756=0,"Количество не может быть 0",IF(AND(C2756&lt;&gt;"Корректировка остатка",D2756&lt;0),"Для этого типа количество положительное",IF(NOT(ISNUMBER('Номенклатура'!$C$2)),"Укажите дату начала учёта",IF(A2756&lt;INT('Номенклатура'!$C$2),"Раньше даты начала учёта: НЕ учтено",IF(AND(C2756="Корректировка остатка",TRIM(G2756)=""),"Учтено: добавьте пояснение","ОК")))))))))))))</f>
        <v/>
      </c>
    </row>
    <row r="2757" spans="1:9" x14ac:dyDescent="0.25">
      <c r="A2757" s="16"/>
      <c r="B2757" s="13"/>
      <c r="C2757" s="13"/>
      <c r="D2757" s="14"/>
      <c r="E2757" s="17" t="str">
        <f>IF(OR(B2757="",SUMPRODUCT(--EXACT('Номенклатура'!$A$6:$A$205,B2757))&lt;&gt;1),"",INDEX('Номенклатура'!$D$6:$D$205,SUMPRODUCT(EXACT('Номенклатура'!$A$6:$A$205,B2757)*(ROW('Номенклатура'!$A$6:$A$205)-5)))&amp;"")</f>
        <v/>
      </c>
      <c r="F2757" s="18" t="str">
        <f>IF(OR(I2757="ОК",I2757="Учтено: добавьте пояснение"),IF(C2757="Приход",D2757,IF(C2757="Корректировка остатка",D2757,-D2757)),"")</f>
        <v/>
      </c>
      <c r="G2757" s="13"/>
      <c r="H2757" s="15" t="str">
        <f>IF(OR(B2757="",SUMPRODUCT(--EXACT('Номенклатура'!$A$6:$A$205,B2757))&lt;&gt;1),"",INDEX('Номенклатура'!$B$6:$B$205,SUMPRODUCT(EXACT('Номенклатура'!$A$6:$A$205,B2757)*(ROW('Номенклатура'!$A$6:$A$205)-5)))&amp;"")</f>
        <v/>
      </c>
      <c r="I2757" s="15" t="str">
        <f>IF(COUNTA(A2757:D2757,G2757)=0,"",IF(NOT(ISNUMBER(A2757)),"Укажите дату",IF(B2757="","Укажите код",IF(NOT(AND(ISTEXT(B2757),LEN(B2757)&gt;0,LEN(B2757)&lt;=30,ISNUMBER(FIND(LEFT(B2757,1),"ABCDEFGHIJKLMNOPQRSTUVWXYZ")),SUMPRODUCT((MID(B2757,{1,2,3,4,5,6,7,8,9,10,11,12,13,14,15,16,17,18,19,20,21,22,23,24,25,26,27,28,29,30},1)&lt;&gt;"")*ISERROR(FIND(MID(B2757,{1,2,3,4,5,6,7,8,9,10,11,12,13,14,15,16,17,18,19,20,21,22,23,24,25,26,27,28,29,30},1),"ABCDEFGHIJKLMNOPQRSTUVWXYZ0123456789-_")))=0,ISERROR(VALUE(B2757)))),"Недопустимый код: только латинские буквы A-Z в верхнем регистре, цифры, - и _; начало с буквы, до 30 символов (например MILK-001)",IF(SUMPRODUCT(--EXACT('Номенклатура'!$A$6:$A$205,B2757))=0,"Код не найден в номенклатуре",IF(SUMPRODUCT(--EXACT('Номенклатура'!$A$6:$A$205,B2757))&gt;1,"Код повторяется в номенклатуре",IF(ISNA(MATCH(C2757,{"Приход","Расход","Списание","Корректировка остатка"},0)),"Выберите тип операции",IF(NOT(ISNUMBER(D2757)),"Укажите количество",IF(D2757=0,"Количество не может быть 0",IF(AND(C2757&lt;&gt;"Корректировка остатка",D2757&lt;0),"Для этого типа количество положительное",IF(NOT(ISNUMBER('Номенклатура'!$C$2)),"Укажите дату начала учёта",IF(A2757&lt;INT('Номенклатура'!$C$2),"Раньше даты начала учёта: НЕ учтено",IF(AND(C2757="Корректировка остатка",TRIM(G2757)=""),"Учтено: добавьте пояснение","ОК")))))))))))))</f>
        <v/>
      </c>
    </row>
    <row r="2758" spans="1:9" x14ac:dyDescent="0.25">
      <c r="A2758" s="16"/>
      <c r="B2758" s="13"/>
      <c r="C2758" s="13"/>
      <c r="D2758" s="14"/>
      <c r="E2758" s="17" t="str">
        <f>IF(OR(B2758="",SUMPRODUCT(--EXACT('Номенклатура'!$A$6:$A$205,B2758))&lt;&gt;1),"",INDEX('Номенклатура'!$D$6:$D$205,SUMPRODUCT(EXACT('Номенклатура'!$A$6:$A$205,B2758)*(ROW('Номенклатура'!$A$6:$A$205)-5)))&amp;"")</f>
        <v/>
      </c>
      <c r="F2758" s="18" t="str">
        <f>IF(OR(I2758="ОК",I2758="Учтено: добавьте пояснение"),IF(C2758="Приход",D2758,IF(C2758="Корректировка остатка",D2758,-D2758)),"")</f>
        <v/>
      </c>
      <c r="G2758" s="13"/>
      <c r="H2758" s="15" t="str">
        <f>IF(OR(B2758="",SUMPRODUCT(--EXACT('Номенклатура'!$A$6:$A$205,B2758))&lt;&gt;1),"",INDEX('Номенклатура'!$B$6:$B$205,SUMPRODUCT(EXACT('Номенклатура'!$A$6:$A$205,B2758)*(ROW('Номенклатура'!$A$6:$A$205)-5)))&amp;"")</f>
        <v/>
      </c>
      <c r="I2758" s="15" t="str">
        <f>IF(COUNTA(A2758:D2758,G2758)=0,"",IF(NOT(ISNUMBER(A2758)),"Укажите дату",IF(B2758="","Укажите код",IF(NOT(AND(ISTEXT(B2758),LEN(B2758)&gt;0,LEN(B2758)&lt;=30,ISNUMBER(FIND(LEFT(B2758,1),"ABCDEFGHIJKLMNOPQRSTUVWXYZ")),SUMPRODUCT((MID(B2758,{1,2,3,4,5,6,7,8,9,10,11,12,13,14,15,16,17,18,19,20,21,22,23,24,25,26,27,28,29,30},1)&lt;&gt;"")*ISERROR(FIND(MID(B2758,{1,2,3,4,5,6,7,8,9,10,11,12,13,14,15,16,17,18,19,20,21,22,23,24,25,26,27,28,29,30},1),"ABCDEFGHIJKLMNOPQRSTUVWXYZ0123456789-_")))=0,ISERROR(VALUE(B2758)))),"Недопустимый код: только латинские буквы A-Z в верхнем регистре, цифры, - и _; начало с буквы, до 30 символов (например MILK-001)",IF(SUMPRODUCT(--EXACT('Номенклатура'!$A$6:$A$205,B2758))=0,"Код не найден в номенклатуре",IF(SUMPRODUCT(--EXACT('Номенклатура'!$A$6:$A$205,B2758))&gt;1,"Код повторяется в номенклатуре",IF(ISNA(MATCH(C2758,{"Приход","Расход","Списание","Корректировка остатка"},0)),"Выберите тип операции",IF(NOT(ISNUMBER(D2758)),"Укажите количество",IF(D2758=0,"Количество не может быть 0",IF(AND(C2758&lt;&gt;"Корректировка остатка",D2758&lt;0),"Для этого типа количество положительное",IF(NOT(ISNUMBER('Номенклатура'!$C$2)),"Укажите дату начала учёта",IF(A2758&lt;INT('Номенклатура'!$C$2),"Раньше даты начала учёта: НЕ учтено",IF(AND(C2758="Корректировка остатка",TRIM(G2758)=""),"Учтено: добавьте пояснение","ОК")))))))))))))</f>
        <v/>
      </c>
    </row>
    <row r="2759" spans="1:9" x14ac:dyDescent="0.25">
      <c r="A2759" s="16"/>
      <c r="B2759" s="13"/>
      <c r="C2759" s="13"/>
      <c r="D2759" s="14"/>
      <c r="E2759" s="17" t="str">
        <f>IF(OR(B2759="",SUMPRODUCT(--EXACT('Номенклатура'!$A$6:$A$205,B2759))&lt;&gt;1),"",INDEX('Номенклатура'!$D$6:$D$205,SUMPRODUCT(EXACT('Номенклатура'!$A$6:$A$205,B2759)*(ROW('Номенклатура'!$A$6:$A$205)-5)))&amp;"")</f>
        <v/>
      </c>
      <c r="F2759" s="18" t="str">
        <f>IF(OR(I2759="ОК",I2759="Учтено: добавьте пояснение"),IF(C2759="Приход",D2759,IF(C2759="Корректировка остатка",D2759,-D2759)),"")</f>
        <v/>
      </c>
      <c r="G2759" s="13"/>
      <c r="H2759" s="15" t="str">
        <f>IF(OR(B2759="",SUMPRODUCT(--EXACT('Номенклатура'!$A$6:$A$205,B2759))&lt;&gt;1),"",INDEX('Номенклатура'!$B$6:$B$205,SUMPRODUCT(EXACT('Номенклатура'!$A$6:$A$205,B2759)*(ROW('Номенклатура'!$A$6:$A$205)-5)))&amp;"")</f>
        <v/>
      </c>
      <c r="I2759" s="15" t="str">
        <f>IF(COUNTA(A2759:D2759,G2759)=0,"",IF(NOT(ISNUMBER(A2759)),"Укажите дату",IF(B2759="","Укажите код",IF(NOT(AND(ISTEXT(B2759),LEN(B2759)&gt;0,LEN(B2759)&lt;=30,ISNUMBER(FIND(LEFT(B2759,1),"ABCDEFGHIJKLMNOPQRSTUVWXYZ")),SUMPRODUCT((MID(B2759,{1,2,3,4,5,6,7,8,9,10,11,12,13,14,15,16,17,18,19,20,21,22,23,24,25,26,27,28,29,30},1)&lt;&gt;"")*ISERROR(FIND(MID(B2759,{1,2,3,4,5,6,7,8,9,10,11,12,13,14,15,16,17,18,19,20,21,22,23,24,25,26,27,28,29,30},1),"ABCDEFGHIJKLMNOPQRSTUVWXYZ0123456789-_")))=0,ISERROR(VALUE(B2759)))),"Недопустимый код: только латинские буквы A-Z в верхнем регистре, цифры, - и _; начало с буквы, до 30 символов (например MILK-001)",IF(SUMPRODUCT(--EXACT('Номенклатура'!$A$6:$A$205,B2759))=0,"Код не найден в номенклатуре",IF(SUMPRODUCT(--EXACT('Номенклатура'!$A$6:$A$205,B2759))&gt;1,"Код повторяется в номенклатуре",IF(ISNA(MATCH(C2759,{"Приход","Расход","Списание","Корректировка остатка"},0)),"Выберите тип операции",IF(NOT(ISNUMBER(D2759)),"Укажите количество",IF(D2759=0,"Количество не может быть 0",IF(AND(C2759&lt;&gt;"Корректировка остатка",D2759&lt;0),"Для этого типа количество положительное",IF(NOT(ISNUMBER('Номенклатура'!$C$2)),"Укажите дату начала учёта",IF(A2759&lt;INT('Номенклатура'!$C$2),"Раньше даты начала учёта: НЕ учтено",IF(AND(C2759="Корректировка остатка",TRIM(G2759)=""),"Учтено: добавьте пояснение","ОК")))))))))))))</f>
        <v/>
      </c>
    </row>
    <row r="2760" spans="1:9" x14ac:dyDescent="0.25">
      <c r="A2760" s="16"/>
      <c r="B2760" s="13"/>
      <c r="C2760" s="13"/>
      <c r="D2760" s="14"/>
      <c r="E2760" s="17" t="str">
        <f>IF(OR(B2760="",SUMPRODUCT(--EXACT('Номенклатура'!$A$6:$A$205,B2760))&lt;&gt;1),"",INDEX('Номенклатура'!$D$6:$D$205,SUMPRODUCT(EXACT('Номенклатура'!$A$6:$A$205,B2760)*(ROW('Номенклатура'!$A$6:$A$205)-5)))&amp;"")</f>
        <v/>
      </c>
      <c r="F2760" s="18" t="str">
        <f>IF(OR(I2760="ОК",I2760="Учтено: добавьте пояснение"),IF(C2760="Приход",D2760,IF(C2760="Корректировка остатка",D2760,-D2760)),"")</f>
        <v/>
      </c>
      <c r="G2760" s="13"/>
      <c r="H2760" s="15" t="str">
        <f>IF(OR(B2760="",SUMPRODUCT(--EXACT('Номенклатура'!$A$6:$A$205,B2760))&lt;&gt;1),"",INDEX('Номенклатура'!$B$6:$B$205,SUMPRODUCT(EXACT('Номенклатура'!$A$6:$A$205,B2760)*(ROW('Номенклатура'!$A$6:$A$205)-5)))&amp;"")</f>
        <v/>
      </c>
      <c r="I2760" s="15" t="str">
        <f>IF(COUNTA(A2760:D2760,G2760)=0,"",IF(NOT(ISNUMBER(A2760)),"Укажите дату",IF(B2760="","Укажите код",IF(NOT(AND(ISTEXT(B2760),LEN(B2760)&gt;0,LEN(B2760)&lt;=30,ISNUMBER(FIND(LEFT(B2760,1),"ABCDEFGHIJKLMNOPQRSTUVWXYZ")),SUMPRODUCT((MID(B2760,{1,2,3,4,5,6,7,8,9,10,11,12,13,14,15,16,17,18,19,20,21,22,23,24,25,26,27,28,29,30},1)&lt;&gt;"")*ISERROR(FIND(MID(B2760,{1,2,3,4,5,6,7,8,9,10,11,12,13,14,15,16,17,18,19,20,21,22,23,24,25,26,27,28,29,30},1),"ABCDEFGHIJKLMNOPQRSTUVWXYZ0123456789-_")))=0,ISERROR(VALUE(B2760)))),"Недопустимый код: только латинские буквы A-Z в верхнем регистре, цифры, - и _; начало с буквы, до 30 символов (например MILK-001)",IF(SUMPRODUCT(--EXACT('Номенклатура'!$A$6:$A$205,B2760))=0,"Код не найден в номенклатуре",IF(SUMPRODUCT(--EXACT('Номенклатура'!$A$6:$A$205,B2760))&gt;1,"Код повторяется в номенклатуре",IF(ISNA(MATCH(C2760,{"Приход","Расход","Списание","Корректировка остатка"},0)),"Выберите тип операции",IF(NOT(ISNUMBER(D2760)),"Укажите количество",IF(D2760=0,"Количество не может быть 0",IF(AND(C2760&lt;&gt;"Корректировка остатка",D2760&lt;0),"Для этого типа количество положительное",IF(NOT(ISNUMBER('Номенклатура'!$C$2)),"Укажите дату начала учёта",IF(A2760&lt;INT('Номенклатура'!$C$2),"Раньше даты начала учёта: НЕ учтено",IF(AND(C2760="Корректировка остатка",TRIM(G2760)=""),"Учтено: добавьте пояснение","ОК")))))))))))))</f>
        <v/>
      </c>
    </row>
    <row r="2761" spans="1:9" x14ac:dyDescent="0.25">
      <c r="A2761" s="16"/>
      <c r="B2761" s="13"/>
      <c r="C2761" s="13"/>
      <c r="D2761" s="14"/>
      <c r="E2761" s="17" t="str">
        <f>IF(OR(B2761="",SUMPRODUCT(--EXACT('Номенклатура'!$A$6:$A$205,B2761))&lt;&gt;1),"",INDEX('Номенклатура'!$D$6:$D$205,SUMPRODUCT(EXACT('Номенклатура'!$A$6:$A$205,B2761)*(ROW('Номенклатура'!$A$6:$A$205)-5)))&amp;"")</f>
        <v/>
      </c>
      <c r="F2761" s="18" t="str">
        <f>IF(OR(I2761="ОК",I2761="Учтено: добавьте пояснение"),IF(C2761="Приход",D2761,IF(C2761="Корректировка остатка",D2761,-D2761)),"")</f>
        <v/>
      </c>
      <c r="G2761" s="13"/>
      <c r="H2761" s="15" t="str">
        <f>IF(OR(B2761="",SUMPRODUCT(--EXACT('Номенклатура'!$A$6:$A$205,B2761))&lt;&gt;1),"",INDEX('Номенклатура'!$B$6:$B$205,SUMPRODUCT(EXACT('Номенклатура'!$A$6:$A$205,B2761)*(ROW('Номенклатура'!$A$6:$A$205)-5)))&amp;"")</f>
        <v/>
      </c>
      <c r="I2761" s="15" t="str">
        <f>IF(COUNTA(A2761:D2761,G2761)=0,"",IF(NOT(ISNUMBER(A2761)),"Укажите дату",IF(B2761="","Укажите код",IF(NOT(AND(ISTEXT(B2761),LEN(B2761)&gt;0,LEN(B2761)&lt;=30,ISNUMBER(FIND(LEFT(B2761,1),"ABCDEFGHIJKLMNOPQRSTUVWXYZ")),SUMPRODUCT((MID(B2761,{1,2,3,4,5,6,7,8,9,10,11,12,13,14,15,16,17,18,19,20,21,22,23,24,25,26,27,28,29,30},1)&lt;&gt;"")*ISERROR(FIND(MID(B2761,{1,2,3,4,5,6,7,8,9,10,11,12,13,14,15,16,17,18,19,20,21,22,23,24,25,26,27,28,29,30},1),"ABCDEFGHIJKLMNOPQRSTUVWXYZ0123456789-_")))=0,ISERROR(VALUE(B2761)))),"Недопустимый код: только латинские буквы A-Z в верхнем регистре, цифры, - и _; начало с буквы, до 30 символов (например MILK-001)",IF(SUMPRODUCT(--EXACT('Номенклатура'!$A$6:$A$205,B2761))=0,"Код не найден в номенклатуре",IF(SUMPRODUCT(--EXACT('Номенклатура'!$A$6:$A$205,B2761))&gt;1,"Код повторяется в номенклатуре",IF(ISNA(MATCH(C2761,{"Приход","Расход","Списание","Корректировка остатка"},0)),"Выберите тип операции",IF(NOT(ISNUMBER(D2761)),"Укажите количество",IF(D2761=0,"Количество не может быть 0",IF(AND(C2761&lt;&gt;"Корректировка остатка",D2761&lt;0),"Для этого типа количество положительное",IF(NOT(ISNUMBER('Номенклатура'!$C$2)),"Укажите дату начала учёта",IF(A2761&lt;INT('Номенклатура'!$C$2),"Раньше даты начала учёта: НЕ учтено",IF(AND(C2761="Корректировка остатка",TRIM(G2761)=""),"Учтено: добавьте пояснение","ОК")))))))))))))</f>
        <v/>
      </c>
    </row>
    <row r="2762" spans="1:9" x14ac:dyDescent="0.25">
      <c r="A2762" s="16"/>
      <c r="B2762" s="13"/>
      <c r="C2762" s="13"/>
      <c r="D2762" s="14"/>
      <c r="E2762" s="17" t="str">
        <f>IF(OR(B2762="",SUMPRODUCT(--EXACT('Номенклатура'!$A$6:$A$205,B2762))&lt;&gt;1),"",INDEX('Номенклатура'!$D$6:$D$205,SUMPRODUCT(EXACT('Номенклатура'!$A$6:$A$205,B2762)*(ROW('Номенклатура'!$A$6:$A$205)-5)))&amp;"")</f>
        <v/>
      </c>
      <c r="F2762" s="18" t="str">
        <f>IF(OR(I2762="ОК",I2762="Учтено: добавьте пояснение"),IF(C2762="Приход",D2762,IF(C2762="Корректировка остатка",D2762,-D2762)),"")</f>
        <v/>
      </c>
      <c r="G2762" s="13"/>
      <c r="H2762" s="15" t="str">
        <f>IF(OR(B2762="",SUMPRODUCT(--EXACT('Номенклатура'!$A$6:$A$205,B2762))&lt;&gt;1),"",INDEX('Номенклатура'!$B$6:$B$205,SUMPRODUCT(EXACT('Номенклатура'!$A$6:$A$205,B2762)*(ROW('Номенклатура'!$A$6:$A$205)-5)))&amp;"")</f>
        <v/>
      </c>
      <c r="I2762" s="15" t="str">
        <f>IF(COUNTA(A2762:D2762,G2762)=0,"",IF(NOT(ISNUMBER(A2762)),"Укажите дату",IF(B2762="","Укажите код",IF(NOT(AND(ISTEXT(B2762),LEN(B2762)&gt;0,LEN(B2762)&lt;=30,ISNUMBER(FIND(LEFT(B2762,1),"ABCDEFGHIJKLMNOPQRSTUVWXYZ")),SUMPRODUCT((MID(B2762,{1,2,3,4,5,6,7,8,9,10,11,12,13,14,15,16,17,18,19,20,21,22,23,24,25,26,27,28,29,30},1)&lt;&gt;"")*ISERROR(FIND(MID(B2762,{1,2,3,4,5,6,7,8,9,10,11,12,13,14,15,16,17,18,19,20,21,22,23,24,25,26,27,28,29,30},1),"ABCDEFGHIJKLMNOPQRSTUVWXYZ0123456789-_")))=0,ISERROR(VALUE(B2762)))),"Недопустимый код: только латинские буквы A-Z в верхнем регистре, цифры, - и _; начало с буквы, до 30 символов (например MILK-001)",IF(SUMPRODUCT(--EXACT('Номенклатура'!$A$6:$A$205,B2762))=0,"Код не найден в номенклатуре",IF(SUMPRODUCT(--EXACT('Номенклатура'!$A$6:$A$205,B2762))&gt;1,"Код повторяется в номенклатуре",IF(ISNA(MATCH(C2762,{"Приход","Расход","Списание","Корректировка остатка"},0)),"Выберите тип операции",IF(NOT(ISNUMBER(D2762)),"Укажите количество",IF(D2762=0,"Количество не может быть 0",IF(AND(C2762&lt;&gt;"Корректировка остатка",D2762&lt;0),"Для этого типа количество положительное",IF(NOT(ISNUMBER('Номенклатура'!$C$2)),"Укажите дату начала учёта",IF(A2762&lt;INT('Номенклатура'!$C$2),"Раньше даты начала учёта: НЕ учтено",IF(AND(C2762="Корректировка остатка",TRIM(G2762)=""),"Учтено: добавьте пояснение","ОК")))))))))))))</f>
        <v/>
      </c>
    </row>
    <row r="2763" spans="1:9" x14ac:dyDescent="0.25">
      <c r="A2763" s="16"/>
      <c r="B2763" s="13"/>
      <c r="C2763" s="13"/>
      <c r="D2763" s="14"/>
      <c r="E2763" s="17" t="str">
        <f>IF(OR(B2763="",SUMPRODUCT(--EXACT('Номенклатура'!$A$6:$A$205,B2763))&lt;&gt;1),"",INDEX('Номенклатура'!$D$6:$D$205,SUMPRODUCT(EXACT('Номенклатура'!$A$6:$A$205,B2763)*(ROW('Номенклатура'!$A$6:$A$205)-5)))&amp;"")</f>
        <v/>
      </c>
      <c r="F2763" s="18" t="str">
        <f>IF(OR(I2763="ОК",I2763="Учтено: добавьте пояснение"),IF(C2763="Приход",D2763,IF(C2763="Корректировка остатка",D2763,-D2763)),"")</f>
        <v/>
      </c>
      <c r="G2763" s="13"/>
      <c r="H2763" s="15" t="str">
        <f>IF(OR(B2763="",SUMPRODUCT(--EXACT('Номенклатура'!$A$6:$A$205,B2763))&lt;&gt;1),"",INDEX('Номенклатура'!$B$6:$B$205,SUMPRODUCT(EXACT('Номенклатура'!$A$6:$A$205,B2763)*(ROW('Номенклатура'!$A$6:$A$205)-5)))&amp;"")</f>
        <v/>
      </c>
      <c r="I2763" s="15" t="str">
        <f>IF(COUNTA(A2763:D2763,G2763)=0,"",IF(NOT(ISNUMBER(A2763)),"Укажите дату",IF(B2763="","Укажите код",IF(NOT(AND(ISTEXT(B2763),LEN(B2763)&gt;0,LEN(B2763)&lt;=30,ISNUMBER(FIND(LEFT(B2763,1),"ABCDEFGHIJKLMNOPQRSTUVWXYZ")),SUMPRODUCT((MID(B2763,{1,2,3,4,5,6,7,8,9,10,11,12,13,14,15,16,17,18,19,20,21,22,23,24,25,26,27,28,29,30},1)&lt;&gt;"")*ISERROR(FIND(MID(B2763,{1,2,3,4,5,6,7,8,9,10,11,12,13,14,15,16,17,18,19,20,21,22,23,24,25,26,27,28,29,30},1),"ABCDEFGHIJKLMNOPQRSTUVWXYZ0123456789-_")))=0,ISERROR(VALUE(B2763)))),"Недопустимый код: только латинские буквы A-Z в верхнем регистре, цифры, - и _; начало с буквы, до 30 символов (например MILK-001)",IF(SUMPRODUCT(--EXACT('Номенклатура'!$A$6:$A$205,B2763))=0,"Код не найден в номенклатуре",IF(SUMPRODUCT(--EXACT('Номенклатура'!$A$6:$A$205,B2763))&gt;1,"Код повторяется в номенклатуре",IF(ISNA(MATCH(C2763,{"Приход","Расход","Списание","Корректировка остатка"},0)),"Выберите тип операции",IF(NOT(ISNUMBER(D2763)),"Укажите количество",IF(D2763=0,"Количество не может быть 0",IF(AND(C2763&lt;&gt;"Корректировка остатка",D2763&lt;0),"Для этого типа количество положительное",IF(NOT(ISNUMBER('Номенклатура'!$C$2)),"Укажите дату начала учёта",IF(A2763&lt;INT('Номенклатура'!$C$2),"Раньше даты начала учёта: НЕ учтено",IF(AND(C2763="Корректировка остатка",TRIM(G2763)=""),"Учтено: добавьте пояснение","ОК")))))))))))))</f>
        <v/>
      </c>
    </row>
    <row r="2764" spans="1:9" x14ac:dyDescent="0.25">
      <c r="A2764" s="16"/>
      <c r="B2764" s="13"/>
      <c r="C2764" s="13"/>
      <c r="D2764" s="14"/>
      <c r="E2764" s="17" t="str">
        <f>IF(OR(B2764="",SUMPRODUCT(--EXACT('Номенклатура'!$A$6:$A$205,B2764))&lt;&gt;1),"",INDEX('Номенклатура'!$D$6:$D$205,SUMPRODUCT(EXACT('Номенклатура'!$A$6:$A$205,B2764)*(ROW('Номенклатура'!$A$6:$A$205)-5)))&amp;"")</f>
        <v/>
      </c>
      <c r="F2764" s="18" t="str">
        <f>IF(OR(I2764="ОК",I2764="Учтено: добавьте пояснение"),IF(C2764="Приход",D2764,IF(C2764="Корректировка остатка",D2764,-D2764)),"")</f>
        <v/>
      </c>
      <c r="G2764" s="13"/>
      <c r="H2764" s="15" t="str">
        <f>IF(OR(B2764="",SUMPRODUCT(--EXACT('Номенклатура'!$A$6:$A$205,B2764))&lt;&gt;1),"",INDEX('Номенклатура'!$B$6:$B$205,SUMPRODUCT(EXACT('Номенклатура'!$A$6:$A$205,B2764)*(ROW('Номенклатура'!$A$6:$A$205)-5)))&amp;"")</f>
        <v/>
      </c>
      <c r="I2764" s="15" t="str">
        <f>IF(COUNTA(A2764:D2764,G2764)=0,"",IF(NOT(ISNUMBER(A2764)),"Укажите дату",IF(B2764="","Укажите код",IF(NOT(AND(ISTEXT(B2764),LEN(B2764)&gt;0,LEN(B2764)&lt;=30,ISNUMBER(FIND(LEFT(B2764,1),"ABCDEFGHIJKLMNOPQRSTUVWXYZ")),SUMPRODUCT((MID(B2764,{1,2,3,4,5,6,7,8,9,10,11,12,13,14,15,16,17,18,19,20,21,22,23,24,25,26,27,28,29,30},1)&lt;&gt;"")*ISERROR(FIND(MID(B2764,{1,2,3,4,5,6,7,8,9,10,11,12,13,14,15,16,17,18,19,20,21,22,23,24,25,26,27,28,29,30},1),"ABCDEFGHIJKLMNOPQRSTUVWXYZ0123456789-_")))=0,ISERROR(VALUE(B2764)))),"Недопустимый код: только латинские буквы A-Z в верхнем регистре, цифры, - и _; начало с буквы, до 30 символов (например MILK-001)",IF(SUMPRODUCT(--EXACT('Номенклатура'!$A$6:$A$205,B2764))=0,"Код не найден в номенклатуре",IF(SUMPRODUCT(--EXACT('Номенклатура'!$A$6:$A$205,B2764))&gt;1,"Код повторяется в номенклатуре",IF(ISNA(MATCH(C2764,{"Приход","Расход","Списание","Корректировка остатка"},0)),"Выберите тип операции",IF(NOT(ISNUMBER(D2764)),"Укажите количество",IF(D2764=0,"Количество не может быть 0",IF(AND(C2764&lt;&gt;"Корректировка остатка",D2764&lt;0),"Для этого типа количество положительное",IF(NOT(ISNUMBER('Номенклатура'!$C$2)),"Укажите дату начала учёта",IF(A2764&lt;INT('Номенклатура'!$C$2),"Раньше даты начала учёта: НЕ учтено",IF(AND(C2764="Корректировка остатка",TRIM(G2764)=""),"Учтено: добавьте пояснение","ОК")))))))))))))</f>
        <v/>
      </c>
    </row>
    <row r="2765" spans="1:9" x14ac:dyDescent="0.25">
      <c r="A2765" s="16"/>
      <c r="B2765" s="13"/>
      <c r="C2765" s="13"/>
      <c r="D2765" s="14"/>
      <c r="E2765" s="17" t="str">
        <f>IF(OR(B2765="",SUMPRODUCT(--EXACT('Номенклатура'!$A$6:$A$205,B2765))&lt;&gt;1),"",INDEX('Номенклатура'!$D$6:$D$205,SUMPRODUCT(EXACT('Номенклатура'!$A$6:$A$205,B2765)*(ROW('Номенклатура'!$A$6:$A$205)-5)))&amp;"")</f>
        <v/>
      </c>
      <c r="F2765" s="18" t="str">
        <f>IF(OR(I2765="ОК",I2765="Учтено: добавьте пояснение"),IF(C2765="Приход",D2765,IF(C2765="Корректировка остатка",D2765,-D2765)),"")</f>
        <v/>
      </c>
      <c r="G2765" s="13"/>
      <c r="H2765" s="15" t="str">
        <f>IF(OR(B2765="",SUMPRODUCT(--EXACT('Номенклатура'!$A$6:$A$205,B2765))&lt;&gt;1),"",INDEX('Номенклатура'!$B$6:$B$205,SUMPRODUCT(EXACT('Номенклатура'!$A$6:$A$205,B2765)*(ROW('Номенклатура'!$A$6:$A$205)-5)))&amp;"")</f>
        <v/>
      </c>
      <c r="I2765" s="15" t="str">
        <f>IF(COUNTA(A2765:D2765,G2765)=0,"",IF(NOT(ISNUMBER(A2765)),"Укажите дату",IF(B2765="","Укажите код",IF(NOT(AND(ISTEXT(B2765),LEN(B2765)&gt;0,LEN(B2765)&lt;=30,ISNUMBER(FIND(LEFT(B2765,1),"ABCDEFGHIJKLMNOPQRSTUVWXYZ")),SUMPRODUCT((MID(B2765,{1,2,3,4,5,6,7,8,9,10,11,12,13,14,15,16,17,18,19,20,21,22,23,24,25,26,27,28,29,30},1)&lt;&gt;"")*ISERROR(FIND(MID(B2765,{1,2,3,4,5,6,7,8,9,10,11,12,13,14,15,16,17,18,19,20,21,22,23,24,25,26,27,28,29,30},1),"ABCDEFGHIJKLMNOPQRSTUVWXYZ0123456789-_")))=0,ISERROR(VALUE(B2765)))),"Недопустимый код: только латинские буквы A-Z в верхнем регистре, цифры, - и _; начало с буквы, до 30 символов (например MILK-001)",IF(SUMPRODUCT(--EXACT('Номенклатура'!$A$6:$A$205,B2765))=0,"Код не найден в номенклатуре",IF(SUMPRODUCT(--EXACT('Номенклатура'!$A$6:$A$205,B2765))&gt;1,"Код повторяется в номенклатуре",IF(ISNA(MATCH(C2765,{"Приход","Расход","Списание","Корректировка остатка"},0)),"Выберите тип операции",IF(NOT(ISNUMBER(D2765)),"Укажите количество",IF(D2765=0,"Количество не может быть 0",IF(AND(C2765&lt;&gt;"Корректировка остатка",D2765&lt;0),"Для этого типа количество положительное",IF(NOT(ISNUMBER('Номенклатура'!$C$2)),"Укажите дату начала учёта",IF(A2765&lt;INT('Номенклатура'!$C$2),"Раньше даты начала учёта: НЕ учтено",IF(AND(C2765="Корректировка остатка",TRIM(G2765)=""),"Учтено: добавьте пояснение","ОК")))))))))))))</f>
        <v/>
      </c>
    </row>
    <row r="2766" spans="1:9" x14ac:dyDescent="0.25">
      <c r="A2766" s="16"/>
      <c r="B2766" s="13"/>
      <c r="C2766" s="13"/>
      <c r="D2766" s="14"/>
      <c r="E2766" s="17" t="str">
        <f>IF(OR(B2766="",SUMPRODUCT(--EXACT('Номенклатура'!$A$6:$A$205,B2766))&lt;&gt;1),"",INDEX('Номенклатура'!$D$6:$D$205,SUMPRODUCT(EXACT('Номенклатура'!$A$6:$A$205,B2766)*(ROW('Номенклатура'!$A$6:$A$205)-5)))&amp;"")</f>
        <v/>
      </c>
      <c r="F2766" s="18" t="str">
        <f>IF(OR(I2766="ОК",I2766="Учтено: добавьте пояснение"),IF(C2766="Приход",D2766,IF(C2766="Корректировка остатка",D2766,-D2766)),"")</f>
        <v/>
      </c>
      <c r="G2766" s="13"/>
      <c r="H2766" s="15" t="str">
        <f>IF(OR(B2766="",SUMPRODUCT(--EXACT('Номенклатура'!$A$6:$A$205,B2766))&lt;&gt;1),"",INDEX('Номенклатура'!$B$6:$B$205,SUMPRODUCT(EXACT('Номенклатура'!$A$6:$A$205,B2766)*(ROW('Номенклатура'!$A$6:$A$205)-5)))&amp;"")</f>
        <v/>
      </c>
      <c r="I2766" s="15" t="str">
        <f>IF(COUNTA(A2766:D2766,G2766)=0,"",IF(NOT(ISNUMBER(A2766)),"Укажите дату",IF(B2766="","Укажите код",IF(NOT(AND(ISTEXT(B2766),LEN(B2766)&gt;0,LEN(B2766)&lt;=30,ISNUMBER(FIND(LEFT(B2766,1),"ABCDEFGHIJKLMNOPQRSTUVWXYZ")),SUMPRODUCT((MID(B2766,{1,2,3,4,5,6,7,8,9,10,11,12,13,14,15,16,17,18,19,20,21,22,23,24,25,26,27,28,29,30},1)&lt;&gt;"")*ISERROR(FIND(MID(B2766,{1,2,3,4,5,6,7,8,9,10,11,12,13,14,15,16,17,18,19,20,21,22,23,24,25,26,27,28,29,30},1),"ABCDEFGHIJKLMNOPQRSTUVWXYZ0123456789-_")))=0,ISERROR(VALUE(B2766)))),"Недопустимый код: только латинские буквы A-Z в верхнем регистре, цифры, - и _; начало с буквы, до 30 символов (например MILK-001)",IF(SUMPRODUCT(--EXACT('Номенклатура'!$A$6:$A$205,B2766))=0,"Код не найден в номенклатуре",IF(SUMPRODUCT(--EXACT('Номенклатура'!$A$6:$A$205,B2766))&gt;1,"Код повторяется в номенклатуре",IF(ISNA(MATCH(C2766,{"Приход","Расход","Списание","Корректировка остатка"},0)),"Выберите тип операции",IF(NOT(ISNUMBER(D2766)),"Укажите количество",IF(D2766=0,"Количество не может быть 0",IF(AND(C2766&lt;&gt;"Корректировка остатка",D2766&lt;0),"Для этого типа количество положительное",IF(NOT(ISNUMBER('Номенклатура'!$C$2)),"Укажите дату начала учёта",IF(A2766&lt;INT('Номенклатура'!$C$2),"Раньше даты начала учёта: НЕ учтено",IF(AND(C2766="Корректировка остатка",TRIM(G2766)=""),"Учтено: добавьте пояснение","ОК")))))))))))))</f>
        <v/>
      </c>
    </row>
    <row r="2767" spans="1:9" x14ac:dyDescent="0.25">
      <c r="A2767" s="16"/>
      <c r="B2767" s="13"/>
      <c r="C2767" s="13"/>
      <c r="D2767" s="14"/>
      <c r="E2767" s="17" t="str">
        <f>IF(OR(B2767="",SUMPRODUCT(--EXACT('Номенклатура'!$A$6:$A$205,B2767))&lt;&gt;1),"",INDEX('Номенклатура'!$D$6:$D$205,SUMPRODUCT(EXACT('Номенклатура'!$A$6:$A$205,B2767)*(ROW('Номенклатура'!$A$6:$A$205)-5)))&amp;"")</f>
        <v/>
      </c>
      <c r="F2767" s="18" t="str">
        <f>IF(OR(I2767="ОК",I2767="Учтено: добавьте пояснение"),IF(C2767="Приход",D2767,IF(C2767="Корректировка остатка",D2767,-D2767)),"")</f>
        <v/>
      </c>
      <c r="G2767" s="13"/>
      <c r="H2767" s="15" t="str">
        <f>IF(OR(B2767="",SUMPRODUCT(--EXACT('Номенклатура'!$A$6:$A$205,B2767))&lt;&gt;1),"",INDEX('Номенклатура'!$B$6:$B$205,SUMPRODUCT(EXACT('Номенклатура'!$A$6:$A$205,B2767)*(ROW('Номенклатура'!$A$6:$A$205)-5)))&amp;"")</f>
        <v/>
      </c>
      <c r="I2767" s="15" t="str">
        <f>IF(COUNTA(A2767:D2767,G2767)=0,"",IF(NOT(ISNUMBER(A2767)),"Укажите дату",IF(B2767="","Укажите код",IF(NOT(AND(ISTEXT(B2767),LEN(B2767)&gt;0,LEN(B2767)&lt;=30,ISNUMBER(FIND(LEFT(B2767,1),"ABCDEFGHIJKLMNOPQRSTUVWXYZ")),SUMPRODUCT((MID(B2767,{1,2,3,4,5,6,7,8,9,10,11,12,13,14,15,16,17,18,19,20,21,22,23,24,25,26,27,28,29,30},1)&lt;&gt;"")*ISERROR(FIND(MID(B2767,{1,2,3,4,5,6,7,8,9,10,11,12,13,14,15,16,17,18,19,20,21,22,23,24,25,26,27,28,29,30},1),"ABCDEFGHIJKLMNOPQRSTUVWXYZ0123456789-_")))=0,ISERROR(VALUE(B2767)))),"Недопустимый код: только латинские буквы A-Z в верхнем регистре, цифры, - и _; начало с буквы, до 30 символов (например MILK-001)",IF(SUMPRODUCT(--EXACT('Номенклатура'!$A$6:$A$205,B2767))=0,"Код не найден в номенклатуре",IF(SUMPRODUCT(--EXACT('Номенклатура'!$A$6:$A$205,B2767))&gt;1,"Код повторяется в номенклатуре",IF(ISNA(MATCH(C2767,{"Приход","Расход","Списание","Корректировка остатка"},0)),"Выберите тип операции",IF(NOT(ISNUMBER(D2767)),"Укажите количество",IF(D2767=0,"Количество не может быть 0",IF(AND(C2767&lt;&gt;"Корректировка остатка",D2767&lt;0),"Для этого типа количество положительное",IF(NOT(ISNUMBER('Номенклатура'!$C$2)),"Укажите дату начала учёта",IF(A2767&lt;INT('Номенклатура'!$C$2),"Раньше даты начала учёта: НЕ учтено",IF(AND(C2767="Корректировка остатка",TRIM(G2767)=""),"Учтено: добавьте пояснение","ОК")))))))))))))</f>
        <v/>
      </c>
    </row>
    <row r="2768" spans="1:9" x14ac:dyDescent="0.25">
      <c r="A2768" s="16"/>
      <c r="B2768" s="13"/>
      <c r="C2768" s="13"/>
      <c r="D2768" s="14"/>
      <c r="E2768" s="17" t="str">
        <f>IF(OR(B2768="",SUMPRODUCT(--EXACT('Номенклатура'!$A$6:$A$205,B2768))&lt;&gt;1),"",INDEX('Номенклатура'!$D$6:$D$205,SUMPRODUCT(EXACT('Номенклатура'!$A$6:$A$205,B2768)*(ROW('Номенклатура'!$A$6:$A$205)-5)))&amp;"")</f>
        <v/>
      </c>
      <c r="F2768" s="18" t="str">
        <f>IF(OR(I2768="ОК",I2768="Учтено: добавьте пояснение"),IF(C2768="Приход",D2768,IF(C2768="Корректировка остатка",D2768,-D2768)),"")</f>
        <v/>
      </c>
      <c r="G2768" s="13"/>
      <c r="H2768" s="15" t="str">
        <f>IF(OR(B2768="",SUMPRODUCT(--EXACT('Номенклатура'!$A$6:$A$205,B2768))&lt;&gt;1),"",INDEX('Номенклатура'!$B$6:$B$205,SUMPRODUCT(EXACT('Номенклатура'!$A$6:$A$205,B2768)*(ROW('Номенклатура'!$A$6:$A$205)-5)))&amp;"")</f>
        <v/>
      </c>
      <c r="I2768" s="15" t="str">
        <f>IF(COUNTA(A2768:D2768,G2768)=0,"",IF(NOT(ISNUMBER(A2768)),"Укажите дату",IF(B2768="","Укажите код",IF(NOT(AND(ISTEXT(B2768),LEN(B2768)&gt;0,LEN(B2768)&lt;=30,ISNUMBER(FIND(LEFT(B2768,1),"ABCDEFGHIJKLMNOPQRSTUVWXYZ")),SUMPRODUCT((MID(B2768,{1,2,3,4,5,6,7,8,9,10,11,12,13,14,15,16,17,18,19,20,21,22,23,24,25,26,27,28,29,30},1)&lt;&gt;"")*ISERROR(FIND(MID(B2768,{1,2,3,4,5,6,7,8,9,10,11,12,13,14,15,16,17,18,19,20,21,22,23,24,25,26,27,28,29,30},1),"ABCDEFGHIJKLMNOPQRSTUVWXYZ0123456789-_")))=0,ISERROR(VALUE(B2768)))),"Недопустимый код: только латинские буквы A-Z в верхнем регистре, цифры, - и _; начало с буквы, до 30 символов (например MILK-001)",IF(SUMPRODUCT(--EXACT('Номенклатура'!$A$6:$A$205,B2768))=0,"Код не найден в номенклатуре",IF(SUMPRODUCT(--EXACT('Номенклатура'!$A$6:$A$205,B2768))&gt;1,"Код повторяется в номенклатуре",IF(ISNA(MATCH(C2768,{"Приход","Расход","Списание","Корректировка остатка"},0)),"Выберите тип операции",IF(NOT(ISNUMBER(D2768)),"Укажите количество",IF(D2768=0,"Количество не может быть 0",IF(AND(C2768&lt;&gt;"Корректировка остатка",D2768&lt;0),"Для этого типа количество положительное",IF(NOT(ISNUMBER('Номенклатура'!$C$2)),"Укажите дату начала учёта",IF(A2768&lt;INT('Номенклатура'!$C$2),"Раньше даты начала учёта: НЕ учтено",IF(AND(C2768="Корректировка остатка",TRIM(G2768)=""),"Учтено: добавьте пояснение","ОК")))))))))))))</f>
        <v/>
      </c>
    </row>
    <row r="2769" spans="1:9" x14ac:dyDescent="0.25">
      <c r="A2769" s="16"/>
      <c r="B2769" s="13"/>
      <c r="C2769" s="13"/>
      <c r="D2769" s="14"/>
      <c r="E2769" s="17" t="str">
        <f>IF(OR(B2769="",SUMPRODUCT(--EXACT('Номенклатура'!$A$6:$A$205,B2769))&lt;&gt;1),"",INDEX('Номенклатура'!$D$6:$D$205,SUMPRODUCT(EXACT('Номенклатура'!$A$6:$A$205,B2769)*(ROW('Номенклатура'!$A$6:$A$205)-5)))&amp;"")</f>
        <v/>
      </c>
      <c r="F2769" s="18" t="str">
        <f>IF(OR(I2769="ОК",I2769="Учтено: добавьте пояснение"),IF(C2769="Приход",D2769,IF(C2769="Корректировка остатка",D2769,-D2769)),"")</f>
        <v/>
      </c>
      <c r="G2769" s="13"/>
      <c r="H2769" s="15" t="str">
        <f>IF(OR(B2769="",SUMPRODUCT(--EXACT('Номенклатура'!$A$6:$A$205,B2769))&lt;&gt;1),"",INDEX('Номенклатура'!$B$6:$B$205,SUMPRODUCT(EXACT('Номенклатура'!$A$6:$A$205,B2769)*(ROW('Номенклатура'!$A$6:$A$205)-5)))&amp;"")</f>
        <v/>
      </c>
      <c r="I2769" s="15" t="str">
        <f>IF(COUNTA(A2769:D2769,G2769)=0,"",IF(NOT(ISNUMBER(A2769)),"Укажите дату",IF(B2769="","Укажите код",IF(NOT(AND(ISTEXT(B2769),LEN(B2769)&gt;0,LEN(B2769)&lt;=30,ISNUMBER(FIND(LEFT(B2769,1),"ABCDEFGHIJKLMNOPQRSTUVWXYZ")),SUMPRODUCT((MID(B2769,{1,2,3,4,5,6,7,8,9,10,11,12,13,14,15,16,17,18,19,20,21,22,23,24,25,26,27,28,29,30},1)&lt;&gt;"")*ISERROR(FIND(MID(B2769,{1,2,3,4,5,6,7,8,9,10,11,12,13,14,15,16,17,18,19,20,21,22,23,24,25,26,27,28,29,30},1),"ABCDEFGHIJKLMNOPQRSTUVWXYZ0123456789-_")))=0,ISERROR(VALUE(B2769)))),"Недопустимый код: только латинские буквы A-Z в верхнем регистре, цифры, - и _; начало с буквы, до 30 символов (например MILK-001)",IF(SUMPRODUCT(--EXACT('Номенклатура'!$A$6:$A$205,B2769))=0,"Код не найден в номенклатуре",IF(SUMPRODUCT(--EXACT('Номенклатура'!$A$6:$A$205,B2769))&gt;1,"Код повторяется в номенклатуре",IF(ISNA(MATCH(C2769,{"Приход","Расход","Списание","Корректировка остатка"},0)),"Выберите тип операции",IF(NOT(ISNUMBER(D2769)),"Укажите количество",IF(D2769=0,"Количество не может быть 0",IF(AND(C2769&lt;&gt;"Корректировка остатка",D2769&lt;0),"Для этого типа количество положительное",IF(NOT(ISNUMBER('Номенклатура'!$C$2)),"Укажите дату начала учёта",IF(A2769&lt;INT('Номенклатура'!$C$2),"Раньше даты начала учёта: НЕ учтено",IF(AND(C2769="Корректировка остатка",TRIM(G2769)=""),"Учтено: добавьте пояснение","ОК")))))))))))))</f>
        <v/>
      </c>
    </row>
    <row r="2770" spans="1:9" x14ac:dyDescent="0.25">
      <c r="A2770" s="16"/>
      <c r="B2770" s="13"/>
      <c r="C2770" s="13"/>
      <c r="D2770" s="14"/>
      <c r="E2770" s="17" t="str">
        <f>IF(OR(B2770="",SUMPRODUCT(--EXACT('Номенклатура'!$A$6:$A$205,B2770))&lt;&gt;1),"",INDEX('Номенклатура'!$D$6:$D$205,SUMPRODUCT(EXACT('Номенклатура'!$A$6:$A$205,B2770)*(ROW('Номенклатура'!$A$6:$A$205)-5)))&amp;"")</f>
        <v/>
      </c>
      <c r="F2770" s="18" t="str">
        <f>IF(OR(I2770="ОК",I2770="Учтено: добавьте пояснение"),IF(C2770="Приход",D2770,IF(C2770="Корректировка остатка",D2770,-D2770)),"")</f>
        <v/>
      </c>
      <c r="G2770" s="13"/>
      <c r="H2770" s="15" t="str">
        <f>IF(OR(B2770="",SUMPRODUCT(--EXACT('Номенклатура'!$A$6:$A$205,B2770))&lt;&gt;1),"",INDEX('Номенклатура'!$B$6:$B$205,SUMPRODUCT(EXACT('Номенклатура'!$A$6:$A$205,B2770)*(ROW('Номенклатура'!$A$6:$A$205)-5)))&amp;"")</f>
        <v/>
      </c>
      <c r="I2770" s="15" t="str">
        <f>IF(COUNTA(A2770:D2770,G2770)=0,"",IF(NOT(ISNUMBER(A2770)),"Укажите дату",IF(B2770="","Укажите код",IF(NOT(AND(ISTEXT(B2770),LEN(B2770)&gt;0,LEN(B2770)&lt;=30,ISNUMBER(FIND(LEFT(B2770,1),"ABCDEFGHIJKLMNOPQRSTUVWXYZ")),SUMPRODUCT((MID(B2770,{1,2,3,4,5,6,7,8,9,10,11,12,13,14,15,16,17,18,19,20,21,22,23,24,25,26,27,28,29,30},1)&lt;&gt;"")*ISERROR(FIND(MID(B2770,{1,2,3,4,5,6,7,8,9,10,11,12,13,14,15,16,17,18,19,20,21,22,23,24,25,26,27,28,29,30},1),"ABCDEFGHIJKLMNOPQRSTUVWXYZ0123456789-_")))=0,ISERROR(VALUE(B2770)))),"Недопустимый код: только латинские буквы A-Z в верхнем регистре, цифры, - и _; начало с буквы, до 30 символов (например MILK-001)",IF(SUMPRODUCT(--EXACT('Номенклатура'!$A$6:$A$205,B2770))=0,"Код не найден в номенклатуре",IF(SUMPRODUCT(--EXACT('Номенклатура'!$A$6:$A$205,B2770))&gt;1,"Код повторяется в номенклатуре",IF(ISNA(MATCH(C2770,{"Приход","Расход","Списание","Корректировка остатка"},0)),"Выберите тип операции",IF(NOT(ISNUMBER(D2770)),"Укажите количество",IF(D2770=0,"Количество не может быть 0",IF(AND(C2770&lt;&gt;"Корректировка остатка",D2770&lt;0),"Для этого типа количество положительное",IF(NOT(ISNUMBER('Номенклатура'!$C$2)),"Укажите дату начала учёта",IF(A2770&lt;INT('Номенклатура'!$C$2),"Раньше даты начала учёта: НЕ учтено",IF(AND(C2770="Корректировка остатка",TRIM(G2770)=""),"Учтено: добавьте пояснение","ОК")))))))))))))</f>
        <v/>
      </c>
    </row>
    <row r="2771" spans="1:9" x14ac:dyDescent="0.25">
      <c r="A2771" s="16"/>
      <c r="B2771" s="13"/>
      <c r="C2771" s="13"/>
      <c r="D2771" s="14"/>
      <c r="E2771" s="17" t="str">
        <f>IF(OR(B2771="",SUMPRODUCT(--EXACT('Номенклатура'!$A$6:$A$205,B2771))&lt;&gt;1),"",INDEX('Номенклатура'!$D$6:$D$205,SUMPRODUCT(EXACT('Номенклатура'!$A$6:$A$205,B2771)*(ROW('Номенклатура'!$A$6:$A$205)-5)))&amp;"")</f>
        <v/>
      </c>
      <c r="F2771" s="18" t="str">
        <f>IF(OR(I2771="ОК",I2771="Учтено: добавьте пояснение"),IF(C2771="Приход",D2771,IF(C2771="Корректировка остатка",D2771,-D2771)),"")</f>
        <v/>
      </c>
      <c r="G2771" s="13"/>
      <c r="H2771" s="15" t="str">
        <f>IF(OR(B2771="",SUMPRODUCT(--EXACT('Номенклатура'!$A$6:$A$205,B2771))&lt;&gt;1),"",INDEX('Номенклатура'!$B$6:$B$205,SUMPRODUCT(EXACT('Номенклатура'!$A$6:$A$205,B2771)*(ROW('Номенклатура'!$A$6:$A$205)-5)))&amp;"")</f>
        <v/>
      </c>
      <c r="I2771" s="15" t="str">
        <f>IF(COUNTA(A2771:D2771,G2771)=0,"",IF(NOT(ISNUMBER(A2771)),"Укажите дату",IF(B2771="","Укажите код",IF(NOT(AND(ISTEXT(B2771),LEN(B2771)&gt;0,LEN(B2771)&lt;=30,ISNUMBER(FIND(LEFT(B2771,1),"ABCDEFGHIJKLMNOPQRSTUVWXYZ")),SUMPRODUCT((MID(B2771,{1,2,3,4,5,6,7,8,9,10,11,12,13,14,15,16,17,18,19,20,21,22,23,24,25,26,27,28,29,30},1)&lt;&gt;"")*ISERROR(FIND(MID(B2771,{1,2,3,4,5,6,7,8,9,10,11,12,13,14,15,16,17,18,19,20,21,22,23,24,25,26,27,28,29,30},1),"ABCDEFGHIJKLMNOPQRSTUVWXYZ0123456789-_")))=0,ISERROR(VALUE(B2771)))),"Недопустимый код: только латинские буквы A-Z в верхнем регистре, цифры, - и _; начало с буквы, до 30 символов (например MILK-001)",IF(SUMPRODUCT(--EXACT('Номенклатура'!$A$6:$A$205,B2771))=0,"Код не найден в номенклатуре",IF(SUMPRODUCT(--EXACT('Номенклатура'!$A$6:$A$205,B2771))&gt;1,"Код повторяется в номенклатуре",IF(ISNA(MATCH(C2771,{"Приход","Расход","Списание","Корректировка остатка"},0)),"Выберите тип операции",IF(NOT(ISNUMBER(D2771)),"Укажите количество",IF(D2771=0,"Количество не может быть 0",IF(AND(C2771&lt;&gt;"Корректировка остатка",D2771&lt;0),"Для этого типа количество положительное",IF(NOT(ISNUMBER('Номенклатура'!$C$2)),"Укажите дату начала учёта",IF(A2771&lt;INT('Номенклатура'!$C$2),"Раньше даты начала учёта: НЕ учтено",IF(AND(C2771="Корректировка остатка",TRIM(G2771)=""),"Учтено: добавьте пояснение","ОК")))))))))))))</f>
        <v/>
      </c>
    </row>
    <row r="2772" spans="1:9" x14ac:dyDescent="0.25">
      <c r="A2772" s="16"/>
      <c r="B2772" s="13"/>
      <c r="C2772" s="13"/>
      <c r="D2772" s="14"/>
      <c r="E2772" s="17" t="str">
        <f>IF(OR(B2772="",SUMPRODUCT(--EXACT('Номенклатура'!$A$6:$A$205,B2772))&lt;&gt;1),"",INDEX('Номенклатура'!$D$6:$D$205,SUMPRODUCT(EXACT('Номенклатура'!$A$6:$A$205,B2772)*(ROW('Номенклатура'!$A$6:$A$205)-5)))&amp;"")</f>
        <v/>
      </c>
      <c r="F2772" s="18" t="str">
        <f>IF(OR(I2772="ОК",I2772="Учтено: добавьте пояснение"),IF(C2772="Приход",D2772,IF(C2772="Корректировка остатка",D2772,-D2772)),"")</f>
        <v/>
      </c>
      <c r="G2772" s="13"/>
      <c r="H2772" s="15" t="str">
        <f>IF(OR(B2772="",SUMPRODUCT(--EXACT('Номенклатура'!$A$6:$A$205,B2772))&lt;&gt;1),"",INDEX('Номенклатура'!$B$6:$B$205,SUMPRODUCT(EXACT('Номенклатура'!$A$6:$A$205,B2772)*(ROW('Номенклатура'!$A$6:$A$205)-5)))&amp;"")</f>
        <v/>
      </c>
      <c r="I2772" s="15" t="str">
        <f>IF(COUNTA(A2772:D2772,G2772)=0,"",IF(NOT(ISNUMBER(A2772)),"Укажите дату",IF(B2772="","Укажите код",IF(NOT(AND(ISTEXT(B2772),LEN(B2772)&gt;0,LEN(B2772)&lt;=30,ISNUMBER(FIND(LEFT(B2772,1),"ABCDEFGHIJKLMNOPQRSTUVWXYZ")),SUMPRODUCT((MID(B2772,{1,2,3,4,5,6,7,8,9,10,11,12,13,14,15,16,17,18,19,20,21,22,23,24,25,26,27,28,29,30},1)&lt;&gt;"")*ISERROR(FIND(MID(B2772,{1,2,3,4,5,6,7,8,9,10,11,12,13,14,15,16,17,18,19,20,21,22,23,24,25,26,27,28,29,30},1),"ABCDEFGHIJKLMNOPQRSTUVWXYZ0123456789-_")))=0,ISERROR(VALUE(B2772)))),"Недопустимый код: только латинские буквы A-Z в верхнем регистре, цифры, - и _; начало с буквы, до 30 символов (например MILK-001)",IF(SUMPRODUCT(--EXACT('Номенклатура'!$A$6:$A$205,B2772))=0,"Код не найден в номенклатуре",IF(SUMPRODUCT(--EXACT('Номенклатура'!$A$6:$A$205,B2772))&gt;1,"Код повторяется в номенклатуре",IF(ISNA(MATCH(C2772,{"Приход","Расход","Списание","Корректировка остатка"},0)),"Выберите тип операции",IF(NOT(ISNUMBER(D2772)),"Укажите количество",IF(D2772=0,"Количество не может быть 0",IF(AND(C2772&lt;&gt;"Корректировка остатка",D2772&lt;0),"Для этого типа количество положительное",IF(NOT(ISNUMBER('Номенклатура'!$C$2)),"Укажите дату начала учёта",IF(A2772&lt;INT('Номенклатура'!$C$2),"Раньше даты начала учёта: НЕ учтено",IF(AND(C2772="Корректировка остатка",TRIM(G2772)=""),"Учтено: добавьте пояснение","ОК")))))))))))))</f>
        <v/>
      </c>
    </row>
    <row r="2773" spans="1:9" x14ac:dyDescent="0.25">
      <c r="A2773" s="16"/>
      <c r="B2773" s="13"/>
      <c r="C2773" s="13"/>
      <c r="D2773" s="14"/>
      <c r="E2773" s="17" t="str">
        <f>IF(OR(B2773="",SUMPRODUCT(--EXACT('Номенклатура'!$A$6:$A$205,B2773))&lt;&gt;1),"",INDEX('Номенклатура'!$D$6:$D$205,SUMPRODUCT(EXACT('Номенклатура'!$A$6:$A$205,B2773)*(ROW('Номенклатура'!$A$6:$A$205)-5)))&amp;"")</f>
        <v/>
      </c>
      <c r="F2773" s="18" t="str">
        <f>IF(OR(I2773="ОК",I2773="Учтено: добавьте пояснение"),IF(C2773="Приход",D2773,IF(C2773="Корректировка остатка",D2773,-D2773)),"")</f>
        <v/>
      </c>
      <c r="G2773" s="13"/>
      <c r="H2773" s="15" t="str">
        <f>IF(OR(B2773="",SUMPRODUCT(--EXACT('Номенклатура'!$A$6:$A$205,B2773))&lt;&gt;1),"",INDEX('Номенклатура'!$B$6:$B$205,SUMPRODUCT(EXACT('Номенклатура'!$A$6:$A$205,B2773)*(ROW('Номенклатура'!$A$6:$A$205)-5)))&amp;"")</f>
        <v/>
      </c>
      <c r="I2773" s="15" t="str">
        <f>IF(COUNTA(A2773:D2773,G2773)=0,"",IF(NOT(ISNUMBER(A2773)),"Укажите дату",IF(B2773="","Укажите код",IF(NOT(AND(ISTEXT(B2773),LEN(B2773)&gt;0,LEN(B2773)&lt;=30,ISNUMBER(FIND(LEFT(B2773,1),"ABCDEFGHIJKLMNOPQRSTUVWXYZ")),SUMPRODUCT((MID(B2773,{1,2,3,4,5,6,7,8,9,10,11,12,13,14,15,16,17,18,19,20,21,22,23,24,25,26,27,28,29,30},1)&lt;&gt;"")*ISERROR(FIND(MID(B2773,{1,2,3,4,5,6,7,8,9,10,11,12,13,14,15,16,17,18,19,20,21,22,23,24,25,26,27,28,29,30},1),"ABCDEFGHIJKLMNOPQRSTUVWXYZ0123456789-_")))=0,ISERROR(VALUE(B2773)))),"Недопустимый код: только латинские буквы A-Z в верхнем регистре, цифры, - и _; начало с буквы, до 30 символов (например MILK-001)",IF(SUMPRODUCT(--EXACT('Номенклатура'!$A$6:$A$205,B2773))=0,"Код не найден в номенклатуре",IF(SUMPRODUCT(--EXACT('Номенклатура'!$A$6:$A$205,B2773))&gt;1,"Код повторяется в номенклатуре",IF(ISNA(MATCH(C2773,{"Приход","Расход","Списание","Корректировка остатка"},0)),"Выберите тип операции",IF(NOT(ISNUMBER(D2773)),"Укажите количество",IF(D2773=0,"Количество не может быть 0",IF(AND(C2773&lt;&gt;"Корректировка остатка",D2773&lt;0),"Для этого типа количество положительное",IF(NOT(ISNUMBER('Номенклатура'!$C$2)),"Укажите дату начала учёта",IF(A2773&lt;INT('Номенклатура'!$C$2),"Раньше даты начала учёта: НЕ учтено",IF(AND(C2773="Корректировка остатка",TRIM(G2773)=""),"Учтено: добавьте пояснение","ОК")))))))))))))</f>
        <v/>
      </c>
    </row>
    <row r="2774" spans="1:9" x14ac:dyDescent="0.25">
      <c r="A2774" s="16"/>
      <c r="B2774" s="13"/>
      <c r="C2774" s="13"/>
      <c r="D2774" s="14"/>
      <c r="E2774" s="17" t="str">
        <f>IF(OR(B2774="",SUMPRODUCT(--EXACT('Номенклатура'!$A$6:$A$205,B2774))&lt;&gt;1),"",INDEX('Номенклатура'!$D$6:$D$205,SUMPRODUCT(EXACT('Номенклатура'!$A$6:$A$205,B2774)*(ROW('Номенклатура'!$A$6:$A$205)-5)))&amp;"")</f>
        <v/>
      </c>
      <c r="F2774" s="18" t="str">
        <f>IF(OR(I2774="ОК",I2774="Учтено: добавьте пояснение"),IF(C2774="Приход",D2774,IF(C2774="Корректировка остатка",D2774,-D2774)),"")</f>
        <v/>
      </c>
      <c r="G2774" s="13"/>
      <c r="H2774" s="15" t="str">
        <f>IF(OR(B2774="",SUMPRODUCT(--EXACT('Номенклатура'!$A$6:$A$205,B2774))&lt;&gt;1),"",INDEX('Номенклатура'!$B$6:$B$205,SUMPRODUCT(EXACT('Номенклатура'!$A$6:$A$205,B2774)*(ROW('Номенклатура'!$A$6:$A$205)-5)))&amp;"")</f>
        <v/>
      </c>
      <c r="I2774" s="15" t="str">
        <f>IF(COUNTA(A2774:D2774,G2774)=0,"",IF(NOT(ISNUMBER(A2774)),"Укажите дату",IF(B2774="","Укажите код",IF(NOT(AND(ISTEXT(B2774),LEN(B2774)&gt;0,LEN(B2774)&lt;=30,ISNUMBER(FIND(LEFT(B2774,1),"ABCDEFGHIJKLMNOPQRSTUVWXYZ")),SUMPRODUCT((MID(B2774,{1,2,3,4,5,6,7,8,9,10,11,12,13,14,15,16,17,18,19,20,21,22,23,24,25,26,27,28,29,30},1)&lt;&gt;"")*ISERROR(FIND(MID(B2774,{1,2,3,4,5,6,7,8,9,10,11,12,13,14,15,16,17,18,19,20,21,22,23,24,25,26,27,28,29,30},1),"ABCDEFGHIJKLMNOPQRSTUVWXYZ0123456789-_")))=0,ISERROR(VALUE(B2774)))),"Недопустимый код: только латинские буквы A-Z в верхнем регистре, цифры, - и _; начало с буквы, до 30 символов (например MILK-001)",IF(SUMPRODUCT(--EXACT('Номенклатура'!$A$6:$A$205,B2774))=0,"Код не найден в номенклатуре",IF(SUMPRODUCT(--EXACT('Номенклатура'!$A$6:$A$205,B2774))&gt;1,"Код повторяется в номенклатуре",IF(ISNA(MATCH(C2774,{"Приход","Расход","Списание","Корректировка остатка"},0)),"Выберите тип операции",IF(NOT(ISNUMBER(D2774)),"Укажите количество",IF(D2774=0,"Количество не может быть 0",IF(AND(C2774&lt;&gt;"Корректировка остатка",D2774&lt;0),"Для этого типа количество положительное",IF(NOT(ISNUMBER('Номенклатура'!$C$2)),"Укажите дату начала учёта",IF(A2774&lt;INT('Номенклатура'!$C$2),"Раньше даты начала учёта: НЕ учтено",IF(AND(C2774="Корректировка остатка",TRIM(G2774)=""),"Учтено: добавьте пояснение","ОК")))))))))))))</f>
        <v/>
      </c>
    </row>
    <row r="2775" spans="1:9" x14ac:dyDescent="0.25">
      <c r="A2775" s="16"/>
      <c r="B2775" s="13"/>
      <c r="C2775" s="13"/>
      <c r="D2775" s="14"/>
      <c r="E2775" s="17" t="str">
        <f>IF(OR(B2775="",SUMPRODUCT(--EXACT('Номенклатура'!$A$6:$A$205,B2775))&lt;&gt;1),"",INDEX('Номенклатура'!$D$6:$D$205,SUMPRODUCT(EXACT('Номенклатура'!$A$6:$A$205,B2775)*(ROW('Номенклатура'!$A$6:$A$205)-5)))&amp;"")</f>
        <v/>
      </c>
      <c r="F2775" s="18" t="str">
        <f>IF(OR(I2775="ОК",I2775="Учтено: добавьте пояснение"),IF(C2775="Приход",D2775,IF(C2775="Корректировка остатка",D2775,-D2775)),"")</f>
        <v/>
      </c>
      <c r="G2775" s="13"/>
      <c r="H2775" s="15" t="str">
        <f>IF(OR(B2775="",SUMPRODUCT(--EXACT('Номенклатура'!$A$6:$A$205,B2775))&lt;&gt;1),"",INDEX('Номенклатура'!$B$6:$B$205,SUMPRODUCT(EXACT('Номенклатура'!$A$6:$A$205,B2775)*(ROW('Номенклатура'!$A$6:$A$205)-5)))&amp;"")</f>
        <v/>
      </c>
      <c r="I2775" s="15" t="str">
        <f>IF(COUNTA(A2775:D2775,G2775)=0,"",IF(NOT(ISNUMBER(A2775)),"Укажите дату",IF(B2775="","Укажите код",IF(NOT(AND(ISTEXT(B2775),LEN(B2775)&gt;0,LEN(B2775)&lt;=30,ISNUMBER(FIND(LEFT(B2775,1),"ABCDEFGHIJKLMNOPQRSTUVWXYZ")),SUMPRODUCT((MID(B2775,{1,2,3,4,5,6,7,8,9,10,11,12,13,14,15,16,17,18,19,20,21,22,23,24,25,26,27,28,29,30},1)&lt;&gt;"")*ISERROR(FIND(MID(B2775,{1,2,3,4,5,6,7,8,9,10,11,12,13,14,15,16,17,18,19,20,21,22,23,24,25,26,27,28,29,30},1),"ABCDEFGHIJKLMNOPQRSTUVWXYZ0123456789-_")))=0,ISERROR(VALUE(B2775)))),"Недопустимый код: только латинские буквы A-Z в верхнем регистре, цифры, - и _; начало с буквы, до 30 символов (например MILK-001)",IF(SUMPRODUCT(--EXACT('Номенклатура'!$A$6:$A$205,B2775))=0,"Код не найден в номенклатуре",IF(SUMPRODUCT(--EXACT('Номенклатура'!$A$6:$A$205,B2775))&gt;1,"Код повторяется в номенклатуре",IF(ISNA(MATCH(C2775,{"Приход","Расход","Списание","Корректировка остатка"},0)),"Выберите тип операции",IF(NOT(ISNUMBER(D2775)),"Укажите количество",IF(D2775=0,"Количество не может быть 0",IF(AND(C2775&lt;&gt;"Корректировка остатка",D2775&lt;0),"Для этого типа количество положительное",IF(NOT(ISNUMBER('Номенклатура'!$C$2)),"Укажите дату начала учёта",IF(A2775&lt;INT('Номенклатура'!$C$2),"Раньше даты начала учёта: НЕ учтено",IF(AND(C2775="Корректировка остатка",TRIM(G2775)=""),"Учтено: добавьте пояснение","ОК")))))))))))))</f>
        <v/>
      </c>
    </row>
    <row r="2776" spans="1:9" x14ac:dyDescent="0.25">
      <c r="A2776" s="16"/>
      <c r="B2776" s="13"/>
      <c r="C2776" s="13"/>
      <c r="D2776" s="14"/>
      <c r="E2776" s="17" t="str">
        <f>IF(OR(B2776="",SUMPRODUCT(--EXACT('Номенклатура'!$A$6:$A$205,B2776))&lt;&gt;1),"",INDEX('Номенклатура'!$D$6:$D$205,SUMPRODUCT(EXACT('Номенклатура'!$A$6:$A$205,B2776)*(ROW('Номенклатура'!$A$6:$A$205)-5)))&amp;"")</f>
        <v/>
      </c>
      <c r="F2776" s="18" t="str">
        <f>IF(OR(I2776="ОК",I2776="Учтено: добавьте пояснение"),IF(C2776="Приход",D2776,IF(C2776="Корректировка остатка",D2776,-D2776)),"")</f>
        <v/>
      </c>
      <c r="G2776" s="13"/>
      <c r="H2776" s="15" t="str">
        <f>IF(OR(B2776="",SUMPRODUCT(--EXACT('Номенклатура'!$A$6:$A$205,B2776))&lt;&gt;1),"",INDEX('Номенклатура'!$B$6:$B$205,SUMPRODUCT(EXACT('Номенклатура'!$A$6:$A$205,B2776)*(ROW('Номенклатура'!$A$6:$A$205)-5)))&amp;"")</f>
        <v/>
      </c>
      <c r="I2776" s="15" t="str">
        <f>IF(COUNTA(A2776:D2776,G2776)=0,"",IF(NOT(ISNUMBER(A2776)),"Укажите дату",IF(B2776="","Укажите код",IF(NOT(AND(ISTEXT(B2776),LEN(B2776)&gt;0,LEN(B2776)&lt;=30,ISNUMBER(FIND(LEFT(B2776,1),"ABCDEFGHIJKLMNOPQRSTUVWXYZ")),SUMPRODUCT((MID(B2776,{1,2,3,4,5,6,7,8,9,10,11,12,13,14,15,16,17,18,19,20,21,22,23,24,25,26,27,28,29,30},1)&lt;&gt;"")*ISERROR(FIND(MID(B2776,{1,2,3,4,5,6,7,8,9,10,11,12,13,14,15,16,17,18,19,20,21,22,23,24,25,26,27,28,29,30},1),"ABCDEFGHIJKLMNOPQRSTUVWXYZ0123456789-_")))=0,ISERROR(VALUE(B2776)))),"Недопустимый код: только латинские буквы A-Z в верхнем регистре, цифры, - и _; начало с буквы, до 30 символов (например MILK-001)",IF(SUMPRODUCT(--EXACT('Номенклатура'!$A$6:$A$205,B2776))=0,"Код не найден в номенклатуре",IF(SUMPRODUCT(--EXACT('Номенклатура'!$A$6:$A$205,B2776))&gt;1,"Код повторяется в номенклатуре",IF(ISNA(MATCH(C2776,{"Приход","Расход","Списание","Корректировка остатка"},0)),"Выберите тип операции",IF(NOT(ISNUMBER(D2776)),"Укажите количество",IF(D2776=0,"Количество не может быть 0",IF(AND(C2776&lt;&gt;"Корректировка остатка",D2776&lt;0),"Для этого типа количество положительное",IF(NOT(ISNUMBER('Номенклатура'!$C$2)),"Укажите дату начала учёта",IF(A2776&lt;INT('Номенклатура'!$C$2),"Раньше даты начала учёта: НЕ учтено",IF(AND(C2776="Корректировка остатка",TRIM(G2776)=""),"Учтено: добавьте пояснение","ОК")))))))))))))</f>
        <v/>
      </c>
    </row>
    <row r="2777" spans="1:9" x14ac:dyDescent="0.25">
      <c r="A2777" s="16"/>
      <c r="B2777" s="13"/>
      <c r="C2777" s="13"/>
      <c r="D2777" s="14"/>
      <c r="E2777" s="17" t="str">
        <f>IF(OR(B2777="",SUMPRODUCT(--EXACT('Номенклатура'!$A$6:$A$205,B2777))&lt;&gt;1),"",INDEX('Номенклатура'!$D$6:$D$205,SUMPRODUCT(EXACT('Номенклатура'!$A$6:$A$205,B2777)*(ROW('Номенклатура'!$A$6:$A$205)-5)))&amp;"")</f>
        <v/>
      </c>
      <c r="F2777" s="18" t="str">
        <f>IF(OR(I2777="ОК",I2777="Учтено: добавьте пояснение"),IF(C2777="Приход",D2777,IF(C2777="Корректировка остатка",D2777,-D2777)),"")</f>
        <v/>
      </c>
      <c r="G2777" s="13"/>
      <c r="H2777" s="15" t="str">
        <f>IF(OR(B2777="",SUMPRODUCT(--EXACT('Номенклатура'!$A$6:$A$205,B2777))&lt;&gt;1),"",INDEX('Номенклатура'!$B$6:$B$205,SUMPRODUCT(EXACT('Номенклатура'!$A$6:$A$205,B2777)*(ROW('Номенклатура'!$A$6:$A$205)-5)))&amp;"")</f>
        <v/>
      </c>
      <c r="I2777" s="15" t="str">
        <f>IF(COUNTA(A2777:D2777,G2777)=0,"",IF(NOT(ISNUMBER(A2777)),"Укажите дату",IF(B2777="","Укажите код",IF(NOT(AND(ISTEXT(B2777),LEN(B2777)&gt;0,LEN(B2777)&lt;=30,ISNUMBER(FIND(LEFT(B2777,1),"ABCDEFGHIJKLMNOPQRSTUVWXYZ")),SUMPRODUCT((MID(B2777,{1,2,3,4,5,6,7,8,9,10,11,12,13,14,15,16,17,18,19,20,21,22,23,24,25,26,27,28,29,30},1)&lt;&gt;"")*ISERROR(FIND(MID(B2777,{1,2,3,4,5,6,7,8,9,10,11,12,13,14,15,16,17,18,19,20,21,22,23,24,25,26,27,28,29,30},1),"ABCDEFGHIJKLMNOPQRSTUVWXYZ0123456789-_")))=0,ISERROR(VALUE(B2777)))),"Недопустимый код: только латинские буквы A-Z в верхнем регистре, цифры, - и _; начало с буквы, до 30 символов (например MILK-001)",IF(SUMPRODUCT(--EXACT('Номенклатура'!$A$6:$A$205,B2777))=0,"Код не найден в номенклатуре",IF(SUMPRODUCT(--EXACT('Номенклатура'!$A$6:$A$205,B2777))&gt;1,"Код повторяется в номенклатуре",IF(ISNA(MATCH(C2777,{"Приход","Расход","Списание","Корректировка остатка"},0)),"Выберите тип операции",IF(NOT(ISNUMBER(D2777)),"Укажите количество",IF(D2777=0,"Количество не может быть 0",IF(AND(C2777&lt;&gt;"Корректировка остатка",D2777&lt;0),"Для этого типа количество положительное",IF(NOT(ISNUMBER('Номенклатура'!$C$2)),"Укажите дату начала учёта",IF(A2777&lt;INT('Номенклатура'!$C$2),"Раньше даты начала учёта: НЕ учтено",IF(AND(C2777="Корректировка остатка",TRIM(G2777)=""),"Учтено: добавьте пояснение","ОК")))))))))))))</f>
        <v/>
      </c>
    </row>
    <row r="2778" spans="1:9" x14ac:dyDescent="0.25">
      <c r="A2778" s="16"/>
      <c r="B2778" s="13"/>
      <c r="C2778" s="13"/>
      <c r="D2778" s="14"/>
      <c r="E2778" s="17" t="str">
        <f>IF(OR(B2778="",SUMPRODUCT(--EXACT('Номенклатура'!$A$6:$A$205,B2778))&lt;&gt;1),"",INDEX('Номенклатура'!$D$6:$D$205,SUMPRODUCT(EXACT('Номенклатура'!$A$6:$A$205,B2778)*(ROW('Номенклатура'!$A$6:$A$205)-5)))&amp;"")</f>
        <v/>
      </c>
      <c r="F2778" s="18" t="str">
        <f>IF(OR(I2778="ОК",I2778="Учтено: добавьте пояснение"),IF(C2778="Приход",D2778,IF(C2778="Корректировка остатка",D2778,-D2778)),"")</f>
        <v/>
      </c>
      <c r="G2778" s="13"/>
      <c r="H2778" s="15" t="str">
        <f>IF(OR(B2778="",SUMPRODUCT(--EXACT('Номенклатура'!$A$6:$A$205,B2778))&lt;&gt;1),"",INDEX('Номенклатура'!$B$6:$B$205,SUMPRODUCT(EXACT('Номенклатура'!$A$6:$A$205,B2778)*(ROW('Номенклатура'!$A$6:$A$205)-5)))&amp;"")</f>
        <v/>
      </c>
      <c r="I2778" s="15" t="str">
        <f>IF(COUNTA(A2778:D2778,G2778)=0,"",IF(NOT(ISNUMBER(A2778)),"Укажите дату",IF(B2778="","Укажите код",IF(NOT(AND(ISTEXT(B2778),LEN(B2778)&gt;0,LEN(B2778)&lt;=30,ISNUMBER(FIND(LEFT(B2778,1),"ABCDEFGHIJKLMNOPQRSTUVWXYZ")),SUMPRODUCT((MID(B2778,{1,2,3,4,5,6,7,8,9,10,11,12,13,14,15,16,17,18,19,20,21,22,23,24,25,26,27,28,29,30},1)&lt;&gt;"")*ISERROR(FIND(MID(B2778,{1,2,3,4,5,6,7,8,9,10,11,12,13,14,15,16,17,18,19,20,21,22,23,24,25,26,27,28,29,30},1),"ABCDEFGHIJKLMNOPQRSTUVWXYZ0123456789-_")))=0,ISERROR(VALUE(B2778)))),"Недопустимый код: только латинские буквы A-Z в верхнем регистре, цифры, - и _; начало с буквы, до 30 символов (например MILK-001)",IF(SUMPRODUCT(--EXACT('Номенклатура'!$A$6:$A$205,B2778))=0,"Код не найден в номенклатуре",IF(SUMPRODUCT(--EXACT('Номенклатура'!$A$6:$A$205,B2778))&gt;1,"Код повторяется в номенклатуре",IF(ISNA(MATCH(C2778,{"Приход","Расход","Списание","Корректировка остатка"},0)),"Выберите тип операции",IF(NOT(ISNUMBER(D2778)),"Укажите количество",IF(D2778=0,"Количество не может быть 0",IF(AND(C2778&lt;&gt;"Корректировка остатка",D2778&lt;0),"Для этого типа количество положительное",IF(NOT(ISNUMBER('Номенклатура'!$C$2)),"Укажите дату начала учёта",IF(A2778&lt;INT('Номенклатура'!$C$2),"Раньше даты начала учёта: НЕ учтено",IF(AND(C2778="Корректировка остатка",TRIM(G2778)=""),"Учтено: добавьте пояснение","ОК")))))))))))))</f>
        <v/>
      </c>
    </row>
    <row r="2779" spans="1:9" x14ac:dyDescent="0.25">
      <c r="A2779" s="16"/>
      <c r="B2779" s="13"/>
      <c r="C2779" s="13"/>
      <c r="D2779" s="14"/>
      <c r="E2779" s="17" t="str">
        <f>IF(OR(B2779="",SUMPRODUCT(--EXACT('Номенклатура'!$A$6:$A$205,B2779))&lt;&gt;1),"",INDEX('Номенклатура'!$D$6:$D$205,SUMPRODUCT(EXACT('Номенклатура'!$A$6:$A$205,B2779)*(ROW('Номенклатура'!$A$6:$A$205)-5)))&amp;"")</f>
        <v/>
      </c>
      <c r="F2779" s="18" t="str">
        <f>IF(OR(I2779="ОК",I2779="Учтено: добавьте пояснение"),IF(C2779="Приход",D2779,IF(C2779="Корректировка остатка",D2779,-D2779)),"")</f>
        <v/>
      </c>
      <c r="G2779" s="13"/>
      <c r="H2779" s="15" t="str">
        <f>IF(OR(B2779="",SUMPRODUCT(--EXACT('Номенклатура'!$A$6:$A$205,B2779))&lt;&gt;1),"",INDEX('Номенклатура'!$B$6:$B$205,SUMPRODUCT(EXACT('Номенклатура'!$A$6:$A$205,B2779)*(ROW('Номенклатура'!$A$6:$A$205)-5)))&amp;"")</f>
        <v/>
      </c>
      <c r="I2779" s="15" t="str">
        <f>IF(COUNTA(A2779:D2779,G2779)=0,"",IF(NOT(ISNUMBER(A2779)),"Укажите дату",IF(B2779="","Укажите код",IF(NOT(AND(ISTEXT(B2779),LEN(B2779)&gt;0,LEN(B2779)&lt;=30,ISNUMBER(FIND(LEFT(B2779,1),"ABCDEFGHIJKLMNOPQRSTUVWXYZ")),SUMPRODUCT((MID(B2779,{1,2,3,4,5,6,7,8,9,10,11,12,13,14,15,16,17,18,19,20,21,22,23,24,25,26,27,28,29,30},1)&lt;&gt;"")*ISERROR(FIND(MID(B2779,{1,2,3,4,5,6,7,8,9,10,11,12,13,14,15,16,17,18,19,20,21,22,23,24,25,26,27,28,29,30},1),"ABCDEFGHIJKLMNOPQRSTUVWXYZ0123456789-_")))=0,ISERROR(VALUE(B2779)))),"Недопустимый код: только латинские буквы A-Z в верхнем регистре, цифры, - и _; начало с буквы, до 30 символов (например MILK-001)",IF(SUMPRODUCT(--EXACT('Номенклатура'!$A$6:$A$205,B2779))=0,"Код не найден в номенклатуре",IF(SUMPRODUCT(--EXACT('Номенклатура'!$A$6:$A$205,B2779))&gt;1,"Код повторяется в номенклатуре",IF(ISNA(MATCH(C2779,{"Приход","Расход","Списание","Корректировка остатка"},0)),"Выберите тип операции",IF(NOT(ISNUMBER(D2779)),"Укажите количество",IF(D2779=0,"Количество не может быть 0",IF(AND(C2779&lt;&gt;"Корректировка остатка",D2779&lt;0),"Для этого типа количество положительное",IF(NOT(ISNUMBER('Номенклатура'!$C$2)),"Укажите дату начала учёта",IF(A2779&lt;INT('Номенклатура'!$C$2),"Раньше даты начала учёта: НЕ учтено",IF(AND(C2779="Корректировка остатка",TRIM(G2779)=""),"Учтено: добавьте пояснение","ОК")))))))))))))</f>
        <v/>
      </c>
    </row>
    <row r="2780" spans="1:9" x14ac:dyDescent="0.25">
      <c r="A2780" s="16"/>
      <c r="B2780" s="13"/>
      <c r="C2780" s="13"/>
      <c r="D2780" s="14"/>
      <c r="E2780" s="17" t="str">
        <f>IF(OR(B2780="",SUMPRODUCT(--EXACT('Номенклатура'!$A$6:$A$205,B2780))&lt;&gt;1),"",INDEX('Номенклатура'!$D$6:$D$205,SUMPRODUCT(EXACT('Номенклатура'!$A$6:$A$205,B2780)*(ROW('Номенклатура'!$A$6:$A$205)-5)))&amp;"")</f>
        <v/>
      </c>
      <c r="F2780" s="18" t="str">
        <f>IF(OR(I2780="ОК",I2780="Учтено: добавьте пояснение"),IF(C2780="Приход",D2780,IF(C2780="Корректировка остатка",D2780,-D2780)),"")</f>
        <v/>
      </c>
      <c r="G2780" s="13"/>
      <c r="H2780" s="15" t="str">
        <f>IF(OR(B2780="",SUMPRODUCT(--EXACT('Номенклатура'!$A$6:$A$205,B2780))&lt;&gt;1),"",INDEX('Номенклатура'!$B$6:$B$205,SUMPRODUCT(EXACT('Номенклатура'!$A$6:$A$205,B2780)*(ROW('Номенклатура'!$A$6:$A$205)-5)))&amp;"")</f>
        <v/>
      </c>
      <c r="I2780" s="15" t="str">
        <f>IF(COUNTA(A2780:D2780,G2780)=0,"",IF(NOT(ISNUMBER(A2780)),"Укажите дату",IF(B2780="","Укажите код",IF(NOT(AND(ISTEXT(B2780),LEN(B2780)&gt;0,LEN(B2780)&lt;=30,ISNUMBER(FIND(LEFT(B2780,1),"ABCDEFGHIJKLMNOPQRSTUVWXYZ")),SUMPRODUCT((MID(B2780,{1,2,3,4,5,6,7,8,9,10,11,12,13,14,15,16,17,18,19,20,21,22,23,24,25,26,27,28,29,30},1)&lt;&gt;"")*ISERROR(FIND(MID(B2780,{1,2,3,4,5,6,7,8,9,10,11,12,13,14,15,16,17,18,19,20,21,22,23,24,25,26,27,28,29,30},1),"ABCDEFGHIJKLMNOPQRSTUVWXYZ0123456789-_")))=0,ISERROR(VALUE(B2780)))),"Недопустимый код: только латинские буквы A-Z в верхнем регистре, цифры, - и _; начало с буквы, до 30 символов (например MILK-001)",IF(SUMPRODUCT(--EXACT('Номенклатура'!$A$6:$A$205,B2780))=0,"Код не найден в номенклатуре",IF(SUMPRODUCT(--EXACT('Номенклатура'!$A$6:$A$205,B2780))&gt;1,"Код повторяется в номенклатуре",IF(ISNA(MATCH(C2780,{"Приход","Расход","Списание","Корректировка остатка"},0)),"Выберите тип операции",IF(NOT(ISNUMBER(D2780)),"Укажите количество",IF(D2780=0,"Количество не может быть 0",IF(AND(C2780&lt;&gt;"Корректировка остатка",D2780&lt;0),"Для этого типа количество положительное",IF(NOT(ISNUMBER('Номенклатура'!$C$2)),"Укажите дату начала учёта",IF(A2780&lt;INT('Номенклатура'!$C$2),"Раньше даты начала учёта: НЕ учтено",IF(AND(C2780="Корректировка остатка",TRIM(G2780)=""),"Учтено: добавьте пояснение","ОК")))))))))))))</f>
        <v/>
      </c>
    </row>
    <row r="2781" spans="1:9" x14ac:dyDescent="0.25">
      <c r="A2781" s="16"/>
      <c r="B2781" s="13"/>
      <c r="C2781" s="13"/>
      <c r="D2781" s="14"/>
      <c r="E2781" s="17" t="str">
        <f>IF(OR(B2781="",SUMPRODUCT(--EXACT('Номенклатура'!$A$6:$A$205,B2781))&lt;&gt;1),"",INDEX('Номенклатура'!$D$6:$D$205,SUMPRODUCT(EXACT('Номенклатура'!$A$6:$A$205,B2781)*(ROW('Номенклатура'!$A$6:$A$205)-5)))&amp;"")</f>
        <v/>
      </c>
      <c r="F2781" s="18" t="str">
        <f>IF(OR(I2781="ОК",I2781="Учтено: добавьте пояснение"),IF(C2781="Приход",D2781,IF(C2781="Корректировка остатка",D2781,-D2781)),"")</f>
        <v/>
      </c>
      <c r="G2781" s="13"/>
      <c r="H2781" s="15" t="str">
        <f>IF(OR(B2781="",SUMPRODUCT(--EXACT('Номенклатура'!$A$6:$A$205,B2781))&lt;&gt;1),"",INDEX('Номенклатура'!$B$6:$B$205,SUMPRODUCT(EXACT('Номенклатура'!$A$6:$A$205,B2781)*(ROW('Номенклатура'!$A$6:$A$205)-5)))&amp;"")</f>
        <v/>
      </c>
      <c r="I2781" s="15" t="str">
        <f>IF(COUNTA(A2781:D2781,G2781)=0,"",IF(NOT(ISNUMBER(A2781)),"Укажите дату",IF(B2781="","Укажите код",IF(NOT(AND(ISTEXT(B2781),LEN(B2781)&gt;0,LEN(B2781)&lt;=30,ISNUMBER(FIND(LEFT(B2781,1),"ABCDEFGHIJKLMNOPQRSTUVWXYZ")),SUMPRODUCT((MID(B2781,{1,2,3,4,5,6,7,8,9,10,11,12,13,14,15,16,17,18,19,20,21,22,23,24,25,26,27,28,29,30},1)&lt;&gt;"")*ISERROR(FIND(MID(B2781,{1,2,3,4,5,6,7,8,9,10,11,12,13,14,15,16,17,18,19,20,21,22,23,24,25,26,27,28,29,30},1),"ABCDEFGHIJKLMNOPQRSTUVWXYZ0123456789-_")))=0,ISERROR(VALUE(B2781)))),"Недопустимый код: только латинские буквы A-Z в верхнем регистре, цифры, - и _; начало с буквы, до 30 символов (например MILK-001)",IF(SUMPRODUCT(--EXACT('Номенклатура'!$A$6:$A$205,B2781))=0,"Код не найден в номенклатуре",IF(SUMPRODUCT(--EXACT('Номенклатура'!$A$6:$A$205,B2781))&gt;1,"Код повторяется в номенклатуре",IF(ISNA(MATCH(C2781,{"Приход","Расход","Списание","Корректировка остатка"},0)),"Выберите тип операции",IF(NOT(ISNUMBER(D2781)),"Укажите количество",IF(D2781=0,"Количество не может быть 0",IF(AND(C2781&lt;&gt;"Корректировка остатка",D2781&lt;0),"Для этого типа количество положительное",IF(NOT(ISNUMBER('Номенклатура'!$C$2)),"Укажите дату начала учёта",IF(A2781&lt;INT('Номенклатура'!$C$2),"Раньше даты начала учёта: НЕ учтено",IF(AND(C2781="Корректировка остатка",TRIM(G2781)=""),"Учтено: добавьте пояснение","ОК")))))))))))))</f>
        <v/>
      </c>
    </row>
    <row r="2782" spans="1:9" x14ac:dyDescent="0.25">
      <c r="A2782" s="16"/>
      <c r="B2782" s="13"/>
      <c r="C2782" s="13"/>
      <c r="D2782" s="14"/>
      <c r="E2782" s="17" t="str">
        <f>IF(OR(B2782="",SUMPRODUCT(--EXACT('Номенклатура'!$A$6:$A$205,B2782))&lt;&gt;1),"",INDEX('Номенклатура'!$D$6:$D$205,SUMPRODUCT(EXACT('Номенклатура'!$A$6:$A$205,B2782)*(ROW('Номенклатура'!$A$6:$A$205)-5)))&amp;"")</f>
        <v/>
      </c>
      <c r="F2782" s="18" t="str">
        <f>IF(OR(I2782="ОК",I2782="Учтено: добавьте пояснение"),IF(C2782="Приход",D2782,IF(C2782="Корректировка остатка",D2782,-D2782)),"")</f>
        <v/>
      </c>
      <c r="G2782" s="13"/>
      <c r="H2782" s="15" t="str">
        <f>IF(OR(B2782="",SUMPRODUCT(--EXACT('Номенклатура'!$A$6:$A$205,B2782))&lt;&gt;1),"",INDEX('Номенклатура'!$B$6:$B$205,SUMPRODUCT(EXACT('Номенклатура'!$A$6:$A$205,B2782)*(ROW('Номенклатура'!$A$6:$A$205)-5)))&amp;"")</f>
        <v/>
      </c>
      <c r="I2782" s="15" t="str">
        <f>IF(COUNTA(A2782:D2782,G2782)=0,"",IF(NOT(ISNUMBER(A2782)),"Укажите дату",IF(B2782="","Укажите код",IF(NOT(AND(ISTEXT(B2782),LEN(B2782)&gt;0,LEN(B2782)&lt;=30,ISNUMBER(FIND(LEFT(B2782,1),"ABCDEFGHIJKLMNOPQRSTUVWXYZ")),SUMPRODUCT((MID(B2782,{1,2,3,4,5,6,7,8,9,10,11,12,13,14,15,16,17,18,19,20,21,22,23,24,25,26,27,28,29,30},1)&lt;&gt;"")*ISERROR(FIND(MID(B2782,{1,2,3,4,5,6,7,8,9,10,11,12,13,14,15,16,17,18,19,20,21,22,23,24,25,26,27,28,29,30},1),"ABCDEFGHIJKLMNOPQRSTUVWXYZ0123456789-_")))=0,ISERROR(VALUE(B2782)))),"Недопустимый код: только латинские буквы A-Z в верхнем регистре, цифры, - и _; начало с буквы, до 30 символов (например MILK-001)",IF(SUMPRODUCT(--EXACT('Номенклатура'!$A$6:$A$205,B2782))=0,"Код не найден в номенклатуре",IF(SUMPRODUCT(--EXACT('Номенклатура'!$A$6:$A$205,B2782))&gt;1,"Код повторяется в номенклатуре",IF(ISNA(MATCH(C2782,{"Приход","Расход","Списание","Корректировка остатка"},0)),"Выберите тип операции",IF(NOT(ISNUMBER(D2782)),"Укажите количество",IF(D2782=0,"Количество не может быть 0",IF(AND(C2782&lt;&gt;"Корректировка остатка",D2782&lt;0),"Для этого типа количество положительное",IF(NOT(ISNUMBER('Номенклатура'!$C$2)),"Укажите дату начала учёта",IF(A2782&lt;INT('Номенклатура'!$C$2),"Раньше даты начала учёта: НЕ учтено",IF(AND(C2782="Корректировка остатка",TRIM(G2782)=""),"Учтено: добавьте пояснение","ОК")))))))))))))</f>
        <v/>
      </c>
    </row>
    <row r="2783" spans="1:9" x14ac:dyDescent="0.25">
      <c r="A2783" s="16"/>
      <c r="B2783" s="13"/>
      <c r="C2783" s="13"/>
      <c r="D2783" s="14"/>
      <c r="E2783" s="17" t="str">
        <f>IF(OR(B2783="",SUMPRODUCT(--EXACT('Номенклатура'!$A$6:$A$205,B2783))&lt;&gt;1),"",INDEX('Номенклатура'!$D$6:$D$205,SUMPRODUCT(EXACT('Номенклатура'!$A$6:$A$205,B2783)*(ROW('Номенклатура'!$A$6:$A$205)-5)))&amp;"")</f>
        <v/>
      </c>
      <c r="F2783" s="18" t="str">
        <f>IF(OR(I2783="ОК",I2783="Учтено: добавьте пояснение"),IF(C2783="Приход",D2783,IF(C2783="Корректировка остатка",D2783,-D2783)),"")</f>
        <v/>
      </c>
      <c r="G2783" s="13"/>
      <c r="H2783" s="15" t="str">
        <f>IF(OR(B2783="",SUMPRODUCT(--EXACT('Номенклатура'!$A$6:$A$205,B2783))&lt;&gt;1),"",INDEX('Номенклатура'!$B$6:$B$205,SUMPRODUCT(EXACT('Номенклатура'!$A$6:$A$205,B2783)*(ROW('Номенклатура'!$A$6:$A$205)-5)))&amp;"")</f>
        <v/>
      </c>
      <c r="I2783" s="15" t="str">
        <f>IF(COUNTA(A2783:D2783,G2783)=0,"",IF(NOT(ISNUMBER(A2783)),"Укажите дату",IF(B2783="","Укажите код",IF(NOT(AND(ISTEXT(B2783),LEN(B2783)&gt;0,LEN(B2783)&lt;=30,ISNUMBER(FIND(LEFT(B2783,1),"ABCDEFGHIJKLMNOPQRSTUVWXYZ")),SUMPRODUCT((MID(B2783,{1,2,3,4,5,6,7,8,9,10,11,12,13,14,15,16,17,18,19,20,21,22,23,24,25,26,27,28,29,30},1)&lt;&gt;"")*ISERROR(FIND(MID(B2783,{1,2,3,4,5,6,7,8,9,10,11,12,13,14,15,16,17,18,19,20,21,22,23,24,25,26,27,28,29,30},1),"ABCDEFGHIJKLMNOPQRSTUVWXYZ0123456789-_")))=0,ISERROR(VALUE(B2783)))),"Недопустимый код: только латинские буквы A-Z в верхнем регистре, цифры, - и _; начало с буквы, до 30 символов (например MILK-001)",IF(SUMPRODUCT(--EXACT('Номенклатура'!$A$6:$A$205,B2783))=0,"Код не найден в номенклатуре",IF(SUMPRODUCT(--EXACT('Номенклатура'!$A$6:$A$205,B2783))&gt;1,"Код повторяется в номенклатуре",IF(ISNA(MATCH(C2783,{"Приход","Расход","Списание","Корректировка остатка"},0)),"Выберите тип операции",IF(NOT(ISNUMBER(D2783)),"Укажите количество",IF(D2783=0,"Количество не может быть 0",IF(AND(C2783&lt;&gt;"Корректировка остатка",D2783&lt;0),"Для этого типа количество положительное",IF(NOT(ISNUMBER('Номенклатура'!$C$2)),"Укажите дату начала учёта",IF(A2783&lt;INT('Номенклатура'!$C$2),"Раньше даты начала учёта: НЕ учтено",IF(AND(C2783="Корректировка остатка",TRIM(G2783)=""),"Учтено: добавьте пояснение","ОК")))))))))))))</f>
        <v/>
      </c>
    </row>
    <row r="2784" spans="1:9" x14ac:dyDescent="0.25">
      <c r="A2784" s="16"/>
      <c r="B2784" s="13"/>
      <c r="C2784" s="13"/>
      <c r="D2784" s="14"/>
      <c r="E2784" s="17" t="str">
        <f>IF(OR(B2784="",SUMPRODUCT(--EXACT('Номенклатура'!$A$6:$A$205,B2784))&lt;&gt;1),"",INDEX('Номенклатура'!$D$6:$D$205,SUMPRODUCT(EXACT('Номенклатура'!$A$6:$A$205,B2784)*(ROW('Номенклатура'!$A$6:$A$205)-5)))&amp;"")</f>
        <v/>
      </c>
      <c r="F2784" s="18" t="str">
        <f>IF(OR(I2784="ОК",I2784="Учтено: добавьте пояснение"),IF(C2784="Приход",D2784,IF(C2784="Корректировка остатка",D2784,-D2784)),"")</f>
        <v/>
      </c>
      <c r="G2784" s="13"/>
      <c r="H2784" s="15" t="str">
        <f>IF(OR(B2784="",SUMPRODUCT(--EXACT('Номенклатура'!$A$6:$A$205,B2784))&lt;&gt;1),"",INDEX('Номенклатура'!$B$6:$B$205,SUMPRODUCT(EXACT('Номенклатура'!$A$6:$A$205,B2784)*(ROW('Номенклатура'!$A$6:$A$205)-5)))&amp;"")</f>
        <v/>
      </c>
      <c r="I2784" s="15" t="str">
        <f>IF(COUNTA(A2784:D2784,G2784)=0,"",IF(NOT(ISNUMBER(A2784)),"Укажите дату",IF(B2784="","Укажите код",IF(NOT(AND(ISTEXT(B2784),LEN(B2784)&gt;0,LEN(B2784)&lt;=30,ISNUMBER(FIND(LEFT(B2784,1),"ABCDEFGHIJKLMNOPQRSTUVWXYZ")),SUMPRODUCT((MID(B2784,{1,2,3,4,5,6,7,8,9,10,11,12,13,14,15,16,17,18,19,20,21,22,23,24,25,26,27,28,29,30},1)&lt;&gt;"")*ISERROR(FIND(MID(B2784,{1,2,3,4,5,6,7,8,9,10,11,12,13,14,15,16,17,18,19,20,21,22,23,24,25,26,27,28,29,30},1),"ABCDEFGHIJKLMNOPQRSTUVWXYZ0123456789-_")))=0,ISERROR(VALUE(B2784)))),"Недопустимый код: только латинские буквы A-Z в верхнем регистре, цифры, - и _; начало с буквы, до 30 символов (например MILK-001)",IF(SUMPRODUCT(--EXACT('Номенклатура'!$A$6:$A$205,B2784))=0,"Код не найден в номенклатуре",IF(SUMPRODUCT(--EXACT('Номенклатура'!$A$6:$A$205,B2784))&gt;1,"Код повторяется в номенклатуре",IF(ISNA(MATCH(C2784,{"Приход","Расход","Списание","Корректировка остатка"},0)),"Выберите тип операции",IF(NOT(ISNUMBER(D2784)),"Укажите количество",IF(D2784=0,"Количество не может быть 0",IF(AND(C2784&lt;&gt;"Корректировка остатка",D2784&lt;0),"Для этого типа количество положительное",IF(NOT(ISNUMBER('Номенклатура'!$C$2)),"Укажите дату начала учёта",IF(A2784&lt;INT('Номенклатура'!$C$2),"Раньше даты начала учёта: НЕ учтено",IF(AND(C2784="Корректировка остатка",TRIM(G2784)=""),"Учтено: добавьте пояснение","ОК")))))))))))))</f>
        <v/>
      </c>
    </row>
    <row r="2785" spans="1:9" x14ac:dyDescent="0.25">
      <c r="A2785" s="16"/>
      <c r="B2785" s="13"/>
      <c r="C2785" s="13"/>
      <c r="D2785" s="14"/>
      <c r="E2785" s="17" t="str">
        <f>IF(OR(B2785="",SUMPRODUCT(--EXACT('Номенклатура'!$A$6:$A$205,B2785))&lt;&gt;1),"",INDEX('Номенклатура'!$D$6:$D$205,SUMPRODUCT(EXACT('Номенклатура'!$A$6:$A$205,B2785)*(ROW('Номенклатура'!$A$6:$A$205)-5)))&amp;"")</f>
        <v/>
      </c>
      <c r="F2785" s="18" t="str">
        <f>IF(OR(I2785="ОК",I2785="Учтено: добавьте пояснение"),IF(C2785="Приход",D2785,IF(C2785="Корректировка остатка",D2785,-D2785)),"")</f>
        <v/>
      </c>
      <c r="G2785" s="13"/>
      <c r="H2785" s="15" t="str">
        <f>IF(OR(B2785="",SUMPRODUCT(--EXACT('Номенклатура'!$A$6:$A$205,B2785))&lt;&gt;1),"",INDEX('Номенклатура'!$B$6:$B$205,SUMPRODUCT(EXACT('Номенклатура'!$A$6:$A$205,B2785)*(ROW('Номенклатура'!$A$6:$A$205)-5)))&amp;"")</f>
        <v/>
      </c>
      <c r="I2785" s="15" t="str">
        <f>IF(COUNTA(A2785:D2785,G2785)=0,"",IF(NOT(ISNUMBER(A2785)),"Укажите дату",IF(B2785="","Укажите код",IF(NOT(AND(ISTEXT(B2785),LEN(B2785)&gt;0,LEN(B2785)&lt;=30,ISNUMBER(FIND(LEFT(B2785,1),"ABCDEFGHIJKLMNOPQRSTUVWXYZ")),SUMPRODUCT((MID(B2785,{1,2,3,4,5,6,7,8,9,10,11,12,13,14,15,16,17,18,19,20,21,22,23,24,25,26,27,28,29,30},1)&lt;&gt;"")*ISERROR(FIND(MID(B2785,{1,2,3,4,5,6,7,8,9,10,11,12,13,14,15,16,17,18,19,20,21,22,23,24,25,26,27,28,29,30},1),"ABCDEFGHIJKLMNOPQRSTUVWXYZ0123456789-_")))=0,ISERROR(VALUE(B2785)))),"Недопустимый код: только латинские буквы A-Z в верхнем регистре, цифры, - и _; начало с буквы, до 30 символов (например MILK-001)",IF(SUMPRODUCT(--EXACT('Номенклатура'!$A$6:$A$205,B2785))=0,"Код не найден в номенклатуре",IF(SUMPRODUCT(--EXACT('Номенклатура'!$A$6:$A$205,B2785))&gt;1,"Код повторяется в номенклатуре",IF(ISNA(MATCH(C2785,{"Приход","Расход","Списание","Корректировка остатка"},0)),"Выберите тип операции",IF(NOT(ISNUMBER(D2785)),"Укажите количество",IF(D2785=0,"Количество не может быть 0",IF(AND(C2785&lt;&gt;"Корректировка остатка",D2785&lt;0),"Для этого типа количество положительное",IF(NOT(ISNUMBER('Номенклатура'!$C$2)),"Укажите дату начала учёта",IF(A2785&lt;INT('Номенклатура'!$C$2),"Раньше даты начала учёта: НЕ учтено",IF(AND(C2785="Корректировка остатка",TRIM(G2785)=""),"Учтено: добавьте пояснение","ОК")))))))))))))</f>
        <v/>
      </c>
    </row>
    <row r="2786" spans="1:9" x14ac:dyDescent="0.25">
      <c r="A2786" s="16"/>
      <c r="B2786" s="13"/>
      <c r="C2786" s="13"/>
      <c r="D2786" s="14"/>
      <c r="E2786" s="17" t="str">
        <f>IF(OR(B2786="",SUMPRODUCT(--EXACT('Номенклатура'!$A$6:$A$205,B2786))&lt;&gt;1),"",INDEX('Номенклатура'!$D$6:$D$205,SUMPRODUCT(EXACT('Номенклатура'!$A$6:$A$205,B2786)*(ROW('Номенклатура'!$A$6:$A$205)-5)))&amp;"")</f>
        <v/>
      </c>
      <c r="F2786" s="18" t="str">
        <f>IF(OR(I2786="ОК",I2786="Учтено: добавьте пояснение"),IF(C2786="Приход",D2786,IF(C2786="Корректировка остатка",D2786,-D2786)),"")</f>
        <v/>
      </c>
      <c r="G2786" s="13"/>
      <c r="H2786" s="15" t="str">
        <f>IF(OR(B2786="",SUMPRODUCT(--EXACT('Номенклатура'!$A$6:$A$205,B2786))&lt;&gt;1),"",INDEX('Номенклатура'!$B$6:$B$205,SUMPRODUCT(EXACT('Номенклатура'!$A$6:$A$205,B2786)*(ROW('Номенклатура'!$A$6:$A$205)-5)))&amp;"")</f>
        <v/>
      </c>
      <c r="I2786" s="15" t="str">
        <f>IF(COUNTA(A2786:D2786,G2786)=0,"",IF(NOT(ISNUMBER(A2786)),"Укажите дату",IF(B2786="","Укажите код",IF(NOT(AND(ISTEXT(B2786),LEN(B2786)&gt;0,LEN(B2786)&lt;=30,ISNUMBER(FIND(LEFT(B2786,1),"ABCDEFGHIJKLMNOPQRSTUVWXYZ")),SUMPRODUCT((MID(B2786,{1,2,3,4,5,6,7,8,9,10,11,12,13,14,15,16,17,18,19,20,21,22,23,24,25,26,27,28,29,30},1)&lt;&gt;"")*ISERROR(FIND(MID(B2786,{1,2,3,4,5,6,7,8,9,10,11,12,13,14,15,16,17,18,19,20,21,22,23,24,25,26,27,28,29,30},1),"ABCDEFGHIJKLMNOPQRSTUVWXYZ0123456789-_")))=0,ISERROR(VALUE(B2786)))),"Недопустимый код: только латинские буквы A-Z в верхнем регистре, цифры, - и _; начало с буквы, до 30 символов (например MILK-001)",IF(SUMPRODUCT(--EXACT('Номенклатура'!$A$6:$A$205,B2786))=0,"Код не найден в номенклатуре",IF(SUMPRODUCT(--EXACT('Номенклатура'!$A$6:$A$205,B2786))&gt;1,"Код повторяется в номенклатуре",IF(ISNA(MATCH(C2786,{"Приход","Расход","Списание","Корректировка остатка"},0)),"Выберите тип операции",IF(NOT(ISNUMBER(D2786)),"Укажите количество",IF(D2786=0,"Количество не может быть 0",IF(AND(C2786&lt;&gt;"Корректировка остатка",D2786&lt;0),"Для этого типа количество положительное",IF(NOT(ISNUMBER('Номенклатура'!$C$2)),"Укажите дату начала учёта",IF(A2786&lt;INT('Номенклатура'!$C$2),"Раньше даты начала учёта: НЕ учтено",IF(AND(C2786="Корректировка остатка",TRIM(G2786)=""),"Учтено: добавьте пояснение","ОК")))))))))))))</f>
        <v/>
      </c>
    </row>
    <row r="2787" spans="1:9" x14ac:dyDescent="0.25">
      <c r="A2787" s="16"/>
      <c r="B2787" s="13"/>
      <c r="C2787" s="13"/>
      <c r="D2787" s="14"/>
      <c r="E2787" s="17" t="str">
        <f>IF(OR(B2787="",SUMPRODUCT(--EXACT('Номенклатура'!$A$6:$A$205,B2787))&lt;&gt;1),"",INDEX('Номенклатура'!$D$6:$D$205,SUMPRODUCT(EXACT('Номенклатура'!$A$6:$A$205,B2787)*(ROW('Номенклатура'!$A$6:$A$205)-5)))&amp;"")</f>
        <v/>
      </c>
      <c r="F2787" s="18" t="str">
        <f>IF(OR(I2787="ОК",I2787="Учтено: добавьте пояснение"),IF(C2787="Приход",D2787,IF(C2787="Корректировка остатка",D2787,-D2787)),"")</f>
        <v/>
      </c>
      <c r="G2787" s="13"/>
      <c r="H2787" s="15" t="str">
        <f>IF(OR(B2787="",SUMPRODUCT(--EXACT('Номенклатура'!$A$6:$A$205,B2787))&lt;&gt;1),"",INDEX('Номенклатура'!$B$6:$B$205,SUMPRODUCT(EXACT('Номенклатура'!$A$6:$A$205,B2787)*(ROW('Номенклатура'!$A$6:$A$205)-5)))&amp;"")</f>
        <v/>
      </c>
      <c r="I2787" s="15" t="str">
        <f>IF(COUNTA(A2787:D2787,G2787)=0,"",IF(NOT(ISNUMBER(A2787)),"Укажите дату",IF(B2787="","Укажите код",IF(NOT(AND(ISTEXT(B2787),LEN(B2787)&gt;0,LEN(B2787)&lt;=30,ISNUMBER(FIND(LEFT(B2787,1),"ABCDEFGHIJKLMNOPQRSTUVWXYZ")),SUMPRODUCT((MID(B2787,{1,2,3,4,5,6,7,8,9,10,11,12,13,14,15,16,17,18,19,20,21,22,23,24,25,26,27,28,29,30},1)&lt;&gt;"")*ISERROR(FIND(MID(B2787,{1,2,3,4,5,6,7,8,9,10,11,12,13,14,15,16,17,18,19,20,21,22,23,24,25,26,27,28,29,30},1),"ABCDEFGHIJKLMNOPQRSTUVWXYZ0123456789-_")))=0,ISERROR(VALUE(B2787)))),"Недопустимый код: только латинские буквы A-Z в верхнем регистре, цифры, - и _; начало с буквы, до 30 символов (например MILK-001)",IF(SUMPRODUCT(--EXACT('Номенклатура'!$A$6:$A$205,B2787))=0,"Код не найден в номенклатуре",IF(SUMPRODUCT(--EXACT('Номенклатура'!$A$6:$A$205,B2787))&gt;1,"Код повторяется в номенклатуре",IF(ISNA(MATCH(C2787,{"Приход","Расход","Списание","Корректировка остатка"},0)),"Выберите тип операции",IF(NOT(ISNUMBER(D2787)),"Укажите количество",IF(D2787=0,"Количество не может быть 0",IF(AND(C2787&lt;&gt;"Корректировка остатка",D2787&lt;0),"Для этого типа количество положительное",IF(NOT(ISNUMBER('Номенклатура'!$C$2)),"Укажите дату начала учёта",IF(A2787&lt;INT('Номенклатура'!$C$2),"Раньше даты начала учёта: НЕ учтено",IF(AND(C2787="Корректировка остатка",TRIM(G2787)=""),"Учтено: добавьте пояснение","ОК")))))))))))))</f>
        <v/>
      </c>
    </row>
    <row r="2788" spans="1:9" x14ac:dyDescent="0.25">
      <c r="A2788" s="16"/>
      <c r="B2788" s="13"/>
      <c r="C2788" s="13"/>
      <c r="D2788" s="14"/>
      <c r="E2788" s="17" t="str">
        <f>IF(OR(B2788="",SUMPRODUCT(--EXACT('Номенклатура'!$A$6:$A$205,B2788))&lt;&gt;1),"",INDEX('Номенклатура'!$D$6:$D$205,SUMPRODUCT(EXACT('Номенклатура'!$A$6:$A$205,B2788)*(ROW('Номенклатура'!$A$6:$A$205)-5)))&amp;"")</f>
        <v/>
      </c>
      <c r="F2788" s="18" t="str">
        <f>IF(OR(I2788="ОК",I2788="Учтено: добавьте пояснение"),IF(C2788="Приход",D2788,IF(C2788="Корректировка остатка",D2788,-D2788)),"")</f>
        <v/>
      </c>
      <c r="G2788" s="13"/>
      <c r="H2788" s="15" t="str">
        <f>IF(OR(B2788="",SUMPRODUCT(--EXACT('Номенклатура'!$A$6:$A$205,B2788))&lt;&gt;1),"",INDEX('Номенклатура'!$B$6:$B$205,SUMPRODUCT(EXACT('Номенклатура'!$A$6:$A$205,B2788)*(ROW('Номенклатура'!$A$6:$A$205)-5)))&amp;"")</f>
        <v/>
      </c>
      <c r="I2788" s="15" t="str">
        <f>IF(COUNTA(A2788:D2788,G2788)=0,"",IF(NOT(ISNUMBER(A2788)),"Укажите дату",IF(B2788="","Укажите код",IF(NOT(AND(ISTEXT(B2788),LEN(B2788)&gt;0,LEN(B2788)&lt;=30,ISNUMBER(FIND(LEFT(B2788,1),"ABCDEFGHIJKLMNOPQRSTUVWXYZ")),SUMPRODUCT((MID(B2788,{1,2,3,4,5,6,7,8,9,10,11,12,13,14,15,16,17,18,19,20,21,22,23,24,25,26,27,28,29,30},1)&lt;&gt;"")*ISERROR(FIND(MID(B2788,{1,2,3,4,5,6,7,8,9,10,11,12,13,14,15,16,17,18,19,20,21,22,23,24,25,26,27,28,29,30},1),"ABCDEFGHIJKLMNOPQRSTUVWXYZ0123456789-_")))=0,ISERROR(VALUE(B2788)))),"Недопустимый код: только латинские буквы A-Z в верхнем регистре, цифры, - и _; начало с буквы, до 30 символов (например MILK-001)",IF(SUMPRODUCT(--EXACT('Номенклатура'!$A$6:$A$205,B2788))=0,"Код не найден в номенклатуре",IF(SUMPRODUCT(--EXACT('Номенклатура'!$A$6:$A$205,B2788))&gt;1,"Код повторяется в номенклатуре",IF(ISNA(MATCH(C2788,{"Приход","Расход","Списание","Корректировка остатка"},0)),"Выберите тип операции",IF(NOT(ISNUMBER(D2788)),"Укажите количество",IF(D2788=0,"Количество не может быть 0",IF(AND(C2788&lt;&gt;"Корректировка остатка",D2788&lt;0),"Для этого типа количество положительное",IF(NOT(ISNUMBER('Номенклатура'!$C$2)),"Укажите дату начала учёта",IF(A2788&lt;INT('Номенклатура'!$C$2),"Раньше даты начала учёта: НЕ учтено",IF(AND(C2788="Корректировка остатка",TRIM(G2788)=""),"Учтено: добавьте пояснение","ОК")))))))))))))</f>
        <v/>
      </c>
    </row>
    <row r="2789" spans="1:9" x14ac:dyDescent="0.25">
      <c r="A2789" s="16"/>
      <c r="B2789" s="13"/>
      <c r="C2789" s="13"/>
      <c r="D2789" s="14"/>
      <c r="E2789" s="17" t="str">
        <f>IF(OR(B2789="",SUMPRODUCT(--EXACT('Номенклатура'!$A$6:$A$205,B2789))&lt;&gt;1),"",INDEX('Номенклатура'!$D$6:$D$205,SUMPRODUCT(EXACT('Номенклатура'!$A$6:$A$205,B2789)*(ROW('Номенклатура'!$A$6:$A$205)-5)))&amp;"")</f>
        <v/>
      </c>
      <c r="F2789" s="18" t="str">
        <f>IF(OR(I2789="ОК",I2789="Учтено: добавьте пояснение"),IF(C2789="Приход",D2789,IF(C2789="Корректировка остатка",D2789,-D2789)),"")</f>
        <v/>
      </c>
      <c r="G2789" s="13"/>
      <c r="H2789" s="15" t="str">
        <f>IF(OR(B2789="",SUMPRODUCT(--EXACT('Номенклатура'!$A$6:$A$205,B2789))&lt;&gt;1),"",INDEX('Номенклатура'!$B$6:$B$205,SUMPRODUCT(EXACT('Номенклатура'!$A$6:$A$205,B2789)*(ROW('Номенклатура'!$A$6:$A$205)-5)))&amp;"")</f>
        <v/>
      </c>
      <c r="I2789" s="15" t="str">
        <f>IF(COUNTA(A2789:D2789,G2789)=0,"",IF(NOT(ISNUMBER(A2789)),"Укажите дату",IF(B2789="","Укажите код",IF(NOT(AND(ISTEXT(B2789),LEN(B2789)&gt;0,LEN(B2789)&lt;=30,ISNUMBER(FIND(LEFT(B2789,1),"ABCDEFGHIJKLMNOPQRSTUVWXYZ")),SUMPRODUCT((MID(B2789,{1,2,3,4,5,6,7,8,9,10,11,12,13,14,15,16,17,18,19,20,21,22,23,24,25,26,27,28,29,30},1)&lt;&gt;"")*ISERROR(FIND(MID(B2789,{1,2,3,4,5,6,7,8,9,10,11,12,13,14,15,16,17,18,19,20,21,22,23,24,25,26,27,28,29,30},1),"ABCDEFGHIJKLMNOPQRSTUVWXYZ0123456789-_")))=0,ISERROR(VALUE(B2789)))),"Недопустимый код: только латинские буквы A-Z в верхнем регистре, цифры, - и _; начало с буквы, до 30 символов (например MILK-001)",IF(SUMPRODUCT(--EXACT('Номенклатура'!$A$6:$A$205,B2789))=0,"Код не найден в номенклатуре",IF(SUMPRODUCT(--EXACT('Номенклатура'!$A$6:$A$205,B2789))&gt;1,"Код повторяется в номенклатуре",IF(ISNA(MATCH(C2789,{"Приход","Расход","Списание","Корректировка остатка"},0)),"Выберите тип операции",IF(NOT(ISNUMBER(D2789)),"Укажите количество",IF(D2789=0,"Количество не может быть 0",IF(AND(C2789&lt;&gt;"Корректировка остатка",D2789&lt;0),"Для этого типа количество положительное",IF(NOT(ISNUMBER('Номенклатура'!$C$2)),"Укажите дату начала учёта",IF(A2789&lt;INT('Номенклатура'!$C$2),"Раньше даты начала учёта: НЕ учтено",IF(AND(C2789="Корректировка остатка",TRIM(G2789)=""),"Учтено: добавьте пояснение","ОК")))))))))))))</f>
        <v/>
      </c>
    </row>
    <row r="2790" spans="1:9" x14ac:dyDescent="0.25">
      <c r="A2790" s="16"/>
      <c r="B2790" s="13"/>
      <c r="C2790" s="13"/>
      <c r="D2790" s="14"/>
      <c r="E2790" s="17" t="str">
        <f>IF(OR(B2790="",SUMPRODUCT(--EXACT('Номенклатура'!$A$6:$A$205,B2790))&lt;&gt;1),"",INDEX('Номенклатура'!$D$6:$D$205,SUMPRODUCT(EXACT('Номенклатура'!$A$6:$A$205,B2790)*(ROW('Номенклатура'!$A$6:$A$205)-5)))&amp;"")</f>
        <v/>
      </c>
      <c r="F2790" s="18" t="str">
        <f>IF(OR(I2790="ОК",I2790="Учтено: добавьте пояснение"),IF(C2790="Приход",D2790,IF(C2790="Корректировка остатка",D2790,-D2790)),"")</f>
        <v/>
      </c>
      <c r="G2790" s="13"/>
      <c r="H2790" s="15" t="str">
        <f>IF(OR(B2790="",SUMPRODUCT(--EXACT('Номенклатура'!$A$6:$A$205,B2790))&lt;&gt;1),"",INDEX('Номенклатура'!$B$6:$B$205,SUMPRODUCT(EXACT('Номенклатура'!$A$6:$A$205,B2790)*(ROW('Номенклатура'!$A$6:$A$205)-5)))&amp;"")</f>
        <v/>
      </c>
      <c r="I2790" s="15" t="str">
        <f>IF(COUNTA(A2790:D2790,G2790)=0,"",IF(NOT(ISNUMBER(A2790)),"Укажите дату",IF(B2790="","Укажите код",IF(NOT(AND(ISTEXT(B2790),LEN(B2790)&gt;0,LEN(B2790)&lt;=30,ISNUMBER(FIND(LEFT(B2790,1),"ABCDEFGHIJKLMNOPQRSTUVWXYZ")),SUMPRODUCT((MID(B2790,{1,2,3,4,5,6,7,8,9,10,11,12,13,14,15,16,17,18,19,20,21,22,23,24,25,26,27,28,29,30},1)&lt;&gt;"")*ISERROR(FIND(MID(B2790,{1,2,3,4,5,6,7,8,9,10,11,12,13,14,15,16,17,18,19,20,21,22,23,24,25,26,27,28,29,30},1),"ABCDEFGHIJKLMNOPQRSTUVWXYZ0123456789-_")))=0,ISERROR(VALUE(B2790)))),"Недопустимый код: только латинские буквы A-Z в верхнем регистре, цифры, - и _; начало с буквы, до 30 символов (например MILK-001)",IF(SUMPRODUCT(--EXACT('Номенклатура'!$A$6:$A$205,B2790))=0,"Код не найден в номенклатуре",IF(SUMPRODUCT(--EXACT('Номенклатура'!$A$6:$A$205,B2790))&gt;1,"Код повторяется в номенклатуре",IF(ISNA(MATCH(C2790,{"Приход","Расход","Списание","Корректировка остатка"},0)),"Выберите тип операции",IF(NOT(ISNUMBER(D2790)),"Укажите количество",IF(D2790=0,"Количество не может быть 0",IF(AND(C2790&lt;&gt;"Корректировка остатка",D2790&lt;0),"Для этого типа количество положительное",IF(NOT(ISNUMBER('Номенклатура'!$C$2)),"Укажите дату начала учёта",IF(A2790&lt;INT('Номенклатура'!$C$2),"Раньше даты начала учёта: НЕ учтено",IF(AND(C2790="Корректировка остатка",TRIM(G2790)=""),"Учтено: добавьте пояснение","ОК")))))))))))))</f>
        <v/>
      </c>
    </row>
    <row r="2791" spans="1:9" x14ac:dyDescent="0.25">
      <c r="A2791" s="16"/>
      <c r="B2791" s="13"/>
      <c r="C2791" s="13"/>
      <c r="D2791" s="14"/>
      <c r="E2791" s="17" t="str">
        <f>IF(OR(B2791="",SUMPRODUCT(--EXACT('Номенклатура'!$A$6:$A$205,B2791))&lt;&gt;1),"",INDEX('Номенклатура'!$D$6:$D$205,SUMPRODUCT(EXACT('Номенклатура'!$A$6:$A$205,B2791)*(ROW('Номенклатура'!$A$6:$A$205)-5)))&amp;"")</f>
        <v/>
      </c>
      <c r="F2791" s="18" t="str">
        <f>IF(OR(I2791="ОК",I2791="Учтено: добавьте пояснение"),IF(C2791="Приход",D2791,IF(C2791="Корректировка остатка",D2791,-D2791)),"")</f>
        <v/>
      </c>
      <c r="G2791" s="13"/>
      <c r="H2791" s="15" t="str">
        <f>IF(OR(B2791="",SUMPRODUCT(--EXACT('Номенклатура'!$A$6:$A$205,B2791))&lt;&gt;1),"",INDEX('Номенклатура'!$B$6:$B$205,SUMPRODUCT(EXACT('Номенклатура'!$A$6:$A$205,B2791)*(ROW('Номенклатура'!$A$6:$A$205)-5)))&amp;"")</f>
        <v/>
      </c>
      <c r="I2791" s="15" t="str">
        <f>IF(COUNTA(A2791:D2791,G2791)=0,"",IF(NOT(ISNUMBER(A2791)),"Укажите дату",IF(B2791="","Укажите код",IF(NOT(AND(ISTEXT(B2791),LEN(B2791)&gt;0,LEN(B2791)&lt;=30,ISNUMBER(FIND(LEFT(B2791,1),"ABCDEFGHIJKLMNOPQRSTUVWXYZ")),SUMPRODUCT((MID(B2791,{1,2,3,4,5,6,7,8,9,10,11,12,13,14,15,16,17,18,19,20,21,22,23,24,25,26,27,28,29,30},1)&lt;&gt;"")*ISERROR(FIND(MID(B2791,{1,2,3,4,5,6,7,8,9,10,11,12,13,14,15,16,17,18,19,20,21,22,23,24,25,26,27,28,29,30},1),"ABCDEFGHIJKLMNOPQRSTUVWXYZ0123456789-_")))=0,ISERROR(VALUE(B2791)))),"Недопустимый код: только латинские буквы A-Z в верхнем регистре, цифры, - и _; начало с буквы, до 30 символов (например MILK-001)",IF(SUMPRODUCT(--EXACT('Номенклатура'!$A$6:$A$205,B2791))=0,"Код не найден в номенклатуре",IF(SUMPRODUCT(--EXACT('Номенклатура'!$A$6:$A$205,B2791))&gt;1,"Код повторяется в номенклатуре",IF(ISNA(MATCH(C2791,{"Приход","Расход","Списание","Корректировка остатка"},0)),"Выберите тип операции",IF(NOT(ISNUMBER(D2791)),"Укажите количество",IF(D2791=0,"Количество не может быть 0",IF(AND(C2791&lt;&gt;"Корректировка остатка",D2791&lt;0),"Для этого типа количество положительное",IF(NOT(ISNUMBER('Номенклатура'!$C$2)),"Укажите дату начала учёта",IF(A2791&lt;INT('Номенклатура'!$C$2),"Раньше даты начала учёта: НЕ учтено",IF(AND(C2791="Корректировка остатка",TRIM(G2791)=""),"Учтено: добавьте пояснение","ОК")))))))))))))</f>
        <v/>
      </c>
    </row>
    <row r="2792" spans="1:9" x14ac:dyDescent="0.25">
      <c r="A2792" s="16"/>
      <c r="B2792" s="13"/>
      <c r="C2792" s="13"/>
      <c r="D2792" s="14"/>
      <c r="E2792" s="17" t="str">
        <f>IF(OR(B2792="",SUMPRODUCT(--EXACT('Номенклатура'!$A$6:$A$205,B2792))&lt;&gt;1),"",INDEX('Номенклатура'!$D$6:$D$205,SUMPRODUCT(EXACT('Номенклатура'!$A$6:$A$205,B2792)*(ROW('Номенклатура'!$A$6:$A$205)-5)))&amp;"")</f>
        <v/>
      </c>
      <c r="F2792" s="18" t="str">
        <f>IF(OR(I2792="ОК",I2792="Учтено: добавьте пояснение"),IF(C2792="Приход",D2792,IF(C2792="Корректировка остатка",D2792,-D2792)),"")</f>
        <v/>
      </c>
      <c r="G2792" s="13"/>
      <c r="H2792" s="15" t="str">
        <f>IF(OR(B2792="",SUMPRODUCT(--EXACT('Номенклатура'!$A$6:$A$205,B2792))&lt;&gt;1),"",INDEX('Номенклатура'!$B$6:$B$205,SUMPRODUCT(EXACT('Номенклатура'!$A$6:$A$205,B2792)*(ROW('Номенклатура'!$A$6:$A$205)-5)))&amp;"")</f>
        <v/>
      </c>
      <c r="I2792" s="15" t="str">
        <f>IF(COUNTA(A2792:D2792,G2792)=0,"",IF(NOT(ISNUMBER(A2792)),"Укажите дату",IF(B2792="","Укажите код",IF(NOT(AND(ISTEXT(B2792),LEN(B2792)&gt;0,LEN(B2792)&lt;=30,ISNUMBER(FIND(LEFT(B2792,1),"ABCDEFGHIJKLMNOPQRSTUVWXYZ")),SUMPRODUCT((MID(B2792,{1,2,3,4,5,6,7,8,9,10,11,12,13,14,15,16,17,18,19,20,21,22,23,24,25,26,27,28,29,30},1)&lt;&gt;"")*ISERROR(FIND(MID(B2792,{1,2,3,4,5,6,7,8,9,10,11,12,13,14,15,16,17,18,19,20,21,22,23,24,25,26,27,28,29,30},1),"ABCDEFGHIJKLMNOPQRSTUVWXYZ0123456789-_")))=0,ISERROR(VALUE(B2792)))),"Недопустимый код: только латинские буквы A-Z в верхнем регистре, цифры, - и _; начало с буквы, до 30 символов (например MILK-001)",IF(SUMPRODUCT(--EXACT('Номенклатура'!$A$6:$A$205,B2792))=0,"Код не найден в номенклатуре",IF(SUMPRODUCT(--EXACT('Номенклатура'!$A$6:$A$205,B2792))&gt;1,"Код повторяется в номенклатуре",IF(ISNA(MATCH(C2792,{"Приход","Расход","Списание","Корректировка остатка"},0)),"Выберите тип операции",IF(NOT(ISNUMBER(D2792)),"Укажите количество",IF(D2792=0,"Количество не может быть 0",IF(AND(C2792&lt;&gt;"Корректировка остатка",D2792&lt;0),"Для этого типа количество положительное",IF(NOT(ISNUMBER('Номенклатура'!$C$2)),"Укажите дату начала учёта",IF(A2792&lt;INT('Номенклатура'!$C$2),"Раньше даты начала учёта: НЕ учтено",IF(AND(C2792="Корректировка остатка",TRIM(G2792)=""),"Учтено: добавьте пояснение","ОК")))))))))))))</f>
        <v/>
      </c>
    </row>
    <row r="2793" spans="1:9" x14ac:dyDescent="0.25">
      <c r="A2793" s="16"/>
      <c r="B2793" s="13"/>
      <c r="C2793" s="13"/>
      <c r="D2793" s="14"/>
      <c r="E2793" s="17" t="str">
        <f>IF(OR(B2793="",SUMPRODUCT(--EXACT('Номенклатура'!$A$6:$A$205,B2793))&lt;&gt;1),"",INDEX('Номенклатура'!$D$6:$D$205,SUMPRODUCT(EXACT('Номенклатура'!$A$6:$A$205,B2793)*(ROW('Номенклатура'!$A$6:$A$205)-5)))&amp;"")</f>
        <v/>
      </c>
      <c r="F2793" s="18" t="str">
        <f>IF(OR(I2793="ОК",I2793="Учтено: добавьте пояснение"),IF(C2793="Приход",D2793,IF(C2793="Корректировка остатка",D2793,-D2793)),"")</f>
        <v/>
      </c>
      <c r="G2793" s="13"/>
      <c r="H2793" s="15" t="str">
        <f>IF(OR(B2793="",SUMPRODUCT(--EXACT('Номенклатура'!$A$6:$A$205,B2793))&lt;&gt;1),"",INDEX('Номенклатура'!$B$6:$B$205,SUMPRODUCT(EXACT('Номенклатура'!$A$6:$A$205,B2793)*(ROW('Номенклатура'!$A$6:$A$205)-5)))&amp;"")</f>
        <v/>
      </c>
      <c r="I2793" s="15" t="str">
        <f>IF(COUNTA(A2793:D2793,G2793)=0,"",IF(NOT(ISNUMBER(A2793)),"Укажите дату",IF(B2793="","Укажите код",IF(NOT(AND(ISTEXT(B2793),LEN(B2793)&gt;0,LEN(B2793)&lt;=30,ISNUMBER(FIND(LEFT(B2793,1),"ABCDEFGHIJKLMNOPQRSTUVWXYZ")),SUMPRODUCT((MID(B2793,{1,2,3,4,5,6,7,8,9,10,11,12,13,14,15,16,17,18,19,20,21,22,23,24,25,26,27,28,29,30},1)&lt;&gt;"")*ISERROR(FIND(MID(B2793,{1,2,3,4,5,6,7,8,9,10,11,12,13,14,15,16,17,18,19,20,21,22,23,24,25,26,27,28,29,30},1),"ABCDEFGHIJKLMNOPQRSTUVWXYZ0123456789-_")))=0,ISERROR(VALUE(B2793)))),"Недопустимый код: только латинские буквы A-Z в верхнем регистре, цифры, - и _; начало с буквы, до 30 символов (например MILK-001)",IF(SUMPRODUCT(--EXACT('Номенклатура'!$A$6:$A$205,B2793))=0,"Код не найден в номенклатуре",IF(SUMPRODUCT(--EXACT('Номенклатура'!$A$6:$A$205,B2793))&gt;1,"Код повторяется в номенклатуре",IF(ISNA(MATCH(C2793,{"Приход","Расход","Списание","Корректировка остатка"},0)),"Выберите тип операции",IF(NOT(ISNUMBER(D2793)),"Укажите количество",IF(D2793=0,"Количество не может быть 0",IF(AND(C2793&lt;&gt;"Корректировка остатка",D2793&lt;0),"Для этого типа количество положительное",IF(NOT(ISNUMBER('Номенклатура'!$C$2)),"Укажите дату начала учёта",IF(A2793&lt;INT('Номенклатура'!$C$2),"Раньше даты начала учёта: НЕ учтено",IF(AND(C2793="Корректировка остатка",TRIM(G2793)=""),"Учтено: добавьте пояснение","ОК")))))))))))))</f>
        <v/>
      </c>
    </row>
    <row r="2794" spans="1:9" x14ac:dyDescent="0.25">
      <c r="A2794" s="16"/>
      <c r="B2794" s="13"/>
      <c r="C2794" s="13"/>
      <c r="D2794" s="14"/>
      <c r="E2794" s="17" t="str">
        <f>IF(OR(B2794="",SUMPRODUCT(--EXACT('Номенклатура'!$A$6:$A$205,B2794))&lt;&gt;1),"",INDEX('Номенклатура'!$D$6:$D$205,SUMPRODUCT(EXACT('Номенклатура'!$A$6:$A$205,B2794)*(ROW('Номенклатура'!$A$6:$A$205)-5)))&amp;"")</f>
        <v/>
      </c>
      <c r="F2794" s="18" t="str">
        <f>IF(OR(I2794="ОК",I2794="Учтено: добавьте пояснение"),IF(C2794="Приход",D2794,IF(C2794="Корректировка остатка",D2794,-D2794)),"")</f>
        <v/>
      </c>
      <c r="G2794" s="13"/>
      <c r="H2794" s="15" t="str">
        <f>IF(OR(B2794="",SUMPRODUCT(--EXACT('Номенклатура'!$A$6:$A$205,B2794))&lt;&gt;1),"",INDEX('Номенклатура'!$B$6:$B$205,SUMPRODUCT(EXACT('Номенклатура'!$A$6:$A$205,B2794)*(ROW('Номенклатура'!$A$6:$A$205)-5)))&amp;"")</f>
        <v/>
      </c>
      <c r="I2794" s="15" t="str">
        <f>IF(COUNTA(A2794:D2794,G2794)=0,"",IF(NOT(ISNUMBER(A2794)),"Укажите дату",IF(B2794="","Укажите код",IF(NOT(AND(ISTEXT(B2794),LEN(B2794)&gt;0,LEN(B2794)&lt;=30,ISNUMBER(FIND(LEFT(B2794,1),"ABCDEFGHIJKLMNOPQRSTUVWXYZ")),SUMPRODUCT((MID(B2794,{1,2,3,4,5,6,7,8,9,10,11,12,13,14,15,16,17,18,19,20,21,22,23,24,25,26,27,28,29,30},1)&lt;&gt;"")*ISERROR(FIND(MID(B2794,{1,2,3,4,5,6,7,8,9,10,11,12,13,14,15,16,17,18,19,20,21,22,23,24,25,26,27,28,29,30},1),"ABCDEFGHIJKLMNOPQRSTUVWXYZ0123456789-_")))=0,ISERROR(VALUE(B2794)))),"Недопустимый код: только латинские буквы A-Z в верхнем регистре, цифры, - и _; начало с буквы, до 30 символов (например MILK-001)",IF(SUMPRODUCT(--EXACT('Номенклатура'!$A$6:$A$205,B2794))=0,"Код не найден в номенклатуре",IF(SUMPRODUCT(--EXACT('Номенклатура'!$A$6:$A$205,B2794))&gt;1,"Код повторяется в номенклатуре",IF(ISNA(MATCH(C2794,{"Приход","Расход","Списание","Корректировка остатка"},0)),"Выберите тип операции",IF(NOT(ISNUMBER(D2794)),"Укажите количество",IF(D2794=0,"Количество не может быть 0",IF(AND(C2794&lt;&gt;"Корректировка остатка",D2794&lt;0),"Для этого типа количество положительное",IF(NOT(ISNUMBER('Номенклатура'!$C$2)),"Укажите дату начала учёта",IF(A2794&lt;INT('Номенклатура'!$C$2),"Раньше даты начала учёта: НЕ учтено",IF(AND(C2794="Корректировка остатка",TRIM(G2794)=""),"Учтено: добавьте пояснение","ОК")))))))))))))</f>
        <v/>
      </c>
    </row>
    <row r="2795" spans="1:9" x14ac:dyDescent="0.25">
      <c r="A2795" s="16"/>
      <c r="B2795" s="13"/>
      <c r="C2795" s="13"/>
      <c r="D2795" s="14"/>
      <c r="E2795" s="17" t="str">
        <f>IF(OR(B2795="",SUMPRODUCT(--EXACT('Номенклатура'!$A$6:$A$205,B2795))&lt;&gt;1),"",INDEX('Номенклатура'!$D$6:$D$205,SUMPRODUCT(EXACT('Номенклатура'!$A$6:$A$205,B2795)*(ROW('Номенклатура'!$A$6:$A$205)-5)))&amp;"")</f>
        <v/>
      </c>
      <c r="F2795" s="18" t="str">
        <f>IF(OR(I2795="ОК",I2795="Учтено: добавьте пояснение"),IF(C2795="Приход",D2795,IF(C2795="Корректировка остатка",D2795,-D2795)),"")</f>
        <v/>
      </c>
      <c r="G2795" s="13"/>
      <c r="H2795" s="15" t="str">
        <f>IF(OR(B2795="",SUMPRODUCT(--EXACT('Номенклатура'!$A$6:$A$205,B2795))&lt;&gt;1),"",INDEX('Номенклатура'!$B$6:$B$205,SUMPRODUCT(EXACT('Номенклатура'!$A$6:$A$205,B2795)*(ROW('Номенклатура'!$A$6:$A$205)-5)))&amp;"")</f>
        <v/>
      </c>
      <c r="I2795" s="15" t="str">
        <f>IF(COUNTA(A2795:D2795,G2795)=0,"",IF(NOT(ISNUMBER(A2795)),"Укажите дату",IF(B2795="","Укажите код",IF(NOT(AND(ISTEXT(B2795),LEN(B2795)&gt;0,LEN(B2795)&lt;=30,ISNUMBER(FIND(LEFT(B2795,1),"ABCDEFGHIJKLMNOPQRSTUVWXYZ")),SUMPRODUCT((MID(B2795,{1,2,3,4,5,6,7,8,9,10,11,12,13,14,15,16,17,18,19,20,21,22,23,24,25,26,27,28,29,30},1)&lt;&gt;"")*ISERROR(FIND(MID(B2795,{1,2,3,4,5,6,7,8,9,10,11,12,13,14,15,16,17,18,19,20,21,22,23,24,25,26,27,28,29,30},1),"ABCDEFGHIJKLMNOPQRSTUVWXYZ0123456789-_")))=0,ISERROR(VALUE(B2795)))),"Недопустимый код: только латинские буквы A-Z в верхнем регистре, цифры, - и _; начало с буквы, до 30 символов (например MILK-001)",IF(SUMPRODUCT(--EXACT('Номенклатура'!$A$6:$A$205,B2795))=0,"Код не найден в номенклатуре",IF(SUMPRODUCT(--EXACT('Номенклатура'!$A$6:$A$205,B2795))&gt;1,"Код повторяется в номенклатуре",IF(ISNA(MATCH(C2795,{"Приход","Расход","Списание","Корректировка остатка"},0)),"Выберите тип операции",IF(NOT(ISNUMBER(D2795)),"Укажите количество",IF(D2795=0,"Количество не может быть 0",IF(AND(C2795&lt;&gt;"Корректировка остатка",D2795&lt;0),"Для этого типа количество положительное",IF(NOT(ISNUMBER('Номенклатура'!$C$2)),"Укажите дату начала учёта",IF(A2795&lt;INT('Номенклатура'!$C$2),"Раньше даты начала учёта: НЕ учтено",IF(AND(C2795="Корректировка остатка",TRIM(G2795)=""),"Учтено: добавьте пояснение","ОК")))))))))))))</f>
        <v/>
      </c>
    </row>
    <row r="2796" spans="1:9" x14ac:dyDescent="0.25">
      <c r="A2796" s="16"/>
      <c r="B2796" s="13"/>
      <c r="C2796" s="13"/>
      <c r="D2796" s="14"/>
      <c r="E2796" s="17" t="str">
        <f>IF(OR(B2796="",SUMPRODUCT(--EXACT('Номенклатура'!$A$6:$A$205,B2796))&lt;&gt;1),"",INDEX('Номенклатура'!$D$6:$D$205,SUMPRODUCT(EXACT('Номенклатура'!$A$6:$A$205,B2796)*(ROW('Номенклатура'!$A$6:$A$205)-5)))&amp;"")</f>
        <v/>
      </c>
      <c r="F2796" s="18" t="str">
        <f>IF(OR(I2796="ОК",I2796="Учтено: добавьте пояснение"),IF(C2796="Приход",D2796,IF(C2796="Корректировка остатка",D2796,-D2796)),"")</f>
        <v/>
      </c>
      <c r="G2796" s="13"/>
      <c r="H2796" s="15" t="str">
        <f>IF(OR(B2796="",SUMPRODUCT(--EXACT('Номенклатура'!$A$6:$A$205,B2796))&lt;&gt;1),"",INDEX('Номенклатура'!$B$6:$B$205,SUMPRODUCT(EXACT('Номенклатура'!$A$6:$A$205,B2796)*(ROW('Номенклатура'!$A$6:$A$205)-5)))&amp;"")</f>
        <v/>
      </c>
      <c r="I2796" s="15" t="str">
        <f>IF(COUNTA(A2796:D2796,G2796)=0,"",IF(NOT(ISNUMBER(A2796)),"Укажите дату",IF(B2796="","Укажите код",IF(NOT(AND(ISTEXT(B2796),LEN(B2796)&gt;0,LEN(B2796)&lt;=30,ISNUMBER(FIND(LEFT(B2796,1),"ABCDEFGHIJKLMNOPQRSTUVWXYZ")),SUMPRODUCT((MID(B2796,{1,2,3,4,5,6,7,8,9,10,11,12,13,14,15,16,17,18,19,20,21,22,23,24,25,26,27,28,29,30},1)&lt;&gt;"")*ISERROR(FIND(MID(B2796,{1,2,3,4,5,6,7,8,9,10,11,12,13,14,15,16,17,18,19,20,21,22,23,24,25,26,27,28,29,30},1),"ABCDEFGHIJKLMNOPQRSTUVWXYZ0123456789-_")))=0,ISERROR(VALUE(B2796)))),"Недопустимый код: только латинские буквы A-Z в верхнем регистре, цифры, - и _; начало с буквы, до 30 символов (например MILK-001)",IF(SUMPRODUCT(--EXACT('Номенклатура'!$A$6:$A$205,B2796))=0,"Код не найден в номенклатуре",IF(SUMPRODUCT(--EXACT('Номенклатура'!$A$6:$A$205,B2796))&gt;1,"Код повторяется в номенклатуре",IF(ISNA(MATCH(C2796,{"Приход","Расход","Списание","Корректировка остатка"},0)),"Выберите тип операции",IF(NOT(ISNUMBER(D2796)),"Укажите количество",IF(D2796=0,"Количество не может быть 0",IF(AND(C2796&lt;&gt;"Корректировка остатка",D2796&lt;0),"Для этого типа количество положительное",IF(NOT(ISNUMBER('Номенклатура'!$C$2)),"Укажите дату начала учёта",IF(A2796&lt;INT('Номенклатура'!$C$2),"Раньше даты начала учёта: НЕ учтено",IF(AND(C2796="Корректировка остатка",TRIM(G2796)=""),"Учтено: добавьте пояснение","ОК")))))))))))))</f>
        <v/>
      </c>
    </row>
    <row r="2797" spans="1:9" x14ac:dyDescent="0.25">
      <c r="A2797" s="16"/>
      <c r="B2797" s="13"/>
      <c r="C2797" s="13"/>
      <c r="D2797" s="14"/>
      <c r="E2797" s="17" t="str">
        <f>IF(OR(B2797="",SUMPRODUCT(--EXACT('Номенклатура'!$A$6:$A$205,B2797))&lt;&gt;1),"",INDEX('Номенклатура'!$D$6:$D$205,SUMPRODUCT(EXACT('Номенклатура'!$A$6:$A$205,B2797)*(ROW('Номенклатура'!$A$6:$A$205)-5)))&amp;"")</f>
        <v/>
      </c>
      <c r="F2797" s="18" t="str">
        <f>IF(OR(I2797="ОК",I2797="Учтено: добавьте пояснение"),IF(C2797="Приход",D2797,IF(C2797="Корректировка остатка",D2797,-D2797)),"")</f>
        <v/>
      </c>
      <c r="G2797" s="13"/>
      <c r="H2797" s="15" t="str">
        <f>IF(OR(B2797="",SUMPRODUCT(--EXACT('Номенклатура'!$A$6:$A$205,B2797))&lt;&gt;1),"",INDEX('Номенклатура'!$B$6:$B$205,SUMPRODUCT(EXACT('Номенклатура'!$A$6:$A$205,B2797)*(ROW('Номенклатура'!$A$6:$A$205)-5)))&amp;"")</f>
        <v/>
      </c>
      <c r="I2797" s="15" t="str">
        <f>IF(COUNTA(A2797:D2797,G2797)=0,"",IF(NOT(ISNUMBER(A2797)),"Укажите дату",IF(B2797="","Укажите код",IF(NOT(AND(ISTEXT(B2797),LEN(B2797)&gt;0,LEN(B2797)&lt;=30,ISNUMBER(FIND(LEFT(B2797,1),"ABCDEFGHIJKLMNOPQRSTUVWXYZ")),SUMPRODUCT((MID(B2797,{1,2,3,4,5,6,7,8,9,10,11,12,13,14,15,16,17,18,19,20,21,22,23,24,25,26,27,28,29,30},1)&lt;&gt;"")*ISERROR(FIND(MID(B2797,{1,2,3,4,5,6,7,8,9,10,11,12,13,14,15,16,17,18,19,20,21,22,23,24,25,26,27,28,29,30},1),"ABCDEFGHIJKLMNOPQRSTUVWXYZ0123456789-_")))=0,ISERROR(VALUE(B2797)))),"Недопустимый код: только латинские буквы A-Z в верхнем регистре, цифры, - и _; начало с буквы, до 30 символов (например MILK-001)",IF(SUMPRODUCT(--EXACT('Номенклатура'!$A$6:$A$205,B2797))=0,"Код не найден в номенклатуре",IF(SUMPRODUCT(--EXACT('Номенклатура'!$A$6:$A$205,B2797))&gt;1,"Код повторяется в номенклатуре",IF(ISNA(MATCH(C2797,{"Приход","Расход","Списание","Корректировка остатка"},0)),"Выберите тип операции",IF(NOT(ISNUMBER(D2797)),"Укажите количество",IF(D2797=0,"Количество не может быть 0",IF(AND(C2797&lt;&gt;"Корректировка остатка",D2797&lt;0),"Для этого типа количество положительное",IF(NOT(ISNUMBER('Номенклатура'!$C$2)),"Укажите дату начала учёта",IF(A2797&lt;INT('Номенклатура'!$C$2),"Раньше даты начала учёта: НЕ учтено",IF(AND(C2797="Корректировка остатка",TRIM(G2797)=""),"Учтено: добавьте пояснение","ОК")))))))))))))</f>
        <v/>
      </c>
    </row>
    <row r="2798" spans="1:9" x14ac:dyDescent="0.25">
      <c r="A2798" s="16"/>
      <c r="B2798" s="13"/>
      <c r="C2798" s="13"/>
      <c r="D2798" s="14"/>
      <c r="E2798" s="17" t="str">
        <f>IF(OR(B2798="",SUMPRODUCT(--EXACT('Номенклатура'!$A$6:$A$205,B2798))&lt;&gt;1),"",INDEX('Номенклатура'!$D$6:$D$205,SUMPRODUCT(EXACT('Номенклатура'!$A$6:$A$205,B2798)*(ROW('Номенклатура'!$A$6:$A$205)-5)))&amp;"")</f>
        <v/>
      </c>
      <c r="F2798" s="18" t="str">
        <f>IF(OR(I2798="ОК",I2798="Учтено: добавьте пояснение"),IF(C2798="Приход",D2798,IF(C2798="Корректировка остатка",D2798,-D2798)),"")</f>
        <v/>
      </c>
      <c r="G2798" s="13"/>
      <c r="H2798" s="15" t="str">
        <f>IF(OR(B2798="",SUMPRODUCT(--EXACT('Номенклатура'!$A$6:$A$205,B2798))&lt;&gt;1),"",INDEX('Номенклатура'!$B$6:$B$205,SUMPRODUCT(EXACT('Номенклатура'!$A$6:$A$205,B2798)*(ROW('Номенклатура'!$A$6:$A$205)-5)))&amp;"")</f>
        <v/>
      </c>
      <c r="I2798" s="15" t="str">
        <f>IF(COUNTA(A2798:D2798,G2798)=0,"",IF(NOT(ISNUMBER(A2798)),"Укажите дату",IF(B2798="","Укажите код",IF(NOT(AND(ISTEXT(B2798),LEN(B2798)&gt;0,LEN(B2798)&lt;=30,ISNUMBER(FIND(LEFT(B2798,1),"ABCDEFGHIJKLMNOPQRSTUVWXYZ")),SUMPRODUCT((MID(B2798,{1,2,3,4,5,6,7,8,9,10,11,12,13,14,15,16,17,18,19,20,21,22,23,24,25,26,27,28,29,30},1)&lt;&gt;"")*ISERROR(FIND(MID(B2798,{1,2,3,4,5,6,7,8,9,10,11,12,13,14,15,16,17,18,19,20,21,22,23,24,25,26,27,28,29,30},1),"ABCDEFGHIJKLMNOPQRSTUVWXYZ0123456789-_")))=0,ISERROR(VALUE(B2798)))),"Недопустимый код: только латинские буквы A-Z в верхнем регистре, цифры, - и _; начало с буквы, до 30 символов (например MILK-001)",IF(SUMPRODUCT(--EXACT('Номенклатура'!$A$6:$A$205,B2798))=0,"Код не найден в номенклатуре",IF(SUMPRODUCT(--EXACT('Номенклатура'!$A$6:$A$205,B2798))&gt;1,"Код повторяется в номенклатуре",IF(ISNA(MATCH(C2798,{"Приход","Расход","Списание","Корректировка остатка"},0)),"Выберите тип операции",IF(NOT(ISNUMBER(D2798)),"Укажите количество",IF(D2798=0,"Количество не может быть 0",IF(AND(C2798&lt;&gt;"Корректировка остатка",D2798&lt;0),"Для этого типа количество положительное",IF(NOT(ISNUMBER('Номенклатура'!$C$2)),"Укажите дату начала учёта",IF(A2798&lt;INT('Номенклатура'!$C$2),"Раньше даты начала учёта: НЕ учтено",IF(AND(C2798="Корректировка остатка",TRIM(G2798)=""),"Учтено: добавьте пояснение","ОК")))))))))))))</f>
        <v/>
      </c>
    </row>
    <row r="2799" spans="1:9" x14ac:dyDescent="0.25">
      <c r="A2799" s="16"/>
      <c r="B2799" s="13"/>
      <c r="C2799" s="13"/>
      <c r="D2799" s="14"/>
      <c r="E2799" s="17" t="str">
        <f>IF(OR(B2799="",SUMPRODUCT(--EXACT('Номенклатура'!$A$6:$A$205,B2799))&lt;&gt;1),"",INDEX('Номенклатура'!$D$6:$D$205,SUMPRODUCT(EXACT('Номенклатура'!$A$6:$A$205,B2799)*(ROW('Номенклатура'!$A$6:$A$205)-5)))&amp;"")</f>
        <v/>
      </c>
      <c r="F2799" s="18" t="str">
        <f>IF(OR(I2799="ОК",I2799="Учтено: добавьте пояснение"),IF(C2799="Приход",D2799,IF(C2799="Корректировка остатка",D2799,-D2799)),"")</f>
        <v/>
      </c>
      <c r="G2799" s="13"/>
      <c r="H2799" s="15" t="str">
        <f>IF(OR(B2799="",SUMPRODUCT(--EXACT('Номенклатура'!$A$6:$A$205,B2799))&lt;&gt;1),"",INDEX('Номенклатура'!$B$6:$B$205,SUMPRODUCT(EXACT('Номенклатура'!$A$6:$A$205,B2799)*(ROW('Номенклатура'!$A$6:$A$205)-5)))&amp;"")</f>
        <v/>
      </c>
      <c r="I2799" s="15" t="str">
        <f>IF(COUNTA(A2799:D2799,G2799)=0,"",IF(NOT(ISNUMBER(A2799)),"Укажите дату",IF(B2799="","Укажите код",IF(NOT(AND(ISTEXT(B2799),LEN(B2799)&gt;0,LEN(B2799)&lt;=30,ISNUMBER(FIND(LEFT(B2799,1),"ABCDEFGHIJKLMNOPQRSTUVWXYZ")),SUMPRODUCT((MID(B2799,{1,2,3,4,5,6,7,8,9,10,11,12,13,14,15,16,17,18,19,20,21,22,23,24,25,26,27,28,29,30},1)&lt;&gt;"")*ISERROR(FIND(MID(B2799,{1,2,3,4,5,6,7,8,9,10,11,12,13,14,15,16,17,18,19,20,21,22,23,24,25,26,27,28,29,30},1),"ABCDEFGHIJKLMNOPQRSTUVWXYZ0123456789-_")))=0,ISERROR(VALUE(B2799)))),"Недопустимый код: только латинские буквы A-Z в верхнем регистре, цифры, - и _; начало с буквы, до 30 символов (например MILK-001)",IF(SUMPRODUCT(--EXACT('Номенклатура'!$A$6:$A$205,B2799))=0,"Код не найден в номенклатуре",IF(SUMPRODUCT(--EXACT('Номенклатура'!$A$6:$A$205,B2799))&gt;1,"Код повторяется в номенклатуре",IF(ISNA(MATCH(C2799,{"Приход","Расход","Списание","Корректировка остатка"},0)),"Выберите тип операции",IF(NOT(ISNUMBER(D2799)),"Укажите количество",IF(D2799=0,"Количество не может быть 0",IF(AND(C2799&lt;&gt;"Корректировка остатка",D2799&lt;0),"Для этого типа количество положительное",IF(NOT(ISNUMBER('Номенклатура'!$C$2)),"Укажите дату начала учёта",IF(A2799&lt;INT('Номенклатура'!$C$2),"Раньше даты начала учёта: НЕ учтено",IF(AND(C2799="Корректировка остатка",TRIM(G2799)=""),"Учтено: добавьте пояснение","ОК")))))))))))))</f>
        <v/>
      </c>
    </row>
    <row r="2800" spans="1:9" x14ac:dyDescent="0.25">
      <c r="A2800" s="16"/>
      <c r="B2800" s="13"/>
      <c r="C2800" s="13"/>
      <c r="D2800" s="14"/>
      <c r="E2800" s="17" t="str">
        <f>IF(OR(B2800="",SUMPRODUCT(--EXACT('Номенклатура'!$A$6:$A$205,B2800))&lt;&gt;1),"",INDEX('Номенклатура'!$D$6:$D$205,SUMPRODUCT(EXACT('Номенклатура'!$A$6:$A$205,B2800)*(ROW('Номенклатура'!$A$6:$A$205)-5)))&amp;"")</f>
        <v/>
      </c>
      <c r="F2800" s="18" t="str">
        <f>IF(OR(I2800="ОК",I2800="Учтено: добавьте пояснение"),IF(C2800="Приход",D2800,IF(C2800="Корректировка остатка",D2800,-D2800)),"")</f>
        <v/>
      </c>
      <c r="G2800" s="13"/>
      <c r="H2800" s="15" t="str">
        <f>IF(OR(B2800="",SUMPRODUCT(--EXACT('Номенклатура'!$A$6:$A$205,B2800))&lt;&gt;1),"",INDEX('Номенклатура'!$B$6:$B$205,SUMPRODUCT(EXACT('Номенклатура'!$A$6:$A$205,B2800)*(ROW('Номенклатура'!$A$6:$A$205)-5)))&amp;"")</f>
        <v/>
      </c>
      <c r="I2800" s="15" t="str">
        <f>IF(COUNTA(A2800:D2800,G2800)=0,"",IF(NOT(ISNUMBER(A2800)),"Укажите дату",IF(B2800="","Укажите код",IF(NOT(AND(ISTEXT(B2800),LEN(B2800)&gt;0,LEN(B2800)&lt;=30,ISNUMBER(FIND(LEFT(B2800,1),"ABCDEFGHIJKLMNOPQRSTUVWXYZ")),SUMPRODUCT((MID(B2800,{1,2,3,4,5,6,7,8,9,10,11,12,13,14,15,16,17,18,19,20,21,22,23,24,25,26,27,28,29,30},1)&lt;&gt;"")*ISERROR(FIND(MID(B2800,{1,2,3,4,5,6,7,8,9,10,11,12,13,14,15,16,17,18,19,20,21,22,23,24,25,26,27,28,29,30},1),"ABCDEFGHIJKLMNOPQRSTUVWXYZ0123456789-_")))=0,ISERROR(VALUE(B2800)))),"Недопустимый код: только латинские буквы A-Z в верхнем регистре, цифры, - и _; начало с буквы, до 30 символов (например MILK-001)",IF(SUMPRODUCT(--EXACT('Номенклатура'!$A$6:$A$205,B2800))=0,"Код не найден в номенклатуре",IF(SUMPRODUCT(--EXACT('Номенклатура'!$A$6:$A$205,B2800))&gt;1,"Код повторяется в номенклатуре",IF(ISNA(MATCH(C2800,{"Приход","Расход","Списание","Корректировка остатка"},0)),"Выберите тип операции",IF(NOT(ISNUMBER(D2800)),"Укажите количество",IF(D2800=0,"Количество не может быть 0",IF(AND(C2800&lt;&gt;"Корректировка остатка",D2800&lt;0),"Для этого типа количество положительное",IF(NOT(ISNUMBER('Номенклатура'!$C$2)),"Укажите дату начала учёта",IF(A2800&lt;INT('Номенклатура'!$C$2),"Раньше даты начала учёта: НЕ учтено",IF(AND(C2800="Корректировка остатка",TRIM(G2800)=""),"Учтено: добавьте пояснение","ОК")))))))))))))</f>
        <v/>
      </c>
    </row>
    <row r="2801" spans="1:9" x14ac:dyDescent="0.25">
      <c r="A2801" s="16"/>
      <c r="B2801" s="13"/>
      <c r="C2801" s="13"/>
      <c r="D2801" s="14"/>
      <c r="E2801" s="17" t="str">
        <f>IF(OR(B2801="",SUMPRODUCT(--EXACT('Номенклатура'!$A$6:$A$205,B2801))&lt;&gt;1),"",INDEX('Номенклатура'!$D$6:$D$205,SUMPRODUCT(EXACT('Номенклатура'!$A$6:$A$205,B2801)*(ROW('Номенклатура'!$A$6:$A$205)-5)))&amp;"")</f>
        <v/>
      </c>
      <c r="F2801" s="18" t="str">
        <f>IF(OR(I2801="ОК",I2801="Учтено: добавьте пояснение"),IF(C2801="Приход",D2801,IF(C2801="Корректировка остатка",D2801,-D2801)),"")</f>
        <v/>
      </c>
      <c r="G2801" s="13"/>
      <c r="H2801" s="15" t="str">
        <f>IF(OR(B2801="",SUMPRODUCT(--EXACT('Номенклатура'!$A$6:$A$205,B2801))&lt;&gt;1),"",INDEX('Номенклатура'!$B$6:$B$205,SUMPRODUCT(EXACT('Номенклатура'!$A$6:$A$205,B2801)*(ROW('Номенклатура'!$A$6:$A$205)-5)))&amp;"")</f>
        <v/>
      </c>
      <c r="I2801" s="15" t="str">
        <f>IF(COUNTA(A2801:D2801,G2801)=0,"",IF(NOT(ISNUMBER(A2801)),"Укажите дату",IF(B2801="","Укажите код",IF(NOT(AND(ISTEXT(B2801),LEN(B2801)&gt;0,LEN(B2801)&lt;=30,ISNUMBER(FIND(LEFT(B2801,1),"ABCDEFGHIJKLMNOPQRSTUVWXYZ")),SUMPRODUCT((MID(B2801,{1,2,3,4,5,6,7,8,9,10,11,12,13,14,15,16,17,18,19,20,21,22,23,24,25,26,27,28,29,30},1)&lt;&gt;"")*ISERROR(FIND(MID(B2801,{1,2,3,4,5,6,7,8,9,10,11,12,13,14,15,16,17,18,19,20,21,22,23,24,25,26,27,28,29,30},1),"ABCDEFGHIJKLMNOPQRSTUVWXYZ0123456789-_")))=0,ISERROR(VALUE(B2801)))),"Недопустимый код: только латинские буквы A-Z в верхнем регистре, цифры, - и _; начало с буквы, до 30 символов (например MILK-001)",IF(SUMPRODUCT(--EXACT('Номенклатура'!$A$6:$A$205,B2801))=0,"Код не найден в номенклатуре",IF(SUMPRODUCT(--EXACT('Номенклатура'!$A$6:$A$205,B2801))&gt;1,"Код повторяется в номенклатуре",IF(ISNA(MATCH(C2801,{"Приход","Расход","Списание","Корректировка остатка"},0)),"Выберите тип операции",IF(NOT(ISNUMBER(D2801)),"Укажите количество",IF(D2801=0,"Количество не может быть 0",IF(AND(C2801&lt;&gt;"Корректировка остатка",D2801&lt;0),"Для этого типа количество положительное",IF(NOT(ISNUMBER('Номенклатура'!$C$2)),"Укажите дату начала учёта",IF(A2801&lt;INT('Номенклатура'!$C$2),"Раньше даты начала учёта: НЕ учтено",IF(AND(C2801="Корректировка остатка",TRIM(G2801)=""),"Учтено: добавьте пояснение","ОК")))))))))))))</f>
        <v/>
      </c>
    </row>
    <row r="2802" spans="1:9" x14ac:dyDescent="0.25">
      <c r="A2802" s="16"/>
      <c r="B2802" s="13"/>
      <c r="C2802" s="13"/>
      <c r="D2802" s="14"/>
      <c r="E2802" s="17" t="str">
        <f>IF(OR(B2802="",SUMPRODUCT(--EXACT('Номенклатура'!$A$6:$A$205,B2802))&lt;&gt;1),"",INDEX('Номенклатура'!$D$6:$D$205,SUMPRODUCT(EXACT('Номенклатура'!$A$6:$A$205,B2802)*(ROW('Номенклатура'!$A$6:$A$205)-5)))&amp;"")</f>
        <v/>
      </c>
      <c r="F2802" s="18" t="str">
        <f>IF(OR(I2802="ОК",I2802="Учтено: добавьте пояснение"),IF(C2802="Приход",D2802,IF(C2802="Корректировка остатка",D2802,-D2802)),"")</f>
        <v/>
      </c>
      <c r="G2802" s="13"/>
      <c r="H2802" s="15" t="str">
        <f>IF(OR(B2802="",SUMPRODUCT(--EXACT('Номенклатура'!$A$6:$A$205,B2802))&lt;&gt;1),"",INDEX('Номенклатура'!$B$6:$B$205,SUMPRODUCT(EXACT('Номенклатура'!$A$6:$A$205,B2802)*(ROW('Номенклатура'!$A$6:$A$205)-5)))&amp;"")</f>
        <v/>
      </c>
      <c r="I2802" s="15" t="str">
        <f>IF(COUNTA(A2802:D2802,G2802)=0,"",IF(NOT(ISNUMBER(A2802)),"Укажите дату",IF(B2802="","Укажите код",IF(NOT(AND(ISTEXT(B2802),LEN(B2802)&gt;0,LEN(B2802)&lt;=30,ISNUMBER(FIND(LEFT(B2802,1),"ABCDEFGHIJKLMNOPQRSTUVWXYZ")),SUMPRODUCT((MID(B2802,{1,2,3,4,5,6,7,8,9,10,11,12,13,14,15,16,17,18,19,20,21,22,23,24,25,26,27,28,29,30},1)&lt;&gt;"")*ISERROR(FIND(MID(B2802,{1,2,3,4,5,6,7,8,9,10,11,12,13,14,15,16,17,18,19,20,21,22,23,24,25,26,27,28,29,30},1),"ABCDEFGHIJKLMNOPQRSTUVWXYZ0123456789-_")))=0,ISERROR(VALUE(B2802)))),"Недопустимый код: только латинские буквы A-Z в верхнем регистре, цифры, - и _; начало с буквы, до 30 символов (например MILK-001)",IF(SUMPRODUCT(--EXACT('Номенклатура'!$A$6:$A$205,B2802))=0,"Код не найден в номенклатуре",IF(SUMPRODUCT(--EXACT('Номенклатура'!$A$6:$A$205,B2802))&gt;1,"Код повторяется в номенклатуре",IF(ISNA(MATCH(C2802,{"Приход","Расход","Списание","Корректировка остатка"},0)),"Выберите тип операции",IF(NOT(ISNUMBER(D2802)),"Укажите количество",IF(D2802=0,"Количество не может быть 0",IF(AND(C2802&lt;&gt;"Корректировка остатка",D2802&lt;0),"Для этого типа количество положительное",IF(NOT(ISNUMBER('Номенклатура'!$C$2)),"Укажите дату начала учёта",IF(A2802&lt;INT('Номенклатура'!$C$2),"Раньше даты начала учёта: НЕ учтено",IF(AND(C2802="Корректировка остатка",TRIM(G2802)=""),"Учтено: добавьте пояснение","ОК")))))))))))))</f>
        <v/>
      </c>
    </row>
    <row r="2803" spans="1:9" x14ac:dyDescent="0.25">
      <c r="A2803" s="16"/>
      <c r="B2803" s="13"/>
      <c r="C2803" s="13"/>
      <c r="D2803" s="14"/>
      <c r="E2803" s="17" t="str">
        <f>IF(OR(B2803="",SUMPRODUCT(--EXACT('Номенклатура'!$A$6:$A$205,B2803))&lt;&gt;1),"",INDEX('Номенклатура'!$D$6:$D$205,SUMPRODUCT(EXACT('Номенклатура'!$A$6:$A$205,B2803)*(ROW('Номенклатура'!$A$6:$A$205)-5)))&amp;"")</f>
        <v/>
      </c>
      <c r="F2803" s="18" t="str">
        <f>IF(OR(I2803="ОК",I2803="Учтено: добавьте пояснение"),IF(C2803="Приход",D2803,IF(C2803="Корректировка остатка",D2803,-D2803)),"")</f>
        <v/>
      </c>
      <c r="G2803" s="13"/>
      <c r="H2803" s="15" t="str">
        <f>IF(OR(B2803="",SUMPRODUCT(--EXACT('Номенклатура'!$A$6:$A$205,B2803))&lt;&gt;1),"",INDEX('Номенклатура'!$B$6:$B$205,SUMPRODUCT(EXACT('Номенклатура'!$A$6:$A$205,B2803)*(ROW('Номенклатура'!$A$6:$A$205)-5)))&amp;"")</f>
        <v/>
      </c>
      <c r="I2803" s="15" t="str">
        <f>IF(COUNTA(A2803:D2803,G2803)=0,"",IF(NOT(ISNUMBER(A2803)),"Укажите дату",IF(B2803="","Укажите код",IF(NOT(AND(ISTEXT(B2803),LEN(B2803)&gt;0,LEN(B2803)&lt;=30,ISNUMBER(FIND(LEFT(B2803,1),"ABCDEFGHIJKLMNOPQRSTUVWXYZ")),SUMPRODUCT((MID(B2803,{1,2,3,4,5,6,7,8,9,10,11,12,13,14,15,16,17,18,19,20,21,22,23,24,25,26,27,28,29,30},1)&lt;&gt;"")*ISERROR(FIND(MID(B2803,{1,2,3,4,5,6,7,8,9,10,11,12,13,14,15,16,17,18,19,20,21,22,23,24,25,26,27,28,29,30},1),"ABCDEFGHIJKLMNOPQRSTUVWXYZ0123456789-_")))=0,ISERROR(VALUE(B2803)))),"Недопустимый код: только латинские буквы A-Z в верхнем регистре, цифры, - и _; начало с буквы, до 30 символов (например MILK-001)",IF(SUMPRODUCT(--EXACT('Номенклатура'!$A$6:$A$205,B2803))=0,"Код не найден в номенклатуре",IF(SUMPRODUCT(--EXACT('Номенклатура'!$A$6:$A$205,B2803))&gt;1,"Код повторяется в номенклатуре",IF(ISNA(MATCH(C2803,{"Приход","Расход","Списание","Корректировка остатка"},0)),"Выберите тип операции",IF(NOT(ISNUMBER(D2803)),"Укажите количество",IF(D2803=0,"Количество не может быть 0",IF(AND(C2803&lt;&gt;"Корректировка остатка",D2803&lt;0),"Для этого типа количество положительное",IF(NOT(ISNUMBER('Номенклатура'!$C$2)),"Укажите дату начала учёта",IF(A2803&lt;INT('Номенклатура'!$C$2),"Раньше даты начала учёта: НЕ учтено",IF(AND(C2803="Корректировка остатка",TRIM(G2803)=""),"Учтено: добавьте пояснение","ОК")))))))))))))</f>
        <v/>
      </c>
    </row>
    <row r="2804" spans="1:9" x14ac:dyDescent="0.25">
      <c r="A2804" s="16"/>
      <c r="B2804" s="13"/>
      <c r="C2804" s="13"/>
      <c r="D2804" s="14"/>
      <c r="E2804" s="17" t="str">
        <f>IF(OR(B2804="",SUMPRODUCT(--EXACT('Номенклатура'!$A$6:$A$205,B2804))&lt;&gt;1),"",INDEX('Номенклатура'!$D$6:$D$205,SUMPRODUCT(EXACT('Номенклатура'!$A$6:$A$205,B2804)*(ROW('Номенклатура'!$A$6:$A$205)-5)))&amp;"")</f>
        <v/>
      </c>
      <c r="F2804" s="18" t="str">
        <f>IF(OR(I2804="ОК",I2804="Учтено: добавьте пояснение"),IF(C2804="Приход",D2804,IF(C2804="Корректировка остатка",D2804,-D2804)),"")</f>
        <v/>
      </c>
      <c r="G2804" s="13"/>
      <c r="H2804" s="15" t="str">
        <f>IF(OR(B2804="",SUMPRODUCT(--EXACT('Номенклатура'!$A$6:$A$205,B2804))&lt;&gt;1),"",INDEX('Номенклатура'!$B$6:$B$205,SUMPRODUCT(EXACT('Номенклатура'!$A$6:$A$205,B2804)*(ROW('Номенклатура'!$A$6:$A$205)-5)))&amp;"")</f>
        <v/>
      </c>
      <c r="I2804" s="15" t="str">
        <f>IF(COUNTA(A2804:D2804,G2804)=0,"",IF(NOT(ISNUMBER(A2804)),"Укажите дату",IF(B2804="","Укажите код",IF(NOT(AND(ISTEXT(B2804),LEN(B2804)&gt;0,LEN(B2804)&lt;=30,ISNUMBER(FIND(LEFT(B2804,1),"ABCDEFGHIJKLMNOPQRSTUVWXYZ")),SUMPRODUCT((MID(B2804,{1,2,3,4,5,6,7,8,9,10,11,12,13,14,15,16,17,18,19,20,21,22,23,24,25,26,27,28,29,30},1)&lt;&gt;"")*ISERROR(FIND(MID(B2804,{1,2,3,4,5,6,7,8,9,10,11,12,13,14,15,16,17,18,19,20,21,22,23,24,25,26,27,28,29,30},1),"ABCDEFGHIJKLMNOPQRSTUVWXYZ0123456789-_")))=0,ISERROR(VALUE(B2804)))),"Недопустимый код: только латинские буквы A-Z в верхнем регистре, цифры, - и _; начало с буквы, до 30 символов (например MILK-001)",IF(SUMPRODUCT(--EXACT('Номенклатура'!$A$6:$A$205,B2804))=0,"Код не найден в номенклатуре",IF(SUMPRODUCT(--EXACT('Номенклатура'!$A$6:$A$205,B2804))&gt;1,"Код повторяется в номенклатуре",IF(ISNA(MATCH(C2804,{"Приход","Расход","Списание","Корректировка остатка"},0)),"Выберите тип операции",IF(NOT(ISNUMBER(D2804)),"Укажите количество",IF(D2804=0,"Количество не может быть 0",IF(AND(C2804&lt;&gt;"Корректировка остатка",D2804&lt;0),"Для этого типа количество положительное",IF(NOT(ISNUMBER('Номенклатура'!$C$2)),"Укажите дату начала учёта",IF(A2804&lt;INT('Номенклатура'!$C$2),"Раньше даты начала учёта: НЕ учтено",IF(AND(C2804="Корректировка остатка",TRIM(G2804)=""),"Учтено: добавьте пояснение","ОК")))))))))))))</f>
        <v/>
      </c>
    </row>
    <row r="2805" spans="1:9" x14ac:dyDescent="0.25">
      <c r="A2805" s="16"/>
      <c r="B2805" s="13"/>
      <c r="C2805" s="13"/>
      <c r="D2805" s="14"/>
      <c r="E2805" s="17" t="str">
        <f>IF(OR(B2805="",SUMPRODUCT(--EXACT('Номенклатура'!$A$6:$A$205,B2805))&lt;&gt;1),"",INDEX('Номенклатура'!$D$6:$D$205,SUMPRODUCT(EXACT('Номенклатура'!$A$6:$A$205,B2805)*(ROW('Номенклатура'!$A$6:$A$205)-5)))&amp;"")</f>
        <v/>
      </c>
      <c r="F2805" s="18" t="str">
        <f>IF(OR(I2805="ОК",I2805="Учтено: добавьте пояснение"),IF(C2805="Приход",D2805,IF(C2805="Корректировка остатка",D2805,-D2805)),"")</f>
        <v/>
      </c>
      <c r="G2805" s="13"/>
      <c r="H2805" s="15" t="str">
        <f>IF(OR(B2805="",SUMPRODUCT(--EXACT('Номенклатура'!$A$6:$A$205,B2805))&lt;&gt;1),"",INDEX('Номенклатура'!$B$6:$B$205,SUMPRODUCT(EXACT('Номенклатура'!$A$6:$A$205,B2805)*(ROW('Номенклатура'!$A$6:$A$205)-5)))&amp;"")</f>
        <v/>
      </c>
      <c r="I2805" s="15" t="str">
        <f>IF(COUNTA(A2805:D2805,G2805)=0,"",IF(NOT(ISNUMBER(A2805)),"Укажите дату",IF(B2805="","Укажите код",IF(NOT(AND(ISTEXT(B2805),LEN(B2805)&gt;0,LEN(B2805)&lt;=30,ISNUMBER(FIND(LEFT(B2805,1),"ABCDEFGHIJKLMNOPQRSTUVWXYZ")),SUMPRODUCT((MID(B2805,{1,2,3,4,5,6,7,8,9,10,11,12,13,14,15,16,17,18,19,20,21,22,23,24,25,26,27,28,29,30},1)&lt;&gt;"")*ISERROR(FIND(MID(B2805,{1,2,3,4,5,6,7,8,9,10,11,12,13,14,15,16,17,18,19,20,21,22,23,24,25,26,27,28,29,30},1),"ABCDEFGHIJKLMNOPQRSTUVWXYZ0123456789-_")))=0,ISERROR(VALUE(B2805)))),"Недопустимый код: только латинские буквы A-Z в верхнем регистре, цифры, - и _; начало с буквы, до 30 символов (например MILK-001)",IF(SUMPRODUCT(--EXACT('Номенклатура'!$A$6:$A$205,B2805))=0,"Код не найден в номенклатуре",IF(SUMPRODUCT(--EXACT('Номенклатура'!$A$6:$A$205,B2805))&gt;1,"Код повторяется в номенклатуре",IF(ISNA(MATCH(C2805,{"Приход","Расход","Списание","Корректировка остатка"},0)),"Выберите тип операции",IF(NOT(ISNUMBER(D2805)),"Укажите количество",IF(D2805=0,"Количество не может быть 0",IF(AND(C2805&lt;&gt;"Корректировка остатка",D2805&lt;0),"Для этого типа количество положительное",IF(NOT(ISNUMBER('Номенклатура'!$C$2)),"Укажите дату начала учёта",IF(A2805&lt;INT('Номенклатура'!$C$2),"Раньше даты начала учёта: НЕ учтено",IF(AND(C2805="Корректировка остатка",TRIM(G2805)=""),"Учтено: добавьте пояснение","ОК")))))))))))))</f>
        <v/>
      </c>
    </row>
    <row r="2806" spans="1:9" x14ac:dyDescent="0.25">
      <c r="A2806" s="16"/>
      <c r="B2806" s="13"/>
      <c r="C2806" s="13"/>
      <c r="D2806" s="14"/>
      <c r="E2806" s="17" t="str">
        <f>IF(OR(B2806="",SUMPRODUCT(--EXACT('Номенклатура'!$A$6:$A$205,B2806))&lt;&gt;1),"",INDEX('Номенклатура'!$D$6:$D$205,SUMPRODUCT(EXACT('Номенклатура'!$A$6:$A$205,B2806)*(ROW('Номенклатура'!$A$6:$A$205)-5)))&amp;"")</f>
        <v/>
      </c>
      <c r="F2806" s="18" t="str">
        <f>IF(OR(I2806="ОК",I2806="Учтено: добавьте пояснение"),IF(C2806="Приход",D2806,IF(C2806="Корректировка остатка",D2806,-D2806)),"")</f>
        <v/>
      </c>
      <c r="G2806" s="13"/>
      <c r="H2806" s="15" t="str">
        <f>IF(OR(B2806="",SUMPRODUCT(--EXACT('Номенклатура'!$A$6:$A$205,B2806))&lt;&gt;1),"",INDEX('Номенклатура'!$B$6:$B$205,SUMPRODUCT(EXACT('Номенклатура'!$A$6:$A$205,B2806)*(ROW('Номенклатура'!$A$6:$A$205)-5)))&amp;"")</f>
        <v/>
      </c>
      <c r="I2806" s="15" t="str">
        <f>IF(COUNTA(A2806:D2806,G2806)=0,"",IF(NOT(ISNUMBER(A2806)),"Укажите дату",IF(B2806="","Укажите код",IF(NOT(AND(ISTEXT(B2806),LEN(B2806)&gt;0,LEN(B2806)&lt;=30,ISNUMBER(FIND(LEFT(B2806,1),"ABCDEFGHIJKLMNOPQRSTUVWXYZ")),SUMPRODUCT((MID(B2806,{1,2,3,4,5,6,7,8,9,10,11,12,13,14,15,16,17,18,19,20,21,22,23,24,25,26,27,28,29,30},1)&lt;&gt;"")*ISERROR(FIND(MID(B2806,{1,2,3,4,5,6,7,8,9,10,11,12,13,14,15,16,17,18,19,20,21,22,23,24,25,26,27,28,29,30},1),"ABCDEFGHIJKLMNOPQRSTUVWXYZ0123456789-_")))=0,ISERROR(VALUE(B2806)))),"Недопустимый код: только латинские буквы A-Z в верхнем регистре, цифры, - и _; начало с буквы, до 30 символов (например MILK-001)",IF(SUMPRODUCT(--EXACT('Номенклатура'!$A$6:$A$205,B2806))=0,"Код не найден в номенклатуре",IF(SUMPRODUCT(--EXACT('Номенклатура'!$A$6:$A$205,B2806))&gt;1,"Код повторяется в номенклатуре",IF(ISNA(MATCH(C2806,{"Приход","Расход","Списание","Корректировка остатка"},0)),"Выберите тип операции",IF(NOT(ISNUMBER(D2806)),"Укажите количество",IF(D2806=0,"Количество не может быть 0",IF(AND(C2806&lt;&gt;"Корректировка остатка",D2806&lt;0),"Для этого типа количество положительное",IF(NOT(ISNUMBER('Номенклатура'!$C$2)),"Укажите дату начала учёта",IF(A2806&lt;INT('Номенклатура'!$C$2),"Раньше даты начала учёта: НЕ учтено",IF(AND(C2806="Корректировка остатка",TRIM(G2806)=""),"Учтено: добавьте пояснение","ОК")))))))))))))</f>
        <v/>
      </c>
    </row>
    <row r="2807" spans="1:9" x14ac:dyDescent="0.25">
      <c r="A2807" s="16"/>
      <c r="B2807" s="13"/>
      <c r="C2807" s="13"/>
      <c r="D2807" s="14"/>
      <c r="E2807" s="17" t="str">
        <f>IF(OR(B2807="",SUMPRODUCT(--EXACT('Номенклатура'!$A$6:$A$205,B2807))&lt;&gt;1),"",INDEX('Номенклатура'!$D$6:$D$205,SUMPRODUCT(EXACT('Номенклатура'!$A$6:$A$205,B2807)*(ROW('Номенклатура'!$A$6:$A$205)-5)))&amp;"")</f>
        <v/>
      </c>
      <c r="F2807" s="18" t="str">
        <f>IF(OR(I2807="ОК",I2807="Учтено: добавьте пояснение"),IF(C2807="Приход",D2807,IF(C2807="Корректировка остатка",D2807,-D2807)),"")</f>
        <v/>
      </c>
      <c r="G2807" s="13"/>
      <c r="H2807" s="15" t="str">
        <f>IF(OR(B2807="",SUMPRODUCT(--EXACT('Номенклатура'!$A$6:$A$205,B2807))&lt;&gt;1),"",INDEX('Номенклатура'!$B$6:$B$205,SUMPRODUCT(EXACT('Номенклатура'!$A$6:$A$205,B2807)*(ROW('Номенклатура'!$A$6:$A$205)-5)))&amp;"")</f>
        <v/>
      </c>
      <c r="I2807" s="15" t="str">
        <f>IF(COUNTA(A2807:D2807,G2807)=0,"",IF(NOT(ISNUMBER(A2807)),"Укажите дату",IF(B2807="","Укажите код",IF(NOT(AND(ISTEXT(B2807),LEN(B2807)&gt;0,LEN(B2807)&lt;=30,ISNUMBER(FIND(LEFT(B2807,1),"ABCDEFGHIJKLMNOPQRSTUVWXYZ")),SUMPRODUCT((MID(B2807,{1,2,3,4,5,6,7,8,9,10,11,12,13,14,15,16,17,18,19,20,21,22,23,24,25,26,27,28,29,30},1)&lt;&gt;"")*ISERROR(FIND(MID(B2807,{1,2,3,4,5,6,7,8,9,10,11,12,13,14,15,16,17,18,19,20,21,22,23,24,25,26,27,28,29,30},1),"ABCDEFGHIJKLMNOPQRSTUVWXYZ0123456789-_")))=0,ISERROR(VALUE(B2807)))),"Недопустимый код: только латинские буквы A-Z в верхнем регистре, цифры, - и _; начало с буквы, до 30 символов (например MILK-001)",IF(SUMPRODUCT(--EXACT('Номенклатура'!$A$6:$A$205,B2807))=0,"Код не найден в номенклатуре",IF(SUMPRODUCT(--EXACT('Номенклатура'!$A$6:$A$205,B2807))&gt;1,"Код повторяется в номенклатуре",IF(ISNA(MATCH(C2807,{"Приход","Расход","Списание","Корректировка остатка"},0)),"Выберите тип операции",IF(NOT(ISNUMBER(D2807)),"Укажите количество",IF(D2807=0,"Количество не может быть 0",IF(AND(C2807&lt;&gt;"Корректировка остатка",D2807&lt;0),"Для этого типа количество положительное",IF(NOT(ISNUMBER('Номенклатура'!$C$2)),"Укажите дату начала учёта",IF(A2807&lt;INT('Номенклатура'!$C$2),"Раньше даты начала учёта: НЕ учтено",IF(AND(C2807="Корректировка остатка",TRIM(G2807)=""),"Учтено: добавьте пояснение","ОК")))))))))))))</f>
        <v/>
      </c>
    </row>
    <row r="2808" spans="1:9" x14ac:dyDescent="0.25">
      <c r="A2808" s="16"/>
      <c r="B2808" s="13"/>
      <c r="C2808" s="13"/>
      <c r="D2808" s="14"/>
      <c r="E2808" s="17" t="str">
        <f>IF(OR(B2808="",SUMPRODUCT(--EXACT('Номенклатура'!$A$6:$A$205,B2808))&lt;&gt;1),"",INDEX('Номенклатура'!$D$6:$D$205,SUMPRODUCT(EXACT('Номенклатура'!$A$6:$A$205,B2808)*(ROW('Номенклатура'!$A$6:$A$205)-5)))&amp;"")</f>
        <v/>
      </c>
      <c r="F2808" s="18" t="str">
        <f>IF(OR(I2808="ОК",I2808="Учтено: добавьте пояснение"),IF(C2808="Приход",D2808,IF(C2808="Корректировка остатка",D2808,-D2808)),"")</f>
        <v/>
      </c>
      <c r="G2808" s="13"/>
      <c r="H2808" s="15" t="str">
        <f>IF(OR(B2808="",SUMPRODUCT(--EXACT('Номенклатура'!$A$6:$A$205,B2808))&lt;&gt;1),"",INDEX('Номенклатура'!$B$6:$B$205,SUMPRODUCT(EXACT('Номенклатура'!$A$6:$A$205,B2808)*(ROW('Номенклатура'!$A$6:$A$205)-5)))&amp;"")</f>
        <v/>
      </c>
      <c r="I2808" s="15" t="str">
        <f>IF(COUNTA(A2808:D2808,G2808)=0,"",IF(NOT(ISNUMBER(A2808)),"Укажите дату",IF(B2808="","Укажите код",IF(NOT(AND(ISTEXT(B2808),LEN(B2808)&gt;0,LEN(B2808)&lt;=30,ISNUMBER(FIND(LEFT(B2808,1),"ABCDEFGHIJKLMNOPQRSTUVWXYZ")),SUMPRODUCT((MID(B2808,{1,2,3,4,5,6,7,8,9,10,11,12,13,14,15,16,17,18,19,20,21,22,23,24,25,26,27,28,29,30},1)&lt;&gt;"")*ISERROR(FIND(MID(B2808,{1,2,3,4,5,6,7,8,9,10,11,12,13,14,15,16,17,18,19,20,21,22,23,24,25,26,27,28,29,30},1),"ABCDEFGHIJKLMNOPQRSTUVWXYZ0123456789-_")))=0,ISERROR(VALUE(B2808)))),"Недопустимый код: только латинские буквы A-Z в верхнем регистре, цифры, - и _; начало с буквы, до 30 символов (например MILK-001)",IF(SUMPRODUCT(--EXACT('Номенклатура'!$A$6:$A$205,B2808))=0,"Код не найден в номенклатуре",IF(SUMPRODUCT(--EXACT('Номенклатура'!$A$6:$A$205,B2808))&gt;1,"Код повторяется в номенклатуре",IF(ISNA(MATCH(C2808,{"Приход","Расход","Списание","Корректировка остатка"},0)),"Выберите тип операции",IF(NOT(ISNUMBER(D2808)),"Укажите количество",IF(D2808=0,"Количество не может быть 0",IF(AND(C2808&lt;&gt;"Корректировка остатка",D2808&lt;0),"Для этого типа количество положительное",IF(NOT(ISNUMBER('Номенклатура'!$C$2)),"Укажите дату начала учёта",IF(A2808&lt;INT('Номенклатура'!$C$2),"Раньше даты начала учёта: НЕ учтено",IF(AND(C2808="Корректировка остатка",TRIM(G2808)=""),"Учтено: добавьте пояснение","ОК")))))))))))))</f>
        <v/>
      </c>
    </row>
    <row r="2809" spans="1:9" x14ac:dyDescent="0.25">
      <c r="A2809" s="16"/>
      <c r="B2809" s="13"/>
      <c r="C2809" s="13"/>
      <c r="D2809" s="14"/>
      <c r="E2809" s="17" t="str">
        <f>IF(OR(B2809="",SUMPRODUCT(--EXACT('Номенклатура'!$A$6:$A$205,B2809))&lt;&gt;1),"",INDEX('Номенклатура'!$D$6:$D$205,SUMPRODUCT(EXACT('Номенклатура'!$A$6:$A$205,B2809)*(ROW('Номенклатура'!$A$6:$A$205)-5)))&amp;"")</f>
        <v/>
      </c>
      <c r="F2809" s="18" t="str">
        <f>IF(OR(I2809="ОК",I2809="Учтено: добавьте пояснение"),IF(C2809="Приход",D2809,IF(C2809="Корректировка остатка",D2809,-D2809)),"")</f>
        <v/>
      </c>
      <c r="G2809" s="13"/>
      <c r="H2809" s="15" t="str">
        <f>IF(OR(B2809="",SUMPRODUCT(--EXACT('Номенклатура'!$A$6:$A$205,B2809))&lt;&gt;1),"",INDEX('Номенклатура'!$B$6:$B$205,SUMPRODUCT(EXACT('Номенклатура'!$A$6:$A$205,B2809)*(ROW('Номенклатура'!$A$6:$A$205)-5)))&amp;"")</f>
        <v/>
      </c>
      <c r="I2809" s="15" t="str">
        <f>IF(COUNTA(A2809:D2809,G2809)=0,"",IF(NOT(ISNUMBER(A2809)),"Укажите дату",IF(B2809="","Укажите код",IF(NOT(AND(ISTEXT(B2809),LEN(B2809)&gt;0,LEN(B2809)&lt;=30,ISNUMBER(FIND(LEFT(B2809,1),"ABCDEFGHIJKLMNOPQRSTUVWXYZ")),SUMPRODUCT((MID(B2809,{1,2,3,4,5,6,7,8,9,10,11,12,13,14,15,16,17,18,19,20,21,22,23,24,25,26,27,28,29,30},1)&lt;&gt;"")*ISERROR(FIND(MID(B2809,{1,2,3,4,5,6,7,8,9,10,11,12,13,14,15,16,17,18,19,20,21,22,23,24,25,26,27,28,29,30},1),"ABCDEFGHIJKLMNOPQRSTUVWXYZ0123456789-_")))=0,ISERROR(VALUE(B2809)))),"Недопустимый код: только латинские буквы A-Z в верхнем регистре, цифры, - и _; начало с буквы, до 30 символов (например MILK-001)",IF(SUMPRODUCT(--EXACT('Номенклатура'!$A$6:$A$205,B2809))=0,"Код не найден в номенклатуре",IF(SUMPRODUCT(--EXACT('Номенклатура'!$A$6:$A$205,B2809))&gt;1,"Код повторяется в номенклатуре",IF(ISNA(MATCH(C2809,{"Приход","Расход","Списание","Корректировка остатка"},0)),"Выберите тип операции",IF(NOT(ISNUMBER(D2809)),"Укажите количество",IF(D2809=0,"Количество не может быть 0",IF(AND(C2809&lt;&gt;"Корректировка остатка",D2809&lt;0),"Для этого типа количество положительное",IF(NOT(ISNUMBER('Номенклатура'!$C$2)),"Укажите дату начала учёта",IF(A2809&lt;INT('Номенклатура'!$C$2),"Раньше даты начала учёта: НЕ учтено",IF(AND(C2809="Корректировка остатка",TRIM(G2809)=""),"Учтено: добавьте пояснение","ОК")))))))))))))</f>
        <v/>
      </c>
    </row>
    <row r="2810" spans="1:9" x14ac:dyDescent="0.25">
      <c r="A2810" s="16"/>
      <c r="B2810" s="13"/>
      <c r="C2810" s="13"/>
      <c r="D2810" s="14"/>
      <c r="E2810" s="17" t="str">
        <f>IF(OR(B2810="",SUMPRODUCT(--EXACT('Номенклатура'!$A$6:$A$205,B2810))&lt;&gt;1),"",INDEX('Номенклатура'!$D$6:$D$205,SUMPRODUCT(EXACT('Номенклатура'!$A$6:$A$205,B2810)*(ROW('Номенклатура'!$A$6:$A$205)-5)))&amp;"")</f>
        <v/>
      </c>
      <c r="F2810" s="18" t="str">
        <f>IF(OR(I2810="ОК",I2810="Учтено: добавьте пояснение"),IF(C2810="Приход",D2810,IF(C2810="Корректировка остатка",D2810,-D2810)),"")</f>
        <v/>
      </c>
      <c r="G2810" s="13"/>
      <c r="H2810" s="15" t="str">
        <f>IF(OR(B2810="",SUMPRODUCT(--EXACT('Номенклатура'!$A$6:$A$205,B2810))&lt;&gt;1),"",INDEX('Номенклатура'!$B$6:$B$205,SUMPRODUCT(EXACT('Номенклатура'!$A$6:$A$205,B2810)*(ROW('Номенклатура'!$A$6:$A$205)-5)))&amp;"")</f>
        <v/>
      </c>
      <c r="I2810" s="15" t="str">
        <f>IF(COUNTA(A2810:D2810,G2810)=0,"",IF(NOT(ISNUMBER(A2810)),"Укажите дату",IF(B2810="","Укажите код",IF(NOT(AND(ISTEXT(B2810),LEN(B2810)&gt;0,LEN(B2810)&lt;=30,ISNUMBER(FIND(LEFT(B2810,1),"ABCDEFGHIJKLMNOPQRSTUVWXYZ")),SUMPRODUCT((MID(B2810,{1,2,3,4,5,6,7,8,9,10,11,12,13,14,15,16,17,18,19,20,21,22,23,24,25,26,27,28,29,30},1)&lt;&gt;"")*ISERROR(FIND(MID(B2810,{1,2,3,4,5,6,7,8,9,10,11,12,13,14,15,16,17,18,19,20,21,22,23,24,25,26,27,28,29,30},1),"ABCDEFGHIJKLMNOPQRSTUVWXYZ0123456789-_")))=0,ISERROR(VALUE(B2810)))),"Недопустимый код: только латинские буквы A-Z в верхнем регистре, цифры, - и _; начало с буквы, до 30 символов (например MILK-001)",IF(SUMPRODUCT(--EXACT('Номенклатура'!$A$6:$A$205,B2810))=0,"Код не найден в номенклатуре",IF(SUMPRODUCT(--EXACT('Номенклатура'!$A$6:$A$205,B2810))&gt;1,"Код повторяется в номенклатуре",IF(ISNA(MATCH(C2810,{"Приход","Расход","Списание","Корректировка остатка"},0)),"Выберите тип операции",IF(NOT(ISNUMBER(D2810)),"Укажите количество",IF(D2810=0,"Количество не может быть 0",IF(AND(C2810&lt;&gt;"Корректировка остатка",D2810&lt;0),"Для этого типа количество положительное",IF(NOT(ISNUMBER('Номенклатура'!$C$2)),"Укажите дату начала учёта",IF(A2810&lt;INT('Номенклатура'!$C$2),"Раньше даты начала учёта: НЕ учтено",IF(AND(C2810="Корректировка остатка",TRIM(G2810)=""),"Учтено: добавьте пояснение","ОК")))))))))))))</f>
        <v/>
      </c>
    </row>
    <row r="2811" spans="1:9" x14ac:dyDescent="0.25">
      <c r="A2811" s="16"/>
      <c r="B2811" s="13"/>
      <c r="C2811" s="13"/>
      <c r="D2811" s="14"/>
      <c r="E2811" s="17" t="str">
        <f>IF(OR(B2811="",SUMPRODUCT(--EXACT('Номенклатура'!$A$6:$A$205,B2811))&lt;&gt;1),"",INDEX('Номенклатура'!$D$6:$D$205,SUMPRODUCT(EXACT('Номенклатура'!$A$6:$A$205,B2811)*(ROW('Номенклатура'!$A$6:$A$205)-5)))&amp;"")</f>
        <v/>
      </c>
      <c r="F2811" s="18" t="str">
        <f>IF(OR(I2811="ОК",I2811="Учтено: добавьте пояснение"),IF(C2811="Приход",D2811,IF(C2811="Корректировка остатка",D2811,-D2811)),"")</f>
        <v/>
      </c>
      <c r="G2811" s="13"/>
      <c r="H2811" s="15" t="str">
        <f>IF(OR(B2811="",SUMPRODUCT(--EXACT('Номенклатура'!$A$6:$A$205,B2811))&lt;&gt;1),"",INDEX('Номенклатура'!$B$6:$B$205,SUMPRODUCT(EXACT('Номенклатура'!$A$6:$A$205,B2811)*(ROW('Номенклатура'!$A$6:$A$205)-5)))&amp;"")</f>
        <v/>
      </c>
      <c r="I2811" s="15" t="str">
        <f>IF(COUNTA(A2811:D2811,G2811)=0,"",IF(NOT(ISNUMBER(A2811)),"Укажите дату",IF(B2811="","Укажите код",IF(NOT(AND(ISTEXT(B2811),LEN(B2811)&gt;0,LEN(B2811)&lt;=30,ISNUMBER(FIND(LEFT(B2811,1),"ABCDEFGHIJKLMNOPQRSTUVWXYZ")),SUMPRODUCT((MID(B2811,{1,2,3,4,5,6,7,8,9,10,11,12,13,14,15,16,17,18,19,20,21,22,23,24,25,26,27,28,29,30},1)&lt;&gt;"")*ISERROR(FIND(MID(B2811,{1,2,3,4,5,6,7,8,9,10,11,12,13,14,15,16,17,18,19,20,21,22,23,24,25,26,27,28,29,30},1),"ABCDEFGHIJKLMNOPQRSTUVWXYZ0123456789-_")))=0,ISERROR(VALUE(B2811)))),"Недопустимый код: только латинские буквы A-Z в верхнем регистре, цифры, - и _; начало с буквы, до 30 символов (например MILK-001)",IF(SUMPRODUCT(--EXACT('Номенклатура'!$A$6:$A$205,B2811))=0,"Код не найден в номенклатуре",IF(SUMPRODUCT(--EXACT('Номенклатура'!$A$6:$A$205,B2811))&gt;1,"Код повторяется в номенклатуре",IF(ISNA(MATCH(C2811,{"Приход","Расход","Списание","Корректировка остатка"},0)),"Выберите тип операции",IF(NOT(ISNUMBER(D2811)),"Укажите количество",IF(D2811=0,"Количество не может быть 0",IF(AND(C2811&lt;&gt;"Корректировка остатка",D2811&lt;0),"Для этого типа количество положительное",IF(NOT(ISNUMBER('Номенклатура'!$C$2)),"Укажите дату начала учёта",IF(A2811&lt;INT('Номенклатура'!$C$2),"Раньше даты начала учёта: НЕ учтено",IF(AND(C2811="Корректировка остатка",TRIM(G2811)=""),"Учтено: добавьте пояснение","ОК")))))))))))))</f>
        <v/>
      </c>
    </row>
    <row r="2812" spans="1:9" x14ac:dyDescent="0.25">
      <c r="A2812" s="16"/>
      <c r="B2812" s="13"/>
      <c r="C2812" s="13"/>
      <c r="D2812" s="14"/>
      <c r="E2812" s="17" t="str">
        <f>IF(OR(B2812="",SUMPRODUCT(--EXACT('Номенклатура'!$A$6:$A$205,B2812))&lt;&gt;1),"",INDEX('Номенклатура'!$D$6:$D$205,SUMPRODUCT(EXACT('Номенклатура'!$A$6:$A$205,B2812)*(ROW('Номенклатура'!$A$6:$A$205)-5)))&amp;"")</f>
        <v/>
      </c>
      <c r="F2812" s="18" t="str">
        <f>IF(OR(I2812="ОК",I2812="Учтено: добавьте пояснение"),IF(C2812="Приход",D2812,IF(C2812="Корректировка остатка",D2812,-D2812)),"")</f>
        <v/>
      </c>
      <c r="G2812" s="13"/>
      <c r="H2812" s="15" t="str">
        <f>IF(OR(B2812="",SUMPRODUCT(--EXACT('Номенклатура'!$A$6:$A$205,B2812))&lt;&gt;1),"",INDEX('Номенклатура'!$B$6:$B$205,SUMPRODUCT(EXACT('Номенклатура'!$A$6:$A$205,B2812)*(ROW('Номенклатура'!$A$6:$A$205)-5)))&amp;"")</f>
        <v/>
      </c>
      <c r="I2812" s="15" t="str">
        <f>IF(COUNTA(A2812:D2812,G2812)=0,"",IF(NOT(ISNUMBER(A2812)),"Укажите дату",IF(B2812="","Укажите код",IF(NOT(AND(ISTEXT(B2812),LEN(B2812)&gt;0,LEN(B2812)&lt;=30,ISNUMBER(FIND(LEFT(B2812,1),"ABCDEFGHIJKLMNOPQRSTUVWXYZ")),SUMPRODUCT((MID(B2812,{1,2,3,4,5,6,7,8,9,10,11,12,13,14,15,16,17,18,19,20,21,22,23,24,25,26,27,28,29,30},1)&lt;&gt;"")*ISERROR(FIND(MID(B2812,{1,2,3,4,5,6,7,8,9,10,11,12,13,14,15,16,17,18,19,20,21,22,23,24,25,26,27,28,29,30},1),"ABCDEFGHIJKLMNOPQRSTUVWXYZ0123456789-_")))=0,ISERROR(VALUE(B2812)))),"Недопустимый код: только латинские буквы A-Z в верхнем регистре, цифры, - и _; начало с буквы, до 30 символов (например MILK-001)",IF(SUMPRODUCT(--EXACT('Номенклатура'!$A$6:$A$205,B2812))=0,"Код не найден в номенклатуре",IF(SUMPRODUCT(--EXACT('Номенклатура'!$A$6:$A$205,B2812))&gt;1,"Код повторяется в номенклатуре",IF(ISNA(MATCH(C2812,{"Приход","Расход","Списание","Корректировка остатка"},0)),"Выберите тип операции",IF(NOT(ISNUMBER(D2812)),"Укажите количество",IF(D2812=0,"Количество не может быть 0",IF(AND(C2812&lt;&gt;"Корректировка остатка",D2812&lt;0),"Для этого типа количество положительное",IF(NOT(ISNUMBER('Номенклатура'!$C$2)),"Укажите дату начала учёта",IF(A2812&lt;INT('Номенклатура'!$C$2),"Раньше даты начала учёта: НЕ учтено",IF(AND(C2812="Корректировка остатка",TRIM(G2812)=""),"Учтено: добавьте пояснение","ОК")))))))))))))</f>
        <v/>
      </c>
    </row>
    <row r="2813" spans="1:9" x14ac:dyDescent="0.25">
      <c r="A2813" s="16"/>
      <c r="B2813" s="13"/>
      <c r="C2813" s="13"/>
      <c r="D2813" s="14"/>
      <c r="E2813" s="17" t="str">
        <f>IF(OR(B2813="",SUMPRODUCT(--EXACT('Номенклатура'!$A$6:$A$205,B2813))&lt;&gt;1),"",INDEX('Номенклатура'!$D$6:$D$205,SUMPRODUCT(EXACT('Номенклатура'!$A$6:$A$205,B2813)*(ROW('Номенклатура'!$A$6:$A$205)-5)))&amp;"")</f>
        <v/>
      </c>
      <c r="F2813" s="18" t="str">
        <f>IF(OR(I2813="ОК",I2813="Учтено: добавьте пояснение"),IF(C2813="Приход",D2813,IF(C2813="Корректировка остатка",D2813,-D2813)),"")</f>
        <v/>
      </c>
      <c r="G2813" s="13"/>
      <c r="H2813" s="15" t="str">
        <f>IF(OR(B2813="",SUMPRODUCT(--EXACT('Номенклатура'!$A$6:$A$205,B2813))&lt;&gt;1),"",INDEX('Номенклатура'!$B$6:$B$205,SUMPRODUCT(EXACT('Номенклатура'!$A$6:$A$205,B2813)*(ROW('Номенклатура'!$A$6:$A$205)-5)))&amp;"")</f>
        <v/>
      </c>
      <c r="I2813" s="15" t="str">
        <f>IF(COUNTA(A2813:D2813,G2813)=0,"",IF(NOT(ISNUMBER(A2813)),"Укажите дату",IF(B2813="","Укажите код",IF(NOT(AND(ISTEXT(B2813),LEN(B2813)&gt;0,LEN(B2813)&lt;=30,ISNUMBER(FIND(LEFT(B2813,1),"ABCDEFGHIJKLMNOPQRSTUVWXYZ")),SUMPRODUCT((MID(B2813,{1,2,3,4,5,6,7,8,9,10,11,12,13,14,15,16,17,18,19,20,21,22,23,24,25,26,27,28,29,30},1)&lt;&gt;"")*ISERROR(FIND(MID(B2813,{1,2,3,4,5,6,7,8,9,10,11,12,13,14,15,16,17,18,19,20,21,22,23,24,25,26,27,28,29,30},1),"ABCDEFGHIJKLMNOPQRSTUVWXYZ0123456789-_")))=0,ISERROR(VALUE(B2813)))),"Недопустимый код: только латинские буквы A-Z в верхнем регистре, цифры, - и _; начало с буквы, до 30 символов (например MILK-001)",IF(SUMPRODUCT(--EXACT('Номенклатура'!$A$6:$A$205,B2813))=0,"Код не найден в номенклатуре",IF(SUMPRODUCT(--EXACT('Номенклатура'!$A$6:$A$205,B2813))&gt;1,"Код повторяется в номенклатуре",IF(ISNA(MATCH(C2813,{"Приход","Расход","Списание","Корректировка остатка"},0)),"Выберите тип операции",IF(NOT(ISNUMBER(D2813)),"Укажите количество",IF(D2813=0,"Количество не может быть 0",IF(AND(C2813&lt;&gt;"Корректировка остатка",D2813&lt;0),"Для этого типа количество положительное",IF(NOT(ISNUMBER('Номенклатура'!$C$2)),"Укажите дату начала учёта",IF(A2813&lt;INT('Номенклатура'!$C$2),"Раньше даты начала учёта: НЕ учтено",IF(AND(C2813="Корректировка остатка",TRIM(G2813)=""),"Учтено: добавьте пояснение","ОК")))))))))))))</f>
        <v/>
      </c>
    </row>
    <row r="2814" spans="1:9" x14ac:dyDescent="0.25">
      <c r="A2814" s="16"/>
      <c r="B2814" s="13"/>
      <c r="C2814" s="13"/>
      <c r="D2814" s="14"/>
      <c r="E2814" s="17" t="str">
        <f>IF(OR(B2814="",SUMPRODUCT(--EXACT('Номенклатура'!$A$6:$A$205,B2814))&lt;&gt;1),"",INDEX('Номенклатура'!$D$6:$D$205,SUMPRODUCT(EXACT('Номенклатура'!$A$6:$A$205,B2814)*(ROW('Номенклатура'!$A$6:$A$205)-5)))&amp;"")</f>
        <v/>
      </c>
      <c r="F2814" s="18" t="str">
        <f>IF(OR(I2814="ОК",I2814="Учтено: добавьте пояснение"),IF(C2814="Приход",D2814,IF(C2814="Корректировка остатка",D2814,-D2814)),"")</f>
        <v/>
      </c>
      <c r="G2814" s="13"/>
      <c r="H2814" s="15" t="str">
        <f>IF(OR(B2814="",SUMPRODUCT(--EXACT('Номенклатура'!$A$6:$A$205,B2814))&lt;&gt;1),"",INDEX('Номенклатура'!$B$6:$B$205,SUMPRODUCT(EXACT('Номенклатура'!$A$6:$A$205,B2814)*(ROW('Номенклатура'!$A$6:$A$205)-5)))&amp;"")</f>
        <v/>
      </c>
      <c r="I2814" s="15" t="str">
        <f>IF(COUNTA(A2814:D2814,G2814)=0,"",IF(NOT(ISNUMBER(A2814)),"Укажите дату",IF(B2814="","Укажите код",IF(NOT(AND(ISTEXT(B2814),LEN(B2814)&gt;0,LEN(B2814)&lt;=30,ISNUMBER(FIND(LEFT(B2814,1),"ABCDEFGHIJKLMNOPQRSTUVWXYZ")),SUMPRODUCT((MID(B2814,{1,2,3,4,5,6,7,8,9,10,11,12,13,14,15,16,17,18,19,20,21,22,23,24,25,26,27,28,29,30},1)&lt;&gt;"")*ISERROR(FIND(MID(B2814,{1,2,3,4,5,6,7,8,9,10,11,12,13,14,15,16,17,18,19,20,21,22,23,24,25,26,27,28,29,30},1),"ABCDEFGHIJKLMNOPQRSTUVWXYZ0123456789-_")))=0,ISERROR(VALUE(B2814)))),"Недопустимый код: только латинские буквы A-Z в верхнем регистре, цифры, - и _; начало с буквы, до 30 символов (например MILK-001)",IF(SUMPRODUCT(--EXACT('Номенклатура'!$A$6:$A$205,B2814))=0,"Код не найден в номенклатуре",IF(SUMPRODUCT(--EXACT('Номенклатура'!$A$6:$A$205,B2814))&gt;1,"Код повторяется в номенклатуре",IF(ISNA(MATCH(C2814,{"Приход","Расход","Списание","Корректировка остатка"},0)),"Выберите тип операции",IF(NOT(ISNUMBER(D2814)),"Укажите количество",IF(D2814=0,"Количество не может быть 0",IF(AND(C2814&lt;&gt;"Корректировка остатка",D2814&lt;0),"Для этого типа количество положительное",IF(NOT(ISNUMBER('Номенклатура'!$C$2)),"Укажите дату начала учёта",IF(A2814&lt;INT('Номенклатура'!$C$2),"Раньше даты начала учёта: НЕ учтено",IF(AND(C2814="Корректировка остатка",TRIM(G2814)=""),"Учтено: добавьте пояснение","ОК")))))))))))))</f>
        <v/>
      </c>
    </row>
    <row r="2815" spans="1:9" x14ac:dyDescent="0.25">
      <c r="A2815" s="16"/>
      <c r="B2815" s="13"/>
      <c r="C2815" s="13"/>
      <c r="D2815" s="14"/>
      <c r="E2815" s="17" t="str">
        <f>IF(OR(B2815="",SUMPRODUCT(--EXACT('Номенклатура'!$A$6:$A$205,B2815))&lt;&gt;1),"",INDEX('Номенклатура'!$D$6:$D$205,SUMPRODUCT(EXACT('Номенклатура'!$A$6:$A$205,B2815)*(ROW('Номенклатура'!$A$6:$A$205)-5)))&amp;"")</f>
        <v/>
      </c>
      <c r="F2815" s="18" t="str">
        <f>IF(OR(I2815="ОК",I2815="Учтено: добавьте пояснение"),IF(C2815="Приход",D2815,IF(C2815="Корректировка остатка",D2815,-D2815)),"")</f>
        <v/>
      </c>
      <c r="G2815" s="13"/>
      <c r="H2815" s="15" t="str">
        <f>IF(OR(B2815="",SUMPRODUCT(--EXACT('Номенклатура'!$A$6:$A$205,B2815))&lt;&gt;1),"",INDEX('Номенклатура'!$B$6:$B$205,SUMPRODUCT(EXACT('Номенклатура'!$A$6:$A$205,B2815)*(ROW('Номенклатура'!$A$6:$A$205)-5)))&amp;"")</f>
        <v/>
      </c>
      <c r="I2815" s="15" t="str">
        <f>IF(COUNTA(A2815:D2815,G2815)=0,"",IF(NOT(ISNUMBER(A2815)),"Укажите дату",IF(B2815="","Укажите код",IF(NOT(AND(ISTEXT(B2815),LEN(B2815)&gt;0,LEN(B2815)&lt;=30,ISNUMBER(FIND(LEFT(B2815,1),"ABCDEFGHIJKLMNOPQRSTUVWXYZ")),SUMPRODUCT((MID(B2815,{1,2,3,4,5,6,7,8,9,10,11,12,13,14,15,16,17,18,19,20,21,22,23,24,25,26,27,28,29,30},1)&lt;&gt;"")*ISERROR(FIND(MID(B2815,{1,2,3,4,5,6,7,8,9,10,11,12,13,14,15,16,17,18,19,20,21,22,23,24,25,26,27,28,29,30},1),"ABCDEFGHIJKLMNOPQRSTUVWXYZ0123456789-_")))=0,ISERROR(VALUE(B2815)))),"Недопустимый код: только латинские буквы A-Z в верхнем регистре, цифры, - и _; начало с буквы, до 30 символов (например MILK-001)",IF(SUMPRODUCT(--EXACT('Номенклатура'!$A$6:$A$205,B2815))=0,"Код не найден в номенклатуре",IF(SUMPRODUCT(--EXACT('Номенклатура'!$A$6:$A$205,B2815))&gt;1,"Код повторяется в номенклатуре",IF(ISNA(MATCH(C2815,{"Приход","Расход","Списание","Корректировка остатка"},0)),"Выберите тип операции",IF(NOT(ISNUMBER(D2815)),"Укажите количество",IF(D2815=0,"Количество не может быть 0",IF(AND(C2815&lt;&gt;"Корректировка остатка",D2815&lt;0),"Для этого типа количество положительное",IF(NOT(ISNUMBER('Номенклатура'!$C$2)),"Укажите дату начала учёта",IF(A2815&lt;INT('Номенклатура'!$C$2),"Раньше даты начала учёта: НЕ учтено",IF(AND(C2815="Корректировка остатка",TRIM(G2815)=""),"Учтено: добавьте пояснение","ОК")))))))))))))</f>
        <v/>
      </c>
    </row>
    <row r="2816" spans="1:9" x14ac:dyDescent="0.25">
      <c r="A2816" s="16"/>
      <c r="B2816" s="13"/>
      <c r="C2816" s="13"/>
      <c r="D2816" s="14"/>
      <c r="E2816" s="17" t="str">
        <f>IF(OR(B2816="",SUMPRODUCT(--EXACT('Номенклатура'!$A$6:$A$205,B2816))&lt;&gt;1),"",INDEX('Номенклатура'!$D$6:$D$205,SUMPRODUCT(EXACT('Номенклатура'!$A$6:$A$205,B2816)*(ROW('Номенклатура'!$A$6:$A$205)-5)))&amp;"")</f>
        <v/>
      </c>
      <c r="F2816" s="18" t="str">
        <f>IF(OR(I2816="ОК",I2816="Учтено: добавьте пояснение"),IF(C2816="Приход",D2816,IF(C2816="Корректировка остатка",D2816,-D2816)),"")</f>
        <v/>
      </c>
      <c r="G2816" s="13"/>
      <c r="H2816" s="15" t="str">
        <f>IF(OR(B2816="",SUMPRODUCT(--EXACT('Номенклатура'!$A$6:$A$205,B2816))&lt;&gt;1),"",INDEX('Номенклатура'!$B$6:$B$205,SUMPRODUCT(EXACT('Номенклатура'!$A$6:$A$205,B2816)*(ROW('Номенклатура'!$A$6:$A$205)-5)))&amp;"")</f>
        <v/>
      </c>
      <c r="I2816" s="15" t="str">
        <f>IF(COUNTA(A2816:D2816,G2816)=0,"",IF(NOT(ISNUMBER(A2816)),"Укажите дату",IF(B2816="","Укажите код",IF(NOT(AND(ISTEXT(B2816),LEN(B2816)&gt;0,LEN(B2816)&lt;=30,ISNUMBER(FIND(LEFT(B2816,1),"ABCDEFGHIJKLMNOPQRSTUVWXYZ")),SUMPRODUCT((MID(B2816,{1,2,3,4,5,6,7,8,9,10,11,12,13,14,15,16,17,18,19,20,21,22,23,24,25,26,27,28,29,30},1)&lt;&gt;"")*ISERROR(FIND(MID(B2816,{1,2,3,4,5,6,7,8,9,10,11,12,13,14,15,16,17,18,19,20,21,22,23,24,25,26,27,28,29,30},1),"ABCDEFGHIJKLMNOPQRSTUVWXYZ0123456789-_")))=0,ISERROR(VALUE(B2816)))),"Недопустимый код: только латинские буквы A-Z в верхнем регистре, цифры, - и _; начало с буквы, до 30 символов (например MILK-001)",IF(SUMPRODUCT(--EXACT('Номенклатура'!$A$6:$A$205,B2816))=0,"Код не найден в номенклатуре",IF(SUMPRODUCT(--EXACT('Номенклатура'!$A$6:$A$205,B2816))&gt;1,"Код повторяется в номенклатуре",IF(ISNA(MATCH(C2816,{"Приход","Расход","Списание","Корректировка остатка"},0)),"Выберите тип операции",IF(NOT(ISNUMBER(D2816)),"Укажите количество",IF(D2816=0,"Количество не может быть 0",IF(AND(C2816&lt;&gt;"Корректировка остатка",D2816&lt;0),"Для этого типа количество положительное",IF(NOT(ISNUMBER('Номенклатура'!$C$2)),"Укажите дату начала учёта",IF(A2816&lt;INT('Номенклатура'!$C$2),"Раньше даты начала учёта: НЕ учтено",IF(AND(C2816="Корректировка остатка",TRIM(G2816)=""),"Учтено: добавьте пояснение","ОК")))))))))))))</f>
        <v/>
      </c>
    </row>
    <row r="2817" spans="1:9" x14ac:dyDescent="0.25">
      <c r="A2817" s="16"/>
      <c r="B2817" s="13"/>
      <c r="C2817" s="13"/>
      <c r="D2817" s="14"/>
      <c r="E2817" s="17" t="str">
        <f>IF(OR(B2817="",SUMPRODUCT(--EXACT('Номенклатура'!$A$6:$A$205,B2817))&lt;&gt;1),"",INDEX('Номенклатура'!$D$6:$D$205,SUMPRODUCT(EXACT('Номенклатура'!$A$6:$A$205,B2817)*(ROW('Номенклатура'!$A$6:$A$205)-5)))&amp;"")</f>
        <v/>
      </c>
      <c r="F2817" s="18" t="str">
        <f>IF(OR(I2817="ОК",I2817="Учтено: добавьте пояснение"),IF(C2817="Приход",D2817,IF(C2817="Корректировка остатка",D2817,-D2817)),"")</f>
        <v/>
      </c>
      <c r="G2817" s="13"/>
      <c r="H2817" s="15" t="str">
        <f>IF(OR(B2817="",SUMPRODUCT(--EXACT('Номенклатура'!$A$6:$A$205,B2817))&lt;&gt;1),"",INDEX('Номенклатура'!$B$6:$B$205,SUMPRODUCT(EXACT('Номенклатура'!$A$6:$A$205,B2817)*(ROW('Номенклатура'!$A$6:$A$205)-5)))&amp;"")</f>
        <v/>
      </c>
      <c r="I2817" s="15" t="str">
        <f>IF(COUNTA(A2817:D2817,G2817)=0,"",IF(NOT(ISNUMBER(A2817)),"Укажите дату",IF(B2817="","Укажите код",IF(NOT(AND(ISTEXT(B2817),LEN(B2817)&gt;0,LEN(B2817)&lt;=30,ISNUMBER(FIND(LEFT(B2817,1),"ABCDEFGHIJKLMNOPQRSTUVWXYZ")),SUMPRODUCT((MID(B2817,{1,2,3,4,5,6,7,8,9,10,11,12,13,14,15,16,17,18,19,20,21,22,23,24,25,26,27,28,29,30},1)&lt;&gt;"")*ISERROR(FIND(MID(B2817,{1,2,3,4,5,6,7,8,9,10,11,12,13,14,15,16,17,18,19,20,21,22,23,24,25,26,27,28,29,30},1),"ABCDEFGHIJKLMNOPQRSTUVWXYZ0123456789-_")))=0,ISERROR(VALUE(B2817)))),"Недопустимый код: только латинские буквы A-Z в верхнем регистре, цифры, - и _; начало с буквы, до 30 символов (например MILK-001)",IF(SUMPRODUCT(--EXACT('Номенклатура'!$A$6:$A$205,B2817))=0,"Код не найден в номенклатуре",IF(SUMPRODUCT(--EXACT('Номенклатура'!$A$6:$A$205,B2817))&gt;1,"Код повторяется в номенклатуре",IF(ISNA(MATCH(C2817,{"Приход","Расход","Списание","Корректировка остатка"},0)),"Выберите тип операции",IF(NOT(ISNUMBER(D2817)),"Укажите количество",IF(D2817=0,"Количество не может быть 0",IF(AND(C2817&lt;&gt;"Корректировка остатка",D2817&lt;0),"Для этого типа количество положительное",IF(NOT(ISNUMBER('Номенклатура'!$C$2)),"Укажите дату начала учёта",IF(A2817&lt;INT('Номенклатура'!$C$2),"Раньше даты начала учёта: НЕ учтено",IF(AND(C2817="Корректировка остатка",TRIM(G2817)=""),"Учтено: добавьте пояснение","ОК")))))))))))))</f>
        <v/>
      </c>
    </row>
    <row r="2818" spans="1:9" x14ac:dyDescent="0.25">
      <c r="A2818" s="16"/>
      <c r="B2818" s="13"/>
      <c r="C2818" s="13"/>
      <c r="D2818" s="14"/>
      <c r="E2818" s="17" t="str">
        <f>IF(OR(B2818="",SUMPRODUCT(--EXACT('Номенклатура'!$A$6:$A$205,B2818))&lt;&gt;1),"",INDEX('Номенклатура'!$D$6:$D$205,SUMPRODUCT(EXACT('Номенклатура'!$A$6:$A$205,B2818)*(ROW('Номенклатура'!$A$6:$A$205)-5)))&amp;"")</f>
        <v/>
      </c>
      <c r="F2818" s="18" t="str">
        <f>IF(OR(I2818="ОК",I2818="Учтено: добавьте пояснение"),IF(C2818="Приход",D2818,IF(C2818="Корректировка остатка",D2818,-D2818)),"")</f>
        <v/>
      </c>
      <c r="G2818" s="13"/>
      <c r="H2818" s="15" t="str">
        <f>IF(OR(B2818="",SUMPRODUCT(--EXACT('Номенклатура'!$A$6:$A$205,B2818))&lt;&gt;1),"",INDEX('Номенклатура'!$B$6:$B$205,SUMPRODUCT(EXACT('Номенклатура'!$A$6:$A$205,B2818)*(ROW('Номенклатура'!$A$6:$A$205)-5)))&amp;"")</f>
        <v/>
      </c>
      <c r="I2818" s="15" t="str">
        <f>IF(COUNTA(A2818:D2818,G2818)=0,"",IF(NOT(ISNUMBER(A2818)),"Укажите дату",IF(B2818="","Укажите код",IF(NOT(AND(ISTEXT(B2818),LEN(B2818)&gt;0,LEN(B2818)&lt;=30,ISNUMBER(FIND(LEFT(B2818,1),"ABCDEFGHIJKLMNOPQRSTUVWXYZ")),SUMPRODUCT((MID(B2818,{1,2,3,4,5,6,7,8,9,10,11,12,13,14,15,16,17,18,19,20,21,22,23,24,25,26,27,28,29,30},1)&lt;&gt;"")*ISERROR(FIND(MID(B2818,{1,2,3,4,5,6,7,8,9,10,11,12,13,14,15,16,17,18,19,20,21,22,23,24,25,26,27,28,29,30},1),"ABCDEFGHIJKLMNOPQRSTUVWXYZ0123456789-_")))=0,ISERROR(VALUE(B2818)))),"Недопустимый код: только латинские буквы A-Z в верхнем регистре, цифры, - и _; начало с буквы, до 30 символов (например MILK-001)",IF(SUMPRODUCT(--EXACT('Номенклатура'!$A$6:$A$205,B2818))=0,"Код не найден в номенклатуре",IF(SUMPRODUCT(--EXACT('Номенклатура'!$A$6:$A$205,B2818))&gt;1,"Код повторяется в номенклатуре",IF(ISNA(MATCH(C2818,{"Приход","Расход","Списание","Корректировка остатка"},0)),"Выберите тип операции",IF(NOT(ISNUMBER(D2818)),"Укажите количество",IF(D2818=0,"Количество не может быть 0",IF(AND(C2818&lt;&gt;"Корректировка остатка",D2818&lt;0),"Для этого типа количество положительное",IF(NOT(ISNUMBER('Номенклатура'!$C$2)),"Укажите дату начала учёта",IF(A2818&lt;INT('Номенклатура'!$C$2),"Раньше даты начала учёта: НЕ учтено",IF(AND(C2818="Корректировка остатка",TRIM(G2818)=""),"Учтено: добавьте пояснение","ОК")))))))))))))</f>
        <v/>
      </c>
    </row>
    <row r="2819" spans="1:9" x14ac:dyDescent="0.25">
      <c r="A2819" s="16"/>
      <c r="B2819" s="13"/>
      <c r="C2819" s="13"/>
      <c r="D2819" s="14"/>
      <c r="E2819" s="17" t="str">
        <f>IF(OR(B2819="",SUMPRODUCT(--EXACT('Номенклатура'!$A$6:$A$205,B2819))&lt;&gt;1),"",INDEX('Номенклатура'!$D$6:$D$205,SUMPRODUCT(EXACT('Номенклатура'!$A$6:$A$205,B2819)*(ROW('Номенклатура'!$A$6:$A$205)-5)))&amp;"")</f>
        <v/>
      </c>
      <c r="F2819" s="18" t="str">
        <f>IF(OR(I2819="ОК",I2819="Учтено: добавьте пояснение"),IF(C2819="Приход",D2819,IF(C2819="Корректировка остатка",D2819,-D2819)),"")</f>
        <v/>
      </c>
      <c r="G2819" s="13"/>
      <c r="H2819" s="15" t="str">
        <f>IF(OR(B2819="",SUMPRODUCT(--EXACT('Номенклатура'!$A$6:$A$205,B2819))&lt;&gt;1),"",INDEX('Номенклатура'!$B$6:$B$205,SUMPRODUCT(EXACT('Номенклатура'!$A$6:$A$205,B2819)*(ROW('Номенклатура'!$A$6:$A$205)-5)))&amp;"")</f>
        <v/>
      </c>
      <c r="I2819" s="15" t="str">
        <f>IF(COUNTA(A2819:D2819,G2819)=0,"",IF(NOT(ISNUMBER(A2819)),"Укажите дату",IF(B2819="","Укажите код",IF(NOT(AND(ISTEXT(B2819),LEN(B2819)&gt;0,LEN(B2819)&lt;=30,ISNUMBER(FIND(LEFT(B2819,1),"ABCDEFGHIJKLMNOPQRSTUVWXYZ")),SUMPRODUCT((MID(B2819,{1,2,3,4,5,6,7,8,9,10,11,12,13,14,15,16,17,18,19,20,21,22,23,24,25,26,27,28,29,30},1)&lt;&gt;"")*ISERROR(FIND(MID(B2819,{1,2,3,4,5,6,7,8,9,10,11,12,13,14,15,16,17,18,19,20,21,22,23,24,25,26,27,28,29,30},1),"ABCDEFGHIJKLMNOPQRSTUVWXYZ0123456789-_")))=0,ISERROR(VALUE(B2819)))),"Недопустимый код: только латинские буквы A-Z в верхнем регистре, цифры, - и _; начало с буквы, до 30 символов (например MILK-001)",IF(SUMPRODUCT(--EXACT('Номенклатура'!$A$6:$A$205,B2819))=0,"Код не найден в номенклатуре",IF(SUMPRODUCT(--EXACT('Номенклатура'!$A$6:$A$205,B2819))&gt;1,"Код повторяется в номенклатуре",IF(ISNA(MATCH(C2819,{"Приход","Расход","Списание","Корректировка остатка"},0)),"Выберите тип операции",IF(NOT(ISNUMBER(D2819)),"Укажите количество",IF(D2819=0,"Количество не может быть 0",IF(AND(C2819&lt;&gt;"Корректировка остатка",D2819&lt;0),"Для этого типа количество положительное",IF(NOT(ISNUMBER('Номенклатура'!$C$2)),"Укажите дату начала учёта",IF(A2819&lt;INT('Номенклатура'!$C$2),"Раньше даты начала учёта: НЕ учтено",IF(AND(C2819="Корректировка остатка",TRIM(G2819)=""),"Учтено: добавьте пояснение","ОК")))))))))))))</f>
        <v/>
      </c>
    </row>
    <row r="2820" spans="1:9" x14ac:dyDescent="0.25">
      <c r="A2820" s="16"/>
      <c r="B2820" s="13"/>
      <c r="C2820" s="13"/>
      <c r="D2820" s="14"/>
      <c r="E2820" s="17" t="str">
        <f>IF(OR(B2820="",SUMPRODUCT(--EXACT('Номенклатура'!$A$6:$A$205,B2820))&lt;&gt;1),"",INDEX('Номенклатура'!$D$6:$D$205,SUMPRODUCT(EXACT('Номенклатура'!$A$6:$A$205,B2820)*(ROW('Номенклатура'!$A$6:$A$205)-5)))&amp;"")</f>
        <v/>
      </c>
      <c r="F2820" s="18" t="str">
        <f>IF(OR(I2820="ОК",I2820="Учтено: добавьте пояснение"),IF(C2820="Приход",D2820,IF(C2820="Корректировка остатка",D2820,-D2820)),"")</f>
        <v/>
      </c>
      <c r="G2820" s="13"/>
      <c r="H2820" s="15" t="str">
        <f>IF(OR(B2820="",SUMPRODUCT(--EXACT('Номенклатура'!$A$6:$A$205,B2820))&lt;&gt;1),"",INDEX('Номенклатура'!$B$6:$B$205,SUMPRODUCT(EXACT('Номенклатура'!$A$6:$A$205,B2820)*(ROW('Номенклатура'!$A$6:$A$205)-5)))&amp;"")</f>
        <v/>
      </c>
      <c r="I2820" s="15" t="str">
        <f>IF(COUNTA(A2820:D2820,G2820)=0,"",IF(NOT(ISNUMBER(A2820)),"Укажите дату",IF(B2820="","Укажите код",IF(NOT(AND(ISTEXT(B2820),LEN(B2820)&gt;0,LEN(B2820)&lt;=30,ISNUMBER(FIND(LEFT(B2820,1),"ABCDEFGHIJKLMNOPQRSTUVWXYZ")),SUMPRODUCT((MID(B2820,{1,2,3,4,5,6,7,8,9,10,11,12,13,14,15,16,17,18,19,20,21,22,23,24,25,26,27,28,29,30},1)&lt;&gt;"")*ISERROR(FIND(MID(B2820,{1,2,3,4,5,6,7,8,9,10,11,12,13,14,15,16,17,18,19,20,21,22,23,24,25,26,27,28,29,30},1),"ABCDEFGHIJKLMNOPQRSTUVWXYZ0123456789-_")))=0,ISERROR(VALUE(B2820)))),"Недопустимый код: только латинские буквы A-Z в верхнем регистре, цифры, - и _; начало с буквы, до 30 символов (например MILK-001)",IF(SUMPRODUCT(--EXACT('Номенклатура'!$A$6:$A$205,B2820))=0,"Код не найден в номенклатуре",IF(SUMPRODUCT(--EXACT('Номенклатура'!$A$6:$A$205,B2820))&gt;1,"Код повторяется в номенклатуре",IF(ISNA(MATCH(C2820,{"Приход","Расход","Списание","Корректировка остатка"},0)),"Выберите тип операции",IF(NOT(ISNUMBER(D2820)),"Укажите количество",IF(D2820=0,"Количество не может быть 0",IF(AND(C2820&lt;&gt;"Корректировка остатка",D2820&lt;0),"Для этого типа количество положительное",IF(NOT(ISNUMBER('Номенклатура'!$C$2)),"Укажите дату начала учёта",IF(A2820&lt;INT('Номенклатура'!$C$2),"Раньше даты начала учёта: НЕ учтено",IF(AND(C2820="Корректировка остатка",TRIM(G2820)=""),"Учтено: добавьте пояснение","ОК")))))))))))))</f>
        <v/>
      </c>
    </row>
    <row r="2821" spans="1:9" x14ac:dyDescent="0.25">
      <c r="A2821" s="16"/>
      <c r="B2821" s="13"/>
      <c r="C2821" s="13"/>
      <c r="D2821" s="14"/>
      <c r="E2821" s="17" t="str">
        <f>IF(OR(B2821="",SUMPRODUCT(--EXACT('Номенклатура'!$A$6:$A$205,B2821))&lt;&gt;1),"",INDEX('Номенклатура'!$D$6:$D$205,SUMPRODUCT(EXACT('Номенклатура'!$A$6:$A$205,B2821)*(ROW('Номенклатура'!$A$6:$A$205)-5)))&amp;"")</f>
        <v/>
      </c>
      <c r="F2821" s="18" t="str">
        <f>IF(OR(I2821="ОК",I2821="Учтено: добавьте пояснение"),IF(C2821="Приход",D2821,IF(C2821="Корректировка остатка",D2821,-D2821)),"")</f>
        <v/>
      </c>
      <c r="G2821" s="13"/>
      <c r="H2821" s="15" t="str">
        <f>IF(OR(B2821="",SUMPRODUCT(--EXACT('Номенклатура'!$A$6:$A$205,B2821))&lt;&gt;1),"",INDEX('Номенклатура'!$B$6:$B$205,SUMPRODUCT(EXACT('Номенклатура'!$A$6:$A$205,B2821)*(ROW('Номенклатура'!$A$6:$A$205)-5)))&amp;"")</f>
        <v/>
      </c>
      <c r="I2821" s="15" t="str">
        <f>IF(COUNTA(A2821:D2821,G2821)=0,"",IF(NOT(ISNUMBER(A2821)),"Укажите дату",IF(B2821="","Укажите код",IF(NOT(AND(ISTEXT(B2821),LEN(B2821)&gt;0,LEN(B2821)&lt;=30,ISNUMBER(FIND(LEFT(B2821,1),"ABCDEFGHIJKLMNOPQRSTUVWXYZ")),SUMPRODUCT((MID(B2821,{1,2,3,4,5,6,7,8,9,10,11,12,13,14,15,16,17,18,19,20,21,22,23,24,25,26,27,28,29,30},1)&lt;&gt;"")*ISERROR(FIND(MID(B2821,{1,2,3,4,5,6,7,8,9,10,11,12,13,14,15,16,17,18,19,20,21,22,23,24,25,26,27,28,29,30},1),"ABCDEFGHIJKLMNOPQRSTUVWXYZ0123456789-_")))=0,ISERROR(VALUE(B2821)))),"Недопустимый код: только латинские буквы A-Z в верхнем регистре, цифры, - и _; начало с буквы, до 30 символов (например MILK-001)",IF(SUMPRODUCT(--EXACT('Номенклатура'!$A$6:$A$205,B2821))=0,"Код не найден в номенклатуре",IF(SUMPRODUCT(--EXACT('Номенклатура'!$A$6:$A$205,B2821))&gt;1,"Код повторяется в номенклатуре",IF(ISNA(MATCH(C2821,{"Приход","Расход","Списание","Корректировка остатка"},0)),"Выберите тип операции",IF(NOT(ISNUMBER(D2821)),"Укажите количество",IF(D2821=0,"Количество не может быть 0",IF(AND(C2821&lt;&gt;"Корректировка остатка",D2821&lt;0),"Для этого типа количество положительное",IF(NOT(ISNUMBER('Номенклатура'!$C$2)),"Укажите дату начала учёта",IF(A2821&lt;INT('Номенклатура'!$C$2),"Раньше даты начала учёта: НЕ учтено",IF(AND(C2821="Корректировка остатка",TRIM(G2821)=""),"Учтено: добавьте пояснение","ОК")))))))))))))</f>
        <v/>
      </c>
    </row>
    <row r="2822" spans="1:9" x14ac:dyDescent="0.25">
      <c r="A2822" s="16"/>
      <c r="B2822" s="13"/>
      <c r="C2822" s="13"/>
      <c r="D2822" s="14"/>
      <c r="E2822" s="17" t="str">
        <f>IF(OR(B2822="",SUMPRODUCT(--EXACT('Номенклатура'!$A$6:$A$205,B2822))&lt;&gt;1),"",INDEX('Номенклатура'!$D$6:$D$205,SUMPRODUCT(EXACT('Номенклатура'!$A$6:$A$205,B2822)*(ROW('Номенклатура'!$A$6:$A$205)-5)))&amp;"")</f>
        <v/>
      </c>
      <c r="F2822" s="18" t="str">
        <f>IF(OR(I2822="ОК",I2822="Учтено: добавьте пояснение"),IF(C2822="Приход",D2822,IF(C2822="Корректировка остатка",D2822,-D2822)),"")</f>
        <v/>
      </c>
      <c r="G2822" s="13"/>
      <c r="H2822" s="15" t="str">
        <f>IF(OR(B2822="",SUMPRODUCT(--EXACT('Номенклатура'!$A$6:$A$205,B2822))&lt;&gt;1),"",INDEX('Номенклатура'!$B$6:$B$205,SUMPRODUCT(EXACT('Номенклатура'!$A$6:$A$205,B2822)*(ROW('Номенклатура'!$A$6:$A$205)-5)))&amp;"")</f>
        <v/>
      </c>
      <c r="I2822" s="15" t="str">
        <f>IF(COUNTA(A2822:D2822,G2822)=0,"",IF(NOT(ISNUMBER(A2822)),"Укажите дату",IF(B2822="","Укажите код",IF(NOT(AND(ISTEXT(B2822),LEN(B2822)&gt;0,LEN(B2822)&lt;=30,ISNUMBER(FIND(LEFT(B2822,1),"ABCDEFGHIJKLMNOPQRSTUVWXYZ")),SUMPRODUCT((MID(B2822,{1,2,3,4,5,6,7,8,9,10,11,12,13,14,15,16,17,18,19,20,21,22,23,24,25,26,27,28,29,30},1)&lt;&gt;"")*ISERROR(FIND(MID(B2822,{1,2,3,4,5,6,7,8,9,10,11,12,13,14,15,16,17,18,19,20,21,22,23,24,25,26,27,28,29,30},1),"ABCDEFGHIJKLMNOPQRSTUVWXYZ0123456789-_")))=0,ISERROR(VALUE(B2822)))),"Недопустимый код: только латинские буквы A-Z в верхнем регистре, цифры, - и _; начало с буквы, до 30 символов (например MILK-001)",IF(SUMPRODUCT(--EXACT('Номенклатура'!$A$6:$A$205,B2822))=0,"Код не найден в номенклатуре",IF(SUMPRODUCT(--EXACT('Номенклатура'!$A$6:$A$205,B2822))&gt;1,"Код повторяется в номенклатуре",IF(ISNA(MATCH(C2822,{"Приход","Расход","Списание","Корректировка остатка"},0)),"Выберите тип операции",IF(NOT(ISNUMBER(D2822)),"Укажите количество",IF(D2822=0,"Количество не может быть 0",IF(AND(C2822&lt;&gt;"Корректировка остатка",D2822&lt;0),"Для этого типа количество положительное",IF(NOT(ISNUMBER('Номенклатура'!$C$2)),"Укажите дату начала учёта",IF(A2822&lt;INT('Номенклатура'!$C$2),"Раньше даты начала учёта: НЕ учтено",IF(AND(C2822="Корректировка остатка",TRIM(G2822)=""),"Учтено: добавьте пояснение","ОК")))))))))))))</f>
        <v/>
      </c>
    </row>
    <row r="2823" spans="1:9" x14ac:dyDescent="0.25">
      <c r="A2823" s="16"/>
      <c r="B2823" s="13"/>
      <c r="C2823" s="13"/>
      <c r="D2823" s="14"/>
      <c r="E2823" s="17" t="str">
        <f>IF(OR(B2823="",SUMPRODUCT(--EXACT('Номенклатура'!$A$6:$A$205,B2823))&lt;&gt;1),"",INDEX('Номенклатура'!$D$6:$D$205,SUMPRODUCT(EXACT('Номенклатура'!$A$6:$A$205,B2823)*(ROW('Номенклатура'!$A$6:$A$205)-5)))&amp;"")</f>
        <v/>
      </c>
      <c r="F2823" s="18" t="str">
        <f>IF(OR(I2823="ОК",I2823="Учтено: добавьте пояснение"),IF(C2823="Приход",D2823,IF(C2823="Корректировка остатка",D2823,-D2823)),"")</f>
        <v/>
      </c>
      <c r="G2823" s="13"/>
      <c r="H2823" s="15" t="str">
        <f>IF(OR(B2823="",SUMPRODUCT(--EXACT('Номенклатура'!$A$6:$A$205,B2823))&lt;&gt;1),"",INDEX('Номенклатура'!$B$6:$B$205,SUMPRODUCT(EXACT('Номенклатура'!$A$6:$A$205,B2823)*(ROW('Номенклатура'!$A$6:$A$205)-5)))&amp;"")</f>
        <v/>
      </c>
      <c r="I2823" s="15" t="str">
        <f>IF(COUNTA(A2823:D2823,G2823)=0,"",IF(NOT(ISNUMBER(A2823)),"Укажите дату",IF(B2823="","Укажите код",IF(NOT(AND(ISTEXT(B2823),LEN(B2823)&gt;0,LEN(B2823)&lt;=30,ISNUMBER(FIND(LEFT(B2823,1),"ABCDEFGHIJKLMNOPQRSTUVWXYZ")),SUMPRODUCT((MID(B2823,{1,2,3,4,5,6,7,8,9,10,11,12,13,14,15,16,17,18,19,20,21,22,23,24,25,26,27,28,29,30},1)&lt;&gt;"")*ISERROR(FIND(MID(B2823,{1,2,3,4,5,6,7,8,9,10,11,12,13,14,15,16,17,18,19,20,21,22,23,24,25,26,27,28,29,30},1),"ABCDEFGHIJKLMNOPQRSTUVWXYZ0123456789-_")))=0,ISERROR(VALUE(B2823)))),"Недопустимый код: только латинские буквы A-Z в верхнем регистре, цифры, - и _; начало с буквы, до 30 символов (например MILK-001)",IF(SUMPRODUCT(--EXACT('Номенклатура'!$A$6:$A$205,B2823))=0,"Код не найден в номенклатуре",IF(SUMPRODUCT(--EXACT('Номенклатура'!$A$6:$A$205,B2823))&gt;1,"Код повторяется в номенклатуре",IF(ISNA(MATCH(C2823,{"Приход","Расход","Списание","Корректировка остатка"},0)),"Выберите тип операции",IF(NOT(ISNUMBER(D2823)),"Укажите количество",IF(D2823=0,"Количество не может быть 0",IF(AND(C2823&lt;&gt;"Корректировка остатка",D2823&lt;0),"Для этого типа количество положительное",IF(NOT(ISNUMBER('Номенклатура'!$C$2)),"Укажите дату начала учёта",IF(A2823&lt;INT('Номенклатура'!$C$2),"Раньше даты начала учёта: НЕ учтено",IF(AND(C2823="Корректировка остатка",TRIM(G2823)=""),"Учтено: добавьте пояснение","ОК")))))))))))))</f>
        <v/>
      </c>
    </row>
    <row r="2824" spans="1:9" x14ac:dyDescent="0.25">
      <c r="A2824" s="16"/>
      <c r="B2824" s="13"/>
      <c r="C2824" s="13"/>
      <c r="D2824" s="14"/>
      <c r="E2824" s="17" t="str">
        <f>IF(OR(B2824="",SUMPRODUCT(--EXACT('Номенклатура'!$A$6:$A$205,B2824))&lt;&gt;1),"",INDEX('Номенклатура'!$D$6:$D$205,SUMPRODUCT(EXACT('Номенклатура'!$A$6:$A$205,B2824)*(ROW('Номенклатура'!$A$6:$A$205)-5)))&amp;"")</f>
        <v/>
      </c>
      <c r="F2824" s="18" t="str">
        <f>IF(OR(I2824="ОК",I2824="Учтено: добавьте пояснение"),IF(C2824="Приход",D2824,IF(C2824="Корректировка остатка",D2824,-D2824)),"")</f>
        <v/>
      </c>
      <c r="G2824" s="13"/>
      <c r="H2824" s="15" t="str">
        <f>IF(OR(B2824="",SUMPRODUCT(--EXACT('Номенклатура'!$A$6:$A$205,B2824))&lt;&gt;1),"",INDEX('Номенклатура'!$B$6:$B$205,SUMPRODUCT(EXACT('Номенклатура'!$A$6:$A$205,B2824)*(ROW('Номенклатура'!$A$6:$A$205)-5)))&amp;"")</f>
        <v/>
      </c>
      <c r="I2824" s="15" t="str">
        <f>IF(COUNTA(A2824:D2824,G2824)=0,"",IF(NOT(ISNUMBER(A2824)),"Укажите дату",IF(B2824="","Укажите код",IF(NOT(AND(ISTEXT(B2824),LEN(B2824)&gt;0,LEN(B2824)&lt;=30,ISNUMBER(FIND(LEFT(B2824,1),"ABCDEFGHIJKLMNOPQRSTUVWXYZ")),SUMPRODUCT((MID(B2824,{1,2,3,4,5,6,7,8,9,10,11,12,13,14,15,16,17,18,19,20,21,22,23,24,25,26,27,28,29,30},1)&lt;&gt;"")*ISERROR(FIND(MID(B2824,{1,2,3,4,5,6,7,8,9,10,11,12,13,14,15,16,17,18,19,20,21,22,23,24,25,26,27,28,29,30},1),"ABCDEFGHIJKLMNOPQRSTUVWXYZ0123456789-_")))=0,ISERROR(VALUE(B2824)))),"Недопустимый код: только латинские буквы A-Z в верхнем регистре, цифры, - и _; начало с буквы, до 30 символов (например MILK-001)",IF(SUMPRODUCT(--EXACT('Номенклатура'!$A$6:$A$205,B2824))=0,"Код не найден в номенклатуре",IF(SUMPRODUCT(--EXACT('Номенклатура'!$A$6:$A$205,B2824))&gt;1,"Код повторяется в номенклатуре",IF(ISNA(MATCH(C2824,{"Приход","Расход","Списание","Корректировка остатка"},0)),"Выберите тип операции",IF(NOT(ISNUMBER(D2824)),"Укажите количество",IF(D2824=0,"Количество не может быть 0",IF(AND(C2824&lt;&gt;"Корректировка остатка",D2824&lt;0),"Для этого типа количество положительное",IF(NOT(ISNUMBER('Номенклатура'!$C$2)),"Укажите дату начала учёта",IF(A2824&lt;INT('Номенклатура'!$C$2),"Раньше даты начала учёта: НЕ учтено",IF(AND(C2824="Корректировка остатка",TRIM(G2824)=""),"Учтено: добавьте пояснение","ОК")))))))))))))</f>
        <v/>
      </c>
    </row>
    <row r="2825" spans="1:9" x14ac:dyDescent="0.25">
      <c r="A2825" s="16"/>
      <c r="B2825" s="13"/>
      <c r="C2825" s="13"/>
      <c r="D2825" s="14"/>
      <c r="E2825" s="17" t="str">
        <f>IF(OR(B2825="",SUMPRODUCT(--EXACT('Номенклатура'!$A$6:$A$205,B2825))&lt;&gt;1),"",INDEX('Номенклатура'!$D$6:$D$205,SUMPRODUCT(EXACT('Номенклатура'!$A$6:$A$205,B2825)*(ROW('Номенклатура'!$A$6:$A$205)-5)))&amp;"")</f>
        <v/>
      </c>
      <c r="F2825" s="18" t="str">
        <f>IF(OR(I2825="ОК",I2825="Учтено: добавьте пояснение"),IF(C2825="Приход",D2825,IF(C2825="Корректировка остатка",D2825,-D2825)),"")</f>
        <v/>
      </c>
      <c r="G2825" s="13"/>
      <c r="H2825" s="15" t="str">
        <f>IF(OR(B2825="",SUMPRODUCT(--EXACT('Номенклатура'!$A$6:$A$205,B2825))&lt;&gt;1),"",INDEX('Номенклатура'!$B$6:$B$205,SUMPRODUCT(EXACT('Номенклатура'!$A$6:$A$205,B2825)*(ROW('Номенклатура'!$A$6:$A$205)-5)))&amp;"")</f>
        <v/>
      </c>
      <c r="I2825" s="15" t="str">
        <f>IF(COUNTA(A2825:D2825,G2825)=0,"",IF(NOT(ISNUMBER(A2825)),"Укажите дату",IF(B2825="","Укажите код",IF(NOT(AND(ISTEXT(B2825),LEN(B2825)&gt;0,LEN(B2825)&lt;=30,ISNUMBER(FIND(LEFT(B2825,1),"ABCDEFGHIJKLMNOPQRSTUVWXYZ")),SUMPRODUCT((MID(B2825,{1,2,3,4,5,6,7,8,9,10,11,12,13,14,15,16,17,18,19,20,21,22,23,24,25,26,27,28,29,30},1)&lt;&gt;"")*ISERROR(FIND(MID(B2825,{1,2,3,4,5,6,7,8,9,10,11,12,13,14,15,16,17,18,19,20,21,22,23,24,25,26,27,28,29,30},1),"ABCDEFGHIJKLMNOPQRSTUVWXYZ0123456789-_")))=0,ISERROR(VALUE(B2825)))),"Недопустимый код: только латинские буквы A-Z в верхнем регистре, цифры, - и _; начало с буквы, до 30 символов (например MILK-001)",IF(SUMPRODUCT(--EXACT('Номенклатура'!$A$6:$A$205,B2825))=0,"Код не найден в номенклатуре",IF(SUMPRODUCT(--EXACT('Номенклатура'!$A$6:$A$205,B2825))&gt;1,"Код повторяется в номенклатуре",IF(ISNA(MATCH(C2825,{"Приход","Расход","Списание","Корректировка остатка"},0)),"Выберите тип операции",IF(NOT(ISNUMBER(D2825)),"Укажите количество",IF(D2825=0,"Количество не может быть 0",IF(AND(C2825&lt;&gt;"Корректировка остатка",D2825&lt;0),"Для этого типа количество положительное",IF(NOT(ISNUMBER('Номенклатура'!$C$2)),"Укажите дату начала учёта",IF(A2825&lt;INT('Номенклатура'!$C$2),"Раньше даты начала учёта: НЕ учтено",IF(AND(C2825="Корректировка остатка",TRIM(G2825)=""),"Учтено: добавьте пояснение","ОК")))))))))))))</f>
        <v/>
      </c>
    </row>
    <row r="2826" spans="1:9" x14ac:dyDescent="0.25">
      <c r="A2826" s="16"/>
      <c r="B2826" s="13"/>
      <c r="C2826" s="13"/>
      <c r="D2826" s="14"/>
      <c r="E2826" s="17" t="str">
        <f>IF(OR(B2826="",SUMPRODUCT(--EXACT('Номенклатура'!$A$6:$A$205,B2826))&lt;&gt;1),"",INDEX('Номенклатура'!$D$6:$D$205,SUMPRODUCT(EXACT('Номенклатура'!$A$6:$A$205,B2826)*(ROW('Номенклатура'!$A$6:$A$205)-5)))&amp;"")</f>
        <v/>
      </c>
      <c r="F2826" s="18" t="str">
        <f>IF(OR(I2826="ОК",I2826="Учтено: добавьте пояснение"),IF(C2826="Приход",D2826,IF(C2826="Корректировка остатка",D2826,-D2826)),"")</f>
        <v/>
      </c>
      <c r="G2826" s="13"/>
      <c r="H2826" s="15" t="str">
        <f>IF(OR(B2826="",SUMPRODUCT(--EXACT('Номенклатура'!$A$6:$A$205,B2826))&lt;&gt;1),"",INDEX('Номенклатура'!$B$6:$B$205,SUMPRODUCT(EXACT('Номенклатура'!$A$6:$A$205,B2826)*(ROW('Номенклатура'!$A$6:$A$205)-5)))&amp;"")</f>
        <v/>
      </c>
      <c r="I2826" s="15" t="str">
        <f>IF(COUNTA(A2826:D2826,G2826)=0,"",IF(NOT(ISNUMBER(A2826)),"Укажите дату",IF(B2826="","Укажите код",IF(NOT(AND(ISTEXT(B2826),LEN(B2826)&gt;0,LEN(B2826)&lt;=30,ISNUMBER(FIND(LEFT(B2826,1),"ABCDEFGHIJKLMNOPQRSTUVWXYZ")),SUMPRODUCT((MID(B2826,{1,2,3,4,5,6,7,8,9,10,11,12,13,14,15,16,17,18,19,20,21,22,23,24,25,26,27,28,29,30},1)&lt;&gt;"")*ISERROR(FIND(MID(B2826,{1,2,3,4,5,6,7,8,9,10,11,12,13,14,15,16,17,18,19,20,21,22,23,24,25,26,27,28,29,30},1),"ABCDEFGHIJKLMNOPQRSTUVWXYZ0123456789-_")))=0,ISERROR(VALUE(B2826)))),"Недопустимый код: только латинские буквы A-Z в верхнем регистре, цифры, - и _; начало с буквы, до 30 символов (например MILK-001)",IF(SUMPRODUCT(--EXACT('Номенклатура'!$A$6:$A$205,B2826))=0,"Код не найден в номенклатуре",IF(SUMPRODUCT(--EXACT('Номенклатура'!$A$6:$A$205,B2826))&gt;1,"Код повторяется в номенклатуре",IF(ISNA(MATCH(C2826,{"Приход","Расход","Списание","Корректировка остатка"},0)),"Выберите тип операции",IF(NOT(ISNUMBER(D2826)),"Укажите количество",IF(D2826=0,"Количество не может быть 0",IF(AND(C2826&lt;&gt;"Корректировка остатка",D2826&lt;0),"Для этого типа количество положительное",IF(NOT(ISNUMBER('Номенклатура'!$C$2)),"Укажите дату начала учёта",IF(A2826&lt;INT('Номенклатура'!$C$2),"Раньше даты начала учёта: НЕ учтено",IF(AND(C2826="Корректировка остатка",TRIM(G2826)=""),"Учтено: добавьте пояснение","ОК")))))))))))))</f>
        <v/>
      </c>
    </row>
    <row r="2827" spans="1:9" x14ac:dyDescent="0.25">
      <c r="A2827" s="16"/>
      <c r="B2827" s="13"/>
      <c r="C2827" s="13"/>
      <c r="D2827" s="14"/>
      <c r="E2827" s="17" t="str">
        <f>IF(OR(B2827="",SUMPRODUCT(--EXACT('Номенклатура'!$A$6:$A$205,B2827))&lt;&gt;1),"",INDEX('Номенклатура'!$D$6:$D$205,SUMPRODUCT(EXACT('Номенклатура'!$A$6:$A$205,B2827)*(ROW('Номенклатура'!$A$6:$A$205)-5)))&amp;"")</f>
        <v/>
      </c>
      <c r="F2827" s="18" t="str">
        <f>IF(OR(I2827="ОК",I2827="Учтено: добавьте пояснение"),IF(C2827="Приход",D2827,IF(C2827="Корректировка остатка",D2827,-D2827)),"")</f>
        <v/>
      </c>
      <c r="G2827" s="13"/>
      <c r="H2827" s="15" t="str">
        <f>IF(OR(B2827="",SUMPRODUCT(--EXACT('Номенклатура'!$A$6:$A$205,B2827))&lt;&gt;1),"",INDEX('Номенклатура'!$B$6:$B$205,SUMPRODUCT(EXACT('Номенклатура'!$A$6:$A$205,B2827)*(ROW('Номенклатура'!$A$6:$A$205)-5)))&amp;"")</f>
        <v/>
      </c>
      <c r="I2827" s="15" t="str">
        <f>IF(COUNTA(A2827:D2827,G2827)=0,"",IF(NOT(ISNUMBER(A2827)),"Укажите дату",IF(B2827="","Укажите код",IF(NOT(AND(ISTEXT(B2827),LEN(B2827)&gt;0,LEN(B2827)&lt;=30,ISNUMBER(FIND(LEFT(B2827,1),"ABCDEFGHIJKLMNOPQRSTUVWXYZ")),SUMPRODUCT((MID(B2827,{1,2,3,4,5,6,7,8,9,10,11,12,13,14,15,16,17,18,19,20,21,22,23,24,25,26,27,28,29,30},1)&lt;&gt;"")*ISERROR(FIND(MID(B2827,{1,2,3,4,5,6,7,8,9,10,11,12,13,14,15,16,17,18,19,20,21,22,23,24,25,26,27,28,29,30},1),"ABCDEFGHIJKLMNOPQRSTUVWXYZ0123456789-_")))=0,ISERROR(VALUE(B2827)))),"Недопустимый код: только латинские буквы A-Z в верхнем регистре, цифры, - и _; начало с буквы, до 30 символов (например MILK-001)",IF(SUMPRODUCT(--EXACT('Номенклатура'!$A$6:$A$205,B2827))=0,"Код не найден в номенклатуре",IF(SUMPRODUCT(--EXACT('Номенклатура'!$A$6:$A$205,B2827))&gt;1,"Код повторяется в номенклатуре",IF(ISNA(MATCH(C2827,{"Приход","Расход","Списание","Корректировка остатка"},0)),"Выберите тип операции",IF(NOT(ISNUMBER(D2827)),"Укажите количество",IF(D2827=0,"Количество не может быть 0",IF(AND(C2827&lt;&gt;"Корректировка остатка",D2827&lt;0),"Для этого типа количество положительное",IF(NOT(ISNUMBER('Номенклатура'!$C$2)),"Укажите дату начала учёта",IF(A2827&lt;INT('Номенклатура'!$C$2),"Раньше даты начала учёта: НЕ учтено",IF(AND(C2827="Корректировка остатка",TRIM(G2827)=""),"Учтено: добавьте пояснение","ОК")))))))))))))</f>
        <v/>
      </c>
    </row>
    <row r="2828" spans="1:9" x14ac:dyDescent="0.25">
      <c r="A2828" s="16"/>
      <c r="B2828" s="13"/>
      <c r="C2828" s="13"/>
      <c r="D2828" s="14"/>
      <c r="E2828" s="17" t="str">
        <f>IF(OR(B2828="",SUMPRODUCT(--EXACT('Номенклатура'!$A$6:$A$205,B2828))&lt;&gt;1),"",INDEX('Номенклатура'!$D$6:$D$205,SUMPRODUCT(EXACT('Номенклатура'!$A$6:$A$205,B2828)*(ROW('Номенклатура'!$A$6:$A$205)-5)))&amp;"")</f>
        <v/>
      </c>
      <c r="F2828" s="18" t="str">
        <f>IF(OR(I2828="ОК",I2828="Учтено: добавьте пояснение"),IF(C2828="Приход",D2828,IF(C2828="Корректировка остатка",D2828,-D2828)),"")</f>
        <v/>
      </c>
      <c r="G2828" s="13"/>
      <c r="H2828" s="15" t="str">
        <f>IF(OR(B2828="",SUMPRODUCT(--EXACT('Номенклатура'!$A$6:$A$205,B2828))&lt;&gt;1),"",INDEX('Номенклатура'!$B$6:$B$205,SUMPRODUCT(EXACT('Номенклатура'!$A$6:$A$205,B2828)*(ROW('Номенклатура'!$A$6:$A$205)-5)))&amp;"")</f>
        <v/>
      </c>
      <c r="I2828" s="15" t="str">
        <f>IF(COUNTA(A2828:D2828,G2828)=0,"",IF(NOT(ISNUMBER(A2828)),"Укажите дату",IF(B2828="","Укажите код",IF(NOT(AND(ISTEXT(B2828),LEN(B2828)&gt;0,LEN(B2828)&lt;=30,ISNUMBER(FIND(LEFT(B2828,1),"ABCDEFGHIJKLMNOPQRSTUVWXYZ")),SUMPRODUCT((MID(B2828,{1,2,3,4,5,6,7,8,9,10,11,12,13,14,15,16,17,18,19,20,21,22,23,24,25,26,27,28,29,30},1)&lt;&gt;"")*ISERROR(FIND(MID(B2828,{1,2,3,4,5,6,7,8,9,10,11,12,13,14,15,16,17,18,19,20,21,22,23,24,25,26,27,28,29,30},1),"ABCDEFGHIJKLMNOPQRSTUVWXYZ0123456789-_")))=0,ISERROR(VALUE(B2828)))),"Недопустимый код: только латинские буквы A-Z в верхнем регистре, цифры, - и _; начало с буквы, до 30 символов (например MILK-001)",IF(SUMPRODUCT(--EXACT('Номенклатура'!$A$6:$A$205,B2828))=0,"Код не найден в номенклатуре",IF(SUMPRODUCT(--EXACT('Номенклатура'!$A$6:$A$205,B2828))&gt;1,"Код повторяется в номенклатуре",IF(ISNA(MATCH(C2828,{"Приход","Расход","Списание","Корректировка остатка"},0)),"Выберите тип операции",IF(NOT(ISNUMBER(D2828)),"Укажите количество",IF(D2828=0,"Количество не может быть 0",IF(AND(C2828&lt;&gt;"Корректировка остатка",D2828&lt;0),"Для этого типа количество положительное",IF(NOT(ISNUMBER('Номенклатура'!$C$2)),"Укажите дату начала учёта",IF(A2828&lt;INT('Номенклатура'!$C$2),"Раньше даты начала учёта: НЕ учтено",IF(AND(C2828="Корректировка остатка",TRIM(G2828)=""),"Учтено: добавьте пояснение","ОК")))))))))))))</f>
        <v/>
      </c>
    </row>
    <row r="2829" spans="1:9" x14ac:dyDescent="0.25">
      <c r="A2829" s="16"/>
      <c r="B2829" s="13"/>
      <c r="C2829" s="13"/>
      <c r="D2829" s="14"/>
      <c r="E2829" s="17" t="str">
        <f>IF(OR(B2829="",SUMPRODUCT(--EXACT('Номенклатура'!$A$6:$A$205,B2829))&lt;&gt;1),"",INDEX('Номенклатура'!$D$6:$D$205,SUMPRODUCT(EXACT('Номенклатура'!$A$6:$A$205,B2829)*(ROW('Номенклатура'!$A$6:$A$205)-5)))&amp;"")</f>
        <v/>
      </c>
      <c r="F2829" s="18" t="str">
        <f>IF(OR(I2829="ОК",I2829="Учтено: добавьте пояснение"),IF(C2829="Приход",D2829,IF(C2829="Корректировка остатка",D2829,-D2829)),"")</f>
        <v/>
      </c>
      <c r="G2829" s="13"/>
      <c r="H2829" s="15" t="str">
        <f>IF(OR(B2829="",SUMPRODUCT(--EXACT('Номенклатура'!$A$6:$A$205,B2829))&lt;&gt;1),"",INDEX('Номенклатура'!$B$6:$B$205,SUMPRODUCT(EXACT('Номенклатура'!$A$6:$A$205,B2829)*(ROW('Номенклатура'!$A$6:$A$205)-5)))&amp;"")</f>
        <v/>
      </c>
      <c r="I2829" s="15" t="str">
        <f>IF(COUNTA(A2829:D2829,G2829)=0,"",IF(NOT(ISNUMBER(A2829)),"Укажите дату",IF(B2829="","Укажите код",IF(NOT(AND(ISTEXT(B2829),LEN(B2829)&gt;0,LEN(B2829)&lt;=30,ISNUMBER(FIND(LEFT(B2829,1),"ABCDEFGHIJKLMNOPQRSTUVWXYZ")),SUMPRODUCT((MID(B2829,{1,2,3,4,5,6,7,8,9,10,11,12,13,14,15,16,17,18,19,20,21,22,23,24,25,26,27,28,29,30},1)&lt;&gt;"")*ISERROR(FIND(MID(B2829,{1,2,3,4,5,6,7,8,9,10,11,12,13,14,15,16,17,18,19,20,21,22,23,24,25,26,27,28,29,30},1),"ABCDEFGHIJKLMNOPQRSTUVWXYZ0123456789-_")))=0,ISERROR(VALUE(B2829)))),"Недопустимый код: только латинские буквы A-Z в верхнем регистре, цифры, - и _; начало с буквы, до 30 символов (например MILK-001)",IF(SUMPRODUCT(--EXACT('Номенклатура'!$A$6:$A$205,B2829))=0,"Код не найден в номенклатуре",IF(SUMPRODUCT(--EXACT('Номенклатура'!$A$6:$A$205,B2829))&gt;1,"Код повторяется в номенклатуре",IF(ISNA(MATCH(C2829,{"Приход","Расход","Списание","Корректировка остатка"},0)),"Выберите тип операции",IF(NOT(ISNUMBER(D2829)),"Укажите количество",IF(D2829=0,"Количество не может быть 0",IF(AND(C2829&lt;&gt;"Корректировка остатка",D2829&lt;0),"Для этого типа количество положительное",IF(NOT(ISNUMBER('Номенклатура'!$C$2)),"Укажите дату начала учёта",IF(A2829&lt;INT('Номенклатура'!$C$2),"Раньше даты начала учёта: НЕ учтено",IF(AND(C2829="Корректировка остатка",TRIM(G2829)=""),"Учтено: добавьте пояснение","ОК")))))))))))))</f>
        <v/>
      </c>
    </row>
    <row r="2830" spans="1:9" x14ac:dyDescent="0.25">
      <c r="A2830" s="16"/>
      <c r="B2830" s="13"/>
      <c r="C2830" s="13"/>
      <c r="D2830" s="14"/>
      <c r="E2830" s="17" t="str">
        <f>IF(OR(B2830="",SUMPRODUCT(--EXACT('Номенклатура'!$A$6:$A$205,B2830))&lt;&gt;1),"",INDEX('Номенклатура'!$D$6:$D$205,SUMPRODUCT(EXACT('Номенклатура'!$A$6:$A$205,B2830)*(ROW('Номенклатура'!$A$6:$A$205)-5)))&amp;"")</f>
        <v/>
      </c>
      <c r="F2830" s="18" t="str">
        <f>IF(OR(I2830="ОК",I2830="Учтено: добавьте пояснение"),IF(C2830="Приход",D2830,IF(C2830="Корректировка остатка",D2830,-D2830)),"")</f>
        <v/>
      </c>
      <c r="G2830" s="13"/>
      <c r="H2830" s="15" t="str">
        <f>IF(OR(B2830="",SUMPRODUCT(--EXACT('Номенклатура'!$A$6:$A$205,B2830))&lt;&gt;1),"",INDEX('Номенклатура'!$B$6:$B$205,SUMPRODUCT(EXACT('Номенклатура'!$A$6:$A$205,B2830)*(ROW('Номенклатура'!$A$6:$A$205)-5)))&amp;"")</f>
        <v/>
      </c>
      <c r="I2830" s="15" t="str">
        <f>IF(COUNTA(A2830:D2830,G2830)=0,"",IF(NOT(ISNUMBER(A2830)),"Укажите дату",IF(B2830="","Укажите код",IF(NOT(AND(ISTEXT(B2830),LEN(B2830)&gt;0,LEN(B2830)&lt;=30,ISNUMBER(FIND(LEFT(B2830,1),"ABCDEFGHIJKLMNOPQRSTUVWXYZ")),SUMPRODUCT((MID(B2830,{1,2,3,4,5,6,7,8,9,10,11,12,13,14,15,16,17,18,19,20,21,22,23,24,25,26,27,28,29,30},1)&lt;&gt;"")*ISERROR(FIND(MID(B2830,{1,2,3,4,5,6,7,8,9,10,11,12,13,14,15,16,17,18,19,20,21,22,23,24,25,26,27,28,29,30},1),"ABCDEFGHIJKLMNOPQRSTUVWXYZ0123456789-_")))=0,ISERROR(VALUE(B2830)))),"Недопустимый код: только латинские буквы A-Z в верхнем регистре, цифры, - и _; начало с буквы, до 30 символов (например MILK-001)",IF(SUMPRODUCT(--EXACT('Номенклатура'!$A$6:$A$205,B2830))=0,"Код не найден в номенклатуре",IF(SUMPRODUCT(--EXACT('Номенклатура'!$A$6:$A$205,B2830))&gt;1,"Код повторяется в номенклатуре",IF(ISNA(MATCH(C2830,{"Приход","Расход","Списание","Корректировка остатка"},0)),"Выберите тип операции",IF(NOT(ISNUMBER(D2830)),"Укажите количество",IF(D2830=0,"Количество не может быть 0",IF(AND(C2830&lt;&gt;"Корректировка остатка",D2830&lt;0),"Для этого типа количество положительное",IF(NOT(ISNUMBER('Номенклатура'!$C$2)),"Укажите дату начала учёта",IF(A2830&lt;INT('Номенклатура'!$C$2),"Раньше даты начала учёта: НЕ учтено",IF(AND(C2830="Корректировка остатка",TRIM(G2830)=""),"Учтено: добавьте пояснение","ОК")))))))))))))</f>
        <v/>
      </c>
    </row>
    <row r="2831" spans="1:9" x14ac:dyDescent="0.25">
      <c r="A2831" s="16"/>
      <c r="B2831" s="13"/>
      <c r="C2831" s="13"/>
      <c r="D2831" s="14"/>
      <c r="E2831" s="17" t="str">
        <f>IF(OR(B2831="",SUMPRODUCT(--EXACT('Номенклатура'!$A$6:$A$205,B2831))&lt;&gt;1),"",INDEX('Номенклатура'!$D$6:$D$205,SUMPRODUCT(EXACT('Номенклатура'!$A$6:$A$205,B2831)*(ROW('Номенклатура'!$A$6:$A$205)-5)))&amp;"")</f>
        <v/>
      </c>
      <c r="F2831" s="18" t="str">
        <f>IF(OR(I2831="ОК",I2831="Учтено: добавьте пояснение"),IF(C2831="Приход",D2831,IF(C2831="Корректировка остатка",D2831,-D2831)),"")</f>
        <v/>
      </c>
      <c r="G2831" s="13"/>
      <c r="H2831" s="15" t="str">
        <f>IF(OR(B2831="",SUMPRODUCT(--EXACT('Номенклатура'!$A$6:$A$205,B2831))&lt;&gt;1),"",INDEX('Номенклатура'!$B$6:$B$205,SUMPRODUCT(EXACT('Номенклатура'!$A$6:$A$205,B2831)*(ROW('Номенклатура'!$A$6:$A$205)-5)))&amp;"")</f>
        <v/>
      </c>
      <c r="I2831" s="15" t="str">
        <f>IF(COUNTA(A2831:D2831,G2831)=0,"",IF(NOT(ISNUMBER(A2831)),"Укажите дату",IF(B2831="","Укажите код",IF(NOT(AND(ISTEXT(B2831),LEN(B2831)&gt;0,LEN(B2831)&lt;=30,ISNUMBER(FIND(LEFT(B2831,1),"ABCDEFGHIJKLMNOPQRSTUVWXYZ")),SUMPRODUCT((MID(B2831,{1,2,3,4,5,6,7,8,9,10,11,12,13,14,15,16,17,18,19,20,21,22,23,24,25,26,27,28,29,30},1)&lt;&gt;"")*ISERROR(FIND(MID(B2831,{1,2,3,4,5,6,7,8,9,10,11,12,13,14,15,16,17,18,19,20,21,22,23,24,25,26,27,28,29,30},1),"ABCDEFGHIJKLMNOPQRSTUVWXYZ0123456789-_")))=0,ISERROR(VALUE(B2831)))),"Недопустимый код: только латинские буквы A-Z в верхнем регистре, цифры, - и _; начало с буквы, до 30 символов (например MILK-001)",IF(SUMPRODUCT(--EXACT('Номенклатура'!$A$6:$A$205,B2831))=0,"Код не найден в номенклатуре",IF(SUMPRODUCT(--EXACT('Номенклатура'!$A$6:$A$205,B2831))&gt;1,"Код повторяется в номенклатуре",IF(ISNA(MATCH(C2831,{"Приход","Расход","Списание","Корректировка остатка"},0)),"Выберите тип операции",IF(NOT(ISNUMBER(D2831)),"Укажите количество",IF(D2831=0,"Количество не может быть 0",IF(AND(C2831&lt;&gt;"Корректировка остатка",D2831&lt;0),"Для этого типа количество положительное",IF(NOT(ISNUMBER('Номенклатура'!$C$2)),"Укажите дату начала учёта",IF(A2831&lt;INT('Номенклатура'!$C$2),"Раньше даты начала учёта: НЕ учтено",IF(AND(C2831="Корректировка остатка",TRIM(G2831)=""),"Учтено: добавьте пояснение","ОК")))))))))))))</f>
        <v/>
      </c>
    </row>
    <row r="2832" spans="1:9" x14ac:dyDescent="0.25">
      <c r="A2832" s="16"/>
      <c r="B2832" s="13"/>
      <c r="C2832" s="13"/>
      <c r="D2832" s="14"/>
      <c r="E2832" s="17" t="str">
        <f>IF(OR(B2832="",SUMPRODUCT(--EXACT('Номенклатура'!$A$6:$A$205,B2832))&lt;&gt;1),"",INDEX('Номенклатура'!$D$6:$D$205,SUMPRODUCT(EXACT('Номенклатура'!$A$6:$A$205,B2832)*(ROW('Номенклатура'!$A$6:$A$205)-5)))&amp;"")</f>
        <v/>
      </c>
      <c r="F2832" s="18" t="str">
        <f>IF(OR(I2832="ОК",I2832="Учтено: добавьте пояснение"),IF(C2832="Приход",D2832,IF(C2832="Корректировка остатка",D2832,-D2832)),"")</f>
        <v/>
      </c>
      <c r="G2832" s="13"/>
      <c r="H2832" s="15" t="str">
        <f>IF(OR(B2832="",SUMPRODUCT(--EXACT('Номенклатура'!$A$6:$A$205,B2832))&lt;&gt;1),"",INDEX('Номенклатура'!$B$6:$B$205,SUMPRODUCT(EXACT('Номенклатура'!$A$6:$A$205,B2832)*(ROW('Номенклатура'!$A$6:$A$205)-5)))&amp;"")</f>
        <v/>
      </c>
      <c r="I2832" s="15" t="str">
        <f>IF(COUNTA(A2832:D2832,G2832)=0,"",IF(NOT(ISNUMBER(A2832)),"Укажите дату",IF(B2832="","Укажите код",IF(NOT(AND(ISTEXT(B2832),LEN(B2832)&gt;0,LEN(B2832)&lt;=30,ISNUMBER(FIND(LEFT(B2832,1),"ABCDEFGHIJKLMNOPQRSTUVWXYZ")),SUMPRODUCT((MID(B2832,{1,2,3,4,5,6,7,8,9,10,11,12,13,14,15,16,17,18,19,20,21,22,23,24,25,26,27,28,29,30},1)&lt;&gt;"")*ISERROR(FIND(MID(B2832,{1,2,3,4,5,6,7,8,9,10,11,12,13,14,15,16,17,18,19,20,21,22,23,24,25,26,27,28,29,30},1),"ABCDEFGHIJKLMNOPQRSTUVWXYZ0123456789-_")))=0,ISERROR(VALUE(B2832)))),"Недопустимый код: только латинские буквы A-Z в верхнем регистре, цифры, - и _; начало с буквы, до 30 символов (например MILK-001)",IF(SUMPRODUCT(--EXACT('Номенклатура'!$A$6:$A$205,B2832))=0,"Код не найден в номенклатуре",IF(SUMPRODUCT(--EXACT('Номенклатура'!$A$6:$A$205,B2832))&gt;1,"Код повторяется в номенклатуре",IF(ISNA(MATCH(C2832,{"Приход","Расход","Списание","Корректировка остатка"},0)),"Выберите тип операции",IF(NOT(ISNUMBER(D2832)),"Укажите количество",IF(D2832=0,"Количество не может быть 0",IF(AND(C2832&lt;&gt;"Корректировка остатка",D2832&lt;0),"Для этого типа количество положительное",IF(NOT(ISNUMBER('Номенклатура'!$C$2)),"Укажите дату начала учёта",IF(A2832&lt;INT('Номенклатура'!$C$2),"Раньше даты начала учёта: НЕ учтено",IF(AND(C2832="Корректировка остатка",TRIM(G2832)=""),"Учтено: добавьте пояснение","ОК")))))))))))))</f>
        <v/>
      </c>
    </row>
    <row r="2833" spans="1:9" x14ac:dyDescent="0.25">
      <c r="A2833" s="16"/>
      <c r="B2833" s="13"/>
      <c r="C2833" s="13"/>
      <c r="D2833" s="14"/>
      <c r="E2833" s="17" t="str">
        <f>IF(OR(B2833="",SUMPRODUCT(--EXACT('Номенклатура'!$A$6:$A$205,B2833))&lt;&gt;1),"",INDEX('Номенклатура'!$D$6:$D$205,SUMPRODUCT(EXACT('Номенклатура'!$A$6:$A$205,B2833)*(ROW('Номенклатура'!$A$6:$A$205)-5)))&amp;"")</f>
        <v/>
      </c>
      <c r="F2833" s="18" t="str">
        <f>IF(OR(I2833="ОК",I2833="Учтено: добавьте пояснение"),IF(C2833="Приход",D2833,IF(C2833="Корректировка остатка",D2833,-D2833)),"")</f>
        <v/>
      </c>
      <c r="G2833" s="13"/>
      <c r="H2833" s="15" t="str">
        <f>IF(OR(B2833="",SUMPRODUCT(--EXACT('Номенклатура'!$A$6:$A$205,B2833))&lt;&gt;1),"",INDEX('Номенклатура'!$B$6:$B$205,SUMPRODUCT(EXACT('Номенклатура'!$A$6:$A$205,B2833)*(ROW('Номенклатура'!$A$6:$A$205)-5)))&amp;"")</f>
        <v/>
      </c>
      <c r="I2833" s="15" t="str">
        <f>IF(COUNTA(A2833:D2833,G2833)=0,"",IF(NOT(ISNUMBER(A2833)),"Укажите дату",IF(B2833="","Укажите код",IF(NOT(AND(ISTEXT(B2833),LEN(B2833)&gt;0,LEN(B2833)&lt;=30,ISNUMBER(FIND(LEFT(B2833,1),"ABCDEFGHIJKLMNOPQRSTUVWXYZ")),SUMPRODUCT((MID(B2833,{1,2,3,4,5,6,7,8,9,10,11,12,13,14,15,16,17,18,19,20,21,22,23,24,25,26,27,28,29,30},1)&lt;&gt;"")*ISERROR(FIND(MID(B2833,{1,2,3,4,5,6,7,8,9,10,11,12,13,14,15,16,17,18,19,20,21,22,23,24,25,26,27,28,29,30},1),"ABCDEFGHIJKLMNOPQRSTUVWXYZ0123456789-_")))=0,ISERROR(VALUE(B2833)))),"Недопустимый код: только латинские буквы A-Z в верхнем регистре, цифры, - и _; начало с буквы, до 30 символов (например MILK-001)",IF(SUMPRODUCT(--EXACT('Номенклатура'!$A$6:$A$205,B2833))=0,"Код не найден в номенклатуре",IF(SUMPRODUCT(--EXACT('Номенклатура'!$A$6:$A$205,B2833))&gt;1,"Код повторяется в номенклатуре",IF(ISNA(MATCH(C2833,{"Приход","Расход","Списание","Корректировка остатка"},0)),"Выберите тип операции",IF(NOT(ISNUMBER(D2833)),"Укажите количество",IF(D2833=0,"Количество не может быть 0",IF(AND(C2833&lt;&gt;"Корректировка остатка",D2833&lt;0),"Для этого типа количество положительное",IF(NOT(ISNUMBER('Номенклатура'!$C$2)),"Укажите дату начала учёта",IF(A2833&lt;INT('Номенклатура'!$C$2),"Раньше даты начала учёта: НЕ учтено",IF(AND(C2833="Корректировка остатка",TRIM(G2833)=""),"Учтено: добавьте пояснение","ОК")))))))))))))</f>
        <v/>
      </c>
    </row>
    <row r="2834" spans="1:9" x14ac:dyDescent="0.25">
      <c r="A2834" s="16"/>
      <c r="B2834" s="13"/>
      <c r="C2834" s="13"/>
      <c r="D2834" s="14"/>
      <c r="E2834" s="17" t="str">
        <f>IF(OR(B2834="",SUMPRODUCT(--EXACT('Номенклатура'!$A$6:$A$205,B2834))&lt;&gt;1),"",INDEX('Номенклатура'!$D$6:$D$205,SUMPRODUCT(EXACT('Номенклатура'!$A$6:$A$205,B2834)*(ROW('Номенклатура'!$A$6:$A$205)-5)))&amp;"")</f>
        <v/>
      </c>
      <c r="F2834" s="18" t="str">
        <f>IF(OR(I2834="ОК",I2834="Учтено: добавьте пояснение"),IF(C2834="Приход",D2834,IF(C2834="Корректировка остатка",D2834,-D2834)),"")</f>
        <v/>
      </c>
      <c r="G2834" s="13"/>
      <c r="H2834" s="15" t="str">
        <f>IF(OR(B2834="",SUMPRODUCT(--EXACT('Номенклатура'!$A$6:$A$205,B2834))&lt;&gt;1),"",INDEX('Номенклатура'!$B$6:$B$205,SUMPRODUCT(EXACT('Номенклатура'!$A$6:$A$205,B2834)*(ROW('Номенклатура'!$A$6:$A$205)-5)))&amp;"")</f>
        <v/>
      </c>
      <c r="I2834" s="15" t="str">
        <f>IF(COUNTA(A2834:D2834,G2834)=0,"",IF(NOT(ISNUMBER(A2834)),"Укажите дату",IF(B2834="","Укажите код",IF(NOT(AND(ISTEXT(B2834),LEN(B2834)&gt;0,LEN(B2834)&lt;=30,ISNUMBER(FIND(LEFT(B2834,1),"ABCDEFGHIJKLMNOPQRSTUVWXYZ")),SUMPRODUCT((MID(B2834,{1,2,3,4,5,6,7,8,9,10,11,12,13,14,15,16,17,18,19,20,21,22,23,24,25,26,27,28,29,30},1)&lt;&gt;"")*ISERROR(FIND(MID(B2834,{1,2,3,4,5,6,7,8,9,10,11,12,13,14,15,16,17,18,19,20,21,22,23,24,25,26,27,28,29,30},1),"ABCDEFGHIJKLMNOPQRSTUVWXYZ0123456789-_")))=0,ISERROR(VALUE(B2834)))),"Недопустимый код: только латинские буквы A-Z в верхнем регистре, цифры, - и _; начало с буквы, до 30 символов (например MILK-001)",IF(SUMPRODUCT(--EXACT('Номенклатура'!$A$6:$A$205,B2834))=0,"Код не найден в номенклатуре",IF(SUMPRODUCT(--EXACT('Номенклатура'!$A$6:$A$205,B2834))&gt;1,"Код повторяется в номенклатуре",IF(ISNA(MATCH(C2834,{"Приход","Расход","Списание","Корректировка остатка"},0)),"Выберите тип операции",IF(NOT(ISNUMBER(D2834)),"Укажите количество",IF(D2834=0,"Количество не может быть 0",IF(AND(C2834&lt;&gt;"Корректировка остатка",D2834&lt;0),"Для этого типа количество положительное",IF(NOT(ISNUMBER('Номенклатура'!$C$2)),"Укажите дату начала учёта",IF(A2834&lt;INT('Номенклатура'!$C$2),"Раньше даты начала учёта: НЕ учтено",IF(AND(C2834="Корректировка остатка",TRIM(G2834)=""),"Учтено: добавьте пояснение","ОК")))))))))))))</f>
        <v/>
      </c>
    </row>
    <row r="2835" spans="1:9" x14ac:dyDescent="0.25">
      <c r="A2835" s="16"/>
      <c r="B2835" s="13"/>
      <c r="C2835" s="13"/>
      <c r="D2835" s="14"/>
      <c r="E2835" s="17" t="str">
        <f>IF(OR(B2835="",SUMPRODUCT(--EXACT('Номенклатура'!$A$6:$A$205,B2835))&lt;&gt;1),"",INDEX('Номенклатура'!$D$6:$D$205,SUMPRODUCT(EXACT('Номенклатура'!$A$6:$A$205,B2835)*(ROW('Номенклатура'!$A$6:$A$205)-5)))&amp;"")</f>
        <v/>
      </c>
      <c r="F2835" s="18" t="str">
        <f>IF(OR(I2835="ОК",I2835="Учтено: добавьте пояснение"),IF(C2835="Приход",D2835,IF(C2835="Корректировка остатка",D2835,-D2835)),"")</f>
        <v/>
      </c>
      <c r="G2835" s="13"/>
      <c r="H2835" s="15" t="str">
        <f>IF(OR(B2835="",SUMPRODUCT(--EXACT('Номенклатура'!$A$6:$A$205,B2835))&lt;&gt;1),"",INDEX('Номенклатура'!$B$6:$B$205,SUMPRODUCT(EXACT('Номенклатура'!$A$6:$A$205,B2835)*(ROW('Номенклатура'!$A$6:$A$205)-5)))&amp;"")</f>
        <v/>
      </c>
      <c r="I2835" s="15" t="str">
        <f>IF(COUNTA(A2835:D2835,G2835)=0,"",IF(NOT(ISNUMBER(A2835)),"Укажите дату",IF(B2835="","Укажите код",IF(NOT(AND(ISTEXT(B2835),LEN(B2835)&gt;0,LEN(B2835)&lt;=30,ISNUMBER(FIND(LEFT(B2835,1),"ABCDEFGHIJKLMNOPQRSTUVWXYZ")),SUMPRODUCT((MID(B2835,{1,2,3,4,5,6,7,8,9,10,11,12,13,14,15,16,17,18,19,20,21,22,23,24,25,26,27,28,29,30},1)&lt;&gt;"")*ISERROR(FIND(MID(B2835,{1,2,3,4,5,6,7,8,9,10,11,12,13,14,15,16,17,18,19,20,21,22,23,24,25,26,27,28,29,30},1),"ABCDEFGHIJKLMNOPQRSTUVWXYZ0123456789-_")))=0,ISERROR(VALUE(B2835)))),"Недопустимый код: только латинские буквы A-Z в верхнем регистре, цифры, - и _; начало с буквы, до 30 символов (например MILK-001)",IF(SUMPRODUCT(--EXACT('Номенклатура'!$A$6:$A$205,B2835))=0,"Код не найден в номенклатуре",IF(SUMPRODUCT(--EXACT('Номенклатура'!$A$6:$A$205,B2835))&gt;1,"Код повторяется в номенклатуре",IF(ISNA(MATCH(C2835,{"Приход","Расход","Списание","Корректировка остатка"},0)),"Выберите тип операции",IF(NOT(ISNUMBER(D2835)),"Укажите количество",IF(D2835=0,"Количество не может быть 0",IF(AND(C2835&lt;&gt;"Корректировка остатка",D2835&lt;0),"Для этого типа количество положительное",IF(NOT(ISNUMBER('Номенклатура'!$C$2)),"Укажите дату начала учёта",IF(A2835&lt;INT('Номенклатура'!$C$2),"Раньше даты начала учёта: НЕ учтено",IF(AND(C2835="Корректировка остатка",TRIM(G2835)=""),"Учтено: добавьте пояснение","ОК")))))))))))))</f>
        <v/>
      </c>
    </row>
    <row r="2836" spans="1:9" x14ac:dyDescent="0.25">
      <c r="A2836" s="16"/>
      <c r="B2836" s="13"/>
      <c r="C2836" s="13"/>
      <c r="D2836" s="14"/>
      <c r="E2836" s="17" t="str">
        <f>IF(OR(B2836="",SUMPRODUCT(--EXACT('Номенклатура'!$A$6:$A$205,B2836))&lt;&gt;1),"",INDEX('Номенклатура'!$D$6:$D$205,SUMPRODUCT(EXACT('Номенклатура'!$A$6:$A$205,B2836)*(ROW('Номенклатура'!$A$6:$A$205)-5)))&amp;"")</f>
        <v/>
      </c>
      <c r="F2836" s="18" t="str">
        <f>IF(OR(I2836="ОК",I2836="Учтено: добавьте пояснение"),IF(C2836="Приход",D2836,IF(C2836="Корректировка остатка",D2836,-D2836)),"")</f>
        <v/>
      </c>
      <c r="G2836" s="13"/>
      <c r="H2836" s="15" t="str">
        <f>IF(OR(B2836="",SUMPRODUCT(--EXACT('Номенклатура'!$A$6:$A$205,B2836))&lt;&gt;1),"",INDEX('Номенклатура'!$B$6:$B$205,SUMPRODUCT(EXACT('Номенклатура'!$A$6:$A$205,B2836)*(ROW('Номенклатура'!$A$6:$A$205)-5)))&amp;"")</f>
        <v/>
      </c>
      <c r="I2836" s="15" t="str">
        <f>IF(COUNTA(A2836:D2836,G2836)=0,"",IF(NOT(ISNUMBER(A2836)),"Укажите дату",IF(B2836="","Укажите код",IF(NOT(AND(ISTEXT(B2836),LEN(B2836)&gt;0,LEN(B2836)&lt;=30,ISNUMBER(FIND(LEFT(B2836,1),"ABCDEFGHIJKLMNOPQRSTUVWXYZ")),SUMPRODUCT((MID(B2836,{1,2,3,4,5,6,7,8,9,10,11,12,13,14,15,16,17,18,19,20,21,22,23,24,25,26,27,28,29,30},1)&lt;&gt;"")*ISERROR(FIND(MID(B2836,{1,2,3,4,5,6,7,8,9,10,11,12,13,14,15,16,17,18,19,20,21,22,23,24,25,26,27,28,29,30},1),"ABCDEFGHIJKLMNOPQRSTUVWXYZ0123456789-_")))=0,ISERROR(VALUE(B2836)))),"Недопустимый код: только латинские буквы A-Z в верхнем регистре, цифры, - и _; начало с буквы, до 30 символов (например MILK-001)",IF(SUMPRODUCT(--EXACT('Номенклатура'!$A$6:$A$205,B2836))=0,"Код не найден в номенклатуре",IF(SUMPRODUCT(--EXACT('Номенклатура'!$A$6:$A$205,B2836))&gt;1,"Код повторяется в номенклатуре",IF(ISNA(MATCH(C2836,{"Приход","Расход","Списание","Корректировка остатка"},0)),"Выберите тип операции",IF(NOT(ISNUMBER(D2836)),"Укажите количество",IF(D2836=0,"Количество не может быть 0",IF(AND(C2836&lt;&gt;"Корректировка остатка",D2836&lt;0),"Для этого типа количество положительное",IF(NOT(ISNUMBER('Номенклатура'!$C$2)),"Укажите дату начала учёта",IF(A2836&lt;INT('Номенклатура'!$C$2),"Раньше даты начала учёта: НЕ учтено",IF(AND(C2836="Корректировка остатка",TRIM(G2836)=""),"Учтено: добавьте пояснение","ОК")))))))))))))</f>
        <v/>
      </c>
    </row>
    <row r="2837" spans="1:9" x14ac:dyDescent="0.25">
      <c r="A2837" s="16"/>
      <c r="B2837" s="13"/>
      <c r="C2837" s="13"/>
      <c r="D2837" s="14"/>
      <c r="E2837" s="17" t="str">
        <f>IF(OR(B2837="",SUMPRODUCT(--EXACT('Номенклатура'!$A$6:$A$205,B2837))&lt;&gt;1),"",INDEX('Номенклатура'!$D$6:$D$205,SUMPRODUCT(EXACT('Номенклатура'!$A$6:$A$205,B2837)*(ROW('Номенклатура'!$A$6:$A$205)-5)))&amp;"")</f>
        <v/>
      </c>
      <c r="F2837" s="18" t="str">
        <f>IF(OR(I2837="ОК",I2837="Учтено: добавьте пояснение"),IF(C2837="Приход",D2837,IF(C2837="Корректировка остатка",D2837,-D2837)),"")</f>
        <v/>
      </c>
      <c r="G2837" s="13"/>
      <c r="H2837" s="15" t="str">
        <f>IF(OR(B2837="",SUMPRODUCT(--EXACT('Номенклатура'!$A$6:$A$205,B2837))&lt;&gt;1),"",INDEX('Номенклатура'!$B$6:$B$205,SUMPRODUCT(EXACT('Номенклатура'!$A$6:$A$205,B2837)*(ROW('Номенклатура'!$A$6:$A$205)-5)))&amp;"")</f>
        <v/>
      </c>
      <c r="I2837" s="15" t="str">
        <f>IF(COUNTA(A2837:D2837,G2837)=0,"",IF(NOT(ISNUMBER(A2837)),"Укажите дату",IF(B2837="","Укажите код",IF(NOT(AND(ISTEXT(B2837),LEN(B2837)&gt;0,LEN(B2837)&lt;=30,ISNUMBER(FIND(LEFT(B2837,1),"ABCDEFGHIJKLMNOPQRSTUVWXYZ")),SUMPRODUCT((MID(B2837,{1,2,3,4,5,6,7,8,9,10,11,12,13,14,15,16,17,18,19,20,21,22,23,24,25,26,27,28,29,30},1)&lt;&gt;"")*ISERROR(FIND(MID(B2837,{1,2,3,4,5,6,7,8,9,10,11,12,13,14,15,16,17,18,19,20,21,22,23,24,25,26,27,28,29,30},1),"ABCDEFGHIJKLMNOPQRSTUVWXYZ0123456789-_")))=0,ISERROR(VALUE(B2837)))),"Недопустимый код: только латинские буквы A-Z в верхнем регистре, цифры, - и _; начало с буквы, до 30 символов (например MILK-001)",IF(SUMPRODUCT(--EXACT('Номенклатура'!$A$6:$A$205,B2837))=0,"Код не найден в номенклатуре",IF(SUMPRODUCT(--EXACT('Номенклатура'!$A$6:$A$205,B2837))&gt;1,"Код повторяется в номенклатуре",IF(ISNA(MATCH(C2837,{"Приход","Расход","Списание","Корректировка остатка"},0)),"Выберите тип операции",IF(NOT(ISNUMBER(D2837)),"Укажите количество",IF(D2837=0,"Количество не может быть 0",IF(AND(C2837&lt;&gt;"Корректировка остатка",D2837&lt;0),"Для этого типа количество положительное",IF(NOT(ISNUMBER('Номенклатура'!$C$2)),"Укажите дату начала учёта",IF(A2837&lt;INT('Номенклатура'!$C$2),"Раньше даты начала учёта: НЕ учтено",IF(AND(C2837="Корректировка остатка",TRIM(G2837)=""),"Учтено: добавьте пояснение","ОК")))))))))))))</f>
        <v/>
      </c>
    </row>
    <row r="2838" spans="1:9" x14ac:dyDescent="0.25">
      <c r="A2838" s="16"/>
      <c r="B2838" s="13"/>
      <c r="C2838" s="13"/>
      <c r="D2838" s="14"/>
      <c r="E2838" s="17" t="str">
        <f>IF(OR(B2838="",SUMPRODUCT(--EXACT('Номенклатура'!$A$6:$A$205,B2838))&lt;&gt;1),"",INDEX('Номенклатура'!$D$6:$D$205,SUMPRODUCT(EXACT('Номенклатура'!$A$6:$A$205,B2838)*(ROW('Номенклатура'!$A$6:$A$205)-5)))&amp;"")</f>
        <v/>
      </c>
      <c r="F2838" s="18" t="str">
        <f>IF(OR(I2838="ОК",I2838="Учтено: добавьте пояснение"),IF(C2838="Приход",D2838,IF(C2838="Корректировка остатка",D2838,-D2838)),"")</f>
        <v/>
      </c>
      <c r="G2838" s="13"/>
      <c r="H2838" s="15" t="str">
        <f>IF(OR(B2838="",SUMPRODUCT(--EXACT('Номенклатура'!$A$6:$A$205,B2838))&lt;&gt;1),"",INDEX('Номенклатура'!$B$6:$B$205,SUMPRODUCT(EXACT('Номенклатура'!$A$6:$A$205,B2838)*(ROW('Номенклатура'!$A$6:$A$205)-5)))&amp;"")</f>
        <v/>
      </c>
      <c r="I2838" s="15" t="str">
        <f>IF(COUNTA(A2838:D2838,G2838)=0,"",IF(NOT(ISNUMBER(A2838)),"Укажите дату",IF(B2838="","Укажите код",IF(NOT(AND(ISTEXT(B2838),LEN(B2838)&gt;0,LEN(B2838)&lt;=30,ISNUMBER(FIND(LEFT(B2838,1),"ABCDEFGHIJKLMNOPQRSTUVWXYZ")),SUMPRODUCT((MID(B2838,{1,2,3,4,5,6,7,8,9,10,11,12,13,14,15,16,17,18,19,20,21,22,23,24,25,26,27,28,29,30},1)&lt;&gt;"")*ISERROR(FIND(MID(B2838,{1,2,3,4,5,6,7,8,9,10,11,12,13,14,15,16,17,18,19,20,21,22,23,24,25,26,27,28,29,30},1),"ABCDEFGHIJKLMNOPQRSTUVWXYZ0123456789-_")))=0,ISERROR(VALUE(B2838)))),"Недопустимый код: только латинские буквы A-Z в верхнем регистре, цифры, - и _; начало с буквы, до 30 символов (например MILK-001)",IF(SUMPRODUCT(--EXACT('Номенклатура'!$A$6:$A$205,B2838))=0,"Код не найден в номенклатуре",IF(SUMPRODUCT(--EXACT('Номенклатура'!$A$6:$A$205,B2838))&gt;1,"Код повторяется в номенклатуре",IF(ISNA(MATCH(C2838,{"Приход","Расход","Списание","Корректировка остатка"},0)),"Выберите тип операции",IF(NOT(ISNUMBER(D2838)),"Укажите количество",IF(D2838=0,"Количество не может быть 0",IF(AND(C2838&lt;&gt;"Корректировка остатка",D2838&lt;0),"Для этого типа количество положительное",IF(NOT(ISNUMBER('Номенклатура'!$C$2)),"Укажите дату начала учёта",IF(A2838&lt;INT('Номенклатура'!$C$2),"Раньше даты начала учёта: НЕ учтено",IF(AND(C2838="Корректировка остатка",TRIM(G2838)=""),"Учтено: добавьте пояснение","ОК")))))))))))))</f>
        <v/>
      </c>
    </row>
    <row r="2839" spans="1:9" x14ac:dyDescent="0.25">
      <c r="A2839" s="16"/>
      <c r="B2839" s="13"/>
      <c r="C2839" s="13"/>
      <c r="D2839" s="14"/>
      <c r="E2839" s="17" t="str">
        <f>IF(OR(B2839="",SUMPRODUCT(--EXACT('Номенклатура'!$A$6:$A$205,B2839))&lt;&gt;1),"",INDEX('Номенклатура'!$D$6:$D$205,SUMPRODUCT(EXACT('Номенклатура'!$A$6:$A$205,B2839)*(ROW('Номенклатура'!$A$6:$A$205)-5)))&amp;"")</f>
        <v/>
      </c>
      <c r="F2839" s="18" t="str">
        <f>IF(OR(I2839="ОК",I2839="Учтено: добавьте пояснение"),IF(C2839="Приход",D2839,IF(C2839="Корректировка остатка",D2839,-D2839)),"")</f>
        <v/>
      </c>
      <c r="G2839" s="13"/>
      <c r="H2839" s="15" t="str">
        <f>IF(OR(B2839="",SUMPRODUCT(--EXACT('Номенклатура'!$A$6:$A$205,B2839))&lt;&gt;1),"",INDEX('Номенклатура'!$B$6:$B$205,SUMPRODUCT(EXACT('Номенклатура'!$A$6:$A$205,B2839)*(ROW('Номенклатура'!$A$6:$A$205)-5)))&amp;"")</f>
        <v/>
      </c>
      <c r="I2839" s="15" t="str">
        <f>IF(COUNTA(A2839:D2839,G2839)=0,"",IF(NOT(ISNUMBER(A2839)),"Укажите дату",IF(B2839="","Укажите код",IF(NOT(AND(ISTEXT(B2839),LEN(B2839)&gt;0,LEN(B2839)&lt;=30,ISNUMBER(FIND(LEFT(B2839,1),"ABCDEFGHIJKLMNOPQRSTUVWXYZ")),SUMPRODUCT((MID(B2839,{1,2,3,4,5,6,7,8,9,10,11,12,13,14,15,16,17,18,19,20,21,22,23,24,25,26,27,28,29,30},1)&lt;&gt;"")*ISERROR(FIND(MID(B2839,{1,2,3,4,5,6,7,8,9,10,11,12,13,14,15,16,17,18,19,20,21,22,23,24,25,26,27,28,29,30},1),"ABCDEFGHIJKLMNOPQRSTUVWXYZ0123456789-_")))=0,ISERROR(VALUE(B2839)))),"Недопустимый код: только латинские буквы A-Z в верхнем регистре, цифры, - и _; начало с буквы, до 30 символов (например MILK-001)",IF(SUMPRODUCT(--EXACT('Номенклатура'!$A$6:$A$205,B2839))=0,"Код не найден в номенклатуре",IF(SUMPRODUCT(--EXACT('Номенклатура'!$A$6:$A$205,B2839))&gt;1,"Код повторяется в номенклатуре",IF(ISNA(MATCH(C2839,{"Приход","Расход","Списание","Корректировка остатка"},0)),"Выберите тип операции",IF(NOT(ISNUMBER(D2839)),"Укажите количество",IF(D2839=0,"Количество не может быть 0",IF(AND(C2839&lt;&gt;"Корректировка остатка",D2839&lt;0),"Для этого типа количество положительное",IF(NOT(ISNUMBER('Номенклатура'!$C$2)),"Укажите дату начала учёта",IF(A2839&lt;INT('Номенклатура'!$C$2),"Раньше даты начала учёта: НЕ учтено",IF(AND(C2839="Корректировка остатка",TRIM(G2839)=""),"Учтено: добавьте пояснение","ОК")))))))))))))</f>
        <v/>
      </c>
    </row>
    <row r="2840" spans="1:9" x14ac:dyDescent="0.25">
      <c r="A2840" s="16"/>
      <c r="B2840" s="13"/>
      <c r="C2840" s="13"/>
      <c r="D2840" s="14"/>
      <c r="E2840" s="17" t="str">
        <f>IF(OR(B2840="",SUMPRODUCT(--EXACT('Номенклатура'!$A$6:$A$205,B2840))&lt;&gt;1),"",INDEX('Номенклатура'!$D$6:$D$205,SUMPRODUCT(EXACT('Номенклатура'!$A$6:$A$205,B2840)*(ROW('Номенклатура'!$A$6:$A$205)-5)))&amp;"")</f>
        <v/>
      </c>
      <c r="F2840" s="18" t="str">
        <f>IF(OR(I2840="ОК",I2840="Учтено: добавьте пояснение"),IF(C2840="Приход",D2840,IF(C2840="Корректировка остатка",D2840,-D2840)),"")</f>
        <v/>
      </c>
      <c r="G2840" s="13"/>
      <c r="H2840" s="15" t="str">
        <f>IF(OR(B2840="",SUMPRODUCT(--EXACT('Номенклатура'!$A$6:$A$205,B2840))&lt;&gt;1),"",INDEX('Номенклатура'!$B$6:$B$205,SUMPRODUCT(EXACT('Номенклатура'!$A$6:$A$205,B2840)*(ROW('Номенклатура'!$A$6:$A$205)-5)))&amp;"")</f>
        <v/>
      </c>
      <c r="I2840" s="15" t="str">
        <f>IF(COUNTA(A2840:D2840,G2840)=0,"",IF(NOT(ISNUMBER(A2840)),"Укажите дату",IF(B2840="","Укажите код",IF(NOT(AND(ISTEXT(B2840),LEN(B2840)&gt;0,LEN(B2840)&lt;=30,ISNUMBER(FIND(LEFT(B2840,1),"ABCDEFGHIJKLMNOPQRSTUVWXYZ")),SUMPRODUCT((MID(B2840,{1,2,3,4,5,6,7,8,9,10,11,12,13,14,15,16,17,18,19,20,21,22,23,24,25,26,27,28,29,30},1)&lt;&gt;"")*ISERROR(FIND(MID(B2840,{1,2,3,4,5,6,7,8,9,10,11,12,13,14,15,16,17,18,19,20,21,22,23,24,25,26,27,28,29,30},1),"ABCDEFGHIJKLMNOPQRSTUVWXYZ0123456789-_")))=0,ISERROR(VALUE(B2840)))),"Недопустимый код: только латинские буквы A-Z в верхнем регистре, цифры, - и _; начало с буквы, до 30 символов (например MILK-001)",IF(SUMPRODUCT(--EXACT('Номенклатура'!$A$6:$A$205,B2840))=0,"Код не найден в номенклатуре",IF(SUMPRODUCT(--EXACT('Номенклатура'!$A$6:$A$205,B2840))&gt;1,"Код повторяется в номенклатуре",IF(ISNA(MATCH(C2840,{"Приход","Расход","Списание","Корректировка остатка"},0)),"Выберите тип операции",IF(NOT(ISNUMBER(D2840)),"Укажите количество",IF(D2840=0,"Количество не может быть 0",IF(AND(C2840&lt;&gt;"Корректировка остатка",D2840&lt;0),"Для этого типа количество положительное",IF(NOT(ISNUMBER('Номенклатура'!$C$2)),"Укажите дату начала учёта",IF(A2840&lt;INT('Номенклатура'!$C$2),"Раньше даты начала учёта: НЕ учтено",IF(AND(C2840="Корректировка остатка",TRIM(G2840)=""),"Учтено: добавьте пояснение","ОК")))))))))))))</f>
        <v/>
      </c>
    </row>
    <row r="2841" spans="1:9" x14ac:dyDescent="0.25">
      <c r="A2841" s="16"/>
      <c r="B2841" s="13"/>
      <c r="C2841" s="13"/>
      <c r="D2841" s="14"/>
      <c r="E2841" s="17" t="str">
        <f>IF(OR(B2841="",SUMPRODUCT(--EXACT('Номенклатура'!$A$6:$A$205,B2841))&lt;&gt;1),"",INDEX('Номенклатура'!$D$6:$D$205,SUMPRODUCT(EXACT('Номенклатура'!$A$6:$A$205,B2841)*(ROW('Номенклатура'!$A$6:$A$205)-5)))&amp;"")</f>
        <v/>
      </c>
      <c r="F2841" s="18" t="str">
        <f>IF(OR(I2841="ОК",I2841="Учтено: добавьте пояснение"),IF(C2841="Приход",D2841,IF(C2841="Корректировка остатка",D2841,-D2841)),"")</f>
        <v/>
      </c>
      <c r="G2841" s="13"/>
      <c r="H2841" s="15" t="str">
        <f>IF(OR(B2841="",SUMPRODUCT(--EXACT('Номенклатура'!$A$6:$A$205,B2841))&lt;&gt;1),"",INDEX('Номенклатура'!$B$6:$B$205,SUMPRODUCT(EXACT('Номенклатура'!$A$6:$A$205,B2841)*(ROW('Номенклатура'!$A$6:$A$205)-5)))&amp;"")</f>
        <v/>
      </c>
      <c r="I2841" s="15" t="str">
        <f>IF(COUNTA(A2841:D2841,G2841)=0,"",IF(NOT(ISNUMBER(A2841)),"Укажите дату",IF(B2841="","Укажите код",IF(NOT(AND(ISTEXT(B2841),LEN(B2841)&gt;0,LEN(B2841)&lt;=30,ISNUMBER(FIND(LEFT(B2841,1),"ABCDEFGHIJKLMNOPQRSTUVWXYZ")),SUMPRODUCT((MID(B2841,{1,2,3,4,5,6,7,8,9,10,11,12,13,14,15,16,17,18,19,20,21,22,23,24,25,26,27,28,29,30},1)&lt;&gt;"")*ISERROR(FIND(MID(B2841,{1,2,3,4,5,6,7,8,9,10,11,12,13,14,15,16,17,18,19,20,21,22,23,24,25,26,27,28,29,30},1),"ABCDEFGHIJKLMNOPQRSTUVWXYZ0123456789-_")))=0,ISERROR(VALUE(B2841)))),"Недопустимый код: только латинские буквы A-Z в верхнем регистре, цифры, - и _; начало с буквы, до 30 символов (например MILK-001)",IF(SUMPRODUCT(--EXACT('Номенклатура'!$A$6:$A$205,B2841))=0,"Код не найден в номенклатуре",IF(SUMPRODUCT(--EXACT('Номенклатура'!$A$6:$A$205,B2841))&gt;1,"Код повторяется в номенклатуре",IF(ISNA(MATCH(C2841,{"Приход","Расход","Списание","Корректировка остатка"},0)),"Выберите тип операции",IF(NOT(ISNUMBER(D2841)),"Укажите количество",IF(D2841=0,"Количество не может быть 0",IF(AND(C2841&lt;&gt;"Корректировка остатка",D2841&lt;0),"Для этого типа количество положительное",IF(NOT(ISNUMBER('Номенклатура'!$C$2)),"Укажите дату начала учёта",IF(A2841&lt;INT('Номенклатура'!$C$2),"Раньше даты начала учёта: НЕ учтено",IF(AND(C2841="Корректировка остатка",TRIM(G2841)=""),"Учтено: добавьте пояснение","ОК")))))))))))))</f>
        <v/>
      </c>
    </row>
    <row r="2842" spans="1:9" x14ac:dyDescent="0.25">
      <c r="A2842" s="16"/>
      <c r="B2842" s="13"/>
      <c r="C2842" s="13"/>
      <c r="D2842" s="14"/>
      <c r="E2842" s="17" t="str">
        <f>IF(OR(B2842="",SUMPRODUCT(--EXACT('Номенклатура'!$A$6:$A$205,B2842))&lt;&gt;1),"",INDEX('Номенклатура'!$D$6:$D$205,SUMPRODUCT(EXACT('Номенклатура'!$A$6:$A$205,B2842)*(ROW('Номенклатура'!$A$6:$A$205)-5)))&amp;"")</f>
        <v/>
      </c>
      <c r="F2842" s="18" t="str">
        <f>IF(OR(I2842="ОК",I2842="Учтено: добавьте пояснение"),IF(C2842="Приход",D2842,IF(C2842="Корректировка остатка",D2842,-D2842)),"")</f>
        <v/>
      </c>
      <c r="G2842" s="13"/>
      <c r="H2842" s="15" t="str">
        <f>IF(OR(B2842="",SUMPRODUCT(--EXACT('Номенклатура'!$A$6:$A$205,B2842))&lt;&gt;1),"",INDEX('Номенклатура'!$B$6:$B$205,SUMPRODUCT(EXACT('Номенклатура'!$A$6:$A$205,B2842)*(ROW('Номенклатура'!$A$6:$A$205)-5)))&amp;"")</f>
        <v/>
      </c>
      <c r="I2842" s="15" t="str">
        <f>IF(COUNTA(A2842:D2842,G2842)=0,"",IF(NOT(ISNUMBER(A2842)),"Укажите дату",IF(B2842="","Укажите код",IF(NOT(AND(ISTEXT(B2842),LEN(B2842)&gt;0,LEN(B2842)&lt;=30,ISNUMBER(FIND(LEFT(B2842,1),"ABCDEFGHIJKLMNOPQRSTUVWXYZ")),SUMPRODUCT((MID(B2842,{1,2,3,4,5,6,7,8,9,10,11,12,13,14,15,16,17,18,19,20,21,22,23,24,25,26,27,28,29,30},1)&lt;&gt;"")*ISERROR(FIND(MID(B2842,{1,2,3,4,5,6,7,8,9,10,11,12,13,14,15,16,17,18,19,20,21,22,23,24,25,26,27,28,29,30},1),"ABCDEFGHIJKLMNOPQRSTUVWXYZ0123456789-_")))=0,ISERROR(VALUE(B2842)))),"Недопустимый код: только латинские буквы A-Z в верхнем регистре, цифры, - и _; начало с буквы, до 30 символов (например MILK-001)",IF(SUMPRODUCT(--EXACT('Номенклатура'!$A$6:$A$205,B2842))=0,"Код не найден в номенклатуре",IF(SUMPRODUCT(--EXACT('Номенклатура'!$A$6:$A$205,B2842))&gt;1,"Код повторяется в номенклатуре",IF(ISNA(MATCH(C2842,{"Приход","Расход","Списание","Корректировка остатка"},0)),"Выберите тип операции",IF(NOT(ISNUMBER(D2842)),"Укажите количество",IF(D2842=0,"Количество не может быть 0",IF(AND(C2842&lt;&gt;"Корректировка остатка",D2842&lt;0),"Для этого типа количество положительное",IF(NOT(ISNUMBER('Номенклатура'!$C$2)),"Укажите дату начала учёта",IF(A2842&lt;INT('Номенклатура'!$C$2),"Раньше даты начала учёта: НЕ учтено",IF(AND(C2842="Корректировка остатка",TRIM(G2842)=""),"Учтено: добавьте пояснение","ОК")))))))))))))</f>
        <v/>
      </c>
    </row>
    <row r="2843" spans="1:9" x14ac:dyDescent="0.25">
      <c r="A2843" s="16"/>
      <c r="B2843" s="13"/>
      <c r="C2843" s="13"/>
      <c r="D2843" s="14"/>
      <c r="E2843" s="17" t="str">
        <f>IF(OR(B2843="",SUMPRODUCT(--EXACT('Номенклатура'!$A$6:$A$205,B2843))&lt;&gt;1),"",INDEX('Номенклатура'!$D$6:$D$205,SUMPRODUCT(EXACT('Номенклатура'!$A$6:$A$205,B2843)*(ROW('Номенклатура'!$A$6:$A$205)-5)))&amp;"")</f>
        <v/>
      </c>
      <c r="F2843" s="18" t="str">
        <f>IF(OR(I2843="ОК",I2843="Учтено: добавьте пояснение"),IF(C2843="Приход",D2843,IF(C2843="Корректировка остатка",D2843,-D2843)),"")</f>
        <v/>
      </c>
      <c r="G2843" s="13"/>
      <c r="H2843" s="15" t="str">
        <f>IF(OR(B2843="",SUMPRODUCT(--EXACT('Номенклатура'!$A$6:$A$205,B2843))&lt;&gt;1),"",INDEX('Номенклатура'!$B$6:$B$205,SUMPRODUCT(EXACT('Номенклатура'!$A$6:$A$205,B2843)*(ROW('Номенклатура'!$A$6:$A$205)-5)))&amp;"")</f>
        <v/>
      </c>
      <c r="I2843" s="15" t="str">
        <f>IF(COUNTA(A2843:D2843,G2843)=0,"",IF(NOT(ISNUMBER(A2843)),"Укажите дату",IF(B2843="","Укажите код",IF(NOT(AND(ISTEXT(B2843),LEN(B2843)&gt;0,LEN(B2843)&lt;=30,ISNUMBER(FIND(LEFT(B2843,1),"ABCDEFGHIJKLMNOPQRSTUVWXYZ")),SUMPRODUCT((MID(B2843,{1,2,3,4,5,6,7,8,9,10,11,12,13,14,15,16,17,18,19,20,21,22,23,24,25,26,27,28,29,30},1)&lt;&gt;"")*ISERROR(FIND(MID(B2843,{1,2,3,4,5,6,7,8,9,10,11,12,13,14,15,16,17,18,19,20,21,22,23,24,25,26,27,28,29,30},1),"ABCDEFGHIJKLMNOPQRSTUVWXYZ0123456789-_")))=0,ISERROR(VALUE(B2843)))),"Недопустимый код: только латинские буквы A-Z в верхнем регистре, цифры, - и _; начало с буквы, до 30 символов (например MILK-001)",IF(SUMPRODUCT(--EXACT('Номенклатура'!$A$6:$A$205,B2843))=0,"Код не найден в номенклатуре",IF(SUMPRODUCT(--EXACT('Номенклатура'!$A$6:$A$205,B2843))&gt;1,"Код повторяется в номенклатуре",IF(ISNA(MATCH(C2843,{"Приход","Расход","Списание","Корректировка остатка"},0)),"Выберите тип операции",IF(NOT(ISNUMBER(D2843)),"Укажите количество",IF(D2843=0,"Количество не может быть 0",IF(AND(C2843&lt;&gt;"Корректировка остатка",D2843&lt;0),"Для этого типа количество положительное",IF(NOT(ISNUMBER('Номенклатура'!$C$2)),"Укажите дату начала учёта",IF(A2843&lt;INT('Номенклатура'!$C$2),"Раньше даты начала учёта: НЕ учтено",IF(AND(C2843="Корректировка остатка",TRIM(G2843)=""),"Учтено: добавьте пояснение","ОК")))))))))))))</f>
        <v/>
      </c>
    </row>
    <row r="2844" spans="1:9" x14ac:dyDescent="0.25">
      <c r="A2844" s="16"/>
      <c r="B2844" s="13"/>
      <c r="C2844" s="13"/>
      <c r="D2844" s="14"/>
      <c r="E2844" s="17" t="str">
        <f>IF(OR(B2844="",SUMPRODUCT(--EXACT('Номенклатура'!$A$6:$A$205,B2844))&lt;&gt;1),"",INDEX('Номенклатура'!$D$6:$D$205,SUMPRODUCT(EXACT('Номенклатура'!$A$6:$A$205,B2844)*(ROW('Номенклатура'!$A$6:$A$205)-5)))&amp;"")</f>
        <v/>
      </c>
      <c r="F2844" s="18" t="str">
        <f>IF(OR(I2844="ОК",I2844="Учтено: добавьте пояснение"),IF(C2844="Приход",D2844,IF(C2844="Корректировка остатка",D2844,-D2844)),"")</f>
        <v/>
      </c>
      <c r="G2844" s="13"/>
      <c r="H2844" s="15" t="str">
        <f>IF(OR(B2844="",SUMPRODUCT(--EXACT('Номенклатура'!$A$6:$A$205,B2844))&lt;&gt;1),"",INDEX('Номенклатура'!$B$6:$B$205,SUMPRODUCT(EXACT('Номенклатура'!$A$6:$A$205,B2844)*(ROW('Номенклатура'!$A$6:$A$205)-5)))&amp;"")</f>
        <v/>
      </c>
      <c r="I2844" s="15" t="str">
        <f>IF(COUNTA(A2844:D2844,G2844)=0,"",IF(NOT(ISNUMBER(A2844)),"Укажите дату",IF(B2844="","Укажите код",IF(NOT(AND(ISTEXT(B2844),LEN(B2844)&gt;0,LEN(B2844)&lt;=30,ISNUMBER(FIND(LEFT(B2844,1),"ABCDEFGHIJKLMNOPQRSTUVWXYZ")),SUMPRODUCT((MID(B2844,{1,2,3,4,5,6,7,8,9,10,11,12,13,14,15,16,17,18,19,20,21,22,23,24,25,26,27,28,29,30},1)&lt;&gt;"")*ISERROR(FIND(MID(B2844,{1,2,3,4,5,6,7,8,9,10,11,12,13,14,15,16,17,18,19,20,21,22,23,24,25,26,27,28,29,30},1),"ABCDEFGHIJKLMNOPQRSTUVWXYZ0123456789-_")))=0,ISERROR(VALUE(B2844)))),"Недопустимый код: только латинские буквы A-Z в верхнем регистре, цифры, - и _; начало с буквы, до 30 символов (например MILK-001)",IF(SUMPRODUCT(--EXACT('Номенклатура'!$A$6:$A$205,B2844))=0,"Код не найден в номенклатуре",IF(SUMPRODUCT(--EXACT('Номенклатура'!$A$6:$A$205,B2844))&gt;1,"Код повторяется в номенклатуре",IF(ISNA(MATCH(C2844,{"Приход","Расход","Списание","Корректировка остатка"},0)),"Выберите тип операции",IF(NOT(ISNUMBER(D2844)),"Укажите количество",IF(D2844=0,"Количество не может быть 0",IF(AND(C2844&lt;&gt;"Корректировка остатка",D2844&lt;0),"Для этого типа количество положительное",IF(NOT(ISNUMBER('Номенклатура'!$C$2)),"Укажите дату начала учёта",IF(A2844&lt;INT('Номенклатура'!$C$2),"Раньше даты начала учёта: НЕ учтено",IF(AND(C2844="Корректировка остатка",TRIM(G2844)=""),"Учтено: добавьте пояснение","ОК")))))))))))))</f>
        <v/>
      </c>
    </row>
    <row r="2845" spans="1:9" x14ac:dyDescent="0.25">
      <c r="A2845" s="16"/>
      <c r="B2845" s="13"/>
      <c r="C2845" s="13"/>
      <c r="D2845" s="14"/>
      <c r="E2845" s="17" t="str">
        <f>IF(OR(B2845="",SUMPRODUCT(--EXACT('Номенклатура'!$A$6:$A$205,B2845))&lt;&gt;1),"",INDEX('Номенклатура'!$D$6:$D$205,SUMPRODUCT(EXACT('Номенклатура'!$A$6:$A$205,B2845)*(ROW('Номенклатура'!$A$6:$A$205)-5)))&amp;"")</f>
        <v/>
      </c>
      <c r="F2845" s="18" t="str">
        <f>IF(OR(I2845="ОК",I2845="Учтено: добавьте пояснение"),IF(C2845="Приход",D2845,IF(C2845="Корректировка остатка",D2845,-D2845)),"")</f>
        <v/>
      </c>
      <c r="G2845" s="13"/>
      <c r="H2845" s="15" t="str">
        <f>IF(OR(B2845="",SUMPRODUCT(--EXACT('Номенклатура'!$A$6:$A$205,B2845))&lt;&gt;1),"",INDEX('Номенклатура'!$B$6:$B$205,SUMPRODUCT(EXACT('Номенклатура'!$A$6:$A$205,B2845)*(ROW('Номенклатура'!$A$6:$A$205)-5)))&amp;"")</f>
        <v/>
      </c>
      <c r="I2845" s="15" t="str">
        <f>IF(COUNTA(A2845:D2845,G2845)=0,"",IF(NOT(ISNUMBER(A2845)),"Укажите дату",IF(B2845="","Укажите код",IF(NOT(AND(ISTEXT(B2845),LEN(B2845)&gt;0,LEN(B2845)&lt;=30,ISNUMBER(FIND(LEFT(B2845,1),"ABCDEFGHIJKLMNOPQRSTUVWXYZ")),SUMPRODUCT((MID(B2845,{1,2,3,4,5,6,7,8,9,10,11,12,13,14,15,16,17,18,19,20,21,22,23,24,25,26,27,28,29,30},1)&lt;&gt;"")*ISERROR(FIND(MID(B2845,{1,2,3,4,5,6,7,8,9,10,11,12,13,14,15,16,17,18,19,20,21,22,23,24,25,26,27,28,29,30},1),"ABCDEFGHIJKLMNOPQRSTUVWXYZ0123456789-_")))=0,ISERROR(VALUE(B2845)))),"Недопустимый код: только латинские буквы A-Z в верхнем регистре, цифры, - и _; начало с буквы, до 30 символов (например MILK-001)",IF(SUMPRODUCT(--EXACT('Номенклатура'!$A$6:$A$205,B2845))=0,"Код не найден в номенклатуре",IF(SUMPRODUCT(--EXACT('Номенклатура'!$A$6:$A$205,B2845))&gt;1,"Код повторяется в номенклатуре",IF(ISNA(MATCH(C2845,{"Приход","Расход","Списание","Корректировка остатка"},0)),"Выберите тип операции",IF(NOT(ISNUMBER(D2845)),"Укажите количество",IF(D2845=0,"Количество не может быть 0",IF(AND(C2845&lt;&gt;"Корректировка остатка",D2845&lt;0),"Для этого типа количество положительное",IF(NOT(ISNUMBER('Номенклатура'!$C$2)),"Укажите дату начала учёта",IF(A2845&lt;INT('Номенклатура'!$C$2),"Раньше даты начала учёта: НЕ учтено",IF(AND(C2845="Корректировка остатка",TRIM(G2845)=""),"Учтено: добавьте пояснение","ОК")))))))))))))</f>
        <v/>
      </c>
    </row>
    <row r="2846" spans="1:9" x14ac:dyDescent="0.25">
      <c r="A2846" s="16"/>
      <c r="B2846" s="13"/>
      <c r="C2846" s="13"/>
      <c r="D2846" s="14"/>
      <c r="E2846" s="17" t="str">
        <f>IF(OR(B2846="",SUMPRODUCT(--EXACT('Номенклатура'!$A$6:$A$205,B2846))&lt;&gt;1),"",INDEX('Номенклатура'!$D$6:$D$205,SUMPRODUCT(EXACT('Номенклатура'!$A$6:$A$205,B2846)*(ROW('Номенклатура'!$A$6:$A$205)-5)))&amp;"")</f>
        <v/>
      </c>
      <c r="F2846" s="18" t="str">
        <f>IF(OR(I2846="ОК",I2846="Учтено: добавьте пояснение"),IF(C2846="Приход",D2846,IF(C2846="Корректировка остатка",D2846,-D2846)),"")</f>
        <v/>
      </c>
      <c r="G2846" s="13"/>
      <c r="H2846" s="15" t="str">
        <f>IF(OR(B2846="",SUMPRODUCT(--EXACT('Номенклатура'!$A$6:$A$205,B2846))&lt;&gt;1),"",INDEX('Номенклатура'!$B$6:$B$205,SUMPRODUCT(EXACT('Номенклатура'!$A$6:$A$205,B2846)*(ROW('Номенклатура'!$A$6:$A$205)-5)))&amp;"")</f>
        <v/>
      </c>
      <c r="I2846" s="15" t="str">
        <f>IF(COUNTA(A2846:D2846,G2846)=0,"",IF(NOT(ISNUMBER(A2846)),"Укажите дату",IF(B2846="","Укажите код",IF(NOT(AND(ISTEXT(B2846),LEN(B2846)&gt;0,LEN(B2846)&lt;=30,ISNUMBER(FIND(LEFT(B2846,1),"ABCDEFGHIJKLMNOPQRSTUVWXYZ")),SUMPRODUCT((MID(B2846,{1,2,3,4,5,6,7,8,9,10,11,12,13,14,15,16,17,18,19,20,21,22,23,24,25,26,27,28,29,30},1)&lt;&gt;"")*ISERROR(FIND(MID(B2846,{1,2,3,4,5,6,7,8,9,10,11,12,13,14,15,16,17,18,19,20,21,22,23,24,25,26,27,28,29,30},1),"ABCDEFGHIJKLMNOPQRSTUVWXYZ0123456789-_")))=0,ISERROR(VALUE(B2846)))),"Недопустимый код: только латинские буквы A-Z в верхнем регистре, цифры, - и _; начало с буквы, до 30 символов (например MILK-001)",IF(SUMPRODUCT(--EXACT('Номенклатура'!$A$6:$A$205,B2846))=0,"Код не найден в номенклатуре",IF(SUMPRODUCT(--EXACT('Номенклатура'!$A$6:$A$205,B2846))&gt;1,"Код повторяется в номенклатуре",IF(ISNA(MATCH(C2846,{"Приход","Расход","Списание","Корректировка остатка"},0)),"Выберите тип операции",IF(NOT(ISNUMBER(D2846)),"Укажите количество",IF(D2846=0,"Количество не может быть 0",IF(AND(C2846&lt;&gt;"Корректировка остатка",D2846&lt;0),"Для этого типа количество положительное",IF(NOT(ISNUMBER('Номенклатура'!$C$2)),"Укажите дату начала учёта",IF(A2846&lt;INT('Номенклатура'!$C$2),"Раньше даты начала учёта: НЕ учтено",IF(AND(C2846="Корректировка остатка",TRIM(G2846)=""),"Учтено: добавьте пояснение","ОК")))))))))))))</f>
        <v/>
      </c>
    </row>
    <row r="2847" spans="1:9" x14ac:dyDescent="0.25">
      <c r="A2847" s="16"/>
      <c r="B2847" s="13"/>
      <c r="C2847" s="13"/>
      <c r="D2847" s="14"/>
      <c r="E2847" s="17" t="str">
        <f>IF(OR(B2847="",SUMPRODUCT(--EXACT('Номенклатура'!$A$6:$A$205,B2847))&lt;&gt;1),"",INDEX('Номенклатура'!$D$6:$D$205,SUMPRODUCT(EXACT('Номенклатура'!$A$6:$A$205,B2847)*(ROW('Номенклатура'!$A$6:$A$205)-5)))&amp;"")</f>
        <v/>
      </c>
      <c r="F2847" s="18" t="str">
        <f>IF(OR(I2847="ОК",I2847="Учтено: добавьте пояснение"),IF(C2847="Приход",D2847,IF(C2847="Корректировка остатка",D2847,-D2847)),"")</f>
        <v/>
      </c>
      <c r="G2847" s="13"/>
      <c r="H2847" s="15" t="str">
        <f>IF(OR(B2847="",SUMPRODUCT(--EXACT('Номенклатура'!$A$6:$A$205,B2847))&lt;&gt;1),"",INDEX('Номенклатура'!$B$6:$B$205,SUMPRODUCT(EXACT('Номенклатура'!$A$6:$A$205,B2847)*(ROW('Номенклатура'!$A$6:$A$205)-5)))&amp;"")</f>
        <v/>
      </c>
      <c r="I2847" s="15" t="str">
        <f>IF(COUNTA(A2847:D2847,G2847)=0,"",IF(NOT(ISNUMBER(A2847)),"Укажите дату",IF(B2847="","Укажите код",IF(NOT(AND(ISTEXT(B2847),LEN(B2847)&gt;0,LEN(B2847)&lt;=30,ISNUMBER(FIND(LEFT(B2847,1),"ABCDEFGHIJKLMNOPQRSTUVWXYZ")),SUMPRODUCT((MID(B2847,{1,2,3,4,5,6,7,8,9,10,11,12,13,14,15,16,17,18,19,20,21,22,23,24,25,26,27,28,29,30},1)&lt;&gt;"")*ISERROR(FIND(MID(B2847,{1,2,3,4,5,6,7,8,9,10,11,12,13,14,15,16,17,18,19,20,21,22,23,24,25,26,27,28,29,30},1),"ABCDEFGHIJKLMNOPQRSTUVWXYZ0123456789-_")))=0,ISERROR(VALUE(B2847)))),"Недопустимый код: только латинские буквы A-Z в верхнем регистре, цифры, - и _; начало с буквы, до 30 символов (например MILK-001)",IF(SUMPRODUCT(--EXACT('Номенклатура'!$A$6:$A$205,B2847))=0,"Код не найден в номенклатуре",IF(SUMPRODUCT(--EXACT('Номенклатура'!$A$6:$A$205,B2847))&gt;1,"Код повторяется в номенклатуре",IF(ISNA(MATCH(C2847,{"Приход","Расход","Списание","Корректировка остатка"},0)),"Выберите тип операции",IF(NOT(ISNUMBER(D2847)),"Укажите количество",IF(D2847=0,"Количество не может быть 0",IF(AND(C2847&lt;&gt;"Корректировка остатка",D2847&lt;0),"Для этого типа количество положительное",IF(NOT(ISNUMBER('Номенклатура'!$C$2)),"Укажите дату начала учёта",IF(A2847&lt;INT('Номенклатура'!$C$2),"Раньше даты начала учёта: НЕ учтено",IF(AND(C2847="Корректировка остатка",TRIM(G2847)=""),"Учтено: добавьте пояснение","ОК")))))))))))))</f>
        <v/>
      </c>
    </row>
    <row r="2848" spans="1:9" x14ac:dyDescent="0.25">
      <c r="A2848" s="16"/>
      <c r="B2848" s="13"/>
      <c r="C2848" s="13"/>
      <c r="D2848" s="14"/>
      <c r="E2848" s="17" t="str">
        <f>IF(OR(B2848="",SUMPRODUCT(--EXACT('Номенклатура'!$A$6:$A$205,B2848))&lt;&gt;1),"",INDEX('Номенклатура'!$D$6:$D$205,SUMPRODUCT(EXACT('Номенклатура'!$A$6:$A$205,B2848)*(ROW('Номенклатура'!$A$6:$A$205)-5)))&amp;"")</f>
        <v/>
      </c>
      <c r="F2848" s="18" t="str">
        <f>IF(OR(I2848="ОК",I2848="Учтено: добавьте пояснение"),IF(C2848="Приход",D2848,IF(C2848="Корректировка остатка",D2848,-D2848)),"")</f>
        <v/>
      </c>
      <c r="G2848" s="13"/>
      <c r="H2848" s="15" t="str">
        <f>IF(OR(B2848="",SUMPRODUCT(--EXACT('Номенклатура'!$A$6:$A$205,B2848))&lt;&gt;1),"",INDEX('Номенклатура'!$B$6:$B$205,SUMPRODUCT(EXACT('Номенклатура'!$A$6:$A$205,B2848)*(ROW('Номенклатура'!$A$6:$A$205)-5)))&amp;"")</f>
        <v/>
      </c>
      <c r="I2848" s="15" t="str">
        <f>IF(COUNTA(A2848:D2848,G2848)=0,"",IF(NOT(ISNUMBER(A2848)),"Укажите дату",IF(B2848="","Укажите код",IF(NOT(AND(ISTEXT(B2848),LEN(B2848)&gt;0,LEN(B2848)&lt;=30,ISNUMBER(FIND(LEFT(B2848,1),"ABCDEFGHIJKLMNOPQRSTUVWXYZ")),SUMPRODUCT((MID(B2848,{1,2,3,4,5,6,7,8,9,10,11,12,13,14,15,16,17,18,19,20,21,22,23,24,25,26,27,28,29,30},1)&lt;&gt;"")*ISERROR(FIND(MID(B2848,{1,2,3,4,5,6,7,8,9,10,11,12,13,14,15,16,17,18,19,20,21,22,23,24,25,26,27,28,29,30},1),"ABCDEFGHIJKLMNOPQRSTUVWXYZ0123456789-_")))=0,ISERROR(VALUE(B2848)))),"Недопустимый код: только латинские буквы A-Z в верхнем регистре, цифры, - и _; начало с буквы, до 30 символов (например MILK-001)",IF(SUMPRODUCT(--EXACT('Номенклатура'!$A$6:$A$205,B2848))=0,"Код не найден в номенклатуре",IF(SUMPRODUCT(--EXACT('Номенклатура'!$A$6:$A$205,B2848))&gt;1,"Код повторяется в номенклатуре",IF(ISNA(MATCH(C2848,{"Приход","Расход","Списание","Корректировка остатка"},0)),"Выберите тип операции",IF(NOT(ISNUMBER(D2848)),"Укажите количество",IF(D2848=0,"Количество не может быть 0",IF(AND(C2848&lt;&gt;"Корректировка остатка",D2848&lt;0),"Для этого типа количество положительное",IF(NOT(ISNUMBER('Номенклатура'!$C$2)),"Укажите дату начала учёта",IF(A2848&lt;INT('Номенклатура'!$C$2),"Раньше даты начала учёта: НЕ учтено",IF(AND(C2848="Корректировка остатка",TRIM(G2848)=""),"Учтено: добавьте пояснение","ОК")))))))))))))</f>
        <v/>
      </c>
    </row>
    <row r="2849" spans="1:9" x14ac:dyDescent="0.25">
      <c r="A2849" s="16"/>
      <c r="B2849" s="13"/>
      <c r="C2849" s="13"/>
      <c r="D2849" s="14"/>
      <c r="E2849" s="17" t="str">
        <f>IF(OR(B2849="",SUMPRODUCT(--EXACT('Номенклатура'!$A$6:$A$205,B2849))&lt;&gt;1),"",INDEX('Номенклатура'!$D$6:$D$205,SUMPRODUCT(EXACT('Номенклатура'!$A$6:$A$205,B2849)*(ROW('Номенклатура'!$A$6:$A$205)-5)))&amp;"")</f>
        <v/>
      </c>
      <c r="F2849" s="18" t="str">
        <f>IF(OR(I2849="ОК",I2849="Учтено: добавьте пояснение"),IF(C2849="Приход",D2849,IF(C2849="Корректировка остатка",D2849,-D2849)),"")</f>
        <v/>
      </c>
      <c r="G2849" s="13"/>
      <c r="H2849" s="15" t="str">
        <f>IF(OR(B2849="",SUMPRODUCT(--EXACT('Номенклатура'!$A$6:$A$205,B2849))&lt;&gt;1),"",INDEX('Номенклатура'!$B$6:$B$205,SUMPRODUCT(EXACT('Номенклатура'!$A$6:$A$205,B2849)*(ROW('Номенклатура'!$A$6:$A$205)-5)))&amp;"")</f>
        <v/>
      </c>
      <c r="I2849" s="15" t="str">
        <f>IF(COUNTA(A2849:D2849,G2849)=0,"",IF(NOT(ISNUMBER(A2849)),"Укажите дату",IF(B2849="","Укажите код",IF(NOT(AND(ISTEXT(B2849),LEN(B2849)&gt;0,LEN(B2849)&lt;=30,ISNUMBER(FIND(LEFT(B2849,1),"ABCDEFGHIJKLMNOPQRSTUVWXYZ")),SUMPRODUCT((MID(B2849,{1,2,3,4,5,6,7,8,9,10,11,12,13,14,15,16,17,18,19,20,21,22,23,24,25,26,27,28,29,30},1)&lt;&gt;"")*ISERROR(FIND(MID(B2849,{1,2,3,4,5,6,7,8,9,10,11,12,13,14,15,16,17,18,19,20,21,22,23,24,25,26,27,28,29,30},1),"ABCDEFGHIJKLMNOPQRSTUVWXYZ0123456789-_")))=0,ISERROR(VALUE(B2849)))),"Недопустимый код: только латинские буквы A-Z в верхнем регистре, цифры, - и _; начало с буквы, до 30 символов (например MILK-001)",IF(SUMPRODUCT(--EXACT('Номенклатура'!$A$6:$A$205,B2849))=0,"Код не найден в номенклатуре",IF(SUMPRODUCT(--EXACT('Номенклатура'!$A$6:$A$205,B2849))&gt;1,"Код повторяется в номенклатуре",IF(ISNA(MATCH(C2849,{"Приход","Расход","Списание","Корректировка остатка"},0)),"Выберите тип операции",IF(NOT(ISNUMBER(D2849)),"Укажите количество",IF(D2849=0,"Количество не может быть 0",IF(AND(C2849&lt;&gt;"Корректировка остатка",D2849&lt;0),"Для этого типа количество положительное",IF(NOT(ISNUMBER('Номенклатура'!$C$2)),"Укажите дату начала учёта",IF(A2849&lt;INT('Номенклатура'!$C$2),"Раньше даты начала учёта: НЕ учтено",IF(AND(C2849="Корректировка остатка",TRIM(G2849)=""),"Учтено: добавьте пояснение","ОК")))))))))))))</f>
        <v/>
      </c>
    </row>
    <row r="2850" spans="1:9" x14ac:dyDescent="0.25">
      <c r="A2850" s="16"/>
      <c r="B2850" s="13"/>
      <c r="C2850" s="13"/>
      <c r="D2850" s="14"/>
      <c r="E2850" s="17" t="str">
        <f>IF(OR(B2850="",SUMPRODUCT(--EXACT('Номенклатура'!$A$6:$A$205,B2850))&lt;&gt;1),"",INDEX('Номенклатура'!$D$6:$D$205,SUMPRODUCT(EXACT('Номенклатура'!$A$6:$A$205,B2850)*(ROW('Номенклатура'!$A$6:$A$205)-5)))&amp;"")</f>
        <v/>
      </c>
      <c r="F2850" s="18" t="str">
        <f>IF(OR(I2850="ОК",I2850="Учтено: добавьте пояснение"),IF(C2850="Приход",D2850,IF(C2850="Корректировка остатка",D2850,-D2850)),"")</f>
        <v/>
      </c>
      <c r="G2850" s="13"/>
      <c r="H2850" s="15" t="str">
        <f>IF(OR(B2850="",SUMPRODUCT(--EXACT('Номенклатура'!$A$6:$A$205,B2850))&lt;&gt;1),"",INDEX('Номенклатура'!$B$6:$B$205,SUMPRODUCT(EXACT('Номенклатура'!$A$6:$A$205,B2850)*(ROW('Номенклатура'!$A$6:$A$205)-5)))&amp;"")</f>
        <v/>
      </c>
      <c r="I2850" s="15" t="str">
        <f>IF(COUNTA(A2850:D2850,G2850)=0,"",IF(NOT(ISNUMBER(A2850)),"Укажите дату",IF(B2850="","Укажите код",IF(NOT(AND(ISTEXT(B2850),LEN(B2850)&gt;0,LEN(B2850)&lt;=30,ISNUMBER(FIND(LEFT(B2850,1),"ABCDEFGHIJKLMNOPQRSTUVWXYZ")),SUMPRODUCT((MID(B2850,{1,2,3,4,5,6,7,8,9,10,11,12,13,14,15,16,17,18,19,20,21,22,23,24,25,26,27,28,29,30},1)&lt;&gt;"")*ISERROR(FIND(MID(B2850,{1,2,3,4,5,6,7,8,9,10,11,12,13,14,15,16,17,18,19,20,21,22,23,24,25,26,27,28,29,30},1),"ABCDEFGHIJKLMNOPQRSTUVWXYZ0123456789-_")))=0,ISERROR(VALUE(B2850)))),"Недопустимый код: только латинские буквы A-Z в верхнем регистре, цифры, - и _; начало с буквы, до 30 символов (например MILK-001)",IF(SUMPRODUCT(--EXACT('Номенклатура'!$A$6:$A$205,B2850))=0,"Код не найден в номенклатуре",IF(SUMPRODUCT(--EXACT('Номенклатура'!$A$6:$A$205,B2850))&gt;1,"Код повторяется в номенклатуре",IF(ISNA(MATCH(C2850,{"Приход","Расход","Списание","Корректировка остатка"},0)),"Выберите тип операции",IF(NOT(ISNUMBER(D2850)),"Укажите количество",IF(D2850=0,"Количество не может быть 0",IF(AND(C2850&lt;&gt;"Корректировка остатка",D2850&lt;0),"Для этого типа количество положительное",IF(NOT(ISNUMBER('Номенклатура'!$C$2)),"Укажите дату начала учёта",IF(A2850&lt;INT('Номенклатура'!$C$2),"Раньше даты начала учёта: НЕ учтено",IF(AND(C2850="Корректировка остатка",TRIM(G2850)=""),"Учтено: добавьте пояснение","ОК")))))))))))))</f>
        <v/>
      </c>
    </row>
    <row r="2851" spans="1:9" x14ac:dyDescent="0.25">
      <c r="A2851" s="16"/>
      <c r="B2851" s="13"/>
      <c r="C2851" s="13"/>
      <c r="D2851" s="14"/>
      <c r="E2851" s="17" t="str">
        <f>IF(OR(B2851="",SUMPRODUCT(--EXACT('Номенклатура'!$A$6:$A$205,B2851))&lt;&gt;1),"",INDEX('Номенклатура'!$D$6:$D$205,SUMPRODUCT(EXACT('Номенклатура'!$A$6:$A$205,B2851)*(ROW('Номенклатура'!$A$6:$A$205)-5)))&amp;"")</f>
        <v/>
      </c>
      <c r="F2851" s="18" t="str">
        <f>IF(OR(I2851="ОК",I2851="Учтено: добавьте пояснение"),IF(C2851="Приход",D2851,IF(C2851="Корректировка остатка",D2851,-D2851)),"")</f>
        <v/>
      </c>
      <c r="G2851" s="13"/>
      <c r="H2851" s="15" t="str">
        <f>IF(OR(B2851="",SUMPRODUCT(--EXACT('Номенклатура'!$A$6:$A$205,B2851))&lt;&gt;1),"",INDEX('Номенклатура'!$B$6:$B$205,SUMPRODUCT(EXACT('Номенклатура'!$A$6:$A$205,B2851)*(ROW('Номенклатура'!$A$6:$A$205)-5)))&amp;"")</f>
        <v/>
      </c>
      <c r="I2851" s="15" t="str">
        <f>IF(COUNTA(A2851:D2851,G2851)=0,"",IF(NOT(ISNUMBER(A2851)),"Укажите дату",IF(B2851="","Укажите код",IF(NOT(AND(ISTEXT(B2851),LEN(B2851)&gt;0,LEN(B2851)&lt;=30,ISNUMBER(FIND(LEFT(B2851,1),"ABCDEFGHIJKLMNOPQRSTUVWXYZ")),SUMPRODUCT((MID(B2851,{1,2,3,4,5,6,7,8,9,10,11,12,13,14,15,16,17,18,19,20,21,22,23,24,25,26,27,28,29,30},1)&lt;&gt;"")*ISERROR(FIND(MID(B2851,{1,2,3,4,5,6,7,8,9,10,11,12,13,14,15,16,17,18,19,20,21,22,23,24,25,26,27,28,29,30},1),"ABCDEFGHIJKLMNOPQRSTUVWXYZ0123456789-_")))=0,ISERROR(VALUE(B2851)))),"Недопустимый код: только латинские буквы A-Z в верхнем регистре, цифры, - и _; начало с буквы, до 30 символов (например MILK-001)",IF(SUMPRODUCT(--EXACT('Номенклатура'!$A$6:$A$205,B2851))=0,"Код не найден в номенклатуре",IF(SUMPRODUCT(--EXACT('Номенклатура'!$A$6:$A$205,B2851))&gt;1,"Код повторяется в номенклатуре",IF(ISNA(MATCH(C2851,{"Приход","Расход","Списание","Корректировка остатка"},0)),"Выберите тип операции",IF(NOT(ISNUMBER(D2851)),"Укажите количество",IF(D2851=0,"Количество не может быть 0",IF(AND(C2851&lt;&gt;"Корректировка остатка",D2851&lt;0),"Для этого типа количество положительное",IF(NOT(ISNUMBER('Номенклатура'!$C$2)),"Укажите дату начала учёта",IF(A2851&lt;INT('Номенклатура'!$C$2),"Раньше даты начала учёта: НЕ учтено",IF(AND(C2851="Корректировка остатка",TRIM(G2851)=""),"Учтено: добавьте пояснение","ОК")))))))))))))</f>
        <v/>
      </c>
    </row>
    <row r="2852" spans="1:9" x14ac:dyDescent="0.25">
      <c r="A2852" s="16"/>
      <c r="B2852" s="13"/>
      <c r="C2852" s="13"/>
      <c r="D2852" s="14"/>
      <c r="E2852" s="17" t="str">
        <f>IF(OR(B2852="",SUMPRODUCT(--EXACT('Номенклатура'!$A$6:$A$205,B2852))&lt;&gt;1),"",INDEX('Номенклатура'!$D$6:$D$205,SUMPRODUCT(EXACT('Номенклатура'!$A$6:$A$205,B2852)*(ROW('Номенклатура'!$A$6:$A$205)-5)))&amp;"")</f>
        <v/>
      </c>
      <c r="F2852" s="18" t="str">
        <f>IF(OR(I2852="ОК",I2852="Учтено: добавьте пояснение"),IF(C2852="Приход",D2852,IF(C2852="Корректировка остатка",D2852,-D2852)),"")</f>
        <v/>
      </c>
      <c r="G2852" s="13"/>
      <c r="H2852" s="15" t="str">
        <f>IF(OR(B2852="",SUMPRODUCT(--EXACT('Номенклатура'!$A$6:$A$205,B2852))&lt;&gt;1),"",INDEX('Номенклатура'!$B$6:$B$205,SUMPRODUCT(EXACT('Номенклатура'!$A$6:$A$205,B2852)*(ROW('Номенклатура'!$A$6:$A$205)-5)))&amp;"")</f>
        <v/>
      </c>
      <c r="I2852" s="15" t="str">
        <f>IF(COUNTA(A2852:D2852,G2852)=0,"",IF(NOT(ISNUMBER(A2852)),"Укажите дату",IF(B2852="","Укажите код",IF(NOT(AND(ISTEXT(B2852),LEN(B2852)&gt;0,LEN(B2852)&lt;=30,ISNUMBER(FIND(LEFT(B2852,1),"ABCDEFGHIJKLMNOPQRSTUVWXYZ")),SUMPRODUCT((MID(B2852,{1,2,3,4,5,6,7,8,9,10,11,12,13,14,15,16,17,18,19,20,21,22,23,24,25,26,27,28,29,30},1)&lt;&gt;"")*ISERROR(FIND(MID(B2852,{1,2,3,4,5,6,7,8,9,10,11,12,13,14,15,16,17,18,19,20,21,22,23,24,25,26,27,28,29,30},1),"ABCDEFGHIJKLMNOPQRSTUVWXYZ0123456789-_")))=0,ISERROR(VALUE(B2852)))),"Недопустимый код: только латинские буквы A-Z в верхнем регистре, цифры, - и _; начало с буквы, до 30 символов (например MILK-001)",IF(SUMPRODUCT(--EXACT('Номенклатура'!$A$6:$A$205,B2852))=0,"Код не найден в номенклатуре",IF(SUMPRODUCT(--EXACT('Номенклатура'!$A$6:$A$205,B2852))&gt;1,"Код повторяется в номенклатуре",IF(ISNA(MATCH(C2852,{"Приход","Расход","Списание","Корректировка остатка"},0)),"Выберите тип операции",IF(NOT(ISNUMBER(D2852)),"Укажите количество",IF(D2852=0,"Количество не может быть 0",IF(AND(C2852&lt;&gt;"Корректировка остатка",D2852&lt;0),"Для этого типа количество положительное",IF(NOT(ISNUMBER('Номенклатура'!$C$2)),"Укажите дату начала учёта",IF(A2852&lt;INT('Номенклатура'!$C$2),"Раньше даты начала учёта: НЕ учтено",IF(AND(C2852="Корректировка остатка",TRIM(G2852)=""),"Учтено: добавьте пояснение","ОК")))))))))))))</f>
        <v/>
      </c>
    </row>
    <row r="2853" spans="1:9" x14ac:dyDescent="0.25">
      <c r="A2853" s="16"/>
      <c r="B2853" s="13"/>
      <c r="C2853" s="13"/>
      <c r="D2853" s="14"/>
      <c r="E2853" s="17" t="str">
        <f>IF(OR(B2853="",SUMPRODUCT(--EXACT('Номенклатура'!$A$6:$A$205,B2853))&lt;&gt;1),"",INDEX('Номенклатура'!$D$6:$D$205,SUMPRODUCT(EXACT('Номенклатура'!$A$6:$A$205,B2853)*(ROW('Номенклатура'!$A$6:$A$205)-5)))&amp;"")</f>
        <v/>
      </c>
      <c r="F2853" s="18" t="str">
        <f>IF(OR(I2853="ОК",I2853="Учтено: добавьте пояснение"),IF(C2853="Приход",D2853,IF(C2853="Корректировка остатка",D2853,-D2853)),"")</f>
        <v/>
      </c>
      <c r="G2853" s="13"/>
      <c r="H2853" s="15" t="str">
        <f>IF(OR(B2853="",SUMPRODUCT(--EXACT('Номенклатура'!$A$6:$A$205,B2853))&lt;&gt;1),"",INDEX('Номенклатура'!$B$6:$B$205,SUMPRODUCT(EXACT('Номенклатура'!$A$6:$A$205,B2853)*(ROW('Номенклатура'!$A$6:$A$205)-5)))&amp;"")</f>
        <v/>
      </c>
      <c r="I2853" s="15" t="str">
        <f>IF(COUNTA(A2853:D2853,G2853)=0,"",IF(NOT(ISNUMBER(A2853)),"Укажите дату",IF(B2853="","Укажите код",IF(NOT(AND(ISTEXT(B2853),LEN(B2853)&gt;0,LEN(B2853)&lt;=30,ISNUMBER(FIND(LEFT(B2853,1),"ABCDEFGHIJKLMNOPQRSTUVWXYZ")),SUMPRODUCT((MID(B2853,{1,2,3,4,5,6,7,8,9,10,11,12,13,14,15,16,17,18,19,20,21,22,23,24,25,26,27,28,29,30},1)&lt;&gt;"")*ISERROR(FIND(MID(B2853,{1,2,3,4,5,6,7,8,9,10,11,12,13,14,15,16,17,18,19,20,21,22,23,24,25,26,27,28,29,30},1),"ABCDEFGHIJKLMNOPQRSTUVWXYZ0123456789-_")))=0,ISERROR(VALUE(B2853)))),"Недопустимый код: только латинские буквы A-Z в верхнем регистре, цифры, - и _; начало с буквы, до 30 символов (например MILK-001)",IF(SUMPRODUCT(--EXACT('Номенклатура'!$A$6:$A$205,B2853))=0,"Код не найден в номенклатуре",IF(SUMPRODUCT(--EXACT('Номенклатура'!$A$6:$A$205,B2853))&gt;1,"Код повторяется в номенклатуре",IF(ISNA(MATCH(C2853,{"Приход","Расход","Списание","Корректировка остатка"},0)),"Выберите тип операции",IF(NOT(ISNUMBER(D2853)),"Укажите количество",IF(D2853=0,"Количество не может быть 0",IF(AND(C2853&lt;&gt;"Корректировка остатка",D2853&lt;0),"Для этого типа количество положительное",IF(NOT(ISNUMBER('Номенклатура'!$C$2)),"Укажите дату начала учёта",IF(A2853&lt;INT('Номенклатура'!$C$2),"Раньше даты начала учёта: НЕ учтено",IF(AND(C2853="Корректировка остатка",TRIM(G2853)=""),"Учтено: добавьте пояснение","ОК")))))))))))))</f>
        <v/>
      </c>
    </row>
    <row r="2854" spans="1:9" x14ac:dyDescent="0.25">
      <c r="A2854" s="16"/>
      <c r="B2854" s="13"/>
      <c r="C2854" s="13"/>
      <c r="D2854" s="14"/>
      <c r="E2854" s="17" t="str">
        <f>IF(OR(B2854="",SUMPRODUCT(--EXACT('Номенклатура'!$A$6:$A$205,B2854))&lt;&gt;1),"",INDEX('Номенклатура'!$D$6:$D$205,SUMPRODUCT(EXACT('Номенклатура'!$A$6:$A$205,B2854)*(ROW('Номенклатура'!$A$6:$A$205)-5)))&amp;"")</f>
        <v/>
      </c>
      <c r="F2854" s="18" t="str">
        <f>IF(OR(I2854="ОК",I2854="Учтено: добавьте пояснение"),IF(C2854="Приход",D2854,IF(C2854="Корректировка остатка",D2854,-D2854)),"")</f>
        <v/>
      </c>
      <c r="G2854" s="13"/>
      <c r="H2854" s="15" t="str">
        <f>IF(OR(B2854="",SUMPRODUCT(--EXACT('Номенклатура'!$A$6:$A$205,B2854))&lt;&gt;1),"",INDEX('Номенклатура'!$B$6:$B$205,SUMPRODUCT(EXACT('Номенклатура'!$A$6:$A$205,B2854)*(ROW('Номенклатура'!$A$6:$A$205)-5)))&amp;"")</f>
        <v/>
      </c>
      <c r="I2854" s="15" t="str">
        <f>IF(COUNTA(A2854:D2854,G2854)=0,"",IF(NOT(ISNUMBER(A2854)),"Укажите дату",IF(B2854="","Укажите код",IF(NOT(AND(ISTEXT(B2854),LEN(B2854)&gt;0,LEN(B2854)&lt;=30,ISNUMBER(FIND(LEFT(B2854,1),"ABCDEFGHIJKLMNOPQRSTUVWXYZ")),SUMPRODUCT((MID(B2854,{1,2,3,4,5,6,7,8,9,10,11,12,13,14,15,16,17,18,19,20,21,22,23,24,25,26,27,28,29,30},1)&lt;&gt;"")*ISERROR(FIND(MID(B2854,{1,2,3,4,5,6,7,8,9,10,11,12,13,14,15,16,17,18,19,20,21,22,23,24,25,26,27,28,29,30},1),"ABCDEFGHIJKLMNOPQRSTUVWXYZ0123456789-_")))=0,ISERROR(VALUE(B2854)))),"Недопустимый код: только латинские буквы A-Z в верхнем регистре, цифры, - и _; начало с буквы, до 30 символов (например MILK-001)",IF(SUMPRODUCT(--EXACT('Номенклатура'!$A$6:$A$205,B2854))=0,"Код не найден в номенклатуре",IF(SUMPRODUCT(--EXACT('Номенклатура'!$A$6:$A$205,B2854))&gt;1,"Код повторяется в номенклатуре",IF(ISNA(MATCH(C2854,{"Приход","Расход","Списание","Корректировка остатка"},0)),"Выберите тип операции",IF(NOT(ISNUMBER(D2854)),"Укажите количество",IF(D2854=0,"Количество не может быть 0",IF(AND(C2854&lt;&gt;"Корректировка остатка",D2854&lt;0),"Для этого типа количество положительное",IF(NOT(ISNUMBER('Номенклатура'!$C$2)),"Укажите дату начала учёта",IF(A2854&lt;INT('Номенклатура'!$C$2),"Раньше даты начала учёта: НЕ учтено",IF(AND(C2854="Корректировка остатка",TRIM(G2854)=""),"Учтено: добавьте пояснение","ОК")))))))))))))</f>
        <v/>
      </c>
    </row>
    <row r="2855" spans="1:9" x14ac:dyDescent="0.25">
      <c r="A2855" s="16"/>
      <c r="B2855" s="13"/>
      <c r="C2855" s="13"/>
      <c r="D2855" s="14"/>
      <c r="E2855" s="17" t="str">
        <f>IF(OR(B2855="",SUMPRODUCT(--EXACT('Номенклатура'!$A$6:$A$205,B2855))&lt;&gt;1),"",INDEX('Номенклатура'!$D$6:$D$205,SUMPRODUCT(EXACT('Номенклатура'!$A$6:$A$205,B2855)*(ROW('Номенклатура'!$A$6:$A$205)-5)))&amp;"")</f>
        <v/>
      </c>
      <c r="F2855" s="18" t="str">
        <f>IF(OR(I2855="ОК",I2855="Учтено: добавьте пояснение"),IF(C2855="Приход",D2855,IF(C2855="Корректировка остатка",D2855,-D2855)),"")</f>
        <v/>
      </c>
      <c r="G2855" s="13"/>
      <c r="H2855" s="15" t="str">
        <f>IF(OR(B2855="",SUMPRODUCT(--EXACT('Номенклатура'!$A$6:$A$205,B2855))&lt;&gt;1),"",INDEX('Номенклатура'!$B$6:$B$205,SUMPRODUCT(EXACT('Номенклатура'!$A$6:$A$205,B2855)*(ROW('Номенклатура'!$A$6:$A$205)-5)))&amp;"")</f>
        <v/>
      </c>
      <c r="I2855" s="15" t="str">
        <f>IF(COUNTA(A2855:D2855,G2855)=0,"",IF(NOT(ISNUMBER(A2855)),"Укажите дату",IF(B2855="","Укажите код",IF(NOT(AND(ISTEXT(B2855),LEN(B2855)&gt;0,LEN(B2855)&lt;=30,ISNUMBER(FIND(LEFT(B2855,1),"ABCDEFGHIJKLMNOPQRSTUVWXYZ")),SUMPRODUCT((MID(B2855,{1,2,3,4,5,6,7,8,9,10,11,12,13,14,15,16,17,18,19,20,21,22,23,24,25,26,27,28,29,30},1)&lt;&gt;"")*ISERROR(FIND(MID(B2855,{1,2,3,4,5,6,7,8,9,10,11,12,13,14,15,16,17,18,19,20,21,22,23,24,25,26,27,28,29,30},1),"ABCDEFGHIJKLMNOPQRSTUVWXYZ0123456789-_")))=0,ISERROR(VALUE(B2855)))),"Недопустимый код: только латинские буквы A-Z в верхнем регистре, цифры, - и _; начало с буквы, до 30 символов (например MILK-001)",IF(SUMPRODUCT(--EXACT('Номенклатура'!$A$6:$A$205,B2855))=0,"Код не найден в номенклатуре",IF(SUMPRODUCT(--EXACT('Номенклатура'!$A$6:$A$205,B2855))&gt;1,"Код повторяется в номенклатуре",IF(ISNA(MATCH(C2855,{"Приход","Расход","Списание","Корректировка остатка"},0)),"Выберите тип операции",IF(NOT(ISNUMBER(D2855)),"Укажите количество",IF(D2855=0,"Количество не может быть 0",IF(AND(C2855&lt;&gt;"Корректировка остатка",D2855&lt;0),"Для этого типа количество положительное",IF(NOT(ISNUMBER('Номенклатура'!$C$2)),"Укажите дату начала учёта",IF(A2855&lt;INT('Номенклатура'!$C$2),"Раньше даты начала учёта: НЕ учтено",IF(AND(C2855="Корректировка остатка",TRIM(G2855)=""),"Учтено: добавьте пояснение","ОК")))))))))))))</f>
        <v/>
      </c>
    </row>
    <row r="2856" spans="1:9" x14ac:dyDescent="0.25">
      <c r="A2856" s="16"/>
      <c r="B2856" s="13"/>
      <c r="C2856" s="13"/>
      <c r="D2856" s="14"/>
      <c r="E2856" s="17" t="str">
        <f>IF(OR(B2856="",SUMPRODUCT(--EXACT('Номенклатура'!$A$6:$A$205,B2856))&lt;&gt;1),"",INDEX('Номенклатура'!$D$6:$D$205,SUMPRODUCT(EXACT('Номенклатура'!$A$6:$A$205,B2856)*(ROW('Номенклатура'!$A$6:$A$205)-5)))&amp;"")</f>
        <v/>
      </c>
      <c r="F2856" s="18" t="str">
        <f>IF(OR(I2856="ОК",I2856="Учтено: добавьте пояснение"),IF(C2856="Приход",D2856,IF(C2856="Корректировка остатка",D2856,-D2856)),"")</f>
        <v/>
      </c>
      <c r="G2856" s="13"/>
      <c r="H2856" s="15" t="str">
        <f>IF(OR(B2856="",SUMPRODUCT(--EXACT('Номенклатура'!$A$6:$A$205,B2856))&lt;&gt;1),"",INDEX('Номенклатура'!$B$6:$B$205,SUMPRODUCT(EXACT('Номенклатура'!$A$6:$A$205,B2856)*(ROW('Номенклатура'!$A$6:$A$205)-5)))&amp;"")</f>
        <v/>
      </c>
      <c r="I2856" s="15" t="str">
        <f>IF(COUNTA(A2856:D2856,G2856)=0,"",IF(NOT(ISNUMBER(A2856)),"Укажите дату",IF(B2856="","Укажите код",IF(NOT(AND(ISTEXT(B2856),LEN(B2856)&gt;0,LEN(B2856)&lt;=30,ISNUMBER(FIND(LEFT(B2856,1),"ABCDEFGHIJKLMNOPQRSTUVWXYZ")),SUMPRODUCT((MID(B2856,{1,2,3,4,5,6,7,8,9,10,11,12,13,14,15,16,17,18,19,20,21,22,23,24,25,26,27,28,29,30},1)&lt;&gt;"")*ISERROR(FIND(MID(B2856,{1,2,3,4,5,6,7,8,9,10,11,12,13,14,15,16,17,18,19,20,21,22,23,24,25,26,27,28,29,30},1),"ABCDEFGHIJKLMNOPQRSTUVWXYZ0123456789-_")))=0,ISERROR(VALUE(B2856)))),"Недопустимый код: только латинские буквы A-Z в верхнем регистре, цифры, - и _; начало с буквы, до 30 символов (например MILK-001)",IF(SUMPRODUCT(--EXACT('Номенклатура'!$A$6:$A$205,B2856))=0,"Код не найден в номенклатуре",IF(SUMPRODUCT(--EXACT('Номенклатура'!$A$6:$A$205,B2856))&gt;1,"Код повторяется в номенклатуре",IF(ISNA(MATCH(C2856,{"Приход","Расход","Списание","Корректировка остатка"},0)),"Выберите тип операции",IF(NOT(ISNUMBER(D2856)),"Укажите количество",IF(D2856=0,"Количество не может быть 0",IF(AND(C2856&lt;&gt;"Корректировка остатка",D2856&lt;0),"Для этого типа количество положительное",IF(NOT(ISNUMBER('Номенклатура'!$C$2)),"Укажите дату начала учёта",IF(A2856&lt;INT('Номенклатура'!$C$2),"Раньше даты начала учёта: НЕ учтено",IF(AND(C2856="Корректировка остатка",TRIM(G2856)=""),"Учтено: добавьте пояснение","ОК")))))))))))))</f>
        <v/>
      </c>
    </row>
    <row r="2857" spans="1:9" x14ac:dyDescent="0.25">
      <c r="A2857" s="16"/>
      <c r="B2857" s="13"/>
      <c r="C2857" s="13"/>
      <c r="D2857" s="14"/>
      <c r="E2857" s="17" t="str">
        <f>IF(OR(B2857="",SUMPRODUCT(--EXACT('Номенклатура'!$A$6:$A$205,B2857))&lt;&gt;1),"",INDEX('Номенклатура'!$D$6:$D$205,SUMPRODUCT(EXACT('Номенклатура'!$A$6:$A$205,B2857)*(ROW('Номенклатура'!$A$6:$A$205)-5)))&amp;"")</f>
        <v/>
      </c>
      <c r="F2857" s="18" t="str">
        <f>IF(OR(I2857="ОК",I2857="Учтено: добавьте пояснение"),IF(C2857="Приход",D2857,IF(C2857="Корректировка остатка",D2857,-D2857)),"")</f>
        <v/>
      </c>
      <c r="G2857" s="13"/>
      <c r="H2857" s="15" t="str">
        <f>IF(OR(B2857="",SUMPRODUCT(--EXACT('Номенклатура'!$A$6:$A$205,B2857))&lt;&gt;1),"",INDEX('Номенклатура'!$B$6:$B$205,SUMPRODUCT(EXACT('Номенклатура'!$A$6:$A$205,B2857)*(ROW('Номенклатура'!$A$6:$A$205)-5)))&amp;"")</f>
        <v/>
      </c>
      <c r="I2857" s="15" t="str">
        <f>IF(COUNTA(A2857:D2857,G2857)=0,"",IF(NOT(ISNUMBER(A2857)),"Укажите дату",IF(B2857="","Укажите код",IF(NOT(AND(ISTEXT(B2857),LEN(B2857)&gt;0,LEN(B2857)&lt;=30,ISNUMBER(FIND(LEFT(B2857,1),"ABCDEFGHIJKLMNOPQRSTUVWXYZ")),SUMPRODUCT((MID(B2857,{1,2,3,4,5,6,7,8,9,10,11,12,13,14,15,16,17,18,19,20,21,22,23,24,25,26,27,28,29,30},1)&lt;&gt;"")*ISERROR(FIND(MID(B2857,{1,2,3,4,5,6,7,8,9,10,11,12,13,14,15,16,17,18,19,20,21,22,23,24,25,26,27,28,29,30},1),"ABCDEFGHIJKLMNOPQRSTUVWXYZ0123456789-_")))=0,ISERROR(VALUE(B2857)))),"Недопустимый код: только латинские буквы A-Z в верхнем регистре, цифры, - и _; начало с буквы, до 30 символов (например MILK-001)",IF(SUMPRODUCT(--EXACT('Номенклатура'!$A$6:$A$205,B2857))=0,"Код не найден в номенклатуре",IF(SUMPRODUCT(--EXACT('Номенклатура'!$A$6:$A$205,B2857))&gt;1,"Код повторяется в номенклатуре",IF(ISNA(MATCH(C2857,{"Приход","Расход","Списание","Корректировка остатка"},0)),"Выберите тип операции",IF(NOT(ISNUMBER(D2857)),"Укажите количество",IF(D2857=0,"Количество не может быть 0",IF(AND(C2857&lt;&gt;"Корректировка остатка",D2857&lt;0),"Для этого типа количество положительное",IF(NOT(ISNUMBER('Номенклатура'!$C$2)),"Укажите дату начала учёта",IF(A2857&lt;INT('Номенклатура'!$C$2),"Раньше даты начала учёта: НЕ учтено",IF(AND(C2857="Корректировка остатка",TRIM(G2857)=""),"Учтено: добавьте пояснение","ОК")))))))))))))</f>
        <v/>
      </c>
    </row>
    <row r="2858" spans="1:9" x14ac:dyDescent="0.25">
      <c r="A2858" s="16"/>
      <c r="B2858" s="13"/>
      <c r="C2858" s="13"/>
      <c r="D2858" s="14"/>
      <c r="E2858" s="17" t="str">
        <f>IF(OR(B2858="",SUMPRODUCT(--EXACT('Номенклатура'!$A$6:$A$205,B2858))&lt;&gt;1),"",INDEX('Номенклатура'!$D$6:$D$205,SUMPRODUCT(EXACT('Номенклатура'!$A$6:$A$205,B2858)*(ROW('Номенклатура'!$A$6:$A$205)-5)))&amp;"")</f>
        <v/>
      </c>
      <c r="F2858" s="18" t="str">
        <f>IF(OR(I2858="ОК",I2858="Учтено: добавьте пояснение"),IF(C2858="Приход",D2858,IF(C2858="Корректировка остатка",D2858,-D2858)),"")</f>
        <v/>
      </c>
      <c r="G2858" s="13"/>
      <c r="H2858" s="15" t="str">
        <f>IF(OR(B2858="",SUMPRODUCT(--EXACT('Номенклатура'!$A$6:$A$205,B2858))&lt;&gt;1),"",INDEX('Номенклатура'!$B$6:$B$205,SUMPRODUCT(EXACT('Номенклатура'!$A$6:$A$205,B2858)*(ROW('Номенклатура'!$A$6:$A$205)-5)))&amp;"")</f>
        <v/>
      </c>
      <c r="I2858" s="15" t="str">
        <f>IF(COUNTA(A2858:D2858,G2858)=0,"",IF(NOT(ISNUMBER(A2858)),"Укажите дату",IF(B2858="","Укажите код",IF(NOT(AND(ISTEXT(B2858),LEN(B2858)&gt;0,LEN(B2858)&lt;=30,ISNUMBER(FIND(LEFT(B2858,1),"ABCDEFGHIJKLMNOPQRSTUVWXYZ")),SUMPRODUCT((MID(B2858,{1,2,3,4,5,6,7,8,9,10,11,12,13,14,15,16,17,18,19,20,21,22,23,24,25,26,27,28,29,30},1)&lt;&gt;"")*ISERROR(FIND(MID(B2858,{1,2,3,4,5,6,7,8,9,10,11,12,13,14,15,16,17,18,19,20,21,22,23,24,25,26,27,28,29,30},1),"ABCDEFGHIJKLMNOPQRSTUVWXYZ0123456789-_")))=0,ISERROR(VALUE(B2858)))),"Недопустимый код: только латинские буквы A-Z в верхнем регистре, цифры, - и _; начало с буквы, до 30 символов (например MILK-001)",IF(SUMPRODUCT(--EXACT('Номенклатура'!$A$6:$A$205,B2858))=0,"Код не найден в номенклатуре",IF(SUMPRODUCT(--EXACT('Номенклатура'!$A$6:$A$205,B2858))&gt;1,"Код повторяется в номенклатуре",IF(ISNA(MATCH(C2858,{"Приход","Расход","Списание","Корректировка остатка"},0)),"Выберите тип операции",IF(NOT(ISNUMBER(D2858)),"Укажите количество",IF(D2858=0,"Количество не может быть 0",IF(AND(C2858&lt;&gt;"Корректировка остатка",D2858&lt;0),"Для этого типа количество положительное",IF(NOT(ISNUMBER('Номенклатура'!$C$2)),"Укажите дату начала учёта",IF(A2858&lt;INT('Номенклатура'!$C$2),"Раньше даты начала учёта: НЕ учтено",IF(AND(C2858="Корректировка остатка",TRIM(G2858)=""),"Учтено: добавьте пояснение","ОК")))))))))))))</f>
        <v/>
      </c>
    </row>
    <row r="2859" spans="1:9" x14ac:dyDescent="0.25">
      <c r="A2859" s="16"/>
      <c r="B2859" s="13"/>
      <c r="C2859" s="13"/>
      <c r="D2859" s="14"/>
      <c r="E2859" s="17" t="str">
        <f>IF(OR(B2859="",SUMPRODUCT(--EXACT('Номенклатура'!$A$6:$A$205,B2859))&lt;&gt;1),"",INDEX('Номенклатура'!$D$6:$D$205,SUMPRODUCT(EXACT('Номенклатура'!$A$6:$A$205,B2859)*(ROW('Номенклатура'!$A$6:$A$205)-5)))&amp;"")</f>
        <v/>
      </c>
      <c r="F2859" s="18" t="str">
        <f>IF(OR(I2859="ОК",I2859="Учтено: добавьте пояснение"),IF(C2859="Приход",D2859,IF(C2859="Корректировка остатка",D2859,-D2859)),"")</f>
        <v/>
      </c>
      <c r="G2859" s="13"/>
      <c r="H2859" s="15" t="str">
        <f>IF(OR(B2859="",SUMPRODUCT(--EXACT('Номенклатура'!$A$6:$A$205,B2859))&lt;&gt;1),"",INDEX('Номенклатура'!$B$6:$B$205,SUMPRODUCT(EXACT('Номенклатура'!$A$6:$A$205,B2859)*(ROW('Номенклатура'!$A$6:$A$205)-5)))&amp;"")</f>
        <v/>
      </c>
      <c r="I2859" s="15" t="str">
        <f>IF(COUNTA(A2859:D2859,G2859)=0,"",IF(NOT(ISNUMBER(A2859)),"Укажите дату",IF(B2859="","Укажите код",IF(NOT(AND(ISTEXT(B2859),LEN(B2859)&gt;0,LEN(B2859)&lt;=30,ISNUMBER(FIND(LEFT(B2859,1),"ABCDEFGHIJKLMNOPQRSTUVWXYZ")),SUMPRODUCT((MID(B2859,{1,2,3,4,5,6,7,8,9,10,11,12,13,14,15,16,17,18,19,20,21,22,23,24,25,26,27,28,29,30},1)&lt;&gt;"")*ISERROR(FIND(MID(B2859,{1,2,3,4,5,6,7,8,9,10,11,12,13,14,15,16,17,18,19,20,21,22,23,24,25,26,27,28,29,30},1),"ABCDEFGHIJKLMNOPQRSTUVWXYZ0123456789-_")))=0,ISERROR(VALUE(B2859)))),"Недопустимый код: только латинские буквы A-Z в верхнем регистре, цифры, - и _; начало с буквы, до 30 символов (например MILK-001)",IF(SUMPRODUCT(--EXACT('Номенклатура'!$A$6:$A$205,B2859))=0,"Код не найден в номенклатуре",IF(SUMPRODUCT(--EXACT('Номенклатура'!$A$6:$A$205,B2859))&gt;1,"Код повторяется в номенклатуре",IF(ISNA(MATCH(C2859,{"Приход","Расход","Списание","Корректировка остатка"},0)),"Выберите тип операции",IF(NOT(ISNUMBER(D2859)),"Укажите количество",IF(D2859=0,"Количество не может быть 0",IF(AND(C2859&lt;&gt;"Корректировка остатка",D2859&lt;0),"Для этого типа количество положительное",IF(NOT(ISNUMBER('Номенклатура'!$C$2)),"Укажите дату начала учёта",IF(A2859&lt;INT('Номенклатура'!$C$2),"Раньше даты начала учёта: НЕ учтено",IF(AND(C2859="Корректировка остатка",TRIM(G2859)=""),"Учтено: добавьте пояснение","ОК")))))))))))))</f>
        <v/>
      </c>
    </row>
    <row r="2860" spans="1:9" x14ac:dyDescent="0.25">
      <c r="A2860" s="16"/>
      <c r="B2860" s="13"/>
      <c r="C2860" s="13"/>
      <c r="D2860" s="14"/>
      <c r="E2860" s="17" t="str">
        <f>IF(OR(B2860="",SUMPRODUCT(--EXACT('Номенклатура'!$A$6:$A$205,B2860))&lt;&gt;1),"",INDEX('Номенклатура'!$D$6:$D$205,SUMPRODUCT(EXACT('Номенклатура'!$A$6:$A$205,B2860)*(ROW('Номенклатура'!$A$6:$A$205)-5)))&amp;"")</f>
        <v/>
      </c>
      <c r="F2860" s="18" t="str">
        <f>IF(OR(I2860="ОК",I2860="Учтено: добавьте пояснение"),IF(C2860="Приход",D2860,IF(C2860="Корректировка остатка",D2860,-D2860)),"")</f>
        <v/>
      </c>
      <c r="G2860" s="13"/>
      <c r="H2860" s="15" t="str">
        <f>IF(OR(B2860="",SUMPRODUCT(--EXACT('Номенклатура'!$A$6:$A$205,B2860))&lt;&gt;1),"",INDEX('Номенклатура'!$B$6:$B$205,SUMPRODUCT(EXACT('Номенклатура'!$A$6:$A$205,B2860)*(ROW('Номенклатура'!$A$6:$A$205)-5)))&amp;"")</f>
        <v/>
      </c>
      <c r="I2860" s="15" t="str">
        <f>IF(COUNTA(A2860:D2860,G2860)=0,"",IF(NOT(ISNUMBER(A2860)),"Укажите дату",IF(B2860="","Укажите код",IF(NOT(AND(ISTEXT(B2860),LEN(B2860)&gt;0,LEN(B2860)&lt;=30,ISNUMBER(FIND(LEFT(B2860,1),"ABCDEFGHIJKLMNOPQRSTUVWXYZ")),SUMPRODUCT((MID(B2860,{1,2,3,4,5,6,7,8,9,10,11,12,13,14,15,16,17,18,19,20,21,22,23,24,25,26,27,28,29,30},1)&lt;&gt;"")*ISERROR(FIND(MID(B2860,{1,2,3,4,5,6,7,8,9,10,11,12,13,14,15,16,17,18,19,20,21,22,23,24,25,26,27,28,29,30},1),"ABCDEFGHIJKLMNOPQRSTUVWXYZ0123456789-_")))=0,ISERROR(VALUE(B2860)))),"Недопустимый код: только латинские буквы A-Z в верхнем регистре, цифры, - и _; начало с буквы, до 30 символов (например MILK-001)",IF(SUMPRODUCT(--EXACT('Номенклатура'!$A$6:$A$205,B2860))=0,"Код не найден в номенклатуре",IF(SUMPRODUCT(--EXACT('Номенклатура'!$A$6:$A$205,B2860))&gt;1,"Код повторяется в номенклатуре",IF(ISNA(MATCH(C2860,{"Приход","Расход","Списание","Корректировка остатка"},0)),"Выберите тип операции",IF(NOT(ISNUMBER(D2860)),"Укажите количество",IF(D2860=0,"Количество не может быть 0",IF(AND(C2860&lt;&gt;"Корректировка остатка",D2860&lt;0),"Для этого типа количество положительное",IF(NOT(ISNUMBER('Номенклатура'!$C$2)),"Укажите дату начала учёта",IF(A2860&lt;INT('Номенклатура'!$C$2),"Раньше даты начала учёта: НЕ учтено",IF(AND(C2860="Корректировка остатка",TRIM(G2860)=""),"Учтено: добавьте пояснение","ОК")))))))))))))</f>
        <v/>
      </c>
    </row>
    <row r="2861" spans="1:9" x14ac:dyDescent="0.25">
      <c r="A2861" s="16"/>
      <c r="B2861" s="13"/>
      <c r="C2861" s="13"/>
      <c r="D2861" s="14"/>
      <c r="E2861" s="17" t="str">
        <f>IF(OR(B2861="",SUMPRODUCT(--EXACT('Номенклатура'!$A$6:$A$205,B2861))&lt;&gt;1),"",INDEX('Номенклатура'!$D$6:$D$205,SUMPRODUCT(EXACT('Номенклатура'!$A$6:$A$205,B2861)*(ROW('Номенклатура'!$A$6:$A$205)-5)))&amp;"")</f>
        <v/>
      </c>
      <c r="F2861" s="18" t="str">
        <f>IF(OR(I2861="ОК",I2861="Учтено: добавьте пояснение"),IF(C2861="Приход",D2861,IF(C2861="Корректировка остатка",D2861,-D2861)),"")</f>
        <v/>
      </c>
      <c r="G2861" s="13"/>
      <c r="H2861" s="15" t="str">
        <f>IF(OR(B2861="",SUMPRODUCT(--EXACT('Номенклатура'!$A$6:$A$205,B2861))&lt;&gt;1),"",INDEX('Номенклатура'!$B$6:$B$205,SUMPRODUCT(EXACT('Номенклатура'!$A$6:$A$205,B2861)*(ROW('Номенклатура'!$A$6:$A$205)-5)))&amp;"")</f>
        <v/>
      </c>
      <c r="I2861" s="15" t="str">
        <f>IF(COUNTA(A2861:D2861,G2861)=0,"",IF(NOT(ISNUMBER(A2861)),"Укажите дату",IF(B2861="","Укажите код",IF(NOT(AND(ISTEXT(B2861),LEN(B2861)&gt;0,LEN(B2861)&lt;=30,ISNUMBER(FIND(LEFT(B2861,1),"ABCDEFGHIJKLMNOPQRSTUVWXYZ")),SUMPRODUCT((MID(B2861,{1,2,3,4,5,6,7,8,9,10,11,12,13,14,15,16,17,18,19,20,21,22,23,24,25,26,27,28,29,30},1)&lt;&gt;"")*ISERROR(FIND(MID(B2861,{1,2,3,4,5,6,7,8,9,10,11,12,13,14,15,16,17,18,19,20,21,22,23,24,25,26,27,28,29,30},1),"ABCDEFGHIJKLMNOPQRSTUVWXYZ0123456789-_")))=0,ISERROR(VALUE(B2861)))),"Недопустимый код: только латинские буквы A-Z в верхнем регистре, цифры, - и _; начало с буквы, до 30 символов (например MILK-001)",IF(SUMPRODUCT(--EXACT('Номенклатура'!$A$6:$A$205,B2861))=0,"Код не найден в номенклатуре",IF(SUMPRODUCT(--EXACT('Номенклатура'!$A$6:$A$205,B2861))&gt;1,"Код повторяется в номенклатуре",IF(ISNA(MATCH(C2861,{"Приход","Расход","Списание","Корректировка остатка"},0)),"Выберите тип операции",IF(NOT(ISNUMBER(D2861)),"Укажите количество",IF(D2861=0,"Количество не может быть 0",IF(AND(C2861&lt;&gt;"Корректировка остатка",D2861&lt;0),"Для этого типа количество положительное",IF(NOT(ISNUMBER('Номенклатура'!$C$2)),"Укажите дату начала учёта",IF(A2861&lt;INT('Номенклатура'!$C$2),"Раньше даты начала учёта: НЕ учтено",IF(AND(C2861="Корректировка остатка",TRIM(G2861)=""),"Учтено: добавьте пояснение","ОК")))))))))))))</f>
        <v/>
      </c>
    </row>
    <row r="2862" spans="1:9" x14ac:dyDescent="0.25">
      <c r="A2862" s="16"/>
      <c r="B2862" s="13"/>
      <c r="C2862" s="13"/>
      <c r="D2862" s="14"/>
      <c r="E2862" s="17" t="str">
        <f>IF(OR(B2862="",SUMPRODUCT(--EXACT('Номенклатура'!$A$6:$A$205,B2862))&lt;&gt;1),"",INDEX('Номенклатура'!$D$6:$D$205,SUMPRODUCT(EXACT('Номенклатура'!$A$6:$A$205,B2862)*(ROW('Номенклатура'!$A$6:$A$205)-5)))&amp;"")</f>
        <v/>
      </c>
      <c r="F2862" s="18" t="str">
        <f>IF(OR(I2862="ОК",I2862="Учтено: добавьте пояснение"),IF(C2862="Приход",D2862,IF(C2862="Корректировка остатка",D2862,-D2862)),"")</f>
        <v/>
      </c>
      <c r="G2862" s="13"/>
      <c r="H2862" s="15" t="str">
        <f>IF(OR(B2862="",SUMPRODUCT(--EXACT('Номенклатура'!$A$6:$A$205,B2862))&lt;&gt;1),"",INDEX('Номенклатура'!$B$6:$B$205,SUMPRODUCT(EXACT('Номенклатура'!$A$6:$A$205,B2862)*(ROW('Номенклатура'!$A$6:$A$205)-5)))&amp;"")</f>
        <v/>
      </c>
      <c r="I2862" s="15" t="str">
        <f>IF(COUNTA(A2862:D2862,G2862)=0,"",IF(NOT(ISNUMBER(A2862)),"Укажите дату",IF(B2862="","Укажите код",IF(NOT(AND(ISTEXT(B2862),LEN(B2862)&gt;0,LEN(B2862)&lt;=30,ISNUMBER(FIND(LEFT(B2862,1),"ABCDEFGHIJKLMNOPQRSTUVWXYZ")),SUMPRODUCT((MID(B2862,{1,2,3,4,5,6,7,8,9,10,11,12,13,14,15,16,17,18,19,20,21,22,23,24,25,26,27,28,29,30},1)&lt;&gt;"")*ISERROR(FIND(MID(B2862,{1,2,3,4,5,6,7,8,9,10,11,12,13,14,15,16,17,18,19,20,21,22,23,24,25,26,27,28,29,30},1),"ABCDEFGHIJKLMNOPQRSTUVWXYZ0123456789-_")))=0,ISERROR(VALUE(B2862)))),"Недопустимый код: только латинские буквы A-Z в верхнем регистре, цифры, - и _; начало с буквы, до 30 символов (например MILK-001)",IF(SUMPRODUCT(--EXACT('Номенклатура'!$A$6:$A$205,B2862))=0,"Код не найден в номенклатуре",IF(SUMPRODUCT(--EXACT('Номенклатура'!$A$6:$A$205,B2862))&gt;1,"Код повторяется в номенклатуре",IF(ISNA(MATCH(C2862,{"Приход","Расход","Списание","Корректировка остатка"},0)),"Выберите тип операции",IF(NOT(ISNUMBER(D2862)),"Укажите количество",IF(D2862=0,"Количество не может быть 0",IF(AND(C2862&lt;&gt;"Корректировка остатка",D2862&lt;0),"Для этого типа количество положительное",IF(NOT(ISNUMBER('Номенклатура'!$C$2)),"Укажите дату начала учёта",IF(A2862&lt;INT('Номенклатура'!$C$2),"Раньше даты начала учёта: НЕ учтено",IF(AND(C2862="Корректировка остатка",TRIM(G2862)=""),"Учтено: добавьте пояснение","ОК")))))))))))))</f>
        <v/>
      </c>
    </row>
    <row r="2863" spans="1:9" x14ac:dyDescent="0.25">
      <c r="A2863" s="16"/>
      <c r="B2863" s="13"/>
      <c r="C2863" s="13"/>
      <c r="D2863" s="14"/>
      <c r="E2863" s="17" t="str">
        <f>IF(OR(B2863="",SUMPRODUCT(--EXACT('Номенклатура'!$A$6:$A$205,B2863))&lt;&gt;1),"",INDEX('Номенклатура'!$D$6:$D$205,SUMPRODUCT(EXACT('Номенклатура'!$A$6:$A$205,B2863)*(ROW('Номенклатура'!$A$6:$A$205)-5)))&amp;"")</f>
        <v/>
      </c>
      <c r="F2863" s="18" t="str">
        <f>IF(OR(I2863="ОК",I2863="Учтено: добавьте пояснение"),IF(C2863="Приход",D2863,IF(C2863="Корректировка остатка",D2863,-D2863)),"")</f>
        <v/>
      </c>
      <c r="G2863" s="13"/>
      <c r="H2863" s="15" t="str">
        <f>IF(OR(B2863="",SUMPRODUCT(--EXACT('Номенклатура'!$A$6:$A$205,B2863))&lt;&gt;1),"",INDEX('Номенклатура'!$B$6:$B$205,SUMPRODUCT(EXACT('Номенклатура'!$A$6:$A$205,B2863)*(ROW('Номенклатура'!$A$6:$A$205)-5)))&amp;"")</f>
        <v/>
      </c>
      <c r="I2863" s="15" t="str">
        <f>IF(COUNTA(A2863:D2863,G2863)=0,"",IF(NOT(ISNUMBER(A2863)),"Укажите дату",IF(B2863="","Укажите код",IF(NOT(AND(ISTEXT(B2863),LEN(B2863)&gt;0,LEN(B2863)&lt;=30,ISNUMBER(FIND(LEFT(B2863,1),"ABCDEFGHIJKLMNOPQRSTUVWXYZ")),SUMPRODUCT((MID(B2863,{1,2,3,4,5,6,7,8,9,10,11,12,13,14,15,16,17,18,19,20,21,22,23,24,25,26,27,28,29,30},1)&lt;&gt;"")*ISERROR(FIND(MID(B2863,{1,2,3,4,5,6,7,8,9,10,11,12,13,14,15,16,17,18,19,20,21,22,23,24,25,26,27,28,29,30},1),"ABCDEFGHIJKLMNOPQRSTUVWXYZ0123456789-_")))=0,ISERROR(VALUE(B2863)))),"Недопустимый код: только латинские буквы A-Z в верхнем регистре, цифры, - и _; начало с буквы, до 30 символов (например MILK-001)",IF(SUMPRODUCT(--EXACT('Номенклатура'!$A$6:$A$205,B2863))=0,"Код не найден в номенклатуре",IF(SUMPRODUCT(--EXACT('Номенклатура'!$A$6:$A$205,B2863))&gt;1,"Код повторяется в номенклатуре",IF(ISNA(MATCH(C2863,{"Приход","Расход","Списание","Корректировка остатка"},0)),"Выберите тип операции",IF(NOT(ISNUMBER(D2863)),"Укажите количество",IF(D2863=0,"Количество не может быть 0",IF(AND(C2863&lt;&gt;"Корректировка остатка",D2863&lt;0),"Для этого типа количество положительное",IF(NOT(ISNUMBER('Номенклатура'!$C$2)),"Укажите дату начала учёта",IF(A2863&lt;INT('Номенклатура'!$C$2),"Раньше даты начала учёта: НЕ учтено",IF(AND(C2863="Корректировка остатка",TRIM(G2863)=""),"Учтено: добавьте пояснение","ОК")))))))))))))</f>
        <v/>
      </c>
    </row>
    <row r="2864" spans="1:9" x14ac:dyDescent="0.25">
      <c r="A2864" s="16"/>
      <c r="B2864" s="13"/>
      <c r="C2864" s="13"/>
      <c r="D2864" s="14"/>
      <c r="E2864" s="17" t="str">
        <f>IF(OR(B2864="",SUMPRODUCT(--EXACT('Номенклатура'!$A$6:$A$205,B2864))&lt;&gt;1),"",INDEX('Номенклатура'!$D$6:$D$205,SUMPRODUCT(EXACT('Номенклатура'!$A$6:$A$205,B2864)*(ROW('Номенклатура'!$A$6:$A$205)-5)))&amp;"")</f>
        <v/>
      </c>
      <c r="F2864" s="18" t="str">
        <f>IF(OR(I2864="ОК",I2864="Учтено: добавьте пояснение"),IF(C2864="Приход",D2864,IF(C2864="Корректировка остатка",D2864,-D2864)),"")</f>
        <v/>
      </c>
      <c r="G2864" s="13"/>
      <c r="H2864" s="15" t="str">
        <f>IF(OR(B2864="",SUMPRODUCT(--EXACT('Номенклатура'!$A$6:$A$205,B2864))&lt;&gt;1),"",INDEX('Номенклатура'!$B$6:$B$205,SUMPRODUCT(EXACT('Номенклатура'!$A$6:$A$205,B2864)*(ROW('Номенклатура'!$A$6:$A$205)-5)))&amp;"")</f>
        <v/>
      </c>
      <c r="I2864" s="15" t="str">
        <f>IF(COUNTA(A2864:D2864,G2864)=0,"",IF(NOT(ISNUMBER(A2864)),"Укажите дату",IF(B2864="","Укажите код",IF(NOT(AND(ISTEXT(B2864),LEN(B2864)&gt;0,LEN(B2864)&lt;=30,ISNUMBER(FIND(LEFT(B2864,1),"ABCDEFGHIJKLMNOPQRSTUVWXYZ")),SUMPRODUCT((MID(B2864,{1,2,3,4,5,6,7,8,9,10,11,12,13,14,15,16,17,18,19,20,21,22,23,24,25,26,27,28,29,30},1)&lt;&gt;"")*ISERROR(FIND(MID(B2864,{1,2,3,4,5,6,7,8,9,10,11,12,13,14,15,16,17,18,19,20,21,22,23,24,25,26,27,28,29,30},1),"ABCDEFGHIJKLMNOPQRSTUVWXYZ0123456789-_")))=0,ISERROR(VALUE(B2864)))),"Недопустимый код: только латинские буквы A-Z в верхнем регистре, цифры, - и _; начало с буквы, до 30 символов (например MILK-001)",IF(SUMPRODUCT(--EXACT('Номенклатура'!$A$6:$A$205,B2864))=0,"Код не найден в номенклатуре",IF(SUMPRODUCT(--EXACT('Номенклатура'!$A$6:$A$205,B2864))&gt;1,"Код повторяется в номенклатуре",IF(ISNA(MATCH(C2864,{"Приход","Расход","Списание","Корректировка остатка"},0)),"Выберите тип операции",IF(NOT(ISNUMBER(D2864)),"Укажите количество",IF(D2864=0,"Количество не может быть 0",IF(AND(C2864&lt;&gt;"Корректировка остатка",D2864&lt;0),"Для этого типа количество положительное",IF(NOT(ISNUMBER('Номенклатура'!$C$2)),"Укажите дату начала учёта",IF(A2864&lt;INT('Номенклатура'!$C$2),"Раньше даты начала учёта: НЕ учтено",IF(AND(C2864="Корректировка остатка",TRIM(G2864)=""),"Учтено: добавьте пояснение","ОК")))))))))))))</f>
        <v/>
      </c>
    </row>
    <row r="2865" spans="1:9" x14ac:dyDescent="0.25">
      <c r="A2865" s="16"/>
      <c r="B2865" s="13"/>
      <c r="C2865" s="13"/>
      <c r="D2865" s="14"/>
      <c r="E2865" s="17" t="str">
        <f>IF(OR(B2865="",SUMPRODUCT(--EXACT('Номенклатура'!$A$6:$A$205,B2865))&lt;&gt;1),"",INDEX('Номенклатура'!$D$6:$D$205,SUMPRODUCT(EXACT('Номенклатура'!$A$6:$A$205,B2865)*(ROW('Номенклатура'!$A$6:$A$205)-5)))&amp;"")</f>
        <v/>
      </c>
      <c r="F2865" s="18" t="str">
        <f>IF(OR(I2865="ОК",I2865="Учтено: добавьте пояснение"),IF(C2865="Приход",D2865,IF(C2865="Корректировка остатка",D2865,-D2865)),"")</f>
        <v/>
      </c>
      <c r="G2865" s="13"/>
      <c r="H2865" s="15" t="str">
        <f>IF(OR(B2865="",SUMPRODUCT(--EXACT('Номенклатура'!$A$6:$A$205,B2865))&lt;&gt;1),"",INDEX('Номенклатура'!$B$6:$B$205,SUMPRODUCT(EXACT('Номенклатура'!$A$6:$A$205,B2865)*(ROW('Номенклатура'!$A$6:$A$205)-5)))&amp;"")</f>
        <v/>
      </c>
      <c r="I2865" s="15" t="str">
        <f>IF(COUNTA(A2865:D2865,G2865)=0,"",IF(NOT(ISNUMBER(A2865)),"Укажите дату",IF(B2865="","Укажите код",IF(NOT(AND(ISTEXT(B2865),LEN(B2865)&gt;0,LEN(B2865)&lt;=30,ISNUMBER(FIND(LEFT(B2865,1),"ABCDEFGHIJKLMNOPQRSTUVWXYZ")),SUMPRODUCT((MID(B2865,{1,2,3,4,5,6,7,8,9,10,11,12,13,14,15,16,17,18,19,20,21,22,23,24,25,26,27,28,29,30},1)&lt;&gt;"")*ISERROR(FIND(MID(B2865,{1,2,3,4,5,6,7,8,9,10,11,12,13,14,15,16,17,18,19,20,21,22,23,24,25,26,27,28,29,30},1),"ABCDEFGHIJKLMNOPQRSTUVWXYZ0123456789-_")))=0,ISERROR(VALUE(B2865)))),"Недопустимый код: только латинские буквы A-Z в верхнем регистре, цифры, - и _; начало с буквы, до 30 символов (например MILK-001)",IF(SUMPRODUCT(--EXACT('Номенклатура'!$A$6:$A$205,B2865))=0,"Код не найден в номенклатуре",IF(SUMPRODUCT(--EXACT('Номенклатура'!$A$6:$A$205,B2865))&gt;1,"Код повторяется в номенклатуре",IF(ISNA(MATCH(C2865,{"Приход","Расход","Списание","Корректировка остатка"},0)),"Выберите тип операции",IF(NOT(ISNUMBER(D2865)),"Укажите количество",IF(D2865=0,"Количество не может быть 0",IF(AND(C2865&lt;&gt;"Корректировка остатка",D2865&lt;0),"Для этого типа количество положительное",IF(NOT(ISNUMBER('Номенклатура'!$C$2)),"Укажите дату начала учёта",IF(A2865&lt;INT('Номенклатура'!$C$2),"Раньше даты начала учёта: НЕ учтено",IF(AND(C2865="Корректировка остатка",TRIM(G2865)=""),"Учтено: добавьте пояснение","ОК")))))))))))))</f>
        <v/>
      </c>
    </row>
    <row r="2866" spans="1:9" x14ac:dyDescent="0.25">
      <c r="A2866" s="16"/>
      <c r="B2866" s="13"/>
      <c r="C2866" s="13"/>
      <c r="D2866" s="14"/>
      <c r="E2866" s="17" t="str">
        <f>IF(OR(B2866="",SUMPRODUCT(--EXACT('Номенклатура'!$A$6:$A$205,B2866))&lt;&gt;1),"",INDEX('Номенклатура'!$D$6:$D$205,SUMPRODUCT(EXACT('Номенклатура'!$A$6:$A$205,B2866)*(ROW('Номенклатура'!$A$6:$A$205)-5)))&amp;"")</f>
        <v/>
      </c>
      <c r="F2866" s="18" t="str">
        <f>IF(OR(I2866="ОК",I2866="Учтено: добавьте пояснение"),IF(C2866="Приход",D2866,IF(C2866="Корректировка остатка",D2866,-D2866)),"")</f>
        <v/>
      </c>
      <c r="G2866" s="13"/>
      <c r="H2866" s="15" t="str">
        <f>IF(OR(B2866="",SUMPRODUCT(--EXACT('Номенклатура'!$A$6:$A$205,B2866))&lt;&gt;1),"",INDEX('Номенклатура'!$B$6:$B$205,SUMPRODUCT(EXACT('Номенклатура'!$A$6:$A$205,B2866)*(ROW('Номенклатура'!$A$6:$A$205)-5)))&amp;"")</f>
        <v/>
      </c>
      <c r="I2866" s="15" t="str">
        <f>IF(COUNTA(A2866:D2866,G2866)=0,"",IF(NOT(ISNUMBER(A2866)),"Укажите дату",IF(B2866="","Укажите код",IF(NOT(AND(ISTEXT(B2866),LEN(B2866)&gt;0,LEN(B2866)&lt;=30,ISNUMBER(FIND(LEFT(B2866,1),"ABCDEFGHIJKLMNOPQRSTUVWXYZ")),SUMPRODUCT((MID(B2866,{1,2,3,4,5,6,7,8,9,10,11,12,13,14,15,16,17,18,19,20,21,22,23,24,25,26,27,28,29,30},1)&lt;&gt;"")*ISERROR(FIND(MID(B2866,{1,2,3,4,5,6,7,8,9,10,11,12,13,14,15,16,17,18,19,20,21,22,23,24,25,26,27,28,29,30},1),"ABCDEFGHIJKLMNOPQRSTUVWXYZ0123456789-_")))=0,ISERROR(VALUE(B2866)))),"Недопустимый код: только латинские буквы A-Z в верхнем регистре, цифры, - и _; начало с буквы, до 30 символов (например MILK-001)",IF(SUMPRODUCT(--EXACT('Номенклатура'!$A$6:$A$205,B2866))=0,"Код не найден в номенклатуре",IF(SUMPRODUCT(--EXACT('Номенклатура'!$A$6:$A$205,B2866))&gt;1,"Код повторяется в номенклатуре",IF(ISNA(MATCH(C2866,{"Приход","Расход","Списание","Корректировка остатка"},0)),"Выберите тип операции",IF(NOT(ISNUMBER(D2866)),"Укажите количество",IF(D2866=0,"Количество не может быть 0",IF(AND(C2866&lt;&gt;"Корректировка остатка",D2866&lt;0),"Для этого типа количество положительное",IF(NOT(ISNUMBER('Номенклатура'!$C$2)),"Укажите дату начала учёта",IF(A2866&lt;INT('Номенклатура'!$C$2),"Раньше даты начала учёта: НЕ учтено",IF(AND(C2866="Корректировка остатка",TRIM(G2866)=""),"Учтено: добавьте пояснение","ОК")))))))))))))</f>
        <v/>
      </c>
    </row>
    <row r="2867" spans="1:9" x14ac:dyDescent="0.25">
      <c r="A2867" s="16"/>
      <c r="B2867" s="13"/>
      <c r="C2867" s="13"/>
      <c r="D2867" s="14"/>
      <c r="E2867" s="17" t="str">
        <f>IF(OR(B2867="",SUMPRODUCT(--EXACT('Номенклатура'!$A$6:$A$205,B2867))&lt;&gt;1),"",INDEX('Номенклатура'!$D$6:$D$205,SUMPRODUCT(EXACT('Номенклатура'!$A$6:$A$205,B2867)*(ROW('Номенклатура'!$A$6:$A$205)-5)))&amp;"")</f>
        <v/>
      </c>
      <c r="F2867" s="18" t="str">
        <f>IF(OR(I2867="ОК",I2867="Учтено: добавьте пояснение"),IF(C2867="Приход",D2867,IF(C2867="Корректировка остатка",D2867,-D2867)),"")</f>
        <v/>
      </c>
      <c r="G2867" s="13"/>
      <c r="H2867" s="15" t="str">
        <f>IF(OR(B2867="",SUMPRODUCT(--EXACT('Номенклатура'!$A$6:$A$205,B2867))&lt;&gt;1),"",INDEX('Номенклатура'!$B$6:$B$205,SUMPRODUCT(EXACT('Номенклатура'!$A$6:$A$205,B2867)*(ROW('Номенклатура'!$A$6:$A$205)-5)))&amp;"")</f>
        <v/>
      </c>
      <c r="I2867" s="15" t="str">
        <f>IF(COUNTA(A2867:D2867,G2867)=0,"",IF(NOT(ISNUMBER(A2867)),"Укажите дату",IF(B2867="","Укажите код",IF(NOT(AND(ISTEXT(B2867),LEN(B2867)&gt;0,LEN(B2867)&lt;=30,ISNUMBER(FIND(LEFT(B2867,1),"ABCDEFGHIJKLMNOPQRSTUVWXYZ")),SUMPRODUCT((MID(B2867,{1,2,3,4,5,6,7,8,9,10,11,12,13,14,15,16,17,18,19,20,21,22,23,24,25,26,27,28,29,30},1)&lt;&gt;"")*ISERROR(FIND(MID(B2867,{1,2,3,4,5,6,7,8,9,10,11,12,13,14,15,16,17,18,19,20,21,22,23,24,25,26,27,28,29,30},1),"ABCDEFGHIJKLMNOPQRSTUVWXYZ0123456789-_")))=0,ISERROR(VALUE(B2867)))),"Недопустимый код: только латинские буквы A-Z в верхнем регистре, цифры, - и _; начало с буквы, до 30 символов (например MILK-001)",IF(SUMPRODUCT(--EXACT('Номенклатура'!$A$6:$A$205,B2867))=0,"Код не найден в номенклатуре",IF(SUMPRODUCT(--EXACT('Номенклатура'!$A$6:$A$205,B2867))&gt;1,"Код повторяется в номенклатуре",IF(ISNA(MATCH(C2867,{"Приход","Расход","Списание","Корректировка остатка"},0)),"Выберите тип операции",IF(NOT(ISNUMBER(D2867)),"Укажите количество",IF(D2867=0,"Количество не может быть 0",IF(AND(C2867&lt;&gt;"Корректировка остатка",D2867&lt;0),"Для этого типа количество положительное",IF(NOT(ISNUMBER('Номенклатура'!$C$2)),"Укажите дату начала учёта",IF(A2867&lt;INT('Номенклатура'!$C$2),"Раньше даты начала учёта: НЕ учтено",IF(AND(C2867="Корректировка остатка",TRIM(G2867)=""),"Учтено: добавьте пояснение","ОК")))))))))))))</f>
        <v/>
      </c>
    </row>
    <row r="2868" spans="1:9" x14ac:dyDescent="0.25">
      <c r="A2868" s="16"/>
      <c r="B2868" s="13"/>
      <c r="C2868" s="13"/>
      <c r="D2868" s="14"/>
      <c r="E2868" s="17" t="str">
        <f>IF(OR(B2868="",SUMPRODUCT(--EXACT('Номенклатура'!$A$6:$A$205,B2868))&lt;&gt;1),"",INDEX('Номенклатура'!$D$6:$D$205,SUMPRODUCT(EXACT('Номенклатура'!$A$6:$A$205,B2868)*(ROW('Номенклатура'!$A$6:$A$205)-5)))&amp;"")</f>
        <v/>
      </c>
      <c r="F2868" s="18" t="str">
        <f>IF(OR(I2868="ОК",I2868="Учтено: добавьте пояснение"),IF(C2868="Приход",D2868,IF(C2868="Корректировка остатка",D2868,-D2868)),"")</f>
        <v/>
      </c>
      <c r="G2868" s="13"/>
      <c r="H2868" s="15" t="str">
        <f>IF(OR(B2868="",SUMPRODUCT(--EXACT('Номенклатура'!$A$6:$A$205,B2868))&lt;&gt;1),"",INDEX('Номенклатура'!$B$6:$B$205,SUMPRODUCT(EXACT('Номенклатура'!$A$6:$A$205,B2868)*(ROW('Номенклатура'!$A$6:$A$205)-5)))&amp;"")</f>
        <v/>
      </c>
      <c r="I2868" s="15" t="str">
        <f>IF(COUNTA(A2868:D2868,G2868)=0,"",IF(NOT(ISNUMBER(A2868)),"Укажите дату",IF(B2868="","Укажите код",IF(NOT(AND(ISTEXT(B2868),LEN(B2868)&gt;0,LEN(B2868)&lt;=30,ISNUMBER(FIND(LEFT(B2868,1),"ABCDEFGHIJKLMNOPQRSTUVWXYZ")),SUMPRODUCT((MID(B2868,{1,2,3,4,5,6,7,8,9,10,11,12,13,14,15,16,17,18,19,20,21,22,23,24,25,26,27,28,29,30},1)&lt;&gt;"")*ISERROR(FIND(MID(B2868,{1,2,3,4,5,6,7,8,9,10,11,12,13,14,15,16,17,18,19,20,21,22,23,24,25,26,27,28,29,30},1),"ABCDEFGHIJKLMNOPQRSTUVWXYZ0123456789-_")))=0,ISERROR(VALUE(B2868)))),"Недопустимый код: только латинские буквы A-Z в верхнем регистре, цифры, - и _; начало с буквы, до 30 символов (например MILK-001)",IF(SUMPRODUCT(--EXACT('Номенклатура'!$A$6:$A$205,B2868))=0,"Код не найден в номенклатуре",IF(SUMPRODUCT(--EXACT('Номенклатура'!$A$6:$A$205,B2868))&gt;1,"Код повторяется в номенклатуре",IF(ISNA(MATCH(C2868,{"Приход","Расход","Списание","Корректировка остатка"},0)),"Выберите тип операции",IF(NOT(ISNUMBER(D2868)),"Укажите количество",IF(D2868=0,"Количество не может быть 0",IF(AND(C2868&lt;&gt;"Корректировка остатка",D2868&lt;0),"Для этого типа количество положительное",IF(NOT(ISNUMBER('Номенклатура'!$C$2)),"Укажите дату начала учёта",IF(A2868&lt;INT('Номенклатура'!$C$2),"Раньше даты начала учёта: НЕ учтено",IF(AND(C2868="Корректировка остатка",TRIM(G2868)=""),"Учтено: добавьте пояснение","ОК")))))))))))))</f>
        <v/>
      </c>
    </row>
    <row r="2869" spans="1:9" x14ac:dyDescent="0.25">
      <c r="A2869" s="16"/>
      <c r="B2869" s="13"/>
      <c r="C2869" s="13"/>
      <c r="D2869" s="14"/>
      <c r="E2869" s="17" t="str">
        <f>IF(OR(B2869="",SUMPRODUCT(--EXACT('Номенклатура'!$A$6:$A$205,B2869))&lt;&gt;1),"",INDEX('Номенклатура'!$D$6:$D$205,SUMPRODUCT(EXACT('Номенклатура'!$A$6:$A$205,B2869)*(ROW('Номенклатура'!$A$6:$A$205)-5)))&amp;"")</f>
        <v/>
      </c>
      <c r="F2869" s="18" t="str">
        <f>IF(OR(I2869="ОК",I2869="Учтено: добавьте пояснение"),IF(C2869="Приход",D2869,IF(C2869="Корректировка остатка",D2869,-D2869)),"")</f>
        <v/>
      </c>
      <c r="G2869" s="13"/>
      <c r="H2869" s="15" t="str">
        <f>IF(OR(B2869="",SUMPRODUCT(--EXACT('Номенклатура'!$A$6:$A$205,B2869))&lt;&gt;1),"",INDEX('Номенклатура'!$B$6:$B$205,SUMPRODUCT(EXACT('Номенклатура'!$A$6:$A$205,B2869)*(ROW('Номенклатура'!$A$6:$A$205)-5)))&amp;"")</f>
        <v/>
      </c>
      <c r="I2869" s="15" t="str">
        <f>IF(COUNTA(A2869:D2869,G2869)=0,"",IF(NOT(ISNUMBER(A2869)),"Укажите дату",IF(B2869="","Укажите код",IF(NOT(AND(ISTEXT(B2869),LEN(B2869)&gt;0,LEN(B2869)&lt;=30,ISNUMBER(FIND(LEFT(B2869,1),"ABCDEFGHIJKLMNOPQRSTUVWXYZ")),SUMPRODUCT((MID(B2869,{1,2,3,4,5,6,7,8,9,10,11,12,13,14,15,16,17,18,19,20,21,22,23,24,25,26,27,28,29,30},1)&lt;&gt;"")*ISERROR(FIND(MID(B2869,{1,2,3,4,5,6,7,8,9,10,11,12,13,14,15,16,17,18,19,20,21,22,23,24,25,26,27,28,29,30},1),"ABCDEFGHIJKLMNOPQRSTUVWXYZ0123456789-_")))=0,ISERROR(VALUE(B2869)))),"Недопустимый код: только латинские буквы A-Z в верхнем регистре, цифры, - и _; начало с буквы, до 30 символов (например MILK-001)",IF(SUMPRODUCT(--EXACT('Номенклатура'!$A$6:$A$205,B2869))=0,"Код не найден в номенклатуре",IF(SUMPRODUCT(--EXACT('Номенклатура'!$A$6:$A$205,B2869))&gt;1,"Код повторяется в номенклатуре",IF(ISNA(MATCH(C2869,{"Приход","Расход","Списание","Корректировка остатка"},0)),"Выберите тип операции",IF(NOT(ISNUMBER(D2869)),"Укажите количество",IF(D2869=0,"Количество не может быть 0",IF(AND(C2869&lt;&gt;"Корректировка остатка",D2869&lt;0),"Для этого типа количество положительное",IF(NOT(ISNUMBER('Номенклатура'!$C$2)),"Укажите дату начала учёта",IF(A2869&lt;INT('Номенклатура'!$C$2),"Раньше даты начала учёта: НЕ учтено",IF(AND(C2869="Корректировка остатка",TRIM(G2869)=""),"Учтено: добавьте пояснение","ОК")))))))))))))</f>
        <v/>
      </c>
    </row>
    <row r="2870" spans="1:9" x14ac:dyDescent="0.25">
      <c r="A2870" s="16"/>
      <c r="B2870" s="13"/>
      <c r="C2870" s="13"/>
      <c r="D2870" s="14"/>
      <c r="E2870" s="17" t="str">
        <f>IF(OR(B2870="",SUMPRODUCT(--EXACT('Номенклатура'!$A$6:$A$205,B2870))&lt;&gt;1),"",INDEX('Номенклатура'!$D$6:$D$205,SUMPRODUCT(EXACT('Номенклатура'!$A$6:$A$205,B2870)*(ROW('Номенклатура'!$A$6:$A$205)-5)))&amp;"")</f>
        <v/>
      </c>
      <c r="F2870" s="18" t="str">
        <f>IF(OR(I2870="ОК",I2870="Учтено: добавьте пояснение"),IF(C2870="Приход",D2870,IF(C2870="Корректировка остатка",D2870,-D2870)),"")</f>
        <v/>
      </c>
      <c r="G2870" s="13"/>
      <c r="H2870" s="15" t="str">
        <f>IF(OR(B2870="",SUMPRODUCT(--EXACT('Номенклатура'!$A$6:$A$205,B2870))&lt;&gt;1),"",INDEX('Номенклатура'!$B$6:$B$205,SUMPRODUCT(EXACT('Номенклатура'!$A$6:$A$205,B2870)*(ROW('Номенклатура'!$A$6:$A$205)-5)))&amp;"")</f>
        <v/>
      </c>
      <c r="I2870" s="15" t="str">
        <f>IF(COUNTA(A2870:D2870,G2870)=0,"",IF(NOT(ISNUMBER(A2870)),"Укажите дату",IF(B2870="","Укажите код",IF(NOT(AND(ISTEXT(B2870),LEN(B2870)&gt;0,LEN(B2870)&lt;=30,ISNUMBER(FIND(LEFT(B2870,1),"ABCDEFGHIJKLMNOPQRSTUVWXYZ")),SUMPRODUCT((MID(B2870,{1,2,3,4,5,6,7,8,9,10,11,12,13,14,15,16,17,18,19,20,21,22,23,24,25,26,27,28,29,30},1)&lt;&gt;"")*ISERROR(FIND(MID(B2870,{1,2,3,4,5,6,7,8,9,10,11,12,13,14,15,16,17,18,19,20,21,22,23,24,25,26,27,28,29,30},1),"ABCDEFGHIJKLMNOPQRSTUVWXYZ0123456789-_")))=0,ISERROR(VALUE(B2870)))),"Недопустимый код: только латинские буквы A-Z в верхнем регистре, цифры, - и _; начало с буквы, до 30 символов (например MILK-001)",IF(SUMPRODUCT(--EXACT('Номенклатура'!$A$6:$A$205,B2870))=0,"Код не найден в номенклатуре",IF(SUMPRODUCT(--EXACT('Номенклатура'!$A$6:$A$205,B2870))&gt;1,"Код повторяется в номенклатуре",IF(ISNA(MATCH(C2870,{"Приход","Расход","Списание","Корректировка остатка"},0)),"Выберите тип операции",IF(NOT(ISNUMBER(D2870)),"Укажите количество",IF(D2870=0,"Количество не может быть 0",IF(AND(C2870&lt;&gt;"Корректировка остатка",D2870&lt;0),"Для этого типа количество положительное",IF(NOT(ISNUMBER('Номенклатура'!$C$2)),"Укажите дату начала учёта",IF(A2870&lt;INT('Номенклатура'!$C$2),"Раньше даты начала учёта: НЕ учтено",IF(AND(C2870="Корректировка остатка",TRIM(G2870)=""),"Учтено: добавьте пояснение","ОК")))))))))))))</f>
        <v/>
      </c>
    </row>
    <row r="2871" spans="1:9" x14ac:dyDescent="0.25">
      <c r="A2871" s="16"/>
      <c r="B2871" s="13"/>
      <c r="C2871" s="13"/>
      <c r="D2871" s="14"/>
      <c r="E2871" s="17" t="str">
        <f>IF(OR(B2871="",SUMPRODUCT(--EXACT('Номенклатура'!$A$6:$A$205,B2871))&lt;&gt;1),"",INDEX('Номенклатура'!$D$6:$D$205,SUMPRODUCT(EXACT('Номенклатура'!$A$6:$A$205,B2871)*(ROW('Номенклатура'!$A$6:$A$205)-5)))&amp;"")</f>
        <v/>
      </c>
      <c r="F2871" s="18" t="str">
        <f>IF(OR(I2871="ОК",I2871="Учтено: добавьте пояснение"),IF(C2871="Приход",D2871,IF(C2871="Корректировка остатка",D2871,-D2871)),"")</f>
        <v/>
      </c>
      <c r="G2871" s="13"/>
      <c r="H2871" s="15" t="str">
        <f>IF(OR(B2871="",SUMPRODUCT(--EXACT('Номенклатура'!$A$6:$A$205,B2871))&lt;&gt;1),"",INDEX('Номенклатура'!$B$6:$B$205,SUMPRODUCT(EXACT('Номенклатура'!$A$6:$A$205,B2871)*(ROW('Номенклатура'!$A$6:$A$205)-5)))&amp;"")</f>
        <v/>
      </c>
      <c r="I2871" s="15" t="str">
        <f>IF(COUNTA(A2871:D2871,G2871)=0,"",IF(NOT(ISNUMBER(A2871)),"Укажите дату",IF(B2871="","Укажите код",IF(NOT(AND(ISTEXT(B2871),LEN(B2871)&gt;0,LEN(B2871)&lt;=30,ISNUMBER(FIND(LEFT(B2871,1),"ABCDEFGHIJKLMNOPQRSTUVWXYZ")),SUMPRODUCT((MID(B2871,{1,2,3,4,5,6,7,8,9,10,11,12,13,14,15,16,17,18,19,20,21,22,23,24,25,26,27,28,29,30},1)&lt;&gt;"")*ISERROR(FIND(MID(B2871,{1,2,3,4,5,6,7,8,9,10,11,12,13,14,15,16,17,18,19,20,21,22,23,24,25,26,27,28,29,30},1),"ABCDEFGHIJKLMNOPQRSTUVWXYZ0123456789-_")))=0,ISERROR(VALUE(B2871)))),"Недопустимый код: только латинские буквы A-Z в верхнем регистре, цифры, - и _; начало с буквы, до 30 символов (например MILK-001)",IF(SUMPRODUCT(--EXACT('Номенклатура'!$A$6:$A$205,B2871))=0,"Код не найден в номенклатуре",IF(SUMPRODUCT(--EXACT('Номенклатура'!$A$6:$A$205,B2871))&gt;1,"Код повторяется в номенклатуре",IF(ISNA(MATCH(C2871,{"Приход","Расход","Списание","Корректировка остатка"},0)),"Выберите тип операции",IF(NOT(ISNUMBER(D2871)),"Укажите количество",IF(D2871=0,"Количество не может быть 0",IF(AND(C2871&lt;&gt;"Корректировка остатка",D2871&lt;0),"Для этого типа количество положительное",IF(NOT(ISNUMBER('Номенклатура'!$C$2)),"Укажите дату начала учёта",IF(A2871&lt;INT('Номенклатура'!$C$2),"Раньше даты начала учёта: НЕ учтено",IF(AND(C2871="Корректировка остатка",TRIM(G2871)=""),"Учтено: добавьте пояснение","ОК")))))))))))))</f>
        <v/>
      </c>
    </row>
    <row r="2872" spans="1:9" x14ac:dyDescent="0.25">
      <c r="A2872" s="16"/>
      <c r="B2872" s="13"/>
      <c r="C2872" s="13"/>
      <c r="D2872" s="14"/>
      <c r="E2872" s="17" t="str">
        <f>IF(OR(B2872="",SUMPRODUCT(--EXACT('Номенклатура'!$A$6:$A$205,B2872))&lt;&gt;1),"",INDEX('Номенклатура'!$D$6:$D$205,SUMPRODUCT(EXACT('Номенклатура'!$A$6:$A$205,B2872)*(ROW('Номенклатура'!$A$6:$A$205)-5)))&amp;"")</f>
        <v/>
      </c>
      <c r="F2872" s="18" t="str">
        <f>IF(OR(I2872="ОК",I2872="Учтено: добавьте пояснение"),IF(C2872="Приход",D2872,IF(C2872="Корректировка остатка",D2872,-D2872)),"")</f>
        <v/>
      </c>
      <c r="G2872" s="13"/>
      <c r="H2872" s="15" t="str">
        <f>IF(OR(B2872="",SUMPRODUCT(--EXACT('Номенклатура'!$A$6:$A$205,B2872))&lt;&gt;1),"",INDEX('Номенклатура'!$B$6:$B$205,SUMPRODUCT(EXACT('Номенклатура'!$A$6:$A$205,B2872)*(ROW('Номенклатура'!$A$6:$A$205)-5)))&amp;"")</f>
        <v/>
      </c>
      <c r="I2872" s="15" t="str">
        <f>IF(COUNTA(A2872:D2872,G2872)=0,"",IF(NOT(ISNUMBER(A2872)),"Укажите дату",IF(B2872="","Укажите код",IF(NOT(AND(ISTEXT(B2872),LEN(B2872)&gt;0,LEN(B2872)&lt;=30,ISNUMBER(FIND(LEFT(B2872,1),"ABCDEFGHIJKLMNOPQRSTUVWXYZ")),SUMPRODUCT((MID(B2872,{1,2,3,4,5,6,7,8,9,10,11,12,13,14,15,16,17,18,19,20,21,22,23,24,25,26,27,28,29,30},1)&lt;&gt;"")*ISERROR(FIND(MID(B2872,{1,2,3,4,5,6,7,8,9,10,11,12,13,14,15,16,17,18,19,20,21,22,23,24,25,26,27,28,29,30},1),"ABCDEFGHIJKLMNOPQRSTUVWXYZ0123456789-_")))=0,ISERROR(VALUE(B2872)))),"Недопустимый код: только латинские буквы A-Z в верхнем регистре, цифры, - и _; начало с буквы, до 30 символов (например MILK-001)",IF(SUMPRODUCT(--EXACT('Номенклатура'!$A$6:$A$205,B2872))=0,"Код не найден в номенклатуре",IF(SUMPRODUCT(--EXACT('Номенклатура'!$A$6:$A$205,B2872))&gt;1,"Код повторяется в номенклатуре",IF(ISNA(MATCH(C2872,{"Приход","Расход","Списание","Корректировка остатка"},0)),"Выберите тип операции",IF(NOT(ISNUMBER(D2872)),"Укажите количество",IF(D2872=0,"Количество не может быть 0",IF(AND(C2872&lt;&gt;"Корректировка остатка",D2872&lt;0),"Для этого типа количество положительное",IF(NOT(ISNUMBER('Номенклатура'!$C$2)),"Укажите дату начала учёта",IF(A2872&lt;INT('Номенклатура'!$C$2),"Раньше даты начала учёта: НЕ учтено",IF(AND(C2872="Корректировка остатка",TRIM(G2872)=""),"Учтено: добавьте пояснение","ОК")))))))))))))</f>
        <v/>
      </c>
    </row>
    <row r="2873" spans="1:9" x14ac:dyDescent="0.25">
      <c r="A2873" s="16"/>
      <c r="B2873" s="13"/>
      <c r="C2873" s="13"/>
      <c r="D2873" s="14"/>
      <c r="E2873" s="17" t="str">
        <f>IF(OR(B2873="",SUMPRODUCT(--EXACT('Номенклатура'!$A$6:$A$205,B2873))&lt;&gt;1),"",INDEX('Номенклатура'!$D$6:$D$205,SUMPRODUCT(EXACT('Номенклатура'!$A$6:$A$205,B2873)*(ROW('Номенклатура'!$A$6:$A$205)-5)))&amp;"")</f>
        <v/>
      </c>
      <c r="F2873" s="18" t="str">
        <f>IF(OR(I2873="ОК",I2873="Учтено: добавьте пояснение"),IF(C2873="Приход",D2873,IF(C2873="Корректировка остатка",D2873,-D2873)),"")</f>
        <v/>
      </c>
      <c r="G2873" s="13"/>
      <c r="H2873" s="15" t="str">
        <f>IF(OR(B2873="",SUMPRODUCT(--EXACT('Номенклатура'!$A$6:$A$205,B2873))&lt;&gt;1),"",INDEX('Номенклатура'!$B$6:$B$205,SUMPRODUCT(EXACT('Номенклатура'!$A$6:$A$205,B2873)*(ROW('Номенклатура'!$A$6:$A$205)-5)))&amp;"")</f>
        <v/>
      </c>
      <c r="I2873" s="15" t="str">
        <f>IF(COUNTA(A2873:D2873,G2873)=0,"",IF(NOT(ISNUMBER(A2873)),"Укажите дату",IF(B2873="","Укажите код",IF(NOT(AND(ISTEXT(B2873),LEN(B2873)&gt;0,LEN(B2873)&lt;=30,ISNUMBER(FIND(LEFT(B2873,1),"ABCDEFGHIJKLMNOPQRSTUVWXYZ")),SUMPRODUCT((MID(B2873,{1,2,3,4,5,6,7,8,9,10,11,12,13,14,15,16,17,18,19,20,21,22,23,24,25,26,27,28,29,30},1)&lt;&gt;"")*ISERROR(FIND(MID(B2873,{1,2,3,4,5,6,7,8,9,10,11,12,13,14,15,16,17,18,19,20,21,22,23,24,25,26,27,28,29,30},1),"ABCDEFGHIJKLMNOPQRSTUVWXYZ0123456789-_")))=0,ISERROR(VALUE(B2873)))),"Недопустимый код: только латинские буквы A-Z в верхнем регистре, цифры, - и _; начало с буквы, до 30 символов (например MILK-001)",IF(SUMPRODUCT(--EXACT('Номенклатура'!$A$6:$A$205,B2873))=0,"Код не найден в номенклатуре",IF(SUMPRODUCT(--EXACT('Номенклатура'!$A$6:$A$205,B2873))&gt;1,"Код повторяется в номенклатуре",IF(ISNA(MATCH(C2873,{"Приход","Расход","Списание","Корректировка остатка"},0)),"Выберите тип операции",IF(NOT(ISNUMBER(D2873)),"Укажите количество",IF(D2873=0,"Количество не может быть 0",IF(AND(C2873&lt;&gt;"Корректировка остатка",D2873&lt;0),"Для этого типа количество положительное",IF(NOT(ISNUMBER('Номенклатура'!$C$2)),"Укажите дату начала учёта",IF(A2873&lt;INT('Номенклатура'!$C$2),"Раньше даты начала учёта: НЕ учтено",IF(AND(C2873="Корректировка остатка",TRIM(G2873)=""),"Учтено: добавьте пояснение","ОК")))))))))))))</f>
        <v/>
      </c>
    </row>
    <row r="2874" spans="1:9" x14ac:dyDescent="0.25">
      <c r="A2874" s="16"/>
      <c r="B2874" s="13"/>
      <c r="C2874" s="13"/>
      <c r="D2874" s="14"/>
      <c r="E2874" s="17" t="str">
        <f>IF(OR(B2874="",SUMPRODUCT(--EXACT('Номенклатура'!$A$6:$A$205,B2874))&lt;&gt;1),"",INDEX('Номенклатура'!$D$6:$D$205,SUMPRODUCT(EXACT('Номенклатура'!$A$6:$A$205,B2874)*(ROW('Номенклатура'!$A$6:$A$205)-5)))&amp;"")</f>
        <v/>
      </c>
      <c r="F2874" s="18" t="str">
        <f>IF(OR(I2874="ОК",I2874="Учтено: добавьте пояснение"),IF(C2874="Приход",D2874,IF(C2874="Корректировка остатка",D2874,-D2874)),"")</f>
        <v/>
      </c>
      <c r="G2874" s="13"/>
      <c r="H2874" s="15" t="str">
        <f>IF(OR(B2874="",SUMPRODUCT(--EXACT('Номенклатура'!$A$6:$A$205,B2874))&lt;&gt;1),"",INDEX('Номенклатура'!$B$6:$B$205,SUMPRODUCT(EXACT('Номенклатура'!$A$6:$A$205,B2874)*(ROW('Номенклатура'!$A$6:$A$205)-5)))&amp;"")</f>
        <v/>
      </c>
      <c r="I2874" s="15" t="str">
        <f>IF(COUNTA(A2874:D2874,G2874)=0,"",IF(NOT(ISNUMBER(A2874)),"Укажите дату",IF(B2874="","Укажите код",IF(NOT(AND(ISTEXT(B2874),LEN(B2874)&gt;0,LEN(B2874)&lt;=30,ISNUMBER(FIND(LEFT(B2874,1),"ABCDEFGHIJKLMNOPQRSTUVWXYZ")),SUMPRODUCT((MID(B2874,{1,2,3,4,5,6,7,8,9,10,11,12,13,14,15,16,17,18,19,20,21,22,23,24,25,26,27,28,29,30},1)&lt;&gt;"")*ISERROR(FIND(MID(B2874,{1,2,3,4,5,6,7,8,9,10,11,12,13,14,15,16,17,18,19,20,21,22,23,24,25,26,27,28,29,30},1),"ABCDEFGHIJKLMNOPQRSTUVWXYZ0123456789-_")))=0,ISERROR(VALUE(B2874)))),"Недопустимый код: только латинские буквы A-Z в верхнем регистре, цифры, - и _; начало с буквы, до 30 символов (например MILK-001)",IF(SUMPRODUCT(--EXACT('Номенклатура'!$A$6:$A$205,B2874))=0,"Код не найден в номенклатуре",IF(SUMPRODUCT(--EXACT('Номенклатура'!$A$6:$A$205,B2874))&gt;1,"Код повторяется в номенклатуре",IF(ISNA(MATCH(C2874,{"Приход","Расход","Списание","Корректировка остатка"},0)),"Выберите тип операции",IF(NOT(ISNUMBER(D2874)),"Укажите количество",IF(D2874=0,"Количество не может быть 0",IF(AND(C2874&lt;&gt;"Корректировка остатка",D2874&lt;0),"Для этого типа количество положительное",IF(NOT(ISNUMBER('Номенклатура'!$C$2)),"Укажите дату начала учёта",IF(A2874&lt;INT('Номенклатура'!$C$2),"Раньше даты начала учёта: НЕ учтено",IF(AND(C2874="Корректировка остатка",TRIM(G2874)=""),"Учтено: добавьте пояснение","ОК")))))))))))))</f>
        <v/>
      </c>
    </row>
    <row r="2875" spans="1:9" x14ac:dyDescent="0.25">
      <c r="A2875" s="16"/>
      <c r="B2875" s="13"/>
      <c r="C2875" s="13"/>
      <c r="D2875" s="14"/>
      <c r="E2875" s="17" t="str">
        <f>IF(OR(B2875="",SUMPRODUCT(--EXACT('Номенклатура'!$A$6:$A$205,B2875))&lt;&gt;1),"",INDEX('Номенклатура'!$D$6:$D$205,SUMPRODUCT(EXACT('Номенклатура'!$A$6:$A$205,B2875)*(ROW('Номенклатура'!$A$6:$A$205)-5)))&amp;"")</f>
        <v/>
      </c>
      <c r="F2875" s="18" t="str">
        <f>IF(OR(I2875="ОК",I2875="Учтено: добавьте пояснение"),IF(C2875="Приход",D2875,IF(C2875="Корректировка остатка",D2875,-D2875)),"")</f>
        <v/>
      </c>
      <c r="G2875" s="13"/>
      <c r="H2875" s="15" t="str">
        <f>IF(OR(B2875="",SUMPRODUCT(--EXACT('Номенклатура'!$A$6:$A$205,B2875))&lt;&gt;1),"",INDEX('Номенклатура'!$B$6:$B$205,SUMPRODUCT(EXACT('Номенклатура'!$A$6:$A$205,B2875)*(ROW('Номенклатура'!$A$6:$A$205)-5)))&amp;"")</f>
        <v/>
      </c>
      <c r="I2875" s="15" t="str">
        <f>IF(COUNTA(A2875:D2875,G2875)=0,"",IF(NOT(ISNUMBER(A2875)),"Укажите дату",IF(B2875="","Укажите код",IF(NOT(AND(ISTEXT(B2875),LEN(B2875)&gt;0,LEN(B2875)&lt;=30,ISNUMBER(FIND(LEFT(B2875,1),"ABCDEFGHIJKLMNOPQRSTUVWXYZ")),SUMPRODUCT((MID(B2875,{1,2,3,4,5,6,7,8,9,10,11,12,13,14,15,16,17,18,19,20,21,22,23,24,25,26,27,28,29,30},1)&lt;&gt;"")*ISERROR(FIND(MID(B2875,{1,2,3,4,5,6,7,8,9,10,11,12,13,14,15,16,17,18,19,20,21,22,23,24,25,26,27,28,29,30},1),"ABCDEFGHIJKLMNOPQRSTUVWXYZ0123456789-_")))=0,ISERROR(VALUE(B2875)))),"Недопустимый код: только латинские буквы A-Z в верхнем регистре, цифры, - и _; начало с буквы, до 30 символов (например MILK-001)",IF(SUMPRODUCT(--EXACT('Номенклатура'!$A$6:$A$205,B2875))=0,"Код не найден в номенклатуре",IF(SUMPRODUCT(--EXACT('Номенклатура'!$A$6:$A$205,B2875))&gt;1,"Код повторяется в номенклатуре",IF(ISNA(MATCH(C2875,{"Приход","Расход","Списание","Корректировка остатка"},0)),"Выберите тип операции",IF(NOT(ISNUMBER(D2875)),"Укажите количество",IF(D2875=0,"Количество не может быть 0",IF(AND(C2875&lt;&gt;"Корректировка остатка",D2875&lt;0),"Для этого типа количество положительное",IF(NOT(ISNUMBER('Номенклатура'!$C$2)),"Укажите дату начала учёта",IF(A2875&lt;INT('Номенклатура'!$C$2),"Раньше даты начала учёта: НЕ учтено",IF(AND(C2875="Корректировка остатка",TRIM(G2875)=""),"Учтено: добавьте пояснение","ОК")))))))))))))</f>
        <v/>
      </c>
    </row>
    <row r="2876" spans="1:9" x14ac:dyDescent="0.25">
      <c r="A2876" s="16"/>
      <c r="B2876" s="13"/>
      <c r="C2876" s="13"/>
      <c r="D2876" s="14"/>
      <c r="E2876" s="17" t="str">
        <f>IF(OR(B2876="",SUMPRODUCT(--EXACT('Номенклатура'!$A$6:$A$205,B2876))&lt;&gt;1),"",INDEX('Номенклатура'!$D$6:$D$205,SUMPRODUCT(EXACT('Номенклатура'!$A$6:$A$205,B2876)*(ROW('Номенклатура'!$A$6:$A$205)-5)))&amp;"")</f>
        <v/>
      </c>
      <c r="F2876" s="18" t="str">
        <f>IF(OR(I2876="ОК",I2876="Учтено: добавьте пояснение"),IF(C2876="Приход",D2876,IF(C2876="Корректировка остатка",D2876,-D2876)),"")</f>
        <v/>
      </c>
      <c r="G2876" s="13"/>
      <c r="H2876" s="15" t="str">
        <f>IF(OR(B2876="",SUMPRODUCT(--EXACT('Номенклатура'!$A$6:$A$205,B2876))&lt;&gt;1),"",INDEX('Номенклатура'!$B$6:$B$205,SUMPRODUCT(EXACT('Номенклатура'!$A$6:$A$205,B2876)*(ROW('Номенклатура'!$A$6:$A$205)-5)))&amp;"")</f>
        <v/>
      </c>
      <c r="I2876" s="15" t="str">
        <f>IF(COUNTA(A2876:D2876,G2876)=0,"",IF(NOT(ISNUMBER(A2876)),"Укажите дату",IF(B2876="","Укажите код",IF(NOT(AND(ISTEXT(B2876),LEN(B2876)&gt;0,LEN(B2876)&lt;=30,ISNUMBER(FIND(LEFT(B2876,1),"ABCDEFGHIJKLMNOPQRSTUVWXYZ")),SUMPRODUCT((MID(B2876,{1,2,3,4,5,6,7,8,9,10,11,12,13,14,15,16,17,18,19,20,21,22,23,24,25,26,27,28,29,30},1)&lt;&gt;"")*ISERROR(FIND(MID(B2876,{1,2,3,4,5,6,7,8,9,10,11,12,13,14,15,16,17,18,19,20,21,22,23,24,25,26,27,28,29,30},1),"ABCDEFGHIJKLMNOPQRSTUVWXYZ0123456789-_")))=0,ISERROR(VALUE(B2876)))),"Недопустимый код: только латинские буквы A-Z в верхнем регистре, цифры, - и _; начало с буквы, до 30 символов (например MILK-001)",IF(SUMPRODUCT(--EXACT('Номенклатура'!$A$6:$A$205,B2876))=0,"Код не найден в номенклатуре",IF(SUMPRODUCT(--EXACT('Номенклатура'!$A$6:$A$205,B2876))&gt;1,"Код повторяется в номенклатуре",IF(ISNA(MATCH(C2876,{"Приход","Расход","Списание","Корректировка остатка"},0)),"Выберите тип операции",IF(NOT(ISNUMBER(D2876)),"Укажите количество",IF(D2876=0,"Количество не может быть 0",IF(AND(C2876&lt;&gt;"Корректировка остатка",D2876&lt;0),"Для этого типа количество положительное",IF(NOT(ISNUMBER('Номенклатура'!$C$2)),"Укажите дату начала учёта",IF(A2876&lt;INT('Номенклатура'!$C$2),"Раньше даты начала учёта: НЕ учтено",IF(AND(C2876="Корректировка остатка",TRIM(G2876)=""),"Учтено: добавьте пояснение","ОК")))))))))))))</f>
        <v/>
      </c>
    </row>
    <row r="2877" spans="1:9" x14ac:dyDescent="0.25">
      <c r="A2877" s="16"/>
      <c r="B2877" s="13"/>
      <c r="C2877" s="13"/>
      <c r="D2877" s="14"/>
      <c r="E2877" s="17" t="str">
        <f>IF(OR(B2877="",SUMPRODUCT(--EXACT('Номенклатура'!$A$6:$A$205,B2877))&lt;&gt;1),"",INDEX('Номенклатура'!$D$6:$D$205,SUMPRODUCT(EXACT('Номенклатура'!$A$6:$A$205,B2877)*(ROW('Номенклатура'!$A$6:$A$205)-5)))&amp;"")</f>
        <v/>
      </c>
      <c r="F2877" s="18" t="str">
        <f>IF(OR(I2877="ОК",I2877="Учтено: добавьте пояснение"),IF(C2877="Приход",D2877,IF(C2877="Корректировка остатка",D2877,-D2877)),"")</f>
        <v/>
      </c>
      <c r="G2877" s="13"/>
      <c r="H2877" s="15" t="str">
        <f>IF(OR(B2877="",SUMPRODUCT(--EXACT('Номенклатура'!$A$6:$A$205,B2877))&lt;&gt;1),"",INDEX('Номенклатура'!$B$6:$B$205,SUMPRODUCT(EXACT('Номенклатура'!$A$6:$A$205,B2877)*(ROW('Номенклатура'!$A$6:$A$205)-5)))&amp;"")</f>
        <v/>
      </c>
      <c r="I2877" s="15" t="str">
        <f>IF(COUNTA(A2877:D2877,G2877)=0,"",IF(NOT(ISNUMBER(A2877)),"Укажите дату",IF(B2877="","Укажите код",IF(NOT(AND(ISTEXT(B2877),LEN(B2877)&gt;0,LEN(B2877)&lt;=30,ISNUMBER(FIND(LEFT(B2877,1),"ABCDEFGHIJKLMNOPQRSTUVWXYZ")),SUMPRODUCT((MID(B2877,{1,2,3,4,5,6,7,8,9,10,11,12,13,14,15,16,17,18,19,20,21,22,23,24,25,26,27,28,29,30},1)&lt;&gt;"")*ISERROR(FIND(MID(B2877,{1,2,3,4,5,6,7,8,9,10,11,12,13,14,15,16,17,18,19,20,21,22,23,24,25,26,27,28,29,30},1),"ABCDEFGHIJKLMNOPQRSTUVWXYZ0123456789-_")))=0,ISERROR(VALUE(B2877)))),"Недопустимый код: только латинские буквы A-Z в верхнем регистре, цифры, - и _; начало с буквы, до 30 символов (например MILK-001)",IF(SUMPRODUCT(--EXACT('Номенклатура'!$A$6:$A$205,B2877))=0,"Код не найден в номенклатуре",IF(SUMPRODUCT(--EXACT('Номенклатура'!$A$6:$A$205,B2877))&gt;1,"Код повторяется в номенклатуре",IF(ISNA(MATCH(C2877,{"Приход","Расход","Списание","Корректировка остатка"},0)),"Выберите тип операции",IF(NOT(ISNUMBER(D2877)),"Укажите количество",IF(D2877=0,"Количество не может быть 0",IF(AND(C2877&lt;&gt;"Корректировка остатка",D2877&lt;0),"Для этого типа количество положительное",IF(NOT(ISNUMBER('Номенклатура'!$C$2)),"Укажите дату начала учёта",IF(A2877&lt;INT('Номенклатура'!$C$2),"Раньше даты начала учёта: НЕ учтено",IF(AND(C2877="Корректировка остатка",TRIM(G2877)=""),"Учтено: добавьте пояснение","ОК")))))))))))))</f>
        <v/>
      </c>
    </row>
    <row r="2878" spans="1:9" x14ac:dyDescent="0.25">
      <c r="A2878" s="16"/>
      <c r="B2878" s="13"/>
      <c r="C2878" s="13"/>
      <c r="D2878" s="14"/>
      <c r="E2878" s="17" t="str">
        <f>IF(OR(B2878="",SUMPRODUCT(--EXACT('Номенклатура'!$A$6:$A$205,B2878))&lt;&gt;1),"",INDEX('Номенклатура'!$D$6:$D$205,SUMPRODUCT(EXACT('Номенклатура'!$A$6:$A$205,B2878)*(ROW('Номенклатура'!$A$6:$A$205)-5)))&amp;"")</f>
        <v/>
      </c>
      <c r="F2878" s="18" t="str">
        <f>IF(OR(I2878="ОК",I2878="Учтено: добавьте пояснение"),IF(C2878="Приход",D2878,IF(C2878="Корректировка остатка",D2878,-D2878)),"")</f>
        <v/>
      </c>
      <c r="G2878" s="13"/>
      <c r="H2878" s="15" t="str">
        <f>IF(OR(B2878="",SUMPRODUCT(--EXACT('Номенклатура'!$A$6:$A$205,B2878))&lt;&gt;1),"",INDEX('Номенклатура'!$B$6:$B$205,SUMPRODUCT(EXACT('Номенклатура'!$A$6:$A$205,B2878)*(ROW('Номенклатура'!$A$6:$A$205)-5)))&amp;"")</f>
        <v/>
      </c>
      <c r="I2878" s="15" t="str">
        <f>IF(COUNTA(A2878:D2878,G2878)=0,"",IF(NOT(ISNUMBER(A2878)),"Укажите дату",IF(B2878="","Укажите код",IF(NOT(AND(ISTEXT(B2878),LEN(B2878)&gt;0,LEN(B2878)&lt;=30,ISNUMBER(FIND(LEFT(B2878,1),"ABCDEFGHIJKLMNOPQRSTUVWXYZ")),SUMPRODUCT((MID(B2878,{1,2,3,4,5,6,7,8,9,10,11,12,13,14,15,16,17,18,19,20,21,22,23,24,25,26,27,28,29,30},1)&lt;&gt;"")*ISERROR(FIND(MID(B2878,{1,2,3,4,5,6,7,8,9,10,11,12,13,14,15,16,17,18,19,20,21,22,23,24,25,26,27,28,29,30},1),"ABCDEFGHIJKLMNOPQRSTUVWXYZ0123456789-_")))=0,ISERROR(VALUE(B2878)))),"Недопустимый код: только латинские буквы A-Z в верхнем регистре, цифры, - и _; начало с буквы, до 30 символов (например MILK-001)",IF(SUMPRODUCT(--EXACT('Номенклатура'!$A$6:$A$205,B2878))=0,"Код не найден в номенклатуре",IF(SUMPRODUCT(--EXACT('Номенклатура'!$A$6:$A$205,B2878))&gt;1,"Код повторяется в номенклатуре",IF(ISNA(MATCH(C2878,{"Приход","Расход","Списание","Корректировка остатка"},0)),"Выберите тип операции",IF(NOT(ISNUMBER(D2878)),"Укажите количество",IF(D2878=0,"Количество не может быть 0",IF(AND(C2878&lt;&gt;"Корректировка остатка",D2878&lt;0),"Для этого типа количество положительное",IF(NOT(ISNUMBER('Номенклатура'!$C$2)),"Укажите дату начала учёта",IF(A2878&lt;INT('Номенклатура'!$C$2),"Раньше даты начала учёта: НЕ учтено",IF(AND(C2878="Корректировка остатка",TRIM(G2878)=""),"Учтено: добавьте пояснение","ОК")))))))))))))</f>
        <v/>
      </c>
    </row>
    <row r="2879" spans="1:9" x14ac:dyDescent="0.25">
      <c r="A2879" s="16"/>
      <c r="B2879" s="13"/>
      <c r="C2879" s="13"/>
      <c r="D2879" s="14"/>
      <c r="E2879" s="17" t="str">
        <f>IF(OR(B2879="",SUMPRODUCT(--EXACT('Номенклатура'!$A$6:$A$205,B2879))&lt;&gt;1),"",INDEX('Номенклатура'!$D$6:$D$205,SUMPRODUCT(EXACT('Номенклатура'!$A$6:$A$205,B2879)*(ROW('Номенклатура'!$A$6:$A$205)-5)))&amp;"")</f>
        <v/>
      </c>
      <c r="F2879" s="18" t="str">
        <f>IF(OR(I2879="ОК",I2879="Учтено: добавьте пояснение"),IF(C2879="Приход",D2879,IF(C2879="Корректировка остатка",D2879,-D2879)),"")</f>
        <v/>
      </c>
      <c r="G2879" s="13"/>
      <c r="H2879" s="15" t="str">
        <f>IF(OR(B2879="",SUMPRODUCT(--EXACT('Номенклатура'!$A$6:$A$205,B2879))&lt;&gt;1),"",INDEX('Номенклатура'!$B$6:$B$205,SUMPRODUCT(EXACT('Номенклатура'!$A$6:$A$205,B2879)*(ROW('Номенклатура'!$A$6:$A$205)-5)))&amp;"")</f>
        <v/>
      </c>
      <c r="I2879" s="15" t="str">
        <f>IF(COUNTA(A2879:D2879,G2879)=0,"",IF(NOT(ISNUMBER(A2879)),"Укажите дату",IF(B2879="","Укажите код",IF(NOT(AND(ISTEXT(B2879),LEN(B2879)&gt;0,LEN(B2879)&lt;=30,ISNUMBER(FIND(LEFT(B2879,1),"ABCDEFGHIJKLMNOPQRSTUVWXYZ")),SUMPRODUCT((MID(B2879,{1,2,3,4,5,6,7,8,9,10,11,12,13,14,15,16,17,18,19,20,21,22,23,24,25,26,27,28,29,30},1)&lt;&gt;"")*ISERROR(FIND(MID(B2879,{1,2,3,4,5,6,7,8,9,10,11,12,13,14,15,16,17,18,19,20,21,22,23,24,25,26,27,28,29,30},1),"ABCDEFGHIJKLMNOPQRSTUVWXYZ0123456789-_")))=0,ISERROR(VALUE(B2879)))),"Недопустимый код: только латинские буквы A-Z в верхнем регистре, цифры, - и _; начало с буквы, до 30 символов (например MILK-001)",IF(SUMPRODUCT(--EXACT('Номенклатура'!$A$6:$A$205,B2879))=0,"Код не найден в номенклатуре",IF(SUMPRODUCT(--EXACT('Номенклатура'!$A$6:$A$205,B2879))&gt;1,"Код повторяется в номенклатуре",IF(ISNA(MATCH(C2879,{"Приход","Расход","Списание","Корректировка остатка"},0)),"Выберите тип операции",IF(NOT(ISNUMBER(D2879)),"Укажите количество",IF(D2879=0,"Количество не может быть 0",IF(AND(C2879&lt;&gt;"Корректировка остатка",D2879&lt;0),"Для этого типа количество положительное",IF(NOT(ISNUMBER('Номенклатура'!$C$2)),"Укажите дату начала учёта",IF(A2879&lt;INT('Номенклатура'!$C$2),"Раньше даты начала учёта: НЕ учтено",IF(AND(C2879="Корректировка остатка",TRIM(G2879)=""),"Учтено: добавьте пояснение","ОК")))))))))))))</f>
        <v/>
      </c>
    </row>
    <row r="2880" spans="1:9" x14ac:dyDescent="0.25">
      <c r="A2880" s="16"/>
      <c r="B2880" s="13"/>
      <c r="C2880" s="13"/>
      <c r="D2880" s="14"/>
      <c r="E2880" s="17" t="str">
        <f>IF(OR(B2880="",SUMPRODUCT(--EXACT('Номенклатура'!$A$6:$A$205,B2880))&lt;&gt;1),"",INDEX('Номенклатура'!$D$6:$D$205,SUMPRODUCT(EXACT('Номенклатура'!$A$6:$A$205,B2880)*(ROW('Номенклатура'!$A$6:$A$205)-5)))&amp;"")</f>
        <v/>
      </c>
      <c r="F2880" s="18" t="str">
        <f>IF(OR(I2880="ОК",I2880="Учтено: добавьте пояснение"),IF(C2880="Приход",D2880,IF(C2880="Корректировка остатка",D2880,-D2880)),"")</f>
        <v/>
      </c>
      <c r="G2880" s="13"/>
      <c r="H2880" s="15" t="str">
        <f>IF(OR(B2880="",SUMPRODUCT(--EXACT('Номенклатура'!$A$6:$A$205,B2880))&lt;&gt;1),"",INDEX('Номенклатура'!$B$6:$B$205,SUMPRODUCT(EXACT('Номенклатура'!$A$6:$A$205,B2880)*(ROW('Номенклатура'!$A$6:$A$205)-5)))&amp;"")</f>
        <v/>
      </c>
      <c r="I2880" s="15" t="str">
        <f>IF(COUNTA(A2880:D2880,G2880)=0,"",IF(NOT(ISNUMBER(A2880)),"Укажите дату",IF(B2880="","Укажите код",IF(NOT(AND(ISTEXT(B2880),LEN(B2880)&gt;0,LEN(B2880)&lt;=30,ISNUMBER(FIND(LEFT(B2880,1),"ABCDEFGHIJKLMNOPQRSTUVWXYZ")),SUMPRODUCT((MID(B2880,{1,2,3,4,5,6,7,8,9,10,11,12,13,14,15,16,17,18,19,20,21,22,23,24,25,26,27,28,29,30},1)&lt;&gt;"")*ISERROR(FIND(MID(B2880,{1,2,3,4,5,6,7,8,9,10,11,12,13,14,15,16,17,18,19,20,21,22,23,24,25,26,27,28,29,30},1),"ABCDEFGHIJKLMNOPQRSTUVWXYZ0123456789-_")))=0,ISERROR(VALUE(B2880)))),"Недопустимый код: только латинские буквы A-Z в верхнем регистре, цифры, - и _; начало с буквы, до 30 символов (например MILK-001)",IF(SUMPRODUCT(--EXACT('Номенклатура'!$A$6:$A$205,B2880))=0,"Код не найден в номенклатуре",IF(SUMPRODUCT(--EXACT('Номенклатура'!$A$6:$A$205,B2880))&gt;1,"Код повторяется в номенклатуре",IF(ISNA(MATCH(C2880,{"Приход","Расход","Списание","Корректировка остатка"},0)),"Выберите тип операции",IF(NOT(ISNUMBER(D2880)),"Укажите количество",IF(D2880=0,"Количество не может быть 0",IF(AND(C2880&lt;&gt;"Корректировка остатка",D2880&lt;0),"Для этого типа количество положительное",IF(NOT(ISNUMBER('Номенклатура'!$C$2)),"Укажите дату начала учёта",IF(A2880&lt;INT('Номенклатура'!$C$2),"Раньше даты начала учёта: НЕ учтено",IF(AND(C2880="Корректировка остатка",TRIM(G2880)=""),"Учтено: добавьте пояснение","ОК")))))))))))))</f>
        <v/>
      </c>
    </row>
    <row r="2881" spans="1:9" x14ac:dyDescent="0.25">
      <c r="A2881" s="16"/>
      <c r="B2881" s="13"/>
      <c r="C2881" s="13"/>
      <c r="D2881" s="14"/>
      <c r="E2881" s="17" t="str">
        <f>IF(OR(B2881="",SUMPRODUCT(--EXACT('Номенклатура'!$A$6:$A$205,B2881))&lt;&gt;1),"",INDEX('Номенклатура'!$D$6:$D$205,SUMPRODUCT(EXACT('Номенклатура'!$A$6:$A$205,B2881)*(ROW('Номенклатура'!$A$6:$A$205)-5)))&amp;"")</f>
        <v/>
      </c>
      <c r="F2881" s="18" t="str">
        <f>IF(OR(I2881="ОК",I2881="Учтено: добавьте пояснение"),IF(C2881="Приход",D2881,IF(C2881="Корректировка остатка",D2881,-D2881)),"")</f>
        <v/>
      </c>
      <c r="G2881" s="13"/>
      <c r="H2881" s="15" t="str">
        <f>IF(OR(B2881="",SUMPRODUCT(--EXACT('Номенклатура'!$A$6:$A$205,B2881))&lt;&gt;1),"",INDEX('Номенклатура'!$B$6:$B$205,SUMPRODUCT(EXACT('Номенклатура'!$A$6:$A$205,B2881)*(ROW('Номенклатура'!$A$6:$A$205)-5)))&amp;"")</f>
        <v/>
      </c>
      <c r="I2881" s="15" t="str">
        <f>IF(COUNTA(A2881:D2881,G2881)=0,"",IF(NOT(ISNUMBER(A2881)),"Укажите дату",IF(B2881="","Укажите код",IF(NOT(AND(ISTEXT(B2881),LEN(B2881)&gt;0,LEN(B2881)&lt;=30,ISNUMBER(FIND(LEFT(B2881,1),"ABCDEFGHIJKLMNOPQRSTUVWXYZ")),SUMPRODUCT((MID(B2881,{1,2,3,4,5,6,7,8,9,10,11,12,13,14,15,16,17,18,19,20,21,22,23,24,25,26,27,28,29,30},1)&lt;&gt;"")*ISERROR(FIND(MID(B2881,{1,2,3,4,5,6,7,8,9,10,11,12,13,14,15,16,17,18,19,20,21,22,23,24,25,26,27,28,29,30},1),"ABCDEFGHIJKLMNOPQRSTUVWXYZ0123456789-_")))=0,ISERROR(VALUE(B2881)))),"Недопустимый код: только латинские буквы A-Z в верхнем регистре, цифры, - и _; начало с буквы, до 30 символов (например MILK-001)",IF(SUMPRODUCT(--EXACT('Номенклатура'!$A$6:$A$205,B2881))=0,"Код не найден в номенклатуре",IF(SUMPRODUCT(--EXACT('Номенклатура'!$A$6:$A$205,B2881))&gt;1,"Код повторяется в номенклатуре",IF(ISNA(MATCH(C2881,{"Приход","Расход","Списание","Корректировка остатка"},0)),"Выберите тип операции",IF(NOT(ISNUMBER(D2881)),"Укажите количество",IF(D2881=0,"Количество не может быть 0",IF(AND(C2881&lt;&gt;"Корректировка остатка",D2881&lt;0),"Для этого типа количество положительное",IF(NOT(ISNUMBER('Номенклатура'!$C$2)),"Укажите дату начала учёта",IF(A2881&lt;INT('Номенклатура'!$C$2),"Раньше даты начала учёта: НЕ учтено",IF(AND(C2881="Корректировка остатка",TRIM(G2881)=""),"Учтено: добавьте пояснение","ОК")))))))))))))</f>
        <v/>
      </c>
    </row>
    <row r="2882" spans="1:9" x14ac:dyDescent="0.25">
      <c r="A2882" s="16"/>
      <c r="B2882" s="13"/>
      <c r="C2882" s="13"/>
      <c r="D2882" s="14"/>
      <c r="E2882" s="17" t="str">
        <f>IF(OR(B2882="",SUMPRODUCT(--EXACT('Номенклатура'!$A$6:$A$205,B2882))&lt;&gt;1),"",INDEX('Номенклатура'!$D$6:$D$205,SUMPRODUCT(EXACT('Номенклатура'!$A$6:$A$205,B2882)*(ROW('Номенклатура'!$A$6:$A$205)-5)))&amp;"")</f>
        <v/>
      </c>
      <c r="F2882" s="18" t="str">
        <f>IF(OR(I2882="ОК",I2882="Учтено: добавьте пояснение"),IF(C2882="Приход",D2882,IF(C2882="Корректировка остатка",D2882,-D2882)),"")</f>
        <v/>
      </c>
      <c r="G2882" s="13"/>
      <c r="H2882" s="15" t="str">
        <f>IF(OR(B2882="",SUMPRODUCT(--EXACT('Номенклатура'!$A$6:$A$205,B2882))&lt;&gt;1),"",INDEX('Номенклатура'!$B$6:$B$205,SUMPRODUCT(EXACT('Номенклатура'!$A$6:$A$205,B2882)*(ROW('Номенклатура'!$A$6:$A$205)-5)))&amp;"")</f>
        <v/>
      </c>
      <c r="I2882" s="15" t="str">
        <f>IF(COUNTA(A2882:D2882,G2882)=0,"",IF(NOT(ISNUMBER(A2882)),"Укажите дату",IF(B2882="","Укажите код",IF(NOT(AND(ISTEXT(B2882),LEN(B2882)&gt;0,LEN(B2882)&lt;=30,ISNUMBER(FIND(LEFT(B2882,1),"ABCDEFGHIJKLMNOPQRSTUVWXYZ")),SUMPRODUCT((MID(B2882,{1,2,3,4,5,6,7,8,9,10,11,12,13,14,15,16,17,18,19,20,21,22,23,24,25,26,27,28,29,30},1)&lt;&gt;"")*ISERROR(FIND(MID(B2882,{1,2,3,4,5,6,7,8,9,10,11,12,13,14,15,16,17,18,19,20,21,22,23,24,25,26,27,28,29,30},1),"ABCDEFGHIJKLMNOPQRSTUVWXYZ0123456789-_")))=0,ISERROR(VALUE(B2882)))),"Недопустимый код: только латинские буквы A-Z в верхнем регистре, цифры, - и _; начало с буквы, до 30 символов (например MILK-001)",IF(SUMPRODUCT(--EXACT('Номенклатура'!$A$6:$A$205,B2882))=0,"Код не найден в номенклатуре",IF(SUMPRODUCT(--EXACT('Номенклатура'!$A$6:$A$205,B2882))&gt;1,"Код повторяется в номенклатуре",IF(ISNA(MATCH(C2882,{"Приход","Расход","Списание","Корректировка остатка"},0)),"Выберите тип операции",IF(NOT(ISNUMBER(D2882)),"Укажите количество",IF(D2882=0,"Количество не может быть 0",IF(AND(C2882&lt;&gt;"Корректировка остатка",D2882&lt;0),"Для этого типа количество положительное",IF(NOT(ISNUMBER('Номенклатура'!$C$2)),"Укажите дату начала учёта",IF(A2882&lt;INT('Номенклатура'!$C$2),"Раньше даты начала учёта: НЕ учтено",IF(AND(C2882="Корректировка остатка",TRIM(G2882)=""),"Учтено: добавьте пояснение","ОК")))))))))))))</f>
        <v/>
      </c>
    </row>
    <row r="2883" spans="1:9" x14ac:dyDescent="0.25">
      <c r="A2883" s="16"/>
      <c r="B2883" s="13"/>
      <c r="C2883" s="13"/>
      <c r="D2883" s="14"/>
      <c r="E2883" s="17" t="str">
        <f>IF(OR(B2883="",SUMPRODUCT(--EXACT('Номенклатура'!$A$6:$A$205,B2883))&lt;&gt;1),"",INDEX('Номенклатура'!$D$6:$D$205,SUMPRODUCT(EXACT('Номенклатура'!$A$6:$A$205,B2883)*(ROW('Номенклатура'!$A$6:$A$205)-5)))&amp;"")</f>
        <v/>
      </c>
      <c r="F2883" s="18" t="str">
        <f>IF(OR(I2883="ОК",I2883="Учтено: добавьте пояснение"),IF(C2883="Приход",D2883,IF(C2883="Корректировка остатка",D2883,-D2883)),"")</f>
        <v/>
      </c>
      <c r="G2883" s="13"/>
      <c r="H2883" s="15" t="str">
        <f>IF(OR(B2883="",SUMPRODUCT(--EXACT('Номенклатура'!$A$6:$A$205,B2883))&lt;&gt;1),"",INDEX('Номенклатура'!$B$6:$B$205,SUMPRODUCT(EXACT('Номенклатура'!$A$6:$A$205,B2883)*(ROW('Номенклатура'!$A$6:$A$205)-5)))&amp;"")</f>
        <v/>
      </c>
      <c r="I2883" s="15" t="str">
        <f>IF(COUNTA(A2883:D2883,G2883)=0,"",IF(NOT(ISNUMBER(A2883)),"Укажите дату",IF(B2883="","Укажите код",IF(NOT(AND(ISTEXT(B2883),LEN(B2883)&gt;0,LEN(B2883)&lt;=30,ISNUMBER(FIND(LEFT(B2883,1),"ABCDEFGHIJKLMNOPQRSTUVWXYZ")),SUMPRODUCT((MID(B2883,{1,2,3,4,5,6,7,8,9,10,11,12,13,14,15,16,17,18,19,20,21,22,23,24,25,26,27,28,29,30},1)&lt;&gt;"")*ISERROR(FIND(MID(B2883,{1,2,3,4,5,6,7,8,9,10,11,12,13,14,15,16,17,18,19,20,21,22,23,24,25,26,27,28,29,30},1),"ABCDEFGHIJKLMNOPQRSTUVWXYZ0123456789-_")))=0,ISERROR(VALUE(B2883)))),"Недопустимый код: только латинские буквы A-Z в верхнем регистре, цифры, - и _; начало с буквы, до 30 символов (например MILK-001)",IF(SUMPRODUCT(--EXACT('Номенклатура'!$A$6:$A$205,B2883))=0,"Код не найден в номенклатуре",IF(SUMPRODUCT(--EXACT('Номенклатура'!$A$6:$A$205,B2883))&gt;1,"Код повторяется в номенклатуре",IF(ISNA(MATCH(C2883,{"Приход","Расход","Списание","Корректировка остатка"},0)),"Выберите тип операции",IF(NOT(ISNUMBER(D2883)),"Укажите количество",IF(D2883=0,"Количество не может быть 0",IF(AND(C2883&lt;&gt;"Корректировка остатка",D2883&lt;0),"Для этого типа количество положительное",IF(NOT(ISNUMBER('Номенклатура'!$C$2)),"Укажите дату начала учёта",IF(A2883&lt;INT('Номенклатура'!$C$2),"Раньше даты начала учёта: НЕ учтено",IF(AND(C2883="Корректировка остатка",TRIM(G2883)=""),"Учтено: добавьте пояснение","ОК")))))))))))))</f>
        <v/>
      </c>
    </row>
    <row r="2884" spans="1:9" x14ac:dyDescent="0.25">
      <c r="A2884" s="16"/>
      <c r="B2884" s="13"/>
      <c r="C2884" s="13"/>
      <c r="D2884" s="14"/>
      <c r="E2884" s="17" t="str">
        <f>IF(OR(B2884="",SUMPRODUCT(--EXACT('Номенклатура'!$A$6:$A$205,B2884))&lt;&gt;1),"",INDEX('Номенклатура'!$D$6:$D$205,SUMPRODUCT(EXACT('Номенклатура'!$A$6:$A$205,B2884)*(ROW('Номенклатура'!$A$6:$A$205)-5)))&amp;"")</f>
        <v/>
      </c>
      <c r="F2884" s="18" t="str">
        <f>IF(OR(I2884="ОК",I2884="Учтено: добавьте пояснение"),IF(C2884="Приход",D2884,IF(C2884="Корректировка остатка",D2884,-D2884)),"")</f>
        <v/>
      </c>
      <c r="G2884" s="13"/>
      <c r="H2884" s="15" t="str">
        <f>IF(OR(B2884="",SUMPRODUCT(--EXACT('Номенклатура'!$A$6:$A$205,B2884))&lt;&gt;1),"",INDEX('Номенклатура'!$B$6:$B$205,SUMPRODUCT(EXACT('Номенклатура'!$A$6:$A$205,B2884)*(ROW('Номенклатура'!$A$6:$A$205)-5)))&amp;"")</f>
        <v/>
      </c>
      <c r="I2884" s="15" t="str">
        <f>IF(COUNTA(A2884:D2884,G2884)=0,"",IF(NOT(ISNUMBER(A2884)),"Укажите дату",IF(B2884="","Укажите код",IF(NOT(AND(ISTEXT(B2884),LEN(B2884)&gt;0,LEN(B2884)&lt;=30,ISNUMBER(FIND(LEFT(B2884,1),"ABCDEFGHIJKLMNOPQRSTUVWXYZ")),SUMPRODUCT((MID(B2884,{1,2,3,4,5,6,7,8,9,10,11,12,13,14,15,16,17,18,19,20,21,22,23,24,25,26,27,28,29,30},1)&lt;&gt;"")*ISERROR(FIND(MID(B2884,{1,2,3,4,5,6,7,8,9,10,11,12,13,14,15,16,17,18,19,20,21,22,23,24,25,26,27,28,29,30},1),"ABCDEFGHIJKLMNOPQRSTUVWXYZ0123456789-_")))=0,ISERROR(VALUE(B2884)))),"Недопустимый код: только латинские буквы A-Z в верхнем регистре, цифры, - и _; начало с буквы, до 30 символов (например MILK-001)",IF(SUMPRODUCT(--EXACT('Номенклатура'!$A$6:$A$205,B2884))=0,"Код не найден в номенклатуре",IF(SUMPRODUCT(--EXACT('Номенклатура'!$A$6:$A$205,B2884))&gt;1,"Код повторяется в номенклатуре",IF(ISNA(MATCH(C2884,{"Приход","Расход","Списание","Корректировка остатка"},0)),"Выберите тип операции",IF(NOT(ISNUMBER(D2884)),"Укажите количество",IF(D2884=0,"Количество не может быть 0",IF(AND(C2884&lt;&gt;"Корректировка остатка",D2884&lt;0),"Для этого типа количество положительное",IF(NOT(ISNUMBER('Номенклатура'!$C$2)),"Укажите дату начала учёта",IF(A2884&lt;INT('Номенклатура'!$C$2),"Раньше даты начала учёта: НЕ учтено",IF(AND(C2884="Корректировка остатка",TRIM(G2884)=""),"Учтено: добавьте пояснение","ОК")))))))))))))</f>
        <v/>
      </c>
    </row>
    <row r="2885" spans="1:9" x14ac:dyDescent="0.25">
      <c r="A2885" s="16"/>
      <c r="B2885" s="13"/>
      <c r="C2885" s="13"/>
      <c r="D2885" s="14"/>
      <c r="E2885" s="17" t="str">
        <f>IF(OR(B2885="",SUMPRODUCT(--EXACT('Номенклатура'!$A$6:$A$205,B2885))&lt;&gt;1),"",INDEX('Номенклатура'!$D$6:$D$205,SUMPRODUCT(EXACT('Номенклатура'!$A$6:$A$205,B2885)*(ROW('Номенклатура'!$A$6:$A$205)-5)))&amp;"")</f>
        <v/>
      </c>
      <c r="F2885" s="18" t="str">
        <f>IF(OR(I2885="ОК",I2885="Учтено: добавьте пояснение"),IF(C2885="Приход",D2885,IF(C2885="Корректировка остатка",D2885,-D2885)),"")</f>
        <v/>
      </c>
      <c r="G2885" s="13"/>
      <c r="H2885" s="15" t="str">
        <f>IF(OR(B2885="",SUMPRODUCT(--EXACT('Номенклатура'!$A$6:$A$205,B2885))&lt;&gt;1),"",INDEX('Номенклатура'!$B$6:$B$205,SUMPRODUCT(EXACT('Номенклатура'!$A$6:$A$205,B2885)*(ROW('Номенклатура'!$A$6:$A$205)-5)))&amp;"")</f>
        <v/>
      </c>
      <c r="I2885" s="15" t="str">
        <f>IF(COUNTA(A2885:D2885,G2885)=0,"",IF(NOT(ISNUMBER(A2885)),"Укажите дату",IF(B2885="","Укажите код",IF(NOT(AND(ISTEXT(B2885),LEN(B2885)&gt;0,LEN(B2885)&lt;=30,ISNUMBER(FIND(LEFT(B2885,1),"ABCDEFGHIJKLMNOPQRSTUVWXYZ")),SUMPRODUCT((MID(B2885,{1,2,3,4,5,6,7,8,9,10,11,12,13,14,15,16,17,18,19,20,21,22,23,24,25,26,27,28,29,30},1)&lt;&gt;"")*ISERROR(FIND(MID(B2885,{1,2,3,4,5,6,7,8,9,10,11,12,13,14,15,16,17,18,19,20,21,22,23,24,25,26,27,28,29,30},1),"ABCDEFGHIJKLMNOPQRSTUVWXYZ0123456789-_")))=0,ISERROR(VALUE(B2885)))),"Недопустимый код: только латинские буквы A-Z в верхнем регистре, цифры, - и _; начало с буквы, до 30 символов (например MILK-001)",IF(SUMPRODUCT(--EXACT('Номенклатура'!$A$6:$A$205,B2885))=0,"Код не найден в номенклатуре",IF(SUMPRODUCT(--EXACT('Номенклатура'!$A$6:$A$205,B2885))&gt;1,"Код повторяется в номенклатуре",IF(ISNA(MATCH(C2885,{"Приход","Расход","Списание","Корректировка остатка"},0)),"Выберите тип операции",IF(NOT(ISNUMBER(D2885)),"Укажите количество",IF(D2885=0,"Количество не может быть 0",IF(AND(C2885&lt;&gt;"Корректировка остатка",D2885&lt;0),"Для этого типа количество положительное",IF(NOT(ISNUMBER('Номенклатура'!$C$2)),"Укажите дату начала учёта",IF(A2885&lt;INT('Номенклатура'!$C$2),"Раньше даты начала учёта: НЕ учтено",IF(AND(C2885="Корректировка остатка",TRIM(G2885)=""),"Учтено: добавьте пояснение","ОК")))))))))))))</f>
        <v/>
      </c>
    </row>
    <row r="2886" spans="1:9" x14ac:dyDescent="0.25">
      <c r="A2886" s="16"/>
      <c r="B2886" s="13"/>
      <c r="C2886" s="13"/>
      <c r="D2886" s="14"/>
      <c r="E2886" s="17" t="str">
        <f>IF(OR(B2886="",SUMPRODUCT(--EXACT('Номенклатура'!$A$6:$A$205,B2886))&lt;&gt;1),"",INDEX('Номенклатура'!$D$6:$D$205,SUMPRODUCT(EXACT('Номенклатура'!$A$6:$A$205,B2886)*(ROW('Номенклатура'!$A$6:$A$205)-5)))&amp;"")</f>
        <v/>
      </c>
      <c r="F2886" s="18" t="str">
        <f>IF(OR(I2886="ОК",I2886="Учтено: добавьте пояснение"),IF(C2886="Приход",D2886,IF(C2886="Корректировка остатка",D2886,-D2886)),"")</f>
        <v/>
      </c>
      <c r="G2886" s="13"/>
      <c r="H2886" s="15" t="str">
        <f>IF(OR(B2886="",SUMPRODUCT(--EXACT('Номенклатура'!$A$6:$A$205,B2886))&lt;&gt;1),"",INDEX('Номенклатура'!$B$6:$B$205,SUMPRODUCT(EXACT('Номенклатура'!$A$6:$A$205,B2886)*(ROW('Номенклатура'!$A$6:$A$205)-5)))&amp;"")</f>
        <v/>
      </c>
      <c r="I2886" s="15" t="str">
        <f>IF(COUNTA(A2886:D2886,G2886)=0,"",IF(NOT(ISNUMBER(A2886)),"Укажите дату",IF(B2886="","Укажите код",IF(NOT(AND(ISTEXT(B2886),LEN(B2886)&gt;0,LEN(B2886)&lt;=30,ISNUMBER(FIND(LEFT(B2886,1),"ABCDEFGHIJKLMNOPQRSTUVWXYZ")),SUMPRODUCT((MID(B2886,{1,2,3,4,5,6,7,8,9,10,11,12,13,14,15,16,17,18,19,20,21,22,23,24,25,26,27,28,29,30},1)&lt;&gt;"")*ISERROR(FIND(MID(B2886,{1,2,3,4,5,6,7,8,9,10,11,12,13,14,15,16,17,18,19,20,21,22,23,24,25,26,27,28,29,30},1),"ABCDEFGHIJKLMNOPQRSTUVWXYZ0123456789-_")))=0,ISERROR(VALUE(B2886)))),"Недопустимый код: только латинские буквы A-Z в верхнем регистре, цифры, - и _; начало с буквы, до 30 символов (например MILK-001)",IF(SUMPRODUCT(--EXACT('Номенклатура'!$A$6:$A$205,B2886))=0,"Код не найден в номенклатуре",IF(SUMPRODUCT(--EXACT('Номенклатура'!$A$6:$A$205,B2886))&gt;1,"Код повторяется в номенклатуре",IF(ISNA(MATCH(C2886,{"Приход","Расход","Списание","Корректировка остатка"},0)),"Выберите тип операции",IF(NOT(ISNUMBER(D2886)),"Укажите количество",IF(D2886=0,"Количество не может быть 0",IF(AND(C2886&lt;&gt;"Корректировка остатка",D2886&lt;0),"Для этого типа количество положительное",IF(NOT(ISNUMBER('Номенклатура'!$C$2)),"Укажите дату начала учёта",IF(A2886&lt;INT('Номенклатура'!$C$2),"Раньше даты начала учёта: НЕ учтено",IF(AND(C2886="Корректировка остатка",TRIM(G2886)=""),"Учтено: добавьте пояснение","ОК")))))))))))))</f>
        <v/>
      </c>
    </row>
    <row r="2887" spans="1:9" x14ac:dyDescent="0.25">
      <c r="A2887" s="16"/>
      <c r="B2887" s="13"/>
      <c r="C2887" s="13"/>
      <c r="D2887" s="14"/>
      <c r="E2887" s="17" t="str">
        <f>IF(OR(B2887="",SUMPRODUCT(--EXACT('Номенклатура'!$A$6:$A$205,B2887))&lt;&gt;1),"",INDEX('Номенклатура'!$D$6:$D$205,SUMPRODUCT(EXACT('Номенклатура'!$A$6:$A$205,B2887)*(ROW('Номенклатура'!$A$6:$A$205)-5)))&amp;"")</f>
        <v/>
      </c>
      <c r="F2887" s="18" t="str">
        <f>IF(OR(I2887="ОК",I2887="Учтено: добавьте пояснение"),IF(C2887="Приход",D2887,IF(C2887="Корректировка остатка",D2887,-D2887)),"")</f>
        <v/>
      </c>
      <c r="G2887" s="13"/>
      <c r="H2887" s="15" t="str">
        <f>IF(OR(B2887="",SUMPRODUCT(--EXACT('Номенклатура'!$A$6:$A$205,B2887))&lt;&gt;1),"",INDEX('Номенклатура'!$B$6:$B$205,SUMPRODUCT(EXACT('Номенклатура'!$A$6:$A$205,B2887)*(ROW('Номенклатура'!$A$6:$A$205)-5)))&amp;"")</f>
        <v/>
      </c>
      <c r="I2887" s="15" t="str">
        <f>IF(COUNTA(A2887:D2887,G2887)=0,"",IF(NOT(ISNUMBER(A2887)),"Укажите дату",IF(B2887="","Укажите код",IF(NOT(AND(ISTEXT(B2887),LEN(B2887)&gt;0,LEN(B2887)&lt;=30,ISNUMBER(FIND(LEFT(B2887,1),"ABCDEFGHIJKLMNOPQRSTUVWXYZ")),SUMPRODUCT((MID(B2887,{1,2,3,4,5,6,7,8,9,10,11,12,13,14,15,16,17,18,19,20,21,22,23,24,25,26,27,28,29,30},1)&lt;&gt;"")*ISERROR(FIND(MID(B2887,{1,2,3,4,5,6,7,8,9,10,11,12,13,14,15,16,17,18,19,20,21,22,23,24,25,26,27,28,29,30},1),"ABCDEFGHIJKLMNOPQRSTUVWXYZ0123456789-_")))=0,ISERROR(VALUE(B2887)))),"Недопустимый код: только латинские буквы A-Z в верхнем регистре, цифры, - и _; начало с буквы, до 30 символов (например MILK-001)",IF(SUMPRODUCT(--EXACT('Номенклатура'!$A$6:$A$205,B2887))=0,"Код не найден в номенклатуре",IF(SUMPRODUCT(--EXACT('Номенклатура'!$A$6:$A$205,B2887))&gt;1,"Код повторяется в номенклатуре",IF(ISNA(MATCH(C2887,{"Приход","Расход","Списание","Корректировка остатка"},0)),"Выберите тип операции",IF(NOT(ISNUMBER(D2887)),"Укажите количество",IF(D2887=0,"Количество не может быть 0",IF(AND(C2887&lt;&gt;"Корректировка остатка",D2887&lt;0),"Для этого типа количество положительное",IF(NOT(ISNUMBER('Номенклатура'!$C$2)),"Укажите дату начала учёта",IF(A2887&lt;INT('Номенклатура'!$C$2),"Раньше даты начала учёта: НЕ учтено",IF(AND(C2887="Корректировка остатка",TRIM(G2887)=""),"Учтено: добавьте пояснение","ОК")))))))))))))</f>
        <v/>
      </c>
    </row>
    <row r="2888" spans="1:9" x14ac:dyDescent="0.25">
      <c r="A2888" s="16"/>
      <c r="B2888" s="13"/>
      <c r="C2888" s="13"/>
      <c r="D2888" s="14"/>
      <c r="E2888" s="17" t="str">
        <f>IF(OR(B2888="",SUMPRODUCT(--EXACT('Номенклатура'!$A$6:$A$205,B2888))&lt;&gt;1),"",INDEX('Номенклатура'!$D$6:$D$205,SUMPRODUCT(EXACT('Номенклатура'!$A$6:$A$205,B2888)*(ROW('Номенклатура'!$A$6:$A$205)-5)))&amp;"")</f>
        <v/>
      </c>
      <c r="F2888" s="18" t="str">
        <f>IF(OR(I2888="ОК",I2888="Учтено: добавьте пояснение"),IF(C2888="Приход",D2888,IF(C2888="Корректировка остатка",D2888,-D2888)),"")</f>
        <v/>
      </c>
      <c r="G2888" s="13"/>
      <c r="H2888" s="15" t="str">
        <f>IF(OR(B2888="",SUMPRODUCT(--EXACT('Номенклатура'!$A$6:$A$205,B2888))&lt;&gt;1),"",INDEX('Номенклатура'!$B$6:$B$205,SUMPRODUCT(EXACT('Номенклатура'!$A$6:$A$205,B2888)*(ROW('Номенклатура'!$A$6:$A$205)-5)))&amp;"")</f>
        <v/>
      </c>
      <c r="I2888" s="15" t="str">
        <f>IF(COUNTA(A2888:D2888,G2888)=0,"",IF(NOT(ISNUMBER(A2888)),"Укажите дату",IF(B2888="","Укажите код",IF(NOT(AND(ISTEXT(B2888),LEN(B2888)&gt;0,LEN(B2888)&lt;=30,ISNUMBER(FIND(LEFT(B2888,1),"ABCDEFGHIJKLMNOPQRSTUVWXYZ")),SUMPRODUCT((MID(B2888,{1,2,3,4,5,6,7,8,9,10,11,12,13,14,15,16,17,18,19,20,21,22,23,24,25,26,27,28,29,30},1)&lt;&gt;"")*ISERROR(FIND(MID(B2888,{1,2,3,4,5,6,7,8,9,10,11,12,13,14,15,16,17,18,19,20,21,22,23,24,25,26,27,28,29,30},1),"ABCDEFGHIJKLMNOPQRSTUVWXYZ0123456789-_")))=0,ISERROR(VALUE(B2888)))),"Недопустимый код: только латинские буквы A-Z в верхнем регистре, цифры, - и _; начало с буквы, до 30 символов (например MILK-001)",IF(SUMPRODUCT(--EXACT('Номенклатура'!$A$6:$A$205,B2888))=0,"Код не найден в номенклатуре",IF(SUMPRODUCT(--EXACT('Номенклатура'!$A$6:$A$205,B2888))&gt;1,"Код повторяется в номенклатуре",IF(ISNA(MATCH(C2888,{"Приход","Расход","Списание","Корректировка остатка"},0)),"Выберите тип операции",IF(NOT(ISNUMBER(D2888)),"Укажите количество",IF(D2888=0,"Количество не может быть 0",IF(AND(C2888&lt;&gt;"Корректировка остатка",D2888&lt;0),"Для этого типа количество положительное",IF(NOT(ISNUMBER('Номенклатура'!$C$2)),"Укажите дату начала учёта",IF(A2888&lt;INT('Номенклатура'!$C$2),"Раньше даты начала учёта: НЕ учтено",IF(AND(C2888="Корректировка остатка",TRIM(G2888)=""),"Учтено: добавьте пояснение","ОК")))))))))))))</f>
        <v/>
      </c>
    </row>
    <row r="2889" spans="1:9" x14ac:dyDescent="0.25">
      <c r="A2889" s="16"/>
      <c r="B2889" s="13"/>
      <c r="C2889" s="13"/>
      <c r="D2889" s="14"/>
      <c r="E2889" s="17" t="str">
        <f>IF(OR(B2889="",SUMPRODUCT(--EXACT('Номенклатура'!$A$6:$A$205,B2889))&lt;&gt;1),"",INDEX('Номенклатура'!$D$6:$D$205,SUMPRODUCT(EXACT('Номенклатура'!$A$6:$A$205,B2889)*(ROW('Номенклатура'!$A$6:$A$205)-5)))&amp;"")</f>
        <v/>
      </c>
      <c r="F2889" s="18" t="str">
        <f>IF(OR(I2889="ОК",I2889="Учтено: добавьте пояснение"),IF(C2889="Приход",D2889,IF(C2889="Корректировка остатка",D2889,-D2889)),"")</f>
        <v/>
      </c>
      <c r="G2889" s="13"/>
      <c r="H2889" s="15" t="str">
        <f>IF(OR(B2889="",SUMPRODUCT(--EXACT('Номенклатура'!$A$6:$A$205,B2889))&lt;&gt;1),"",INDEX('Номенклатура'!$B$6:$B$205,SUMPRODUCT(EXACT('Номенклатура'!$A$6:$A$205,B2889)*(ROW('Номенклатура'!$A$6:$A$205)-5)))&amp;"")</f>
        <v/>
      </c>
      <c r="I2889" s="15" t="str">
        <f>IF(COUNTA(A2889:D2889,G2889)=0,"",IF(NOT(ISNUMBER(A2889)),"Укажите дату",IF(B2889="","Укажите код",IF(NOT(AND(ISTEXT(B2889),LEN(B2889)&gt;0,LEN(B2889)&lt;=30,ISNUMBER(FIND(LEFT(B2889,1),"ABCDEFGHIJKLMNOPQRSTUVWXYZ")),SUMPRODUCT((MID(B2889,{1,2,3,4,5,6,7,8,9,10,11,12,13,14,15,16,17,18,19,20,21,22,23,24,25,26,27,28,29,30},1)&lt;&gt;"")*ISERROR(FIND(MID(B2889,{1,2,3,4,5,6,7,8,9,10,11,12,13,14,15,16,17,18,19,20,21,22,23,24,25,26,27,28,29,30},1),"ABCDEFGHIJKLMNOPQRSTUVWXYZ0123456789-_")))=0,ISERROR(VALUE(B2889)))),"Недопустимый код: только латинские буквы A-Z в верхнем регистре, цифры, - и _; начало с буквы, до 30 символов (например MILK-001)",IF(SUMPRODUCT(--EXACT('Номенклатура'!$A$6:$A$205,B2889))=0,"Код не найден в номенклатуре",IF(SUMPRODUCT(--EXACT('Номенклатура'!$A$6:$A$205,B2889))&gt;1,"Код повторяется в номенклатуре",IF(ISNA(MATCH(C2889,{"Приход","Расход","Списание","Корректировка остатка"},0)),"Выберите тип операции",IF(NOT(ISNUMBER(D2889)),"Укажите количество",IF(D2889=0,"Количество не может быть 0",IF(AND(C2889&lt;&gt;"Корректировка остатка",D2889&lt;0),"Для этого типа количество положительное",IF(NOT(ISNUMBER('Номенклатура'!$C$2)),"Укажите дату начала учёта",IF(A2889&lt;INT('Номенклатура'!$C$2),"Раньше даты начала учёта: НЕ учтено",IF(AND(C2889="Корректировка остатка",TRIM(G2889)=""),"Учтено: добавьте пояснение","ОК")))))))))))))</f>
        <v/>
      </c>
    </row>
    <row r="2890" spans="1:9" x14ac:dyDescent="0.25">
      <c r="A2890" s="16"/>
      <c r="B2890" s="13"/>
      <c r="C2890" s="13"/>
      <c r="D2890" s="14"/>
      <c r="E2890" s="17" t="str">
        <f>IF(OR(B2890="",SUMPRODUCT(--EXACT('Номенклатура'!$A$6:$A$205,B2890))&lt;&gt;1),"",INDEX('Номенклатура'!$D$6:$D$205,SUMPRODUCT(EXACT('Номенклатура'!$A$6:$A$205,B2890)*(ROW('Номенклатура'!$A$6:$A$205)-5)))&amp;"")</f>
        <v/>
      </c>
      <c r="F2890" s="18" t="str">
        <f>IF(OR(I2890="ОК",I2890="Учтено: добавьте пояснение"),IF(C2890="Приход",D2890,IF(C2890="Корректировка остатка",D2890,-D2890)),"")</f>
        <v/>
      </c>
      <c r="G2890" s="13"/>
      <c r="H2890" s="15" t="str">
        <f>IF(OR(B2890="",SUMPRODUCT(--EXACT('Номенклатура'!$A$6:$A$205,B2890))&lt;&gt;1),"",INDEX('Номенклатура'!$B$6:$B$205,SUMPRODUCT(EXACT('Номенклатура'!$A$6:$A$205,B2890)*(ROW('Номенклатура'!$A$6:$A$205)-5)))&amp;"")</f>
        <v/>
      </c>
      <c r="I2890" s="15" t="str">
        <f>IF(COUNTA(A2890:D2890,G2890)=0,"",IF(NOT(ISNUMBER(A2890)),"Укажите дату",IF(B2890="","Укажите код",IF(NOT(AND(ISTEXT(B2890),LEN(B2890)&gt;0,LEN(B2890)&lt;=30,ISNUMBER(FIND(LEFT(B2890,1),"ABCDEFGHIJKLMNOPQRSTUVWXYZ")),SUMPRODUCT((MID(B2890,{1,2,3,4,5,6,7,8,9,10,11,12,13,14,15,16,17,18,19,20,21,22,23,24,25,26,27,28,29,30},1)&lt;&gt;"")*ISERROR(FIND(MID(B2890,{1,2,3,4,5,6,7,8,9,10,11,12,13,14,15,16,17,18,19,20,21,22,23,24,25,26,27,28,29,30},1),"ABCDEFGHIJKLMNOPQRSTUVWXYZ0123456789-_")))=0,ISERROR(VALUE(B2890)))),"Недопустимый код: только латинские буквы A-Z в верхнем регистре, цифры, - и _; начало с буквы, до 30 символов (например MILK-001)",IF(SUMPRODUCT(--EXACT('Номенклатура'!$A$6:$A$205,B2890))=0,"Код не найден в номенклатуре",IF(SUMPRODUCT(--EXACT('Номенклатура'!$A$6:$A$205,B2890))&gt;1,"Код повторяется в номенклатуре",IF(ISNA(MATCH(C2890,{"Приход","Расход","Списание","Корректировка остатка"},0)),"Выберите тип операции",IF(NOT(ISNUMBER(D2890)),"Укажите количество",IF(D2890=0,"Количество не может быть 0",IF(AND(C2890&lt;&gt;"Корректировка остатка",D2890&lt;0),"Для этого типа количество положительное",IF(NOT(ISNUMBER('Номенклатура'!$C$2)),"Укажите дату начала учёта",IF(A2890&lt;INT('Номенклатура'!$C$2),"Раньше даты начала учёта: НЕ учтено",IF(AND(C2890="Корректировка остатка",TRIM(G2890)=""),"Учтено: добавьте пояснение","ОК")))))))))))))</f>
        <v/>
      </c>
    </row>
    <row r="2891" spans="1:9" x14ac:dyDescent="0.25">
      <c r="A2891" s="16"/>
      <c r="B2891" s="13"/>
      <c r="C2891" s="13"/>
      <c r="D2891" s="14"/>
      <c r="E2891" s="17" t="str">
        <f>IF(OR(B2891="",SUMPRODUCT(--EXACT('Номенклатура'!$A$6:$A$205,B2891))&lt;&gt;1),"",INDEX('Номенклатура'!$D$6:$D$205,SUMPRODUCT(EXACT('Номенклатура'!$A$6:$A$205,B2891)*(ROW('Номенклатура'!$A$6:$A$205)-5)))&amp;"")</f>
        <v/>
      </c>
      <c r="F2891" s="18" t="str">
        <f>IF(OR(I2891="ОК",I2891="Учтено: добавьте пояснение"),IF(C2891="Приход",D2891,IF(C2891="Корректировка остатка",D2891,-D2891)),"")</f>
        <v/>
      </c>
      <c r="G2891" s="13"/>
      <c r="H2891" s="15" t="str">
        <f>IF(OR(B2891="",SUMPRODUCT(--EXACT('Номенклатура'!$A$6:$A$205,B2891))&lt;&gt;1),"",INDEX('Номенклатура'!$B$6:$B$205,SUMPRODUCT(EXACT('Номенклатура'!$A$6:$A$205,B2891)*(ROW('Номенклатура'!$A$6:$A$205)-5)))&amp;"")</f>
        <v/>
      </c>
      <c r="I2891" s="15" t="str">
        <f>IF(COUNTA(A2891:D2891,G2891)=0,"",IF(NOT(ISNUMBER(A2891)),"Укажите дату",IF(B2891="","Укажите код",IF(NOT(AND(ISTEXT(B2891),LEN(B2891)&gt;0,LEN(B2891)&lt;=30,ISNUMBER(FIND(LEFT(B2891,1),"ABCDEFGHIJKLMNOPQRSTUVWXYZ")),SUMPRODUCT((MID(B2891,{1,2,3,4,5,6,7,8,9,10,11,12,13,14,15,16,17,18,19,20,21,22,23,24,25,26,27,28,29,30},1)&lt;&gt;"")*ISERROR(FIND(MID(B2891,{1,2,3,4,5,6,7,8,9,10,11,12,13,14,15,16,17,18,19,20,21,22,23,24,25,26,27,28,29,30},1),"ABCDEFGHIJKLMNOPQRSTUVWXYZ0123456789-_")))=0,ISERROR(VALUE(B2891)))),"Недопустимый код: только латинские буквы A-Z в верхнем регистре, цифры, - и _; начало с буквы, до 30 символов (например MILK-001)",IF(SUMPRODUCT(--EXACT('Номенклатура'!$A$6:$A$205,B2891))=0,"Код не найден в номенклатуре",IF(SUMPRODUCT(--EXACT('Номенклатура'!$A$6:$A$205,B2891))&gt;1,"Код повторяется в номенклатуре",IF(ISNA(MATCH(C2891,{"Приход","Расход","Списание","Корректировка остатка"},0)),"Выберите тип операции",IF(NOT(ISNUMBER(D2891)),"Укажите количество",IF(D2891=0,"Количество не может быть 0",IF(AND(C2891&lt;&gt;"Корректировка остатка",D2891&lt;0),"Для этого типа количество положительное",IF(NOT(ISNUMBER('Номенклатура'!$C$2)),"Укажите дату начала учёта",IF(A2891&lt;INT('Номенклатура'!$C$2),"Раньше даты начала учёта: НЕ учтено",IF(AND(C2891="Корректировка остатка",TRIM(G2891)=""),"Учтено: добавьте пояснение","ОК")))))))))))))</f>
        <v/>
      </c>
    </row>
    <row r="2892" spans="1:9" x14ac:dyDescent="0.25">
      <c r="A2892" s="16"/>
      <c r="B2892" s="13"/>
      <c r="C2892" s="13"/>
      <c r="D2892" s="14"/>
      <c r="E2892" s="17" t="str">
        <f>IF(OR(B2892="",SUMPRODUCT(--EXACT('Номенклатура'!$A$6:$A$205,B2892))&lt;&gt;1),"",INDEX('Номенклатура'!$D$6:$D$205,SUMPRODUCT(EXACT('Номенклатура'!$A$6:$A$205,B2892)*(ROW('Номенклатура'!$A$6:$A$205)-5)))&amp;"")</f>
        <v/>
      </c>
      <c r="F2892" s="18" t="str">
        <f>IF(OR(I2892="ОК",I2892="Учтено: добавьте пояснение"),IF(C2892="Приход",D2892,IF(C2892="Корректировка остатка",D2892,-D2892)),"")</f>
        <v/>
      </c>
      <c r="G2892" s="13"/>
      <c r="H2892" s="15" t="str">
        <f>IF(OR(B2892="",SUMPRODUCT(--EXACT('Номенклатура'!$A$6:$A$205,B2892))&lt;&gt;1),"",INDEX('Номенклатура'!$B$6:$B$205,SUMPRODUCT(EXACT('Номенклатура'!$A$6:$A$205,B2892)*(ROW('Номенклатура'!$A$6:$A$205)-5)))&amp;"")</f>
        <v/>
      </c>
      <c r="I2892" s="15" t="str">
        <f>IF(COUNTA(A2892:D2892,G2892)=0,"",IF(NOT(ISNUMBER(A2892)),"Укажите дату",IF(B2892="","Укажите код",IF(NOT(AND(ISTEXT(B2892),LEN(B2892)&gt;0,LEN(B2892)&lt;=30,ISNUMBER(FIND(LEFT(B2892,1),"ABCDEFGHIJKLMNOPQRSTUVWXYZ")),SUMPRODUCT((MID(B2892,{1,2,3,4,5,6,7,8,9,10,11,12,13,14,15,16,17,18,19,20,21,22,23,24,25,26,27,28,29,30},1)&lt;&gt;"")*ISERROR(FIND(MID(B2892,{1,2,3,4,5,6,7,8,9,10,11,12,13,14,15,16,17,18,19,20,21,22,23,24,25,26,27,28,29,30},1),"ABCDEFGHIJKLMNOPQRSTUVWXYZ0123456789-_")))=0,ISERROR(VALUE(B2892)))),"Недопустимый код: только латинские буквы A-Z в верхнем регистре, цифры, - и _; начало с буквы, до 30 символов (например MILK-001)",IF(SUMPRODUCT(--EXACT('Номенклатура'!$A$6:$A$205,B2892))=0,"Код не найден в номенклатуре",IF(SUMPRODUCT(--EXACT('Номенклатура'!$A$6:$A$205,B2892))&gt;1,"Код повторяется в номенклатуре",IF(ISNA(MATCH(C2892,{"Приход","Расход","Списание","Корректировка остатка"},0)),"Выберите тип операции",IF(NOT(ISNUMBER(D2892)),"Укажите количество",IF(D2892=0,"Количество не может быть 0",IF(AND(C2892&lt;&gt;"Корректировка остатка",D2892&lt;0),"Для этого типа количество положительное",IF(NOT(ISNUMBER('Номенклатура'!$C$2)),"Укажите дату начала учёта",IF(A2892&lt;INT('Номенклатура'!$C$2),"Раньше даты начала учёта: НЕ учтено",IF(AND(C2892="Корректировка остатка",TRIM(G2892)=""),"Учтено: добавьте пояснение","ОК")))))))))))))</f>
        <v/>
      </c>
    </row>
    <row r="2893" spans="1:9" x14ac:dyDescent="0.25">
      <c r="A2893" s="16"/>
      <c r="B2893" s="13"/>
      <c r="C2893" s="13"/>
      <c r="D2893" s="14"/>
      <c r="E2893" s="17" t="str">
        <f>IF(OR(B2893="",SUMPRODUCT(--EXACT('Номенклатура'!$A$6:$A$205,B2893))&lt;&gt;1),"",INDEX('Номенклатура'!$D$6:$D$205,SUMPRODUCT(EXACT('Номенклатура'!$A$6:$A$205,B2893)*(ROW('Номенклатура'!$A$6:$A$205)-5)))&amp;"")</f>
        <v/>
      </c>
      <c r="F2893" s="18" t="str">
        <f>IF(OR(I2893="ОК",I2893="Учтено: добавьте пояснение"),IF(C2893="Приход",D2893,IF(C2893="Корректировка остатка",D2893,-D2893)),"")</f>
        <v/>
      </c>
      <c r="G2893" s="13"/>
      <c r="H2893" s="15" t="str">
        <f>IF(OR(B2893="",SUMPRODUCT(--EXACT('Номенклатура'!$A$6:$A$205,B2893))&lt;&gt;1),"",INDEX('Номенклатура'!$B$6:$B$205,SUMPRODUCT(EXACT('Номенклатура'!$A$6:$A$205,B2893)*(ROW('Номенклатура'!$A$6:$A$205)-5)))&amp;"")</f>
        <v/>
      </c>
      <c r="I2893" s="15" t="str">
        <f>IF(COUNTA(A2893:D2893,G2893)=0,"",IF(NOT(ISNUMBER(A2893)),"Укажите дату",IF(B2893="","Укажите код",IF(NOT(AND(ISTEXT(B2893),LEN(B2893)&gt;0,LEN(B2893)&lt;=30,ISNUMBER(FIND(LEFT(B2893,1),"ABCDEFGHIJKLMNOPQRSTUVWXYZ")),SUMPRODUCT((MID(B2893,{1,2,3,4,5,6,7,8,9,10,11,12,13,14,15,16,17,18,19,20,21,22,23,24,25,26,27,28,29,30},1)&lt;&gt;"")*ISERROR(FIND(MID(B2893,{1,2,3,4,5,6,7,8,9,10,11,12,13,14,15,16,17,18,19,20,21,22,23,24,25,26,27,28,29,30},1),"ABCDEFGHIJKLMNOPQRSTUVWXYZ0123456789-_")))=0,ISERROR(VALUE(B2893)))),"Недопустимый код: только латинские буквы A-Z в верхнем регистре, цифры, - и _; начало с буквы, до 30 символов (например MILK-001)",IF(SUMPRODUCT(--EXACT('Номенклатура'!$A$6:$A$205,B2893))=0,"Код не найден в номенклатуре",IF(SUMPRODUCT(--EXACT('Номенклатура'!$A$6:$A$205,B2893))&gt;1,"Код повторяется в номенклатуре",IF(ISNA(MATCH(C2893,{"Приход","Расход","Списание","Корректировка остатка"},0)),"Выберите тип операции",IF(NOT(ISNUMBER(D2893)),"Укажите количество",IF(D2893=0,"Количество не может быть 0",IF(AND(C2893&lt;&gt;"Корректировка остатка",D2893&lt;0),"Для этого типа количество положительное",IF(NOT(ISNUMBER('Номенклатура'!$C$2)),"Укажите дату начала учёта",IF(A2893&lt;INT('Номенклатура'!$C$2),"Раньше даты начала учёта: НЕ учтено",IF(AND(C2893="Корректировка остатка",TRIM(G2893)=""),"Учтено: добавьте пояснение","ОК")))))))))))))</f>
        <v/>
      </c>
    </row>
    <row r="2894" spans="1:9" x14ac:dyDescent="0.25">
      <c r="A2894" s="16"/>
      <c r="B2894" s="13"/>
      <c r="C2894" s="13"/>
      <c r="D2894" s="14"/>
      <c r="E2894" s="17" t="str">
        <f>IF(OR(B2894="",SUMPRODUCT(--EXACT('Номенклатура'!$A$6:$A$205,B2894))&lt;&gt;1),"",INDEX('Номенклатура'!$D$6:$D$205,SUMPRODUCT(EXACT('Номенклатура'!$A$6:$A$205,B2894)*(ROW('Номенклатура'!$A$6:$A$205)-5)))&amp;"")</f>
        <v/>
      </c>
      <c r="F2894" s="18" t="str">
        <f>IF(OR(I2894="ОК",I2894="Учтено: добавьте пояснение"),IF(C2894="Приход",D2894,IF(C2894="Корректировка остатка",D2894,-D2894)),"")</f>
        <v/>
      </c>
      <c r="G2894" s="13"/>
      <c r="H2894" s="15" t="str">
        <f>IF(OR(B2894="",SUMPRODUCT(--EXACT('Номенклатура'!$A$6:$A$205,B2894))&lt;&gt;1),"",INDEX('Номенклатура'!$B$6:$B$205,SUMPRODUCT(EXACT('Номенклатура'!$A$6:$A$205,B2894)*(ROW('Номенклатура'!$A$6:$A$205)-5)))&amp;"")</f>
        <v/>
      </c>
      <c r="I2894" s="15" t="str">
        <f>IF(COUNTA(A2894:D2894,G2894)=0,"",IF(NOT(ISNUMBER(A2894)),"Укажите дату",IF(B2894="","Укажите код",IF(NOT(AND(ISTEXT(B2894),LEN(B2894)&gt;0,LEN(B2894)&lt;=30,ISNUMBER(FIND(LEFT(B2894,1),"ABCDEFGHIJKLMNOPQRSTUVWXYZ")),SUMPRODUCT((MID(B2894,{1,2,3,4,5,6,7,8,9,10,11,12,13,14,15,16,17,18,19,20,21,22,23,24,25,26,27,28,29,30},1)&lt;&gt;"")*ISERROR(FIND(MID(B2894,{1,2,3,4,5,6,7,8,9,10,11,12,13,14,15,16,17,18,19,20,21,22,23,24,25,26,27,28,29,30},1),"ABCDEFGHIJKLMNOPQRSTUVWXYZ0123456789-_")))=0,ISERROR(VALUE(B2894)))),"Недопустимый код: только латинские буквы A-Z в верхнем регистре, цифры, - и _; начало с буквы, до 30 символов (например MILK-001)",IF(SUMPRODUCT(--EXACT('Номенклатура'!$A$6:$A$205,B2894))=0,"Код не найден в номенклатуре",IF(SUMPRODUCT(--EXACT('Номенклатура'!$A$6:$A$205,B2894))&gt;1,"Код повторяется в номенклатуре",IF(ISNA(MATCH(C2894,{"Приход","Расход","Списание","Корректировка остатка"},0)),"Выберите тип операции",IF(NOT(ISNUMBER(D2894)),"Укажите количество",IF(D2894=0,"Количество не может быть 0",IF(AND(C2894&lt;&gt;"Корректировка остатка",D2894&lt;0),"Для этого типа количество положительное",IF(NOT(ISNUMBER('Номенклатура'!$C$2)),"Укажите дату начала учёта",IF(A2894&lt;INT('Номенклатура'!$C$2),"Раньше даты начала учёта: НЕ учтено",IF(AND(C2894="Корректировка остатка",TRIM(G2894)=""),"Учтено: добавьте пояснение","ОК")))))))))))))</f>
        <v/>
      </c>
    </row>
    <row r="2895" spans="1:9" x14ac:dyDescent="0.25">
      <c r="A2895" s="16"/>
      <c r="B2895" s="13"/>
      <c r="C2895" s="13"/>
      <c r="D2895" s="14"/>
      <c r="E2895" s="17" t="str">
        <f>IF(OR(B2895="",SUMPRODUCT(--EXACT('Номенклатура'!$A$6:$A$205,B2895))&lt;&gt;1),"",INDEX('Номенклатура'!$D$6:$D$205,SUMPRODUCT(EXACT('Номенклатура'!$A$6:$A$205,B2895)*(ROW('Номенклатура'!$A$6:$A$205)-5)))&amp;"")</f>
        <v/>
      </c>
      <c r="F2895" s="18" t="str">
        <f>IF(OR(I2895="ОК",I2895="Учтено: добавьте пояснение"),IF(C2895="Приход",D2895,IF(C2895="Корректировка остатка",D2895,-D2895)),"")</f>
        <v/>
      </c>
      <c r="G2895" s="13"/>
      <c r="H2895" s="15" t="str">
        <f>IF(OR(B2895="",SUMPRODUCT(--EXACT('Номенклатура'!$A$6:$A$205,B2895))&lt;&gt;1),"",INDEX('Номенклатура'!$B$6:$B$205,SUMPRODUCT(EXACT('Номенклатура'!$A$6:$A$205,B2895)*(ROW('Номенклатура'!$A$6:$A$205)-5)))&amp;"")</f>
        <v/>
      </c>
      <c r="I2895" s="15" t="str">
        <f>IF(COUNTA(A2895:D2895,G2895)=0,"",IF(NOT(ISNUMBER(A2895)),"Укажите дату",IF(B2895="","Укажите код",IF(NOT(AND(ISTEXT(B2895),LEN(B2895)&gt;0,LEN(B2895)&lt;=30,ISNUMBER(FIND(LEFT(B2895,1),"ABCDEFGHIJKLMNOPQRSTUVWXYZ")),SUMPRODUCT((MID(B2895,{1,2,3,4,5,6,7,8,9,10,11,12,13,14,15,16,17,18,19,20,21,22,23,24,25,26,27,28,29,30},1)&lt;&gt;"")*ISERROR(FIND(MID(B2895,{1,2,3,4,5,6,7,8,9,10,11,12,13,14,15,16,17,18,19,20,21,22,23,24,25,26,27,28,29,30},1),"ABCDEFGHIJKLMNOPQRSTUVWXYZ0123456789-_")))=0,ISERROR(VALUE(B2895)))),"Недопустимый код: только латинские буквы A-Z в верхнем регистре, цифры, - и _; начало с буквы, до 30 символов (например MILK-001)",IF(SUMPRODUCT(--EXACT('Номенклатура'!$A$6:$A$205,B2895))=0,"Код не найден в номенклатуре",IF(SUMPRODUCT(--EXACT('Номенклатура'!$A$6:$A$205,B2895))&gt;1,"Код повторяется в номенклатуре",IF(ISNA(MATCH(C2895,{"Приход","Расход","Списание","Корректировка остатка"},0)),"Выберите тип операции",IF(NOT(ISNUMBER(D2895)),"Укажите количество",IF(D2895=0,"Количество не может быть 0",IF(AND(C2895&lt;&gt;"Корректировка остатка",D2895&lt;0),"Для этого типа количество положительное",IF(NOT(ISNUMBER('Номенклатура'!$C$2)),"Укажите дату начала учёта",IF(A2895&lt;INT('Номенклатура'!$C$2),"Раньше даты начала учёта: НЕ учтено",IF(AND(C2895="Корректировка остатка",TRIM(G2895)=""),"Учтено: добавьте пояснение","ОК")))))))))))))</f>
        <v/>
      </c>
    </row>
    <row r="2896" spans="1:9" x14ac:dyDescent="0.25">
      <c r="A2896" s="16"/>
      <c r="B2896" s="13"/>
      <c r="C2896" s="13"/>
      <c r="D2896" s="14"/>
      <c r="E2896" s="17" t="str">
        <f>IF(OR(B2896="",SUMPRODUCT(--EXACT('Номенклатура'!$A$6:$A$205,B2896))&lt;&gt;1),"",INDEX('Номенклатура'!$D$6:$D$205,SUMPRODUCT(EXACT('Номенклатура'!$A$6:$A$205,B2896)*(ROW('Номенклатура'!$A$6:$A$205)-5)))&amp;"")</f>
        <v/>
      </c>
      <c r="F2896" s="18" t="str">
        <f>IF(OR(I2896="ОК",I2896="Учтено: добавьте пояснение"),IF(C2896="Приход",D2896,IF(C2896="Корректировка остатка",D2896,-D2896)),"")</f>
        <v/>
      </c>
      <c r="G2896" s="13"/>
      <c r="H2896" s="15" t="str">
        <f>IF(OR(B2896="",SUMPRODUCT(--EXACT('Номенклатура'!$A$6:$A$205,B2896))&lt;&gt;1),"",INDEX('Номенклатура'!$B$6:$B$205,SUMPRODUCT(EXACT('Номенклатура'!$A$6:$A$205,B2896)*(ROW('Номенклатура'!$A$6:$A$205)-5)))&amp;"")</f>
        <v/>
      </c>
      <c r="I2896" s="15" t="str">
        <f>IF(COUNTA(A2896:D2896,G2896)=0,"",IF(NOT(ISNUMBER(A2896)),"Укажите дату",IF(B2896="","Укажите код",IF(NOT(AND(ISTEXT(B2896),LEN(B2896)&gt;0,LEN(B2896)&lt;=30,ISNUMBER(FIND(LEFT(B2896,1),"ABCDEFGHIJKLMNOPQRSTUVWXYZ")),SUMPRODUCT((MID(B2896,{1,2,3,4,5,6,7,8,9,10,11,12,13,14,15,16,17,18,19,20,21,22,23,24,25,26,27,28,29,30},1)&lt;&gt;"")*ISERROR(FIND(MID(B2896,{1,2,3,4,5,6,7,8,9,10,11,12,13,14,15,16,17,18,19,20,21,22,23,24,25,26,27,28,29,30},1),"ABCDEFGHIJKLMNOPQRSTUVWXYZ0123456789-_")))=0,ISERROR(VALUE(B2896)))),"Недопустимый код: только латинские буквы A-Z в верхнем регистре, цифры, - и _; начало с буквы, до 30 символов (например MILK-001)",IF(SUMPRODUCT(--EXACT('Номенклатура'!$A$6:$A$205,B2896))=0,"Код не найден в номенклатуре",IF(SUMPRODUCT(--EXACT('Номенклатура'!$A$6:$A$205,B2896))&gt;1,"Код повторяется в номенклатуре",IF(ISNA(MATCH(C2896,{"Приход","Расход","Списание","Корректировка остатка"},0)),"Выберите тип операции",IF(NOT(ISNUMBER(D2896)),"Укажите количество",IF(D2896=0,"Количество не может быть 0",IF(AND(C2896&lt;&gt;"Корректировка остатка",D2896&lt;0),"Для этого типа количество положительное",IF(NOT(ISNUMBER('Номенклатура'!$C$2)),"Укажите дату начала учёта",IF(A2896&lt;INT('Номенклатура'!$C$2),"Раньше даты начала учёта: НЕ учтено",IF(AND(C2896="Корректировка остатка",TRIM(G2896)=""),"Учтено: добавьте пояснение","ОК")))))))))))))</f>
        <v/>
      </c>
    </row>
    <row r="2897" spans="1:9" x14ac:dyDescent="0.25">
      <c r="A2897" s="16"/>
      <c r="B2897" s="13"/>
      <c r="C2897" s="13"/>
      <c r="D2897" s="14"/>
      <c r="E2897" s="17" t="str">
        <f>IF(OR(B2897="",SUMPRODUCT(--EXACT('Номенклатура'!$A$6:$A$205,B2897))&lt;&gt;1),"",INDEX('Номенклатура'!$D$6:$D$205,SUMPRODUCT(EXACT('Номенклатура'!$A$6:$A$205,B2897)*(ROW('Номенклатура'!$A$6:$A$205)-5)))&amp;"")</f>
        <v/>
      </c>
      <c r="F2897" s="18" t="str">
        <f>IF(OR(I2897="ОК",I2897="Учтено: добавьте пояснение"),IF(C2897="Приход",D2897,IF(C2897="Корректировка остатка",D2897,-D2897)),"")</f>
        <v/>
      </c>
      <c r="G2897" s="13"/>
      <c r="H2897" s="15" t="str">
        <f>IF(OR(B2897="",SUMPRODUCT(--EXACT('Номенклатура'!$A$6:$A$205,B2897))&lt;&gt;1),"",INDEX('Номенклатура'!$B$6:$B$205,SUMPRODUCT(EXACT('Номенклатура'!$A$6:$A$205,B2897)*(ROW('Номенклатура'!$A$6:$A$205)-5)))&amp;"")</f>
        <v/>
      </c>
      <c r="I2897" s="15" t="str">
        <f>IF(COUNTA(A2897:D2897,G2897)=0,"",IF(NOT(ISNUMBER(A2897)),"Укажите дату",IF(B2897="","Укажите код",IF(NOT(AND(ISTEXT(B2897),LEN(B2897)&gt;0,LEN(B2897)&lt;=30,ISNUMBER(FIND(LEFT(B2897,1),"ABCDEFGHIJKLMNOPQRSTUVWXYZ")),SUMPRODUCT((MID(B2897,{1,2,3,4,5,6,7,8,9,10,11,12,13,14,15,16,17,18,19,20,21,22,23,24,25,26,27,28,29,30},1)&lt;&gt;"")*ISERROR(FIND(MID(B2897,{1,2,3,4,5,6,7,8,9,10,11,12,13,14,15,16,17,18,19,20,21,22,23,24,25,26,27,28,29,30},1),"ABCDEFGHIJKLMNOPQRSTUVWXYZ0123456789-_")))=0,ISERROR(VALUE(B2897)))),"Недопустимый код: только латинские буквы A-Z в верхнем регистре, цифры, - и _; начало с буквы, до 30 символов (например MILK-001)",IF(SUMPRODUCT(--EXACT('Номенклатура'!$A$6:$A$205,B2897))=0,"Код не найден в номенклатуре",IF(SUMPRODUCT(--EXACT('Номенклатура'!$A$6:$A$205,B2897))&gt;1,"Код повторяется в номенклатуре",IF(ISNA(MATCH(C2897,{"Приход","Расход","Списание","Корректировка остатка"},0)),"Выберите тип операции",IF(NOT(ISNUMBER(D2897)),"Укажите количество",IF(D2897=0,"Количество не может быть 0",IF(AND(C2897&lt;&gt;"Корректировка остатка",D2897&lt;0),"Для этого типа количество положительное",IF(NOT(ISNUMBER('Номенклатура'!$C$2)),"Укажите дату начала учёта",IF(A2897&lt;INT('Номенклатура'!$C$2),"Раньше даты начала учёта: НЕ учтено",IF(AND(C2897="Корректировка остатка",TRIM(G2897)=""),"Учтено: добавьте пояснение","ОК")))))))))))))</f>
        <v/>
      </c>
    </row>
    <row r="2898" spans="1:9" x14ac:dyDescent="0.25">
      <c r="A2898" s="16"/>
      <c r="B2898" s="13"/>
      <c r="C2898" s="13"/>
      <c r="D2898" s="14"/>
      <c r="E2898" s="17" t="str">
        <f>IF(OR(B2898="",SUMPRODUCT(--EXACT('Номенклатура'!$A$6:$A$205,B2898))&lt;&gt;1),"",INDEX('Номенклатура'!$D$6:$D$205,SUMPRODUCT(EXACT('Номенклатура'!$A$6:$A$205,B2898)*(ROW('Номенклатура'!$A$6:$A$205)-5)))&amp;"")</f>
        <v/>
      </c>
      <c r="F2898" s="18" t="str">
        <f>IF(OR(I2898="ОК",I2898="Учтено: добавьте пояснение"),IF(C2898="Приход",D2898,IF(C2898="Корректировка остатка",D2898,-D2898)),"")</f>
        <v/>
      </c>
      <c r="G2898" s="13"/>
      <c r="H2898" s="15" t="str">
        <f>IF(OR(B2898="",SUMPRODUCT(--EXACT('Номенклатура'!$A$6:$A$205,B2898))&lt;&gt;1),"",INDEX('Номенклатура'!$B$6:$B$205,SUMPRODUCT(EXACT('Номенклатура'!$A$6:$A$205,B2898)*(ROW('Номенклатура'!$A$6:$A$205)-5)))&amp;"")</f>
        <v/>
      </c>
      <c r="I2898" s="15" t="str">
        <f>IF(COUNTA(A2898:D2898,G2898)=0,"",IF(NOT(ISNUMBER(A2898)),"Укажите дату",IF(B2898="","Укажите код",IF(NOT(AND(ISTEXT(B2898),LEN(B2898)&gt;0,LEN(B2898)&lt;=30,ISNUMBER(FIND(LEFT(B2898,1),"ABCDEFGHIJKLMNOPQRSTUVWXYZ")),SUMPRODUCT((MID(B2898,{1,2,3,4,5,6,7,8,9,10,11,12,13,14,15,16,17,18,19,20,21,22,23,24,25,26,27,28,29,30},1)&lt;&gt;"")*ISERROR(FIND(MID(B2898,{1,2,3,4,5,6,7,8,9,10,11,12,13,14,15,16,17,18,19,20,21,22,23,24,25,26,27,28,29,30},1),"ABCDEFGHIJKLMNOPQRSTUVWXYZ0123456789-_")))=0,ISERROR(VALUE(B2898)))),"Недопустимый код: только латинские буквы A-Z в верхнем регистре, цифры, - и _; начало с буквы, до 30 символов (например MILK-001)",IF(SUMPRODUCT(--EXACT('Номенклатура'!$A$6:$A$205,B2898))=0,"Код не найден в номенклатуре",IF(SUMPRODUCT(--EXACT('Номенклатура'!$A$6:$A$205,B2898))&gt;1,"Код повторяется в номенклатуре",IF(ISNA(MATCH(C2898,{"Приход","Расход","Списание","Корректировка остатка"},0)),"Выберите тип операции",IF(NOT(ISNUMBER(D2898)),"Укажите количество",IF(D2898=0,"Количество не может быть 0",IF(AND(C2898&lt;&gt;"Корректировка остатка",D2898&lt;0),"Для этого типа количество положительное",IF(NOT(ISNUMBER('Номенклатура'!$C$2)),"Укажите дату начала учёта",IF(A2898&lt;INT('Номенклатура'!$C$2),"Раньше даты начала учёта: НЕ учтено",IF(AND(C2898="Корректировка остатка",TRIM(G2898)=""),"Учтено: добавьте пояснение","ОК")))))))))))))</f>
        <v/>
      </c>
    </row>
    <row r="2899" spans="1:9" x14ac:dyDescent="0.25">
      <c r="A2899" s="16"/>
      <c r="B2899" s="13"/>
      <c r="C2899" s="13"/>
      <c r="D2899" s="14"/>
      <c r="E2899" s="17" t="str">
        <f>IF(OR(B2899="",SUMPRODUCT(--EXACT('Номенклатура'!$A$6:$A$205,B2899))&lt;&gt;1),"",INDEX('Номенклатура'!$D$6:$D$205,SUMPRODUCT(EXACT('Номенклатура'!$A$6:$A$205,B2899)*(ROW('Номенклатура'!$A$6:$A$205)-5)))&amp;"")</f>
        <v/>
      </c>
      <c r="F2899" s="18" t="str">
        <f>IF(OR(I2899="ОК",I2899="Учтено: добавьте пояснение"),IF(C2899="Приход",D2899,IF(C2899="Корректировка остатка",D2899,-D2899)),"")</f>
        <v/>
      </c>
      <c r="G2899" s="13"/>
      <c r="H2899" s="15" t="str">
        <f>IF(OR(B2899="",SUMPRODUCT(--EXACT('Номенклатура'!$A$6:$A$205,B2899))&lt;&gt;1),"",INDEX('Номенклатура'!$B$6:$B$205,SUMPRODUCT(EXACT('Номенклатура'!$A$6:$A$205,B2899)*(ROW('Номенклатура'!$A$6:$A$205)-5)))&amp;"")</f>
        <v/>
      </c>
      <c r="I2899" s="15" t="str">
        <f>IF(COUNTA(A2899:D2899,G2899)=0,"",IF(NOT(ISNUMBER(A2899)),"Укажите дату",IF(B2899="","Укажите код",IF(NOT(AND(ISTEXT(B2899),LEN(B2899)&gt;0,LEN(B2899)&lt;=30,ISNUMBER(FIND(LEFT(B2899,1),"ABCDEFGHIJKLMNOPQRSTUVWXYZ")),SUMPRODUCT((MID(B2899,{1,2,3,4,5,6,7,8,9,10,11,12,13,14,15,16,17,18,19,20,21,22,23,24,25,26,27,28,29,30},1)&lt;&gt;"")*ISERROR(FIND(MID(B2899,{1,2,3,4,5,6,7,8,9,10,11,12,13,14,15,16,17,18,19,20,21,22,23,24,25,26,27,28,29,30},1),"ABCDEFGHIJKLMNOPQRSTUVWXYZ0123456789-_")))=0,ISERROR(VALUE(B2899)))),"Недопустимый код: только латинские буквы A-Z в верхнем регистре, цифры, - и _; начало с буквы, до 30 символов (например MILK-001)",IF(SUMPRODUCT(--EXACT('Номенклатура'!$A$6:$A$205,B2899))=0,"Код не найден в номенклатуре",IF(SUMPRODUCT(--EXACT('Номенклатура'!$A$6:$A$205,B2899))&gt;1,"Код повторяется в номенклатуре",IF(ISNA(MATCH(C2899,{"Приход","Расход","Списание","Корректировка остатка"},0)),"Выберите тип операции",IF(NOT(ISNUMBER(D2899)),"Укажите количество",IF(D2899=0,"Количество не может быть 0",IF(AND(C2899&lt;&gt;"Корректировка остатка",D2899&lt;0),"Для этого типа количество положительное",IF(NOT(ISNUMBER('Номенклатура'!$C$2)),"Укажите дату начала учёта",IF(A2899&lt;INT('Номенклатура'!$C$2),"Раньше даты начала учёта: НЕ учтено",IF(AND(C2899="Корректировка остатка",TRIM(G2899)=""),"Учтено: добавьте пояснение","ОК")))))))))))))</f>
        <v/>
      </c>
    </row>
    <row r="2900" spans="1:9" x14ac:dyDescent="0.25">
      <c r="A2900" s="16"/>
      <c r="B2900" s="13"/>
      <c r="C2900" s="13"/>
      <c r="D2900" s="14"/>
      <c r="E2900" s="17" t="str">
        <f>IF(OR(B2900="",SUMPRODUCT(--EXACT('Номенклатура'!$A$6:$A$205,B2900))&lt;&gt;1),"",INDEX('Номенклатура'!$D$6:$D$205,SUMPRODUCT(EXACT('Номенклатура'!$A$6:$A$205,B2900)*(ROW('Номенклатура'!$A$6:$A$205)-5)))&amp;"")</f>
        <v/>
      </c>
      <c r="F2900" s="18" t="str">
        <f>IF(OR(I2900="ОК",I2900="Учтено: добавьте пояснение"),IF(C2900="Приход",D2900,IF(C2900="Корректировка остатка",D2900,-D2900)),"")</f>
        <v/>
      </c>
      <c r="G2900" s="13"/>
      <c r="H2900" s="15" t="str">
        <f>IF(OR(B2900="",SUMPRODUCT(--EXACT('Номенклатура'!$A$6:$A$205,B2900))&lt;&gt;1),"",INDEX('Номенклатура'!$B$6:$B$205,SUMPRODUCT(EXACT('Номенклатура'!$A$6:$A$205,B2900)*(ROW('Номенклатура'!$A$6:$A$205)-5)))&amp;"")</f>
        <v/>
      </c>
      <c r="I2900" s="15" t="str">
        <f>IF(COUNTA(A2900:D2900,G2900)=0,"",IF(NOT(ISNUMBER(A2900)),"Укажите дату",IF(B2900="","Укажите код",IF(NOT(AND(ISTEXT(B2900),LEN(B2900)&gt;0,LEN(B2900)&lt;=30,ISNUMBER(FIND(LEFT(B2900,1),"ABCDEFGHIJKLMNOPQRSTUVWXYZ")),SUMPRODUCT((MID(B2900,{1,2,3,4,5,6,7,8,9,10,11,12,13,14,15,16,17,18,19,20,21,22,23,24,25,26,27,28,29,30},1)&lt;&gt;"")*ISERROR(FIND(MID(B2900,{1,2,3,4,5,6,7,8,9,10,11,12,13,14,15,16,17,18,19,20,21,22,23,24,25,26,27,28,29,30},1),"ABCDEFGHIJKLMNOPQRSTUVWXYZ0123456789-_")))=0,ISERROR(VALUE(B2900)))),"Недопустимый код: только латинские буквы A-Z в верхнем регистре, цифры, - и _; начало с буквы, до 30 символов (например MILK-001)",IF(SUMPRODUCT(--EXACT('Номенклатура'!$A$6:$A$205,B2900))=0,"Код не найден в номенклатуре",IF(SUMPRODUCT(--EXACT('Номенклатура'!$A$6:$A$205,B2900))&gt;1,"Код повторяется в номенклатуре",IF(ISNA(MATCH(C2900,{"Приход","Расход","Списание","Корректировка остатка"},0)),"Выберите тип операции",IF(NOT(ISNUMBER(D2900)),"Укажите количество",IF(D2900=0,"Количество не может быть 0",IF(AND(C2900&lt;&gt;"Корректировка остатка",D2900&lt;0),"Для этого типа количество положительное",IF(NOT(ISNUMBER('Номенклатура'!$C$2)),"Укажите дату начала учёта",IF(A2900&lt;INT('Номенклатура'!$C$2),"Раньше даты начала учёта: НЕ учтено",IF(AND(C2900="Корректировка остатка",TRIM(G2900)=""),"Учтено: добавьте пояснение","ОК")))))))))))))</f>
        <v/>
      </c>
    </row>
    <row r="2901" spans="1:9" x14ac:dyDescent="0.25">
      <c r="A2901" s="16"/>
      <c r="B2901" s="13"/>
      <c r="C2901" s="13"/>
      <c r="D2901" s="14"/>
      <c r="E2901" s="17" t="str">
        <f>IF(OR(B2901="",SUMPRODUCT(--EXACT('Номенклатура'!$A$6:$A$205,B2901))&lt;&gt;1),"",INDEX('Номенклатура'!$D$6:$D$205,SUMPRODUCT(EXACT('Номенклатура'!$A$6:$A$205,B2901)*(ROW('Номенклатура'!$A$6:$A$205)-5)))&amp;"")</f>
        <v/>
      </c>
      <c r="F2901" s="18" t="str">
        <f>IF(OR(I2901="ОК",I2901="Учтено: добавьте пояснение"),IF(C2901="Приход",D2901,IF(C2901="Корректировка остатка",D2901,-D2901)),"")</f>
        <v/>
      </c>
      <c r="G2901" s="13"/>
      <c r="H2901" s="15" t="str">
        <f>IF(OR(B2901="",SUMPRODUCT(--EXACT('Номенклатура'!$A$6:$A$205,B2901))&lt;&gt;1),"",INDEX('Номенклатура'!$B$6:$B$205,SUMPRODUCT(EXACT('Номенклатура'!$A$6:$A$205,B2901)*(ROW('Номенклатура'!$A$6:$A$205)-5)))&amp;"")</f>
        <v/>
      </c>
      <c r="I2901" s="15" t="str">
        <f>IF(COUNTA(A2901:D2901,G2901)=0,"",IF(NOT(ISNUMBER(A2901)),"Укажите дату",IF(B2901="","Укажите код",IF(NOT(AND(ISTEXT(B2901),LEN(B2901)&gt;0,LEN(B2901)&lt;=30,ISNUMBER(FIND(LEFT(B2901,1),"ABCDEFGHIJKLMNOPQRSTUVWXYZ")),SUMPRODUCT((MID(B2901,{1,2,3,4,5,6,7,8,9,10,11,12,13,14,15,16,17,18,19,20,21,22,23,24,25,26,27,28,29,30},1)&lt;&gt;"")*ISERROR(FIND(MID(B2901,{1,2,3,4,5,6,7,8,9,10,11,12,13,14,15,16,17,18,19,20,21,22,23,24,25,26,27,28,29,30},1),"ABCDEFGHIJKLMNOPQRSTUVWXYZ0123456789-_")))=0,ISERROR(VALUE(B2901)))),"Недопустимый код: только латинские буквы A-Z в верхнем регистре, цифры, - и _; начало с буквы, до 30 символов (например MILK-001)",IF(SUMPRODUCT(--EXACT('Номенклатура'!$A$6:$A$205,B2901))=0,"Код не найден в номенклатуре",IF(SUMPRODUCT(--EXACT('Номенклатура'!$A$6:$A$205,B2901))&gt;1,"Код повторяется в номенклатуре",IF(ISNA(MATCH(C2901,{"Приход","Расход","Списание","Корректировка остатка"},0)),"Выберите тип операции",IF(NOT(ISNUMBER(D2901)),"Укажите количество",IF(D2901=0,"Количество не может быть 0",IF(AND(C2901&lt;&gt;"Корректировка остатка",D2901&lt;0),"Для этого типа количество положительное",IF(NOT(ISNUMBER('Номенклатура'!$C$2)),"Укажите дату начала учёта",IF(A2901&lt;INT('Номенклатура'!$C$2),"Раньше даты начала учёта: НЕ учтено",IF(AND(C2901="Корректировка остатка",TRIM(G2901)=""),"Учтено: добавьте пояснение","ОК")))))))))))))</f>
        <v/>
      </c>
    </row>
    <row r="2902" spans="1:9" x14ac:dyDescent="0.25">
      <c r="A2902" s="16"/>
      <c r="B2902" s="13"/>
      <c r="C2902" s="13"/>
      <c r="D2902" s="14"/>
      <c r="E2902" s="17" t="str">
        <f>IF(OR(B2902="",SUMPRODUCT(--EXACT('Номенклатура'!$A$6:$A$205,B2902))&lt;&gt;1),"",INDEX('Номенклатура'!$D$6:$D$205,SUMPRODUCT(EXACT('Номенклатура'!$A$6:$A$205,B2902)*(ROW('Номенклатура'!$A$6:$A$205)-5)))&amp;"")</f>
        <v/>
      </c>
      <c r="F2902" s="18" t="str">
        <f>IF(OR(I2902="ОК",I2902="Учтено: добавьте пояснение"),IF(C2902="Приход",D2902,IF(C2902="Корректировка остатка",D2902,-D2902)),"")</f>
        <v/>
      </c>
      <c r="G2902" s="13"/>
      <c r="H2902" s="15" t="str">
        <f>IF(OR(B2902="",SUMPRODUCT(--EXACT('Номенклатура'!$A$6:$A$205,B2902))&lt;&gt;1),"",INDEX('Номенклатура'!$B$6:$B$205,SUMPRODUCT(EXACT('Номенклатура'!$A$6:$A$205,B2902)*(ROW('Номенклатура'!$A$6:$A$205)-5)))&amp;"")</f>
        <v/>
      </c>
      <c r="I2902" s="15" t="str">
        <f>IF(COUNTA(A2902:D2902,G2902)=0,"",IF(NOT(ISNUMBER(A2902)),"Укажите дату",IF(B2902="","Укажите код",IF(NOT(AND(ISTEXT(B2902),LEN(B2902)&gt;0,LEN(B2902)&lt;=30,ISNUMBER(FIND(LEFT(B2902,1),"ABCDEFGHIJKLMNOPQRSTUVWXYZ")),SUMPRODUCT((MID(B2902,{1,2,3,4,5,6,7,8,9,10,11,12,13,14,15,16,17,18,19,20,21,22,23,24,25,26,27,28,29,30},1)&lt;&gt;"")*ISERROR(FIND(MID(B2902,{1,2,3,4,5,6,7,8,9,10,11,12,13,14,15,16,17,18,19,20,21,22,23,24,25,26,27,28,29,30},1),"ABCDEFGHIJKLMNOPQRSTUVWXYZ0123456789-_")))=0,ISERROR(VALUE(B2902)))),"Недопустимый код: только латинские буквы A-Z в верхнем регистре, цифры, - и _; начало с буквы, до 30 символов (например MILK-001)",IF(SUMPRODUCT(--EXACT('Номенклатура'!$A$6:$A$205,B2902))=0,"Код не найден в номенклатуре",IF(SUMPRODUCT(--EXACT('Номенклатура'!$A$6:$A$205,B2902))&gt;1,"Код повторяется в номенклатуре",IF(ISNA(MATCH(C2902,{"Приход","Расход","Списание","Корректировка остатка"},0)),"Выберите тип операции",IF(NOT(ISNUMBER(D2902)),"Укажите количество",IF(D2902=0,"Количество не может быть 0",IF(AND(C2902&lt;&gt;"Корректировка остатка",D2902&lt;0),"Для этого типа количество положительное",IF(NOT(ISNUMBER('Номенклатура'!$C$2)),"Укажите дату начала учёта",IF(A2902&lt;INT('Номенклатура'!$C$2),"Раньше даты начала учёта: НЕ учтено",IF(AND(C2902="Корректировка остатка",TRIM(G2902)=""),"Учтено: добавьте пояснение","ОК")))))))))))))</f>
        <v/>
      </c>
    </row>
    <row r="2903" spans="1:9" x14ac:dyDescent="0.25">
      <c r="A2903" s="16"/>
      <c r="B2903" s="13"/>
      <c r="C2903" s="13"/>
      <c r="D2903" s="14"/>
      <c r="E2903" s="17" t="str">
        <f>IF(OR(B2903="",SUMPRODUCT(--EXACT('Номенклатура'!$A$6:$A$205,B2903))&lt;&gt;1),"",INDEX('Номенклатура'!$D$6:$D$205,SUMPRODUCT(EXACT('Номенклатура'!$A$6:$A$205,B2903)*(ROW('Номенклатура'!$A$6:$A$205)-5)))&amp;"")</f>
        <v/>
      </c>
      <c r="F2903" s="18" t="str">
        <f>IF(OR(I2903="ОК",I2903="Учтено: добавьте пояснение"),IF(C2903="Приход",D2903,IF(C2903="Корректировка остатка",D2903,-D2903)),"")</f>
        <v/>
      </c>
      <c r="G2903" s="13"/>
      <c r="H2903" s="15" t="str">
        <f>IF(OR(B2903="",SUMPRODUCT(--EXACT('Номенклатура'!$A$6:$A$205,B2903))&lt;&gt;1),"",INDEX('Номенклатура'!$B$6:$B$205,SUMPRODUCT(EXACT('Номенклатура'!$A$6:$A$205,B2903)*(ROW('Номенклатура'!$A$6:$A$205)-5)))&amp;"")</f>
        <v/>
      </c>
      <c r="I2903" s="15" t="str">
        <f>IF(COUNTA(A2903:D2903,G2903)=0,"",IF(NOT(ISNUMBER(A2903)),"Укажите дату",IF(B2903="","Укажите код",IF(NOT(AND(ISTEXT(B2903),LEN(B2903)&gt;0,LEN(B2903)&lt;=30,ISNUMBER(FIND(LEFT(B2903,1),"ABCDEFGHIJKLMNOPQRSTUVWXYZ")),SUMPRODUCT((MID(B2903,{1,2,3,4,5,6,7,8,9,10,11,12,13,14,15,16,17,18,19,20,21,22,23,24,25,26,27,28,29,30},1)&lt;&gt;"")*ISERROR(FIND(MID(B2903,{1,2,3,4,5,6,7,8,9,10,11,12,13,14,15,16,17,18,19,20,21,22,23,24,25,26,27,28,29,30},1),"ABCDEFGHIJKLMNOPQRSTUVWXYZ0123456789-_")))=0,ISERROR(VALUE(B2903)))),"Недопустимый код: только латинские буквы A-Z в верхнем регистре, цифры, - и _; начало с буквы, до 30 символов (например MILK-001)",IF(SUMPRODUCT(--EXACT('Номенклатура'!$A$6:$A$205,B2903))=0,"Код не найден в номенклатуре",IF(SUMPRODUCT(--EXACT('Номенклатура'!$A$6:$A$205,B2903))&gt;1,"Код повторяется в номенклатуре",IF(ISNA(MATCH(C2903,{"Приход","Расход","Списание","Корректировка остатка"},0)),"Выберите тип операции",IF(NOT(ISNUMBER(D2903)),"Укажите количество",IF(D2903=0,"Количество не может быть 0",IF(AND(C2903&lt;&gt;"Корректировка остатка",D2903&lt;0),"Для этого типа количество положительное",IF(NOT(ISNUMBER('Номенклатура'!$C$2)),"Укажите дату начала учёта",IF(A2903&lt;INT('Номенклатура'!$C$2),"Раньше даты начала учёта: НЕ учтено",IF(AND(C2903="Корректировка остатка",TRIM(G2903)=""),"Учтено: добавьте пояснение","ОК")))))))))))))</f>
        <v/>
      </c>
    </row>
    <row r="2904" spans="1:9" x14ac:dyDescent="0.25">
      <c r="A2904" s="16"/>
      <c r="B2904" s="13"/>
      <c r="C2904" s="13"/>
      <c r="D2904" s="14"/>
      <c r="E2904" s="17" t="str">
        <f>IF(OR(B2904="",SUMPRODUCT(--EXACT('Номенклатура'!$A$6:$A$205,B2904))&lt;&gt;1),"",INDEX('Номенклатура'!$D$6:$D$205,SUMPRODUCT(EXACT('Номенклатура'!$A$6:$A$205,B2904)*(ROW('Номенклатура'!$A$6:$A$205)-5)))&amp;"")</f>
        <v/>
      </c>
      <c r="F2904" s="18" t="str">
        <f>IF(OR(I2904="ОК",I2904="Учтено: добавьте пояснение"),IF(C2904="Приход",D2904,IF(C2904="Корректировка остатка",D2904,-D2904)),"")</f>
        <v/>
      </c>
      <c r="G2904" s="13"/>
      <c r="H2904" s="15" t="str">
        <f>IF(OR(B2904="",SUMPRODUCT(--EXACT('Номенклатура'!$A$6:$A$205,B2904))&lt;&gt;1),"",INDEX('Номенклатура'!$B$6:$B$205,SUMPRODUCT(EXACT('Номенклатура'!$A$6:$A$205,B2904)*(ROW('Номенклатура'!$A$6:$A$205)-5)))&amp;"")</f>
        <v/>
      </c>
      <c r="I2904" s="15" t="str">
        <f>IF(COUNTA(A2904:D2904,G2904)=0,"",IF(NOT(ISNUMBER(A2904)),"Укажите дату",IF(B2904="","Укажите код",IF(NOT(AND(ISTEXT(B2904),LEN(B2904)&gt;0,LEN(B2904)&lt;=30,ISNUMBER(FIND(LEFT(B2904,1),"ABCDEFGHIJKLMNOPQRSTUVWXYZ")),SUMPRODUCT((MID(B2904,{1,2,3,4,5,6,7,8,9,10,11,12,13,14,15,16,17,18,19,20,21,22,23,24,25,26,27,28,29,30},1)&lt;&gt;"")*ISERROR(FIND(MID(B2904,{1,2,3,4,5,6,7,8,9,10,11,12,13,14,15,16,17,18,19,20,21,22,23,24,25,26,27,28,29,30},1),"ABCDEFGHIJKLMNOPQRSTUVWXYZ0123456789-_")))=0,ISERROR(VALUE(B2904)))),"Недопустимый код: только латинские буквы A-Z в верхнем регистре, цифры, - и _; начало с буквы, до 30 символов (например MILK-001)",IF(SUMPRODUCT(--EXACT('Номенклатура'!$A$6:$A$205,B2904))=0,"Код не найден в номенклатуре",IF(SUMPRODUCT(--EXACT('Номенклатура'!$A$6:$A$205,B2904))&gt;1,"Код повторяется в номенклатуре",IF(ISNA(MATCH(C2904,{"Приход","Расход","Списание","Корректировка остатка"},0)),"Выберите тип операции",IF(NOT(ISNUMBER(D2904)),"Укажите количество",IF(D2904=0,"Количество не может быть 0",IF(AND(C2904&lt;&gt;"Корректировка остатка",D2904&lt;0),"Для этого типа количество положительное",IF(NOT(ISNUMBER('Номенклатура'!$C$2)),"Укажите дату начала учёта",IF(A2904&lt;INT('Номенклатура'!$C$2),"Раньше даты начала учёта: НЕ учтено",IF(AND(C2904="Корректировка остатка",TRIM(G2904)=""),"Учтено: добавьте пояснение","ОК")))))))))))))</f>
        <v/>
      </c>
    </row>
    <row r="2905" spans="1:9" x14ac:dyDescent="0.25">
      <c r="A2905" s="16"/>
      <c r="B2905" s="13"/>
      <c r="C2905" s="13"/>
      <c r="D2905" s="14"/>
      <c r="E2905" s="17" t="str">
        <f>IF(OR(B2905="",SUMPRODUCT(--EXACT('Номенклатура'!$A$6:$A$205,B2905))&lt;&gt;1),"",INDEX('Номенклатура'!$D$6:$D$205,SUMPRODUCT(EXACT('Номенклатура'!$A$6:$A$205,B2905)*(ROW('Номенклатура'!$A$6:$A$205)-5)))&amp;"")</f>
        <v/>
      </c>
      <c r="F2905" s="18" t="str">
        <f>IF(OR(I2905="ОК",I2905="Учтено: добавьте пояснение"),IF(C2905="Приход",D2905,IF(C2905="Корректировка остатка",D2905,-D2905)),"")</f>
        <v/>
      </c>
      <c r="G2905" s="13"/>
      <c r="H2905" s="15" t="str">
        <f>IF(OR(B2905="",SUMPRODUCT(--EXACT('Номенклатура'!$A$6:$A$205,B2905))&lt;&gt;1),"",INDEX('Номенклатура'!$B$6:$B$205,SUMPRODUCT(EXACT('Номенклатура'!$A$6:$A$205,B2905)*(ROW('Номенклатура'!$A$6:$A$205)-5)))&amp;"")</f>
        <v/>
      </c>
      <c r="I2905" s="15" t="str">
        <f>IF(COUNTA(A2905:D2905,G2905)=0,"",IF(NOT(ISNUMBER(A2905)),"Укажите дату",IF(B2905="","Укажите код",IF(NOT(AND(ISTEXT(B2905),LEN(B2905)&gt;0,LEN(B2905)&lt;=30,ISNUMBER(FIND(LEFT(B2905,1),"ABCDEFGHIJKLMNOPQRSTUVWXYZ")),SUMPRODUCT((MID(B2905,{1,2,3,4,5,6,7,8,9,10,11,12,13,14,15,16,17,18,19,20,21,22,23,24,25,26,27,28,29,30},1)&lt;&gt;"")*ISERROR(FIND(MID(B2905,{1,2,3,4,5,6,7,8,9,10,11,12,13,14,15,16,17,18,19,20,21,22,23,24,25,26,27,28,29,30},1),"ABCDEFGHIJKLMNOPQRSTUVWXYZ0123456789-_")))=0,ISERROR(VALUE(B2905)))),"Недопустимый код: только латинские буквы A-Z в верхнем регистре, цифры, - и _; начало с буквы, до 30 символов (например MILK-001)",IF(SUMPRODUCT(--EXACT('Номенклатура'!$A$6:$A$205,B2905))=0,"Код не найден в номенклатуре",IF(SUMPRODUCT(--EXACT('Номенклатура'!$A$6:$A$205,B2905))&gt;1,"Код повторяется в номенклатуре",IF(ISNA(MATCH(C2905,{"Приход","Расход","Списание","Корректировка остатка"},0)),"Выберите тип операции",IF(NOT(ISNUMBER(D2905)),"Укажите количество",IF(D2905=0,"Количество не может быть 0",IF(AND(C2905&lt;&gt;"Корректировка остатка",D2905&lt;0),"Для этого типа количество положительное",IF(NOT(ISNUMBER('Номенклатура'!$C$2)),"Укажите дату начала учёта",IF(A2905&lt;INT('Номенклатура'!$C$2),"Раньше даты начала учёта: НЕ учтено",IF(AND(C2905="Корректировка остатка",TRIM(G2905)=""),"Учтено: добавьте пояснение","ОК")))))))))))))</f>
        <v/>
      </c>
    </row>
    <row r="2906" spans="1:9" x14ac:dyDescent="0.25">
      <c r="A2906" s="16"/>
      <c r="B2906" s="13"/>
      <c r="C2906" s="13"/>
      <c r="D2906" s="14"/>
      <c r="E2906" s="17" t="str">
        <f>IF(OR(B2906="",SUMPRODUCT(--EXACT('Номенклатура'!$A$6:$A$205,B2906))&lt;&gt;1),"",INDEX('Номенклатура'!$D$6:$D$205,SUMPRODUCT(EXACT('Номенклатура'!$A$6:$A$205,B2906)*(ROW('Номенклатура'!$A$6:$A$205)-5)))&amp;"")</f>
        <v/>
      </c>
      <c r="F2906" s="18" t="str">
        <f>IF(OR(I2906="ОК",I2906="Учтено: добавьте пояснение"),IF(C2906="Приход",D2906,IF(C2906="Корректировка остатка",D2906,-D2906)),"")</f>
        <v/>
      </c>
      <c r="G2906" s="13"/>
      <c r="H2906" s="15" t="str">
        <f>IF(OR(B2906="",SUMPRODUCT(--EXACT('Номенклатура'!$A$6:$A$205,B2906))&lt;&gt;1),"",INDEX('Номенклатура'!$B$6:$B$205,SUMPRODUCT(EXACT('Номенклатура'!$A$6:$A$205,B2906)*(ROW('Номенклатура'!$A$6:$A$205)-5)))&amp;"")</f>
        <v/>
      </c>
      <c r="I2906" s="15" t="str">
        <f>IF(COUNTA(A2906:D2906,G2906)=0,"",IF(NOT(ISNUMBER(A2906)),"Укажите дату",IF(B2906="","Укажите код",IF(NOT(AND(ISTEXT(B2906),LEN(B2906)&gt;0,LEN(B2906)&lt;=30,ISNUMBER(FIND(LEFT(B2906,1),"ABCDEFGHIJKLMNOPQRSTUVWXYZ")),SUMPRODUCT((MID(B2906,{1,2,3,4,5,6,7,8,9,10,11,12,13,14,15,16,17,18,19,20,21,22,23,24,25,26,27,28,29,30},1)&lt;&gt;"")*ISERROR(FIND(MID(B2906,{1,2,3,4,5,6,7,8,9,10,11,12,13,14,15,16,17,18,19,20,21,22,23,24,25,26,27,28,29,30},1),"ABCDEFGHIJKLMNOPQRSTUVWXYZ0123456789-_")))=0,ISERROR(VALUE(B2906)))),"Недопустимый код: только латинские буквы A-Z в верхнем регистре, цифры, - и _; начало с буквы, до 30 символов (например MILK-001)",IF(SUMPRODUCT(--EXACT('Номенклатура'!$A$6:$A$205,B2906))=0,"Код не найден в номенклатуре",IF(SUMPRODUCT(--EXACT('Номенклатура'!$A$6:$A$205,B2906))&gt;1,"Код повторяется в номенклатуре",IF(ISNA(MATCH(C2906,{"Приход","Расход","Списание","Корректировка остатка"},0)),"Выберите тип операции",IF(NOT(ISNUMBER(D2906)),"Укажите количество",IF(D2906=0,"Количество не может быть 0",IF(AND(C2906&lt;&gt;"Корректировка остатка",D2906&lt;0),"Для этого типа количество положительное",IF(NOT(ISNUMBER('Номенклатура'!$C$2)),"Укажите дату начала учёта",IF(A2906&lt;INT('Номенклатура'!$C$2),"Раньше даты начала учёта: НЕ учтено",IF(AND(C2906="Корректировка остатка",TRIM(G2906)=""),"Учтено: добавьте пояснение","ОК")))))))))))))</f>
        <v/>
      </c>
    </row>
    <row r="2907" spans="1:9" x14ac:dyDescent="0.25">
      <c r="A2907" s="16"/>
      <c r="B2907" s="13"/>
      <c r="C2907" s="13"/>
      <c r="D2907" s="14"/>
      <c r="E2907" s="17" t="str">
        <f>IF(OR(B2907="",SUMPRODUCT(--EXACT('Номенклатура'!$A$6:$A$205,B2907))&lt;&gt;1),"",INDEX('Номенклатура'!$D$6:$D$205,SUMPRODUCT(EXACT('Номенклатура'!$A$6:$A$205,B2907)*(ROW('Номенклатура'!$A$6:$A$205)-5)))&amp;"")</f>
        <v/>
      </c>
      <c r="F2907" s="18" t="str">
        <f>IF(OR(I2907="ОК",I2907="Учтено: добавьте пояснение"),IF(C2907="Приход",D2907,IF(C2907="Корректировка остатка",D2907,-D2907)),"")</f>
        <v/>
      </c>
      <c r="G2907" s="13"/>
      <c r="H2907" s="15" t="str">
        <f>IF(OR(B2907="",SUMPRODUCT(--EXACT('Номенклатура'!$A$6:$A$205,B2907))&lt;&gt;1),"",INDEX('Номенклатура'!$B$6:$B$205,SUMPRODUCT(EXACT('Номенклатура'!$A$6:$A$205,B2907)*(ROW('Номенклатура'!$A$6:$A$205)-5)))&amp;"")</f>
        <v/>
      </c>
      <c r="I2907" s="15" t="str">
        <f>IF(COUNTA(A2907:D2907,G2907)=0,"",IF(NOT(ISNUMBER(A2907)),"Укажите дату",IF(B2907="","Укажите код",IF(NOT(AND(ISTEXT(B2907),LEN(B2907)&gt;0,LEN(B2907)&lt;=30,ISNUMBER(FIND(LEFT(B2907,1),"ABCDEFGHIJKLMNOPQRSTUVWXYZ")),SUMPRODUCT((MID(B2907,{1,2,3,4,5,6,7,8,9,10,11,12,13,14,15,16,17,18,19,20,21,22,23,24,25,26,27,28,29,30},1)&lt;&gt;"")*ISERROR(FIND(MID(B2907,{1,2,3,4,5,6,7,8,9,10,11,12,13,14,15,16,17,18,19,20,21,22,23,24,25,26,27,28,29,30},1),"ABCDEFGHIJKLMNOPQRSTUVWXYZ0123456789-_")))=0,ISERROR(VALUE(B2907)))),"Недопустимый код: только латинские буквы A-Z в верхнем регистре, цифры, - и _; начало с буквы, до 30 символов (например MILK-001)",IF(SUMPRODUCT(--EXACT('Номенклатура'!$A$6:$A$205,B2907))=0,"Код не найден в номенклатуре",IF(SUMPRODUCT(--EXACT('Номенклатура'!$A$6:$A$205,B2907))&gt;1,"Код повторяется в номенклатуре",IF(ISNA(MATCH(C2907,{"Приход","Расход","Списание","Корректировка остатка"},0)),"Выберите тип операции",IF(NOT(ISNUMBER(D2907)),"Укажите количество",IF(D2907=0,"Количество не может быть 0",IF(AND(C2907&lt;&gt;"Корректировка остатка",D2907&lt;0),"Для этого типа количество положительное",IF(NOT(ISNUMBER('Номенклатура'!$C$2)),"Укажите дату начала учёта",IF(A2907&lt;INT('Номенклатура'!$C$2),"Раньше даты начала учёта: НЕ учтено",IF(AND(C2907="Корректировка остатка",TRIM(G2907)=""),"Учтено: добавьте пояснение","ОК")))))))))))))</f>
        <v/>
      </c>
    </row>
    <row r="2908" spans="1:9" x14ac:dyDescent="0.25">
      <c r="A2908" s="16"/>
      <c r="B2908" s="13"/>
      <c r="C2908" s="13"/>
      <c r="D2908" s="14"/>
      <c r="E2908" s="17" t="str">
        <f>IF(OR(B2908="",SUMPRODUCT(--EXACT('Номенклатура'!$A$6:$A$205,B2908))&lt;&gt;1),"",INDEX('Номенклатура'!$D$6:$D$205,SUMPRODUCT(EXACT('Номенклатура'!$A$6:$A$205,B2908)*(ROW('Номенклатура'!$A$6:$A$205)-5)))&amp;"")</f>
        <v/>
      </c>
      <c r="F2908" s="18" t="str">
        <f>IF(OR(I2908="ОК",I2908="Учтено: добавьте пояснение"),IF(C2908="Приход",D2908,IF(C2908="Корректировка остатка",D2908,-D2908)),"")</f>
        <v/>
      </c>
      <c r="G2908" s="13"/>
      <c r="H2908" s="15" t="str">
        <f>IF(OR(B2908="",SUMPRODUCT(--EXACT('Номенклатура'!$A$6:$A$205,B2908))&lt;&gt;1),"",INDEX('Номенклатура'!$B$6:$B$205,SUMPRODUCT(EXACT('Номенклатура'!$A$6:$A$205,B2908)*(ROW('Номенклатура'!$A$6:$A$205)-5)))&amp;"")</f>
        <v/>
      </c>
      <c r="I2908" s="15" t="str">
        <f>IF(COUNTA(A2908:D2908,G2908)=0,"",IF(NOT(ISNUMBER(A2908)),"Укажите дату",IF(B2908="","Укажите код",IF(NOT(AND(ISTEXT(B2908),LEN(B2908)&gt;0,LEN(B2908)&lt;=30,ISNUMBER(FIND(LEFT(B2908,1),"ABCDEFGHIJKLMNOPQRSTUVWXYZ")),SUMPRODUCT((MID(B2908,{1,2,3,4,5,6,7,8,9,10,11,12,13,14,15,16,17,18,19,20,21,22,23,24,25,26,27,28,29,30},1)&lt;&gt;"")*ISERROR(FIND(MID(B2908,{1,2,3,4,5,6,7,8,9,10,11,12,13,14,15,16,17,18,19,20,21,22,23,24,25,26,27,28,29,30},1),"ABCDEFGHIJKLMNOPQRSTUVWXYZ0123456789-_")))=0,ISERROR(VALUE(B2908)))),"Недопустимый код: только латинские буквы A-Z в верхнем регистре, цифры, - и _; начало с буквы, до 30 символов (например MILK-001)",IF(SUMPRODUCT(--EXACT('Номенклатура'!$A$6:$A$205,B2908))=0,"Код не найден в номенклатуре",IF(SUMPRODUCT(--EXACT('Номенклатура'!$A$6:$A$205,B2908))&gt;1,"Код повторяется в номенклатуре",IF(ISNA(MATCH(C2908,{"Приход","Расход","Списание","Корректировка остатка"},0)),"Выберите тип операции",IF(NOT(ISNUMBER(D2908)),"Укажите количество",IF(D2908=0,"Количество не может быть 0",IF(AND(C2908&lt;&gt;"Корректировка остатка",D2908&lt;0),"Для этого типа количество положительное",IF(NOT(ISNUMBER('Номенклатура'!$C$2)),"Укажите дату начала учёта",IF(A2908&lt;INT('Номенклатура'!$C$2),"Раньше даты начала учёта: НЕ учтено",IF(AND(C2908="Корректировка остатка",TRIM(G2908)=""),"Учтено: добавьте пояснение","ОК")))))))))))))</f>
        <v/>
      </c>
    </row>
    <row r="2909" spans="1:9" x14ac:dyDescent="0.25">
      <c r="A2909" s="16"/>
      <c r="B2909" s="13"/>
      <c r="C2909" s="13"/>
      <c r="D2909" s="14"/>
      <c r="E2909" s="17" t="str">
        <f>IF(OR(B2909="",SUMPRODUCT(--EXACT('Номенклатура'!$A$6:$A$205,B2909))&lt;&gt;1),"",INDEX('Номенклатура'!$D$6:$D$205,SUMPRODUCT(EXACT('Номенклатура'!$A$6:$A$205,B2909)*(ROW('Номенклатура'!$A$6:$A$205)-5)))&amp;"")</f>
        <v/>
      </c>
      <c r="F2909" s="18" t="str">
        <f>IF(OR(I2909="ОК",I2909="Учтено: добавьте пояснение"),IF(C2909="Приход",D2909,IF(C2909="Корректировка остатка",D2909,-D2909)),"")</f>
        <v/>
      </c>
      <c r="G2909" s="13"/>
      <c r="H2909" s="15" t="str">
        <f>IF(OR(B2909="",SUMPRODUCT(--EXACT('Номенклатура'!$A$6:$A$205,B2909))&lt;&gt;1),"",INDEX('Номенклатура'!$B$6:$B$205,SUMPRODUCT(EXACT('Номенклатура'!$A$6:$A$205,B2909)*(ROW('Номенклатура'!$A$6:$A$205)-5)))&amp;"")</f>
        <v/>
      </c>
      <c r="I2909" s="15" t="str">
        <f>IF(COUNTA(A2909:D2909,G2909)=0,"",IF(NOT(ISNUMBER(A2909)),"Укажите дату",IF(B2909="","Укажите код",IF(NOT(AND(ISTEXT(B2909),LEN(B2909)&gt;0,LEN(B2909)&lt;=30,ISNUMBER(FIND(LEFT(B2909,1),"ABCDEFGHIJKLMNOPQRSTUVWXYZ")),SUMPRODUCT((MID(B2909,{1,2,3,4,5,6,7,8,9,10,11,12,13,14,15,16,17,18,19,20,21,22,23,24,25,26,27,28,29,30},1)&lt;&gt;"")*ISERROR(FIND(MID(B2909,{1,2,3,4,5,6,7,8,9,10,11,12,13,14,15,16,17,18,19,20,21,22,23,24,25,26,27,28,29,30},1),"ABCDEFGHIJKLMNOPQRSTUVWXYZ0123456789-_")))=0,ISERROR(VALUE(B2909)))),"Недопустимый код: только латинские буквы A-Z в верхнем регистре, цифры, - и _; начало с буквы, до 30 символов (например MILK-001)",IF(SUMPRODUCT(--EXACT('Номенклатура'!$A$6:$A$205,B2909))=0,"Код не найден в номенклатуре",IF(SUMPRODUCT(--EXACT('Номенклатура'!$A$6:$A$205,B2909))&gt;1,"Код повторяется в номенклатуре",IF(ISNA(MATCH(C2909,{"Приход","Расход","Списание","Корректировка остатка"},0)),"Выберите тип операции",IF(NOT(ISNUMBER(D2909)),"Укажите количество",IF(D2909=0,"Количество не может быть 0",IF(AND(C2909&lt;&gt;"Корректировка остатка",D2909&lt;0),"Для этого типа количество положительное",IF(NOT(ISNUMBER('Номенклатура'!$C$2)),"Укажите дату начала учёта",IF(A2909&lt;INT('Номенклатура'!$C$2),"Раньше даты начала учёта: НЕ учтено",IF(AND(C2909="Корректировка остатка",TRIM(G2909)=""),"Учтено: добавьте пояснение","ОК")))))))))))))</f>
        <v/>
      </c>
    </row>
    <row r="2910" spans="1:9" x14ac:dyDescent="0.25">
      <c r="A2910" s="16"/>
      <c r="B2910" s="13"/>
      <c r="C2910" s="13"/>
      <c r="D2910" s="14"/>
      <c r="E2910" s="17" t="str">
        <f>IF(OR(B2910="",SUMPRODUCT(--EXACT('Номенклатура'!$A$6:$A$205,B2910))&lt;&gt;1),"",INDEX('Номенклатура'!$D$6:$D$205,SUMPRODUCT(EXACT('Номенклатура'!$A$6:$A$205,B2910)*(ROW('Номенклатура'!$A$6:$A$205)-5)))&amp;"")</f>
        <v/>
      </c>
      <c r="F2910" s="18" t="str">
        <f>IF(OR(I2910="ОК",I2910="Учтено: добавьте пояснение"),IF(C2910="Приход",D2910,IF(C2910="Корректировка остатка",D2910,-D2910)),"")</f>
        <v/>
      </c>
      <c r="G2910" s="13"/>
      <c r="H2910" s="15" t="str">
        <f>IF(OR(B2910="",SUMPRODUCT(--EXACT('Номенклатура'!$A$6:$A$205,B2910))&lt;&gt;1),"",INDEX('Номенклатура'!$B$6:$B$205,SUMPRODUCT(EXACT('Номенклатура'!$A$6:$A$205,B2910)*(ROW('Номенклатура'!$A$6:$A$205)-5)))&amp;"")</f>
        <v/>
      </c>
      <c r="I2910" s="15" t="str">
        <f>IF(COUNTA(A2910:D2910,G2910)=0,"",IF(NOT(ISNUMBER(A2910)),"Укажите дату",IF(B2910="","Укажите код",IF(NOT(AND(ISTEXT(B2910),LEN(B2910)&gt;0,LEN(B2910)&lt;=30,ISNUMBER(FIND(LEFT(B2910,1),"ABCDEFGHIJKLMNOPQRSTUVWXYZ")),SUMPRODUCT((MID(B2910,{1,2,3,4,5,6,7,8,9,10,11,12,13,14,15,16,17,18,19,20,21,22,23,24,25,26,27,28,29,30},1)&lt;&gt;"")*ISERROR(FIND(MID(B2910,{1,2,3,4,5,6,7,8,9,10,11,12,13,14,15,16,17,18,19,20,21,22,23,24,25,26,27,28,29,30},1),"ABCDEFGHIJKLMNOPQRSTUVWXYZ0123456789-_")))=0,ISERROR(VALUE(B2910)))),"Недопустимый код: только латинские буквы A-Z в верхнем регистре, цифры, - и _; начало с буквы, до 30 символов (например MILK-001)",IF(SUMPRODUCT(--EXACT('Номенклатура'!$A$6:$A$205,B2910))=0,"Код не найден в номенклатуре",IF(SUMPRODUCT(--EXACT('Номенклатура'!$A$6:$A$205,B2910))&gt;1,"Код повторяется в номенклатуре",IF(ISNA(MATCH(C2910,{"Приход","Расход","Списание","Корректировка остатка"},0)),"Выберите тип операции",IF(NOT(ISNUMBER(D2910)),"Укажите количество",IF(D2910=0,"Количество не может быть 0",IF(AND(C2910&lt;&gt;"Корректировка остатка",D2910&lt;0),"Для этого типа количество положительное",IF(NOT(ISNUMBER('Номенклатура'!$C$2)),"Укажите дату начала учёта",IF(A2910&lt;INT('Номенклатура'!$C$2),"Раньше даты начала учёта: НЕ учтено",IF(AND(C2910="Корректировка остатка",TRIM(G2910)=""),"Учтено: добавьте пояснение","ОК")))))))))))))</f>
        <v/>
      </c>
    </row>
    <row r="2911" spans="1:9" x14ac:dyDescent="0.25">
      <c r="A2911" s="16"/>
      <c r="B2911" s="13"/>
      <c r="C2911" s="13"/>
      <c r="D2911" s="14"/>
      <c r="E2911" s="17" t="str">
        <f>IF(OR(B2911="",SUMPRODUCT(--EXACT('Номенклатура'!$A$6:$A$205,B2911))&lt;&gt;1),"",INDEX('Номенклатура'!$D$6:$D$205,SUMPRODUCT(EXACT('Номенклатура'!$A$6:$A$205,B2911)*(ROW('Номенклатура'!$A$6:$A$205)-5)))&amp;"")</f>
        <v/>
      </c>
      <c r="F2911" s="18" t="str">
        <f>IF(OR(I2911="ОК",I2911="Учтено: добавьте пояснение"),IF(C2911="Приход",D2911,IF(C2911="Корректировка остатка",D2911,-D2911)),"")</f>
        <v/>
      </c>
      <c r="G2911" s="13"/>
      <c r="H2911" s="15" t="str">
        <f>IF(OR(B2911="",SUMPRODUCT(--EXACT('Номенклатура'!$A$6:$A$205,B2911))&lt;&gt;1),"",INDEX('Номенклатура'!$B$6:$B$205,SUMPRODUCT(EXACT('Номенклатура'!$A$6:$A$205,B2911)*(ROW('Номенклатура'!$A$6:$A$205)-5)))&amp;"")</f>
        <v/>
      </c>
      <c r="I2911" s="15" t="str">
        <f>IF(COUNTA(A2911:D2911,G2911)=0,"",IF(NOT(ISNUMBER(A2911)),"Укажите дату",IF(B2911="","Укажите код",IF(NOT(AND(ISTEXT(B2911),LEN(B2911)&gt;0,LEN(B2911)&lt;=30,ISNUMBER(FIND(LEFT(B2911,1),"ABCDEFGHIJKLMNOPQRSTUVWXYZ")),SUMPRODUCT((MID(B2911,{1,2,3,4,5,6,7,8,9,10,11,12,13,14,15,16,17,18,19,20,21,22,23,24,25,26,27,28,29,30},1)&lt;&gt;"")*ISERROR(FIND(MID(B2911,{1,2,3,4,5,6,7,8,9,10,11,12,13,14,15,16,17,18,19,20,21,22,23,24,25,26,27,28,29,30},1),"ABCDEFGHIJKLMNOPQRSTUVWXYZ0123456789-_")))=0,ISERROR(VALUE(B2911)))),"Недопустимый код: только латинские буквы A-Z в верхнем регистре, цифры, - и _; начало с буквы, до 30 символов (например MILK-001)",IF(SUMPRODUCT(--EXACT('Номенклатура'!$A$6:$A$205,B2911))=0,"Код не найден в номенклатуре",IF(SUMPRODUCT(--EXACT('Номенклатура'!$A$6:$A$205,B2911))&gt;1,"Код повторяется в номенклатуре",IF(ISNA(MATCH(C2911,{"Приход","Расход","Списание","Корректировка остатка"},0)),"Выберите тип операции",IF(NOT(ISNUMBER(D2911)),"Укажите количество",IF(D2911=0,"Количество не может быть 0",IF(AND(C2911&lt;&gt;"Корректировка остатка",D2911&lt;0),"Для этого типа количество положительное",IF(NOT(ISNUMBER('Номенклатура'!$C$2)),"Укажите дату начала учёта",IF(A2911&lt;INT('Номенклатура'!$C$2),"Раньше даты начала учёта: НЕ учтено",IF(AND(C2911="Корректировка остатка",TRIM(G2911)=""),"Учтено: добавьте пояснение","ОК")))))))))))))</f>
        <v/>
      </c>
    </row>
    <row r="2912" spans="1:9" x14ac:dyDescent="0.25">
      <c r="A2912" s="16"/>
      <c r="B2912" s="13"/>
      <c r="C2912" s="13"/>
      <c r="D2912" s="14"/>
      <c r="E2912" s="17" t="str">
        <f>IF(OR(B2912="",SUMPRODUCT(--EXACT('Номенклатура'!$A$6:$A$205,B2912))&lt;&gt;1),"",INDEX('Номенклатура'!$D$6:$D$205,SUMPRODUCT(EXACT('Номенклатура'!$A$6:$A$205,B2912)*(ROW('Номенклатура'!$A$6:$A$205)-5)))&amp;"")</f>
        <v/>
      </c>
      <c r="F2912" s="18" t="str">
        <f>IF(OR(I2912="ОК",I2912="Учтено: добавьте пояснение"),IF(C2912="Приход",D2912,IF(C2912="Корректировка остатка",D2912,-D2912)),"")</f>
        <v/>
      </c>
      <c r="G2912" s="13"/>
      <c r="H2912" s="15" t="str">
        <f>IF(OR(B2912="",SUMPRODUCT(--EXACT('Номенклатура'!$A$6:$A$205,B2912))&lt;&gt;1),"",INDEX('Номенклатура'!$B$6:$B$205,SUMPRODUCT(EXACT('Номенклатура'!$A$6:$A$205,B2912)*(ROW('Номенклатура'!$A$6:$A$205)-5)))&amp;"")</f>
        <v/>
      </c>
      <c r="I2912" s="15" t="str">
        <f>IF(COUNTA(A2912:D2912,G2912)=0,"",IF(NOT(ISNUMBER(A2912)),"Укажите дату",IF(B2912="","Укажите код",IF(NOT(AND(ISTEXT(B2912),LEN(B2912)&gt;0,LEN(B2912)&lt;=30,ISNUMBER(FIND(LEFT(B2912,1),"ABCDEFGHIJKLMNOPQRSTUVWXYZ")),SUMPRODUCT((MID(B2912,{1,2,3,4,5,6,7,8,9,10,11,12,13,14,15,16,17,18,19,20,21,22,23,24,25,26,27,28,29,30},1)&lt;&gt;"")*ISERROR(FIND(MID(B2912,{1,2,3,4,5,6,7,8,9,10,11,12,13,14,15,16,17,18,19,20,21,22,23,24,25,26,27,28,29,30},1),"ABCDEFGHIJKLMNOPQRSTUVWXYZ0123456789-_")))=0,ISERROR(VALUE(B2912)))),"Недопустимый код: только латинские буквы A-Z в верхнем регистре, цифры, - и _; начало с буквы, до 30 символов (например MILK-001)",IF(SUMPRODUCT(--EXACT('Номенклатура'!$A$6:$A$205,B2912))=0,"Код не найден в номенклатуре",IF(SUMPRODUCT(--EXACT('Номенклатура'!$A$6:$A$205,B2912))&gt;1,"Код повторяется в номенклатуре",IF(ISNA(MATCH(C2912,{"Приход","Расход","Списание","Корректировка остатка"},0)),"Выберите тип операции",IF(NOT(ISNUMBER(D2912)),"Укажите количество",IF(D2912=0,"Количество не может быть 0",IF(AND(C2912&lt;&gt;"Корректировка остатка",D2912&lt;0),"Для этого типа количество положительное",IF(NOT(ISNUMBER('Номенклатура'!$C$2)),"Укажите дату начала учёта",IF(A2912&lt;INT('Номенклатура'!$C$2),"Раньше даты начала учёта: НЕ учтено",IF(AND(C2912="Корректировка остатка",TRIM(G2912)=""),"Учтено: добавьте пояснение","ОК")))))))))))))</f>
        <v/>
      </c>
    </row>
    <row r="2913" spans="1:9" x14ac:dyDescent="0.25">
      <c r="A2913" s="16"/>
      <c r="B2913" s="13"/>
      <c r="C2913" s="13"/>
      <c r="D2913" s="14"/>
      <c r="E2913" s="17" t="str">
        <f>IF(OR(B2913="",SUMPRODUCT(--EXACT('Номенклатура'!$A$6:$A$205,B2913))&lt;&gt;1),"",INDEX('Номенклатура'!$D$6:$D$205,SUMPRODUCT(EXACT('Номенклатура'!$A$6:$A$205,B2913)*(ROW('Номенклатура'!$A$6:$A$205)-5)))&amp;"")</f>
        <v/>
      </c>
      <c r="F2913" s="18" t="str">
        <f>IF(OR(I2913="ОК",I2913="Учтено: добавьте пояснение"),IF(C2913="Приход",D2913,IF(C2913="Корректировка остатка",D2913,-D2913)),"")</f>
        <v/>
      </c>
      <c r="G2913" s="13"/>
      <c r="H2913" s="15" t="str">
        <f>IF(OR(B2913="",SUMPRODUCT(--EXACT('Номенклатура'!$A$6:$A$205,B2913))&lt;&gt;1),"",INDEX('Номенклатура'!$B$6:$B$205,SUMPRODUCT(EXACT('Номенклатура'!$A$6:$A$205,B2913)*(ROW('Номенклатура'!$A$6:$A$205)-5)))&amp;"")</f>
        <v/>
      </c>
      <c r="I2913" s="15" t="str">
        <f>IF(COUNTA(A2913:D2913,G2913)=0,"",IF(NOT(ISNUMBER(A2913)),"Укажите дату",IF(B2913="","Укажите код",IF(NOT(AND(ISTEXT(B2913),LEN(B2913)&gt;0,LEN(B2913)&lt;=30,ISNUMBER(FIND(LEFT(B2913,1),"ABCDEFGHIJKLMNOPQRSTUVWXYZ")),SUMPRODUCT((MID(B2913,{1,2,3,4,5,6,7,8,9,10,11,12,13,14,15,16,17,18,19,20,21,22,23,24,25,26,27,28,29,30},1)&lt;&gt;"")*ISERROR(FIND(MID(B2913,{1,2,3,4,5,6,7,8,9,10,11,12,13,14,15,16,17,18,19,20,21,22,23,24,25,26,27,28,29,30},1),"ABCDEFGHIJKLMNOPQRSTUVWXYZ0123456789-_")))=0,ISERROR(VALUE(B2913)))),"Недопустимый код: только латинские буквы A-Z в верхнем регистре, цифры, - и _; начало с буквы, до 30 символов (например MILK-001)",IF(SUMPRODUCT(--EXACT('Номенклатура'!$A$6:$A$205,B2913))=0,"Код не найден в номенклатуре",IF(SUMPRODUCT(--EXACT('Номенклатура'!$A$6:$A$205,B2913))&gt;1,"Код повторяется в номенклатуре",IF(ISNA(MATCH(C2913,{"Приход","Расход","Списание","Корректировка остатка"},0)),"Выберите тип операции",IF(NOT(ISNUMBER(D2913)),"Укажите количество",IF(D2913=0,"Количество не может быть 0",IF(AND(C2913&lt;&gt;"Корректировка остатка",D2913&lt;0),"Для этого типа количество положительное",IF(NOT(ISNUMBER('Номенклатура'!$C$2)),"Укажите дату начала учёта",IF(A2913&lt;INT('Номенклатура'!$C$2),"Раньше даты начала учёта: НЕ учтено",IF(AND(C2913="Корректировка остатка",TRIM(G2913)=""),"Учтено: добавьте пояснение","ОК")))))))))))))</f>
        <v/>
      </c>
    </row>
    <row r="2914" spans="1:9" x14ac:dyDescent="0.25">
      <c r="A2914" s="16"/>
      <c r="B2914" s="13"/>
      <c r="C2914" s="13"/>
      <c r="D2914" s="14"/>
      <c r="E2914" s="17" t="str">
        <f>IF(OR(B2914="",SUMPRODUCT(--EXACT('Номенклатура'!$A$6:$A$205,B2914))&lt;&gt;1),"",INDEX('Номенклатура'!$D$6:$D$205,SUMPRODUCT(EXACT('Номенклатура'!$A$6:$A$205,B2914)*(ROW('Номенклатура'!$A$6:$A$205)-5)))&amp;"")</f>
        <v/>
      </c>
      <c r="F2914" s="18" t="str">
        <f>IF(OR(I2914="ОК",I2914="Учтено: добавьте пояснение"),IF(C2914="Приход",D2914,IF(C2914="Корректировка остатка",D2914,-D2914)),"")</f>
        <v/>
      </c>
      <c r="G2914" s="13"/>
      <c r="H2914" s="15" t="str">
        <f>IF(OR(B2914="",SUMPRODUCT(--EXACT('Номенклатура'!$A$6:$A$205,B2914))&lt;&gt;1),"",INDEX('Номенклатура'!$B$6:$B$205,SUMPRODUCT(EXACT('Номенклатура'!$A$6:$A$205,B2914)*(ROW('Номенклатура'!$A$6:$A$205)-5)))&amp;"")</f>
        <v/>
      </c>
      <c r="I2914" s="15" t="str">
        <f>IF(COUNTA(A2914:D2914,G2914)=0,"",IF(NOT(ISNUMBER(A2914)),"Укажите дату",IF(B2914="","Укажите код",IF(NOT(AND(ISTEXT(B2914),LEN(B2914)&gt;0,LEN(B2914)&lt;=30,ISNUMBER(FIND(LEFT(B2914,1),"ABCDEFGHIJKLMNOPQRSTUVWXYZ")),SUMPRODUCT((MID(B2914,{1,2,3,4,5,6,7,8,9,10,11,12,13,14,15,16,17,18,19,20,21,22,23,24,25,26,27,28,29,30},1)&lt;&gt;"")*ISERROR(FIND(MID(B2914,{1,2,3,4,5,6,7,8,9,10,11,12,13,14,15,16,17,18,19,20,21,22,23,24,25,26,27,28,29,30},1),"ABCDEFGHIJKLMNOPQRSTUVWXYZ0123456789-_")))=0,ISERROR(VALUE(B2914)))),"Недопустимый код: только латинские буквы A-Z в верхнем регистре, цифры, - и _; начало с буквы, до 30 символов (например MILK-001)",IF(SUMPRODUCT(--EXACT('Номенклатура'!$A$6:$A$205,B2914))=0,"Код не найден в номенклатуре",IF(SUMPRODUCT(--EXACT('Номенклатура'!$A$6:$A$205,B2914))&gt;1,"Код повторяется в номенклатуре",IF(ISNA(MATCH(C2914,{"Приход","Расход","Списание","Корректировка остатка"},0)),"Выберите тип операции",IF(NOT(ISNUMBER(D2914)),"Укажите количество",IF(D2914=0,"Количество не может быть 0",IF(AND(C2914&lt;&gt;"Корректировка остатка",D2914&lt;0),"Для этого типа количество положительное",IF(NOT(ISNUMBER('Номенклатура'!$C$2)),"Укажите дату начала учёта",IF(A2914&lt;INT('Номенклатура'!$C$2),"Раньше даты начала учёта: НЕ учтено",IF(AND(C2914="Корректировка остатка",TRIM(G2914)=""),"Учтено: добавьте пояснение","ОК")))))))))))))</f>
        <v/>
      </c>
    </row>
    <row r="2915" spans="1:9" x14ac:dyDescent="0.25">
      <c r="A2915" s="16"/>
      <c r="B2915" s="13"/>
      <c r="C2915" s="13"/>
      <c r="D2915" s="14"/>
      <c r="E2915" s="17" t="str">
        <f>IF(OR(B2915="",SUMPRODUCT(--EXACT('Номенклатура'!$A$6:$A$205,B2915))&lt;&gt;1),"",INDEX('Номенклатура'!$D$6:$D$205,SUMPRODUCT(EXACT('Номенклатура'!$A$6:$A$205,B2915)*(ROW('Номенклатура'!$A$6:$A$205)-5)))&amp;"")</f>
        <v/>
      </c>
      <c r="F2915" s="18" t="str">
        <f>IF(OR(I2915="ОК",I2915="Учтено: добавьте пояснение"),IF(C2915="Приход",D2915,IF(C2915="Корректировка остатка",D2915,-D2915)),"")</f>
        <v/>
      </c>
      <c r="G2915" s="13"/>
      <c r="H2915" s="15" t="str">
        <f>IF(OR(B2915="",SUMPRODUCT(--EXACT('Номенклатура'!$A$6:$A$205,B2915))&lt;&gt;1),"",INDEX('Номенклатура'!$B$6:$B$205,SUMPRODUCT(EXACT('Номенклатура'!$A$6:$A$205,B2915)*(ROW('Номенклатура'!$A$6:$A$205)-5)))&amp;"")</f>
        <v/>
      </c>
      <c r="I2915" s="15" t="str">
        <f>IF(COUNTA(A2915:D2915,G2915)=0,"",IF(NOT(ISNUMBER(A2915)),"Укажите дату",IF(B2915="","Укажите код",IF(NOT(AND(ISTEXT(B2915),LEN(B2915)&gt;0,LEN(B2915)&lt;=30,ISNUMBER(FIND(LEFT(B2915,1),"ABCDEFGHIJKLMNOPQRSTUVWXYZ")),SUMPRODUCT((MID(B2915,{1,2,3,4,5,6,7,8,9,10,11,12,13,14,15,16,17,18,19,20,21,22,23,24,25,26,27,28,29,30},1)&lt;&gt;"")*ISERROR(FIND(MID(B2915,{1,2,3,4,5,6,7,8,9,10,11,12,13,14,15,16,17,18,19,20,21,22,23,24,25,26,27,28,29,30},1),"ABCDEFGHIJKLMNOPQRSTUVWXYZ0123456789-_")))=0,ISERROR(VALUE(B2915)))),"Недопустимый код: только латинские буквы A-Z в верхнем регистре, цифры, - и _; начало с буквы, до 30 символов (например MILK-001)",IF(SUMPRODUCT(--EXACT('Номенклатура'!$A$6:$A$205,B2915))=0,"Код не найден в номенклатуре",IF(SUMPRODUCT(--EXACT('Номенклатура'!$A$6:$A$205,B2915))&gt;1,"Код повторяется в номенклатуре",IF(ISNA(MATCH(C2915,{"Приход","Расход","Списание","Корректировка остатка"},0)),"Выберите тип операции",IF(NOT(ISNUMBER(D2915)),"Укажите количество",IF(D2915=0,"Количество не может быть 0",IF(AND(C2915&lt;&gt;"Корректировка остатка",D2915&lt;0),"Для этого типа количество положительное",IF(NOT(ISNUMBER('Номенклатура'!$C$2)),"Укажите дату начала учёта",IF(A2915&lt;INT('Номенклатура'!$C$2),"Раньше даты начала учёта: НЕ учтено",IF(AND(C2915="Корректировка остатка",TRIM(G2915)=""),"Учтено: добавьте пояснение","ОК")))))))))))))</f>
        <v/>
      </c>
    </row>
    <row r="2916" spans="1:9" x14ac:dyDescent="0.25">
      <c r="A2916" s="16"/>
      <c r="B2916" s="13"/>
      <c r="C2916" s="13"/>
      <c r="D2916" s="14"/>
      <c r="E2916" s="17" t="str">
        <f>IF(OR(B2916="",SUMPRODUCT(--EXACT('Номенклатура'!$A$6:$A$205,B2916))&lt;&gt;1),"",INDEX('Номенклатура'!$D$6:$D$205,SUMPRODUCT(EXACT('Номенклатура'!$A$6:$A$205,B2916)*(ROW('Номенклатура'!$A$6:$A$205)-5)))&amp;"")</f>
        <v/>
      </c>
      <c r="F2916" s="18" t="str">
        <f>IF(OR(I2916="ОК",I2916="Учтено: добавьте пояснение"),IF(C2916="Приход",D2916,IF(C2916="Корректировка остатка",D2916,-D2916)),"")</f>
        <v/>
      </c>
      <c r="G2916" s="13"/>
      <c r="H2916" s="15" t="str">
        <f>IF(OR(B2916="",SUMPRODUCT(--EXACT('Номенклатура'!$A$6:$A$205,B2916))&lt;&gt;1),"",INDEX('Номенклатура'!$B$6:$B$205,SUMPRODUCT(EXACT('Номенклатура'!$A$6:$A$205,B2916)*(ROW('Номенклатура'!$A$6:$A$205)-5)))&amp;"")</f>
        <v/>
      </c>
      <c r="I2916" s="15" t="str">
        <f>IF(COUNTA(A2916:D2916,G2916)=0,"",IF(NOT(ISNUMBER(A2916)),"Укажите дату",IF(B2916="","Укажите код",IF(NOT(AND(ISTEXT(B2916),LEN(B2916)&gt;0,LEN(B2916)&lt;=30,ISNUMBER(FIND(LEFT(B2916,1),"ABCDEFGHIJKLMNOPQRSTUVWXYZ")),SUMPRODUCT((MID(B2916,{1,2,3,4,5,6,7,8,9,10,11,12,13,14,15,16,17,18,19,20,21,22,23,24,25,26,27,28,29,30},1)&lt;&gt;"")*ISERROR(FIND(MID(B2916,{1,2,3,4,5,6,7,8,9,10,11,12,13,14,15,16,17,18,19,20,21,22,23,24,25,26,27,28,29,30},1),"ABCDEFGHIJKLMNOPQRSTUVWXYZ0123456789-_")))=0,ISERROR(VALUE(B2916)))),"Недопустимый код: только латинские буквы A-Z в верхнем регистре, цифры, - и _; начало с буквы, до 30 символов (например MILK-001)",IF(SUMPRODUCT(--EXACT('Номенклатура'!$A$6:$A$205,B2916))=0,"Код не найден в номенклатуре",IF(SUMPRODUCT(--EXACT('Номенклатура'!$A$6:$A$205,B2916))&gt;1,"Код повторяется в номенклатуре",IF(ISNA(MATCH(C2916,{"Приход","Расход","Списание","Корректировка остатка"},0)),"Выберите тип операции",IF(NOT(ISNUMBER(D2916)),"Укажите количество",IF(D2916=0,"Количество не может быть 0",IF(AND(C2916&lt;&gt;"Корректировка остатка",D2916&lt;0),"Для этого типа количество положительное",IF(NOT(ISNUMBER('Номенклатура'!$C$2)),"Укажите дату начала учёта",IF(A2916&lt;INT('Номенклатура'!$C$2),"Раньше даты начала учёта: НЕ учтено",IF(AND(C2916="Корректировка остатка",TRIM(G2916)=""),"Учтено: добавьте пояснение","ОК")))))))))))))</f>
        <v/>
      </c>
    </row>
    <row r="2917" spans="1:9" x14ac:dyDescent="0.25">
      <c r="A2917" s="16"/>
      <c r="B2917" s="13"/>
      <c r="C2917" s="13"/>
      <c r="D2917" s="14"/>
      <c r="E2917" s="17" t="str">
        <f>IF(OR(B2917="",SUMPRODUCT(--EXACT('Номенклатура'!$A$6:$A$205,B2917))&lt;&gt;1),"",INDEX('Номенклатура'!$D$6:$D$205,SUMPRODUCT(EXACT('Номенклатура'!$A$6:$A$205,B2917)*(ROW('Номенклатура'!$A$6:$A$205)-5)))&amp;"")</f>
        <v/>
      </c>
      <c r="F2917" s="18" t="str">
        <f>IF(OR(I2917="ОК",I2917="Учтено: добавьте пояснение"),IF(C2917="Приход",D2917,IF(C2917="Корректировка остатка",D2917,-D2917)),"")</f>
        <v/>
      </c>
      <c r="G2917" s="13"/>
      <c r="H2917" s="15" t="str">
        <f>IF(OR(B2917="",SUMPRODUCT(--EXACT('Номенклатура'!$A$6:$A$205,B2917))&lt;&gt;1),"",INDEX('Номенклатура'!$B$6:$B$205,SUMPRODUCT(EXACT('Номенклатура'!$A$6:$A$205,B2917)*(ROW('Номенклатура'!$A$6:$A$205)-5)))&amp;"")</f>
        <v/>
      </c>
      <c r="I2917" s="15" t="str">
        <f>IF(COUNTA(A2917:D2917,G2917)=0,"",IF(NOT(ISNUMBER(A2917)),"Укажите дату",IF(B2917="","Укажите код",IF(NOT(AND(ISTEXT(B2917),LEN(B2917)&gt;0,LEN(B2917)&lt;=30,ISNUMBER(FIND(LEFT(B2917,1),"ABCDEFGHIJKLMNOPQRSTUVWXYZ")),SUMPRODUCT((MID(B2917,{1,2,3,4,5,6,7,8,9,10,11,12,13,14,15,16,17,18,19,20,21,22,23,24,25,26,27,28,29,30},1)&lt;&gt;"")*ISERROR(FIND(MID(B2917,{1,2,3,4,5,6,7,8,9,10,11,12,13,14,15,16,17,18,19,20,21,22,23,24,25,26,27,28,29,30},1),"ABCDEFGHIJKLMNOPQRSTUVWXYZ0123456789-_")))=0,ISERROR(VALUE(B2917)))),"Недопустимый код: только латинские буквы A-Z в верхнем регистре, цифры, - и _; начало с буквы, до 30 символов (например MILK-001)",IF(SUMPRODUCT(--EXACT('Номенклатура'!$A$6:$A$205,B2917))=0,"Код не найден в номенклатуре",IF(SUMPRODUCT(--EXACT('Номенклатура'!$A$6:$A$205,B2917))&gt;1,"Код повторяется в номенклатуре",IF(ISNA(MATCH(C2917,{"Приход","Расход","Списание","Корректировка остатка"},0)),"Выберите тип операции",IF(NOT(ISNUMBER(D2917)),"Укажите количество",IF(D2917=0,"Количество не может быть 0",IF(AND(C2917&lt;&gt;"Корректировка остатка",D2917&lt;0),"Для этого типа количество положительное",IF(NOT(ISNUMBER('Номенклатура'!$C$2)),"Укажите дату начала учёта",IF(A2917&lt;INT('Номенклатура'!$C$2),"Раньше даты начала учёта: НЕ учтено",IF(AND(C2917="Корректировка остатка",TRIM(G2917)=""),"Учтено: добавьте пояснение","ОК")))))))))))))</f>
        <v/>
      </c>
    </row>
    <row r="2918" spans="1:9" x14ac:dyDescent="0.25">
      <c r="A2918" s="16"/>
      <c r="B2918" s="13"/>
      <c r="C2918" s="13"/>
      <c r="D2918" s="14"/>
      <c r="E2918" s="17" t="str">
        <f>IF(OR(B2918="",SUMPRODUCT(--EXACT('Номенклатура'!$A$6:$A$205,B2918))&lt;&gt;1),"",INDEX('Номенклатура'!$D$6:$D$205,SUMPRODUCT(EXACT('Номенклатура'!$A$6:$A$205,B2918)*(ROW('Номенклатура'!$A$6:$A$205)-5)))&amp;"")</f>
        <v/>
      </c>
      <c r="F2918" s="18" t="str">
        <f>IF(OR(I2918="ОК",I2918="Учтено: добавьте пояснение"),IF(C2918="Приход",D2918,IF(C2918="Корректировка остатка",D2918,-D2918)),"")</f>
        <v/>
      </c>
      <c r="G2918" s="13"/>
      <c r="H2918" s="15" t="str">
        <f>IF(OR(B2918="",SUMPRODUCT(--EXACT('Номенклатура'!$A$6:$A$205,B2918))&lt;&gt;1),"",INDEX('Номенклатура'!$B$6:$B$205,SUMPRODUCT(EXACT('Номенклатура'!$A$6:$A$205,B2918)*(ROW('Номенклатура'!$A$6:$A$205)-5)))&amp;"")</f>
        <v/>
      </c>
      <c r="I2918" s="15" t="str">
        <f>IF(COUNTA(A2918:D2918,G2918)=0,"",IF(NOT(ISNUMBER(A2918)),"Укажите дату",IF(B2918="","Укажите код",IF(NOT(AND(ISTEXT(B2918),LEN(B2918)&gt;0,LEN(B2918)&lt;=30,ISNUMBER(FIND(LEFT(B2918,1),"ABCDEFGHIJKLMNOPQRSTUVWXYZ")),SUMPRODUCT((MID(B2918,{1,2,3,4,5,6,7,8,9,10,11,12,13,14,15,16,17,18,19,20,21,22,23,24,25,26,27,28,29,30},1)&lt;&gt;"")*ISERROR(FIND(MID(B2918,{1,2,3,4,5,6,7,8,9,10,11,12,13,14,15,16,17,18,19,20,21,22,23,24,25,26,27,28,29,30},1),"ABCDEFGHIJKLMNOPQRSTUVWXYZ0123456789-_")))=0,ISERROR(VALUE(B2918)))),"Недопустимый код: только латинские буквы A-Z в верхнем регистре, цифры, - и _; начало с буквы, до 30 символов (например MILK-001)",IF(SUMPRODUCT(--EXACT('Номенклатура'!$A$6:$A$205,B2918))=0,"Код не найден в номенклатуре",IF(SUMPRODUCT(--EXACT('Номенклатура'!$A$6:$A$205,B2918))&gt;1,"Код повторяется в номенклатуре",IF(ISNA(MATCH(C2918,{"Приход","Расход","Списание","Корректировка остатка"},0)),"Выберите тип операции",IF(NOT(ISNUMBER(D2918)),"Укажите количество",IF(D2918=0,"Количество не может быть 0",IF(AND(C2918&lt;&gt;"Корректировка остатка",D2918&lt;0),"Для этого типа количество положительное",IF(NOT(ISNUMBER('Номенклатура'!$C$2)),"Укажите дату начала учёта",IF(A2918&lt;INT('Номенклатура'!$C$2),"Раньше даты начала учёта: НЕ учтено",IF(AND(C2918="Корректировка остатка",TRIM(G2918)=""),"Учтено: добавьте пояснение","ОК")))))))))))))</f>
        <v/>
      </c>
    </row>
    <row r="2919" spans="1:9" x14ac:dyDescent="0.25">
      <c r="A2919" s="16"/>
      <c r="B2919" s="13"/>
      <c r="C2919" s="13"/>
      <c r="D2919" s="14"/>
      <c r="E2919" s="17" t="str">
        <f>IF(OR(B2919="",SUMPRODUCT(--EXACT('Номенклатура'!$A$6:$A$205,B2919))&lt;&gt;1),"",INDEX('Номенклатура'!$D$6:$D$205,SUMPRODUCT(EXACT('Номенклатура'!$A$6:$A$205,B2919)*(ROW('Номенклатура'!$A$6:$A$205)-5)))&amp;"")</f>
        <v/>
      </c>
      <c r="F2919" s="18" t="str">
        <f>IF(OR(I2919="ОК",I2919="Учтено: добавьте пояснение"),IF(C2919="Приход",D2919,IF(C2919="Корректировка остатка",D2919,-D2919)),"")</f>
        <v/>
      </c>
      <c r="G2919" s="13"/>
      <c r="H2919" s="15" t="str">
        <f>IF(OR(B2919="",SUMPRODUCT(--EXACT('Номенклатура'!$A$6:$A$205,B2919))&lt;&gt;1),"",INDEX('Номенклатура'!$B$6:$B$205,SUMPRODUCT(EXACT('Номенклатура'!$A$6:$A$205,B2919)*(ROW('Номенклатура'!$A$6:$A$205)-5)))&amp;"")</f>
        <v/>
      </c>
      <c r="I2919" s="15" t="str">
        <f>IF(COUNTA(A2919:D2919,G2919)=0,"",IF(NOT(ISNUMBER(A2919)),"Укажите дату",IF(B2919="","Укажите код",IF(NOT(AND(ISTEXT(B2919),LEN(B2919)&gt;0,LEN(B2919)&lt;=30,ISNUMBER(FIND(LEFT(B2919,1),"ABCDEFGHIJKLMNOPQRSTUVWXYZ")),SUMPRODUCT((MID(B2919,{1,2,3,4,5,6,7,8,9,10,11,12,13,14,15,16,17,18,19,20,21,22,23,24,25,26,27,28,29,30},1)&lt;&gt;"")*ISERROR(FIND(MID(B2919,{1,2,3,4,5,6,7,8,9,10,11,12,13,14,15,16,17,18,19,20,21,22,23,24,25,26,27,28,29,30},1),"ABCDEFGHIJKLMNOPQRSTUVWXYZ0123456789-_")))=0,ISERROR(VALUE(B2919)))),"Недопустимый код: только латинские буквы A-Z в верхнем регистре, цифры, - и _; начало с буквы, до 30 символов (например MILK-001)",IF(SUMPRODUCT(--EXACT('Номенклатура'!$A$6:$A$205,B2919))=0,"Код не найден в номенклатуре",IF(SUMPRODUCT(--EXACT('Номенклатура'!$A$6:$A$205,B2919))&gt;1,"Код повторяется в номенклатуре",IF(ISNA(MATCH(C2919,{"Приход","Расход","Списание","Корректировка остатка"},0)),"Выберите тип операции",IF(NOT(ISNUMBER(D2919)),"Укажите количество",IF(D2919=0,"Количество не может быть 0",IF(AND(C2919&lt;&gt;"Корректировка остатка",D2919&lt;0),"Для этого типа количество положительное",IF(NOT(ISNUMBER('Номенклатура'!$C$2)),"Укажите дату начала учёта",IF(A2919&lt;INT('Номенклатура'!$C$2),"Раньше даты начала учёта: НЕ учтено",IF(AND(C2919="Корректировка остатка",TRIM(G2919)=""),"Учтено: добавьте пояснение","ОК")))))))))))))</f>
        <v/>
      </c>
    </row>
    <row r="2920" spans="1:9" x14ac:dyDescent="0.25">
      <c r="A2920" s="16"/>
      <c r="B2920" s="13"/>
      <c r="C2920" s="13"/>
      <c r="D2920" s="14"/>
      <c r="E2920" s="17" t="str">
        <f>IF(OR(B2920="",SUMPRODUCT(--EXACT('Номенклатура'!$A$6:$A$205,B2920))&lt;&gt;1),"",INDEX('Номенклатура'!$D$6:$D$205,SUMPRODUCT(EXACT('Номенклатура'!$A$6:$A$205,B2920)*(ROW('Номенклатура'!$A$6:$A$205)-5)))&amp;"")</f>
        <v/>
      </c>
      <c r="F2920" s="18" t="str">
        <f>IF(OR(I2920="ОК",I2920="Учтено: добавьте пояснение"),IF(C2920="Приход",D2920,IF(C2920="Корректировка остатка",D2920,-D2920)),"")</f>
        <v/>
      </c>
      <c r="G2920" s="13"/>
      <c r="H2920" s="15" t="str">
        <f>IF(OR(B2920="",SUMPRODUCT(--EXACT('Номенклатура'!$A$6:$A$205,B2920))&lt;&gt;1),"",INDEX('Номенклатура'!$B$6:$B$205,SUMPRODUCT(EXACT('Номенклатура'!$A$6:$A$205,B2920)*(ROW('Номенклатура'!$A$6:$A$205)-5)))&amp;"")</f>
        <v/>
      </c>
      <c r="I2920" s="15" t="str">
        <f>IF(COUNTA(A2920:D2920,G2920)=0,"",IF(NOT(ISNUMBER(A2920)),"Укажите дату",IF(B2920="","Укажите код",IF(NOT(AND(ISTEXT(B2920),LEN(B2920)&gt;0,LEN(B2920)&lt;=30,ISNUMBER(FIND(LEFT(B2920,1),"ABCDEFGHIJKLMNOPQRSTUVWXYZ")),SUMPRODUCT((MID(B2920,{1,2,3,4,5,6,7,8,9,10,11,12,13,14,15,16,17,18,19,20,21,22,23,24,25,26,27,28,29,30},1)&lt;&gt;"")*ISERROR(FIND(MID(B2920,{1,2,3,4,5,6,7,8,9,10,11,12,13,14,15,16,17,18,19,20,21,22,23,24,25,26,27,28,29,30},1),"ABCDEFGHIJKLMNOPQRSTUVWXYZ0123456789-_")))=0,ISERROR(VALUE(B2920)))),"Недопустимый код: только латинские буквы A-Z в верхнем регистре, цифры, - и _; начало с буквы, до 30 символов (например MILK-001)",IF(SUMPRODUCT(--EXACT('Номенклатура'!$A$6:$A$205,B2920))=0,"Код не найден в номенклатуре",IF(SUMPRODUCT(--EXACT('Номенклатура'!$A$6:$A$205,B2920))&gt;1,"Код повторяется в номенклатуре",IF(ISNA(MATCH(C2920,{"Приход","Расход","Списание","Корректировка остатка"},0)),"Выберите тип операции",IF(NOT(ISNUMBER(D2920)),"Укажите количество",IF(D2920=0,"Количество не может быть 0",IF(AND(C2920&lt;&gt;"Корректировка остатка",D2920&lt;0),"Для этого типа количество положительное",IF(NOT(ISNUMBER('Номенклатура'!$C$2)),"Укажите дату начала учёта",IF(A2920&lt;INT('Номенклатура'!$C$2),"Раньше даты начала учёта: НЕ учтено",IF(AND(C2920="Корректировка остатка",TRIM(G2920)=""),"Учтено: добавьте пояснение","ОК")))))))))))))</f>
        <v/>
      </c>
    </row>
    <row r="2921" spans="1:9" x14ac:dyDescent="0.25">
      <c r="A2921" s="16"/>
      <c r="B2921" s="13"/>
      <c r="C2921" s="13"/>
      <c r="D2921" s="14"/>
      <c r="E2921" s="17" t="str">
        <f>IF(OR(B2921="",SUMPRODUCT(--EXACT('Номенклатура'!$A$6:$A$205,B2921))&lt;&gt;1),"",INDEX('Номенклатура'!$D$6:$D$205,SUMPRODUCT(EXACT('Номенклатура'!$A$6:$A$205,B2921)*(ROW('Номенклатура'!$A$6:$A$205)-5)))&amp;"")</f>
        <v/>
      </c>
      <c r="F2921" s="18" t="str">
        <f>IF(OR(I2921="ОК",I2921="Учтено: добавьте пояснение"),IF(C2921="Приход",D2921,IF(C2921="Корректировка остатка",D2921,-D2921)),"")</f>
        <v/>
      </c>
      <c r="G2921" s="13"/>
      <c r="H2921" s="15" t="str">
        <f>IF(OR(B2921="",SUMPRODUCT(--EXACT('Номенклатура'!$A$6:$A$205,B2921))&lt;&gt;1),"",INDEX('Номенклатура'!$B$6:$B$205,SUMPRODUCT(EXACT('Номенклатура'!$A$6:$A$205,B2921)*(ROW('Номенклатура'!$A$6:$A$205)-5)))&amp;"")</f>
        <v/>
      </c>
      <c r="I2921" s="15" t="str">
        <f>IF(COUNTA(A2921:D2921,G2921)=0,"",IF(NOT(ISNUMBER(A2921)),"Укажите дату",IF(B2921="","Укажите код",IF(NOT(AND(ISTEXT(B2921),LEN(B2921)&gt;0,LEN(B2921)&lt;=30,ISNUMBER(FIND(LEFT(B2921,1),"ABCDEFGHIJKLMNOPQRSTUVWXYZ")),SUMPRODUCT((MID(B2921,{1,2,3,4,5,6,7,8,9,10,11,12,13,14,15,16,17,18,19,20,21,22,23,24,25,26,27,28,29,30},1)&lt;&gt;"")*ISERROR(FIND(MID(B2921,{1,2,3,4,5,6,7,8,9,10,11,12,13,14,15,16,17,18,19,20,21,22,23,24,25,26,27,28,29,30},1),"ABCDEFGHIJKLMNOPQRSTUVWXYZ0123456789-_")))=0,ISERROR(VALUE(B2921)))),"Недопустимый код: только латинские буквы A-Z в верхнем регистре, цифры, - и _; начало с буквы, до 30 символов (например MILK-001)",IF(SUMPRODUCT(--EXACT('Номенклатура'!$A$6:$A$205,B2921))=0,"Код не найден в номенклатуре",IF(SUMPRODUCT(--EXACT('Номенклатура'!$A$6:$A$205,B2921))&gt;1,"Код повторяется в номенклатуре",IF(ISNA(MATCH(C2921,{"Приход","Расход","Списание","Корректировка остатка"},0)),"Выберите тип операции",IF(NOT(ISNUMBER(D2921)),"Укажите количество",IF(D2921=0,"Количество не может быть 0",IF(AND(C2921&lt;&gt;"Корректировка остатка",D2921&lt;0),"Для этого типа количество положительное",IF(NOT(ISNUMBER('Номенклатура'!$C$2)),"Укажите дату начала учёта",IF(A2921&lt;INT('Номенклатура'!$C$2),"Раньше даты начала учёта: НЕ учтено",IF(AND(C2921="Корректировка остатка",TRIM(G2921)=""),"Учтено: добавьте пояснение","ОК")))))))))))))</f>
        <v/>
      </c>
    </row>
    <row r="2922" spans="1:9" x14ac:dyDescent="0.25">
      <c r="A2922" s="16"/>
      <c r="B2922" s="13"/>
      <c r="C2922" s="13"/>
      <c r="D2922" s="14"/>
      <c r="E2922" s="17" t="str">
        <f>IF(OR(B2922="",SUMPRODUCT(--EXACT('Номенклатура'!$A$6:$A$205,B2922))&lt;&gt;1),"",INDEX('Номенклатура'!$D$6:$D$205,SUMPRODUCT(EXACT('Номенклатура'!$A$6:$A$205,B2922)*(ROW('Номенклатура'!$A$6:$A$205)-5)))&amp;"")</f>
        <v/>
      </c>
      <c r="F2922" s="18" t="str">
        <f>IF(OR(I2922="ОК",I2922="Учтено: добавьте пояснение"),IF(C2922="Приход",D2922,IF(C2922="Корректировка остатка",D2922,-D2922)),"")</f>
        <v/>
      </c>
      <c r="G2922" s="13"/>
      <c r="H2922" s="15" t="str">
        <f>IF(OR(B2922="",SUMPRODUCT(--EXACT('Номенклатура'!$A$6:$A$205,B2922))&lt;&gt;1),"",INDEX('Номенклатура'!$B$6:$B$205,SUMPRODUCT(EXACT('Номенклатура'!$A$6:$A$205,B2922)*(ROW('Номенклатура'!$A$6:$A$205)-5)))&amp;"")</f>
        <v/>
      </c>
      <c r="I2922" s="15" t="str">
        <f>IF(COUNTA(A2922:D2922,G2922)=0,"",IF(NOT(ISNUMBER(A2922)),"Укажите дату",IF(B2922="","Укажите код",IF(NOT(AND(ISTEXT(B2922),LEN(B2922)&gt;0,LEN(B2922)&lt;=30,ISNUMBER(FIND(LEFT(B2922,1),"ABCDEFGHIJKLMNOPQRSTUVWXYZ")),SUMPRODUCT((MID(B2922,{1,2,3,4,5,6,7,8,9,10,11,12,13,14,15,16,17,18,19,20,21,22,23,24,25,26,27,28,29,30},1)&lt;&gt;"")*ISERROR(FIND(MID(B2922,{1,2,3,4,5,6,7,8,9,10,11,12,13,14,15,16,17,18,19,20,21,22,23,24,25,26,27,28,29,30},1),"ABCDEFGHIJKLMNOPQRSTUVWXYZ0123456789-_")))=0,ISERROR(VALUE(B2922)))),"Недопустимый код: только латинские буквы A-Z в верхнем регистре, цифры, - и _; начало с буквы, до 30 символов (например MILK-001)",IF(SUMPRODUCT(--EXACT('Номенклатура'!$A$6:$A$205,B2922))=0,"Код не найден в номенклатуре",IF(SUMPRODUCT(--EXACT('Номенклатура'!$A$6:$A$205,B2922))&gt;1,"Код повторяется в номенклатуре",IF(ISNA(MATCH(C2922,{"Приход","Расход","Списание","Корректировка остатка"},0)),"Выберите тип операции",IF(NOT(ISNUMBER(D2922)),"Укажите количество",IF(D2922=0,"Количество не может быть 0",IF(AND(C2922&lt;&gt;"Корректировка остатка",D2922&lt;0),"Для этого типа количество положительное",IF(NOT(ISNUMBER('Номенклатура'!$C$2)),"Укажите дату начала учёта",IF(A2922&lt;INT('Номенклатура'!$C$2),"Раньше даты начала учёта: НЕ учтено",IF(AND(C2922="Корректировка остатка",TRIM(G2922)=""),"Учтено: добавьте пояснение","ОК")))))))))))))</f>
        <v/>
      </c>
    </row>
    <row r="2923" spans="1:9" x14ac:dyDescent="0.25">
      <c r="A2923" s="16"/>
      <c r="B2923" s="13"/>
      <c r="C2923" s="13"/>
      <c r="D2923" s="14"/>
      <c r="E2923" s="17" t="str">
        <f>IF(OR(B2923="",SUMPRODUCT(--EXACT('Номенклатура'!$A$6:$A$205,B2923))&lt;&gt;1),"",INDEX('Номенклатура'!$D$6:$D$205,SUMPRODUCT(EXACT('Номенклатура'!$A$6:$A$205,B2923)*(ROW('Номенклатура'!$A$6:$A$205)-5)))&amp;"")</f>
        <v/>
      </c>
      <c r="F2923" s="18" t="str">
        <f>IF(OR(I2923="ОК",I2923="Учтено: добавьте пояснение"),IF(C2923="Приход",D2923,IF(C2923="Корректировка остатка",D2923,-D2923)),"")</f>
        <v/>
      </c>
      <c r="G2923" s="13"/>
      <c r="H2923" s="15" t="str">
        <f>IF(OR(B2923="",SUMPRODUCT(--EXACT('Номенклатура'!$A$6:$A$205,B2923))&lt;&gt;1),"",INDEX('Номенклатура'!$B$6:$B$205,SUMPRODUCT(EXACT('Номенклатура'!$A$6:$A$205,B2923)*(ROW('Номенклатура'!$A$6:$A$205)-5)))&amp;"")</f>
        <v/>
      </c>
      <c r="I2923" s="15" t="str">
        <f>IF(COUNTA(A2923:D2923,G2923)=0,"",IF(NOT(ISNUMBER(A2923)),"Укажите дату",IF(B2923="","Укажите код",IF(NOT(AND(ISTEXT(B2923),LEN(B2923)&gt;0,LEN(B2923)&lt;=30,ISNUMBER(FIND(LEFT(B2923,1),"ABCDEFGHIJKLMNOPQRSTUVWXYZ")),SUMPRODUCT((MID(B2923,{1,2,3,4,5,6,7,8,9,10,11,12,13,14,15,16,17,18,19,20,21,22,23,24,25,26,27,28,29,30},1)&lt;&gt;"")*ISERROR(FIND(MID(B2923,{1,2,3,4,5,6,7,8,9,10,11,12,13,14,15,16,17,18,19,20,21,22,23,24,25,26,27,28,29,30},1),"ABCDEFGHIJKLMNOPQRSTUVWXYZ0123456789-_")))=0,ISERROR(VALUE(B2923)))),"Недопустимый код: только латинские буквы A-Z в верхнем регистре, цифры, - и _; начало с буквы, до 30 символов (например MILK-001)",IF(SUMPRODUCT(--EXACT('Номенклатура'!$A$6:$A$205,B2923))=0,"Код не найден в номенклатуре",IF(SUMPRODUCT(--EXACT('Номенклатура'!$A$6:$A$205,B2923))&gt;1,"Код повторяется в номенклатуре",IF(ISNA(MATCH(C2923,{"Приход","Расход","Списание","Корректировка остатка"},0)),"Выберите тип операции",IF(NOT(ISNUMBER(D2923)),"Укажите количество",IF(D2923=0,"Количество не может быть 0",IF(AND(C2923&lt;&gt;"Корректировка остатка",D2923&lt;0),"Для этого типа количество положительное",IF(NOT(ISNUMBER('Номенклатура'!$C$2)),"Укажите дату начала учёта",IF(A2923&lt;INT('Номенклатура'!$C$2),"Раньше даты начала учёта: НЕ учтено",IF(AND(C2923="Корректировка остатка",TRIM(G2923)=""),"Учтено: добавьте пояснение","ОК")))))))))))))</f>
        <v/>
      </c>
    </row>
    <row r="2924" spans="1:9" x14ac:dyDescent="0.25">
      <c r="A2924" s="16"/>
      <c r="B2924" s="13"/>
      <c r="C2924" s="13"/>
      <c r="D2924" s="14"/>
      <c r="E2924" s="17" t="str">
        <f>IF(OR(B2924="",SUMPRODUCT(--EXACT('Номенклатура'!$A$6:$A$205,B2924))&lt;&gt;1),"",INDEX('Номенклатура'!$D$6:$D$205,SUMPRODUCT(EXACT('Номенклатура'!$A$6:$A$205,B2924)*(ROW('Номенклатура'!$A$6:$A$205)-5)))&amp;"")</f>
        <v/>
      </c>
      <c r="F2924" s="18" t="str">
        <f>IF(OR(I2924="ОК",I2924="Учтено: добавьте пояснение"),IF(C2924="Приход",D2924,IF(C2924="Корректировка остатка",D2924,-D2924)),"")</f>
        <v/>
      </c>
      <c r="G2924" s="13"/>
      <c r="H2924" s="15" t="str">
        <f>IF(OR(B2924="",SUMPRODUCT(--EXACT('Номенклатура'!$A$6:$A$205,B2924))&lt;&gt;1),"",INDEX('Номенклатура'!$B$6:$B$205,SUMPRODUCT(EXACT('Номенклатура'!$A$6:$A$205,B2924)*(ROW('Номенклатура'!$A$6:$A$205)-5)))&amp;"")</f>
        <v/>
      </c>
      <c r="I2924" s="15" t="str">
        <f>IF(COUNTA(A2924:D2924,G2924)=0,"",IF(NOT(ISNUMBER(A2924)),"Укажите дату",IF(B2924="","Укажите код",IF(NOT(AND(ISTEXT(B2924),LEN(B2924)&gt;0,LEN(B2924)&lt;=30,ISNUMBER(FIND(LEFT(B2924,1),"ABCDEFGHIJKLMNOPQRSTUVWXYZ")),SUMPRODUCT((MID(B2924,{1,2,3,4,5,6,7,8,9,10,11,12,13,14,15,16,17,18,19,20,21,22,23,24,25,26,27,28,29,30},1)&lt;&gt;"")*ISERROR(FIND(MID(B2924,{1,2,3,4,5,6,7,8,9,10,11,12,13,14,15,16,17,18,19,20,21,22,23,24,25,26,27,28,29,30},1),"ABCDEFGHIJKLMNOPQRSTUVWXYZ0123456789-_")))=0,ISERROR(VALUE(B2924)))),"Недопустимый код: только латинские буквы A-Z в верхнем регистре, цифры, - и _; начало с буквы, до 30 символов (например MILK-001)",IF(SUMPRODUCT(--EXACT('Номенклатура'!$A$6:$A$205,B2924))=0,"Код не найден в номенклатуре",IF(SUMPRODUCT(--EXACT('Номенклатура'!$A$6:$A$205,B2924))&gt;1,"Код повторяется в номенклатуре",IF(ISNA(MATCH(C2924,{"Приход","Расход","Списание","Корректировка остатка"},0)),"Выберите тип операции",IF(NOT(ISNUMBER(D2924)),"Укажите количество",IF(D2924=0,"Количество не может быть 0",IF(AND(C2924&lt;&gt;"Корректировка остатка",D2924&lt;0),"Для этого типа количество положительное",IF(NOT(ISNUMBER('Номенклатура'!$C$2)),"Укажите дату начала учёта",IF(A2924&lt;INT('Номенклатура'!$C$2),"Раньше даты начала учёта: НЕ учтено",IF(AND(C2924="Корректировка остатка",TRIM(G2924)=""),"Учтено: добавьте пояснение","ОК")))))))))))))</f>
        <v/>
      </c>
    </row>
    <row r="2925" spans="1:9" x14ac:dyDescent="0.25">
      <c r="A2925" s="16"/>
      <c r="B2925" s="13"/>
      <c r="C2925" s="13"/>
      <c r="D2925" s="14"/>
      <c r="E2925" s="17" t="str">
        <f>IF(OR(B2925="",SUMPRODUCT(--EXACT('Номенклатура'!$A$6:$A$205,B2925))&lt;&gt;1),"",INDEX('Номенклатура'!$D$6:$D$205,SUMPRODUCT(EXACT('Номенклатура'!$A$6:$A$205,B2925)*(ROW('Номенклатура'!$A$6:$A$205)-5)))&amp;"")</f>
        <v/>
      </c>
      <c r="F2925" s="18" t="str">
        <f>IF(OR(I2925="ОК",I2925="Учтено: добавьте пояснение"),IF(C2925="Приход",D2925,IF(C2925="Корректировка остатка",D2925,-D2925)),"")</f>
        <v/>
      </c>
      <c r="G2925" s="13"/>
      <c r="H2925" s="15" t="str">
        <f>IF(OR(B2925="",SUMPRODUCT(--EXACT('Номенклатура'!$A$6:$A$205,B2925))&lt;&gt;1),"",INDEX('Номенклатура'!$B$6:$B$205,SUMPRODUCT(EXACT('Номенклатура'!$A$6:$A$205,B2925)*(ROW('Номенклатура'!$A$6:$A$205)-5)))&amp;"")</f>
        <v/>
      </c>
      <c r="I2925" s="15" t="str">
        <f>IF(COUNTA(A2925:D2925,G2925)=0,"",IF(NOT(ISNUMBER(A2925)),"Укажите дату",IF(B2925="","Укажите код",IF(NOT(AND(ISTEXT(B2925),LEN(B2925)&gt;0,LEN(B2925)&lt;=30,ISNUMBER(FIND(LEFT(B2925,1),"ABCDEFGHIJKLMNOPQRSTUVWXYZ")),SUMPRODUCT((MID(B2925,{1,2,3,4,5,6,7,8,9,10,11,12,13,14,15,16,17,18,19,20,21,22,23,24,25,26,27,28,29,30},1)&lt;&gt;"")*ISERROR(FIND(MID(B2925,{1,2,3,4,5,6,7,8,9,10,11,12,13,14,15,16,17,18,19,20,21,22,23,24,25,26,27,28,29,30},1),"ABCDEFGHIJKLMNOPQRSTUVWXYZ0123456789-_")))=0,ISERROR(VALUE(B2925)))),"Недопустимый код: только латинские буквы A-Z в верхнем регистре, цифры, - и _; начало с буквы, до 30 символов (например MILK-001)",IF(SUMPRODUCT(--EXACT('Номенклатура'!$A$6:$A$205,B2925))=0,"Код не найден в номенклатуре",IF(SUMPRODUCT(--EXACT('Номенклатура'!$A$6:$A$205,B2925))&gt;1,"Код повторяется в номенклатуре",IF(ISNA(MATCH(C2925,{"Приход","Расход","Списание","Корректировка остатка"},0)),"Выберите тип операции",IF(NOT(ISNUMBER(D2925)),"Укажите количество",IF(D2925=0,"Количество не может быть 0",IF(AND(C2925&lt;&gt;"Корректировка остатка",D2925&lt;0),"Для этого типа количество положительное",IF(NOT(ISNUMBER('Номенклатура'!$C$2)),"Укажите дату начала учёта",IF(A2925&lt;INT('Номенклатура'!$C$2),"Раньше даты начала учёта: НЕ учтено",IF(AND(C2925="Корректировка остатка",TRIM(G2925)=""),"Учтено: добавьте пояснение","ОК")))))))))))))</f>
        <v/>
      </c>
    </row>
    <row r="2926" spans="1:9" x14ac:dyDescent="0.25">
      <c r="A2926" s="16"/>
      <c r="B2926" s="13"/>
      <c r="C2926" s="13"/>
      <c r="D2926" s="14"/>
      <c r="E2926" s="17" t="str">
        <f>IF(OR(B2926="",SUMPRODUCT(--EXACT('Номенклатура'!$A$6:$A$205,B2926))&lt;&gt;1),"",INDEX('Номенклатура'!$D$6:$D$205,SUMPRODUCT(EXACT('Номенклатура'!$A$6:$A$205,B2926)*(ROW('Номенклатура'!$A$6:$A$205)-5)))&amp;"")</f>
        <v/>
      </c>
      <c r="F2926" s="18" t="str">
        <f>IF(OR(I2926="ОК",I2926="Учтено: добавьте пояснение"),IF(C2926="Приход",D2926,IF(C2926="Корректировка остатка",D2926,-D2926)),"")</f>
        <v/>
      </c>
      <c r="G2926" s="13"/>
      <c r="H2926" s="15" t="str">
        <f>IF(OR(B2926="",SUMPRODUCT(--EXACT('Номенклатура'!$A$6:$A$205,B2926))&lt;&gt;1),"",INDEX('Номенклатура'!$B$6:$B$205,SUMPRODUCT(EXACT('Номенклатура'!$A$6:$A$205,B2926)*(ROW('Номенклатура'!$A$6:$A$205)-5)))&amp;"")</f>
        <v/>
      </c>
      <c r="I2926" s="15" t="str">
        <f>IF(COUNTA(A2926:D2926,G2926)=0,"",IF(NOT(ISNUMBER(A2926)),"Укажите дату",IF(B2926="","Укажите код",IF(NOT(AND(ISTEXT(B2926),LEN(B2926)&gt;0,LEN(B2926)&lt;=30,ISNUMBER(FIND(LEFT(B2926,1),"ABCDEFGHIJKLMNOPQRSTUVWXYZ")),SUMPRODUCT((MID(B2926,{1,2,3,4,5,6,7,8,9,10,11,12,13,14,15,16,17,18,19,20,21,22,23,24,25,26,27,28,29,30},1)&lt;&gt;"")*ISERROR(FIND(MID(B2926,{1,2,3,4,5,6,7,8,9,10,11,12,13,14,15,16,17,18,19,20,21,22,23,24,25,26,27,28,29,30},1),"ABCDEFGHIJKLMNOPQRSTUVWXYZ0123456789-_")))=0,ISERROR(VALUE(B2926)))),"Недопустимый код: только латинские буквы A-Z в верхнем регистре, цифры, - и _; начало с буквы, до 30 символов (например MILK-001)",IF(SUMPRODUCT(--EXACT('Номенклатура'!$A$6:$A$205,B2926))=0,"Код не найден в номенклатуре",IF(SUMPRODUCT(--EXACT('Номенклатура'!$A$6:$A$205,B2926))&gt;1,"Код повторяется в номенклатуре",IF(ISNA(MATCH(C2926,{"Приход","Расход","Списание","Корректировка остатка"},0)),"Выберите тип операции",IF(NOT(ISNUMBER(D2926)),"Укажите количество",IF(D2926=0,"Количество не может быть 0",IF(AND(C2926&lt;&gt;"Корректировка остатка",D2926&lt;0),"Для этого типа количество положительное",IF(NOT(ISNUMBER('Номенклатура'!$C$2)),"Укажите дату начала учёта",IF(A2926&lt;INT('Номенклатура'!$C$2),"Раньше даты начала учёта: НЕ учтено",IF(AND(C2926="Корректировка остатка",TRIM(G2926)=""),"Учтено: добавьте пояснение","ОК")))))))))))))</f>
        <v/>
      </c>
    </row>
    <row r="2927" spans="1:9" x14ac:dyDescent="0.25">
      <c r="A2927" s="16"/>
      <c r="B2927" s="13"/>
      <c r="C2927" s="13"/>
      <c r="D2927" s="14"/>
      <c r="E2927" s="17" t="str">
        <f>IF(OR(B2927="",SUMPRODUCT(--EXACT('Номенклатура'!$A$6:$A$205,B2927))&lt;&gt;1),"",INDEX('Номенклатура'!$D$6:$D$205,SUMPRODUCT(EXACT('Номенклатура'!$A$6:$A$205,B2927)*(ROW('Номенклатура'!$A$6:$A$205)-5)))&amp;"")</f>
        <v/>
      </c>
      <c r="F2927" s="18" t="str">
        <f>IF(OR(I2927="ОК",I2927="Учтено: добавьте пояснение"),IF(C2927="Приход",D2927,IF(C2927="Корректировка остатка",D2927,-D2927)),"")</f>
        <v/>
      </c>
      <c r="G2927" s="13"/>
      <c r="H2927" s="15" t="str">
        <f>IF(OR(B2927="",SUMPRODUCT(--EXACT('Номенклатура'!$A$6:$A$205,B2927))&lt;&gt;1),"",INDEX('Номенклатура'!$B$6:$B$205,SUMPRODUCT(EXACT('Номенклатура'!$A$6:$A$205,B2927)*(ROW('Номенклатура'!$A$6:$A$205)-5)))&amp;"")</f>
        <v/>
      </c>
      <c r="I2927" s="15" t="str">
        <f>IF(COUNTA(A2927:D2927,G2927)=0,"",IF(NOT(ISNUMBER(A2927)),"Укажите дату",IF(B2927="","Укажите код",IF(NOT(AND(ISTEXT(B2927),LEN(B2927)&gt;0,LEN(B2927)&lt;=30,ISNUMBER(FIND(LEFT(B2927,1),"ABCDEFGHIJKLMNOPQRSTUVWXYZ")),SUMPRODUCT((MID(B2927,{1,2,3,4,5,6,7,8,9,10,11,12,13,14,15,16,17,18,19,20,21,22,23,24,25,26,27,28,29,30},1)&lt;&gt;"")*ISERROR(FIND(MID(B2927,{1,2,3,4,5,6,7,8,9,10,11,12,13,14,15,16,17,18,19,20,21,22,23,24,25,26,27,28,29,30},1),"ABCDEFGHIJKLMNOPQRSTUVWXYZ0123456789-_")))=0,ISERROR(VALUE(B2927)))),"Недопустимый код: только латинские буквы A-Z в верхнем регистре, цифры, - и _; начало с буквы, до 30 символов (например MILK-001)",IF(SUMPRODUCT(--EXACT('Номенклатура'!$A$6:$A$205,B2927))=0,"Код не найден в номенклатуре",IF(SUMPRODUCT(--EXACT('Номенклатура'!$A$6:$A$205,B2927))&gt;1,"Код повторяется в номенклатуре",IF(ISNA(MATCH(C2927,{"Приход","Расход","Списание","Корректировка остатка"},0)),"Выберите тип операции",IF(NOT(ISNUMBER(D2927)),"Укажите количество",IF(D2927=0,"Количество не может быть 0",IF(AND(C2927&lt;&gt;"Корректировка остатка",D2927&lt;0),"Для этого типа количество положительное",IF(NOT(ISNUMBER('Номенклатура'!$C$2)),"Укажите дату начала учёта",IF(A2927&lt;INT('Номенклатура'!$C$2),"Раньше даты начала учёта: НЕ учтено",IF(AND(C2927="Корректировка остатка",TRIM(G2927)=""),"Учтено: добавьте пояснение","ОК")))))))))))))</f>
        <v/>
      </c>
    </row>
    <row r="2928" spans="1:9" x14ac:dyDescent="0.25">
      <c r="A2928" s="16"/>
      <c r="B2928" s="13"/>
      <c r="C2928" s="13"/>
      <c r="D2928" s="14"/>
      <c r="E2928" s="17" t="str">
        <f>IF(OR(B2928="",SUMPRODUCT(--EXACT('Номенклатура'!$A$6:$A$205,B2928))&lt;&gt;1),"",INDEX('Номенклатура'!$D$6:$D$205,SUMPRODUCT(EXACT('Номенклатура'!$A$6:$A$205,B2928)*(ROW('Номенклатура'!$A$6:$A$205)-5)))&amp;"")</f>
        <v/>
      </c>
      <c r="F2928" s="18" t="str">
        <f>IF(OR(I2928="ОК",I2928="Учтено: добавьте пояснение"),IF(C2928="Приход",D2928,IF(C2928="Корректировка остатка",D2928,-D2928)),"")</f>
        <v/>
      </c>
      <c r="G2928" s="13"/>
      <c r="H2928" s="15" t="str">
        <f>IF(OR(B2928="",SUMPRODUCT(--EXACT('Номенклатура'!$A$6:$A$205,B2928))&lt;&gt;1),"",INDEX('Номенклатура'!$B$6:$B$205,SUMPRODUCT(EXACT('Номенклатура'!$A$6:$A$205,B2928)*(ROW('Номенклатура'!$A$6:$A$205)-5)))&amp;"")</f>
        <v/>
      </c>
      <c r="I2928" s="15" t="str">
        <f>IF(COUNTA(A2928:D2928,G2928)=0,"",IF(NOT(ISNUMBER(A2928)),"Укажите дату",IF(B2928="","Укажите код",IF(NOT(AND(ISTEXT(B2928),LEN(B2928)&gt;0,LEN(B2928)&lt;=30,ISNUMBER(FIND(LEFT(B2928,1),"ABCDEFGHIJKLMNOPQRSTUVWXYZ")),SUMPRODUCT((MID(B2928,{1,2,3,4,5,6,7,8,9,10,11,12,13,14,15,16,17,18,19,20,21,22,23,24,25,26,27,28,29,30},1)&lt;&gt;"")*ISERROR(FIND(MID(B2928,{1,2,3,4,5,6,7,8,9,10,11,12,13,14,15,16,17,18,19,20,21,22,23,24,25,26,27,28,29,30},1),"ABCDEFGHIJKLMNOPQRSTUVWXYZ0123456789-_")))=0,ISERROR(VALUE(B2928)))),"Недопустимый код: только латинские буквы A-Z в верхнем регистре, цифры, - и _; начало с буквы, до 30 символов (например MILK-001)",IF(SUMPRODUCT(--EXACT('Номенклатура'!$A$6:$A$205,B2928))=0,"Код не найден в номенклатуре",IF(SUMPRODUCT(--EXACT('Номенклатура'!$A$6:$A$205,B2928))&gt;1,"Код повторяется в номенклатуре",IF(ISNA(MATCH(C2928,{"Приход","Расход","Списание","Корректировка остатка"},0)),"Выберите тип операции",IF(NOT(ISNUMBER(D2928)),"Укажите количество",IF(D2928=0,"Количество не может быть 0",IF(AND(C2928&lt;&gt;"Корректировка остатка",D2928&lt;0),"Для этого типа количество положительное",IF(NOT(ISNUMBER('Номенклатура'!$C$2)),"Укажите дату начала учёта",IF(A2928&lt;INT('Номенклатура'!$C$2),"Раньше даты начала учёта: НЕ учтено",IF(AND(C2928="Корректировка остатка",TRIM(G2928)=""),"Учтено: добавьте пояснение","ОК")))))))))))))</f>
        <v/>
      </c>
    </row>
    <row r="2929" spans="1:9" x14ac:dyDescent="0.25">
      <c r="A2929" s="16"/>
      <c r="B2929" s="13"/>
      <c r="C2929" s="13"/>
      <c r="D2929" s="14"/>
      <c r="E2929" s="17" t="str">
        <f>IF(OR(B2929="",SUMPRODUCT(--EXACT('Номенклатура'!$A$6:$A$205,B2929))&lt;&gt;1),"",INDEX('Номенклатура'!$D$6:$D$205,SUMPRODUCT(EXACT('Номенклатура'!$A$6:$A$205,B2929)*(ROW('Номенклатура'!$A$6:$A$205)-5)))&amp;"")</f>
        <v/>
      </c>
      <c r="F2929" s="18" t="str">
        <f>IF(OR(I2929="ОК",I2929="Учтено: добавьте пояснение"),IF(C2929="Приход",D2929,IF(C2929="Корректировка остатка",D2929,-D2929)),"")</f>
        <v/>
      </c>
      <c r="G2929" s="13"/>
      <c r="H2929" s="15" t="str">
        <f>IF(OR(B2929="",SUMPRODUCT(--EXACT('Номенклатура'!$A$6:$A$205,B2929))&lt;&gt;1),"",INDEX('Номенклатура'!$B$6:$B$205,SUMPRODUCT(EXACT('Номенклатура'!$A$6:$A$205,B2929)*(ROW('Номенклатура'!$A$6:$A$205)-5)))&amp;"")</f>
        <v/>
      </c>
      <c r="I2929" s="15" t="str">
        <f>IF(COUNTA(A2929:D2929,G2929)=0,"",IF(NOT(ISNUMBER(A2929)),"Укажите дату",IF(B2929="","Укажите код",IF(NOT(AND(ISTEXT(B2929),LEN(B2929)&gt;0,LEN(B2929)&lt;=30,ISNUMBER(FIND(LEFT(B2929,1),"ABCDEFGHIJKLMNOPQRSTUVWXYZ")),SUMPRODUCT((MID(B2929,{1,2,3,4,5,6,7,8,9,10,11,12,13,14,15,16,17,18,19,20,21,22,23,24,25,26,27,28,29,30},1)&lt;&gt;"")*ISERROR(FIND(MID(B2929,{1,2,3,4,5,6,7,8,9,10,11,12,13,14,15,16,17,18,19,20,21,22,23,24,25,26,27,28,29,30},1),"ABCDEFGHIJKLMNOPQRSTUVWXYZ0123456789-_")))=0,ISERROR(VALUE(B2929)))),"Недопустимый код: только латинские буквы A-Z в верхнем регистре, цифры, - и _; начало с буквы, до 30 символов (например MILK-001)",IF(SUMPRODUCT(--EXACT('Номенклатура'!$A$6:$A$205,B2929))=0,"Код не найден в номенклатуре",IF(SUMPRODUCT(--EXACT('Номенклатура'!$A$6:$A$205,B2929))&gt;1,"Код повторяется в номенклатуре",IF(ISNA(MATCH(C2929,{"Приход","Расход","Списание","Корректировка остатка"},0)),"Выберите тип операции",IF(NOT(ISNUMBER(D2929)),"Укажите количество",IF(D2929=0,"Количество не может быть 0",IF(AND(C2929&lt;&gt;"Корректировка остатка",D2929&lt;0),"Для этого типа количество положительное",IF(NOT(ISNUMBER('Номенклатура'!$C$2)),"Укажите дату начала учёта",IF(A2929&lt;INT('Номенклатура'!$C$2),"Раньше даты начала учёта: НЕ учтено",IF(AND(C2929="Корректировка остатка",TRIM(G2929)=""),"Учтено: добавьте пояснение","ОК")))))))))))))</f>
        <v/>
      </c>
    </row>
    <row r="2930" spans="1:9" x14ac:dyDescent="0.25">
      <c r="A2930" s="16"/>
      <c r="B2930" s="13"/>
      <c r="C2930" s="13"/>
      <c r="D2930" s="14"/>
      <c r="E2930" s="17" t="str">
        <f>IF(OR(B2930="",SUMPRODUCT(--EXACT('Номенклатура'!$A$6:$A$205,B2930))&lt;&gt;1),"",INDEX('Номенклатура'!$D$6:$D$205,SUMPRODUCT(EXACT('Номенклатура'!$A$6:$A$205,B2930)*(ROW('Номенклатура'!$A$6:$A$205)-5)))&amp;"")</f>
        <v/>
      </c>
      <c r="F2930" s="18" t="str">
        <f>IF(OR(I2930="ОК",I2930="Учтено: добавьте пояснение"),IF(C2930="Приход",D2930,IF(C2930="Корректировка остатка",D2930,-D2930)),"")</f>
        <v/>
      </c>
      <c r="G2930" s="13"/>
      <c r="H2930" s="15" t="str">
        <f>IF(OR(B2930="",SUMPRODUCT(--EXACT('Номенклатура'!$A$6:$A$205,B2930))&lt;&gt;1),"",INDEX('Номенклатура'!$B$6:$B$205,SUMPRODUCT(EXACT('Номенклатура'!$A$6:$A$205,B2930)*(ROW('Номенклатура'!$A$6:$A$205)-5)))&amp;"")</f>
        <v/>
      </c>
      <c r="I2930" s="15" t="str">
        <f>IF(COUNTA(A2930:D2930,G2930)=0,"",IF(NOT(ISNUMBER(A2930)),"Укажите дату",IF(B2930="","Укажите код",IF(NOT(AND(ISTEXT(B2930),LEN(B2930)&gt;0,LEN(B2930)&lt;=30,ISNUMBER(FIND(LEFT(B2930,1),"ABCDEFGHIJKLMNOPQRSTUVWXYZ")),SUMPRODUCT((MID(B2930,{1,2,3,4,5,6,7,8,9,10,11,12,13,14,15,16,17,18,19,20,21,22,23,24,25,26,27,28,29,30},1)&lt;&gt;"")*ISERROR(FIND(MID(B2930,{1,2,3,4,5,6,7,8,9,10,11,12,13,14,15,16,17,18,19,20,21,22,23,24,25,26,27,28,29,30},1),"ABCDEFGHIJKLMNOPQRSTUVWXYZ0123456789-_")))=0,ISERROR(VALUE(B2930)))),"Недопустимый код: только латинские буквы A-Z в верхнем регистре, цифры, - и _; начало с буквы, до 30 символов (например MILK-001)",IF(SUMPRODUCT(--EXACT('Номенклатура'!$A$6:$A$205,B2930))=0,"Код не найден в номенклатуре",IF(SUMPRODUCT(--EXACT('Номенклатура'!$A$6:$A$205,B2930))&gt;1,"Код повторяется в номенклатуре",IF(ISNA(MATCH(C2930,{"Приход","Расход","Списание","Корректировка остатка"},0)),"Выберите тип операции",IF(NOT(ISNUMBER(D2930)),"Укажите количество",IF(D2930=0,"Количество не может быть 0",IF(AND(C2930&lt;&gt;"Корректировка остатка",D2930&lt;0),"Для этого типа количество положительное",IF(NOT(ISNUMBER('Номенклатура'!$C$2)),"Укажите дату начала учёта",IF(A2930&lt;INT('Номенклатура'!$C$2),"Раньше даты начала учёта: НЕ учтено",IF(AND(C2930="Корректировка остатка",TRIM(G2930)=""),"Учтено: добавьте пояснение","ОК")))))))))))))</f>
        <v/>
      </c>
    </row>
    <row r="2931" spans="1:9" x14ac:dyDescent="0.25">
      <c r="A2931" s="16"/>
      <c r="B2931" s="13"/>
      <c r="C2931" s="13"/>
      <c r="D2931" s="14"/>
      <c r="E2931" s="17" t="str">
        <f>IF(OR(B2931="",SUMPRODUCT(--EXACT('Номенклатура'!$A$6:$A$205,B2931))&lt;&gt;1),"",INDEX('Номенклатура'!$D$6:$D$205,SUMPRODUCT(EXACT('Номенклатура'!$A$6:$A$205,B2931)*(ROW('Номенклатура'!$A$6:$A$205)-5)))&amp;"")</f>
        <v/>
      </c>
      <c r="F2931" s="18" t="str">
        <f>IF(OR(I2931="ОК",I2931="Учтено: добавьте пояснение"),IF(C2931="Приход",D2931,IF(C2931="Корректировка остатка",D2931,-D2931)),"")</f>
        <v/>
      </c>
      <c r="G2931" s="13"/>
      <c r="H2931" s="15" t="str">
        <f>IF(OR(B2931="",SUMPRODUCT(--EXACT('Номенклатура'!$A$6:$A$205,B2931))&lt;&gt;1),"",INDEX('Номенклатура'!$B$6:$B$205,SUMPRODUCT(EXACT('Номенклатура'!$A$6:$A$205,B2931)*(ROW('Номенклатура'!$A$6:$A$205)-5)))&amp;"")</f>
        <v/>
      </c>
      <c r="I2931" s="15" t="str">
        <f>IF(COUNTA(A2931:D2931,G2931)=0,"",IF(NOT(ISNUMBER(A2931)),"Укажите дату",IF(B2931="","Укажите код",IF(NOT(AND(ISTEXT(B2931),LEN(B2931)&gt;0,LEN(B2931)&lt;=30,ISNUMBER(FIND(LEFT(B2931,1),"ABCDEFGHIJKLMNOPQRSTUVWXYZ")),SUMPRODUCT((MID(B2931,{1,2,3,4,5,6,7,8,9,10,11,12,13,14,15,16,17,18,19,20,21,22,23,24,25,26,27,28,29,30},1)&lt;&gt;"")*ISERROR(FIND(MID(B2931,{1,2,3,4,5,6,7,8,9,10,11,12,13,14,15,16,17,18,19,20,21,22,23,24,25,26,27,28,29,30},1),"ABCDEFGHIJKLMNOPQRSTUVWXYZ0123456789-_")))=0,ISERROR(VALUE(B2931)))),"Недопустимый код: только латинские буквы A-Z в верхнем регистре, цифры, - и _; начало с буквы, до 30 символов (например MILK-001)",IF(SUMPRODUCT(--EXACT('Номенклатура'!$A$6:$A$205,B2931))=0,"Код не найден в номенклатуре",IF(SUMPRODUCT(--EXACT('Номенклатура'!$A$6:$A$205,B2931))&gt;1,"Код повторяется в номенклатуре",IF(ISNA(MATCH(C2931,{"Приход","Расход","Списание","Корректировка остатка"},0)),"Выберите тип операции",IF(NOT(ISNUMBER(D2931)),"Укажите количество",IF(D2931=0,"Количество не может быть 0",IF(AND(C2931&lt;&gt;"Корректировка остатка",D2931&lt;0),"Для этого типа количество положительное",IF(NOT(ISNUMBER('Номенклатура'!$C$2)),"Укажите дату начала учёта",IF(A2931&lt;INT('Номенклатура'!$C$2),"Раньше даты начала учёта: НЕ учтено",IF(AND(C2931="Корректировка остатка",TRIM(G2931)=""),"Учтено: добавьте пояснение","ОК")))))))))))))</f>
        <v/>
      </c>
    </row>
    <row r="2932" spans="1:9" x14ac:dyDescent="0.25">
      <c r="A2932" s="16"/>
      <c r="B2932" s="13"/>
      <c r="C2932" s="13"/>
      <c r="D2932" s="14"/>
      <c r="E2932" s="17" t="str">
        <f>IF(OR(B2932="",SUMPRODUCT(--EXACT('Номенклатура'!$A$6:$A$205,B2932))&lt;&gt;1),"",INDEX('Номенклатура'!$D$6:$D$205,SUMPRODUCT(EXACT('Номенклатура'!$A$6:$A$205,B2932)*(ROW('Номенклатура'!$A$6:$A$205)-5)))&amp;"")</f>
        <v/>
      </c>
      <c r="F2932" s="18" t="str">
        <f>IF(OR(I2932="ОК",I2932="Учтено: добавьте пояснение"),IF(C2932="Приход",D2932,IF(C2932="Корректировка остатка",D2932,-D2932)),"")</f>
        <v/>
      </c>
      <c r="G2932" s="13"/>
      <c r="H2932" s="15" t="str">
        <f>IF(OR(B2932="",SUMPRODUCT(--EXACT('Номенклатура'!$A$6:$A$205,B2932))&lt;&gt;1),"",INDEX('Номенклатура'!$B$6:$B$205,SUMPRODUCT(EXACT('Номенклатура'!$A$6:$A$205,B2932)*(ROW('Номенклатура'!$A$6:$A$205)-5)))&amp;"")</f>
        <v/>
      </c>
      <c r="I2932" s="15" t="str">
        <f>IF(COUNTA(A2932:D2932,G2932)=0,"",IF(NOT(ISNUMBER(A2932)),"Укажите дату",IF(B2932="","Укажите код",IF(NOT(AND(ISTEXT(B2932),LEN(B2932)&gt;0,LEN(B2932)&lt;=30,ISNUMBER(FIND(LEFT(B2932,1),"ABCDEFGHIJKLMNOPQRSTUVWXYZ")),SUMPRODUCT((MID(B2932,{1,2,3,4,5,6,7,8,9,10,11,12,13,14,15,16,17,18,19,20,21,22,23,24,25,26,27,28,29,30},1)&lt;&gt;"")*ISERROR(FIND(MID(B2932,{1,2,3,4,5,6,7,8,9,10,11,12,13,14,15,16,17,18,19,20,21,22,23,24,25,26,27,28,29,30},1),"ABCDEFGHIJKLMNOPQRSTUVWXYZ0123456789-_")))=0,ISERROR(VALUE(B2932)))),"Недопустимый код: только латинские буквы A-Z в верхнем регистре, цифры, - и _; начало с буквы, до 30 символов (например MILK-001)",IF(SUMPRODUCT(--EXACT('Номенклатура'!$A$6:$A$205,B2932))=0,"Код не найден в номенклатуре",IF(SUMPRODUCT(--EXACT('Номенклатура'!$A$6:$A$205,B2932))&gt;1,"Код повторяется в номенклатуре",IF(ISNA(MATCH(C2932,{"Приход","Расход","Списание","Корректировка остатка"},0)),"Выберите тип операции",IF(NOT(ISNUMBER(D2932)),"Укажите количество",IF(D2932=0,"Количество не может быть 0",IF(AND(C2932&lt;&gt;"Корректировка остатка",D2932&lt;0),"Для этого типа количество положительное",IF(NOT(ISNUMBER('Номенклатура'!$C$2)),"Укажите дату начала учёта",IF(A2932&lt;INT('Номенклатура'!$C$2),"Раньше даты начала учёта: НЕ учтено",IF(AND(C2932="Корректировка остатка",TRIM(G2932)=""),"Учтено: добавьте пояснение","ОК")))))))))))))</f>
        <v/>
      </c>
    </row>
    <row r="2933" spans="1:9" x14ac:dyDescent="0.25">
      <c r="A2933" s="16"/>
      <c r="B2933" s="13"/>
      <c r="C2933" s="13"/>
      <c r="D2933" s="14"/>
      <c r="E2933" s="17" t="str">
        <f>IF(OR(B2933="",SUMPRODUCT(--EXACT('Номенклатура'!$A$6:$A$205,B2933))&lt;&gt;1),"",INDEX('Номенклатура'!$D$6:$D$205,SUMPRODUCT(EXACT('Номенклатура'!$A$6:$A$205,B2933)*(ROW('Номенклатура'!$A$6:$A$205)-5)))&amp;"")</f>
        <v/>
      </c>
      <c r="F2933" s="18" t="str">
        <f>IF(OR(I2933="ОК",I2933="Учтено: добавьте пояснение"),IF(C2933="Приход",D2933,IF(C2933="Корректировка остатка",D2933,-D2933)),"")</f>
        <v/>
      </c>
      <c r="G2933" s="13"/>
      <c r="H2933" s="15" t="str">
        <f>IF(OR(B2933="",SUMPRODUCT(--EXACT('Номенклатура'!$A$6:$A$205,B2933))&lt;&gt;1),"",INDEX('Номенклатура'!$B$6:$B$205,SUMPRODUCT(EXACT('Номенклатура'!$A$6:$A$205,B2933)*(ROW('Номенклатура'!$A$6:$A$205)-5)))&amp;"")</f>
        <v/>
      </c>
      <c r="I2933" s="15" t="str">
        <f>IF(COUNTA(A2933:D2933,G2933)=0,"",IF(NOT(ISNUMBER(A2933)),"Укажите дату",IF(B2933="","Укажите код",IF(NOT(AND(ISTEXT(B2933),LEN(B2933)&gt;0,LEN(B2933)&lt;=30,ISNUMBER(FIND(LEFT(B2933,1),"ABCDEFGHIJKLMNOPQRSTUVWXYZ")),SUMPRODUCT((MID(B2933,{1,2,3,4,5,6,7,8,9,10,11,12,13,14,15,16,17,18,19,20,21,22,23,24,25,26,27,28,29,30},1)&lt;&gt;"")*ISERROR(FIND(MID(B2933,{1,2,3,4,5,6,7,8,9,10,11,12,13,14,15,16,17,18,19,20,21,22,23,24,25,26,27,28,29,30},1),"ABCDEFGHIJKLMNOPQRSTUVWXYZ0123456789-_")))=0,ISERROR(VALUE(B2933)))),"Недопустимый код: только латинские буквы A-Z в верхнем регистре, цифры, - и _; начало с буквы, до 30 символов (например MILK-001)",IF(SUMPRODUCT(--EXACT('Номенклатура'!$A$6:$A$205,B2933))=0,"Код не найден в номенклатуре",IF(SUMPRODUCT(--EXACT('Номенклатура'!$A$6:$A$205,B2933))&gt;1,"Код повторяется в номенклатуре",IF(ISNA(MATCH(C2933,{"Приход","Расход","Списание","Корректировка остатка"},0)),"Выберите тип операции",IF(NOT(ISNUMBER(D2933)),"Укажите количество",IF(D2933=0,"Количество не может быть 0",IF(AND(C2933&lt;&gt;"Корректировка остатка",D2933&lt;0),"Для этого типа количество положительное",IF(NOT(ISNUMBER('Номенклатура'!$C$2)),"Укажите дату начала учёта",IF(A2933&lt;INT('Номенклатура'!$C$2),"Раньше даты начала учёта: НЕ учтено",IF(AND(C2933="Корректировка остатка",TRIM(G2933)=""),"Учтено: добавьте пояснение","ОК")))))))))))))</f>
        <v/>
      </c>
    </row>
    <row r="2934" spans="1:9" x14ac:dyDescent="0.25">
      <c r="A2934" s="16"/>
      <c r="B2934" s="13"/>
      <c r="C2934" s="13"/>
      <c r="D2934" s="14"/>
      <c r="E2934" s="17" t="str">
        <f>IF(OR(B2934="",SUMPRODUCT(--EXACT('Номенклатура'!$A$6:$A$205,B2934))&lt;&gt;1),"",INDEX('Номенклатура'!$D$6:$D$205,SUMPRODUCT(EXACT('Номенклатура'!$A$6:$A$205,B2934)*(ROW('Номенклатура'!$A$6:$A$205)-5)))&amp;"")</f>
        <v/>
      </c>
      <c r="F2934" s="18" t="str">
        <f>IF(OR(I2934="ОК",I2934="Учтено: добавьте пояснение"),IF(C2934="Приход",D2934,IF(C2934="Корректировка остатка",D2934,-D2934)),"")</f>
        <v/>
      </c>
      <c r="G2934" s="13"/>
      <c r="H2934" s="15" t="str">
        <f>IF(OR(B2934="",SUMPRODUCT(--EXACT('Номенклатура'!$A$6:$A$205,B2934))&lt;&gt;1),"",INDEX('Номенклатура'!$B$6:$B$205,SUMPRODUCT(EXACT('Номенклатура'!$A$6:$A$205,B2934)*(ROW('Номенклатура'!$A$6:$A$205)-5)))&amp;"")</f>
        <v/>
      </c>
      <c r="I2934" s="15" t="str">
        <f>IF(COUNTA(A2934:D2934,G2934)=0,"",IF(NOT(ISNUMBER(A2934)),"Укажите дату",IF(B2934="","Укажите код",IF(NOT(AND(ISTEXT(B2934),LEN(B2934)&gt;0,LEN(B2934)&lt;=30,ISNUMBER(FIND(LEFT(B2934,1),"ABCDEFGHIJKLMNOPQRSTUVWXYZ")),SUMPRODUCT((MID(B2934,{1,2,3,4,5,6,7,8,9,10,11,12,13,14,15,16,17,18,19,20,21,22,23,24,25,26,27,28,29,30},1)&lt;&gt;"")*ISERROR(FIND(MID(B2934,{1,2,3,4,5,6,7,8,9,10,11,12,13,14,15,16,17,18,19,20,21,22,23,24,25,26,27,28,29,30},1),"ABCDEFGHIJKLMNOPQRSTUVWXYZ0123456789-_")))=0,ISERROR(VALUE(B2934)))),"Недопустимый код: только латинские буквы A-Z в верхнем регистре, цифры, - и _; начало с буквы, до 30 символов (например MILK-001)",IF(SUMPRODUCT(--EXACT('Номенклатура'!$A$6:$A$205,B2934))=0,"Код не найден в номенклатуре",IF(SUMPRODUCT(--EXACT('Номенклатура'!$A$6:$A$205,B2934))&gt;1,"Код повторяется в номенклатуре",IF(ISNA(MATCH(C2934,{"Приход","Расход","Списание","Корректировка остатка"},0)),"Выберите тип операции",IF(NOT(ISNUMBER(D2934)),"Укажите количество",IF(D2934=0,"Количество не может быть 0",IF(AND(C2934&lt;&gt;"Корректировка остатка",D2934&lt;0),"Для этого типа количество положительное",IF(NOT(ISNUMBER('Номенклатура'!$C$2)),"Укажите дату начала учёта",IF(A2934&lt;INT('Номенклатура'!$C$2),"Раньше даты начала учёта: НЕ учтено",IF(AND(C2934="Корректировка остатка",TRIM(G2934)=""),"Учтено: добавьте пояснение","ОК")))))))))))))</f>
        <v/>
      </c>
    </row>
    <row r="2935" spans="1:9" x14ac:dyDescent="0.25">
      <c r="A2935" s="16"/>
      <c r="B2935" s="13"/>
      <c r="C2935" s="13"/>
      <c r="D2935" s="14"/>
      <c r="E2935" s="17" t="str">
        <f>IF(OR(B2935="",SUMPRODUCT(--EXACT('Номенклатура'!$A$6:$A$205,B2935))&lt;&gt;1),"",INDEX('Номенклатура'!$D$6:$D$205,SUMPRODUCT(EXACT('Номенклатура'!$A$6:$A$205,B2935)*(ROW('Номенклатура'!$A$6:$A$205)-5)))&amp;"")</f>
        <v/>
      </c>
      <c r="F2935" s="18" t="str">
        <f>IF(OR(I2935="ОК",I2935="Учтено: добавьте пояснение"),IF(C2935="Приход",D2935,IF(C2935="Корректировка остатка",D2935,-D2935)),"")</f>
        <v/>
      </c>
      <c r="G2935" s="13"/>
      <c r="H2935" s="15" t="str">
        <f>IF(OR(B2935="",SUMPRODUCT(--EXACT('Номенклатура'!$A$6:$A$205,B2935))&lt;&gt;1),"",INDEX('Номенклатура'!$B$6:$B$205,SUMPRODUCT(EXACT('Номенклатура'!$A$6:$A$205,B2935)*(ROW('Номенклатура'!$A$6:$A$205)-5)))&amp;"")</f>
        <v/>
      </c>
      <c r="I2935" s="15" t="str">
        <f>IF(COUNTA(A2935:D2935,G2935)=0,"",IF(NOT(ISNUMBER(A2935)),"Укажите дату",IF(B2935="","Укажите код",IF(NOT(AND(ISTEXT(B2935),LEN(B2935)&gt;0,LEN(B2935)&lt;=30,ISNUMBER(FIND(LEFT(B2935,1),"ABCDEFGHIJKLMNOPQRSTUVWXYZ")),SUMPRODUCT((MID(B2935,{1,2,3,4,5,6,7,8,9,10,11,12,13,14,15,16,17,18,19,20,21,22,23,24,25,26,27,28,29,30},1)&lt;&gt;"")*ISERROR(FIND(MID(B2935,{1,2,3,4,5,6,7,8,9,10,11,12,13,14,15,16,17,18,19,20,21,22,23,24,25,26,27,28,29,30},1),"ABCDEFGHIJKLMNOPQRSTUVWXYZ0123456789-_")))=0,ISERROR(VALUE(B2935)))),"Недопустимый код: только латинские буквы A-Z в верхнем регистре, цифры, - и _; начало с буквы, до 30 символов (например MILK-001)",IF(SUMPRODUCT(--EXACT('Номенклатура'!$A$6:$A$205,B2935))=0,"Код не найден в номенклатуре",IF(SUMPRODUCT(--EXACT('Номенклатура'!$A$6:$A$205,B2935))&gt;1,"Код повторяется в номенклатуре",IF(ISNA(MATCH(C2935,{"Приход","Расход","Списание","Корректировка остатка"},0)),"Выберите тип операции",IF(NOT(ISNUMBER(D2935)),"Укажите количество",IF(D2935=0,"Количество не может быть 0",IF(AND(C2935&lt;&gt;"Корректировка остатка",D2935&lt;0),"Для этого типа количество положительное",IF(NOT(ISNUMBER('Номенклатура'!$C$2)),"Укажите дату начала учёта",IF(A2935&lt;INT('Номенклатура'!$C$2),"Раньше даты начала учёта: НЕ учтено",IF(AND(C2935="Корректировка остатка",TRIM(G2935)=""),"Учтено: добавьте пояснение","ОК")))))))))))))</f>
        <v/>
      </c>
    </row>
    <row r="2936" spans="1:9" x14ac:dyDescent="0.25">
      <c r="A2936" s="16"/>
      <c r="B2936" s="13"/>
      <c r="C2936" s="13"/>
      <c r="D2936" s="14"/>
      <c r="E2936" s="17" t="str">
        <f>IF(OR(B2936="",SUMPRODUCT(--EXACT('Номенклатура'!$A$6:$A$205,B2936))&lt;&gt;1),"",INDEX('Номенклатура'!$D$6:$D$205,SUMPRODUCT(EXACT('Номенклатура'!$A$6:$A$205,B2936)*(ROW('Номенклатура'!$A$6:$A$205)-5)))&amp;"")</f>
        <v/>
      </c>
      <c r="F2936" s="18" t="str">
        <f>IF(OR(I2936="ОК",I2936="Учтено: добавьте пояснение"),IF(C2936="Приход",D2936,IF(C2936="Корректировка остатка",D2936,-D2936)),"")</f>
        <v/>
      </c>
      <c r="G2936" s="13"/>
      <c r="H2936" s="15" t="str">
        <f>IF(OR(B2936="",SUMPRODUCT(--EXACT('Номенклатура'!$A$6:$A$205,B2936))&lt;&gt;1),"",INDEX('Номенклатура'!$B$6:$B$205,SUMPRODUCT(EXACT('Номенклатура'!$A$6:$A$205,B2936)*(ROW('Номенклатура'!$A$6:$A$205)-5)))&amp;"")</f>
        <v/>
      </c>
      <c r="I2936" s="15" t="str">
        <f>IF(COUNTA(A2936:D2936,G2936)=0,"",IF(NOT(ISNUMBER(A2936)),"Укажите дату",IF(B2936="","Укажите код",IF(NOT(AND(ISTEXT(B2936),LEN(B2936)&gt;0,LEN(B2936)&lt;=30,ISNUMBER(FIND(LEFT(B2936,1),"ABCDEFGHIJKLMNOPQRSTUVWXYZ")),SUMPRODUCT((MID(B2936,{1,2,3,4,5,6,7,8,9,10,11,12,13,14,15,16,17,18,19,20,21,22,23,24,25,26,27,28,29,30},1)&lt;&gt;"")*ISERROR(FIND(MID(B2936,{1,2,3,4,5,6,7,8,9,10,11,12,13,14,15,16,17,18,19,20,21,22,23,24,25,26,27,28,29,30},1),"ABCDEFGHIJKLMNOPQRSTUVWXYZ0123456789-_")))=0,ISERROR(VALUE(B2936)))),"Недопустимый код: только латинские буквы A-Z в верхнем регистре, цифры, - и _; начало с буквы, до 30 символов (например MILK-001)",IF(SUMPRODUCT(--EXACT('Номенклатура'!$A$6:$A$205,B2936))=0,"Код не найден в номенклатуре",IF(SUMPRODUCT(--EXACT('Номенклатура'!$A$6:$A$205,B2936))&gt;1,"Код повторяется в номенклатуре",IF(ISNA(MATCH(C2936,{"Приход","Расход","Списание","Корректировка остатка"},0)),"Выберите тип операции",IF(NOT(ISNUMBER(D2936)),"Укажите количество",IF(D2936=0,"Количество не может быть 0",IF(AND(C2936&lt;&gt;"Корректировка остатка",D2936&lt;0),"Для этого типа количество положительное",IF(NOT(ISNUMBER('Номенклатура'!$C$2)),"Укажите дату начала учёта",IF(A2936&lt;INT('Номенклатура'!$C$2),"Раньше даты начала учёта: НЕ учтено",IF(AND(C2936="Корректировка остатка",TRIM(G2936)=""),"Учтено: добавьте пояснение","ОК")))))))))))))</f>
        <v/>
      </c>
    </row>
    <row r="2937" spans="1:9" x14ac:dyDescent="0.25">
      <c r="A2937" s="16"/>
      <c r="B2937" s="13"/>
      <c r="C2937" s="13"/>
      <c r="D2937" s="14"/>
      <c r="E2937" s="17" t="str">
        <f>IF(OR(B2937="",SUMPRODUCT(--EXACT('Номенклатура'!$A$6:$A$205,B2937))&lt;&gt;1),"",INDEX('Номенклатура'!$D$6:$D$205,SUMPRODUCT(EXACT('Номенклатура'!$A$6:$A$205,B2937)*(ROW('Номенклатура'!$A$6:$A$205)-5)))&amp;"")</f>
        <v/>
      </c>
      <c r="F2937" s="18" t="str">
        <f>IF(OR(I2937="ОК",I2937="Учтено: добавьте пояснение"),IF(C2937="Приход",D2937,IF(C2937="Корректировка остатка",D2937,-D2937)),"")</f>
        <v/>
      </c>
      <c r="G2937" s="13"/>
      <c r="H2937" s="15" t="str">
        <f>IF(OR(B2937="",SUMPRODUCT(--EXACT('Номенклатура'!$A$6:$A$205,B2937))&lt;&gt;1),"",INDEX('Номенклатура'!$B$6:$B$205,SUMPRODUCT(EXACT('Номенклатура'!$A$6:$A$205,B2937)*(ROW('Номенклатура'!$A$6:$A$205)-5)))&amp;"")</f>
        <v/>
      </c>
      <c r="I2937" s="15" t="str">
        <f>IF(COUNTA(A2937:D2937,G2937)=0,"",IF(NOT(ISNUMBER(A2937)),"Укажите дату",IF(B2937="","Укажите код",IF(NOT(AND(ISTEXT(B2937),LEN(B2937)&gt;0,LEN(B2937)&lt;=30,ISNUMBER(FIND(LEFT(B2937,1),"ABCDEFGHIJKLMNOPQRSTUVWXYZ")),SUMPRODUCT((MID(B2937,{1,2,3,4,5,6,7,8,9,10,11,12,13,14,15,16,17,18,19,20,21,22,23,24,25,26,27,28,29,30},1)&lt;&gt;"")*ISERROR(FIND(MID(B2937,{1,2,3,4,5,6,7,8,9,10,11,12,13,14,15,16,17,18,19,20,21,22,23,24,25,26,27,28,29,30},1),"ABCDEFGHIJKLMNOPQRSTUVWXYZ0123456789-_")))=0,ISERROR(VALUE(B2937)))),"Недопустимый код: только латинские буквы A-Z в верхнем регистре, цифры, - и _; начало с буквы, до 30 символов (например MILK-001)",IF(SUMPRODUCT(--EXACT('Номенклатура'!$A$6:$A$205,B2937))=0,"Код не найден в номенклатуре",IF(SUMPRODUCT(--EXACT('Номенклатура'!$A$6:$A$205,B2937))&gt;1,"Код повторяется в номенклатуре",IF(ISNA(MATCH(C2937,{"Приход","Расход","Списание","Корректировка остатка"},0)),"Выберите тип операции",IF(NOT(ISNUMBER(D2937)),"Укажите количество",IF(D2937=0,"Количество не может быть 0",IF(AND(C2937&lt;&gt;"Корректировка остатка",D2937&lt;0),"Для этого типа количество положительное",IF(NOT(ISNUMBER('Номенклатура'!$C$2)),"Укажите дату начала учёта",IF(A2937&lt;INT('Номенклатура'!$C$2),"Раньше даты начала учёта: НЕ учтено",IF(AND(C2937="Корректировка остатка",TRIM(G2937)=""),"Учтено: добавьте пояснение","ОК")))))))))))))</f>
        <v/>
      </c>
    </row>
    <row r="2938" spans="1:9" x14ac:dyDescent="0.25">
      <c r="A2938" s="16"/>
      <c r="B2938" s="13"/>
      <c r="C2938" s="13"/>
      <c r="D2938" s="14"/>
      <c r="E2938" s="17" t="str">
        <f>IF(OR(B2938="",SUMPRODUCT(--EXACT('Номенклатура'!$A$6:$A$205,B2938))&lt;&gt;1),"",INDEX('Номенклатура'!$D$6:$D$205,SUMPRODUCT(EXACT('Номенклатура'!$A$6:$A$205,B2938)*(ROW('Номенклатура'!$A$6:$A$205)-5)))&amp;"")</f>
        <v/>
      </c>
      <c r="F2938" s="18" t="str">
        <f>IF(OR(I2938="ОК",I2938="Учтено: добавьте пояснение"),IF(C2938="Приход",D2938,IF(C2938="Корректировка остатка",D2938,-D2938)),"")</f>
        <v/>
      </c>
      <c r="G2938" s="13"/>
      <c r="H2938" s="15" t="str">
        <f>IF(OR(B2938="",SUMPRODUCT(--EXACT('Номенклатура'!$A$6:$A$205,B2938))&lt;&gt;1),"",INDEX('Номенклатура'!$B$6:$B$205,SUMPRODUCT(EXACT('Номенклатура'!$A$6:$A$205,B2938)*(ROW('Номенклатура'!$A$6:$A$205)-5)))&amp;"")</f>
        <v/>
      </c>
      <c r="I2938" s="15" t="str">
        <f>IF(COUNTA(A2938:D2938,G2938)=0,"",IF(NOT(ISNUMBER(A2938)),"Укажите дату",IF(B2938="","Укажите код",IF(NOT(AND(ISTEXT(B2938),LEN(B2938)&gt;0,LEN(B2938)&lt;=30,ISNUMBER(FIND(LEFT(B2938,1),"ABCDEFGHIJKLMNOPQRSTUVWXYZ")),SUMPRODUCT((MID(B2938,{1,2,3,4,5,6,7,8,9,10,11,12,13,14,15,16,17,18,19,20,21,22,23,24,25,26,27,28,29,30},1)&lt;&gt;"")*ISERROR(FIND(MID(B2938,{1,2,3,4,5,6,7,8,9,10,11,12,13,14,15,16,17,18,19,20,21,22,23,24,25,26,27,28,29,30},1),"ABCDEFGHIJKLMNOPQRSTUVWXYZ0123456789-_")))=0,ISERROR(VALUE(B2938)))),"Недопустимый код: только латинские буквы A-Z в верхнем регистре, цифры, - и _; начало с буквы, до 30 символов (например MILK-001)",IF(SUMPRODUCT(--EXACT('Номенклатура'!$A$6:$A$205,B2938))=0,"Код не найден в номенклатуре",IF(SUMPRODUCT(--EXACT('Номенклатура'!$A$6:$A$205,B2938))&gt;1,"Код повторяется в номенклатуре",IF(ISNA(MATCH(C2938,{"Приход","Расход","Списание","Корректировка остатка"},0)),"Выберите тип операции",IF(NOT(ISNUMBER(D2938)),"Укажите количество",IF(D2938=0,"Количество не может быть 0",IF(AND(C2938&lt;&gt;"Корректировка остатка",D2938&lt;0),"Для этого типа количество положительное",IF(NOT(ISNUMBER('Номенклатура'!$C$2)),"Укажите дату начала учёта",IF(A2938&lt;INT('Номенклатура'!$C$2),"Раньше даты начала учёта: НЕ учтено",IF(AND(C2938="Корректировка остатка",TRIM(G2938)=""),"Учтено: добавьте пояснение","ОК")))))))))))))</f>
        <v/>
      </c>
    </row>
    <row r="2939" spans="1:9" x14ac:dyDescent="0.25">
      <c r="A2939" s="16"/>
      <c r="B2939" s="13"/>
      <c r="C2939" s="13"/>
      <c r="D2939" s="14"/>
      <c r="E2939" s="17" t="str">
        <f>IF(OR(B2939="",SUMPRODUCT(--EXACT('Номенклатура'!$A$6:$A$205,B2939))&lt;&gt;1),"",INDEX('Номенклатура'!$D$6:$D$205,SUMPRODUCT(EXACT('Номенклатура'!$A$6:$A$205,B2939)*(ROW('Номенклатура'!$A$6:$A$205)-5)))&amp;"")</f>
        <v/>
      </c>
      <c r="F2939" s="18" t="str">
        <f>IF(OR(I2939="ОК",I2939="Учтено: добавьте пояснение"),IF(C2939="Приход",D2939,IF(C2939="Корректировка остатка",D2939,-D2939)),"")</f>
        <v/>
      </c>
      <c r="G2939" s="13"/>
      <c r="H2939" s="15" t="str">
        <f>IF(OR(B2939="",SUMPRODUCT(--EXACT('Номенклатура'!$A$6:$A$205,B2939))&lt;&gt;1),"",INDEX('Номенклатура'!$B$6:$B$205,SUMPRODUCT(EXACT('Номенклатура'!$A$6:$A$205,B2939)*(ROW('Номенклатура'!$A$6:$A$205)-5)))&amp;"")</f>
        <v/>
      </c>
      <c r="I2939" s="15" t="str">
        <f>IF(COUNTA(A2939:D2939,G2939)=0,"",IF(NOT(ISNUMBER(A2939)),"Укажите дату",IF(B2939="","Укажите код",IF(NOT(AND(ISTEXT(B2939),LEN(B2939)&gt;0,LEN(B2939)&lt;=30,ISNUMBER(FIND(LEFT(B2939,1),"ABCDEFGHIJKLMNOPQRSTUVWXYZ")),SUMPRODUCT((MID(B2939,{1,2,3,4,5,6,7,8,9,10,11,12,13,14,15,16,17,18,19,20,21,22,23,24,25,26,27,28,29,30},1)&lt;&gt;"")*ISERROR(FIND(MID(B2939,{1,2,3,4,5,6,7,8,9,10,11,12,13,14,15,16,17,18,19,20,21,22,23,24,25,26,27,28,29,30},1),"ABCDEFGHIJKLMNOPQRSTUVWXYZ0123456789-_")))=0,ISERROR(VALUE(B2939)))),"Недопустимый код: только латинские буквы A-Z в верхнем регистре, цифры, - и _; начало с буквы, до 30 символов (например MILK-001)",IF(SUMPRODUCT(--EXACT('Номенклатура'!$A$6:$A$205,B2939))=0,"Код не найден в номенклатуре",IF(SUMPRODUCT(--EXACT('Номенклатура'!$A$6:$A$205,B2939))&gt;1,"Код повторяется в номенклатуре",IF(ISNA(MATCH(C2939,{"Приход","Расход","Списание","Корректировка остатка"},0)),"Выберите тип операции",IF(NOT(ISNUMBER(D2939)),"Укажите количество",IF(D2939=0,"Количество не может быть 0",IF(AND(C2939&lt;&gt;"Корректировка остатка",D2939&lt;0),"Для этого типа количество положительное",IF(NOT(ISNUMBER('Номенклатура'!$C$2)),"Укажите дату начала учёта",IF(A2939&lt;INT('Номенклатура'!$C$2),"Раньше даты начала учёта: НЕ учтено",IF(AND(C2939="Корректировка остатка",TRIM(G2939)=""),"Учтено: добавьте пояснение","ОК")))))))))))))</f>
        <v/>
      </c>
    </row>
    <row r="2940" spans="1:9" x14ac:dyDescent="0.25">
      <c r="A2940" s="16"/>
      <c r="B2940" s="13"/>
      <c r="C2940" s="13"/>
      <c r="D2940" s="14"/>
      <c r="E2940" s="17" t="str">
        <f>IF(OR(B2940="",SUMPRODUCT(--EXACT('Номенклатура'!$A$6:$A$205,B2940))&lt;&gt;1),"",INDEX('Номенклатура'!$D$6:$D$205,SUMPRODUCT(EXACT('Номенклатура'!$A$6:$A$205,B2940)*(ROW('Номенклатура'!$A$6:$A$205)-5)))&amp;"")</f>
        <v/>
      </c>
      <c r="F2940" s="18" t="str">
        <f>IF(OR(I2940="ОК",I2940="Учтено: добавьте пояснение"),IF(C2940="Приход",D2940,IF(C2940="Корректировка остатка",D2940,-D2940)),"")</f>
        <v/>
      </c>
      <c r="G2940" s="13"/>
      <c r="H2940" s="15" t="str">
        <f>IF(OR(B2940="",SUMPRODUCT(--EXACT('Номенклатура'!$A$6:$A$205,B2940))&lt;&gt;1),"",INDEX('Номенклатура'!$B$6:$B$205,SUMPRODUCT(EXACT('Номенклатура'!$A$6:$A$205,B2940)*(ROW('Номенклатура'!$A$6:$A$205)-5)))&amp;"")</f>
        <v/>
      </c>
      <c r="I2940" s="15" t="str">
        <f>IF(COUNTA(A2940:D2940,G2940)=0,"",IF(NOT(ISNUMBER(A2940)),"Укажите дату",IF(B2940="","Укажите код",IF(NOT(AND(ISTEXT(B2940),LEN(B2940)&gt;0,LEN(B2940)&lt;=30,ISNUMBER(FIND(LEFT(B2940,1),"ABCDEFGHIJKLMNOPQRSTUVWXYZ")),SUMPRODUCT((MID(B2940,{1,2,3,4,5,6,7,8,9,10,11,12,13,14,15,16,17,18,19,20,21,22,23,24,25,26,27,28,29,30},1)&lt;&gt;"")*ISERROR(FIND(MID(B2940,{1,2,3,4,5,6,7,8,9,10,11,12,13,14,15,16,17,18,19,20,21,22,23,24,25,26,27,28,29,30},1),"ABCDEFGHIJKLMNOPQRSTUVWXYZ0123456789-_")))=0,ISERROR(VALUE(B2940)))),"Недопустимый код: только латинские буквы A-Z в верхнем регистре, цифры, - и _; начало с буквы, до 30 символов (например MILK-001)",IF(SUMPRODUCT(--EXACT('Номенклатура'!$A$6:$A$205,B2940))=0,"Код не найден в номенклатуре",IF(SUMPRODUCT(--EXACT('Номенклатура'!$A$6:$A$205,B2940))&gt;1,"Код повторяется в номенклатуре",IF(ISNA(MATCH(C2940,{"Приход","Расход","Списание","Корректировка остатка"},0)),"Выберите тип операции",IF(NOT(ISNUMBER(D2940)),"Укажите количество",IF(D2940=0,"Количество не может быть 0",IF(AND(C2940&lt;&gt;"Корректировка остатка",D2940&lt;0),"Для этого типа количество положительное",IF(NOT(ISNUMBER('Номенклатура'!$C$2)),"Укажите дату начала учёта",IF(A2940&lt;INT('Номенклатура'!$C$2),"Раньше даты начала учёта: НЕ учтено",IF(AND(C2940="Корректировка остатка",TRIM(G2940)=""),"Учтено: добавьте пояснение","ОК")))))))))))))</f>
        <v/>
      </c>
    </row>
    <row r="2941" spans="1:9" x14ac:dyDescent="0.25">
      <c r="A2941" s="16"/>
      <c r="B2941" s="13"/>
      <c r="C2941" s="13"/>
      <c r="D2941" s="14"/>
      <c r="E2941" s="17" t="str">
        <f>IF(OR(B2941="",SUMPRODUCT(--EXACT('Номенклатура'!$A$6:$A$205,B2941))&lt;&gt;1),"",INDEX('Номенклатура'!$D$6:$D$205,SUMPRODUCT(EXACT('Номенклатура'!$A$6:$A$205,B2941)*(ROW('Номенклатура'!$A$6:$A$205)-5)))&amp;"")</f>
        <v/>
      </c>
      <c r="F2941" s="18" t="str">
        <f>IF(OR(I2941="ОК",I2941="Учтено: добавьте пояснение"),IF(C2941="Приход",D2941,IF(C2941="Корректировка остатка",D2941,-D2941)),"")</f>
        <v/>
      </c>
      <c r="G2941" s="13"/>
      <c r="H2941" s="15" t="str">
        <f>IF(OR(B2941="",SUMPRODUCT(--EXACT('Номенклатура'!$A$6:$A$205,B2941))&lt;&gt;1),"",INDEX('Номенклатура'!$B$6:$B$205,SUMPRODUCT(EXACT('Номенклатура'!$A$6:$A$205,B2941)*(ROW('Номенклатура'!$A$6:$A$205)-5)))&amp;"")</f>
        <v/>
      </c>
      <c r="I2941" s="15" t="str">
        <f>IF(COUNTA(A2941:D2941,G2941)=0,"",IF(NOT(ISNUMBER(A2941)),"Укажите дату",IF(B2941="","Укажите код",IF(NOT(AND(ISTEXT(B2941),LEN(B2941)&gt;0,LEN(B2941)&lt;=30,ISNUMBER(FIND(LEFT(B2941,1),"ABCDEFGHIJKLMNOPQRSTUVWXYZ")),SUMPRODUCT((MID(B2941,{1,2,3,4,5,6,7,8,9,10,11,12,13,14,15,16,17,18,19,20,21,22,23,24,25,26,27,28,29,30},1)&lt;&gt;"")*ISERROR(FIND(MID(B2941,{1,2,3,4,5,6,7,8,9,10,11,12,13,14,15,16,17,18,19,20,21,22,23,24,25,26,27,28,29,30},1),"ABCDEFGHIJKLMNOPQRSTUVWXYZ0123456789-_")))=0,ISERROR(VALUE(B2941)))),"Недопустимый код: только латинские буквы A-Z в верхнем регистре, цифры, - и _; начало с буквы, до 30 символов (например MILK-001)",IF(SUMPRODUCT(--EXACT('Номенклатура'!$A$6:$A$205,B2941))=0,"Код не найден в номенклатуре",IF(SUMPRODUCT(--EXACT('Номенклатура'!$A$6:$A$205,B2941))&gt;1,"Код повторяется в номенклатуре",IF(ISNA(MATCH(C2941,{"Приход","Расход","Списание","Корректировка остатка"},0)),"Выберите тип операции",IF(NOT(ISNUMBER(D2941)),"Укажите количество",IF(D2941=0,"Количество не может быть 0",IF(AND(C2941&lt;&gt;"Корректировка остатка",D2941&lt;0),"Для этого типа количество положительное",IF(NOT(ISNUMBER('Номенклатура'!$C$2)),"Укажите дату начала учёта",IF(A2941&lt;INT('Номенклатура'!$C$2),"Раньше даты начала учёта: НЕ учтено",IF(AND(C2941="Корректировка остатка",TRIM(G2941)=""),"Учтено: добавьте пояснение","ОК")))))))))))))</f>
        <v/>
      </c>
    </row>
    <row r="2942" spans="1:9" x14ac:dyDescent="0.25">
      <c r="A2942" s="16"/>
      <c r="B2942" s="13"/>
      <c r="C2942" s="13"/>
      <c r="D2942" s="14"/>
      <c r="E2942" s="17" t="str">
        <f>IF(OR(B2942="",SUMPRODUCT(--EXACT('Номенклатура'!$A$6:$A$205,B2942))&lt;&gt;1),"",INDEX('Номенклатура'!$D$6:$D$205,SUMPRODUCT(EXACT('Номенклатура'!$A$6:$A$205,B2942)*(ROW('Номенклатура'!$A$6:$A$205)-5)))&amp;"")</f>
        <v/>
      </c>
      <c r="F2942" s="18" t="str">
        <f>IF(OR(I2942="ОК",I2942="Учтено: добавьте пояснение"),IF(C2942="Приход",D2942,IF(C2942="Корректировка остатка",D2942,-D2942)),"")</f>
        <v/>
      </c>
      <c r="G2942" s="13"/>
      <c r="H2942" s="15" t="str">
        <f>IF(OR(B2942="",SUMPRODUCT(--EXACT('Номенклатура'!$A$6:$A$205,B2942))&lt;&gt;1),"",INDEX('Номенклатура'!$B$6:$B$205,SUMPRODUCT(EXACT('Номенклатура'!$A$6:$A$205,B2942)*(ROW('Номенклатура'!$A$6:$A$205)-5)))&amp;"")</f>
        <v/>
      </c>
      <c r="I2942" s="15" t="str">
        <f>IF(COUNTA(A2942:D2942,G2942)=0,"",IF(NOT(ISNUMBER(A2942)),"Укажите дату",IF(B2942="","Укажите код",IF(NOT(AND(ISTEXT(B2942),LEN(B2942)&gt;0,LEN(B2942)&lt;=30,ISNUMBER(FIND(LEFT(B2942,1),"ABCDEFGHIJKLMNOPQRSTUVWXYZ")),SUMPRODUCT((MID(B2942,{1,2,3,4,5,6,7,8,9,10,11,12,13,14,15,16,17,18,19,20,21,22,23,24,25,26,27,28,29,30},1)&lt;&gt;"")*ISERROR(FIND(MID(B2942,{1,2,3,4,5,6,7,8,9,10,11,12,13,14,15,16,17,18,19,20,21,22,23,24,25,26,27,28,29,30},1),"ABCDEFGHIJKLMNOPQRSTUVWXYZ0123456789-_")))=0,ISERROR(VALUE(B2942)))),"Недопустимый код: только латинские буквы A-Z в верхнем регистре, цифры, - и _; начало с буквы, до 30 символов (например MILK-001)",IF(SUMPRODUCT(--EXACT('Номенклатура'!$A$6:$A$205,B2942))=0,"Код не найден в номенклатуре",IF(SUMPRODUCT(--EXACT('Номенклатура'!$A$6:$A$205,B2942))&gt;1,"Код повторяется в номенклатуре",IF(ISNA(MATCH(C2942,{"Приход","Расход","Списание","Корректировка остатка"},0)),"Выберите тип операции",IF(NOT(ISNUMBER(D2942)),"Укажите количество",IF(D2942=0,"Количество не может быть 0",IF(AND(C2942&lt;&gt;"Корректировка остатка",D2942&lt;0),"Для этого типа количество положительное",IF(NOT(ISNUMBER('Номенклатура'!$C$2)),"Укажите дату начала учёта",IF(A2942&lt;INT('Номенклатура'!$C$2),"Раньше даты начала учёта: НЕ учтено",IF(AND(C2942="Корректировка остатка",TRIM(G2942)=""),"Учтено: добавьте пояснение","ОК")))))))))))))</f>
        <v/>
      </c>
    </row>
    <row r="2943" spans="1:9" x14ac:dyDescent="0.25">
      <c r="A2943" s="16"/>
      <c r="B2943" s="13"/>
      <c r="C2943" s="13"/>
      <c r="D2943" s="14"/>
      <c r="E2943" s="17" t="str">
        <f>IF(OR(B2943="",SUMPRODUCT(--EXACT('Номенклатура'!$A$6:$A$205,B2943))&lt;&gt;1),"",INDEX('Номенклатура'!$D$6:$D$205,SUMPRODUCT(EXACT('Номенклатура'!$A$6:$A$205,B2943)*(ROW('Номенклатура'!$A$6:$A$205)-5)))&amp;"")</f>
        <v/>
      </c>
      <c r="F2943" s="18" t="str">
        <f>IF(OR(I2943="ОК",I2943="Учтено: добавьте пояснение"),IF(C2943="Приход",D2943,IF(C2943="Корректировка остатка",D2943,-D2943)),"")</f>
        <v/>
      </c>
      <c r="G2943" s="13"/>
      <c r="H2943" s="15" t="str">
        <f>IF(OR(B2943="",SUMPRODUCT(--EXACT('Номенклатура'!$A$6:$A$205,B2943))&lt;&gt;1),"",INDEX('Номенклатура'!$B$6:$B$205,SUMPRODUCT(EXACT('Номенклатура'!$A$6:$A$205,B2943)*(ROW('Номенклатура'!$A$6:$A$205)-5)))&amp;"")</f>
        <v/>
      </c>
      <c r="I2943" s="15" t="str">
        <f>IF(COUNTA(A2943:D2943,G2943)=0,"",IF(NOT(ISNUMBER(A2943)),"Укажите дату",IF(B2943="","Укажите код",IF(NOT(AND(ISTEXT(B2943),LEN(B2943)&gt;0,LEN(B2943)&lt;=30,ISNUMBER(FIND(LEFT(B2943,1),"ABCDEFGHIJKLMNOPQRSTUVWXYZ")),SUMPRODUCT((MID(B2943,{1,2,3,4,5,6,7,8,9,10,11,12,13,14,15,16,17,18,19,20,21,22,23,24,25,26,27,28,29,30},1)&lt;&gt;"")*ISERROR(FIND(MID(B2943,{1,2,3,4,5,6,7,8,9,10,11,12,13,14,15,16,17,18,19,20,21,22,23,24,25,26,27,28,29,30},1),"ABCDEFGHIJKLMNOPQRSTUVWXYZ0123456789-_")))=0,ISERROR(VALUE(B2943)))),"Недопустимый код: только латинские буквы A-Z в верхнем регистре, цифры, - и _; начало с буквы, до 30 символов (например MILK-001)",IF(SUMPRODUCT(--EXACT('Номенклатура'!$A$6:$A$205,B2943))=0,"Код не найден в номенклатуре",IF(SUMPRODUCT(--EXACT('Номенклатура'!$A$6:$A$205,B2943))&gt;1,"Код повторяется в номенклатуре",IF(ISNA(MATCH(C2943,{"Приход","Расход","Списание","Корректировка остатка"},0)),"Выберите тип операции",IF(NOT(ISNUMBER(D2943)),"Укажите количество",IF(D2943=0,"Количество не может быть 0",IF(AND(C2943&lt;&gt;"Корректировка остатка",D2943&lt;0),"Для этого типа количество положительное",IF(NOT(ISNUMBER('Номенклатура'!$C$2)),"Укажите дату начала учёта",IF(A2943&lt;INT('Номенклатура'!$C$2),"Раньше даты начала учёта: НЕ учтено",IF(AND(C2943="Корректировка остатка",TRIM(G2943)=""),"Учтено: добавьте пояснение","ОК")))))))))))))</f>
        <v/>
      </c>
    </row>
    <row r="2944" spans="1:9" x14ac:dyDescent="0.25">
      <c r="A2944" s="16"/>
      <c r="B2944" s="13"/>
      <c r="C2944" s="13"/>
      <c r="D2944" s="14"/>
      <c r="E2944" s="17" t="str">
        <f>IF(OR(B2944="",SUMPRODUCT(--EXACT('Номенклатура'!$A$6:$A$205,B2944))&lt;&gt;1),"",INDEX('Номенклатура'!$D$6:$D$205,SUMPRODUCT(EXACT('Номенклатура'!$A$6:$A$205,B2944)*(ROW('Номенклатура'!$A$6:$A$205)-5)))&amp;"")</f>
        <v/>
      </c>
      <c r="F2944" s="18" t="str">
        <f>IF(OR(I2944="ОК",I2944="Учтено: добавьте пояснение"),IF(C2944="Приход",D2944,IF(C2944="Корректировка остатка",D2944,-D2944)),"")</f>
        <v/>
      </c>
      <c r="G2944" s="13"/>
      <c r="H2944" s="15" t="str">
        <f>IF(OR(B2944="",SUMPRODUCT(--EXACT('Номенклатура'!$A$6:$A$205,B2944))&lt;&gt;1),"",INDEX('Номенклатура'!$B$6:$B$205,SUMPRODUCT(EXACT('Номенклатура'!$A$6:$A$205,B2944)*(ROW('Номенклатура'!$A$6:$A$205)-5)))&amp;"")</f>
        <v/>
      </c>
      <c r="I2944" s="15" t="str">
        <f>IF(COUNTA(A2944:D2944,G2944)=0,"",IF(NOT(ISNUMBER(A2944)),"Укажите дату",IF(B2944="","Укажите код",IF(NOT(AND(ISTEXT(B2944),LEN(B2944)&gt;0,LEN(B2944)&lt;=30,ISNUMBER(FIND(LEFT(B2944,1),"ABCDEFGHIJKLMNOPQRSTUVWXYZ")),SUMPRODUCT((MID(B2944,{1,2,3,4,5,6,7,8,9,10,11,12,13,14,15,16,17,18,19,20,21,22,23,24,25,26,27,28,29,30},1)&lt;&gt;"")*ISERROR(FIND(MID(B2944,{1,2,3,4,5,6,7,8,9,10,11,12,13,14,15,16,17,18,19,20,21,22,23,24,25,26,27,28,29,30},1),"ABCDEFGHIJKLMNOPQRSTUVWXYZ0123456789-_")))=0,ISERROR(VALUE(B2944)))),"Недопустимый код: только латинские буквы A-Z в верхнем регистре, цифры, - и _; начало с буквы, до 30 символов (например MILK-001)",IF(SUMPRODUCT(--EXACT('Номенклатура'!$A$6:$A$205,B2944))=0,"Код не найден в номенклатуре",IF(SUMPRODUCT(--EXACT('Номенклатура'!$A$6:$A$205,B2944))&gt;1,"Код повторяется в номенклатуре",IF(ISNA(MATCH(C2944,{"Приход","Расход","Списание","Корректировка остатка"},0)),"Выберите тип операции",IF(NOT(ISNUMBER(D2944)),"Укажите количество",IF(D2944=0,"Количество не может быть 0",IF(AND(C2944&lt;&gt;"Корректировка остатка",D2944&lt;0),"Для этого типа количество положительное",IF(NOT(ISNUMBER('Номенклатура'!$C$2)),"Укажите дату начала учёта",IF(A2944&lt;INT('Номенклатура'!$C$2),"Раньше даты начала учёта: НЕ учтено",IF(AND(C2944="Корректировка остатка",TRIM(G2944)=""),"Учтено: добавьте пояснение","ОК")))))))))))))</f>
        <v/>
      </c>
    </row>
    <row r="2945" spans="1:9" x14ac:dyDescent="0.25">
      <c r="A2945" s="16"/>
      <c r="B2945" s="13"/>
      <c r="C2945" s="13"/>
      <c r="D2945" s="14"/>
      <c r="E2945" s="17" t="str">
        <f>IF(OR(B2945="",SUMPRODUCT(--EXACT('Номенклатура'!$A$6:$A$205,B2945))&lt;&gt;1),"",INDEX('Номенклатура'!$D$6:$D$205,SUMPRODUCT(EXACT('Номенклатура'!$A$6:$A$205,B2945)*(ROW('Номенклатура'!$A$6:$A$205)-5)))&amp;"")</f>
        <v/>
      </c>
      <c r="F2945" s="18" t="str">
        <f>IF(OR(I2945="ОК",I2945="Учтено: добавьте пояснение"),IF(C2945="Приход",D2945,IF(C2945="Корректировка остатка",D2945,-D2945)),"")</f>
        <v/>
      </c>
      <c r="G2945" s="13"/>
      <c r="H2945" s="15" t="str">
        <f>IF(OR(B2945="",SUMPRODUCT(--EXACT('Номенклатура'!$A$6:$A$205,B2945))&lt;&gt;1),"",INDEX('Номенклатура'!$B$6:$B$205,SUMPRODUCT(EXACT('Номенклатура'!$A$6:$A$205,B2945)*(ROW('Номенклатура'!$A$6:$A$205)-5)))&amp;"")</f>
        <v/>
      </c>
      <c r="I2945" s="15" t="str">
        <f>IF(COUNTA(A2945:D2945,G2945)=0,"",IF(NOT(ISNUMBER(A2945)),"Укажите дату",IF(B2945="","Укажите код",IF(NOT(AND(ISTEXT(B2945),LEN(B2945)&gt;0,LEN(B2945)&lt;=30,ISNUMBER(FIND(LEFT(B2945,1),"ABCDEFGHIJKLMNOPQRSTUVWXYZ")),SUMPRODUCT((MID(B2945,{1,2,3,4,5,6,7,8,9,10,11,12,13,14,15,16,17,18,19,20,21,22,23,24,25,26,27,28,29,30},1)&lt;&gt;"")*ISERROR(FIND(MID(B2945,{1,2,3,4,5,6,7,8,9,10,11,12,13,14,15,16,17,18,19,20,21,22,23,24,25,26,27,28,29,30},1),"ABCDEFGHIJKLMNOPQRSTUVWXYZ0123456789-_")))=0,ISERROR(VALUE(B2945)))),"Недопустимый код: только латинские буквы A-Z в верхнем регистре, цифры, - и _; начало с буквы, до 30 символов (например MILK-001)",IF(SUMPRODUCT(--EXACT('Номенклатура'!$A$6:$A$205,B2945))=0,"Код не найден в номенклатуре",IF(SUMPRODUCT(--EXACT('Номенклатура'!$A$6:$A$205,B2945))&gt;1,"Код повторяется в номенклатуре",IF(ISNA(MATCH(C2945,{"Приход","Расход","Списание","Корректировка остатка"},0)),"Выберите тип операции",IF(NOT(ISNUMBER(D2945)),"Укажите количество",IF(D2945=0,"Количество не может быть 0",IF(AND(C2945&lt;&gt;"Корректировка остатка",D2945&lt;0),"Для этого типа количество положительное",IF(NOT(ISNUMBER('Номенклатура'!$C$2)),"Укажите дату начала учёта",IF(A2945&lt;INT('Номенклатура'!$C$2),"Раньше даты начала учёта: НЕ учтено",IF(AND(C2945="Корректировка остатка",TRIM(G2945)=""),"Учтено: добавьте пояснение","ОК")))))))))))))</f>
        <v/>
      </c>
    </row>
    <row r="2946" spans="1:9" x14ac:dyDescent="0.25">
      <c r="A2946" s="16"/>
      <c r="B2946" s="13"/>
      <c r="C2946" s="13"/>
      <c r="D2946" s="14"/>
      <c r="E2946" s="17" t="str">
        <f>IF(OR(B2946="",SUMPRODUCT(--EXACT('Номенклатура'!$A$6:$A$205,B2946))&lt;&gt;1),"",INDEX('Номенклатура'!$D$6:$D$205,SUMPRODUCT(EXACT('Номенклатура'!$A$6:$A$205,B2946)*(ROW('Номенклатура'!$A$6:$A$205)-5)))&amp;"")</f>
        <v/>
      </c>
      <c r="F2946" s="18" t="str">
        <f>IF(OR(I2946="ОК",I2946="Учтено: добавьте пояснение"),IF(C2946="Приход",D2946,IF(C2946="Корректировка остатка",D2946,-D2946)),"")</f>
        <v/>
      </c>
      <c r="G2946" s="13"/>
      <c r="H2946" s="15" t="str">
        <f>IF(OR(B2946="",SUMPRODUCT(--EXACT('Номенклатура'!$A$6:$A$205,B2946))&lt;&gt;1),"",INDEX('Номенклатура'!$B$6:$B$205,SUMPRODUCT(EXACT('Номенклатура'!$A$6:$A$205,B2946)*(ROW('Номенклатура'!$A$6:$A$205)-5)))&amp;"")</f>
        <v/>
      </c>
      <c r="I2946" s="15" t="str">
        <f>IF(COUNTA(A2946:D2946,G2946)=0,"",IF(NOT(ISNUMBER(A2946)),"Укажите дату",IF(B2946="","Укажите код",IF(NOT(AND(ISTEXT(B2946),LEN(B2946)&gt;0,LEN(B2946)&lt;=30,ISNUMBER(FIND(LEFT(B2946,1),"ABCDEFGHIJKLMNOPQRSTUVWXYZ")),SUMPRODUCT((MID(B2946,{1,2,3,4,5,6,7,8,9,10,11,12,13,14,15,16,17,18,19,20,21,22,23,24,25,26,27,28,29,30},1)&lt;&gt;"")*ISERROR(FIND(MID(B2946,{1,2,3,4,5,6,7,8,9,10,11,12,13,14,15,16,17,18,19,20,21,22,23,24,25,26,27,28,29,30},1),"ABCDEFGHIJKLMNOPQRSTUVWXYZ0123456789-_")))=0,ISERROR(VALUE(B2946)))),"Недопустимый код: только латинские буквы A-Z в верхнем регистре, цифры, - и _; начало с буквы, до 30 символов (например MILK-001)",IF(SUMPRODUCT(--EXACT('Номенклатура'!$A$6:$A$205,B2946))=0,"Код не найден в номенклатуре",IF(SUMPRODUCT(--EXACT('Номенклатура'!$A$6:$A$205,B2946))&gt;1,"Код повторяется в номенклатуре",IF(ISNA(MATCH(C2946,{"Приход","Расход","Списание","Корректировка остатка"},0)),"Выберите тип операции",IF(NOT(ISNUMBER(D2946)),"Укажите количество",IF(D2946=0,"Количество не может быть 0",IF(AND(C2946&lt;&gt;"Корректировка остатка",D2946&lt;0),"Для этого типа количество положительное",IF(NOT(ISNUMBER('Номенклатура'!$C$2)),"Укажите дату начала учёта",IF(A2946&lt;INT('Номенклатура'!$C$2),"Раньше даты начала учёта: НЕ учтено",IF(AND(C2946="Корректировка остатка",TRIM(G2946)=""),"Учтено: добавьте пояснение","ОК")))))))))))))</f>
        <v/>
      </c>
    </row>
    <row r="2947" spans="1:9" x14ac:dyDescent="0.25">
      <c r="A2947" s="16"/>
      <c r="B2947" s="13"/>
      <c r="C2947" s="13"/>
      <c r="D2947" s="14"/>
      <c r="E2947" s="17" t="str">
        <f>IF(OR(B2947="",SUMPRODUCT(--EXACT('Номенклатура'!$A$6:$A$205,B2947))&lt;&gt;1),"",INDEX('Номенклатура'!$D$6:$D$205,SUMPRODUCT(EXACT('Номенклатура'!$A$6:$A$205,B2947)*(ROW('Номенклатура'!$A$6:$A$205)-5)))&amp;"")</f>
        <v/>
      </c>
      <c r="F2947" s="18" t="str">
        <f>IF(OR(I2947="ОК",I2947="Учтено: добавьте пояснение"),IF(C2947="Приход",D2947,IF(C2947="Корректировка остатка",D2947,-D2947)),"")</f>
        <v/>
      </c>
      <c r="G2947" s="13"/>
      <c r="H2947" s="15" t="str">
        <f>IF(OR(B2947="",SUMPRODUCT(--EXACT('Номенклатура'!$A$6:$A$205,B2947))&lt;&gt;1),"",INDEX('Номенклатура'!$B$6:$B$205,SUMPRODUCT(EXACT('Номенклатура'!$A$6:$A$205,B2947)*(ROW('Номенклатура'!$A$6:$A$205)-5)))&amp;"")</f>
        <v/>
      </c>
      <c r="I2947" s="15" t="str">
        <f>IF(COUNTA(A2947:D2947,G2947)=0,"",IF(NOT(ISNUMBER(A2947)),"Укажите дату",IF(B2947="","Укажите код",IF(NOT(AND(ISTEXT(B2947),LEN(B2947)&gt;0,LEN(B2947)&lt;=30,ISNUMBER(FIND(LEFT(B2947,1),"ABCDEFGHIJKLMNOPQRSTUVWXYZ")),SUMPRODUCT((MID(B2947,{1,2,3,4,5,6,7,8,9,10,11,12,13,14,15,16,17,18,19,20,21,22,23,24,25,26,27,28,29,30},1)&lt;&gt;"")*ISERROR(FIND(MID(B2947,{1,2,3,4,5,6,7,8,9,10,11,12,13,14,15,16,17,18,19,20,21,22,23,24,25,26,27,28,29,30},1),"ABCDEFGHIJKLMNOPQRSTUVWXYZ0123456789-_")))=0,ISERROR(VALUE(B2947)))),"Недопустимый код: только латинские буквы A-Z в верхнем регистре, цифры, - и _; начало с буквы, до 30 символов (например MILK-001)",IF(SUMPRODUCT(--EXACT('Номенклатура'!$A$6:$A$205,B2947))=0,"Код не найден в номенклатуре",IF(SUMPRODUCT(--EXACT('Номенклатура'!$A$6:$A$205,B2947))&gt;1,"Код повторяется в номенклатуре",IF(ISNA(MATCH(C2947,{"Приход","Расход","Списание","Корректировка остатка"},0)),"Выберите тип операции",IF(NOT(ISNUMBER(D2947)),"Укажите количество",IF(D2947=0,"Количество не может быть 0",IF(AND(C2947&lt;&gt;"Корректировка остатка",D2947&lt;0),"Для этого типа количество положительное",IF(NOT(ISNUMBER('Номенклатура'!$C$2)),"Укажите дату начала учёта",IF(A2947&lt;INT('Номенклатура'!$C$2),"Раньше даты начала учёта: НЕ учтено",IF(AND(C2947="Корректировка остатка",TRIM(G2947)=""),"Учтено: добавьте пояснение","ОК")))))))))))))</f>
        <v/>
      </c>
    </row>
    <row r="2948" spans="1:9" x14ac:dyDescent="0.25">
      <c r="A2948" s="16"/>
      <c r="B2948" s="13"/>
      <c r="C2948" s="13"/>
      <c r="D2948" s="14"/>
      <c r="E2948" s="17" t="str">
        <f>IF(OR(B2948="",SUMPRODUCT(--EXACT('Номенклатура'!$A$6:$A$205,B2948))&lt;&gt;1),"",INDEX('Номенклатура'!$D$6:$D$205,SUMPRODUCT(EXACT('Номенклатура'!$A$6:$A$205,B2948)*(ROW('Номенклатура'!$A$6:$A$205)-5)))&amp;"")</f>
        <v/>
      </c>
      <c r="F2948" s="18" t="str">
        <f>IF(OR(I2948="ОК",I2948="Учтено: добавьте пояснение"),IF(C2948="Приход",D2948,IF(C2948="Корректировка остатка",D2948,-D2948)),"")</f>
        <v/>
      </c>
      <c r="G2948" s="13"/>
      <c r="H2948" s="15" t="str">
        <f>IF(OR(B2948="",SUMPRODUCT(--EXACT('Номенклатура'!$A$6:$A$205,B2948))&lt;&gt;1),"",INDEX('Номенклатура'!$B$6:$B$205,SUMPRODUCT(EXACT('Номенклатура'!$A$6:$A$205,B2948)*(ROW('Номенклатура'!$A$6:$A$205)-5)))&amp;"")</f>
        <v/>
      </c>
      <c r="I2948" s="15" t="str">
        <f>IF(COUNTA(A2948:D2948,G2948)=0,"",IF(NOT(ISNUMBER(A2948)),"Укажите дату",IF(B2948="","Укажите код",IF(NOT(AND(ISTEXT(B2948),LEN(B2948)&gt;0,LEN(B2948)&lt;=30,ISNUMBER(FIND(LEFT(B2948,1),"ABCDEFGHIJKLMNOPQRSTUVWXYZ")),SUMPRODUCT((MID(B2948,{1,2,3,4,5,6,7,8,9,10,11,12,13,14,15,16,17,18,19,20,21,22,23,24,25,26,27,28,29,30},1)&lt;&gt;"")*ISERROR(FIND(MID(B2948,{1,2,3,4,5,6,7,8,9,10,11,12,13,14,15,16,17,18,19,20,21,22,23,24,25,26,27,28,29,30},1),"ABCDEFGHIJKLMNOPQRSTUVWXYZ0123456789-_")))=0,ISERROR(VALUE(B2948)))),"Недопустимый код: только латинские буквы A-Z в верхнем регистре, цифры, - и _; начало с буквы, до 30 символов (например MILK-001)",IF(SUMPRODUCT(--EXACT('Номенклатура'!$A$6:$A$205,B2948))=0,"Код не найден в номенклатуре",IF(SUMPRODUCT(--EXACT('Номенклатура'!$A$6:$A$205,B2948))&gt;1,"Код повторяется в номенклатуре",IF(ISNA(MATCH(C2948,{"Приход","Расход","Списание","Корректировка остатка"},0)),"Выберите тип операции",IF(NOT(ISNUMBER(D2948)),"Укажите количество",IF(D2948=0,"Количество не может быть 0",IF(AND(C2948&lt;&gt;"Корректировка остатка",D2948&lt;0),"Для этого типа количество положительное",IF(NOT(ISNUMBER('Номенклатура'!$C$2)),"Укажите дату начала учёта",IF(A2948&lt;INT('Номенклатура'!$C$2),"Раньше даты начала учёта: НЕ учтено",IF(AND(C2948="Корректировка остатка",TRIM(G2948)=""),"Учтено: добавьте пояснение","ОК")))))))))))))</f>
        <v/>
      </c>
    </row>
    <row r="2949" spans="1:9" x14ac:dyDescent="0.25">
      <c r="A2949" s="16"/>
      <c r="B2949" s="13"/>
      <c r="C2949" s="13"/>
      <c r="D2949" s="14"/>
      <c r="E2949" s="17" t="str">
        <f>IF(OR(B2949="",SUMPRODUCT(--EXACT('Номенклатура'!$A$6:$A$205,B2949))&lt;&gt;1),"",INDEX('Номенклатура'!$D$6:$D$205,SUMPRODUCT(EXACT('Номенклатура'!$A$6:$A$205,B2949)*(ROW('Номенклатура'!$A$6:$A$205)-5)))&amp;"")</f>
        <v/>
      </c>
      <c r="F2949" s="18" t="str">
        <f>IF(OR(I2949="ОК",I2949="Учтено: добавьте пояснение"),IF(C2949="Приход",D2949,IF(C2949="Корректировка остатка",D2949,-D2949)),"")</f>
        <v/>
      </c>
      <c r="G2949" s="13"/>
      <c r="H2949" s="15" t="str">
        <f>IF(OR(B2949="",SUMPRODUCT(--EXACT('Номенклатура'!$A$6:$A$205,B2949))&lt;&gt;1),"",INDEX('Номенклатура'!$B$6:$B$205,SUMPRODUCT(EXACT('Номенклатура'!$A$6:$A$205,B2949)*(ROW('Номенклатура'!$A$6:$A$205)-5)))&amp;"")</f>
        <v/>
      </c>
      <c r="I2949" s="15" t="str">
        <f>IF(COUNTA(A2949:D2949,G2949)=0,"",IF(NOT(ISNUMBER(A2949)),"Укажите дату",IF(B2949="","Укажите код",IF(NOT(AND(ISTEXT(B2949),LEN(B2949)&gt;0,LEN(B2949)&lt;=30,ISNUMBER(FIND(LEFT(B2949,1),"ABCDEFGHIJKLMNOPQRSTUVWXYZ")),SUMPRODUCT((MID(B2949,{1,2,3,4,5,6,7,8,9,10,11,12,13,14,15,16,17,18,19,20,21,22,23,24,25,26,27,28,29,30},1)&lt;&gt;"")*ISERROR(FIND(MID(B2949,{1,2,3,4,5,6,7,8,9,10,11,12,13,14,15,16,17,18,19,20,21,22,23,24,25,26,27,28,29,30},1),"ABCDEFGHIJKLMNOPQRSTUVWXYZ0123456789-_")))=0,ISERROR(VALUE(B2949)))),"Недопустимый код: только латинские буквы A-Z в верхнем регистре, цифры, - и _; начало с буквы, до 30 символов (например MILK-001)",IF(SUMPRODUCT(--EXACT('Номенклатура'!$A$6:$A$205,B2949))=0,"Код не найден в номенклатуре",IF(SUMPRODUCT(--EXACT('Номенклатура'!$A$6:$A$205,B2949))&gt;1,"Код повторяется в номенклатуре",IF(ISNA(MATCH(C2949,{"Приход","Расход","Списание","Корректировка остатка"},0)),"Выберите тип операции",IF(NOT(ISNUMBER(D2949)),"Укажите количество",IF(D2949=0,"Количество не может быть 0",IF(AND(C2949&lt;&gt;"Корректировка остатка",D2949&lt;0),"Для этого типа количество положительное",IF(NOT(ISNUMBER('Номенклатура'!$C$2)),"Укажите дату начала учёта",IF(A2949&lt;INT('Номенклатура'!$C$2),"Раньше даты начала учёта: НЕ учтено",IF(AND(C2949="Корректировка остатка",TRIM(G2949)=""),"Учтено: добавьте пояснение","ОК")))))))))))))</f>
        <v/>
      </c>
    </row>
    <row r="2950" spans="1:9" x14ac:dyDescent="0.25">
      <c r="A2950" s="16"/>
      <c r="B2950" s="13"/>
      <c r="C2950" s="13"/>
      <c r="D2950" s="14"/>
      <c r="E2950" s="17" t="str">
        <f>IF(OR(B2950="",SUMPRODUCT(--EXACT('Номенклатура'!$A$6:$A$205,B2950))&lt;&gt;1),"",INDEX('Номенклатура'!$D$6:$D$205,SUMPRODUCT(EXACT('Номенклатура'!$A$6:$A$205,B2950)*(ROW('Номенклатура'!$A$6:$A$205)-5)))&amp;"")</f>
        <v/>
      </c>
      <c r="F2950" s="18" t="str">
        <f>IF(OR(I2950="ОК",I2950="Учтено: добавьте пояснение"),IF(C2950="Приход",D2950,IF(C2950="Корректировка остатка",D2950,-D2950)),"")</f>
        <v/>
      </c>
      <c r="G2950" s="13"/>
      <c r="H2950" s="15" t="str">
        <f>IF(OR(B2950="",SUMPRODUCT(--EXACT('Номенклатура'!$A$6:$A$205,B2950))&lt;&gt;1),"",INDEX('Номенклатура'!$B$6:$B$205,SUMPRODUCT(EXACT('Номенклатура'!$A$6:$A$205,B2950)*(ROW('Номенклатура'!$A$6:$A$205)-5)))&amp;"")</f>
        <v/>
      </c>
      <c r="I2950" s="15" t="str">
        <f>IF(COUNTA(A2950:D2950,G2950)=0,"",IF(NOT(ISNUMBER(A2950)),"Укажите дату",IF(B2950="","Укажите код",IF(NOT(AND(ISTEXT(B2950),LEN(B2950)&gt;0,LEN(B2950)&lt;=30,ISNUMBER(FIND(LEFT(B2950,1),"ABCDEFGHIJKLMNOPQRSTUVWXYZ")),SUMPRODUCT((MID(B2950,{1,2,3,4,5,6,7,8,9,10,11,12,13,14,15,16,17,18,19,20,21,22,23,24,25,26,27,28,29,30},1)&lt;&gt;"")*ISERROR(FIND(MID(B2950,{1,2,3,4,5,6,7,8,9,10,11,12,13,14,15,16,17,18,19,20,21,22,23,24,25,26,27,28,29,30},1),"ABCDEFGHIJKLMNOPQRSTUVWXYZ0123456789-_")))=0,ISERROR(VALUE(B2950)))),"Недопустимый код: только латинские буквы A-Z в верхнем регистре, цифры, - и _; начало с буквы, до 30 символов (например MILK-001)",IF(SUMPRODUCT(--EXACT('Номенклатура'!$A$6:$A$205,B2950))=0,"Код не найден в номенклатуре",IF(SUMPRODUCT(--EXACT('Номенклатура'!$A$6:$A$205,B2950))&gt;1,"Код повторяется в номенклатуре",IF(ISNA(MATCH(C2950,{"Приход","Расход","Списание","Корректировка остатка"},0)),"Выберите тип операции",IF(NOT(ISNUMBER(D2950)),"Укажите количество",IF(D2950=0,"Количество не может быть 0",IF(AND(C2950&lt;&gt;"Корректировка остатка",D2950&lt;0),"Для этого типа количество положительное",IF(NOT(ISNUMBER('Номенклатура'!$C$2)),"Укажите дату начала учёта",IF(A2950&lt;INT('Номенклатура'!$C$2),"Раньше даты начала учёта: НЕ учтено",IF(AND(C2950="Корректировка остатка",TRIM(G2950)=""),"Учтено: добавьте пояснение","ОК")))))))))))))</f>
        <v/>
      </c>
    </row>
    <row r="2951" spans="1:9" x14ac:dyDescent="0.25">
      <c r="A2951" s="16"/>
      <c r="B2951" s="13"/>
      <c r="C2951" s="13"/>
      <c r="D2951" s="14"/>
      <c r="E2951" s="17" t="str">
        <f>IF(OR(B2951="",SUMPRODUCT(--EXACT('Номенклатура'!$A$6:$A$205,B2951))&lt;&gt;1),"",INDEX('Номенклатура'!$D$6:$D$205,SUMPRODUCT(EXACT('Номенклатура'!$A$6:$A$205,B2951)*(ROW('Номенклатура'!$A$6:$A$205)-5)))&amp;"")</f>
        <v/>
      </c>
      <c r="F2951" s="18" t="str">
        <f>IF(OR(I2951="ОК",I2951="Учтено: добавьте пояснение"),IF(C2951="Приход",D2951,IF(C2951="Корректировка остатка",D2951,-D2951)),"")</f>
        <v/>
      </c>
      <c r="G2951" s="13"/>
      <c r="H2951" s="15" t="str">
        <f>IF(OR(B2951="",SUMPRODUCT(--EXACT('Номенклатура'!$A$6:$A$205,B2951))&lt;&gt;1),"",INDEX('Номенклатура'!$B$6:$B$205,SUMPRODUCT(EXACT('Номенклатура'!$A$6:$A$205,B2951)*(ROW('Номенклатура'!$A$6:$A$205)-5)))&amp;"")</f>
        <v/>
      </c>
      <c r="I2951" s="15" t="str">
        <f>IF(COUNTA(A2951:D2951,G2951)=0,"",IF(NOT(ISNUMBER(A2951)),"Укажите дату",IF(B2951="","Укажите код",IF(NOT(AND(ISTEXT(B2951),LEN(B2951)&gt;0,LEN(B2951)&lt;=30,ISNUMBER(FIND(LEFT(B2951,1),"ABCDEFGHIJKLMNOPQRSTUVWXYZ")),SUMPRODUCT((MID(B2951,{1,2,3,4,5,6,7,8,9,10,11,12,13,14,15,16,17,18,19,20,21,22,23,24,25,26,27,28,29,30},1)&lt;&gt;"")*ISERROR(FIND(MID(B2951,{1,2,3,4,5,6,7,8,9,10,11,12,13,14,15,16,17,18,19,20,21,22,23,24,25,26,27,28,29,30},1),"ABCDEFGHIJKLMNOPQRSTUVWXYZ0123456789-_")))=0,ISERROR(VALUE(B2951)))),"Недопустимый код: только латинские буквы A-Z в верхнем регистре, цифры, - и _; начало с буквы, до 30 символов (например MILK-001)",IF(SUMPRODUCT(--EXACT('Номенклатура'!$A$6:$A$205,B2951))=0,"Код не найден в номенклатуре",IF(SUMPRODUCT(--EXACT('Номенклатура'!$A$6:$A$205,B2951))&gt;1,"Код повторяется в номенклатуре",IF(ISNA(MATCH(C2951,{"Приход","Расход","Списание","Корректировка остатка"},0)),"Выберите тип операции",IF(NOT(ISNUMBER(D2951)),"Укажите количество",IF(D2951=0,"Количество не может быть 0",IF(AND(C2951&lt;&gt;"Корректировка остатка",D2951&lt;0),"Для этого типа количество положительное",IF(NOT(ISNUMBER('Номенклатура'!$C$2)),"Укажите дату начала учёта",IF(A2951&lt;INT('Номенклатура'!$C$2),"Раньше даты начала учёта: НЕ учтено",IF(AND(C2951="Корректировка остатка",TRIM(G2951)=""),"Учтено: добавьте пояснение","ОК")))))))))))))</f>
        <v/>
      </c>
    </row>
    <row r="2952" spans="1:9" x14ac:dyDescent="0.25">
      <c r="A2952" s="16"/>
      <c r="B2952" s="13"/>
      <c r="C2952" s="13"/>
      <c r="D2952" s="14"/>
      <c r="E2952" s="17" t="str">
        <f>IF(OR(B2952="",SUMPRODUCT(--EXACT('Номенклатура'!$A$6:$A$205,B2952))&lt;&gt;1),"",INDEX('Номенклатура'!$D$6:$D$205,SUMPRODUCT(EXACT('Номенклатура'!$A$6:$A$205,B2952)*(ROW('Номенклатура'!$A$6:$A$205)-5)))&amp;"")</f>
        <v/>
      </c>
      <c r="F2952" s="18" t="str">
        <f>IF(OR(I2952="ОК",I2952="Учтено: добавьте пояснение"),IF(C2952="Приход",D2952,IF(C2952="Корректировка остатка",D2952,-D2952)),"")</f>
        <v/>
      </c>
      <c r="G2952" s="13"/>
      <c r="H2952" s="15" t="str">
        <f>IF(OR(B2952="",SUMPRODUCT(--EXACT('Номенклатура'!$A$6:$A$205,B2952))&lt;&gt;1),"",INDEX('Номенклатура'!$B$6:$B$205,SUMPRODUCT(EXACT('Номенклатура'!$A$6:$A$205,B2952)*(ROW('Номенклатура'!$A$6:$A$205)-5)))&amp;"")</f>
        <v/>
      </c>
      <c r="I2952" s="15" t="str">
        <f>IF(COUNTA(A2952:D2952,G2952)=0,"",IF(NOT(ISNUMBER(A2952)),"Укажите дату",IF(B2952="","Укажите код",IF(NOT(AND(ISTEXT(B2952),LEN(B2952)&gt;0,LEN(B2952)&lt;=30,ISNUMBER(FIND(LEFT(B2952,1),"ABCDEFGHIJKLMNOPQRSTUVWXYZ")),SUMPRODUCT((MID(B2952,{1,2,3,4,5,6,7,8,9,10,11,12,13,14,15,16,17,18,19,20,21,22,23,24,25,26,27,28,29,30},1)&lt;&gt;"")*ISERROR(FIND(MID(B2952,{1,2,3,4,5,6,7,8,9,10,11,12,13,14,15,16,17,18,19,20,21,22,23,24,25,26,27,28,29,30},1),"ABCDEFGHIJKLMNOPQRSTUVWXYZ0123456789-_")))=0,ISERROR(VALUE(B2952)))),"Недопустимый код: только латинские буквы A-Z в верхнем регистре, цифры, - и _; начало с буквы, до 30 символов (например MILK-001)",IF(SUMPRODUCT(--EXACT('Номенклатура'!$A$6:$A$205,B2952))=0,"Код не найден в номенклатуре",IF(SUMPRODUCT(--EXACT('Номенклатура'!$A$6:$A$205,B2952))&gt;1,"Код повторяется в номенклатуре",IF(ISNA(MATCH(C2952,{"Приход","Расход","Списание","Корректировка остатка"},0)),"Выберите тип операции",IF(NOT(ISNUMBER(D2952)),"Укажите количество",IF(D2952=0,"Количество не может быть 0",IF(AND(C2952&lt;&gt;"Корректировка остатка",D2952&lt;0),"Для этого типа количество положительное",IF(NOT(ISNUMBER('Номенклатура'!$C$2)),"Укажите дату начала учёта",IF(A2952&lt;INT('Номенклатура'!$C$2),"Раньше даты начала учёта: НЕ учтено",IF(AND(C2952="Корректировка остатка",TRIM(G2952)=""),"Учтено: добавьте пояснение","ОК")))))))))))))</f>
        <v/>
      </c>
    </row>
    <row r="2953" spans="1:9" x14ac:dyDescent="0.25">
      <c r="A2953" s="16"/>
      <c r="B2953" s="13"/>
      <c r="C2953" s="13"/>
      <c r="D2953" s="14"/>
      <c r="E2953" s="17" t="str">
        <f>IF(OR(B2953="",SUMPRODUCT(--EXACT('Номенклатура'!$A$6:$A$205,B2953))&lt;&gt;1),"",INDEX('Номенклатура'!$D$6:$D$205,SUMPRODUCT(EXACT('Номенклатура'!$A$6:$A$205,B2953)*(ROW('Номенклатура'!$A$6:$A$205)-5)))&amp;"")</f>
        <v/>
      </c>
      <c r="F2953" s="18" t="str">
        <f>IF(OR(I2953="ОК",I2953="Учтено: добавьте пояснение"),IF(C2953="Приход",D2953,IF(C2953="Корректировка остатка",D2953,-D2953)),"")</f>
        <v/>
      </c>
      <c r="G2953" s="13"/>
      <c r="H2953" s="15" t="str">
        <f>IF(OR(B2953="",SUMPRODUCT(--EXACT('Номенклатура'!$A$6:$A$205,B2953))&lt;&gt;1),"",INDEX('Номенклатура'!$B$6:$B$205,SUMPRODUCT(EXACT('Номенклатура'!$A$6:$A$205,B2953)*(ROW('Номенклатура'!$A$6:$A$205)-5)))&amp;"")</f>
        <v/>
      </c>
      <c r="I2953" s="15" t="str">
        <f>IF(COUNTA(A2953:D2953,G2953)=0,"",IF(NOT(ISNUMBER(A2953)),"Укажите дату",IF(B2953="","Укажите код",IF(NOT(AND(ISTEXT(B2953),LEN(B2953)&gt;0,LEN(B2953)&lt;=30,ISNUMBER(FIND(LEFT(B2953,1),"ABCDEFGHIJKLMNOPQRSTUVWXYZ")),SUMPRODUCT((MID(B2953,{1,2,3,4,5,6,7,8,9,10,11,12,13,14,15,16,17,18,19,20,21,22,23,24,25,26,27,28,29,30},1)&lt;&gt;"")*ISERROR(FIND(MID(B2953,{1,2,3,4,5,6,7,8,9,10,11,12,13,14,15,16,17,18,19,20,21,22,23,24,25,26,27,28,29,30},1),"ABCDEFGHIJKLMNOPQRSTUVWXYZ0123456789-_")))=0,ISERROR(VALUE(B2953)))),"Недопустимый код: только латинские буквы A-Z в верхнем регистре, цифры, - и _; начало с буквы, до 30 символов (например MILK-001)",IF(SUMPRODUCT(--EXACT('Номенклатура'!$A$6:$A$205,B2953))=0,"Код не найден в номенклатуре",IF(SUMPRODUCT(--EXACT('Номенклатура'!$A$6:$A$205,B2953))&gt;1,"Код повторяется в номенклатуре",IF(ISNA(MATCH(C2953,{"Приход","Расход","Списание","Корректировка остатка"},0)),"Выберите тип операции",IF(NOT(ISNUMBER(D2953)),"Укажите количество",IF(D2953=0,"Количество не может быть 0",IF(AND(C2953&lt;&gt;"Корректировка остатка",D2953&lt;0),"Для этого типа количество положительное",IF(NOT(ISNUMBER('Номенклатура'!$C$2)),"Укажите дату начала учёта",IF(A2953&lt;INT('Номенклатура'!$C$2),"Раньше даты начала учёта: НЕ учтено",IF(AND(C2953="Корректировка остатка",TRIM(G2953)=""),"Учтено: добавьте пояснение","ОК")))))))))))))</f>
        <v/>
      </c>
    </row>
    <row r="2954" spans="1:9" x14ac:dyDescent="0.25">
      <c r="A2954" s="16"/>
      <c r="B2954" s="13"/>
      <c r="C2954" s="13"/>
      <c r="D2954" s="14"/>
      <c r="E2954" s="17" t="str">
        <f>IF(OR(B2954="",SUMPRODUCT(--EXACT('Номенклатура'!$A$6:$A$205,B2954))&lt;&gt;1),"",INDEX('Номенклатура'!$D$6:$D$205,SUMPRODUCT(EXACT('Номенклатура'!$A$6:$A$205,B2954)*(ROW('Номенклатура'!$A$6:$A$205)-5)))&amp;"")</f>
        <v/>
      </c>
      <c r="F2954" s="18" t="str">
        <f>IF(OR(I2954="ОК",I2954="Учтено: добавьте пояснение"),IF(C2954="Приход",D2954,IF(C2954="Корректировка остатка",D2954,-D2954)),"")</f>
        <v/>
      </c>
      <c r="G2954" s="13"/>
      <c r="H2954" s="15" t="str">
        <f>IF(OR(B2954="",SUMPRODUCT(--EXACT('Номенклатура'!$A$6:$A$205,B2954))&lt;&gt;1),"",INDEX('Номенклатура'!$B$6:$B$205,SUMPRODUCT(EXACT('Номенклатура'!$A$6:$A$205,B2954)*(ROW('Номенклатура'!$A$6:$A$205)-5)))&amp;"")</f>
        <v/>
      </c>
      <c r="I2954" s="15" t="str">
        <f>IF(COUNTA(A2954:D2954,G2954)=0,"",IF(NOT(ISNUMBER(A2954)),"Укажите дату",IF(B2954="","Укажите код",IF(NOT(AND(ISTEXT(B2954),LEN(B2954)&gt;0,LEN(B2954)&lt;=30,ISNUMBER(FIND(LEFT(B2954,1),"ABCDEFGHIJKLMNOPQRSTUVWXYZ")),SUMPRODUCT((MID(B2954,{1,2,3,4,5,6,7,8,9,10,11,12,13,14,15,16,17,18,19,20,21,22,23,24,25,26,27,28,29,30},1)&lt;&gt;"")*ISERROR(FIND(MID(B2954,{1,2,3,4,5,6,7,8,9,10,11,12,13,14,15,16,17,18,19,20,21,22,23,24,25,26,27,28,29,30},1),"ABCDEFGHIJKLMNOPQRSTUVWXYZ0123456789-_")))=0,ISERROR(VALUE(B2954)))),"Недопустимый код: только латинские буквы A-Z в верхнем регистре, цифры, - и _; начало с буквы, до 30 символов (например MILK-001)",IF(SUMPRODUCT(--EXACT('Номенклатура'!$A$6:$A$205,B2954))=0,"Код не найден в номенклатуре",IF(SUMPRODUCT(--EXACT('Номенклатура'!$A$6:$A$205,B2954))&gt;1,"Код повторяется в номенклатуре",IF(ISNA(MATCH(C2954,{"Приход","Расход","Списание","Корректировка остатка"},0)),"Выберите тип операции",IF(NOT(ISNUMBER(D2954)),"Укажите количество",IF(D2954=0,"Количество не может быть 0",IF(AND(C2954&lt;&gt;"Корректировка остатка",D2954&lt;0),"Для этого типа количество положительное",IF(NOT(ISNUMBER('Номенклатура'!$C$2)),"Укажите дату начала учёта",IF(A2954&lt;INT('Номенклатура'!$C$2),"Раньше даты начала учёта: НЕ учтено",IF(AND(C2954="Корректировка остатка",TRIM(G2954)=""),"Учтено: добавьте пояснение","ОК")))))))))))))</f>
        <v/>
      </c>
    </row>
    <row r="2955" spans="1:9" x14ac:dyDescent="0.25">
      <c r="A2955" s="16"/>
      <c r="B2955" s="13"/>
      <c r="C2955" s="13"/>
      <c r="D2955" s="14"/>
      <c r="E2955" s="17" t="str">
        <f>IF(OR(B2955="",SUMPRODUCT(--EXACT('Номенклатура'!$A$6:$A$205,B2955))&lt;&gt;1),"",INDEX('Номенклатура'!$D$6:$D$205,SUMPRODUCT(EXACT('Номенклатура'!$A$6:$A$205,B2955)*(ROW('Номенклатура'!$A$6:$A$205)-5)))&amp;"")</f>
        <v/>
      </c>
      <c r="F2955" s="18" t="str">
        <f>IF(OR(I2955="ОК",I2955="Учтено: добавьте пояснение"),IF(C2955="Приход",D2955,IF(C2955="Корректировка остатка",D2955,-D2955)),"")</f>
        <v/>
      </c>
      <c r="G2955" s="13"/>
      <c r="H2955" s="15" t="str">
        <f>IF(OR(B2955="",SUMPRODUCT(--EXACT('Номенклатура'!$A$6:$A$205,B2955))&lt;&gt;1),"",INDEX('Номенклатура'!$B$6:$B$205,SUMPRODUCT(EXACT('Номенклатура'!$A$6:$A$205,B2955)*(ROW('Номенклатура'!$A$6:$A$205)-5)))&amp;"")</f>
        <v/>
      </c>
      <c r="I2955" s="15" t="str">
        <f>IF(COUNTA(A2955:D2955,G2955)=0,"",IF(NOT(ISNUMBER(A2955)),"Укажите дату",IF(B2955="","Укажите код",IF(NOT(AND(ISTEXT(B2955),LEN(B2955)&gt;0,LEN(B2955)&lt;=30,ISNUMBER(FIND(LEFT(B2955,1),"ABCDEFGHIJKLMNOPQRSTUVWXYZ")),SUMPRODUCT((MID(B2955,{1,2,3,4,5,6,7,8,9,10,11,12,13,14,15,16,17,18,19,20,21,22,23,24,25,26,27,28,29,30},1)&lt;&gt;"")*ISERROR(FIND(MID(B2955,{1,2,3,4,5,6,7,8,9,10,11,12,13,14,15,16,17,18,19,20,21,22,23,24,25,26,27,28,29,30},1),"ABCDEFGHIJKLMNOPQRSTUVWXYZ0123456789-_")))=0,ISERROR(VALUE(B2955)))),"Недопустимый код: только латинские буквы A-Z в верхнем регистре, цифры, - и _; начало с буквы, до 30 символов (например MILK-001)",IF(SUMPRODUCT(--EXACT('Номенклатура'!$A$6:$A$205,B2955))=0,"Код не найден в номенклатуре",IF(SUMPRODUCT(--EXACT('Номенклатура'!$A$6:$A$205,B2955))&gt;1,"Код повторяется в номенклатуре",IF(ISNA(MATCH(C2955,{"Приход","Расход","Списание","Корректировка остатка"},0)),"Выберите тип операции",IF(NOT(ISNUMBER(D2955)),"Укажите количество",IF(D2955=0,"Количество не может быть 0",IF(AND(C2955&lt;&gt;"Корректировка остатка",D2955&lt;0),"Для этого типа количество положительное",IF(NOT(ISNUMBER('Номенклатура'!$C$2)),"Укажите дату начала учёта",IF(A2955&lt;INT('Номенклатура'!$C$2),"Раньше даты начала учёта: НЕ учтено",IF(AND(C2955="Корректировка остатка",TRIM(G2955)=""),"Учтено: добавьте пояснение","ОК")))))))))))))</f>
        <v/>
      </c>
    </row>
    <row r="2956" spans="1:9" x14ac:dyDescent="0.25">
      <c r="A2956" s="16"/>
      <c r="B2956" s="13"/>
      <c r="C2956" s="13"/>
      <c r="D2956" s="14"/>
      <c r="E2956" s="17" t="str">
        <f>IF(OR(B2956="",SUMPRODUCT(--EXACT('Номенклатура'!$A$6:$A$205,B2956))&lt;&gt;1),"",INDEX('Номенклатура'!$D$6:$D$205,SUMPRODUCT(EXACT('Номенклатура'!$A$6:$A$205,B2956)*(ROW('Номенклатура'!$A$6:$A$205)-5)))&amp;"")</f>
        <v/>
      </c>
      <c r="F2956" s="18" t="str">
        <f>IF(OR(I2956="ОК",I2956="Учтено: добавьте пояснение"),IF(C2956="Приход",D2956,IF(C2956="Корректировка остатка",D2956,-D2956)),"")</f>
        <v/>
      </c>
      <c r="G2956" s="13"/>
      <c r="H2956" s="15" t="str">
        <f>IF(OR(B2956="",SUMPRODUCT(--EXACT('Номенклатура'!$A$6:$A$205,B2956))&lt;&gt;1),"",INDEX('Номенклатура'!$B$6:$B$205,SUMPRODUCT(EXACT('Номенклатура'!$A$6:$A$205,B2956)*(ROW('Номенклатура'!$A$6:$A$205)-5)))&amp;"")</f>
        <v/>
      </c>
      <c r="I2956" s="15" t="str">
        <f>IF(COUNTA(A2956:D2956,G2956)=0,"",IF(NOT(ISNUMBER(A2956)),"Укажите дату",IF(B2956="","Укажите код",IF(NOT(AND(ISTEXT(B2956),LEN(B2956)&gt;0,LEN(B2956)&lt;=30,ISNUMBER(FIND(LEFT(B2956,1),"ABCDEFGHIJKLMNOPQRSTUVWXYZ")),SUMPRODUCT((MID(B2956,{1,2,3,4,5,6,7,8,9,10,11,12,13,14,15,16,17,18,19,20,21,22,23,24,25,26,27,28,29,30},1)&lt;&gt;"")*ISERROR(FIND(MID(B2956,{1,2,3,4,5,6,7,8,9,10,11,12,13,14,15,16,17,18,19,20,21,22,23,24,25,26,27,28,29,30},1),"ABCDEFGHIJKLMNOPQRSTUVWXYZ0123456789-_")))=0,ISERROR(VALUE(B2956)))),"Недопустимый код: только латинские буквы A-Z в верхнем регистре, цифры, - и _; начало с буквы, до 30 символов (например MILK-001)",IF(SUMPRODUCT(--EXACT('Номенклатура'!$A$6:$A$205,B2956))=0,"Код не найден в номенклатуре",IF(SUMPRODUCT(--EXACT('Номенклатура'!$A$6:$A$205,B2956))&gt;1,"Код повторяется в номенклатуре",IF(ISNA(MATCH(C2956,{"Приход","Расход","Списание","Корректировка остатка"},0)),"Выберите тип операции",IF(NOT(ISNUMBER(D2956)),"Укажите количество",IF(D2956=0,"Количество не может быть 0",IF(AND(C2956&lt;&gt;"Корректировка остатка",D2956&lt;0),"Для этого типа количество положительное",IF(NOT(ISNUMBER('Номенклатура'!$C$2)),"Укажите дату начала учёта",IF(A2956&lt;INT('Номенклатура'!$C$2),"Раньше даты начала учёта: НЕ учтено",IF(AND(C2956="Корректировка остатка",TRIM(G2956)=""),"Учтено: добавьте пояснение","ОК")))))))))))))</f>
        <v/>
      </c>
    </row>
    <row r="2957" spans="1:9" x14ac:dyDescent="0.25">
      <c r="A2957" s="16"/>
      <c r="B2957" s="13"/>
      <c r="C2957" s="13"/>
      <c r="D2957" s="14"/>
      <c r="E2957" s="17" t="str">
        <f>IF(OR(B2957="",SUMPRODUCT(--EXACT('Номенклатура'!$A$6:$A$205,B2957))&lt;&gt;1),"",INDEX('Номенклатура'!$D$6:$D$205,SUMPRODUCT(EXACT('Номенклатура'!$A$6:$A$205,B2957)*(ROW('Номенклатура'!$A$6:$A$205)-5)))&amp;"")</f>
        <v/>
      </c>
      <c r="F2957" s="18" t="str">
        <f>IF(OR(I2957="ОК",I2957="Учтено: добавьте пояснение"),IF(C2957="Приход",D2957,IF(C2957="Корректировка остатка",D2957,-D2957)),"")</f>
        <v/>
      </c>
      <c r="G2957" s="13"/>
      <c r="H2957" s="15" t="str">
        <f>IF(OR(B2957="",SUMPRODUCT(--EXACT('Номенклатура'!$A$6:$A$205,B2957))&lt;&gt;1),"",INDEX('Номенклатура'!$B$6:$B$205,SUMPRODUCT(EXACT('Номенклатура'!$A$6:$A$205,B2957)*(ROW('Номенклатура'!$A$6:$A$205)-5)))&amp;"")</f>
        <v/>
      </c>
      <c r="I2957" s="15" t="str">
        <f>IF(COUNTA(A2957:D2957,G2957)=0,"",IF(NOT(ISNUMBER(A2957)),"Укажите дату",IF(B2957="","Укажите код",IF(NOT(AND(ISTEXT(B2957),LEN(B2957)&gt;0,LEN(B2957)&lt;=30,ISNUMBER(FIND(LEFT(B2957,1),"ABCDEFGHIJKLMNOPQRSTUVWXYZ")),SUMPRODUCT((MID(B2957,{1,2,3,4,5,6,7,8,9,10,11,12,13,14,15,16,17,18,19,20,21,22,23,24,25,26,27,28,29,30},1)&lt;&gt;"")*ISERROR(FIND(MID(B2957,{1,2,3,4,5,6,7,8,9,10,11,12,13,14,15,16,17,18,19,20,21,22,23,24,25,26,27,28,29,30},1),"ABCDEFGHIJKLMNOPQRSTUVWXYZ0123456789-_")))=0,ISERROR(VALUE(B2957)))),"Недопустимый код: только латинские буквы A-Z в верхнем регистре, цифры, - и _; начало с буквы, до 30 символов (например MILK-001)",IF(SUMPRODUCT(--EXACT('Номенклатура'!$A$6:$A$205,B2957))=0,"Код не найден в номенклатуре",IF(SUMPRODUCT(--EXACT('Номенклатура'!$A$6:$A$205,B2957))&gt;1,"Код повторяется в номенклатуре",IF(ISNA(MATCH(C2957,{"Приход","Расход","Списание","Корректировка остатка"},0)),"Выберите тип операции",IF(NOT(ISNUMBER(D2957)),"Укажите количество",IF(D2957=0,"Количество не может быть 0",IF(AND(C2957&lt;&gt;"Корректировка остатка",D2957&lt;0),"Для этого типа количество положительное",IF(NOT(ISNUMBER('Номенклатура'!$C$2)),"Укажите дату начала учёта",IF(A2957&lt;INT('Номенклатура'!$C$2),"Раньше даты начала учёта: НЕ учтено",IF(AND(C2957="Корректировка остатка",TRIM(G2957)=""),"Учтено: добавьте пояснение","ОК")))))))))))))</f>
        <v/>
      </c>
    </row>
    <row r="2958" spans="1:9" x14ac:dyDescent="0.25">
      <c r="A2958" s="16"/>
      <c r="B2958" s="13"/>
      <c r="C2958" s="13"/>
      <c r="D2958" s="14"/>
      <c r="E2958" s="17" t="str">
        <f>IF(OR(B2958="",SUMPRODUCT(--EXACT('Номенклатура'!$A$6:$A$205,B2958))&lt;&gt;1),"",INDEX('Номенклатура'!$D$6:$D$205,SUMPRODUCT(EXACT('Номенклатура'!$A$6:$A$205,B2958)*(ROW('Номенклатура'!$A$6:$A$205)-5)))&amp;"")</f>
        <v/>
      </c>
      <c r="F2958" s="18" t="str">
        <f>IF(OR(I2958="ОК",I2958="Учтено: добавьте пояснение"),IF(C2958="Приход",D2958,IF(C2958="Корректировка остатка",D2958,-D2958)),"")</f>
        <v/>
      </c>
      <c r="G2958" s="13"/>
      <c r="H2958" s="15" t="str">
        <f>IF(OR(B2958="",SUMPRODUCT(--EXACT('Номенклатура'!$A$6:$A$205,B2958))&lt;&gt;1),"",INDEX('Номенклатура'!$B$6:$B$205,SUMPRODUCT(EXACT('Номенклатура'!$A$6:$A$205,B2958)*(ROW('Номенклатура'!$A$6:$A$205)-5)))&amp;"")</f>
        <v/>
      </c>
      <c r="I2958" s="15" t="str">
        <f>IF(COUNTA(A2958:D2958,G2958)=0,"",IF(NOT(ISNUMBER(A2958)),"Укажите дату",IF(B2958="","Укажите код",IF(NOT(AND(ISTEXT(B2958),LEN(B2958)&gt;0,LEN(B2958)&lt;=30,ISNUMBER(FIND(LEFT(B2958,1),"ABCDEFGHIJKLMNOPQRSTUVWXYZ")),SUMPRODUCT((MID(B2958,{1,2,3,4,5,6,7,8,9,10,11,12,13,14,15,16,17,18,19,20,21,22,23,24,25,26,27,28,29,30},1)&lt;&gt;"")*ISERROR(FIND(MID(B2958,{1,2,3,4,5,6,7,8,9,10,11,12,13,14,15,16,17,18,19,20,21,22,23,24,25,26,27,28,29,30},1),"ABCDEFGHIJKLMNOPQRSTUVWXYZ0123456789-_")))=0,ISERROR(VALUE(B2958)))),"Недопустимый код: только латинские буквы A-Z в верхнем регистре, цифры, - и _; начало с буквы, до 30 символов (например MILK-001)",IF(SUMPRODUCT(--EXACT('Номенклатура'!$A$6:$A$205,B2958))=0,"Код не найден в номенклатуре",IF(SUMPRODUCT(--EXACT('Номенклатура'!$A$6:$A$205,B2958))&gt;1,"Код повторяется в номенклатуре",IF(ISNA(MATCH(C2958,{"Приход","Расход","Списание","Корректировка остатка"},0)),"Выберите тип операции",IF(NOT(ISNUMBER(D2958)),"Укажите количество",IF(D2958=0,"Количество не может быть 0",IF(AND(C2958&lt;&gt;"Корректировка остатка",D2958&lt;0),"Для этого типа количество положительное",IF(NOT(ISNUMBER('Номенклатура'!$C$2)),"Укажите дату начала учёта",IF(A2958&lt;INT('Номенклатура'!$C$2),"Раньше даты начала учёта: НЕ учтено",IF(AND(C2958="Корректировка остатка",TRIM(G2958)=""),"Учтено: добавьте пояснение","ОК")))))))))))))</f>
        <v/>
      </c>
    </row>
    <row r="2959" spans="1:9" x14ac:dyDescent="0.25">
      <c r="A2959" s="16"/>
      <c r="B2959" s="13"/>
      <c r="C2959" s="13"/>
      <c r="D2959" s="14"/>
      <c r="E2959" s="17" t="str">
        <f>IF(OR(B2959="",SUMPRODUCT(--EXACT('Номенклатура'!$A$6:$A$205,B2959))&lt;&gt;1),"",INDEX('Номенклатура'!$D$6:$D$205,SUMPRODUCT(EXACT('Номенклатура'!$A$6:$A$205,B2959)*(ROW('Номенклатура'!$A$6:$A$205)-5)))&amp;"")</f>
        <v/>
      </c>
      <c r="F2959" s="18" t="str">
        <f>IF(OR(I2959="ОК",I2959="Учтено: добавьте пояснение"),IF(C2959="Приход",D2959,IF(C2959="Корректировка остатка",D2959,-D2959)),"")</f>
        <v/>
      </c>
      <c r="G2959" s="13"/>
      <c r="H2959" s="15" t="str">
        <f>IF(OR(B2959="",SUMPRODUCT(--EXACT('Номенклатура'!$A$6:$A$205,B2959))&lt;&gt;1),"",INDEX('Номенклатура'!$B$6:$B$205,SUMPRODUCT(EXACT('Номенклатура'!$A$6:$A$205,B2959)*(ROW('Номенклатура'!$A$6:$A$205)-5)))&amp;"")</f>
        <v/>
      </c>
      <c r="I2959" s="15" t="str">
        <f>IF(COUNTA(A2959:D2959,G2959)=0,"",IF(NOT(ISNUMBER(A2959)),"Укажите дату",IF(B2959="","Укажите код",IF(NOT(AND(ISTEXT(B2959),LEN(B2959)&gt;0,LEN(B2959)&lt;=30,ISNUMBER(FIND(LEFT(B2959,1),"ABCDEFGHIJKLMNOPQRSTUVWXYZ")),SUMPRODUCT((MID(B2959,{1,2,3,4,5,6,7,8,9,10,11,12,13,14,15,16,17,18,19,20,21,22,23,24,25,26,27,28,29,30},1)&lt;&gt;"")*ISERROR(FIND(MID(B2959,{1,2,3,4,5,6,7,8,9,10,11,12,13,14,15,16,17,18,19,20,21,22,23,24,25,26,27,28,29,30},1),"ABCDEFGHIJKLMNOPQRSTUVWXYZ0123456789-_")))=0,ISERROR(VALUE(B2959)))),"Недопустимый код: только латинские буквы A-Z в верхнем регистре, цифры, - и _; начало с буквы, до 30 символов (например MILK-001)",IF(SUMPRODUCT(--EXACT('Номенклатура'!$A$6:$A$205,B2959))=0,"Код не найден в номенклатуре",IF(SUMPRODUCT(--EXACT('Номенклатура'!$A$6:$A$205,B2959))&gt;1,"Код повторяется в номенклатуре",IF(ISNA(MATCH(C2959,{"Приход","Расход","Списание","Корректировка остатка"},0)),"Выберите тип операции",IF(NOT(ISNUMBER(D2959)),"Укажите количество",IF(D2959=0,"Количество не может быть 0",IF(AND(C2959&lt;&gt;"Корректировка остатка",D2959&lt;0),"Для этого типа количество положительное",IF(NOT(ISNUMBER('Номенклатура'!$C$2)),"Укажите дату начала учёта",IF(A2959&lt;INT('Номенклатура'!$C$2),"Раньше даты начала учёта: НЕ учтено",IF(AND(C2959="Корректировка остатка",TRIM(G2959)=""),"Учтено: добавьте пояснение","ОК")))))))))))))</f>
        <v/>
      </c>
    </row>
    <row r="2960" spans="1:9" x14ac:dyDescent="0.25">
      <c r="A2960" s="16"/>
      <c r="B2960" s="13"/>
      <c r="C2960" s="13"/>
      <c r="D2960" s="14"/>
      <c r="E2960" s="17" t="str">
        <f>IF(OR(B2960="",SUMPRODUCT(--EXACT('Номенклатура'!$A$6:$A$205,B2960))&lt;&gt;1),"",INDEX('Номенклатура'!$D$6:$D$205,SUMPRODUCT(EXACT('Номенклатура'!$A$6:$A$205,B2960)*(ROW('Номенклатура'!$A$6:$A$205)-5)))&amp;"")</f>
        <v/>
      </c>
      <c r="F2960" s="18" t="str">
        <f>IF(OR(I2960="ОК",I2960="Учтено: добавьте пояснение"),IF(C2960="Приход",D2960,IF(C2960="Корректировка остатка",D2960,-D2960)),"")</f>
        <v/>
      </c>
      <c r="G2960" s="13"/>
      <c r="H2960" s="15" t="str">
        <f>IF(OR(B2960="",SUMPRODUCT(--EXACT('Номенклатура'!$A$6:$A$205,B2960))&lt;&gt;1),"",INDEX('Номенклатура'!$B$6:$B$205,SUMPRODUCT(EXACT('Номенклатура'!$A$6:$A$205,B2960)*(ROW('Номенклатура'!$A$6:$A$205)-5)))&amp;"")</f>
        <v/>
      </c>
      <c r="I2960" s="15" t="str">
        <f>IF(COUNTA(A2960:D2960,G2960)=0,"",IF(NOT(ISNUMBER(A2960)),"Укажите дату",IF(B2960="","Укажите код",IF(NOT(AND(ISTEXT(B2960),LEN(B2960)&gt;0,LEN(B2960)&lt;=30,ISNUMBER(FIND(LEFT(B2960,1),"ABCDEFGHIJKLMNOPQRSTUVWXYZ")),SUMPRODUCT((MID(B2960,{1,2,3,4,5,6,7,8,9,10,11,12,13,14,15,16,17,18,19,20,21,22,23,24,25,26,27,28,29,30},1)&lt;&gt;"")*ISERROR(FIND(MID(B2960,{1,2,3,4,5,6,7,8,9,10,11,12,13,14,15,16,17,18,19,20,21,22,23,24,25,26,27,28,29,30},1),"ABCDEFGHIJKLMNOPQRSTUVWXYZ0123456789-_")))=0,ISERROR(VALUE(B2960)))),"Недопустимый код: только латинские буквы A-Z в верхнем регистре, цифры, - и _; начало с буквы, до 30 символов (например MILK-001)",IF(SUMPRODUCT(--EXACT('Номенклатура'!$A$6:$A$205,B2960))=0,"Код не найден в номенклатуре",IF(SUMPRODUCT(--EXACT('Номенклатура'!$A$6:$A$205,B2960))&gt;1,"Код повторяется в номенклатуре",IF(ISNA(MATCH(C2960,{"Приход","Расход","Списание","Корректировка остатка"},0)),"Выберите тип операции",IF(NOT(ISNUMBER(D2960)),"Укажите количество",IF(D2960=0,"Количество не может быть 0",IF(AND(C2960&lt;&gt;"Корректировка остатка",D2960&lt;0),"Для этого типа количество положительное",IF(NOT(ISNUMBER('Номенклатура'!$C$2)),"Укажите дату начала учёта",IF(A2960&lt;INT('Номенклатура'!$C$2),"Раньше даты начала учёта: НЕ учтено",IF(AND(C2960="Корректировка остатка",TRIM(G2960)=""),"Учтено: добавьте пояснение","ОК")))))))))))))</f>
        <v/>
      </c>
    </row>
    <row r="2961" spans="1:9" x14ac:dyDescent="0.25">
      <c r="A2961" s="16"/>
      <c r="B2961" s="13"/>
      <c r="C2961" s="13"/>
      <c r="D2961" s="14"/>
      <c r="E2961" s="17" t="str">
        <f>IF(OR(B2961="",SUMPRODUCT(--EXACT('Номенклатура'!$A$6:$A$205,B2961))&lt;&gt;1),"",INDEX('Номенклатура'!$D$6:$D$205,SUMPRODUCT(EXACT('Номенклатура'!$A$6:$A$205,B2961)*(ROW('Номенклатура'!$A$6:$A$205)-5)))&amp;"")</f>
        <v/>
      </c>
      <c r="F2961" s="18" t="str">
        <f>IF(OR(I2961="ОК",I2961="Учтено: добавьте пояснение"),IF(C2961="Приход",D2961,IF(C2961="Корректировка остатка",D2961,-D2961)),"")</f>
        <v/>
      </c>
      <c r="G2961" s="13"/>
      <c r="H2961" s="15" t="str">
        <f>IF(OR(B2961="",SUMPRODUCT(--EXACT('Номенклатура'!$A$6:$A$205,B2961))&lt;&gt;1),"",INDEX('Номенклатура'!$B$6:$B$205,SUMPRODUCT(EXACT('Номенклатура'!$A$6:$A$205,B2961)*(ROW('Номенклатура'!$A$6:$A$205)-5)))&amp;"")</f>
        <v/>
      </c>
      <c r="I2961" s="15" t="str">
        <f>IF(COUNTA(A2961:D2961,G2961)=0,"",IF(NOT(ISNUMBER(A2961)),"Укажите дату",IF(B2961="","Укажите код",IF(NOT(AND(ISTEXT(B2961),LEN(B2961)&gt;0,LEN(B2961)&lt;=30,ISNUMBER(FIND(LEFT(B2961,1),"ABCDEFGHIJKLMNOPQRSTUVWXYZ")),SUMPRODUCT((MID(B2961,{1,2,3,4,5,6,7,8,9,10,11,12,13,14,15,16,17,18,19,20,21,22,23,24,25,26,27,28,29,30},1)&lt;&gt;"")*ISERROR(FIND(MID(B2961,{1,2,3,4,5,6,7,8,9,10,11,12,13,14,15,16,17,18,19,20,21,22,23,24,25,26,27,28,29,30},1),"ABCDEFGHIJKLMNOPQRSTUVWXYZ0123456789-_")))=0,ISERROR(VALUE(B2961)))),"Недопустимый код: только латинские буквы A-Z в верхнем регистре, цифры, - и _; начало с буквы, до 30 символов (например MILK-001)",IF(SUMPRODUCT(--EXACT('Номенклатура'!$A$6:$A$205,B2961))=0,"Код не найден в номенклатуре",IF(SUMPRODUCT(--EXACT('Номенклатура'!$A$6:$A$205,B2961))&gt;1,"Код повторяется в номенклатуре",IF(ISNA(MATCH(C2961,{"Приход","Расход","Списание","Корректировка остатка"},0)),"Выберите тип операции",IF(NOT(ISNUMBER(D2961)),"Укажите количество",IF(D2961=0,"Количество не может быть 0",IF(AND(C2961&lt;&gt;"Корректировка остатка",D2961&lt;0),"Для этого типа количество положительное",IF(NOT(ISNUMBER('Номенклатура'!$C$2)),"Укажите дату начала учёта",IF(A2961&lt;INT('Номенклатура'!$C$2),"Раньше даты начала учёта: НЕ учтено",IF(AND(C2961="Корректировка остатка",TRIM(G2961)=""),"Учтено: добавьте пояснение","ОК")))))))))))))</f>
        <v/>
      </c>
    </row>
    <row r="2962" spans="1:9" x14ac:dyDescent="0.25">
      <c r="A2962" s="16"/>
      <c r="B2962" s="13"/>
      <c r="C2962" s="13"/>
      <c r="D2962" s="14"/>
      <c r="E2962" s="17" t="str">
        <f>IF(OR(B2962="",SUMPRODUCT(--EXACT('Номенклатура'!$A$6:$A$205,B2962))&lt;&gt;1),"",INDEX('Номенклатура'!$D$6:$D$205,SUMPRODUCT(EXACT('Номенклатура'!$A$6:$A$205,B2962)*(ROW('Номенклатура'!$A$6:$A$205)-5)))&amp;"")</f>
        <v/>
      </c>
      <c r="F2962" s="18" t="str">
        <f>IF(OR(I2962="ОК",I2962="Учтено: добавьте пояснение"),IF(C2962="Приход",D2962,IF(C2962="Корректировка остатка",D2962,-D2962)),"")</f>
        <v/>
      </c>
      <c r="G2962" s="13"/>
      <c r="H2962" s="15" t="str">
        <f>IF(OR(B2962="",SUMPRODUCT(--EXACT('Номенклатура'!$A$6:$A$205,B2962))&lt;&gt;1),"",INDEX('Номенклатура'!$B$6:$B$205,SUMPRODUCT(EXACT('Номенклатура'!$A$6:$A$205,B2962)*(ROW('Номенклатура'!$A$6:$A$205)-5)))&amp;"")</f>
        <v/>
      </c>
      <c r="I2962" s="15" t="str">
        <f>IF(COUNTA(A2962:D2962,G2962)=0,"",IF(NOT(ISNUMBER(A2962)),"Укажите дату",IF(B2962="","Укажите код",IF(NOT(AND(ISTEXT(B2962),LEN(B2962)&gt;0,LEN(B2962)&lt;=30,ISNUMBER(FIND(LEFT(B2962,1),"ABCDEFGHIJKLMNOPQRSTUVWXYZ")),SUMPRODUCT((MID(B2962,{1,2,3,4,5,6,7,8,9,10,11,12,13,14,15,16,17,18,19,20,21,22,23,24,25,26,27,28,29,30},1)&lt;&gt;"")*ISERROR(FIND(MID(B2962,{1,2,3,4,5,6,7,8,9,10,11,12,13,14,15,16,17,18,19,20,21,22,23,24,25,26,27,28,29,30},1),"ABCDEFGHIJKLMNOPQRSTUVWXYZ0123456789-_")))=0,ISERROR(VALUE(B2962)))),"Недопустимый код: только латинские буквы A-Z в верхнем регистре, цифры, - и _; начало с буквы, до 30 символов (например MILK-001)",IF(SUMPRODUCT(--EXACT('Номенклатура'!$A$6:$A$205,B2962))=0,"Код не найден в номенклатуре",IF(SUMPRODUCT(--EXACT('Номенклатура'!$A$6:$A$205,B2962))&gt;1,"Код повторяется в номенклатуре",IF(ISNA(MATCH(C2962,{"Приход","Расход","Списание","Корректировка остатка"},0)),"Выберите тип операции",IF(NOT(ISNUMBER(D2962)),"Укажите количество",IF(D2962=0,"Количество не может быть 0",IF(AND(C2962&lt;&gt;"Корректировка остатка",D2962&lt;0),"Для этого типа количество положительное",IF(NOT(ISNUMBER('Номенклатура'!$C$2)),"Укажите дату начала учёта",IF(A2962&lt;INT('Номенклатура'!$C$2),"Раньше даты начала учёта: НЕ учтено",IF(AND(C2962="Корректировка остатка",TRIM(G2962)=""),"Учтено: добавьте пояснение","ОК")))))))))))))</f>
        <v/>
      </c>
    </row>
    <row r="2963" spans="1:9" x14ac:dyDescent="0.25">
      <c r="A2963" s="16"/>
      <c r="B2963" s="13"/>
      <c r="C2963" s="13"/>
      <c r="D2963" s="14"/>
      <c r="E2963" s="17" t="str">
        <f>IF(OR(B2963="",SUMPRODUCT(--EXACT('Номенклатура'!$A$6:$A$205,B2963))&lt;&gt;1),"",INDEX('Номенклатура'!$D$6:$D$205,SUMPRODUCT(EXACT('Номенклатура'!$A$6:$A$205,B2963)*(ROW('Номенклатура'!$A$6:$A$205)-5)))&amp;"")</f>
        <v/>
      </c>
      <c r="F2963" s="18" t="str">
        <f>IF(OR(I2963="ОК",I2963="Учтено: добавьте пояснение"),IF(C2963="Приход",D2963,IF(C2963="Корректировка остатка",D2963,-D2963)),"")</f>
        <v/>
      </c>
      <c r="G2963" s="13"/>
      <c r="H2963" s="15" t="str">
        <f>IF(OR(B2963="",SUMPRODUCT(--EXACT('Номенклатура'!$A$6:$A$205,B2963))&lt;&gt;1),"",INDEX('Номенклатура'!$B$6:$B$205,SUMPRODUCT(EXACT('Номенклатура'!$A$6:$A$205,B2963)*(ROW('Номенклатура'!$A$6:$A$205)-5)))&amp;"")</f>
        <v/>
      </c>
      <c r="I2963" s="15" t="str">
        <f>IF(COUNTA(A2963:D2963,G2963)=0,"",IF(NOT(ISNUMBER(A2963)),"Укажите дату",IF(B2963="","Укажите код",IF(NOT(AND(ISTEXT(B2963),LEN(B2963)&gt;0,LEN(B2963)&lt;=30,ISNUMBER(FIND(LEFT(B2963,1),"ABCDEFGHIJKLMNOPQRSTUVWXYZ")),SUMPRODUCT((MID(B2963,{1,2,3,4,5,6,7,8,9,10,11,12,13,14,15,16,17,18,19,20,21,22,23,24,25,26,27,28,29,30},1)&lt;&gt;"")*ISERROR(FIND(MID(B2963,{1,2,3,4,5,6,7,8,9,10,11,12,13,14,15,16,17,18,19,20,21,22,23,24,25,26,27,28,29,30},1),"ABCDEFGHIJKLMNOPQRSTUVWXYZ0123456789-_")))=0,ISERROR(VALUE(B2963)))),"Недопустимый код: только латинские буквы A-Z в верхнем регистре, цифры, - и _; начало с буквы, до 30 символов (например MILK-001)",IF(SUMPRODUCT(--EXACT('Номенклатура'!$A$6:$A$205,B2963))=0,"Код не найден в номенклатуре",IF(SUMPRODUCT(--EXACT('Номенклатура'!$A$6:$A$205,B2963))&gt;1,"Код повторяется в номенклатуре",IF(ISNA(MATCH(C2963,{"Приход","Расход","Списание","Корректировка остатка"},0)),"Выберите тип операции",IF(NOT(ISNUMBER(D2963)),"Укажите количество",IF(D2963=0,"Количество не может быть 0",IF(AND(C2963&lt;&gt;"Корректировка остатка",D2963&lt;0),"Для этого типа количество положительное",IF(NOT(ISNUMBER('Номенклатура'!$C$2)),"Укажите дату начала учёта",IF(A2963&lt;INT('Номенклатура'!$C$2),"Раньше даты начала учёта: НЕ учтено",IF(AND(C2963="Корректировка остатка",TRIM(G2963)=""),"Учтено: добавьте пояснение","ОК")))))))))))))</f>
        <v/>
      </c>
    </row>
    <row r="2964" spans="1:9" x14ac:dyDescent="0.25">
      <c r="A2964" s="16"/>
      <c r="B2964" s="13"/>
      <c r="C2964" s="13"/>
      <c r="D2964" s="14"/>
      <c r="E2964" s="17" t="str">
        <f>IF(OR(B2964="",SUMPRODUCT(--EXACT('Номенклатура'!$A$6:$A$205,B2964))&lt;&gt;1),"",INDEX('Номенклатура'!$D$6:$D$205,SUMPRODUCT(EXACT('Номенклатура'!$A$6:$A$205,B2964)*(ROW('Номенклатура'!$A$6:$A$205)-5)))&amp;"")</f>
        <v/>
      </c>
      <c r="F2964" s="18" t="str">
        <f>IF(OR(I2964="ОК",I2964="Учтено: добавьте пояснение"),IF(C2964="Приход",D2964,IF(C2964="Корректировка остатка",D2964,-D2964)),"")</f>
        <v/>
      </c>
      <c r="G2964" s="13"/>
      <c r="H2964" s="15" t="str">
        <f>IF(OR(B2964="",SUMPRODUCT(--EXACT('Номенклатура'!$A$6:$A$205,B2964))&lt;&gt;1),"",INDEX('Номенклатура'!$B$6:$B$205,SUMPRODUCT(EXACT('Номенклатура'!$A$6:$A$205,B2964)*(ROW('Номенклатура'!$A$6:$A$205)-5)))&amp;"")</f>
        <v/>
      </c>
      <c r="I2964" s="15" t="str">
        <f>IF(COUNTA(A2964:D2964,G2964)=0,"",IF(NOT(ISNUMBER(A2964)),"Укажите дату",IF(B2964="","Укажите код",IF(NOT(AND(ISTEXT(B2964),LEN(B2964)&gt;0,LEN(B2964)&lt;=30,ISNUMBER(FIND(LEFT(B2964,1),"ABCDEFGHIJKLMNOPQRSTUVWXYZ")),SUMPRODUCT((MID(B2964,{1,2,3,4,5,6,7,8,9,10,11,12,13,14,15,16,17,18,19,20,21,22,23,24,25,26,27,28,29,30},1)&lt;&gt;"")*ISERROR(FIND(MID(B2964,{1,2,3,4,5,6,7,8,9,10,11,12,13,14,15,16,17,18,19,20,21,22,23,24,25,26,27,28,29,30},1),"ABCDEFGHIJKLMNOPQRSTUVWXYZ0123456789-_")))=0,ISERROR(VALUE(B2964)))),"Недопустимый код: только латинские буквы A-Z в верхнем регистре, цифры, - и _; начало с буквы, до 30 символов (например MILK-001)",IF(SUMPRODUCT(--EXACT('Номенклатура'!$A$6:$A$205,B2964))=0,"Код не найден в номенклатуре",IF(SUMPRODUCT(--EXACT('Номенклатура'!$A$6:$A$205,B2964))&gt;1,"Код повторяется в номенклатуре",IF(ISNA(MATCH(C2964,{"Приход","Расход","Списание","Корректировка остатка"},0)),"Выберите тип операции",IF(NOT(ISNUMBER(D2964)),"Укажите количество",IF(D2964=0,"Количество не может быть 0",IF(AND(C2964&lt;&gt;"Корректировка остатка",D2964&lt;0),"Для этого типа количество положительное",IF(NOT(ISNUMBER('Номенклатура'!$C$2)),"Укажите дату начала учёта",IF(A2964&lt;INT('Номенклатура'!$C$2),"Раньше даты начала учёта: НЕ учтено",IF(AND(C2964="Корректировка остатка",TRIM(G2964)=""),"Учтено: добавьте пояснение","ОК")))))))))))))</f>
        <v/>
      </c>
    </row>
    <row r="2965" spans="1:9" x14ac:dyDescent="0.25">
      <c r="A2965" s="16"/>
      <c r="B2965" s="13"/>
      <c r="C2965" s="13"/>
      <c r="D2965" s="14"/>
      <c r="E2965" s="17" t="str">
        <f>IF(OR(B2965="",SUMPRODUCT(--EXACT('Номенклатура'!$A$6:$A$205,B2965))&lt;&gt;1),"",INDEX('Номенклатура'!$D$6:$D$205,SUMPRODUCT(EXACT('Номенклатура'!$A$6:$A$205,B2965)*(ROW('Номенклатура'!$A$6:$A$205)-5)))&amp;"")</f>
        <v/>
      </c>
      <c r="F2965" s="18" t="str">
        <f>IF(OR(I2965="ОК",I2965="Учтено: добавьте пояснение"),IF(C2965="Приход",D2965,IF(C2965="Корректировка остатка",D2965,-D2965)),"")</f>
        <v/>
      </c>
      <c r="G2965" s="13"/>
      <c r="H2965" s="15" t="str">
        <f>IF(OR(B2965="",SUMPRODUCT(--EXACT('Номенклатура'!$A$6:$A$205,B2965))&lt;&gt;1),"",INDEX('Номенклатура'!$B$6:$B$205,SUMPRODUCT(EXACT('Номенклатура'!$A$6:$A$205,B2965)*(ROW('Номенклатура'!$A$6:$A$205)-5)))&amp;"")</f>
        <v/>
      </c>
      <c r="I2965" s="15" t="str">
        <f>IF(COUNTA(A2965:D2965,G2965)=0,"",IF(NOT(ISNUMBER(A2965)),"Укажите дату",IF(B2965="","Укажите код",IF(NOT(AND(ISTEXT(B2965),LEN(B2965)&gt;0,LEN(B2965)&lt;=30,ISNUMBER(FIND(LEFT(B2965,1),"ABCDEFGHIJKLMNOPQRSTUVWXYZ")),SUMPRODUCT((MID(B2965,{1,2,3,4,5,6,7,8,9,10,11,12,13,14,15,16,17,18,19,20,21,22,23,24,25,26,27,28,29,30},1)&lt;&gt;"")*ISERROR(FIND(MID(B2965,{1,2,3,4,5,6,7,8,9,10,11,12,13,14,15,16,17,18,19,20,21,22,23,24,25,26,27,28,29,30},1),"ABCDEFGHIJKLMNOPQRSTUVWXYZ0123456789-_")))=0,ISERROR(VALUE(B2965)))),"Недопустимый код: только латинские буквы A-Z в верхнем регистре, цифры, - и _; начало с буквы, до 30 символов (например MILK-001)",IF(SUMPRODUCT(--EXACT('Номенклатура'!$A$6:$A$205,B2965))=0,"Код не найден в номенклатуре",IF(SUMPRODUCT(--EXACT('Номенклатура'!$A$6:$A$205,B2965))&gt;1,"Код повторяется в номенклатуре",IF(ISNA(MATCH(C2965,{"Приход","Расход","Списание","Корректировка остатка"},0)),"Выберите тип операции",IF(NOT(ISNUMBER(D2965)),"Укажите количество",IF(D2965=0,"Количество не может быть 0",IF(AND(C2965&lt;&gt;"Корректировка остатка",D2965&lt;0),"Для этого типа количество положительное",IF(NOT(ISNUMBER('Номенклатура'!$C$2)),"Укажите дату начала учёта",IF(A2965&lt;INT('Номенклатура'!$C$2),"Раньше даты начала учёта: НЕ учтено",IF(AND(C2965="Корректировка остатка",TRIM(G2965)=""),"Учтено: добавьте пояснение","ОК")))))))))))))</f>
        <v/>
      </c>
    </row>
    <row r="2966" spans="1:9" x14ac:dyDescent="0.25">
      <c r="A2966" s="16"/>
      <c r="B2966" s="13"/>
      <c r="C2966" s="13"/>
      <c r="D2966" s="14"/>
      <c r="E2966" s="17" t="str">
        <f>IF(OR(B2966="",SUMPRODUCT(--EXACT('Номенклатура'!$A$6:$A$205,B2966))&lt;&gt;1),"",INDEX('Номенклатура'!$D$6:$D$205,SUMPRODUCT(EXACT('Номенклатура'!$A$6:$A$205,B2966)*(ROW('Номенклатура'!$A$6:$A$205)-5)))&amp;"")</f>
        <v/>
      </c>
      <c r="F2966" s="18" t="str">
        <f>IF(OR(I2966="ОК",I2966="Учтено: добавьте пояснение"),IF(C2966="Приход",D2966,IF(C2966="Корректировка остатка",D2966,-D2966)),"")</f>
        <v/>
      </c>
      <c r="G2966" s="13"/>
      <c r="H2966" s="15" t="str">
        <f>IF(OR(B2966="",SUMPRODUCT(--EXACT('Номенклатура'!$A$6:$A$205,B2966))&lt;&gt;1),"",INDEX('Номенклатура'!$B$6:$B$205,SUMPRODUCT(EXACT('Номенклатура'!$A$6:$A$205,B2966)*(ROW('Номенклатура'!$A$6:$A$205)-5)))&amp;"")</f>
        <v/>
      </c>
      <c r="I2966" s="15" t="str">
        <f>IF(COUNTA(A2966:D2966,G2966)=0,"",IF(NOT(ISNUMBER(A2966)),"Укажите дату",IF(B2966="","Укажите код",IF(NOT(AND(ISTEXT(B2966),LEN(B2966)&gt;0,LEN(B2966)&lt;=30,ISNUMBER(FIND(LEFT(B2966,1),"ABCDEFGHIJKLMNOPQRSTUVWXYZ")),SUMPRODUCT((MID(B2966,{1,2,3,4,5,6,7,8,9,10,11,12,13,14,15,16,17,18,19,20,21,22,23,24,25,26,27,28,29,30},1)&lt;&gt;"")*ISERROR(FIND(MID(B2966,{1,2,3,4,5,6,7,8,9,10,11,12,13,14,15,16,17,18,19,20,21,22,23,24,25,26,27,28,29,30},1),"ABCDEFGHIJKLMNOPQRSTUVWXYZ0123456789-_")))=0,ISERROR(VALUE(B2966)))),"Недопустимый код: только латинские буквы A-Z в верхнем регистре, цифры, - и _; начало с буквы, до 30 символов (например MILK-001)",IF(SUMPRODUCT(--EXACT('Номенклатура'!$A$6:$A$205,B2966))=0,"Код не найден в номенклатуре",IF(SUMPRODUCT(--EXACT('Номенклатура'!$A$6:$A$205,B2966))&gt;1,"Код повторяется в номенклатуре",IF(ISNA(MATCH(C2966,{"Приход","Расход","Списание","Корректировка остатка"},0)),"Выберите тип операции",IF(NOT(ISNUMBER(D2966)),"Укажите количество",IF(D2966=0,"Количество не может быть 0",IF(AND(C2966&lt;&gt;"Корректировка остатка",D2966&lt;0),"Для этого типа количество положительное",IF(NOT(ISNUMBER('Номенклатура'!$C$2)),"Укажите дату начала учёта",IF(A2966&lt;INT('Номенклатура'!$C$2),"Раньше даты начала учёта: НЕ учтено",IF(AND(C2966="Корректировка остатка",TRIM(G2966)=""),"Учтено: добавьте пояснение","ОК")))))))))))))</f>
        <v/>
      </c>
    </row>
    <row r="2967" spans="1:9" x14ac:dyDescent="0.25">
      <c r="A2967" s="16"/>
      <c r="B2967" s="13"/>
      <c r="C2967" s="13"/>
      <c r="D2967" s="14"/>
      <c r="E2967" s="17" t="str">
        <f>IF(OR(B2967="",SUMPRODUCT(--EXACT('Номенклатура'!$A$6:$A$205,B2967))&lt;&gt;1),"",INDEX('Номенклатура'!$D$6:$D$205,SUMPRODUCT(EXACT('Номенклатура'!$A$6:$A$205,B2967)*(ROW('Номенклатура'!$A$6:$A$205)-5)))&amp;"")</f>
        <v/>
      </c>
      <c r="F2967" s="18" t="str">
        <f>IF(OR(I2967="ОК",I2967="Учтено: добавьте пояснение"),IF(C2967="Приход",D2967,IF(C2967="Корректировка остатка",D2967,-D2967)),"")</f>
        <v/>
      </c>
      <c r="G2967" s="13"/>
      <c r="H2967" s="15" t="str">
        <f>IF(OR(B2967="",SUMPRODUCT(--EXACT('Номенклатура'!$A$6:$A$205,B2967))&lt;&gt;1),"",INDEX('Номенклатура'!$B$6:$B$205,SUMPRODUCT(EXACT('Номенклатура'!$A$6:$A$205,B2967)*(ROW('Номенклатура'!$A$6:$A$205)-5)))&amp;"")</f>
        <v/>
      </c>
      <c r="I2967" s="15" t="str">
        <f>IF(COUNTA(A2967:D2967,G2967)=0,"",IF(NOT(ISNUMBER(A2967)),"Укажите дату",IF(B2967="","Укажите код",IF(NOT(AND(ISTEXT(B2967),LEN(B2967)&gt;0,LEN(B2967)&lt;=30,ISNUMBER(FIND(LEFT(B2967,1),"ABCDEFGHIJKLMNOPQRSTUVWXYZ")),SUMPRODUCT((MID(B2967,{1,2,3,4,5,6,7,8,9,10,11,12,13,14,15,16,17,18,19,20,21,22,23,24,25,26,27,28,29,30},1)&lt;&gt;"")*ISERROR(FIND(MID(B2967,{1,2,3,4,5,6,7,8,9,10,11,12,13,14,15,16,17,18,19,20,21,22,23,24,25,26,27,28,29,30},1),"ABCDEFGHIJKLMNOPQRSTUVWXYZ0123456789-_")))=0,ISERROR(VALUE(B2967)))),"Недопустимый код: только латинские буквы A-Z в верхнем регистре, цифры, - и _; начало с буквы, до 30 символов (например MILK-001)",IF(SUMPRODUCT(--EXACT('Номенклатура'!$A$6:$A$205,B2967))=0,"Код не найден в номенклатуре",IF(SUMPRODUCT(--EXACT('Номенклатура'!$A$6:$A$205,B2967))&gt;1,"Код повторяется в номенклатуре",IF(ISNA(MATCH(C2967,{"Приход","Расход","Списание","Корректировка остатка"},0)),"Выберите тип операции",IF(NOT(ISNUMBER(D2967)),"Укажите количество",IF(D2967=0,"Количество не может быть 0",IF(AND(C2967&lt;&gt;"Корректировка остатка",D2967&lt;0),"Для этого типа количество положительное",IF(NOT(ISNUMBER('Номенклатура'!$C$2)),"Укажите дату начала учёта",IF(A2967&lt;INT('Номенклатура'!$C$2),"Раньше даты начала учёта: НЕ учтено",IF(AND(C2967="Корректировка остатка",TRIM(G2967)=""),"Учтено: добавьте пояснение","ОК")))))))))))))</f>
        <v/>
      </c>
    </row>
    <row r="2968" spans="1:9" x14ac:dyDescent="0.25">
      <c r="A2968" s="16"/>
      <c r="B2968" s="13"/>
      <c r="C2968" s="13"/>
      <c r="D2968" s="14"/>
      <c r="E2968" s="17" t="str">
        <f>IF(OR(B2968="",SUMPRODUCT(--EXACT('Номенклатура'!$A$6:$A$205,B2968))&lt;&gt;1),"",INDEX('Номенклатура'!$D$6:$D$205,SUMPRODUCT(EXACT('Номенклатура'!$A$6:$A$205,B2968)*(ROW('Номенклатура'!$A$6:$A$205)-5)))&amp;"")</f>
        <v/>
      </c>
      <c r="F2968" s="18" t="str">
        <f>IF(OR(I2968="ОК",I2968="Учтено: добавьте пояснение"),IF(C2968="Приход",D2968,IF(C2968="Корректировка остатка",D2968,-D2968)),"")</f>
        <v/>
      </c>
      <c r="G2968" s="13"/>
      <c r="H2968" s="15" t="str">
        <f>IF(OR(B2968="",SUMPRODUCT(--EXACT('Номенклатура'!$A$6:$A$205,B2968))&lt;&gt;1),"",INDEX('Номенклатура'!$B$6:$B$205,SUMPRODUCT(EXACT('Номенклатура'!$A$6:$A$205,B2968)*(ROW('Номенклатура'!$A$6:$A$205)-5)))&amp;"")</f>
        <v/>
      </c>
      <c r="I2968" s="15" t="str">
        <f>IF(COUNTA(A2968:D2968,G2968)=0,"",IF(NOT(ISNUMBER(A2968)),"Укажите дату",IF(B2968="","Укажите код",IF(NOT(AND(ISTEXT(B2968),LEN(B2968)&gt;0,LEN(B2968)&lt;=30,ISNUMBER(FIND(LEFT(B2968,1),"ABCDEFGHIJKLMNOPQRSTUVWXYZ")),SUMPRODUCT((MID(B2968,{1,2,3,4,5,6,7,8,9,10,11,12,13,14,15,16,17,18,19,20,21,22,23,24,25,26,27,28,29,30},1)&lt;&gt;"")*ISERROR(FIND(MID(B2968,{1,2,3,4,5,6,7,8,9,10,11,12,13,14,15,16,17,18,19,20,21,22,23,24,25,26,27,28,29,30},1),"ABCDEFGHIJKLMNOPQRSTUVWXYZ0123456789-_")))=0,ISERROR(VALUE(B2968)))),"Недопустимый код: только латинские буквы A-Z в верхнем регистре, цифры, - и _; начало с буквы, до 30 символов (например MILK-001)",IF(SUMPRODUCT(--EXACT('Номенклатура'!$A$6:$A$205,B2968))=0,"Код не найден в номенклатуре",IF(SUMPRODUCT(--EXACT('Номенклатура'!$A$6:$A$205,B2968))&gt;1,"Код повторяется в номенклатуре",IF(ISNA(MATCH(C2968,{"Приход","Расход","Списание","Корректировка остатка"},0)),"Выберите тип операции",IF(NOT(ISNUMBER(D2968)),"Укажите количество",IF(D2968=0,"Количество не может быть 0",IF(AND(C2968&lt;&gt;"Корректировка остатка",D2968&lt;0),"Для этого типа количество положительное",IF(NOT(ISNUMBER('Номенклатура'!$C$2)),"Укажите дату начала учёта",IF(A2968&lt;INT('Номенклатура'!$C$2),"Раньше даты начала учёта: НЕ учтено",IF(AND(C2968="Корректировка остатка",TRIM(G2968)=""),"Учтено: добавьте пояснение","ОК")))))))))))))</f>
        <v/>
      </c>
    </row>
    <row r="2969" spans="1:9" x14ac:dyDescent="0.25">
      <c r="A2969" s="16"/>
      <c r="B2969" s="13"/>
      <c r="C2969" s="13"/>
      <c r="D2969" s="14"/>
      <c r="E2969" s="17" t="str">
        <f>IF(OR(B2969="",SUMPRODUCT(--EXACT('Номенклатура'!$A$6:$A$205,B2969))&lt;&gt;1),"",INDEX('Номенклатура'!$D$6:$D$205,SUMPRODUCT(EXACT('Номенклатура'!$A$6:$A$205,B2969)*(ROW('Номенклатура'!$A$6:$A$205)-5)))&amp;"")</f>
        <v/>
      </c>
      <c r="F2969" s="18" t="str">
        <f>IF(OR(I2969="ОК",I2969="Учтено: добавьте пояснение"),IF(C2969="Приход",D2969,IF(C2969="Корректировка остатка",D2969,-D2969)),"")</f>
        <v/>
      </c>
      <c r="G2969" s="13"/>
      <c r="H2969" s="15" t="str">
        <f>IF(OR(B2969="",SUMPRODUCT(--EXACT('Номенклатура'!$A$6:$A$205,B2969))&lt;&gt;1),"",INDEX('Номенклатура'!$B$6:$B$205,SUMPRODUCT(EXACT('Номенклатура'!$A$6:$A$205,B2969)*(ROW('Номенклатура'!$A$6:$A$205)-5)))&amp;"")</f>
        <v/>
      </c>
      <c r="I2969" s="15" t="str">
        <f>IF(COUNTA(A2969:D2969,G2969)=0,"",IF(NOT(ISNUMBER(A2969)),"Укажите дату",IF(B2969="","Укажите код",IF(NOT(AND(ISTEXT(B2969),LEN(B2969)&gt;0,LEN(B2969)&lt;=30,ISNUMBER(FIND(LEFT(B2969,1),"ABCDEFGHIJKLMNOPQRSTUVWXYZ")),SUMPRODUCT((MID(B2969,{1,2,3,4,5,6,7,8,9,10,11,12,13,14,15,16,17,18,19,20,21,22,23,24,25,26,27,28,29,30},1)&lt;&gt;"")*ISERROR(FIND(MID(B2969,{1,2,3,4,5,6,7,8,9,10,11,12,13,14,15,16,17,18,19,20,21,22,23,24,25,26,27,28,29,30},1),"ABCDEFGHIJKLMNOPQRSTUVWXYZ0123456789-_")))=0,ISERROR(VALUE(B2969)))),"Недопустимый код: только латинские буквы A-Z в верхнем регистре, цифры, - и _; начало с буквы, до 30 символов (например MILK-001)",IF(SUMPRODUCT(--EXACT('Номенклатура'!$A$6:$A$205,B2969))=0,"Код не найден в номенклатуре",IF(SUMPRODUCT(--EXACT('Номенклатура'!$A$6:$A$205,B2969))&gt;1,"Код повторяется в номенклатуре",IF(ISNA(MATCH(C2969,{"Приход","Расход","Списание","Корректировка остатка"},0)),"Выберите тип операции",IF(NOT(ISNUMBER(D2969)),"Укажите количество",IF(D2969=0,"Количество не может быть 0",IF(AND(C2969&lt;&gt;"Корректировка остатка",D2969&lt;0),"Для этого типа количество положительное",IF(NOT(ISNUMBER('Номенклатура'!$C$2)),"Укажите дату начала учёта",IF(A2969&lt;INT('Номенклатура'!$C$2),"Раньше даты начала учёта: НЕ учтено",IF(AND(C2969="Корректировка остатка",TRIM(G2969)=""),"Учтено: добавьте пояснение","ОК")))))))))))))</f>
        <v/>
      </c>
    </row>
    <row r="2970" spans="1:9" x14ac:dyDescent="0.25">
      <c r="A2970" s="16"/>
      <c r="B2970" s="13"/>
      <c r="C2970" s="13"/>
      <c r="D2970" s="14"/>
      <c r="E2970" s="17" t="str">
        <f>IF(OR(B2970="",SUMPRODUCT(--EXACT('Номенклатура'!$A$6:$A$205,B2970))&lt;&gt;1),"",INDEX('Номенклатура'!$D$6:$D$205,SUMPRODUCT(EXACT('Номенклатура'!$A$6:$A$205,B2970)*(ROW('Номенклатура'!$A$6:$A$205)-5)))&amp;"")</f>
        <v/>
      </c>
      <c r="F2970" s="18" t="str">
        <f>IF(OR(I2970="ОК",I2970="Учтено: добавьте пояснение"),IF(C2970="Приход",D2970,IF(C2970="Корректировка остатка",D2970,-D2970)),"")</f>
        <v/>
      </c>
      <c r="G2970" s="13"/>
      <c r="H2970" s="15" t="str">
        <f>IF(OR(B2970="",SUMPRODUCT(--EXACT('Номенклатура'!$A$6:$A$205,B2970))&lt;&gt;1),"",INDEX('Номенклатура'!$B$6:$B$205,SUMPRODUCT(EXACT('Номенклатура'!$A$6:$A$205,B2970)*(ROW('Номенклатура'!$A$6:$A$205)-5)))&amp;"")</f>
        <v/>
      </c>
      <c r="I2970" s="15" t="str">
        <f>IF(COUNTA(A2970:D2970,G2970)=0,"",IF(NOT(ISNUMBER(A2970)),"Укажите дату",IF(B2970="","Укажите код",IF(NOT(AND(ISTEXT(B2970),LEN(B2970)&gt;0,LEN(B2970)&lt;=30,ISNUMBER(FIND(LEFT(B2970,1),"ABCDEFGHIJKLMNOPQRSTUVWXYZ")),SUMPRODUCT((MID(B2970,{1,2,3,4,5,6,7,8,9,10,11,12,13,14,15,16,17,18,19,20,21,22,23,24,25,26,27,28,29,30},1)&lt;&gt;"")*ISERROR(FIND(MID(B2970,{1,2,3,4,5,6,7,8,9,10,11,12,13,14,15,16,17,18,19,20,21,22,23,24,25,26,27,28,29,30},1),"ABCDEFGHIJKLMNOPQRSTUVWXYZ0123456789-_")))=0,ISERROR(VALUE(B2970)))),"Недопустимый код: только латинские буквы A-Z в верхнем регистре, цифры, - и _; начало с буквы, до 30 символов (например MILK-001)",IF(SUMPRODUCT(--EXACT('Номенклатура'!$A$6:$A$205,B2970))=0,"Код не найден в номенклатуре",IF(SUMPRODUCT(--EXACT('Номенклатура'!$A$6:$A$205,B2970))&gt;1,"Код повторяется в номенклатуре",IF(ISNA(MATCH(C2970,{"Приход","Расход","Списание","Корректировка остатка"},0)),"Выберите тип операции",IF(NOT(ISNUMBER(D2970)),"Укажите количество",IF(D2970=0,"Количество не может быть 0",IF(AND(C2970&lt;&gt;"Корректировка остатка",D2970&lt;0),"Для этого типа количество положительное",IF(NOT(ISNUMBER('Номенклатура'!$C$2)),"Укажите дату начала учёта",IF(A2970&lt;INT('Номенклатура'!$C$2),"Раньше даты начала учёта: НЕ учтено",IF(AND(C2970="Корректировка остатка",TRIM(G2970)=""),"Учтено: добавьте пояснение","ОК")))))))))))))</f>
        <v/>
      </c>
    </row>
    <row r="2971" spans="1:9" x14ac:dyDescent="0.25">
      <c r="A2971" s="16"/>
      <c r="B2971" s="13"/>
      <c r="C2971" s="13"/>
      <c r="D2971" s="14"/>
      <c r="E2971" s="17" t="str">
        <f>IF(OR(B2971="",SUMPRODUCT(--EXACT('Номенклатура'!$A$6:$A$205,B2971))&lt;&gt;1),"",INDEX('Номенклатура'!$D$6:$D$205,SUMPRODUCT(EXACT('Номенклатура'!$A$6:$A$205,B2971)*(ROW('Номенклатура'!$A$6:$A$205)-5)))&amp;"")</f>
        <v/>
      </c>
      <c r="F2971" s="18" t="str">
        <f>IF(OR(I2971="ОК",I2971="Учтено: добавьте пояснение"),IF(C2971="Приход",D2971,IF(C2971="Корректировка остатка",D2971,-D2971)),"")</f>
        <v/>
      </c>
      <c r="G2971" s="13"/>
      <c r="H2971" s="15" t="str">
        <f>IF(OR(B2971="",SUMPRODUCT(--EXACT('Номенклатура'!$A$6:$A$205,B2971))&lt;&gt;1),"",INDEX('Номенклатура'!$B$6:$B$205,SUMPRODUCT(EXACT('Номенклатура'!$A$6:$A$205,B2971)*(ROW('Номенклатура'!$A$6:$A$205)-5)))&amp;"")</f>
        <v/>
      </c>
      <c r="I2971" s="15" t="str">
        <f>IF(COUNTA(A2971:D2971,G2971)=0,"",IF(NOT(ISNUMBER(A2971)),"Укажите дату",IF(B2971="","Укажите код",IF(NOT(AND(ISTEXT(B2971),LEN(B2971)&gt;0,LEN(B2971)&lt;=30,ISNUMBER(FIND(LEFT(B2971,1),"ABCDEFGHIJKLMNOPQRSTUVWXYZ")),SUMPRODUCT((MID(B2971,{1,2,3,4,5,6,7,8,9,10,11,12,13,14,15,16,17,18,19,20,21,22,23,24,25,26,27,28,29,30},1)&lt;&gt;"")*ISERROR(FIND(MID(B2971,{1,2,3,4,5,6,7,8,9,10,11,12,13,14,15,16,17,18,19,20,21,22,23,24,25,26,27,28,29,30},1),"ABCDEFGHIJKLMNOPQRSTUVWXYZ0123456789-_")))=0,ISERROR(VALUE(B2971)))),"Недопустимый код: только латинские буквы A-Z в верхнем регистре, цифры, - и _; начало с буквы, до 30 символов (например MILK-001)",IF(SUMPRODUCT(--EXACT('Номенклатура'!$A$6:$A$205,B2971))=0,"Код не найден в номенклатуре",IF(SUMPRODUCT(--EXACT('Номенклатура'!$A$6:$A$205,B2971))&gt;1,"Код повторяется в номенклатуре",IF(ISNA(MATCH(C2971,{"Приход","Расход","Списание","Корректировка остатка"},0)),"Выберите тип операции",IF(NOT(ISNUMBER(D2971)),"Укажите количество",IF(D2971=0,"Количество не может быть 0",IF(AND(C2971&lt;&gt;"Корректировка остатка",D2971&lt;0),"Для этого типа количество положительное",IF(NOT(ISNUMBER('Номенклатура'!$C$2)),"Укажите дату начала учёта",IF(A2971&lt;INT('Номенклатура'!$C$2),"Раньше даты начала учёта: НЕ учтено",IF(AND(C2971="Корректировка остатка",TRIM(G2971)=""),"Учтено: добавьте пояснение","ОК")))))))))))))</f>
        <v/>
      </c>
    </row>
    <row r="2972" spans="1:9" x14ac:dyDescent="0.25">
      <c r="A2972" s="16"/>
      <c r="B2972" s="13"/>
      <c r="C2972" s="13"/>
      <c r="D2972" s="14"/>
      <c r="E2972" s="17" t="str">
        <f>IF(OR(B2972="",SUMPRODUCT(--EXACT('Номенклатура'!$A$6:$A$205,B2972))&lt;&gt;1),"",INDEX('Номенклатура'!$D$6:$D$205,SUMPRODUCT(EXACT('Номенклатура'!$A$6:$A$205,B2972)*(ROW('Номенклатура'!$A$6:$A$205)-5)))&amp;"")</f>
        <v/>
      </c>
      <c r="F2972" s="18" t="str">
        <f>IF(OR(I2972="ОК",I2972="Учтено: добавьте пояснение"),IF(C2972="Приход",D2972,IF(C2972="Корректировка остатка",D2972,-D2972)),"")</f>
        <v/>
      </c>
      <c r="G2972" s="13"/>
      <c r="H2972" s="15" t="str">
        <f>IF(OR(B2972="",SUMPRODUCT(--EXACT('Номенклатура'!$A$6:$A$205,B2972))&lt;&gt;1),"",INDEX('Номенклатура'!$B$6:$B$205,SUMPRODUCT(EXACT('Номенклатура'!$A$6:$A$205,B2972)*(ROW('Номенклатура'!$A$6:$A$205)-5)))&amp;"")</f>
        <v/>
      </c>
      <c r="I2972" s="15" t="str">
        <f>IF(COUNTA(A2972:D2972,G2972)=0,"",IF(NOT(ISNUMBER(A2972)),"Укажите дату",IF(B2972="","Укажите код",IF(NOT(AND(ISTEXT(B2972),LEN(B2972)&gt;0,LEN(B2972)&lt;=30,ISNUMBER(FIND(LEFT(B2972,1),"ABCDEFGHIJKLMNOPQRSTUVWXYZ")),SUMPRODUCT((MID(B2972,{1,2,3,4,5,6,7,8,9,10,11,12,13,14,15,16,17,18,19,20,21,22,23,24,25,26,27,28,29,30},1)&lt;&gt;"")*ISERROR(FIND(MID(B2972,{1,2,3,4,5,6,7,8,9,10,11,12,13,14,15,16,17,18,19,20,21,22,23,24,25,26,27,28,29,30},1),"ABCDEFGHIJKLMNOPQRSTUVWXYZ0123456789-_")))=0,ISERROR(VALUE(B2972)))),"Недопустимый код: только латинские буквы A-Z в верхнем регистре, цифры, - и _; начало с буквы, до 30 символов (например MILK-001)",IF(SUMPRODUCT(--EXACT('Номенклатура'!$A$6:$A$205,B2972))=0,"Код не найден в номенклатуре",IF(SUMPRODUCT(--EXACT('Номенклатура'!$A$6:$A$205,B2972))&gt;1,"Код повторяется в номенклатуре",IF(ISNA(MATCH(C2972,{"Приход","Расход","Списание","Корректировка остатка"},0)),"Выберите тип операции",IF(NOT(ISNUMBER(D2972)),"Укажите количество",IF(D2972=0,"Количество не может быть 0",IF(AND(C2972&lt;&gt;"Корректировка остатка",D2972&lt;0),"Для этого типа количество положительное",IF(NOT(ISNUMBER('Номенклатура'!$C$2)),"Укажите дату начала учёта",IF(A2972&lt;INT('Номенклатура'!$C$2),"Раньше даты начала учёта: НЕ учтено",IF(AND(C2972="Корректировка остатка",TRIM(G2972)=""),"Учтено: добавьте пояснение","ОК")))))))))))))</f>
        <v/>
      </c>
    </row>
    <row r="2973" spans="1:9" x14ac:dyDescent="0.25">
      <c r="A2973" s="16"/>
      <c r="B2973" s="13"/>
      <c r="C2973" s="13"/>
      <c r="D2973" s="14"/>
      <c r="E2973" s="17" t="str">
        <f>IF(OR(B2973="",SUMPRODUCT(--EXACT('Номенклатура'!$A$6:$A$205,B2973))&lt;&gt;1),"",INDEX('Номенклатура'!$D$6:$D$205,SUMPRODUCT(EXACT('Номенклатура'!$A$6:$A$205,B2973)*(ROW('Номенклатура'!$A$6:$A$205)-5)))&amp;"")</f>
        <v/>
      </c>
      <c r="F2973" s="18" t="str">
        <f>IF(OR(I2973="ОК",I2973="Учтено: добавьте пояснение"),IF(C2973="Приход",D2973,IF(C2973="Корректировка остатка",D2973,-D2973)),"")</f>
        <v/>
      </c>
      <c r="G2973" s="13"/>
      <c r="H2973" s="15" t="str">
        <f>IF(OR(B2973="",SUMPRODUCT(--EXACT('Номенклатура'!$A$6:$A$205,B2973))&lt;&gt;1),"",INDEX('Номенклатура'!$B$6:$B$205,SUMPRODUCT(EXACT('Номенклатура'!$A$6:$A$205,B2973)*(ROW('Номенклатура'!$A$6:$A$205)-5)))&amp;"")</f>
        <v/>
      </c>
      <c r="I2973" s="15" t="str">
        <f>IF(COUNTA(A2973:D2973,G2973)=0,"",IF(NOT(ISNUMBER(A2973)),"Укажите дату",IF(B2973="","Укажите код",IF(NOT(AND(ISTEXT(B2973),LEN(B2973)&gt;0,LEN(B2973)&lt;=30,ISNUMBER(FIND(LEFT(B2973,1),"ABCDEFGHIJKLMNOPQRSTUVWXYZ")),SUMPRODUCT((MID(B2973,{1,2,3,4,5,6,7,8,9,10,11,12,13,14,15,16,17,18,19,20,21,22,23,24,25,26,27,28,29,30},1)&lt;&gt;"")*ISERROR(FIND(MID(B2973,{1,2,3,4,5,6,7,8,9,10,11,12,13,14,15,16,17,18,19,20,21,22,23,24,25,26,27,28,29,30},1),"ABCDEFGHIJKLMNOPQRSTUVWXYZ0123456789-_")))=0,ISERROR(VALUE(B2973)))),"Недопустимый код: только латинские буквы A-Z в верхнем регистре, цифры, - и _; начало с буквы, до 30 символов (например MILK-001)",IF(SUMPRODUCT(--EXACT('Номенклатура'!$A$6:$A$205,B2973))=0,"Код не найден в номенклатуре",IF(SUMPRODUCT(--EXACT('Номенклатура'!$A$6:$A$205,B2973))&gt;1,"Код повторяется в номенклатуре",IF(ISNA(MATCH(C2973,{"Приход","Расход","Списание","Корректировка остатка"},0)),"Выберите тип операции",IF(NOT(ISNUMBER(D2973)),"Укажите количество",IF(D2973=0,"Количество не может быть 0",IF(AND(C2973&lt;&gt;"Корректировка остатка",D2973&lt;0),"Для этого типа количество положительное",IF(NOT(ISNUMBER('Номенклатура'!$C$2)),"Укажите дату начала учёта",IF(A2973&lt;INT('Номенклатура'!$C$2),"Раньше даты начала учёта: НЕ учтено",IF(AND(C2973="Корректировка остатка",TRIM(G2973)=""),"Учтено: добавьте пояснение","ОК")))))))))))))</f>
        <v/>
      </c>
    </row>
    <row r="2974" spans="1:9" x14ac:dyDescent="0.25">
      <c r="A2974" s="16"/>
      <c r="B2974" s="13"/>
      <c r="C2974" s="13"/>
      <c r="D2974" s="14"/>
      <c r="E2974" s="17" t="str">
        <f>IF(OR(B2974="",SUMPRODUCT(--EXACT('Номенклатура'!$A$6:$A$205,B2974))&lt;&gt;1),"",INDEX('Номенклатура'!$D$6:$D$205,SUMPRODUCT(EXACT('Номенклатура'!$A$6:$A$205,B2974)*(ROW('Номенклатура'!$A$6:$A$205)-5)))&amp;"")</f>
        <v/>
      </c>
      <c r="F2974" s="18" t="str">
        <f>IF(OR(I2974="ОК",I2974="Учтено: добавьте пояснение"),IF(C2974="Приход",D2974,IF(C2974="Корректировка остатка",D2974,-D2974)),"")</f>
        <v/>
      </c>
      <c r="G2974" s="13"/>
      <c r="H2974" s="15" t="str">
        <f>IF(OR(B2974="",SUMPRODUCT(--EXACT('Номенклатура'!$A$6:$A$205,B2974))&lt;&gt;1),"",INDEX('Номенклатура'!$B$6:$B$205,SUMPRODUCT(EXACT('Номенклатура'!$A$6:$A$205,B2974)*(ROW('Номенклатура'!$A$6:$A$205)-5)))&amp;"")</f>
        <v/>
      </c>
      <c r="I2974" s="15" t="str">
        <f>IF(COUNTA(A2974:D2974,G2974)=0,"",IF(NOT(ISNUMBER(A2974)),"Укажите дату",IF(B2974="","Укажите код",IF(NOT(AND(ISTEXT(B2974),LEN(B2974)&gt;0,LEN(B2974)&lt;=30,ISNUMBER(FIND(LEFT(B2974,1),"ABCDEFGHIJKLMNOPQRSTUVWXYZ")),SUMPRODUCT((MID(B2974,{1,2,3,4,5,6,7,8,9,10,11,12,13,14,15,16,17,18,19,20,21,22,23,24,25,26,27,28,29,30},1)&lt;&gt;"")*ISERROR(FIND(MID(B2974,{1,2,3,4,5,6,7,8,9,10,11,12,13,14,15,16,17,18,19,20,21,22,23,24,25,26,27,28,29,30},1),"ABCDEFGHIJKLMNOPQRSTUVWXYZ0123456789-_")))=0,ISERROR(VALUE(B2974)))),"Недопустимый код: только латинские буквы A-Z в верхнем регистре, цифры, - и _; начало с буквы, до 30 символов (например MILK-001)",IF(SUMPRODUCT(--EXACT('Номенклатура'!$A$6:$A$205,B2974))=0,"Код не найден в номенклатуре",IF(SUMPRODUCT(--EXACT('Номенклатура'!$A$6:$A$205,B2974))&gt;1,"Код повторяется в номенклатуре",IF(ISNA(MATCH(C2974,{"Приход","Расход","Списание","Корректировка остатка"},0)),"Выберите тип операции",IF(NOT(ISNUMBER(D2974)),"Укажите количество",IF(D2974=0,"Количество не может быть 0",IF(AND(C2974&lt;&gt;"Корректировка остатка",D2974&lt;0),"Для этого типа количество положительное",IF(NOT(ISNUMBER('Номенклатура'!$C$2)),"Укажите дату начала учёта",IF(A2974&lt;INT('Номенклатура'!$C$2),"Раньше даты начала учёта: НЕ учтено",IF(AND(C2974="Корректировка остатка",TRIM(G2974)=""),"Учтено: добавьте пояснение","ОК")))))))))))))</f>
        <v/>
      </c>
    </row>
    <row r="2975" spans="1:9" x14ac:dyDescent="0.25">
      <c r="A2975" s="16"/>
      <c r="B2975" s="13"/>
      <c r="C2975" s="13"/>
      <c r="D2975" s="14"/>
      <c r="E2975" s="17" t="str">
        <f>IF(OR(B2975="",SUMPRODUCT(--EXACT('Номенклатура'!$A$6:$A$205,B2975))&lt;&gt;1),"",INDEX('Номенклатура'!$D$6:$D$205,SUMPRODUCT(EXACT('Номенклатура'!$A$6:$A$205,B2975)*(ROW('Номенклатура'!$A$6:$A$205)-5)))&amp;"")</f>
        <v/>
      </c>
      <c r="F2975" s="18" t="str">
        <f>IF(OR(I2975="ОК",I2975="Учтено: добавьте пояснение"),IF(C2975="Приход",D2975,IF(C2975="Корректировка остатка",D2975,-D2975)),"")</f>
        <v/>
      </c>
      <c r="G2975" s="13"/>
      <c r="H2975" s="15" t="str">
        <f>IF(OR(B2975="",SUMPRODUCT(--EXACT('Номенклатура'!$A$6:$A$205,B2975))&lt;&gt;1),"",INDEX('Номенклатура'!$B$6:$B$205,SUMPRODUCT(EXACT('Номенклатура'!$A$6:$A$205,B2975)*(ROW('Номенклатура'!$A$6:$A$205)-5)))&amp;"")</f>
        <v/>
      </c>
      <c r="I2975" s="15" t="str">
        <f>IF(COUNTA(A2975:D2975,G2975)=0,"",IF(NOT(ISNUMBER(A2975)),"Укажите дату",IF(B2975="","Укажите код",IF(NOT(AND(ISTEXT(B2975),LEN(B2975)&gt;0,LEN(B2975)&lt;=30,ISNUMBER(FIND(LEFT(B2975,1),"ABCDEFGHIJKLMNOPQRSTUVWXYZ")),SUMPRODUCT((MID(B2975,{1,2,3,4,5,6,7,8,9,10,11,12,13,14,15,16,17,18,19,20,21,22,23,24,25,26,27,28,29,30},1)&lt;&gt;"")*ISERROR(FIND(MID(B2975,{1,2,3,4,5,6,7,8,9,10,11,12,13,14,15,16,17,18,19,20,21,22,23,24,25,26,27,28,29,30},1),"ABCDEFGHIJKLMNOPQRSTUVWXYZ0123456789-_")))=0,ISERROR(VALUE(B2975)))),"Недопустимый код: только латинские буквы A-Z в верхнем регистре, цифры, - и _; начало с буквы, до 30 символов (например MILK-001)",IF(SUMPRODUCT(--EXACT('Номенклатура'!$A$6:$A$205,B2975))=0,"Код не найден в номенклатуре",IF(SUMPRODUCT(--EXACT('Номенклатура'!$A$6:$A$205,B2975))&gt;1,"Код повторяется в номенклатуре",IF(ISNA(MATCH(C2975,{"Приход","Расход","Списание","Корректировка остатка"},0)),"Выберите тип операции",IF(NOT(ISNUMBER(D2975)),"Укажите количество",IF(D2975=0,"Количество не может быть 0",IF(AND(C2975&lt;&gt;"Корректировка остатка",D2975&lt;0),"Для этого типа количество положительное",IF(NOT(ISNUMBER('Номенклатура'!$C$2)),"Укажите дату начала учёта",IF(A2975&lt;INT('Номенклатура'!$C$2),"Раньше даты начала учёта: НЕ учтено",IF(AND(C2975="Корректировка остатка",TRIM(G2975)=""),"Учтено: добавьте пояснение","ОК")))))))))))))</f>
        <v/>
      </c>
    </row>
    <row r="2976" spans="1:9" x14ac:dyDescent="0.25">
      <c r="A2976" s="16"/>
      <c r="B2976" s="13"/>
      <c r="C2976" s="13"/>
      <c r="D2976" s="14"/>
      <c r="E2976" s="17" t="str">
        <f>IF(OR(B2976="",SUMPRODUCT(--EXACT('Номенклатура'!$A$6:$A$205,B2976))&lt;&gt;1),"",INDEX('Номенклатура'!$D$6:$D$205,SUMPRODUCT(EXACT('Номенклатура'!$A$6:$A$205,B2976)*(ROW('Номенклатура'!$A$6:$A$205)-5)))&amp;"")</f>
        <v/>
      </c>
      <c r="F2976" s="18" t="str">
        <f>IF(OR(I2976="ОК",I2976="Учтено: добавьте пояснение"),IF(C2976="Приход",D2976,IF(C2976="Корректировка остатка",D2976,-D2976)),"")</f>
        <v/>
      </c>
      <c r="G2976" s="13"/>
      <c r="H2976" s="15" t="str">
        <f>IF(OR(B2976="",SUMPRODUCT(--EXACT('Номенклатура'!$A$6:$A$205,B2976))&lt;&gt;1),"",INDEX('Номенклатура'!$B$6:$B$205,SUMPRODUCT(EXACT('Номенклатура'!$A$6:$A$205,B2976)*(ROW('Номенклатура'!$A$6:$A$205)-5)))&amp;"")</f>
        <v/>
      </c>
      <c r="I2976" s="15" t="str">
        <f>IF(COUNTA(A2976:D2976,G2976)=0,"",IF(NOT(ISNUMBER(A2976)),"Укажите дату",IF(B2976="","Укажите код",IF(NOT(AND(ISTEXT(B2976),LEN(B2976)&gt;0,LEN(B2976)&lt;=30,ISNUMBER(FIND(LEFT(B2976,1),"ABCDEFGHIJKLMNOPQRSTUVWXYZ")),SUMPRODUCT((MID(B2976,{1,2,3,4,5,6,7,8,9,10,11,12,13,14,15,16,17,18,19,20,21,22,23,24,25,26,27,28,29,30},1)&lt;&gt;"")*ISERROR(FIND(MID(B2976,{1,2,3,4,5,6,7,8,9,10,11,12,13,14,15,16,17,18,19,20,21,22,23,24,25,26,27,28,29,30},1),"ABCDEFGHIJKLMNOPQRSTUVWXYZ0123456789-_")))=0,ISERROR(VALUE(B2976)))),"Недопустимый код: только латинские буквы A-Z в верхнем регистре, цифры, - и _; начало с буквы, до 30 символов (например MILK-001)",IF(SUMPRODUCT(--EXACT('Номенклатура'!$A$6:$A$205,B2976))=0,"Код не найден в номенклатуре",IF(SUMPRODUCT(--EXACT('Номенклатура'!$A$6:$A$205,B2976))&gt;1,"Код повторяется в номенклатуре",IF(ISNA(MATCH(C2976,{"Приход","Расход","Списание","Корректировка остатка"},0)),"Выберите тип операции",IF(NOT(ISNUMBER(D2976)),"Укажите количество",IF(D2976=0,"Количество не может быть 0",IF(AND(C2976&lt;&gt;"Корректировка остатка",D2976&lt;0),"Для этого типа количество положительное",IF(NOT(ISNUMBER('Номенклатура'!$C$2)),"Укажите дату начала учёта",IF(A2976&lt;INT('Номенклатура'!$C$2),"Раньше даты начала учёта: НЕ учтено",IF(AND(C2976="Корректировка остатка",TRIM(G2976)=""),"Учтено: добавьте пояснение","ОК")))))))))))))</f>
        <v/>
      </c>
    </row>
    <row r="2977" spans="1:9" x14ac:dyDescent="0.25">
      <c r="A2977" s="16"/>
      <c r="B2977" s="13"/>
      <c r="C2977" s="13"/>
      <c r="D2977" s="14"/>
      <c r="E2977" s="17" t="str">
        <f>IF(OR(B2977="",SUMPRODUCT(--EXACT('Номенклатура'!$A$6:$A$205,B2977))&lt;&gt;1),"",INDEX('Номенклатура'!$D$6:$D$205,SUMPRODUCT(EXACT('Номенклатура'!$A$6:$A$205,B2977)*(ROW('Номенклатура'!$A$6:$A$205)-5)))&amp;"")</f>
        <v/>
      </c>
      <c r="F2977" s="18" t="str">
        <f>IF(OR(I2977="ОК",I2977="Учтено: добавьте пояснение"),IF(C2977="Приход",D2977,IF(C2977="Корректировка остатка",D2977,-D2977)),"")</f>
        <v/>
      </c>
      <c r="G2977" s="13"/>
      <c r="H2977" s="15" t="str">
        <f>IF(OR(B2977="",SUMPRODUCT(--EXACT('Номенклатура'!$A$6:$A$205,B2977))&lt;&gt;1),"",INDEX('Номенклатура'!$B$6:$B$205,SUMPRODUCT(EXACT('Номенклатура'!$A$6:$A$205,B2977)*(ROW('Номенклатура'!$A$6:$A$205)-5)))&amp;"")</f>
        <v/>
      </c>
      <c r="I2977" s="15" t="str">
        <f>IF(COUNTA(A2977:D2977,G2977)=0,"",IF(NOT(ISNUMBER(A2977)),"Укажите дату",IF(B2977="","Укажите код",IF(NOT(AND(ISTEXT(B2977),LEN(B2977)&gt;0,LEN(B2977)&lt;=30,ISNUMBER(FIND(LEFT(B2977,1),"ABCDEFGHIJKLMNOPQRSTUVWXYZ")),SUMPRODUCT((MID(B2977,{1,2,3,4,5,6,7,8,9,10,11,12,13,14,15,16,17,18,19,20,21,22,23,24,25,26,27,28,29,30},1)&lt;&gt;"")*ISERROR(FIND(MID(B2977,{1,2,3,4,5,6,7,8,9,10,11,12,13,14,15,16,17,18,19,20,21,22,23,24,25,26,27,28,29,30},1),"ABCDEFGHIJKLMNOPQRSTUVWXYZ0123456789-_")))=0,ISERROR(VALUE(B2977)))),"Недопустимый код: только латинские буквы A-Z в верхнем регистре, цифры, - и _; начало с буквы, до 30 символов (например MILK-001)",IF(SUMPRODUCT(--EXACT('Номенклатура'!$A$6:$A$205,B2977))=0,"Код не найден в номенклатуре",IF(SUMPRODUCT(--EXACT('Номенклатура'!$A$6:$A$205,B2977))&gt;1,"Код повторяется в номенклатуре",IF(ISNA(MATCH(C2977,{"Приход","Расход","Списание","Корректировка остатка"},0)),"Выберите тип операции",IF(NOT(ISNUMBER(D2977)),"Укажите количество",IF(D2977=0,"Количество не может быть 0",IF(AND(C2977&lt;&gt;"Корректировка остатка",D2977&lt;0),"Для этого типа количество положительное",IF(NOT(ISNUMBER('Номенклатура'!$C$2)),"Укажите дату начала учёта",IF(A2977&lt;INT('Номенклатура'!$C$2),"Раньше даты начала учёта: НЕ учтено",IF(AND(C2977="Корректировка остатка",TRIM(G2977)=""),"Учтено: добавьте пояснение","ОК")))))))))))))</f>
        <v/>
      </c>
    </row>
    <row r="2978" spans="1:9" x14ac:dyDescent="0.25">
      <c r="A2978" s="16"/>
      <c r="B2978" s="13"/>
      <c r="C2978" s="13"/>
      <c r="D2978" s="14"/>
      <c r="E2978" s="17" t="str">
        <f>IF(OR(B2978="",SUMPRODUCT(--EXACT('Номенклатура'!$A$6:$A$205,B2978))&lt;&gt;1),"",INDEX('Номенклатура'!$D$6:$D$205,SUMPRODUCT(EXACT('Номенклатура'!$A$6:$A$205,B2978)*(ROW('Номенклатура'!$A$6:$A$205)-5)))&amp;"")</f>
        <v/>
      </c>
      <c r="F2978" s="18" t="str">
        <f>IF(OR(I2978="ОК",I2978="Учтено: добавьте пояснение"),IF(C2978="Приход",D2978,IF(C2978="Корректировка остатка",D2978,-D2978)),"")</f>
        <v/>
      </c>
      <c r="G2978" s="13"/>
      <c r="H2978" s="15" t="str">
        <f>IF(OR(B2978="",SUMPRODUCT(--EXACT('Номенклатура'!$A$6:$A$205,B2978))&lt;&gt;1),"",INDEX('Номенклатура'!$B$6:$B$205,SUMPRODUCT(EXACT('Номенклатура'!$A$6:$A$205,B2978)*(ROW('Номенклатура'!$A$6:$A$205)-5)))&amp;"")</f>
        <v/>
      </c>
      <c r="I2978" s="15" t="str">
        <f>IF(COUNTA(A2978:D2978,G2978)=0,"",IF(NOT(ISNUMBER(A2978)),"Укажите дату",IF(B2978="","Укажите код",IF(NOT(AND(ISTEXT(B2978),LEN(B2978)&gt;0,LEN(B2978)&lt;=30,ISNUMBER(FIND(LEFT(B2978,1),"ABCDEFGHIJKLMNOPQRSTUVWXYZ")),SUMPRODUCT((MID(B2978,{1,2,3,4,5,6,7,8,9,10,11,12,13,14,15,16,17,18,19,20,21,22,23,24,25,26,27,28,29,30},1)&lt;&gt;"")*ISERROR(FIND(MID(B2978,{1,2,3,4,5,6,7,8,9,10,11,12,13,14,15,16,17,18,19,20,21,22,23,24,25,26,27,28,29,30},1),"ABCDEFGHIJKLMNOPQRSTUVWXYZ0123456789-_")))=0,ISERROR(VALUE(B2978)))),"Недопустимый код: только латинские буквы A-Z в верхнем регистре, цифры, - и _; начало с буквы, до 30 символов (например MILK-001)",IF(SUMPRODUCT(--EXACT('Номенклатура'!$A$6:$A$205,B2978))=0,"Код не найден в номенклатуре",IF(SUMPRODUCT(--EXACT('Номенклатура'!$A$6:$A$205,B2978))&gt;1,"Код повторяется в номенклатуре",IF(ISNA(MATCH(C2978,{"Приход","Расход","Списание","Корректировка остатка"},0)),"Выберите тип операции",IF(NOT(ISNUMBER(D2978)),"Укажите количество",IF(D2978=0,"Количество не может быть 0",IF(AND(C2978&lt;&gt;"Корректировка остатка",D2978&lt;0),"Для этого типа количество положительное",IF(NOT(ISNUMBER('Номенклатура'!$C$2)),"Укажите дату начала учёта",IF(A2978&lt;INT('Номенклатура'!$C$2),"Раньше даты начала учёта: НЕ учтено",IF(AND(C2978="Корректировка остатка",TRIM(G2978)=""),"Учтено: добавьте пояснение","ОК")))))))))))))</f>
        <v/>
      </c>
    </row>
    <row r="2979" spans="1:9" x14ac:dyDescent="0.25">
      <c r="A2979" s="16"/>
      <c r="B2979" s="13"/>
      <c r="C2979" s="13"/>
      <c r="D2979" s="14"/>
      <c r="E2979" s="17" t="str">
        <f>IF(OR(B2979="",SUMPRODUCT(--EXACT('Номенклатура'!$A$6:$A$205,B2979))&lt;&gt;1),"",INDEX('Номенклатура'!$D$6:$D$205,SUMPRODUCT(EXACT('Номенклатура'!$A$6:$A$205,B2979)*(ROW('Номенклатура'!$A$6:$A$205)-5)))&amp;"")</f>
        <v/>
      </c>
      <c r="F2979" s="18" t="str">
        <f>IF(OR(I2979="ОК",I2979="Учтено: добавьте пояснение"),IF(C2979="Приход",D2979,IF(C2979="Корректировка остатка",D2979,-D2979)),"")</f>
        <v/>
      </c>
      <c r="G2979" s="13"/>
      <c r="H2979" s="15" t="str">
        <f>IF(OR(B2979="",SUMPRODUCT(--EXACT('Номенклатура'!$A$6:$A$205,B2979))&lt;&gt;1),"",INDEX('Номенклатура'!$B$6:$B$205,SUMPRODUCT(EXACT('Номенклатура'!$A$6:$A$205,B2979)*(ROW('Номенклатура'!$A$6:$A$205)-5)))&amp;"")</f>
        <v/>
      </c>
      <c r="I2979" s="15" t="str">
        <f>IF(COUNTA(A2979:D2979,G2979)=0,"",IF(NOT(ISNUMBER(A2979)),"Укажите дату",IF(B2979="","Укажите код",IF(NOT(AND(ISTEXT(B2979),LEN(B2979)&gt;0,LEN(B2979)&lt;=30,ISNUMBER(FIND(LEFT(B2979,1),"ABCDEFGHIJKLMNOPQRSTUVWXYZ")),SUMPRODUCT((MID(B2979,{1,2,3,4,5,6,7,8,9,10,11,12,13,14,15,16,17,18,19,20,21,22,23,24,25,26,27,28,29,30},1)&lt;&gt;"")*ISERROR(FIND(MID(B2979,{1,2,3,4,5,6,7,8,9,10,11,12,13,14,15,16,17,18,19,20,21,22,23,24,25,26,27,28,29,30},1),"ABCDEFGHIJKLMNOPQRSTUVWXYZ0123456789-_")))=0,ISERROR(VALUE(B2979)))),"Недопустимый код: только латинские буквы A-Z в верхнем регистре, цифры, - и _; начало с буквы, до 30 символов (например MILK-001)",IF(SUMPRODUCT(--EXACT('Номенклатура'!$A$6:$A$205,B2979))=0,"Код не найден в номенклатуре",IF(SUMPRODUCT(--EXACT('Номенклатура'!$A$6:$A$205,B2979))&gt;1,"Код повторяется в номенклатуре",IF(ISNA(MATCH(C2979,{"Приход","Расход","Списание","Корректировка остатка"},0)),"Выберите тип операции",IF(NOT(ISNUMBER(D2979)),"Укажите количество",IF(D2979=0,"Количество не может быть 0",IF(AND(C2979&lt;&gt;"Корректировка остатка",D2979&lt;0),"Для этого типа количество положительное",IF(NOT(ISNUMBER('Номенклатура'!$C$2)),"Укажите дату начала учёта",IF(A2979&lt;INT('Номенклатура'!$C$2),"Раньше даты начала учёта: НЕ учтено",IF(AND(C2979="Корректировка остатка",TRIM(G2979)=""),"Учтено: добавьте пояснение","ОК")))))))))))))</f>
        <v/>
      </c>
    </row>
    <row r="2980" spans="1:9" x14ac:dyDescent="0.25">
      <c r="A2980" s="16"/>
      <c r="B2980" s="13"/>
      <c r="C2980" s="13"/>
      <c r="D2980" s="14"/>
      <c r="E2980" s="17" t="str">
        <f>IF(OR(B2980="",SUMPRODUCT(--EXACT('Номенклатура'!$A$6:$A$205,B2980))&lt;&gt;1),"",INDEX('Номенклатура'!$D$6:$D$205,SUMPRODUCT(EXACT('Номенклатура'!$A$6:$A$205,B2980)*(ROW('Номенклатура'!$A$6:$A$205)-5)))&amp;"")</f>
        <v/>
      </c>
      <c r="F2980" s="18" t="str">
        <f>IF(OR(I2980="ОК",I2980="Учтено: добавьте пояснение"),IF(C2980="Приход",D2980,IF(C2980="Корректировка остатка",D2980,-D2980)),"")</f>
        <v/>
      </c>
      <c r="G2980" s="13"/>
      <c r="H2980" s="15" t="str">
        <f>IF(OR(B2980="",SUMPRODUCT(--EXACT('Номенклатура'!$A$6:$A$205,B2980))&lt;&gt;1),"",INDEX('Номенклатура'!$B$6:$B$205,SUMPRODUCT(EXACT('Номенклатура'!$A$6:$A$205,B2980)*(ROW('Номенклатура'!$A$6:$A$205)-5)))&amp;"")</f>
        <v/>
      </c>
      <c r="I2980" s="15" t="str">
        <f>IF(COUNTA(A2980:D2980,G2980)=0,"",IF(NOT(ISNUMBER(A2980)),"Укажите дату",IF(B2980="","Укажите код",IF(NOT(AND(ISTEXT(B2980),LEN(B2980)&gt;0,LEN(B2980)&lt;=30,ISNUMBER(FIND(LEFT(B2980,1),"ABCDEFGHIJKLMNOPQRSTUVWXYZ")),SUMPRODUCT((MID(B2980,{1,2,3,4,5,6,7,8,9,10,11,12,13,14,15,16,17,18,19,20,21,22,23,24,25,26,27,28,29,30},1)&lt;&gt;"")*ISERROR(FIND(MID(B2980,{1,2,3,4,5,6,7,8,9,10,11,12,13,14,15,16,17,18,19,20,21,22,23,24,25,26,27,28,29,30},1),"ABCDEFGHIJKLMNOPQRSTUVWXYZ0123456789-_")))=0,ISERROR(VALUE(B2980)))),"Недопустимый код: только латинские буквы A-Z в верхнем регистре, цифры, - и _; начало с буквы, до 30 символов (например MILK-001)",IF(SUMPRODUCT(--EXACT('Номенклатура'!$A$6:$A$205,B2980))=0,"Код не найден в номенклатуре",IF(SUMPRODUCT(--EXACT('Номенклатура'!$A$6:$A$205,B2980))&gt;1,"Код повторяется в номенклатуре",IF(ISNA(MATCH(C2980,{"Приход","Расход","Списание","Корректировка остатка"},0)),"Выберите тип операции",IF(NOT(ISNUMBER(D2980)),"Укажите количество",IF(D2980=0,"Количество не может быть 0",IF(AND(C2980&lt;&gt;"Корректировка остатка",D2980&lt;0),"Для этого типа количество положительное",IF(NOT(ISNUMBER('Номенклатура'!$C$2)),"Укажите дату начала учёта",IF(A2980&lt;INT('Номенклатура'!$C$2),"Раньше даты начала учёта: НЕ учтено",IF(AND(C2980="Корректировка остатка",TRIM(G2980)=""),"Учтено: добавьте пояснение","ОК")))))))))))))</f>
        <v/>
      </c>
    </row>
    <row r="2981" spans="1:9" x14ac:dyDescent="0.25">
      <c r="A2981" s="16"/>
      <c r="B2981" s="13"/>
      <c r="C2981" s="13"/>
      <c r="D2981" s="14"/>
      <c r="E2981" s="17" t="str">
        <f>IF(OR(B2981="",SUMPRODUCT(--EXACT('Номенклатура'!$A$6:$A$205,B2981))&lt;&gt;1),"",INDEX('Номенклатура'!$D$6:$D$205,SUMPRODUCT(EXACT('Номенклатура'!$A$6:$A$205,B2981)*(ROW('Номенклатура'!$A$6:$A$205)-5)))&amp;"")</f>
        <v/>
      </c>
      <c r="F2981" s="18" t="str">
        <f>IF(OR(I2981="ОК",I2981="Учтено: добавьте пояснение"),IF(C2981="Приход",D2981,IF(C2981="Корректировка остатка",D2981,-D2981)),"")</f>
        <v/>
      </c>
      <c r="G2981" s="13"/>
      <c r="H2981" s="15" t="str">
        <f>IF(OR(B2981="",SUMPRODUCT(--EXACT('Номенклатура'!$A$6:$A$205,B2981))&lt;&gt;1),"",INDEX('Номенклатура'!$B$6:$B$205,SUMPRODUCT(EXACT('Номенклатура'!$A$6:$A$205,B2981)*(ROW('Номенклатура'!$A$6:$A$205)-5)))&amp;"")</f>
        <v/>
      </c>
      <c r="I2981" s="15" t="str">
        <f>IF(COUNTA(A2981:D2981,G2981)=0,"",IF(NOT(ISNUMBER(A2981)),"Укажите дату",IF(B2981="","Укажите код",IF(NOT(AND(ISTEXT(B2981),LEN(B2981)&gt;0,LEN(B2981)&lt;=30,ISNUMBER(FIND(LEFT(B2981,1),"ABCDEFGHIJKLMNOPQRSTUVWXYZ")),SUMPRODUCT((MID(B2981,{1,2,3,4,5,6,7,8,9,10,11,12,13,14,15,16,17,18,19,20,21,22,23,24,25,26,27,28,29,30},1)&lt;&gt;"")*ISERROR(FIND(MID(B2981,{1,2,3,4,5,6,7,8,9,10,11,12,13,14,15,16,17,18,19,20,21,22,23,24,25,26,27,28,29,30},1),"ABCDEFGHIJKLMNOPQRSTUVWXYZ0123456789-_")))=0,ISERROR(VALUE(B2981)))),"Недопустимый код: только латинские буквы A-Z в верхнем регистре, цифры, - и _; начало с буквы, до 30 символов (например MILK-001)",IF(SUMPRODUCT(--EXACT('Номенклатура'!$A$6:$A$205,B2981))=0,"Код не найден в номенклатуре",IF(SUMPRODUCT(--EXACT('Номенклатура'!$A$6:$A$205,B2981))&gt;1,"Код повторяется в номенклатуре",IF(ISNA(MATCH(C2981,{"Приход","Расход","Списание","Корректировка остатка"},0)),"Выберите тип операции",IF(NOT(ISNUMBER(D2981)),"Укажите количество",IF(D2981=0,"Количество не может быть 0",IF(AND(C2981&lt;&gt;"Корректировка остатка",D2981&lt;0),"Для этого типа количество положительное",IF(NOT(ISNUMBER('Номенклатура'!$C$2)),"Укажите дату начала учёта",IF(A2981&lt;INT('Номенклатура'!$C$2),"Раньше даты начала учёта: НЕ учтено",IF(AND(C2981="Корректировка остатка",TRIM(G2981)=""),"Учтено: добавьте пояснение","ОК")))))))))))))</f>
        <v/>
      </c>
    </row>
    <row r="2982" spans="1:9" x14ac:dyDescent="0.25">
      <c r="A2982" s="16"/>
      <c r="B2982" s="13"/>
      <c r="C2982" s="13"/>
      <c r="D2982" s="14"/>
      <c r="E2982" s="17" t="str">
        <f>IF(OR(B2982="",SUMPRODUCT(--EXACT('Номенклатура'!$A$6:$A$205,B2982))&lt;&gt;1),"",INDEX('Номенклатура'!$D$6:$D$205,SUMPRODUCT(EXACT('Номенклатура'!$A$6:$A$205,B2982)*(ROW('Номенклатура'!$A$6:$A$205)-5)))&amp;"")</f>
        <v/>
      </c>
      <c r="F2982" s="18" t="str">
        <f>IF(OR(I2982="ОК",I2982="Учтено: добавьте пояснение"),IF(C2982="Приход",D2982,IF(C2982="Корректировка остатка",D2982,-D2982)),"")</f>
        <v/>
      </c>
      <c r="G2982" s="13"/>
      <c r="H2982" s="15" t="str">
        <f>IF(OR(B2982="",SUMPRODUCT(--EXACT('Номенклатура'!$A$6:$A$205,B2982))&lt;&gt;1),"",INDEX('Номенклатура'!$B$6:$B$205,SUMPRODUCT(EXACT('Номенклатура'!$A$6:$A$205,B2982)*(ROW('Номенклатура'!$A$6:$A$205)-5)))&amp;"")</f>
        <v/>
      </c>
      <c r="I2982" s="15" t="str">
        <f>IF(COUNTA(A2982:D2982,G2982)=0,"",IF(NOT(ISNUMBER(A2982)),"Укажите дату",IF(B2982="","Укажите код",IF(NOT(AND(ISTEXT(B2982),LEN(B2982)&gt;0,LEN(B2982)&lt;=30,ISNUMBER(FIND(LEFT(B2982,1),"ABCDEFGHIJKLMNOPQRSTUVWXYZ")),SUMPRODUCT((MID(B2982,{1,2,3,4,5,6,7,8,9,10,11,12,13,14,15,16,17,18,19,20,21,22,23,24,25,26,27,28,29,30},1)&lt;&gt;"")*ISERROR(FIND(MID(B2982,{1,2,3,4,5,6,7,8,9,10,11,12,13,14,15,16,17,18,19,20,21,22,23,24,25,26,27,28,29,30},1),"ABCDEFGHIJKLMNOPQRSTUVWXYZ0123456789-_")))=0,ISERROR(VALUE(B2982)))),"Недопустимый код: только латинские буквы A-Z в верхнем регистре, цифры, - и _; начало с буквы, до 30 символов (например MILK-001)",IF(SUMPRODUCT(--EXACT('Номенклатура'!$A$6:$A$205,B2982))=0,"Код не найден в номенклатуре",IF(SUMPRODUCT(--EXACT('Номенклатура'!$A$6:$A$205,B2982))&gt;1,"Код повторяется в номенклатуре",IF(ISNA(MATCH(C2982,{"Приход","Расход","Списание","Корректировка остатка"},0)),"Выберите тип операции",IF(NOT(ISNUMBER(D2982)),"Укажите количество",IF(D2982=0,"Количество не может быть 0",IF(AND(C2982&lt;&gt;"Корректировка остатка",D2982&lt;0),"Для этого типа количество положительное",IF(NOT(ISNUMBER('Номенклатура'!$C$2)),"Укажите дату начала учёта",IF(A2982&lt;INT('Номенклатура'!$C$2),"Раньше даты начала учёта: НЕ учтено",IF(AND(C2982="Корректировка остатка",TRIM(G2982)=""),"Учтено: добавьте пояснение","ОК")))))))))))))</f>
        <v/>
      </c>
    </row>
    <row r="2983" spans="1:9" x14ac:dyDescent="0.25">
      <c r="A2983" s="16"/>
      <c r="B2983" s="13"/>
      <c r="C2983" s="13"/>
      <c r="D2983" s="14"/>
      <c r="E2983" s="17" t="str">
        <f>IF(OR(B2983="",SUMPRODUCT(--EXACT('Номенклатура'!$A$6:$A$205,B2983))&lt;&gt;1),"",INDEX('Номенклатура'!$D$6:$D$205,SUMPRODUCT(EXACT('Номенклатура'!$A$6:$A$205,B2983)*(ROW('Номенклатура'!$A$6:$A$205)-5)))&amp;"")</f>
        <v/>
      </c>
      <c r="F2983" s="18" t="str">
        <f>IF(OR(I2983="ОК",I2983="Учтено: добавьте пояснение"),IF(C2983="Приход",D2983,IF(C2983="Корректировка остатка",D2983,-D2983)),"")</f>
        <v/>
      </c>
      <c r="G2983" s="13"/>
      <c r="H2983" s="15" t="str">
        <f>IF(OR(B2983="",SUMPRODUCT(--EXACT('Номенклатура'!$A$6:$A$205,B2983))&lt;&gt;1),"",INDEX('Номенклатура'!$B$6:$B$205,SUMPRODUCT(EXACT('Номенклатура'!$A$6:$A$205,B2983)*(ROW('Номенклатура'!$A$6:$A$205)-5)))&amp;"")</f>
        <v/>
      </c>
      <c r="I2983" s="15" t="str">
        <f>IF(COUNTA(A2983:D2983,G2983)=0,"",IF(NOT(ISNUMBER(A2983)),"Укажите дату",IF(B2983="","Укажите код",IF(NOT(AND(ISTEXT(B2983),LEN(B2983)&gt;0,LEN(B2983)&lt;=30,ISNUMBER(FIND(LEFT(B2983,1),"ABCDEFGHIJKLMNOPQRSTUVWXYZ")),SUMPRODUCT((MID(B2983,{1,2,3,4,5,6,7,8,9,10,11,12,13,14,15,16,17,18,19,20,21,22,23,24,25,26,27,28,29,30},1)&lt;&gt;"")*ISERROR(FIND(MID(B2983,{1,2,3,4,5,6,7,8,9,10,11,12,13,14,15,16,17,18,19,20,21,22,23,24,25,26,27,28,29,30},1),"ABCDEFGHIJKLMNOPQRSTUVWXYZ0123456789-_")))=0,ISERROR(VALUE(B2983)))),"Недопустимый код: только латинские буквы A-Z в верхнем регистре, цифры, - и _; начало с буквы, до 30 символов (например MILK-001)",IF(SUMPRODUCT(--EXACT('Номенклатура'!$A$6:$A$205,B2983))=0,"Код не найден в номенклатуре",IF(SUMPRODUCT(--EXACT('Номенклатура'!$A$6:$A$205,B2983))&gt;1,"Код повторяется в номенклатуре",IF(ISNA(MATCH(C2983,{"Приход","Расход","Списание","Корректировка остатка"},0)),"Выберите тип операции",IF(NOT(ISNUMBER(D2983)),"Укажите количество",IF(D2983=0,"Количество не может быть 0",IF(AND(C2983&lt;&gt;"Корректировка остатка",D2983&lt;0),"Для этого типа количество положительное",IF(NOT(ISNUMBER('Номенклатура'!$C$2)),"Укажите дату начала учёта",IF(A2983&lt;INT('Номенклатура'!$C$2),"Раньше даты начала учёта: НЕ учтено",IF(AND(C2983="Корректировка остатка",TRIM(G2983)=""),"Учтено: добавьте пояснение","ОК")))))))))))))</f>
        <v/>
      </c>
    </row>
    <row r="2984" spans="1:9" x14ac:dyDescent="0.25">
      <c r="A2984" s="16"/>
      <c r="B2984" s="13"/>
      <c r="C2984" s="13"/>
      <c r="D2984" s="14"/>
      <c r="E2984" s="17" t="str">
        <f>IF(OR(B2984="",SUMPRODUCT(--EXACT('Номенклатура'!$A$6:$A$205,B2984))&lt;&gt;1),"",INDEX('Номенклатура'!$D$6:$D$205,SUMPRODUCT(EXACT('Номенклатура'!$A$6:$A$205,B2984)*(ROW('Номенклатура'!$A$6:$A$205)-5)))&amp;"")</f>
        <v/>
      </c>
      <c r="F2984" s="18" t="str">
        <f>IF(OR(I2984="ОК",I2984="Учтено: добавьте пояснение"),IF(C2984="Приход",D2984,IF(C2984="Корректировка остатка",D2984,-D2984)),"")</f>
        <v/>
      </c>
      <c r="G2984" s="13"/>
      <c r="H2984" s="15" t="str">
        <f>IF(OR(B2984="",SUMPRODUCT(--EXACT('Номенклатура'!$A$6:$A$205,B2984))&lt;&gt;1),"",INDEX('Номенклатура'!$B$6:$B$205,SUMPRODUCT(EXACT('Номенклатура'!$A$6:$A$205,B2984)*(ROW('Номенклатура'!$A$6:$A$205)-5)))&amp;"")</f>
        <v/>
      </c>
      <c r="I2984" s="15" t="str">
        <f>IF(COUNTA(A2984:D2984,G2984)=0,"",IF(NOT(ISNUMBER(A2984)),"Укажите дату",IF(B2984="","Укажите код",IF(NOT(AND(ISTEXT(B2984),LEN(B2984)&gt;0,LEN(B2984)&lt;=30,ISNUMBER(FIND(LEFT(B2984,1),"ABCDEFGHIJKLMNOPQRSTUVWXYZ")),SUMPRODUCT((MID(B2984,{1,2,3,4,5,6,7,8,9,10,11,12,13,14,15,16,17,18,19,20,21,22,23,24,25,26,27,28,29,30},1)&lt;&gt;"")*ISERROR(FIND(MID(B2984,{1,2,3,4,5,6,7,8,9,10,11,12,13,14,15,16,17,18,19,20,21,22,23,24,25,26,27,28,29,30},1),"ABCDEFGHIJKLMNOPQRSTUVWXYZ0123456789-_")))=0,ISERROR(VALUE(B2984)))),"Недопустимый код: только латинские буквы A-Z в верхнем регистре, цифры, - и _; начало с буквы, до 30 символов (например MILK-001)",IF(SUMPRODUCT(--EXACT('Номенклатура'!$A$6:$A$205,B2984))=0,"Код не найден в номенклатуре",IF(SUMPRODUCT(--EXACT('Номенклатура'!$A$6:$A$205,B2984))&gt;1,"Код повторяется в номенклатуре",IF(ISNA(MATCH(C2984,{"Приход","Расход","Списание","Корректировка остатка"},0)),"Выберите тип операции",IF(NOT(ISNUMBER(D2984)),"Укажите количество",IF(D2984=0,"Количество не может быть 0",IF(AND(C2984&lt;&gt;"Корректировка остатка",D2984&lt;0),"Для этого типа количество положительное",IF(NOT(ISNUMBER('Номенклатура'!$C$2)),"Укажите дату начала учёта",IF(A2984&lt;INT('Номенклатура'!$C$2),"Раньше даты начала учёта: НЕ учтено",IF(AND(C2984="Корректировка остатка",TRIM(G2984)=""),"Учтено: добавьте пояснение","ОК")))))))))))))</f>
        <v/>
      </c>
    </row>
    <row r="2985" spans="1:9" x14ac:dyDescent="0.25">
      <c r="A2985" s="16"/>
      <c r="B2985" s="13"/>
      <c r="C2985" s="13"/>
      <c r="D2985" s="14"/>
      <c r="E2985" s="17" t="str">
        <f>IF(OR(B2985="",SUMPRODUCT(--EXACT('Номенклатура'!$A$6:$A$205,B2985))&lt;&gt;1),"",INDEX('Номенклатура'!$D$6:$D$205,SUMPRODUCT(EXACT('Номенклатура'!$A$6:$A$205,B2985)*(ROW('Номенклатура'!$A$6:$A$205)-5)))&amp;"")</f>
        <v/>
      </c>
      <c r="F2985" s="18" t="str">
        <f>IF(OR(I2985="ОК",I2985="Учтено: добавьте пояснение"),IF(C2985="Приход",D2985,IF(C2985="Корректировка остатка",D2985,-D2985)),"")</f>
        <v/>
      </c>
      <c r="G2985" s="13"/>
      <c r="H2985" s="15" t="str">
        <f>IF(OR(B2985="",SUMPRODUCT(--EXACT('Номенклатура'!$A$6:$A$205,B2985))&lt;&gt;1),"",INDEX('Номенклатура'!$B$6:$B$205,SUMPRODUCT(EXACT('Номенклатура'!$A$6:$A$205,B2985)*(ROW('Номенклатура'!$A$6:$A$205)-5)))&amp;"")</f>
        <v/>
      </c>
      <c r="I2985" s="15" t="str">
        <f>IF(COUNTA(A2985:D2985,G2985)=0,"",IF(NOT(ISNUMBER(A2985)),"Укажите дату",IF(B2985="","Укажите код",IF(NOT(AND(ISTEXT(B2985),LEN(B2985)&gt;0,LEN(B2985)&lt;=30,ISNUMBER(FIND(LEFT(B2985,1),"ABCDEFGHIJKLMNOPQRSTUVWXYZ")),SUMPRODUCT((MID(B2985,{1,2,3,4,5,6,7,8,9,10,11,12,13,14,15,16,17,18,19,20,21,22,23,24,25,26,27,28,29,30},1)&lt;&gt;"")*ISERROR(FIND(MID(B2985,{1,2,3,4,5,6,7,8,9,10,11,12,13,14,15,16,17,18,19,20,21,22,23,24,25,26,27,28,29,30},1),"ABCDEFGHIJKLMNOPQRSTUVWXYZ0123456789-_")))=0,ISERROR(VALUE(B2985)))),"Недопустимый код: только латинские буквы A-Z в верхнем регистре, цифры, - и _; начало с буквы, до 30 символов (например MILK-001)",IF(SUMPRODUCT(--EXACT('Номенклатура'!$A$6:$A$205,B2985))=0,"Код не найден в номенклатуре",IF(SUMPRODUCT(--EXACT('Номенклатура'!$A$6:$A$205,B2985))&gt;1,"Код повторяется в номенклатуре",IF(ISNA(MATCH(C2985,{"Приход","Расход","Списание","Корректировка остатка"},0)),"Выберите тип операции",IF(NOT(ISNUMBER(D2985)),"Укажите количество",IF(D2985=0,"Количество не может быть 0",IF(AND(C2985&lt;&gt;"Корректировка остатка",D2985&lt;0),"Для этого типа количество положительное",IF(NOT(ISNUMBER('Номенклатура'!$C$2)),"Укажите дату начала учёта",IF(A2985&lt;INT('Номенклатура'!$C$2),"Раньше даты начала учёта: НЕ учтено",IF(AND(C2985="Корректировка остатка",TRIM(G2985)=""),"Учтено: добавьте пояснение","ОК")))))))))))))</f>
        <v/>
      </c>
    </row>
    <row r="2986" spans="1:9" x14ac:dyDescent="0.25">
      <c r="A2986" s="16"/>
      <c r="B2986" s="13"/>
      <c r="C2986" s="13"/>
      <c r="D2986" s="14"/>
      <c r="E2986" s="17" t="str">
        <f>IF(OR(B2986="",SUMPRODUCT(--EXACT('Номенклатура'!$A$6:$A$205,B2986))&lt;&gt;1),"",INDEX('Номенклатура'!$D$6:$D$205,SUMPRODUCT(EXACT('Номенклатура'!$A$6:$A$205,B2986)*(ROW('Номенклатура'!$A$6:$A$205)-5)))&amp;"")</f>
        <v/>
      </c>
      <c r="F2986" s="18" t="str">
        <f>IF(OR(I2986="ОК",I2986="Учтено: добавьте пояснение"),IF(C2986="Приход",D2986,IF(C2986="Корректировка остатка",D2986,-D2986)),"")</f>
        <v/>
      </c>
      <c r="G2986" s="13"/>
      <c r="H2986" s="15" t="str">
        <f>IF(OR(B2986="",SUMPRODUCT(--EXACT('Номенклатура'!$A$6:$A$205,B2986))&lt;&gt;1),"",INDEX('Номенклатура'!$B$6:$B$205,SUMPRODUCT(EXACT('Номенклатура'!$A$6:$A$205,B2986)*(ROW('Номенклатура'!$A$6:$A$205)-5)))&amp;"")</f>
        <v/>
      </c>
      <c r="I2986" s="15" t="str">
        <f>IF(COUNTA(A2986:D2986,G2986)=0,"",IF(NOT(ISNUMBER(A2986)),"Укажите дату",IF(B2986="","Укажите код",IF(NOT(AND(ISTEXT(B2986),LEN(B2986)&gt;0,LEN(B2986)&lt;=30,ISNUMBER(FIND(LEFT(B2986,1),"ABCDEFGHIJKLMNOPQRSTUVWXYZ")),SUMPRODUCT((MID(B2986,{1,2,3,4,5,6,7,8,9,10,11,12,13,14,15,16,17,18,19,20,21,22,23,24,25,26,27,28,29,30},1)&lt;&gt;"")*ISERROR(FIND(MID(B2986,{1,2,3,4,5,6,7,8,9,10,11,12,13,14,15,16,17,18,19,20,21,22,23,24,25,26,27,28,29,30},1),"ABCDEFGHIJKLMNOPQRSTUVWXYZ0123456789-_")))=0,ISERROR(VALUE(B2986)))),"Недопустимый код: только латинские буквы A-Z в верхнем регистре, цифры, - и _; начало с буквы, до 30 символов (например MILK-001)",IF(SUMPRODUCT(--EXACT('Номенклатура'!$A$6:$A$205,B2986))=0,"Код не найден в номенклатуре",IF(SUMPRODUCT(--EXACT('Номенклатура'!$A$6:$A$205,B2986))&gt;1,"Код повторяется в номенклатуре",IF(ISNA(MATCH(C2986,{"Приход","Расход","Списание","Корректировка остатка"},0)),"Выберите тип операции",IF(NOT(ISNUMBER(D2986)),"Укажите количество",IF(D2986=0,"Количество не может быть 0",IF(AND(C2986&lt;&gt;"Корректировка остатка",D2986&lt;0),"Для этого типа количество положительное",IF(NOT(ISNUMBER('Номенклатура'!$C$2)),"Укажите дату начала учёта",IF(A2986&lt;INT('Номенклатура'!$C$2),"Раньше даты начала учёта: НЕ учтено",IF(AND(C2986="Корректировка остатка",TRIM(G2986)=""),"Учтено: добавьте пояснение","ОК")))))))))))))</f>
        <v/>
      </c>
    </row>
    <row r="2987" spans="1:9" x14ac:dyDescent="0.25">
      <c r="A2987" s="16"/>
      <c r="B2987" s="13"/>
      <c r="C2987" s="13"/>
      <c r="D2987" s="14"/>
      <c r="E2987" s="17" t="str">
        <f>IF(OR(B2987="",SUMPRODUCT(--EXACT('Номенклатура'!$A$6:$A$205,B2987))&lt;&gt;1),"",INDEX('Номенклатура'!$D$6:$D$205,SUMPRODUCT(EXACT('Номенклатура'!$A$6:$A$205,B2987)*(ROW('Номенклатура'!$A$6:$A$205)-5)))&amp;"")</f>
        <v/>
      </c>
      <c r="F2987" s="18" t="str">
        <f>IF(OR(I2987="ОК",I2987="Учтено: добавьте пояснение"),IF(C2987="Приход",D2987,IF(C2987="Корректировка остатка",D2987,-D2987)),"")</f>
        <v/>
      </c>
      <c r="G2987" s="13"/>
      <c r="H2987" s="15" t="str">
        <f>IF(OR(B2987="",SUMPRODUCT(--EXACT('Номенклатура'!$A$6:$A$205,B2987))&lt;&gt;1),"",INDEX('Номенклатура'!$B$6:$B$205,SUMPRODUCT(EXACT('Номенклатура'!$A$6:$A$205,B2987)*(ROW('Номенклатура'!$A$6:$A$205)-5)))&amp;"")</f>
        <v/>
      </c>
      <c r="I2987" s="15" t="str">
        <f>IF(COUNTA(A2987:D2987,G2987)=0,"",IF(NOT(ISNUMBER(A2987)),"Укажите дату",IF(B2987="","Укажите код",IF(NOT(AND(ISTEXT(B2987),LEN(B2987)&gt;0,LEN(B2987)&lt;=30,ISNUMBER(FIND(LEFT(B2987,1),"ABCDEFGHIJKLMNOPQRSTUVWXYZ")),SUMPRODUCT((MID(B2987,{1,2,3,4,5,6,7,8,9,10,11,12,13,14,15,16,17,18,19,20,21,22,23,24,25,26,27,28,29,30},1)&lt;&gt;"")*ISERROR(FIND(MID(B2987,{1,2,3,4,5,6,7,8,9,10,11,12,13,14,15,16,17,18,19,20,21,22,23,24,25,26,27,28,29,30},1),"ABCDEFGHIJKLMNOPQRSTUVWXYZ0123456789-_")))=0,ISERROR(VALUE(B2987)))),"Недопустимый код: только латинские буквы A-Z в верхнем регистре, цифры, - и _; начало с буквы, до 30 символов (например MILK-001)",IF(SUMPRODUCT(--EXACT('Номенклатура'!$A$6:$A$205,B2987))=0,"Код не найден в номенклатуре",IF(SUMPRODUCT(--EXACT('Номенклатура'!$A$6:$A$205,B2987))&gt;1,"Код повторяется в номенклатуре",IF(ISNA(MATCH(C2987,{"Приход","Расход","Списание","Корректировка остатка"},0)),"Выберите тип операции",IF(NOT(ISNUMBER(D2987)),"Укажите количество",IF(D2987=0,"Количество не может быть 0",IF(AND(C2987&lt;&gt;"Корректировка остатка",D2987&lt;0),"Для этого типа количество положительное",IF(NOT(ISNUMBER('Номенклатура'!$C$2)),"Укажите дату начала учёта",IF(A2987&lt;INT('Номенклатура'!$C$2),"Раньше даты начала учёта: НЕ учтено",IF(AND(C2987="Корректировка остатка",TRIM(G2987)=""),"Учтено: добавьте пояснение","ОК")))))))))))))</f>
        <v/>
      </c>
    </row>
    <row r="2988" spans="1:9" x14ac:dyDescent="0.25">
      <c r="A2988" s="16"/>
      <c r="B2988" s="13"/>
      <c r="C2988" s="13"/>
      <c r="D2988" s="14"/>
      <c r="E2988" s="17" t="str">
        <f>IF(OR(B2988="",SUMPRODUCT(--EXACT('Номенклатура'!$A$6:$A$205,B2988))&lt;&gt;1),"",INDEX('Номенклатура'!$D$6:$D$205,SUMPRODUCT(EXACT('Номенклатура'!$A$6:$A$205,B2988)*(ROW('Номенклатура'!$A$6:$A$205)-5)))&amp;"")</f>
        <v/>
      </c>
      <c r="F2988" s="18" t="str">
        <f>IF(OR(I2988="ОК",I2988="Учтено: добавьте пояснение"),IF(C2988="Приход",D2988,IF(C2988="Корректировка остатка",D2988,-D2988)),"")</f>
        <v/>
      </c>
      <c r="G2988" s="13"/>
      <c r="H2988" s="15" t="str">
        <f>IF(OR(B2988="",SUMPRODUCT(--EXACT('Номенклатура'!$A$6:$A$205,B2988))&lt;&gt;1),"",INDEX('Номенклатура'!$B$6:$B$205,SUMPRODUCT(EXACT('Номенклатура'!$A$6:$A$205,B2988)*(ROW('Номенклатура'!$A$6:$A$205)-5)))&amp;"")</f>
        <v/>
      </c>
      <c r="I2988" s="15" t="str">
        <f>IF(COUNTA(A2988:D2988,G2988)=0,"",IF(NOT(ISNUMBER(A2988)),"Укажите дату",IF(B2988="","Укажите код",IF(NOT(AND(ISTEXT(B2988),LEN(B2988)&gt;0,LEN(B2988)&lt;=30,ISNUMBER(FIND(LEFT(B2988,1),"ABCDEFGHIJKLMNOPQRSTUVWXYZ")),SUMPRODUCT((MID(B2988,{1,2,3,4,5,6,7,8,9,10,11,12,13,14,15,16,17,18,19,20,21,22,23,24,25,26,27,28,29,30},1)&lt;&gt;"")*ISERROR(FIND(MID(B2988,{1,2,3,4,5,6,7,8,9,10,11,12,13,14,15,16,17,18,19,20,21,22,23,24,25,26,27,28,29,30},1),"ABCDEFGHIJKLMNOPQRSTUVWXYZ0123456789-_")))=0,ISERROR(VALUE(B2988)))),"Недопустимый код: только латинские буквы A-Z в верхнем регистре, цифры, - и _; начало с буквы, до 30 символов (например MILK-001)",IF(SUMPRODUCT(--EXACT('Номенклатура'!$A$6:$A$205,B2988))=0,"Код не найден в номенклатуре",IF(SUMPRODUCT(--EXACT('Номенклатура'!$A$6:$A$205,B2988))&gt;1,"Код повторяется в номенклатуре",IF(ISNA(MATCH(C2988,{"Приход","Расход","Списание","Корректировка остатка"},0)),"Выберите тип операции",IF(NOT(ISNUMBER(D2988)),"Укажите количество",IF(D2988=0,"Количество не может быть 0",IF(AND(C2988&lt;&gt;"Корректировка остатка",D2988&lt;0),"Для этого типа количество положительное",IF(NOT(ISNUMBER('Номенклатура'!$C$2)),"Укажите дату начала учёта",IF(A2988&lt;INT('Номенклатура'!$C$2),"Раньше даты начала учёта: НЕ учтено",IF(AND(C2988="Корректировка остатка",TRIM(G2988)=""),"Учтено: добавьте пояснение","ОК")))))))))))))</f>
        <v/>
      </c>
    </row>
    <row r="2989" spans="1:9" x14ac:dyDescent="0.25">
      <c r="A2989" s="16"/>
      <c r="B2989" s="13"/>
      <c r="C2989" s="13"/>
      <c r="D2989" s="14"/>
      <c r="E2989" s="17" t="str">
        <f>IF(OR(B2989="",SUMPRODUCT(--EXACT('Номенклатура'!$A$6:$A$205,B2989))&lt;&gt;1),"",INDEX('Номенклатура'!$D$6:$D$205,SUMPRODUCT(EXACT('Номенклатура'!$A$6:$A$205,B2989)*(ROW('Номенклатура'!$A$6:$A$205)-5)))&amp;"")</f>
        <v/>
      </c>
      <c r="F2989" s="18" t="str">
        <f>IF(OR(I2989="ОК",I2989="Учтено: добавьте пояснение"),IF(C2989="Приход",D2989,IF(C2989="Корректировка остатка",D2989,-D2989)),"")</f>
        <v/>
      </c>
      <c r="G2989" s="13"/>
      <c r="H2989" s="15" t="str">
        <f>IF(OR(B2989="",SUMPRODUCT(--EXACT('Номенклатура'!$A$6:$A$205,B2989))&lt;&gt;1),"",INDEX('Номенклатура'!$B$6:$B$205,SUMPRODUCT(EXACT('Номенклатура'!$A$6:$A$205,B2989)*(ROW('Номенклатура'!$A$6:$A$205)-5)))&amp;"")</f>
        <v/>
      </c>
      <c r="I2989" s="15" t="str">
        <f>IF(COUNTA(A2989:D2989,G2989)=0,"",IF(NOT(ISNUMBER(A2989)),"Укажите дату",IF(B2989="","Укажите код",IF(NOT(AND(ISTEXT(B2989),LEN(B2989)&gt;0,LEN(B2989)&lt;=30,ISNUMBER(FIND(LEFT(B2989,1),"ABCDEFGHIJKLMNOPQRSTUVWXYZ")),SUMPRODUCT((MID(B2989,{1,2,3,4,5,6,7,8,9,10,11,12,13,14,15,16,17,18,19,20,21,22,23,24,25,26,27,28,29,30},1)&lt;&gt;"")*ISERROR(FIND(MID(B2989,{1,2,3,4,5,6,7,8,9,10,11,12,13,14,15,16,17,18,19,20,21,22,23,24,25,26,27,28,29,30},1),"ABCDEFGHIJKLMNOPQRSTUVWXYZ0123456789-_")))=0,ISERROR(VALUE(B2989)))),"Недопустимый код: только латинские буквы A-Z в верхнем регистре, цифры, - и _; начало с буквы, до 30 символов (например MILK-001)",IF(SUMPRODUCT(--EXACT('Номенклатура'!$A$6:$A$205,B2989))=0,"Код не найден в номенклатуре",IF(SUMPRODUCT(--EXACT('Номенклатура'!$A$6:$A$205,B2989))&gt;1,"Код повторяется в номенклатуре",IF(ISNA(MATCH(C2989,{"Приход","Расход","Списание","Корректировка остатка"},0)),"Выберите тип операции",IF(NOT(ISNUMBER(D2989)),"Укажите количество",IF(D2989=0,"Количество не может быть 0",IF(AND(C2989&lt;&gt;"Корректировка остатка",D2989&lt;0),"Для этого типа количество положительное",IF(NOT(ISNUMBER('Номенклатура'!$C$2)),"Укажите дату начала учёта",IF(A2989&lt;INT('Номенклатура'!$C$2),"Раньше даты начала учёта: НЕ учтено",IF(AND(C2989="Корректировка остатка",TRIM(G2989)=""),"Учтено: добавьте пояснение","ОК")))))))))))))</f>
        <v/>
      </c>
    </row>
    <row r="2990" spans="1:9" x14ac:dyDescent="0.25">
      <c r="A2990" s="16"/>
      <c r="B2990" s="13"/>
      <c r="C2990" s="13"/>
      <c r="D2990" s="14"/>
      <c r="E2990" s="17" t="str">
        <f>IF(OR(B2990="",SUMPRODUCT(--EXACT('Номенклатура'!$A$6:$A$205,B2990))&lt;&gt;1),"",INDEX('Номенклатура'!$D$6:$D$205,SUMPRODUCT(EXACT('Номенклатура'!$A$6:$A$205,B2990)*(ROW('Номенклатура'!$A$6:$A$205)-5)))&amp;"")</f>
        <v/>
      </c>
      <c r="F2990" s="18" t="str">
        <f>IF(OR(I2990="ОК",I2990="Учтено: добавьте пояснение"),IF(C2990="Приход",D2990,IF(C2990="Корректировка остатка",D2990,-D2990)),"")</f>
        <v/>
      </c>
      <c r="G2990" s="13"/>
      <c r="H2990" s="15" t="str">
        <f>IF(OR(B2990="",SUMPRODUCT(--EXACT('Номенклатура'!$A$6:$A$205,B2990))&lt;&gt;1),"",INDEX('Номенклатура'!$B$6:$B$205,SUMPRODUCT(EXACT('Номенклатура'!$A$6:$A$205,B2990)*(ROW('Номенклатура'!$A$6:$A$205)-5)))&amp;"")</f>
        <v/>
      </c>
      <c r="I2990" s="15" t="str">
        <f>IF(COUNTA(A2990:D2990,G2990)=0,"",IF(NOT(ISNUMBER(A2990)),"Укажите дату",IF(B2990="","Укажите код",IF(NOT(AND(ISTEXT(B2990),LEN(B2990)&gt;0,LEN(B2990)&lt;=30,ISNUMBER(FIND(LEFT(B2990,1),"ABCDEFGHIJKLMNOPQRSTUVWXYZ")),SUMPRODUCT((MID(B2990,{1,2,3,4,5,6,7,8,9,10,11,12,13,14,15,16,17,18,19,20,21,22,23,24,25,26,27,28,29,30},1)&lt;&gt;"")*ISERROR(FIND(MID(B2990,{1,2,3,4,5,6,7,8,9,10,11,12,13,14,15,16,17,18,19,20,21,22,23,24,25,26,27,28,29,30},1),"ABCDEFGHIJKLMNOPQRSTUVWXYZ0123456789-_")))=0,ISERROR(VALUE(B2990)))),"Недопустимый код: только латинские буквы A-Z в верхнем регистре, цифры, - и _; начало с буквы, до 30 символов (например MILK-001)",IF(SUMPRODUCT(--EXACT('Номенклатура'!$A$6:$A$205,B2990))=0,"Код не найден в номенклатуре",IF(SUMPRODUCT(--EXACT('Номенклатура'!$A$6:$A$205,B2990))&gt;1,"Код повторяется в номенклатуре",IF(ISNA(MATCH(C2990,{"Приход","Расход","Списание","Корректировка остатка"},0)),"Выберите тип операции",IF(NOT(ISNUMBER(D2990)),"Укажите количество",IF(D2990=0,"Количество не может быть 0",IF(AND(C2990&lt;&gt;"Корректировка остатка",D2990&lt;0),"Для этого типа количество положительное",IF(NOT(ISNUMBER('Номенклатура'!$C$2)),"Укажите дату начала учёта",IF(A2990&lt;INT('Номенклатура'!$C$2),"Раньше даты начала учёта: НЕ учтено",IF(AND(C2990="Корректировка остатка",TRIM(G2990)=""),"Учтено: добавьте пояснение","ОК")))))))))))))</f>
        <v/>
      </c>
    </row>
    <row r="2991" spans="1:9" x14ac:dyDescent="0.25">
      <c r="A2991" s="16"/>
      <c r="B2991" s="13"/>
      <c r="C2991" s="13"/>
      <c r="D2991" s="14"/>
      <c r="E2991" s="17" t="str">
        <f>IF(OR(B2991="",SUMPRODUCT(--EXACT('Номенклатура'!$A$6:$A$205,B2991))&lt;&gt;1),"",INDEX('Номенклатура'!$D$6:$D$205,SUMPRODUCT(EXACT('Номенклатура'!$A$6:$A$205,B2991)*(ROW('Номенклатура'!$A$6:$A$205)-5)))&amp;"")</f>
        <v/>
      </c>
      <c r="F2991" s="18" t="str">
        <f>IF(OR(I2991="ОК",I2991="Учтено: добавьте пояснение"),IF(C2991="Приход",D2991,IF(C2991="Корректировка остатка",D2991,-D2991)),"")</f>
        <v/>
      </c>
      <c r="G2991" s="13"/>
      <c r="H2991" s="15" t="str">
        <f>IF(OR(B2991="",SUMPRODUCT(--EXACT('Номенклатура'!$A$6:$A$205,B2991))&lt;&gt;1),"",INDEX('Номенклатура'!$B$6:$B$205,SUMPRODUCT(EXACT('Номенклатура'!$A$6:$A$205,B2991)*(ROW('Номенклатура'!$A$6:$A$205)-5)))&amp;"")</f>
        <v/>
      </c>
      <c r="I2991" s="15" t="str">
        <f>IF(COUNTA(A2991:D2991,G2991)=0,"",IF(NOT(ISNUMBER(A2991)),"Укажите дату",IF(B2991="","Укажите код",IF(NOT(AND(ISTEXT(B2991),LEN(B2991)&gt;0,LEN(B2991)&lt;=30,ISNUMBER(FIND(LEFT(B2991,1),"ABCDEFGHIJKLMNOPQRSTUVWXYZ")),SUMPRODUCT((MID(B2991,{1,2,3,4,5,6,7,8,9,10,11,12,13,14,15,16,17,18,19,20,21,22,23,24,25,26,27,28,29,30},1)&lt;&gt;"")*ISERROR(FIND(MID(B2991,{1,2,3,4,5,6,7,8,9,10,11,12,13,14,15,16,17,18,19,20,21,22,23,24,25,26,27,28,29,30},1),"ABCDEFGHIJKLMNOPQRSTUVWXYZ0123456789-_")))=0,ISERROR(VALUE(B2991)))),"Недопустимый код: только латинские буквы A-Z в верхнем регистре, цифры, - и _; начало с буквы, до 30 символов (например MILK-001)",IF(SUMPRODUCT(--EXACT('Номенклатура'!$A$6:$A$205,B2991))=0,"Код не найден в номенклатуре",IF(SUMPRODUCT(--EXACT('Номенклатура'!$A$6:$A$205,B2991))&gt;1,"Код повторяется в номенклатуре",IF(ISNA(MATCH(C2991,{"Приход","Расход","Списание","Корректировка остатка"},0)),"Выберите тип операции",IF(NOT(ISNUMBER(D2991)),"Укажите количество",IF(D2991=0,"Количество не может быть 0",IF(AND(C2991&lt;&gt;"Корректировка остатка",D2991&lt;0),"Для этого типа количество положительное",IF(NOT(ISNUMBER('Номенклатура'!$C$2)),"Укажите дату начала учёта",IF(A2991&lt;INT('Номенклатура'!$C$2),"Раньше даты начала учёта: НЕ учтено",IF(AND(C2991="Корректировка остатка",TRIM(G2991)=""),"Учтено: добавьте пояснение","ОК")))))))))))))</f>
        <v/>
      </c>
    </row>
    <row r="2992" spans="1:9" x14ac:dyDescent="0.25">
      <c r="A2992" s="16"/>
      <c r="B2992" s="13"/>
      <c r="C2992" s="13"/>
      <c r="D2992" s="14"/>
      <c r="E2992" s="17" t="str">
        <f>IF(OR(B2992="",SUMPRODUCT(--EXACT('Номенклатура'!$A$6:$A$205,B2992))&lt;&gt;1),"",INDEX('Номенклатура'!$D$6:$D$205,SUMPRODUCT(EXACT('Номенклатура'!$A$6:$A$205,B2992)*(ROW('Номенклатура'!$A$6:$A$205)-5)))&amp;"")</f>
        <v/>
      </c>
      <c r="F2992" s="18" t="str">
        <f>IF(OR(I2992="ОК",I2992="Учтено: добавьте пояснение"),IF(C2992="Приход",D2992,IF(C2992="Корректировка остатка",D2992,-D2992)),"")</f>
        <v/>
      </c>
      <c r="G2992" s="13"/>
      <c r="H2992" s="15" t="str">
        <f>IF(OR(B2992="",SUMPRODUCT(--EXACT('Номенклатура'!$A$6:$A$205,B2992))&lt;&gt;1),"",INDEX('Номенклатура'!$B$6:$B$205,SUMPRODUCT(EXACT('Номенклатура'!$A$6:$A$205,B2992)*(ROW('Номенклатура'!$A$6:$A$205)-5)))&amp;"")</f>
        <v/>
      </c>
      <c r="I2992" s="15" t="str">
        <f>IF(COUNTA(A2992:D2992,G2992)=0,"",IF(NOT(ISNUMBER(A2992)),"Укажите дату",IF(B2992="","Укажите код",IF(NOT(AND(ISTEXT(B2992),LEN(B2992)&gt;0,LEN(B2992)&lt;=30,ISNUMBER(FIND(LEFT(B2992,1),"ABCDEFGHIJKLMNOPQRSTUVWXYZ")),SUMPRODUCT((MID(B2992,{1,2,3,4,5,6,7,8,9,10,11,12,13,14,15,16,17,18,19,20,21,22,23,24,25,26,27,28,29,30},1)&lt;&gt;"")*ISERROR(FIND(MID(B2992,{1,2,3,4,5,6,7,8,9,10,11,12,13,14,15,16,17,18,19,20,21,22,23,24,25,26,27,28,29,30},1),"ABCDEFGHIJKLMNOPQRSTUVWXYZ0123456789-_")))=0,ISERROR(VALUE(B2992)))),"Недопустимый код: только латинские буквы A-Z в верхнем регистре, цифры, - и _; начало с буквы, до 30 символов (например MILK-001)",IF(SUMPRODUCT(--EXACT('Номенклатура'!$A$6:$A$205,B2992))=0,"Код не найден в номенклатуре",IF(SUMPRODUCT(--EXACT('Номенклатура'!$A$6:$A$205,B2992))&gt;1,"Код повторяется в номенклатуре",IF(ISNA(MATCH(C2992,{"Приход","Расход","Списание","Корректировка остатка"},0)),"Выберите тип операции",IF(NOT(ISNUMBER(D2992)),"Укажите количество",IF(D2992=0,"Количество не может быть 0",IF(AND(C2992&lt;&gt;"Корректировка остатка",D2992&lt;0),"Для этого типа количество положительное",IF(NOT(ISNUMBER('Номенклатура'!$C$2)),"Укажите дату начала учёта",IF(A2992&lt;INT('Номенклатура'!$C$2),"Раньше даты начала учёта: НЕ учтено",IF(AND(C2992="Корректировка остатка",TRIM(G2992)=""),"Учтено: добавьте пояснение","ОК")))))))))))))</f>
        <v/>
      </c>
    </row>
    <row r="2993" spans="1:9" x14ac:dyDescent="0.25">
      <c r="A2993" s="16"/>
      <c r="B2993" s="13"/>
      <c r="C2993" s="13"/>
      <c r="D2993" s="14"/>
      <c r="E2993" s="17" t="str">
        <f>IF(OR(B2993="",SUMPRODUCT(--EXACT('Номенклатура'!$A$6:$A$205,B2993))&lt;&gt;1),"",INDEX('Номенклатура'!$D$6:$D$205,SUMPRODUCT(EXACT('Номенклатура'!$A$6:$A$205,B2993)*(ROW('Номенклатура'!$A$6:$A$205)-5)))&amp;"")</f>
        <v/>
      </c>
      <c r="F2993" s="18" t="str">
        <f>IF(OR(I2993="ОК",I2993="Учтено: добавьте пояснение"),IF(C2993="Приход",D2993,IF(C2993="Корректировка остатка",D2993,-D2993)),"")</f>
        <v/>
      </c>
      <c r="G2993" s="13"/>
      <c r="H2993" s="15" t="str">
        <f>IF(OR(B2993="",SUMPRODUCT(--EXACT('Номенклатура'!$A$6:$A$205,B2993))&lt;&gt;1),"",INDEX('Номенклатура'!$B$6:$B$205,SUMPRODUCT(EXACT('Номенклатура'!$A$6:$A$205,B2993)*(ROW('Номенклатура'!$A$6:$A$205)-5)))&amp;"")</f>
        <v/>
      </c>
      <c r="I2993" s="15" t="str">
        <f>IF(COUNTA(A2993:D2993,G2993)=0,"",IF(NOT(ISNUMBER(A2993)),"Укажите дату",IF(B2993="","Укажите код",IF(NOT(AND(ISTEXT(B2993),LEN(B2993)&gt;0,LEN(B2993)&lt;=30,ISNUMBER(FIND(LEFT(B2993,1),"ABCDEFGHIJKLMNOPQRSTUVWXYZ")),SUMPRODUCT((MID(B2993,{1,2,3,4,5,6,7,8,9,10,11,12,13,14,15,16,17,18,19,20,21,22,23,24,25,26,27,28,29,30},1)&lt;&gt;"")*ISERROR(FIND(MID(B2993,{1,2,3,4,5,6,7,8,9,10,11,12,13,14,15,16,17,18,19,20,21,22,23,24,25,26,27,28,29,30},1),"ABCDEFGHIJKLMNOPQRSTUVWXYZ0123456789-_")))=0,ISERROR(VALUE(B2993)))),"Недопустимый код: только латинские буквы A-Z в верхнем регистре, цифры, - и _; начало с буквы, до 30 символов (например MILK-001)",IF(SUMPRODUCT(--EXACT('Номенклатура'!$A$6:$A$205,B2993))=0,"Код не найден в номенклатуре",IF(SUMPRODUCT(--EXACT('Номенклатура'!$A$6:$A$205,B2993))&gt;1,"Код повторяется в номенклатуре",IF(ISNA(MATCH(C2993,{"Приход","Расход","Списание","Корректировка остатка"},0)),"Выберите тип операции",IF(NOT(ISNUMBER(D2993)),"Укажите количество",IF(D2993=0,"Количество не может быть 0",IF(AND(C2993&lt;&gt;"Корректировка остатка",D2993&lt;0),"Для этого типа количество положительное",IF(NOT(ISNUMBER('Номенклатура'!$C$2)),"Укажите дату начала учёта",IF(A2993&lt;INT('Номенклатура'!$C$2),"Раньше даты начала учёта: НЕ учтено",IF(AND(C2993="Корректировка остатка",TRIM(G2993)=""),"Учтено: добавьте пояснение","ОК")))))))))))))</f>
        <v/>
      </c>
    </row>
    <row r="2994" spans="1:9" x14ac:dyDescent="0.25">
      <c r="A2994" s="16"/>
      <c r="B2994" s="13"/>
      <c r="C2994" s="13"/>
      <c r="D2994" s="14"/>
      <c r="E2994" s="17" t="str">
        <f>IF(OR(B2994="",SUMPRODUCT(--EXACT('Номенклатура'!$A$6:$A$205,B2994))&lt;&gt;1),"",INDEX('Номенклатура'!$D$6:$D$205,SUMPRODUCT(EXACT('Номенклатура'!$A$6:$A$205,B2994)*(ROW('Номенклатура'!$A$6:$A$205)-5)))&amp;"")</f>
        <v/>
      </c>
      <c r="F2994" s="18" t="str">
        <f>IF(OR(I2994="ОК",I2994="Учтено: добавьте пояснение"),IF(C2994="Приход",D2994,IF(C2994="Корректировка остатка",D2994,-D2994)),"")</f>
        <v/>
      </c>
      <c r="G2994" s="13"/>
      <c r="H2994" s="15" t="str">
        <f>IF(OR(B2994="",SUMPRODUCT(--EXACT('Номенклатура'!$A$6:$A$205,B2994))&lt;&gt;1),"",INDEX('Номенклатура'!$B$6:$B$205,SUMPRODUCT(EXACT('Номенклатура'!$A$6:$A$205,B2994)*(ROW('Номенклатура'!$A$6:$A$205)-5)))&amp;"")</f>
        <v/>
      </c>
      <c r="I2994" s="15" t="str">
        <f>IF(COUNTA(A2994:D2994,G2994)=0,"",IF(NOT(ISNUMBER(A2994)),"Укажите дату",IF(B2994="","Укажите код",IF(NOT(AND(ISTEXT(B2994),LEN(B2994)&gt;0,LEN(B2994)&lt;=30,ISNUMBER(FIND(LEFT(B2994,1),"ABCDEFGHIJKLMNOPQRSTUVWXYZ")),SUMPRODUCT((MID(B2994,{1,2,3,4,5,6,7,8,9,10,11,12,13,14,15,16,17,18,19,20,21,22,23,24,25,26,27,28,29,30},1)&lt;&gt;"")*ISERROR(FIND(MID(B2994,{1,2,3,4,5,6,7,8,9,10,11,12,13,14,15,16,17,18,19,20,21,22,23,24,25,26,27,28,29,30},1),"ABCDEFGHIJKLMNOPQRSTUVWXYZ0123456789-_")))=0,ISERROR(VALUE(B2994)))),"Недопустимый код: только латинские буквы A-Z в верхнем регистре, цифры, - и _; начало с буквы, до 30 символов (например MILK-001)",IF(SUMPRODUCT(--EXACT('Номенклатура'!$A$6:$A$205,B2994))=0,"Код не найден в номенклатуре",IF(SUMPRODUCT(--EXACT('Номенклатура'!$A$6:$A$205,B2994))&gt;1,"Код повторяется в номенклатуре",IF(ISNA(MATCH(C2994,{"Приход","Расход","Списание","Корректировка остатка"},0)),"Выберите тип операции",IF(NOT(ISNUMBER(D2994)),"Укажите количество",IF(D2994=0,"Количество не может быть 0",IF(AND(C2994&lt;&gt;"Корректировка остатка",D2994&lt;0),"Для этого типа количество положительное",IF(NOT(ISNUMBER('Номенклатура'!$C$2)),"Укажите дату начала учёта",IF(A2994&lt;INT('Номенклатура'!$C$2),"Раньше даты начала учёта: НЕ учтено",IF(AND(C2994="Корректировка остатка",TRIM(G2994)=""),"Учтено: добавьте пояснение","ОК")))))))))))))</f>
        <v/>
      </c>
    </row>
    <row r="2995" spans="1:9" x14ac:dyDescent="0.25">
      <c r="A2995" s="16"/>
      <c r="B2995" s="13"/>
      <c r="C2995" s="13"/>
      <c r="D2995" s="14"/>
      <c r="E2995" s="17" t="str">
        <f>IF(OR(B2995="",SUMPRODUCT(--EXACT('Номенклатура'!$A$6:$A$205,B2995))&lt;&gt;1),"",INDEX('Номенклатура'!$D$6:$D$205,SUMPRODUCT(EXACT('Номенклатура'!$A$6:$A$205,B2995)*(ROW('Номенклатура'!$A$6:$A$205)-5)))&amp;"")</f>
        <v/>
      </c>
      <c r="F2995" s="18" t="str">
        <f>IF(OR(I2995="ОК",I2995="Учтено: добавьте пояснение"),IF(C2995="Приход",D2995,IF(C2995="Корректировка остатка",D2995,-D2995)),"")</f>
        <v/>
      </c>
      <c r="G2995" s="13"/>
      <c r="H2995" s="15" t="str">
        <f>IF(OR(B2995="",SUMPRODUCT(--EXACT('Номенклатура'!$A$6:$A$205,B2995))&lt;&gt;1),"",INDEX('Номенклатура'!$B$6:$B$205,SUMPRODUCT(EXACT('Номенклатура'!$A$6:$A$205,B2995)*(ROW('Номенклатура'!$A$6:$A$205)-5)))&amp;"")</f>
        <v/>
      </c>
      <c r="I2995" s="15" t="str">
        <f>IF(COUNTA(A2995:D2995,G2995)=0,"",IF(NOT(ISNUMBER(A2995)),"Укажите дату",IF(B2995="","Укажите код",IF(NOT(AND(ISTEXT(B2995),LEN(B2995)&gt;0,LEN(B2995)&lt;=30,ISNUMBER(FIND(LEFT(B2995,1),"ABCDEFGHIJKLMNOPQRSTUVWXYZ")),SUMPRODUCT((MID(B2995,{1,2,3,4,5,6,7,8,9,10,11,12,13,14,15,16,17,18,19,20,21,22,23,24,25,26,27,28,29,30},1)&lt;&gt;"")*ISERROR(FIND(MID(B2995,{1,2,3,4,5,6,7,8,9,10,11,12,13,14,15,16,17,18,19,20,21,22,23,24,25,26,27,28,29,30},1),"ABCDEFGHIJKLMNOPQRSTUVWXYZ0123456789-_")))=0,ISERROR(VALUE(B2995)))),"Недопустимый код: только латинские буквы A-Z в верхнем регистре, цифры, - и _; начало с буквы, до 30 символов (например MILK-001)",IF(SUMPRODUCT(--EXACT('Номенклатура'!$A$6:$A$205,B2995))=0,"Код не найден в номенклатуре",IF(SUMPRODUCT(--EXACT('Номенклатура'!$A$6:$A$205,B2995))&gt;1,"Код повторяется в номенклатуре",IF(ISNA(MATCH(C2995,{"Приход","Расход","Списание","Корректировка остатка"},0)),"Выберите тип операции",IF(NOT(ISNUMBER(D2995)),"Укажите количество",IF(D2995=0,"Количество не может быть 0",IF(AND(C2995&lt;&gt;"Корректировка остатка",D2995&lt;0),"Для этого типа количество положительное",IF(NOT(ISNUMBER('Номенклатура'!$C$2)),"Укажите дату начала учёта",IF(A2995&lt;INT('Номенклатура'!$C$2),"Раньше даты начала учёта: НЕ учтено",IF(AND(C2995="Корректировка остатка",TRIM(G2995)=""),"Учтено: добавьте пояснение","ОК")))))))))))))</f>
        <v/>
      </c>
    </row>
    <row r="2996" spans="1:9" x14ac:dyDescent="0.25">
      <c r="A2996" s="16"/>
      <c r="B2996" s="13"/>
      <c r="C2996" s="13"/>
      <c r="D2996" s="14"/>
      <c r="E2996" s="17" t="str">
        <f>IF(OR(B2996="",SUMPRODUCT(--EXACT('Номенклатура'!$A$6:$A$205,B2996))&lt;&gt;1),"",INDEX('Номенклатура'!$D$6:$D$205,SUMPRODUCT(EXACT('Номенклатура'!$A$6:$A$205,B2996)*(ROW('Номенклатура'!$A$6:$A$205)-5)))&amp;"")</f>
        <v/>
      </c>
      <c r="F2996" s="18" t="str">
        <f>IF(OR(I2996="ОК",I2996="Учтено: добавьте пояснение"),IF(C2996="Приход",D2996,IF(C2996="Корректировка остатка",D2996,-D2996)),"")</f>
        <v/>
      </c>
      <c r="G2996" s="13"/>
      <c r="H2996" s="15" t="str">
        <f>IF(OR(B2996="",SUMPRODUCT(--EXACT('Номенклатура'!$A$6:$A$205,B2996))&lt;&gt;1),"",INDEX('Номенклатура'!$B$6:$B$205,SUMPRODUCT(EXACT('Номенклатура'!$A$6:$A$205,B2996)*(ROW('Номенклатура'!$A$6:$A$205)-5)))&amp;"")</f>
        <v/>
      </c>
      <c r="I2996" s="15" t="str">
        <f>IF(COUNTA(A2996:D2996,G2996)=0,"",IF(NOT(ISNUMBER(A2996)),"Укажите дату",IF(B2996="","Укажите код",IF(NOT(AND(ISTEXT(B2996),LEN(B2996)&gt;0,LEN(B2996)&lt;=30,ISNUMBER(FIND(LEFT(B2996,1),"ABCDEFGHIJKLMNOPQRSTUVWXYZ")),SUMPRODUCT((MID(B2996,{1,2,3,4,5,6,7,8,9,10,11,12,13,14,15,16,17,18,19,20,21,22,23,24,25,26,27,28,29,30},1)&lt;&gt;"")*ISERROR(FIND(MID(B2996,{1,2,3,4,5,6,7,8,9,10,11,12,13,14,15,16,17,18,19,20,21,22,23,24,25,26,27,28,29,30},1),"ABCDEFGHIJKLMNOPQRSTUVWXYZ0123456789-_")))=0,ISERROR(VALUE(B2996)))),"Недопустимый код: только латинские буквы A-Z в верхнем регистре, цифры, - и _; начало с буквы, до 30 символов (например MILK-001)",IF(SUMPRODUCT(--EXACT('Номенклатура'!$A$6:$A$205,B2996))=0,"Код не найден в номенклатуре",IF(SUMPRODUCT(--EXACT('Номенклатура'!$A$6:$A$205,B2996))&gt;1,"Код повторяется в номенклатуре",IF(ISNA(MATCH(C2996,{"Приход","Расход","Списание","Корректировка остатка"},0)),"Выберите тип операции",IF(NOT(ISNUMBER(D2996)),"Укажите количество",IF(D2996=0,"Количество не может быть 0",IF(AND(C2996&lt;&gt;"Корректировка остатка",D2996&lt;0),"Для этого типа количество положительное",IF(NOT(ISNUMBER('Номенклатура'!$C$2)),"Укажите дату начала учёта",IF(A2996&lt;INT('Номенклатура'!$C$2),"Раньше даты начала учёта: НЕ учтено",IF(AND(C2996="Корректировка остатка",TRIM(G2996)=""),"Учтено: добавьте пояснение","ОК")))))))))))))</f>
        <v/>
      </c>
    </row>
    <row r="2997" spans="1:9" x14ac:dyDescent="0.25">
      <c r="A2997" s="16"/>
      <c r="B2997" s="13"/>
      <c r="C2997" s="13"/>
      <c r="D2997" s="14"/>
      <c r="E2997" s="17" t="str">
        <f>IF(OR(B2997="",SUMPRODUCT(--EXACT('Номенклатура'!$A$6:$A$205,B2997))&lt;&gt;1),"",INDEX('Номенклатура'!$D$6:$D$205,SUMPRODUCT(EXACT('Номенклатура'!$A$6:$A$205,B2997)*(ROW('Номенклатура'!$A$6:$A$205)-5)))&amp;"")</f>
        <v/>
      </c>
      <c r="F2997" s="18" t="str">
        <f>IF(OR(I2997="ОК",I2997="Учтено: добавьте пояснение"),IF(C2997="Приход",D2997,IF(C2997="Корректировка остатка",D2997,-D2997)),"")</f>
        <v/>
      </c>
      <c r="G2997" s="13"/>
      <c r="H2997" s="15" t="str">
        <f>IF(OR(B2997="",SUMPRODUCT(--EXACT('Номенклатура'!$A$6:$A$205,B2997))&lt;&gt;1),"",INDEX('Номенклатура'!$B$6:$B$205,SUMPRODUCT(EXACT('Номенклатура'!$A$6:$A$205,B2997)*(ROW('Номенклатура'!$A$6:$A$205)-5)))&amp;"")</f>
        <v/>
      </c>
      <c r="I2997" s="15" t="str">
        <f>IF(COUNTA(A2997:D2997,G2997)=0,"",IF(NOT(ISNUMBER(A2997)),"Укажите дату",IF(B2997="","Укажите код",IF(NOT(AND(ISTEXT(B2997),LEN(B2997)&gt;0,LEN(B2997)&lt;=30,ISNUMBER(FIND(LEFT(B2997,1),"ABCDEFGHIJKLMNOPQRSTUVWXYZ")),SUMPRODUCT((MID(B2997,{1,2,3,4,5,6,7,8,9,10,11,12,13,14,15,16,17,18,19,20,21,22,23,24,25,26,27,28,29,30},1)&lt;&gt;"")*ISERROR(FIND(MID(B2997,{1,2,3,4,5,6,7,8,9,10,11,12,13,14,15,16,17,18,19,20,21,22,23,24,25,26,27,28,29,30},1),"ABCDEFGHIJKLMNOPQRSTUVWXYZ0123456789-_")))=0,ISERROR(VALUE(B2997)))),"Недопустимый код: только латинские буквы A-Z в верхнем регистре, цифры, - и _; начало с буквы, до 30 символов (например MILK-001)",IF(SUMPRODUCT(--EXACT('Номенклатура'!$A$6:$A$205,B2997))=0,"Код не найден в номенклатуре",IF(SUMPRODUCT(--EXACT('Номенклатура'!$A$6:$A$205,B2997))&gt;1,"Код повторяется в номенклатуре",IF(ISNA(MATCH(C2997,{"Приход","Расход","Списание","Корректировка остатка"},0)),"Выберите тип операции",IF(NOT(ISNUMBER(D2997)),"Укажите количество",IF(D2997=0,"Количество не может быть 0",IF(AND(C2997&lt;&gt;"Корректировка остатка",D2997&lt;0),"Для этого типа количество положительное",IF(NOT(ISNUMBER('Номенклатура'!$C$2)),"Укажите дату начала учёта",IF(A2997&lt;INT('Номенклатура'!$C$2),"Раньше даты начала учёта: НЕ учтено",IF(AND(C2997="Корректировка остатка",TRIM(G2997)=""),"Учтено: добавьте пояснение","ОК")))))))))))))</f>
        <v/>
      </c>
    </row>
    <row r="2998" spans="1:9" x14ac:dyDescent="0.25">
      <c r="A2998" s="16"/>
      <c r="B2998" s="13"/>
      <c r="C2998" s="13"/>
      <c r="D2998" s="14"/>
      <c r="E2998" s="17" t="str">
        <f>IF(OR(B2998="",SUMPRODUCT(--EXACT('Номенклатура'!$A$6:$A$205,B2998))&lt;&gt;1),"",INDEX('Номенклатура'!$D$6:$D$205,SUMPRODUCT(EXACT('Номенклатура'!$A$6:$A$205,B2998)*(ROW('Номенклатура'!$A$6:$A$205)-5)))&amp;"")</f>
        <v/>
      </c>
      <c r="F2998" s="18" t="str">
        <f>IF(OR(I2998="ОК",I2998="Учтено: добавьте пояснение"),IF(C2998="Приход",D2998,IF(C2998="Корректировка остатка",D2998,-D2998)),"")</f>
        <v/>
      </c>
      <c r="G2998" s="13"/>
      <c r="H2998" s="15" t="str">
        <f>IF(OR(B2998="",SUMPRODUCT(--EXACT('Номенклатура'!$A$6:$A$205,B2998))&lt;&gt;1),"",INDEX('Номенклатура'!$B$6:$B$205,SUMPRODUCT(EXACT('Номенклатура'!$A$6:$A$205,B2998)*(ROW('Номенклатура'!$A$6:$A$205)-5)))&amp;"")</f>
        <v/>
      </c>
      <c r="I2998" s="15" t="str">
        <f>IF(COUNTA(A2998:D2998,G2998)=0,"",IF(NOT(ISNUMBER(A2998)),"Укажите дату",IF(B2998="","Укажите код",IF(NOT(AND(ISTEXT(B2998),LEN(B2998)&gt;0,LEN(B2998)&lt;=30,ISNUMBER(FIND(LEFT(B2998,1),"ABCDEFGHIJKLMNOPQRSTUVWXYZ")),SUMPRODUCT((MID(B2998,{1,2,3,4,5,6,7,8,9,10,11,12,13,14,15,16,17,18,19,20,21,22,23,24,25,26,27,28,29,30},1)&lt;&gt;"")*ISERROR(FIND(MID(B2998,{1,2,3,4,5,6,7,8,9,10,11,12,13,14,15,16,17,18,19,20,21,22,23,24,25,26,27,28,29,30},1),"ABCDEFGHIJKLMNOPQRSTUVWXYZ0123456789-_")))=0,ISERROR(VALUE(B2998)))),"Недопустимый код: только латинские буквы A-Z в верхнем регистре, цифры, - и _; начало с буквы, до 30 символов (например MILK-001)",IF(SUMPRODUCT(--EXACT('Номенклатура'!$A$6:$A$205,B2998))=0,"Код не найден в номенклатуре",IF(SUMPRODUCT(--EXACT('Номенклатура'!$A$6:$A$205,B2998))&gt;1,"Код повторяется в номенклатуре",IF(ISNA(MATCH(C2998,{"Приход","Расход","Списание","Корректировка остатка"},0)),"Выберите тип операции",IF(NOT(ISNUMBER(D2998)),"Укажите количество",IF(D2998=0,"Количество не может быть 0",IF(AND(C2998&lt;&gt;"Корректировка остатка",D2998&lt;0),"Для этого типа количество положительное",IF(NOT(ISNUMBER('Номенклатура'!$C$2)),"Укажите дату начала учёта",IF(A2998&lt;INT('Номенклатура'!$C$2),"Раньше даты начала учёта: НЕ учтено",IF(AND(C2998="Корректировка остатка",TRIM(G2998)=""),"Учтено: добавьте пояснение","ОК")))))))))))))</f>
        <v/>
      </c>
    </row>
    <row r="2999" spans="1:9" x14ac:dyDescent="0.25">
      <c r="A2999" s="16"/>
      <c r="B2999" s="13"/>
      <c r="C2999" s="13"/>
      <c r="D2999" s="14"/>
      <c r="E2999" s="17" t="str">
        <f>IF(OR(B2999="",SUMPRODUCT(--EXACT('Номенклатура'!$A$6:$A$205,B2999))&lt;&gt;1),"",INDEX('Номенклатура'!$D$6:$D$205,SUMPRODUCT(EXACT('Номенклатура'!$A$6:$A$205,B2999)*(ROW('Номенклатура'!$A$6:$A$205)-5)))&amp;"")</f>
        <v/>
      </c>
      <c r="F2999" s="18" t="str">
        <f>IF(OR(I2999="ОК",I2999="Учтено: добавьте пояснение"),IF(C2999="Приход",D2999,IF(C2999="Корректировка остатка",D2999,-D2999)),"")</f>
        <v/>
      </c>
      <c r="G2999" s="13"/>
      <c r="H2999" s="15" t="str">
        <f>IF(OR(B2999="",SUMPRODUCT(--EXACT('Номенклатура'!$A$6:$A$205,B2999))&lt;&gt;1),"",INDEX('Номенклатура'!$B$6:$B$205,SUMPRODUCT(EXACT('Номенклатура'!$A$6:$A$205,B2999)*(ROW('Номенклатура'!$A$6:$A$205)-5)))&amp;"")</f>
        <v/>
      </c>
      <c r="I2999" s="15" t="str">
        <f>IF(COUNTA(A2999:D2999,G2999)=0,"",IF(NOT(ISNUMBER(A2999)),"Укажите дату",IF(B2999="","Укажите код",IF(NOT(AND(ISTEXT(B2999),LEN(B2999)&gt;0,LEN(B2999)&lt;=30,ISNUMBER(FIND(LEFT(B2999,1),"ABCDEFGHIJKLMNOPQRSTUVWXYZ")),SUMPRODUCT((MID(B2999,{1,2,3,4,5,6,7,8,9,10,11,12,13,14,15,16,17,18,19,20,21,22,23,24,25,26,27,28,29,30},1)&lt;&gt;"")*ISERROR(FIND(MID(B2999,{1,2,3,4,5,6,7,8,9,10,11,12,13,14,15,16,17,18,19,20,21,22,23,24,25,26,27,28,29,30},1),"ABCDEFGHIJKLMNOPQRSTUVWXYZ0123456789-_")))=0,ISERROR(VALUE(B2999)))),"Недопустимый код: только латинские буквы A-Z в верхнем регистре, цифры, - и _; начало с буквы, до 30 символов (например MILK-001)",IF(SUMPRODUCT(--EXACT('Номенклатура'!$A$6:$A$205,B2999))=0,"Код не найден в номенклатуре",IF(SUMPRODUCT(--EXACT('Номенклатура'!$A$6:$A$205,B2999))&gt;1,"Код повторяется в номенклатуре",IF(ISNA(MATCH(C2999,{"Приход","Расход","Списание","Корректировка остатка"},0)),"Выберите тип операции",IF(NOT(ISNUMBER(D2999)),"Укажите количество",IF(D2999=0,"Количество не может быть 0",IF(AND(C2999&lt;&gt;"Корректировка остатка",D2999&lt;0),"Для этого типа количество положительное",IF(NOT(ISNUMBER('Номенклатура'!$C$2)),"Укажите дату начала учёта",IF(A2999&lt;INT('Номенклатура'!$C$2),"Раньше даты начала учёта: НЕ учтено",IF(AND(C2999="Корректировка остатка",TRIM(G2999)=""),"Учтено: добавьте пояснение","ОК")))))))))))))</f>
        <v/>
      </c>
    </row>
    <row r="3000" spans="1:9" x14ac:dyDescent="0.25">
      <c r="A3000" s="16"/>
      <c r="B3000" s="13"/>
      <c r="C3000" s="13"/>
      <c r="D3000" s="14"/>
      <c r="E3000" s="17" t="str">
        <f>IF(OR(B3000="",SUMPRODUCT(--EXACT('Номенклатура'!$A$6:$A$205,B3000))&lt;&gt;1),"",INDEX('Номенклатура'!$D$6:$D$205,SUMPRODUCT(EXACT('Номенклатура'!$A$6:$A$205,B3000)*(ROW('Номенклатура'!$A$6:$A$205)-5)))&amp;"")</f>
        <v/>
      </c>
      <c r="F3000" s="18" t="str">
        <f>IF(OR(I3000="ОК",I3000="Учтено: добавьте пояснение"),IF(C3000="Приход",D3000,IF(C3000="Корректировка остатка",D3000,-D3000)),"")</f>
        <v/>
      </c>
      <c r="G3000" s="13"/>
      <c r="H3000" s="15" t="str">
        <f>IF(OR(B3000="",SUMPRODUCT(--EXACT('Номенклатура'!$A$6:$A$205,B3000))&lt;&gt;1),"",INDEX('Номенклатура'!$B$6:$B$205,SUMPRODUCT(EXACT('Номенклатура'!$A$6:$A$205,B3000)*(ROW('Номенклатура'!$A$6:$A$205)-5)))&amp;"")</f>
        <v/>
      </c>
      <c r="I3000" s="15" t="str">
        <f>IF(COUNTA(A3000:D3000,G3000)=0,"",IF(NOT(ISNUMBER(A3000)),"Укажите дату",IF(B3000="","Укажите код",IF(NOT(AND(ISTEXT(B3000),LEN(B3000)&gt;0,LEN(B3000)&lt;=30,ISNUMBER(FIND(LEFT(B3000,1),"ABCDEFGHIJKLMNOPQRSTUVWXYZ")),SUMPRODUCT((MID(B3000,{1,2,3,4,5,6,7,8,9,10,11,12,13,14,15,16,17,18,19,20,21,22,23,24,25,26,27,28,29,30},1)&lt;&gt;"")*ISERROR(FIND(MID(B3000,{1,2,3,4,5,6,7,8,9,10,11,12,13,14,15,16,17,18,19,20,21,22,23,24,25,26,27,28,29,30},1),"ABCDEFGHIJKLMNOPQRSTUVWXYZ0123456789-_")))=0,ISERROR(VALUE(B3000)))),"Недопустимый код: только латинские буквы A-Z в верхнем регистре, цифры, - и _; начало с буквы, до 30 символов (например MILK-001)",IF(SUMPRODUCT(--EXACT('Номенклатура'!$A$6:$A$205,B3000))=0,"Код не найден в номенклатуре",IF(SUMPRODUCT(--EXACT('Номенклатура'!$A$6:$A$205,B3000))&gt;1,"Код повторяется в номенклатуре",IF(ISNA(MATCH(C3000,{"Приход","Расход","Списание","Корректировка остатка"},0)),"Выберите тип операции",IF(NOT(ISNUMBER(D3000)),"Укажите количество",IF(D3000=0,"Количество не может быть 0",IF(AND(C3000&lt;&gt;"Корректировка остатка",D3000&lt;0),"Для этого типа количество положительное",IF(NOT(ISNUMBER('Номенклатура'!$C$2)),"Укажите дату начала учёта",IF(A3000&lt;INT('Номенклатура'!$C$2),"Раньше даты начала учёта: НЕ учтено",IF(AND(C3000="Корректировка остатка",TRIM(G3000)=""),"Учтено: добавьте пояснение","ОК")))))))))))))</f>
        <v/>
      </c>
    </row>
    <row r="3001" spans="1:9" x14ac:dyDescent="0.25">
      <c r="A3001" s="16"/>
      <c r="B3001" s="13"/>
      <c r="C3001" s="13"/>
      <c r="D3001" s="14"/>
      <c r="E3001" s="17" t="str">
        <f>IF(OR(B3001="",SUMPRODUCT(--EXACT('Номенклатура'!$A$6:$A$205,B3001))&lt;&gt;1),"",INDEX('Номенклатура'!$D$6:$D$205,SUMPRODUCT(EXACT('Номенклатура'!$A$6:$A$205,B3001)*(ROW('Номенклатура'!$A$6:$A$205)-5)))&amp;"")</f>
        <v/>
      </c>
      <c r="F3001" s="18" t="str">
        <f>IF(OR(I3001="ОК",I3001="Учтено: добавьте пояснение"),IF(C3001="Приход",D3001,IF(C3001="Корректировка остатка",D3001,-D3001)),"")</f>
        <v/>
      </c>
      <c r="G3001" s="13"/>
      <c r="H3001" s="15" t="str">
        <f>IF(OR(B3001="",SUMPRODUCT(--EXACT('Номенклатура'!$A$6:$A$205,B3001))&lt;&gt;1),"",INDEX('Номенклатура'!$B$6:$B$205,SUMPRODUCT(EXACT('Номенклатура'!$A$6:$A$205,B3001)*(ROW('Номенклатура'!$A$6:$A$205)-5)))&amp;"")</f>
        <v/>
      </c>
      <c r="I3001" s="15" t="str">
        <f>IF(COUNTA(A3001:D3001,G3001)=0,"",IF(NOT(ISNUMBER(A3001)),"Укажите дату",IF(B3001="","Укажите код",IF(NOT(AND(ISTEXT(B3001),LEN(B3001)&gt;0,LEN(B3001)&lt;=30,ISNUMBER(FIND(LEFT(B3001,1),"ABCDEFGHIJKLMNOPQRSTUVWXYZ")),SUMPRODUCT((MID(B3001,{1,2,3,4,5,6,7,8,9,10,11,12,13,14,15,16,17,18,19,20,21,22,23,24,25,26,27,28,29,30},1)&lt;&gt;"")*ISERROR(FIND(MID(B3001,{1,2,3,4,5,6,7,8,9,10,11,12,13,14,15,16,17,18,19,20,21,22,23,24,25,26,27,28,29,30},1),"ABCDEFGHIJKLMNOPQRSTUVWXYZ0123456789-_")))=0,ISERROR(VALUE(B3001)))),"Недопустимый код: только латинские буквы A-Z в верхнем регистре, цифры, - и _; начало с буквы, до 30 символов (например MILK-001)",IF(SUMPRODUCT(--EXACT('Номенклатура'!$A$6:$A$205,B3001))=0,"Код не найден в номенклатуре",IF(SUMPRODUCT(--EXACT('Номенклатура'!$A$6:$A$205,B3001))&gt;1,"Код повторяется в номенклатуре",IF(ISNA(MATCH(C3001,{"Приход","Расход","Списание","Корректировка остатка"},0)),"Выберите тип операции",IF(NOT(ISNUMBER(D3001)),"Укажите количество",IF(D3001=0,"Количество не может быть 0",IF(AND(C3001&lt;&gt;"Корректировка остатка",D3001&lt;0),"Для этого типа количество положительное",IF(NOT(ISNUMBER('Номенклатура'!$C$2)),"Укажите дату начала учёта",IF(A3001&lt;INT('Номенклатура'!$C$2),"Раньше даты начала учёта: НЕ учтено",IF(AND(C3001="Корректировка остатка",TRIM(G3001)=""),"Учтено: добавьте пояснение","ОК")))))))))))))</f>
        <v/>
      </c>
    </row>
    <row r="3002" spans="1:9" x14ac:dyDescent="0.25">
      <c r="A3002" s="16"/>
      <c r="B3002" s="13"/>
      <c r="C3002" s="13"/>
      <c r="D3002" s="14"/>
      <c r="E3002" s="17" t="str">
        <f>IF(OR(B3002="",SUMPRODUCT(--EXACT('Номенклатура'!$A$6:$A$205,B3002))&lt;&gt;1),"",INDEX('Номенклатура'!$D$6:$D$205,SUMPRODUCT(EXACT('Номенклатура'!$A$6:$A$205,B3002)*(ROW('Номенклатура'!$A$6:$A$205)-5)))&amp;"")</f>
        <v/>
      </c>
      <c r="F3002" s="18" t="str">
        <f>IF(OR(I3002="ОК",I3002="Учтено: добавьте пояснение"),IF(C3002="Приход",D3002,IF(C3002="Корректировка остатка",D3002,-D3002)),"")</f>
        <v/>
      </c>
      <c r="G3002" s="13"/>
      <c r="H3002" s="15" t="str">
        <f>IF(OR(B3002="",SUMPRODUCT(--EXACT('Номенклатура'!$A$6:$A$205,B3002))&lt;&gt;1),"",INDEX('Номенклатура'!$B$6:$B$205,SUMPRODUCT(EXACT('Номенклатура'!$A$6:$A$205,B3002)*(ROW('Номенклатура'!$A$6:$A$205)-5)))&amp;"")</f>
        <v/>
      </c>
      <c r="I3002" s="15" t="str">
        <f>IF(COUNTA(A3002:D3002,G3002)=0,"",IF(NOT(ISNUMBER(A3002)),"Укажите дату",IF(B3002="","Укажите код",IF(NOT(AND(ISTEXT(B3002),LEN(B3002)&gt;0,LEN(B3002)&lt;=30,ISNUMBER(FIND(LEFT(B3002,1),"ABCDEFGHIJKLMNOPQRSTUVWXYZ")),SUMPRODUCT((MID(B3002,{1,2,3,4,5,6,7,8,9,10,11,12,13,14,15,16,17,18,19,20,21,22,23,24,25,26,27,28,29,30},1)&lt;&gt;"")*ISERROR(FIND(MID(B3002,{1,2,3,4,5,6,7,8,9,10,11,12,13,14,15,16,17,18,19,20,21,22,23,24,25,26,27,28,29,30},1),"ABCDEFGHIJKLMNOPQRSTUVWXYZ0123456789-_")))=0,ISERROR(VALUE(B3002)))),"Недопустимый код: только латинские буквы A-Z в верхнем регистре, цифры, - и _; начало с буквы, до 30 символов (например MILK-001)",IF(SUMPRODUCT(--EXACT('Номенклатура'!$A$6:$A$205,B3002))=0,"Код не найден в номенклатуре",IF(SUMPRODUCT(--EXACT('Номенклатура'!$A$6:$A$205,B3002))&gt;1,"Код повторяется в номенклатуре",IF(ISNA(MATCH(C3002,{"Приход","Расход","Списание","Корректировка остатка"},0)),"Выберите тип операции",IF(NOT(ISNUMBER(D3002)),"Укажите количество",IF(D3002=0,"Количество не может быть 0",IF(AND(C3002&lt;&gt;"Корректировка остатка",D3002&lt;0),"Для этого типа количество положительное",IF(NOT(ISNUMBER('Номенклатура'!$C$2)),"Укажите дату начала учёта",IF(A3002&lt;INT('Номенклатура'!$C$2),"Раньше даты начала учёта: НЕ учтено",IF(AND(C3002="Корректировка остатка",TRIM(G3002)=""),"Учтено: добавьте пояснение","ОК")))))))))))))</f>
        <v/>
      </c>
    </row>
    <row r="3003" spans="1:9" x14ac:dyDescent="0.25">
      <c r="A3003" s="16"/>
      <c r="B3003" s="13"/>
      <c r="C3003" s="13"/>
      <c r="D3003" s="14"/>
      <c r="E3003" s="17" t="str">
        <f>IF(OR(B3003="",SUMPRODUCT(--EXACT('Номенклатура'!$A$6:$A$205,B3003))&lt;&gt;1),"",INDEX('Номенклатура'!$D$6:$D$205,SUMPRODUCT(EXACT('Номенклатура'!$A$6:$A$205,B3003)*(ROW('Номенклатура'!$A$6:$A$205)-5)))&amp;"")</f>
        <v/>
      </c>
      <c r="F3003" s="18" t="str">
        <f>IF(OR(I3003="ОК",I3003="Учтено: добавьте пояснение"),IF(C3003="Приход",D3003,IF(C3003="Корректировка остатка",D3003,-D3003)),"")</f>
        <v/>
      </c>
      <c r="G3003" s="13"/>
      <c r="H3003" s="15" t="str">
        <f>IF(OR(B3003="",SUMPRODUCT(--EXACT('Номенклатура'!$A$6:$A$205,B3003))&lt;&gt;1),"",INDEX('Номенклатура'!$B$6:$B$205,SUMPRODUCT(EXACT('Номенклатура'!$A$6:$A$205,B3003)*(ROW('Номенклатура'!$A$6:$A$205)-5)))&amp;"")</f>
        <v/>
      </c>
      <c r="I3003" s="15" t="str">
        <f>IF(COUNTA(A3003:D3003,G3003)=0,"",IF(NOT(ISNUMBER(A3003)),"Укажите дату",IF(B3003="","Укажите код",IF(NOT(AND(ISTEXT(B3003),LEN(B3003)&gt;0,LEN(B3003)&lt;=30,ISNUMBER(FIND(LEFT(B3003,1),"ABCDEFGHIJKLMNOPQRSTUVWXYZ")),SUMPRODUCT((MID(B3003,{1,2,3,4,5,6,7,8,9,10,11,12,13,14,15,16,17,18,19,20,21,22,23,24,25,26,27,28,29,30},1)&lt;&gt;"")*ISERROR(FIND(MID(B3003,{1,2,3,4,5,6,7,8,9,10,11,12,13,14,15,16,17,18,19,20,21,22,23,24,25,26,27,28,29,30},1),"ABCDEFGHIJKLMNOPQRSTUVWXYZ0123456789-_")))=0,ISERROR(VALUE(B3003)))),"Недопустимый код: только латинские буквы A-Z в верхнем регистре, цифры, - и _; начало с буквы, до 30 символов (например MILK-001)",IF(SUMPRODUCT(--EXACT('Номенклатура'!$A$6:$A$205,B3003))=0,"Код не найден в номенклатуре",IF(SUMPRODUCT(--EXACT('Номенклатура'!$A$6:$A$205,B3003))&gt;1,"Код повторяется в номенклатуре",IF(ISNA(MATCH(C3003,{"Приход","Расход","Списание","Корректировка остатка"},0)),"Выберите тип операции",IF(NOT(ISNUMBER(D3003)),"Укажите количество",IF(D3003=0,"Количество не может быть 0",IF(AND(C3003&lt;&gt;"Корректировка остатка",D3003&lt;0),"Для этого типа количество положительное",IF(NOT(ISNUMBER('Номенклатура'!$C$2)),"Укажите дату начала учёта",IF(A3003&lt;INT('Номенклатура'!$C$2),"Раньше даты начала учёта: НЕ учтено",IF(AND(C3003="Корректировка остатка",TRIM(G3003)=""),"Учтено: добавьте пояснение","ОК")))))))))))))</f>
        <v/>
      </c>
    </row>
    <row r="3004" spans="1:9" x14ac:dyDescent="0.25">
      <c r="A3004" s="16"/>
      <c r="B3004" s="13"/>
      <c r="C3004" s="13"/>
      <c r="D3004" s="14"/>
      <c r="E3004" s="17" t="str">
        <f>IF(OR(B3004="",SUMPRODUCT(--EXACT('Номенклатура'!$A$6:$A$205,B3004))&lt;&gt;1),"",INDEX('Номенклатура'!$D$6:$D$205,SUMPRODUCT(EXACT('Номенклатура'!$A$6:$A$205,B3004)*(ROW('Номенклатура'!$A$6:$A$205)-5)))&amp;"")</f>
        <v/>
      </c>
      <c r="F3004" s="18" t="str">
        <f>IF(OR(I3004="ОК",I3004="Учтено: добавьте пояснение"),IF(C3004="Приход",D3004,IF(C3004="Корректировка остатка",D3004,-D3004)),"")</f>
        <v/>
      </c>
      <c r="G3004" s="13"/>
      <c r="H3004" s="15" t="str">
        <f>IF(OR(B3004="",SUMPRODUCT(--EXACT('Номенклатура'!$A$6:$A$205,B3004))&lt;&gt;1),"",INDEX('Номенклатура'!$B$6:$B$205,SUMPRODUCT(EXACT('Номенклатура'!$A$6:$A$205,B3004)*(ROW('Номенклатура'!$A$6:$A$205)-5)))&amp;"")</f>
        <v/>
      </c>
      <c r="I3004" s="15" t="str">
        <f>IF(COUNTA(A3004:D3004,G3004)=0,"",IF(NOT(ISNUMBER(A3004)),"Укажите дату",IF(B3004="","Укажите код",IF(NOT(AND(ISTEXT(B3004),LEN(B3004)&gt;0,LEN(B3004)&lt;=30,ISNUMBER(FIND(LEFT(B3004,1),"ABCDEFGHIJKLMNOPQRSTUVWXYZ")),SUMPRODUCT((MID(B3004,{1,2,3,4,5,6,7,8,9,10,11,12,13,14,15,16,17,18,19,20,21,22,23,24,25,26,27,28,29,30},1)&lt;&gt;"")*ISERROR(FIND(MID(B3004,{1,2,3,4,5,6,7,8,9,10,11,12,13,14,15,16,17,18,19,20,21,22,23,24,25,26,27,28,29,30},1),"ABCDEFGHIJKLMNOPQRSTUVWXYZ0123456789-_")))=0,ISERROR(VALUE(B3004)))),"Недопустимый код: только латинские буквы A-Z в верхнем регистре, цифры, - и _; начало с буквы, до 30 символов (например MILK-001)",IF(SUMPRODUCT(--EXACT('Номенклатура'!$A$6:$A$205,B3004))=0,"Код не найден в номенклатуре",IF(SUMPRODUCT(--EXACT('Номенклатура'!$A$6:$A$205,B3004))&gt;1,"Код повторяется в номенклатуре",IF(ISNA(MATCH(C3004,{"Приход","Расход","Списание","Корректировка остатка"},0)),"Выберите тип операции",IF(NOT(ISNUMBER(D3004)),"Укажите количество",IF(D3004=0,"Количество не может быть 0",IF(AND(C3004&lt;&gt;"Корректировка остатка",D3004&lt;0),"Для этого типа количество положительное",IF(NOT(ISNUMBER('Номенклатура'!$C$2)),"Укажите дату начала учёта",IF(A3004&lt;INT('Номенклатура'!$C$2),"Раньше даты начала учёта: НЕ учтено",IF(AND(C3004="Корректировка остатка",TRIM(G3004)=""),"Учтено: добавьте пояснение","ОК")))))))))))))</f>
        <v/>
      </c>
    </row>
    <row r="3005" spans="1:9" x14ac:dyDescent="0.25">
      <c r="A3005" s="16"/>
      <c r="B3005" s="13"/>
      <c r="C3005" s="13"/>
      <c r="D3005" s="14"/>
      <c r="E3005" s="17" t="str">
        <f>IF(OR(B3005="",SUMPRODUCT(--EXACT('Номенклатура'!$A$6:$A$205,B3005))&lt;&gt;1),"",INDEX('Номенклатура'!$D$6:$D$205,SUMPRODUCT(EXACT('Номенклатура'!$A$6:$A$205,B3005)*(ROW('Номенклатура'!$A$6:$A$205)-5)))&amp;"")</f>
        <v/>
      </c>
      <c r="F3005" s="18" t="str">
        <f>IF(OR(I3005="ОК",I3005="Учтено: добавьте пояснение"),IF(C3005="Приход",D3005,IF(C3005="Корректировка остатка",D3005,-D3005)),"")</f>
        <v/>
      </c>
      <c r="G3005" s="13"/>
      <c r="H3005" s="15" t="str">
        <f>IF(OR(B3005="",SUMPRODUCT(--EXACT('Номенклатура'!$A$6:$A$205,B3005))&lt;&gt;1),"",INDEX('Номенклатура'!$B$6:$B$205,SUMPRODUCT(EXACT('Номенклатура'!$A$6:$A$205,B3005)*(ROW('Номенклатура'!$A$6:$A$205)-5)))&amp;"")</f>
        <v/>
      </c>
      <c r="I3005" s="15" t="str">
        <f>IF(COUNTA(A3005:D3005,G3005)=0,"",IF(NOT(ISNUMBER(A3005)),"Укажите дату",IF(B3005="","Укажите код",IF(NOT(AND(ISTEXT(B3005),LEN(B3005)&gt;0,LEN(B3005)&lt;=30,ISNUMBER(FIND(LEFT(B3005,1),"ABCDEFGHIJKLMNOPQRSTUVWXYZ")),SUMPRODUCT((MID(B3005,{1,2,3,4,5,6,7,8,9,10,11,12,13,14,15,16,17,18,19,20,21,22,23,24,25,26,27,28,29,30},1)&lt;&gt;"")*ISERROR(FIND(MID(B3005,{1,2,3,4,5,6,7,8,9,10,11,12,13,14,15,16,17,18,19,20,21,22,23,24,25,26,27,28,29,30},1),"ABCDEFGHIJKLMNOPQRSTUVWXYZ0123456789-_")))=0,ISERROR(VALUE(B3005)))),"Недопустимый код: только латинские буквы A-Z в верхнем регистре, цифры, - и _; начало с буквы, до 30 символов (например MILK-001)",IF(SUMPRODUCT(--EXACT('Номенклатура'!$A$6:$A$205,B3005))=0,"Код не найден в номенклатуре",IF(SUMPRODUCT(--EXACT('Номенклатура'!$A$6:$A$205,B3005))&gt;1,"Код повторяется в номенклатуре",IF(ISNA(MATCH(C3005,{"Приход","Расход","Списание","Корректировка остатка"},0)),"Выберите тип операции",IF(NOT(ISNUMBER(D3005)),"Укажите количество",IF(D3005=0,"Количество не может быть 0",IF(AND(C3005&lt;&gt;"Корректировка остатка",D3005&lt;0),"Для этого типа количество положительное",IF(NOT(ISNUMBER('Номенклатура'!$C$2)),"Укажите дату начала учёта",IF(A3005&lt;INT('Номенклатура'!$C$2),"Раньше даты начала учёта: НЕ учтено",IF(AND(C3005="Корректировка остатка",TRIM(G3005)=""),"Учтено: добавьте пояснение","ОК")))))))))))))</f>
        <v/>
      </c>
    </row>
    <row r="3006" spans="1:9" x14ac:dyDescent="0.25">
      <c r="A3006" s="16"/>
      <c r="B3006" s="13"/>
      <c r="C3006" s="13"/>
      <c r="D3006" s="14"/>
      <c r="E3006" s="17" t="str">
        <f>IF(OR(B3006="",SUMPRODUCT(--EXACT('Номенклатура'!$A$6:$A$205,B3006))&lt;&gt;1),"",INDEX('Номенклатура'!$D$6:$D$205,SUMPRODUCT(EXACT('Номенклатура'!$A$6:$A$205,B3006)*(ROW('Номенклатура'!$A$6:$A$205)-5)))&amp;"")</f>
        <v/>
      </c>
      <c r="F3006" s="18" t="str">
        <f>IF(OR(I3006="ОК",I3006="Учтено: добавьте пояснение"),IF(C3006="Приход",D3006,IF(C3006="Корректировка остатка",D3006,-D3006)),"")</f>
        <v/>
      </c>
      <c r="G3006" s="13"/>
      <c r="H3006" s="15" t="str">
        <f>IF(OR(B3006="",SUMPRODUCT(--EXACT('Номенклатура'!$A$6:$A$205,B3006))&lt;&gt;1),"",INDEX('Номенклатура'!$B$6:$B$205,SUMPRODUCT(EXACT('Номенклатура'!$A$6:$A$205,B3006)*(ROW('Номенклатура'!$A$6:$A$205)-5)))&amp;"")</f>
        <v/>
      </c>
      <c r="I3006" s="15" t="str">
        <f>IF(COUNTA(A3006:D3006,G3006)=0,"",IF(NOT(ISNUMBER(A3006)),"Укажите дату",IF(B3006="","Укажите код",IF(NOT(AND(ISTEXT(B3006),LEN(B3006)&gt;0,LEN(B3006)&lt;=30,ISNUMBER(FIND(LEFT(B3006,1),"ABCDEFGHIJKLMNOPQRSTUVWXYZ")),SUMPRODUCT((MID(B3006,{1,2,3,4,5,6,7,8,9,10,11,12,13,14,15,16,17,18,19,20,21,22,23,24,25,26,27,28,29,30},1)&lt;&gt;"")*ISERROR(FIND(MID(B3006,{1,2,3,4,5,6,7,8,9,10,11,12,13,14,15,16,17,18,19,20,21,22,23,24,25,26,27,28,29,30},1),"ABCDEFGHIJKLMNOPQRSTUVWXYZ0123456789-_")))=0,ISERROR(VALUE(B3006)))),"Недопустимый код: только латинские буквы A-Z в верхнем регистре, цифры, - и _; начало с буквы, до 30 символов (например MILK-001)",IF(SUMPRODUCT(--EXACT('Номенклатура'!$A$6:$A$205,B3006))=0,"Код не найден в номенклатуре",IF(SUMPRODUCT(--EXACT('Номенклатура'!$A$6:$A$205,B3006))&gt;1,"Код повторяется в номенклатуре",IF(ISNA(MATCH(C3006,{"Приход","Расход","Списание","Корректировка остатка"},0)),"Выберите тип операции",IF(NOT(ISNUMBER(D3006)),"Укажите количество",IF(D3006=0,"Количество не может быть 0",IF(AND(C3006&lt;&gt;"Корректировка остатка",D3006&lt;0),"Для этого типа количество положительное",IF(NOT(ISNUMBER('Номенклатура'!$C$2)),"Укажите дату начала учёта",IF(A3006&lt;INT('Номенклатура'!$C$2),"Раньше даты начала учёта: НЕ учтено",IF(AND(C3006="Корректировка остатка",TRIM(G3006)=""),"Учтено: добавьте пояснение","ОК")))))))))))))</f>
        <v/>
      </c>
    </row>
    <row r="3007" spans="1:9" x14ac:dyDescent="0.25">
      <c r="A3007" s="16"/>
      <c r="B3007" s="13"/>
      <c r="C3007" s="13"/>
      <c r="D3007" s="14"/>
      <c r="E3007" s="17" t="str">
        <f>IF(OR(B3007="",SUMPRODUCT(--EXACT('Номенклатура'!$A$6:$A$205,B3007))&lt;&gt;1),"",INDEX('Номенклатура'!$D$6:$D$205,SUMPRODUCT(EXACT('Номенклатура'!$A$6:$A$205,B3007)*(ROW('Номенклатура'!$A$6:$A$205)-5)))&amp;"")</f>
        <v/>
      </c>
      <c r="F3007" s="18" t="str">
        <f>IF(OR(I3007="ОК",I3007="Учтено: добавьте пояснение"),IF(C3007="Приход",D3007,IF(C3007="Корректировка остатка",D3007,-D3007)),"")</f>
        <v/>
      </c>
      <c r="G3007" s="13"/>
      <c r="H3007" s="15" t="str">
        <f>IF(OR(B3007="",SUMPRODUCT(--EXACT('Номенклатура'!$A$6:$A$205,B3007))&lt;&gt;1),"",INDEX('Номенклатура'!$B$6:$B$205,SUMPRODUCT(EXACT('Номенклатура'!$A$6:$A$205,B3007)*(ROW('Номенклатура'!$A$6:$A$205)-5)))&amp;"")</f>
        <v/>
      </c>
      <c r="I3007" s="15" t="str">
        <f>IF(COUNTA(A3007:D3007,G3007)=0,"",IF(NOT(ISNUMBER(A3007)),"Укажите дату",IF(B3007="","Укажите код",IF(NOT(AND(ISTEXT(B3007),LEN(B3007)&gt;0,LEN(B3007)&lt;=30,ISNUMBER(FIND(LEFT(B3007,1),"ABCDEFGHIJKLMNOPQRSTUVWXYZ")),SUMPRODUCT((MID(B3007,{1,2,3,4,5,6,7,8,9,10,11,12,13,14,15,16,17,18,19,20,21,22,23,24,25,26,27,28,29,30},1)&lt;&gt;"")*ISERROR(FIND(MID(B3007,{1,2,3,4,5,6,7,8,9,10,11,12,13,14,15,16,17,18,19,20,21,22,23,24,25,26,27,28,29,30},1),"ABCDEFGHIJKLMNOPQRSTUVWXYZ0123456789-_")))=0,ISERROR(VALUE(B3007)))),"Недопустимый код: только латинские буквы A-Z в верхнем регистре, цифры, - и _; начало с буквы, до 30 символов (например MILK-001)",IF(SUMPRODUCT(--EXACT('Номенклатура'!$A$6:$A$205,B3007))=0,"Код не найден в номенклатуре",IF(SUMPRODUCT(--EXACT('Номенклатура'!$A$6:$A$205,B3007))&gt;1,"Код повторяется в номенклатуре",IF(ISNA(MATCH(C3007,{"Приход","Расход","Списание","Корректировка остатка"},0)),"Выберите тип операции",IF(NOT(ISNUMBER(D3007)),"Укажите количество",IF(D3007=0,"Количество не может быть 0",IF(AND(C3007&lt;&gt;"Корректировка остатка",D3007&lt;0),"Для этого типа количество положительное",IF(NOT(ISNUMBER('Номенклатура'!$C$2)),"Укажите дату начала учёта",IF(A3007&lt;INT('Номенклатура'!$C$2),"Раньше даты начала учёта: НЕ учтено",IF(AND(C3007="Корректировка остатка",TRIM(G3007)=""),"Учтено: добавьте пояснение","ОК")))))))))))))</f>
        <v/>
      </c>
    </row>
    <row r="3008" spans="1:9" x14ac:dyDescent="0.25">
      <c r="A3008" s="16"/>
      <c r="B3008" s="13"/>
      <c r="C3008" s="13"/>
      <c r="D3008" s="14"/>
      <c r="E3008" s="17" t="str">
        <f>IF(OR(B3008="",SUMPRODUCT(--EXACT('Номенклатура'!$A$6:$A$205,B3008))&lt;&gt;1),"",INDEX('Номенклатура'!$D$6:$D$205,SUMPRODUCT(EXACT('Номенклатура'!$A$6:$A$205,B3008)*(ROW('Номенклатура'!$A$6:$A$205)-5)))&amp;"")</f>
        <v/>
      </c>
      <c r="F3008" s="18" t="str">
        <f>IF(OR(I3008="ОК",I3008="Учтено: добавьте пояснение"),IF(C3008="Приход",D3008,IF(C3008="Корректировка остатка",D3008,-D3008)),"")</f>
        <v/>
      </c>
      <c r="G3008" s="13"/>
      <c r="H3008" s="15" t="str">
        <f>IF(OR(B3008="",SUMPRODUCT(--EXACT('Номенклатура'!$A$6:$A$205,B3008))&lt;&gt;1),"",INDEX('Номенклатура'!$B$6:$B$205,SUMPRODUCT(EXACT('Номенклатура'!$A$6:$A$205,B3008)*(ROW('Номенклатура'!$A$6:$A$205)-5)))&amp;"")</f>
        <v/>
      </c>
      <c r="I3008" s="15" t="str">
        <f>IF(COUNTA(A3008:D3008,G3008)=0,"",IF(NOT(ISNUMBER(A3008)),"Укажите дату",IF(B3008="","Укажите код",IF(NOT(AND(ISTEXT(B3008),LEN(B3008)&gt;0,LEN(B3008)&lt;=30,ISNUMBER(FIND(LEFT(B3008,1),"ABCDEFGHIJKLMNOPQRSTUVWXYZ")),SUMPRODUCT((MID(B3008,{1,2,3,4,5,6,7,8,9,10,11,12,13,14,15,16,17,18,19,20,21,22,23,24,25,26,27,28,29,30},1)&lt;&gt;"")*ISERROR(FIND(MID(B3008,{1,2,3,4,5,6,7,8,9,10,11,12,13,14,15,16,17,18,19,20,21,22,23,24,25,26,27,28,29,30},1),"ABCDEFGHIJKLMNOPQRSTUVWXYZ0123456789-_")))=0,ISERROR(VALUE(B3008)))),"Недопустимый код: только латинские буквы A-Z в верхнем регистре, цифры, - и _; начало с буквы, до 30 символов (например MILK-001)",IF(SUMPRODUCT(--EXACT('Номенклатура'!$A$6:$A$205,B3008))=0,"Код не найден в номенклатуре",IF(SUMPRODUCT(--EXACT('Номенклатура'!$A$6:$A$205,B3008))&gt;1,"Код повторяется в номенклатуре",IF(ISNA(MATCH(C3008,{"Приход","Расход","Списание","Корректировка остатка"},0)),"Выберите тип операции",IF(NOT(ISNUMBER(D3008)),"Укажите количество",IF(D3008=0,"Количество не может быть 0",IF(AND(C3008&lt;&gt;"Корректировка остатка",D3008&lt;0),"Для этого типа количество положительное",IF(NOT(ISNUMBER('Номенклатура'!$C$2)),"Укажите дату начала учёта",IF(A3008&lt;INT('Номенклатура'!$C$2),"Раньше даты начала учёта: НЕ учтено",IF(AND(C3008="Корректировка остатка",TRIM(G3008)=""),"Учтено: добавьте пояснение","ОК")))))))))))))</f>
        <v/>
      </c>
    </row>
    <row r="3009" spans="1:9" x14ac:dyDescent="0.25">
      <c r="A3009" s="16"/>
      <c r="B3009" s="13"/>
      <c r="C3009" s="13"/>
      <c r="D3009" s="14"/>
      <c r="E3009" s="17" t="str">
        <f>IF(OR(B3009="",SUMPRODUCT(--EXACT('Номенклатура'!$A$6:$A$205,B3009))&lt;&gt;1),"",INDEX('Номенклатура'!$D$6:$D$205,SUMPRODUCT(EXACT('Номенклатура'!$A$6:$A$205,B3009)*(ROW('Номенклатура'!$A$6:$A$205)-5)))&amp;"")</f>
        <v/>
      </c>
      <c r="F3009" s="18" t="str">
        <f>IF(OR(I3009="ОК",I3009="Учтено: добавьте пояснение"),IF(C3009="Приход",D3009,IF(C3009="Корректировка остатка",D3009,-D3009)),"")</f>
        <v/>
      </c>
      <c r="G3009" s="13"/>
      <c r="H3009" s="15" t="str">
        <f>IF(OR(B3009="",SUMPRODUCT(--EXACT('Номенклатура'!$A$6:$A$205,B3009))&lt;&gt;1),"",INDEX('Номенклатура'!$B$6:$B$205,SUMPRODUCT(EXACT('Номенклатура'!$A$6:$A$205,B3009)*(ROW('Номенклатура'!$A$6:$A$205)-5)))&amp;"")</f>
        <v/>
      </c>
      <c r="I3009" s="15" t="str">
        <f>IF(COUNTA(A3009:D3009,G3009)=0,"",IF(NOT(ISNUMBER(A3009)),"Укажите дату",IF(B3009="","Укажите код",IF(NOT(AND(ISTEXT(B3009),LEN(B3009)&gt;0,LEN(B3009)&lt;=30,ISNUMBER(FIND(LEFT(B3009,1),"ABCDEFGHIJKLMNOPQRSTUVWXYZ")),SUMPRODUCT((MID(B3009,{1,2,3,4,5,6,7,8,9,10,11,12,13,14,15,16,17,18,19,20,21,22,23,24,25,26,27,28,29,30},1)&lt;&gt;"")*ISERROR(FIND(MID(B3009,{1,2,3,4,5,6,7,8,9,10,11,12,13,14,15,16,17,18,19,20,21,22,23,24,25,26,27,28,29,30},1),"ABCDEFGHIJKLMNOPQRSTUVWXYZ0123456789-_")))=0,ISERROR(VALUE(B3009)))),"Недопустимый код: только латинские буквы A-Z в верхнем регистре, цифры, - и _; начало с буквы, до 30 символов (например MILK-001)",IF(SUMPRODUCT(--EXACT('Номенклатура'!$A$6:$A$205,B3009))=0,"Код не найден в номенклатуре",IF(SUMPRODUCT(--EXACT('Номенклатура'!$A$6:$A$205,B3009))&gt;1,"Код повторяется в номенклатуре",IF(ISNA(MATCH(C3009,{"Приход","Расход","Списание","Корректировка остатка"},0)),"Выберите тип операции",IF(NOT(ISNUMBER(D3009)),"Укажите количество",IF(D3009=0,"Количество не может быть 0",IF(AND(C3009&lt;&gt;"Корректировка остатка",D3009&lt;0),"Для этого типа количество положительное",IF(NOT(ISNUMBER('Номенклатура'!$C$2)),"Укажите дату начала учёта",IF(A3009&lt;INT('Номенклатура'!$C$2),"Раньше даты начала учёта: НЕ учтено",IF(AND(C3009="Корректировка остатка",TRIM(G3009)=""),"Учтено: добавьте пояснение","ОК")))))))))))))</f>
        <v/>
      </c>
    </row>
    <row r="3010" spans="1:9" x14ac:dyDescent="0.25">
      <c r="A3010" s="16"/>
      <c r="B3010" s="13"/>
      <c r="C3010" s="13"/>
      <c r="D3010" s="14"/>
      <c r="E3010" s="17" t="str">
        <f>IF(OR(B3010="",SUMPRODUCT(--EXACT('Номенклатура'!$A$6:$A$205,B3010))&lt;&gt;1),"",INDEX('Номенклатура'!$D$6:$D$205,SUMPRODUCT(EXACT('Номенклатура'!$A$6:$A$205,B3010)*(ROW('Номенклатура'!$A$6:$A$205)-5)))&amp;"")</f>
        <v/>
      </c>
      <c r="F3010" s="18" t="str">
        <f>IF(OR(I3010="ОК",I3010="Учтено: добавьте пояснение"),IF(C3010="Приход",D3010,IF(C3010="Корректировка остатка",D3010,-D3010)),"")</f>
        <v/>
      </c>
      <c r="G3010" s="13"/>
      <c r="H3010" s="15" t="str">
        <f>IF(OR(B3010="",SUMPRODUCT(--EXACT('Номенклатура'!$A$6:$A$205,B3010))&lt;&gt;1),"",INDEX('Номенклатура'!$B$6:$B$205,SUMPRODUCT(EXACT('Номенклатура'!$A$6:$A$205,B3010)*(ROW('Номенклатура'!$A$6:$A$205)-5)))&amp;"")</f>
        <v/>
      </c>
      <c r="I3010" s="15" t="str">
        <f>IF(COUNTA(A3010:D3010,G3010)=0,"",IF(NOT(ISNUMBER(A3010)),"Укажите дату",IF(B3010="","Укажите код",IF(NOT(AND(ISTEXT(B3010),LEN(B3010)&gt;0,LEN(B3010)&lt;=30,ISNUMBER(FIND(LEFT(B3010,1),"ABCDEFGHIJKLMNOPQRSTUVWXYZ")),SUMPRODUCT((MID(B3010,{1,2,3,4,5,6,7,8,9,10,11,12,13,14,15,16,17,18,19,20,21,22,23,24,25,26,27,28,29,30},1)&lt;&gt;"")*ISERROR(FIND(MID(B3010,{1,2,3,4,5,6,7,8,9,10,11,12,13,14,15,16,17,18,19,20,21,22,23,24,25,26,27,28,29,30},1),"ABCDEFGHIJKLMNOPQRSTUVWXYZ0123456789-_")))=0,ISERROR(VALUE(B3010)))),"Недопустимый код: только латинские буквы A-Z в верхнем регистре, цифры, - и _; начало с буквы, до 30 символов (например MILK-001)",IF(SUMPRODUCT(--EXACT('Номенклатура'!$A$6:$A$205,B3010))=0,"Код не найден в номенклатуре",IF(SUMPRODUCT(--EXACT('Номенклатура'!$A$6:$A$205,B3010))&gt;1,"Код повторяется в номенклатуре",IF(ISNA(MATCH(C3010,{"Приход","Расход","Списание","Корректировка остатка"},0)),"Выберите тип операции",IF(NOT(ISNUMBER(D3010)),"Укажите количество",IF(D3010=0,"Количество не может быть 0",IF(AND(C3010&lt;&gt;"Корректировка остатка",D3010&lt;0),"Для этого типа количество положительное",IF(NOT(ISNUMBER('Номенклатура'!$C$2)),"Укажите дату начала учёта",IF(A3010&lt;INT('Номенклатура'!$C$2),"Раньше даты начала учёта: НЕ учтено",IF(AND(C3010="Корректировка остатка",TRIM(G3010)=""),"Учтено: добавьте пояснение","ОК")))))))))))))</f>
        <v/>
      </c>
    </row>
    <row r="3011" spans="1:9" x14ac:dyDescent="0.25">
      <c r="A3011" s="16"/>
      <c r="B3011" s="13"/>
      <c r="C3011" s="13"/>
      <c r="D3011" s="14"/>
      <c r="E3011" s="17" t="str">
        <f>IF(OR(B3011="",SUMPRODUCT(--EXACT('Номенклатура'!$A$6:$A$205,B3011))&lt;&gt;1),"",INDEX('Номенклатура'!$D$6:$D$205,SUMPRODUCT(EXACT('Номенклатура'!$A$6:$A$205,B3011)*(ROW('Номенклатура'!$A$6:$A$205)-5)))&amp;"")</f>
        <v/>
      </c>
      <c r="F3011" s="18" t="str">
        <f>IF(OR(I3011="ОК",I3011="Учтено: добавьте пояснение"),IF(C3011="Приход",D3011,IF(C3011="Корректировка остатка",D3011,-D3011)),"")</f>
        <v/>
      </c>
      <c r="G3011" s="13"/>
      <c r="H3011" s="15" t="str">
        <f>IF(OR(B3011="",SUMPRODUCT(--EXACT('Номенклатура'!$A$6:$A$205,B3011))&lt;&gt;1),"",INDEX('Номенклатура'!$B$6:$B$205,SUMPRODUCT(EXACT('Номенклатура'!$A$6:$A$205,B3011)*(ROW('Номенклатура'!$A$6:$A$205)-5)))&amp;"")</f>
        <v/>
      </c>
      <c r="I3011" s="15" t="str">
        <f>IF(COUNTA(A3011:D3011,G3011)=0,"",IF(NOT(ISNUMBER(A3011)),"Укажите дату",IF(B3011="","Укажите код",IF(NOT(AND(ISTEXT(B3011),LEN(B3011)&gt;0,LEN(B3011)&lt;=30,ISNUMBER(FIND(LEFT(B3011,1),"ABCDEFGHIJKLMNOPQRSTUVWXYZ")),SUMPRODUCT((MID(B3011,{1,2,3,4,5,6,7,8,9,10,11,12,13,14,15,16,17,18,19,20,21,22,23,24,25,26,27,28,29,30},1)&lt;&gt;"")*ISERROR(FIND(MID(B3011,{1,2,3,4,5,6,7,8,9,10,11,12,13,14,15,16,17,18,19,20,21,22,23,24,25,26,27,28,29,30},1),"ABCDEFGHIJKLMNOPQRSTUVWXYZ0123456789-_")))=0,ISERROR(VALUE(B3011)))),"Недопустимый код: только латинские буквы A-Z в верхнем регистре, цифры, - и _; начало с буквы, до 30 символов (например MILK-001)",IF(SUMPRODUCT(--EXACT('Номенклатура'!$A$6:$A$205,B3011))=0,"Код не найден в номенклатуре",IF(SUMPRODUCT(--EXACT('Номенклатура'!$A$6:$A$205,B3011))&gt;1,"Код повторяется в номенклатуре",IF(ISNA(MATCH(C3011,{"Приход","Расход","Списание","Корректировка остатка"},0)),"Выберите тип операции",IF(NOT(ISNUMBER(D3011)),"Укажите количество",IF(D3011=0,"Количество не может быть 0",IF(AND(C3011&lt;&gt;"Корректировка остатка",D3011&lt;0),"Для этого типа количество положительное",IF(NOT(ISNUMBER('Номенклатура'!$C$2)),"Укажите дату начала учёта",IF(A3011&lt;INT('Номенклатура'!$C$2),"Раньше даты начала учёта: НЕ учтено",IF(AND(C3011="Корректировка остатка",TRIM(G3011)=""),"Учтено: добавьте пояснение","ОК")))))))))))))</f>
        <v/>
      </c>
    </row>
    <row r="3012" spans="1:9" x14ac:dyDescent="0.25">
      <c r="A3012" s="16"/>
      <c r="B3012" s="13"/>
      <c r="C3012" s="13"/>
      <c r="D3012" s="14"/>
      <c r="E3012" s="17" t="str">
        <f>IF(OR(B3012="",SUMPRODUCT(--EXACT('Номенклатура'!$A$6:$A$205,B3012))&lt;&gt;1),"",INDEX('Номенклатура'!$D$6:$D$205,SUMPRODUCT(EXACT('Номенклатура'!$A$6:$A$205,B3012)*(ROW('Номенклатура'!$A$6:$A$205)-5)))&amp;"")</f>
        <v/>
      </c>
      <c r="F3012" s="18" t="str">
        <f>IF(OR(I3012="ОК",I3012="Учтено: добавьте пояснение"),IF(C3012="Приход",D3012,IF(C3012="Корректировка остатка",D3012,-D3012)),"")</f>
        <v/>
      </c>
      <c r="G3012" s="13"/>
      <c r="H3012" s="15" t="str">
        <f>IF(OR(B3012="",SUMPRODUCT(--EXACT('Номенклатура'!$A$6:$A$205,B3012))&lt;&gt;1),"",INDEX('Номенклатура'!$B$6:$B$205,SUMPRODUCT(EXACT('Номенклатура'!$A$6:$A$205,B3012)*(ROW('Номенклатура'!$A$6:$A$205)-5)))&amp;"")</f>
        <v/>
      </c>
      <c r="I3012" s="15" t="str">
        <f>IF(COUNTA(A3012:D3012,G3012)=0,"",IF(NOT(ISNUMBER(A3012)),"Укажите дату",IF(B3012="","Укажите код",IF(NOT(AND(ISTEXT(B3012),LEN(B3012)&gt;0,LEN(B3012)&lt;=30,ISNUMBER(FIND(LEFT(B3012,1),"ABCDEFGHIJKLMNOPQRSTUVWXYZ")),SUMPRODUCT((MID(B3012,{1,2,3,4,5,6,7,8,9,10,11,12,13,14,15,16,17,18,19,20,21,22,23,24,25,26,27,28,29,30},1)&lt;&gt;"")*ISERROR(FIND(MID(B3012,{1,2,3,4,5,6,7,8,9,10,11,12,13,14,15,16,17,18,19,20,21,22,23,24,25,26,27,28,29,30},1),"ABCDEFGHIJKLMNOPQRSTUVWXYZ0123456789-_")))=0,ISERROR(VALUE(B3012)))),"Недопустимый код: только латинские буквы A-Z в верхнем регистре, цифры, - и _; начало с буквы, до 30 символов (например MILK-001)",IF(SUMPRODUCT(--EXACT('Номенклатура'!$A$6:$A$205,B3012))=0,"Код не найден в номенклатуре",IF(SUMPRODUCT(--EXACT('Номенклатура'!$A$6:$A$205,B3012))&gt;1,"Код повторяется в номенклатуре",IF(ISNA(MATCH(C3012,{"Приход","Расход","Списание","Корректировка остатка"},0)),"Выберите тип операции",IF(NOT(ISNUMBER(D3012)),"Укажите количество",IF(D3012=0,"Количество не может быть 0",IF(AND(C3012&lt;&gt;"Корректировка остатка",D3012&lt;0),"Для этого типа количество положительное",IF(NOT(ISNUMBER('Номенклатура'!$C$2)),"Укажите дату начала учёта",IF(A3012&lt;INT('Номенклатура'!$C$2),"Раньше даты начала учёта: НЕ учтено",IF(AND(C3012="Корректировка остатка",TRIM(G3012)=""),"Учтено: добавьте пояснение","ОК")))))))))))))</f>
        <v/>
      </c>
    </row>
    <row r="3013" spans="1:9" x14ac:dyDescent="0.25">
      <c r="A3013" s="16"/>
      <c r="B3013" s="13"/>
      <c r="C3013" s="13"/>
      <c r="D3013" s="14"/>
      <c r="E3013" s="17" t="str">
        <f>IF(OR(B3013="",SUMPRODUCT(--EXACT('Номенклатура'!$A$6:$A$205,B3013))&lt;&gt;1),"",INDEX('Номенклатура'!$D$6:$D$205,SUMPRODUCT(EXACT('Номенклатура'!$A$6:$A$205,B3013)*(ROW('Номенклатура'!$A$6:$A$205)-5)))&amp;"")</f>
        <v/>
      </c>
      <c r="F3013" s="18" t="str">
        <f>IF(OR(I3013="ОК",I3013="Учтено: добавьте пояснение"),IF(C3013="Приход",D3013,IF(C3013="Корректировка остатка",D3013,-D3013)),"")</f>
        <v/>
      </c>
      <c r="G3013" s="13"/>
      <c r="H3013" s="15" t="str">
        <f>IF(OR(B3013="",SUMPRODUCT(--EXACT('Номенклатура'!$A$6:$A$205,B3013))&lt;&gt;1),"",INDEX('Номенклатура'!$B$6:$B$205,SUMPRODUCT(EXACT('Номенклатура'!$A$6:$A$205,B3013)*(ROW('Номенклатура'!$A$6:$A$205)-5)))&amp;"")</f>
        <v/>
      </c>
      <c r="I3013" s="15" t="str">
        <f>IF(COUNTA(A3013:D3013,G3013)=0,"",IF(NOT(ISNUMBER(A3013)),"Укажите дату",IF(B3013="","Укажите код",IF(NOT(AND(ISTEXT(B3013),LEN(B3013)&gt;0,LEN(B3013)&lt;=30,ISNUMBER(FIND(LEFT(B3013,1),"ABCDEFGHIJKLMNOPQRSTUVWXYZ")),SUMPRODUCT((MID(B3013,{1,2,3,4,5,6,7,8,9,10,11,12,13,14,15,16,17,18,19,20,21,22,23,24,25,26,27,28,29,30},1)&lt;&gt;"")*ISERROR(FIND(MID(B3013,{1,2,3,4,5,6,7,8,9,10,11,12,13,14,15,16,17,18,19,20,21,22,23,24,25,26,27,28,29,30},1),"ABCDEFGHIJKLMNOPQRSTUVWXYZ0123456789-_")))=0,ISERROR(VALUE(B3013)))),"Недопустимый код: только латинские буквы A-Z в верхнем регистре, цифры, - и _; начало с буквы, до 30 символов (например MILK-001)",IF(SUMPRODUCT(--EXACT('Номенклатура'!$A$6:$A$205,B3013))=0,"Код не найден в номенклатуре",IF(SUMPRODUCT(--EXACT('Номенклатура'!$A$6:$A$205,B3013))&gt;1,"Код повторяется в номенклатуре",IF(ISNA(MATCH(C3013,{"Приход","Расход","Списание","Корректировка остатка"},0)),"Выберите тип операции",IF(NOT(ISNUMBER(D3013)),"Укажите количество",IF(D3013=0,"Количество не может быть 0",IF(AND(C3013&lt;&gt;"Корректировка остатка",D3013&lt;0),"Для этого типа количество положительное",IF(NOT(ISNUMBER('Номенклатура'!$C$2)),"Укажите дату начала учёта",IF(A3013&lt;INT('Номенклатура'!$C$2),"Раньше даты начала учёта: НЕ учтено",IF(AND(C3013="Корректировка остатка",TRIM(G3013)=""),"Учтено: добавьте пояснение","ОК")))))))))))))</f>
        <v/>
      </c>
    </row>
    <row r="3014" spans="1:9" x14ac:dyDescent="0.25">
      <c r="A3014" s="16"/>
      <c r="B3014" s="13"/>
      <c r="C3014" s="13"/>
      <c r="D3014" s="14"/>
      <c r="E3014" s="17" t="str">
        <f>IF(OR(B3014="",SUMPRODUCT(--EXACT('Номенклатура'!$A$6:$A$205,B3014))&lt;&gt;1),"",INDEX('Номенклатура'!$D$6:$D$205,SUMPRODUCT(EXACT('Номенклатура'!$A$6:$A$205,B3014)*(ROW('Номенклатура'!$A$6:$A$205)-5)))&amp;"")</f>
        <v/>
      </c>
      <c r="F3014" s="18" t="str">
        <f>IF(OR(I3014="ОК",I3014="Учтено: добавьте пояснение"),IF(C3014="Приход",D3014,IF(C3014="Корректировка остатка",D3014,-D3014)),"")</f>
        <v/>
      </c>
      <c r="G3014" s="13"/>
      <c r="H3014" s="15" t="str">
        <f>IF(OR(B3014="",SUMPRODUCT(--EXACT('Номенклатура'!$A$6:$A$205,B3014))&lt;&gt;1),"",INDEX('Номенклатура'!$B$6:$B$205,SUMPRODUCT(EXACT('Номенклатура'!$A$6:$A$205,B3014)*(ROW('Номенклатура'!$A$6:$A$205)-5)))&amp;"")</f>
        <v/>
      </c>
      <c r="I3014" s="15" t="str">
        <f>IF(COUNTA(A3014:D3014,G3014)=0,"",IF(NOT(ISNUMBER(A3014)),"Укажите дату",IF(B3014="","Укажите код",IF(NOT(AND(ISTEXT(B3014),LEN(B3014)&gt;0,LEN(B3014)&lt;=30,ISNUMBER(FIND(LEFT(B3014,1),"ABCDEFGHIJKLMNOPQRSTUVWXYZ")),SUMPRODUCT((MID(B3014,{1,2,3,4,5,6,7,8,9,10,11,12,13,14,15,16,17,18,19,20,21,22,23,24,25,26,27,28,29,30},1)&lt;&gt;"")*ISERROR(FIND(MID(B3014,{1,2,3,4,5,6,7,8,9,10,11,12,13,14,15,16,17,18,19,20,21,22,23,24,25,26,27,28,29,30},1),"ABCDEFGHIJKLMNOPQRSTUVWXYZ0123456789-_")))=0,ISERROR(VALUE(B3014)))),"Недопустимый код: только латинские буквы A-Z в верхнем регистре, цифры, - и _; начало с буквы, до 30 символов (например MILK-001)",IF(SUMPRODUCT(--EXACT('Номенклатура'!$A$6:$A$205,B3014))=0,"Код не найден в номенклатуре",IF(SUMPRODUCT(--EXACT('Номенклатура'!$A$6:$A$205,B3014))&gt;1,"Код повторяется в номенклатуре",IF(ISNA(MATCH(C3014,{"Приход","Расход","Списание","Корректировка остатка"},0)),"Выберите тип операции",IF(NOT(ISNUMBER(D3014)),"Укажите количество",IF(D3014=0,"Количество не может быть 0",IF(AND(C3014&lt;&gt;"Корректировка остатка",D3014&lt;0),"Для этого типа количество положительное",IF(NOT(ISNUMBER('Номенклатура'!$C$2)),"Укажите дату начала учёта",IF(A3014&lt;INT('Номенклатура'!$C$2),"Раньше даты начала учёта: НЕ учтено",IF(AND(C3014="Корректировка остатка",TRIM(G3014)=""),"Учтено: добавьте пояснение","ОК")))))))))))))</f>
        <v/>
      </c>
    </row>
    <row r="3015" spans="1:9" x14ac:dyDescent="0.25">
      <c r="A3015" s="16"/>
      <c r="B3015" s="13"/>
      <c r="C3015" s="13"/>
      <c r="D3015" s="14"/>
      <c r="E3015" s="17" t="str">
        <f>IF(OR(B3015="",SUMPRODUCT(--EXACT('Номенклатура'!$A$6:$A$205,B3015))&lt;&gt;1),"",INDEX('Номенклатура'!$D$6:$D$205,SUMPRODUCT(EXACT('Номенклатура'!$A$6:$A$205,B3015)*(ROW('Номенклатура'!$A$6:$A$205)-5)))&amp;"")</f>
        <v/>
      </c>
      <c r="F3015" s="18" t="str">
        <f>IF(OR(I3015="ОК",I3015="Учтено: добавьте пояснение"),IF(C3015="Приход",D3015,IF(C3015="Корректировка остатка",D3015,-D3015)),"")</f>
        <v/>
      </c>
      <c r="G3015" s="13"/>
      <c r="H3015" s="15" t="str">
        <f>IF(OR(B3015="",SUMPRODUCT(--EXACT('Номенклатура'!$A$6:$A$205,B3015))&lt;&gt;1),"",INDEX('Номенклатура'!$B$6:$B$205,SUMPRODUCT(EXACT('Номенклатура'!$A$6:$A$205,B3015)*(ROW('Номенклатура'!$A$6:$A$205)-5)))&amp;"")</f>
        <v/>
      </c>
      <c r="I3015" s="15" t="str">
        <f>IF(COUNTA(A3015:D3015,G3015)=0,"",IF(NOT(ISNUMBER(A3015)),"Укажите дату",IF(B3015="","Укажите код",IF(NOT(AND(ISTEXT(B3015),LEN(B3015)&gt;0,LEN(B3015)&lt;=30,ISNUMBER(FIND(LEFT(B3015,1),"ABCDEFGHIJKLMNOPQRSTUVWXYZ")),SUMPRODUCT((MID(B3015,{1,2,3,4,5,6,7,8,9,10,11,12,13,14,15,16,17,18,19,20,21,22,23,24,25,26,27,28,29,30},1)&lt;&gt;"")*ISERROR(FIND(MID(B3015,{1,2,3,4,5,6,7,8,9,10,11,12,13,14,15,16,17,18,19,20,21,22,23,24,25,26,27,28,29,30},1),"ABCDEFGHIJKLMNOPQRSTUVWXYZ0123456789-_")))=0,ISERROR(VALUE(B3015)))),"Недопустимый код: только латинские буквы A-Z в верхнем регистре, цифры, - и _; начало с буквы, до 30 символов (например MILK-001)",IF(SUMPRODUCT(--EXACT('Номенклатура'!$A$6:$A$205,B3015))=0,"Код не найден в номенклатуре",IF(SUMPRODUCT(--EXACT('Номенклатура'!$A$6:$A$205,B3015))&gt;1,"Код повторяется в номенклатуре",IF(ISNA(MATCH(C3015,{"Приход","Расход","Списание","Корректировка остатка"},0)),"Выберите тип операции",IF(NOT(ISNUMBER(D3015)),"Укажите количество",IF(D3015=0,"Количество не может быть 0",IF(AND(C3015&lt;&gt;"Корректировка остатка",D3015&lt;0),"Для этого типа количество положительное",IF(NOT(ISNUMBER('Номенклатура'!$C$2)),"Укажите дату начала учёта",IF(A3015&lt;INT('Номенклатура'!$C$2),"Раньше даты начала учёта: НЕ учтено",IF(AND(C3015="Корректировка остатка",TRIM(G3015)=""),"Учтено: добавьте пояснение","ОК")))))))))))))</f>
        <v/>
      </c>
    </row>
    <row r="3016" spans="1:9" x14ac:dyDescent="0.25">
      <c r="A3016" s="16"/>
      <c r="B3016" s="13"/>
      <c r="C3016" s="13"/>
      <c r="D3016" s="14"/>
      <c r="E3016" s="17" t="str">
        <f>IF(OR(B3016="",SUMPRODUCT(--EXACT('Номенклатура'!$A$6:$A$205,B3016))&lt;&gt;1),"",INDEX('Номенклатура'!$D$6:$D$205,SUMPRODUCT(EXACT('Номенклатура'!$A$6:$A$205,B3016)*(ROW('Номенклатура'!$A$6:$A$205)-5)))&amp;"")</f>
        <v/>
      </c>
      <c r="F3016" s="18" t="str">
        <f>IF(OR(I3016="ОК",I3016="Учтено: добавьте пояснение"),IF(C3016="Приход",D3016,IF(C3016="Корректировка остатка",D3016,-D3016)),"")</f>
        <v/>
      </c>
      <c r="G3016" s="13"/>
      <c r="H3016" s="15" t="str">
        <f>IF(OR(B3016="",SUMPRODUCT(--EXACT('Номенклатура'!$A$6:$A$205,B3016))&lt;&gt;1),"",INDEX('Номенклатура'!$B$6:$B$205,SUMPRODUCT(EXACT('Номенклатура'!$A$6:$A$205,B3016)*(ROW('Номенклатура'!$A$6:$A$205)-5)))&amp;"")</f>
        <v/>
      </c>
      <c r="I3016" s="15" t="str">
        <f>IF(COUNTA(A3016:D3016,G3016)=0,"",IF(NOT(ISNUMBER(A3016)),"Укажите дату",IF(B3016="","Укажите код",IF(NOT(AND(ISTEXT(B3016),LEN(B3016)&gt;0,LEN(B3016)&lt;=30,ISNUMBER(FIND(LEFT(B3016,1),"ABCDEFGHIJKLMNOPQRSTUVWXYZ")),SUMPRODUCT((MID(B3016,{1,2,3,4,5,6,7,8,9,10,11,12,13,14,15,16,17,18,19,20,21,22,23,24,25,26,27,28,29,30},1)&lt;&gt;"")*ISERROR(FIND(MID(B3016,{1,2,3,4,5,6,7,8,9,10,11,12,13,14,15,16,17,18,19,20,21,22,23,24,25,26,27,28,29,30},1),"ABCDEFGHIJKLMNOPQRSTUVWXYZ0123456789-_")))=0,ISERROR(VALUE(B3016)))),"Недопустимый код: только латинские буквы A-Z в верхнем регистре, цифры, - и _; начало с буквы, до 30 символов (например MILK-001)",IF(SUMPRODUCT(--EXACT('Номенклатура'!$A$6:$A$205,B3016))=0,"Код не найден в номенклатуре",IF(SUMPRODUCT(--EXACT('Номенклатура'!$A$6:$A$205,B3016))&gt;1,"Код повторяется в номенклатуре",IF(ISNA(MATCH(C3016,{"Приход","Расход","Списание","Корректировка остатка"},0)),"Выберите тип операции",IF(NOT(ISNUMBER(D3016)),"Укажите количество",IF(D3016=0,"Количество не может быть 0",IF(AND(C3016&lt;&gt;"Корректировка остатка",D3016&lt;0),"Для этого типа количество положительное",IF(NOT(ISNUMBER('Номенклатура'!$C$2)),"Укажите дату начала учёта",IF(A3016&lt;INT('Номенклатура'!$C$2),"Раньше даты начала учёта: НЕ учтено",IF(AND(C3016="Корректировка остатка",TRIM(G3016)=""),"Учтено: добавьте пояснение","ОК")))))))))))))</f>
        <v/>
      </c>
    </row>
    <row r="3017" spans="1:9" x14ac:dyDescent="0.25">
      <c r="A3017" s="16"/>
      <c r="B3017" s="13"/>
      <c r="C3017" s="13"/>
      <c r="D3017" s="14"/>
      <c r="E3017" s="17" t="str">
        <f>IF(OR(B3017="",SUMPRODUCT(--EXACT('Номенклатура'!$A$6:$A$205,B3017))&lt;&gt;1),"",INDEX('Номенклатура'!$D$6:$D$205,SUMPRODUCT(EXACT('Номенклатура'!$A$6:$A$205,B3017)*(ROW('Номенклатура'!$A$6:$A$205)-5)))&amp;"")</f>
        <v/>
      </c>
      <c r="F3017" s="18" t="str">
        <f>IF(OR(I3017="ОК",I3017="Учтено: добавьте пояснение"),IF(C3017="Приход",D3017,IF(C3017="Корректировка остатка",D3017,-D3017)),"")</f>
        <v/>
      </c>
      <c r="G3017" s="13"/>
      <c r="H3017" s="15" t="str">
        <f>IF(OR(B3017="",SUMPRODUCT(--EXACT('Номенклатура'!$A$6:$A$205,B3017))&lt;&gt;1),"",INDEX('Номенклатура'!$B$6:$B$205,SUMPRODUCT(EXACT('Номенклатура'!$A$6:$A$205,B3017)*(ROW('Номенклатура'!$A$6:$A$205)-5)))&amp;"")</f>
        <v/>
      </c>
      <c r="I3017" s="15" t="str">
        <f>IF(COUNTA(A3017:D3017,G3017)=0,"",IF(NOT(ISNUMBER(A3017)),"Укажите дату",IF(B3017="","Укажите код",IF(NOT(AND(ISTEXT(B3017),LEN(B3017)&gt;0,LEN(B3017)&lt;=30,ISNUMBER(FIND(LEFT(B3017,1),"ABCDEFGHIJKLMNOPQRSTUVWXYZ")),SUMPRODUCT((MID(B3017,{1,2,3,4,5,6,7,8,9,10,11,12,13,14,15,16,17,18,19,20,21,22,23,24,25,26,27,28,29,30},1)&lt;&gt;"")*ISERROR(FIND(MID(B3017,{1,2,3,4,5,6,7,8,9,10,11,12,13,14,15,16,17,18,19,20,21,22,23,24,25,26,27,28,29,30},1),"ABCDEFGHIJKLMNOPQRSTUVWXYZ0123456789-_")))=0,ISERROR(VALUE(B3017)))),"Недопустимый код: только латинские буквы A-Z в верхнем регистре, цифры, - и _; начало с буквы, до 30 символов (например MILK-001)",IF(SUMPRODUCT(--EXACT('Номенклатура'!$A$6:$A$205,B3017))=0,"Код не найден в номенклатуре",IF(SUMPRODUCT(--EXACT('Номенклатура'!$A$6:$A$205,B3017))&gt;1,"Код повторяется в номенклатуре",IF(ISNA(MATCH(C3017,{"Приход","Расход","Списание","Корректировка остатка"},0)),"Выберите тип операции",IF(NOT(ISNUMBER(D3017)),"Укажите количество",IF(D3017=0,"Количество не может быть 0",IF(AND(C3017&lt;&gt;"Корректировка остатка",D3017&lt;0),"Для этого типа количество положительное",IF(NOT(ISNUMBER('Номенклатура'!$C$2)),"Укажите дату начала учёта",IF(A3017&lt;INT('Номенклатура'!$C$2),"Раньше даты начала учёта: НЕ учтено",IF(AND(C3017="Корректировка остатка",TRIM(G3017)=""),"Учтено: добавьте пояснение","ОК")))))))))))))</f>
        <v/>
      </c>
    </row>
    <row r="3018" spans="1:9" x14ac:dyDescent="0.25">
      <c r="A3018" s="16"/>
      <c r="B3018" s="13"/>
      <c r="C3018" s="13"/>
      <c r="D3018" s="14"/>
      <c r="E3018" s="17" t="str">
        <f>IF(OR(B3018="",SUMPRODUCT(--EXACT('Номенклатура'!$A$6:$A$205,B3018))&lt;&gt;1),"",INDEX('Номенклатура'!$D$6:$D$205,SUMPRODUCT(EXACT('Номенклатура'!$A$6:$A$205,B3018)*(ROW('Номенклатура'!$A$6:$A$205)-5)))&amp;"")</f>
        <v/>
      </c>
      <c r="F3018" s="18" t="str">
        <f>IF(OR(I3018="ОК",I3018="Учтено: добавьте пояснение"),IF(C3018="Приход",D3018,IF(C3018="Корректировка остатка",D3018,-D3018)),"")</f>
        <v/>
      </c>
      <c r="G3018" s="13"/>
      <c r="H3018" s="15" t="str">
        <f>IF(OR(B3018="",SUMPRODUCT(--EXACT('Номенклатура'!$A$6:$A$205,B3018))&lt;&gt;1),"",INDEX('Номенклатура'!$B$6:$B$205,SUMPRODUCT(EXACT('Номенклатура'!$A$6:$A$205,B3018)*(ROW('Номенклатура'!$A$6:$A$205)-5)))&amp;"")</f>
        <v/>
      </c>
      <c r="I3018" s="15" t="str">
        <f>IF(COUNTA(A3018:D3018,G3018)=0,"",IF(NOT(ISNUMBER(A3018)),"Укажите дату",IF(B3018="","Укажите код",IF(NOT(AND(ISTEXT(B3018),LEN(B3018)&gt;0,LEN(B3018)&lt;=30,ISNUMBER(FIND(LEFT(B3018,1),"ABCDEFGHIJKLMNOPQRSTUVWXYZ")),SUMPRODUCT((MID(B3018,{1,2,3,4,5,6,7,8,9,10,11,12,13,14,15,16,17,18,19,20,21,22,23,24,25,26,27,28,29,30},1)&lt;&gt;"")*ISERROR(FIND(MID(B3018,{1,2,3,4,5,6,7,8,9,10,11,12,13,14,15,16,17,18,19,20,21,22,23,24,25,26,27,28,29,30},1),"ABCDEFGHIJKLMNOPQRSTUVWXYZ0123456789-_")))=0,ISERROR(VALUE(B3018)))),"Недопустимый код: только латинские буквы A-Z в верхнем регистре, цифры, - и _; начало с буквы, до 30 символов (например MILK-001)",IF(SUMPRODUCT(--EXACT('Номенклатура'!$A$6:$A$205,B3018))=0,"Код не найден в номенклатуре",IF(SUMPRODUCT(--EXACT('Номенклатура'!$A$6:$A$205,B3018))&gt;1,"Код повторяется в номенклатуре",IF(ISNA(MATCH(C3018,{"Приход","Расход","Списание","Корректировка остатка"},0)),"Выберите тип операции",IF(NOT(ISNUMBER(D3018)),"Укажите количество",IF(D3018=0,"Количество не может быть 0",IF(AND(C3018&lt;&gt;"Корректировка остатка",D3018&lt;0),"Для этого типа количество положительное",IF(NOT(ISNUMBER('Номенклатура'!$C$2)),"Укажите дату начала учёта",IF(A3018&lt;INT('Номенклатура'!$C$2),"Раньше даты начала учёта: НЕ учтено",IF(AND(C3018="Корректировка остатка",TRIM(G3018)=""),"Учтено: добавьте пояснение","ОК")))))))))))))</f>
        <v/>
      </c>
    </row>
    <row r="3019" spans="1:9" x14ac:dyDescent="0.25">
      <c r="A3019" s="16"/>
      <c r="B3019" s="13"/>
      <c r="C3019" s="13"/>
      <c r="D3019" s="14"/>
      <c r="E3019" s="17" t="str">
        <f>IF(OR(B3019="",SUMPRODUCT(--EXACT('Номенклатура'!$A$6:$A$205,B3019))&lt;&gt;1),"",INDEX('Номенклатура'!$D$6:$D$205,SUMPRODUCT(EXACT('Номенклатура'!$A$6:$A$205,B3019)*(ROW('Номенклатура'!$A$6:$A$205)-5)))&amp;"")</f>
        <v/>
      </c>
      <c r="F3019" s="18" t="str">
        <f>IF(OR(I3019="ОК",I3019="Учтено: добавьте пояснение"),IF(C3019="Приход",D3019,IF(C3019="Корректировка остатка",D3019,-D3019)),"")</f>
        <v/>
      </c>
      <c r="G3019" s="13"/>
      <c r="H3019" s="15" t="str">
        <f>IF(OR(B3019="",SUMPRODUCT(--EXACT('Номенклатура'!$A$6:$A$205,B3019))&lt;&gt;1),"",INDEX('Номенклатура'!$B$6:$B$205,SUMPRODUCT(EXACT('Номенклатура'!$A$6:$A$205,B3019)*(ROW('Номенклатура'!$A$6:$A$205)-5)))&amp;"")</f>
        <v/>
      </c>
      <c r="I3019" s="15" t="str">
        <f>IF(COUNTA(A3019:D3019,G3019)=0,"",IF(NOT(ISNUMBER(A3019)),"Укажите дату",IF(B3019="","Укажите код",IF(NOT(AND(ISTEXT(B3019),LEN(B3019)&gt;0,LEN(B3019)&lt;=30,ISNUMBER(FIND(LEFT(B3019,1),"ABCDEFGHIJKLMNOPQRSTUVWXYZ")),SUMPRODUCT((MID(B3019,{1,2,3,4,5,6,7,8,9,10,11,12,13,14,15,16,17,18,19,20,21,22,23,24,25,26,27,28,29,30},1)&lt;&gt;"")*ISERROR(FIND(MID(B3019,{1,2,3,4,5,6,7,8,9,10,11,12,13,14,15,16,17,18,19,20,21,22,23,24,25,26,27,28,29,30},1),"ABCDEFGHIJKLMNOPQRSTUVWXYZ0123456789-_")))=0,ISERROR(VALUE(B3019)))),"Недопустимый код: только латинские буквы A-Z в верхнем регистре, цифры, - и _; начало с буквы, до 30 символов (например MILK-001)",IF(SUMPRODUCT(--EXACT('Номенклатура'!$A$6:$A$205,B3019))=0,"Код не найден в номенклатуре",IF(SUMPRODUCT(--EXACT('Номенклатура'!$A$6:$A$205,B3019))&gt;1,"Код повторяется в номенклатуре",IF(ISNA(MATCH(C3019,{"Приход","Расход","Списание","Корректировка остатка"},0)),"Выберите тип операции",IF(NOT(ISNUMBER(D3019)),"Укажите количество",IF(D3019=0,"Количество не может быть 0",IF(AND(C3019&lt;&gt;"Корректировка остатка",D3019&lt;0),"Для этого типа количество положительное",IF(NOT(ISNUMBER('Номенклатура'!$C$2)),"Укажите дату начала учёта",IF(A3019&lt;INT('Номенклатура'!$C$2),"Раньше даты начала учёта: НЕ учтено",IF(AND(C3019="Корректировка остатка",TRIM(G3019)=""),"Учтено: добавьте пояснение","ОК")))))))))))))</f>
        <v/>
      </c>
    </row>
    <row r="3020" spans="1:9" x14ac:dyDescent="0.25">
      <c r="A3020" s="16"/>
      <c r="B3020" s="13"/>
      <c r="C3020" s="13"/>
      <c r="D3020" s="14"/>
      <c r="E3020" s="17" t="str">
        <f>IF(OR(B3020="",SUMPRODUCT(--EXACT('Номенклатура'!$A$6:$A$205,B3020))&lt;&gt;1),"",INDEX('Номенклатура'!$D$6:$D$205,SUMPRODUCT(EXACT('Номенклатура'!$A$6:$A$205,B3020)*(ROW('Номенклатура'!$A$6:$A$205)-5)))&amp;"")</f>
        <v/>
      </c>
      <c r="F3020" s="18" t="str">
        <f>IF(OR(I3020="ОК",I3020="Учтено: добавьте пояснение"),IF(C3020="Приход",D3020,IF(C3020="Корректировка остатка",D3020,-D3020)),"")</f>
        <v/>
      </c>
      <c r="G3020" s="13"/>
      <c r="H3020" s="15" t="str">
        <f>IF(OR(B3020="",SUMPRODUCT(--EXACT('Номенклатура'!$A$6:$A$205,B3020))&lt;&gt;1),"",INDEX('Номенклатура'!$B$6:$B$205,SUMPRODUCT(EXACT('Номенклатура'!$A$6:$A$205,B3020)*(ROW('Номенклатура'!$A$6:$A$205)-5)))&amp;"")</f>
        <v/>
      </c>
      <c r="I3020" s="15" t="str">
        <f>IF(COUNTA(A3020:D3020,G3020)=0,"",IF(NOT(ISNUMBER(A3020)),"Укажите дату",IF(B3020="","Укажите код",IF(NOT(AND(ISTEXT(B3020),LEN(B3020)&gt;0,LEN(B3020)&lt;=30,ISNUMBER(FIND(LEFT(B3020,1),"ABCDEFGHIJKLMNOPQRSTUVWXYZ")),SUMPRODUCT((MID(B3020,{1,2,3,4,5,6,7,8,9,10,11,12,13,14,15,16,17,18,19,20,21,22,23,24,25,26,27,28,29,30},1)&lt;&gt;"")*ISERROR(FIND(MID(B3020,{1,2,3,4,5,6,7,8,9,10,11,12,13,14,15,16,17,18,19,20,21,22,23,24,25,26,27,28,29,30},1),"ABCDEFGHIJKLMNOPQRSTUVWXYZ0123456789-_")))=0,ISERROR(VALUE(B3020)))),"Недопустимый код: только латинские буквы A-Z в верхнем регистре, цифры, - и _; начало с буквы, до 30 символов (например MILK-001)",IF(SUMPRODUCT(--EXACT('Номенклатура'!$A$6:$A$205,B3020))=0,"Код не найден в номенклатуре",IF(SUMPRODUCT(--EXACT('Номенклатура'!$A$6:$A$205,B3020))&gt;1,"Код повторяется в номенклатуре",IF(ISNA(MATCH(C3020,{"Приход","Расход","Списание","Корректировка остатка"},0)),"Выберите тип операции",IF(NOT(ISNUMBER(D3020)),"Укажите количество",IF(D3020=0,"Количество не может быть 0",IF(AND(C3020&lt;&gt;"Корректировка остатка",D3020&lt;0),"Для этого типа количество положительное",IF(NOT(ISNUMBER('Номенклатура'!$C$2)),"Укажите дату начала учёта",IF(A3020&lt;INT('Номенклатура'!$C$2),"Раньше даты начала учёта: НЕ учтено",IF(AND(C3020="Корректировка остатка",TRIM(G3020)=""),"Учтено: добавьте пояснение","ОК")))))))))))))</f>
        <v/>
      </c>
    </row>
    <row r="3021" spans="1:9" x14ac:dyDescent="0.25">
      <c r="A3021" s="16"/>
      <c r="B3021" s="13"/>
      <c r="C3021" s="13"/>
      <c r="D3021" s="14"/>
      <c r="E3021" s="17" t="str">
        <f>IF(OR(B3021="",SUMPRODUCT(--EXACT('Номенклатура'!$A$6:$A$205,B3021))&lt;&gt;1),"",INDEX('Номенклатура'!$D$6:$D$205,SUMPRODUCT(EXACT('Номенклатура'!$A$6:$A$205,B3021)*(ROW('Номенклатура'!$A$6:$A$205)-5)))&amp;"")</f>
        <v/>
      </c>
      <c r="F3021" s="18" t="str">
        <f>IF(OR(I3021="ОК",I3021="Учтено: добавьте пояснение"),IF(C3021="Приход",D3021,IF(C3021="Корректировка остатка",D3021,-D3021)),"")</f>
        <v/>
      </c>
      <c r="G3021" s="13"/>
      <c r="H3021" s="15" t="str">
        <f>IF(OR(B3021="",SUMPRODUCT(--EXACT('Номенклатура'!$A$6:$A$205,B3021))&lt;&gt;1),"",INDEX('Номенклатура'!$B$6:$B$205,SUMPRODUCT(EXACT('Номенклатура'!$A$6:$A$205,B3021)*(ROW('Номенклатура'!$A$6:$A$205)-5)))&amp;"")</f>
        <v/>
      </c>
      <c r="I3021" s="15" t="str">
        <f>IF(COUNTA(A3021:D3021,G3021)=0,"",IF(NOT(ISNUMBER(A3021)),"Укажите дату",IF(B3021="","Укажите код",IF(NOT(AND(ISTEXT(B3021),LEN(B3021)&gt;0,LEN(B3021)&lt;=30,ISNUMBER(FIND(LEFT(B3021,1),"ABCDEFGHIJKLMNOPQRSTUVWXYZ")),SUMPRODUCT((MID(B3021,{1,2,3,4,5,6,7,8,9,10,11,12,13,14,15,16,17,18,19,20,21,22,23,24,25,26,27,28,29,30},1)&lt;&gt;"")*ISERROR(FIND(MID(B3021,{1,2,3,4,5,6,7,8,9,10,11,12,13,14,15,16,17,18,19,20,21,22,23,24,25,26,27,28,29,30},1),"ABCDEFGHIJKLMNOPQRSTUVWXYZ0123456789-_")))=0,ISERROR(VALUE(B3021)))),"Недопустимый код: только латинские буквы A-Z в верхнем регистре, цифры, - и _; начало с буквы, до 30 символов (например MILK-001)",IF(SUMPRODUCT(--EXACT('Номенклатура'!$A$6:$A$205,B3021))=0,"Код не найден в номенклатуре",IF(SUMPRODUCT(--EXACT('Номенклатура'!$A$6:$A$205,B3021))&gt;1,"Код повторяется в номенклатуре",IF(ISNA(MATCH(C3021,{"Приход","Расход","Списание","Корректировка остатка"},0)),"Выберите тип операции",IF(NOT(ISNUMBER(D3021)),"Укажите количество",IF(D3021=0,"Количество не может быть 0",IF(AND(C3021&lt;&gt;"Корректировка остатка",D3021&lt;0),"Для этого типа количество положительное",IF(NOT(ISNUMBER('Номенклатура'!$C$2)),"Укажите дату начала учёта",IF(A3021&lt;INT('Номенклатура'!$C$2),"Раньше даты начала учёта: НЕ учтено",IF(AND(C3021="Корректировка остатка",TRIM(G3021)=""),"Учтено: добавьте пояснение","ОК")))))))))))))</f>
        <v/>
      </c>
    </row>
    <row r="3022" spans="1:9" x14ac:dyDescent="0.25">
      <c r="A3022" s="16"/>
      <c r="B3022" s="13"/>
      <c r="C3022" s="13"/>
      <c r="D3022" s="14"/>
      <c r="E3022" s="17" t="str">
        <f>IF(OR(B3022="",SUMPRODUCT(--EXACT('Номенклатура'!$A$6:$A$205,B3022))&lt;&gt;1),"",INDEX('Номенклатура'!$D$6:$D$205,SUMPRODUCT(EXACT('Номенклатура'!$A$6:$A$205,B3022)*(ROW('Номенклатура'!$A$6:$A$205)-5)))&amp;"")</f>
        <v/>
      </c>
      <c r="F3022" s="18" t="str">
        <f>IF(OR(I3022="ОК",I3022="Учтено: добавьте пояснение"),IF(C3022="Приход",D3022,IF(C3022="Корректировка остатка",D3022,-D3022)),"")</f>
        <v/>
      </c>
      <c r="G3022" s="13"/>
      <c r="H3022" s="15" t="str">
        <f>IF(OR(B3022="",SUMPRODUCT(--EXACT('Номенклатура'!$A$6:$A$205,B3022))&lt;&gt;1),"",INDEX('Номенклатура'!$B$6:$B$205,SUMPRODUCT(EXACT('Номенклатура'!$A$6:$A$205,B3022)*(ROW('Номенклатура'!$A$6:$A$205)-5)))&amp;"")</f>
        <v/>
      </c>
      <c r="I3022" s="15" t="str">
        <f>IF(COUNTA(A3022:D3022,G3022)=0,"",IF(NOT(ISNUMBER(A3022)),"Укажите дату",IF(B3022="","Укажите код",IF(NOT(AND(ISTEXT(B3022),LEN(B3022)&gt;0,LEN(B3022)&lt;=30,ISNUMBER(FIND(LEFT(B3022,1),"ABCDEFGHIJKLMNOPQRSTUVWXYZ")),SUMPRODUCT((MID(B3022,{1,2,3,4,5,6,7,8,9,10,11,12,13,14,15,16,17,18,19,20,21,22,23,24,25,26,27,28,29,30},1)&lt;&gt;"")*ISERROR(FIND(MID(B3022,{1,2,3,4,5,6,7,8,9,10,11,12,13,14,15,16,17,18,19,20,21,22,23,24,25,26,27,28,29,30},1),"ABCDEFGHIJKLMNOPQRSTUVWXYZ0123456789-_")))=0,ISERROR(VALUE(B3022)))),"Недопустимый код: только латинские буквы A-Z в верхнем регистре, цифры, - и _; начало с буквы, до 30 символов (например MILK-001)",IF(SUMPRODUCT(--EXACT('Номенклатура'!$A$6:$A$205,B3022))=0,"Код не найден в номенклатуре",IF(SUMPRODUCT(--EXACT('Номенклатура'!$A$6:$A$205,B3022))&gt;1,"Код повторяется в номенклатуре",IF(ISNA(MATCH(C3022,{"Приход","Расход","Списание","Корректировка остатка"},0)),"Выберите тип операции",IF(NOT(ISNUMBER(D3022)),"Укажите количество",IF(D3022=0,"Количество не может быть 0",IF(AND(C3022&lt;&gt;"Корректировка остатка",D3022&lt;0),"Для этого типа количество положительное",IF(NOT(ISNUMBER('Номенклатура'!$C$2)),"Укажите дату начала учёта",IF(A3022&lt;INT('Номенклатура'!$C$2),"Раньше даты начала учёта: НЕ учтено",IF(AND(C3022="Корректировка остатка",TRIM(G3022)=""),"Учтено: добавьте пояснение","ОК")))))))))))))</f>
        <v/>
      </c>
    </row>
    <row r="3023" spans="1:9" x14ac:dyDescent="0.25">
      <c r="A3023" s="16"/>
      <c r="B3023" s="13"/>
      <c r="C3023" s="13"/>
      <c r="D3023" s="14"/>
      <c r="E3023" s="17" t="str">
        <f>IF(OR(B3023="",SUMPRODUCT(--EXACT('Номенклатура'!$A$6:$A$205,B3023))&lt;&gt;1),"",INDEX('Номенклатура'!$D$6:$D$205,SUMPRODUCT(EXACT('Номенклатура'!$A$6:$A$205,B3023)*(ROW('Номенклатура'!$A$6:$A$205)-5)))&amp;"")</f>
        <v/>
      </c>
      <c r="F3023" s="18" t="str">
        <f>IF(OR(I3023="ОК",I3023="Учтено: добавьте пояснение"),IF(C3023="Приход",D3023,IF(C3023="Корректировка остатка",D3023,-D3023)),"")</f>
        <v/>
      </c>
      <c r="G3023" s="13"/>
      <c r="H3023" s="15" t="str">
        <f>IF(OR(B3023="",SUMPRODUCT(--EXACT('Номенклатура'!$A$6:$A$205,B3023))&lt;&gt;1),"",INDEX('Номенклатура'!$B$6:$B$205,SUMPRODUCT(EXACT('Номенклатура'!$A$6:$A$205,B3023)*(ROW('Номенклатура'!$A$6:$A$205)-5)))&amp;"")</f>
        <v/>
      </c>
      <c r="I3023" s="15" t="str">
        <f>IF(COUNTA(A3023:D3023,G3023)=0,"",IF(NOT(ISNUMBER(A3023)),"Укажите дату",IF(B3023="","Укажите код",IF(NOT(AND(ISTEXT(B3023),LEN(B3023)&gt;0,LEN(B3023)&lt;=30,ISNUMBER(FIND(LEFT(B3023,1),"ABCDEFGHIJKLMNOPQRSTUVWXYZ")),SUMPRODUCT((MID(B3023,{1,2,3,4,5,6,7,8,9,10,11,12,13,14,15,16,17,18,19,20,21,22,23,24,25,26,27,28,29,30},1)&lt;&gt;"")*ISERROR(FIND(MID(B3023,{1,2,3,4,5,6,7,8,9,10,11,12,13,14,15,16,17,18,19,20,21,22,23,24,25,26,27,28,29,30},1),"ABCDEFGHIJKLMNOPQRSTUVWXYZ0123456789-_")))=0,ISERROR(VALUE(B3023)))),"Недопустимый код: только латинские буквы A-Z в верхнем регистре, цифры, - и _; начало с буквы, до 30 символов (например MILK-001)",IF(SUMPRODUCT(--EXACT('Номенклатура'!$A$6:$A$205,B3023))=0,"Код не найден в номенклатуре",IF(SUMPRODUCT(--EXACT('Номенклатура'!$A$6:$A$205,B3023))&gt;1,"Код повторяется в номенклатуре",IF(ISNA(MATCH(C3023,{"Приход","Расход","Списание","Корректировка остатка"},0)),"Выберите тип операции",IF(NOT(ISNUMBER(D3023)),"Укажите количество",IF(D3023=0,"Количество не может быть 0",IF(AND(C3023&lt;&gt;"Корректировка остатка",D3023&lt;0),"Для этого типа количество положительное",IF(NOT(ISNUMBER('Номенклатура'!$C$2)),"Укажите дату начала учёта",IF(A3023&lt;INT('Номенклатура'!$C$2),"Раньше даты начала учёта: НЕ учтено",IF(AND(C3023="Корректировка остатка",TRIM(G3023)=""),"Учтено: добавьте пояснение","ОК")))))))))))))</f>
        <v/>
      </c>
    </row>
    <row r="3024" spans="1:9" x14ac:dyDescent="0.25">
      <c r="A3024" s="16"/>
      <c r="B3024" s="13"/>
      <c r="C3024" s="13"/>
      <c r="D3024" s="14"/>
      <c r="E3024" s="17" t="str">
        <f>IF(OR(B3024="",SUMPRODUCT(--EXACT('Номенклатура'!$A$6:$A$205,B3024))&lt;&gt;1),"",INDEX('Номенклатура'!$D$6:$D$205,SUMPRODUCT(EXACT('Номенклатура'!$A$6:$A$205,B3024)*(ROW('Номенклатура'!$A$6:$A$205)-5)))&amp;"")</f>
        <v/>
      </c>
      <c r="F3024" s="18" t="str">
        <f>IF(OR(I3024="ОК",I3024="Учтено: добавьте пояснение"),IF(C3024="Приход",D3024,IF(C3024="Корректировка остатка",D3024,-D3024)),"")</f>
        <v/>
      </c>
      <c r="G3024" s="13"/>
      <c r="H3024" s="15" t="str">
        <f>IF(OR(B3024="",SUMPRODUCT(--EXACT('Номенклатура'!$A$6:$A$205,B3024))&lt;&gt;1),"",INDEX('Номенклатура'!$B$6:$B$205,SUMPRODUCT(EXACT('Номенклатура'!$A$6:$A$205,B3024)*(ROW('Номенклатура'!$A$6:$A$205)-5)))&amp;"")</f>
        <v/>
      </c>
      <c r="I3024" s="15" t="str">
        <f>IF(COUNTA(A3024:D3024,G3024)=0,"",IF(NOT(ISNUMBER(A3024)),"Укажите дату",IF(B3024="","Укажите код",IF(NOT(AND(ISTEXT(B3024),LEN(B3024)&gt;0,LEN(B3024)&lt;=30,ISNUMBER(FIND(LEFT(B3024,1),"ABCDEFGHIJKLMNOPQRSTUVWXYZ")),SUMPRODUCT((MID(B3024,{1,2,3,4,5,6,7,8,9,10,11,12,13,14,15,16,17,18,19,20,21,22,23,24,25,26,27,28,29,30},1)&lt;&gt;"")*ISERROR(FIND(MID(B3024,{1,2,3,4,5,6,7,8,9,10,11,12,13,14,15,16,17,18,19,20,21,22,23,24,25,26,27,28,29,30},1),"ABCDEFGHIJKLMNOPQRSTUVWXYZ0123456789-_")))=0,ISERROR(VALUE(B3024)))),"Недопустимый код: только латинские буквы A-Z в верхнем регистре, цифры, - и _; начало с буквы, до 30 символов (например MILK-001)",IF(SUMPRODUCT(--EXACT('Номенклатура'!$A$6:$A$205,B3024))=0,"Код не найден в номенклатуре",IF(SUMPRODUCT(--EXACT('Номенклатура'!$A$6:$A$205,B3024))&gt;1,"Код повторяется в номенклатуре",IF(ISNA(MATCH(C3024,{"Приход","Расход","Списание","Корректировка остатка"},0)),"Выберите тип операции",IF(NOT(ISNUMBER(D3024)),"Укажите количество",IF(D3024=0,"Количество не может быть 0",IF(AND(C3024&lt;&gt;"Корректировка остатка",D3024&lt;0),"Для этого типа количество положительное",IF(NOT(ISNUMBER('Номенклатура'!$C$2)),"Укажите дату начала учёта",IF(A3024&lt;INT('Номенклатура'!$C$2),"Раньше даты начала учёта: НЕ учтено",IF(AND(C3024="Корректировка остатка",TRIM(G3024)=""),"Учтено: добавьте пояснение","ОК")))))))))))))</f>
        <v/>
      </c>
    </row>
    <row r="3025" spans="1:9" x14ac:dyDescent="0.25">
      <c r="A3025" s="16"/>
      <c r="B3025" s="13"/>
      <c r="C3025" s="13"/>
      <c r="D3025" s="14"/>
      <c r="E3025" s="17" t="str">
        <f>IF(OR(B3025="",SUMPRODUCT(--EXACT('Номенклатура'!$A$6:$A$205,B3025))&lt;&gt;1),"",INDEX('Номенклатура'!$D$6:$D$205,SUMPRODUCT(EXACT('Номенклатура'!$A$6:$A$205,B3025)*(ROW('Номенклатура'!$A$6:$A$205)-5)))&amp;"")</f>
        <v/>
      </c>
      <c r="F3025" s="18" t="str">
        <f>IF(OR(I3025="ОК",I3025="Учтено: добавьте пояснение"),IF(C3025="Приход",D3025,IF(C3025="Корректировка остатка",D3025,-D3025)),"")</f>
        <v/>
      </c>
      <c r="G3025" s="13"/>
      <c r="H3025" s="15" t="str">
        <f>IF(OR(B3025="",SUMPRODUCT(--EXACT('Номенклатура'!$A$6:$A$205,B3025))&lt;&gt;1),"",INDEX('Номенклатура'!$B$6:$B$205,SUMPRODUCT(EXACT('Номенклатура'!$A$6:$A$205,B3025)*(ROW('Номенклатура'!$A$6:$A$205)-5)))&amp;"")</f>
        <v/>
      </c>
      <c r="I3025" s="15" t="str">
        <f>IF(COUNTA(A3025:D3025,G3025)=0,"",IF(NOT(ISNUMBER(A3025)),"Укажите дату",IF(B3025="","Укажите код",IF(NOT(AND(ISTEXT(B3025),LEN(B3025)&gt;0,LEN(B3025)&lt;=30,ISNUMBER(FIND(LEFT(B3025,1),"ABCDEFGHIJKLMNOPQRSTUVWXYZ")),SUMPRODUCT((MID(B3025,{1,2,3,4,5,6,7,8,9,10,11,12,13,14,15,16,17,18,19,20,21,22,23,24,25,26,27,28,29,30},1)&lt;&gt;"")*ISERROR(FIND(MID(B3025,{1,2,3,4,5,6,7,8,9,10,11,12,13,14,15,16,17,18,19,20,21,22,23,24,25,26,27,28,29,30},1),"ABCDEFGHIJKLMNOPQRSTUVWXYZ0123456789-_")))=0,ISERROR(VALUE(B3025)))),"Недопустимый код: только латинские буквы A-Z в верхнем регистре, цифры, - и _; начало с буквы, до 30 символов (например MILK-001)",IF(SUMPRODUCT(--EXACT('Номенклатура'!$A$6:$A$205,B3025))=0,"Код не найден в номенклатуре",IF(SUMPRODUCT(--EXACT('Номенклатура'!$A$6:$A$205,B3025))&gt;1,"Код повторяется в номенклатуре",IF(ISNA(MATCH(C3025,{"Приход","Расход","Списание","Корректировка остатка"},0)),"Выберите тип операции",IF(NOT(ISNUMBER(D3025)),"Укажите количество",IF(D3025=0,"Количество не может быть 0",IF(AND(C3025&lt;&gt;"Корректировка остатка",D3025&lt;0),"Для этого типа количество положительное",IF(NOT(ISNUMBER('Номенклатура'!$C$2)),"Укажите дату начала учёта",IF(A3025&lt;INT('Номенклатура'!$C$2),"Раньше даты начала учёта: НЕ учтено",IF(AND(C3025="Корректировка остатка",TRIM(G3025)=""),"Учтено: добавьте пояснение","ОК")))))))))))))</f>
        <v/>
      </c>
    </row>
    <row r="3026" spans="1:9" x14ac:dyDescent="0.25">
      <c r="A3026" s="16"/>
      <c r="B3026" s="13"/>
      <c r="C3026" s="13"/>
      <c r="D3026" s="14"/>
      <c r="E3026" s="17" t="str">
        <f>IF(OR(B3026="",SUMPRODUCT(--EXACT('Номенклатура'!$A$6:$A$205,B3026))&lt;&gt;1),"",INDEX('Номенклатура'!$D$6:$D$205,SUMPRODUCT(EXACT('Номенклатура'!$A$6:$A$205,B3026)*(ROW('Номенклатура'!$A$6:$A$205)-5)))&amp;"")</f>
        <v/>
      </c>
      <c r="F3026" s="18" t="str">
        <f>IF(OR(I3026="ОК",I3026="Учтено: добавьте пояснение"),IF(C3026="Приход",D3026,IF(C3026="Корректировка остатка",D3026,-D3026)),"")</f>
        <v/>
      </c>
      <c r="G3026" s="13"/>
      <c r="H3026" s="15" t="str">
        <f>IF(OR(B3026="",SUMPRODUCT(--EXACT('Номенклатура'!$A$6:$A$205,B3026))&lt;&gt;1),"",INDEX('Номенклатура'!$B$6:$B$205,SUMPRODUCT(EXACT('Номенклатура'!$A$6:$A$205,B3026)*(ROW('Номенклатура'!$A$6:$A$205)-5)))&amp;"")</f>
        <v/>
      </c>
      <c r="I3026" s="15" t="str">
        <f>IF(COUNTA(A3026:D3026,G3026)=0,"",IF(NOT(ISNUMBER(A3026)),"Укажите дату",IF(B3026="","Укажите код",IF(NOT(AND(ISTEXT(B3026),LEN(B3026)&gt;0,LEN(B3026)&lt;=30,ISNUMBER(FIND(LEFT(B3026,1),"ABCDEFGHIJKLMNOPQRSTUVWXYZ")),SUMPRODUCT((MID(B3026,{1,2,3,4,5,6,7,8,9,10,11,12,13,14,15,16,17,18,19,20,21,22,23,24,25,26,27,28,29,30},1)&lt;&gt;"")*ISERROR(FIND(MID(B3026,{1,2,3,4,5,6,7,8,9,10,11,12,13,14,15,16,17,18,19,20,21,22,23,24,25,26,27,28,29,30},1),"ABCDEFGHIJKLMNOPQRSTUVWXYZ0123456789-_")))=0,ISERROR(VALUE(B3026)))),"Недопустимый код: только латинские буквы A-Z в верхнем регистре, цифры, - и _; начало с буквы, до 30 символов (например MILK-001)",IF(SUMPRODUCT(--EXACT('Номенклатура'!$A$6:$A$205,B3026))=0,"Код не найден в номенклатуре",IF(SUMPRODUCT(--EXACT('Номенклатура'!$A$6:$A$205,B3026))&gt;1,"Код повторяется в номенклатуре",IF(ISNA(MATCH(C3026,{"Приход","Расход","Списание","Корректировка остатка"},0)),"Выберите тип операции",IF(NOT(ISNUMBER(D3026)),"Укажите количество",IF(D3026=0,"Количество не может быть 0",IF(AND(C3026&lt;&gt;"Корректировка остатка",D3026&lt;0),"Для этого типа количество положительное",IF(NOT(ISNUMBER('Номенклатура'!$C$2)),"Укажите дату начала учёта",IF(A3026&lt;INT('Номенклатура'!$C$2),"Раньше даты начала учёта: НЕ учтено",IF(AND(C3026="Корректировка остатка",TRIM(G3026)=""),"Учтено: добавьте пояснение","ОК")))))))))))))</f>
        <v/>
      </c>
    </row>
    <row r="3027" spans="1:9" x14ac:dyDescent="0.25">
      <c r="A3027" s="16"/>
      <c r="B3027" s="13"/>
      <c r="C3027" s="13"/>
      <c r="D3027" s="14"/>
      <c r="E3027" s="17" t="str">
        <f>IF(OR(B3027="",SUMPRODUCT(--EXACT('Номенклатура'!$A$6:$A$205,B3027))&lt;&gt;1),"",INDEX('Номенклатура'!$D$6:$D$205,SUMPRODUCT(EXACT('Номенклатура'!$A$6:$A$205,B3027)*(ROW('Номенклатура'!$A$6:$A$205)-5)))&amp;"")</f>
        <v/>
      </c>
      <c r="F3027" s="18" t="str">
        <f>IF(OR(I3027="ОК",I3027="Учтено: добавьте пояснение"),IF(C3027="Приход",D3027,IF(C3027="Корректировка остатка",D3027,-D3027)),"")</f>
        <v/>
      </c>
      <c r="G3027" s="13"/>
      <c r="H3027" s="15" t="str">
        <f>IF(OR(B3027="",SUMPRODUCT(--EXACT('Номенклатура'!$A$6:$A$205,B3027))&lt;&gt;1),"",INDEX('Номенклатура'!$B$6:$B$205,SUMPRODUCT(EXACT('Номенклатура'!$A$6:$A$205,B3027)*(ROW('Номенклатура'!$A$6:$A$205)-5)))&amp;"")</f>
        <v/>
      </c>
      <c r="I3027" s="15" t="str">
        <f>IF(COUNTA(A3027:D3027,G3027)=0,"",IF(NOT(ISNUMBER(A3027)),"Укажите дату",IF(B3027="","Укажите код",IF(NOT(AND(ISTEXT(B3027),LEN(B3027)&gt;0,LEN(B3027)&lt;=30,ISNUMBER(FIND(LEFT(B3027,1),"ABCDEFGHIJKLMNOPQRSTUVWXYZ")),SUMPRODUCT((MID(B3027,{1,2,3,4,5,6,7,8,9,10,11,12,13,14,15,16,17,18,19,20,21,22,23,24,25,26,27,28,29,30},1)&lt;&gt;"")*ISERROR(FIND(MID(B3027,{1,2,3,4,5,6,7,8,9,10,11,12,13,14,15,16,17,18,19,20,21,22,23,24,25,26,27,28,29,30},1),"ABCDEFGHIJKLMNOPQRSTUVWXYZ0123456789-_")))=0,ISERROR(VALUE(B3027)))),"Недопустимый код: только латинские буквы A-Z в верхнем регистре, цифры, - и _; начало с буквы, до 30 символов (например MILK-001)",IF(SUMPRODUCT(--EXACT('Номенклатура'!$A$6:$A$205,B3027))=0,"Код не найден в номенклатуре",IF(SUMPRODUCT(--EXACT('Номенклатура'!$A$6:$A$205,B3027))&gt;1,"Код повторяется в номенклатуре",IF(ISNA(MATCH(C3027,{"Приход","Расход","Списание","Корректировка остатка"},0)),"Выберите тип операции",IF(NOT(ISNUMBER(D3027)),"Укажите количество",IF(D3027=0,"Количество не может быть 0",IF(AND(C3027&lt;&gt;"Корректировка остатка",D3027&lt;0),"Для этого типа количество положительное",IF(NOT(ISNUMBER('Номенклатура'!$C$2)),"Укажите дату начала учёта",IF(A3027&lt;INT('Номенклатура'!$C$2),"Раньше даты начала учёта: НЕ учтено",IF(AND(C3027="Корректировка остатка",TRIM(G3027)=""),"Учтено: добавьте пояснение","ОК")))))))))))))</f>
        <v/>
      </c>
    </row>
    <row r="3028" spans="1:9" x14ac:dyDescent="0.25">
      <c r="A3028" s="16"/>
      <c r="B3028" s="13"/>
      <c r="C3028" s="13"/>
      <c r="D3028" s="14"/>
      <c r="E3028" s="17" t="str">
        <f>IF(OR(B3028="",SUMPRODUCT(--EXACT('Номенклатура'!$A$6:$A$205,B3028))&lt;&gt;1),"",INDEX('Номенклатура'!$D$6:$D$205,SUMPRODUCT(EXACT('Номенклатура'!$A$6:$A$205,B3028)*(ROW('Номенклатура'!$A$6:$A$205)-5)))&amp;"")</f>
        <v/>
      </c>
      <c r="F3028" s="18" t="str">
        <f>IF(OR(I3028="ОК",I3028="Учтено: добавьте пояснение"),IF(C3028="Приход",D3028,IF(C3028="Корректировка остатка",D3028,-D3028)),"")</f>
        <v/>
      </c>
      <c r="G3028" s="13"/>
      <c r="H3028" s="15" t="str">
        <f>IF(OR(B3028="",SUMPRODUCT(--EXACT('Номенклатура'!$A$6:$A$205,B3028))&lt;&gt;1),"",INDEX('Номенклатура'!$B$6:$B$205,SUMPRODUCT(EXACT('Номенклатура'!$A$6:$A$205,B3028)*(ROW('Номенклатура'!$A$6:$A$205)-5)))&amp;"")</f>
        <v/>
      </c>
      <c r="I3028" s="15" t="str">
        <f>IF(COUNTA(A3028:D3028,G3028)=0,"",IF(NOT(ISNUMBER(A3028)),"Укажите дату",IF(B3028="","Укажите код",IF(NOT(AND(ISTEXT(B3028),LEN(B3028)&gt;0,LEN(B3028)&lt;=30,ISNUMBER(FIND(LEFT(B3028,1),"ABCDEFGHIJKLMNOPQRSTUVWXYZ")),SUMPRODUCT((MID(B3028,{1,2,3,4,5,6,7,8,9,10,11,12,13,14,15,16,17,18,19,20,21,22,23,24,25,26,27,28,29,30},1)&lt;&gt;"")*ISERROR(FIND(MID(B3028,{1,2,3,4,5,6,7,8,9,10,11,12,13,14,15,16,17,18,19,20,21,22,23,24,25,26,27,28,29,30},1),"ABCDEFGHIJKLMNOPQRSTUVWXYZ0123456789-_")))=0,ISERROR(VALUE(B3028)))),"Недопустимый код: только латинские буквы A-Z в верхнем регистре, цифры, - и _; начало с буквы, до 30 символов (например MILK-001)",IF(SUMPRODUCT(--EXACT('Номенклатура'!$A$6:$A$205,B3028))=0,"Код не найден в номенклатуре",IF(SUMPRODUCT(--EXACT('Номенклатура'!$A$6:$A$205,B3028))&gt;1,"Код повторяется в номенклатуре",IF(ISNA(MATCH(C3028,{"Приход","Расход","Списание","Корректировка остатка"},0)),"Выберите тип операции",IF(NOT(ISNUMBER(D3028)),"Укажите количество",IF(D3028=0,"Количество не может быть 0",IF(AND(C3028&lt;&gt;"Корректировка остатка",D3028&lt;0),"Для этого типа количество положительное",IF(NOT(ISNUMBER('Номенклатура'!$C$2)),"Укажите дату начала учёта",IF(A3028&lt;INT('Номенклатура'!$C$2),"Раньше даты начала учёта: НЕ учтено",IF(AND(C3028="Корректировка остатка",TRIM(G3028)=""),"Учтено: добавьте пояснение","ОК")))))))))))))</f>
        <v/>
      </c>
    </row>
    <row r="3029" spans="1:9" x14ac:dyDescent="0.25">
      <c r="A3029" s="16"/>
      <c r="B3029" s="13"/>
      <c r="C3029" s="13"/>
      <c r="D3029" s="14"/>
      <c r="E3029" s="17" t="str">
        <f>IF(OR(B3029="",SUMPRODUCT(--EXACT('Номенклатура'!$A$6:$A$205,B3029))&lt;&gt;1),"",INDEX('Номенклатура'!$D$6:$D$205,SUMPRODUCT(EXACT('Номенклатура'!$A$6:$A$205,B3029)*(ROW('Номенклатура'!$A$6:$A$205)-5)))&amp;"")</f>
        <v/>
      </c>
      <c r="F3029" s="18" t="str">
        <f>IF(OR(I3029="ОК",I3029="Учтено: добавьте пояснение"),IF(C3029="Приход",D3029,IF(C3029="Корректировка остатка",D3029,-D3029)),"")</f>
        <v/>
      </c>
      <c r="G3029" s="13"/>
      <c r="H3029" s="15" t="str">
        <f>IF(OR(B3029="",SUMPRODUCT(--EXACT('Номенклатура'!$A$6:$A$205,B3029))&lt;&gt;1),"",INDEX('Номенклатура'!$B$6:$B$205,SUMPRODUCT(EXACT('Номенклатура'!$A$6:$A$205,B3029)*(ROW('Номенклатура'!$A$6:$A$205)-5)))&amp;"")</f>
        <v/>
      </c>
      <c r="I3029" s="15" t="str">
        <f>IF(COUNTA(A3029:D3029,G3029)=0,"",IF(NOT(ISNUMBER(A3029)),"Укажите дату",IF(B3029="","Укажите код",IF(NOT(AND(ISTEXT(B3029),LEN(B3029)&gt;0,LEN(B3029)&lt;=30,ISNUMBER(FIND(LEFT(B3029,1),"ABCDEFGHIJKLMNOPQRSTUVWXYZ")),SUMPRODUCT((MID(B3029,{1,2,3,4,5,6,7,8,9,10,11,12,13,14,15,16,17,18,19,20,21,22,23,24,25,26,27,28,29,30},1)&lt;&gt;"")*ISERROR(FIND(MID(B3029,{1,2,3,4,5,6,7,8,9,10,11,12,13,14,15,16,17,18,19,20,21,22,23,24,25,26,27,28,29,30},1),"ABCDEFGHIJKLMNOPQRSTUVWXYZ0123456789-_")))=0,ISERROR(VALUE(B3029)))),"Недопустимый код: только латинские буквы A-Z в верхнем регистре, цифры, - и _; начало с буквы, до 30 символов (например MILK-001)",IF(SUMPRODUCT(--EXACT('Номенклатура'!$A$6:$A$205,B3029))=0,"Код не найден в номенклатуре",IF(SUMPRODUCT(--EXACT('Номенклатура'!$A$6:$A$205,B3029))&gt;1,"Код повторяется в номенклатуре",IF(ISNA(MATCH(C3029,{"Приход","Расход","Списание","Корректировка остатка"},0)),"Выберите тип операции",IF(NOT(ISNUMBER(D3029)),"Укажите количество",IF(D3029=0,"Количество не может быть 0",IF(AND(C3029&lt;&gt;"Корректировка остатка",D3029&lt;0),"Для этого типа количество положительное",IF(NOT(ISNUMBER('Номенклатура'!$C$2)),"Укажите дату начала учёта",IF(A3029&lt;INT('Номенклатура'!$C$2),"Раньше даты начала учёта: НЕ учтено",IF(AND(C3029="Корректировка остатка",TRIM(G3029)=""),"Учтено: добавьте пояснение","ОК")))))))))))))</f>
        <v/>
      </c>
    </row>
    <row r="3030" spans="1:9" x14ac:dyDescent="0.25">
      <c r="A3030" s="16"/>
      <c r="B3030" s="13"/>
      <c r="C3030" s="13"/>
      <c r="D3030" s="14"/>
      <c r="E3030" s="17" t="str">
        <f>IF(OR(B3030="",SUMPRODUCT(--EXACT('Номенклатура'!$A$6:$A$205,B3030))&lt;&gt;1),"",INDEX('Номенклатура'!$D$6:$D$205,SUMPRODUCT(EXACT('Номенклатура'!$A$6:$A$205,B3030)*(ROW('Номенклатура'!$A$6:$A$205)-5)))&amp;"")</f>
        <v/>
      </c>
      <c r="F3030" s="18" t="str">
        <f>IF(OR(I3030="ОК",I3030="Учтено: добавьте пояснение"),IF(C3030="Приход",D3030,IF(C3030="Корректировка остатка",D3030,-D3030)),"")</f>
        <v/>
      </c>
      <c r="G3030" s="13"/>
      <c r="H3030" s="15" t="str">
        <f>IF(OR(B3030="",SUMPRODUCT(--EXACT('Номенклатура'!$A$6:$A$205,B3030))&lt;&gt;1),"",INDEX('Номенклатура'!$B$6:$B$205,SUMPRODUCT(EXACT('Номенклатура'!$A$6:$A$205,B3030)*(ROW('Номенклатура'!$A$6:$A$205)-5)))&amp;"")</f>
        <v/>
      </c>
      <c r="I3030" s="15" t="str">
        <f>IF(COUNTA(A3030:D3030,G3030)=0,"",IF(NOT(ISNUMBER(A3030)),"Укажите дату",IF(B3030="","Укажите код",IF(NOT(AND(ISTEXT(B3030),LEN(B3030)&gt;0,LEN(B3030)&lt;=30,ISNUMBER(FIND(LEFT(B3030,1),"ABCDEFGHIJKLMNOPQRSTUVWXYZ")),SUMPRODUCT((MID(B3030,{1,2,3,4,5,6,7,8,9,10,11,12,13,14,15,16,17,18,19,20,21,22,23,24,25,26,27,28,29,30},1)&lt;&gt;"")*ISERROR(FIND(MID(B3030,{1,2,3,4,5,6,7,8,9,10,11,12,13,14,15,16,17,18,19,20,21,22,23,24,25,26,27,28,29,30},1),"ABCDEFGHIJKLMNOPQRSTUVWXYZ0123456789-_")))=0,ISERROR(VALUE(B3030)))),"Недопустимый код: только латинские буквы A-Z в верхнем регистре, цифры, - и _; начало с буквы, до 30 символов (например MILK-001)",IF(SUMPRODUCT(--EXACT('Номенклатура'!$A$6:$A$205,B3030))=0,"Код не найден в номенклатуре",IF(SUMPRODUCT(--EXACT('Номенклатура'!$A$6:$A$205,B3030))&gt;1,"Код повторяется в номенклатуре",IF(ISNA(MATCH(C3030,{"Приход","Расход","Списание","Корректировка остатка"},0)),"Выберите тип операции",IF(NOT(ISNUMBER(D3030)),"Укажите количество",IF(D3030=0,"Количество не может быть 0",IF(AND(C3030&lt;&gt;"Корректировка остатка",D3030&lt;0),"Для этого типа количество положительное",IF(NOT(ISNUMBER('Номенклатура'!$C$2)),"Укажите дату начала учёта",IF(A3030&lt;INT('Номенклатура'!$C$2),"Раньше даты начала учёта: НЕ учтено",IF(AND(C3030="Корректировка остатка",TRIM(G3030)=""),"Учтено: добавьте пояснение","ОК")))))))))))))</f>
        <v/>
      </c>
    </row>
    <row r="3031" spans="1:9" x14ac:dyDescent="0.25">
      <c r="A3031" s="16"/>
      <c r="B3031" s="13"/>
      <c r="C3031" s="13"/>
      <c r="D3031" s="14"/>
      <c r="E3031" s="17" t="str">
        <f>IF(OR(B3031="",SUMPRODUCT(--EXACT('Номенклатура'!$A$6:$A$205,B3031))&lt;&gt;1),"",INDEX('Номенклатура'!$D$6:$D$205,SUMPRODUCT(EXACT('Номенклатура'!$A$6:$A$205,B3031)*(ROW('Номенклатура'!$A$6:$A$205)-5)))&amp;"")</f>
        <v/>
      </c>
      <c r="F3031" s="18" t="str">
        <f>IF(OR(I3031="ОК",I3031="Учтено: добавьте пояснение"),IF(C3031="Приход",D3031,IF(C3031="Корректировка остатка",D3031,-D3031)),"")</f>
        <v/>
      </c>
      <c r="G3031" s="13"/>
      <c r="H3031" s="15" t="str">
        <f>IF(OR(B3031="",SUMPRODUCT(--EXACT('Номенклатура'!$A$6:$A$205,B3031))&lt;&gt;1),"",INDEX('Номенклатура'!$B$6:$B$205,SUMPRODUCT(EXACT('Номенклатура'!$A$6:$A$205,B3031)*(ROW('Номенклатура'!$A$6:$A$205)-5)))&amp;"")</f>
        <v/>
      </c>
      <c r="I3031" s="15" t="str">
        <f>IF(COUNTA(A3031:D3031,G3031)=0,"",IF(NOT(ISNUMBER(A3031)),"Укажите дату",IF(B3031="","Укажите код",IF(NOT(AND(ISTEXT(B3031),LEN(B3031)&gt;0,LEN(B3031)&lt;=30,ISNUMBER(FIND(LEFT(B3031,1),"ABCDEFGHIJKLMNOPQRSTUVWXYZ")),SUMPRODUCT((MID(B3031,{1,2,3,4,5,6,7,8,9,10,11,12,13,14,15,16,17,18,19,20,21,22,23,24,25,26,27,28,29,30},1)&lt;&gt;"")*ISERROR(FIND(MID(B3031,{1,2,3,4,5,6,7,8,9,10,11,12,13,14,15,16,17,18,19,20,21,22,23,24,25,26,27,28,29,30},1),"ABCDEFGHIJKLMNOPQRSTUVWXYZ0123456789-_")))=0,ISERROR(VALUE(B3031)))),"Недопустимый код: только латинские буквы A-Z в верхнем регистре, цифры, - и _; начало с буквы, до 30 символов (например MILK-001)",IF(SUMPRODUCT(--EXACT('Номенклатура'!$A$6:$A$205,B3031))=0,"Код не найден в номенклатуре",IF(SUMPRODUCT(--EXACT('Номенклатура'!$A$6:$A$205,B3031))&gt;1,"Код повторяется в номенклатуре",IF(ISNA(MATCH(C3031,{"Приход","Расход","Списание","Корректировка остатка"},0)),"Выберите тип операции",IF(NOT(ISNUMBER(D3031)),"Укажите количество",IF(D3031=0,"Количество не может быть 0",IF(AND(C3031&lt;&gt;"Корректировка остатка",D3031&lt;0),"Для этого типа количество положительное",IF(NOT(ISNUMBER('Номенклатура'!$C$2)),"Укажите дату начала учёта",IF(A3031&lt;INT('Номенклатура'!$C$2),"Раньше даты начала учёта: НЕ учтено",IF(AND(C3031="Корректировка остатка",TRIM(G3031)=""),"Учтено: добавьте пояснение","ОК")))))))))))))</f>
        <v/>
      </c>
    </row>
    <row r="3032" spans="1:9" x14ac:dyDescent="0.25">
      <c r="A3032" s="16"/>
      <c r="B3032" s="13"/>
      <c r="C3032" s="13"/>
      <c r="D3032" s="14"/>
      <c r="E3032" s="17" t="str">
        <f>IF(OR(B3032="",SUMPRODUCT(--EXACT('Номенклатура'!$A$6:$A$205,B3032))&lt;&gt;1),"",INDEX('Номенклатура'!$D$6:$D$205,SUMPRODUCT(EXACT('Номенклатура'!$A$6:$A$205,B3032)*(ROW('Номенклатура'!$A$6:$A$205)-5)))&amp;"")</f>
        <v/>
      </c>
      <c r="F3032" s="18" t="str">
        <f>IF(OR(I3032="ОК",I3032="Учтено: добавьте пояснение"),IF(C3032="Приход",D3032,IF(C3032="Корректировка остатка",D3032,-D3032)),"")</f>
        <v/>
      </c>
      <c r="G3032" s="13"/>
      <c r="H3032" s="15" t="str">
        <f>IF(OR(B3032="",SUMPRODUCT(--EXACT('Номенклатура'!$A$6:$A$205,B3032))&lt;&gt;1),"",INDEX('Номенклатура'!$B$6:$B$205,SUMPRODUCT(EXACT('Номенклатура'!$A$6:$A$205,B3032)*(ROW('Номенклатура'!$A$6:$A$205)-5)))&amp;"")</f>
        <v/>
      </c>
      <c r="I3032" s="15" t="str">
        <f>IF(COUNTA(A3032:D3032,G3032)=0,"",IF(NOT(ISNUMBER(A3032)),"Укажите дату",IF(B3032="","Укажите код",IF(NOT(AND(ISTEXT(B3032),LEN(B3032)&gt;0,LEN(B3032)&lt;=30,ISNUMBER(FIND(LEFT(B3032,1),"ABCDEFGHIJKLMNOPQRSTUVWXYZ")),SUMPRODUCT((MID(B3032,{1,2,3,4,5,6,7,8,9,10,11,12,13,14,15,16,17,18,19,20,21,22,23,24,25,26,27,28,29,30},1)&lt;&gt;"")*ISERROR(FIND(MID(B3032,{1,2,3,4,5,6,7,8,9,10,11,12,13,14,15,16,17,18,19,20,21,22,23,24,25,26,27,28,29,30},1),"ABCDEFGHIJKLMNOPQRSTUVWXYZ0123456789-_")))=0,ISERROR(VALUE(B3032)))),"Недопустимый код: только латинские буквы A-Z в верхнем регистре, цифры, - и _; начало с буквы, до 30 символов (например MILK-001)",IF(SUMPRODUCT(--EXACT('Номенклатура'!$A$6:$A$205,B3032))=0,"Код не найден в номенклатуре",IF(SUMPRODUCT(--EXACT('Номенклатура'!$A$6:$A$205,B3032))&gt;1,"Код повторяется в номенклатуре",IF(ISNA(MATCH(C3032,{"Приход","Расход","Списание","Корректировка остатка"},0)),"Выберите тип операции",IF(NOT(ISNUMBER(D3032)),"Укажите количество",IF(D3032=0,"Количество не может быть 0",IF(AND(C3032&lt;&gt;"Корректировка остатка",D3032&lt;0),"Для этого типа количество положительное",IF(NOT(ISNUMBER('Номенклатура'!$C$2)),"Укажите дату начала учёта",IF(A3032&lt;INT('Номенклатура'!$C$2),"Раньше даты начала учёта: НЕ учтено",IF(AND(C3032="Корректировка остатка",TRIM(G3032)=""),"Учтено: добавьте пояснение","ОК")))))))))))))</f>
        <v/>
      </c>
    </row>
    <row r="3033" spans="1:9" x14ac:dyDescent="0.25">
      <c r="A3033" s="16"/>
      <c r="B3033" s="13"/>
      <c r="C3033" s="13"/>
      <c r="D3033" s="14"/>
      <c r="E3033" s="17" t="str">
        <f>IF(OR(B3033="",SUMPRODUCT(--EXACT('Номенклатура'!$A$6:$A$205,B3033))&lt;&gt;1),"",INDEX('Номенклатура'!$D$6:$D$205,SUMPRODUCT(EXACT('Номенклатура'!$A$6:$A$205,B3033)*(ROW('Номенклатура'!$A$6:$A$205)-5)))&amp;"")</f>
        <v/>
      </c>
      <c r="F3033" s="18" t="str">
        <f>IF(OR(I3033="ОК",I3033="Учтено: добавьте пояснение"),IF(C3033="Приход",D3033,IF(C3033="Корректировка остатка",D3033,-D3033)),"")</f>
        <v/>
      </c>
      <c r="G3033" s="13"/>
      <c r="H3033" s="15" t="str">
        <f>IF(OR(B3033="",SUMPRODUCT(--EXACT('Номенклатура'!$A$6:$A$205,B3033))&lt;&gt;1),"",INDEX('Номенклатура'!$B$6:$B$205,SUMPRODUCT(EXACT('Номенклатура'!$A$6:$A$205,B3033)*(ROW('Номенклатура'!$A$6:$A$205)-5)))&amp;"")</f>
        <v/>
      </c>
      <c r="I3033" s="15" t="str">
        <f>IF(COUNTA(A3033:D3033,G3033)=0,"",IF(NOT(ISNUMBER(A3033)),"Укажите дату",IF(B3033="","Укажите код",IF(NOT(AND(ISTEXT(B3033),LEN(B3033)&gt;0,LEN(B3033)&lt;=30,ISNUMBER(FIND(LEFT(B3033,1),"ABCDEFGHIJKLMNOPQRSTUVWXYZ")),SUMPRODUCT((MID(B3033,{1,2,3,4,5,6,7,8,9,10,11,12,13,14,15,16,17,18,19,20,21,22,23,24,25,26,27,28,29,30},1)&lt;&gt;"")*ISERROR(FIND(MID(B3033,{1,2,3,4,5,6,7,8,9,10,11,12,13,14,15,16,17,18,19,20,21,22,23,24,25,26,27,28,29,30},1),"ABCDEFGHIJKLMNOPQRSTUVWXYZ0123456789-_")))=0,ISERROR(VALUE(B3033)))),"Недопустимый код: только латинские буквы A-Z в верхнем регистре, цифры, - и _; начало с буквы, до 30 символов (например MILK-001)",IF(SUMPRODUCT(--EXACT('Номенклатура'!$A$6:$A$205,B3033))=0,"Код не найден в номенклатуре",IF(SUMPRODUCT(--EXACT('Номенклатура'!$A$6:$A$205,B3033))&gt;1,"Код повторяется в номенклатуре",IF(ISNA(MATCH(C3033,{"Приход","Расход","Списание","Корректировка остатка"},0)),"Выберите тип операции",IF(NOT(ISNUMBER(D3033)),"Укажите количество",IF(D3033=0,"Количество не может быть 0",IF(AND(C3033&lt;&gt;"Корректировка остатка",D3033&lt;0),"Для этого типа количество положительное",IF(NOT(ISNUMBER('Номенклатура'!$C$2)),"Укажите дату начала учёта",IF(A3033&lt;INT('Номенклатура'!$C$2),"Раньше даты начала учёта: НЕ учтено",IF(AND(C3033="Корректировка остатка",TRIM(G3033)=""),"Учтено: добавьте пояснение","ОК")))))))))))))</f>
        <v/>
      </c>
    </row>
    <row r="3034" spans="1:9" x14ac:dyDescent="0.25">
      <c r="A3034" s="16"/>
      <c r="B3034" s="13"/>
      <c r="C3034" s="13"/>
      <c r="D3034" s="14"/>
      <c r="E3034" s="17" t="str">
        <f>IF(OR(B3034="",SUMPRODUCT(--EXACT('Номенклатура'!$A$6:$A$205,B3034))&lt;&gt;1),"",INDEX('Номенклатура'!$D$6:$D$205,SUMPRODUCT(EXACT('Номенклатура'!$A$6:$A$205,B3034)*(ROW('Номенклатура'!$A$6:$A$205)-5)))&amp;"")</f>
        <v/>
      </c>
      <c r="F3034" s="18" t="str">
        <f>IF(OR(I3034="ОК",I3034="Учтено: добавьте пояснение"),IF(C3034="Приход",D3034,IF(C3034="Корректировка остатка",D3034,-D3034)),"")</f>
        <v/>
      </c>
      <c r="G3034" s="13"/>
      <c r="H3034" s="15" t="str">
        <f>IF(OR(B3034="",SUMPRODUCT(--EXACT('Номенклатура'!$A$6:$A$205,B3034))&lt;&gt;1),"",INDEX('Номенклатура'!$B$6:$B$205,SUMPRODUCT(EXACT('Номенклатура'!$A$6:$A$205,B3034)*(ROW('Номенклатура'!$A$6:$A$205)-5)))&amp;"")</f>
        <v/>
      </c>
      <c r="I3034" s="15" t="str">
        <f>IF(COUNTA(A3034:D3034,G3034)=0,"",IF(NOT(ISNUMBER(A3034)),"Укажите дату",IF(B3034="","Укажите код",IF(NOT(AND(ISTEXT(B3034),LEN(B3034)&gt;0,LEN(B3034)&lt;=30,ISNUMBER(FIND(LEFT(B3034,1),"ABCDEFGHIJKLMNOPQRSTUVWXYZ")),SUMPRODUCT((MID(B3034,{1,2,3,4,5,6,7,8,9,10,11,12,13,14,15,16,17,18,19,20,21,22,23,24,25,26,27,28,29,30},1)&lt;&gt;"")*ISERROR(FIND(MID(B3034,{1,2,3,4,5,6,7,8,9,10,11,12,13,14,15,16,17,18,19,20,21,22,23,24,25,26,27,28,29,30},1),"ABCDEFGHIJKLMNOPQRSTUVWXYZ0123456789-_")))=0,ISERROR(VALUE(B3034)))),"Недопустимый код: только латинские буквы A-Z в верхнем регистре, цифры, - и _; начало с буквы, до 30 символов (например MILK-001)",IF(SUMPRODUCT(--EXACT('Номенклатура'!$A$6:$A$205,B3034))=0,"Код не найден в номенклатуре",IF(SUMPRODUCT(--EXACT('Номенклатура'!$A$6:$A$205,B3034))&gt;1,"Код повторяется в номенклатуре",IF(ISNA(MATCH(C3034,{"Приход","Расход","Списание","Корректировка остатка"},0)),"Выберите тип операции",IF(NOT(ISNUMBER(D3034)),"Укажите количество",IF(D3034=0,"Количество не может быть 0",IF(AND(C3034&lt;&gt;"Корректировка остатка",D3034&lt;0),"Для этого типа количество положительное",IF(NOT(ISNUMBER('Номенклатура'!$C$2)),"Укажите дату начала учёта",IF(A3034&lt;INT('Номенклатура'!$C$2),"Раньше даты начала учёта: НЕ учтено",IF(AND(C3034="Корректировка остатка",TRIM(G3034)=""),"Учтено: добавьте пояснение","ОК")))))))))))))</f>
        <v/>
      </c>
    </row>
    <row r="3035" spans="1:9" x14ac:dyDescent="0.25">
      <c r="A3035" s="16"/>
      <c r="B3035" s="13"/>
      <c r="C3035" s="13"/>
      <c r="D3035" s="14"/>
      <c r="E3035" s="17" t="str">
        <f>IF(OR(B3035="",SUMPRODUCT(--EXACT('Номенклатура'!$A$6:$A$205,B3035))&lt;&gt;1),"",INDEX('Номенклатура'!$D$6:$D$205,SUMPRODUCT(EXACT('Номенклатура'!$A$6:$A$205,B3035)*(ROW('Номенклатура'!$A$6:$A$205)-5)))&amp;"")</f>
        <v/>
      </c>
      <c r="F3035" s="18" t="str">
        <f>IF(OR(I3035="ОК",I3035="Учтено: добавьте пояснение"),IF(C3035="Приход",D3035,IF(C3035="Корректировка остатка",D3035,-D3035)),"")</f>
        <v/>
      </c>
      <c r="G3035" s="13"/>
      <c r="H3035" s="15" t="str">
        <f>IF(OR(B3035="",SUMPRODUCT(--EXACT('Номенклатура'!$A$6:$A$205,B3035))&lt;&gt;1),"",INDEX('Номенклатура'!$B$6:$B$205,SUMPRODUCT(EXACT('Номенклатура'!$A$6:$A$205,B3035)*(ROW('Номенклатура'!$A$6:$A$205)-5)))&amp;"")</f>
        <v/>
      </c>
      <c r="I3035" s="15" t="str">
        <f>IF(COUNTA(A3035:D3035,G3035)=0,"",IF(NOT(ISNUMBER(A3035)),"Укажите дату",IF(B3035="","Укажите код",IF(NOT(AND(ISTEXT(B3035),LEN(B3035)&gt;0,LEN(B3035)&lt;=30,ISNUMBER(FIND(LEFT(B3035,1),"ABCDEFGHIJKLMNOPQRSTUVWXYZ")),SUMPRODUCT((MID(B3035,{1,2,3,4,5,6,7,8,9,10,11,12,13,14,15,16,17,18,19,20,21,22,23,24,25,26,27,28,29,30},1)&lt;&gt;"")*ISERROR(FIND(MID(B3035,{1,2,3,4,5,6,7,8,9,10,11,12,13,14,15,16,17,18,19,20,21,22,23,24,25,26,27,28,29,30},1),"ABCDEFGHIJKLMNOPQRSTUVWXYZ0123456789-_")))=0,ISERROR(VALUE(B3035)))),"Недопустимый код: только латинские буквы A-Z в верхнем регистре, цифры, - и _; начало с буквы, до 30 символов (например MILK-001)",IF(SUMPRODUCT(--EXACT('Номенклатура'!$A$6:$A$205,B3035))=0,"Код не найден в номенклатуре",IF(SUMPRODUCT(--EXACT('Номенклатура'!$A$6:$A$205,B3035))&gt;1,"Код повторяется в номенклатуре",IF(ISNA(MATCH(C3035,{"Приход","Расход","Списание","Корректировка остатка"},0)),"Выберите тип операции",IF(NOT(ISNUMBER(D3035)),"Укажите количество",IF(D3035=0,"Количество не может быть 0",IF(AND(C3035&lt;&gt;"Корректировка остатка",D3035&lt;0),"Для этого типа количество положительное",IF(NOT(ISNUMBER('Номенклатура'!$C$2)),"Укажите дату начала учёта",IF(A3035&lt;INT('Номенклатура'!$C$2),"Раньше даты начала учёта: НЕ учтено",IF(AND(C3035="Корректировка остатка",TRIM(G3035)=""),"Учтено: добавьте пояснение","ОК")))))))))))))</f>
        <v/>
      </c>
    </row>
    <row r="3036" spans="1:9" x14ac:dyDescent="0.25">
      <c r="A3036" s="16"/>
      <c r="B3036" s="13"/>
      <c r="C3036" s="13"/>
      <c r="D3036" s="14"/>
      <c r="E3036" s="17" t="str">
        <f>IF(OR(B3036="",SUMPRODUCT(--EXACT('Номенклатура'!$A$6:$A$205,B3036))&lt;&gt;1),"",INDEX('Номенклатура'!$D$6:$D$205,SUMPRODUCT(EXACT('Номенклатура'!$A$6:$A$205,B3036)*(ROW('Номенклатура'!$A$6:$A$205)-5)))&amp;"")</f>
        <v/>
      </c>
      <c r="F3036" s="18" t="str">
        <f>IF(OR(I3036="ОК",I3036="Учтено: добавьте пояснение"),IF(C3036="Приход",D3036,IF(C3036="Корректировка остатка",D3036,-D3036)),"")</f>
        <v/>
      </c>
      <c r="G3036" s="13"/>
      <c r="H3036" s="15" t="str">
        <f>IF(OR(B3036="",SUMPRODUCT(--EXACT('Номенклатура'!$A$6:$A$205,B3036))&lt;&gt;1),"",INDEX('Номенклатура'!$B$6:$B$205,SUMPRODUCT(EXACT('Номенклатура'!$A$6:$A$205,B3036)*(ROW('Номенклатура'!$A$6:$A$205)-5)))&amp;"")</f>
        <v/>
      </c>
      <c r="I3036" s="15" t="str">
        <f>IF(COUNTA(A3036:D3036,G3036)=0,"",IF(NOT(ISNUMBER(A3036)),"Укажите дату",IF(B3036="","Укажите код",IF(NOT(AND(ISTEXT(B3036),LEN(B3036)&gt;0,LEN(B3036)&lt;=30,ISNUMBER(FIND(LEFT(B3036,1),"ABCDEFGHIJKLMNOPQRSTUVWXYZ")),SUMPRODUCT((MID(B3036,{1,2,3,4,5,6,7,8,9,10,11,12,13,14,15,16,17,18,19,20,21,22,23,24,25,26,27,28,29,30},1)&lt;&gt;"")*ISERROR(FIND(MID(B3036,{1,2,3,4,5,6,7,8,9,10,11,12,13,14,15,16,17,18,19,20,21,22,23,24,25,26,27,28,29,30},1),"ABCDEFGHIJKLMNOPQRSTUVWXYZ0123456789-_")))=0,ISERROR(VALUE(B3036)))),"Недопустимый код: только латинские буквы A-Z в верхнем регистре, цифры, - и _; начало с буквы, до 30 символов (например MILK-001)",IF(SUMPRODUCT(--EXACT('Номенклатура'!$A$6:$A$205,B3036))=0,"Код не найден в номенклатуре",IF(SUMPRODUCT(--EXACT('Номенклатура'!$A$6:$A$205,B3036))&gt;1,"Код повторяется в номенклатуре",IF(ISNA(MATCH(C3036,{"Приход","Расход","Списание","Корректировка остатка"},0)),"Выберите тип операции",IF(NOT(ISNUMBER(D3036)),"Укажите количество",IF(D3036=0,"Количество не может быть 0",IF(AND(C3036&lt;&gt;"Корректировка остатка",D3036&lt;0),"Для этого типа количество положительное",IF(NOT(ISNUMBER('Номенклатура'!$C$2)),"Укажите дату начала учёта",IF(A3036&lt;INT('Номенклатура'!$C$2),"Раньше даты начала учёта: НЕ учтено",IF(AND(C3036="Корректировка остатка",TRIM(G3036)=""),"Учтено: добавьте пояснение","ОК")))))))))))))</f>
        <v/>
      </c>
    </row>
    <row r="3037" spans="1:9" x14ac:dyDescent="0.25">
      <c r="A3037" s="16"/>
      <c r="B3037" s="13"/>
      <c r="C3037" s="13"/>
      <c r="D3037" s="14"/>
      <c r="E3037" s="17" t="str">
        <f>IF(OR(B3037="",SUMPRODUCT(--EXACT('Номенклатура'!$A$6:$A$205,B3037))&lt;&gt;1),"",INDEX('Номенклатура'!$D$6:$D$205,SUMPRODUCT(EXACT('Номенклатура'!$A$6:$A$205,B3037)*(ROW('Номенклатура'!$A$6:$A$205)-5)))&amp;"")</f>
        <v/>
      </c>
      <c r="F3037" s="18" t="str">
        <f>IF(OR(I3037="ОК",I3037="Учтено: добавьте пояснение"),IF(C3037="Приход",D3037,IF(C3037="Корректировка остатка",D3037,-D3037)),"")</f>
        <v/>
      </c>
      <c r="G3037" s="13"/>
      <c r="H3037" s="15" t="str">
        <f>IF(OR(B3037="",SUMPRODUCT(--EXACT('Номенклатура'!$A$6:$A$205,B3037))&lt;&gt;1),"",INDEX('Номенклатура'!$B$6:$B$205,SUMPRODUCT(EXACT('Номенклатура'!$A$6:$A$205,B3037)*(ROW('Номенклатура'!$A$6:$A$205)-5)))&amp;"")</f>
        <v/>
      </c>
      <c r="I3037" s="15" t="str">
        <f>IF(COUNTA(A3037:D3037,G3037)=0,"",IF(NOT(ISNUMBER(A3037)),"Укажите дату",IF(B3037="","Укажите код",IF(NOT(AND(ISTEXT(B3037),LEN(B3037)&gt;0,LEN(B3037)&lt;=30,ISNUMBER(FIND(LEFT(B3037,1),"ABCDEFGHIJKLMNOPQRSTUVWXYZ")),SUMPRODUCT((MID(B3037,{1,2,3,4,5,6,7,8,9,10,11,12,13,14,15,16,17,18,19,20,21,22,23,24,25,26,27,28,29,30},1)&lt;&gt;"")*ISERROR(FIND(MID(B3037,{1,2,3,4,5,6,7,8,9,10,11,12,13,14,15,16,17,18,19,20,21,22,23,24,25,26,27,28,29,30},1),"ABCDEFGHIJKLMNOPQRSTUVWXYZ0123456789-_")))=0,ISERROR(VALUE(B3037)))),"Недопустимый код: только латинские буквы A-Z в верхнем регистре, цифры, - и _; начало с буквы, до 30 символов (например MILK-001)",IF(SUMPRODUCT(--EXACT('Номенклатура'!$A$6:$A$205,B3037))=0,"Код не найден в номенклатуре",IF(SUMPRODUCT(--EXACT('Номенклатура'!$A$6:$A$205,B3037))&gt;1,"Код повторяется в номенклатуре",IF(ISNA(MATCH(C3037,{"Приход","Расход","Списание","Корректировка остатка"},0)),"Выберите тип операции",IF(NOT(ISNUMBER(D3037)),"Укажите количество",IF(D3037=0,"Количество не может быть 0",IF(AND(C3037&lt;&gt;"Корректировка остатка",D3037&lt;0),"Для этого типа количество положительное",IF(NOT(ISNUMBER('Номенклатура'!$C$2)),"Укажите дату начала учёта",IF(A3037&lt;INT('Номенклатура'!$C$2),"Раньше даты начала учёта: НЕ учтено",IF(AND(C3037="Корректировка остатка",TRIM(G3037)=""),"Учтено: добавьте пояснение","ОК")))))))))))))</f>
        <v/>
      </c>
    </row>
    <row r="3038" spans="1:9" x14ac:dyDescent="0.25">
      <c r="A3038" s="16"/>
      <c r="B3038" s="13"/>
      <c r="C3038" s="13"/>
      <c r="D3038" s="14"/>
      <c r="E3038" s="17" t="str">
        <f>IF(OR(B3038="",SUMPRODUCT(--EXACT('Номенклатура'!$A$6:$A$205,B3038))&lt;&gt;1),"",INDEX('Номенклатура'!$D$6:$D$205,SUMPRODUCT(EXACT('Номенклатура'!$A$6:$A$205,B3038)*(ROW('Номенклатура'!$A$6:$A$205)-5)))&amp;"")</f>
        <v/>
      </c>
      <c r="F3038" s="18" t="str">
        <f>IF(OR(I3038="ОК",I3038="Учтено: добавьте пояснение"),IF(C3038="Приход",D3038,IF(C3038="Корректировка остатка",D3038,-D3038)),"")</f>
        <v/>
      </c>
      <c r="G3038" s="13"/>
      <c r="H3038" s="15" t="str">
        <f>IF(OR(B3038="",SUMPRODUCT(--EXACT('Номенклатура'!$A$6:$A$205,B3038))&lt;&gt;1),"",INDEX('Номенклатура'!$B$6:$B$205,SUMPRODUCT(EXACT('Номенклатура'!$A$6:$A$205,B3038)*(ROW('Номенклатура'!$A$6:$A$205)-5)))&amp;"")</f>
        <v/>
      </c>
      <c r="I3038" s="15" t="str">
        <f>IF(COUNTA(A3038:D3038,G3038)=0,"",IF(NOT(ISNUMBER(A3038)),"Укажите дату",IF(B3038="","Укажите код",IF(NOT(AND(ISTEXT(B3038),LEN(B3038)&gt;0,LEN(B3038)&lt;=30,ISNUMBER(FIND(LEFT(B3038,1),"ABCDEFGHIJKLMNOPQRSTUVWXYZ")),SUMPRODUCT((MID(B3038,{1,2,3,4,5,6,7,8,9,10,11,12,13,14,15,16,17,18,19,20,21,22,23,24,25,26,27,28,29,30},1)&lt;&gt;"")*ISERROR(FIND(MID(B3038,{1,2,3,4,5,6,7,8,9,10,11,12,13,14,15,16,17,18,19,20,21,22,23,24,25,26,27,28,29,30},1),"ABCDEFGHIJKLMNOPQRSTUVWXYZ0123456789-_")))=0,ISERROR(VALUE(B3038)))),"Недопустимый код: только латинские буквы A-Z в верхнем регистре, цифры, - и _; начало с буквы, до 30 символов (например MILK-001)",IF(SUMPRODUCT(--EXACT('Номенклатура'!$A$6:$A$205,B3038))=0,"Код не найден в номенклатуре",IF(SUMPRODUCT(--EXACT('Номенклатура'!$A$6:$A$205,B3038))&gt;1,"Код повторяется в номенклатуре",IF(ISNA(MATCH(C3038,{"Приход","Расход","Списание","Корректировка остатка"},0)),"Выберите тип операции",IF(NOT(ISNUMBER(D3038)),"Укажите количество",IF(D3038=0,"Количество не может быть 0",IF(AND(C3038&lt;&gt;"Корректировка остатка",D3038&lt;0),"Для этого типа количество положительное",IF(NOT(ISNUMBER('Номенклатура'!$C$2)),"Укажите дату начала учёта",IF(A3038&lt;INT('Номенклатура'!$C$2),"Раньше даты начала учёта: НЕ учтено",IF(AND(C3038="Корректировка остатка",TRIM(G3038)=""),"Учтено: добавьте пояснение","ОК")))))))))))))</f>
        <v/>
      </c>
    </row>
    <row r="3039" spans="1:9" x14ac:dyDescent="0.25">
      <c r="A3039" s="16"/>
      <c r="B3039" s="13"/>
      <c r="C3039" s="13"/>
      <c r="D3039" s="14"/>
      <c r="E3039" s="17" t="str">
        <f>IF(OR(B3039="",SUMPRODUCT(--EXACT('Номенклатура'!$A$6:$A$205,B3039))&lt;&gt;1),"",INDEX('Номенклатура'!$D$6:$D$205,SUMPRODUCT(EXACT('Номенклатура'!$A$6:$A$205,B3039)*(ROW('Номенклатура'!$A$6:$A$205)-5)))&amp;"")</f>
        <v/>
      </c>
      <c r="F3039" s="18" t="str">
        <f>IF(OR(I3039="ОК",I3039="Учтено: добавьте пояснение"),IF(C3039="Приход",D3039,IF(C3039="Корректировка остатка",D3039,-D3039)),"")</f>
        <v/>
      </c>
      <c r="G3039" s="13"/>
      <c r="H3039" s="15" t="str">
        <f>IF(OR(B3039="",SUMPRODUCT(--EXACT('Номенклатура'!$A$6:$A$205,B3039))&lt;&gt;1),"",INDEX('Номенклатура'!$B$6:$B$205,SUMPRODUCT(EXACT('Номенклатура'!$A$6:$A$205,B3039)*(ROW('Номенклатура'!$A$6:$A$205)-5)))&amp;"")</f>
        <v/>
      </c>
      <c r="I3039" s="15" t="str">
        <f>IF(COUNTA(A3039:D3039,G3039)=0,"",IF(NOT(ISNUMBER(A3039)),"Укажите дату",IF(B3039="","Укажите код",IF(NOT(AND(ISTEXT(B3039),LEN(B3039)&gt;0,LEN(B3039)&lt;=30,ISNUMBER(FIND(LEFT(B3039,1),"ABCDEFGHIJKLMNOPQRSTUVWXYZ")),SUMPRODUCT((MID(B3039,{1,2,3,4,5,6,7,8,9,10,11,12,13,14,15,16,17,18,19,20,21,22,23,24,25,26,27,28,29,30},1)&lt;&gt;"")*ISERROR(FIND(MID(B3039,{1,2,3,4,5,6,7,8,9,10,11,12,13,14,15,16,17,18,19,20,21,22,23,24,25,26,27,28,29,30},1),"ABCDEFGHIJKLMNOPQRSTUVWXYZ0123456789-_")))=0,ISERROR(VALUE(B3039)))),"Недопустимый код: только латинские буквы A-Z в верхнем регистре, цифры, - и _; начало с буквы, до 30 символов (например MILK-001)",IF(SUMPRODUCT(--EXACT('Номенклатура'!$A$6:$A$205,B3039))=0,"Код не найден в номенклатуре",IF(SUMPRODUCT(--EXACT('Номенклатура'!$A$6:$A$205,B3039))&gt;1,"Код повторяется в номенклатуре",IF(ISNA(MATCH(C3039,{"Приход","Расход","Списание","Корректировка остатка"},0)),"Выберите тип операции",IF(NOT(ISNUMBER(D3039)),"Укажите количество",IF(D3039=0,"Количество не может быть 0",IF(AND(C3039&lt;&gt;"Корректировка остатка",D3039&lt;0),"Для этого типа количество положительное",IF(NOT(ISNUMBER('Номенклатура'!$C$2)),"Укажите дату начала учёта",IF(A3039&lt;INT('Номенклатура'!$C$2),"Раньше даты начала учёта: НЕ учтено",IF(AND(C3039="Корректировка остатка",TRIM(G3039)=""),"Учтено: добавьте пояснение","ОК")))))))))))))</f>
        <v/>
      </c>
    </row>
    <row r="3040" spans="1:9" x14ac:dyDescent="0.25">
      <c r="A3040" s="16"/>
      <c r="B3040" s="13"/>
      <c r="C3040" s="13"/>
      <c r="D3040" s="14"/>
      <c r="E3040" s="17" t="str">
        <f>IF(OR(B3040="",SUMPRODUCT(--EXACT('Номенклатура'!$A$6:$A$205,B3040))&lt;&gt;1),"",INDEX('Номенклатура'!$D$6:$D$205,SUMPRODUCT(EXACT('Номенклатура'!$A$6:$A$205,B3040)*(ROW('Номенклатура'!$A$6:$A$205)-5)))&amp;"")</f>
        <v/>
      </c>
      <c r="F3040" s="18" t="str">
        <f>IF(OR(I3040="ОК",I3040="Учтено: добавьте пояснение"),IF(C3040="Приход",D3040,IF(C3040="Корректировка остатка",D3040,-D3040)),"")</f>
        <v/>
      </c>
      <c r="G3040" s="13"/>
      <c r="H3040" s="15" t="str">
        <f>IF(OR(B3040="",SUMPRODUCT(--EXACT('Номенклатура'!$A$6:$A$205,B3040))&lt;&gt;1),"",INDEX('Номенклатура'!$B$6:$B$205,SUMPRODUCT(EXACT('Номенклатура'!$A$6:$A$205,B3040)*(ROW('Номенклатура'!$A$6:$A$205)-5)))&amp;"")</f>
        <v/>
      </c>
      <c r="I3040" s="15" t="str">
        <f>IF(COUNTA(A3040:D3040,G3040)=0,"",IF(NOT(ISNUMBER(A3040)),"Укажите дату",IF(B3040="","Укажите код",IF(NOT(AND(ISTEXT(B3040),LEN(B3040)&gt;0,LEN(B3040)&lt;=30,ISNUMBER(FIND(LEFT(B3040,1),"ABCDEFGHIJKLMNOPQRSTUVWXYZ")),SUMPRODUCT((MID(B3040,{1,2,3,4,5,6,7,8,9,10,11,12,13,14,15,16,17,18,19,20,21,22,23,24,25,26,27,28,29,30},1)&lt;&gt;"")*ISERROR(FIND(MID(B3040,{1,2,3,4,5,6,7,8,9,10,11,12,13,14,15,16,17,18,19,20,21,22,23,24,25,26,27,28,29,30},1),"ABCDEFGHIJKLMNOPQRSTUVWXYZ0123456789-_")))=0,ISERROR(VALUE(B3040)))),"Недопустимый код: только латинские буквы A-Z в верхнем регистре, цифры, - и _; начало с буквы, до 30 символов (например MILK-001)",IF(SUMPRODUCT(--EXACT('Номенклатура'!$A$6:$A$205,B3040))=0,"Код не найден в номенклатуре",IF(SUMPRODUCT(--EXACT('Номенклатура'!$A$6:$A$205,B3040))&gt;1,"Код повторяется в номенклатуре",IF(ISNA(MATCH(C3040,{"Приход","Расход","Списание","Корректировка остатка"},0)),"Выберите тип операции",IF(NOT(ISNUMBER(D3040)),"Укажите количество",IF(D3040=0,"Количество не может быть 0",IF(AND(C3040&lt;&gt;"Корректировка остатка",D3040&lt;0),"Для этого типа количество положительное",IF(NOT(ISNUMBER('Номенклатура'!$C$2)),"Укажите дату начала учёта",IF(A3040&lt;INT('Номенклатура'!$C$2),"Раньше даты начала учёта: НЕ учтено",IF(AND(C3040="Корректировка остатка",TRIM(G3040)=""),"Учтено: добавьте пояснение","ОК")))))))))))))</f>
        <v/>
      </c>
    </row>
    <row r="3041" spans="1:9" x14ac:dyDescent="0.25">
      <c r="A3041" s="16"/>
      <c r="B3041" s="13"/>
      <c r="C3041" s="13"/>
      <c r="D3041" s="14"/>
      <c r="E3041" s="17" t="str">
        <f>IF(OR(B3041="",SUMPRODUCT(--EXACT('Номенклатура'!$A$6:$A$205,B3041))&lt;&gt;1),"",INDEX('Номенклатура'!$D$6:$D$205,SUMPRODUCT(EXACT('Номенклатура'!$A$6:$A$205,B3041)*(ROW('Номенклатура'!$A$6:$A$205)-5)))&amp;"")</f>
        <v/>
      </c>
      <c r="F3041" s="18" t="str">
        <f>IF(OR(I3041="ОК",I3041="Учтено: добавьте пояснение"),IF(C3041="Приход",D3041,IF(C3041="Корректировка остатка",D3041,-D3041)),"")</f>
        <v/>
      </c>
      <c r="G3041" s="13"/>
      <c r="H3041" s="15" t="str">
        <f>IF(OR(B3041="",SUMPRODUCT(--EXACT('Номенклатура'!$A$6:$A$205,B3041))&lt;&gt;1),"",INDEX('Номенклатура'!$B$6:$B$205,SUMPRODUCT(EXACT('Номенклатура'!$A$6:$A$205,B3041)*(ROW('Номенклатура'!$A$6:$A$205)-5)))&amp;"")</f>
        <v/>
      </c>
      <c r="I3041" s="15" t="str">
        <f>IF(COUNTA(A3041:D3041,G3041)=0,"",IF(NOT(ISNUMBER(A3041)),"Укажите дату",IF(B3041="","Укажите код",IF(NOT(AND(ISTEXT(B3041),LEN(B3041)&gt;0,LEN(B3041)&lt;=30,ISNUMBER(FIND(LEFT(B3041,1),"ABCDEFGHIJKLMNOPQRSTUVWXYZ")),SUMPRODUCT((MID(B3041,{1,2,3,4,5,6,7,8,9,10,11,12,13,14,15,16,17,18,19,20,21,22,23,24,25,26,27,28,29,30},1)&lt;&gt;"")*ISERROR(FIND(MID(B3041,{1,2,3,4,5,6,7,8,9,10,11,12,13,14,15,16,17,18,19,20,21,22,23,24,25,26,27,28,29,30},1),"ABCDEFGHIJKLMNOPQRSTUVWXYZ0123456789-_")))=0,ISERROR(VALUE(B3041)))),"Недопустимый код: только латинские буквы A-Z в верхнем регистре, цифры, - и _; начало с буквы, до 30 символов (например MILK-001)",IF(SUMPRODUCT(--EXACT('Номенклатура'!$A$6:$A$205,B3041))=0,"Код не найден в номенклатуре",IF(SUMPRODUCT(--EXACT('Номенклатура'!$A$6:$A$205,B3041))&gt;1,"Код повторяется в номенклатуре",IF(ISNA(MATCH(C3041,{"Приход","Расход","Списание","Корректировка остатка"},0)),"Выберите тип операции",IF(NOT(ISNUMBER(D3041)),"Укажите количество",IF(D3041=0,"Количество не может быть 0",IF(AND(C3041&lt;&gt;"Корректировка остатка",D3041&lt;0),"Для этого типа количество положительное",IF(NOT(ISNUMBER('Номенклатура'!$C$2)),"Укажите дату начала учёта",IF(A3041&lt;INT('Номенклатура'!$C$2),"Раньше даты начала учёта: НЕ учтено",IF(AND(C3041="Корректировка остатка",TRIM(G3041)=""),"Учтено: добавьте пояснение","ОК")))))))))))))</f>
        <v/>
      </c>
    </row>
    <row r="3042" spans="1:9" x14ac:dyDescent="0.25">
      <c r="A3042" s="16"/>
      <c r="B3042" s="13"/>
      <c r="C3042" s="13"/>
      <c r="D3042" s="14"/>
      <c r="E3042" s="17" t="str">
        <f>IF(OR(B3042="",SUMPRODUCT(--EXACT('Номенклатура'!$A$6:$A$205,B3042))&lt;&gt;1),"",INDEX('Номенклатура'!$D$6:$D$205,SUMPRODUCT(EXACT('Номенклатура'!$A$6:$A$205,B3042)*(ROW('Номенклатура'!$A$6:$A$205)-5)))&amp;"")</f>
        <v/>
      </c>
      <c r="F3042" s="18" t="str">
        <f>IF(OR(I3042="ОК",I3042="Учтено: добавьте пояснение"),IF(C3042="Приход",D3042,IF(C3042="Корректировка остатка",D3042,-D3042)),"")</f>
        <v/>
      </c>
      <c r="G3042" s="13"/>
      <c r="H3042" s="15" t="str">
        <f>IF(OR(B3042="",SUMPRODUCT(--EXACT('Номенклатура'!$A$6:$A$205,B3042))&lt;&gt;1),"",INDEX('Номенклатура'!$B$6:$B$205,SUMPRODUCT(EXACT('Номенклатура'!$A$6:$A$205,B3042)*(ROW('Номенклатура'!$A$6:$A$205)-5)))&amp;"")</f>
        <v/>
      </c>
      <c r="I3042" s="15" t="str">
        <f>IF(COUNTA(A3042:D3042,G3042)=0,"",IF(NOT(ISNUMBER(A3042)),"Укажите дату",IF(B3042="","Укажите код",IF(NOT(AND(ISTEXT(B3042),LEN(B3042)&gt;0,LEN(B3042)&lt;=30,ISNUMBER(FIND(LEFT(B3042,1),"ABCDEFGHIJKLMNOPQRSTUVWXYZ")),SUMPRODUCT((MID(B3042,{1,2,3,4,5,6,7,8,9,10,11,12,13,14,15,16,17,18,19,20,21,22,23,24,25,26,27,28,29,30},1)&lt;&gt;"")*ISERROR(FIND(MID(B3042,{1,2,3,4,5,6,7,8,9,10,11,12,13,14,15,16,17,18,19,20,21,22,23,24,25,26,27,28,29,30},1),"ABCDEFGHIJKLMNOPQRSTUVWXYZ0123456789-_")))=0,ISERROR(VALUE(B3042)))),"Недопустимый код: только латинские буквы A-Z в верхнем регистре, цифры, - и _; начало с буквы, до 30 символов (например MILK-001)",IF(SUMPRODUCT(--EXACT('Номенклатура'!$A$6:$A$205,B3042))=0,"Код не найден в номенклатуре",IF(SUMPRODUCT(--EXACT('Номенклатура'!$A$6:$A$205,B3042))&gt;1,"Код повторяется в номенклатуре",IF(ISNA(MATCH(C3042,{"Приход","Расход","Списание","Корректировка остатка"},0)),"Выберите тип операции",IF(NOT(ISNUMBER(D3042)),"Укажите количество",IF(D3042=0,"Количество не может быть 0",IF(AND(C3042&lt;&gt;"Корректировка остатка",D3042&lt;0),"Для этого типа количество положительное",IF(NOT(ISNUMBER('Номенклатура'!$C$2)),"Укажите дату начала учёта",IF(A3042&lt;INT('Номенклатура'!$C$2),"Раньше даты начала учёта: НЕ учтено",IF(AND(C3042="Корректировка остатка",TRIM(G3042)=""),"Учтено: добавьте пояснение","ОК")))))))))))))</f>
        <v/>
      </c>
    </row>
    <row r="3043" spans="1:9" x14ac:dyDescent="0.25">
      <c r="A3043" s="16"/>
      <c r="B3043" s="13"/>
      <c r="C3043" s="13"/>
      <c r="D3043" s="14"/>
      <c r="E3043" s="17" t="str">
        <f>IF(OR(B3043="",SUMPRODUCT(--EXACT('Номенклатура'!$A$6:$A$205,B3043))&lt;&gt;1),"",INDEX('Номенклатура'!$D$6:$D$205,SUMPRODUCT(EXACT('Номенклатура'!$A$6:$A$205,B3043)*(ROW('Номенклатура'!$A$6:$A$205)-5)))&amp;"")</f>
        <v/>
      </c>
      <c r="F3043" s="18" t="str">
        <f>IF(OR(I3043="ОК",I3043="Учтено: добавьте пояснение"),IF(C3043="Приход",D3043,IF(C3043="Корректировка остатка",D3043,-D3043)),"")</f>
        <v/>
      </c>
      <c r="G3043" s="13"/>
      <c r="H3043" s="15" t="str">
        <f>IF(OR(B3043="",SUMPRODUCT(--EXACT('Номенклатура'!$A$6:$A$205,B3043))&lt;&gt;1),"",INDEX('Номенклатура'!$B$6:$B$205,SUMPRODUCT(EXACT('Номенклатура'!$A$6:$A$205,B3043)*(ROW('Номенклатура'!$A$6:$A$205)-5)))&amp;"")</f>
        <v/>
      </c>
      <c r="I3043" s="15" t="str">
        <f>IF(COUNTA(A3043:D3043,G3043)=0,"",IF(NOT(ISNUMBER(A3043)),"Укажите дату",IF(B3043="","Укажите код",IF(NOT(AND(ISTEXT(B3043),LEN(B3043)&gt;0,LEN(B3043)&lt;=30,ISNUMBER(FIND(LEFT(B3043,1),"ABCDEFGHIJKLMNOPQRSTUVWXYZ")),SUMPRODUCT((MID(B3043,{1,2,3,4,5,6,7,8,9,10,11,12,13,14,15,16,17,18,19,20,21,22,23,24,25,26,27,28,29,30},1)&lt;&gt;"")*ISERROR(FIND(MID(B3043,{1,2,3,4,5,6,7,8,9,10,11,12,13,14,15,16,17,18,19,20,21,22,23,24,25,26,27,28,29,30},1),"ABCDEFGHIJKLMNOPQRSTUVWXYZ0123456789-_")))=0,ISERROR(VALUE(B3043)))),"Недопустимый код: только латинские буквы A-Z в верхнем регистре, цифры, - и _; начало с буквы, до 30 символов (например MILK-001)",IF(SUMPRODUCT(--EXACT('Номенклатура'!$A$6:$A$205,B3043))=0,"Код не найден в номенклатуре",IF(SUMPRODUCT(--EXACT('Номенклатура'!$A$6:$A$205,B3043))&gt;1,"Код повторяется в номенклатуре",IF(ISNA(MATCH(C3043,{"Приход","Расход","Списание","Корректировка остатка"},0)),"Выберите тип операции",IF(NOT(ISNUMBER(D3043)),"Укажите количество",IF(D3043=0,"Количество не может быть 0",IF(AND(C3043&lt;&gt;"Корректировка остатка",D3043&lt;0),"Для этого типа количество положительное",IF(NOT(ISNUMBER('Номенклатура'!$C$2)),"Укажите дату начала учёта",IF(A3043&lt;INT('Номенклатура'!$C$2),"Раньше даты начала учёта: НЕ учтено",IF(AND(C3043="Корректировка остатка",TRIM(G3043)=""),"Учтено: добавьте пояснение","ОК")))))))))))))</f>
        <v/>
      </c>
    </row>
    <row r="3044" spans="1:9" x14ac:dyDescent="0.25">
      <c r="A3044" s="16"/>
      <c r="B3044" s="13"/>
      <c r="C3044" s="13"/>
      <c r="D3044" s="14"/>
      <c r="E3044" s="17" t="str">
        <f>IF(OR(B3044="",SUMPRODUCT(--EXACT('Номенклатура'!$A$6:$A$205,B3044))&lt;&gt;1),"",INDEX('Номенклатура'!$D$6:$D$205,SUMPRODUCT(EXACT('Номенклатура'!$A$6:$A$205,B3044)*(ROW('Номенклатура'!$A$6:$A$205)-5)))&amp;"")</f>
        <v/>
      </c>
      <c r="F3044" s="18" t="str">
        <f>IF(OR(I3044="ОК",I3044="Учтено: добавьте пояснение"),IF(C3044="Приход",D3044,IF(C3044="Корректировка остатка",D3044,-D3044)),"")</f>
        <v/>
      </c>
      <c r="G3044" s="13"/>
      <c r="H3044" s="15" t="str">
        <f>IF(OR(B3044="",SUMPRODUCT(--EXACT('Номенклатура'!$A$6:$A$205,B3044))&lt;&gt;1),"",INDEX('Номенклатура'!$B$6:$B$205,SUMPRODUCT(EXACT('Номенклатура'!$A$6:$A$205,B3044)*(ROW('Номенклатура'!$A$6:$A$205)-5)))&amp;"")</f>
        <v/>
      </c>
      <c r="I3044" s="15" t="str">
        <f>IF(COUNTA(A3044:D3044,G3044)=0,"",IF(NOT(ISNUMBER(A3044)),"Укажите дату",IF(B3044="","Укажите код",IF(NOT(AND(ISTEXT(B3044),LEN(B3044)&gt;0,LEN(B3044)&lt;=30,ISNUMBER(FIND(LEFT(B3044,1),"ABCDEFGHIJKLMNOPQRSTUVWXYZ")),SUMPRODUCT((MID(B3044,{1,2,3,4,5,6,7,8,9,10,11,12,13,14,15,16,17,18,19,20,21,22,23,24,25,26,27,28,29,30},1)&lt;&gt;"")*ISERROR(FIND(MID(B3044,{1,2,3,4,5,6,7,8,9,10,11,12,13,14,15,16,17,18,19,20,21,22,23,24,25,26,27,28,29,30},1),"ABCDEFGHIJKLMNOPQRSTUVWXYZ0123456789-_")))=0,ISERROR(VALUE(B3044)))),"Недопустимый код: только латинские буквы A-Z в верхнем регистре, цифры, - и _; начало с буквы, до 30 символов (например MILK-001)",IF(SUMPRODUCT(--EXACT('Номенклатура'!$A$6:$A$205,B3044))=0,"Код не найден в номенклатуре",IF(SUMPRODUCT(--EXACT('Номенклатура'!$A$6:$A$205,B3044))&gt;1,"Код повторяется в номенклатуре",IF(ISNA(MATCH(C3044,{"Приход","Расход","Списание","Корректировка остатка"},0)),"Выберите тип операции",IF(NOT(ISNUMBER(D3044)),"Укажите количество",IF(D3044=0,"Количество не может быть 0",IF(AND(C3044&lt;&gt;"Корректировка остатка",D3044&lt;0),"Для этого типа количество положительное",IF(NOT(ISNUMBER('Номенклатура'!$C$2)),"Укажите дату начала учёта",IF(A3044&lt;INT('Номенклатура'!$C$2),"Раньше даты начала учёта: НЕ учтено",IF(AND(C3044="Корректировка остатка",TRIM(G3044)=""),"Учтено: добавьте пояснение","ОК")))))))))))))</f>
        <v/>
      </c>
    </row>
    <row r="3045" spans="1:9" x14ac:dyDescent="0.25">
      <c r="A3045" s="16"/>
      <c r="B3045" s="13"/>
      <c r="C3045" s="13"/>
      <c r="D3045" s="14"/>
      <c r="E3045" s="17" t="str">
        <f>IF(OR(B3045="",SUMPRODUCT(--EXACT('Номенклатура'!$A$6:$A$205,B3045))&lt;&gt;1),"",INDEX('Номенклатура'!$D$6:$D$205,SUMPRODUCT(EXACT('Номенклатура'!$A$6:$A$205,B3045)*(ROW('Номенклатура'!$A$6:$A$205)-5)))&amp;"")</f>
        <v/>
      </c>
      <c r="F3045" s="18" t="str">
        <f>IF(OR(I3045="ОК",I3045="Учтено: добавьте пояснение"),IF(C3045="Приход",D3045,IF(C3045="Корректировка остатка",D3045,-D3045)),"")</f>
        <v/>
      </c>
      <c r="G3045" s="13"/>
      <c r="H3045" s="15" t="str">
        <f>IF(OR(B3045="",SUMPRODUCT(--EXACT('Номенклатура'!$A$6:$A$205,B3045))&lt;&gt;1),"",INDEX('Номенклатура'!$B$6:$B$205,SUMPRODUCT(EXACT('Номенклатура'!$A$6:$A$205,B3045)*(ROW('Номенклатура'!$A$6:$A$205)-5)))&amp;"")</f>
        <v/>
      </c>
      <c r="I3045" s="15" t="str">
        <f>IF(COUNTA(A3045:D3045,G3045)=0,"",IF(NOT(ISNUMBER(A3045)),"Укажите дату",IF(B3045="","Укажите код",IF(NOT(AND(ISTEXT(B3045),LEN(B3045)&gt;0,LEN(B3045)&lt;=30,ISNUMBER(FIND(LEFT(B3045,1),"ABCDEFGHIJKLMNOPQRSTUVWXYZ")),SUMPRODUCT((MID(B3045,{1,2,3,4,5,6,7,8,9,10,11,12,13,14,15,16,17,18,19,20,21,22,23,24,25,26,27,28,29,30},1)&lt;&gt;"")*ISERROR(FIND(MID(B3045,{1,2,3,4,5,6,7,8,9,10,11,12,13,14,15,16,17,18,19,20,21,22,23,24,25,26,27,28,29,30},1),"ABCDEFGHIJKLMNOPQRSTUVWXYZ0123456789-_")))=0,ISERROR(VALUE(B3045)))),"Недопустимый код: только латинские буквы A-Z в верхнем регистре, цифры, - и _; начало с буквы, до 30 символов (например MILK-001)",IF(SUMPRODUCT(--EXACT('Номенклатура'!$A$6:$A$205,B3045))=0,"Код не найден в номенклатуре",IF(SUMPRODUCT(--EXACT('Номенклатура'!$A$6:$A$205,B3045))&gt;1,"Код повторяется в номенклатуре",IF(ISNA(MATCH(C3045,{"Приход","Расход","Списание","Корректировка остатка"},0)),"Выберите тип операции",IF(NOT(ISNUMBER(D3045)),"Укажите количество",IF(D3045=0,"Количество не может быть 0",IF(AND(C3045&lt;&gt;"Корректировка остатка",D3045&lt;0),"Для этого типа количество положительное",IF(NOT(ISNUMBER('Номенклатура'!$C$2)),"Укажите дату начала учёта",IF(A3045&lt;INT('Номенклатура'!$C$2),"Раньше даты начала учёта: НЕ учтено",IF(AND(C3045="Корректировка остатка",TRIM(G3045)=""),"Учтено: добавьте пояснение","ОК")))))))))))))</f>
        <v/>
      </c>
    </row>
    <row r="3046" spans="1:9" x14ac:dyDescent="0.25">
      <c r="A3046" s="16"/>
      <c r="B3046" s="13"/>
      <c r="C3046" s="13"/>
      <c r="D3046" s="14"/>
      <c r="E3046" s="17" t="str">
        <f>IF(OR(B3046="",SUMPRODUCT(--EXACT('Номенклатура'!$A$6:$A$205,B3046))&lt;&gt;1),"",INDEX('Номенклатура'!$D$6:$D$205,SUMPRODUCT(EXACT('Номенклатура'!$A$6:$A$205,B3046)*(ROW('Номенклатура'!$A$6:$A$205)-5)))&amp;"")</f>
        <v/>
      </c>
      <c r="F3046" s="18" t="str">
        <f>IF(OR(I3046="ОК",I3046="Учтено: добавьте пояснение"),IF(C3046="Приход",D3046,IF(C3046="Корректировка остатка",D3046,-D3046)),"")</f>
        <v/>
      </c>
      <c r="G3046" s="13"/>
      <c r="H3046" s="15" t="str">
        <f>IF(OR(B3046="",SUMPRODUCT(--EXACT('Номенклатура'!$A$6:$A$205,B3046))&lt;&gt;1),"",INDEX('Номенклатура'!$B$6:$B$205,SUMPRODUCT(EXACT('Номенклатура'!$A$6:$A$205,B3046)*(ROW('Номенклатура'!$A$6:$A$205)-5)))&amp;"")</f>
        <v/>
      </c>
      <c r="I3046" s="15" t="str">
        <f>IF(COUNTA(A3046:D3046,G3046)=0,"",IF(NOT(ISNUMBER(A3046)),"Укажите дату",IF(B3046="","Укажите код",IF(NOT(AND(ISTEXT(B3046),LEN(B3046)&gt;0,LEN(B3046)&lt;=30,ISNUMBER(FIND(LEFT(B3046,1),"ABCDEFGHIJKLMNOPQRSTUVWXYZ")),SUMPRODUCT((MID(B3046,{1,2,3,4,5,6,7,8,9,10,11,12,13,14,15,16,17,18,19,20,21,22,23,24,25,26,27,28,29,30},1)&lt;&gt;"")*ISERROR(FIND(MID(B3046,{1,2,3,4,5,6,7,8,9,10,11,12,13,14,15,16,17,18,19,20,21,22,23,24,25,26,27,28,29,30},1),"ABCDEFGHIJKLMNOPQRSTUVWXYZ0123456789-_")))=0,ISERROR(VALUE(B3046)))),"Недопустимый код: только латинские буквы A-Z в верхнем регистре, цифры, - и _; начало с буквы, до 30 символов (например MILK-001)",IF(SUMPRODUCT(--EXACT('Номенклатура'!$A$6:$A$205,B3046))=0,"Код не найден в номенклатуре",IF(SUMPRODUCT(--EXACT('Номенклатура'!$A$6:$A$205,B3046))&gt;1,"Код повторяется в номенклатуре",IF(ISNA(MATCH(C3046,{"Приход","Расход","Списание","Корректировка остатка"},0)),"Выберите тип операции",IF(NOT(ISNUMBER(D3046)),"Укажите количество",IF(D3046=0,"Количество не может быть 0",IF(AND(C3046&lt;&gt;"Корректировка остатка",D3046&lt;0),"Для этого типа количество положительное",IF(NOT(ISNUMBER('Номенклатура'!$C$2)),"Укажите дату начала учёта",IF(A3046&lt;INT('Номенклатура'!$C$2),"Раньше даты начала учёта: НЕ учтено",IF(AND(C3046="Корректировка остатка",TRIM(G3046)=""),"Учтено: добавьте пояснение","ОК")))))))))))))</f>
        <v/>
      </c>
    </row>
    <row r="3047" spans="1:9" x14ac:dyDescent="0.25">
      <c r="A3047" s="16"/>
      <c r="B3047" s="13"/>
      <c r="C3047" s="13"/>
      <c r="D3047" s="14"/>
      <c r="E3047" s="17" t="str">
        <f>IF(OR(B3047="",SUMPRODUCT(--EXACT('Номенклатура'!$A$6:$A$205,B3047))&lt;&gt;1),"",INDEX('Номенклатура'!$D$6:$D$205,SUMPRODUCT(EXACT('Номенклатура'!$A$6:$A$205,B3047)*(ROW('Номенклатура'!$A$6:$A$205)-5)))&amp;"")</f>
        <v/>
      </c>
      <c r="F3047" s="18" t="str">
        <f>IF(OR(I3047="ОК",I3047="Учтено: добавьте пояснение"),IF(C3047="Приход",D3047,IF(C3047="Корректировка остатка",D3047,-D3047)),"")</f>
        <v/>
      </c>
      <c r="G3047" s="13"/>
      <c r="H3047" s="15" t="str">
        <f>IF(OR(B3047="",SUMPRODUCT(--EXACT('Номенклатура'!$A$6:$A$205,B3047))&lt;&gt;1),"",INDEX('Номенклатура'!$B$6:$B$205,SUMPRODUCT(EXACT('Номенклатура'!$A$6:$A$205,B3047)*(ROW('Номенклатура'!$A$6:$A$205)-5)))&amp;"")</f>
        <v/>
      </c>
      <c r="I3047" s="15" t="str">
        <f>IF(COUNTA(A3047:D3047,G3047)=0,"",IF(NOT(ISNUMBER(A3047)),"Укажите дату",IF(B3047="","Укажите код",IF(NOT(AND(ISTEXT(B3047),LEN(B3047)&gt;0,LEN(B3047)&lt;=30,ISNUMBER(FIND(LEFT(B3047,1),"ABCDEFGHIJKLMNOPQRSTUVWXYZ")),SUMPRODUCT((MID(B3047,{1,2,3,4,5,6,7,8,9,10,11,12,13,14,15,16,17,18,19,20,21,22,23,24,25,26,27,28,29,30},1)&lt;&gt;"")*ISERROR(FIND(MID(B3047,{1,2,3,4,5,6,7,8,9,10,11,12,13,14,15,16,17,18,19,20,21,22,23,24,25,26,27,28,29,30},1),"ABCDEFGHIJKLMNOPQRSTUVWXYZ0123456789-_")))=0,ISERROR(VALUE(B3047)))),"Недопустимый код: только латинские буквы A-Z в верхнем регистре, цифры, - и _; начало с буквы, до 30 символов (например MILK-001)",IF(SUMPRODUCT(--EXACT('Номенклатура'!$A$6:$A$205,B3047))=0,"Код не найден в номенклатуре",IF(SUMPRODUCT(--EXACT('Номенклатура'!$A$6:$A$205,B3047))&gt;1,"Код повторяется в номенклатуре",IF(ISNA(MATCH(C3047,{"Приход","Расход","Списание","Корректировка остатка"},0)),"Выберите тип операции",IF(NOT(ISNUMBER(D3047)),"Укажите количество",IF(D3047=0,"Количество не может быть 0",IF(AND(C3047&lt;&gt;"Корректировка остатка",D3047&lt;0),"Для этого типа количество положительное",IF(NOT(ISNUMBER('Номенклатура'!$C$2)),"Укажите дату начала учёта",IF(A3047&lt;INT('Номенклатура'!$C$2),"Раньше даты начала учёта: НЕ учтено",IF(AND(C3047="Корректировка остатка",TRIM(G3047)=""),"Учтено: добавьте пояснение","ОК")))))))))))))</f>
        <v/>
      </c>
    </row>
    <row r="3048" spans="1:9" x14ac:dyDescent="0.25">
      <c r="A3048" s="16"/>
      <c r="B3048" s="13"/>
      <c r="C3048" s="13"/>
      <c r="D3048" s="14"/>
      <c r="E3048" s="17" t="str">
        <f>IF(OR(B3048="",SUMPRODUCT(--EXACT('Номенклатура'!$A$6:$A$205,B3048))&lt;&gt;1),"",INDEX('Номенклатура'!$D$6:$D$205,SUMPRODUCT(EXACT('Номенклатура'!$A$6:$A$205,B3048)*(ROW('Номенклатура'!$A$6:$A$205)-5)))&amp;"")</f>
        <v/>
      </c>
      <c r="F3048" s="18" t="str">
        <f>IF(OR(I3048="ОК",I3048="Учтено: добавьте пояснение"),IF(C3048="Приход",D3048,IF(C3048="Корректировка остатка",D3048,-D3048)),"")</f>
        <v/>
      </c>
      <c r="G3048" s="13"/>
      <c r="H3048" s="15" t="str">
        <f>IF(OR(B3048="",SUMPRODUCT(--EXACT('Номенклатура'!$A$6:$A$205,B3048))&lt;&gt;1),"",INDEX('Номенклатура'!$B$6:$B$205,SUMPRODUCT(EXACT('Номенклатура'!$A$6:$A$205,B3048)*(ROW('Номенклатура'!$A$6:$A$205)-5)))&amp;"")</f>
        <v/>
      </c>
      <c r="I3048" s="15" t="str">
        <f>IF(COUNTA(A3048:D3048,G3048)=0,"",IF(NOT(ISNUMBER(A3048)),"Укажите дату",IF(B3048="","Укажите код",IF(NOT(AND(ISTEXT(B3048),LEN(B3048)&gt;0,LEN(B3048)&lt;=30,ISNUMBER(FIND(LEFT(B3048,1),"ABCDEFGHIJKLMNOPQRSTUVWXYZ")),SUMPRODUCT((MID(B3048,{1,2,3,4,5,6,7,8,9,10,11,12,13,14,15,16,17,18,19,20,21,22,23,24,25,26,27,28,29,30},1)&lt;&gt;"")*ISERROR(FIND(MID(B3048,{1,2,3,4,5,6,7,8,9,10,11,12,13,14,15,16,17,18,19,20,21,22,23,24,25,26,27,28,29,30},1),"ABCDEFGHIJKLMNOPQRSTUVWXYZ0123456789-_")))=0,ISERROR(VALUE(B3048)))),"Недопустимый код: только латинские буквы A-Z в верхнем регистре, цифры, - и _; начало с буквы, до 30 символов (например MILK-001)",IF(SUMPRODUCT(--EXACT('Номенклатура'!$A$6:$A$205,B3048))=0,"Код не найден в номенклатуре",IF(SUMPRODUCT(--EXACT('Номенклатура'!$A$6:$A$205,B3048))&gt;1,"Код повторяется в номенклатуре",IF(ISNA(MATCH(C3048,{"Приход","Расход","Списание","Корректировка остатка"},0)),"Выберите тип операции",IF(NOT(ISNUMBER(D3048)),"Укажите количество",IF(D3048=0,"Количество не может быть 0",IF(AND(C3048&lt;&gt;"Корректировка остатка",D3048&lt;0),"Для этого типа количество положительное",IF(NOT(ISNUMBER('Номенклатура'!$C$2)),"Укажите дату начала учёта",IF(A3048&lt;INT('Номенклатура'!$C$2),"Раньше даты начала учёта: НЕ учтено",IF(AND(C3048="Корректировка остатка",TRIM(G3048)=""),"Учтено: добавьте пояснение","ОК")))))))))))))</f>
        <v/>
      </c>
    </row>
    <row r="3049" spans="1:9" x14ac:dyDescent="0.25">
      <c r="A3049" s="16"/>
      <c r="B3049" s="13"/>
      <c r="C3049" s="13"/>
      <c r="D3049" s="14"/>
      <c r="E3049" s="17" t="str">
        <f>IF(OR(B3049="",SUMPRODUCT(--EXACT('Номенклатура'!$A$6:$A$205,B3049))&lt;&gt;1),"",INDEX('Номенклатура'!$D$6:$D$205,SUMPRODUCT(EXACT('Номенклатура'!$A$6:$A$205,B3049)*(ROW('Номенклатура'!$A$6:$A$205)-5)))&amp;"")</f>
        <v/>
      </c>
      <c r="F3049" s="18" t="str">
        <f>IF(OR(I3049="ОК",I3049="Учтено: добавьте пояснение"),IF(C3049="Приход",D3049,IF(C3049="Корректировка остатка",D3049,-D3049)),"")</f>
        <v/>
      </c>
      <c r="G3049" s="13"/>
      <c r="H3049" s="15" t="str">
        <f>IF(OR(B3049="",SUMPRODUCT(--EXACT('Номенклатура'!$A$6:$A$205,B3049))&lt;&gt;1),"",INDEX('Номенклатура'!$B$6:$B$205,SUMPRODUCT(EXACT('Номенклатура'!$A$6:$A$205,B3049)*(ROW('Номенклатура'!$A$6:$A$205)-5)))&amp;"")</f>
        <v/>
      </c>
      <c r="I3049" s="15" t="str">
        <f>IF(COUNTA(A3049:D3049,G3049)=0,"",IF(NOT(ISNUMBER(A3049)),"Укажите дату",IF(B3049="","Укажите код",IF(NOT(AND(ISTEXT(B3049),LEN(B3049)&gt;0,LEN(B3049)&lt;=30,ISNUMBER(FIND(LEFT(B3049,1),"ABCDEFGHIJKLMNOPQRSTUVWXYZ")),SUMPRODUCT((MID(B3049,{1,2,3,4,5,6,7,8,9,10,11,12,13,14,15,16,17,18,19,20,21,22,23,24,25,26,27,28,29,30},1)&lt;&gt;"")*ISERROR(FIND(MID(B3049,{1,2,3,4,5,6,7,8,9,10,11,12,13,14,15,16,17,18,19,20,21,22,23,24,25,26,27,28,29,30},1),"ABCDEFGHIJKLMNOPQRSTUVWXYZ0123456789-_")))=0,ISERROR(VALUE(B3049)))),"Недопустимый код: только латинские буквы A-Z в верхнем регистре, цифры, - и _; начало с буквы, до 30 символов (например MILK-001)",IF(SUMPRODUCT(--EXACT('Номенклатура'!$A$6:$A$205,B3049))=0,"Код не найден в номенклатуре",IF(SUMPRODUCT(--EXACT('Номенклатура'!$A$6:$A$205,B3049))&gt;1,"Код повторяется в номенклатуре",IF(ISNA(MATCH(C3049,{"Приход","Расход","Списание","Корректировка остатка"},0)),"Выберите тип операции",IF(NOT(ISNUMBER(D3049)),"Укажите количество",IF(D3049=0,"Количество не может быть 0",IF(AND(C3049&lt;&gt;"Корректировка остатка",D3049&lt;0),"Для этого типа количество положительное",IF(NOT(ISNUMBER('Номенклатура'!$C$2)),"Укажите дату начала учёта",IF(A3049&lt;INT('Номенклатура'!$C$2),"Раньше даты начала учёта: НЕ учтено",IF(AND(C3049="Корректировка остатка",TRIM(G3049)=""),"Учтено: добавьте пояснение","ОК")))))))))))))</f>
        <v/>
      </c>
    </row>
    <row r="3050" spans="1:9" x14ac:dyDescent="0.25">
      <c r="A3050" s="16"/>
      <c r="B3050" s="13"/>
      <c r="C3050" s="13"/>
      <c r="D3050" s="14"/>
      <c r="E3050" s="17" t="str">
        <f>IF(OR(B3050="",SUMPRODUCT(--EXACT('Номенклатура'!$A$6:$A$205,B3050))&lt;&gt;1),"",INDEX('Номенклатура'!$D$6:$D$205,SUMPRODUCT(EXACT('Номенклатура'!$A$6:$A$205,B3050)*(ROW('Номенклатура'!$A$6:$A$205)-5)))&amp;"")</f>
        <v/>
      </c>
      <c r="F3050" s="18" t="str">
        <f>IF(OR(I3050="ОК",I3050="Учтено: добавьте пояснение"),IF(C3050="Приход",D3050,IF(C3050="Корректировка остатка",D3050,-D3050)),"")</f>
        <v/>
      </c>
      <c r="G3050" s="13"/>
      <c r="H3050" s="15" t="str">
        <f>IF(OR(B3050="",SUMPRODUCT(--EXACT('Номенклатура'!$A$6:$A$205,B3050))&lt;&gt;1),"",INDEX('Номенклатура'!$B$6:$B$205,SUMPRODUCT(EXACT('Номенклатура'!$A$6:$A$205,B3050)*(ROW('Номенклатура'!$A$6:$A$205)-5)))&amp;"")</f>
        <v/>
      </c>
      <c r="I3050" s="15" t="str">
        <f>IF(COUNTA(A3050:D3050,G3050)=0,"",IF(NOT(ISNUMBER(A3050)),"Укажите дату",IF(B3050="","Укажите код",IF(NOT(AND(ISTEXT(B3050),LEN(B3050)&gt;0,LEN(B3050)&lt;=30,ISNUMBER(FIND(LEFT(B3050,1),"ABCDEFGHIJKLMNOPQRSTUVWXYZ")),SUMPRODUCT((MID(B3050,{1,2,3,4,5,6,7,8,9,10,11,12,13,14,15,16,17,18,19,20,21,22,23,24,25,26,27,28,29,30},1)&lt;&gt;"")*ISERROR(FIND(MID(B3050,{1,2,3,4,5,6,7,8,9,10,11,12,13,14,15,16,17,18,19,20,21,22,23,24,25,26,27,28,29,30},1),"ABCDEFGHIJKLMNOPQRSTUVWXYZ0123456789-_")))=0,ISERROR(VALUE(B3050)))),"Недопустимый код: только латинские буквы A-Z в верхнем регистре, цифры, - и _; начало с буквы, до 30 символов (например MILK-001)",IF(SUMPRODUCT(--EXACT('Номенклатура'!$A$6:$A$205,B3050))=0,"Код не найден в номенклатуре",IF(SUMPRODUCT(--EXACT('Номенклатура'!$A$6:$A$205,B3050))&gt;1,"Код повторяется в номенклатуре",IF(ISNA(MATCH(C3050,{"Приход","Расход","Списание","Корректировка остатка"},0)),"Выберите тип операции",IF(NOT(ISNUMBER(D3050)),"Укажите количество",IF(D3050=0,"Количество не может быть 0",IF(AND(C3050&lt;&gt;"Корректировка остатка",D3050&lt;0),"Для этого типа количество положительное",IF(NOT(ISNUMBER('Номенклатура'!$C$2)),"Укажите дату начала учёта",IF(A3050&lt;INT('Номенклатура'!$C$2),"Раньше даты начала учёта: НЕ учтено",IF(AND(C3050="Корректировка остатка",TRIM(G3050)=""),"Учтено: добавьте пояснение","ОК")))))))))))))</f>
        <v/>
      </c>
    </row>
    <row r="3051" spans="1:9" x14ac:dyDescent="0.25">
      <c r="A3051" s="16"/>
      <c r="B3051" s="13"/>
      <c r="C3051" s="13"/>
      <c r="D3051" s="14"/>
      <c r="E3051" s="17" t="str">
        <f>IF(OR(B3051="",SUMPRODUCT(--EXACT('Номенклатура'!$A$6:$A$205,B3051))&lt;&gt;1),"",INDEX('Номенклатура'!$D$6:$D$205,SUMPRODUCT(EXACT('Номенклатура'!$A$6:$A$205,B3051)*(ROW('Номенклатура'!$A$6:$A$205)-5)))&amp;"")</f>
        <v/>
      </c>
      <c r="F3051" s="18" t="str">
        <f>IF(OR(I3051="ОК",I3051="Учтено: добавьте пояснение"),IF(C3051="Приход",D3051,IF(C3051="Корректировка остатка",D3051,-D3051)),"")</f>
        <v/>
      </c>
      <c r="G3051" s="13"/>
      <c r="H3051" s="15" t="str">
        <f>IF(OR(B3051="",SUMPRODUCT(--EXACT('Номенклатура'!$A$6:$A$205,B3051))&lt;&gt;1),"",INDEX('Номенклатура'!$B$6:$B$205,SUMPRODUCT(EXACT('Номенклатура'!$A$6:$A$205,B3051)*(ROW('Номенклатура'!$A$6:$A$205)-5)))&amp;"")</f>
        <v/>
      </c>
      <c r="I3051" s="15" t="str">
        <f>IF(COUNTA(A3051:D3051,G3051)=0,"",IF(NOT(ISNUMBER(A3051)),"Укажите дату",IF(B3051="","Укажите код",IF(NOT(AND(ISTEXT(B3051),LEN(B3051)&gt;0,LEN(B3051)&lt;=30,ISNUMBER(FIND(LEFT(B3051,1),"ABCDEFGHIJKLMNOPQRSTUVWXYZ")),SUMPRODUCT((MID(B3051,{1,2,3,4,5,6,7,8,9,10,11,12,13,14,15,16,17,18,19,20,21,22,23,24,25,26,27,28,29,30},1)&lt;&gt;"")*ISERROR(FIND(MID(B3051,{1,2,3,4,5,6,7,8,9,10,11,12,13,14,15,16,17,18,19,20,21,22,23,24,25,26,27,28,29,30},1),"ABCDEFGHIJKLMNOPQRSTUVWXYZ0123456789-_")))=0,ISERROR(VALUE(B3051)))),"Недопустимый код: только латинские буквы A-Z в верхнем регистре, цифры, - и _; начало с буквы, до 30 символов (например MILK-001)",IF(SUMPRODUCT(--EXACT('Номенклатура'!$A$6:$A$205,B3051))=0,"Код не найден в номенклатуре",IF(SUMPRODUCT(--EXACT('Номенклатура'!$A$6:$A$205,B3051))&gt;1,"Код повторяется в номенклатуре",IF(ISNA(MATCH(C3051,{"Приход","Расход","Списание","Корректировка остатка"},0)),"Выберите тип операции",IF(NOT(ISNUMBER(D3051)),"Укажите количество",IF(D3051=0,"Количество не может быть 0",IF(AND(C3051&lt;&gt;"Корректировка остатка",D3051&lt;0),"Для этого типа количество положительное",IF(NOT(ISNUMBER('Номенклатура'!$C$2)),"Укажите дату начала учёта",IF(A3051&lt;INT('Номенклатура'!$C$2),"Раньше даты начала учёта: НЕ учтено",IF(AND(C3051="Корректировка остатка",TRIM(G3051)=""),"Учтено: добавьте пояснение","ОК")))))))))))))</f>
        <v/>
      </c>
    </row>
    <row r="3052" spans="1:9" x14ac:dyDescent="0.25">
      <c r="A3052" s="16"/>
      <c r="B3052" s="13"/>
      <c r="C3052" s="13"/>
      <c r="D3052" s="14"/>
      <c r="E3052" s="17" t="str">
        <f>IF(OR(B3052="",SUMPRODUCT(--EXACT('Номенклатура'!$A$6:$A$205,B3052))&lt;&gt;1),"",INDEX('Номенклатура'!$D$6:$D$205,SUMPRODUCT(EXACT('Номенклатура'!$A$6:$A$205,B3052)*(ROW('Номенклатура'!$A$6:$A$205)-5)))&amp;"")</f>
        <v/>
      </c>
      <c r="F3052" s="18" t="str">
        <f>IF(OR(I3052="ОК",I3052="Учтено: добавьте пояснение"),IF(C3052="Приход",D3052,IF(C3052="Корректировка остатка",D3052,-D3052)),"")</f>
        <v/>
      </c>
      <c r="G3052" s="13"/>
      <c r="H3052" s="15" t="str">
        <f>IF(OR(B3052="",SUMPRODUCT(--EXACT('Номенклатура'!$A$6:$A$205,B3052))&lt;&gt;1),"",INDEX('Номенклатура'!$B$6:$B$205,SUMPRODUCT(EXACT('Номенклатура'!$A$6:$A$205,B3052)*(ROW('Номенклатура'!$A$6:$A$205)-5)))&amp;"")</f>
        <v/>
      </c>
      <c r="I3052" s="15" t="str">
        <f>IF(COUNTA(A3052:D3052,G3052)=0,"",IF(NOT(ISNUMBER(A3052)),"Укажите дату",IF(B3052="","Укажите код",IF(NOT(AND(ISTEXT(B3052),LEN(B3052)&gt;0,LEN(B3052)&lt;=30,ISNUMBER(FIND(LEFT(B3052,1),"ABCDEFGHIJKLMNOPQRSTUVWXYZ")),SUMPRODUCT((MID(B3052,{1,2,3,4,5,6,7,8,9,10,11,12,13,14,15,16,17,18,19,20,21,22,23,24,25,26,27,28,29,30},1)&lt;&gt;"")*ISERROR(FIND(MID(B3052,{1,2,3,4,5,6,7,8,9,10,11,12,13,14,15,16,17,18,19,20,21,22,23,24,25,26,27,28,29,30},1),"ABCDEFGHIJKLMNOPQRSTUVWXYZ0123456789-_")))=0,ISERROR(VALUE(B3052)))),"Недопустимый код: только латинские буквы A-Z в верхнем регистре, цифры, - и _; начало с буквы, до 30 символов (например MILK-001)",IF(SUMPRODUCT(--EXACT('Номенклатура'!$A$6:$A$205,B3052))=0,"Код не найден в номенклатуре",IF(SUMPRODUCT(--EXACT('Номенклатура'!$A$6:$A$205,B3052))&gt;1,"Код повторяется в номенклатуре",IF(ISNA(MATCH(C3052,{"Приход","Расход","Списание","Корректировка остатка"},0)),"Выберите тип операции",IF(NOT(ISNUMBER(D3052)),"Укажите количество",IF(D3052=0,"Количество не может быть 0",IF(AND(C3052&lt;&gt;"Корректировка остатка",D3052&lt;0),"Для этого типа количество положительное",IF(NOT(ISNUMBER('Номенклатура'!$C$2)),"Укажите дату начала учёта",IF(A3052&lt;INT('Номенклатура'!$C$2),"Раньше даты начала учёта: НЕ учтено",IF(AND(C3052="Корректировка остатка",TRIM(G3052)=""),"Учтено: добавьте пояснение","ОК")))))))))))))</f>
        <v/>
      </c>
    </row>
    <row r="3053" spans="1:9" x14ac:dyDescent="0.25">
      <c r="A3053" s="16"/>
      <c r="B3053" s="13"/>
      <c r="C3053" s="13"/>
      <c r="D3053" s="14"/>
      <c r="E3053" s="17" t="str">
        <f>IF(OR(B3053="",SUMPRODUCT(--EXACT('Номенклатура'!$A$6:$A$205,B3053))&lt;&gt;1),"",INDEX('Номенклатура'!$D$6:$D$205,SUMPRODUCT(EXACT('Номенклатура'!$A$6:$A$205,B3053)*(ROW('Номенклатура'!$A$6:$A$205)-5)))&amp;"")</f>
        <v/>
      </c>
      <c r="F3053" s="18" t="str">
        <f>IF(OR(I3053="ОК",I3053="Учтено: добавьте пояснение"),IF(C3053="Приход",D3053,IF(C3053="Корректировка остатка",D3053,-D3053)),"")</f>
        <v/>
      </c>
      <c r="G3053" s="13"/>
      <c r="H3053" s="15" t="str">
        <f>IF(OR(B3053="",SUMPRODUCT(--EXACT('Номенклатура'!$A$6:$A$205,B3053))&lt;&gt;1),"",INDEX('Номенклатура'!$B$6:$B$205,SUMPRODUCT(EXACT('Номенклатура'!$A$6:$A$205,B3053)*(ROW('Номенклатура'!$A$6:$A$205)-5)))&amp;"")</f>
        <v/>
      </c>
      <c r="I3053" s="15" t="str">
        <f>IF(COUNTA(A3053:D3053,G3053)=0,"",IF(NOT(ISNUMBER(A3053)),"Укажите дату",IF(B3053="","Укажите код",IF(NOT(AND(ISTEXT(B3053),LEN(B3053)&gt;0,LEN(B3053)&lt;=30,ISNUMBER(FIND(LEFT(B3053,1),"ABCDEFGHIJKLMNOPQRSTUVWXYZ")),SUMPRODUCT((MID(B3053,{1,2,3,4,5,6,7,8,9,10,11,12,13,14,15,16,17,18,19,20,21,22,23,24,25,26,27,28,29,30},1)&lt;&gt;"")*ISERROR(FIND(MID(B3053,{1,2,3,4,5,6,7,8,9,10,11,12,13,14,15,16,17,18,19,20,21,22,23,24,25,26,27,28,29,30},1),"ABCDEFGHIJKLMNOPQRSTUVWXYZ0123456789-_")))=0,ISERROR(VALUE(B3053)))),"Недопустимый код: только латинские буквы A-Z в верхнем регистре, цифры, - и _; начало с буквы, до 30 символов (например MILK-001)",IF(SUMPRODUCT(--EXACT('Номенклатура'!$A$6:$A$205,B3053))=0,"Код не найден в номенклатуре",IF(SUMPRODUCT(--EXACT('Номенклатура'!$A$6:$A$205,B3053))&gt;1,"Код повторяется в номенклатуре",IF(ISNA(MATCH(C3053,{"Приход","Расход","Списание","Корректировка остатка"},0)),"Выберите тип операции",IF(NOT(ISNUMBER(D3053)),"Укажите количество",IF(D3053=0,"Количество не может быть 0",IF(AND(C3053&lt;&gt;"Корректировка остатка",D3053&lt;0),"Для этого типа количество положительное",IF(NOT(ISNUMBER('Номенклатура'!$C$2)),"Укажите дату начала учёта",IF(A3053&lt;INT('Номенклатура'!$C$2),"Раньше даты начала учёта: НЕ учтено",IF(AND(C3053="Корректировка остатка",TRIM(G3053)=""),"Учтено: добавьте пояснение","ОК")))))))))))))</f>
        <v/>
      </c>
    </row>
    <row r="3054" spans="1:9" x14ac:dyDescent="0.25">
      <c r="A3054" s="16"/>
      <c r="B3054" s="13"/>
      <c r="C3054" s="13"/>
      <c r="D3054" s="14"/>
      <c r="E3054" s="17" t="str">
        <f>IF(OR(B3054="",SUMPRODUCT(--EXACT('Номенклатура'!$A$6:$A$205,B3054))&lt;&gt;1),"",INDEX('Номенклатура'!$D$6:$D$205,SUMPRODUCT(EXACT('Номенклатура'!$A$6:$A$205,B3054)*(ROW('Номенклатура'!$A$6:$A$205)-5)))&amp;"")</f>
        <v/>
      </c>
      <c r="F3054" s="18" t="str">
        <f>IF(OR(I3054="ОК",I3054="Учтено: добавьте пояснение"),IF(C3054="Приход",D3054,IF(C3054="Корректировка остатка",D3054,-D3054)),"")</f>
        <v/>
      </c>
      <c r="G3054" s="13"/>
      <c r="H3054" s="15" t="str">
        <f>IF(OR(B3054="",SUMPRODUCT(--EXACT('Номенклатура'!$A$6:$A$205,B3054))&lt;&gt;1),"",INDEX('Номенклатура'!$B$6:$B$205,SUMPRODUCT(EXACT('Номенклатура'!$A$6:$A$205,B3054)*(ROW('Номенклатура'!$A$6:$A$205)-5)))&amp;"")</f>
        <v/>
      </c>
      <c r="I3054" s="15" t="str">
        <f>IF(COUNTA(A3054:D3054,G3054)=0,"",IF(NOT(ISNUMBER(A3054)),"Укажите дату",IF(B3054="","Укажите код",IF(NOT(AND(ISTEXT(B3054),LEN(B3054)&gt;0,LEN(B3054)&lt;=30,ISNUMBER(FIND(LEFT(B3054,1),"ABCDEFGHIJKLMNOPQRSTUVWXYZ")),SUMPRODUCT((MID(B3054,{1,2,3,4,5,6,7,8,9,10,11,12,13,14,15,16,17,18,19,20,21,22,23,24,25,26,27,28,29,30},1)&lt;&gt;"")*ISERROR(FIND(MID(B3054,{1,2,3,4,5,6,7,8,9,10,11,12,13,14,15,16,17,18,19,20,21,22,23,24,25,26,27,28,29,30},1),"ABCDEFGHIJKLMNOPQRSTUVWXYZ0123456789-_")))=0,ISERROR(VALUE(B3054)))),"Недопустимый код: только латинские буквы A-Z в верхнем регистре, цифры, - и _; начало с буквы, до 30 символов (например MILK-001)",IF(SUMPRODUCT(--EXACT('Номенклатура'!$A$6:$A$205,B3054))=0,"Код не найден в номенклатуре",IF(SUMPRODUCT(--EXACT('Номенклатура'!$A$6:$A$205,B3054))&gt;1,"Код повторяется в номенклатуре",IF(ISNA(MATCH(C3054,{"Приход","Расход","Списание","Корректировка остатка"},0)),"Выберите тип операции",IF(NOT(ISNUMBER(D3054)),"Укажите количество",IF(D3054=0,"Количество не может быть 0",IF(AND(C3054&lt;&gt;"Корректировка остатка",D3054&lt;0),"Для этого типа количество положительное",IF(NOT(ISNUMBER('Номенклатура'!$C$2)),"Укажите дату начала учёта",IF(A3054&lt;INT('Номенклатура'!$C$2),"Раньше даты начала учёта: НЕ учтено",IF(AND(C3054="Корректировка остатка",TRIM(G3054)=""),"Учтено: добавьте пояснение","ОК")))))))))))))</f>
        <v/>
      </c>
    </row>
    <row r="3055" spans="1:9" x14ac:dyDescent="0.25">
      <c r="A3055" s="16"/>
      <c r="B3055" s="13"/>
      <c r="C3055" s="13"/>
      <c r="D3055" s="14"/>
      <c r="E3055" s="17" t="str">
        <f>IF(OR(B3055="",SUMPRODUCT(--EXACT('Номенклатура'!$A$6:$A$205,B3055))&lt;&gt;1),"",INDEX('Номенклатура'!$D$6:$D$205,SUMPRODUCT(EXACT('Номенклатура'!$A$6:$A$205,B3055)*(ROW('Номенклатура'!$A$6:$A$205)-5)))&amp;"")</f>
        <v/>
      </c>
      <c r="F3055" s="18" t="str">
        <f>IF(OR(I3055="ОК",I3055="Учтено: добавьте пояснение"),IF(C3055="Приход",D3055,IF(C3055="Корректировка остатка",D3055,-D3055)),"")</f>
        <v/>
      </c>
      <c r="G3055" s="13"/>
      <c r="H3055" s="15" t="str">
        <f>IF(OR(B3055="",SUMPRODUCT(--EXACT('Номенклатура'!$A$6:$A$205,B3055))&lt;&gt;1),"",INDEX('Номенклатура'!$B$6:$B$205,SUMPRODUCT(EXACT('Номенклатура'!$A$6:$A$205,B3055)*(ROW('Номенклатура'!$A$6:$A$205)-5)))&amp;"")</f>
        <v/>
      </c>
      <c r="I3055" s="15" t="str">
        <f>IF(COUNTA(A3055:D3055,G3055)=0,"",IF(NOT(ISNUMBER(A3055)),"Укажите дату",IF(B3055="","Укажите код",IF(NOT(AND(ISTEXT(B3055),LEN(B3055)&gt;0,LEN(B3055)&lt;=30,ISNUMBER(FIND(LEFT(B3055,1),"ABCDEFGHIJKLMNOPQRSTUVWXYZ")),SUMPRODUCT((MID(B3055,{1,2,3,4,5,6,7,8,9,10,11,12,13,14,15,16,17,18,19,20,21,22,23,24,25,26,27,28,29,30},1)&lt;&gt;"")*ISERROR(FIND(MID(B3055,{1,2,3,4,5,6,7,8,9,10,11,12,13,14,15,16,17,18,19,20,21,22,23,24,25,26,27,28,29,30},1),"ABCDEFGHIJKLMNOPQRSTUVWXYZ0123456789-_")))=0,ISERROR(VALUE(B3055)))),"Недопустимый код: только латинские буквы A-Z в верхнем регистре, цифры, - и _; начало с буквы, до 30 символов (например MILK-001)",IF(SUMPRODUCT(--EXACT('Номенклатура'!$A$6:$A$205,B3055))=0,"Код не найден в номенклатуре",IF(SUMPRODUCT(--EXACT('Номенклатура'!$A$6:$A$205,B3055))&gt;1,"Код повторяется в номенклатуре",IF(ISNA(MATCH(C3055,{"Приход","Расход","Списание","Корректировка остатка"},0)),"Выберите тип операции",IF(NOT(ISNUMBER(D3055)),"Укажите количество",IF(D3055=0,"Количество не может быть 0",IF(AND(C3055&lt;&gt;"Корректировка остатка",D3055&lt;0),"Для этого типа количество положительное",IF(NOT(ISNUMBER('Номенклатура'!$C$2)),"Укажите дату начала учёта",IF(A3055&lt;INT('Номенклатура'!$C$2),"Раньше даты начала учёта: НЕ учтено",IF(AND(C3055="Корректировка остатка",TRIM(G3055)=""),"Учтено: добавьте пояснение","ОК")))))))))))))</f>
        <v/>
      </c>
    </row>
    <row r="3056" spans="1:9" x14ac:dyDescent="0.25">
      <c r="A3056" s="16"/>
      <c r="B3056" s="13"/>
      <c r="C3056" s="13"/>
      <c r="D3056" s="14"/>
      <c r="E3056" s="17" t="str">
        <f>IF(OR(B3056="",SUMPRODUCT(--EXACT('Номенклатура'!$A$6:$A$205,B3056))&lt;&gt;1),"",INDEX('Номенклатура'!$D$6:$D$205,SUMPRODUCT(EXACT('Номенклатура'!$A$6:$A$205,B3056)*(ROW('Номенклатура'!$A$6:$A$205)-5)))&amp;"")</f>
        <v/>
      </c>
      <c r="F3056" s="18" t="str">
        <f>IF(OR(I3056="ОК",I3056="Учтено: добавьте пояснение"),IF(C3056="Приход",D3056,IF(C3056="Корректировка остатка",D3056,-D3056)),"")</f>
        <v/>
      </c>
      <c r="G3056" s="13"/>
      <c r="H3056" s="15" t="str">
        <f>IF(OR(B3056="",SUMPRODUCT(--EXACT('Номенклатура'!$A$6:$A$205,B3056))&lt;&gt;1),"",INDEX('Номенклатура'!$B$6:$B$205,SUMPRODUCT(EXACT('Номенклатура'!$A$6:$A$205,B3056)*(ROW('Номенклатура'!$A$6:$A$205)-5)))&amp;"")</f>
        <v/>
      </c>
      <c r="I3056" s="15" t="str">
        <f>IF(COUNTA(A3056:D3056,G3056)=0,"",IF(NOT(ISNUMBER(A3056)),"Укажите дату",IF(B3056="","Укажите код",IF(NOT(AND(ISTEXT(B3056),LEN(B3056)&gt;0,LEN(B3056)&lt;=30,ISNUMBER(FIND(LEFT(B3056,1),"ABCDEFGHIJKLMNOPQRSTUVWXYZ")),SUMPRODUCT((MID(B3056,{1,2,3,4,5,6,7,8,9,10,11,12,13,14,15,16,17,18,19,20,21,22,23,24,25,26,27,28,29,30},1)&lt;&gt;"")*ISERROR(FIND(MID(B3056,{1,2,3,4,5,6,7,8,9,10,11,12,13,14,15,16,17,18,19,20,21,22,23,24,25,26,27,28,29,30},1),"ABCDEFGHIJKLMNOPQRSTUVWXYZ0123456789-_")))=0,ISERROR(VALUE(B3056)))),"Недопустимый код: только латинские буквы A-Z в верхнем регистре, цифры, - и _; начало с буквы, до 30 символов (например MILK-001)",IF(SUMPRODUCT(--EXACT('Номенклатура'!$A$6:$A$205,B3056))=0,"Код не найден в номенклатуре",IF(SUMPRODUCT(--EXACT('Номенклатура'!$A$6:$A$205,B3056))&gt;1,"Код повторяется в номенклатуре",IF(ISNA(MATCH(C3056,{"Приход","Расход","Списание","Корректировка остатка"},0)),"Выберите тип операции",IF(NOT(ISNUMBER(D3056)),"Укажите количество",IF(D3056=0,"Количество не может быть 0",IF(AND(C3056&lt;&gt;"Корректировка остатка",D3056&lt;0),"Для этого типа количество положительное",IF(NOT(ISNUMBER('Номенклатура'!$C$2)),"Укажите дату начала учёта",IF(A3056&lt;INT('Номенклатура'!$C$2),"Раньше даты начала учёта: НЕ учтено",IF(AND(C3056="Корректировка остатка",TRIM(G3056)=""),"Учтено: добавьте пояснение","ОК")))))))))))))</f>
        <v/>
      </c>
    </row>
    <row r="3057" spans="1:9" x14ac:dyDescent="0.25">
      <c r="A3057" s="16"/>
      <c r="B3057" s="13"/>
      <c r="C3057" s="13"/>
      <c r="D3057" s="14"/>
      <c r="E3057" s="17" t="str">
        <f>IF(OR(B3057="",SUMPRODUCT(--EXACT('Номенклатура'!$A$6:$A$205,B3057))&lt;&gt;1),"",INDEX('Номенклатура'!$D$6:$D$205,SUMPRODUCT(EXACT('Номенклатура'!$A$6:$A$205,B3057)*(ROW('Номенклатура'!$A$6:$A$205)-5)))&amp;"")</f>
        <v/>
      </c>
      <c r="F3057" s="18" t="str">
        <f>IF(OR(I3057="ОК",I3057="Учтено: добавьте пояснение"),IF(C3057="Приход",D3057,IF(C3057="Корректировка остатка",D3057,-D3057)),"")</f>
        <v/>
      </c>
      <c r="G3057" s="13"/>
      <c r="H3057" s="15" t="str">
        <f>IF(OR(B3057="",SUMPRODUCT(--EXACT('Номенклатура'!$A$6:$A$205,B3057))&lt;&gt;1),"",INDEX('Номенклатура'!$B$6:$B$205,SUMPRODUCT(EXACT('Номенклатура'!$A$6:$A$205,B3057)*(ROW('Номенклатура'!$A$6:$A$205)-5)))&amp;"")</f>
        <v/>
      </c>
      <c r="I3057" s="15" t="str">
        <f>IF(COUNTA(A3057:D3057,G3057)=0,"",IF(NOT(ISNUMBER(A3057)),"Укажите дату",IF(B3057="","Укажите код",IF(NOT(AND(ISTEXT(B3057),LEN(B3057)&gt;0,LEN(B3057)&lt;=30,ISNUMBER(FIND(LEFT(B3057,1),"ABCDEFGHIJKLMNOPQRSTUVWXYZ")),SUMPRODUCT((MID(B3057,{1,2,3,4,5,6,7,8,9,10,11,12,13,14,15,16,17,18,19,20,21,22,23,24,25,26,27,28,29,30},1)&lt;&gt;"")*ISERROR(FIND(MID(B3057,{1,2,3,4,5,6,7,8,9,10,11,12,13,14,15,16,17,18,19,20,21,22,23,24,25,26,27,28,29,30},1),"ABCDEFGHIJKLMNOPQRSTUVWXYZ0123456789-_")))=0,ISERROR(VALUE(B3057)))),"Недопустимый код: только латинские буквы A-Z в верхнем регистре, цифры, - и _; начало с буквы, до 30 символов (например MILK-001)",IF(SUMPRODUCT(--EXACT('Номенклатура'!$A$6:$A$205,B3057))=0,"Код не найден в номенклатуре",IF(SUMPRODUCT(--EXACT('Номенклатура'!$A$6:$A$205,B3057))&gt;1,"Код повторяется в номенклатуре",IF(ISNA(MATCH(C3057,{"Приход","Расход","Списание","Корректировка остатка"},0)),"Выберите тип операции",IF(NOT(ISNUMBER(D3057)),"Укажите количество",IF(D3057=0,"Количество не может быть 0",IF(AND(C3057&lt;&gt;"Корректировка остатка",D3057&lt;0),"Для этого типа количество положительное",IF(NOT(ISNUMBER('Номенклатура'!$C$2)),"Укажите дату начала учёта",IF(A3057&lt;INT('Номенклатура'!$C$2),"Раньше даты начала учёта: НЕ учтено",IF(AND(C3057="Корректировка остатка",TRIM(G3057)=""),"Учтено: добавьте пояснение","ОК")))))))))))))</f>
        <v/>
      </c>
    </row>
    <row r="3058" spans="1:9" x14ac:dyDescent="0.25">
      <c r="A3058" s="16"/>
      <c r="B3058" s="13"/>
      <c r="C3058" s="13"/>
      <c r="D3058" s="14"/>
      <c r="E3058" s="17" t="str">
        <f>IF(OR(B3058="",SUMPRODUCT(--EXACT('Номенклатура'!$A$6:$A$205,B3058))&lt;&gt;1),"",INDEX('Номенклатура'!$D$6:$D$205,SUMPRODUCT(EXACT('Номенклатура'!$A$6:$A$205,B3058)*(ROW('Номенклатура'!$A$6:$A$205)-5)))&amp;"")</f>
        <v/>
      </c>
      <c r="F3058" s="18" t="str">
        <f>IF(OR(I3058="ОК",I3058="Учтено: добавьте пояснение"),IF(C3058="Приход",D3058,IF(C3058="Корректировка остатка",D3058,-D3058)),"")</f>
        <v/>
      </c>
      <c r="G3058" s="13"/>
      <c r="H3058" s="15" t="str">
        <f>IF(OR(B3058="",SUMPRODUCT(--EXACT('Номенклатура'!$A$6:$A$205,B3058))&lt;&gt;1),"",INDEX('Номенклатура'!$B$6:$B$205,SUMPRODUCT(EXACT('Номенклатура'!$A$6:$A$205,B3058)*(ROW('Номенклатура'!$A$6:$A$205)-5)))&amp;"")</f>
        <v/>
      </c>
      <c r="I3058" s="15" t="str">
        <f>IF(COUNTA(A3058:D3058,G3058)=0,"",IF(NOT(ISNUMBER(A3058)),"Укажите дату",IF(B3058="","Укажите код",IF(NOT(AND(ISTEXT(B3058),LEN(B3058)&gt;0,LEN(B3058)&lt;=30,ISNUMBER(FIND(LEFT(B3058,1),"ABCDEFGHIJKLMNOPQRSTUVWXYZ")),SUMPRODUCT((MID(B3058,{1,2,3,4,5,6,7,8,9,10,11,12,13,14,15,16,17,18,19,20,21,22,23,24,25,26,27,28,29,30},1)&lt;&gt;"")*ISERROR(FIND(MID(B3058,{1,2,3,4,5,6,7,8,9,10,11,12,13,14,15,16,17,18,19,20,21,22,23,24,25,26,27,28,29,30},1),"ABCDEFGHIJKLMNOPQRSTUVWXYZ0123456789-_")))=0,ISERROR(VALUE(B3058)))),"Недопустимый код: только латинские буквы A-Z в верхнем регистре, цифры, - и _; начало с буквы, до 30 символов (например MILK-001)",IF(SUMPRODUCT(--EXACT('Номенклатура'!$A$6:$A$205,B3058))=0,"Код не найден в номенклатуре",IF(SUMPRODUCT(--EXACT('Номенклатура'!$A$6:$A$205,B3058))&gt;1,"Код повторяется в номенклатуре",IF(ISNA(MATCH(C3058,{"Приход","Расход","Списание","Корректировка остатка"},0)),"Выберите тип операции",IF(NOT(ISNUMBER(D3058)),"Укажите количество",IF(D3058=0,"Количество не может быть 0",IF(AND(C3058&lt;&gt;"Корректировка остатка",D3058&lt;0),"Для этого типа количество положительное",IF(NOT(ISNUMBER('Номенклатура'!$C$2)),"Укажите дату начала учёта",IF(A3058&lt;INT('Номенклатура'!$C$2),"Раньше даты начала учёта: НЕ учтено",IF(AND(C3058="Корректировка остатка",TRIM(G3058)=""),"Учтено: добавьте пояснение","ОК")))))))))))))</f>
        <v/>
      </c>
    </row>
    <row r="3059" spans="1:9" x14ac:dyDescent="0.25">
      <c r="A3059" s="16"/>
      <c r="B3059" s="13"/>
      <c r="C3059" s="13"/>
      <c r="D3059" s="14"/>
      <c r="E3059" s="17" t="str">
        <f>IF(OR(B3059="",SUMPRODUCT(--EXACT('Номенклатура'!$A$6:$A$205,B3059))&lt;&gt;1),"",INDEX('Номенклатура'!$D$6:$D$205,SUMPRODUCT(EXACT('Номенклатура'!$A$6:$A$205,B3059)*(ROW('Номенклатура'!$A$6:$A$205)-5)))&amp;"")</f>
        <v/>
      </c>
      <c r="F3059" s="18" t="str">
        <f>IF(OR(I3059="ОК",I3059="Учтено: добавьте пояснение"),IF(C3059="Приход",D3059,IF(C3059="Корректировка остатка",D3059,-D3059)),"")</f>
        <v/>
      </c>
      <c r="G3059" s="13"/>
      <c r="H3059" s="15" t="str">
        <f>IF(OR(B3059="",SUMPRODUCT(--EXACT('Номенклатура'!$A$6:$A$205,B3059))&lt;&gt;1),"",INDEX('Номенклатура'!$B$6:$B$205,SUMPRODUCT(EXACT('Номенклатура'!$A$6:$A$205,B3059)*(ROW('Номенклатура'!$A$6:$A$205)-5)))&amp;"")</f>
        <v/>
      </c>
      <c r="I3059" s="15" t="str">
        <f>IF(COUNTA(A3059:D3059,G3059)=0,"",IF(NOT(ISNUMBER(A3059)),"Укажите дату",IF(B3059="","Укажите код",IF(NOT(AND(ISTEXT(B3059),LEN(B3059)&gt;0,LEN(B3059)&lt;=30,ISNUMBER(FIND(LEFT(B3059,1),"ABCDEFGHIJKLMNOPQRSTUVWXYZ")),SUMPRODUCT((MID(B3059,{1,2,3,4,5,6,7,8,9,10,11,12,13,14,15,16,17,18,19,20,21,22,23,24,25,26,27,28,29,30},1)&lt;&gt;"")*ISERROR(FIND(MID(B3059,{1,2,3,4,5,6,7,8,9,10,11,12,13,14,15,16,17,18,19,20,21,22,23,24,25,26,27,28,29,30},1),"ABCDEFGHIJKLMNOPQRSTUVWXYZ0123456789-_")))=0,ISERROR(VALUE(B3059)))),"Недопустимый код: только латинские буквы A-Z в верхнем регистре, цифры, - и _; начало с буквы, до 30 символов (например MILK-001)",IF(SUMPRODUCT(--EXACT('Номенклатура'!$A$6:$A$205,B3059))=0,"Код не найден в номенклатуре",IF(SUMPRODUCT(--EXACT('Номенклатура'!$A$6:$A$205,B3059))&gt;1,"Код повторяется в номенклатуре",IF(ISNA(MATCH(C3059,{"Приход","Расход","Списание","Корректировка остатка"},0)),"Выберите тип операции",IF(NOT(ISNUMBER(D3059)),"Укажите количество",IF(D3059=0,"Количество не может быть 0",IF(AND(C3059&lt;&gt;"Корректировка остатка",D3059&lt;0),"Для этого типа количество положительное",IF(NOT(ISNUMBER('Номенклатура'!$C$2)),"Укажите дату начала учёта",IF(A3059&lt;INT('Номенклатура'!$C$2),"Раньше даты начала учёта: НЕ учтено",IF(AND(C3059="Корректировка остатка",TRIM(G3059)=""),"Учтено: добавьте пояснение","ОК")))))))))))))</f>
        <v/>
      </c>
    </row>
    <row r="3060" spans="1:9" x14ac:dyDescent="0.25">
      <c r="A3060" s="16"/>
      <c r="B3060" s="13"/>
      <c r="C3060" s="13"/>
      <c r="D3060" s="14"/>
      <c r="E3060" s="17" t="str">
        <f>IF(OR(B3060="",SUMPRODUCT(--EXACT('Номенклатура'!$A$6:$A$205,B3060))&lt;&gt;1),"",INDEX('Номенклатура'!$D$6:$D$205,SUMPRODUCT(EXACT('Номенклатура'!$A$6:$A$205,B3060)*(ROW('Номенклатура'!$A$6:$A$205)-5)))&amp;"")</f>
        <v/>
      </c>
      <c r="F3060" s="18" t="str">
        <f>IF(OR(I3060="ОК",I3060="Учтено: добавьте пояснение"),IF(C3060="Приход",D3060,IF(C3060="Корректировка остатка",D3060,-D3060)),"")</f>
        <v/>
      </c>
      <c r="G3060" s="13"/>
      <c r="H3060" s="15" t="str">
        <f>IF(OR(B3060="",SUMPRODUCT(--EXACT('Номенклатура'!$A$6:$A$205,B3060))&lt;&gt;1),"",INDEX('Номенклатура'!$B$6:$B$205,SUMPRODUCT(EXACT('Номенклатура'!$A$6:$A$205,B3060)*(ROW('Номенклатура'!$A$6:$A$205)-5)))&amp;"")</f>
        <v/>
      </c>
      <c r="I3060" s="15" t="str">
        <f>IF(COUNTA(A3060:D3060,G3060)=0,"",IF(NOT(ISNUMBER(A3060)),"Укажите дату",IF(B3060="","Укажите код",IF(NOT(AND(ISTEXT(B3060),LEN(B3060)&gt;0,LEN(B3060)&lt;=30,ISNUMBER(FIND(LEFT(B3060,1),"ABCDEFGHIJKLMNOPQRSTUVWXYZ")),SUMPRODUCT((MID(B3060,{1,2,3,4,5,6,7,8,9,10,11,12,13,14,15,16,17,18,19,20,21,22,23,24,25,26,27,28,29,30},1)&lt;&gt;"")*ISERROR(FIND(MID(B3060,{1,2,3,4,5,6,7,8,9,10,11,12,13,14,15,16,17,18,19,20,21,22,23,24,25,26,27,28,29,30},1),"ABCDEFGHIJKLMNOPQRSTUVWXYZ0123456789-_")))=0,ISERROR(VALUE(B3060)))),"Недопустимый код: только латинские буквы A-Z в верхнем регистре, цифры, - и _; начало с буквы, до 30 символов (например MILK-001)",IF(SUMPRODUCT(--EXACT('Номенклатура'!$A$6:$A$205,B3060))=0,"Код не найден в номенклатуре",IF(SUMPRODUCT(--EXACT('Номенклатура'!$A$6:$A$205,B3060))&gt;1,"Код повторяется в номенклатуре",IF(ISNA(MATCH(C3060,{"Приход","Расход","Списание","Корректировка остатка"},0)),"Выберите тип операции",IF(NOT(ISNUMBER(D3060)),"Укажите количество",IF(D3060=0,"Количество не может быть 0",IF(AND(C3060&lt;&gt;"Корректировка остатка",D3060&lt;0),"Для этого типа количество положительное",IF(NOT(ISNUMBER('Номенклатура'!$C$2)),"Укажите дату начала учёта",IF(A3060&lt;INT('Номенклатура'!$C$2),"Раньше даты начала учёта: НЕ учтено",IF(AND(C3060="Корректировка остатка",TRIM(G3060)=""),"Учтено: добавьте пояснение","ОК")))))))))))))</f>
        <v/>
      </c>
    </row>
    <row r="3061" spans="1:9" x14ac:dyDescent="0.25">
      <c r="A3061" s="16"/>
      <c r="B3061" s="13"/>
      <c r="C3061" s="13"/>
      <c r="D3061" s="14"/>
      <c r="E3061" s="17" t="str">
        <f>IF(OR(B3061="",SUMPRODUCT(--EXACT('Номенклатура'!$A$6:$A$205,B3061))&lt;&gt;1),"",INDEX('Номенклатура'!$D$6:$D$205,SUMPRODUCT(EXACT('Номенклатура'!$A$6:$A$205,B3061)*(ROW('Номенклатура'!$A$6:$A$205)-5)))&amp;"")</f>
        <v/>
      </c>
      <c r="F3061" s="18" t="str">
        <f>IF(OR(I3061="ОК",I3061="Учтено: добавьте пояснение"),IF(C3061="Приход",D3061,IF(C3061="Корректировка остатка",D3061,-D3061)),"")</f>
        <v/>
      </c>
      <c r="G3061" s="13"/>
      <c r="H3061" s="15" t="str">
        <f>IF(OR(B3061="",SUMPRODUCT(--EXACT('Номенклатура'!$A$6:$A$205,B3061))&lt;&gt;1),"",INDEX('Номенклатура'!$B$6:$B$205,SUMPRODUCT(EXACT('Номенклатура'!$A$6:$A$205,B3061)*(ROW('Номенклатура'!$A$6:$A$205)-5)))&amp;"")</f>
        <v/>
      </c>
      <c r="I3061" s="15" t="str">
        <f>IF(COUNTA(A3061:D3061,G3061)=0,"",IF(NOT(ISNUMBER(A3061)),"Укажите дату",IF(B3061="","Укажите код",IF(NOT(AND(ISTEXT(B3061),LEN(B3061)&gt;0,LEN(B3061)&lt;=30,ISNUMBER(FIND(LEFT(B3061,1),"ABCDEFGHIJKLMNOPQRSTUVWXYZ")),SUMPRODUCT((MID(B3061,{1,2,3,4,5,6,7,8,9,10,11,12,13,14,15,16,17,18,19,20,21,22,23,24,25,26,27,28,29,30},1)&lt;&gt;"")*ISERROR(FIND(MID(B3061,{1,2,3,4,5,6,7,8,9,10,11,12,13,14,15,16,17,18,19,20,21,22,23,24,25,26,27,28,29,30},1),"ABCDEFGHIJKLMNOPQRSTUVWXYZ0123456789-_")))=0,ISERROR(VALUE(B3061)))),"Недопустимый код: только латинские буквы A-Z в верхнем регистре, цифры, - и _; начало с буквы, до 30 символов (например MILK-001)",IF(SUMPRODUCT(--EXACT('Номенклатура'!$A$6:$A$205,B3061))=0,"Код не найден в номенклатуре",IF(SUMPRODUCT(--EXACT('Номенклатура'!$A$6:$A$205,B3061))&gt;1,"Код повторяется в номенклатуре",IF(ISNA(MATCH(C3061,{"Приход","Расход","Списание","Корректировка остатка"},0)),"Выберите тип операции",IF(NOT(ISNUMBER(D3061)),"Укажите количество",IF(D3061=0,"Количество не может быть 0",IF(AND(C3061&lt;&gt;"Корректировка остатка",D3061&lt;0),"Для этого типа количество положительное",IF(NOT(ISNUMBER('Номенклатура'!$C$2)),"Укажите дату начала учёта",IF(A3061&lt;INT('Номенклатура'!$C$2),"Раньше даты начала учёта: НЕ учтено",IF(AND(C3061="Корректировка остатка",TRIM(G3061)=""),"Учтено: добавьте пояснение","ОК")))))))))))))</f>
        <v/>
      </c>
    </row>
    <row r="3062" spans="1:9" x14ac:dyDescent="0.25">
      <c r="A3062" s="16"/>
      <c r="B3062" s="13"/>
      <c r="C3062" s="13"/>
      <c r="D3062" s="14"/>
      <c r="E3062" s="17" t="str">
        <f>IF(OR(B3062="",SUMPRODUCT(--EXACT('Номенклатура'!$A$6:$A$205,B3062))&lt;&gt;1),"",INDEX('Номенклатура'!$D$6:$D$205,SUMPRODUCT(EXACT('Номенклатура'!$A$6:$A$205,B3062)*(ROW('Номенклатура'!$A$6:$A$205)-5)))&amp;"")</f>
        <v/>
      </c>
      <c r="F3062" s="18" t="str">
        <f>IF(OR(I3062="ОК",I3062="Учтено: добавьте пояснение"),IF(C3062="Приход",D3062,IF(C3062="Корректировка остатка",D3062,-D3062)),"")</f>
        <v/>
      </c>
      <c r="G3062" s="13"/>
      <c r="H3062" s="15" t="str">
        <f>IF(OR(B3062="",SUMPRODUCT(--EXACT('Номенклатура'!$A$6:$A$205,B3062))&lt;&gt;1),"",INDEX('Номенклатура'!$B$6:$B$205,SUMPRODUCT(EXACT('Номенклатура'!$A$6:$A$205,B3062)*(ROW('Номенклатура'!$A$6:$A$205)-5)))&amp;"")</f>
        <v/>
      </c>
      <c r="I3062" s="15" t="str">
        <f>IF(COUNTA(A3062:D3062,G3062)=0,"",IF(NOT(ISNUMBER(A3062)),"Укажите дату",IF(B3062="","Укажите код",IF(NOT(AND(ISTEXT(B3062),LEN(B3062)&gt;0,LEN(B3062)&lt;=30,ISNUMBER(FIND(LEFT(B3062,1),"ABCDEFGHIJKLMNOPQRSTUVWXYZ")),SUMPRODUCT((MID(B3062,{1,2,3,4,5,6,7,8,9,10,11,12,13,14,15,16,17,18,19,20,21,22,23,24,25,26,27,28,29,30},1)&lt;&gt;"")*ISERROR(FIND(MID(B3062,{1,2,3,4,5,6,7,8,9,10,11,12,13,14,15,16,17,18,19,20,21,22,23,24,25,26,27,28,29,30},1),"ABCDEFGHIJKLMNOPQRSTUVWXYZ0123456789-_")))=0,ISERROR(VALUE(B3062)))),"Недопустимый код: только латинские буквы A-Z в верхнем регистре, цифры, - и _; начало с буквы, до 30 символов (например MILK-001)",IF(SUMPRODUCT(--EXACT('Номенклатура'!$A$6:$A$205,B3062))=0,"Код не найден в номенклатуре",IF(SUMPRODUCT(--EXACT('Номенклатура'!$A$6:$A$205,B3062))&gt;1,"Код повторяется в номенклатуре",IF(ISNA(MATCH(C3062,{"Приход","Расход","Списание","Корректировка остатка"},0)),"Выберите тип операции",IF(NOT(ISNUMBER(D3062)),"Укажите количество",IF(D3062=0,"Количество не может быть 0",IF(AND(C3062&lt;&gt;"Корректировка остатка",D3062&lt;0),"Для этого типа количество положительное",IF(NOT(ISNUMBER('Номенклатура'!$C$2)),"Укажите дату начала учёта",IF(A3062&lt;INT('Номенклатура'!$C$2),"Раньше даты начала учёта: НЕ учтено",IF(AND(C3062="Корректировка остатка",TRIM(G3062)=""),"Учтено: добавьте пояснение","ОК")))))))))))))</f>
        <v/>
      </c>
    </row>
    <row r="3063" spans="1:9" x14ac:dyDescent="0.25">
      <c r="A3063" s="16"/>
      <c r="B3063" s="13"/>
      <c r="C3063" s="13"/>
      <c r="D3063" s="14"/>
      <c r="E3063" s="17" t="str">
        <f>IF(OR(B3063="",SUMPRODUCT(--EXACT('Номенклатура'!$A$6:$A$205,B3063))&lt;&gt;1),"",INDEX('Номенклатура'!$D$6:$D$205,SUMPRODUCT(EXACT('Номенклатура'!$A$6:$A$205,B3063)*(ROW('Номенклатура'!$A$6:$A$205)-5)))&amp;"")</f>
        <v/>
      </c>
      <c r="F3063" s="18" t="str">
        <f>IF(OR(I3063="ОК",I3063="Учтено: добавьте пояснение"),IF(C3063="Приход",D3063,IF(C3063="Корректировка остатка",D3063,-D3063)),"")</f>
        <v/>
      </c>
      <c r="G3063" s="13"/>
      <c r="H3063" s="15" t="str">
        <f>IF(OR(B3063="",SUMPRODUCT(--EXACT('Номенклатура'!$A$6:$A$205,B3063))&lt;&gt;1),"",INDEX('Номенклатура'!$B$6:$B$205,SUMPRODUCT(EXACT('Номенклатура'!$A$6:$A$205,B3063)*(ROW('Номенклатура'!$A$6:$A$205)-5)))&amp;"")</f>
        <v/>
      </c>
      <c r="I3063" s="15" t="str">
        <f>IF(COUNTA(A3063:D3063,G3063)=0,"",IF(NOT(ISNUMBER(A3063)),"Укажите дату",IF(B3063="","Укажите код",IF(NOT(AND(ISTEXT(B3063),LEN(B3063)&gt;0,LEN(B3063)&lt;=30,ISNUMBER(FIND(LEFT(B3063,1),"ABCDEFGHIJKLMNOPQRSTUVWXYZ")),SUMPRODUCT((MID(B3063,{1,2,3,4,5,6,7,8,9,10,11,12,13,14,15,16,17,18,19,20,21,22,23,24,25,26,27,28,29,30},1)&lt;&gt;"")*ISERROR(FIND(MID(B3063,{1,2,3,4,5,6,7,8,9,10,11,12,13,14,15,16,17,18,19,20,21,22,23,24,25,26,27,28,29,30},1),"ABCDEFGHIJKLMNOPQRSTUVWXYZ0123456789-_")))=0,ISERROR(VALUE(B3063)))),"Недопустимый код: только латинские буквы A-Z в верхнем регистре, цифры, - и _; начало с буквы, до 30 символов (например MILK-001)",IF(SUMPRODUCT(--EXACT('Номенклатура'!$A$6:$A$205,B3063))=0,"Код не найден в номенклатуре",IF(SUMPRODUCT(--EXACT('Номенклатура'!$A$6:$A$205,B3063))&gt;1,"Код повторяется в номенклатуре",IF(ISNA(MATCH(C3063,{"Приход","Расход","Списание","Корректировка остатка"},0)),"Выберите тип операции",IF(NOT(ISNUMBER(D3063)),"Укажите количество",IF(D3063=0,"Количество не может быть 0",IF(AND(C3063&lt;&gt;"Корректировка остатка",D3063&lt;0),"Для этого типа количество положительное",IF(NOT(ISNUMBER('Номенклатура'!$C$2)),"Укажите дату начала учёта",IF(A3063&lt;INT('Номенклатура'!$C$2),"Раньше даты начала учёта: НЕ учтено",IF(AND(C3063="Корректировка остатка",TRIM(G3063)=""),"Учтено: добавьте пояснение","ОК")))))))))))))</f>
        <v/>
      </c>
    </row>
    <row r="3064" spans="1:9" x14ac:dyDescent="0.25">
      <c r="A3064" s="16"/>
      <c r="B3064" s="13"/>
      <c r="C3064" s="13"/>
      <c r="D3064" s="14"/>
      <c r="E3064" s="17" t="str">
        <f>IF(OR(B3064="",SUMPRODUCT(--EXACT('Номенклатура'!$A$6:$A$205,B3064))&lt;&gt;1),"",INDEX('Номенклатура'!$D$6:$D$205,SUMPRODUCT(EXACT('Номенклатура'!$A$6:$A$205,B3064)*(ROW('Номенклатура'!$A$6:$A$205)-5)))&amp;"")</f>
        <v/>
      </c>
      <c r="F3064" s="18" t="str">
        <f>IF(OR(I3064="ОК",I3064="Учтено: добавьте пояснение"),IF(C3064="Приход",D3064,IF(C3064="Корректировка остатка",D3064,-D3064)),"")</f>
        <v/>
      </c>
      <c r="G3064" s="13"/>
      <c r="H3064" s="15" t="str">
        <f>IF(OR(B3064="",SUMPRODUCT(--EXACT('Номенклатура'!$A$6:$A$205,B3064))&lt;&gt;1),"",INDEX('Номенклатура'!$B$6:$B$205,SUMPRODUCT(EXACT('Номенклатура'!$A$6:$A$205,B3064)*(ROW('Номенклатура'!$A$6:$A$205)-5)))&amp;"")</f>
        <v/>
      </c>
      <c r="I3064" s="15" t="str">
        <f>IF(COUNTA(A3064:D3064,G3064)=0,"",IF(NOT(ISNUMBER(A3064)),"Укажите дату",IF(B3064="","Укажите код",IF(NOT(AND(ISTEXT(B3064),LEN(B3064)&gt;0,LEN(B3064)&lt;=30,ISNUMBER(FIND(LEFT(B3064,1),"ABCDEFGHIJKLMNOPQRSTUVWXYZ")),SUMPRODUCT((MID(B3064,{1,2,3,4,5,6,7,8,9,10,11,12,13,14,15,16,17,18,19,20,21,22,23,24,25,26,27,28,29,30},1)&lt;&gt;"")*ISERROR(FIND(MID(B3064,{1,2,3,4,5,6,7,8,9,10,11,12,13,14,15,16,17,18,19,20,21,22,23,24,25,26,27,28,29,30},1),"ABCDEFGHIJKLMNOPQRSTUVWXYZ0123456789-_")))=0,ISERROR(VALUE(B3064)))),"Недопустимый код: только латинские буквы A-Z в верхнем регистре, цифры, - и _; начало с буквы, до 30 символов (например MILK-001)",IF(SUMPRODUCT(--EXACT('Номенклатура'!$A$6:$A$205,B3064))=0,"Код не найден в номенклатуре",IF(SUMPRODUCT(--EXACT('Номенклатура'!$A$6:$A$205,B3064))&gt;1,"Код повторяется в номенклатуре",IF(ISNA(MATCH(C3064,{"Приход","Расход","Списание","Корректировка остатка"},0)),"Выберите тип операции",IF(NOT(ISNUMBER(D3064)),"Укажите количество",IF(D3064=0,"Количество не может быть 0",IF(AND(C3064&lt;&gt;"Корректировка остатка",D3064&lt;0),"Для этого типа количество положительное",IF(NOT(ISNUMBER('Номенклатура'!$C$2)),"Укажите дату начала учёта",IF(A3064&lt;INT('Номенклатура'!$C$2),"Раньше даты начала учёта: НЕ учтено",IF(AND(C3064="Корректировка остатка",TRIM(G3064)=""),"Учтено: добавьте пояснение","ОК")))))))))))))</f>
        <v/>
      </c>
    </row>
    <row r="3065" spans="1:9" x14ac:dyDescent="0.25">
      <c r="A3065" s="16"/>
      <c r="B3065" s="13"/>
      <c r="C3065" s="13"/>
      <c r="D3065" s="14"/>
      <c r="E3065" s="17" t="str">
        <f>IF(OR(B3065="",SUMPRODUCT(--EXACT('Номенклатура'!$A$6:$A$205,B3065))&lt;&gt;1),"",INDEX('Номенклатура'!$D$6:$D$205,SUMPRODUCT(EXACT('Номенклатура'!$A$6:$A$205,B3065)*(ROW('Номенклатура'!$A$6:$A$205)-5)))&amp;"")</f>
        <v/>
      </c>
      <c r="F3065" s="18" t="str">
        <f>IF(OR(I3065="ОК",I3065="Учтено: добавьте пояснение"),IF(C3065="Приход",D3065,IF(C3065="Корректировка остатка",D3065,-D3065)),"")</f>
        <v/>
      </c>
      <c r="G3065" s="13"/>
      <c r="H3065" s="15" t="str">
        <f>IF(OR(B3065="",SUMPRODUCT(--EXACT('Номенклатура'!$A$6:$A$205,B3065))&lt;&gt;1),"",INDEX('Номенклатура'!$B$6:$B$205,SUMPRODUCT(EXACT('Номенклатура'!$A$6:$A$205,B3065)*(ROW('Номенклатура'!$A$6:$A$205)-5)))&amp;"")</f>
        <v/>
      </c>
      <c r="I3065" s="15" t="str">
        <f>IF(COUNTA(A3065:D3065,G3065)=0,"",IF(NOT(ISNUMBER(A3065)),"Укажите дату",IF(B3065="","Укажите код",IF(NOT(AND(ISTEXT(B3065),LEN(B3065)&gt;0,LEN(B3065)&lt;=30,ISNUMBER(FIND(LEFT(B3065,1),"ABCDEFGHIJKLMNOPQRSTUVWXYZ")),SUMPRODUCT((MID(B3065,{1,2,3,4,5,6,7,8,9,10,11,12,13,14,15,16,17,18,19,20,21,22,23,24,25,26,27,28,29,30},1)&lt;&gt;"")*ISERROR(FIND(MID(B3065,{1,2,3,4,5,6,7,8,9,10,11,12,13,14,15,16,17,18,19,20,21,22,23,24,25,26,27,28,29,30},1),"ABCDEFGHIJKLMNOPQRSTUVWXYZ0123456789-_")))=0,ISERROR(VALUE(B3065)))),"Недопустимый код: только латинские буквы A-Z в верхнем регистре, цифры, - и _; начало с буквы, до 30 символов (например MILK-001)",IF(SUMPRODUCT(--EXACT('Номенклатура'!$A$6:$A$205,B3065))=0,"Код не найден в номенклатуре",IF(SUMPRODUCT(--EXACT('Номенклатура'!$A$6:$A$205,B3065))&gt;1,"Код повторяется в номенклатуре",IF(ISNA(MATCH(C3065,{"Приход","Расход","Списание","Корректировка остатка"},0)),"Выберите тип операции",IF(NOT(ISNUMBER(D3065)),"Укажите количество",IF(D3065=0,"Количество не может быть 0",IF(AND(C3065&lt;&gt;"Корректировка остатка",D3065&lt;0),"Для этого типа количество положительное",IF(NOT(ISNUMBER('Номенклатура'!$C$2)),"Укажите дату начала учёта",IF(A3065&lt;INT('Номенклатура'!$C$2),"Раньше даты начала учёта: НЕ учтено",IF(AND(C3065="Корректировка остатка",TRIM(G3065)=""),"Учтено: добавьте пояснение","ОК")))))))))))))</f>
        <v/>
      </c>
    </row>
    <row r="3066" spans="1:9" x14ac:dyDescent="0.25">
      <c r="A3066" s="16"/>
      <c r="B3066" s="13"/>
      <c r="C3066" s="13"/>
      <c r="D3066" s="14"/>
      <c r="E3066" s="17" t="str">
        <f>IF(OR(B3066="",SUMPRODUCT(--EXACT('Номенклатура'!$A$6:$A$205,B3066))&lt;&gt;1),"",INDEX('Номенклатура'!$D$6:$D$205,SUMPRODUCT(EXACT('Номенклатура'!$A$6:$A$205,B3066)*(ROW('Номенклатура'!$A$6:$A$205)-5)))&amp;"")</f>
        <v/>
      </c>
      <c r="F3066" s="18" t="str">
        <f>IF(OR(I3066="ОК",I3066="Учтено: добавьте пояснение"),IF(C3066="Приход",D3066,IF(C3066="Корректировка остатка",D3066,-D3066)),"")</f>
        <v/>
      </c>
      <c r="G3066" s="13"/>
      <c r="H3066" s="15" t="str">
        <f>IF(OR(B3066="",SUMPRODUCT(--EXACT('Номенклатура'!$A$6:$A$205,B3066))&lt;&gt;1),"",INDEX('Номенклатура'!$B$6:$B$205,SUMPRODUCT(EXACT('Номенклатура'!$A$6:$A$205,B3066)*(ROW('Номенклатура'!$A$6:$A$205)-5)))&amp;"")</f>
        <v/>
      </c>
      <c r="I3066" s="15" t="str">
        <f>IF(COUNTA(A3066:D3066,G3066)=0,"",IF(NOT(ISNUMBER(A3066)),"Укажите дату",IF(B3066="","Укажите код",IF(NOT(AND(ISTEXT(B3066),LEN(B3066)&gt;0,LEN(B3066)&lt;=30,ISNUMBER(FIND(LEFT(B3066,1),"ABCDEFGHIJKLMNOPQRSTUVWXYZ")),SUMPRODUCT((MID(B3066,{1,2,3,4,5,6,7,8,9,10,11,12,13,14,15,16,17,18,19,20,21,22,23,24,25,26,27,28,29,30},1)&lt;&gt;"")*ISERROR(FIND(MID(B3066,{1,2,3,4,5,6,7,8,9,10,11,12,13,14,15,16,17,18,19,20,21,22,23,24,25,26,27,28,29,30},1),"ABCDEFGHIJKLMNOPQRSTUVWXYZ0123456789-_")))=0,ISERROR(VALUE(B3066)))),"Недопустимый код: только латинские буквы A-Z в верхнем регистре, цифры, - и _; начало с буквы, до 30 символов (например MILK-001)",IF(SUMPRODUCT(--EXACT('Номенклатура'!$A$6:$A$205,B3066))=0,"Код не найден в номенклатуре",IF(SUMPRODUCT(--EXACT('Номенклатура'!$A$6:$A$205,B3066))&gt;1,"Код повторяется в номенклатуре",IF(ISNA(MATCH(C3066,{"Приход","Расход","Списание","Корректировка остатка"},0)),"Выберите тип операции",IF(NOT(ISNUMBER(D3066)),"Укажите количество",IF(D3066=0,"Количество не может быть 0",IF(AND(C3066&lt;&gt;"Корректировка остатка",D3066&lt;0),"Для этого типа количество положительное",IF(NOT(ISNUMBER('Номенклатура'!$C$2)),"Укажите дату начала учёта",IF(A3066&lt;INT('Номенклатура'!$C$2),"Раньше даты начала учёта: НЕ учтено",IF(AND(C3066="Корректировка остатка",TRIM(G3066)=""),"Учтено: добавьте пояснение","ОК")))))))))))))</f>
        <v/>
      </c>
    </row>
    <row r="3067" spans="1:9" x14ac:dyDescent="0.25">
      <c r="A3067" s="16"/>
      <c r="B3067" s="13"/>
      <c r="C3067" s="13"/>
      <c r="D3067" s="14"/>
      <c r="E3067" s="17" t="str">
        <f>IF(OR(B3067="",SUMPRODUCT(--EXACT('Номенклатура'!$A$6:$A$205,B3067))&lt;&gt;1),"",INDEX('Номенклатура'!$D$6:$D$205,SUMPRODUCT(EXACT('Номенклатура'!$A$6:$A$205,B3067)*(ROW('Номенклатура'!$A$6:$A$205)-5)))&amp;"")</f>
        <v/>
      </c>
      <c r="F3067" s="18" t="str">
        <f>IF(OR(I3067="ОК",I3067="Учтено: добавьте пояснение"),IF(C3067="Приход",D3067,IF(C3067="Корректировка остатка",D3067,-D3067)),"")</f>
        <v/>
      </c>
      <c r="G3067" s="13"/>
      <c r="H3067" s="15" t="str">
        <f>IF(OR(B3067="",SUMPRODUCT(--EXACT('Номенклатура'!$A$6:$A$205,B3067))&lt;&gt;1),"",INDEX('Номенклатура'!$B$6:$B$205,SUMPRODUCT(EXACT('Номенклатура'!$A$6:$A$205,B3067)*(ROW('Номенклатура'!$A$6:$A$205)-5)))&amp;"")</f>
        <v/>
      </c>
      <c r="I3067" s="15" t="str">
        <f>IF(COUNTA(A3067:D3067,G3067)=0,"",IF(NOT(ISNUMBER(A3067)),"Укажите дату",IF(B3067="","Укажите код",IF(NOT(AND(ISTEXT(B3067),LEN(B3067)&gt;0,LEN(B3067)&lt;=30,ISNUMBER(FIND(LEFT(B3067,1),"ABCDEFGHIJKLMNOPQRSTUVWXYZ")),SUMPRODUCT((MID(B3067,{1,2,3,4,5,6,7,8,9,10,11,12,13,14,15,16,17,18,19,20,21,22,23,24,25,26,27,28,29,30},1)&lt;&gt;"")*ISERROR(FIND(MID(B3067,{1,2,3,4,5,6,7,8,9,10,11,12,13,14,15,16,17,18,19,20,21,22,23,24,25,26,27,28,29,30},1),"ABCDEFGHIJKLMNOPQRSTUVWXYZ0123456789-_")))=0,ISERROR(VALUE(B3067)))),"Недопустимый код: только латинские буквы A-Z в верхнем регистре, цифры, - и _; начало с буквы, до 30 символов (например MILK-001)",IF(SUMPRODUCT(--EXACT('Номенклатура'!$A$6:$A$205,B3067))=0,"Код не найден в номенклатуре",IF(SUMPRODUCT(--EXACT('Номенклатура'!$A$6:$A$205,B3067))&gt;1,"Код повторяется в номенклатуре",IF(ISNA(MATCH(C3067,{"Приход","Расход","Списание","Корректировка остатка"},0)),"Выберите тип операции",IF(NOT(ISNUMBER(D3067)),"Укажите количество",IF(D3067=0,"Количество не может быть 0",IF(AND(C3067&lt;&gt;"Корректировка остатка",D3067&lt;0),"Для этого типа количество положительное",IF(NOT(ISNUMBER('Номенклатура'!$C$2)),"Укажите дату начала учёта",IF(A3067&lt;INT('Номенклатура'!$C$2),"Раньше даты начала учёта: НЕ учтено",IF(AND(C3067="Корректировка остатка",TRIM(G3067)=""),"Учтено: добавьте пояснение","ОК")))))))))))))</f>
        <v/>
      </c>
    </row>
    <row r="3068" spans="1:9" x14ac:dyDescent="0.25">
      <c r="A3068" s="16"/>
      <c r="B3068" s="13"/>
      <c r="C3068" s="13"/>
      <c r="D3068" s="14"/>
      <c r="E3068" s="17" t="str">
        <f>IF(OR(B3068="",SUMPRODUCT(--EXACT('Номенклатура'!$A$6:$A$205,B3068))&lt;&gt;1),"",INDEX('Номенклатура'!$D$6:$D$205,SUMPRODUCT(EXACT('Номенклатура'!$A$6:$A$205,B3068)*(ROW('Номенклатура'!$A$6:$A$205)-5)))&amp;"")</f>
        <v/>
      </c>
      <c r="F3068" s="18" t="str">
        <f>IF(OR(I3068="ОК",I3068="Учтено: добавьте пояснение"),IF(C3068="Приход",D3068,IF(C3068="Корректировка остатка",D3068,-D3068)),"")</f>
        <v/>
      </c>
      <c r="G3068" s="13"/>
      <c r="H3068" s="15" t="str">
        <f>IF(OR(B3068="",SUMPRODUCT(--EXACT('Номенклатура'!$A$6:$A$205,B3068))&lt;&gt;1),"",INDEX('Номенклатура'!$B$6:$B$205,SUMPRODUCT(EXACT('Номенклатура'!$A$6:$A$205,B3068)*(ROW('Номенклатура'!$A$6:$A$205)-5)))&amp;"")</f>
        <v/>
      </c>
      <c r="I3068" s="15" t="str">
        <f>IF(COUNTA(A3068:D3068,G3068)=0,"",IF(NOT(ISNUMBER(A3068)),"Укажите дату",IF(B3068="","Укажите код",IF(NOT(AND(ISTEXT(B3068),LEN(B3068)&gt;0,LEN(B3068)&lt;=30,ISNUMBER(FIND(LEFT(B3068,1),"ABCDEFGHIJKLMNOPQRSTUVWXYZ")),SUMPRODUCT((MID(B3068,{1,2,3,4,5,6,7,8,9,10,11,12,13,14,15,16,17,18,19,20,21,22,23,24,25,26,27,28,29,30},1)&lt;&gt;"")*ISERROR(FIND(MID(B3068,{1,2,3,4,5,6,7,8,9,10,11,12,13,14,15,16,17,18,19,20,21,22,23,24,25,26,27,28,29,30},1),"ABCDEFGHIJKLMNOPQRSTUVWXYZ0123456789-_")))=0,ISERROR(VALUE(B3068)))),"Недопустимый код: только латинские буквы A-Z в верхнем регистре, цифры, - и _; начало с буквы, до 30 символов (например MILK-001)",IF(SUMPRODUCT(--EXACT('Номенклатура'!$A$6:$A$205,B3068))=0,"Код не найден в номенклатуре",IF(SUMPRODUCT(--EXACT('Номенклатура'!$A$6:$A$205,B3068))&gt;1,"Код повторяется в номенклатуре",IF(ISNA(MATCH(C3068,{"Приход","Расход","Списание","Корректировка остатка"},0)),"Выберите тип операции",IF(NOT(ISNUMBER(D3068)),"Укажите количество",IF(D3068=0,"Количество не может быть 0",IF(AND(C3068&lt;&gt;"Корректировка остатка",D3068&lt;0),"Для этого типа количество положительное",IF(NOT(ISNUMBER('Номенклатура'!$C$2)),"Укажите дату начала учёта",IF(A3068&lt;INT('Номенклатура'!$C$2),"Раньше даты начала учёта: НЕ учтено",IF(AND(C3068="Корректировка остатка",TRIM(G3068)=""),"Учтено: добавьте пояснение","ОК")))))))))))))</f>
        <v/>
      </c>
    </row>
    <row r="3069" spans="1:9" x14ac:dyDescent="0.25">
      <c r="A3069" s="16"/>
      <c r="B3069" s="13"/>
      <c r="C3069" s="13"/>
      <c r="D3069" s="14"/>
      <c r="E3069" s="17" t="str">
        <f>IF(OR(B3069="",SUMPRODUCT(--EXACT('Номенклатура'!$A$6:$A$205,B3069))&lt;&gt;1),"",INDEX('Номенклатура'!$D$6:$D$205,SUMPRODUCT(EXACT('Номенклатура'!$A$6:$A$205,B3069)*(ROW('Номенклатура'!$A$6:$A$205)-5)))&amp;"")</f>
        <v/>
      </c>
      <c r="F3069" s="18" t="str">
        <f>IF(OR(I3069="ОК",I3069="Учтено: добавьте пояснение"),IF(C3069="Приход",D3069,IF(C3069="Корректировка остатка",D3069,-D3069)),"")</f>
        <v/>
      </c>
      <c r="G3069" s="13"/>
      <c r="H3069" s="15" t="str">
        <f>IF(OR(B3069="",SUMPRODUCT(--EXACT('Номенклатура'!$A$6:$A$205,B3069))&lt;&gt;1),"",INDEX('Номенклатура'!$B$6:$B$205,SUMPRODUCT(EXACT('Номенклатура'!$A$6:$A$205,B3069)*(ROW('Номенклатура'!$A$6:$A$205)-5)))&amp;"")</f>
        <v/>
      </c>
      <c r="I3069" s="15" t="str">
        <f>IF(COUNTA(A3069:D3069,G3069)=0,"",IF(NOT(ISNUMBER(A3069)),"Укажите дату",IF(B3069="","Укажите код",IF(NOT(AND(ISTEXT(B3069),LEN(B3069)&gt;0,LEN(B3069)&lt;=30,ISNUMBER(FIND(LEFT(B3069,1),"ABCDEFGHIJKLMNOPQRSTUVWXYZ")),SUMPRODUCT((MID(B3069,{1,2,3,4,5,6,7,8,9,10,11,12,13,14,15,16,17,18,19,20,21,22,23,24,25,26,27,28,29,30},1)&lt;&gt;"")*ISERROR(FIND(MID(B3069,{1,2,3,4,5,6,7,8,9,10,11,12,13,14,15,16,17,18,19,20,21,22,23,24,25,26,27,28,29,30},1),"ABCDEFGHIJKLMNOPQRSTUVWXYZ0123456789-_")))=0,ISERROR(VALUE(B3069)))),"Недопустимый код: только латинские буквы A-Z в верхнем регистре, цифры, - и _; начало с буквы, до 30 символов (например MILK-001)",IF(SUMPRODUCT(--EXACT('Номенклатура'!$A$6:$A$205,B3069))=0,"Код не найден в номенклатуре",IF(SUMPRODUCT(--EXACT('Номенклатура'!$A$6:$A$205,B3069))&gt;1,"Код повторяется в номенклатуре",IF(ISNA(MATCH(C3069,{"Приход","Расход","Списание","Корректировка остатка"},0)),"Выберите тип операции",IF(NOT(ISNUMBER(D3069)),"Укажите количество",IF(D3069=0,"Количество не может быть 0",IF(AND(C3069&lt;&gt;"Корректировка остатка",D3069&lt;0),"Для этого типа количество положительное",IF(NOT(ISNUMBER('Номенклатура'!$C$2)),"Укажите дату начала учёта",IF(A3069&lt;INT('Номенклатура'!$C$2),"Раньше даты начала учёта: НЕ учтено",IF(AND(C3069="Корректировка остатка",TRIM(G3069)=""),"Учтено: добавьте пояснение","ОК")))))))))))))</f>
        <v/>
      </c>
    </row>
    <row r="3070" spans="1:9" x14ac:dyDescent="0.25">
      <c r="A3070" s="16"/>
      <c r="B3070" s="13"/>
      <c r="C3070" s="13"/>
      <c r="D3070" s="14"/>
      <c r="E3070" s="17" t="str">
        <f>IF(OR(B3070="",SUMPRODUCT(--EXACT('Номенклатура'!$A$6:$A$205,B3070))&lt;&gt;1),"",INDEX('Номенклатура'!$D$6:$D$205,SUMPRODUCT(EXACT('Номенклатура'!$A$6:$A$205,B3070)*(ROW('Номенклатура'!$A$6:$A$205)-5)))&amp;"")</f>
        <v/>
      </c>
      <c r="F3070" s="18" t="str">
        <f>IF(OR(I3070="ОК",I3070="Учтено: добавьте пояснение"),IF(C3070="Приход",D3070,IF(C3070="Корректировка остатка",D3070,-D3070)),"")</f>
        <v/>
      </c>
      <c r="G3070" s="13"/>
      <c r="H3070" s="15" t="str">
        <f>IF(OR(B3070="",SUMPRODUCT(--EXACT('Номенклатура'!$A$6:$A$205,B3070))&lt;&gt;1),"",INDEX('Номенклатура'!$B$6:$B$205,SUMPRODUCT(EXACT('Номенклатура'!$A$6:$A$205,B3070)*(ROW('Номенклатура'!$A$6:$A$205)-5)))&amp;"")</f>
        <v/>
      </c>
      <c r="I3070" s="15" t="str">
        <f>IF(COUNTA(A3070:D3070,G3070)=0,"",IF(NOT(ISNUMBER(A3070)),"Укажите дату",IF(B3070="","Укажите код",IF(NOT(AND(ISTEXT(B3070),LEN(B3070)&gt;0,LEN(B3070)&lt;=30,ISNUMBER(FIND(LEFT(B3070,1),"ABCDEFGHIJKLMNOPQRSTUVWXYZ")),SUMPRODUCT((MID(B3070,{1,2,3,4,5,6,7,8,9,10,11,12,13,14,15,16,17,18,19,20,21,22,23,24,25,26,27,28,29,30},1)&lt;&gt;"")*ISERROR(FIND(MID(B3070,{1,2,3,4,5,6,7,8,9,10,11,12,13,14,15,16,17,18,19,20,21,22,23,24,25,26,27,28,29,30},1),"ABCDEFGHIJKLMNOPQRSTUVWXYZ0123456789-_")))=0,ISERROR(VALUE(B3070)))),"Недопустимый код: только латинские буквы A-Z в верхнем регистре, цифры, - и _; начало с буквы, до 30 символов (например MILK-001)",IF(SUMPRODUCT(--EXACT('Номенклатура'!$A$6:$A$205,B3070))=0,"Код не найден в номенклатуре",IF(SUMPRODUCT(--EXACT('Номенклатура'!$A$6:$A$205,B3070))&gt;1,"Код повторяется в номенклатуре",IF(ISNA(MATCH(C3070,{"Приход","Расход","Списание","Корректировка остатка"},0)),"Выберите тип операции",IF(NOT(ISNUMBER(D3070)),"Укажите количество",IF(D3070=0,"Количество не может быть 0",IF(AND(C3070&lt;&gt;"Корректировка остатка",D3070&lt;0),"Для этого типа количество положительное",IF(NOT(ISNUMBER('Номенклатура'!$C$2)),"Укажите дату начала учёта",IF(A3070&lt;INT('Номенклатура'!$C$2),"Раньше даты начала учёта: НЕ учтено",IF(AND(C3070="Корректировка остатка",TRIM(G3070)=""),"Учтено: добавьте пояснение","ОК")))))))))))))</f>
        <v/>
      </c>
    </row>
    <row r="3071" spans="1:9" x14ac:dyDescent="0.25">
      <c r="A3071" s="16"/>
      <c r="B3071" s="13"/>
      <c r="C3071" s="13"/>
      <c r="D3071" s="14"/>
      <c r="E3071" s="17" t="str">
        <f>IF(OR(B3071="",SUMPRODUCT(--EXACT('Номенклатура'!$A$6:$A$205,B3071))&lt;&gt;1),"",INDEX('Номенклатура'!$D$6:$D$205,SUMPRODUCT(EXACT('Номенклатура'!$A$6:$A$205,B3071)*(ROW('Номенклатура'!$A$6:$A$205)-5)))&amp;"")</f>
        <v/>
      </c>
      <c r="F3071" s="18" t="str">
        <f>IF(OR(I3071="ОК",I3071="Учтено: добавьте пояснение"),IF(C3071="Приход",D3071,IF(C3071="Корректировка остатка",D3071,-D3071)),"")</f>
        <v/>
      </c>
      <c r="G3071" s="13"/>
      <c r="H3071" s="15" t="str">
        <f>IF(OR(B3071="",SUMPRODUCT(--EXACT('Номенклатура'!$A$6:$A$205,B3071))&lt;&gt;1),"",INDEX('Номенклатура'!$B$6:$B$205,SUMPRODUCT(EXACT('Номенклатура'!$A$6:$A$205,B3071)*(ROW('Номенклатура'!$A$6:$A$205)-5)))&amp;"")</f>
        <v/>
      </c>
      <c r="I3071" s="15" t="str">
        <f>IF(COUNTA(A3071:D3071,G3071)=0,"",IF(NOT(ISNUMBER(A3071)),"Укажите дату",IF(B3071="","Укажите код",IF(NOT(AND(ISTEXT(B3071),LEN(B3071)&gt;0,LEN(B3071)&lt;=30,ISNUMBER(FIND(LEFT(B3071,1),"ABCDEFGHIJKLMNOPQRSTUVWXYZ")),SUMPRODUCT((MID(B3071,{1,2,3,4,5,6,7,8,9,10,11,12,13,14,15,16,17,18,19,20,21,22,23,24,25,26,27,28,29,30},1)&lt;&gt;"")*ISERROR(FIND(MID(B3071,{1,2,3,4,5,6,7,8,9,10,11,12,13,14,15,16,17,18,19,20,21,22,23,24,25,26,27,28,29,30},1),"ABCDEFGHIJKLMNOPQRSTUVWXYZ0123456789-_")))=0,ISERROR(VALUE(B3071)))),"Недопустимый код: только латинские буквы A-Z в верхнем регистре, цифры, - и _; начало с буквы, до 30 символов (например MILK-001)",IF(SUMPRODUCT(--EXACT('Номенклатура'!$A$6:$A$205,B3071))=0,"Код не найден в номенклатуре",IF(SUMPRODUCT(--EXACT('Номенклатура'!$A$6:$A$205,B3071))&gt;1,"Код повторяется в номенклатуре",IF(ISNA(MATCH(C3071,{"Приход","Расход","Списание","Корректировка остатка"},0)),"Выберите тип операции",IF(NOT(ISNUMBER(D3071)),"Укажите количество",IF(D3071=0,"Количество не может быть 0",IF(AND(C3071&lt;&gt;"Корректировка остатка",D3071&lt;0),"Для этого типа количество положительное",IF(NOT(ISNUMBER('Номенклатура'!$C$2)),"Укажите дату начала учёта",IF(A3071&lt;INT('Номенклатура'!$C$2),"Раньше даты начала учёта: НЕ учтено",IF(AND(C3071="Корректировка остатка",TRIM(G3071)=""),"Учтено: добавьте пояснение","ОК")))))))))))))</f>
        <v/>
      </c>
    </row>
    <row r="3072" spans="1:9" x14ac:dyDescent="0.25">
      <c r="A3072" s="16"/>
      <c r="B3072" s="13"/>
      <c r="C3072" s="13"/>
      <c r="D3072" s="14"/>
      <c r="E3072" s="17" t="str">
        <f>IF(OR(B3072="",SUMPRODUCT(--EXACT('Номенклатура'!$A$6:$A$205,B3072))&lt;&gt;1),"",INDEX('Номенклатура'!$D$6:$D$205,SUMPRODUCT(EXACT('Номенклатура'!$A$6:$A$205,B3072)*(ROW('Номенклатура'!$A$6:$A$205)-5)))&amp;"")</f>
        <v/>
      </c>
      <c r="F3072" s="18" t="str">
        <f>IF(OR(I3072="ОК",I3072="Учтено: добавьте пояснение"),IF(C3072="Приход",D3072,IF(C3072="Корректировка остатка",D3072,-D3072)),"")</f>
        <v/>
      </c>
      <c r="G3072" s="13"/>
      <c r="H3072" s="15" t="str">
        <f>IF(OR(B3072="",SUMPRODUCT(--EXACT('Номенклатура'!$A$6:$A$205,B3072))&lt;&gt;1),"",INDEX('Номенклатура'!$B$6:$B$205,SUMPRODUCT(EXACT('Номенклатура'!$A$6:$A$205,B3072)*(ROW('Номенклатура'!$A$6:$A$205)-5)))&amp;"")</f>
        <v/>
      </c>
      <c r="I3072" s="15" t="str">
        <f>IF(COUNTA(A3072:D3072,G3072)=0,"",IF(NOT(ISNUMBER(A3072)),"Укажите дату",IF(B3072="","Укажите код",IF(NOT(AND(ISTEXT(B3072),LEN(B3072)&gt;0,LEN(B3072)&lt;=30,ISNUMBER(FIND(LEFT(B3072,1),"ABCDEFGHIJKLMNOPQRSTUVWXYZ")),SUMPRODUCT((MID(B3072,{1,2,3,4,5,6,7,8,9,10,11,12,13,14,15,16,17,18,19,20,21,22,23,24,25,26,27,28,29,30},1)&lt;&gt;"")*ISERROR(FIND(MID(B3072,{1,2,3,4,5,6,7,8,9,10,11,12,13,14,15,16,17,18,19,20,21,22,23,24,25,26,27,28,29,30},1),"ABCDEFGHIJKLMNOPQRSTUVWXYZ0123456789-_")))=0,ISERROR(VALUE(B3072)))),"Недопустимый код: только латинские буквы A-Z в верхнем регистре, цифры, - и _; начало с буквы, до 30 символов (например MILK-001)",IF(SUMPRODUCT(--EXACT('Номенклатура'!$A$6:$A$205,B3072))=0,"Код не найден в номенклатуре",IF(SUMPRODUCT(--EXACT('Номенклатура'!$A$6:$A$205,B3072))&gt;1,"Код повторяется в номенклатуре",IF(ISNA(MATCH(C3072,{"Приход","Расход","Списание","Корректировка остатка"},0)),"Выберите тип операции",IF(NOT(ISNUMBER(D3072)),"Укажите количество",IF(D3072=0,"Количество не может быть 0",IF(AND(C3072&lt;&gt;"Корректировка остатка",D3072&lt;0),"Для этого типа количество положительное",IF(NOT(ISNUMBER('Номенклатура'!$C$2)),"Укажите дату начала учёта",IF(A3072&lt;INT('Номенклатура'!$C$2),"Раньше даты начала учёта: НЕ учтено",IF(AND(C3072="Корректировка остатка",TRIM(G3072)=""),"Учтено: добавьте пояснение","ОК")))))))))))))</f>
        <v/>
      </c>
    </row>
    <row r="3073" spans="1:9" x14ac:dyDescent="0.25">
      <c r="A3073" s="16"/>
      <c r="B3073" s="13"/>
      <c r="C3073" s="13"/>
      <c r="D3073" s="14"/>
      <c r="E3073" s="17" t="str">
        <f>IF(OR(B3073="",SUMPRODUCT(--EXACT('Номенклатура'!$A$6:$A$205,B3073))&lt;&gt;1),"",INDEX('Номенклатура'!$D$6:$D$205,SUMPRODUCT(EXACT('Номенклатура'!$A$6:$A$205,B3073)*(ROW('Номенклатура'!$A$6:$A$205)-5)))&amp;"")</f>
        <v/>
      </c>
      <c r="F3073" s="18" t="str">
        <f>IF(OR(I3073="ОК",I3073="Учтено: добавьте пояснение"),IF(C3073="Приход",D3073,IF(C3073="Корректировка остатка",D3073,-D3073)),"")</f>
        <v/>
      </c>
      <c r="G3073" s="13"/>
      <c r="H3073" s="15" t="str">
        <f>IF(OR(B3073="",SUMPRODUCT(--EXACT('Номенклатура'!$A$6:$A$205,B3073))&lt;&gt;1),"",INDEX('Номенклатура'!$B$6:$B$205,SUMPRODUCT(EXACT('Номенклатура'!$A$6:$A$205,B3073)*(ROW('Номенклатура'!$A$6:$A$205)-5)))&amp;"")</f>
        <v/>
      </c>
      <c r="I3073" s="15" t="str">
        <f>IF(COUNTA(A3073:D3073,G3073)=0,"",IF(NOT(ISNUMBER(A3073)),"Укажите дату",IF(B3073="","Укажите код",IF(NOT(AND(ISTEXT(B3073),LEN(B3073)&gt;0,LEN(B3073)&lt;=30,ISNUMBER(FIND(LEFT(B3073,1),"ABCDEFGHIJKLMNOPQRSTUVWXYZ")),SUMPRODUCT((MID(B3073,{1,2,3,4,5,6,7,8,9,10,11,12,13,14,15,16,17,18,19,20,21,22,23,24,25,26,27,28,29,30},1)&lt;&gt;"")*ISERROR(FIND(MID(B3073,{1,2,3,4,5,6,7,8,9,10,11,12,13,14,15,16,17,18,19,20,21,22,23,24,25,26,27,28,29,30},1),"ABCDEFGHIJKLMNOPQRSTUVWXYZ0123456789-_")))=0,ISERROR(VALUE(B3073)))),"Недопустимый код: только латинские буквы A-Z в верхнем регистре, цифры, - и _; начало с буквы, до 30 символов (например MILK-001)",IF(SUMPRODUCT(--EXACT('Номенклатура'!$A$6:$A$205,B3073))=0,"Код не найден в номенклатуре",IF(SUMPRODUCT(--EXACT('Номенклатура'!$A$6:$A$205,B3073))&gt;1,"Код повторяется в номенклатуре",IF(ISNA(MATCH(C3073,{"Приход","Расход","Списание","Корректировка остатка"},0)),"Выберите тип операции",IF(NOT(ISNUMBER(D3073)),"Укажите количество",IF(D3073=0,"Количество не может быть 0",IF(AND(C3073&lt;&gt;"Корректировка остатка",D3073&lt;0),"Для этого типа количество положительное",IF(NOT(ISNUMBER('Номенклатура'!$C$2)),"Укажите дату начала учёта",IF(A3073&lt;INT('Номенклатура'!$C$2),"Раньше даты начала учёта: НЕ учтено",IF(AND(C3073="Корректировка остатка",TRIM(G3073)=""),"Учтено: добавьте пояснение","ОК")))))))))))))</f>
        <v/>
      </c>
    </row>
    <row r="3074" spans="1:9" x14ac:dyDescent="0.25">
      <c r="A3074" s="16"/>
      <c r="B3074" s="13"/>
      <c r="C3074" s="13"/>
      <c r="D3074" s="14"/>
      <c r="E3074" s="17" t="str">
        <f>IF(OR(B3074="",SUMPRODUCT(--EXACT('Номенклатура'!$A$6:$A$205,B3074))&lt;&gt;1),"",INDEX('Номенклатура'!$D$6:$D$205,SUMPRODUCT(EXACT('Номенклатура'!$A$6:$A$205,B3074)*(ROW('Номенклатура'!$A$6:$A$205)-5)))&amp;"")</f>
        <v/>
      </c>
      <c r="F3074" s="18" t="str">
        <f>IF(OR(I3074="ОК",I3074="Учтено: добавьте пояснение"),IF(C3074="Приход",D3074,IF(C3074="Корректировка остатка",D3074,-D3074)),"")</f>
        <v/>
      </c>
      <c r="G3074" s="13"/>
      <c r="H3074" s="15" t="str">
        <f>IF(OR(B3074="",SUMPRODUCT(--EXACT('Номенклатура'!$A$6:$A$205,B3074))&lt;&gt;1),"",INDEX('Номенклатура'!$B$6:$B$205,SUMPRODUCT(EXACT('Номенклатура'!$A$6:$A$205,B3074)*(ROW('Номенклатура'!$A$6:$A$205)-5)))&amp;"")</f>
        <v/>
      </c>
      <c r="I3074" s="15" t="str">
        <f>IF(COUNTA(A3074:D3074,G3074)=0,"",IF(NOT(ISNUMBER(A3074)),"Укажите дату",IF(B3074="","Укажите код",IF(NOT(AND(ISTEXT(B3074),LEN(B3074)&gt;0,LEN(B3074)&lt;=30,ISNUMBER(FIND(LEFT(B3074,1),"ABCDEFGHIJKLMNOPQRSTUVWXYZ")),SUMPRODUCT((MID(B3074,{1,2,3,4,5,6,7,8,9,10,11,12,13,14,15,16,17,18,19,20,21,22,23,24,25,26,27,28,29,30},1)&lt;&gt;"")*ISERROR(FIND(MID(B3074,{1,2,3,4,5,6,7,8,9,10,11,12,13,14,15,16,17,18,19,20,21,22,23,24,25,26,27,28,29,30},1),"ABCDEFGHIJKLMNOPQRSTUVWXYZ0123456789-_")))=0,ISERROR(VALUE(B3074)))),"Недопустимый код: только латинские буквы A-Z в верхнем регистре, цифры, - и _; начало с буквы, до 30 символов (например MILK-001)",IF(SUMPRODUCT(--EXACT('Номенклатура'!$A$6:$A$205,B3074))=0,"Код не найден в номенклатуре",IF(SUMPRODUCT(--EXACT('Номенклатура'!$A$6:$A$205,B3074))&gt;1,"Код повторяется в номенклатуре",IF(ISNA(MATCH(C3074,{"Приход","Расход","Списание","Корректировка остатка"},0)),"Выберите тип операции",IF(NOT(ISNUMBER(D3074)),"Укажите количество",IF(D3074=0,"Количество не может быть 0",IF(AND(C3074&lt;&gt;"Корректировка остатка",D3074&lt;0),"Для этого типа количество положительное",IF(NOT(ISNUMBER('Номенклатура'!$C$2)),"Укажите дату начала учёта",IF(A3074&lt;INT('Номенклатура'!$C$2),"Раньше даты начала учёта: НЕ учтено",IF(AND(C3074="Корректировка остатка",TRIM(G3074)=""),"Учтено: добавьте пояснение","ОК")))))))))))))</f>
        <v/>
      </c>
    </row>
    <row r="3075" spans="1:9" x14ac:dyDescent="0.25">
      <c r="A3075" s="16"/>
      <c r="B3075" s="13"/>
      <c r="C3075" s="13"/>
      <c r="D3075" s="14"/>
      <c r="E3075" s="17" t="str">
        <f>IF(OR(B3075="",SUMPRODUCT(--EXACT('Номенклатура'!$A$6:$A$205,B3075))&lt;&gt;1),"",INDEX('Номенклатура'!$D$6:$D$205,SUMPRODUCT(EXACT('Номенклатура'!$A$6:$A$205,B3075)*(ROW('Номенклатура'!$A$6:$A$205)-5)))&amp;"")</f>
        <v/>
      </c>
      <c r="F3075" s="18" t="str">
        <f>IF(OR(I3075="ОК",I3075="Учтено: добавьте пояснение"),IF(C3075="Приход",D3075,IF(C3075="Корректировка остатка",D3075,-D3075)),"")</f>
        <v/>
      </c>
      <c r="G3075" s="13"/>
      <c r="H3075" s="15" t="str">
        <f>IF(OR(B3075="",SUMPRODUCT(--EXACT('Номенклатура'!$A$6:$A$205,B3075))&lt;&gt;1),"",INDEX('Номенклатура'!$B$6:$B$205,SUMPRODUCT(EXACT('Номенклатура'!$A$6:$A$205,B3075)*(ROW('Номенклатура'!$A$6:$A$205)-5)))&amp;"")</f>
        <v/>
      </c>
      <c r="I3075" s="15" t="str">
        <f>IF(COUNTA(A3075:D3075,G3075)=0,"",IF(NOT(ISNUMBER(A3075)),"Укажите дату",IF(B3075="","Укажите код",IF(NOT(AND(ISTEXT(B3075),LEN(B3075)&gt;0,LEN(B3075)&lt;=30,ISNUMBER(FIND(LEFT(B3075,1),"ABCDEFGHIJKLMNOPQRSTUVWXYZ")),SUMPRODUCT((MID(B3075,{1,2,3,4,5,6,7,8,9,10,11,12,13,14,15,16,17,18,19,20,21,22,23,24,25,26,27,28,29,30},1)&lt;&gt;"")*ISERROR(FIND(MID(B3075,{1,2,3,4,5,6,7,8,9,10,11,12,13,14,15,16,17,18,19,20,21,22,23,24,25,26,27,28,29,30},1),"ABCDEFGHIJKLMNOPQRSTUVWXYZ0123456789-_")))=0,ISERROR(VALUE(B3075)))),"Недопустимый код: только латинские буквы A-Z в верхнем регистре, цифры, - и _; начало с буквы, до 30 символов (например MILK-001)",IF(SUMPRODUCT(--EXACT('Номенклатура'!$A$6:$A$205,B3075))=0,"Код не найден в номенклатуре",IF(SUMPRODUCT(--EXACT('Номенклатура'!$A$6:$A$205,B3075))&gt;1,"Код повторяется в номенклатуре",IF(ISNA(MATCH(C3075,{"Приход","Расход","Списание","Корректировка остатка"},0)),"Выберите тип операции",IF(NOT(ISNUMBER(D3075)),"Укажите количество",IF(D3075=0,"Количество не может быть 0",IF(AND(C3075&lt;&gt;"Корректировка остатка",D3075&lt;0),"Для этого типа количество положительное",IF(NOT(ISNUMBER('Номенклатура'!$C$2)),"Укажите дату начала учёта",IF(A3075&lt;INT('Номенклатура'!$C$2),"Раньше даты начала учёта: НЕ учтено",IF(AND(C3075="Корректировка остатка",TRIM(G3075)=""),"Учтено: добавьте пояснение","ОК")))))))))))))</f>
        <v/>
      </c>
    </row>
    <row r="3076" spans="1:9" x14ac:dyDescent="0.25">
      <c r="A3076" s="16"/>
      <c r="B3076" s="13"/>
      <c r="C3076" s="13"/>
      <c r="D3076" s="14"/>
      <c r="E3076" s="17" t="str">
        <f>IF(OR(B3076="",SUMPRODUCT(--EXACT('Номенклатура'!$A$6:$A$205,B3076))&lt;&gt;1),"",INDEX('Номенклатура'!$D$6:$D$205,SUMPRODUCT(EXACT('Номенклатура'!$A$6:$A$205,B3076)*(ROW('Номенклатура'!$A$6:$A$205)-5)))&amp;"")</f>
        <v/>
      </c>
      <c r="F3076" s="18" t="str">
        <f>IF(OR(I3076="ОК",I3076="Учтено: добавьте пояснение"),IF(C3076="Приход",D3076,IF(C3076="Корректировка остатка",D3076,-D3076)),"")</f>
        <v/>
      </c>
      <c r="G3076" s="13"/>
      <c r="H3076" s="15" t="str">
        <f>IF(OR(B3076="",SUMPRODUCT(--EXACT('Номенклатура'!$A$6:$A$205,B3076))&lt;&gt;1),"",INDEX('Номенклатура'!$B$6:$B$205,SUMPRODUCT(EXACT('Номенклатура'!$A$6:$A$205,B3076)*(ROW('Номенклатура'!$A$6:$A$205)-5)))&amp;"")</f>
        <v/>
      </c>
      <c r="I3076" s="15" t="str">
        <f>IF(COUNTA(A3076:D3076,G3076)=0,"",IF(NOT(ISNUMBER(A3076)),"Укажите дату",IF(B3076="","Укажите код",IF(NOT(AND(ISTEXT(B3076),LEN(B3076)&gt;0,LEN(B3076)&lt;=30,ISNUMBER(FIND(LEFT(B3076,1),"ABCDEFGHIJKLMNOPQRSTUVWXYZ")),SUMPRODUCT((MID(B3076,{1,2,3,4,5,6,7,8,9,10,11,12,13,14,15,16,17,18,19,20,21,22,23,24,25,26,27,28,29,30},1)&lt;&gt;"")*ISERROR(FIND(MID(B3076,{1,2,3,4,5,6,7,8,9,10,11,12,13,14,15,16,17,18,19,20,21,22,23,24,25,26,27,28,29,30},1),"ABCDEFGHIJKLMNOPQRSTUVWXYZ0123456789-_")))=0,ISERROR(VALUE(B3076)))),"Недопустимый код: только латинские буквы A-Z в верхнем регистре, цифры, - и _; начало с буквы, до 30 символов (например MILK-001)",IF(SUMPRODUCT(--EXACT('Номенклатура'!$A$6:$A$205,B3076))=0,"Код не найден в номенклатуре",IF(SUMPRODUCT(--EXACT('Номенклатура'!$A$6:$A$205,B3076))&gt;1,"Код повторяется в номенклатуре",IF(ISNA(MATCH(C3076,{"Приход","Расход","Списание","Корректировка остатка"},0)),"Выберите тип операции",IF(NOT(ISNUMBER(D3076)),"Укажите количество",IF(D3076=0,"Количество не может быть 0",IF(AND(C3076&lt;&gt;"Корректировка остатка",D3076&lt;0),"Для этого типа количество положительное",IF(NOT(ISNUMBER('Номенклатура'!$C$2)),"Укажите дату начала учёта",IF(A3076&lt;INT('Номенклатура'!$C$2),"Раньше даты начала учёта: НЕ учтено",IF(AND(C3076="Корректировка остатка",TRIM(G3076)=""),"Учтено: добавьте пояснение","ОК")))))))))))))</f>
        <v/>
      </c>
    </row>
    <row r="3077" spans="1:9" x14ac:dyDescent="0.25">
      <c r="A3077" s="16"/>
      <c r="B3077" s="13"/>
      <c r="C3077" s="13"/>
      <c r="D3077" s="14"/>
      <c r="E3077" s="17" t="str">
        <f>IF(OR(B3077="",SUMPRODUCT(--EXACT('Номенклатура'!$A$6:$A$205,B3077))&lt;&gt;1),"",INDEX('Номенклатура'!$D$6:$D$205,SUMPRODUCT(EXACT('Номенклатура'!$A$6:$A$205,B3077)*(ROW('Номенклатура'!$A$6:$A$205)-5)))&amp;"")</f>
        <v/>
      </c>
      <c r="F3077" s="18" t="str">
        <f>IF(OR(I3077="ОК",I3077="Учтено: добавьте пояснение"),IF(C3077="Приход",D3077,IF(C3077="Корректировка остатка",D3077,-D3077)),"")</f>
        <v/>
      </c>
      <c r="G3077" s="13"/>
      <c r="H3077" s="15" t="str">
        <f>IF(OR(B3077="",SUMPRODUCT(--EXACT('Номенклатура'!$A$6:$A$205,B3077))&lt;&gt;1),"",INDEX('Номенклатура'!$B$6:$B$205,SUMPRODUCT(EXACT('Номенклатура'!$A$6:$A$205,B3077)*(ROW('Номенклатура'!$A$6:$A$205)-5)))&amp;"")</f>
        <v/>
      </c>
      <c r="I3077" s="15" t="str">
        <f>IF(COUNTA(A3077:D3077,G3077)=0,"",IF(NOT(ISNUMBER(A3077)),"Укажите дату",IF(B3077="","Укажите код",IF(NOT(AND(ISTEXT(B3077),LEN(B3077)&gt;0,LEN(B3077)&lt;=30,ISNUMBER(FIND(LEFT(B3077,1),"ABCDEFGHIJKLMNOPQRSTUVWXYZ")),SUMPRODUCT((MID(B3077,{1,2,3,4,5,6,7,8,9,10,11,12,13,14,15,16,17,18,19,20,21,22,23,24,25,26,27,28,29,30},1)&lt;&gt;"")*ISERROR(FIND(MID(B3077,{1,2,3,4,5,6,7,8,9,10,11,12,13,14,15,16,17,18,19,20,21,22,23,24,25,26,27,28,29,30},1),"ABCDEFGHIJKLMNOPQRSTUVWXYZ0123456789-_")))=0,ISERROR(VALUE(B3077)))),"Недопустимый код: только латинские буквы A-Z в верхнем регистре, цифры, - и _; начало с буквы, до 30 символов (например MILK-001)",IF(SUMPRODUCT(--EXACT('Номенклатура'!$A$6:$A$205,B3077))=0,"Код не найден в номенклатуре",IF(SUMPRODUCT(--EXACT('Номенклатура'!$A$6:$A$205,B3077))&gt;1,"Код повторяется в номенклатуре",IF(ISNA(MATCH(C3077,{"Приход","Расход","Списание","Корректировка остатка"},0)),"Выберите тип операции",IF(NOT(ISNUMBER(D3077)),"Укажите количество",IF(D3077=0,"Количество не может быть 0",IF(AND(C3077&lt;&gt;"Корректировка остатка",D3077&lt;0),"Для этого типа количество положительное",IF(NOT(ISNUMBER('Номенклатура'!$C$2)),"Укажите дату начала учёта",IF(A3077&lt;INT('Номенклатура'!$C$2),"Раньше даты начала учёта: НЕ учтено",IF(AND(C3077="Корректировка остатка",TRIM(G3077)=""),"Учтено: добавьте пояснение","ОК")))))))))))))</f>
        <v/>
      </c>
    </row>
    <row r="3078" spans="1:9" x14ac:dyDescent="0.25">
      <c r="A3078" s="16"/>
      <c r="B3078" s="13"/>
      <c r="C3078" s="13"/>
      <c r="D3078" s="14"/>
      <c r="E3078" s="17" t="str">
        <f>IF(OR(B3078="",SUMPRODUCT(--EXACT('Номенклатура'!$A$6:$A$205,B3078))&lt;&gt;1),"",INDEX('Номенклатура'!$D$6:$D$205,SUMPRODUCT(EXACT('Номенклатура'!$A$6:$A$205,B3078)*(ROW('Номенклатура'!$A$6:$A$205)-5)))&amp;"")</f>
        <v/>
      </c>
      <c r="F3078" s="18" t="str">
        <f>IF(OR(I3078="ОК",I3078="Учтено: добавьте пояснение"),IF(C3078="Приход",D3078,IF(C3078="Корректировка остатка",D3078,-D3078)),"")</f>
        <v/>
      </c>
      <c r="G3078" s="13"/>
      <c r="H3078" s="15" t="str">
        <f>IF(OR(B3078="",SUMPRODUCT(--EXACT('Номенклатура'!$A$6:$A$205,B3078))&lt;&gt;1),"",INDEX('Номенклатура'!$B$6:$B$205,SUMPRODUCT(EXACT('Номенклатура'!$A$6:$A$205,B3078)*(ROW('Номенклатура'!$A$6:$A$205)-5)))&amp;"")</f>
        <v/>
      </c>
      <c r="I3078" s="15" t="str">
        <f>IF(COUNTA(A3078:D3078,G3078)=0,"",IF(NOT(ISNUMBER(A3078)),"Укажите дату",IF(B3078="","Укажите код",IF(NOT(AND(ISTEXT(B3078),LEN(B3078)&gt;0,LEN(B3078)&lt;=30,ISNUMBER(FIND(LEFT(B3078,1),"ABCDEFGHIJKLMNOPQRSTUVWXYZ")),SUMPRODUCT((MID(B3078,{1,2,3,4,5,6,7,8,9,10,11,12,13,14,15,16,17,18,19,20,21,22,23,24,25,26,27,28,29,30},1)&lt;&gt;"")*ISERROR(FIND(MID(B3078,{1,2,3,4,5,6,7,8,9,10,11,12,13,14,15,16,17,18,19,20,21,22,23,24,25,26,27,28,29,30},1),"ABCDEFGHIJKLMNOPQRSTUVWXYZ0123456789-_")))=0,ISERROR(VALUE(B3078)))),"Недопустимый код: только латинские буквы A-Z в верхнем регистре, цифры, - и _; начало с буквы, до 30 символов (например MILK-001)",IF(SUMPRODUCT(--EXACT('Номенклатура'!$A$6:$A$205,B3078))=0,"Код не найден в номенклатуре",IF(SUMPRODUCT(--EXACT('Номенклатура'!$A$6:$A$205,B3078))&gt;1,"Код повторяется в номенклатуре",IF(ISNA(MATCH(C3078,{"Приход","Расход","Списание","Корректировка остатка"},0)),"Выберите тип операции",IF(NOT(ISNUMBER(D3078)),"Укажите количество",IF(D3078=0,"Количество не может быть 0",IF(AND(C3078&lt;&gt;"Корректировка остатка",D3078&lt;0),"Для этого типа количество положительное",IF(NOT(ISNUMBER('Номенклатура'!$C$2)),"Укажите дату начала учёта",IF(A3078&lt;INT('Номенклатура'!$C$2),"Раньше даты начала учёта: НЕ учтено",IF(AND(C3078="Корректировка остатка",TRIM(G3078)=""),"Учтено: добавьте пояснение","ОК")))))))))))))</f>
        <v/>
      </c>
    </row>
    <row r="3079" spans="1:9" x14ac:dyDescent="0.25">
      <c r="A3079" s="16"/>
      <c r="B3079" s="13"/>
      <c r="C3079" s="13"/>
      <c r="D3079" s="14"/>
      <c r="E3079" s="17" t="str">
        <f>IF(OR(B3079="",SUMPRODUCT(--EXACT('Номенклатура'!$A$6:$A$205,B3079))&lt;&gt;1),"",INDEX('Номенклатура'!$D$6:$D$205,SUMPRODUCT(EXACT('Номенклатура'!$A$6:$A$205,B3079)*(ROW('Номенклатура'!$A$6:$A$205)-5)))&amp;"")</f>
        <v/>
      </c>
      <c r="F3079" s="18" t="str">
        <f>IF(OR(I3079="ОК",I3079="Учтено: добавьте пояснение"),IF(C3079="Приход",D3079,IF(C3079="Корректировка остатка",D3079,-D3079)),"")</f>
        <v/>
      </c>
      <c r="G3079" s="13"/>
      <c r="H3079" s="15" t="str">
        <f>IF(OR(B3079="",SUMPRODUCT(--EXACT('Номенклатура'!$A$6:$A$205,B3079))&lt;&gt;1),"",INDEX('Номенклатура'!$B$6:$B$205,SUMPRODUCT(EXACT('Номенклатура'!$A$6:$A$205,B3079)*(ROW('Номенклатура'!$A$6:$A$205)-5)))&amp;"")</f>
        <v/>
      </c>
      <c r="I3079" s="15" t="str">
        <f>IF(COUNTA(A3079:D3079,G3079)=0,"",IF(NOT(ISNUMBER(A3079)),"Укажите дату",IF(B3079="","Укажите код",IF(NOT(AND(ISTEXT(B3079),LEN(B3079)&gt;0,LEN(B3079)&lt;=30,ISNUMBER(FIND(LEFT(B3079,1),"ABCDEFGHIJKLMNOPQRSTUVWXYZ")),SUMPRODUCT((MID(B3079,{1,2,3,4,5,6,7,8,9,10,11,12,13,14,15,16,17,18,19,20,21,22,23,24,25,26,27,28,29,30},1)&lt;&gt;"")*ISERROR(FIND(MID(B3079,{1,2,3,4,5,6,7,8,9,10,11,12,13,14,15,16,17,18,19,20,21,22,23,24,25,26,27,28,29,30},1),"ABCDEFGHIJKLMNOPQRSTUVWXYZ0123456789-_")))=0,ISERROR(VALUE(B3079)))),"Недопустимый код: только латинские буквы A-Z в верхнем регистре, цифры, - и _; начало с буквы, до 30 символов (например MILK-001)",IF(SUMPRODUCT(--EXACT('Номенклатура'!$A$6:$A$205,B3079))=0,"Код не найден в номенклатуре",IF(SUMPRODUCT(--EXACT('Номенклатура'!$A$6:$A$205,B3079))&gt;1,"Код повторяется в номенклатуре",IF(ISNA(MATCH(C3079,{"Приход","Расход","Списание","Корректировка остатка"},0)),"Выберите тип операции",IF(NOT(ISNUMBER(D3079)),"Укажите количество",IF(D3079=0,"Количество не может быть 0",IF(AND(C3079&lt;&gt;"Корректировка остатка",D3079&lt;0),"Для этого типа количество положительное",IF(NOT(ISNUMBER('Номенклатура'!$C$2)),"Укажите дату начала учёта",IF(A3079&lt;INT('Номенклатура'!$C$2),"Раньше даты начала учёта: НЕ учтено",IF(AND(C3079="Корректировка остатка",TRIM(G3079)=""),"Учтено: добавьте пояснение","ОК")))))))))))))</f>
        <v/>
      </c>
    </row>
    <row r="3080" spans="1:9" x14ac:dyDescent="0.25">
      <c r="A3080" s="16"/>
      <c r="B3080" s="13"/>
      <c r="C3080" s="13"/>
      <c r="D3080" s="14"/>
      <c r="E3080" s="17" t="str">
        <f>IF(OR(B3080="",SUMPRODUCT(--EXACT('Номенклатура'!$A$6:$A$205,B3080))&lt;&gt;1),"",INDEX('Номенклатура'!$D$6:$D$205,SUMPRODUCT(EXACT('Номенклатура'!$A$6:$A$205,B3080)*(ROW('Номенклатура'!$A$6:$A$205)-5)))&amp;"")</f>
        <v/>
      </c>
      <c r="F3080" s="18" t="str">
        <f>IF(OR(I3080="ОК",I3080="Учтено: добавьте пояснение"),IF(C3080="Приход",D3080,IF(C3080="Корректировка остатка",D3080,-D3080)),"")</f>
        <v/>
      </c>
      <c r="G3080" s="13"/>
      <c r="H3080" s="15" t="str">
        <f>IF(OR(B3080="",SUMPRODUCT(--EXACT('Номенклатура'!$A$6:$A$205,B3080))&lt;&gt;1),"",INDEX('Номенклатура'!$B$6:$B$205,SUMPRODUCT(EXACT('Номенклатура'!$A$6:$A$205,B3080)*(ROW('Номенклатура'!$A$6:$A$205)-5)))&amp;"")</f>
        <v/>
      </c>
      <c r="I3080" s="15" t="str">
        <f>IF(COUNTA(A3080:D3080,G3080)=0,"",IF(NOT(ISNUMBER(A3080)),"Укажите дату",IF(B3080="","Укажите код",IF(NOT(AND(ISTEXT(B3080),LEN(B3080)&gt;0,LEN(B3080)&lt;=30,ISNUMBER(FIND(LEFT(B3080,1),"ABCDEFGHIJKLMNOPQRSTUVWXYZ")),SUMPRODUCT((MID(B3080,{1,2,3,4,5,6,7,8,9,10,11,12,13,14,15,16,17,18,19,20,21,22,23,24,25,26,27,28,29,30},1)&lt;&gt;"")*ISERROR(FIND(MID(B3080,{1,2,3,4,5,6,7,8,9,10,11,12,13,14,15,16,17,18,19,20,21,22,23,24,25,26,27,28,29,30},1),"ABCDEFGHIJKLMNOPQRSTUVWXYZ0123456789-_")))=0,ISERROR(VALUE(B3080)))),"Недопустимый код: только латинские буквы A-Z в верхнем регистре, цифры, - и _; начало с буквы, до 30 символов (например MILK-001)",IF(SUMPRODUCT(--EXACT('Номенклатура'!$A$6:$A$205,B3080))=0,"Код не найден в номенклатуре",IF(SUMPRODUCT(--EXACT('Номенклатура'!$A$6:$A$205,B3080))&gt;1,"Код повторяется в номенклатуре",IF(ISNA(MATCH(C3080,{"Приход","Расход","Списание","Корректировка остатка"},0)),"Выберите тип операции",IF(NOT(ISNUMBER(D3080)),"Укажите количество",IF(D3080=0,"Количество не может быть 0",IF(AND(C3080&lt;&gt;"Корректировка остатка",D3080&lt;0),"Для этого типа количество положительное",IF(NOT(ISNUMBER('Номенклатура'!$C$2)),"Укажите дату начала учёта",IF(A3080&lt;INT('Номенклатура'!$C$2),"Раньше даты начала учёта: НЕ учтено",IF(AND(C3080="Корректировка остатка",TRIM(G3080)=""),"Учтено: добавьте пояснение","ОК")))))))))))))</f>
        <v/>
      </c>
    </row>
    <row r="3081" spans="1:9" x14ac:dyDescent="0.25">
      <c r="A3081" s="16"/>
      <c r="B3081" s="13"/>
      <c r="C3081" s="13"/>
      <c r="D3081" s="14"/>
      <c r="E3081" s="17" t="str">
        <f>IF(OR(B3081="",SUMPRODUCT(--EXACT('Номенклатура'!$A$6:$A$205,B3081))&lt;&gt;1),"",INDEX('Номенклатура'!$D$6:$D$205,SUMPRODUCT(EXACT('Номенклатура'!$A$6:$A$205,B3081)*(ROW('Номенклатура'!$A$6:$A$205)-5)))&amp;"")</f>
        <v/>
      </c>
      <c r="F3081" s="18" t="str">
        <f>IF(OR(I3081="ОК",I3081="Учтено: добавьте пояснение"),IF(C3081="Приход",D3081,IF(C3081="Корректировка остатка",D3081,-D3081)),"")</f>
        <v/>
      </c>
      <c r="G3081" s="13"/>
      <c r="H3081" s="15" t="str">
        <f>IF(OR(B3081="",SUMPRODUCT(--EXACT('Номенклатура'!$A$6:$A$205,B3081))&lt;&gt;1),"",INDEX('Номенклатура'!$B$6:$B$205,SUMPRODUCT(EXACT('Номенклатура'!$A$6:$A$205,B3081)*(ROW('Номенклатура'!$A$6:$A$205)-5)))&amp;"")</f>
        <v/>
      </c>
      <c r="I3081" s="15" t="str">
        <f>IF(COUNTA(A3081:D3081,G3081)=0,"",IF(NOT(ISNUMBER(A3081)),"Укажите дату",IF(B3081="","Укажите код",IF(NOT(AND(ISTEXT(B3081),LEN(B3081)&gt;0,LEN(B3081)&lt;=30,ISNUMBER(FIND(LEFT(B3081,1),"ABCDEFGHIJKLMNOPQRSTUVWXYZ")),SUMPRODUCT((MID(B3081,{1,2,3,4,5,6,7,8,9,10,11,12,13,14,15,16,17,18,19,20,21,22,23,24,25,26,27,28,29,30},1)&lt;&gt;"")*ISERROR(FIND(MID(B3081,{1,2,3,4,5,6,7,8,9,10,11,12,13,14,15,16,17,18,19,20,21,22,23,24,25,26,27,28,29,30},1),"ABCDEFGHIJKLMNOPQRSTUVWXYZ0123456789-_")))=0,ISERROR(VALUE(B3081)))),"Недопустимый код: только латинские буквы A-Z в верхнем регистре, цифры, - и _; начало с буквы, до 30 символов (например MILK-001)",IF(SUMPRODUCT(--EXACT('Номенклатура'!$A$6:$A$205,B3081))=0,"Код не найден в номенклатуре",IF(SUMPRODUCT(--EXACT('Номенклатура'!$A$6:$A$205,B3081))&gt;1,"Код повторяется в номенклатуре",IF(ISNA(MATCH(C3081,{"Приход","Расход","Списание","Корректировка остатка"},0)),"Выберите тип операции",IF(NOT(ISNUMBER(D3081)),"Укажите количество",IF(D3081=0,"Количество не может быть 0",IF(AND(C3081&lt;&gt;"Корректировка остатка",D3081&lt;0),"Для этого типа количество положительное",IF(NOT(ISNUMBER('Номенклатура'!$C$2)),"Укажите дату начала учёта",IF(A3081&lt;INT('Номенклатура'!$C$2),"Раньше даты начала учёта: НЕ учтено",IF(AND(C3081="Корректировка остатка",TRIM(G3081)=""),"Учтено: добавьте пояснение","ОК")))))))))))))</f>
        <v/>
      </c>
    </row>
    <row r="3082" spans="1:9" x14ac:dyDescent="0.25">
      <c r="A3082" s="16"/>
      <c r="B3082" s="13"/>
      <c r="C3082" s="13"/>
      <c r="D3082" s="14"/>
      <c r="E3082" s="17" t="str">
        <f>IF(OR(B3082="",SUMPRODUCT(--EXACT('Номенклатура'!$A$6:$A$205,B3082))&lt;&gt;1),"",INDEX('Номенклатура'!$D$6:$D$205,SUMPRODUCT(EXACT('Номенклатура'!$A$6:$A$205,B3082)*(ROW('Номенклатура'!$A$6:$A$205)-5)))&amp;"")</f>
        <v/>
      </c>
      <c r="F3082" s="18" t="str">
        <f>IF(OR(I3082="ОК",I3082="Учтено: добавьте пояснение"),IF(C3082="Приход",D3082,IF(C3082="Корректировка остатка",D3082,-D3082)),"")</f>
        <v/>
      </c>
      <c r="G3082" s="13"/>
      <c r="H3082" s="15" t="str">
        <f>IF(OR(B3082="",SUMPRODUCT(--EXACT('Номенклатура'!$A$6:$A$205,B3082))&lt;&gt;1),"",INDEX('Номенклатура'!$B$6:$B$205,SUMPRODUCT(EXACT('Номенклатура'!$A$6:$A$205,B3082)*(ROW('Номенклатура'!$A$6:$A$205)-5)))&amp;"")</f>
        <v/>
      </c>
      <c r="I3082" s="15" t="str">
        <f>IF(COUNTA(A3082:D3082,G3082)=0,"",IF(NOT(ISNUMBER(A3082)),"Укажите дату",IF(B3082="","Укажите код",IF(NOT(AND(ISTEXT(B3082),LEN(B3082)&gt;0,LEN(B3082)&lt;=30,ISNUMBER(FIND(LEFT(B3082,1),"ABCDEFGHIJKLMNOPQRSTUVWXYZ")),SUMPRODUCT((MID(B3082,{1,2,3,4,5,6,7,8,9,10,11,12,13,14,15,16,17,18,19,20,21,22,23,24,25,26,27,28,29,30},1)&lt;&gt;"")*ISERROR(FIND(MID(B3082,{1,2,3,4,5,6,7,8,9,10,11,12,13,14,15,16,17,18,19,20,21,22,23,24,25,26,27,28,29,30},1),"ABCDEFGHIJKLMNOPQRSTUVWXYZ0123456789-_")))=0,ISERROR(VALUE(B3082)))),"Недопустимый код: только латинские буквы A-Z в верхнем регистре, цифры, - и _; начало с буквы, до 30 символов (например MILK-001)",IF(SUMPRODUCT(--EXACT('Номенклатура'!$A$6:$A$205,B3082))=0,"Код не найден в номенклатуре",IF(SUMPRODUCT(--EXACT('Номенклатура'!$A$6:$A$205,B3082))&gt;1,"Код повторяется в номенклатуре",IF(ISNA(MATCH(C3082,{"Приход","Расход","Списание","Корректировка остатка"},0)),"Выберите тип операции",IF(NOT(ISNUMBER(D3082)),"Укажите количество",IF(D3082=0,"Количество не может быть 0",IF(AND(C3082&lt;&gt;"Корректировка остатка",D3082&lt;0),"Для этого типа количество положительное",IF(NOT(ISNUMBER('Номенклатура'!$C$2)),"Укажите дату начала учёта",IF(A3082&lt;INT('Номенклатура'!$C$2),"Раньше даты начала учёта: НЕ учтено",IF(AND(C3082="Корректировка остатка",TRIM(G3082)=""),"Учтено: добавьте пояснение","ОК")))))))))))))</f>
        <v/>
      </c>
    </row>
    <row r="3083" spans="1:9" x14ac:dyDescent="0.25">
      <c r="A3083" s="16"/>
      <c r="B3083" s="13"/>
      <c r="C3083" s="13"/>
      <c r="D3083" s="14"/>
      <c r="E3083" s="17" t="str">
        <f>IF(OR(B3083="",SUMPRODUCT(--EXACT('Номенклатура'!$A$6:$A$205,B3083))&lt;&gt;1),"",INDEX('Номенклатура'!$D$6:$D$205,SUMPRODUCT(EXACT('Номенклатура'!$A$6:$A$205,B3083)*(ROW('Номенклатура'!$A$6:$A$205)-5)))&amp;"")</f>
        <v/>
      </c>
      <c r="F3083" s="18" t="str">
        <f>IF(OR(I3083="ОК",I3083="Учтено: добавьте пояснение"),IF(C3083="Приход",D3083,IF(C3083="Корректировка остатка",D3083,-D3083)),"")</f>
        <v/>
      </c>
      <c r="G3083" s="13"/>
      <c r="H3083" s="15" t="str">
        <f>IF(OR(B3083="",SUMPRODUCT(--EXACT('Номенклатура'!$A$6:$A$205,B3083))&lt;&gt;1),"",INDEX('Номенклатура'!$B$6:$B$205,SUMPRODUCT(EXACT('Номенклатура'!$A$6:$A$205,B3083)*(ROW('Номенклатура'!$A$6:$A$205)-5)))&amp;"")</f>
        <v/>
      </c>
      <c r="I3083" s="15" t="str">
        <f>IF(COUNTA(A3083:D3083,G3083)=0,"",IF(NOT(ISNUMBER(A3083)),"Укажите дату",IF(B3083="","Укажите код",IF(NOT(AND(ISTEXT(B3083),LEN(B3083)&gt;0,LEN(B3083)&lt;=30,ISNUMBER(FIND(LEFT(B3083,1),"ABCDEFGHIJKLMNOPQRSTUVWXYZ")),SUMPRODUCT((MID(B3083,{1,2,3,4,5,6,7,8,9,10,11,12,13,14,15,16,17,18,19,20,21,22,23,24,25,26,27,28,29,30},1)&lt;&gt;"")*ISERROR(FIND(MID(B3083,{1,2,3,4,5,6,7,8,9,10,11,12,13,14,15,16,17,18,19,20,21,22,23,24,25,26,27,28,29,30},1),"ABCDEFGHIJKLMNOPQRSTUVWXYZ0123456789-_")))=0,ISERROR(VALUE(B3083)))),"Недопустимый код: только латинские буквы A-Z в верхнем регистре, цифры, - и _; начало с буквы, до 30 символов (например MILK-001)",IF(SUMPRODUCT(--EXACT('Номенклатура'!$A$6:$A$205,B3083))=0,"Код не найден в номенклатуре",IF(SUMPRODUCT(--EXACT('Номенклатура'!$A$6:$A$205,B3083))&gt;1,"Код повторяется в номенклатуре",IF(ISNA(MATCH(C3083,{"Приход","Расход","Списание","Корректировка остатка"},0)),"Выберите тип операции",IF(NOT(ISNUMBER(D3083)),"Укажите количество",IF(D3083=0,"Количество не может быть 0",IF(AND(C3083&lt;&gt;"Корректировка остатка",D3083&lt;0),"Для этого типа количество положительное",IF(NOT(ISNUMBER('Номенклатура'!$C$2)),"Укажите дату начала учёта",IF(A3083&lt;INT('Номенклатура'!$C$2),"Раньше даты начала учёта: НЕ учтено",IF(AND(C3083="Корректировка остатка",TRIM(G3083)=""),"Учтено: добавьте пояснение","ОК")))))))))))))</f>
        <v/>
      </c>
    </row>
    <row r="3084" spans="1:9" x14ac:dyDescent="0.25">
      <c r="A3084" s="16"/>
      <c r="B3084" s="13"/>
      <c r="C3084" s="13"/>
      <c r="D3084" s="14"/>
      <c r="E3084" s="17" t="str">
        <f>IF(OR(B3084="",SUMPRODUCT(--EXACT('Номенклатура'!$A$6:$A$205,B3084))&lt;&gt;1),"",INDEX('Номенклатура'!$D$6:$D$205,SUMPRODUCT(EXACT('Номенклатура'!$A$6:$A$205,B3084)*(ROW('Номенклатура'!$A$6:$A$205)-5)))&amp;"")</f>
        <v/>
      </c>
      <c r="F3084" s="18" t="str">
        <f>IF(OR(I3084="ОК",I3084="Учтено: добавьте пояснение"),IF(C3084="Приход",D3084,IF(C3084="Корректировка остатка",D3084,-D3084)),"")</f>
        <v/>
      </c>
      <c r="G3084" s="13"/>
      <c r="H3084" s="15" t="str">
        <f>IF(OR(B3084="",SUMPRODUCT(--EXACT('Номенклатура'!$A$6:$A$205,B3084))&lt;&gt;1),"",INDEX('Номенклатура'!$B$6:$B$205,SUMPRODUCT(EXACT('Номенклатура'!$A$6:$A$205,B3084)*(ROW('Номенклатура'!$A$6:$A$205)-5)))&amp;"")</f>
        <v/>
      </c>
      <c r="I3084" s="15" t="str">
        <f>IF(COUNTA(A3084:D3084,G3084)=0,"",IF(NOT(ISNUMBER(A3084)),"Укажите дату",IF(B3084="","Укажите код",IF(NOT(AND(ISTEXT(B3084),LEN(B3084)&gt;0,LEN(B3084)&lt;=30,ISNUMBER(FIND(LEFT(B3084,1),"ABCDEFGHIJKLMNOPQRSTUVWXYZ")),SUMPRODUCT((MID(B3084,{1,2,3,4,5,6,7,8,9,10,11,12,13,14,15,16,17,18,19,20,21,22,23,24,25,26,27,28,29,30},1)&lt;&gt;"")*ISERROR(FIND(MID(B3084,{1,2,3,4,5,6,7,8,9,10,11,12,13,14,15,16,17,18,19,20,21,22,23,24,25,26,27,28,29,30},1),"ABCDEFGHIJKLMNOPQRSTUVWXYZ0123456789-_")))=0,ISERROR(VALUE(B3084)))),"Недопустимый код: только латинские буквы A-Z в верхнем регистре, цифры, - и _; начало с буквы, до 30 символов (например MILK-001)",IF(SUMPRODUCT(--EXACT('Номенклатура'!$A$6:$A$205,B3084))=0,"Код не найден в номенклатуре",IF(SUMPRODUCT(--EXACT('Номенклатура'!$A$6:$A$205,B3084))&gt;1,"Код повторяется в номенклатуре",IF(ISNA(MATCH(C3084,{"Приход","Расход","Списание","Корректировка остатка"},0)),"Выберите тип операции",IF(NOT(ISNUMBER(D3084)),"Укажите количество",IF(D3084=0,"Количество не может быть 0",IF(AND(C3084&lt;&gt;"Корректировка остатка",D3084&lt;0),"Для этого типа количество положительное",IF(NOT(ISNUMBER('Номенклатура'!$C$2)),"Укажите дату начала учёта",IF(A3084&lt;INT('Номенклатура'!$C$2),"Раньше даты начала учёта: НЕ учтено",IF(AND(C3084="Корректировка остатка",TRIM(G3084)=""),"Учтено: добавьте пояснение","ОК")))))))))))))</f>
        <v/>
      </c>
    </row>
    <row r="3085" spans="1:9" x14ac:dyDescent="0.25">
      <c r="A3085" s="16"/>
      <c r="B3085" s="13"/>
      <c r="C3085" s="13"/>
      <c r="D3085" s="14"/>
      <c r="E3085" s="17" t="str">
        <f>IF(OR(B3085="",SUMPRODUCT(--EXACT('Номенклатура'!$A$6:$A$205,B3085))&lt;&gt;1),"",INDEX('Номенклатура'!$D$6:$D$205,SUMPRODUCT(EXACT('Номенклатура'!$A$6:$A$205,B3085)*(ROW('Номенклатура'!$A$6:$A$205)-5)))&amp;"")</f>
        <v/>
      </c>
      <c r="F3085" s="18" t="str">
        <f>IF(OR(I3085="ОК",I3085="Учтено: добавьте пояснение"),IF(C3085="Приход",D3085,IF(C3085="Корректировка остатка",D3085,-D3085)),"")</f>
        <v/>
      </c>
      <c r="G3085" s="13"/>
      <c r="H3085" s="15" t="str">
        <f>IF(OR(B3085="",SUMPRODUCT(--EXACT('Номенклатура'!$A$6:$A$205,B3085))&lt;&gt;1),"",INDEX('Номенклатура'!$B$6:$B$205,SUMPRODUCT(EXACT('Номенклатура'!$A$6:$A$205,B3085)*(ROW('Номенклатура'!$A$6:$A$205)-5)))&amp;"")</f>
        <v/>
      </c>
      <c r="I3085" s="15" t="str">
        <f>IF(COUNTA(A3085:D3085,G3085)=0,"",IF(NOT(ISNUMBER(A3085)),"Укажите дату",IF(B3085="","Укажите код",IF(NOT(AND(ISTEXT(B3085),LEN(B3085)&gt;0,LEN(B3085)&lt;=30,ISNUMBER(FIND(LEFT(B3085,1),"ABCDEFGHIJKLMNOPQRSTUVWXYZ")),SUMPRODUCT((MID(B3085,{1,2,3,4,5,6,7,8,9,10,11,12,13,14,15,16,17,18,19,20,21,22,23,24,25,26,27,28,29,30},1)&lt;&gt;"")*ISERROR(FIND(MID(B3085,{1,2,3,4,5,6,7,8,9,10,11,12,13,14,15,16,17,18,19,20,21,22,23,24,25,26,27,28,29,30},1),"ABCDEFGHIJKLMNOPQRSTUVWXYZ0123456789-_")))=0,ISERROR(VALUE(B3085)))),"Недопустимый код: только латинские буквы A-Z в верхнем регистре, цифры, - и _; начало с буквы, до 30 символов (например MILK-001)",IF(SUMPRODUCT(--EXACT('Номенклатура'!$A$6:$A$205,B3085))=0,"Код не найден в номенклатуре",IF(SUMPRODUCT(--EXACT('Номенклатура'!$A$6:$A$205,B3085))&gt;1,"Код повторяется в номенклатуре",IF(ISNA(MATCH(C3085,{"Приход","Расход","Списание","Корректировка остатка"},0)),"Выберите тип операции",IF(NOT(ISNUMBER(D3085)),"Укажите количество",IF(D3085=0,"Количество не может быть 0",IF(AND(C3085&lt;&gt;"Корректировка остатка",D3085&lt;0),"Для этого типа количество положительное",IF(NOT(ISNUMBER('Номенклатура'!$C$2)),"Укажите дату начала учёта",IF(A3085&lt;INT('Номенклатура'!$C$2),"Раньше даты начала учёта: НЕ учтено",IF(AND(C3085="Корректировка остатка",TRIM(G3085)=""),"Учтено: добавьте пояснение","ОК")))))))))))))</f>
        <v/>
      </c>
    </row>
    <row r="3086" spans="1:9" x14ac:dyDescent="0.25">
      <c r="A3086" s="16"/>
      <c r="B3086" s="13"/>
      <c r="C3086" s="13"/>
      <c r="D3086" s="14"/>
      <c r="E3086" s="17" t="str">
        <f>IF(OR(B3086="",SUMPRODUCT(--EXACT('Номенклатура'!$A$6:$A$205,B3086))&lt;&gt;1),"",INDEX('Номенклатура'!$D$6:$D$205,SUMPRODUCT(EXACT('Номенклатура'!$A$6:$A$205,B3086)*(ROW('Номенклатура'!$A$6:$A$205)-5)))&amp;"")</f>
        <v/>
      </c>
      <c r="F3086" s="18" t="str">
        <f>IF(OR(I3086="ОК",I3086="Учтено: добавьте пояснение"),IF(C3086="Приход",D3086,IF(C3086="Корректировка остатка",D3086,-D3086)),"")</f>
        <v/>
      </c>
      <c r="G3086" s="13"/>
      <c r="H3086" s="15" t="str">
        <f>IF(OR(B3086="",SUMPRODUCT(--EXACT('Номенклатура'!$A$6:$A$205,B3086))&lt;&gt;1),"",INDEX('Номенклатура'!$B$6:$B$205,SUMPRODUCT(EXACT('Номенклатура'!$A$6:$A$205,B3086)*(ROW('Номенклатура'!$A$6:$A$205)-5)))&amp;"")</f>
        <v/>
      </c>
      <c r="I3086" s="15" t="str">
        <f>IF(COUNTA(A3086:D3086,G3086)=0,"",IF(NOT(ISNUMBER(A3086)),"Укажите дату",IF(B3086="","Укажите код",IF(NOT(AND(ISTEXT(B3086),LEN(B3086)&gt;0,LEN(B3086)&lt;=30,ISNUMBER(FIND(LEFT(B3086,1),"ABCDEFGHIJKLMNOPQRSTUVWXYZ")),SUMPRODUCT((MID(B3086,{1,2,3,4,5,6,7,8,9,10,11,12,13,14,15,16,17,18,19,20,21,22,23,24,25,26,27,28,29,30},1)&lt;&gt;"")*ISERROR(FIND(MID(B3086,{1,2,3,4,5,6,7,8,9,10,11,12,13,14,15,16,17,18,19,20,21,22,23,24,25,26,27,28,29,30},1),"ABCDEFGHIJKLMNOPQRSTUVWXYZ0123456789-_")))=0,ISERROR(VALUE(B3086)))),"Недопустимый код: только латинские буквы A-Z в верхнем регистре, цифры, - и _; начало с буквы, до 30 символов (например MILK-001)",IF(SUMPRODUCT(--EXACT('Номенклатура'!$A$6:$A$205,B3086))=0,"Код не найден в номенклатуре",IF(SUMPRODUCT(--EXACT('Номенклатура'!$A$6:$A$205,B3086))&gt;1,"Код повторяется в номенклатуре",IF(ISNA(MATCH(C3086,{"Приход","Расход","Списание","Корректировка остатка"},0)),"Выберите тип операции",IF(NOT(ISNUMBER(D3086)),"Укажите количество",IF(D3086=0,"Количество не может быть 0",IF(AND(C3086&lt;&gt;"Корректировка остатка",D3086&lt;0),"Для этого типа количество положительное",IF(NOT(ISNUMBER('Номенклатура'!$C$2)),"Укажите дату начала учёта",IF(A3086&lt;INT('Номенклатура'!$C$2),"Раньше даты начала учёта: НЕ учтено",IF(AND(C3086="Корректировка остатка",TRIM(G3086)=""),"Учтено: добавьте пояснение","ОК")))))))))))))</f>
        <v/>
      </c>
    </row>
    <row r="3087" spans="1:9" x14ac:dyDescent="0.25">
      <c r="A3087" s="16"/>
      <c r="B3087" s="13"/>
      <c r="C3087" s="13"/>
      <c r="D3087" s="14"/>
      <c r="E3087" s="17" t="str">
        <f>IF(OR(B3087="",SUMPRODUCT(--EXACT('Номенклатура'!$A$6:$A$205,B3087))&lt;&gt;1),"",INDEX('Номенклатура'!$D$6:$D$205,SUMPRODUCT(EXACT('Номенклатура'!$A$6:$A$205,B3087)*(ROW('Номенклатура'!$A$6:$A$205)-5)))&amp;"")</f>
        <v/>
      </c>
      <c r="F3087" s="18" t="str">
        <f>IF(OR(I3087="ОК",I3087="Учтено: добавьте пояснение"),IF(C3087="Приход",D3087,IF(C3087="Корректировка остатка",D3087,-D3087)),"")</f>
        <v/>
      </c>
      <c r="G3087" s="13"/>
      <c r="H3087" s="15" t="str">
        <f>IF(OR(B3087="",SUMPRODUCT(--EXACT('Номенклатура'!$A$6:$A$205,B3087))&lt;&gt;1),"",INDEX('Номенклатура'!$B$6:$B$205,SUMPRODUCT(EXACT('Номенклатура'!$A$6:$A$205,B3087)*(ROW('Номенклатура'!$A$6:$A$205)-5)))&amp;"")</f>
        <v/>
      </c>
      <c r="I3087" s="15" t="str">
        <f>IF(COUNTA(A3087:D3087,G3087)=0,"",IF(NOT(ISNUMBER(A3087)),"Укажите дату",IF(B3087="","Укажите код",IF(NOT(AND(ISTEXT(B3087),LEN(B3087)&gt;0,LEN(B3087)&lt;=30,ISNUMBER(FIND(LEFT(B3087,1),"ABCDEFGHIJKLMNOPQRSTUVWXYZ")),SUMPRODUCT((MID(B3087,{1,2,3,4,5,6,7,8,9,10,11,12,13,14,15,16,17,18,19,20,21,22,23,24,25,26,27,28,29,30},1)&lt;&gt;"")*ISERROR(FIND(MID(B3087,{1,2,3,4,5,6,7,8,9,10,11,12,13,14,15,16,17,18,19,20,21,22,23,24,25,26,27,28,29,30},1),"ABCDEFGHIJKLMNOPQRSTUVWXYZ0123456789-_")))=0,ISERROR(VALUE(B3087)))),"Недопустимый код: только латинские буквы A-Z в верхнем регистре, цифры, - и _; начало с буквы, до 30 символов (например MILK-001)",IF(SUMPRODUCT(--EXACT('Номенклатура'!$A$6:$A$205,B3087))=0,"Код не найден в номенклатуре",IF(SUMPRODUCT(--EXACT('Номенклатура'!$A$6:$A$205,B3087))&gt;1,"Код повторяется в номенклатуре",IF(ISNA(MATCH(C3087,{"Приход","Расход","Списание","Корректировка остатка"},0)),"Выберите тип операции",IF(NOT(ISNUMBER(D3087)),"Укажите количество",IF(D3087=0,"Количество не может быть 0",IF(AND(C3087&lt;&gt;"Корректировка остатка",D3087&lt;0),"Для этого типа количество положительное",IF(NOT(ISNUMBER('Номенклатура'!$C$2)),"Укажите дату начала учёта",IF(A3087&lt;INT('Номенклатура'!$C$2),"Раньше даты начала учёта: НЕ учтено",IF(AND(C3087="Корректировка остатка",TRIM(G3087)=""),"Учтено: добавьте пояснение","ОК")))))))))))))</f>
        <v/>
      </c>
    </row>
    <row r="3088" spans="1:9" x14ac:dyDescent="0.25">
      <c r="A3088" s="16"/>
      <c r="B3088" s="13"/>
      <c r="C3088" s="13"/>
      <c r="D3088" s="14"/>
      <c r="E3088" s="17" t="str">
        <f>IF(OR(B3088="",SUMPRODUCT(--EXACT('Номенклатура'!$A$6:$A$205,B3088))&lt;&gt;1),"",INDEX('Номенклатура'!$D$6:$D$205,SUMPRODUCT(EXACT('Номенклатура'!$A$6:$A$205,B3088)*(ROW('Номенклатура'!$A$6:$A$205)-5)))&amp;"")</f>
        <v/>
      </c>
      <c r="F3088" s="18" t="str">
        <f>IF(OR(I3088="ОК",I3088="Учтено: добавьте пояснение"),IF(C3088="Приход",D3088,IF(C3088="Корректировка остатка",D3088,-D3088)),"")</f>
        <v/>
      </c>
      <c r="G3088" s="13"/>
      <c r="H3088" s="15" t="str">
        <f>IF(OR(B3088="",SUMPRODUCT(--EXACT('Номенклатура'!$A$6:$A$205,B3088))&lt;&gt;1),"",INDEX('Номенклатура'!$B$6:$B$205,SUMPRODUCT(EXACT('Номенклатура'!$A$6:$A$205,B3088)*(ROW('Номенклатура'!$A$6:$A$205)-5)))&amp;"")</f>
        <v/>
      </c>
      <c r="I3088" s="15" t="str">
        <f>IF(COUNTA(A3088:D3088,G3088)=0,"",IF(NOT(ISNUMBER(A3088)),"Укажите дату",IF(B3088="","Укажите код",IF(NOT(AND(ISTEXT(B3088),LEN(B3088)&gt;0,LEN(B3088)&lt;=30,ISNUMBER(FIND(LEFT(B3088,1),"ABCDEFGHIJKLMNOPQRSTUVWXYZ")),SUMPRODUCT((MID(B3088,{1,2,3,4,5,6,7,8,9,10,11,12,13,14,15,16,17,18,19,20,21,22,23,24,25,26,27,28,29,30},1)&lt;&gt;"")*ISERROR(FIND(MID(B3088,{1,2,3,4,5,6,7,8,9,10,11,12,13,14,15,16,17,18,19,20,21,22,23,24,25,26,27,28,29,30},1),"ABCDEFGHIJKLMNOPQRSTUVWXYZ0123456789-_")))=0,ISERROR(VALUE(B3088)))),"Недопустимый код: только латинские буквы A-Z в верхнем регистре, цифры, - и _; начало с буквы, до 30 символов (например MILK-001)",IF(SUMPRODUCT(--EXACT('Номенклатура'!$A$6:$A$205,B3088))=0,"Код не найден в номенклатуре",IF(SUMPRODUCT(--EXACT('Номенклатура'!$A$6:$A$205,B3088))&gt;1,"Код повторяется в номенклатуре",IF(ISNA(MATCH(C3088,{"Приход","Расход","Списание","Корректировка остатка"},0)),"Выберите тип операции",IF(NOT(ISNUMBER(D3088)),"Укажите количество",IF(D3088=0,"Количество не может быть 0",IF(AND(C3088&lt;&gt;"Корректировка остатка",D3088&lt;0),"Для этого типа количество положительное",IF(NOT(ISNUMBER('Номенклатура'!$C$2)),"Укажите дату начала учёта",IF(A3088&lt;INT('Номенклатура'!$C$2),"Раньше даты начала учёта: НЕ учтено",IF(AND(C3088="Корректировка остатка",TRIM(G3088)=""),"Учтено: добавьте пояснение","ОК")))))))))))))</f>
        <v/>
      </c>
    </row>
    <row r="3089" spans="1:9" x14ac:dyDescent="0.25">
      <c r="A3089" s="16"/>
      <c r="B3089" s="13"/>
      <c r="C3089" s="13"/>
      <c r="D3089" s="14"/>
      <c r="E3089" s="17" t="str">
        <f>IF(OR(B3089="",SUMPRODUCT(--EXACT('Номенклатура'!$A$6:$A$205,B3089))&lt;&gt;1),"",INDEX('Номенклатура'!$D$6:$D$205,SUMPRODUCT(EXACT('Номенклатура'!$A$6:$A$205,B3089)*(ROW('Номенклатура'!$A$6:$A$205)-5)))&amp;"")</f>
        <v/>
      </c>
      <c r="F3089" s="18" t="str">
        <f>IF(OR(I3089="ОК",I3089="Учтено: добавьте пояснение"),IF(C3089="Приход",D3089,IF(C3089="Корректировка остатка",D3089,-D3089)),"")</f>
        <v/>
      </c>
      <c r="G3089" s="13"/>
      <c r="H3089" s="15" t="str">
        <f>IF(OR(B3089="",SUMPRODUCT(--EXACT('Номенклатура'!$A$6:$A$205,B3089))&lt;&gt;1),"",INDEX('Номенклатура'!$B$6:$B$205,SUMPRODUCT(EXACT('Номенклатура'!$A$6:$A$205,B3089)*(ROW('Номенклатура'!$A$6:$A$205)-5)))&amp;"")</f>
        <v/>
      </c>
      <c r="I3089" s="15" t="str">
        <f>IF(COUNTA(A3089:D3089,G3089)=0,"",IF(NOT(ISNUMBER(A3089)),"Укажите дату",IF(B3089="","Укажите код",IF(NOT(AND(ISTEXT(B3089),LEN(B3089)&gt;0,LEN(B3089)&lt;=30,ISNUMBER(FIND(LEFT(B3089,1),"ABCDEFGHIJKLMNOPQRSTUVWXYZ")),SUMPRODUCT((MID(B3089,{1,2,3,4,5,6,7,8,9,10,11,12,13,14,15,16,17,18,19,20,21,22,23,24,25,26,27,28,29,30},1)&lt;&gt;"")*ISERROR(FIND(MID(B3089,{1,2,3,4,5,6,7,8,9,10,11,12,13,14,15,16,17,18,19,20,21,22,23,24,25,26,27,28,29,30},1),"ABCDEFGHIJKLMNOPQRSTUVWXYZ0123456789-_")))=0,ISERROR(VALUE(B3089)))),"Недопустимый код: только латинские буквы A-Z в верхнем регистре, цифры, - и _; начало с буквы, до 30 символов (например MILK-001)",IF(SUMPRODUCT(--EXACT('Номенклатура'!$A$6:$A$205,B3089))=0,"Код не найден в номенклатуре",IF(SUMPRODUCT(--EXACT('Номенклатура'!$A$6:$A$205,B3089))&gt;1,"Код повторяется в номенклатуре",IF(ISNA(MATCH(C3089,{"Приход","Расход","Списание","Корректировка остатка"},0)),"Выберите тип операции",IF(NOT(ISNUMBER(D3089)),"Укажите количество",IF(D3089=0,"Количество не может быть 0",IF(AND(C3089&lt;&gt;"Корректировка остатка",D3089&lt;0),"Для этого типа количество положительное",IF(NOT(ISNUMBER('Номенклатура'!$C$2)),"Укажите дату начала учёта",IF(A3089&lt;INT('Номенклатура'!$C$2),"Раньше даты начала учёта: НЕ учтено",IF(AND(C3089="Корректировка остатка",TRIM(G3089)=""),"Учтено: добавьте пояснение","ОК")))))))))))))</f>
        <v/>
      </c>
    </row>
    <row r="3090" spans="1:9" x14ac:dyDescent="0.25">
      <c r="A3090" s="16"/>
      <c r="B3090" s="13"/>
      <c r="C3090" s="13"/>
      <c r="D3090" s="14"/>
      <c r="E3090" s="17" t="str">
        <f>IF(OR(B3090="",SUMPRODUCT(--EXACT('Номенклатура'!$A$6:$A$205,B3090))&lt;&gt;1),"",INDEX('Номенклатура'!$D$6:$D$205,SUMPRODUCT(EXACT('Номенклатура'!$A$6:$A$205,B3090)*(ROW('Номенклатура'!$A$6:$A$205)-5)))&amp;"")</f>
        <v/>
      </c>
      <c r="F3090" s="18" t="str">
        <f>IF(OR(I3090="ОК",I3090="Учтено: добавьте пояснение"),IF(C3090="Приход",D3090,IF(C3090="Корректировка остатка",D3090,-D3090)),"")</f>
        <v/>
      </c>
      <c r="G3090" s="13"/>
      <c r="H3090" s="15" t="str">
        <f>IF(OR(B3090="",SUMPRODUCT(--EXACT('Номенклатура'!$A$6:$A$205,B3090))&lt;&gt;1),"",INDEX('Номенклатура'!$B$6:$B$205,SUMPRODUCT(EXACT('Номенклатура'!$A$6:$A$205,B3090)*(ROW('Номенклатура'!$A$6:$A$205)-5)))&amp;"")</f>
        <v/>
      </c>
      <c r="I3090" s="15" t="str">
        <f>IF(COUNTA(A3090:D3090,G3090)=0,"",IF(NOT(ISNUMBER(A3090)),"Укажите дату",IF(B3090="","Укажите код",IF(NOT(AND(ISTEXT(B3090),LEN(B3090)&gt;0,LEN(B3090)&lt;=30,ISNUMBER(FIND(LEFT(B3090,1),"ABCDEFGHIJKLMNOPQRSTUVWXYZ")),SUMPRODUCT((MID(B3090,{1,2,3,4,5,6,7,8,9,10,11,12,13,14,15,16,17,18,19,20,21,22,23,24,25,26,27,28,29,30},1)&lt;&gt;"")*ISERROR(FIND(MID(B3090,{1,2,3,4,5,6,7,8,9,10,11,12,13,14,15,16,17,18,19,20,21,22,23,24,25,26,27,28,29,30},1),"ABCDEFGHIJKLMNOPQRSTUVWXYZ0123456789-_")))=0,ISERROR(VALUE(B3090)))),"Недопустимый код: только латинские буквы A-Z в верхнем регистре, цифры, - и _; начало с буквы, до 30 символов (например MILK-001)",IF(SUMPRODUCT(--EXACT('Номенклатура'!$A$6:$A$205,B3090))=0,"Код не найден в номенклатуре",IF(SUMPRODUCT(--EXACT('Номенклатура'!$A$6:$A$205,B3090))&gt;1,"Код повторяется в номенклатуре",IF(ISNA(MATCH(C3090,{"Приход","Расход","Списание","Корректировка остатка"},0)),"Выберите тип операции",IF(NOT(ISNUMBER(D3090)),"Укажите количество",IF(D3090=0,"Количество не может быть 0",IF(AND(C3090&lt;&gt;"Корректировка остатка",D3090&lt;0),"Для этого типа количество положительное",IF(NOT(ISNUMBER('Номенклатура'!$C$2)),"Укажите дату начала учёта",IF(A3090&lt;INT('Номенклатура'!$C$2),"Раньше даты начала учёта: НЕ учтено",IF(AND(C3090="Корректировка остатка",TRIM(G3090)=""),"Учтено: добавьте пояснение","ОК")))))))))))))</f>
        <v/>
      </c>
    </row>
    <row r="3091" spans="1:9" x14ac:dyDescent="0.25">
      <c r="A3091" s="16"/>
      <c r="B3091" s="13"/>
      <c r="C3091" s="13"/>
      <c r="D3091" s="14"/>
      <c r="E3091" s="17" t="str">
        <f>IF(OR(B3091="",SUMPRODUCT(--EXACT('Номенклатура'!$A$6:$A$205,B3091))&lt;&gt;1),"",INDEX('Номенклатура'!$D$6:$D$205,SUMPRODUCT(EXACT('Номенклатура'!$A$6:$A$205,B3091)*(ROW('Номенклатура'!$A$6:$A$205)-5)))&amp;"")</f>
        <v/>
      </c>
      <c r="F3091" s="18" t="str">
        <f>IF(OR(I3091="ОК",I3091="Учтено: добавьте пояснение"),IF(C3091="Приход",D3091,IF(C3091="Корректировка остатка",D3091,-D3091)),"")</f>
        <v/>
      </c>
      <c r="G3091" s="13"/>
      <c r="H3091" s="15" t="str">
        <f>IF(OR(B3091="",SUMPRODUCT(--EXACT('Номенклатура'!$A$6:$A$205,B3091))&lt;&gt;1),"",INDEX('Номенклатура'!$B$6:$B$205,SUMPRODUCT(EXACT('Номенклатура'!$A$6:$A$205,B3091)*(ROW('Номенклатура'!$A$6:$A$205)-5)))&amp;"")</f>
        <v/>
      </c>
      <c r="I3091" s="15" t="str">
        <f>IF(COUNTA(A3091:D3091,G3091)=0,"",IF(NOT(ISNUMBER(A3091)),"Укажите дату",IF(B3091="","Укажите код",IF(NOT(AND(ISTEXT(B3091),LEN(B3091)&gt;0,LEN(B3091)&lt;=30,ISNUMBER(FIND(LEFT(B3091,1),"ABCDEFGHIJKLMNOPQRSTUVWXYZ")),SUMPRODUCT((MID(B3091,{1,2,3,4,5,6,7,8,9,10,11,12,13,14,15,16,17,18,19,20,21,22,23,24,25,26,27,28,29,30},1)&lt;&gt;"")*ISERROR(FIND(MID(B3091,{1,2,3,4,5,6,7,8,9,10,11,12,13,14,15,16,17,18,19,20,21,22,23,24,25,26,27,28,29,30},1),"ABCDEFGHIJKLMNOPQRSTUVWXYZ0123456789-_")))=0,ISERROR(VALUE(B3091)))),"Недопустимый код: только латинские буквы A-Z в верхнем регистре, цифры, - и _; начало с буквы, до 30 символов (например MILK-001)",IF(SUMPRODUCT(--EXACT('Номенклатура'!$A$6:$A$205,B3091))=0,"Код не найден в номенклатуре",IF(SUMPRODUCT(--EXACT('Номенклатура'!$A$6:$A$205,B3091))&gt;1,"Код повторяется в номенклатуре",IF(ISNA(MATCH(C3091,{"Приход","Расход","Списание","Корректировка остатка"},0)),"Выберите тип операции",IF(NOT(ISNUMBER(D3091)),"Укажите количество",IF(D3091=0,"Количество не может быть 0",IF(AND(C3091&lt;&gt;"Корректировка остатка",D3091&lt;0),"Для этого типа количество положительное",IF(NOT(ISNUMBER('Номенклатура'!$C$2)),"Укажите дату начала учёта",IF(A3091&lt;INT('Номенклатура'!$C$2),"Раньше даты начала учёта: НЕ учтено",IF(AND(C3091="Корректировка остатка",TRIM(G3091)=""),"Учтено: добавьте пояснение","ОК")))))))))))))</f>
        <v/>
      </c>
    </row>
    <row r="3092" spans="1:9" x14ac:dyDescent="0.25">
      <c r="A3092" s="16"/>
      <c r="B3092" s="13"/>
      <c r="C3092" s="13"/>
      <c r="D3092" s="14"/>
      <c r="E3092" s="17" t="str">
        <f>IF(OR(B3092="",SUMPRODUCT(--EXACT('Номенклатура'!$A$6:$A$205,B3092))&lt;&gt;1),"",INDEX('Номенклатура'!$D$6:$D$205,SUMPRODUCT(EXACT('Номенклатура'!$A$6:$A$205,B3092)*(ROW('Номенклатура'!$A$6:$A$205)-5)))&amp;"")</f>
        <v/>
      </c>
      <c r="F3092" s="18" t="str">
        <f>IF(OR(I3092="ОК",I3092="Учтено: добавьте пояснение"),IF(C3092="Приход",D3092,IF(C3092="Корректировка остатка",D3092,-D3092)),"")</f>
        <v/>
      </c>
      <c r="G3092" s="13"/>
      <c r="H3092" s="15" t="str">
        <f>IF(OR(B3092="",SUMPRODUCT(--EXACT('Номенклатура'!$A$6:$A$205,B3092))&lt;&gt;1),"",INDEX('Номенклатура'!$B$6:$B$205,SUMPRODUCT(EXACT('Номенклатура'!$A$6:$A$205,B3092)*(ROW('Номенклатура'!$A$6:$A$205)-5)))&amp;"")</f>
        <v/>
      </c>
      <c r="I3092" s="15" t="str">
        <f>IF(COUNTA(A3092:D3092,G3092)=0,"",IF(NOT(ISNUMBER(A3092)),"Укажите дату",IF(B3092="","Укажите код",IF(NOT(AND(ISTEXT(B3092),LEN(B3092)&gt;0,LEN(B3092)&lt;=30,ISNUMBER(FIND(LEFT(B3092,1),"ABCDEFGHIJKLMNOPQRSTUVWXYZ")),SUMPRODUCT((MID(B3092,{1,2,3,4,5,6,7,8,9,10,11,12,13,14,15,16,17,18,19,20,21,22,23,24,25,26,27,28,29,30},1)&lt;&gt;"")*ISERROR(FIND(MID(B3092,{1,2,3,4,5,6,7,8,9,10,11,12,13,14,15,16,17,18,19,20,21,22,23,24,25,26,27,28,29,30},1),"ABCDEFGHIJKLMNOPQRSTUVWXYZ0123456789-_")))=0,ISERROR(VALUE(B3092)))),"Недопустимый код: только латинские буквы A-Z в верхнем регистре, цифры, - и _; начало с буквы, до 30 символов (например MILK-001)",IF(SUMPRODUCT(--EXACT('Номенклатура'!$A$6:$A$205,B3092))=0,"Код не найден в номенклатуре",IF(SUMPRODUCT(--EXACT('Номенклатура'!$A$6:$A$205,B3092))&gt;1,"Код повторяется в номенклатуре",IF(ISNA(MATCH(C3092,{"Приход","Расход","Списание","Корректировка остатка"},0)),"Выберите тип операции",IF(NOT(ISNUMBER(D3092)),"Укажите количество",IF(D3092=0,"Количество не может быть 0",IF(AND(C3092&lt;&gt;"Корректировка остатка",D3092&lt;0),"Для этого типа количество положительное",IF(NOT(ISNUMBER('Номенклатура'!$C$2)),"Укажите дату начала учёта",IF(A3092&lt;INT('Номенклатура'!$C$2),"Раньше даты начала учёта: НЕ учтено",IF(AND(C3092="Корректировка остатка",TRIM(G3092)=""),"Учтено: добавьте пояснение","ОК")))))))))))))</f>
        <v/>
      </c>
    </row>
    <row r="3093" spans="1:9" x14ac:dyDescent="0.25">
      <c r="A3093" s="16"/>
      <c r="B3093" s="13"/>
      <c r="C3093" s="13"/>
      <c r="D3093" s="14"/>
      <c r="E3093" s="17" t="str">
        <f>IF(OR(B3093="",SUMPRODUCT(--EXACT('Номенклатура'!$A$6:$A$205,B3093))&lt;&gt;1),"",INDEX('Номенклатура'!$D$6:$D$205,SUMPRODUCT(EXACT('Номенклатура'!$A$6:$A$205,B3093)*(ROW('Номенклатура'!$A$6:$A$205)-5)))&amp;"")</f>
        <v/>
      </c>
      <c r="F3093" s="18" t="str">
        <f>IF(OR(I3093="ОК",I3093="Учтено: добавьте пояснение"),IF(C3093="Приход",D3093,IF(C3093="Корректировка остатка",D3093,-D3093)),"")</f>
        <v/>
      </c>
      <c r="G3093" s="13"/>
      <c r="H3093" s="15" t="str">
        <f>IF(OR(B3093="",SUMPRODUCT(--EXACT('Номенклатура'!$A$6:$A$205,B3093))&lt;&gt;1),"",INDEX('Номенклатура'!$B$6:$B$205,SUMPRODUCT(EXACT('Номенклатура'!$A$6:$A$205,B3093)*(ROW('Номенклатура'!$A$6:$A$205)-5)))&amp;"")</f>
        <v/>
      </c>
      <c r="I3093" s="15" t="str">
        <f>IF(COUNTA(A3093:D3093,G3093)=0,"",IF(NOT(ISNUMBER(A3093)),"Укажите дату",IF(B3093="","Укажите код",IF(NOT(AND(ISTEXT(B3093),LEN(B3093)&gt;0,LEN(B3093)&lt;=30,ISNUMBER(FIND(LEFT(B3093,1),"ABCDEFGHIJKLMNOPQRSTUVWXYZ")),SUMPRODUCT((MID(B3093,{1,2,3,4,5,6,7,8,9,10,11,12,13,14,15,16,17,18,19,20,21,22,23,24,25,26,27,28,29,30},1)&lt;&gt;"")*ISERROR(FIND(MID(B3093,{1,2,3,4,5,6,7,8,9,10,11,12,13,14,15,16,17,18,19,20,21,22,23,24,25,26,27,28,29,30},1),"ABCDEFGHIJKLMNOPQRSTUVWXYZ0123456789-_")))=0,ISERROR(VALUE(B3093)))),"Недопустимый код: только латинские буквы A-Z в верхнем регистре, цифры, - и _; начало с буквы, до 30 символов (например MILK-001)",IF(SUMPRODUCT(--EXACT('Номенклатура'!$A$6:$A$205,B3093))=0,"Код не найден в номенклатуре",IF(SUMPRODUCT(--EXACT('Номенклатура'!$A$6:$A$205,B3093))&gt;1,"Код повторяется в номенклатуре",IF(ISNA(MATCH(C3093,{"Приход","Расход","Списание","Корректировка остатка"},0)),"Выберите тип операции",IF(NOT(ISNUMBER(D3093)),"Укажите количество",IF(D3093=0,"Количество не может быть 0",IF(AND(C3093&lt;&gt;"Корректировка остатка",D3093&lt;0),"Для этого типа количество положительное",IF(NOT(ISNUMBER('Номенклатура'!$C$2)),"Укажите дату начала учёта",IF(A3093&lt;INT('Номенклатура'!$C$2),"Раньше даты начала учёта: НЕ учтено",IF(AND(C3093="Корректировка остатка",TRIM(G3093)=""),"Учтено: добавьте пояснение","ОК")))))))))))))</f>
        <v/>
      </c>
    </row>
    <row r="3094" spans="1:9" x14ac:dyDescent="0.25">
      <c r="A3094" s="16"/>
      <c r="B3094" s="13"/>
      <c r="C3094" s="13"/>
      <c r="D3094" s="14"/>
      <c r="E3094" s="17" t="str">
        <f>IF(OR(B3094="",SUMPRODUCT(--EXACT('Номенклатура'!$A$6:$A$205,B3094))&lt;&gt;1),"",INDEX('Номенклатура'!$D$6:$D$205,SUMPRODUCT(EXACT('Номенклатура'!$A$6:$A$205,B3094)*(ROW('Номенклатура'!$A$6:$A$205)-5)))&amp;"")</f>
        <v/>
      </c>
      <c r="F3094" s="18" t="str">
        <f>IF(OR(I3094="ОК",I3094="Учтено: добавьте пояснение"),IF(C3094="Приход",D3094,IF(C3094="Корректировка остатка",D3094,-D3094)),"")</f>
        <v/>
      </c>
      <c r="G3094" s="13"/>
      <c r="H3094" s="15" t="str">
        <f>IF(OR(B3094="",SUMPRODUCT(--EXACT('Номенклатура'!$A$6:$A$205,B3094))&lt;&gt;1),"",INDEX('Номенклатура'!$B$6:$B$205,SUMPRODUCT(EXACT('Номенклатура'!$A$6:$A$205,B3094)*(ROW('Номенклатура'!$A$6:$A$205)-5)))&amp;"")</f>
        <v/>
      </c>
      <c r="I3094" s="15" t="str">
        <f>IF(COUNTA(A3094:D3094,G3094)=0,"",IF(NOT(ISNUMBER(A3094)),"Укажите дату",IF(B3094="","Укажите код",IF(NOT(AND(ISTEXT(B3094),LEN(B3094)&gt;0,LEN(B3094)&lt;=30,ISNUMBER(FIND(LEFT(B3094,1),"ABCDEFGHIJKLMNOPQRSTUVWXYZ")),SUMPRODUCT((MID(B3094,{1,2,3,4,5,6,7,8,9,10,11,12,13,14,15,16,17,18,19,20,21,22,23,24,25,26,27,28,29,30},1)&lt;&gt;"")*ISERROR(FIND(MID(B3094,{1,2,3,4,5,6,7,8,9,10,11,12,13,14,15,16,17,18,19,20,21,22,23,24,25,26,27,28,29,30},1),"ABCDEFGHIJKLMNOPQRSTUVWXYZ0123456789-_")))=0,ISERROR(VALUE(B3094)))),"Недопустимый код: только латинские буквы A-Z в верхнем регистре, цифры, - и _; начало с буквы, до 30 символов (например MILK-001)",IF(SUMPRODUCT(--EXACT('Номенклатура'!$A$6:$A$205,B3094))=0,"Код не найден в номенклатуре",IF(SUMPRODUCT(--EXACT('Номенклатура'!$A$6:$A$205,B3094))&gt;1,"Код повторяется в номенклатуре",IF(ISNA(MATCH(C3094,{"Приход","Расход","Списание","Корректировка остатка"},0)),"Выберите тип операции",IF(NOT(ISNUMBER(D3094)),"Укажите количество",IF(D3094=0,"Количество не может быть 0",IF(AND(C3094&lt;&gt;"Корректировка остатка",D3094&lt;0),"Для этого типа количество положительное",IF(NOT(ISNUMBER('Номенклатура'!$C$2)),"Укажите дату начала учёта",IF(A3094&lt;INT('Номенклатура'!$C$2),"Раньше даты начала учёта: НЕ учтено",IF(AND(C3094="Корректировка остатка",TRIM(G3094)=""),"Учтено: добавьте пояснение","ОК")))))))))))))</f>
        <v/>
      </c>
    </row>
    <row r="3095" spans="1:9" x14ac:dyDescent="0.25">
      <c r="A3095" s="16"/>
      <c r="B3095" s="13"/>
      <c r="C3095" s="13"/>
      <c r="D3095" s="14"/>
      <c r="E3095" s="17" t="str">
        <f>IF(OR(B3095="",SUMPRODUCT(--EXACT('Номенклатура'!$A$6:$A$205,B3095))&lt;&gt;1),"",INDEX('Номенклатура'!$D$6:$D$205,SUMPRODUCT(EXACT('Номенклатура'!$A$6:$A$205,B3095)*(ROW('Номенклатура'!$A$6:$A$205)-5)))&amp;"")</f>
        <v/>
      </c>
      <c r="F3095" s="18" t="str">
        <f>IF(OR(I3095="ОК",I3095="Учтено: добавьте пояснение"),IF(C3095="Приход",D3095,IF(C3095="Корректировка остатка",D3095,-D3095)),"")</f>
        <v/>
      </c>
      <c r="G3095" s="13"/>
      <c r="H3095" s="15" t="str">
        <f>IF(OR(B3095="",SUMPRODUCT(--EXACT('Номенклатура'!$A$6:$A$205,B3095))&lt;&gt;1),"",INDEX('Номенклатура'!$B$6:$B$205,SUMPRODUCT(EXACT('Номенклатура'!$A$6:$A$205,B3095)*(ROW('Номенклатура'!$A$6:$A$205)-5)))&amp;"")</f>
        <v/>
      </c>
      <c r="I3095" s="15" t="str">
        <f>IF(COUNTA(A3095:D3095,G3095)=0,"",IF(NOT(ISNUMBER(A3095)),"Укажите дату",IF(B3095="","Укажите код",IF(NOT(AND(ISTEXT(B3095),LEN(B3095)&gt;0,LEN(B3095)&lt;=30,ISNUMBER(FIND(LEFT(B3095,1),"ABCDEFGHIJKLMNOPQRSTUVWXYZ")),SUMPRODUCT((MID(B3095,{1,2,3,4,5,6,7,8,9,10,11,12,13,14,15,16,17,18,19,20,21,22,23,24,25,26,27,28,29,30},1)&lt;&gt;"")*ISERROR(FIND(MID(B3095,{1,2,3,4,5,6,7,8,9,10,11,12,13,14,15,16,17,18,19,20,21,22,23,24,25,26,27,28,29,30},1),"ABCDEFGHIJKLMNOPQRSTUVWXYZ0123456789-_")))=0,ISERROR(VALUE(B3095)))),"Недопустимый код: только латинские буквы A-Z в верхнем регистре, цифры, - и _; начало с буквы, до 30 символов (например MILK-001)",IF(SUMPRODUCT(--EXACT('Номенклатура'!$A$6:$A$205,B3095))=0,"Код не найден в номенклатуре",IF(SUMPRODUCT(--EXACT('Номенклатура'!$A$6:$A$205,B3095))&gt;1,"Код повторяется в номенклатуре",IF(ISNA(MATCH(C3095,{"Приход","Расход","Списание","Корректировка остатка"},0)),"Выберите тип операции",IF(NOT(ISNUMBER(D3095)),"Укажите количество",IF(D3095=0,"Количество не может быть 0",IF(AND(C3095&lt;&gt;"Корректировка остатка",D3095&lt;0),"Для этого типа количество положительное",IF(NOT(ISNUMBER('Номенклатура'!$C$2)),"Укажите дату начала учёта",IF(A3095&lt;INT('Номенклатура'!$C$2),"Раньше даты начала учёта: НЕ учтено",IF(AND(C3095="Корректировка остатка",TRIM(G3095)=""),"Учтено: добавьте пояснение","ОК")))))))))))))</f>
        <v/>
      </c>
    </row>
    <row r="3096" spans="1:9" x14ac:dyDescent="0.25">
      <c r="A3096" s="16"/>
      <c r="B3096" s="13"/>
      <c r="C3096" s="13"/>
      <c r="D3096" s="14"/>
      <c r="E3096" s="17" t="str">
        <f>IF(OR(B3096="",SUMPRODUCT(--EXACT('Номенклатура'!$A$6:$A$205,B3096))&lt;&gt;1),"",INDEX('Номенклатура'!$D$6:$D$205,SUMPRODUCT(EXACT('Номенклатура'!$A$6:$A$205,B3096)*(ROW('Номенклатура'!$A$6:$A$205)-5)))&amp;"")</f>
        <v/>
      </c>
      <c r="F3096" s="18" t="str">
        <f>IF(OR(I3096="ОК",I3096="Учтено: добавьте пояснение"),IF(C3096="Приход",D3096,IF(C3096="Корректировка остатка",D3096,-D3096)),"")</f>
        <v/>
      </c>
      <c r="G3096" s="13"/>
      <c r="H3096" s="15" t="str">
        <f>IF(OR(B3096="",SUMPRODUCT(--EXACT('Номенклатура'!$A$6:$A$205,B3096))&lt;&gt;1),"",INDEX('Номенклатура'!$B$6:$B$205,SUMPRODUCT(EXACT('Номенклатура'!$A$6:$A$205,B3096)*(ROW('Номенклатура'!$A$6:$A$205)-5)))&amp;"")</f>
        <v/>
      </c>
      <c r="I3096" s="15" t="str">
        <f>IF(COUNTA(A3096:D3096,G3096)=0,"",IF(NOT(ISNUMBER(A3096)),"Укажите дату",IF(B3096="","Укажите код",IF(NOT(AND(ISTEXT(B3096),LEN(B3096)&gt;0,LEN(B3096)&lt;=30,ISNUMBER(FIND(LEFT(B3096,1),"ABCDEFGHIJKLMNOPQRSTUVWXYZ")),SUMPRODUCT((MID(B3096,{1,2,3,4,5,6,7,8,9,10,11,12,13,14,15,16,17,18,19,20,21,22,23,24,25,26,27,28,29,30},1)&lt;&gt;"")*ISERROR(FIND(MID(B3096,{1,2,3,4,5,6,7,8,9,10,11,12,13,14,15,16,17,18,19,20,21,22,23,24,25,26,27,28,29,30},1),"ABCDEFGHIJKLMNOPQRSTUVWXYZ0123456789-_")))=0,ISERROR(VALUE(B3096)))),"Недопустимый код: только латинские буквы A-Z в верхнем регистре, цифры, - и _; начало с буквы, до 30 символов (например MILK-001)",IF(SUMPRODUCT(--EXACT('Номенклатура'!$A$6:$A$205,B3096))=0,"Код не найден в номенклатуре",IF(SUMPRODUCT(--EXACT('Номенклатура'!$A$6:$A$205,B3096))&gt;1,"Код повторяется в номенклатуре",IF(ISNA(MATCH(C3096,{"Приход","Расход","Списание","Корректировка остатка"},0)),"Выберите тип операции",IF(NOT(ISNUMBER(D3096)),"Укажите количество",IF(D3096=0,"Количество не может быть 0",IF(AND(C3096&lt;&gt;"Корректировка остатка",D3096&lt;0),"Для этого типа количество положительное",IF(NOT(ISNUMBER('Номенклатура'!$C$2)),"Укажите дату начала учёта",IF(A3096&lt;INT('Номенклатура'!$C$2),"Раньше даты начала учёта: НЕ учтено",IF(AND(C3096="Корректировка остатка",TRIM(G3096)=""),"Учтено: добавьте пояснение","ОК")))))))))))))</f>
        <v/>
      </c>
    </row>
    <row r="3097" spans="1:9" x14ac:dyDescent="0.25">
      <c r="A3097" s="16"/>
      <c r="B3097" s="13"/>
      <c r="C3097" s="13"/>
      <c r="D3097" s="14"/>
      <c r="E3097" s="17" t="str">
        <f>IF(OR(B3097="",SUMPRODUCT(--EXACT('Номенклатура'!$A$6:$A$205,B3097))&lt;&gt;1),"",INDEX('Номенклатура'!$D$6:$D$205,SUMPRODUCT(EXACT('Номенклатура'!$A$6:$A$205,B3097)*(ROW('Номенклатура'!$A$6:$A$205)-5)))&amp;"")</f>
        <v/>
      </c>
      <c r="F3097" s="18" t="str">
        <f>IF(OR(I3097="ОК",I3097="Учтено: добавьте пояснение"),IF(C3097="Приход",D3097,IF(C3097="Корректировка остатка",D3097,-D3097)),"")</f>
        <v/>
      </c>
      <c r="G3097" s="13"/>
      <c r="H3097" s="15" t="str">
        <f>IF(OR(B3097="",SUMPRODUCT(--EXACT('Номенклатура'!$A$6:$A$205,B3097))&lt;&gt;1),"",INDEX('Номенклатура'!$B$6:$B$205,SUMPRODUCT(EXACT('Номенклатура'!$A$6:$A$205,B3097)*(ROW('Номенклатура'!$A$6:$A$205)-5)))&amp;"")</f>
        <v/>
      </c>
      <c r="I3097" s="15" t="str">
        <f>IF(COUNTA(A3097:D3097,G3097)=0,"",IF(NOT(ISNUMBER(A3097)),"Укажите дату",IF(B3097="","Укажите код",IF(NOT(AND(ISTEXT(B3097),LEN(B3097)&gt;0,LEN(B3097)&lt;=30,ISNUMBER(FIND(LEFT(B3097,1),"ABCDEFGHIJKLMNOPQRSTUVWXYZ")),SUMPRODUCT((MID(B3097,{1,2,3,4,5,6,7,8,9,10,11,12,13,14,15,16,17,18,19,20,21,22,23,24,25,26,27,28,29,30},1)&lt;&gt;"")*ISERROR(FIND(MID(B3097,{1,2,3,4,5,6,7,8,9,10,11,12,13,14,15,16,17,18,19,20,21,22,23,24,25,26,27,28,29,30},1),"ABCDEFGHIJKLMNOPQRSTUVWXYZ0123456789-_")))=0,ISERROR(VALUE(B3097)))),"Недопустимый код: только латинские буквы A-Z в верхнем регистре, цифры, - и _; начало с буквы, до 30 символов (например MILK-001)",IF(SUMPRODUCT(--EXACT('Номенклатура'!$A$6:$A$205,B3097))=0,"Код не найден в номенклатуре",IF(SUMPRODUCT(--EXACT('Номенклатура'!$A$6:$A$205,B3097))&gt;1,"Код повторяется в номенклатуре",IF(ISNA(MATCH(C3097,{"Приход","Расход","Списание","Корректировка остатка"},0)),"Выберите тип операции",IF(NOT(ISNUMBER(D3097)),"Укажите количество",IF(D3097=0,"Количество не может быть 0",IF(AND(C3097&lt;&gt;"Корректировка остатка",D3097&lt;0),"Для этого типа количество положительное",IF(NOT(ISNUMBER('Номенклатура'!$C$2)),"Укажите дату начала учёта",IF(A3097&lt;INT('Номенклатура'!$C$2),"Раньше даты начала учёта: НЕ учтено",IF(AND(C3097="Корректировка остатка",TRIM(G3097)=""),"Учтено: добавьте пояснение","ОК")))))))))))))</f>
        <v/>
      </c>
    </row>
    <row r="3098" spans="1:9" x14ac:dyDescent="0.25">
      <c r="A3098" s="16"/>
      <c r="B3098" s="13"/>
      <c r="C3098" s="13"/>
      <c r="D3098" s="14"/>
      <c r="E3098" s="17" t="str">
        <f>IF(OR(B3098="",SUMPRODUCT(--EXACT('Номенклатура'!$A$6:$A$205,B3098))&lt;&gt;1),"",INDEX('Номенклатура'!$D$6:$D$205,SUMPRODUCT(EXACT('Номенклатура'!$A$6:$A$205,B3098)*(ROW('Номенклатура'!$A$6:$A$205)-5)))&amp;"")</f>
        <v/>
      </c>
      <c r="F3098" s="18" t="str">
        <f>IF(OR(I3098="ОК",I3098="Учтено: добавьте пояснение"),IF(C3098="Приход",D3098,IF(C3098="Корректировка остатка",D3098,-D3098)),"")</f>
        <v/>
      </c>
      <c r="G3098" s="13"/>
      <c r="H3098" s="15" t="str">
        <f>IF(OR(B3098="",SUMPRODUCT(--EXACT('Номенклатура'!$A$6:$A$205,B3098))&lt;&gt;1),"",INDEX('Номенклатура'!$B$6:$B$205,SUMPRODUCT(EXACT('Номенклатура'!$A$6:$A$205,B3098)*(ROW('Номенклатура'!$A$6:$A$205)-5)))&amp;"")</f>
        <v/>
      </c>
      <c r="I3098" s="15" t="str">
        <f>IF(COUNTA(A3098:D3098,G3098)=0,"",IF(NOT(ISNUMBER(A3098)),"Укажите дату",IF(B3098="","Укажите код",IF(NOT(AND(ISTEXT(B3098),LEN(B3098)&gt;0,LEN(B3098)&lt;=30,ISNUMBER(FIND(LEFT(B3098,1),"ABCDEFGHIJKLMNOPQRSTUVWXYZ")),SUMPRODUCT((MID(B3098,{1,2,3,4,5,6,7,8,9,10,11,12,13,14,15,16,17,18,19,20,21,22,23,24,25,26,27,28,29,30},1)&lt;&gt;"")*ISERROR(FIND(MID(B3098,{1,2,3,4,5,6,7,8,9,10,11,12,13,14,15,16,17,18,19,20,21,22,23,24,25,26,27,28,29,30},1),"ABCDEFGHIJKLMNOPQRSTUVWXYZ0123456789-_")))=0,ISERROR(VALUE(B3098)))),"Недопустимый код: только латинские буквы A-Z в верхнем регистре, цифры, - и _; начало с буквы, до 30 символов (например MILK-001)",IF(SUMPRODUCT(--EXACT('Номенклатура'!$A$6:$A$205,B3098))=0,"Код не найден в номенклатуре",IF(SUMPRODUCT(--EXACT('Номенклатура'!$A$6:$A$205,B3098))&gt;1,"Код повторяется в номенклатуре",IF(ISNA(MATCH(C3098,{"Приход","Расход","Списание","Корректировка остатка"},0)),"Выберите тип операции",IF(NOT(ISNUMBER(D3098)),"Укажите количество",IF(D3098=0,"Количество не может быть 0",IF(AND(C3098&lt;&gt;"Корректировка остатка",D3098&lt;0),"Для этого типа количество положительное",IF(NOT(ISNUMBER('Номенклатура'!$C$2)),"Укажите дату начала учёта",IF(A3098&lt;INT('Номенклатура'!$C$2),"Раньше даты начала учёта: НЕ учтено",IF(AND(C3098="Корректировка остатка",TRIM(G3098)=""),"Учтено: добавьте пояснение","ОК")))))))))))))</f>
        <v/>
      </c>
    </row>
    <row r="3099" spans="1:9" x14ac:dyDescent="0.25">
      <c r="A3099" s="16"/>
      <c r="B3099" s="13"/>
      <c r="C3099" s="13"/>
      <c r="D3099" s="14"/>
      <c r="E3099" s="17" t="str">
        <f>IF(OR(B3099="",SUMPRODUCT(--EXACT('Номенклатура'!$A$6:$A$205,B3099))&lt;&gt;1),"",INDEX('Номенклатура'!$D$6:$D$205,SUMPRODUCT(EXACT('Номенклатура'!$A$6:$A$205,B3099)*(ROW('Номенклатура'!$A$6:$A$205)-5)))&amp;"")</f>
        <v/>
      </c>
      <c r="F3099" s="18" t="str">
        <f>IF(OR(I3099="ОК",I3099="Учтено: добавьте пояснение"),IF(C3099="Приход",D3099,IF(C3099="Корректировка остатка",D3099,-D3099)),"")</f>
        <v/>
      </c>
      <c r="G3099" s="13"/>
      <c r="H3099" s="15" t="str">
        <f>IF(OR(B3099="",SUMPRODUCT(--EXACT('Номенклатура'!$A$6:$A$205,B3099))&lt;&gt;1),"",INDEX('Номенклатура'!$B$6:$B$205,SUMPRODUCT(EXACT('Номенклатура'!$A$6:$A$205,B3099)*(ROW('Номенклатура'!$A$6:$A$205)-5)))&amp;"")</f>
        <v/>
      </c>
      <c r="I3099" s="15" t="str">
        <f>IF(COUNTA(A3099:D3099,G3099)=0,"",IF(NOT(ISNUMBER(A3099)),"Укажите дату",IF(B3099="","Укажите код",IF(NOT(AND(ISTEXT(B3099),LEN(B3099)&gt;0,LEN(B3099)&lt;=30,ISNUMBER(FIND(LEFT(B3099,1),"ABCDEFGHIJKLMNOPQRSTUVWXYZ")),SUMPRODUCT((MID(B3099,{1,2,3,4,5,6,7,8,9,10,11,12,13,14,15,16,17,18,19,20,21,22,23,24,25,26,27,28,29,30},1)&lt;&gt;"")*ISERROR(FIND(MID(B3099,{1,2,3,4,5,6,7,8,9,10,11,12,13,14,15,16,17,18,19,20,21,22,23,24,25,26,27,28,29,30},1),"ABCDEFGHIJKLMNOPQRSTUVWXYZ0123456789-_")))=0,ISERROR(VALUE(B3099)))),"Недопустимый код: только латинские буквы A-Z в верхнем регистре, цифры, - и _; начало с буквы, до 30 символов (например MILK-001)",IF(SUMPRODUCT(--EXACT('Номенклатура'!$A$6:$A$205,B3099))=0,"Код не найден в номенклатуре",IF(SUMPRODUCT(--EXACT('Номенклатура'!$A$6:$A$205,B3099))&gt;1,"Код повторяется в номенклатуре",IF(ISNA(MATCH(C3099,{"Приход","Расход","Списание","Корректировка остатка"},0)),"Выберите тип операции",IF(NOT(ISNUMBER(D3099)),"Укажите количество",IF(D3099=0,"Количество не может быть 0",IF(AND(C3099&lt;&gt;"Корректировка остатка",D3099&lt;0),"Для этого типа количество положительное",IF(NOT(ISNUMBER('Номенклатура'!$C$2)),"Укажите дату начала учёта",IF(A3099&lt;INT('Номенклатура'!$C$2),"Раньше даты начала учёта: НЕ учтено",IF(AND(C3099="Корректировка остатка",TRIM(G3099)=""),"Учтено: добавьте пояснение","ОК")))))))))))))</f>
        <v/>
      </c>
    </row>
    <row r="3100" spans="1:9" x14ac:dyDescent="0.25">
      <c r="A3100" s="16"/>
      <c r="B3100" s="13"/>
      <c r="C3100" s="13"/>
      <c r="D3100" s="14"/>
      <c r="E3100" s="17" t="str">
        <f>IF(OR(B3100="",SUMPRODUCT(--EXACT('Номенклатура'!$A$6:$A$205,B3100))&lt;&gt;1),"",INDEX('Номенклатура'!$D$6:$D$205,SUMPRODUCT(EXACT('Номенклатура'!$A$6:$A$205,B3100)*(ROW('Номенклатура'!$A$6:$A$205)-5)))&amp;"")</f>
        <v/>
      </c>
      <c r="F3100" s="18" t="str">
        <f>IF(OR(I3100="ОК",I3100="Учтено: добавьте пояснение"),IF(C3100="Приход",D3100,IF(C3100="Корректировка остатка",D3100,-D3100)),"")</f>
        <v/>
      </c>
      <c r="G3100" s="13"/>
      <c r="H3100" s="15" t="str">
        <f>IF(OR(B3100="",SUMPRODUCT(--EXACT('Номенклатура'!$A$6:$A$205,B3100))&lt;&gt;1),"",INDEX('Номенклатура'!$B$6:$B$205,SUMPRODUCT(EXACT('Номенклатура'!$A$6:$A$205,B3100)*(ROW('Номенклатура'!$A$6:$A$205)-5)))&amp;"")</f>
        <v/>
      </c>
      <c r="I3100" s="15" t="str">
        <f>IF(COUNTA(A3100:D3100,G3100)=0,"",IF(NOT(ISNUMBER(A3100)),"Укажите дату",IF(B3100="","Укажите код",IF(NOT(AND(ISTEXT(B3100),LEN(B3100)&gt;0,LEN(B3100)&lt;=30,ISNUMBER(FIND(LEFT(B3100,1),"ABCDEFGHIJKLMNOPQRSTUVWXYZ")),SUMPRODUCT((MID(B3100,{1,2,3,4,5,6,7,8,9,10,11,12,13,14,15,16,17,18,19,20,21,22,23,24,25,26,27,28,29,30},1)&lt;&gt;"")*ISERROR(FIND(MID(B3100,{1,2,3,4,5,6,7,8,9,10,11,12,13,14,15,16,17,18,19,20,21,22,23,24,25,26,27,28,29,30},1),"ABCDEFGHIJKLMNOPQRSTUVWXYZ0123456789-_")))=0,ISERROR(VALUE(B3100)))),"Недопустимый код: только латинские буквы A-Z в верхнем регистре, цифры, - и _; начало с буквы, до 30 символов (например MILK-001)",IF(SUMPRODUCT(--EXACT('Номенклатура'!$A$6:$A$205,B3100))=0,"Код не найден в номенклатуре",IF(SUMPRODUCT(--EXACT('Номенклатура'!$A$6:$A$205,B3100))&gt;1,"Код повторяется в номенклатуре",IF(ISNA(MATCH(C3100,{"Приход","Расход","Списание","Корректировка остатка"},0)),"Выберите тип операции",IF(NOT(ISNUMBER(D3100)),"Укажите количество",IF(D3100=0,"Количество не может быть 0",IF(AND(C3100&lt;&gt;"Корректировка остатка",D3100&lt;0),"Для этого типа количество положительное",IF(NOT(ISNUMBER('Номенклатура'!$C$2)),"Укажите дату начала учёта",IF(A3100&lt;INT('Номенклатура'!$C$2),"Раньше даты начала учёта: НЕ учтено",IF(AND(C3100="Корректировка остатка",TRIM(G3100)=""),"Учтено: добавьте пояснение","ОК")))))))))))))</f>
        <v/>
      </c>
    </row>
    <row r="3101" spans="1:9" x14ac:dyDescent="0.25">
      <c r="A3101" s="16"/>
      <c r="B3101" s="13"/>
      <c r="C3101" s="13"/>
      <c r="D3101" s="14"/>
      <c r="E3101" s="17" t="str">
        <f>IF(OR(B3101="",SUMPRODUCT(--EXACT('Номенклатура'!$A$6:$A$205,B3101))&lt;&gt;1),"",INDEX('Номенклатура'!$D$6:$D$205,SUMPRODUCT(EXACT('Номенклатура'!$A$6:$A$205,B3101)*(ROW('Номенклатура'!$A$6:$A$205)-5)))&amp;"")</f>
        <v/>
      </c>
      <c r="F3101" s="18" t="str">
        <f>IF(OR(I3101="ОК",I3101="Учтено: добавьте пояснение"),IF(C3101="Приход",D3101,IF(C3101="Корректировка остатка",D3101,-D3101)),"")</f>
        <v/>
      </c>
      <c r="G3101" s="13"/>
      <c r="H3101" s="15" t="str">
        <f>IF(OR(B3101="",SUMPRODUCT(--EXACT('Номенклатура'!$A$6:$A$205,B3101))&lt;&gt;1),"",INDEX('Номенклатура'!$B$6:$B$205,SUMPRODUCT(EXACT('Номенклатура'!$A$6:$A$205,B3101)*(ROW('Номенклатура'!$A$6:$A$205)-5)))&amp;"")</f>
        <v/>
      </c>
      <c r="I3101" s="15" t="str">
        <f>IF(COUNTA(A3101:D3101,G3101)=0,"",IF(NOT(ISNUMBER(A3101)),"Укажите дату",IF(B3101="","Укажите код",IF(NOT(AND(ISTEXT(B3101),LEN(B3101)&gt;0,LEN(B3101)&lt;=30,ISNUMBER(FIND(LEFT(B3101,1),"ABCDEFGHIJKLMNOPQRSTUVWXYZ")),SUMPRODUCT((MID(B3101,{1,2,3,4,5,6,7,8,9,10,11,12,13,14,15,16,17,18,19,20,21,22,23,24,25,26,27,28,29,30},1)&lt;&gt;"")*ISERROR(FIND(MID(B3101,{1,2,3,4,5,6,7,8,9,10,11,12,13,14,15,16,17,18,19,20,21,22,23,24,25,26,27,28,29,30},1),"ABCDEFGHIJKLMNOPQRSTUVWXYZ0123456789-_")))=0,ISERROR(VALUE(B3101)))),"Недопустимый код: только латинские буквы A-Z в верхнем регистре, цифры, - и _; начало с буквы, до 30 символов (например MILK-001)",IF(SUMPRODUCT(--EXACT('Номенклатура'!$A$6:$A$205,B3101))=0,"Код не найден в номенклатуре",IF(SUMPRODUCT(--EXACT('Номенклатура'!$A$6:$A$205,B3101))&gt;1,"Код повторяется в номенклатуре",IF(ISNA(MATCH(C3101,{"Приход","Расход","Списание","Корректировка остатка"},0)),"Выберите тип операции",IF(NOT(ISNUMBER(D3101)),"Укажите количество",IF(D3101=0,"Количество не может быть 0",IF(AND(C3101&lt;&gt;"Корректировка остатка",D3101&lt;0),"Для этого типа количество положительное",IF(NOT(ISNUMBER('Номенклатура'!$C$2)),"Укажите дату начала учёта",IF(A3101&lt;INT('Номенклатура'!$C$2),"Раньше даты начала учёта: НЕ учтено",IF(AND(C3101="Корректировка остатка",TRIM(G3101)=""),"Учтено: добавьте пояснение","ОК")))))))))))))</f>
        <v/>
      </c>
    </row>
    <row r="3102" spans="1:9" x14ac:dyDescent="0.25">
      <c r="A3102" s="16"/>
      <c r="B3102" s="13"/>
      <c r="C3102" s="13"/>
      <c r="D3102" s="14"/>
      <c r="E3102" s="17" t="str">
        <f>IF(OR(B3102="",SUMPRODUCT(--EXACT('Номенклатура'!$A$6:$A$205,B3102))&lt;&gt;1),"",INDEX('Номенклатура'!$D$6:$D$205,SUMPRODUCT(EXACT('Номенклатура'!$A$6:$A$205,B3102)*(ROW('Номенклатура'!$A$6:$A$205)-5)))&amp;"")</f>
        <v/>
      </c>
      <c r="F3102" s="18" t="str">
        <f>IF(OR(I3102="ОК",I3102="Учтено: добавьте пояснение"),IF(C3102="Приход",D3102,IF(C3102="Корректировка остатка",D3102,-D3102)),"")</f>
        <v/>
      </c>
      <c r="G3102" s="13"/>
      <c r="H3102" s="15" t="str">
        <f>IF(OR(B3102="",SUMPRODUCT(--EXACT('Номенклатура'!$A$6:$A$205,B3102))&lt;&gt;1),"",INDEX('Номенклатура'!$B$6:$B$205,SUMPRODUCT(EXACT('Номенклатура'!$A$6:$A$205,B3102)*(ROW('Номенклатура'!$A$6:$A$205)-5)))&amp;"")</f>
        <v/>
      </c>
      <c r="I3102" s="15" t="str">
        <f>IF(COUNTA(A3102:D3102,G3102)=0,"",IF(NOT(ISNUMBER(A3102)),"Укажите дату",IF(B3102="","Укажите код",IF(NOT(AND(ISTEXT(B3102),LEN(B3102)&gt;0,LEN(B3102)&lt;=30,ISNUMBER(FIND(LEFT(B3102,1),"ABCDEFGHIJKLMNOPQRSTUVWXYZ")),SUMPRODUCT((MID(B3102,{1,2,3,4,5,6,7,8,9,10,11,12,13,14,15,16,17,18,19,20,21,22,23,24,25,26,27,28,29,30},1)&lt;&gt;"")*ISERROR(FIND(MID(B3102,{1,2,3,4,5,6,7,8,9,10,11,12,13,14,15,16,17,18,19,20,21,22,23,24,25,26,27,28,29,30},1),"ABCDEFGHIJKLMNOPQRSTUVWXYZ0123456789-_")))=0,ISERROR(VALUE(B3102)))),"Недопустимый код: только латинские буквы A-Z в верхнем регистре, цифры, - и _; начало с буквы, до 30 символов (например MILK-001)",IF(SUMPRODUCT(--EXACT('Номенклатура'!$A$6:$A$205,B3102))=0,"Код не найден в номенклатуре",IF(SUMPRODUCT(--EXACT('Номенклатура'!$A$6:$A$205,B3102))&gt;1,"Код повторяется в номенклатуре",IF(ISNA(MATCH(C3102,{"Приход","Расход","Списание","Корректировка остатка"},0)),"Выберите тип операции",IF(NOT(ISNUMBER(D3102)),"Укажите количество",IF(D3102=0,"Количество не может быть 0",IF(AND(C3102&lt;&gt;"Корректировка остатка",D3102&lt;0),"Для этого типа количество положительное",IF(NOT(ISNUMBER('Номенклатура'!$C$2)),"Укажите дату начала учёта",IF(A3102&lt;INT('Номенклатура'!$C$2),"Раньше даты начала учёта: НЕ учтено",IF(AND(C3102="Корректировка остатка",TRIM(G3102)=""),"Учтено: добавьте пояснение","ОК")))))))))))))</f>
        <v/>
      </c>
    </row>
    <row r="3103" spans="1:9" x14ac:dyDescent="0.25">
      <c r="A3103" s="16"/>
      <c r="B3103" s="13"/>
      <c r="C3103" s="13"/>
      <c r="D3103" s="14"/>
      <c r="E3103" s="17" t="str">
        <f>IF(OR(B3103="",SUMPRODUCT(--EXACT('Номенклатура'!$A$6:$A$205,B3103))&lt;&gt;1),"",INDEX('Номенклатура'!$D$6:$D$205,SUMPRODUCT(EXACT('Номенклатура'!$A$6:$A$205,B3103)*(ROW('Номенклатура'!$A$6:$A$205)-5)))&amp;"")</f>
        <v/>
      </c>
      <c r="F3103" s="18" t="str">
        <f>IF(OR(I3103="ОК",I3103="Учтено: добавьте пояснение"),IF(C3103="Приход",D3103,IF(C3103="Корректировка остатка",D3103,-D3103)),"")</f>
        <v/>
      </c>
      <c r="G3103" s="13"/>
      <c r="H3103" s="15" t="str">
        <f>IF(OR(B3103="",SUMPRODUCT(--EXACT('Номенклатура'!$A$6:$A$205,B3103))&lt;&gt;1),"",INDEX('Номенклатура'!$B$6:$B$205,SUMPRODUCT(EXACT('Номенклатура'!$A$6:$A$205,B3103)*(ROW('Номенклатура'!$A$6:$A$205)-5)))&amp;"")</f>
        <v/>
      </c>
      <c r="I3103" s="15" t="str">
        <f>IF(COUNTA(A3103:D3103,G3103)=0,"",IF(NOT(ISNUMBER(A3103)),"Укажите дату",IF(B3103="","Укажите код",IF(NOT(AND(ISTEXT(B3103),LEN(B3103)&gt;0,LEN(B3103)&lt;=30,ISNUMBER(FIND(LEFT(B3103,1),"ABCDEFGHIJKLMNOPQRSTUVWXYZ")),SUMPRODUCT((MID(B3103,{1,2,3,4,5,6,7,8,9,10,11,12,13,14,15,16,17,18,19,20,21,22,23,24,25,26,27,28,29,30},1)&lt;&gt;"")*ISERROR(FIND(MID(B3103,{1,2,3,4,5,6,7,8,9,10,11,12,13,14,15,16,17,18,19,20,21,22,23,24,25,26,27,28,29,30},1),"ABCDEFGHIJKLMNOPQRSTUVWXYZ0123456789-_")))=0,ISERROR(VALUE(B3103)))),"Недопустимый код: только латинские буквы A-Z в верхнем регистре, цифры, - и _; начало с буквы, до 30 символов (например MILK-001)",IF(SUMPRODUCT(--EXACT('Номенклатура'!$A$6:$A$205,B3103))=0,"Код не найден в номенклатуре",IF(SUMPRODUCT(--EXACT('Номенклатура'!$A$6:$A$205,B3103))&gt;1,"Код повторяется в номенклатуре",IF(ISNA(MATCH(C3103,{"Приход","Расход","Списание","Корректировка остатка"},0)),"Выберите тип операции",IF(NOT(ISNUMBER(D3103)),"Укажите количество",IF(D3103=0,"Количество не может быть 0",IF(AND(C3103&lt;&gt;"Корректировка остатка",D3103&lt;0),"Для этого типа количество положительное",IF(NOT(ISNUMBER('Номенклатура'!$C$2)),"Укажите дату начала учёта",IF(A3103&lt;INT('Номенклатура'!$C$2),"Раньше даты начала учёта: НЕ учтено",IF(AND(C3103="Корректировка остатка",TRIM(G3103)=""),"Учтено: добавьте пояснение","ОК")))))))))))))</f>
        <v/>
      </c>
    </row>
    <row r="3104" spans="1:9" x14ac:dyDescent="0.25">
      <c r="A3104" s="16"/>
      <c r="B3104" s="13"/>
      <c r="C3104" s="13"/>
      <c r="D3104" s="14"/>
      <c r="E3104" s="17" t="str">
        <f>IF(OR(B3104="",SUMPRODUCT(--EXACT('Номенклатура'!$A$6:$A$205,B3104))&lt;&gt;1),"",INDEX('Номенклатура'!$D$6:$D$205,SUMPRODUCT(EXACT('Номенклатура'!$A$6:$A$205,B3104)*(ROW('Номенклатура'!$A$6:$A$205)-5)))&amp;"")</f>
        <v/>
      </c>
      <c r="F3104" s="18" t="str">
        <f>IF(OR(I3104="ОК",I3104="Учтено: добавьте пояснение"),IF(C3104="Приход",D3104,IF(C3104="Корректировка остатка",D3104,-D3104)),"")</f>
        <v/>
      </c>
      <c r="G3104" s="13"/>
      <c r="H3104" s="15" t="str">
        <f>IF(OR(B3104="",SUMPRODUCT(--EXACT('Номенклатура'!$A$6:$A$205,B3104))&lt;&gt;1),"",INDEX('Номенклатура'!$B$6:$B$205,SUMPRODUCT(EXACT('Номенклатура'!$A$6:$A$205,B3104)*(ROW('Номенклатура'!$A$6:$A$205)-5)))&amp;"")</f>
        <v/>
      </c>
      <c r="I3104" s="15" t="str">
        <f>IF(COUNTA(A3104:D3104,G3104)=0,"",IF(NOT(ISNUMBER(A3104)),"Укажите дату",IF(B3104="","Укажите код",IF(NOT(AND(ISTEXT(B3104),LEN(B3104)&gt;0,LEN(B3104)&lt;=30,ISNUMBER(FIND(LEFT(B3104,1),"ABCDEFGHIJKLMNOPQRSTUVWXYZ")),SUMPRODUCT((MID(B3104,{1,2,3,4,5,6,7,8,9,10,11,12,13,14,15,16,17,18,19,20,21,22,23,24,25,26,27,28,29,30},1)&lt;&gt;"")*ISERROR(FIND(MID(B3104,{1,2,3,4,5,6,7,8,9,10,11,12,13,14,15,16,17,18,19,20,21,22,23,24,25,26,27,28,29,30},1),"ABCDEFGHIJKLMNOPQRSTUVWXYZ0123456789-_")))=0,ISERROR(VALUE(B3104)))),"Недопустимый код: только латинские буквы A-Z в верхнем регистре, цифры, - и _; начало с буквы, до 30 символов (например MILK-001)",IF(SUMPRODUCT(--EXACT('Номенклатура'!$A$6:$A$205,B3104))=0,"Код не найден в номенклатуре",IF(SUMPRODUCT(--EXACT('Номенклатура'!$A$6:$A$205,B3104))&gt;1,"Код повторяется в номенклатуре",IF(ISNA(MATCH(C3104,{"Приход","Расход","Списание","Корректировка остатка"},0)),"Выберите тип операции",IF(NOT(ISNUMBER(D3104)),"Укажите количество",IF(D3104=0,"Количество не может быть 0",IF(AND(C3104&lt;&gt;"Корректировка остатка",D3104&lt;0),"Для этого типа количество положительное",IF(NOT(ISNUMBER('Номенклатура'!$C$2)),"Укажите дату начала учёта",IF(A3104&lt;INT('Номенклатура'!$C$2),"Раньше даты начала учёта: НЕ учтено",IF(AND(C3104="Корректировка остатка",TRIM(G3104)=""),"Учтено: добавьте пояснение","ОК")))))))))))))</f>
        <v/>
      </c>
    </row>
    <row r="3105" spans="1:9" x14ac:dyDescent="0.25">
      <c r="A3105" s="16"/>
      <c r="B3105" s="13"/>
      <c r="C3105" s="13"/>
      <c r="D3105" s="14"/>
      <c r="E3105" s="17" t="str">
        <f>IF(OR(B3105="",SUMPRODUCT(--EXACT('Номенклатура'!$A$6:$A$205,B3105))&lt;&gt;1),"",INDEX('Номенклатура'!$D$6:$D$205,SUMPRODUCT(EXACT('Номенклатура'!$A$6:$A$205,B3105)*(ROW('Номенклатура'!$A$6:$A$205)-5)))&amp;"")</f>
        <v/>
      </c>
      <c r="F3105" s="18" t="str">
        <f>IF(OR(I3105="ОК",I3105="Учтено: добавьте пояснение"),IF(C3105="Приход",D3105,IF(C3105="Корректировка остатка",D3105,-D3105)),"")</f>
        <v/>
      </c>
      <c r="G3105" s="13"/>
      <c r="H3105" s="15" t="str">
        <f>IF(OR(B3105="",SUMPRODUCT(--EXACT('Номенклатура'!$A$6:$A$205,B3105))&lt;&gt;1),"",INDEX('Номенклатура'!$B$6:$B$205,SUMPRODUCT(EXACT('Номенклатура'!$A$6:$A$205,B3105)*(ROW('Номенклатура'!$A$6:$A$205)-5)))&amp;"")</f>
        <v/>
      </c>
      <c r="I3105" s="15" t="str">
        <f>IF(COUNTA(A3105:D3105,G3105)=0,"",IF(NOT(ISNUMBER(A3105)),"Укажите дату",IF(B3105="","Укажите код",IF(NOT(AND(ISTEXT(B3105),LEN(B3105)&gt;0,LEN(B3105)&lt;=30,ISNUMBER(FIND(LEFT(B3105,1),"ABCDEFGHIJKLMNOPQRSTUVWXYZ")),SUMPRODUCT((MID(B3105,{1,2,3,4,5,6,7,8,9,10,11,12,13,14,15,16,17,18,19,20,21,22,23,24,25,26,27,28,29,30},1)&lt;&gt;"")*ISERROR(FIND(MID(B3105,{1,2,3,4,5,6,7,8,9,10,11,12,13,14,15,16,17,18,19,20,21,22,23,24,25,26,27,28,29,30},1),"ABCDEFGHIJKLMNOPQRSTUVWXYZ0123456789-_")))=0,ISERROR(VALUE(B3105)))),"Недопустимый код: только латинские буквы A-Z в верхнем регистре, цифры, - и _; начало с буквы, до 30 символов (например MILK-001)",IF(SUMPRODUCT(--EXACT('Номенклатура'!$A$6:$A$205,B3105))=0,"Код не найден в номенклатуре",IF(SUMPRODUCT(--EXACT('Номенклатура'!$A$6:$A$205,B3105))&gt;1,"Код повторяется в номенклатуре",IF(ISNA(MATCH(C3105,{"Приход","Расход","Списание","Корректировка остатка"},0)),"Выберите тип операции",IF(NOT(ISNUMBER(D3105)),"Укажите количество",IF(D3105=0,"Количество не может быть 0",IF(AND(C3105&lt;&gt;"Корректировка остатка",D3105&lt;0),"Для этого типа количество положительное",IF(NOT(ISNUMBER('Номенклатура'!$C$2)),"Укажите дату начала учёта",IF(A3105&lt;INT('Номенклатура'!$C$2),"Раньше даты начала учёта: НЕ учтено",IF(AND(C3105="Корректировка остатка",TRIM(G3105)=""),"Учтено: добавьте пояснение","ОК")))))))))))))</f>
        <v/>
      </c>
    </row>
    <row r="3106" spans="1:9" x14ac:dyDescent="0.25">
      <c r="A3106" s="16"/>
      <c r="B3106" s="13"/>
      <c r="C3106" s="13"/>
      <c r="D3106" s="14"/>
      <c r="E3106" s="17" t="str">
        <f>IF(OR(B3106="",SUMPRODUCT(--EXACT('Номенклатура'!$A$6:$A$205,B3106))&lt;&gt;1),"",INDEX('Номенклатура'!$D$6:$D$205,SUMPRODUCT(EXACT('Номенклатура'!$A$6:$A$205,B3106)*(ROW('Номенклатура'!$A$6:$A$205)-5)))&amp;"")</f>
        <v/>
      </c>
      <c r="F3106" s="18" t="str">
        <f>IF(OR(I3106="ОК",I3106="Учтено: добавьте пояснение"),IF(C3106="Приход",D3106,IF(C3106="Корректировка остатка",D3106,-D3106)),"")</f>
        <v/>
      </c>
      <c r="G3106" s="13"/>
      <c r="H3106" s="15" t="str">
        <f>IF(OR(B3106="",SUMPRODUCT(--EXACT('Номенклатура'!$A$6:$A$205,B3106))&lt;&gt;1),"",INDEX('Номенклатура'!$B$6:$B$205,SUMPRODUCT(EXACT('Номенклатура'!$A$6:$A$205,B3106)*(ROW('Номенклатура'!$A$6:$A$205)-5)))&amp;"")</f>
        <v/>
      </c>
      <c r="I3106" s="15" t="str">
        <f>IF(COUNTA(A3106:D3106,G3106)=0,"",IF(NOT(ISNUMBER(A3106)),"Укажите дату",IF(B3106="","Укажите код",IF(NOT(AND(ISTEXT(B3106),LEN(B3106)&gt;0,LEN(B3106)&lt;=30,ISNUMBER(FIND(LEFT(B3106,1),"ABCDEFGHIJKLMNOPQRSTUVWXYZ")),SUMPRODUCT((MID(B3106,{1,2,3,4,5,6,7,8,9,10,11,12,13,14,15,16,17,18,19,20,21,22,23,24,25,26,27,28,29,30},1)&lt;&gt;"")*ISERROR(FIND(MID(B3106,{1,2,3,4,5,6,7,8,9,10,11,12,13,14,15,16,17,18,19,20,21,22,23,24,25,26,27,28,29,30},1),"ABCDEFGHIJKLMNOPQRSTUVWXYZ0123456789-_")))=0,ISERROR(VALUE(B3106)))),"Недопустимый код: только латинские буквы A-Z в верхнем регистре, цифры, - и _; начало с буквы, до 30 символов (например MILK-001)",IF(SUMPRODUCT(--EXACT('Номенклатура'!$A$6:$A$205,B3106))=0,"Код не найден в номенклатуре",IF(SUMPRODUCT(--EXACT('Номенклатура'!$A$6:$A$205,B3106))&gt;1,"Код повторяется в номенклатуре",IF(ISNA(MATCH(C3106,{"Приход","Расход","Списание","Корректировка остатка"},0)),"Выберите тип операции",IF(NOT(ISNUMBER(D3106)),"Укажите количество",IF(D3106=0,"Количество не может быть 0",IF(AND(C3106&lt;&gt;"Корректировка остатка",D3106&lt;0),"Для этого типа количество положительное",IF(NOT(ISNUMBER('Номенклатура'!$C$2)),"Укажите дату начала учёта",IF(A3106&lt;INT('Номенклатура'!$C$2),"Раньше даты начала учёта: НЕ учтено",IF(AND(C3106="Корректировка остатка",TRIM(G3106)=""),"Учтено: добавьте пояснение","ОК")))))))))))))</f>
        <v/>
      </c>
    </row>
    <row r="3107" spans="1:9" x14ac:dyDescent="0.25">
      <c r="A3107" s="16"/>
      <c r="B3107" s="13"/>
      <c r="C3107" s="13"/>
      <c r="D3107" s="14"/>
      <c r="E3107" s="17" t="str">
        <f>IF(OR(B3107="",SUMPRODUCT(--EXACT('Номенклатура'!$A$6:$A$205,B3107))&lt;&gt;1),"",INDEX('Номенклатура'!$D$6:$D$205,SUMPRODUCT(EXACT('Номенклатура'!$A$6:$A$205,B3107)*(ROW('Номенклатура'!$A$6:$A$205)-5)))&amp;"")</f>
        <v/>
      </c>
      <c r="F3107" s="18" t="str">
        <f>IF(OR(I3107="ОК",I3107="Учтено: добавьте пояснение"),IF(C3107="Приход",D3107,IF(C3107="Корректировка остатка",D3107,-D3107)),"")</f>
        <v/>
      </c>
      <c r="G3107" s="13"/>
      <c r="H3107" s="15" t="str">
        <f>IF(OR(B3107="",SUMPRODUCT(--EXACT('Номенклатура'!$A$6:$A$205,B3107))&lt;&gt;1),"",INDEX('Номенклатура'!$B$6:$B$205,SUMPRODUCT(EXACT('Номенклатура'!$A$6:$A$205,B3107)*(ROW('Номенклатура'!$A$6:$A$205)-5)))&amp;"")</f>
        <v/>
      </c>
      <c r="I3107" s="15" t="str">
        <f>IF(COUNTA(A3107:D3107,G3107)=0,"",IF(NOT(ISNUMBER(A3107)),"Укажите дату",IF(B3107="","Укажите код",IF(NOT(AND(ISTEXT(B3107),LEN(B3107)&gt;0,LEN(B3107)&lt;=30,ISNUMBER(FIND(LEFT(B3107,1),"ABCDEFGHIJKLMNOPQRSTUVWXYZ")),SUMPRODUCT((MID(B3107,{1,2,3,4,5,6,7,8,9,10,11,12,13,14,15,16,17,18,19,20,21,22,23,24,25,26,27,28,29,30},1)&lt;&gt;"")*ISERROR(FIND(MID(B3107,{1,2,3,4,5,6,7,8,9,10,11,12,13,14,15,16,17,18,19,20,21,22,23,24,25,26,27,28,29,30},1),"ABCDEFGHIJKLMNOPQRSTUVWXYZ0123456789-_")))=0,ISERROR(VALUE(B3107)))),"Недопустимый код: только латинские буквы A-Z в верхнем регистре, цифры, - и _; начало с буквы, до 30 символов (например MILK-001)",IF(SUMPRODUCT(--EXACT('Номенклатура'!$A$6:$A$205,B3107))=0,"Код не найден в номенклатуре",IF(SUMPRODUCT(--EXACT('Номенклатура'!$A$6:$A$205,B3107))&gt;1,"Код повторяется в номенклатуре",IF(ISNA(MATCH(C3107,{"Приход","Расход","Списание","Корректировка остатка"},0)),"Выберите тип операции",IF(NOT(ISNUMBER(D3107)),"Укажите количество",IF(D3107=0,"Количество не может быть 0",IF(AND(C3107&lt;&gt;"Корректировка остатка",D3107&lt;0),"Для этого типа количество положительное",IF(NOT(ISNUMBER('Номенклатура'!$C$2)),"Укажите дату начала учёта",IF(A3107&lt;INT('Номенклатура'!$C$2),"Раньше даты начала учёта: НЕ учтено",IF(AND(C3107="Корректировка остатка",TRIM(G3107)=""),"Учтено: добавьте пояснение","ОК")))))))))))))</f>
        <v/>
      </c>
    </row>
    <row r="3108" spans="1:9" x14ac:dyDescent="0.25">
      <c r="A3108" s="16"/>
      <c r="B3108" s="13"/>
      <c r="C3108" s="13"/>
      <c r="D3108" s="14"/>
      <c r="E3108" s="17" t="str">
        <f>IF(OR(B3108="",SUMPRODUCT(--EXACT('Номенклатура'!$A$6:$A$205,B3108))&lt;&gt;1),"",INDEX('Номенклатура'!$D$6:$D$205,SUMPRODUCT(EXACT('Номенклатура'!$A$6:$A$205,B3108)*(ROW('Номенклатура'!$A$6:$A$205)-5)))&amp;"")</f>
        <v/>
      </c>
      <c r="F3108" s="18" t="str">
        <f>IF(OR(I3108="ОК",I3108="Учтено: добавьте пояснение"),IF(C3108="Приход",D3108,IF(C3108="Корректировка остатка",D3108,-D3108)),"")</f>
        <v/>
      </c>
      <c r="G3108" s="13"/>
      <c r="H3108" s="15" t="str">
        <f>IF(OR(B3108="",SUMPRODUCT(--EXACT('Номенклатура'!$A$6:$A$205,B3108))&lt;&gt;1),"",INDEX('Номенклатура'!$B$6:$B$205,SUMPRODUCT(EXACT('Номенклатура'!$A$6:$A$205,B3108)*(ROW('Номенклатура'!$A$6:$A$205)-5)))&amp;"")</f>
        <v/>
      </c>
      <c r="I3108" s="15" t="str">
        <f>IF(COUNTA(A3108:D3108,G3108)=0,"",IF(NOT(ISNUMBER(A3108)),"Укажите дату",IF(B3108="","Укажите код",IF(NOT(AND(ISTEXT(B3108),LEN(B3108)&gt;0,LEN(B3108)&lt;=30,ISNUMBER(FIND(LEFT(B3108,1),"ABCDEFGHIJKLMNOPQRSTUVWXYZ")),SUMPRODUCT((MID(B3108,{1,2,3,4,5,6,7,8,9,10,11,12,13,14,15,16,17,18,19,20,21,22,23,24,25,26,27,28,29,30},1)&lt;&gt;"")*ISERROR(FIND(MID(B3108,{1,2,3,4,5,6,7,8,9,10,11,12,13,14,15,16,17,18,19,20,21,22,23,24,25,26,27,28,29,30},1),"ABCDEFGHIJKLMNOPQRSTUVWXYZ0123456789-_")))=0,ISERROR(VALUE(B3108)))),"Недопустимый код: только латинские буквы A-Z в верхнем регистре, цифры, - и _; начало с буквы, до 30 символов (например MILK-001)",IF(SUMPRODUCT(--EXACT('Номенклатура'!$A$6:$A$205,B3108))=0,"Код не найден в номенклатуре",IF(SUMPRODUCT(--EXACT('Номенклатура'!$A$6:$A$205,B3108))&gt;1,"Код повторяется в номенклатуре",IF(ISNA(MATCH(C3108,{"Приход","Расход","Списание","Корректировка остатка"},0)),"Выберите тип операции",IF(NOT(ISNUMBER(D3108)),"Укажите количество",IF(D3108=0,"Количество не может быть 0",IF(AND(C3108&lt;&gt;"Корректировка остатка",D3108&lt;0),"Для этого типа количество положительное",IF(NOT(ISNUMBER('Номенклатура'!$C$2)),"Укажите дату начала учёта",IF(A3108&lt;INT('Номенклатура'!$C$2),"Раньше даты начала учёта: НЕ учтено",IF(AND(C3108="Корректировка остатка",TRIM(G3108)=""),"Учтено: добавьте пояснение","ОК")))))))))))))</f>
        <v/>
      </c>
    </row>
    <row r="3109" spans="1:9" x14ac:dyDescent="0.25">
      <c r="A3109" s="16"/>
      <c r="B3109" s="13"/>
      <c r="C3109" s="13"/>
      <c r="D3109" s="14"/>
      <c r="E3109" s="17" t="str">
        <f>IF(OR(B3109="",SUMPRODUCT(--EXACT('Номенклатура'!$A$6:$A$205,B3109))&lt;&gt;1),"",INDEX('Номенклатура'!$D$6:$D$205,SUMPRODUCT(EXACT('Номенклатура'!$A$6:$A$205,B3109)*(ROW('Номенклатура'!$A$6:$A$205)-5)))&amp;"")</f>
        <v/>
      </c>
      <c r="F3109" s="18" t="str">
        <f>IF(OR(I3109="ОК",I3109="Учтено: добавьте пояснение"),IF(C3109="Приход",D3109,IF(C3109="Корректировка остатка",D3109,-D3109)),"")</f>
        <v/>
      </c>
      <c r="G3109" s="13"/>
      <c r="H3109" s="15" t="str">
        <f>IF(OR(B3109="",SUMPRODUCT(--EXACT('Номенклатура'!$A$6:$A$205,B3109))&lt;&gt;1),"",INDEX('Номенклатура'!$B$6:$B$205,SUMPRODUCT(EXACT('Номенклатура'!$A$6:$A$205,B3109)*(ROW('Номенклатура'!$A$6:$A$205)-5)))&amp;"")</f>
        <v/>
      </c>
      <c r="I3109" s="15" t="str">
        <f>IF(COUNTA(A3109:D3109,G3109)=0,"",IF(NOT(ISNUMBER(A3109)),"Укажите дату",IF(B3109="","Укажите код",IF(NOT(AND(ISTEXT(B3109),LEN(B3109)&gt;0,LEN(B3109)&lt;=30,ISNUMBER(FIND(LEFT(B3109,1),"ABCDEFGHIJKLMNOPQRSTUVWXYZ")),SUMPRODUCT((MID(B3109,{1,2,3,4,5,6,7,8,9,10,11,12,13,14,15,16,17,18,19,20,21,22,23,24,25,26,27,28,29,30},1)&lt;&gt;"")*ISERROR(FIND(MID(B3109,{1,2,3,4,5,6,7,8,9,10,11,12,13,14,15,16,17,18,19,20,21,22,23,24,25,26,27,28,29,30},1),"ABCDEFGHIJKLMNOPQRSTUVWXYZ0123456789-_")))=0,ISERROR(VALUE(B3109)))),"Недопустимый код: только латинские буквы A-Z в верхнем регистре, цифры, - и _; начало с буквы, до 30 символов (например MILK-001)",IF(SUMPRODUCT(--EXACT('Номенклатура'!$A$6:$A$205,B3109))=0,"Код не найден в номенклатуре",IF(SUMPRODUCT(--EXACT('Номенклатура'!$A$6:$A$205,B3109))&gt;1,"Код повторяется в номенклатуре",IF(ISNA(MATCH(C3109,{"Приход","Расход","Списание","Корректировка остатка"},0)),"Выберите тип операции",IF(NOT(ISNUMBER(D3109)),"Укажите количество",IF(D3109=0,"Количество не может быть 0",IF(AND(C3109&lt;&gt;"Корректировка остатка",D3109&lt;0),"Для этого типа количество положительное",IF(NOT(ISNUMBER('Номенклатура'!$C$2)),"Укажите дату начала учёта",IF(A3109&lt;INT('Номенклатура'!$C$2),"Раньше даты начала учёта: НЕ учтено",IF(AND(C3109="Корректировка остатка",TRIM(G3109)=""),"Учтено: добавьте пояснение","ОК")))))))))))))</f>
        <v/>
      </c>
    </row>
    <row r="3110" spans="1:9" x14ac:dyDescent="0.25">
      <c r="A3110" s="16"/>
      <c r="B3110" s="13"/>
      <c r="C3110" s="13"/>
      <c r="D3110" s="14"/>
      <c r="E3110" s="17" t="str">
        <f>IF(OR(B3110="",SUMPRODUCT(--EXACT('Номенклатура'!$A$6:$A$205,B3110))&lt;&gt;1),"",INDEX('Номенклатура'!$D$6:$D$205,SUMPRODUCT(EXACT('Номенклатура'!$A$6:$A$205,B3110)*(ROW('Номенклатура'!$A$6:$A$205)-5)))&amp;"")</f>
        <v/>
      </c>
      <c r="F3110" s="18" t="str">
        <f>IF(OR(I3110="ОК",I3110="Учтено: добавьте пояснение"),IF(C3110="Приход",D3110,IF(C3110="Корректировка остатка",D3110,-D3110)),"")</f>
        <v/>
      </c>
      <c r="G3110" s="13"/>
      <c r="H3110" s="15" t="str">
        <f>IF(OR(B3110="",SUMPRODUCT(--EXACT('Номенклатура'!$A$6:$A$205,B3110))&lt;&gt;1),"",INDEX('Номенклатура'!$B$6:$B$205,SUMPRODUCT(EXACT('Номенклатура'!$A$6:$A$205,B3110)*(ROW('Номенклатура'!$A$6:$A$205)-5)))&amp;"")</f>
        <v/>
      </c>
      <c r="I3110" s="15" t="str">
        <f>IF(COUNTA(A3110:D3110,G3110)=0,"",IF(NOT(ISNUMBER(A3110)),"Укажите дату",IF(B3110="","Укажите код",IF(NOT(AND(ISTEXT(B3110),LEN(B3110)&gt;0,LEN(B3110)&lt;=30,ISNUMBER(FIND(LEFT(B3110,1),"ABCDEFGHIJKLMNOPQRSTUVWXYZ")),SUMPRODUCT((MID(B3110,{1,2,3,4,5,6,7,8,9,10,11,12,13,14,15,16,17,18,19,20,21,22,23,24,25,26,27,28,29,30},1)&lt;&gt;"")*ISERROR(FIND(MID(B3110,{1,2,3,4,5,6,7,8,9,10,11,12,13,14,15,16,17,18,19,20,21,22,23,24,25,26,27,28,29,30},1),"ABCDEFGHIJKLMNOPQRSTUVWXYZ0123456789-_")))=0,ISERROR(VALUE(B3110)))),"Недопустимый код: только латинские буквы A-Z в верхнем регистре, цифры, - и _; начало с буквы, до 30 символов (например MILK-001)",IF(SUMPRODUCT(--EXACT('Номенклатура'!$A$6:$A$205,B3110))=0,"Код не найден в номенклатуре",IF(SUMPRODUCT(--EXACT('Номенклатура'!$A$6:$A$205,B3110))&gt;1,"Код повторяется в номенклатуре",IF(ISNA(MATCH(C3110,{"Приход","Расход","Списание","Корректировка остатка"},0)),"Выберите тип операции",IF(NOT(ISNUMBER(D3110)),"Укажите количество",IF(D3110=0,"Количество не может быть 0",IF(AND(C3110&lt;&gt;"Корректировка остатка",D3110&lt;0),"Для этого типа количество положительное",IF(NOT(ISNUMBER('Номенклатура'!$C$2)),"Укажите дату начала учёта",IF(A3110&lt;INT('Номенклатура'!$C$2),"Раньше даты начала учёта: НЕ учтено",IF(AND(C3110="Корректировка остатка",TRIM(G3110)=""),"Учтено: добавьте пояснение","ОК")))))))))))))</f>
        <v/>
      </c>
    </row>
    <row r="3111" spans="1:9" x14ac:dyDescent="0.25">
      <c r="A3111" s="16"/>
      <c r="B3111" s="13"/>
      <c r="C3111" s="13"/>
      <c r="D3111" s="14"/>
      <c r="E3111" s="17" t="str">
        <f>IF(OR(B3111="",SUMPRODUCT(--EXACT('Номенклатура'!$A$6:$A$205,B3111))&lt;&gt;1),"",INDEX('Номенклатура'!$D$6:$D$205,SUMPRODUCT(EXACT('Номенклатура'!$A$6:$A$205,B3111)*(ROW('Номенклатура'!$A$6:$A$205)-5)))&amp;"")</f>
        <v/>
      </c>
      <c r="F3111" s="18" t="str">
        <f>IF(OR(I3111="ОК",I3111="Учтено: добавьте пояснение"),IF(C3111="Приход",D3111,IF(C3111="Корректировка остатка",D3111,-D3111)),"")</f>
        <v/>
      </c>
      <c r="G3111" s="13"/>
      <c r="H3111" s="15" t="str">
        <f>IF(OR(B3111="",SUMPRODUCT(--EXACT('Номенклатура'!$A$6:$A$205,B3111))&lt;&gt;1),"",INDEX('Номенклатура'!$B$6:$B$205,SUMPRODUCT(EXACT('Номенклатура'!$A$6:$A$205,B3111)*(ROW('Номенклатура'!$A$6:$A$205)-5)))&amp;"")</f>
        <v/>
      </c>
      <c r="I3111" s="15" t="str">
        <f>IF(COUNTA(A3111:D3111,G3111)=0,"",IF(NOT(ISNUMBER(A3111)),"Укажите дату",IF(B3111="","Укажите код",IF(NOT(AND(ISTEXT(B3111),LEN(B3111)&gt;0,LEN(B3111)&lt;=30,ISNUMBER(FIND(LEFT(B3111,1),"ABCDEFGHIJKLMNOPQRSTUVWXYZ")),SUMPRODUCT((MID(B3111,{1,2,3,4,5,6,7,8,9,10,11,12,13,14,15,16,17,18,19,20,21,22,23,24,25,26,27,28,29,30},1)&lt;&gt;"")*ISERROR(FIND(MID(B3111,{1,2,3,4,5,6,7,8,9,10,11,12,13,14,15,16,17,18,19,20,21,22,23,24,25,26,27,28,29,30},1),"ABCDEFGHIJKLMNOPQRSTUVWXYZ0123456789-_")))=0,ISERROR(VALUE(B3111)))),"Недопустимый код: только латинские буквы A-Z в верхнем регистре, цифры, - и _; начало с буквы, до 30 символов (например MILK-001)",IF(SUMPRODUCT(--EXACT('Номенклатура'!$A$6:$A$205,B3111))=0,"Код не найден в номенклатуре",IF(SUMPRODUCT(--EXACT('Номенклатура'!$A$6:$A$205,B3111))&gt;1,"Код повторяется в номенклатуре",IF(ISNA(MATCH(C3111,{"Приход","Расход","Списание","Корректировка остатка"},0)),"Выберите тип операции",IF(NOT(ISNUMBER(D3111)),"Укажите количество",IF(D3111=0,"Количество не может быть 0",IF(AND(C3111&lt;&gt;"Корректировка остатка",D3111&lt;0),"Для этого типа количество положительное",IF(NOT(ISNUMBER('Номенклатура'!$C$2)),"Укажите дату начала учёта",IF(A3111&lt;INT('Номенклатура'!$C$2),"Раньше даты начала учёта: НЕ учтено",IF(AND(C3111="Корректировка остатка",TRIM(G3111)=""),"Учтено: добавьте пояснение","ОК")))))))))))))</f>
        <v/>
      </c>
    </row>
    <row r="3112" spans="1:9" x14ac:dyDescent="0.25">
      <c r="A3112" s="16"/>
      <c r="B3112" s="13"/>
      <c r="C3112" s="13"/>
      <c r="D3112" s="14"/>
      <c r="E3112" s="17" t="str">
        <f>IF(OR(B3112="",SUMPRODUCT(--EXACT('Номенклатура'!$A$6:$A$205,B3112))&lt;&gt;1),"",INDEX('Номенклатура'!$D$6:$D$205,SUMPRODUCT(EXACT('Номенклатура'!$A$6:$A$205,B3112)*(ROW('Номенклатура'!$A$6:$A$205)-5)))&amp;"")</f>
        <v/>
      </c>
      <c r="F3112" s="18" t="str">
        <f>IF(OR(I3112="ОК",I3112="Учтено: добавьте пояснение"),IF(C3112="Приход",D3112,IF(C3112="Корректировка остатка",D3112,-D3112)),"")</f>
        <v/>
      </c>
      <c r="G3112" s="13"/>
      <c r="H3112" s="15" t="str">
        <f>IF(OR(B3112="",SUMPRODUCT(--EXACT('Номенклатура'!$A$6:$A$205,B3112))&lt;&gt;1),"",INDEX('Номенклатура'!$B$6:$B$205,SUMPRODUCT(EXACT('Номенклатура'!$A$6:$A$205,B3112)*(ROW('Номенклатура'!$A$6:$A$205)-5)))&amp;"")</f>
        <v/>
      </c>
      <c r="I3112" s="15" t="str">
        <f>IF(COUNTA(A3112:D3112,G3112)=0,"",IF(NOT(ISNUMBER(A3112)),"Укажите дату",IF(B3112="","Укажите код",IF(NOT(AND(ISTEXT(B3112),LEN(B3112)&gt;0,LEN(B3112)&lt;=30,ISNUMBER(FIND(LEFT(B3112,1),"ABCDEFGHIJKLMNOPQRSTUVWXYZ")),SUMPRODUCT((MID(B3112,{1,2,3,4,5,6,7,8,9,10,11,12,13,14,15,16,17,18,19,20,21,22,23,24,25,26,27,28,29,30},1)&lt;&gt;"")*ISERROR(FIND(MID(B3112,{1,2,3,4,5,6,7,8,9,10,11,12,13,14,15,16,17,18,19,20,21,22,23,24,25,26,27,28,29,30},1),"ABCDEFGHIJKLMNOPQRSTUVWXYZ0123456789-_")))=0,ISERROR(VALUE(B3112)))),"Недопустимый код: только латинские буквы A-Z в верхнем регистре, цифры, - и _; начало с буквы, до 30 символов (например MILK-001)",IF(SUMPRODUCT(--EXACT('Номенклатура'!$A$6:$A$205,B3112))=0,"Код не найден в номенклатуре",IF(SUMPRODUCT(--EXACT('Номенклатура'!$A$6:$A$205,B3112))&gt;1,"Код повторяется в номенклатуре",IF(ISNA(MATCH(C3112,{"Приход","Расход","Списание","Корректировка остатка"},0)),"Выберите тип операции",IF(NOT(ISNUMBER(D3112)),"Укажите количество",IF(D3112=0,"Количество не может быть 0",IF(AND(C3112&lt;&gt;"Корректировка остатка",D3112&lt;0),"Для этого типа количество положительное",IF(NOT(ISNUMBER('Номенклатура'!$C$2)),"Укажите дату начала учёта",IF(A3112&lt;INT('Номенклатура'!$C$2),"Раньше даты начала учёта: НЕ учтено",IF(AND(C3112="Корректировка остатка",TRIM(G3112)=""),"Учтено: добавьте пояснение","ОК")))))))))))))</f>
        <v/>
      </c>
    </row>
    <row r="3113" spans="1:9" x14ac:dyDescent="0.25">
      <c r="A3113" s="16"/>
      <c r="B3113" s="13"/>
      <c r="C3113" s="13"/>
      <c r="D3113" s="14"/>
      <c r="E3113" s="17" t="str">
        <f>IF(OR(B3113="",SUMPRODUCT(--EXACT('Номенклатура'!$A$6:$A$205,B3113))&lt;&gt;1),"",INDEX('Номенклатура'!$D$6:$D$205,SUMPRODUCT(EXACT('Номенклатура'!$A$6:$A$205,B3113)*(ROW('Номенклатура'!$A$6:$A$205)-5)))&amp;"")</f>
        <v/>
      </c>
      <c r="F3113" s="18" t="str">
        <f>IF(OR(I3113="ОК",I3113="Учтено: добавьте пояснение"),IF(C3113="Приход",D3113,IF(C3113="Корректировка остатка",D3113,-D3113)),"")</f>
        <v/>
      </c>
      <c r="G3113" s="13"/>
      <c r="H3113" s="15" t="str">
        <f>IF(OR(B3113="",SUMPRODUCT(--EXACT('Номенклатура'!$A$6:$A$205,B3113))&lt;&gt;1),"",INDEX('Номенклатура'!$B$6:$B$205,SUMPRODUCT(EXACT('Номенклатура'!$A$6:$A$205,B3113)*(ROW('Номенклатура'!$A$6:$A$205)-5)))&amp;"")</f>
        <v/>
      </c>
      <c r="I3113" s="15" t="str">
        <f>IF(COUNTA(A3113:D3113,G3113)=0,"",IF(NOT(ISNUMBER(A3113)),"Укажите дату",IF(B3113="","Укажите код",IF(NOT(AND(ISTEXT(B3113),LEN(B3113)&gt;0,LEN(B3113)&lt;=30,ISNUMBER(FIND(LEFT(B3113,1),"ABCDEFGHIJKLMNOPQRSTUVWXYZ")),SUMPRODUCT((MID(B3113,{1,2,3,4,5,6,7,8,9,10,11,12,13,14,15,16,17,18,19,20,21,22,23,24,25,26,27,28,29,30},1)&lt;&gt;"")*ISERROR(FIND(MID(B3113,{1,2,3,4,5,6,7,8,9,10,11,12,13,14,15,16,17,18,19,20,21,22,23,24,25,26,27,28,29,30},1),"ABCDEFGHIJKLMNOPQRSTUVWXYZ0123456789-_")))=0,ISERROR(VALUE(B3113)))),"Недопустимый код: только латинские буквы A-Z в верхнем регистре, цифры, - и _; начало с буквы, до 30 символов (например MILK-001)",IF(SUMPRODUCT(--EXACT('Номенклатура'!$A$6:$A$205,B3113))=0,"Код не найден в номенклатуре",IF(SUMPRODUCT(--EXACT('Номенклатура'!$A$6:$A$205,B3113))&gt;1,"Код повторяется в номенклатуре",IF(ISNA(MATCH(C3113,{"Приход","Расход","Списание","Корректировка остатка"},0)),"Выберите тип операции",IF(NOT(ISNUMBER(D3113)),"Укажите количество",IF(D3113=0,"Количество не может быть 0",IF(AND(C3113&lt;&gt;"Корректировка остатка",D3113&lt;0),"Для этого типа количество положительное",IF(NOT(ISNUMBER('Номенклатура'!$C$2)),"Укажите дату начала учёта",IF(A3113&lt;INT('Номенклатура'!$C$2),"Раньше даты начала учёта: НЕ учтено",IF(AND(C3113="Корректировка остатка",TRIM(G3113)=""),"Учтено: добавьте пояснение","ОК")))))))))))))</f>
        <v/>
      </c>
    </row>
    <row r="3114" spans="1:9" x14ac:dyDescent="0.25">
      <c r="A3114" s="16"/>
      <c r="B3114" s="13"/>
      <c r="C3114" s="13"/>
      <c r="D3114" s="14"/>
      <c r="E3114" s="17" t="str">
        <f>IF(OR(B3114="",SUMPRODUCT(--EXACT('Номенклатура'!$A$6:$A$205,B3114))&lt;&gt;1),"",INDEX('Номенклатура'!$D$6:$D$205,SUMPRODUCT(EXACT('Номенклатура'!$A$6:$A$205,B3114)*(ROW('Номенклатура'!$A$6:$A$205)-5)))&amp;"")</f>
        <v/>
      </c>
      <c r="F3114" s="18" t="str">
        <f>IF(OR(I3114="ОК",I3114="Учтено: добавьте пояснение"),IF(C3114="Приход",D3114,IF(C3114="Корректировка остатка",D3114,-D3114)),"")</f>
        <v/>
      </c>
      <c r="G3114" s="13"/>
      <c r="H3114" s="15" t="str">
        <f>IF(OR(B3114="",SUMPRODUCT(--EXACT('Номенклатура'!$A$6:$A$205,B3114))&lt;&gt;1),"",INDEX('Номенклатура'!$B$6:$B$205,SUMPRODUCT(EXACT('Номенклатура'!$A$6:$A$205,B3114)*(ROW('Номенклатура'!$A$6:$A$205)-5)))&amp;"")</f>
        <v/>
      </c>
      <c r="I3114" s="15" t="str">
        <f>IF(COUNTA(A3114:D3114,G3114)=0,"",IF(NOT(ISNUMBER(A3114)),"Укажите дату",IF(B3114="","Укажите код",IF(NOT(AND(ISTEXT(B3114),LEN(B3114)&gt;0,LEN(B3114)&lt;=30,ISNUMBER(FIND(LEFT(B3114,1),"ABCDEFGHIJKLMNOPQRSTUVWXYZ")),SUMPRODUCT((MID(B3114,{1,2,3,4,5,6,7,8,9,10,11,12,13,14,15,16,17,18,19,20,21,22,23,24,25,26,27,28,29,30},1)&lt;&gt;"")*ISERROR(FIND(MID(B3114,{1,2,3,4,5,6,7,8,9,10,11,12,13,14,15,16,17,18,19,20,21,22,23,24,25,26,27,28,29,30},1),"ABCDEFGHIJKLMNOPQRSTUVWXYZ0123456789-_")))=0,ISERROR(VALUE(B3114)))),"Недопустимый код: только латинские буквы A-Z в верхнем регистре, цифры, - и _; начало с буквы, до 30 символов (например MILK-001)",IF(SUMPRODUCT(--EXACT('Номенклатура'!$A$6:$A$205,B3114))=0,"Код не найден в номенклатуре",IF(SUMPRODUCT(--EXACT('Номенклатура'!$A$6:$A$205,B3114))&gt;1,"Код повторяется в номенклатуре",IF(ISNA(MATCH(C3114,{"Приход","Расход","Списание","Корректировка остатка"},0)),"Выберите тип операции",IF(NOT(ISNUMBER(D3114)),"Укажите количество",IF(D3114=0,"Количество не может быть 0",IF(AND(C3114&lt;&gt;"Корректировка остатка",D3114&lt;0),"Для этого типа количество положительное",IF(NOT(ISNUMBER('Номенклатура'!$C$2)),"Укажите дату начала учёта",IF(A3114&lt;INT('Номенклатура'!$C$2),"Раньше даты начала учёта: НЕ учтено",IF(AND(C3114="Корректировка остатка",TRIM(G3114)=""),"Учтено: добавьте пояснение","ОК")))))))))))))</f>
        <v/>
      </c>
    </row>
    <row r="3115" spans="1:9" x14ac:dyDescent="0.25">
      <c r="A3115" s="16"/>
      <c r="B3115" s="13"/>
      <c r="C3115" s="13"/>
      <c r="D3115" s="14"/>
      <c r="E3115" s="17" t="str">
        <f>IF(OR(B3115="",SUMPRODUCT(--EXACT('Номенклатура'!$A$6:$A$205,B3115))&lt;&gt;1),"",INDEX('Номенклатура'!$D$6:$D$205,SUMPRODUCT(EXACT('Номенклатура'!$A$6:$A$205,B3115)*(ROW('Номенклатура'!$A$6:$A$205)-5)))&amp;"")</f>
        <v/>
      </c>
      <c r="F3115" s="18" t="str">
        <f>IF(OR(I3115="ОК",I3115="Учтено: добавьте пояснение"),IF(C3115="Приход",D3115,IF(C3115="Корректировка остатка",D3115,-D3115)),"")</f>
        <v/>
      </c>
      <c r="G3115" s="13"/>
      <c r="H3115" s="15" t="str">
        <f>IF(OR(B3115="",SUMPRODUCT(--EXACT('Номенклатура'!$A$6:$A$205,B3115))&lt;&gt;1),"",INDEX('Номенклатура'!$B$6:$B$205,SUMPRODUCT(EXACT('Номенклатура'!$A$6:$A$205,B3115)*(ROW('Номенклатура'!$A$6:$A$205)-5)))&amp;"")</f>
        <v/>
      </c>
      <c r="I3115" s="15" t="str">
        <f>IF(COUNTA(A3115:D3115,G3115)=0,"",IF(NOT(ISNUMBER(A3115)),"Укажите дату",IF(B3115="","Укажите код",IF(NOT(AND(ISTEXT(B3115),LEN(B3115)&gt;0,LEN(B3115)&lt;=30,ISNUMBER(FIND(LEFT(B3115,1),"ABCDEFGHIJKLMNOPQRSTUVWXYZ")),SUMPRODUCT((MID(B3115,{1,2,3,4,5,6,7,8,9,10,11,12,13,14,15,16,17,18,19,20,21,22,23,24,25,26,27,28,29,30},1)&lt;&gt;"")*ISERROR(FIND(MID(B3115,{1,2,3,4,5,6,7,8,9,10,11,12,13,14,15,16,17,18,19,20,21,22,23,24,25,26,27,28,29,30},1),"ABCDEFGHIJKLMNOPQRSTUVWXYZ0123456789-_")))=0,ISERROR(VALUE(B3115)))),"Недопустимый код: только латинские буквы A-Z в верхнем регистре, цифры, - и _; начало с буквы, до 30 символов (например MILK-001)",IF(SUMPRODUCT(--EXACT('Номенклатура'!$A$6:$A$205,B3115))=0,"Код не найден в номенклатуре",IF(SUMPRODUCT(--EXACT('Номенклатура'!$A$6:$A$205,B3115))&gt;1,"Код повторяется в номенклатуре",IF(ISNA(MATCH(C3115,{"Приход","Расход","Списание","Корректировка остатка"},0)),"Выберите тип операции",IF(NOT(ISNUMBER(D3115)),"Укажите количество",IF(D3115=0,"Количество не может быть 0",IF(AND(C3115&lt;&gt;"Корректировка остатка",D3115&lt;0),"Для этого типа количество положительное",IF(NOT(ISNUMBER('Номенклатура'!$C$2)),"Укажите дату начала учёта",IF(A3115&lt;INT('Номенклатура'!$C$2),"Раньше даты начала учёта: НЕ учтено",IF(AND(C3115="Корректировка остатка",TRIM(G3115)=""),"Учтено: добавьте пояснение","ОК")))))))))))))</f>
        <v/>
      </c>
    </row>
    <row r="3116" spans="1:9" x14ac:dyDescent="0.25">
      <c r="A3116" s="16"/>
      <c r="B3116" s="13"/>
      <c r="C3116" s="13"/>
      <c r="D3116" s="14"/>
      <c r="E3116" s="17" t="str">
        <f>IF(OR(B3116="",SUMPRODUCT(--EXACT('Номенклатура'!$A$6:$A$205,B3116))&lt;&gt;1),"",INDEX('Номенклатура'!$D$6:$D$205,SUMPRODUCT(EXACT('Номенклатура'!$A$6:$A$205,B3116)*(ROW('Номенклатура'!$A$6:$A$205)-5)))&amp;"")</f>
        <v/>
      </c>
      <c r="F3116" s="18" t="str">
        <f>IF(OR(I3116="ОК",I3116="Учтено: добавьте пояснение"),IF(C3116="Приход",D3116,IF(C3116="Корректировка остатка",D3116,-D3116)),"")</f>
        <v/>
      </c>
      <c r="G3116" s="13"/>
      <c r="H3116" s="15" t="str">
        <f>IF(OR(B3116="",SUMPRODUCT(--EXACT('Номенклатура'!$A$6:$A$205,B3116))&lt;&gt;1),"",INDEX('Номенклатура'!$B$6:$B$205,SUMPRODUCT(EXACT('Номенклатура'!$A$6:$A$205,B3116)*(ROW('Номенклатура'!$A$6:$A$205)-5)))&amp;"")</f>
        <v/>
      </c>
      <c r="I3116" s="15" t="str">
        <f>IF(COUNTA(A3116:D3116,G3116)=0,"",IF(NOT(ISNUMBER(A3116)),"Укажите дату",IF(B3116="","Укажите код",IF(NOT(AND(ISTEXT(B3116),LEN(B3116)&gt;0,LEN(B3116)&lt;=30,ISNUMBER(FIND(LEFT(B3116,1),"ABCDEFGHIJKLMNOPQRSTUVWXYZ")),SUMPRODUCT((MID(B3116,{1,2,3,4,5,6,7,8,9,10,11,12,13,14,15,16,17,18,19,20,21,22,23,24,25,26,27,28,29,30},1)&lt;&gt;"")*ISERROR(FIND(MID(B3116,{1,2,3,4,5,6,7,8,9,10,11,12,13,14,15,16,17,18,19,20,21,22,23,24,25,26,27,28,29,30},1),"ABCDEFGHIJKLMNOPQRSTUVWXYZ0123456789-_")))=0,ISERROR(VALUE(B3116)))),"Недопустимый код: только латинские буквы A-Z в верхнем регистре, цифры, - и _; начало с буквы, до 30 символов (например MILK-001)",IF(SUMPRODUCT(--EXACT('Номенклатура'!$A$6:$A$205,B3116))=0,"Код не найден в номенклатуре",IF(SUMPRODUCT(--EXACT('Номенклатура'!$A$6:$A$205,B3116))&gt;1,"Код повторяется в номенклатуре",IF(ISNA(MATCH(C3116,{"Приход","Расход","Списание","Корректировка остатка"},0)),"Выберите тип операции",IF(NOT(ISNUMBER(D3116)),"Укажите количество",IF(D3116=0,"Количество не может быть 0",IF(AND(C3116&lt;&gt;"Корректировка остатка",D3116&lt;0),"Для этого типа количество положительное",IF(NOT(ISNUMBER('Номенклатура'!$C$2)),"Укажите дату начала учёта",IF(A3116&lt;INT('Номенклатура'!$C$2),"Раньше даты начала учёта: НЕ учтено",IF(AND(C3116="Корректировка остатка",TRIM(G3116)=""),"Учтено: добавьте пояснение","ОК")))))))))))))</f>
        <v/>
      </c>
    </row>
    <row r="3117" spans="1:9" x14ac:dyDescent="0.25">
      <c r="A3117" s="16"/>
      <c r="B3117" s="13"/>
      <c r="C3117" s="13"/>
      <c r="D3117" s="14"/>
      <c r="E3117" s="17" t="str">
        <f>IF(OR(B3117="",SUMPRODUCT(--EXACT('Номенклатура'!$A$6:$A$205,B3117))&lt;&gt;1),"",INDEX('Номенклатура'!$D$6:$D$205,SUMPRODUCT(EXACT('Номенклатура'!$A$6:$A$205,B3117)*(ROW('Номенклатура'!$A$6:$A$205)-5)))&amp;"")</f>
        <v/>
      </c>
      <c r="F3117" s="18" t="str">
        <f>IF(OR(I3117="ОК",I3117="Учтено: добавьте пояснение"),IF(C3117="Приход",D3117,IF(C3117="Корректировка остатка",D3117,-D3117)),"")</f>
        <v/>
      </c>
      <c r="G3117" s="13"/>
      <c r="H3117" s="15" t="str">
        <f>IF(OR(B3117="",SUMPRODUCT(--EXACT('Номенклатура'!$A$6:$A$205,B3117))&lt;&gt;1),"",INDEX('Номенклатура'!$B$6:$B$205,SUMPRODUCT(EXACT('Номенклатура'!$A$6:$A$205,B3117)*(ROW('Номенклатура'!$A$6:$A$205)-5)))&amp;"")</f>
        <v/>
      </c>
      <c r="I3117" s="15" t="str">
        <f>IF(COUNTA(A3117:D3117,G3117)=0,"",IF(NOT(ISNUMBER(A3117)),"Укажите дату",IF(B3117="","Укажите код",IF(NOT(AND(ISTEXT(B3117),LEN(B3117)&gt;0,LEN(B3117)&lt;=30,ISNUMBER(FIND(LEFT(B3117,1),"ABCDEFGHIJKLMNOPQRSTUVWXYZ")),SUMPRODUCT((MID(B3117,{1,2,3,4,5,6,7,8,9,10,11,12,13,14,15,16,17,18,19,20,21,22,23,24,25,26,27,28,29,30},1)&lt;&gt;"")*ISERROR(FIND(MID(B3117,{1,2,3,4,5,6,7,8,9,10,11,12,13,14,15,16,17,18,19,20,21,22,23,24,25,26,27,28,29,30},1),"ABCDEFGHIJKLMNOPQRSTUVWXYZ0123456789-_")))=0,ISERROR(VALUE(B3117)))),"Недопустимый код: только латинские буквы A-Z в верхнем регистре, цифры, - и _; начало с буквы, до 30 символов (например MILK-001)",IF(SUMPRODUCT(--EXACT('Номенклатура'!$A$6:$A$205,B3117))=0,"Код не найден в номенклатуре",IF(SUMPRODUCT(--EXACT('Номенклатура'!$A$6:$A$205,B3117))&gt;1,"Код повторяется в номенклатуре",IF(ISNA(MATCH(C3117,{"Приход","Расход","Списание","Корректировка остатка"},0)),"Выберите тип операции",IF(NOT(ISNUMBER(D3117)),"Укажите количество",IF(D3117=0,"Количество не может быть 0",IF(AND(C3117&lt;&gt;"Корректировка остатка",D3117&lt;0),"Для этого типа количество положительное",IF(NOT(ISNUMBER('Номенклатура'!$C$2)),"Укажите дату начала учёта",IF(A3117&lt;INT('Номенклатура'!$C$2),"Раньше даты начала учёта: НЕ учтено",IF(AND(C3117="Корректировка остатка",TRIM(G3117)=""),"Учтено: добавьте пояснение","ОК")))))))))))))</f>
        <v/>
      </c>
    </row>
    <row r="3118" spans="1:9" x14ac:dyDescent="0.25">
      <c r="A3118" s="16"/>
      <c r="B3118" s="13"/>
      <c r="C3118" s="13"/>
      <c r="D3118" s="14"/>
      <c r="E3118" s="17" t="str">
        <f>IF(OR(B3118="",SUMPRODUCT(--EXACT('Номенклатура'!$A$6:$A$205,B3118))&lt;&gt;1),"",INDEX('Номенклатура'!$D$6:$D$205,SUMPRODUCT(EXACT('Номенклатура'!$A$6:$A$205,B3118)*(ROW('Номенклатура'!$A$6:$A$205)-5)))&amp;"")</f>
        <v/>
      </c>
      <c r="F3118" s="18" t="str">
        <f>IF(OR(I3118="ОК",I3118="Учтено: добавьте пояснение"),IF(C3118="Приход",D3118,IF(C3118="Корректировка остатка",D3118,-D3118)),"")</f>
        <v/>
      </c>
      <c r="G3118" s="13"/>
      <c r="H3118" s="15" t="str">
        <f>IF(OR(B3118="",SUMPRODUCT(--EXACT('Номенклатура'!$A$6:$A$205,B3118))&lt;&gt;1),"",INDEX('Номенклатура'!$B$6:$B$205,SUMPRODUCT(EXACT('Номенклатура'!$A$6:$A$205,B3118)*(ROW('Номенклатура'!$A$6:$A$205)-5)))&amp;"")</f>
        <v/>
      </c>
      <c r="I3118" s="15" t="str">
        <f>IF(COUNTA(A3118:D3118,G3118)=0,"",IF(NOT(ISNUMBER(A3118)),"Укажите дату",IF(B3118="","Укажите код",IF(NOT(AND(ISTEXT(B3118),LEN(B3118)&gt;0,LEN(B3118)&lt;=30,ISNUMBER(FIND(LEFT(B3118,1),"ABCDEFGHIJKLMNOPQRSTUVWXYZ")),SUMPRODUCT((MID(B3118,{1,2,3,4,5,6,7,8,9,10,11,12,13,14,15,16,17,18,19,20,21,22,23,24,25,26,27,28,29,30},1)&lt;&gt;"")*ISERROR(FIND(MID(B3118,{1,2,3,4,5,6,7,8,9,10,11,12,13,14,15,16,17,18,19,20,21,22,23,24,25,26,27,28,29,30},1),"ABCDEFGHIJKLMNOPQRSTUVWXYZ0123456789-_")))=0,ISERROR(VALUE(B3118)))),"Недопустимый код: только латинские буквы A-Z в верхнем регистре, цифры, - и _; начало с буквы, до 30 символов (например MILK-001)",IF(SUMPRODUCT(--EXACT('Номенклатура'!$A$6:$A$205,B3118))=0,"Код не найден в номенклатуре",IF(SUMPRODUCT(--EXACT('Номенклатура'!$A$6:$A$205,B3118))&gt;1,"Код повторяется в номенклатуре",IF(ISNA(MATCH(C3118,{"Приход","Расход","Списание","Корректировка остатка"},0)),"Выберите тип операции",IF(NOT(ISNUMBER(D3118)),"Укажите количество",IF(D3118=0,"Количество не может быть 0",IF(AND(C3118&lt;&gt;"Корректировка остатка",D3118&lt;0),"Для этого типа количество положительное",IF(NOT(ISNUMBER('Номенклатура'!$C$2)),"Укажите дату начала учёта",IF(A3118&lt;INT('Номенклатура'!$C$2),"Раньше даты начала учёта: НЕ учтено",IF(AND(C3118="Корректировка остатка",TRIM(G3118)=""),"Учтено: добавьте пояснение","ОК")))))))))))))</f>
        <v/>
      </c>
    </row>
    <row r="3119" spans="1:9" x14ac:dyDescent="0.25">
      <c r="A3119" s="16"/>
      <c r="B3119" s="13"/>
      <c r="C3119" s="13"/>
      <c r="D3119" s="14"/>
      <c r="E3119" s="17" t="str">
        <f>IF(OR(B3119="",SUMPRODUCT(--EXACT('Номенклатура'!$A$6:$A$205,B3119))&lt;&gt;1),"",INDEX('Номенклатура'!$D$6:$D$205,SUMPRODUCT(EXACT('Номенклатура'!$A$6:$A$205,B3119)*(ROW('Номенклатура'!$A$6:$A$205)-5)))&amp;"")</f>
        <v/>
      </c>
      <c r="F3119" s="18" t="str">
        <f>IF(OR(I3119="ОК",I3119="Учтено: добавьте пояснение"),IF(C3119="Приход",D3119,IF(C3119="Корректировка остатка",D3119,-D3119)),"")</f>
        <v/>
      </c>
      <c r="G3119" s="13"/>
      <c r="H3119" s="15" t="str">
        <f>IF(OR(B3119="",SUMPRODUCT(--EXACT('Номенклатура'!$A$6:$A$205,B3119))&lt;&gt;1),"",INDEX('Номенклатура'!$B$6:$B$205,SUMPRODUCT(EXACT('Номенклатура'!$A$6:$A$205,B3119)*(ROW('Номенклатура'!$A$6:$A$205)-5)))&amp;"")</f>
        <v/>
      </c>
      <c r="I3119" s="15" t="str">
        <f>IF(COUNTA(A3119:D3119,G3119)=0,"",IF(NOT(ISNUMBER(A3119)),"Укажите дату",IF(B3119="","Укажите код",IF(NOT(AND(ISTEXT(B3119),LEN(B3119)&gt;0,LEN(B3119)&lt;=30,ISNUMBER(FIND(LEFT(B3119,1),"ABCDEFGHIJKLMNOPQRSTUVWXYZ")),SUMPRODUCT((MID(B3119,{1,2,3,4,5,6,7,8,9,10,11,12,13,14,15,16,17,18,19,20,21,22,23,24,25,26,27,28,29,30},1)&lt;&gt;"")*ISERROR(FIND(MID(B3119,{1,2,3,4,5,6,7,8,9,10,11,12,13,14,15,16,17,18,19,20,21,22,23,24,25,26,27,28,29,30},1),"ABCDEFGHIJKLMNOPQRSTUVWXYZ0123456789-_")))=0,ISERROR(VALUE(B3119)))),"Недопустимый код: только латинские буквы A-Z в верхнем регистре, цифры, - и _; начало с буквы, до 30 символов (например MILK-001)",IF(SUMPRODUCT(--EXACT('Номенклатура'!$A$6:$A$205,B3119))=0,"Код не найден в номенклатуре",IF(SUMPRODUCT(--EXACT('Номенклатура'!$A$6:$A$205,B3119))&gt;1,"Код повторяется в номенклатуре",IF(ISNA(MATCH(C3119,{"Приход","Расход","Списание","Корректировка остатка"},0)),"Выберите тип операции",IF(NOT(ISNUMBER(D3119)),"Укажите количество",IF(D3119=0,"Количество не может быть 0",IF(AND(C3119&lt;&gt;"Корректировка остатка",D3119&lt;0),"Для этого типа количество положительное",IF(NOT(ISNUMBER('Номенклатура'!$C$2)),"Укажите дату начала учёта",IF(A3119&lt;INT('Номенклатура'!$C$2),"Раньше даты начала учёта: НЕ учтено",IF(AND(C3119="Корректировка остатка",TRIM(G3119)=""),"Учтено: добавьте пояснение","ОК")))))))))))))</f>
        <v/>
      </c>
    </row>
    <row r="3120" spans="1:9" x14ac:dyDescent="0.25">
      <c r="A3120" s="16"/>
      <c r="B3120" s="13"/>
      <c r="C3120" s="13"/>
      <c r="D3120" s="14"/>
      <c r="E3120" s="17" t="str">
        <f>IF(OR(B3120="",SUMPRODUCT(--EXACT('Номенклатура'!$A$6:$A$205,B3120))&lt;&gt;1),"",INDEX('Номенклатура'!$D$6:$D$205,SUMPRODUCT(EXACT('Номенклатура'!$A$6:$A$205,B3120)*(ROW('Номенклатура'!$A$6:$A$205)-5)))&amp;"")</f>
        <v/>
      </c>
      <c r="F3120" s="18" t="str">
        <f>IF(OR(I3120="ОК",I3120="Учтено: добавьте пояснение"),IF(C3120="Приход",D3120,IF(C3120="Корректировка остатка",D3120,-D3120)),"")</f>
        <v/>
      </c>
      <c r="G3120" s="13"/>
      <c r="H3120" s="15" t="str">
        <f>IF(OR(B3120="",SUMPRODUCT(--EXACT('Номенклатура'!$A$6:$A$205,B3120))&lt;&gt;1),"",INDEX('Номенклатура'!$B$6:$B$205,SUMPRODUCT(EXACT('Номенклатура'!$A$6:$A$205,B3120)*(ROW('Номенклатура'!$A$6:$A$205)-5)))&amp;"")</f>
        <v/>
      </c>
      <c r="I3120" s="15" t="str">
        <f>IF(COUNTA(A3120:D3120,G3120)=0,"",IF(NOT(ISNUMBER(A3120)),"Укажите дату",IF(B3120="","Укажите код",IF(NOT(AND(ISTEXT(B3120),LEN(B3120)&gt;0,LEN(B3120)&lt;=30,ISNUMBER(FIND(LEFT(B3120,1),"ABCDEFGHIJKLMNOPQRSTUVWXYZ")),SUMPRODUCT((MID(B3120,{1,2,3,4,5,6,7,8,9,10,11,12,13,14,15,16,17,18,19,20,21,22,23,24,25,26,27,28,29,30},1)&lt;&gt;"")*ISERROR(FIND(MID(B3120,{1,2,3,4,5,6,7,8,9,10,11,12,13,14,15,16,17,18,19,20,21,22,23,24,25,26,27,28,29,30},1),"ABCDEFGHIJKLMNOPQRSTUVWXYZ0123456789-_")))=0,ISERROR(VALUE(B3120)))),"Недопустимый код: только латинские буквы A-Z в верхнем регистре, цифры, - и _; начало с буквы, до 30 символов (например MILK-001)",IF(SUMPRODUCT(--EXACT('Номенклатура'!$A$6:$A$205,B3120))=0,"Код не найден в номенклатуре",IF(SUMPRODUCT(--EXACT('Номенклатура'!$A$6:$A$205,B3120))&gt;1,"Код повторяется в номенклатуре",IF(ISNA(MATCH(C3120,{"Приход","Расход","Списание","Корректировка остатка"},0)),"Выберите тип операции",IF(NOT(ISNUMBER(D3120)),"Укажите количество",IF(D3120=0,"Количество не может быть 0",IF(AND(C3120&lt;&gt;"Корректировка остатка",D3120&lt;0),"Для этого типа количество положительное",IF(NOT(ISNUMBER('Номенклатура'!$C$2)),"Укажите дату начала учёта",IF(A3120&lt;INT('Номенклатура'!$C$2),"Раньше даты начала учёта: НЕ учтено",IF(AND(C3120="Корректировка остатка",TRIM(G3120)=""),"Учтено: добавьте пояснение","ОК")))))))))))))</f>
        <v/>
      </c>
    </row>
    <row r="3121" spans="1:9" x14ac:dyDescent="0.25">
      <c r="A3121" s="16"/>
      <c r="B3121" s="13"/>
      <c r="C3121" s="13"/>
      <c r="D3121" s="14"/>
      <c r="E3121" s="17" t="str">
        <f>IF(OR(B3121="",SUMPRODUCT(--EXACT('Номенклатура'!$A$6:$A$205,B3121))&lt;&gt;1),"",INDEX('Номенклатура'!$D$6:$D$205,SUMPRODUCT(EXACT('Номенклатура'!$A$6:$A$205,B3121)*(ROW('Номенклатура'!$A$6:$A$205)-5)))&amp;"")</f>
        <v/>
      </c>
      <c r="F3121" s="18" t="str">
        <f>IF(OR(I3121="ОК",I3121="Учтено: добавьте пояснение"),IF(C3121="Приход",D3121,IF(C3121="Корректировка остатка",D3121,-D3121)),"")</f>
        <v/>
      </c>
      <c r="G3121" s="13"/>
      <c r="H3121" s="15" t="str">
        <f>IF(OR(B3121="",SUMPRODUCT(--EXACT('Номенклатура'!$A$6:$A$205,B3121))&lt;&gt;1),"",INDEX('Номенклатура'!$B$6:$B$205,SUMPRODUCT(EXACT('Номенклатура'!$A$6:$A$205,B3121)*(ROW('Номенклатура'!$A$6:$A$205)-5)))&amp;"")</f>
        <v/>
      </c>
      <c r="I3121" s="15" t="str">
        <f>IF(COUNTA(A3121:D3121,G3121)=0,"",IF(NOT(ISNUMBER(A3121)),"Укажите дату",IF(B3121="","Укажите код",IF(NOT(AND(ISTEXT(B3121),LEN(B3121)&gt;0,LEN(B3121)&lt;=30,ISNUMBER(FIND(LEFT(B3121,1),"ABCDEFGHIJKLMNOPQRSTUVWXYZ")),SUMPRODUCT((MID(B3121,{1,2,3,4,5,6,7,8,9,10,11,12,13,14,15,16,17,18,19,20,21,22,23,24,25,26,27,28,29,30},1)&lt;&gt;"")*ISERROR(FIND(MID(B3121,{1,2,3,4,5,6,7,8,9,10,11,12,13,14,15,16,17,18,19,20,21,22,23,24,25,26,27,28,29,30},1),"ABCDEFGHIJKLMNOPQRSTUVWXYZ0123456789-_")))=0,ISERROR(VALUE(B3121)))),"Недопустимый код: только латинские буквы A-Z в верхнем регистре, цифры, - и _; начало с буквы, до 30 символов (например MILK-001)",IF(SUMPRODUCT(--EXACT('Номенклатура'!$A$6:$A$205,B3121))=0,"Код не найден в номенклатуре",IF(SUMPRODUCT(--EXACT('Номенклатура'!$A$6:$A$205,B3121))&gt;1,"Код повторяется в номенклатуре",IF(ISNA(MATCH(C3121,{"Приход","Расход","Списание","Корректировка остатка"},0)),"Выберите тип операции",IF(NOT(ISNUMBER(D3121)),"Укажите количество",IF(D3121=0,"Количество не может быть 0",IF(AND(C3121&lt;&gt;"Корректировка остатка",D3121&lt;0),"Для этого типа количество положительное",IF(NOT(ISNUMBER('Номенклатура'!$C$2)),"Укажите дату начала учёта",IF(A3121&lt;INT('Номенклатура'!$C$2),"Раньше даты начала учёта: НЕ учтено",IF(AND(C3121="Корректировка остатка",TRIM(G3121)=""),"Учтено: добавьте пояснение","ОК")))))))))))))</f>
        <v/>
      </c>
    </row>
    <row r="3122" spans="1:9" x14ac:dyDescent="0.25">
      <c r="A3122" s="16"/>
      <c r="B3122" s="13"/>
      <c r="C3122" s="13"/>
      <c r="D3122" s="14"/>
      <c r="E3122" s="17" t="str">
        <f>IF(OR(B3122="",SUMPRODUCT(--EXACT('Номенклатура'!$A$6:$A$205,B3122))&lt;&gt;1),"",INDEX('Номенклатура'!$D$6:$D$205,SUMPRODUCT(EXACT('Номенклатура'!$A$6:$A$205,B3122)*(ROW('Номенклатура'!$A$6:$A$205)-5)))&amp;"")</f>
        <v/>
      </c>
      <c r="F3122" s="18" t="str">
        <f>IF(OR(I3122="ОК",I3122="Учтено: добавьте пояснение"),IF(C3122="Приход",D3122,IF(C3122="Корректировка остатка",D3122,-D3122)),"")</f>
        <v/>
      </c>
      <c r="G3122" s="13"/>
      <c r="H3122" s="15" t="str">
        <f>IF(OR(B3122="",SUMPRODUCT(--EXACT('Номенклатура'!$A$6:$A$205,B3122))&lt;&gt;1),"",INDEX('Номенклатура'!$B$6:$B$205,SUMPRODUCT(EXACT('Номенклатура'!$A$6:$A$205,B3122)*(ROW('Номенклатура'!$A$6:$A$205)-5)))&amp;"")</f>
        <v/>
      </c>
      <c r="I3122" s="15" t="str">
        <f>IF(COUNTA(A3122:D3122,G3122)=0,"",IF(NOT(ISNUMBER(A3122)),"Укажите дату",IF(B3122="","Укажите код",IF(NOT(AND(ISTEXT(B3122),LEN(B3122)&gt;0,LEN(B3122)&lt;=30,ISNUMBER(FIND(LEFT(B3122,1),"ABCDEFGHIJKLMNOPQRSTUVWXYZ")),SUMPRODUCT((MID(B3122,{1,2,3,4,5,6,7,8,9,10,11,12,13,14,15,16,17,18,19,20,21,22,23,24,25,26,27,28,29,30},1)&lt;&gt;"")*ISERROR(FIND(MID(B3122,{1,2,3,4,5,6,7,8,9,10,11,12,13,14,15,16,17,18,19,20,21,22,23,24,25,26,27,28,29,30},1),"ABCDEFGHIJKLMNOPQRSTUVWXYZ0123456789-_")))=0,ISERROR(VALUE(B3122)))),"Недопустимый код: только латинские буквы A-Z в верхнем регистре, цифры, - и _; начало с буквы, до 30 символов (например MILK-001)",IF(SUMPRODUCT(--EXACT('Номенклатура'!$A$6:$A$205,B3122))=0,"Код не найден в номенклатуре",IF(SUMPRODUCT(--EXACT('Номенклатура'!$A$6:$A$205,B3122))&gt;1,"Код повторяется в номенклатуре",IF(ISNA(MATCH(C3122,{"Приход","Расход","Списание","Корректировка остатка"},0)),"Выберите тип операции",IF(NOT(ISNUMBER(D3122)),"Укажите количество",IF(D3122=0,"Количество не может быть 0",IF(AND(C3122&lt;&gt;"Корректировка остатка",D3122&lt;0),"Для этого типа количество положительное",IF(NOT(ISNUMBER('Номенклатура'!$C$2)),"Укажите дату начала учёта",IF(A3122&lt;INT('Номенклатура'!$C$2),"Раньше даты начала учёта: НЕ учтено",IF(AND(C3122="Корректировка остатка",TRIM(G3122)=""),"Учтено: добавьте пояснение","ОК")))))))))))))</f>
        <v/>
      </c>
    </row>
    <row r="3123" spans="1:9" x14ac:dyDescent="0.25">
      <c r="A3123" s="16"/>
      <c r="B3123" s="13"/>
      <c r="C3123" s="13"/>
      <c r="D3123" s="14"/>
      <c r="E3123" s="17" t="str">
        <f>IF(OR(B3123="",SUMPRODUCT(--EXACT('Номенклатура'!$A$6:$A$205,B3123))&lt;&gt;1),"",INDEX('Номенклатура'!$D$6:$D$205,SUMPRODUCT(EXACT('Номенклатура'!$A$6:$A$205,B3123)*(ROW('Номенклатура'!$A$6:$A$205)-5)))&amp;"")</f>
        <v/>
      </c>
      <c r="F3123" s="18" t="str">
        <f>IF(OR(I3123="ОК",I3123="Учтено: добавьте пояснение"),IF(C3123="Приход",D3123,IF(C3123="Корректировка остатка",D3123,-D3123)),"")</f>
        <v/>
      </c>
      <c r="G3123" s="13"/>
      <c r="H3123" s="15" t="str">
        <f>IF(OR(B3123="",SUMPRODUCT(--EXACT('Номенклатура'!$A$6:$A$205,B3123))&lt;&gt;1),"",INDEX('Номенклатура'!$B$6:$B$205,SUMPRODUCT(EXACT('Номенклатура'!$A$6:$A$205,B3123)*(ROW('Номенклатура'!$A$6:$A$205)-5)))&amp;"")</f>
        <v/>
      </c>
      <c r="I3123" s="15" t="str">
        <f>IF(COUNTA(A3123:D3123,G3123)=0,"",IF(NOT(ISNUMBER(A3123)),"Укажите дату",IF(B3123="","Укажите код",IF(NOT(AND(ISTEXT(B3123),LEN(B3123)&gt;0,LEN(B3123)&lt;=30,ISNUMBER(FIND(LEFT(B3123,1),"ABCDEFGHIJKLMNOPQRSTUVWXYZ")),SUMPRODUCT((MID(B3123,{1,2,3,4,5,6,7,8,9,10,11,12,13,14,15,16,17,18,19,20,21,22,23,24,25,26,27,28,29,30},1)&lt;&gt;"")*ISERROR(FIND(MID(B3123,{1,2,3,4,5,6,7,8,9,10,11,12,13,14,15,16,17,18,19,20,21,22,23,24,25,26,27,28,29,30},1),"ABCDEFGHIJKLMNOPQRSTUVWXYZ0123456789-_")))=0,ISERROR(VALUE(B3123)))),"Недопустимый код: только латинские буквы A-Z в верхнем регистре, цифры, - и _; начало с буквы, до 30 символов (например MILK-001)",IF(SUMPRODUCT(--EXACT('Номенклатура'!$A$6:$A$205,B3123))=0,"Код не найден в номенклатуре",IF(SUMPRODUCT(--EXACT('Номенклатура'!$A$6:$A$205,B3123))&gt;1,"Код повторяется в номенклатуре",IF(ISNA(MATCH(C3123,{"Приход","Расход","Списание","Корректировка остатка"},0)),"Выберите тип операции",IF(NOT(ISNUMBER(D3123)),"Укажите количество",IF(D3123=0,"Количество не может быть 0",IF(AND(C3123&lt;&gt;"Корректировка остатка",D3123&lt;0),"Для этого типа количество положительное",IF(NOT(ISNUMBER('Номенклатура'!$C$2)),"Укажите дату начала учёта",IF(A3123&lt;INT('Номенклатура'!$C$2),"Раньше даты начала учёта: НЕ учтено",IF(AND(C3123="Корректировка остатка",TRIM(G3123)=""),"Учтено: добавьте пояснение","ОК")))))))))))))</f>
        <v/>
      </c>
    </row>
    <row r="3124" spans="1:9" x14ac:dyDescent="0.25">
      <c r="A3124" s="16"/>
      <c r="B3124" s="13"/>
      <c r="C3124" s="13"/>
      <c r="D3124" s="14"/>
      <c r="E3124" s="17" t="str">
        <f>IF(OR(B3124="",SUMPRODUCT(--EXACT('Номенклатура'!$A$6:$A$205,B3124))&lt;&gt;1),"",INDEX('Номенклатура'!$D$6:$D$205,SUMPRODUCT(EXACT('Номенклатура'!$A$6:$A$205,B3124)*(ROW('Номенклатура'!$A$6:$A$205)-5)))&amp;"")</f>
        <v/>
      </c>
      <c r="F3124" s="18" t="str">
        <f>IF(OR(I3124="ОК",I3124="Учтено: добавьте пояснение"),IF(C3124="Приход",D3124,IF(C3124="Корректировка остатка",D3124,-D3124)),"")</f>
        <v/>
      </c>
      <c r="G3124" s="13"/>
      <c r="H3124" s="15" t="str">
        <f>IF(OR(B3124="",SUMPRODUCT(--EXACT('Номенклатура'!$A$6:$A$205,B3124))&lt;&gt;1),"",INDEX('Номенклатура'!$B$6:$B$205,SUMPRODUCT(EXACT('Номенклатура'!$A$6:$A$205,B3124)*(ROW('Номенклатура'!$A$6:$A$205)-5)))&amp;"")</f>
        <v/>
      </c>
      <c r="I3124" s="15" t="str">
        <f>IF(COUNTA(A3124:D3124,G3124)=0,"",IF(NOT(ISNUMBER(A3124)),"Укажите дату",IF(B3124="","Укажите код",IF(NOT(AND(ISTEXT(B3124),LEN(B3124)&gt;0,LEN(B3124)&lt;=30,ISNUMBER(FIND(LEFT(B3124,1),"ABCDEFGHIJKLMNOPQRSTUVWXYZ")),SUMPRODUCT((MID(B3124,{1,2,3,4,5,6,7,8,9,10,11,12,13,14,15,16,17,18,19,20,21,22,23,24,25,26,27,28,29,30},1)&lt;&gt;"")*ISERROR(FIND(MID(B3124,{1,2,3,4,5,6,7,8,9,10,11,12,13,14,15,16,17,18,19,20,21,22,23,24,25,26,27,28,29,30},1),"ABCDEFGHIJKLMNOPQRSTUVWXYZ0123456789-_")))=0,ISERROR(VALUE(B3124)))),"Недопустимый код: только латинские буквы A-Z в верхнем регистре, цифры, - и _; начало с буквы, до 30 символов (например MILK-001)",IF(SUMPRODUCT(--EXACT('Номенклатура'!$A$6:$A$205,B3124))=0,"Код не найден в номенклатуре",IF(SUMPRODUCT(--EXACT('Номенклатура'!$A$6:$A$205,B3124))&gt;1,"Код повторяется в номенклатуре",IF(ISNA(MATCH(C3124,{"Приход","Расход","Списание","Корректировка остатка"},0)),"Выберите тип операции",IF(NOT(ISNUMBER(D3124)),"Укажите количество",IF(D3124=0,"Количество не может быть 0",IF(AND(C3124&lt;&gt;"Корректировка остатка",D3124&lt;0),"Для этого типа количество положительное",IF(NOT(ISNUMBER('Номенклатура'!$C$2)),"Укажите дату начала учёта",IF(A3124&lt;INT('Номенклатура'!$C$2),"Раньше даты начала учёта: НЕ учтено",IF(AND(C3124="Корректировка остатка",TRIM(G3124)=""),"Учтено: добавьте пояснение","ОК")))))))))))))</f>
        <v/>
      </c>
    </row>
    <row r="3125" spans="1:9" x14ac:dyDescent="0.25">
      <c r="A3125" s="16"/>
      <c r="B3125" s="13"/>
      <c r="C3125" s="13"/>
      <c r="D3125" s="14"/>
      <c r="E3125" s="17" t="str">
        <f>IF(OR(B3125="",SUMPRODUCT(--EXACT('Номенклатура'!$A$6:$A$205,B3125))&lt;&gt;1),"",INDEX('Номенклатура'!$D$6:$D$205,SUMPRODUCT(EXACT('Номенклатура'!$A$6:$A$205,B3125)*(ROW('Номенклатура'!$A$6:$A$205)-5)))&amp;"")</f>
        <v/>
      </c>
      <c r="F3125" s="18" t="str">
        <f>IF(OR(I3125="ОК",I3125="Учтено: добавьте пояснение"),IF(C3125="Приход",D3125,IF(C3125="Корректировка остатка",D3125,-D3125)),"")</f>
        <v/>
      </c>
      <c r="G3125" s="13"/>
      <c r="H3125" s="15" t="str">
        <f>IF(OR(B3125="",SUMPRODUCT(--EXACT('Номенклатура'!$A$6:$A$205,B3125))&lt;&gt;1),"",INDEX('Номенклатура'!$B$6:$B$205,SUMPRODUCT(EXACT('Номенклатура'!$A$6:$A$205,B3125)*(ROW('Номенклатура'!$A$6:$A$205)-5)))&amp;"")</f>
        <v/>
      </c>
      <c r="I3125" s="15" t="str">
        <f>IF(COUNTA(A3125:D3125,G3125)=0,"",IF(NOT(ISNUMBER(A3125)),"Укажите дату",IF(B3125="","Укажите код",IF(NOT(AND(ISTEXT(B3125),LEN(B3125)&gt;0,LEN(B3125)&lt;=30,ISNUMBER(FIND(LEFT(B3125,1),"ABCDEFGHIJKLMNOPQRSTUVWXYZ")),SUMPRODUCT((MID(B3125,{1,2,3,4,5,6,7,8,9,10,11,12,13,14,15,16,17,18,19,20,21,22,23,24,25,26,27,28,29,30},1)&lt;&gt;"")*ISERROR(FIND(MID(B3125,{1,2,3,4,5,6,7,8,9,10,11,12,13,14,15,16,17,18,19,20,21,22,23,24,25,26,27,28,29,30},1),"ABCDEFGHIJKLMNOPQRSTUVWXYZ0123456789-_")))=0,ISERROR(VALUE(B3125)))),"Недопустимый код: только латинские буквы A-Z в верхнем регистре, цифры, - и _; начало с буквы, до 30 символов (например MILK-001)",IF(SUMPRODUCT(--EXACT('Номенклатура'!$A$6:$A$205,B3125))=0,"Код не найден в номенклатуре",IF(SUMPRODUCT(--EXACT('Номенклатура'!$A$6:$A$205,B3125))&gt;1,"Код повторяется в номенклатуре",IF(ISNA(MATCH(C3125,{"Приход","Расход","Списание","Корректировка остатка"},0)),"Выберите тип операции",IF(NOT(ISNUMBER(D3125)),"Укажите количество",IF(D3125=0,"Количество не может быть 0",IF(AND(C3125&lt;&gt;"Корректировка остатка",D3125&lt;0),"Для этого типа количество положительное",IF(NOT(ISNUMBER('Номенклатура'!$C$2)),"Укажите дату начала учёта",IF(A3125&lt;INT('Номенклатура'!$C$2),"Раньше даты начала учёта: НЕ учтено",IF(AND(C3125="Корректировка остатка",TRIM(G3125)=""),"Учтено: добавьте пояснение","ОК")))))))))))))</f>
        <v/>
      </c>
    </row>
    <row r="3126" spans="1:9" x14ac:dyDescent="0.25">
      <c r="A3126" s="16"/>
      <c r="B3126" s="13"/>
      <c r="C3126" s="13"/>
      <c r="D3126" s="14"/>
      <c r="E3126" s="17" t="str">
        <f>IF(OR(B3126="",SUMPRODUCT(--EXACT('Номенклатура'!$A$6:$A$205,B3126))&lt;&gt;1),"",INDEX('Номенклатура'!$D$6:$D$205,SUMPRODUCT(EXACT('Номенклатура'!$A$6:$A$205,B3126)*(ROW('Номенклатура'!$A$6:$A$205)-5)))&amp;"")</f>
        <v/>
      </c>
      <c r="F3126" s="18" t="str">
        <f>IF(OR(I3126="ОК",I3126="Учтено: добавьте пояснение"),IF(C3126="Приход",D3126,IF(C3126="Корректировка остатка",D3126,-D3126)),"")</f>
        <v/>
      </c>
      <c r="G3126" s="13"/>
      <c r="H3126" s="15" t="str">
        <f>IF(OR(B3126="",SUMPRODUCT(--EXACT('Номенклатура'!$A$6:$A$205,B3126))&lt;&gt;1),"",INDEX('Номенклатура'!$B$6:$B$205,SUMPRODUCT(EXACT('Номенклатура'!$A$6:$A$205,B3126)*(ROW('Номенклатура'!$A$6:$A$205)-5)))&amp;"")</f>
        <v/>
      </c>
      <c r="I3126" s="15" t="str">
        <f>IF(COUNTA(A3126:D3126,G3126)=0,"",IF(NOT(ISNUMBER(A3126)),"Укажите дату",IF(B3126="","Укажите код",IF(NOT(AND(ISTEXT(B3126),LEN(B3126)&gt;0,LEN(B3126)&lt;=30,ISNUMBER(FIND(LEFT(B3126,1),"ABCDEFGHIJKLMNOPQRSTUVWXYZ")),SUMPRODUCT((MID(B3126,{1,2,3,4,5,6,7,8,9,10,11,12,13,14,15,16,17,18,19,20,21,22,23,24,25,26,27,28,29,30},1)&lt;&gt;"")*ISERROR(FIND(MID(B3126,{1,2,3,4,5,6,7,8,9,10,11,12,13,14,15,16,17,18,19,20,21,22,23,24,25,26,27,28,29,30},1),"ABCDEFGHIJKLMNOPQRSTUVWXYZ0123456789-_")))=0,ISERROR(VALUE(B3126)))),"Недопустимый код: только латинские буквы A-Z в верхнем регистре, цифры, - и _; начало с буквы, до 30 символов (например MILK-001)",IF(SUMPRODUCT(--EXACT('Номенклатура'!$A$6:$A$205,B3126))=0,"Код не найден в номенклатуре",IF(SUMPRODUCT(--EXACT('Номенклатура'!$A$6:$A$205,B3126))&gt;1,"Код повторяется в номенклатуре",IF(ISNA(MATCH(C3126,{"Приход","Расход","Списание","Корректировка остатка"},0)),"Выберите тип операции",IF(NOT(ISNUMBER(D3126)),"Укажите количество",IF(D3126=0,"Количество не может быть 0",IF(AND(C3126&lt;&gt;"Корректировка остатка",D3126&lt;0),"Для этого типа количество положительное",IF(NOT(ISNUMBER('Номенклатура'!$C$2)),"Укажите дату начала учёта",IF(A3126&lt;INT('Номенклатура'!$C$2),"Раньше даты начала учёта: НЕ учтено",IF(AND(C3126="Корректировка остатка",TRIM(G3126)=""),"Учтено: добавьте пояснение","ОК")))))))))))))</f>
        <v/>
      </c>
    </row>
    <row r="3127" spans="1:9" x14ac:dyDescent="0.25">
      <c r="A3127" s="16"/>
      <c r="B3127" s="13"/>
      <c r="C3127" s="13"/>
      <c r="D3127" s="14"/>
      <c r="E3127" s="17" t="str">
        <f>IF(OR(B3127="",SUMPRODUCT(--EXACT('Номенклатура'!$A$6:$A$205,B3127))&lt;&gt;1),"",INDEX('Номенклатура'!$D$6:$D$205,SUMPRODUCT(EXACT('Номенклатура'!$A$6:$A$205,B3127)*(ROW('Номенклатура'!$A$6:$A$205)-5)))&amp;"")</f>
        <v/>
      </c>
      <c r="F3127" s="18" t="str">
        <f>IF(OR(I3127="ОК",I3127="Учтено: добавьте пояснение"),IF(C3127="Приход",D3127,IF(C3127="Корректировка остатка",D3127,-D3127)),"")</f>
        <v/>
      </c>
      <c r="G3127" s="13"/>
      <c r="H3127" s="15" t="str">
        <f>IF(OR(B3127="",SUMPRODUCT(--EXACT('Номенклатура'!$A$6:$A$205,B3127))&lt;&gt;1),"",INDEX('Номенклатура'!$B$6:$B$205,SUMPRODUCT(EXACT('Номенклатура'!$A$6:$A$205,B3127)*(ROW('Номенклатура'!$A$6:$A$205)-5)))&amp;"")</f>
        <v/>
      </c>
      <c r="I3127" s="15" t="str">
        <f>IF(COUNTA(A3127:D3127,G3127)=0,"",IF(NOT(ISNUMBER(A3127)),"Укажите дату",IF(B3127="","Укажите код",IF(NOT(AND(ISTEXT(B3127),LEN(B3127)&gt;0,LEN(B3127)&lt;=30,ISNUMBER(FIND(LEFT(B3127,1),"ABCDEFGHIJKLMNOPQRSTUVWXYZ")),SUMPRODUCT((MID(B3127,{1,2,3,4,5,6,7,8,9,10,11,12,13,14,15,16,17,18,19,20,21,22,23,24,25,26,27,28,29,30},1)&lt;&gt;"")*ISERROR(FIND(MID(B3127,{1,2,3,4,5,6,7,8,9,10,11,12,13,14,15,16,17,18,19,20,21,22,23,24,25,26,27,28,29,30},1),"ABCDEFGHIJKLMNOPQRSTUVWXYZ0123456789-_")))=0,ISERROR(VALUE(B3127)))),"Недопустимый код: только латинские буквы A-Z в верхнем регистре, цифры, - и _; начало с буквы, до 30 символов (например MILK-001)",IF(SUMPRODUCT(--EXACT('Номенклатура'!$A$6:$A$205,B3127))=0,"Код не найден в номенклатуре",IF(SUMPRODUCT(--EXACT('Номенклатура'!$A$6:$A$205,B3127))&gt;1,"Код повторяется в номенклатуре",IF(ISNA(MATCH(C3127,{"Приход","Расход","Списание","Корректировка остатка"},0)),"Выберите тип операции",IF(NOT(ISNUMBER(D3127)),"Укажите количество",IF(D3127=0,"Количество не может быть 0",IF(AND(C3127&lt;&gt;"Корректировка остатка",D3127&lt;0),"Для этого типа количество положительное",IF(NOT(ISNUMBER('Номенклатура'!$C$2)),"Укажите дату начала учёта",IF(A3127&lt;INT('Номенклатура'!$C$2),"Раньше даты начала учёта: НЕ учтено",IF(AND(C3127="Корректировка остатка",TRIM(G3127)=""),"Учтено: добавьте пояснение","ОК")))))))))))))</f>
        <v/>
      </c>
    </row>
    <row r="3128" spans="1:9" x14ac:dyDescent="0.25">
      <c r="A3128" s="16"/>
      <c r="B3128" s="13"/>
      <c r="C3128" s="13"/>
      <c r="D3128" s="14"/>
      <c r="E3128" s="17" t="str">
        <f>IF(OR(B3128="",SUMPRODUCT(--EXACT('Номенклатура'!$A$6:$A$205,B3128))&lt;&gt;1),"",INDEX('Номенклатура'!$D$6:$D$205,SUMPRODUCT(EXACT('Номенклатура'!$A$6:$A$205,B3128)*(ROW('Номенклатура'!$A$6:$A$205)-5)))&amp;"")</f>
        <v/>
      </c>
      <c r="F3128" s="18" t="str">
        <f>IF(OR(I3128="ОК",I3128="Учтено: добавьте пояснение"),IF(C3128="Приход",D3128,IF(C3128="Корректировка остатка",D3128,-D3128)),"")</f>
        <v/>
      </c>
      <c r="G3128" s="13"/>
      <c r="H3128" s="15" t="str">
        <f>IF(OR(B3128="",SUMPRODUCT(--EXACT('Номенклатура'!$A$6:$A$205,B3128))&lt;&gt;1),"",INDEX('Номенклатура'!$B$6:$B$205,SUMPRODUCT(EXACT('Номенклатура'!$A$6:$A$205,B3128)*(ROW('Номенклатура'!$A$6:$A$205)-5)))&amp;"")</f>
        <v/>
      </c>
      <c r="I3128" s="15" t="str">
        <f>IF(COUNTA(A3128:D3128,G3128)=0,"",IF(NOT(ISNUMBER(A3128)),"Укажите дату",IF(B3128="","Укажите код",IF(NOT(AND(ISTEXT(B3128),LEN(B3128)&gt;0,LEN(B3128)&lt;=30,ISNUMBER(FIND(LEFT(B3128,1),"ABCDEFGHIJKLMNOPQRSTUVWXYZ")),SUMPRODUCT((MID(B3128,{1,2,3,4,5,6,7,8,9,10,11,12,13,14,15,16,17,18,19,20,21,22,23,24,25,26,27,28,29,30},1)&lt;&gt;"")*ISERROR(FIND(MID(B3128,{1,2,3,4,5,6,7,8,9,10,11,12,13,14,15,16,17,18,19,20,21,22,23,24,25,26,27,28,29,30},1),"ABCDEFGHIJKLMNOPQRSTUVWXYZ0123456789-_")))=0,ISERROR(VALUE(B3128)))),"Недопустимый код: только латинские буквы A-Z в верхнем регистре, цифры, - и _; начало с буквы, до 30 символов (например MILK-001)",IF(SUMPRODUCT(--EXACT('Номенклатура'!$A$6:$A$205,B3128))=0,"Код не найден в номенклатуре",IF(SUMPRODUCT(--EXACT('Номенклатура'!$A$6:$A$205,B3128))&gt;1,"Код повторяется в номенклатуре",IF(ISNA(MATCH(C3128,{"Приход","Расход","Списание","Корректировка остатка"},0)),"Выберите тип операции",IF(NOT(ISNUMBER(D3128)),"Укажите количество",IF(D3128=0,"Количество не может быть 0",IF(AND(C3128&lt;&gt;"Корректировка остатка",D3128&lt;0),"Для этого типа количество положительное",IF(NOT(ISNUMBER('Номенклатура'!$C$2)),"Укажите дату начала учёта",IF(A3128&lt;INT('Номенклатура'!$C$2),"Раньше даты начала учёта: НЕ учтено",IF(AND(C3128="Корректировка остатка",TRIM(G3128)=""),"Учтено: добавьте пояснение","ОК")))))))))))))</f>
        <v/>
      </c>
    </row>
    <row r="3129" spans="1:9" x14ac:dyDescent="0.25">
      <c r="A3129" s="16"/>
      <c r="B3129" s="13"/>
      <c r="C3129" s="13"/>
      <c r="D3129" s="14"/>
      <c r="E3129" s="17" t="str">
        <f>IF(OR(B3129="",SUMPRODUCT(--EXACT('Номенклатура'!$A$6:$A$205,B3129))&lt;&gt;1),"",INDEX('Номенклатура'!$D$6:$D$205,SUMPRODUCT(EXACT('Номенклатура'!$A$6:$A$205,B3129)*(ROW('Номенклатура'!$A$6:$A$205)-5)))&amp;"")</f>
        <v/>
      </c>
      <c r="F3129" s="18" t="str">
        <f>IF(OR(I3129="ОК",I3129="Учтено: добавьте пояснение"),IF(C3129="Приход",D3129,IF(C3129="Корректировка остатка",D3129,-D3129)),"")</f>
        <v/>
      </c>
      <c r="G3129" s="13"/>
      <c r="H3129" s="15" t="str">
        <f>IF(OR(B3129="",SUMPRODUCT(--EXACT('Номенклатура'!$A$6:$A$205,B3129))&lt;&gt;1),"",INDEX('Номенклатура'!$B$6:$B$205,SUMPRODUCT(EXACT('Номенклатура'!$A$6:$A$205,B3129)*(ROW('Номенклатура'!$A$6:$A$205)-5)))&amp;"")</f>
        <v/>
      </c>
      <c r="I3129" s="15" t="str">
        <f>IF(COUNTA(A3129:D3129,G3129)=0,"",IF(NOT(ISNUMBER(A3129)),"Укажите дату",IF(B3129="","Укажите код",IF(NOT(AND(ISTEXT(B3129),LEN(B3129)&gt;0,LEN(B3129)&lt;=30,ISNUMBER(FIND(LEFT(B3129,1),"ABCDEFGHIJKLMNOPQRSTUVWXYZ")),SUMPRODUCT((MID(B3129,{1,2,3,4,5,6,7,8,9,10,11,12,13,14,15,16,17,18,19,20,21,22,23,24,25,26,27,28,29,30},1)&lt;&gt;"")*ISERROR(FIND(MID(B3129,{1,2,3,4,5,6,7,8,9,10,11,12,13,14,15,16,17,18,19,20,21,22,23,24,25,26,27,28,29,30},1),"ABCDEFGHIJKLMNOPQRSTUVWXYZ0123456789-_")))=0,ISERROR(VALUE(B3129)))),"Недопустимый код: только латинские буквы A-Z в верхнем регистре, цифры, - и _; начало с буквы, до 30 символов (например MILK-001)",IF(SUMPRODUCT(--EXACT('Номенклатура'!$A$6:$A$205,B3129))=0,"Код не найден в номенклатуре",IF(SUMPRODUCT(--EXACT('Номенклатура'!$A$6:$A$205,B3129))&gt;1,"Код повторяется в номенклатуре",IF(ISNA(MATCH(C3129,{"Приход","Расход","Списание","Корректировка остатка"},0)),"Выберите тип операции",IF(NOT(ISNUMBER(D3129)),"Укажите количество",IF(D3129=0,"Количество не может быть 0",IF(AND(C3129&lt;&gt;"Корректировка остатка",D3129&lt;0),"Для этого типа количество положительное",IF(NOT(ISNUMBER('Номенклатура'!$C$2)),"Укажите дату начала учёта",IF(A3129&lt;INT('Номенклатура'!$C$2),"Раньше даты начала учёта: НЕ учтено",IF(AND(C3129="Корректировка остатка",TRIM(G3129)=""),"Учтено: добавьте пояснение","ОК")))))))))))))</f>
        <v/>
      </c>
    </row>
    <row r="3130" spans="1:9" x14ac:dyDescent="0.25">
      <c r="A3130" s="16"/>
      <c r="B3130" s="13"/>
      <c r="C3130" s="13"/>
      <c r="D3130" s="14"/>
      <c r="E3130" s="17" t="str">
        <f>IF(OR(B3130="",SUMPRODUCT(--EXACT('Номенклатура'!$A$6:$A$205,B3130))&lt;&gt;1),"",INDEX('Номенклатура'!$D$6:$D$205,SUMPRODUCT(EXACT('Номенклатура'!$A$6:$A$205,B3130)*(ROW('Номенклатура'!$A$6:$A$205)-5)))&amp;"")</f>
        <v/>
      </c>
      <c r="F3130" s="18" t="str">
        <f>IF(OR(I3130="ОК",I3130="Учтено: добавьте пояснение"),IF(C3130="Приход",D3130,IF(C3130="Корректировка остатка",D3130,-D3130)),"")</f>
        <v/>
      </c>
      <c r="G3130" s="13"/>
      <c r="H3130" s="15" t="str">
        <f>IF(OR(B3130="",SUMPRODUCT(--EXACT('Номенклатура'!$A$6:$A$205,B3130))&lt;&gt;1),"",INDEX('Номенклатура'!$B$6:$B$205,SUMPRODUCT(EXACT('Номенклатура'!$A$6:$A$205,B3130)*(ROW('Номенклатура'!$A$6:$A$205)-5)))&amp;"")</f>
        <v/>
      </c>
      <c r="I3130" s="15" t="str">
        <f>IF(COUNTA(A3130:D3130,G3130)=0,"",IF(NOT(ISNUMBER(A3130)),"Укажите дату",IF(B3130="","Укажите код",IF(NOT(AND(ISTEXT(B3130),LEN(B3130)&gt;0,LEN(B3130)&lt;=30,ISNUMBER(FIND(LEFT(B3130,1),"ABCDEFGHIJKLMNOPQRSTUVWXYZ")),SUMPRODUCT((MID(B3130,{1,2,3,4,5,6,7,8,9,10,11,12,13,14,15,16,17,18,19,20,21,22,23,24,25,26,27,28,29,30},1)&lt;&gt;"")*ISERROR(FIND(MID(B3130,{1,2,3,4,5,6,7,8,9,10,11,12,13,14,15,16,17,18,19,20,21,22,23,24,25,26,27,28,29,30},1),"ABCDEFGHIJKLMNOPQRSTUVWXYZ0123456789-_")))=0,ISERROR(VALUE(B3130)))),"Недопустимый код: только латинские буквы A-Z в верхнем регистре, цифры, - и _; начало с буквы, до 30 символов (например MILK-001)",IF(SUMPRODUCT(--EXACT('Номенклатура'!$A$6:$A$205,B3130))=0,"Код не найден в номенклатуре",IF(SUMPRODUCT(--EXACT('Номенклатура'!$A$6:$A$205,B3130))&gt;1,"Код повторяется в номенклатуре",IF(ISNA(MATCH(C3130,{"Приход","Расход","Списание","Корректировка остатка"},0)),"Выберите тип операции",IF(NOT(ISNUMBER(D3130)),"Укажите количество",IF(D3130=0,"Количество не может быть 0",IF(AND(C3130&lt;&gt;"Корректировка остатка",D3130&lt;0),"Для этого типа количество положительное",IF(NOT(ISNUMBER('Номенклатура'!$C$2)),"Укажите дату начала учёта",IF(A3130&lt;INT('Номенклатура'!$C$2),"Раньше даты начала учёта: НЕ учтено",IF(AND(C3130="Корректировка остатка",TRIM(G3130)=""),"Учтено: добавьте пояснение","ОК")))))))))))))</f>
        <v/>
      </c>
    </row>
    <row r="3131" spans="1:9" x14ac:dyDescent="0.25">
      <c r="A3131" s="16"/>
      <c r="B3131" s="13"/>
      <c r="C3131" s="13"/>
      <c r="D3131" s="14"/>
      <c r="E3131" s="17" t="str">
        <f>IF(OR(B3131="",SUMPRODUCT(--EXACT('Номенклатура'!$A$6:$A$205,B3131))&lt;&gt;1),"",INDEX('Номенклатура'!$D$6:$D$205,SUMPRODUCT(EXACT('Номенклатура'!$A$6:$A$205,B3131)*(ROW('Номенклатура'!$A$6:$A$205)-5)))&amp;"")</f>
        <v/>
      </c>
      <c r="F3131" s="18" t="str">
        <f>IF(OR(I3131="ОК",I3131="Учтено: добавьте пояснение"),IF(C3131="Приход",D3131,IF(C3131="Корректировка остатка",D3131,-D3131)),"")</f>
        <v/>
      </c>
      <c r="G3131" s="13"/>
      <c r="H3131" s="15" t="str">
        <f>IF(OR(B3131="",SUMPRODUCT(--EXACT('Номенклатура'!$A$6:$A$205,B3131))&lt;&gt;1),"",INDEX('Номенклатура'!$B$6:$B$205,SUMPRODUCT(EXACT('Номенклатура'!$A$6:$A$205,B3131)*(ROW('Номенклатура'!$A$6:$A$205)-5)))&amp;"")</f>
        <v/>
      </c>
      <c r="I3131" s="15" t="str">
        <f>IF(COUNTA(A3131:D3131,G3131)=0,"",IF(NOT(ISNUMBER(A3131)),"Укажите дату",IF(B3131="","Укажите код",IF(NOT(AND(ISTEXT(B3131),LEN(B3131)&gt;0,LEN(B3131)&lt;=30,ISNUMBER(FIND(LEFT(B3131,1),"ABCDEFGHIJKLMNOPQRSTUVWXYZ")),SUMPRODUCT((MID(B3131,{1,2,3,4,5,6,7,8,9,10,11,12,13,14,15,16,17,18,19,20,21,22,23,24,25,26,27,28,29,30},1)&lt;&gt;"")*ISERROR(FIND(MID(B3131,{1,2,3,4,5,6,7,8,9,10,11,12,13,14,15,16,17,18,19,20,21,22,23,24,25,26,27,28,29,30},1),"ABCDEFGHIJKLMNOPQRSTUVWXYZ0123456789-_")))=0,ISERROR(VALUE(B3131)))),"Недопустимый код: только латинские буквы A-Z в верхнем регистре, цифры, - и _; начало с буквы, до 30 символов (например MILK-001)",IF(SUMPRODUCT(--EXACT('Номенклатура'!$A$6:$A$205,B3131))=0,"Код не найден в номенклатуре",IF(SUMPRODUCT(--EXACT('Номенклатура'!$A$6:$A$205,B3131))&gt;1,"Код повторяется в номенклатуре",IF(ISNA(MATCH(C3131,{"Приход","Расход","Списание","Корректировка остатка"},0)),"Выберите тип операции",IF(NOT(ISNUMBER(D3131)),"Укажите количество",IF(D3131=0,"Количество не может быть 0",IF(AND(C3131&lt;&gt;"Корректировка остатка",D3131&lt;0),"Для этого типа количество положительное",IF(NOT(ISNUMBER('Номенклатура'!$C$2)),"Укажите дату начала учёта",IF(A3131&lt;INT('Номенклатура'!$C$2),"Раньше даты начала учёта: НЕ учтено",IF(AND(C3131="Корректировка остатка",TRIM(G3131)=""),"Учтено: добавьте пояснение","ОК")))))))))))))</f>
        <v/>
      </c>
    </row>
    <row r="3132" spans="1:9" x14ac:dyDescent="0.25">
      <c r="A3132" s="16"/>
      <c r="B3132" s="13"/>
      <c r="C3132" s="13"/>
      <c r="D3132" s="14"/>
      <c r="E3132" s="17" t="str">
        <f>IF(OR(B3132="",SUMPRODUCT(--EXACT('Номенклатура'!$A$6:$A$205,B3132))&lt;&gt;1),"",INDEX('Номенклатура'!$D$6:$D$205,SUMPRODUCT(EXACT('Номенклатура'!$A$6:$A$205,B3132)*(ROW('Номенклатура'!$A$6:$A$205)-5)))&amp;"")</f>
        <v/>
      </c>
      <c r="F3132" s="18" t="str">
        <f>IF(OR(I3132="ОК",I3132="Учтено: добавьте пояснение"),IF(C3132="Приход",D3132,IF(C3132="Корректировка остатка",D3132,-D3132)),"")</f>
        <v/>
      </c>
      <c r="G3132" s="13"/>
      <c r="H3132" s="15" t="str">
        <f>IF(OR(B3132="",SUMPRODUCT(--EXACT('Номенклатура'!$A$6:$A$205,B3132))&lt;&gt;1),"",INDEX('Номенклатура'!$B$6:$B$205,SUMPRODUCT(EXACT('Номенклатура'!$A$6:$A$205,B3132)*(ROW('Номенклатура'!$A$6:$A$205)-5)))&amp;"")</f>
        <v/>
      </c>
      <c r="I3132" s="15" t="str">
        <f>IF(COUNTA(A3132:D3132,G3132)=0,"",IF(NOT(ISNUMBER(A3132)),"Укажите дату",IF(B3132="","Укажите код",IF(NOT(AND(ISTEXT(B3132),LEN(B3132)&gt;0,LEN(B3132)&lt;=30,ISNUMBER(FIND(LEFT(B3132,1),"ABCDEFGHIJKLMNOPQRSTUVWXYZ")),SUMPRODUCT((MID(B3132,{1,2,3,4,5,6,7,8,9,10,11,12,13,14,15,16,17,18,19,20,21,22,23,24,25,26,27,28,29,30},1)&lt;&gt;"")*ISERROR(FIND(MID(B3132,{1,2,3,4,5,6,7,8,9,10,11,12,13,14,15,16,17,18,19,20,21,22,23,24,25,26,27,28,29,30},1),"ABCDEFGHIJKLMNOPQRSTUVWXYZ0123456789-_")))=0,ISERROR(VALUE(B3132)))),"Недопустимый код: только латинские буквы A-Z в верхнем регистре, цифры, - и _; начало с буквы, до 30 символов (например MILK-001)",IF(SUMPRODUCT(--EXACT('Номенклатура'!$A$6:$A$205,B3132))=0,"Код не найден в номенклатуре",IF(SUMPRODUCT(--EXACT('Номенклатура'!$A$6:$A$205,B3132))&gt;1,"Код повторяется в номенклатуре",IF(ISNA(MATCH(C3132,{"Приход","Расход","Списание","Корректировка остатка"},0)),"Выберите тип операции",IF(NOT(ISNUMBER(D3132)),"Укажите количество",IF(D3132=0,"Количество не может быть 0",IF(AND(C3132&lt;&gt;"Корректировка остатка",D3132&lt;0),"Для этого типа количество положительное",IF(NOT(ISNUMBER('Номенклатура'!$C$2)),"Укажите дату начала учёта",IF(A3132&lt;INT('Номенклатура'!$C$2),"Раньше даты начала учёта: НЕ учтено",IF(AND(C3132="Корректировка остатка",TRIM(G3132)=""),"Учтено: добавьте пояснение","ОК")))))))))))))</f>
        <v/>
      </c>
    </row>
    <row r="3133" spans="1:9" x14ac:dyDescent="0.25">
      <c r="A3133" s="16"/>
      <c r="B3133" s="13"/>
      <c r="C3133" s="13"/>
      <c r="D3133" s="14"/>
      <c r="E3133" s="17" t="str">
        <f>IF(OR(B3133="",SUMPRODUCT(--EXACT('Номенклатура'!$A$6:$A$205,B3133))&lt;&gt;1),"",INDEX('Номенклатура'!$D$6:$D$205,SUMPRODUCT(EXACT('Номенклатура'!$A$6:$A$205,B3133)*(ROW('Номенклатура'!$A$6:$A$205)-5)))&amp;"")</f>
        <v/>
      </c>
      <c r="F3133" s="18" t="str">
        <f>IF(OR(I3133="ОК",I3133="Учтено: добавьте пояснение"),IF(C3133="Приход",D3133,IF(C3133="Корректировка остатка",D3133,-D3133)),"")</f>
        <v/>
      </c>
      <c r="G3133" s="13"/>
      <c r="H3133" s="15" t="str">
        <f>IF(OR(B3133="",SUMPRODUCT(--EXACT('Номенклатура'!$A$6:$A$205,B3133))&lt;&gt;1),"",INDEX('Номенклатура'!$B$6:$B$205,SUMPRODUCT(EXACT('Номенклатура'!$A$6:$A$205,B3133)*(ROW('Номенклатура'!$A$6:$A$205)-5)))&amp;"")</f>
        <v/>
      </c>
      <c r="I3133" s="15" t="str">
        <f>IF(COUNTA(A3133:D3133,G3133)=0,"",IF(NOT(ISNUMBER(A3133)),"Укажите дату",IF(B3133="","Укажите код",IF(NOT(AND(ISTEXT(B3133),LEN(B3133)&gt;0,LEN(B3133)&lt;=30,ISNUMBER(FIND(LEFT(B3133,1),"ABCDEFGHIJKLMNOPQRSTUVWXYZ")),SUMPRODUCT((MID(B3133,{1,2,3,4,5,6,7,8,9,10,11,12,13,14,15,16,17,18,19,20,21,22,23,24,25,26,27,28,29,30},1)&lt;&gt;"")*ISERROR(FIND(MID(B3133,{1,2,3,4,5,6,7,8,9,10,11,12,13,14,15,16,17,18,19,20,21,22,23,24,25,26,27,28,29,30},1),"ABCDEFGHIJKLMNOPQRSTUVWXYZ0123456789-_")))=0,ISERROR(VALUE(B3133)))),"Недопустимый код: только латинские буквы A-Z в верхнем регистре, цифры, - и _; начало с буквы, до 30 символов (например MILK-001)",IF(SUMPRODUCT(--EXACT('Номенклатура'!$A$6:$A$205,B3133))=0,"Код не найден в номенклатуре",IF(SUMPRODUCT(--EXACT('Номенклатура'!$A$6:$A$205,B3133))&gt;1,"Код повторяется в номенклатуре",IF(ISNA(MATCH(C3133,{"Приход","Расход","Списание","Корректировка остатка"},0)),"Выберите тип операции",IF(NOT(ISNUMBER(D3133)),"Укажите количество",IF(D3133=0,"Количество не может быть 0",IF(AND(C3133&lt;&gt;"Корректировка остатка",D3133&lt;0),"Для этого типа количество положительное",IF(NOT(ISNUMBER('Номенклатура'!$C$2)),"Укажите дату начала учёта",IF(A3133&lt;INT('Номенклатура'!$C$2),"Раньше даты начала учёта: НЕ учтено",IF(AND(C3133="Корректировка остатка",TRIM(G3133)=""),"Учтено: добавьте пояснение","ОК")))))))))))))</f>
        <v/>
      </c>
    </row>
    <row r="3134" spans="1:9" x14ac:dyDescent="0.25">
      <c r="A3134" s="16"/>
      <c r="B3134" s="13"/>
      <c r="C3134" s="13"/>
      <c r="D3134" s="14"/>
      <c r="E3134" s="17" t="str">
        <f>IF(OR(B3134="",SUMPRODUCT(--EXACT('Номенклатура'!$A$6:$A$205,B3134))&lt;&gt;1),"",INDEX('Номенклатура'!$D$6:$D$205,SUMPRODUCT(EXACT('Номенклатура'!$A$6:$A$205,B3134)*(ROW('Номенклатура'!$A$6:$A$205)-5)))&amp;"")</f>
        <v/>
      </c>
      <c r="F3134" s="18" t="str">
        <f>IF(OR(I3134="ОК",I3134="Учтено: добавьте пояснение"),IF(C3134="Приход",D3134,IF(C3134="Корректировка остатка",D3134,-D3134)),"")</f>
        <v/>
      </c>
      <c r="G3134" s="13"/>
      <c r="H3134" s="15" t="str">
        <f>IF(OR(B3134="",SUMPRODUCT(--EXACT('Номенклатура'!$A$6:$A$205,B3134))&lt;&gt;1),"",INDEX('Номенклатура'!$B$6:$B$205,SUMPRODUCT(EXACT('Номенклатура'!$A$6:$A$205,B3134)*(ROW('Номенклатура'!$A$6:$A$205)-5)))&amp;"")</f>
        <v/>
      </c>
      <c r="I3134" s="15" t="str">
        <f>IF(COUNTA(A3134:D3134,G3134)=0,"",IF(NOT(ISNUMBER(A3134)),"Укажите дату",IF(B3134="","Укажите код",IF(NOT(AND(ISTEXT(B3134),LEN(B3134)&gt;0,LEN(B3134)&lt;=30,ISNUMBER(FIND(LEFT(B3134,1),"ABCDEFGHIJKLMNOPQRSTUVWXYZ")),SUMPRODUCT((MID(B3134,{1,2,3,4,5,6,7,8,9,10,11,12,13,14,15,16,17,18,19,20,21,22,23,24,25,26,27,28,29,30},1)&lt;&gt;"")*ISERROR(FIND(MID(B3134,{1,2,3,4,5,6,7,8,9,10,11,12,13,14,15,16,17,18,19,20,21,22,23,24,25,26,27,28,29,30},1),"ABCDEFGHIJKLMNOPQRSTUVWXYZ0123456789-_")))=0,ISERROR(VALUE(B3134)))),"Недопустимый код: только латинские буквы A-Z в верхнем регистре, цифры, - и _; начало с буквы, до 30 символов (например MILK-001)",IF(SUMPRODUCT(--EXACT('Номенклатура'!$A$6:$A$205,B3134))=0,"Код не найден в номенклатуре",IF(SUMPRODUCT(--EXACT('Номенклатура'!$A$6:$A$205,B3134))&gt;1,"Код повторяется в номенклатуре",IF(ISNA(MATCH(C3134,{"Приход","Расход","Списание","Корректировка остатка"},0)),"Выберите тип операции",IF(NOT(ISNUMBER(D3134)),"Укажите количество",IF(D3134=0,"Количество не может быть 0",IF(AND(C3134&lt;&gt;"Корректировка остатка",D3134&lt;0),"Для этого типа количество положительное",IF(NOT(ISNUMBER('Номенклатура'!$C$2)),"Укажите дату начала учёта",IF(A3134&lt;INT('Номенклатура'!$C$2),"Раньше даты начала учёта: НЕ учтено",IF(AND(C3134="Корректировка остатка",TRIM(G3134)=""),"Учтено: добавьте пояснение","ОК")))))))))))))</f>
        <v/>
      </c>
    </row>
    <row r="3135" spans="1:9" x14ac:dyDescent="0.25">
      <c r="A3135" s="16"/>
      <c r="B3135" s="13"/>
      <c r="C3135" s="13"/>
      <c r="D3135" s="14"/>
      <c r="E3135" s="17" t="str">
        <f>IF(OR(B3135="",SUMPRODUCT(--EXACT('Номенклатура'!$A$6:$A$205,B3135))&lt;&gt;1),"",INDEX('Номенклатура'!$D$6:$D$205,SUMPRODUCT(EXACT('Номенклатура'!$A$6:$A$205,B3135)*(ROW('Номенклатура'!$A$6:$A$205)-5)))&amp;"")</f>
        <v/>
      </c>
      <c r="F3135" s="18" t="str">
        <f>IF(OR(I3135="ОК",I3135="Учтено: добавьте пояснение"),IF(C3135="Приход",D3135,IF(C3135="Корректировка остатка",D3135,-D3135)),"")</f>
        <v/>
      </c>
      <c r="G3135" s="13"/>
      <c r="H3135" s="15" t="str">
        <f>IF(OR(B3135="",SUMPRODUCT(--EXACT('Номенклатура'!$A$6:$A$205,B3135))&lt;&gt;1),"",INDEX('Номенклатура'!$B$6:$B$205,SUMPRODUCT(EXACT('Номенклатура'!$A$6:$A$205,B3135)*(ROW('Номенклатура'!$A$6:$A$205)-5)))&amp;"")</f>
        <v/>
      </c>
      <c r="I3135" s="15" t="str">
        <f>IF(COUNTA(A3135:D3135,G3135)=0,"",IF(NOT(ISNUMBER(A3135)),"Укажите дату",IF(B3135="","Укажите код",IF(NOT(AND(ISTEXT(B3135),LEN(B3135)&gt;0,LEN(B3135)&lt;=30,ISNUMBER(FIND(LEFT(B3135,1),"ABCDEFGHIJKLMNOPQRSTUVWXYZ")),SUMPRODUCT((MID(B3135,{1,2,3,4,5,6,7,8,9,10,11,12,13,14,15,16,17,18,19,20,21,22,23,24,25,26,27,28,29,30},1)&lt;&gt;"")*ISERROR(FIND(MID(B3135,{1,2,3,4,5,6,7,8,9,10,11,12,13,14,15,16,17,18,19,20,21,22,23,24,25,26,27,28,29,30},1),"ABCDEFGHIJKLMNOPQRSTUVWXYZ0123456789-_")))=0,ISERROR(VALUE(B3135)))),"Недопустимый код: только латинские буквы A-Z в верхнем регистре, цифры, - и _; начало с буквы, до 30 символов (например MILK-001)",IF(SUMPRODUCT(--EXACT('Номенклатура'!$A$6:$A$205,B3135))=0,"Код не найден в номенклатуре",IF(SUMPRODUCT(--EXACT('Номенклатура'!$A$6:$A$205,B3135))&gt;1,"Код повторяется в номенклатуре",IF(ISNA(MATCH(C3135,{"Приход","Расход","Списание","Корректировка остатка"},0)),"Выберите тип операции",IF(NOT(ISNUMBER(D3135)),"Укажите количество",IF(D3135=0,"Количество не может быть 0",IF(AND(C3135&lt;&gt;"Корректировка остатка",D3135&lt;0),"Для этого типа количество положительное",IF(NOT(ISNUMBER('Номенклатура'!$C$2)),"Укажите дату начала учёта",IF(A3135&lt;INT('Номенклатура'!$C$2),"Раньше даты начала учёта: НЕ учтено",IF(AND(C3135="Корректировка остатка",TRIM(G3135)=""),"Учтено: добавьте пояснение","ОК")))))))))))))</f>
        <v/>
      </c>
    </row>
    <row r="3136" spans="1:9" x14ac:dyDescent="0.25">
      <c r="A3136" s="16"/>
      <c r="B3136" s="13"/>
      <c r="C3136" s="13"/>
      <c r="D3136" s="14"/>
      <c r="E3136" s="17" t="str">
        <f>IF(OR(B3136="",SUMPRODUCT(--EXACT('Номенклатура'!$A$6:$A$205,B3136))&lt;&gt;1),"",INDEX('Номенклатура'!$D$6:$D$205,SUMPRODUCT(EXACT('Номенклатура'!$A$6:$A$205,B3136)*(ROW('Номенклатура'!$A$6:$A$205)-5)))&amp;"")</f>
        <v/>
      </c>
      <c r="F3136" s="18" t="str">
        <f>IF(OR(I3136="ОК",I3136="Учтено: добавьте пояснение"),IF(C3136="Приход",D3136,IF(C3136="Корректировка остатка",D3136,-D3136)),"")</f>
        <v/>
      </c>
      <c r="G3136" s="13"/>
      <c r="H3136" s="15" t="str">
        <f>IF(OR(B3136="",SUMPRODUCT(--EXACT('Номенклатура'!$A$6:$A$205,B3136))&lt;&gt;1),"",INDEX('Номенклатура'!$B$6:$B$205,SUMPRODUCT(EXACT('Номенклатура'!$A$6:$A$205,B3136)*(ROW('Номенклатура'!$A$6:$A$205)-5)))&amp;"")</f>
        <v/>
      </c>
      <c r="I3136" s="15" t="str">
        <f>IF(COUNTA(A3136:D3136,G3136)=0,"",IF(NOT(ISNUMBER(A3136)),"Укажите дату",IF(B3136="","Укажите код",IF(NOT(AND(ISTEXT(B3136),LEN(B3136)&gt;0,LEN(B3136)&lt;=30,ISNUMBER(FIND(LEFT(B3136,1),"ABCDEFGHIJKLMNOPQRSTUVWXYZ")),SUMPRODUCT((MID(B3136,{1,2,3,4,5,6,7,8,9,10,11,12,13,14,15,16,17,18,19,20,21,22,23,24,25,26,27,28,29,30},1)&lt;&gt;"")*ISERROR(FIND(MID(B3136,{1,2,3,4,5,6,7,8,9,10,11,12,13,14,15,16,17,18,19,20,21,22,23,24,25,26,27,28,29,30},1),"ABCDEFGHIJKLMNOPQRSTUVWXYZ0123456789-_")))=0,ISERROR(VALUE(B3136)))),"Недопустимый код: только латинские буквы A-Z в верхнем регистре, цифры, - и _; начало с буквы, до 30 символов (например MILK-001)",IF(SUMPRODUCT(--EXACT('Номенклатура'!$A$6:$A$205,B3136))=0,"Код не найден в номенклатуре",IF(SUMPRODUCT(--EXACT('Номенклатура'!$A$6:$A$205,B3136))&gt;1,"Код повторяется в номенклатуре",IF(ISNA(MATCH(C3136,{"Приход","Расход","Списание","Корректировка остатка"},0)),"Выберите тип операции",IF(NOT(ISNUMBER(D3136)),"Укажите количество",IF(D3136=0,"Количество не может быть 0",IF(AND(C3136&lt;&gt;"Корректировка остатка",D3136&lt;0),"Для этого типа количество положительное",IF(NOT(ISNUMBER('Номенклатура'!$C$2)),"Укажите дату начала учёта",IF(A3136&lt;INT('Номенклатура'!$C$2),"Раньше даты начала учёта: НЕ учтено",IF(AND(C3136="Корректировка остатка",TRIM(G3136)=""),"Учтено: добавьте пояснение","ОК")))))))))))))</f>
        <v/>
      </c>
    </row>
    <row r="3137" spans="1:9" x14ac:dyDescent="0.25">
      <c r="A3137" s="16"/>
      <c r="B3137" s="13"/>
      <c r="C3137" s="13"/>
      <c r="D3137" s="14"/>
      <c r="E3137" s="17" t="str">
        <f>IF(OR(B3137="",SUMPRODUCT(--EXACT('Номенклатура'!$A$6:$A$205,B3137))&lt;&gt;1),"",INDEX('Номенклатура'!$D$6:$D$205,SUMPRODUCT(EXACT('Номенклатура'!$A$6:$A$205,B3137)*(ROW('Номенклатура'!$A$6:$A$205)-5)))&amp;"")</f>
        <v/>
      </c>
      <c r="F3137" s="18" t="str">
        <f>IF(OR(I3137="ОК",I3137="Учтено: добавьте пояснение"),IF(C3137="Приход",D3137,IF(C3137="Корректировка остатка",D3137,-D3137)),"")</f>
        <v/>
      </c>
      <c r="G3137" s="13"/>
      <c r="H3137" s="15" t="str">
        <f>IF(OR(B3137="",SUMPRODUCT(--EXACT('Номенклатура'!$A$6:$A$205,B3137))&lt;&gt;1),"",INDEX('Номенклатура'!$B$6:$B$205,SUMPRODUCT(EXACT('Номенклатура'!$A$6:$A$205,B3137)*(ROW('Номенклатура'!$A$6:$A$205)-5)))&amp;"")</f>
        <v/>
      </c>
      <c r="I3137" s="15" t="str">
        <f>IF(COUNTA(A3137:D3137,G3137)=0,"",IF(NOT(ISNUMBER(A3137)),"Укажите дату",IF(B3137="","Укажите код",IF(NOT(AND(ISTEXT(B3137),LEN(B3137)&gt;0,LEN(B3137)&lt;=30,ISNUMBER(FIND(LEFT(B3137,1),"ABCDEFGHIJKLMNOPQRSTUVWXYZ")),SUMPRODUCT((MID(B3137,{1,2,3,4,5,6,7,8,9,10,11,12,13,14,15,16,17,18,19,20,21,22,23,24,25,26,27,28,29,30},1)&lt;&gt;"")*ISERROR(FIND(MID(B3137,{1,2,3,4,5,6,7,8,9,10,11,12,13,14,15,16,17,18,19,20,21,22,23,24,25,26,27,28,29,30},1),"ABCDEFGHIJKLMNOPQRSTUVWXYZ0123456789-_")))=0,ISERROR(VALUE(B3137)))),"Недопустимый код: только латинские буквы A-Z в верхнем регистре, цифры, - и _; начало с буквы, до 30 символов (например MILK-001)",IF(SUMPRODUCT(--EXACT('Номенклатура'!$A$6:$A$205,B3137))=0,"Код не найден в номенклатуре",IF(SUMPRODUCT(--EXACT('Номенклатура'!$A$6:$A$205,B3137))&gt;1,"Код повторяется в номенклатуре",IF(ISNA(MATCH(C3137,{"Приход","Расход","Списание","Корректировка остатка"},0)),"Выберите тип операции",IF(NOT(ISNUMBER(D3137)),"Укажите количество",IF(D3137=0,"Количество не может быть 0",IF(AND(C3137&lt;&gt;"Корректировка остатка",D3137&lt;0),"Для этого типа количество положительное",IF(NOT(ISNUMBER('Номенклатура'!$C$2)),"Укажите дату начала учёта",IF(A3137&lt;INT('Номенклатура'!$C$2),"Раньше даты начала учёта: НЕ учтено",IF(AND(C3137="Корректировка остатка",TRIM(G3137)=""),"Учтено: добавьте пояснение","ОК")))))))))))))</f>
        <v/>
      </c>
    </row>
    <row r="3138" spans="1:9" x14ac:dyDescent="0.25">
      <c r="A3138" s="16"/>
      <c r="B3138" s="13"/>
      <c r="C3138" s="13"/>
      <c r="D3138" s="14"/>
      <c r="E3138" s="17" t="str">
        <f>IF(OR(B3138="",SUMPRODUCT(--EXACT('Номенклатура'!$A$6:$A$205,B3138))&lt;&gt;1),"",INDEX('Номенклатура'!$D$6:$D$205,SUMPRODUCT(EXACT('Номенклатура'!$A$6:$A$205,B3138)*(ROW('Номенклатура'!$A$6:$A$205)-5)))&amp;"")</f>
        <v/>
      </c>
      <c r="F3138" s="18" t="str">
        <f>IF(OR(I3138="ОК",I3138="Учтено: добавьте пояснение"),IF(C3138="Приход",D3138,IF(C3138="Корректировка остатка",D3138,-D3138)),"")</f>
        <v/>
      </c>
      <c r="G3138" s="13"/>
      <c r="H3138" s="15" t="str">
        <f>IF(OR(B3138="",SUMPRODUCT(--EXACT('Номенклатура'!$A$6:$A$205,B3138))&lt;&gt;1),"",INDEX('Номенклатура'!$B$6:$B$205,SUMPRODUCT(EXACT('Номенклатура'!$A$6:$A$205,B3138)*(ROW('Номенклатура'!$A$6:$A$205)-5)))&amp;"")</f>
        <v/>
      </c>
      <c r="I3138" s="15" t="str">
        <f>IF(COUNTA(A3138:D3138,G3138)=0,"",IF(NOT(ISNUMBER(A3138)),"Укажите дату",IF(B3138="","Укажите код",IF(NOT(AND(ISTEXT(B3138),LEN(B3138)&gt;0,LEN(B3138)&lt;=30,ISNUMBER(FIND(LEFT(B3138,1),"ABCDEFGHIJKLMNOPQRSTUVWXYZ")),SUMPRODUCT((MID(B3138,{1,2,3,4,5,6,7,8,9,10,11,12,13,14,15,16,17,18,19,20,21,22,23,24,25,26,27,28,29,30},1)&lt;&gt;"")*ISERROR(FIND(MID(B3138,{1,2,3,4,5,6,7,8,9,10,11,12,13,14,15,16,17,18,19,20,21,22,23,24,25,26,27,28,29,30},1),"ABCDEFGHIJKLMNOPQRSTUVWXYZ0123456789-_")))=0,ISERROR(VALUE(B3138)))),"Недопустимый код: только латинские буквы A-Z в верхнем регистре, цифры, - и _; начало с буквы, до 30 символов (например MILK-001)",IF(SUMPRODUCT(--EXACT('Номенклатура'!$A$6:$A$205,B3138))=0,"Код не найден в номенклатуре",IF(SUMPRODUCT(--EXACT('Номенклатура'!$A$6:$A$205,B3138))&gt;1,"Код повторяется в номенклатуре",IF(ISNA(MATCH(C3138,{"Приход","Расход","Списание","Корректировка остатка"},0)),"Выберите тип операции",IF(NOT(ISNUMBER(D3138)),"Укажите количество",IF(D3138=0,"Количество не может быть 0",IF(AND(C3138&lt;&gt;"Корректировка остатка",D3138&lt;0),"Для этого типа количество положительное",IF(NOT(ISNUMBER('Номенклатура'!$C$2)),"Укажите дату начала учёта",IF(A3138&lt;INT('Номенклатура'!$C$2),"Раньше даты начала учёта: НЕ учтено",IF(AND(C3138="Корректировка остатка",TRIM(G3138)=""),"Учтено: добавьте пояснение","ОК")))))))))))))</f>
        <v/>
      </c>
    </row>
    <row r="3139" spans="1:9" x14ac:dyDescent="0.25">
      <c r="A3139" s="16"/>
      <c r="B3139" s="13"/>
      <c r="C3139" s="13"/>
      <c r="D3139" s="14"/>
      <c r="E3139" s="17" t="str">
        <f>IF(OR(B3139="",SUMPRODUCT(--EXACT('Номенклатура'!$A$6:$A$205,B3139))&lt;&gt;1),"",INDEX('Номенклатура'!$D$6:$D$205,SUMPRODUCT(EXACT('Номенклатура'!$A$6:$A$205,B3139)*(ROW('Номенклатура'!$A$6:$A$205)-5)))&amp;"")</f>
        <v/>
      </c>
      <c r="F3139" s="18" t="str">
        <f>IF(OR(I3139="ОК",I3139="Учтено: добавьте пояснение"),IF(C3139="Приход",D3139,IF(C3139="Корректировка остатка",D3139,-D3139)),"")</f>
        <v/>
      </c>
      <c r="G3139" s="13"/>
      <c r="H3139" s="15" t="str">
        <f>IF(OR(B3139="",SUMPRODUCT(--EXACT('Номенклатура'!$A$6:$A$205,B3139))&lt;&gt;1),"",INDEX('Номенклатура'!$B$6:$B$205,SUMPRODUCT(EXACT('Номенклатура'!$A$6:$A$205,B3139)*(ROW('Номенклатура'!$A$6:$A$205)-5)))&amp;"")</f>
        <v/>
      </c>
      <c r="I3139" s="15" t="str">
        <f>IF(COUNTA(A3139:D3139,G3139)=0,"",IF(NOT(ISNUMBER(A3139)),"Укажите дату",IF(B3139="","Укажите код",IF(NOT(AND(ISTEXT(B3139),LEN(B3139)&gt;0,LEN(B3139)&lt;=30,ISNUMBER(FIND(LEFT(B3139,1),"ABCDEFGHIJKLMNOPQRSTUVWXYZ")),SUMPRODUCT((MID(B3139,{1,2,3,4,5,6,7,8,9,10,11,12,13,14,15,16,17,18,19,20,21,22,23,24,25,26,27,28,29,30},1)&lt;&gt;"")*ISERROR(FIND(MID(B3139,{1,2,3,4,5,6,7,8,9,10,11,12,13,14,15,16,17,18,19,20,21,22,23,24,25,26,27,28,29,30},1),"ABCDEFGHIJKLMNOPQRSTUVWXYZ0123456789-_")))=0,ISERROR(VALUE(B3139)))),"Недопустимый код: только латинские буквы A-Z в верхнем регистре, цифры, - и _; начало с буквы, до 30 символов (например MILK-001)",IF(SUMPRODUCT(--EXACT('Номенклатура'!$A$6:$A$205,B3139))=0,"Код не найден в номенклатуре",IF(SUMPRODUCT(--EXACT('Номенклатура'!$A$6:$A$205,B3139))&gt;1,"Код повторяется в номенклатуре",IF(ISNA(MATCH(C3139,{"Приход","Расход","Списание","Корректировка остатка"},0)),"Выберите тип операции",IF(NOT(ISNUMBER(D3139)),"Укажите количество",IF(D3139=0,"Количество не может быть 0",IF(AND(C3139&lt;&gt;"Корректировка остатка",D3139&lt;0),"Для этого типа количество положительное",IF(NOT(ISNUMBER('Номенклатура'!$C$2)),"Укажите дату начала учёта",IF(A3139&lt;INT('Номенклатура'!$C$2),"Раньше даты начала учёта: НЕ учтено",IF(AND(C3139="Корректировка остатка",TRIM(G3139)=""),"Учтено: добавьте пояснение","ОК")))))))))))))</f>
        <v/>
      </c>
    </row>
    <row r="3140" spans="1:9" x14ac:dyDescent="0.25">
      <c r="A3140" s="16"/>
      <c r="B3140" s="13"/>
      <c r="C3140" s="13"/>
      <c r="D3140" s="14"/>
      <c r="E3140" s="17" t="str">
        <f>IF(OR(B3140="",SUMPRODUCT(--EXACT('Номенклатура'!$A$6:$A$205,B3140))&lt;&gt;1),"",INDEX('Номенклатура'!$D$6:$D$205,SUMPRODUCT(EXACT('Номенклатура'!$A$6:$A$205,B3140)*(ROW('Номенклатура'!$A$6:$A$205)-5)))&amp;"")</f>
        <v/>
      </c>
      <c r="F3140" s="18" t="str">
        <f>IF(OR(I3140="ОК",I3140="Учтено: добавьте пояснение"),IF(C3140="Приход",D3140,IF(C3140="Корректировка остатка",D3140,-D3140)),"")</f>
        <v/>
      </c>
      <c r="G3140" s="13"/>
      <c r="H3140" s="15" t="str">
        <f>IF(OR(B3140="",SUMPRODUCT(--EXACT('Номенклатура'!$A$6:$A$205,B3140))&lt;&gt;1),"",INDEX('Номенклатура'!$B$6:$B$205,SUMPRODUCT(EXACT('Номенклатура'!$A$6:$A$205,B3140)*(ROW('Номенклатура'!$A$6:$A$205)-5)))&amp;"")</f>
        <v/>
      </c>
      <c r="I3140" s="15" t="str">
        <f>IF(COUNTA(A3140:D3140,G3140)=0,"",IF(NOT(ISNUMBER(A3140)),"Укажите дату",IF(B3140="","Укажите код",IF(NOT(AND(ISTEXT(B3140),LEN(B3140)&gt;0,LEN(B3140)&lt;=30,ISNUMBER(FIND(LEFT(B3140,1),"ABCDEFGHIJKLMNOPQRSTUVWXYZ")),SUMPRODUCT((MID(B3140,{1,2,3,4,5,6,7,8,9,10,11,12,13,14,15,16,17,18,19,20,21,22,23,24,25,26,27,28,29,30},1)&lt;&gt;"")*ISERROR(FIND(MID(B3140,{1,2,3,4,5,6,7,8,9,10,11,12,13,14,15,16,17,18,19,20,21,22,23,24,25,26,27,28,29,30},1),"ABCDEFGHIJKLMNOPQRSTUVWXYZ0123456789-_")))=0,ISERROR(VALUE(B3140)))),"Недопустимый код: только латинские буквы A-Z в верхнем регистре, цифры, - и _; начало с буквы, до 30 символов (например MILK-001)",IF(SUMPRODUCT(--EXACT('Номенклатура'!$A$6:$A$205,B3140))=0,"Код не найден в номенклатуре",IF(SUMPRODUCT(--EXACT('Номенклатура'!$A$6:$A$205,B3140))&gt;1,"Код повторяется в номенклатуре",IF(ISNA(MATCH(C3140,{"Приход","Расход","Списание","Корректировка остатка"},0)),"Выберите тип операции",IF(NOT(ISNUMBER(D3140)),"Укажите количество",IF(D3140=0,"Количество не может быть 0",IF(AND(C3140&lt;&gt;"Корректировка остатка",D3140&lt;0),"Для этого типа количество положительное",IF(NOT(ISNUMBER('Номенклатура'!$C$2)),"Укажите дату начала учёта",IF(A3140&lt;INT('Номенклатура'!$C$2),"Раньше даты начала учёта: НЕ учтено",IF(AND(C3140="Корректировка остатка",TRIM(G3140)=""),"Учтено: добавьте пояснение","ОК")))))))))))))</f>
        <v/>
      </c>
    </row>
    <row r="3141" spans="1:9" x14ac:dyDescent="0.25">
      <c r="A3141" s="16"/>
      <c r="B3141" s="13"/>
      <c r="C3141" s="13"/>
      <c r="D3141" s="14"/>
      <c r="E3141" s="17" t="str">
        <f>IF(OR(B3141="",SUMPRODUCT(--EXACT('Номенклатура'!$A$6:$A$205,B3141))&lt;&gt;1),"",INDEX('Номенклатура'!$D$6:$D$205,SUMPRODUCT(EXACT('Номенклатура'!$A$6:$A$205,B3141)*(ROW('Номенклатура'!$A$6:$A$205)-5)))&amp;"")</f>
        <v/>
      </c>
      <c r="F3141" s="18" t="str">
        <f>IF(OR(I3141="ОК",I3141="Учтено: добавьте пояснение"),IF(C3141="Приход",D3141,IF(C3141="Корректировка остатка",D3141,-D3141)),"")</f>
        <v/>
      </c>
      <c r="G3141" s="13"/>
      <c r="H3141" s="15" t="str">
        <f>IF(OR(B3141="",SUMPRODUCT(--EXACT('Номенклатура'!$A$6:$A$205,B3141))&lt;&gt;1),"",INDEX('Номенклатура'!$B$6:$B$205,SUMPRODUCT(EXACT('Номенклатура'!$A$6:$A$205,B3141)*(ROW('Номенклатура'!$A$6:$A$205)-5)))&amp;"")</f>
        <v/>
      </c>
      <c r="I3141" s="15" t="str">
        <f>IF(COUNTA(A3141:D3141,G3141)=0,"",IF(NOT(ISNUMBER(A3141)),"Укажите дату",IF(B3141="","Укажите код",IF(NOT(AND(ISTEXT(B3141),LEN(B3141)&gt;0,LEN(B3141)&lt;=30,ISNUMBER(FIND(LEFT(B3141,1),"ABCDEFGHIJKLMNOPQRSTUVWXYZ")),SUMPRODUCT((MID(B3141,{1,2,3,4,5,6,7,8,9,10,11,12,13,14,15,16,17,18,19,20,21,22,23,24,25,26,27,28,29,30},1)&lt;&gt;"")*ISERROR(FIND(MID(B3141,{1,2,3,4,5,6,7,8,9,10,11,12,13,14,15,16,17,18,19,20,21,22,23,24,25,26,27,28,29,30},1),"ABCDEFGHIJKLMNOPQRSTUVWXYZ0123456789-_")))=0,ISERROR(VALUE(B3141)))),"Недопустимый код: только латинские буквы A-Z в верхнем регистре, цифры, - и _; начало с буквы, до 30 символов (например MILK-001)",IF(SUMPRODUCT(--EXACT('Номенклатура'!$A$6:$A$205,B3141))=0,"Код не найден в номенклатуре",IF(SUMPRODUCT(--EXACT('Номенклатура'!$A$6:$A$205,B3141))&gt;1,"Код повторяется в номенклатуре",IF(ISNA(MATCH(C3141,{"Приход","Расход","Списание","Корректировка остатка"},0)),"Выберите тип операции",IF(NOT(ISNUMBER(D3141)),"Укажите количество",IF(D3141=0,"Количество не может быть 0",IF(AND(C3141&lt;&gt;"Корректировка остатка",D3141&lt;0),"Для этого типа количество положительное",IF(NOT(ISNUMBER('Номенклатура'!$C$2)),"Укажите дату начала учёта",IF(A3141&lt;INT('Номенклатура'!$C$2),"Раньше даты начала учёта: НЕ учтено",IF(AND(C3141="Корректировка остатка",TRIM(G3141)=""),"Учтено: добавьте пояснение","ОК")))))))))))))</f>
        <v/>
      </c>
    </row>
    <row r="3142" spans="1:9" x14ac:dyDescent="0.25">
      <c r="A3142" s="16"/>
      <c r="B3142" s="13"/>
      <c r="C3142" s="13"/>
      <c r="D3142" s="14"/>
      <c r="E3142" s="17" t="str">
        <f>IF(OR(B3142="",SUMPRODUCT(--EXACT('Номенклатура'!$A$6:$A$205,B3142))&lt;&gt;1),"",INDEX('Номенклатура'!$D$6:$D$205,SUMPRODUCT(EXACT('Номенклатура'!$A$6:$A$205,B3142)*(ROW('Номенклатура'!$A$6:$A$205)-5)))&amp;"")</f>
        <v/>
      </c>
      <c r="F3142" s="18" t="str">
        <f>IF(OR(I3142="ОК",I3142="Учтено: добавьте пояснение"),IF(C3142="Приход",D3142,IF(C3142="Корректировка остатка",D3142,-D3142)),"")</f>
        <v/>
      </c>
      <c r="G3142" s="13"/>
      <c r="H3142" s="15" t="str">
        <f>IF(OR(B3142="",SUMPRODUCT(--EXACT('Номенклатура'!$A$6:$A$205,B3142))&lt;&gt;1),"",INDEX('Номенклатура'!$B$6:$B$205,SUMPRODUCT(EXACT('Номенклатура'!$A$6:$A$205,B3142)*(ROW('Номенклатура'!$A$6:$A$205)-5)))&amp;"")</f>
        <v/>
      </c>
      <c r="I3142" s="15" t="str">
        <f>IF(COUNTA(A3142:D3142,G3142)=0,"",IF(NOT(ISNUMBER(A3142)),"Укажите дату",IF(B3142="","Укажите код",IF(NOT(AND(ISTEXT(B3142),LEN(B3142)&gt;0,LEN(B3142)&lt;=30,ISNUMBER(FIND(LEFT(B3142,1),"ABCDEFGHIJKLMNOPQRSTUVWXYZ")),SUMPRODUCT((MID(B3142,{1,2,3,4,5,6,7,8,9,10,11,12,13,14,15,16,17,18,19,20,21,22,23,24,25,26,27,28,29,30},1)&lt;&gt;"")*ISERROR(FIND(MID(B3142,{1,2,3,4,5,6,7,8,9,10,11,12,13,14,15,16,17,18,19,20,21,22,23,24,25,26,27,28,29,30},1),"ABCDEFGHIJKLMNOPQRSTUVWXYZ0123456789-_")))=0,ISERROR(VALUE(B3142)))),"Недопустимый код: только латинские буквы A-Z в верхнем регистре, цифры, - и _; начало с буквы, до 30 символов (например MILK-001)",IF(SUMPRODUCT(--EXACT('Номенклатура'!$A$6:$A$205,B3142))=0,"Код не найден в номенклатуре",IF(SUMPRODUCT(--EXACT('Номенклатура'!$A$6:$A$205,B3142))&gt;1,"Код повторяется в номенклатуре",IF(ISNA(MATCH(C3142,{"Приход","Расход","Списание","Корректировка остатка"},0)),"Выберите тип операции",IF(NOT(ISNUMBER(D3142)),"Укажите количество",IF(D3142=0,"Количество не может быть 0",IF(AND(C3142&lt;&gt;"Корректировка остатка",D3142&lt;0),"Для этого типа количество положительное",IF(NOT(ISNUMBER('Номенклатура'!$C$2)),"Укажите дату начала учёта",IF(A3142&lt;INT('Номенклатура'!$C$2),"Раньше даты начала учёта: НЕ учтено",IF(AND(C3142="Корректировка остатка",TRIM(G3142)=""),"Учтено: добавьте пояснение","ОК")))))))))))))</f>
        <v/>
      </c>
    </row>
    <row r="3143" spans="1:9" x14ac:dyDescent="0.25">
      <c r="A3143" s="16"/>
      <c r="B3143" s="13"/>
      <c r="C3143" s="13"/>
      <c r="D3143" s="14"/>
      <c r="E3143" s="17" t="str">
        <f>IF(OR(B3143="",SUMPRODUCT(--EXACT('Номенклатура'!$A$6:$A$205,B3143))&lt;&gt;1),"",INDEX('Номенклатура'!$D$6:$D$205,SUMPRODUCT(EXACT('Номенклатура'!$A$6:$A$205,B3143)*(ROW('Номенклатура'!$A$6:$A$205)-5)))&amp;"")</f>
        <v/>
      </c>
      <c r="F3143" s="18" t="str">
        <f>IF(OR(I3143="ОК",I3143="Учтено: добавьте пояснение"),IF(C3143="Приход",D3143,IF(C3143="Корректировка остатка",D3143,-D3143)),"")</f>
        <v/>
      </c>
      <c r="G3143" s="13"/>
      <c r="H3143" s="15" t="str">
        <f>IF(OR(B3143="",SUMPRODUCT(--EXACT('Номенклатура'!$A$6:$A$205,B3143))&lt;&gt;1),"",INDEX('Номенклатура'!$B$6:$B$205,SUMPRODUCT(EXACT('Номенклатура'!$A$6:$A$205,B3143)*(ROW('Номенклатура'!$A$6:$A$205)-5)))&amp;"")</f>
        <v/>
      </c>
      <c r="I3143" s="15" t="str">
        <f>IF(COUNTA(A3143:D3143,G3143)=0,"",IF(NOT(ISNUMBER(A3143)),"Укажите дату",IF(B3143="","Укажите код",IF(NOT(AND(ISTEXT(B3143),LEN(B3143)&gt;0,LEN(B3143)&lt;=30,ISNUMBER(FIND(LEFT(B3143,1),"ABCDEFGHIJKLMNOPQRSTUVWXYZ")),SUMPRODUCT((MID(B3143,{1,2,3,4,5,6,7,8,9,10,11,12,13,14,15,16,17,18,19,20,21,22,23,24,25,26,27,28,29,30},1)&lt;&gt;"")*ISERROR(FIND(MID(B3143,{1,2,3,4,5,6,7,8,9,10,11,12,13,14,15,16,17,18,19,20,21,22,23,24,25,26,27,28,29,30},1),"ABCDEFGHIJKLMNOPQRSTUVWXYZ0123456789-_")))=0,ISERROR(VALUE(B3143)))),"Недопустимый код: только латинские буквы A-Z в верхнем регистре, цифры, - и _; начало с буквы, до 30 символов (например MILK-001)",IF(SUMPRODUCT(--EXACT('Номенклатура'!$A$6:$A$205,B3143))=0,"Код не найден в номенклатуре",IF(SUMPRODUCT(--EXACT('Номенклатура'!$A$6:$A$205,B3143))&gt;1,"Код повторяется в номенклатуре",IF(ISNA(MATCH(C3143,{"Приход","Расход","Списание","Корректировка остатка"},0)),"Выберите тип операции",IF(NOT(ISNUMBER(D3143)),"Укажите количество",IF(D3143=0,"Количество не может быть 0",IF(AND(C3143&lt;&gt;"Корректировка остатка",D3143&lt;0),"Для этого типа количество положительное",IF(NOT(ISNUMBER('Номенклатура'!$C$2)),"Укажите дату начала учёта",IF(A3143&lt;INT('Номенклатура'!$C$2),"Раньше даты начала учёта: НЕ учтено",IF(AND(C3143="Корректировка остатка",TRIM(G3143)=""),"Учтено: добавьте пояснение","ОК")))))))))))))</f>
        <v/>
      </c>
    </row>
    <row r="3144" spans="1:9" x14ac:dyDescent="0.25">
      <c r="A3144" s="16"/>
      <c r="B3144" s="13"/>
      <c r="C3144" s="13"/>
      <c r="D3144" s="14"/>
      <c r="E3144" s="17" t="str">
        <f>IF(OR(B3144="",SUMPRODUCT(--EXACT('Номенклатура'!$A$6:$A$205,B3144))&lt;&gt;1),"",INDEX('Номенклатура'!$D$6:$D$205,SUMPRODUCT(EXACT('Номенклатура'!$A$6:$A$205,B3144)*(ROW('Номенклатура'!$A$6:$A$205)-5)))&amp;"")</f>
        <v/>
      </c>
      <c r="F3144" s="18" t="str">
        <f>IF(OR(I3144="ОК",I3144="Учтено: добавьте пояснение"),IF(C3144="Приход",D3144,IF(C3144="Корректировка остатка",D3144,-D3144)),"")</f>
        <v/>
      </c>
      <c r="G3144" s="13"/>
      <c r="H3144" s="15" t="str">
        <f>IF(OR(B3144="",SUMPRODUCT(--EXACT('Номенклатура'!$A$6:$A$205,B3144))&lt;&gt;1),"",INDEX('Номенклатура'!$B$6:$B$205,SUMPRODUCT(EXACT('Номенклатура'!$A$6:$A$205,B3144)*(ROW('Номенклатура'!$A$6:$A$205)-5)))&amp;"")</f>
        <v/>
      </c>
      <c r="I3144" s="15" t="str">
        <f>IF(COUNTA(A3144:D3144,G3144)=0,"",IF(NOT(ISNUMBER(A3144)),"Укажите дату",IF(B3144="","Укажите код",IF(NOT(AND(ISTEXT(B3144),LEN(B3144)&gt;0,LEN(B3144)&lt;=30,ISNUMBER(FIND(LEFT(B3144,1),"ABCDEFGHIJKLMNOPQRSTUVWXYZ")),SUMPRODUCT((MID(B3144,{1,2,3,4,5,6,7,8,9,10,11,12,13,14,15,16,17,18,19,20,21,22,23,24,25,26,27,28,29,30},1)&lt;&gt;"")*ISERROR(FIND(MID(B3144,{1,2,3,4,5,6,7,8,9,10,11,12,13,14,15,16,17,18,19,20,21,22,23,24,25,26,27,28,29,30},1),"ABCDEFGHIJKLMNOPQRSTUVWXYZ0123456789-_")))=0,ISERROR(VALUE(B3144)))),"Недопустимый код: только латинские буквы A-Z в верхнем регистре, цифры, - и _; начало с буквы, до 30 символов (например MILK-001)",IF(SUMPRODUCT(--EXACT('Номенклатура'!$A$6:$A$205,B3144))=0,"Код не найден в номенклатуре",IF(SUMPRODUCT(--EXACT('Номенклатура'!$A$6:$A$205,B3144))&gt;1,"Код повторяется в номенклатуре",IF(ISNA(MATCH(C3144,{"Приход","Расход","Списание","Корректировка остатка"},0)),"Выберите тип операции",IF(NOT(ISNUMBER(D3144)),"Укажите количество",IF(D3144=0,"Количество не может быть 0",IF(AND(C3144&lt;&gt;"Корректировка остатка",D3144&lt;0),"Для этого типа количество положительное",IF(NOT(ISNUMBER('Номенклатура'!$C$2)),"Укажите дату начала учёта",IF(A3144&lt;INT('Номенклатура'!$C$2),"Раньше даты начала учёта: НЕ учтено",IF(AND(C3144="Корректировка остатка",TRIM(G3144)=""),"Учтено: добавьте пояснение","ОК")))))))))))))</f>
        <v/>
      </c>
    </row>
    <row r="3145" spans="1:9" x14ac:dyDescent="0.25">
      <c r="A3145" s="16"/>
      <c r="B3145" s="13"/>
      <c r="C3145" s="13"/>
      <c r="D3145" s="14"/>
      <c r="E3145" s="17" t="str">
        <f>IF(OR(B3145="",SUMPRODUCT(--EXACT('Номенклатура'!$A$6:$A$205,B3145))&lt;&gt;1),"",INDEX('Номенклатура'!$D$6:$D$205,SUMPRODUCT(EXACT('Номенклатура'!$A$6:$A$205,B3145)*(ROW('Номенклатура'!$A$6:$A$205)-5)))&amp;"")</f>
        <v/>
      </c>
      <c r="F3145" s="18" t="str">
        <f>IF(OR(I3145="ОК",I3145="Учтено: добавьте пояснение"),IF(C3145="Приход",D3145,IF(C3145="Корректировка остатка",D3145,-D3145)),"")</f>
        <v/>
      </c>
      <c r="G3145" s="13"/>
      <c r="H3145" s="15" t="str">
        <f>IF(OR(B3145="",SUMPRODUCT(--EXACT('Номенклатура'!$A$6:$A$205,B3145))&lt;&gt;1),"",INDEX('Номенклатура'!$B$6:$B$205,SUMPRODUCT(EXACT('Номенклатура'!$A$6:$A$205,B3145)*(ROW('Номенклатура'!$A$6:$A$205)-5)))&amp;"")</f>
        <v/>
      </c>
      <c r="I3145" s="15" t="str">
        <f>IF(COUNTA(A3145:D3145,G3145)=0,"",IF(NOT(ISNUMBER(A3145)),"Укажите дату",IF(B3145="","Укажите код",IF(NOT(AND(ISTEXT(B3145),LEN(B3145)&gt;0,LEN(B3145)&lt;=30,ISNUMBER(FIND(LEFT(B3145,1),"ABCDEFGHIJKLMNOPQRSTUVWXYZ")),SUMPRODUCT((MID(B3145,{1,2,3,4,5,6,7,8,9,10,11,12,13,14,15,16,17,18,19,20,21,22,23,24,25,26,27,28,29,30},1)&lt;&gt;"")*ISERROR(FIND(MID(B3145,{1,2,3,4,5,6,7,8,9,10,11,12,13,14,15,16,17,18,19,20,21,22,23,24,25,26,27,28,29,30},1),"ABCDEFGHIJKLMNOPQRSTUVWXYZ0123456789-_")))=0,ISERROR(VALUE(B3145)))),"Недопустимый код: только латинские буквы A-Z в верхнем регистре, цифры, - и _; начало с буквы, до 30 символов (например MILK-001)",IF(SUMPRODUCT(--EXACT('Номенклатура'!$A$6:$A$205,B3145))=0,"Код не найден в номенклатуре",IF(SUMPRODUCT(--EXACT('Номенклатура'!$A$6:$A$205,B3145))&gt;1,"Код повторяется в номенклатуре",IF(ISNA(MATCH(C3145,{"Приход","Расход","Списание","Корректировка остатка"},0)),"Выберите тип операции",IF(NOT(ISNUMBER(D3145)),"Укажите количество",IF(D3145=0,"Количество не может быть 0",IF(AND(C3145&lt;&gt;"Корректировка остатка",D3145&lt;0),"Для этого типа количество положительное",IF(NOT(ISNUMBER('Номенклатура'!$C$2)),"Укажите дату начала учёта",IF(A3145&lt;INT('Номенклатура'!$C$2),"Раньше даты начала учёта: НЕ учтено",IF(AND(C3145="Корректировка остатка",TRIM(G3145)=""),"Учтено: добавьте пояснение","ОК")))))))))))))</f>
        <v/>
      </c>
    </row>
    <row r="3146" spans="1:9" x14ac:dyDescent="0.25">
      <c r="A3146" s="16"/>
      <c r="B3146" s="13"/>
      <c r="C3146" s="13"/>
      <c r="D3146" s="14"/>
      <c r="E3146" s="17" t="str">
        <f>IF(OR(B3146="",SUMPRODUCT(--EXACT('Номенклатура'!$A$6:$A$205,B3146))&lt;&gt;1),"",INDEX('Номенклатура'!$D$6:$D$205,SUMPRODUCT(EXACT('Номенклатура'!$A$6:$A$205,B3146)*(ROW('Номенклатура'!$A$6:$A$205)-5)))&amp;"")</f>
        <v/>
      </c>
      <c r="F3146" s="18" t="str">
        <f>IF(OR(I3146="ОК",I3146="Учтено: добавьте пояснение"),IF(C3146="Приход",D3146,IF(C3146="Корректировка остатка",D3146,-D3146)),"")</f>
        <v/>
      </c>
      <c r="G3146" s="13"/>
      <c r="H3146" s="15" t="str">
        <f>IF(OR(B3146="",SUMPRODUCT(--EXACT('Номенклатура'!$A$6:$A$205,B3146))&lt;&gt;1),"",INDEX('Номенклатура'!$B$6:$B$205,SUMPRODUCT(EXACT('Номенклатура'!$A$6:$A$205,B3146)*(ROW('Номенклатура'!$A$6:$A$205)-5)))&amp;"")</f>
        <v/>
      </c>
      <c r="I3146" s="15" t="str">
        <f>IF(COUNTA(A3146:D3146,G3146)=0,"",IF(NOT(ISNUMBER(A3146)),"Укажите дату",IF(B3146="","Укажите код",IF(NOT(AND(ISTEXT(B3146),LEN(B3146)&gt;0,LEN(B3146)&lt;=30,ISNUMBER(FIND(LEFT(B3146,1),"ABCDEFGHIJKLMNOPQRSTUVWXYZ")),SUMPRODUCT((MID(B3146,{1,2,3,4,5,6,7,8,9,10,11,12,13,14,15,16,17,18,19,20,21,22,23,24,25,26,27,28,29,30},1)&lt;&gt;"")*ISERROR(FIND(MID(B3146,{1,2,3,4,5,6,7,8,9,10,11,12,13,14,15,16,17,18,19,20,21,22,23,24,25,26,27,28,29,30},1),"ABCDEFGHIJKLMNOPQRSTUVWXYZ0123456789-_")))=0,ISERROR(VALUE(B3146)))),"Недопустимый код: только латинские буквы A-Z в верхнем регистре, цифры, - и _; начало с буквы, до 30 символов (например MILK-001)",IF(SUMPRODUCT(--EXACT('Номенклатура'!$A$6:$A$205,B3146))=0,"Код не найден в номенклатуре",IF(SUMPRODUCT(--EXACT('Номенклатура'!$A$6:$A$205,B3146))&gt;1,"Код повторяется в номенклатуре",IF(ISNA(MATCH(C3146,{"Приход","Расход","Списание","Корректировка остатка"},0)),"Выберите тип операции",IF(NOT(ISNUMBER(D3146)),"Укажите количество",IF(D3146=0,"Количество не может быть 0",IF(AND(C3146&lt;&gt;"Корректировка остатка",D3146&lt;0),"Для этого типа количество положительное",IF(NOT(ISNUMBER('Номенклатура'!$C$2)),"Укажите дату начала учёта",IF(A3146&lt;INT('Номенклатура'!$C$2),"Раньше даты начала учёта: НЕ учтено",IF(AND(C3146="Корректировка остатка",TRIM(G3146)=""),"Учтено: добавьте пояснение","ОК")))))))))))))</f>
        <v/>
      </c>
    </row>
    <row r="3147" spans="1:9" x14ac:dyDescent="0.25">
      <c r="A3147" s="16"/>
      <c r="B3147" s="13"/>
      <c r="C3147" s="13"/>
      <c r="D3147" s="14"/>
      <c r="E3147" s="17" t="str">
        <f>IF(OR(B3147="",SUMPRODUCT(--EXACT('Номенклатура'!$A$6:$A$205,B3147))&lt;&gt;1),"",INDEX('Номенклатура'!$D$6:$D$205,SUMPRODUCT(EXACT('Номенклатура'!$A$6:$A$205,B3147)*(ROW('Номенклатура'!$A$6:$A$205)-5)))&amp;"")</f>
        <v/>
      </c>
      <c r="F3147" s="18" t="str">
        <f>IF(OR(I3147="ОК",I3147="Учтено: добавьте пояснение"),IF(C3147="Приход",D3147,IF(C3147="Корректировка остатка",D3147,-D3147)),"")</f>
        <v/>
      </c>
      <c r="G3147" s="13"/>
      <c r="H3147" s="15" t="str">
        <f>IF(OR(B3147="",SUMPRODUCT(--EXACT('Номенклатура'!$A$6:$A$205,B3147))&lt;&gt;1),"",INDEX('Номенклатура'!$B$6:$B$205,SUMPRODUCT(EXACT('Номенклатура'!$A$6:$A$205,B3147)*(ROW('Номенклатура'!$A$6:$A$205)-5)))&amp;"")</f>
        <v/>
      </c>
      <c r="I3147" s="15" t="str">
        <f>IF(COUNTA(A3147:D3147,G3147)=0,"",IF(NOT(ISNUMBER(A3147)),"Укажите дату",IF(B3147="","Укажите код",IF(NOT(AND(ISTEXT(B3147),LEN(B3147)&gt;0,LEN(B3147)&lt;=30,ISNUMBER(FIND(LEFT(B3147,1),"ABCDEFGHIJKLMNOPQRSTUVWXYZ")),SUMPRODUCT((MID(B3147,{1,2,3,4,5,6,7,8,9,10,11,12,13,14,15,16,17,18,19,20,21,22,23,24,25,26,27,28,29,30},1)&lt;&gt;"")*ISERROR(FIND(MID(B3147,{1,2,3,4,5,6,7,8,9,10,11,12,13,14,15,16,17,18,19,20,21,22,23,24,25,26,27,28,29,30},1),"ABCDEFGHIJKLMNOPQRSTUVWXYZ0123456789-_")))=0,ISERROR(VALUE(B3147)))),"Недопустимый код: только латинские буквы A-Z в верхнем регистре, цифры, - и _; начало с буквы, до 30 символов (например MILK-001)",IF(SUMPRODUCT(--EXACT('Номенклатура'!$A$6:$A$205,B3147))=0,"Код не найден в номенклатуре",IF(SUMPRODUCT(--EXACT('Номенклатура'!$A$6:$A$205,B3147))&gt;1,"Код повторяется в номенклатуре",IF(ISNA(MATCH(C3147,{"Приход","Расход","Списание","Корректировка остатка"},0)),"Выберите тип операции",IF(NOT(ISNUMBER(D3147)),"Укажите количество",IF(D3147=0,"Количество не может быть 0",IF(AND(C3147&lt;&gt;"Корректировка остатка",D3147&lt;0),"Для этого типа количество положительное",IF(NOT(ISNUMBER('Номенклатура'!$C$2)),"Укажите дату начала учёта",IF(A3147&lt;INT('Номенклатура'!$C$2),"Раньше даты начала учёта: НЕ учтено",IF(AND(C3147="Корректировка остатка",TRIM(G3147)=""),"Учтено: добавьте пояснение","ОК")))))))))))))</f>
        <v/>
      </c>
    </row>
    <row r="3148" spans="1:9" x14ac:dyDescent="0.25">
      <c r="A3148" s="16"/>
      <c r="B3148" s="13"/>
      <c r="C3148" s="13"/>
      <c r="D3148" s="14"/>
      <c r="E3148" s="17" t="str">
        <f>IF(OR(B3148="",SUMPRODUCT(--EXACT('Номенклатура'!$A$6:$A$205,B3148))&lt;&gt;1),"",INDEX('Номенклатура'!$D$6:$D$205,SUMPRODUCT(EXACT('Номенклатура'!$A$6:$A$205,B3148)*(ROW('Номенклатура'!$A$6:$A$205)-5)))&amp;"")</f>
        <v/>
      </c>
      <c r="F3148" s="18" t="str">
        <f>IF(OR(I3148="ОК",I3148="Учтено: добавьте пояснение"),IF(C3148="Приход",D3148,IF(C3148="Корректировка остатка",D3148,-D3148)),"")</f>
        <v/>
      </c>
      <c r="G3148" s="13"/>
      <c r="H3148" s="15" t="str">
        <f>IF(OR(B3148="",SUMPRODUCT(--EXACT('Номенклатура'!$A$6:$A$205,B3148))&lt;&gt;1),"",INDEX('Номенклатура'!$B$6:$B$205,SUMPRODUCT(EXACT('Номенклатура'!$A$6:$A$205,B3148)*(ROW('Номенклатура'!$A$6:$A$205)-5)))&amp;"")</f>
        <v/>
      </c>
      <c r="I3148" s="15" t="str">
        <f>IF(COUNTA(A3148:D3148,G3148)=0,"",IF(NOT(ISNUMBER(A3148)),"Укажите дату",IF(B3148="","Укажите код",IF(NOT(AND(ISTEXT(B3148),LEN(B3148)&gt;0,LEN(B3148)&lt;=30,ISNUMBER(FIND(LEFT(B3148,1),"ABCDEFGHIJKLMNOPQRSTUVWXYZ")),SUMPRODUCT((MID(B3148,{1,2,3,4,5,6,7,8,9,10,11,12,13,14,15,16,17,18,19,20,21,22,23,24,25,26,27,28,29,30},1)&lt;&gt;"")*ISERROR(FIND(MID(B3148,{1,2,3,4,5,6,7,8,9,10,11,12,13,14,15,16,17,18,19,20,21,22,23,24,25,26,27,28,29,30},1),"ABCDEFGHIJKLMNOPQRSTUVWXYZ0123456789-_")))=0,ISERROR(VALUE(B3148)))),"Недопустимый код: только латинские буквы A-Z в верхнем регистре, цифры, - и _; начало с буквы, до 30 символов (например MILK-001)",IF(SUMPRODUCT(--EXACT('Номенклатура'!$A$6:$A$205,B3148))=0,"Код не найден в номенклатуре",IF(SUMPRODUCT(--EXACT('Номенклатура'!$A$6:$A$205,B3148))&gt;1,"Код повторяется в номенклатуре",IF(ISNA(MATCH(C3148,{"Приход","Расход","Списание","Корректировка остатка"},0)),"Выберите тип операции",IF(NOT(ISNUMBER(D3148)),"Укажите количество",IF(D3148=0,"Количество не может быть 0",IF(AND(C3148&lt;&gt;"Корректировка остатка",D3148&lt;0),"Для этого типа количество положительное",IF(NOT(ISNUMBER('Номенклатура'!$C$2)),"Укажите дату начала учёта",IF(A3148&lt;INT('Номенклатура'!$C$2),"Раньше даты начала учёта: НЕ учтено",IF(AND(C3148="Корректировка остатка",TRIM(G3148)=""),"Учтено: добавьте пояснение","ОК")))))))))))))</f>
        <v/>
      </c>
    </row>
    <row r="3149" spans="1:9" x14ac:dyDescent="0.25">
      <c r="A3149" s="16"/>
      <c r="B3149" s="13"/>
      <c r="C3149" s="13"/>
      <c r="D3149" s="14"/>
      <c r="E3149" s="17" t="str">
        <f>IF(OR(B3149="",SUMPRODUCT(--EXACT('Номенклатура'!$A$6:$A$205,B3149))&lt;&gt;1),"",INDEX('Номенклатура'!$D$6:$D$205,SUMPRODUCT(EXACT('Номенклатура'!$A$6:$A$205,B3149)*(ROW('Номенклатура'!$A$6:$A$205)-5)))&amp;"")</f>
        <v/>
      </c>
      <c r="F3149" s="18" t="str">
        <f>IF(OR(I3149="ОК",I3149="Учтено: добавьте пояснение"),IF(C3149="Приход",D3149,IF(C3149="Корректировка остатка",D3149,-D3149)),"")</f>
        <v/>
      </c>
      <c r="G3149" s="13"/>
      <c r="H3149" s="15" t="str">
        <f>IF(OR(B3149="",SUMPRODUCT(--EXACT('Номенклатура'!$A$6:$A$205,B3149))&lt;&gt;1),"",INDEX('Номенклатура'!$B$6:$B$205,SUMPRODUCT(EXACT('Номенклатура'!$A$6:$A$205,B3149)*(ROW('Номенклатура'!$A$6:$A$205)-5)))&amp;"")</f>
        <v/>
      </c>
      <c r="I3149" s="15" t="str">
        <f>IF(COUNTA(A3149:D3149,G3149)=0,"",IF(NOT(ISNUMBER(A3149)),"Укажите дату",IF(B3149="","Укажите код",IF(NOT(AND(ISTEXT(B3149),LEN(B3149)&gt;0,LEN(B3149)&lt;=30,ISNUMBER(FIND(LEFT(B3149,1),"ABCDEFGHIJKLMNOPQRSTUVWXYZ")),SUMPRODUCT((MID(B3149,{1,2,3,4,5,6,7,8,9,10,11,12,13,14,15,16,17,18,19,20,21,22,23,24,25,26,27,28,29,30},1)&lt;&gt;"")*ISERROR(FIND(MID(B3149,{1,2,3,4,5,6,7,8,9,10,11,12,13,14,15,16,17,18,19,20,21,22,23,24,25,26,27,28,29,30},1),"ABCDEFGHIJKLMNOPQRSTUVWXYZ0123456789-_")))=0,ISERROR(VALUE(B3149)))),"Недопустимый код: только латинские буквы A-Z в верхнем регистре, цифры, - и _; начало с буквы, до 30 символов (например MILK-001)",IF(SUMPRODUCT(--EXACT('Номенклатура'!$A$6:$A$205,B3149))=0,"Код не найден в номенклатуре",IF(SUMPRODUCT(--EXACT('Номенклатура'!$A$6:$A$205,B3149))&gt;1,"Код повторяется в номенклатуре",IF(ISNA(MATCH(C3149,{"Приход","Расход","Списание","Корректировка остатка"},0)),"Выберите тип операции",IF(NOT(ISNUMBER(D3149)),"Укажите количество",IF(D3149=0,"Количество не может быть 0",IF(AND(C3149&lt;&gt;"Корректировка остатка",D3149&lt;0),"Для этого типа количество положительное",IF(NOT(ISNUMBER('Номенклатура'!$C$2)),"Укажите дату начала учёта",IF(A3149&lt;INT('Номенклатура'!$C$2),"Раньше даты начала учёта: НЕ учтено",IF(AND(C3149="Корректировка остатка",TRIM(G3149)=""),"Учтено: добавьте пояснение","ОК")))))))))))))</f>
        <v/>
      </c>
    </row>
    <row r="3150" spans="1:9" x14ac:dyDescent="0.25">
      <c r="A3150" s="16"/>
      <c r="B3150" s="13"/>
      <c r="C3150" s="13"/>
      <c r="D3150" s="14"/>
      <c r="E3150" s="17" t="str">
        <f>IF(OR(B3150="",SUMPRODUCT(--EXACT('Номенклатура'!$A$6:$A$205,B3150))&lt;&gt;1),"",INDEX('Номенклатура'!$D$6:$D$205,SUMPRODUCT(EXACT('Номенклатура'!$A$6:$A$205,B3150)*(ROW('Номенклатура'!$A$6:$A$205)-5)))&amp;"")</f>
        <v/>
      </c>
      <c r="F3150" s="18" t="str">
        <f>IF(OR(I3150="ОК",I3150="Учтено: добавьте пояснение"),IF(C3150="Приход",D3150,IF(C3150="Корректировка остатка",D3150,-D3150)),"")</f>
        <v/>
      </c>
      <c r="G3150" s="13"/>
      <c r="H3150" s="15" t="str">
        <f>IF(OR(B3150="",SUMPRODUCT(--EXACT('Номенклатура'!$A$6:$A$205,B3150))&lt;&gt;1),"",INDEX('Номенклатура'!$B$6:$B$205,SUMPRODUCT(EXACT('Номенклатура'!$A$6:$A$205,B3150)*(ROW('Номенклатура'!$A$6:$A$205)-5)))&amp;"")</f>
        <v/>
      </c>
      <c r="I3150" s="15" t="str">
        <f>IF(COUNTA(A3150:D3150,G3150)=0,"",IF(NOT(ISNUMBER(A3150)),"Укажите дату",IF(B3150="","Укажите код",IF(NOT(AND(ISTEXT(B3150),LEN(B3150)&gt;0,LEN(B3150)&lt;=30,ISNUMBER(FIND(LEFT(B3150,1),"ABCDEFGHIJKLMNOPQRSTUVWXYZ")),SUMPRODUCT((MID(B3150,{1,2,3,4,5,6,7,8,9,10,11,12,13,14,15,16,17,18,19,20,21,22,23,24,25,26,27,28,29,30},1)&lt;&gt;"")*ISERROR(FIND(MID(B3150,{1,2,3,4,5,6,7,8,9,10,11,12,13,14,15,16,17,18,19,20,21,22,23,24,25,26,27,28,29,30},1),"ABCDEFGHIJKLMNOPQRSTUVWXYZ0123456789-_")))=0,ISERROR(VALUE(B3150)))),"Недопустимый код: только латинские буквы A-Z в верхнем регистре, цифры, - и _; начало с буквы, до 30 символов (например MILK-001)",IF(SUMPRODUCT(--EXACT('Номенклатура'!$A$6:$A$205,B3150))=0,"Код не найден в номенклатуре",IF(SUMPRODUCT(--EXACT('Номенклатура'!$A$6:$A$205,B3150))&gt;1,"Код повторяется в номенклатуре",IF(ISNA(MATCH(C3150,{"Приход","Расход","Списание","Корректировка остатка"},0)),"Выберите тип операции",IF(NOT(ISNUMBER(D3150)),"Укажите количество",IF(D3150=0,"Количество не может быть 0",IF(AND(C3150&lt;&gt;"Корректировка остатка",D3150&lt;0),"Для этого типа количество положительное",IF(NOT(ISNUMBER('Номенклатура'!$C$2)),"Укажите дату начала учёта",IF(A3150&lt;INT('Номенклатура'!$C$2),"Раньше даты начала учёта: НЕ учтено",IF(AND(C3150="Корректировка остатка",TRIM(G3150)=""),"Учтено: добавьте пояснение","ОК")))))))))))))</f>
        <v/>
      </c>
    </row>
    <row r="3151" spans="1:9" x14ac:dyDescent="0.25">
      <c r="A3151" s="16"/>
      <c r="B3151" s="13"/>
      <c r="C3151" s="13"/>
      <c r="D3151" s="14"/>
      <c r="E3151" s="17" t="str">
        <f>IF(OR(B3151="",SUMPRODUCT(--EXACT('Номенклатура'!$A$6:$A$205,B3151))&lt;&gt;1),"",INDEX('Номенклатура'!$D$6:$D$205,SUMPRODUCT(EXACT('Номенклатура'!$A$6:$A$205,B3151)*(ROW('Номенклатура'!$A$6:$A$205)-5)))&amp;"")</f>
        <v/>
      </c>
      <c r="F3151" s="18" t="str">
        <f>IF(OR(I3151="ОК",I3151="Учтено: добавьте пояснение"),IF(C3151="Приход",D3151,IF(C3151="Корректировка остатка",D3151,-D3151)),"")</f>
        <v/>
      </c>
      <c r="G3151" s="13"/>
      <c r="H3151" s="15" t="str">
        <f>IF(OR(B3151="",SUMPRODUCT(--EXACT('Номенклатура'!$A$6:$A$205,B3151))&lt;&gt;1),"",INDEX('Номенклатура'!$B$6:$B$205,SUMPRODUCT(EXACT('Номенклатура'!$A$6:$A$205,B3151)*(ROW('Номенклатура'!$A$6:$A$205)-5)))&amp;"")</f>
        <v/>
      </c>
      <c r="I3151" s="15" t="str">
        <f>IF(COUNTA(A3151:D3151,G3151)=0,"",IF(NOT(ISNUMBER(A3151)),"Укажите дату",IF(B3151="","Укажите код",IF(NOT(AND(ISTEXT(B3151),LEN(B3151)&gt;0,LEN(B3151)&lt;=30,ISNUMBER(FIND(LEFT(B3151,1),"ABCDEFGHIJKLMNOPQRSTUVWXYZ")),SUMPRODUCT((MID(B3151,{1,2,3,4,5,6,7,8,9,10,11,12,13,14,15,16,17,18,19,20,21,22,23,24,25,26,27,28,29,30},1)&lt;&gt;"")*ISERROR(FIND(MID(B3151,{1,2,3,4,5,6,7,8,9,10,11,12,13,14,15,16,17,18,19,20,21,22,23,24,25,26,27,28,29,30},1),"ABCDEFGHIJKLMNOPQRSTUVWXYZ0123456789-_")))=0,ISERROR(VALUE(B3151)))),"Недопустимый код: только латинские буквы A-Z в верхнем регистре, цифры, - и _; начало с буквы, до 30 символов (например MILK-001)",IF(SUMPRODUCT(--EXACT('Номенклатура'!$A$6:$A$205,B3151))=0,"Код не найден в номенклатуре",IF(SUMPRODUCT(--EXACT('Номенклатура'!$A$6:$A$205,B3151))&gt;1,"Код повторяется в номенклатуре",IF(ISNA(MATCH(C3151,{"Приход","Расход","Списание","Корректировка остатка"},0)),"Выберите тип операции",IF(NOT(ISNUMBER(D3151)),"Укажите количество",IF(D3151=0,"Количество не может быть 0",IF(AND(C3151&lt;&gt;"Корректировка остатка",D3151&lt;0),"Для этого типа количество положительное",IF(NOT(ISNUMBER('Номенклатура'!$C$2)),"Укажите дату начала учёта",IF(A3151&lt;INT('Номенклатура'!$C$2),"Раньше даты начала учёта: НЕ учтено",IF(AND(C3151="Корректировка остатка",TRIM(G3151)=""),"Учтено: добавьте пояснение","ОК")))))))))))))</f>
        <v/>
      </c>
    </row>
    <row r="3152" spans="1:9" x14ac:dyDescent="0.25">
      <c r="A3152" s="16"/>
      <c r="B3152" s="13"/>
      <c r="C3152" s="13"/>
      <c r="D3152" s="14"/>
      <c r="E3152" s="17" t="str">
        <f>IF(OR(B3152="",SUMPRODUCT(--EXACT('Номенклатура'!$A$6:$A$205,B3152))&lt;&gt;1),"",INDEX('Номенклатура'!$D$6:$D$205,SUMPRODUCT(EXACT('Номенклатура'!$A$6:$A$205,B3152)*(ROW('Номенклатура'!$A$6:$A$205)-5)))&amp;"")</f>
        <v/>
      </c>
      <c r="F3152" s="18" t="str">
        <f>IF(OR(I3152="ОК",I3152="Учтено: добавьте пояснение"),IF(C3152="Приход",D3152,IF(C3152="Корректировка остатка",D3152,-D3152)),"")</f>
        <v/>
      </c>
      <c r="G3152" s="13"/>
      <c r="H3152" s="15" t="str">
        <f>IF(OR(B3152="",SUMPRODUCT(--EXACT('Номенклатура'!$A$6:$A$205,B3152))&lt;&gt;1),"",INDEX('Номенклатура'!$B$6:$B$205,SUMPRODUCT(EXACT('Номенклатура'!$A$6:$A$205,B3152)*(ROW('Номенклатура'!$A$6:$A$205)-5)))&amp;"")</f>
        <v/>
      </c>
      <c r="I3152" s="15" t="str">
        <f>IF(COUNTA(A3152:D3152,G3152)=0,"",IF(NOT(ISNUMBER(A3152)),"Укажите дату",IF(B3152="","Укажите код",IF(NOT(AND(ISTEXT(B3152),LEN(B3152)&gt;0,LEN(B3152)&lt;=30,ISNUMBER(FIND(LEFT(B3152,1),"ABCDEFGHIJKLMNOPQRSTUVWXYZ")),SUMPRODUCT((MID(B3152,{1,2,3,4,5,6,7,8,9,10,11,12,13,14,15,16,17,18,19,20,21,22,23,24,25,26,27,28,29,30},1)&lt;&gt;"")*ISERROR(FIND(MID(B3152,{1,2,3,4,5,6,7,8,9,10,11,12,13,14,15,16,17,18,19,20,21,22,23,24,25,26,27,28,29,30},1),"ABCDEFGHIJKLMNOPQRSTUVWXYZ0123456789-_")))=0,ISERROR(VALUE(B3152)))),"Недопустимый код: только латинские буквы A-Z в верхнем регистре, цифры, - и _; начало с буквы, до 30 символов (например MILK-001)",IF(SUMPRODUCT(--EXACT('Номенклатура'!$A$6:$A$205,B3152))=0,"Код не найден в номенклатуре",IF(SUMPRODUCT(--EXACT('Номенклатура'!$A$6:$A$205,B3152))&gt;1,"Код повторяется в номенклатуре",IF(ISNA(MATCH(C3152,{"Приход","Расход","Списание","Корректировка остатка"},0)),"Выберите тип операции",IF(NOT(ISNUMBER(D3152)),"Укажите количество",IF(D3152=0,"Количество не может быть 0",IF(AND(C3152&lt;&gt;"Корректировка остатка",D3152&lt;0),"Для этого типа количество положительное",IF(NOT(ISNUMBER('Номенклатура'!$C$2)),"Укажите дату начала учёта",IF(A3152&lt;INT('Номенклатура'!$C$2),"Раньше даты начала учёта: НЕ учтено",IF(AND(C3152="Корректировка остатка",TRIM(G3152)=""),"Учтено: добавьте пояснение","ОК")))))))))))))</f>
        <v/>
      </c>
    </row>
    <row r="3153" spans="1:9" x14ac:dyDescent="0.25">
      <c r="A3153" s="16"/>
      <c r="B3153" s="13"/>
      <c r="C3153" s="13"/>
      <c r="D3153" s="14"/>
      <c r="E3153" s="17" t="str">
        <f>IF(OR(B3153="",SUMPRODUCT(--EXACT('Номенклатура'!$A$6:$A$205,B3153))&lt;&gt;1),"",INDEX('Номенклатура'!$D$6:$D$205,SUMPRODUCT(EXACT('Номенклатура'!$A$6:$A$205,B3153)*(ROW('Номенклатура'!$A$6:$A$205)-5)))&amp;"")</f>
        <v/>
      </c>
      <c r="F3153" s="18" t="str">
        <f>IF(OR(I3153="ОК",I3153="Учтено: добавьте пояснение"),IF(C3153="Приход",D3153,IF(C3153="Корректировка остатка",D3153,-D3153)),"")</f>
        <v/>
      </c>
      <c r="G3153" s="13"/>
      <c r="H3153" s="15" t="str">
        <f>IF(OR(B3153="",SUMPRODUCT(--EXACT('Номенклатура'!$A$6:$A$205,B3153))&lt;&gt;1),"",INDEX('Номенклатура'!$B$6:$B$205,SUMPRODUCT(EXACT('Номенклатура'!$A$6:$A$205,B3153)*(ROW('Номенклатура'!$A$6:$A$205)-5)))&amp;"")</f>
        <v/>
      </c>
      <c r="I3153" s="15" t="str">
        <f>IF(COUNTA(A3153:D3153,G3153)=0,"",IF(NOT(ISNUMBER(A3153)),"Укажите дату",IF(B3153="","Укажите код",IF(NOT(AND(ISTEXT(B3153),LEN(B3153)&gt;0,LEN(B3153)&lt;=30,ISNUMBER(FIND(LEFT(B3153,1),"ABCDEFGHIJKLMNOPQRSTUVWXYZ")),SUMPRODUCT((MID(B3153,{1,2,3,4,5,6,7,8,9,10,11,12,13,14,15,16,17,18,19,20,21,22,23,24,25,26,27,28,29,30},1)&lt;&gt;"")*ISERROR(FIND(MID(B3153,{1,2,3,4,5,6,7,8,9,10,11,12,13,14,15,16,17,18,19,20,21,22,23,24,25,26,27,28,29,30},1),"ABCDEFGHIJKLMNOPQRSTUVWXYZ0123456789-_")))=0,ISERROR(VALUE(B3153)))),"Недопустимый код: только латинские буквы A-Z в верхнем регистре, цифры, - и _; начало с буквы, до 30 символов (например MILK-001)",IF(SUMPRODUCT(--EXACT('Номенклатура'!$A$6:$A$205,B3153))=0,"Код не найден в номенклатуре",IF(SUMPRODUCT(--EXACT('Номенклатура'!$A$6:$A$205,B3153))&gt;1,"Код повторяется в номенклатуре",IF(ISNA(MATCH(C3153,{"Приход","Расход","Списание","Корректировка остатка"},0)),"Выберите тип операции",IF(NOT(ISNUMBER(D3153)),"Укажите количество",IF(D3153=0,"Количество не может быть 0",IF(AND(C3153&lt;&gt;"Корректировка остатка",D3153&lt;0),"Для этого типа количество положительное",IF(NOT(ISNUMBER('Номенклатура'!$C$2)),"Укажите дату начала учёта",IF(A3153&lt;INT('Номенклатура'!$C$2),"Раньше даты начала учёта: НЕ учтено",IF(AND(C3153="Корректировка остатка",TRIM(G3153)=""),"Учтено: добавьте пояснение","ОК")))))))))))))</f>
        <v/>
      </c>
    </row>
    <row r="3154" spans="1:9" x14ac:dyDescent="0.25">
      <c r="A3154" s="16"/>
      <c r="B3154" s="13"/>
      <c r="C3154" s="13"/>
      <c r="D3154" s="14"/>
      <c r="E3154" s="17" t="str">
        <f>IF(OR(B3154="",SUMPRODUCT(--EXACT('Номенклатура'!$A$6:$A$205,B3154))&lt;&gt;1),"",INDEX('Номенклатура'!$D$6:$D$205,SUMPRODUCT(EXACT('Номенклатура'!$A$6:$A$205,B3154)*(ROW('Номенклатура'!$A$6:$A$205)-5)))&amp;"")</f>
        <v/>
      </c>
      <c r="F3154" s="18" t="str">
        <f>IF(OR(I3154="ОК",I3154="Учтено: добавьте пояснение"),IF(C3154="Приход",D3154,IF(C3154="Корректировка остатка",D3154,-D3154)),"")</f>
        <v/>
      </c>
      <c r="G3154" s="13"/>
      <c r="H3154" s="15" t="str">
        <f>IF(OR(B3154="",SUMPRODUCT(--EXACT('Номенклатура'!$A$6:$A$205,B3154))&lt;&gt;1),"",INDEX('Номенклатура'!$B$6:$B$205,SUMPRODUCT(EXACT('Номенклатура'!$A$6:$A$205,B3154)*(ROW('Номенклатура'!$A$6:$A$205)-5)))&amp;"")</f>
        <v/>
      </c>
      <c r="I3154" s="15" t="str">
        <f>IF(COUNTA(A3154:D3154,G3154)=0,"",IF(NOT(ISNUMBER(A3154)),"Укажите дату",IF(B3154="","Укажите код",IF(NOT(AND(ISTEXT(B3154),LEN(B3154)&gt;0,LEN(B3154)&lt;=30,ISNUMBER(FIND(LEFT(B3154,1),"ABCDEFGHIJKLMNOPQRSTUVWXYZ")),SUMPRODUCT((MID(B3154,{1,2,3,4,5,6,7,8,9,10,11,12,13,14,15,16,17,18,19,20,21,22,23,24,25,26,27,28,29,30},1)&lt;&gt;"")*ISERROR(FIND(MID(B3154,{1,2,3,4,5,6,7,8,9,10,11,12,13,14,15,16,17,18,19,20,21,22,23,24,25,26,27,28,29,30},1),"ABCDEFGHIJKLMNOPQRSTUVWXYZ0123456789-_")))=0,ISERROR(VALUE(B3154)))),"Недопустимый код: только латинские буквы A-Z в верхнем регистре, цифры, - и _; начало с буквы, до 30 символов (например MILK-001)",IF(SUMPRODUCT(--EXACT('Номенклатура'!$A$6:$A$205,B3154))=0,"Код не найден в номенклатуре",IF(SUMPRODUCT(--EXACT('Номенклатура'!$A$6:$A$205,B3154))&gt;1,"Код повторяется в номенклатуре",IF(ISNA(MATCH(C3154,{"Приход","Расход","Списание","Корректировка остатка"},0)),"Выберите тип операции",IF(NOT(ISNUMBER(D3154)),"Укажите количество",IF(D3154=0,"Количество не может быть 0",IF(AND(C3154&lt;&gt;"Корректировка остатка",D3154&lt;0),"Для этого типа количество положительное",IF(NOT(ISNUMBER('Номенклатура'!$C$2)),"Укажите дату начала учёта",IF(A3154&lt;INT('Номенклатура'!$C$2),"Раньше даты начала учёта: НЕ учтено",IF(AND(C3154="Корректировка остатка",TRIM(G3154)=""),"Учтено: добавьте пояснение","ОК")))))))))))))</f>
        <v/>
      </c>
    </row>
    <row r="3155" spans="1:9" x14ac:dyDescent="0.25">
      <c r="A3155" s="16"/>
      <c r="B3155" s="13"/>
      <c r="C3155" s="13"/>
      <c r="D3155" s="14"/>
      <c r="E3155" s="17" t="str">
        <f>IF(OR(B3155="",SUMPRODUCT(--EXACT('Номенклатура'!$A$6:$A$205,B3155))&lt;&gt;1),"",INDEX('Номенклатура'!$D$6:$D$205,SUMPRODUCT(EXACT('Номенклатура'!$A$6:$A$205,B3155)*(ROW('Номенклатура'!$A$6:$A$205)-5)))&amp;"")</f>
        <v/>
      </c>
      <c r="F3155" s="18" t="str">
        <f>IF(OR(I3155="ОК",I3155="Учтено: добавьте пояснение"),IF(C3155="Приход",D3155,IF(C3155="Корректировка остатка",D3155,-D3155)),"")</f>
        <v/>
      </c>
      <c r="G3155" s="13"/>
      <c r="H3155" s="15" t="str">
        <f>IF(OR(B3155="",SUMPRODUCT(--EXACT('Номенклатура'!$A$6:$A$205,B3155))&lt;&gt;1),"",INDEX('Номенклатура'!$B$6:$B$205,SUMPRODUCT(EXACT('Номенклатура'!$A$6:$A$205,B3155)*(ROW('Номенклатура'!$A$6:$A$205)-5)))&amp;"")</f>
        <v/>
      </c>
      <c r="I3155" s="15" t="str">
        <f>IF(COUNTA(A3155:D3155,G3155)=0,"",IF(NOT(ISNUMBER(A3155)),"Укажите дату",IF(B3155="","Укажите код",IF(NOT(AND(ISTEXT(B3155),LEN(B3155)&gt;0,LEN(B3155)&lt;=30,ISNUMBER(FIND(LEFT(B3155,1),"ABCDEFGHIJKLMNOPQRSTUVWXYZ")),SUMPRODUCT((MID(B3155,{1,2,3,4,5,6,7,8,9,10,11,12,13,14,15,16,17,18,19,20,21,22,23,24,25,26,27,28,29,30},1)&lt;&gt;"")*ISERROR(FIND(MID(B3155,{1,2,3,4,5,6,7,8,9,10,11,12,13,14,15,16,17,18,19,20,21,22,23,24,25,26,27,28,29,30},1),"ABCDEFGHIJKLMNOPQRSTUVWXYZ0123456789-_")))=0,ISERROR(VALUE(B3155)))),"Недопустимый код: только латинские буквы A-Z в верхнем регистре, цифры, - и _; начало с буквы, до 30 символов (например MILK-001)",IF(SUMPRODUCT(--EXACT('Номенклатура'!$A$6:$A$205,B3155))=0,"Код не найден в номенклатуре",IF(SUMPRODUCT(--EXACT('Номенклатура'!$A$6:$A$205,B3155))&gt;1,"Код повторяется в номенклатуре",IF(ISNA(MATCH(C3155,{"Приход","Расход","Списание","Корректировка остатка"},0)),"Выберите тип операции",IF(NOT(ISNUMBER(D3155)),"Укажите количество",IF(D3155=0,"Количество не может быть 0",IF(AND(C3155&lt;&gt;"Корректировка остатка",D3155&lt;0),"Для этого типа количество положительное",IF(NOT(ISNUMBER('Номенклатура'!$C$2)),"Укажите дату начала учёта",IF(A3155&lt;INT('Номенклатура'!$C$2),"Раньше даты начала учёта: НЕ учтено",IF(AND(C3155="Корректировка остатка",TRIM(G3155)=""),"Учтено: добавьте пояснение","ОК")))))))))))))</f>
        <v/>
      </c>
    </row>
    <row r="3156" spans="1:9" x14ac:dyDescent="0.25">
      <c r="A3156" s="16"/>
      <c r="B3156" s="13"/>
      <c r="C3156" s="13"/>
      <c r="D3156" s="14"/>
      <c r="E3156" s="17" t="str">
        <f>IF(OR(B3156="",SUMPRODUCT(--EXACT('Номенклатура'!$A$6:$A$205,B3156))&lt;&gt;1),"",INDEX('Номенклатура'!$D$6:$D$205,SUMPRODUCT(EXACT('Номенклатура'!$A$6:$A$205,B3156)*(ROW('Номенклатура'!$A$6:$A$205)-5)))&amp;"")</f>
        <v/>
      </c>
      <c r="F3156" s="18" t="str">
        <f>IF(OR(I3156="ОК",I3156="Учтено: добавьте пояснение"),IF(C3156="Приход",D3156,IF(C3156="Корректировка остатка",D3156,-D3156)),"")</f>
        <v/>
      </c>
      <c r="G3156" s="13"/>
      <c r="H3156" s="15" t="str">
        <f>IF(OR(B3156="",SUMPRODUCT(--EXACT('Номенклатура'!$A$6:$A$205,B3156))&lt;&gt;1),"",INDEX('Номенклатура'!$B$6:$B$205,SUMPRODUCT(EXACT('Номенклатура'!$A$6:$A$205,B3156)*(ROW('Номенклатура'!$A$6:$A$205)-5)))&amp;"")</f>
        <v/>
      </c>
      <c r="I3156" s="15" t="str">
        <f>IF(COUNTA(A3156:D3156,G3156)=0,"",IF(NOT(ISNUMBER(A3156)),"Укажите дату",IF(B3156="","Укажите код",IF(NOT(AND(ISTEXT(B3156),LEN(B3156)&gt;0,LEN(B3156)&lt;=30,ISNUMBER(FIND(LEFT(B3156,1),"ABCDEFGHIJKLMNOPQRSTUVWXYZ")),SUMPRODUCT((MID(B3156,{1,2,3,4,5,6,7,8,9,10,11,12,13,14,15,16,17,18,19,20,21,22,23,24,25,26,27,28,29,30},1)&lt;&gt;"")*ISERROR(FIND(MID(B3156,{1,2,3,4,5,6,7,8,9,10,11,12,13,14,15,16,17,18,19,20,21,22,23,24,25,26,27,28,29,30},1),"ABCDEFGHIJKLMNOPQRSTUVWXYZ0123456789-_")))=0,ISERROR(VALUE(B3156)))),"Недопустимый код: только латинские буквы A-Z в верхнем регистре, цифры, - и _; начало с буквы, до 30 символов (например MILK-001)",IF(SUMPRODUCT(--EXACT('Номенклатура'!$A$6:$A$205,B3156))=0,"Код не найден в номенклатуре",IF(SUMPRODUCT(--EXACT('Номенклатура'!$A$6:$A$205,B3156))&gt;1,"Код повторяется в номенклатуре",IF(ISNA(MATCH(C3156,{"Приход","Расход","Списание","Корректировка остатка"},0)),"Выберите тип операции",IF(NOT(ISNUMBER(D3156)),"Укажите количество",IF(D3156=0,"Количество не может быть 0",IF(AND(C3156&lt;&gt;"Корректировка остатка",D3156&lt;0),"Для этого типа количество положительное",IF(NOT(ISNUMBER('Номенклатура'!$C$2)),"Укажите дату начала учёта",IF(A3156&lt;INT('Номенклатура'!$C$2),"Раньше даты начала учёта: НЕ учтено",IF(AND(C3156="Корректировка остатка",TRIM(G3156)=""),"Учтено: добавьте пояснение","ОК")))))))))))))</f>
        <v/>
      </c>
    </row>
    <row r="3157" spans="1:9" x14ac:dyDescent="0.25">
      <c r="A3157" s="16"/>
      <c r="B3157" s="13"/>
      <c r="C3157" s="13"/>
      <c r="D3157" s="14"/>
      <c r="E3157" s="17" t="str">
        <f>IF(OR(B3157="",SUMPRODUCT(--EXACT('Номенклатура'!$A$6:$A$205,B3157))&lt;&gt;1),"",INDEX('Номенклатура'!$D$6:$D$205,SUMPRODUCT(EXACT('Номенклатура'!$A$6:$A$205,B3157)*(ROW('Номенклатура'!$A$6:$A$205)-5)))&amp;"")</f>
        <v/>
      </c>
      <c r="F3157" s="18" t="str">
        <f>IF(OR(I3157="ОК",I3157="Учтено: добавьте пояснение"),IF(C3157="Приход",D3157,IF(C3157="Корректировка остатка",D3157,-D3157)),"")</f>
        <v/>
      </c>
      <c r="G3157" s="13"/>
      <c r="H3157" s="15" t="str">
        <f>IF(OR(B3157="",SUMPRODUCT(--EXACT('Номенклатура'!$A$6:$A$205,B3157))&lt;&gt;1),"",INDEX('Номенклатура'!$B$6:$B$205,SUMPRODUCT(EXACT('Номенклатура'!$A$6:$A$205,B3157)*(ROW('Номенклатура'!$A$6:$A$205)-5)))&amp;"")</f>
        <v/>
      </c>
      <c r="I3157" s="15" t="str">
        <f>IF(COUNTA(A3157:D3157,G3157)=0,"",IF(NOT(ISNUMBER(A3157)),"Укажите дату",IF(B3157="","Укажите код",IF(NOT(AND(ISTEXT(B3157),LEN(B3157)&gt;0,LEN(B3157)&lt;=30,ISNUMBER(FIND(LEFT(B3157,1),"ABCDEFGHIJKLMNOPQRSTUVWXYZ")),SUMPRODUCT((MID(B3157,{1,2,3,4,5,6,7,8,9,10,11,12,13,14,15,16,17,18,19,20,21,22,23,24,25,26,27,28,29,30},1)&lt;&gt;"")*ISERROR(FIND(MID(B3157,{1,2,3,4,5,6,7,8,9,10,11,12,13,14,15,16,17,18,19,20,21,22,23,24,25,26,27,28,29,30},1),"ABCDEFGHIJKLMNOPQRSTUVWXYZ0123456789-_")))=0,ISERROR(VALUE(B3157)))),"Недопустимый код: только латинские буквы A-Z в верхнем регистре, цифры, - и _; начало с буквы, до 30 символов (например MILK-001)",IF(SUMPRODUCT(--EXACT('Номенклатура'!$A$6:$A$205,B3157))=0,"Код не найден в номенклатуре",IF(SUMPRODUCT(--EXACT('Номенклатура'!$A$6:$A$205,B3157))&gt;1,"Код повторяется в номенклатуре",IF(ISNA(MATCH(C3157,{"Приход","Расход","Списание","Корректировка остатка"},0)),"Выберите тип операции",IF(NOT(ISNUMBER(D3157)),"Укажите количество",IF(D3157=0,"Количество не может быть 0",IF(AND(C3157&lt;&gt;"Корректировка остатка",D3157&lt;0),"Для этого типа количество положительное",IF(NOT(ISNUMBER('Номенклатура'!$C$2)),"Укажите дату начала учёта",IF(A3157&lt;INT('Номенклатура'!$C$2),"Раньше даты начала учёта: НЕ учтено",IF(AND(C3157="Корректировка остатка",TRIM(G3157)=""),"Учтено: добавьте пояснение","ОК")))))))))))))</f>
        <v/>
      </c>
    </row>
    <row r="3158" spans="1:9" x14ac:dyDescent="0.25">
      <c r="A3158" s="16"/>
      <c r="B3158" s="13"/>
      <c r="C3158" s="13"/>
      <c r="D3158" s="14"/>
      <c r="E3158" s="17" t="str">
        <f>IF(OR(B3158="",SUMPRODUCT(--EXACT('Номенклатура'!$A$6:$A$205,B3158))&lt;&gt;1),"",INDEX('Номенклатура'!$D$6:$D$205,SUMPRODUCT(EXACT('Номенклатура'!$A$6:$A$205,B3158)*(ROW('Номенклатура'!$A$6:$A$205)-5)))&amp;"")</f>
        <v/>
      </c>
      <c r="F3158" s="18" t="str">
        <f>IF(OR(I3158="ОК",I3158="Учтено: добавьте пояснение"),IF(C3158="Приход",D3158,IF(C3158="Корректировка остатка",D3158,-D3158)),"")</f>
        <v/>
      </c>
      <c r="G3158" s="13"/>
      <c r="H3158" s="15" t="str">
        <f>IF(OR(B3158="",SUMPRODUCT(--EXACT('Номенклатура'!$A$6:$A$205,B3158))&lt;&gt;1),"",INDEX('Номенклатура'!$B$6:$B$205,SUMPRODUCT(EXACT('Номенклатура'!$A$6:$A$205,B3158)*(ROW('Номенклатура'!$A$6:$A$205)-5)))&amp;"")</f>
        <v/>
      </c>
      <c r="I3158" s="15" t="str">
        <f>IF(COUNTA(A3158:D3158,G3158)=0,"",IF(NOT(ISNUMBER(A3158)),"Укажите дату",IF(B3158="","Укажите код",IF(NOT(AND(ISTEXT(B3158),LEN(B3158)&gt;0,LEN(B3158)&lt;=30,ISNUMBER(FIND(LEFT(B3158,1),"ABCDEFGHIJKLMNOPQRSTUVWXYZ")),SUMPRODUCT((MID(B3158,{1,2,3,4,5,6,7,8,9,10,11,12,13,14,15,16,17,18,19,20,21,22,23,24,25,26,27,28,29,30},1)&lt;&gt;"")*ISERROR(FIND(MID(B3158,{1,2,3,4,5,6,7,8,9,10,11,12,13,14,15,16,17,18,19,20,21,22,23,24,25,26,27,28,29,30},1),"ABCDEFGHIJKLMNOPQRSTUVWXYZ0123456789-_")))=0,ISERROR(VALUE(B3158)))),"Недопустимый код: только латинские буквы A-Z в верхнем регистре, цифры, - и _; начало с буквы, до 30 символов (например MILK-001)",IF(SUMPRODUCT(--EXACT('Номенклатура'!$A$6:$A$205,B3158))=0,"Код не найден в номенклатуре",IF(SUMPRODUCT(--EXACT('Номенклатура'!$A$6:$A$205,B3158))&gt;1,"Код повторяется в номенклатуре",IF(ISNA(MATCH(C3158,{"Приход","Расход","Списание","Корректировка остатка"},0)),"Выберите тип операции",IF(NOT(ISNUMBER(D3158)),"Укажите количество",IF(D3158=0,"Количество не может быть 0",IF(AND(C3158&lt;&gt;"Корректировка остатка",D3158&lt;0),"Для этого типа количество положительное",IF(NOT(ISNUMBER('Номенклатура'!$C$2)),"Укажите дату начала учёта",IF(A3158&lt;INT('Номенклатура'!$C$2),"Раньше даты начала учёта: НЕ учтено",IF(AND(C3158="Корректировка остатка",TRIM(G3158)=""),"Учтено: добавьте пояснение","ОК")))))))))))))</f>
        <v/>
      </c>
    </row>
    <row r="3159" spans="1:9" x14ac:dyDescent="0.25">
      <c r="A3159" s="16"/>
      <c r="B3159" s="13"/>
      <c r="C3159" s="13"/>
      <c r="D3159" s="14"/>
      <c r="E3159" s="17" t="str">
        <f>IF(OR(B3159="",SUMPRODUCT(--EXACT('Номенклатура'!$A$6:$A$205,B3159))&lt;&gt;1),"",INDEX('Номенклатура'!$D$6:$D$205,SUMPRODUCT(EXACT('Номенклатура'!$A$6:$A$205,B3159)*(ROW('Номенклатура'!$A$6:$A$205)-5)))&amp;"")</f>
        <v/>
      </c>
      <c r="F3159" s="18" t="str">
        <f>IF(OR(I3159="ОК",I3159="Учтено: добавьте пояснение"),IF(C3159="Приход",D3159,IF(C3159="Корректировка остатка",D3159,-D3159)),"")</f>
        <v/>
      </c>
      <c r="G3159" s="13"/>
      <c r="H3159" s="15" t="str">
        <f>IF(OR(B3159="",SUMPRODUCT(--EXACT('Номенклатура'!$A$6:$A$205,B3159))&lt;&gt;1),"",INDEX('Номенклатура'!$B$6:$B$205,SUMPRODUCT(EXACT('Номенклатура'!$A$6:$A$205,B3159)*(ROW('Номенклатура'!$A$6:$A$205)-5)))&amp;"")</f>
        <v/>
      </c>
      <c r="I3159" s="15" t="str">
        <f>IF(COUNTA(A3159:D3159,G3159)=0,"",IF(NOT(ISNUMBER(A3159)),"Укажите дату",IF(B3159="","Укажите код",IF(NOT(AND(ISTEXT(B3159),LEN(B3159)&gt;0,LEN(B3159)&lt;=30,ISNUMBER(FIND(LEFT(B3159,1),"ABCDEFGHIJKLMNOPQRSTUVWXYZ")),SUMPRODUCT((MID(B3159,{1,2,3,4,5,6,7,8,9,10,11,12,13,14,15,16,17,18,19,20,21,22,23,24,25,26,27,28,29,30},1)&lt;&gt;"")*ISERROR(FIND(MID(B3159,{1,2,3,4,5,6,7,8,9,10,11,12,13,14,15,16,17,18,19,20,21,22,23,24,25,26,27,28,29,30},1),"ABCDEFGHIJKLMNOPQRSTUVWXYZ0123456789-_")))=0,ISERROR(VALUE(B3159)))),"Недопустимый код: только латинские буквы A-Z в верхнем регистре, цифры, - и _; начало с буквы, до 30 символов (например MILK-001)",IF(SUMPRODUCT(--EXACT('Номенклатура'!$A$6:$A$205,B3159))=0,"Код не найден в номенклатуре",IF(SUMPRODUCT(--EXACT('Номенклатура'!$A$6:$A$205,B3159))&gt;1,"Код повторяется в номенклатуре",IF(ISNA(MATCH(C3159,{"Приход","Расход","Списание","Корректировка остатка"},0)),"Выберите тип операции",IF(NOT(ISNUMBER(D3159)),"Укажите количество",IF(D3159=0,"Количество не может быть 0",IF(AND(C3159&lt;&gt;"Корректировка остатка",D3159&lt;0),"Для этого типа количество положительное",IF(NOT(ISNUMBER('Номенклатура'!$C$2)),"Укажите дату начала учёта",IF(A3159&lt;INT('Номенклатура'!$C$2),"Раньше даты начала учёта: НЕ учтено",IF(AND(C3159="Корректировка остатка",TRIM(G3159)=""),"Учтено: добавьте пояснение","ОК")))))))))))))</f>
        <v/>
      </c>
    </row>
    <row r="3160" spans="1:9" x14ac:dyDescent="0.25">
      <c r="A3160" s="16"/>
      <c r="B3160" s="13"/>
      <c r="C3160" s="13"/>
      <c r="D3160" s="14"/>
      <c r="E3160" s="17" t="str">
        <f>IF(OR(B3160="",SUMPRODUCT(--EXACT('Номенклатура'!$A$6:$A$205,B3160))&lt;&gt;1),"",INDEX('Номенклатура'!$D$6:$D$205,SUMPRODUCT(EXACT('Номенклатура'!$A$6:$A$205,B3160)*(ROW('Номенклатура'!$A$6:$A$205)-5)))&amp;"")</f>
        <v/>
      </c>
      <c r="F3160" s="18" t="str">
        <f>IF(OR(I3160="ОК",I3160="Учтено: добавьте пояснение"),IF(C3160="Приход",D3160,IF(C3160="Корректировка остатка",D3160,-D3160)),"")</f>
        <v/>
      </c>
      <c r="G3160" s="13"/>
      <c r="H3160" s="15" t="str">
        <f>IF(OR(B3160="",SUMPRODUCT(--EXACT('Номенклатура'!$A$6:$A$205,B3160))&lt;&gt;1),"",INDEX('Номенклатура'!$B$6:$B$205,SUMPRODUCT(EXACT('Номенклатура'!$A$6:$A$205,B3160)*(ROW('Номенклатура'!$A$6:$A$205)-5)))&amp;"")</f>
        <v/>
      </c>
      <c r="I3160" s="15" t="str">
        <f>IF(COUNTA(A3160:D3160,G3160)=0,"",IF(NOT(ISNUMBER(A3160)),"Укажите дату",IF(B3160="","Укажите код",IF(NOT(AND(ISTEXT(B3160),LEN(B3160)&gt;0,LEN(B3160)&lt;=30,ISNUMBER(FIND(LEFT(B3160,1),"ABCDEFGHIJKLMNOPQRSTUVWXYZ")),SUMPRODUCT((MID(B3160,{1,2,3,4,5,6,7,8,9,10,11,12,13,14,15,16,17,18,19,20,21,22,23,24,25,26,27,28,29,30},1)&lt;&gt;"")*ISERROR(FIND(MID(B3160,{1,2,3,4,5,6,7,8,9,10,11,12,13,14,15,16,17,18,19,20,21,22,23,24,25,26,27,28,29,30},1),"ABCDEFGHIJKLMNOPQRSTUVWXYZ0123456789-_")))=0,ISERROR(VALUE(B3160)))),"Недопустимый код: только латинские буквы A-Z в верхнем регистре, цифры, - и _; начало с буквы, до 30 символов (например MILK-001)",IF(SUMPRODUCT(--EXACT('Номенклатура'!$A$6:$A$205,B3160))=0,"Код не найден в номенклатуре",IF(SUMPRODUCT(--EXACT('Номенклатура'!$A$6:$A$205,B3160))&gt;1,"Код повторяется в номенклатуре",IF(ISNA(MATCH(C3160,{"Приход","Расход","Списание","Корректировка остатка"},0)),"Выберите тип операции",IF(NOT(ISNUMBER(D3160)),"Укажите количество",IF(D3160=0,"Количество не может быть 0",IF(AND(C3160&lt;&gt;"Корректировка остатка",D3160&lt;0),"Для этого типа количество положительное",IF(NOT(ISNUMBER('Номенклатура'!$C$2)),"Укажите дату начала учёта",IF(A3160&lt;INT('Номенклатура'!$C$2),"Раньше даты начала учёта: НЕ учтено",IF(AND(C3160="Корректировка остатка",TRIM(G3160)=""),"Учтено: добавьте пояснение","ОК")))))))))))))</f>
        <v/>
      </c>
    </row>
    <row r="3161" spans="1:9" x14ac:dyDescent="0.25">
      <c r="A3161" s="16"/>
      <c r="B3161" s="13"/>
      <c r="C3161" s="13"/>
      <c r="D3161" s="14"/>
      <c r="E3161" s="17" t="str">
        <f>IF(OR(B3161="",SUMPRODUCT(--EXACT('Номенклатура'!$A$6:$A$205,B3161))&lt;&gt;1),"",INDEX('Номенклатура'!$D$6:$D$205,SUMPRODUCT(EXACT('Номенклатура'!$A$6:$A$205,B3161)*(ROW('Номенклатура'!$A$6:$A$205)-5)))&amp;"")</f>
        <v/>
      </c>
      <c r="F3161" s="18" t="str">
        <f>IF(OR(I3161="ОК",I3161="Учтено: добавьте пояснение"),IF(C3161="Приход",D3161,IF(C3161="Корректировка остатка",D3161,-D3161)),"")</f>
        <v/>
      </c>
      <c r="G3161" s="13"/>
      <c r="H3161" s="15" t="str">
        <f>IF(OR(B3161="",SUMPRODUCT(--EXACT('Номенклатура'!$A$6:$A$205,B3161))&lt;&gt;1),"",INDEX('Номенклатура'!$B$6:$B$205,SUMPRODUCT(EXACT('Номенклатура'!$A$6:$A$205,B3161)*(ROW('Номенклатура'!$A$6:$A$205)-5)))&amp;"")</f>
        <v/>
      </c>
      <c r="I3161" s="15" t="str">
        <f>IF(COUNTA(A3161:D3161,G3161)=0,"",IF(NOT(ISNUMBER(A3161)),"Укажите дату",IF(B3161="","Укажите код",IF(NOT(AND(ISTEXT(B3161),LEN(B3161)&gt;0,LEN(B3161)&lt;=30,ISNUMBER(FIND(LEFT(B3161,1),"ABCDEFGHIJKLMNOPQRSTUVWXYZ")),SUMPRODUCT((MID(B3161,{1,2,3,4,5,6,7,8,9,10,11,12,13,14,15,16,17,18,19,20,21,22,23,24,25,26,27,28,29,30},1)&lt;&gt;"")*ISERROR(FIND(MID(B3161,{1,2,3,4,5,6,7,8,9,10,11,12,13,14,15,16,17,18,19,20,21,22,23,24,25,26,27,28,29,30},1),"ABCDEFGHIJKLMNOPQRSTUVWXYZ0123456789-_")))=0,ISERROR(VALUE(B3161)))),"Недопустимый код: только латинские буквы A-Z в верхнем регистре, цифры, - и _; начало с буквы, до 30 символов (например MILK-001)",IF(SUMPRODUCT(--EXACT('Номенклатура'!$A$6:$A$205,B3161))=0,"Код не найден в номенклатуре",IF(SUMPRODUCT(--EXACT('Номенклатура'!$A$6:$A$205,B3161))&gt;1,"Код повторяется в номенклатуре",IF(ISNA(MATCH(C3161,{"Приход","Расход","Списание","Корректировка остатка"},0)),"Выберите тип операции",IF(NOT(ISNUMBER(D3161)),"Укажите количество",IF(D3161=0,"Количество не может быть 0",IF(AND(C3161&lt;&gt;"Корректировка остатка",D3161&lt;0),"Для этого типа количество положительное",IF(NOT(ISNUMBER('Номенклатура'!$C$2)),"Укажите дату начала учёта",IF(A3161&lt;INT('Номенклатура'!$C$2),"Раньше даты начала учёта: НЕ учтено",IF(AND(C3161="Корректировка остатка",TRIM(G3161)=""),"Учтено: добавьте пояснение","ОК")))))))))))))</f>
        <v/>
      </c>
    </row>
    <row r="3162" spans="1:9" x14ac:dyDescent="0.25">
      <c r="A3162" s="16"/>
      <c r="B3162" s="13"/>
      <c r="C3162" s="13"/>
      <c r="D3162" s="14"/>
      <c r="E3162" s="17" t="str">
        <f>IF(OR(B3162="",SUMPRODUCT(--EXACT('Номенклатура'!$A$6:$A$205,B3162))&lt;&gt;1),"",INDEX('Номенклатура'!$D$6:$D$205,SUMPRODUCT(EXACT('Номенклатура'!$A$6:$A$205,B3162)*(ROW('Номенклатура'!$A$6:$A$205)-5)))&amp;"")</f>
        <v/>
      </c>
      <c r="F3162" s="18" t="str">
        <f>IF(OR(I3162="ОК",I3162="Учтено: добавьте пояснение"),IF(C3162="Приход",D3162,IF(C3162="Корректировка остатка",D3162,-D3162)),"")</f>
        <v/>
      </c>
      <c r="G3162" s="13"/>
      <c r="H3162" s="15" t="str">
        <f>IF(OR(B3162="",SUMPRODUCT(--EXACT('Номенклатура'!$A$6:$A$205,B3162))&lt;&gt;1),"",INDEX('Номенклатура'!$B$6:$B$205,SUMPRODUCT(EXACT('Номенклатура'!$A$6:$A$205,B3162)*(ROW('Номенклатура'!$A$6:$A$205)-5)))&amp;"")</f>
        <v/>
      </c>
      <c r="I3162" s="15" t="str">
        <f>IF(COUNTA(A3162:D3162,G3162)=0,"",IF(NOT(ISNUMBER(A3162)),"Укажите дату",IF(B3162="","Укажите код",IF(NOT(AND(ISTEXT(B3162),LEN(B3162)&gt;0,LEN(B3162)&lt;=30,ISNUMBER(FIND(LEFT(B3162,1),"ABCDEFGHIJKLMNOPQRSTUVWXYZ")),SUMPRODUCT((MID(B3162,{1,2,3,4,5,6,7,8,9,10,11,12,13,14,15,16,17,18,19,20,21,22,23,24,25,26,27,28,29,30},1)&lt;&gt;"")*ISERROR(FIND(MID(B3162,{1,2,3,4,5,6,7,8,9,10,11,12,13,14,15,16,17,18,19,20,21,22,23,24,25,26,27,28,29,30},1),"ABCDEFGHIJKLMNOPQRSTUVWXYZ0123456789-_")))=0,ISERROR(VALUE(B3162)))),"Недопустимый код: только латинские буквы A-Z в верхнем регистре, цифры, - и _; начало с буквы, до 30 символов (например MILK-001)",IF(SUMPRODUCT(--EXACT('Номенклатура'!$A$6:$A$205,B3162))=0,"Код не найден в номенклатуре",IF(SUMPRODUCT(--EXACT('Номенклатура'!$A$6:$A$205,B3162))&gt;1,"Код повторяется в номенклатуре",IF(ISNA(MATCH(C3162,{"Приход","Расход","Списание","Корректировка остатка"},0)),"Выберите тип операции",IF(NOT(ISNUMBER(D3162)),"Укажите количество",IF(D3162=0,"Количество не может быть 0",IF(AND(C3162&lt;&gt;"Корректировка остатка",D3162&lt;0),"Для этого типа количество положительное",IF(NOT(ISNUMBER('Номенклатура'!$C$2)),"Укажите дату начала учёта",IF(A3162&lt;INT('Номенклатура'!$C$2),"Раньше даты начала учёта: НЕ учтено",IF(AND(C3162="Корректировка остатка",TRIM(G3162)=""),"Учтено: добавьте пояснение","ОК")))))))))))))</f>
        <v/>
      </c>
    </row>
    <row r="3163" spans="1:9" x14ac:dyDescent="0.25">
      <c r="A3163" s="16"/>
      <c r="B3163" s="13"/>
      <c r="C3163" s="13"/>
      <c r="D3163" s="14"/>
      <c r="E3163" s="17" t="str">
        <f>IF(OR(B3163="",SUMPRODUCT(--EXACT('Номенклатура'!$A$6:$A$205,B3163))&lt;&gt;1),"",INDEX('Номенклатура'!$D$6:$D$205,SUMPRODUCT(EXACT('Номенклатура'!$A$6:$A$205,B3163)*(ROW('Номенклатура'!$A$6:$A$205)-5)))&amp;"")</f>
        <v/>
      </c>
      <c r="F3163" s="18" t="str">
        <f>IF(OR(I3163="ОК",I3163="Учтено: добавьте пояснение"),IF(C3163="Приход",D3163,IF(C3163="Корректировка остатка",D3163,-D3163)),"")</f>
        <v/>
      </c>
      <c r="G3163" s="13"/>
      <c r="H3163" s="15" t="str">
        <f>IF(OR(B3163="",SUMPRODUCT(--EXACT('Номенклатура'!$A$6:$A$205,B3163))&lt;&gt;1),"",INDEX('Номенклатура'!$B$6:$B$205,SUMPRODUCT(EXACT('Номенклатура'!$A$6:$A$205,B3163)*(ROW('Номенклатура'!$A$6:$A$205)-5)))&amp;"")</f>
        <v/>
      </c>
      <c r="I3163" s="15" t="str">
        <f>IF(COUNTA(A3163:D3163,G3163)=0,"",IF(NOT(ISNUMBER(A3163)),"Укажите дату",IF(B3163="","Укажите код",IF(NOT(AND(ISTEXT(B3163),LEN(B3163)&gt;0,LEN(B3163)&lt;=30,ISNUMBER(FIND(LEFT(B3163,1),"ABCDEFGHIJKLMNOPQRSTUVWXYZ")),SUMPRODUCT((MID(B3163,{1,2,3,4,5,6,7,8,9,10,11,12,13,14,15,16,17,18,19,20,21,22,23,24,25,26,27,28,29,30},1)&lt;&gt;"")*ISERROR(FIND(MID(B3163,{1,2,3,4,5,6,7,8,9,10,11,12,13,14,15,16,17,18,19,20,21,22,23,24,25,26,27,28,29,30},1),"ABCDEFGHIJKLMNOPQRSTUVWXYZ0123456789-_")))=0,ISERROR(VALUE(B3163)))),"Недопустимый код: только латинские буквы A-Z в верхнем регистре, цифры, - и _; начало с буквы, до 30 символов (например MILK-001)",IF(SUMPRODUCT(--EXACT('Номенклатура'!$A$6:$A$205,B3163))=0,"Код не найден в номенклатуре",IF(SUMPRODUCT(--EXACT('Номенклатура'!$A$6:$A$205,B3163))&gt;1,"Код повторяется в номенклатуре",IF(ISNA(MATCH(C3163,{"Приход","Расход","Списание","Корректировка остатка"},0)),"Выберите тип операции",IF(NOT(ISNUMBER(D3163)),"Укажите количество",IF(D3163=0,"Количество не может быть 0",IF(AND(C3163&lt;&gt;"Корректировка остатка",D3163&lt;0),"Для этого типа количество положительное",IF(NOT(ISNUMBER('Номенклатура'!$C$2)),"Укажите дату начала учёта",IF(A3163&lt;INT('Номенклатура'!$C$2),"Раньше даты начала учёта: НЕ учтено",IF(AND(C3163="Корректировка остатка",TRIM(G3163)=""),"Учтено: добавьте пояснение","ОК")))))))))))))</f>
        <v/>
      </c>
    </row>
    <row r="3164" spans="1:9" x14ac:dyDescent="0.25">
      <c r="A3164" s="16"/>
      <c r="B3164" s="13"/>
      <c r="C3164" s="13"/>
      <c r="D3164" s="14"/>
      <c r="E3164" s="17" t="str">
        <f>IF(OR(B3164="",SUMPRODUCT(--EXACT('Номенклатура'!$A$6:$A$205,B3164))&lt;&gt;1),"",INDEX('Номенклатура'!$D$6:$D$205,SUMPRODUCT(EXACT('Номенклатура'!$A$6:$A$205,B3164)*(ROW('Номенклатура'!$A$6:$A$205)-5)))&amp;"")</f>
        <v/>
      </c>
      <c r="F3164" s="18" t="str">
        <f>IF(OR(I3164="ОК",I3164="Учтено: добавьте пояснение"),IF(C3164="Приход",D3164,IF(C3164="Корректировка остатка",D3164,-D3164)),"")</f>
        <v/>
      </c>
      <c r="G3164" s="13"/>
      <c r="H3164" s="15" t="str">
        <f>IF(OR(B3164="",SUMPRODUCT(--EXACT('Номенклатура'!$A$6:$A$205,B3164))&lt;&gt;1),"",INDEX('Номенклатура'!$B$6:$B$205,SUMPRODUCT(EXACT('Номенклатура'!$A$6:$A$205,B3164)*(ROW('Номенклатура'!$A$6:$A$205)-5)))&amp;"")</f>
        <v/>
      </c>
      <c r="I3164" s="15" t="str">
        <f>IF(COUNTA(A3164:D3164,G3164)=0,"",IF(NOT(ISNUMBER(A3164)),"Укажите дату",IF(B3164="","Укажите код",IF(NOT(AND(ISTEXT(B3164),LEN(B3164)&gt;0,LEN(B3164)&lt;=30,ISNUMBER(FIND(LEFT(B3164,1),"ABCDEFGHIJKLMNOPQRSTUVWXYZ")),SUMPRODUCT((MID(B3164,{1,2,3,4,5,6,7,8,9,10,11,12,13,14,15,16,17,18,19,20,21,22,23,24,25,26,27,28,29,30},1)&lt;&gt;"")*ISERROR(FIND(MID(B3164,{1,2,3,4,5,6,7,8,9,10,11,12,13,14,15,16,17,18,19,20,21,22,23,24,25,26,27,28,29,30},1),"ABCDEFGHIJKLMNOPQRSTUVWXYZ0123456789-_")))=0,ISERROR(VALUE(B3164)))),"Недопустимый код: только латинские буквы A-Z в верхнем регистре, цифры, - и _; начало с буквы, до 30 символов (например MILK-001)",IF(SUMPRODUCT(--EXACT('Номенклатура'!$A$6:$A$205,B3164))=0,"Код не найден в номенклатуре",IF(SUMPRODUCT(--EXACT('Номенклатура'!$A$6:$A$205,B3164))&gt;1,"Код повторяется в номенклатуре",IF(ISNA(MATCH(C3164,{"Приход","Расход","Списание","Корректировка остатка"},0)),"Выберите тип операции",IF(NOT(ISNUMBER(D3164)),"Укажите количество",IF(D3164=0,"Количество не может быть 0",IF(AND(C3164&lt;&gt;"Корректировка остатка",D3164&lt;0),"Для этого типа количество положительное",IF(NOT(ISNUMBER('Номенклатура'!$C$2)),"Укажите дату начала учёта",IF(A3164&lt;INT('Номенклатура'!$C$2),"Раньше даты начала учёта: НЕ учтено",IF(AND(C3164="Корректировка остатка",TRIM(G3164)=""),"Учтено: добавьте пояснение","ОК")))))))))))))</f>
        <v/>
      </c>
    </row>
    <row r="3165" spans="1:9" x14ac:dyDescent="0.25">
      <c r="A3165" s="16"/>
      <c r="B3165" s="13"/>
      <c r="C3165" s="13"/>
      <c r="D3165" s="14"/>
      <c r="E3165" s="17" t="str">
        <f>IF(OR(B3165="",SUMPRODUCT(--EXACT('Номенклатура'!$A$6:$A$205,B3165))&lt;&gt;1),"",INDEX('Номенклатура'!$D$6:$D$205,SUMPRODUCT(EXACT('Номенклатура'!$A$6:$A$205,B3165)*(ROW('Номенклатура'!$A$6:$A$205)-5)))&amp;"")</f>
        <v/>
      </c>
      <c r="F3165" s="18" t="str">
        <f>IF(OR(I3165="ОК",I3165="Учтено: добавьте пояснение"),IF(C3165="Приход",D3165,IF(C3165="Корректировка остатка",D3165,-D3165)),"")</f>
        <v/>
      </c>
      <c r="G3165" s="13"/>
      <c r="H3165" s="15" t="str">
        <f>IF(OR(B3165="",SUMPRODUCT(--EXACT('Номенклатура'!$A$6:$A$205,B3165))&lt;&gt;1),"",INDEX('Номенклатура'!$B$6:$B$205,SUMPRODUCT(EXACT('Номенклатура'!$A$6:$A$205,B3165)*(ROW('Номенклатура'!$A$6:$A$205)-5)))&amp;"")</f>
        <v/>
      </c>
      <c r="I3165" s="15" t="str">
        <f>IF(COUNTA(A3165:D3165,G3165)=0,"",IF(NOT(ISNUMBER(A3165)),"Укажите дату",IF(B3165="","Укажите код",IF(NOT(AND(ISTEXT(B3165),LEN(B3165)&gt;0,LEN(B3165)&lt;=30,ISNUMBER(FIND(LEFT(B3165,1),"ABCDEFGHIJKLMNOPQRSTUVWXYZ")),SUMPRODUCT((MID(B3165,{1,2,3,4,5,6,7,8,9,10,11,12,13,14,15,16,17,18,19,20,21,22,23,24,25,26,27,28,29,30},1)&lt;&gt;"")*ISERROR(FIND(MID(B3165,{1,2,3,4,5,6,7,8,9,10,11,12,13,14,15,16,17,18,19,20,21,22,23,24,25,26,27,28,29,30},1),"ABCDEFGHIJKLMNOPQRSTUVWXYZ0123456789-_")))=0,ISERROR(VALUE(B3165)))),"Недопустимый код: только латинские буквы A-Z в верхнем регистре, цифры, - и _; начало с буквы, до 30 символов (например MILK-001)",IF(SUMPRODUCT(--EXACT('Номенклатура'!$A$6:$A$205,B3165))=0,"Код не найден в номенклатуре",IF(SUMPRODUCT(--EXACT('Номенклатура'!$A$6:$A$205,B3165))&gt;1,"Код повторяется в номенклатуре",IF(ISNA(MATCH(C3165,{"Приход","Расход","Списание","Корректировка остатка"},0)),"Выберите тип операции",IF(NOT(ISNUMBER(D3165)),"Укажите количество",IF(D3165=0,"Количество не может быть 0",IF(AND(C3165&lt;&gt;"Корректировка остатка",D3165&lt;0),"Для этого типа количество положительное",IF(NOT(ISNUMBER('Номенклатура'!$C$2)),"Укажите дату начала учёта",IF(A3165&lt;INT('Номенклатура'!$C$2),"Раньше даты начала учёта: НЕ учтено",IF(AND(C3165="Корректировка остатка",TRIM(G3165)=""),"Учтено: добавьте пояснение","ОК")))))))))))))</f>
        <v/>
      </c>
    </row>
    <row r="3166" spans="1:9" x14ac:dyDescent="0.25">
      <c r="A3166" s="16"/>
      <c r="B3166" s="13"/>
      <c r="C3166" s="13"/>
      <c r="D3166" s="14"/>
      <c r="E3166" s="17" t="str">
        <f>IF(OR(B3166="",SUMPRODUCT(--EXACT('Номенклатура'!$A$6:$A$205,B3166))&lt;&gt;1),"",INDEX('Номенклатура'!$D$6:$D$205,SUMPRODUCT(EXACT('Номенклатура'!$A$6:$A$205,B3166)*(ROW('Номенклатура'!$A$6:$A$205)-5)))&amp;"")</f>
        <v/>
      </c>
      <c r="F3166" s="18" t="str">
        <f>IF(OR(I3166="ОК",I3166="Учтено: добавьте пояснение"),IF(C3166="Приход",D3166,IF(C3166="Корректировка остатка",D3166,-D3166)),"")</f>
        <v/>
      </c>
      <c r="G3166" s="13"/>
      <c r="H3166" s="15" t="str">
        <f>IF(OR(B3166="",SUMPRODUCT(--EXACT('Номенклатура'!$A$6:$A$205,B3166))&lt;&gt;1),"",INDEX('Номенклатура'!$B$6:$B$205,SUMPRODUCT(EXACT('Номенклатура'!$A$6:$A$205,B3166)*(ROW('Номенклатура'!$A$6:$A$205)-5)))&amp;"")</f>
        <v/>
      </c>
      <c r="I3166" s="15" t="str">
        <f>IF(COUNTA(A3166:D3166,G3166)=0,"",IF(NOT(ISNUMBER(A3166)),"Укажите дату",IF(B3166="","Укажите код",IF(NOT(AND(ISTEXT(B3166),LEN(B3166)&gt;0,LEN(B3166)&lt;=30,ISNUMBER(FIND(LEFT(B3166,1),"ABCDEFGHIJKLMNOPQRSTUVWXYZ")),SUMPRODUCT((MID(B3166,{1,2,3,4,5,6,7,8,9,10,11,12,13,14,15,16,17,18,19,20,21,22,23,24,25,26,27,28,29,30},1)&lt;&gt;"")*ISERROR(FIND(MID(B3166,{1,2,3,4,5,6,7,8,9,10,11,12,13,14,15,16,17,18,19,20,21,22,23,24,25,26,27,28,29,30},1),"ABCDEFGHIJKLMNOPQRSTUVWXYZ0123456789-_")))=0,ISERROR(VALUE(B3166)))),"Недопустимый код: только латинские буквы A-Z в верхнем регистре, цифры, - и _; начало с буквы, до 30 символов (например MILK-001)",IF(SUMPRODUCT(--EXACT('Номенклатура'!$A$6:$A$205,B3166))=0,"Код не найден в номенклатуре",IF(SUMPRODUCT(--EXACT('Номенклатура'!$A$6:$A$205,B3166))&gt;1,"Код повторяется в номенклатуре",IF(ISNA(MATCH(C3166,{"Приход","Расход","Списание","Корректировка остатка"},0)),"Выберите тип операции",IF(NOT(ISNUMBER(D3166)),"Укажите количество",IF(D3166=0,"Количество не может быть 0",IF(AND(C3166&lt;&gt;"Корректировка остатка",D3166&lt;0),"Для этого типа количество положительное",IF(NOT(ISNUMBER('Номенклатура'!$C$2)),"Укажите дату начала учёта",IF(A3166&lt;INT('Номенклатура'!$C$2),"Раньше даты начала учёта: НЕ учтено",IF(AND(C3166="Корректировка остатка",TRIM(G3166)=""),"Учтено: добавьте пояснение","ОК")))))))))))))</f>
        <v/>
      </c>
    </row>
    <row r="3167" spans="1:9" x14ac:dyDescent="0.25">
      <c r="A3167" s="16"/>
      <c r="B3167" s="13"/>
      <c r="C3167" s="13"/>
      <c r="D3167" s="14"/>
      <c r="E3167" s="17" t="str">
        <f>IF(OR(B3167="",SUMPRODUCT(--EXACT('Номенклатура'!$A$6:$A$205,B3167))&lt;&gt;1),"",INDEX('Номенклатура'!$D$6:$D$205,SUMPRODUCT(EXACT('Номенклатура'!$A$6:$A$205,B3167)*(ROW('Номенклатура'!$A$6:$A$205)-5)))&amp;"")</f>
        <v/>
      </c>
      <c r="F3167" s="18" t="str">
        <f>IF(OR(I3167="ОК",I3167="Учтено: добавьте пояснение"),IF(C3167="Приход",D3167,IF(C3167="Корректировка остатка",D3167,-D3167)),"")</f>
        <v/>
      </c>
      <c r="G3167" s="13"/>
      <c r="H3167" s="15" t="str">
        <f>IF(OR(B3167="",SUMPRODUCT(--EXACT('Номенклатура'!$A$6:$A$205,B3167))&lt;&gt;1),"",INDEX('Номенклатура'!$B$6:$B$205,SUMPRODUCT(EXACT('Номенклатура'!$A$6:$A$205,B3167)*(ROW('Номенклатура'!$A$6:$A$205)-5)))&amp;"")</f>
        <v/>
      </c>
      <c r="I3167" s="15" t="str">
        <f>IF(COUNTA(A3167:D3167,G3167)=0,"",IF(NOT(ISNUMBER(A3167)),"Укажите дату",IF(B3167="","Укажите код",IF(NOT(AND(ISTEXT(B3167),LEN(B3167)&gt;0,LEN(B3167)&lt;=30,ISNUMBER(FIND(LEFT(B3167,1),"ABCDEFGHIJKLMNOPQRSTUVWXYZ")),SUMPRODUCT((MID(B3167,{1,2,3,4,5,6,7,8,9,10,11,12,13,14,15,16,17,18,19,20,21,22,23,24,25,26,27,28,29,30},1)&lt;&gt;"")*ISERROR(FIND(MID(B3167,{1,2,3,4,5,6,7,8,9,10,11,12,13,14,15,16,17,18,19,20,21,22,23,24,25,26,27,28,29,30},1),"ABCDEFGHIJKLMNOPQRSTUVWXYZ0123456789-_")))=0,ISERROR(VALUE(B3167)))),"Недопустимый код: только латинские буквы A-Z в верхнем регистре, цифры, - и _; начало с буквы, до 30 символов (например MILK-001)",IF(SUMPRODUCT(--EXACT('Номенклатура'!$A$6:$A$205,B3167))=0,"Код не найден в номенклатуре",IF(SUMPRODUCT(--EXACT('Номенклатура'!$A$6:$A$205,B3167))&gt;1,"Код повторяется в номенклатуре",IF(ISNA(MATCH(C3167,{"Приход","Расход","Списание","Корректировка остатка"},0)),"Выберите тип операции",IF(NOT(ISNUMBER(D3167)),"Укажите количество",IF(D3167=0,"Количество не может быть 0",IF(AND(C3167&lt;&gt;"Корректировка остатка",D3167&lt;0),"Для этого типа количество положительное",IF(NOT(ISNUMBER('Номенклатура'!$C$2)),"Укажите дату начала учёта",IF(A3167&lt;INT('Номенклатура'!$C$2),"Раньше даты начала учёта: НЕ учтено",IF(AND(C3167="Корректировка остатка",TRIM(G3167)=""),"Учтено: добавьте пояснение","ОК")))))))))))))</f>
        <v/>
      </c>
    </row>
    <row r="3168" spans="1:9" x14ac:dyDescent="0.25">
      <c r="A3168" s="16"/>
      <c r="B3168" s="13"/>
      <c r="C3168" s="13"/>
      <c r="D3168" s="14"/>
      <c r="E3168" s="17" t="str">
        <f>IF(OR(B3168="",SUMPRODUCT(--EXACT('Номенклатура'!$A$6:$A$205,B3168))&lt;&gt;1),"",INDEX('Номенклатура'!$D$6:$D$205,SUMPRODUCT(EXACT('Номенклатура'!$A$6:$A$205,B3168)*(ROW('Номенклатура'!$A$6:$A$205)-5)))&amp;"")</f>
        <v/>
      </c>
      <c r="F3168" s="18" t="str">
        <f>IF(OR(I3168="ОК",I3168="Учтено: добавьте пояснение"),IF(C3168="Приход",D3168,IF(C3168="Корректировка остатка",D3168,-D3168)),"")</f>
        <v/>
      </c>
      <c r="G3168" s="13"/>
      <c r="H3168" s="15" t="str">
        <f>IF(OR(B3168="",SUMPRODUCT(--EXACT('Номенклатура'!$A$6:$A$205,B3168))&lt;&gt;1),"",INDEX('Номенклатура'!$B$6:$B$205,SUMPRODUCT(EXACT('Номенклатура'!$A$6:$A$205,B3168)*(ROW('Номенклатура'!$A$6:$A$205)-5)))&amp;"")</f>
        <v/>
      </c>
      <c r="I3168" s="15" t="str">
        <f>IF(COUNTA(A3168:D3168,G3168)=0,"",IF(NOT(ISNUMBER(A3168)),"Укажите дату",IF(B3168="","Укажите код",IF(NOT(AND(ISTEXT(B3168),LEN(B3168)&gt;0,LEN(B3168)&lt;=30,ISNUMBER(FIND(LEFT(B3168,1),"ABCDEFGHIJKLMNOPQRSTUVWXYZ")),SUMPRODUCT((MID(B3168,{1,2,3,4,5,6,7,8,9,10,11,12,13,14,15,16,17,18,19,20,21,22,23,24,25,26,27,28,29,30},1)&lt;&gt;"")*ISERROR(FIND(MID(B3168,{1,2,3,4,5,6,7,8,9,10,11,12,13,14,15,16,17,18,19,20,21,22,23,24,25,26,27,28,29,30},1),"ABCDEFGHIJKLMNOPQRSTUVWXYZ0123456789-_")))=0,ISERROR(VALUE(B3168)))),"Недопустимый код: только латинские буквы A-Z в верхнем регистре, цифры, - и _; начало с буквы, до 30 символов (например MILK-001)",IF(SUMPRODUCT(--EXACT('Номенклатура'!$A$6:$A$205,B3168))=0,"Код не найден в номенклатуре",IF(SUMPRODUCT(--EXACT('Номенклатура'!$A$6:$A$205,B3168))&gt;1,"Код повторяется в номенклатуре",IF(ISNA(MATCH(C3168,{"Приход","Расход","Списание","Корректировка остатка"},0)),"Выберите тип операции",IF(NOT(ISNUMBER(D3168)),"Укажите количество",IF(D3168=0,"Количество не может быть 0",IF(AND(C3168&lt;&gt;"Корректировка остатка",D3168&lt;0),"Для этого типа количество положительное",IF(NOT(ISNUMBER('Номенклатура'!$C$2)),"Укажите дату начала учёта",IF(A3168&lt;INT('Номенклатура'!$C$2),"Раньше даты начала учёта: НЕ учтено",IF(AND(C3168="Корректировка остатка",TRIM(G3168)=""),"Учтено: добавьте пояснение","ОК")))))))))))))</f>
        <v/>
      </c>
    </row>
    <row r="3169" spans="1:9" x14ac:dyDescent="0.25">
      <c r="A3169" s="16"/>
      <c r="B3169" s="13"/>
      <c r="C3169" s="13"/>
      <c r="D3169" s="14"/>
      <c r="E3169" s="17" t="str">
        <f>IF(OR(B3169="",SUMPRODUCT(--EXACT('Номенклатура'!$A$6:$A$205,B3169))&lt;&gt;1),"",INDEX('Номенклатура'!$D$6:$D$205,SUMPRODUCT(EXACT('Номенклатура'!$A$6:$A$205,B3169)*(ROW('Номенклатура'!$A$6:$A$205)-5)))&amp;"")</f>
        <v/>
      </c>
      <c r="F3169" s="18" t="str">
        <f>IF(OR(I3169="ОК",I3169="Учтено: добавьте пояснение"),IF(C3169="Приход",D3169,IF(C3169="Корректировка остатка",D3169,-D3169)),"")</f>
        <v/>
      </c>
      <c r="G3169" s="13"/>
      <c r="H3169" s="15" t="str">
        <f>IF(OR(B3169="",SUMPRODUCT(--EXACT('Номенклатура'!$A$6:$A$205,B3169))&lt;&gt;1),"",INDEX('Номенклатура'!$B$6:$B$205,SUMPRODUCT(EXACT('Номенклатура'!$A$6:$A$205,B3169)*(ROW('Номенклатура'!$A$6:$A$205)-5)))&amp;"")</f>
        <v/>
      </c>
      <c r="I3169" s="15" t="str">
        <f>IF(COUNTA(A3169:D3169,G3169)=0,"",IF(NOT(ISNUMBER(A3169)),"Укажите дату",IF(B3169="","Укажите код",IF(NOT(AND(ISTEXT(B3169),LEN(B3169)&gt;0,LEN(B3169)&lt;=30,ISNUMBER(FIND(LEFT(B3169,1),"ABCDEFGHIJKLMNOPQRSTUVWXYZ")),SUMPRODUCT((MID(B3169,{1,2,3,4,5,6,7,8,9,10,11,12,13,14,15,16,17,18,19,20,21,22,23,24,25,26,27,28,29,30},1)&lt;&gt;"")*ISERROR(FIND(MID(B3169,{1,2,3,4,5,6,7,8,9,10,11,12,13,14,15,16,17,18,19,20,21,22,23,24,25,26,27,28,29,30},1),"ABCDEFGHIJKLMNOPQRSTUVWXYZ0123456789-_")))=0,ISERROR(VALUE(B3169)))),"Недопустимый код: только латинские буквы A-Z в верхнем регистре, цифры, - и _; начало с буквы, до 30 символов (например MILK-001)",IF(SUMPRODUCT(--EXACT('Номенклатура'!$A$6:$A$205,B3169))=0,"Код не найден в номенклатуре",IF(SUMPRODUCT(--EXACT('Номенклатура'!$A$6:$A$205,B3169))&gt;1,"Код повторяется в номенклатуре",IF(ISNA(MATCH(C3169,{"Приход","Расход","Списание","Корректировка остатка"},0)),"Выберите тип операции",IF(NOT(ISNUMBER(D3169)),"Укажите количество",IF(D3169=0,"Количество не может быть 0",IF(AND(C3169&lt;&gt;"Корректировка остатка",D3169&lt;0),"Для этого типа количество положительное",IF(NOT(ISNUMBER('Номенклатура'!$C$2)),"Укажите дату начала учёта",IF(A3169&lt;INT('Номенклатура'!$C$2),"Раньше даты начала учёта: НЕ учтено",IF(AND(C3169="Корректировка остатка",TRIM(G3169)=""),"Учтено: добавьте пояснение","ОК")))))))))))))</f>
        <v/>
      </c>
    </row>
    <row r="3170" spans="1:9" x14ac:dyDescent="0.25">
      <c r="A3170" s="16"/>
      <c r="B3170" s="13"/>
      <c r="C3170" s="13"/>
      <c r="D3170" s="14"/>
      <c r="E3170" s="17" t="str">
        <f>IF(OR(B3170="",SUMPRODUCT(--EXACT('Номенклатура'!$A$6:$A$205,B3170))&lt;&gt;1),"",INDEX('Номенклатура'!$D$6:$D$205,SUMPRODUCT(EXACT('Номенклатура'!$A$6:$A$205,B3170)*(ROW('Номенклатура'!$A$6:$A$205)-5)))&amp;"")</f>
        <v/>
      </c>
      <c r="F3170" s="18" t="str">
        <f>IF(OR(I3170="ОК",I3170="Учтено: добавьте пояснение"),IF(C3170="Приход",D3170,IF(C3170="Корректировка остатка",D3170,-D3170)),"")</f>
        <v/>
      </c>
      <c r="G3170" s="13"/>
      <c r="H3170" s="15" t="str">
        <f>IF(OR(B3170="",SUMPRODUCT(--EXACT('Номенклатура'!$A$6:$A$205,B3170))&lt;&gt;1),"",INDEX('Номенклатура'!$B$6:$B$205,SUMPRODUCT(EXACT('Номенклатура'!$A$6:$A$205,B3170)*(ROW('Номенклатура'!$A$6:$A$205)-5)))&amp;"")</f>
        <v/>
      </c>
      <c r="I3170" s="15" t="str">
        <f>IF(COUNTA(A3170:D3170,G3170)=0,"",IF(NOT(ISNUMBER(A3170)),"Укажите дату",IF(B3170="","Укажите код",IF(NOT(AND(ISTEXT(B3170),LEN(B3170)&gt;0,LEN(B3170)&lt;=30,ISNUMBER(FIND(LEFT(B3170,1),"ABCDEFGHIJKLMNOPQRSTUVWXYZ")),SUMPRODUCT((MID(B3170,{1,2,3,4,5,6,7,8,9,10,11,12,13,14,15,16,17,18,19,20,21,22,23,24,25,26,27,28,29,30},1)&lt;&gt;"")*ISERROR(FIND(MID(B3170,{1,2,3,4,5,6,7,8,9,10,11,12,13,14,15,16,17,18,19,20,21,22,23,24,25,26,27,28,29,30},1),"ABCDEFGHIJKLMNOPQRSTUVWXYZ0123456789-_")))=0,ISERROR(VALUE(B3170)))),"Недопустимый код: только латинские буквы A-Z в верхнем регистре, цифры, - и _; начало с буквы, до 30 символов (например MILK-001)",IF(SUMPRODUCT(--EXACT('Номенклатура'!$A$6:$A$205,B3170))=0,"Код не найден в номенклатуре",IF(SUMPRODUCT(--EXACT('Номенклатура'!$A$6:$A$205,B3170))&gt;1,"Код повторяется в номенклатуре",IF(ISNA(MATCH(C3170,{"Приход","Расход","Списание","Корректировка остатка"},0)),"Выберите тип операции",IF(NOT(ISNUMBER(D3170)),"Укажите количество",IF(D3170=0,"Количество не может быть 0",IF(AND(C3170&lt;&gt;"Корректировка остатка",D3170&lt;0),"Для этого типа количество положительное",IF(NOT(ISNUMBER('Номенклатура'!$C$2)),"Укажите дату начала учёта",IF(A3170&lt;INT('Номенклатура'!$C$2),"Раньше даты начала учёта: НЕ учтено",IF(AND(C3170="Корректировка остатка",TRIM(G3170)=""),"Учтено: добавьте пояснение","ОК")))))))))))))</f>
        <v/>
      </c>
    </row>
    <row r="3171" spans="1:9" x14ac:dyDescent="0.25">
      <c r="A3171" s="16"/>
      <c r="B3171" s="13"/>
      <c r="C3171" s="13"/>
      <c r="D3171" s="14"/>
      <c r="E3171" s="17" t="str">
        <f>IF(OR(B3171="",SUMPRODUCT(--EXACT('Номенклатура'!$A$6:$A$205,B3171))&lt;&gt;1),"",INDEX('Номенклатура'!$D$6:$D$205,SUMPRODUCT(EXACT('Номенклатура'!$A$6:$A$205,B3171)*(ROW('Номенклатура'!$A$6:$A$205)-5)))&amp;"")</f>
        <v/>
      </c>
      <c r="F3171" s="18" t="str">
        <f>IF(OR(I3171="ОК",I3171="Учтено: добавьте пояснение"),IF(C3171="Приход",D3171,IF(C3171="Корректировка остатка",D3171,-D3171)),"")</f>
        <v/>
      </c>
      <c r="G3171" s="13"/>
      <c r="H3171" s="15" t="str">
        <f>IF(OR(B3171="",SUMPRODUCT(--EXACT('Номенклатура'!$A$6:$A$205,B3171))&lt;&gt;1),"",INDEX('Номенклатура'!$B$6:$B$205,SUMPRODUCT(EXACT('Номенклатура'!$A$6:$A$205,B3171)*(ROW('Номенклатура'!$A$6:$A$205)-5)))&amp;"")</f>
        <v/>
      </c>
      <c r="I3171" s="15" t="str">
        <f>IF(COUNTA(A3171:D3171,G3171)=0,"",IF(NOT(ISNUMBER(A3171)),"Укажите дату",IF(B3171="","Укажите код",IF(NOT(AND(ISTEXT(B3171),LEN(B3171)&gt;0,LEN(B3171)&lt;=30,ISNUMBER(FIND(LEFT(B3171,1),"ABCDEFGHIJKLMNOPQRSTUVWXYZ")),SUMPRODUCT((MID(B3171,{1,2,3,4,5,6,7,8,9,10,11,12,13,14,15,16,17,18,19,20,21,22,23,24,25,26,27,28,29,30},1)&lt;&gt;"")*ISERROR(FIND(MID(B3171,{1,2,3,4,5,6,7,8,9,10,11,12,13,14,15,16,17,18,19,20,21,22,23,24,25,26,27,28,29,30},1),"ABCDEFGHIJKLMNOPQRSTUVWXYZ0123456789-_")))=0,ISERROR(VALUE(B3171)))),"Недопустимый код: только латинские буквы A-Z в верхнем регистре, цифры, - и _; начало с буквы, до 30 символов (например MILK-001)",IF(SUMPRODUCT(--EXACT('Номенклатура'!$A$6:$A$205,B3171))=0,"Код не найден в номенклатуре",IF(SUMPRODUCT(--EXACT('Номенклатура'!$A$6:$A$205,B3171))&gt;1,"Код повторяется в номенклатуре",IF(ISNA(MATCH(C3171,{"Приход","Расход","Списание","Корректировка остатка"},0)),"Выберите тип операции",IF(NOT(ISNUMBER(D3171)),"Укажите количество",IF(D3171=0,"Количество не может быть 0",IF(AND(C3171&lt;&gt;"Корректировка остатка",D3171&lt;0),"Для этого типа количество положительное",IF(NOT(ISNUMBER('Номенклатура'!$C$2)),"Укажите дату начала учёта",IF(A3171&lt;INT('Номенклатура'!$C$2),"Раньше даты начала учёта: НЕ учтено",IF(AND(C3171="Корректировка остатка",TRIM(G3171)=""),"Учтено: добавьте пояснение","ОК")))))))))))))</f>
        <v/>
      </c>
    </row>
    <row r="3172" spans="1:9" x14ac:dyDescent="0.25">
      <c r="A3172" s="16"/>
      <c r="B3172" s="13"/>
      <c r="C3172" s="13"/>
      <c r="D3172" s="14"/>
      <c r="E3172" s="17" t="str">
        <f>IF(OR(B3172="",SUMPRODUCT(--EXACT('Номенклатура'!$A$6:$A$205,B3172))&lt;&gt;1),"",INDEX('Номенклатура'!$D$6:$D$205,SUMPRODUCT(EXACT('Номенклатура'!$A$6:$A$205,B3172)*(ROW('Номенклатура'!$A$6:$A$205)-5)))&amp;"")</f>
        <v/>
      </c>
      <c r="F3172" s="18" t="str">
        <f>IF(OR(I3172="ОК",I3172="Учтено: добавьте пояснение"),IF(C3172="Приход",D3172,IF(C3172="Корректировка остатка",D3172,-D3172)),"")</f>
        <v/>
      </c>
      <c r="G3172" s="13"/>
      <c r="H3172" s="15" t="str">
        <f>IF(OR(B3172="",SUMPRODUCT(--EXACT('Номенклатура'!$A$6:$A$205,B3172))&lt;&gt;1),"",INDEX('Номенклатура'!$B$6:$B$205,SUMPRODUCT(EXACT('Номенклатура'!$A$6:$A$205,B3172)*(ROW('Номенклатура'!$A$6:$A$205)-5)))&amp;"")</f>
        <v/>
      </c>
      <c r="I3172" s="15" t="str">
        <f>IF(COUNTA(A3172:D3172,G3172)=0,"",IF(NOT(ISNUMBER(A3172)),"Укажите дату",IF(B3172="","Укажите код",IF(NOT(AND(ISTEXT(B3172),LEN(B3172)&gt;0,LEN(B3172)&lt;=30,ISNUMBER(FIND(LEFT(B3172,1),"ABCDEFGHIJKLMNOPQRSTUVWXYZ")),SUMPRODUCT((MID(B3172,{1,2,3,4,5,6,7,8,9,10,11,12,13,14,15,16,17,18,19,20,21,22,23,24,25,26,27,28,29,30},1)&lt;&gt;"")*ISERROR(FIND(MID(B3172,{1,2,3,4,5,6,7,8,9,10,11,12,13,14,15,16,17,18,19,20,21,22,23,24,25,26,27,28,29,30},1),"ABCDEFGHIJKLMNOPQRSTUVWXYZ0123456789-_")))=0,ISERROR(VALUE(B3172)))),"Недопустимый код: только латинские буквы A-Z в верхнем регистре, цифры, - и _; начало с буквы, до 30 символов (например MILK-001)",IF(SUMPRODUCT(--EXACT('Номенклатура'!$A$6:$A$205,B3172))=0,"Код не найден в номенклатуре",IF(SUMPRODUCT(--EXACT('Номенклатура'!$A$6:$A$205,B3172))&gt;1,"Код повторяется в номенклатуре",IF(ISNA(MATCH(C3172,{"Приход","Расход","Списание","Корректировка остатка"},0)),"Выберите тип операции",IF(NOT(ISNUMBER(D3172)),"Укажите количество",IF(D3172=0,"Количество не может быть 0",IF(AND(C3172&lt;&gt;"Корректировка остатка",D3172&lt;0),"Для этого типа количество положительное",IF(NOT(ISNUMBER('Номенклатура'!$C$2)),"Укажите дату начала учёта",IF(A3172&lt;INT('Номенклатура'!$C$2),"Раньше даты начала учёта: НЕ учтено",IF(AND(C3172="Корректировка остатка",TRIM(G3172)=""),"Учтено: добавьте пояснение","ОК")))))))))))))</f>
        <v/>
      </c>
    </row>
    <row r="3173" spans="1:9" x14ac:dyDescent="0.25">
      <c r="A3173" s="16"/>
      <c r="B3173" s="13"/>
      <c r="C3173" s="13"/>
      <c r="D3173" s="14"/>
      <c r="E3173" s="17" t="str">
        <f>IF(OR(B3173="",SUMPRODUCT(--EXACT('Номенклатура'!$A$6:$A$205,B3173))&lt;&gt;1),"",INDEX('Номенклатура'!$D$6:$D$205,SUMPRODUCT(EXACT('Номенклатура'!$A$6:$A$205,B3173)*(ROW('Номенклатура'!$A$6:$A$205)-5)))&amp;"")</f>
        <v/>
      </c>
      <c r="F3173" s="18" t="str">
        <f>IF(OR(I3173="ОК",I3173="Учтено: добавьте пояснение"),IF(C3173="Приход",D3173,IF(C3173="Корректировка остатка",D3173,-D3173)),"")</f>
        <v/>
      </c>
      <c r="G3173" s="13"/>
      <c r="H3173" s="15" t="str">
        <f>IF(OR(B3173="",SUMPRODUCT(--EXACT('Номенклатура'!$A$6:$A$205,B3173))&lt;&gt;1),"",INDEX('Номенклатура'!$B$6:$B$205,SUMPRODUCT(EXACT('Номенклатура'!$A$6:$A$205,B3173)*(ROW('Номенклатура'!$A$6:$A$205)-5)))&amp;"")</f>
        <v/>
      </c>
      <c r="I3173" s="15" t="str">
        <f>IF(COUNTA(A3173:D3173,G3173)=0,"",IF(NOT(ISNUMBER(A3173)),"Укажите дату",IF(B3173="","Укажите код",IF(NOT(AND(ISTEXT(B3173),LEN(B3173)&gt;0,LEN(B3173)&lt;=30,ISNUMBER(FIND(LEFT(B3173,1),"ABCDEFGHIJKLMNOPQRSTUVWXYZ")),SUMPRODUCT((MID(B3173,{1,2,3,4,5,6,7,8,9,10,11,12,13,14,15,16,17,18,19,20,21,22,23,24,25,26,27,28,29,30},1)&lt;&gt;"")*ISERROR(FIND(MID(B3173,{1,2,3,4,5,6,7,8,9,10,11,12,13,14,15,16,17,18,19,20,21,22,23,24,25,26,27,28,29,30},1),"ABCDEFGHIJKLMNOPQRSTUVWXYZ0123456789-_")))=0,ISERROR(VALUE(B3173)))),"Недопустимый код: только латинские буквы A-Z в верхнем регистре, цифры, - и _; начало с буквы, до 30 символов (например MILK-001)",IF(SUMPRODUCT(--EXACT('Номенклатура'!$A$6:$A$205,B3173))=0,"Код не найден в номенклатуре",IF(SUMPRODUCT(--EXACT('Номенклатура'!$A$6:$A$205,B3173))&gt;1,"Код повторяется в номенклатуре",IF(ISNA(MATCH(C3173,{"Приход","Расход","Списание","Корректировка остатка"},0)),"Выберите тип операции",IF(NOT(ISNUMBER(D3173)),"Укажите количество",IF(D3173=0,"Количество не может быть 0",IF(AND(C3173&lt;&gt;"Корректировка остатка",D3173&lt;0),"Для этого типа количество положительное",IF(NOT(ISNUMBER('Номенклатура'!$C$2)),"Укажите дату начала учёта",IF(A3173&lt;INT('Номенклатура'!$C$2),"Раньше даты начала учёта: НЕ учтено",IF(AND(C3173="Корректировка остатка",TRIM(G3173)=""),"Учтено: добавьте пояснение","ОК")))))))))))))</f>
        <v/>
      </c>
    </row>
    <row r="3174" spans="1:9" x14ac:dyDescent="0.25">
      <c r="A3174" s="16"/>
      <c r="B3174" s="13"/>
      <c r="C3174" s="13"/>
      <c r="D3174" s="14"/>
      <c r="E3174" s="17" t="str">
        <f>IF(OR(B3174="",SUMPRODUCT(--EXACT('Номенклатура'!$A$6:$A$205,B3174))&lt;&gt;1),"",INDEX('Номенклатура'!$D$6:$D$205,SUMPRODUCT(EXACT('Номенклатура'!$A$6:$A$205,B3174)*(ROW('Номенклатура'!$A$6:$A$205)-5)))&amp;"")</f>
        <v/>
      </c>
      <c r="F3174" s="18" t="str">
        <f>IF(OR(I3174="ОК",I3174="Учтено: добавьте пояснение"),IF(C3174="Приход",D3174,IF(C3174="Корректировка остатка",D3174,-D3174)),"")</f>
        <v/>
      </c>
      <c r="G3174" s="13"/>
      <c r="H3174" s="15" t="str">
        <f>IF(OR(B3174="",SUMPRODUCT(--EXACT('Номенклатура'!$A$6:$A$205,B3174))&lt;&gt;1),"",INDEX('Номенклатура'!$B$6:$B$205,SUMPRODUCT(EXACT('Номенклатура'!$A$6:$A$205,B3174)*(ROW('Номенклатура'!$A$6:$A$205)-5)))&amp;"")</f>
        <v/>
      </c>
      <c r="I3174" s="15" t="str">
        <f>IF(COUNTA(A3174:D3174,G3174)=0,"",IF(NOT(ISNUMBER(A3174)),"Укажите дату",IF(B3174="","Укажите код",IF(NOT(AND(ISTEXT(B3174),LEN(B3174)&gt;0,LEN(B3174)&lt;=30,ISNUMBER(FIND(LEFT(B3174,1),"ABCDEFGHIJKLMNOPQRSTUVWXYZ")),SUMPRODUCT((MID(B3174,{1,2,3,4,5,6,7,8,9,10,11,12,13,14,15,16,17,18,19,20,21,22,23,24,25,26,27,28,29,30},1)&lt;&gt;"")*ISERROR(FIND(MID(B3174,{1,2,3,4,5,6,7,8,9,10,11,12,13,14,15,16,17,18,19,20,21,22,23,24,25,26,27,28,29,30},1),"ABCDEFGHIJKLMNOPQRSTUVWXYZ0123456789-_")))=0,ISERROR(VALUE(B3174)))),"Недопустимый код: только латинские буквы A-Z в верхнем регистре, цифры, - и _; начало с буквы, до 30 символов (например MILK-001)",IF(SUMPRODUCT(--EXACT('Номенклатура'!$A$6:$A$205,B3174))=0,"Код не найден в номенклатуре",IF(SUMPRODUCT(--EXACT('Номенклатура'!$A$6:$A$205,B3174))&gt;1,"Код повторяется в номенклатуре",IF(ISNA(MATCH(C3174,{"Приход","Расход","Списание","Корректировка остатка"},0)),"Выберите тип операции",IF(NOT(ISNUMBER(D3174)),"Укажите количество",IF(D3174=0,"Количество не может быть 0",IF(AND(C3174&lt;&gt;"Корректировка остатка",D3174&lt;0),"Для этого типа количество положительное",IF(NOT(ISNUMBER('Номенклатура'!$C$2)),"Укажите дату начала учёта",IF(A3174&lt;INT('Номенклатура'!$C$2),"Раньше даты начала учёта: НЕ учтено",IF(AND(C3174="Корректировка остатка",TRIM(G3174)=""),"Учтено: добавьте пояснение","ОК")))))))))))))</f>
        <v/>
      </c>
    </row>
    <row r="3175" spans="1:9" x14ac:dyDescent="0.25">
      <c r="A3175" s="16"/>
      <c r="B3175" s="13"/>
      <c r="C3175" s="13"/>
      <c r="D3175" s="14"/>
      <c r="E3175" s="17" t="str">
        <f>IF(OR(B3175="",SUMPRODUCT(--EXACT('Номенклатура'!$A$6:$A$205,B3175))&lt;&gt;1),"",INDEX('Номенклатура'!$D$6:$D$205,SUMPRODUCT(EXACT('Номенклатура'!$A$6:$A$205,B3175)*(ROW('Номенклатура'!$A$6:$A$205)-5)))&amp;"")</f>
        <v/>
      </c>
      <c r="F3175" s="18" t="str">
        <f>IF(OR(I3175="ОК",I3175="Учтено: добавьте пояснение"),IF(C3175="Приход",D3175,IF(C3175="Корректировка остатка",D3175,-D3175)),"")</f>
        <v/>
      </c>
      <c r="G3175" s="13"/>
      <c r="H3175" s="15" t="str">
        <f>IF(OR(B3175="",SUMPRODUCT(--EXACT('Номенклатура'!$A$6:$A$205,B3175))&lt;&gt;1),"",INDEX('Номенклатура'!$B$6:$B$205,SUMPRODUCT(EXACT('Номенклатура'!$A$6:$A$205,B3175)*(ROW('Номенклатура'!$A$6:$A$205)-5)))&amp;"")</f>
        <v/>
      </c>
      <c r="I3175" s="15" t="str">
        <f>IF(COUNTA(A3175:D3175,G3175)=0,"",IF(NOT(ISNUMBER(A3175)),"Укажите дату",IF(B3175="","Укажите код",IF(NOT(AND(ISTEXT(B3175),LEN(B3175)&gt;0,LEN(B3175)&lt;=30,ISNUMBER(FIND(LEFT(B3175,1),"ABCDEFGHIJKLMNOPQRSTUVWXYZ")),SUMPRODUCT((MID(B3175,{1,2,3,4,5,6,7,8,9,10,11,12,13,14,15,16,17,18,19,20,21,22,23,24,25,26,27,28,29,30},1)&lt;&gt;"")*ISERROR(FIND(MID(B3175,{1,2,3,4,5,6,7,8,9,10,11,12,13,14,15,16,17,18,19,20,21,22,23,24,25,26,27,28,29,30},1),"ABCDEFGHIJKLMNOPQRSTUVWXYZ0123456789-_")))=0,ISERROR(VALUE(B3175)))),"Недопустимый код: только латинские буквы A-Z в верхнем регистре, цифры, - и _; начало с буквы, до 30 символов (например MILK-001)",IF(SUMPRODUCT(--EXACT('Номенклатура'!$A$6:$A$205,B3175))=0,"Код не найден в номенклатуре",IF(SUMPRODUCT(--EXACT('Номенклатура'!$A$6:$A$205,B3175))&gt;1,"Код повторяется в номенклатуре",IF(ISNA(MATCH(C3175,{"Приход","Расход","Списание","Корректировка остатка"},0)),"Выберите тип операции",IF(NOT(ISNUMBER(D3175)),"Укажите количество",IF(D3175=0,"Количество не может быть 0",IF(AND(C3175&lt;&gt;"Корректировка остатка",D3175&lt;0),"Для этого типа количество положительное",IF(NOT(ISNUMBER('Номенклатура'!$C$2)),"Укажите дату начала учёта",IF(A3175&lt;INT('Номенклатура'!$C$2),"Раньше даты начала учёта: НЕ учтено",IF(AND(C3175="Корректировка остатка",TRIM(G3175)=""),"Учтено: добавьте пояснение","ОК")))))))))))))</f>
        <v/>
      </c>
    </row>
    <row r="3176" spans="1:9" x14ac:dyDescent="0.25">
      <c r="A3176" s="16"/>
      <c r="B3176" s="13"/>
      <c r="C3176" s="13"/>
      <c r="D3176" s="14"/>
      <c r="E3176" s="17" t="str">
        <f>IF(OR(B3176="",SUMPRODUCT(--EXACT('Номенклатура'!$A$6:$A$205,B3176))&lt;&gt;1),"",INDEX('Номенклатура'!$D$6:$D$205,SUMPRODUCT(EXACT('Номенклатура'!$A$6:$A$205,B3176)*(ROW('Номенклатура'!$A$6:$A$205)-5)))&amp;"")</f>
        <v/>
      </c>
      <c r="F3176" s="18" t="str">
        <f>IF(OR(I3176="ОК",I3176="Учтено: добавьте пояснение"),IF(C3176="Приход",D3176,IF(C3176="Корректировка остатка",D3176,-D3176)),"")</f>
        <v/>
      </c>
      <c r="G3176" s="13"/>
      <c r="H3176" s="15" t="str">
        <f>IF(OR(B3176="",SUMPRODUCT(--EXACT('Номенклатура'!$A$6:$A$205,B3176))&lt;&gt;1),"",INDEX('Номенклатура'!$B$6:$B$205,SUMPRODUCT(EXACT('Номенклатура'!$A$6:$A$205,B3176)*(ROW('Номенклатура'!$A$6:$A$205)-5)))&amp;"")</f>
        <v/>
      </c>
      <c r="I3176" s="15" t="str">
        <f>IF(COUNTA(A3176:D3176,G3176)=0,"",IF(NOT(ISNUMBER(A3176)),"Укажите дату",IF(B3176="","Укажите код",IF(NOT(AND(ISTEXT(B3176),LEN(B3176)&gt;0,LEN(B3176)&lt;=30,ISNUMBER(FIND(LEFT(B3176,1),"ABCDEFGHIJKLMNOPQRSTUVWXYZ")),SUMPRODUCT((MID(B3176,{1,2,3,4,5,6,7,8,9,10,11,12,13,14,15,16,17,18,19,20,21,22,23,24,25,26,27,28,29,30},1)&lt;&gt;"")*ISERROR(FIND(MID(B3176,{1,2,3,4,5,6,7,8,9,10,11,12,13,14,15,16,17,18,19,20,21,22,23,24,25,26,27,28,29,30},1),"ABCDEFGHIJKLMNOPQRSTUVWXYZ0123456789-_")))=0,ISERROR(VALUE(B3176)))),"Недопустимый код: только латинские буквы A-Z в верхнем регистре, цифры, - и _; начало с буквы, до 30 символов (например MILK-001)",IF(SUMPRODUCT(--EXACT('Номенклатура'!$A$6:$A$205,B3176))=0,"Код не найден в номенклатуре",IF(SUMPRODUCT(--EXACT('Номенклатура'!$A$6:$A$205,B3176))&gt;1,"Код повторяется в номенклатуре",IF(ISNA(MATCH(C3176,{"Приход","Расход","Списание","Корректировка остатка"},0)),"Выберите тип операции",IF(NOT(ISNUMBER(D3176)),"Укажите количество",IF(D3176=0,"Количество не может быть 0",IF(AND(C3176&lt;&gt;"Корректировка остатка",D3176&lt;0),"Для этого типа количество положительное",IF(NOT(ISNUMBER('Номенклатура'!$C$2)),"Укажите дату начала учёта",IF(A3176&lt;INT('Номенклатура'!$C$2),"Раньше даты начала учёта: НЕ учтено",IF(AND(C3176="Корректировка остатка",TRIM(G3176)=""),"Учтено: добавьте пояснение","ОК")))))))))))))</f>
        <v/>
      </c>
    </row>
    <row r="3177" spans="1:9" x14ac:dyDescent="0.25">
      <c r="A3177" s="16"/>
      <c r="B3177" s="13"/>
      <c r="C3177" s="13"/>
      <c r="D3177" s="14"/>
      <c r="E3177" s="17" t="str">
        <f>IF(OR(B3177="",SUMPRODUCT(--EXACT('Номенклатура'!$A$6:$A$205,B3177))&lt;&gt;1),"",INDEX('Номенклатура'!$D$6:$D$205,SUMPRODUCT(EXACT('Номенклатура'!$A$6:$A$205,B3177)*(ROW('Номенклатура'!$A$6:$A$205)-5)))&amp;"")</f>
        <v/>
      </c>
      <c r="F3177" s="18" t="str">
        <f>IF(OR(I3177="ОК",I3177="Учтено: добавьте пояснение"),IF(C3177="Приход",D3177,IF(C3177="Корректировка остатка",D3177,-D3177)),"")</f>
        <v/>
      </c>
      <c r="G3177" s="13"/>
      <c r="H3177" s="15" t="str">
        <f>IF(OR(B3177="",SUMPRODUCT(--EXACT('Номенклатура'!$A$6:$A$205,B3177))&lt;&gt;1),"",INDEX('Номенклатура'!$B$6:$B$205,SUMPRODUCT(EXACT('Номенклатура'!$A$6:$A$205,B3177)*(ROW('Номенклатура'!$A$6:$A$205)-5)))&amp;"")</f>
        <v/>
      </c>
      <c r="I3177" s="15" t="str">
        <f>IF(COUNTA(A3177:D3177,G3177)=0,"",IF(NOT(ISNUMBER(A3177)),"Укажите дату",IF(B3177="","Укажите код",IF(NOT(AND(ISTEXT(B3177),LEN(B3177)&gt;0,LEN(B3177)&lt;=30,ISNUMBER(FIND(LEFT(B3177,1),"ABCDEFGHIJKLMNOPQRSTUVWXYZ")),SUMPRODUCT((MID(B3177,{1,2,3,4,5,6,7,8,9,10,11,12,13,14,15,16,17,18,19,20,21,22,23,24,25,26,27,28,29,30},1)&lt;&gt;"")*ISERROR(FIND(MID(B3177,{1,2,3,4,5,6,7,8,9,10,11,12,13,14,15,16,17,18,19,20,21,22,23,24,25,26,27,28,29,30},1),"ABCDEFGHIJKLMNOPQRSTUVWXYZ0123456789-_")))=0,ISERROR(VALUE(B3177)))),"Недопустимый код: только латинские буквы A-Z в верхнем регистре, цифры, - и _; начало с буквы, до 30 символов (например MILK-001)",IF(SUMPRODUCT(--EXACT('Номенклатура'!$A$6:$A$205,B3177))=0,"Код не найден в номенклатуре",IF(SUMPRODUCT(--EXACT('Номенклатура'!$A$6:$A$205,B3177))&gt;1,"Код повторяется в номенклатуре",IF(ISNA(MATCH(C3177,{"Приход","Расход","Списание","Корректировка остатка"},0)),"Выберите тип операции",IF(NOT(ISNUMBER(D3177)),"Укажите количество",IF(D3177=0,"Количество не может быть 0",IF(AND(C3177&lt;&gt;"Корректировка остатка",D3177&lt;0),"Для этого типа количество положительное",IF(NOT(ISNUMBER('Номенклатура'!$C$2)),"Укажите дату начала учёта",IF(A3177&lt;INT('Номенклатура'!$C$2),"Раньше даты начала учёта: НЕ учтено",IF(AND(C3177="Корректировка остатка",TRIM(G3177)=""),"Учтено: добавьте пояснение","ОК")))))))))))))</f>
        <v/>
      </c>
    </row>
    <row r="3178" spans="1:9" x14ac:dyDescent="0.25">
      <c r="A3178" s="16"/>
      <c r="B3178" s="13"/>
      <c r="C3178" s="13"/>
      <c r="D3178" s="14"/>
      <c r="E3178" s="17" t="str">
        <f>IF(OR(B3178="",SUMPRODUCT(--EXACT('Номенклатура'!$A$6:$A$205,B3178))&lt;&gt;1),"",INDEX('Номенклатура'!$D$6:$D$205,SUMPRODUCT(EXACT('Номенклатура'!$A$6:$A$205,B3178)*(ROW('Номенклатура'!$A$6:$A$205)-5)))&amp;"")</f>
        <v/>
      </c>
      <c r="F3178" s="18" t="str">
        <f>IF(OR(I3178="ОК",I3178="Учтено: добавьте пояснение"),IF(C3178="Приход",D3178,IF(C3178="Корректировка остатка",D3178,-D3178)),"")</f>
        <v/>
      </c>
      <c r="G3178" s="13"/>
      <c r="H3178" s="15" t="str">
        <f>IF(OR(B3178="",SUMPRODUCT(--EXACT('Номенклатура'!$A$6:$A$205,B3178))&lt;&gt;1),"",INDEX('Номенклатура'!$B$6:$B$205,SUMPRODUCT(EXACT('Номенклатура'!$A$6:$A$205,B3178)*(ROW('Номенклатура'!$A$6:$A$205)-5)))&amp;"")</f>
        <v/>
      </c>
      <c r="I3178" s="15" t="str">
        <f>IF(COUNTA(A3178:D3178,G3178)=0,"",IF(NOT(ISNUMBER(A3178)),"Укажите дату",IF(B3178="","Укажите код",IF(NOT(AND(ISTEXT(B3178),LEN(B3178)&gt;0,LEN(B3178)&lt;=30,ISNUMBER(FIND(LEFT(B3178,1),"ABCDEFGHIJKLMNOPQRSTUVWXYZ")),SUMPRODUCT((MID(B3178,{1,2,3,4,5,6,7,8,9,10,11,12,13,14,15,16,17,18,19,20,21,22,23,24,25,26,27,28,29,30},1)&lt;&gt;"")*ISERROR(FIND(MID(B3178,{1,2,3,4,5,6,7,8,9,10,11,12,13,14,15,16,17,18,19,20,21,22,23,24,25,26,27,28,29,30},1),"ABCDEFGHIJKLMNOPQRSTUVWXYZ0123456789-_")))=0,ISERROR(VALUE(B3178)))),"Недопустимый код: только латинские буквы A-Z в верхнем регистре, цифры, - и _; начало с буквы, до 30 символов (например MILK-001)",IF(SUMPRODUCT(--EXACT('Номенклатура'!$A$6:$A$205,B3178))=0,"Код не найден в номенклатуре",IF(SUMPRODUCT(--EXACT('Номенклатура'!$A$6:$A$205,B3178))&gt;1,"Код повторяется в номенклатуре",IF(ISNA(MATCH(C3178,{"Приход","Расход","Списание","Корректировка остатка"},0)),"Выберите тип операции",IF(NOT(ISNUMBER(D3178)),"Укажите количество",IF(D3178=0,"Количество не может быть 0",IF(AND(C3178&lt;&gt;"Корректировка остатка",D3178&lt;0),"Для этого типа количество положительное",IF(NOT(ISNUMBER('Номенклатура'!$C$2)),"Укажите дату начала учёта",IF(A3178&lt;INT('Номенклатура'!$C$2),"Раньше даты начала учёта: НЕ учтено",IF(AND(C3178="Корректировка остатка",TRIM(G3178)=""),"Учтено: добавьте пояснение","ОК")))))))))))))</f>
        <v/>
      </c>
    </row>
    <row r="3179" spans="1:9" x14ac:dyDescent="0.25">
      <c r="A3179" s="16"/>
      <c r="B3179" s="13"/>
      <c r="C3179" s="13"/>
      <c r="D3179" s="14"/>
      <c r="E3179" s="17" t="str">
        <f>IF(OR(B3179="",SUMPRODUCT(--EXACT('Номенклатура'!$A$6:$A$205,B3179))&lt;&gt;1),"",INDEX('Номенклатура'!$D$6:$D$205,SUMPRODUCT(EXACT('Номенклатура'!$A$6:$A$205,B3179)*(ROW('Номенклатура'!$A$6:$A$205)-5)))&amp;"")</f>
        <v/>
      </c>
      <c r="F3179" s="18" t="str">
        <f>IF(OR(I3179="ОК",I3179="Учтено: добавьте пояснение"),IF(C3179="Приход",D3179,IF(C3179="Корректировка остатка",D3179,-D3179)),"")</f>
        <v/>
      </c>
      <c r="G3179" s="13"/>
      <c r="H3179" s="15" t="str">
        <f>IF(OR(B3179="",SUMPRODUCT(--EXACT('Номенклатура'!$A$6:$A$205,B3179))&lt;&gt;1),"",INDEX('Номенклатура'!$B$6:$B$205,SUMPRODUCT(EXACT('Номенклатура'!$A$6:$A$205,B3179)*(ROW('Номенклатура'!$A$6:$A$205)-5)))&amp;"")</f>
        <v/>
      </c>
      <c r="I3179" s="15" t="str">
        <f>IF(COUNTA(A3179:D3179,G3179)=0,"",IF(NOT(ISNUMBER(A3179)),"Укажите дату",IF(B3179="","Укажите код",IF(NOT(AND(ISTEXT(B3179),LEN(B3179)&gt;0,LEN(B3179)&lt;=30,ISNUMBER(FIND(LEFT(B3179,1),"ABCDEFGHIJKLMNOPQRSTUVWXYZ")),SUMPRODUCT((MID(B3179,{1,2,3,4,5,6,7,8,9,10,11,12,13,14,15,16,17,18,19,20,21,22,23,24,25,26,27,28,29,30},1)&lt;&gt;"")*ISERROR(FIND(MID(B3179,{1,2,3,4,5,6,7,8,9,10,11,12,13,14,15,16,17,18,19,20,21,22,23,24,25,26,27,28,29,30},1),"ABCDEFGHIJKLMNOPQRSTUVWXYZ0123456789-_")))=0,ISERROR(VALUE(B3179)))),"Недопустимый код: только латинские буквы A-Z в верхнем регистре, цифры, - и _; начало с буквы, до 30 символов (например MILK-001)",IF(SUMPRODUCT(--EXACT('Номенклатура'!$A$6:$A$205,B3179))=0,"Код не найден в номенклатуре",IF(SUMPRODUCT(--EXACT('Номенклатура'!$A$6:$A$205,B3179))&gt;1,"Код повторяется в номенклатуре",IF(ISNA(MATCH(C3179,{"Приход","Расход","Списание","Корректировка остатка"},0)),"Выберите тип операции",IF(NOT(ISNUMBER(D3179)),"Укажите количество",IF(D3179=0,"Количество не может быть 0",IF(AND(C3179&lt;&gt;"Корректировка остатка",D3179&lt;0),"Для этого типа количество положительное",IF(NOT(ISNUMBER('Номенклатура'!$C$2)),"Укажите дату начала учёта",IF(A3179&lt;INT('Номенклатура'!$C$2),"Раньше даты начала учёта: НЕ учтено",IF(AND(C3179="Корректировка остатка",TRIM(G3179)=""),"Учтено: добавьте пояснение","ОК")))))))))))))</f>
        <v/>
      </c>
    </row>
    <row r="3180" spans="1:9" x14ac:dyDescent="0.25">
      <c r="A3180" s="16"/>
      <c r="B3180" s="13"/>
      <c r="C3180" s="13"/>
      <c r="D3180" s="14"/>
      <c r="E3180" s="17" t="str">
        <f>IF(OR(B3180="",SUMPRODUCT(--EXACT('Номенклатура'!$A$6:$A$205,B3180))&lt;&gt;1),"",INDEX('Номенклатура'!$D$6:$D$205,SUMPRODUCT(EXACT('Номенклатура'!$A$6:$A$205,B3180)*(ROW('Номенклатура'!$A$6:$A$205)-5)))&amp;"")</f>
        <v/>
      </c>
      <c r="F3180" s="18" t="str">
        <f>IF(OR(I3180="ОК",I3180="Учтено: добавьте пояснение"),IF(C3180="Приход",D3180,IF(C3180="Корректировка остатка",D3180,-D3180)),"")</f>
        <v/>
      </c>
      <c r="G3180" s="13"/>
      <c r="H3180" s="15" t="str">
        <f>IF(OR(B3180="",SUMPRODUCT(--EXACT('Номенклатура'!$A$6:$A$205,B3180))&lt;&gt;1),"",INDEX('Номенклатура'!$B$6:$B$205,SUMPRODUCT(EXACT('Номенклатура'!$A$6:$A$205,B3180)*(ROW('Номенклатура'!$A$6:$A$205)-5)))&amp;"")</f>
        <v/>
      </c>
      <c r="I3180" s="15" t="str">
        <f>IF(COUNTA(A3180:D3180,G3180)=0,"",IF(NOT(ISNUMBER(A3180)),"Укажите дату",IF(B3180="","Укажите код",IF(NOT(AND(ISTEXT(B3180),LEN(B3180)&gt;0,LEN(B3180)&lt;=30,ISNUMBER(FIND(LEFT(B3180,1),"ABCDEFGHIJKLMNOPQRSTUVWXYZ")),SUMPRODUCT((MID(B3180,{1,2,3,4,5,6,7,8,9,10,11,12,13,14,15,16,17,18,19,20,21,22,23,24,25,26,27,28,29,30},1)&lt;&gt;"")*ISERROR(FIND(MID(B3180,{1,2,3,4,5,6,7,8,9,10,11,12,13,14,15,16,17,18,19,20,21,22,23,24,25,26,27,28,29,30},1),"ABCDEFGHIJKLMNOPQRSTUVWXYZ0123456789-_")))=0,ISERROR(VALUE(B3180)))),"Недопустимый код: только латинские буквы A-Z в верхнем регистре, цифры, - и _; начало с буквы, до 30 символов (например MILK-001)",IF(SUMPRODUCT(--EXACT('Номенклатура'!$A$6:$A$205,B3180))=0,"Код не найден в номенклатуре",IF(SUMPRODUCT(--EXACT('Номенклатура'!$A$6:$A$205,B3180))&gt;1,"Код повторяется в номенклатуре",IF(ISNA(MATCH(C3180,{"Приход","Расход","Списание","Корректировка остатка"},0)),"Выберите тип операции",IF(NOT(ISNUMBER(D3180)),"Укажите количество",IF(D3180=0,"Количество не может быть 0",IF(AND(C3180&lt;&gt;"Корректировка остатка",D3180&lt;0),"Для этого типа количество положительное",IF(NOT(ISNUMBER('Номенклатура'!$C$2)),"Укажите дату начала учёта",IF(A3180&lt;INT('Номенклатура'!$C$2),"Раньше даты начала учёта: НЕ учтено",IF(AND(C3180="Корректировка остатка",TRIM(G3180)=""),"Учтено: добавьте пояснение","ОК")))))))))))))</f>
        <v/>
      </c>
    </row>
    <row r="3181" spans="1:9" x14ac:dyDescent="0.25">
      <c r="A3181" s="16"/>
      <c r="B3181" s="13"/>
      <c r="C3181" s="13"/>
      <c r="D3181" s="14"/>
      <c r="E3181" s="17" t="str">
        <f>IF(OR(B3181="",SUMPRODUCT(--EXACT('Номенклатура'!$A$6:$A$205,B3181))&lt;&gt;1),"",INDEX('Номенклатура'!$D$6:$D$205,SUMPRODUCT(EXACT('Номенклатура'!$A$6:$A$205,B3181)*(ROW('Номенклатура'!$A$6:$A$205)-5)))&amp;"")</f>
        <v/>
      </c>
      <c r="F3181" s="18" t="str">
        <f>IF(OR(I3181="ОК",I3181="Учтено: добавьте пояснение"),IF(C3181="Приход",D3181,IF(C3181="Корректировка остатка",D3181,-D3181)),"")</f>
        <v/>
      </c>
      <c r="G3181" s="13"/>
      <c r="H3181" s="15" t="str">
        <f>IF(OR(B3181="",SUMPRODUCT(--EXACT('Номенклатура'!$A$6:$A$205,B3181))&lt;&gt;1),"",INDEX('Номенклатура'!$B$6:$B$205,SUMPRODUCT(EXACT('Номенклатура'!$A$6:$A$205,B3181)*(ROW('Номенклатура'!$A$6:$A$205)-5)))&amp;"")</f>
        <v/>
      </c>
      <c r="I3181" s="15" t="str">
        <f>IF(COUNTA(A3181:D3181,G3181)=0,"",IF(NOT(ISNUMBER(A3181)),"Укажите дату",IF(B3181="","Укажите код",IF(NOT(AND(ISTEXT(B3181),LEN(B3181)&gt;0,LEN(B3181)&lt;=30,ISNUMBER(FIND(LEFT(B3181,1),"ABCDEFGHIJKLMNOPQRSTUVWXYZ")),SUMPRODUCT((MID(B3181,{1,2,3,4,5,6,7,8,9,10,11,12,13,14,15,16,17,18,19,20,21,22,23,24,25,26,27,28,29,30},1)&lt;&gt;"")*ISERROR(FIND(MID(B3181,{1,2,3,4,5,6,7,8,9,10,11,12,13,14,15,16,17,18,19,20,21,22,23,24,25,26,27,28,29,30},1),"ABCDEFGHIJKLMNOPQRSTUVWXYZ0123456789-_")))=0,ISERROR(VALUE(B3181)))),"Недопустимый код: только латинские буквы A-Z в верхнем регистре, цифры, - и _; начало с буквы, до 30 символов (например MILK-001)",IF(SUMPRODUCT(--EXACT('Номенклатура'!$A$6:$A$205,B3181))=0,"Код не найден в номенклатуре",IF(SUMPRODUCT(--EXACT('Номенклатура'!$A$6:$A$205,B3181))&gt;1,"Код повторяется в номенклатуре",IF(ISNA(MATCH(C3181,{"Приход","Расход","Списание","Корректировка остатка"},0)),"Выберите тип операции",IF(NOT(ISNUMBER(D3181)),"Укажите количество",IF(D3181=0,"Количество не может быть 0",IF(AND(C3181&lt;&gt;"Корректировка остатка",D3181&lt;0),"Для этого типа количество положительное",IF(NOT(ISNUMBER('Номенклатура'!$C$2)),"Укажите дату начала учёта",IF(A3181&lt;INT('Номенклатура'!$C$2),"Раньше даты начала учёта: НЕ учтено",IF(AND(C3181="Корректировка остатка",TRIM(G3181)=""),"Учтено: добавьте пояснение","ОК")))))))))))))</f>
        <v/>
      </c>
    </row>
    <row r="3182" spans="1:9" x14ac:dyDescent="0.25">
      <c r="A3182" s="16"/>
      <c r="B3182" s="13"/>
      <c r="C3182" s="13"/>
      <c r="D3182" s="14"/>
      <c r="E3182" s="17" t="str">
        <f>IF(OR(B3182="",SUMPRODUCT(--EXACT('Номенклатура'!$A$6:$A$205,B3182))&lt;&gt;1),"",INDEX('Номенклатура'!$D$6:$D$205,SUMPRODUCT(EXACT('Номенклатура'!$A$6:$A$205,B3182)*(ROW('Номенклатура'!$A$6:$A$205)-5)))&amp;"")</f>
        <v/>
      </c>
      <c r="F3182" s="18" t="str">
        <f>IF(OR(I3182="ОК",I3182="Учтено: добавьте пояснение"),IF(C3182="Приход",D3182,IF(C3182="Корректировка остатка",D3182,-D3182)),"")</f>
        <v/>
      </c>
      <c r="G3182" s="13"/>
      <c r="H3182" s="15" t="str">
        <f>IF(OR(B3182="",SUMPRODUCT(--EXACT('Номенклатура'!$A$6:$A$205,B3182))&lt;&gt;1),"",INDEX('Номенклатура'!$B$6:$B$205,SUMPRODUCT(EXACT('Номенклатура'!$A$6:$A$205,B3182)*(ROW('Номенклатура'!$A$6:$A$205)-5)))&amp;"")</f>
        <v/>
      </c>
      <c r="I3182" s="15" t="str">
        <f>IF(COUNTA(A3182:D3182,G3182)=0,"",IF(NOT(ISNUMBER(A3182)),"Укажите дату",IF(B3182="","Укажите код",IF(NOT(AND(ISTEXT(B3182),LEN(B3182)&gt;0,LEN(B3182)&lt;=30,ISNUMBER(FIND(LEFT(B3182,1),"ABCDEFGHIJKLMNOPQRSTUVWXYZ")),SUMPRODUCT((MID(B3182,{1,2,3,4,5,6,7,8,9,10,11,12,13,14,15,16,17,18,19,20,21,22,23,24,25,26,27,28,29,30},1)&lt;&gt;"")*ISERROR(FIND(MID(B3182,{1,2,3,4,5,6,7,8,9,10,11,12,13,14,15,16,17,18,19,20,21,22,23,24,25,26,27,28,29,30},1),"ABCDEFGHIJKLMNOPQRSTUVWXYZ0123456789-_")))=0,ISERROR(VALUE(B3182)))),"Недопустимый код: только латинские буквы A-Z в верхнем регистре, цифры, - и _; начало с буквы, до 30 символов (например MILK-001)",IF(SUMPRODUCT(--EXACT('Номенклатура'!$A$6:$A$205,B3182))=0,"Код не найден в номенклатуре",IF(SUMPRODUCT(--EXACT('Номенклатура'!$A$6:$A$205,B3182))&gt;1,"Код повторяется в номенклатуре",IF(ISNA(MATCH(C3182,{"Приход","Расход","Списание","Корректировка остатка"},0)),"Выберите тип операции",IF(NOT(ISNUMBER(D3182)),"Укажите количество",IF(D3182=0,"Количество не может быть 0",IF(AND(C3182&lt;&gt;"Корректировка остатка",D3182&lt;0),"Для этого типа количество положительное",IF(NOT(ISNUMBER('Номенклатура'!$C$2)),"Укажите дату начала учёта",IF(A3182&lt;INT('Номенклатура'!$C$2),"Раньше даты начала учёта: НЕ учтено",IF(AND(C3182="Корректировка остатка",TRIM(G3182)=""),"Учтено: добавьте пояснение","ОК")))))))))))))</f>
        <v/>
      </c>
    </row>
    <row r="3183" spans="1:9" x14ac:dyDescent="0.25">
      <c r="A3183" s="16"/>
      <c r="B3183" s="13"/>
      <c r="C3183" s="13"/>
      <c r="D3183" s="14"/>
      <c r="E3183" s="17" t="str">
        <f>IF(OR(B3183="",SUMPRODUCT(--EXACT('Номенклатура'!$A$6:$A$205,B3183))&lt;&gt;1),"",INDEX('Номенклатура'!$D$6:$D$205,SUMPRODUCT(EXACT('Номенклатура'!$A$6:$A$205,B3183)*(ROW('Номенклатура'!$A$6:$A$205)-5)))&amp;"")</f>
        <v/>
      </c>
      <c r="F3183" s="18" t="str">
        <f>IF(OR(I3183="ОК",I3183="Учтено: добавьте пояснение"),IF(C3183="Приход",D3183,IF(C3183="Корректировка остатка",D3183,-D3183)),"")</f>
        <v/>
      </c>
      <c r="G3183" s="13"/>
      <c r="H3183" s="15" t="str">
        <f>IF(OR(B3183="",SUMPRODUCT(--EXACT('Номенклатура'!$A$6:$A$205,B3183))&lt;&gt;1),"",INDEX('Номенклатура'!$B$6:$B$205,SUMPRODUCT(EXACT('Номенклатура'!$A$6:$A$205,B3183)*(ROW('Номенклатура'!$A$6:$A$205)-5)))&amp;"")</f>
        <v/>
      </c>
      <c r="I3183" s="15" t="str">
        <f>IF(COUNTA(A3183:D3183,G3183)=0,"",IF(NOT(ISNUMBER(A3183)),"Укажите дату",IF(B3183="","Укажите код",IF(NOT(AND(ISTEXT(B3183),LEN(B3183)&gt;0,LEN(B3183)&lt;=30,ISNUMBER(FIND(LEFT(B3183,1),"ABCDEFGHIJKLMNOPQRSTUVWXYZ")),SUMPRODUCT((MID(B3183,{1,2,3,4,5,6,7,8,9,10,11,12,13,14,15,16,17,18,19,20,21,22,23,24,25,26,27,28,29,30},1)&lt;&gt;"")*ISERROR(FIND(MID(B3183,{1,2,3,4,5,6,7,8,9,10,11,12,13,14,15,16,17,18,19,20,21,22,23,24,25,26,27,28,29,30},1),"ABCDEFGHIJKLMNOPQRSTUVWXYZ0123456789-_")))=0,ISERROR(VALUE(B3183)))),"Недопустимый код: только латинские буквы A-Z в верхнем регистре, цифры, - и _; начало с буквы, до 30 символов (например MILK-001)",IF(SUMPRODUCT(--EXACT('Номенклатура'!$A$6:$A$205,B3183))=0,"Код не найден в номенклатуре",IF(SUMPRODUCT(--EXACT('Номенклатура'!$A$6:$A$205,B3183))&gt;1,"Код повторяется в номенклатуре",IF(ISNA(MATCH(C3183,{"Приход","Расход","Списание","Корректировка остатка"},0)),"Выберите тип операции",IF(NOT(ISNUMBER(D3183)),"Укажите количество",IF(D3183=0,"Количество не может быть 0",IF(AND(C3183&lt;&gt;"Корректировка остатка",D3183&lt;0),"Для этого типа количество положительное",IF(NOT(ISNUMBER('Номенклатура'!$C$2)),"Укажите дату начала учёта",IF(A3183&lt;INT('Номенклатура'!$C$2),"Раньше даты начала учёта: НЕ учтено",IF(AND(C3183="Корректировка остатка",TRIM(G3183)=""),"Учтено: добавьте пояснение","ОК")))))))))))))</f>
        <v/>
      </c>
    </row>
    <row r="3184" spans="1:9" x14ac:dyDescent="0.25">
      <c r="A3184" s="16"/>
      <c r="B3184" s="13"/>
      <c r="C3184" s="13"/>
      <c r="D3184" s="14"/>
      <c r="E3184" s="17" t="str">
        <f>IF(OR(B3184="",SUMPRODUCT(--EXACT('Номенклатура'!$A$6:$A$205,B3184))&lt;&gt;1),"",INDEX('Номенклатура'!$D$6:$D$205,SUMPRODUCT(EXACT('Номенклатура'!$A$6:$A$205,B3184)*(ROW('Номенклатура'!$A$6:$A$205)-5)))&amp;"")</f>
        <v/>
      </c>
      <c r="F3184" s="18" t="str">
        <f>IF(OR(I3184="ОК",I3184="Учтено: добавьте пояснение"),IF(C3184="Приход",D3184,IF(C3184="Корректировка остатка",D3184,-D3184)),"")</f>
        <v/>
      </c>
      <c r="G3184" s="13"/>
      <c r="H3184" s="15" t="str">
        <f>IF(OR(B3184="",SUMPRODUCT(--EXACT('Номенклатура'!$A$6:$A$205,B3184))&lt;&gt;1),"",INDEX('Номенклатура'!$B$6:$B$205,SUMPRODUCT(EXACT('Номенклатура'!$A$6:$A$205,B3184)*(ROW('Номенклатура'!$A$6:$A$205)-5)))&amp;"")</f>
        <v/>
      </c>
      <c r="I3184" s="15" t="str">
        <f>IF(COUNTA(A3184:D3184,G3184)=0,"",IF(NOT(ISNUMBER(A3184)),"Укажите дату",IF(B3184="","Укажите код",IF(NOT(AND(ISTEXT(B3184),LEN(B3184)&gt;0,LEN(B3184)&lt;=30,ISNUMBER(FIND(LEFT(B3184,1),"ABCDEFGHIJKLMNOPQRSTUVWXYZ")),SUMPRODUCT((MID(B3184,{1,2,3,4,5,6,7,8,9,10,11,12,13,14,15,16,17,18,19,20,21,22,23,24,25,26,27,28,29,30},1)&lt;&gt;"")*ISERROR(FIND(MID(B3184,{1,2,3,4,5,6,7,8,9,10,11,12,13,14,15,16,17,18,19,20,21,22,23,24,25,26,27,28,29,30},1),"ABCDEFGHIJKLMNOPQRSTUVWXYZ0123456789-_")))=0,ISERROR(VALUE(B3184)))),"Недопустимый код: только латинские буквы A-Z в верхнем регистре, цифры, - и _; начало с буквы, до 30 символов (например MILK-001)",IF(SUMPRODUCT(--EXACT('Номенклатура'!$A$6:$A$205,B3184))=0,"Код не найден в номенклатуре",IF(SUMPRODUCT(--EXACT('Номенклатура'!$A$6:$A$205,B3184))&gt;1,"Код повторяется в номенклатуре",IF(ISNA(MATCH(C3184,{"Приход","Расход","Списание","Корректировка остатка"},0)),"Выберите тип операции",IF(NOT(ISNUMBER(D3184)),"Укажите количество",IF(D3184=0,"Количество не может быть 0",IF(AND(C3184&lt;&gt;"Корректировка остатка",D3184&lt;0),"Для этого типа количество положительное",IF(NOT(ISNUMBER('Номенклатура'!$C$2)),"Укажите дату начала учёта",IF(A3184&lt;INT('Номенклатура'!$C$2),"Раньше даты начала учёта: НЕ учтено",IF(AND(C3184="Корректировка остатка",TRIM(G3184)=""),"Учтено: добавьте пояснение","ОК")))))))))))))</f>
        <v/>
      </c>
    </row>
    <row r="3185" spans="1:9" x14ac:dyDescent="0.25">
      <c r="A3185" s="16"/>
      <c r="B3185" s="13"/>
      <c r="C3185" s="13"/>
      <c r="D3185" s="14"/>
      <c r="E3185" s="17" t="str">
        <f>IF(OR(B3185="",SUMPRODUCT(--EXACT('Номенклатура'!$A$6:$A$205,B3185))&lt;&gt;1),"",INDEX('Номенклатура'!$D$6:$D$205,SUMPRODUCT(EXACT('Номенклатура'!$A$6:$A$205,B3185)*(ROW('Номенклатура'!$A$6:$A$205)-5)))&amp;"")</f>
        <v/>
      </c>
      <c r="F3185" s="18" t="str">
        <f>IF(OR(I3185="ОК",I3185="Учтено: добавьте пояснение"),IF(C3185="Приход",D3185,IF(C3185="Корректировка остатка",D3185,-D3185)),"")</f>
        <v/>
      </c>
      <c r="G3185" s="13"/>
      <c r="H3185" s="15" t="str">
        <f>IF(OR(B3185="",SUMPRODUCT(--EXACT('Номенклатура'!$A$6:$A$205,B3185))&lt;&gt;1),"",INDEX('Номенклатура'!$B$6:$B$205,SUMPRODUCT(EXACT('Номенклатура'!$A$6:$A$205,B3185)*(ROW('Номенклатура'!$A$6:$A$205)-5)))&amp;"")</f>
        <v/>
      </c>
      <c r="I3185" s="15" t="str">
        <f>IF(COUNTA(A3185:D3185,G3185)=0,"",IF(NOT(ISNUMBER(A3185)),"Укажите дату",IF(B3185="","Укажите код",IF(NOT(AND(ISTEXT(B3185),LEN(B3185)&gt;0,LEN(B3185)&lt;=30,ISNUMBER(FIND(LEFT(B3185,1),"ABCDEFGHIJKLMNOPQRSTUVWXYZ")),SUMPRODUCT((MID(B3185,{1,2,3,4,5,6,7,8,9,10,11,12,13,14,15,16,17,18,19,20,21,22,23,24,25,26,27,28,29,30},1)&lt;&gt;"")*ISERROR(FIND(MID(B3185,{1,2,3,4,5,6,7,8,9,10,11,12,13,14,15,16,17,18,19,20,21,22,23,24,25,26,27,28,29,30},1),"ABCDEFGHIJKLMNOPQRSTUVWXYZ0123456789-_")))=0,ISERROR(VALUE(B3185)))),"Недопустимый код: только латинские буквы A-Z в верхнем регистре, цифры, - и _; начало с буквы, до 30 символов (например MILK-001)",IF(SUMPRODUCT(--EXACT('Номенклатура'!$A$6:$A$205,B3185))=0,"Код не найден в номенклатуре",IF(SUMPRODUCT(--EXACT('Номенклатура'!$A$6:$A$205,B3185))&gt;1,"Код повторяется в номенклатуре",IF(ISNA(MATCH(C3185,{"Приход","Расход","Списание","Корректировка остатка"},0)),"Выберите тип операции",IF(NOT(ISNUMBER(D3185)),"Укажите количество",IF(D3185=0,"Количество не может быть 0",IF(AND(C3185&lt;&gt;"Корректировка остатка",D3185&lt;0),"Для этого типа количество положительное",IF(NOT(ISNUMBER('Номенклатура'!$C$2)),"Укажите дату начала учёта",IF(A3185&lt;INT('Номенклатура'!$C$2),"Раньше даты начала учёта: НЕ учтено",IF(AND(C3185="Корректировка остатка",TRIM(G3185)=""),"Учтено: добавьте пояснение","ОК")))))))))))))</f>
        <v/>
      </c>
    </row>
    <row r="3186" spans="1:9" x14ac:dyDescent="0.25">
      <c r="A3186" s="16"/>
      <c r="B3186" s="13"/>
      <c r="C3186" s="13"/>
      <c r="D3186" s="14"/>
      <c r="E3186" s="17" t="str">
        <f>IF(OR(B3186="",SUMPRODUCT(--EXACT('Номенклатура'!$A$6:$A$205,B3186))&lt;&gt;1),"",INDEX('Номенклатура'!$D$6:$D$205,SUMPRODUCT(EXACT('Номенклатура'!$A$6:$A$205,B3186)*(ROW('Номенклатура'!$A$6:$A$205)-5)))&amp;"")</f>
        <v/>
      </c>
      <c r="F3186" s="18" t="str">
        <f>IF(OR(I3186="ОК",I3186="Учтено: добавьте пояснение"),IF(C3186="Приход",D3186,IF(C3186="Корректировка остатка",D3186,-D3186)),"")</f>
        <v/>
      </c>
      <c r="G3186" s="13"/>
      <c r="H3186" s="15" t="str">
        <f>IF(OR(B3186="",SUMPRODUCT(--EXACT('Номенклатура'!$A$6:$A$205,B3186))&lt;&gt;1),"",INDEX('Номенклатура'!$B$6:$B$205,SUMPRODUCT(EXACT('Номенклатура'!$A$6:$A$205,B3186)*(ROW('Номенклатура'!$A$6:$A$205)-5)))&amp;"")</f>
        <v/>
      </c>
      <c r="I3186" s="15" t="str">
        <f>IF(COUNTA(A3186:D3186,G3186)=0,"",IF(NOT(ISNUMBER(A3186)),"Укажите дату",IF(B3186="","Укажите код",IF(NOT(AND(ISTEXT(B3186),LEN(B3186)&gt;0,LEN(B3186)&lt;=30,ISNUMBER(FIND(LEFT(B3186,1),"ABCDEFGHIJKLMNOPQRSTUVWXYZ")),SUMPRODUCT((MID(B3186,{1,2,3,4,5,6,7,8,9,10,11,12,13,14,15,16,17,18,19,20,21,22,23,24,25,26,27,28,29,30},1)&lt;&gt;"")*ISERROR(FIND(MID(B3186,{1,2,3,4,5,6,7,8,9,10,11,12,13,14,15,16,17,18,19,20,21,22,23,24,25,26,27,28,29,30},1),"ABCDEFGHIJKLMNOPQRSTUVWXYZ0123456789-_")))=0,ISERROR(VALUE(B3186)))),"Недопустимый код: только латинские буквы A-Z в верхнем регистре, цифры, - и _; начало с буквы, до 30 символов (например MILK-001)",IF(SUMPRODUCT(--EXACT('Номенклатура'!$A$6:$A$205,B3186))=0,"Код не найден в номенклатуре",IF(SUMPRODUCT(--EXACT('Номенклатура'!$A$6:$A$205,B3186))&gt;1,"Код повторяется в номенклатуре",IF(ISNA(MATCH(C3186,{"Приход","Расход","Списание","Корректировка остатка"},0)),"Выберите тип операции",IF(NOT(ISNUMBER(D3186)),"Укажите количество",IF(D3186=0,"Количество не может быть 0",IF(AND(C3186&lt;&gt;"Корректировка остатка",D3186&lt;0),"Для этого типа количество положительное",IF(NOT(ISNUMBER('Номенклатура'!$C$2)),"Укажите дату начала учёта",IF(A3186&lt;INT('Номенклатура'!$C$2),"Раньше даты начала учёта: НЕ учтено",IF(AND(C3186="Корректировка остатка",TRIM(G3186)=""),"Учтено: добавьте пояснение","ОК")))))))))))))</f>
        <v/>
      </c>
    </row>
    <row r="3187" spans="1:9" x14ac:dyDescent="0.25">
      <c r="A3187" s="16"/>
      <c r="B3187" s="13"/>
      <c r="C3187" s="13"/>
      <c r="D3187" s="14"/>
      <c r="E3187" s="17" t="str">
        <f>IF(OR(B3187="",SUMPRODUCT(--EXACT('Номенклатура'!$A$6:$A$205,B3187))&lt;&gt;1),"",INDEX('Номенклатура'!$D$6:$D$205,SUMPRODUCT(EXACT('Номенклатура'!$A$6:$A$205,B3187)*(ROW('Номенклатура'!$A$6:$A$205)-5)))&amp;"")</f>
        <v/>
      </c>
      <c r="F3187" s="18" t="str">
        <f>IF(OR(I3187="ОК",I3187="Учтено: добавьте пояснение"),IF(C3187="Приход",D3187,IF(C3187="Корректировка остатка",D3187,-D3187)),"")</f>
        <v/>
      </c>
      <c r="G3187" s="13"/>
      <c r="H3187" s="15" t="str">
        <f>IF(OR(B3187="",SUMPRODUCT(--EXACT('Номенклатура'!$A$6:$A$205,B3187))&lt;&gt;1),"",INDEX('Номенклатура'!$B$6:$B$205,SUMPRODUCT(EXACT('Номенклатура'!$A$6:$A$205,B3187)*(ROW('Номенклатура'!$A$6:$A$205)-5)))&amp;"")</f>
        <v/>
      </c>
      <c r="I3187" s="15" t="str">
        <f>IF(COUNTA(A3187:D3187,G3187)=0,"",IF(NOT(ISNUMBER(A3187)),"Укажите дату",IF(B3187="","Укажите код",IF(NOT(AND(ISTEXT(B3187),LEN(B3187)&gt;0,LEN(B3187)&lt;=30,ISNUMBER(FIND(LEFT(B3187,1),"ABCDEFGHIJKLMNOPQRSTUVWXYZ")),SUMPRODUCT((MID(B3187,{1,2,3,4,5,6,7,8,9,10,11,12,13,14,15,16,17,18,19,20,21,22,23,24,25,26,27,28,29,30},1)&lt;&gt;"")*ISERROR(FIND(MID(B3187,{1,2,3,4,5,6,7,8,9,10,11,12,13,14,15,16,17,18,19,20,21,22,23,24,25,26,27,28,29,30},1),"ABCDEFGHIJKLMNOPQRSTUVWXYZ0123456789-_")))=0,ISERROR(VALUE(B3187)))),"Недопустимый код: только латинские буквы A-Z в верхнем регистре, цифры, - и _; начало с буквы, до 30 символов (например MILK-001)",IF(SUMPRODUCT(--EXACT('Номенклатура'!$A$6:$A$205,B3187))=0,"Код не найден в номенклатуре",IF(SUMPRODUCT(--EXACT('Номенклатура'!$A$6:$A$205,B3187))&gt;1,"Код повторяется в номенклатуре",IF(ISNA(MATCH(C3187,{"Приход","Расход","Списание","Корректировка остатка"},0)),"Выберите тип операции",IF(NOT(ISNUMBER(D3187)),"Укажите количество",IF(D3187=0,"Количество не может быть 0",IF(AND(C3187&lt;&gt;"Корректировка остатка",D3187&lt;0),"Для этого типа количество положительное",IF(NOT(ISNUMBER('Номенклатура'!$C$2)),"Укажите дату начала учёта",IF(A3187&lt;INT('Номенклатура'!$C$2),"Раньше даты начала учёта: НЕ учтено",IF(AND(C3187="Корректировка остатка",TRIM(G3187)=""),"Учтено: добавьте пояснение","ОК")))))))))))))</f>
        <v/>
      </c>
    </row>
    <row r="3188" spans="1:9" x14ac:dyDescent="0.25">
      <c r="A3188" s="16"/>
      <c r="B3188" s="13"/>
      <c r="C3188" s="13"/>
      <c r="D3188" s="14"/>
      <c r="E3188" s="17" t="str">
        <f>IF(OR(B3188="",SUMPRODUCT(--EXACT('Номенклатура'!$A$6:$A$205,B3188))&lt;&gt;1),"",INDEX('Номенклатура'!$D$6:$D$205,SUMPRODUCT(EXACT('Номенклатура'!$A$6:$A$205,B3188)*(ROW('Номенклатура'!$A$6:$A$205)-5)))&amp;"")</f>
        <v/>
      </c>
      <c r="F3188" s="18" t="str">
        <f>IF(OR(I3188="ОК",I3188="Учтено: добавьте пояснение"),IF(C3188="Приход",D3188,IF(C3188="Корректировка остатка",D3188,-D3188)),"")</f>
        <v/>
      </c>
      <c r="G3188" s="13"/>
      <c r="H3188" s="15" t="str">
        <f>IF(OR(B3188="",SUMPRODUCT(--EXACT('Номенклатура'!$A$6:$A$205,B3188))&lt;&gt;1),"",INDEX('Номенклатура'!$B$6:$B$205,SUMPRODUCT(EXACT('Номенклатура'!$A$6:$A$205,B3188)*(ROW('Номенклатура'!$A$6:$A$205)-5)))&amp;"")</f>
        <v/>
      </c>
      <c r="I3188" s="15" t="str">
        <f>IF(COUNTA(A3188:D3188,G3188)=0,"",IF(NOT(ISNUMBER(A3188)),"Укажите дату",IF(B3188="","Укажите код",IF(NOT(AND(ISTEXT(B3188),LEN(B3188)&gt;0,LEN(B3188)&lt;=30,ISNUMBER(FIND(LEFT(B3188,1),"ABCDEFGHIJKLMNOPQRSTUVWXYZ")),SUMPRODUCT((MID(B3188,{1,2,3,4,5,6,7,8,9,10,11,12,13,14,15,16,17,18,19,20,21,22,23,24,25,26,27,28,29,30},1)&lt;&gt;"")*ISERROR(FIND(MID(B3188,{1,2,3,4,5,6,7,8,9,10,11,12,13,14,15,16,17,18,19,20,21,22,23,24,25,26,27,28,29,30},1),"ABCDEFGHIJKLMNOPQRSTUVWXYZ0123456789-_")))=0,ISERROR(VALUE(B3188)))),"Недопустимый код: только латинские буквы A-Z в верхнем регистре, цифры, - и _; начало с буквы, до 30 символов (например MILK-001)",IF(SUMPRODUCT(--EXACT('Номенклатура'!$A$6:$A$205,B3188))=0,"Код не найден в номенклатуре",IF(SUMPRODUCT(--EXACT('Номенклатура'!$A$6:$A$205,B3188))&gt;1,"Код повторяется в номенклатуре",IF(ISNA(MATCH(C3188,{"Приход","Расход","Списание","Корректировка остатка"},0)),"Выберите тип операции",IF(NOT(ISNUMBER(D3188)),"Укажите количество",IF(D3188=0,"Количество не может быть 0",IF(AND(C3188&lt;&gt;"Корректировка остатка",D3188&lt;0),"Для этого типа количество положительное",IF(NOT(ISNUMBER('Номенклатура'!$C$2)),"Укажите дату начала учёта",IF(A3188&lt;INT('Номенклатура'!$C$2),"Раньше даты начала учёта: НЕ учтено",IF(AND(C3188="Корректировка остатка",TRIM(G3188)=""),"Учтено: добавьте пояснение","ОК")))))))))))))</f>
        <v/>
      </c>
    </row>
    <row r="3189" spans="1:9" x14ac:dyDescent="0.25">
      <c r="A3189" s="16"/>
      <c r="B3189" s="13"/>
      <c r="C3189" s="13"/>
      <c r="D3189" s="14"/>
      <c r="E3189" s="17" t="str">
        <f>IF(OR(B3189="",SUMPRODUCT(--EXACT('Номенклатура'!$A$6:$A$205,B3189))&lt;&gt;1),"",INDEX('Номенклатура'!$D$6:$D$205,SUMPRODUCT(EXACT('Номенклатура'!$A$6:$A$205,B3189)*(ROW('Номенклатура'!$A$6:$A$205)-5)))&amp;"")</f>
        <v/>
      </c>
      <c r="F3189" s="18" t="str">
        <f>IF(OR(I3189="ОК",I3189="Учтено: добавьте пояснение"),IF(C3189="Приход",D3189,IF(C3189="Корректировка остатка",D3189,-D3189)),"")</f>
        <v/>
      </c>
      <c r="G3189" s="13"/>
      <c r="H3189" s="15" t="str">
        <f>IF(OR(B3189="",SUMPRODUCT(--EXACT('Номенклатура'!$A$6:$A$205,B3189))&lt;&gt;1),"",INDEX('Номенклатура'!$B$6:$B$205,SUMPRODUCT(EXACT('Номенклатура'!$A$6:$A$205,B3189)*(ROW('Номенклатура'!$A$6:$A$205)-5)))&amp;"")</f>
        <v/>
      </c>
      <c r="I3189" s="15" t="str">
        <f>IF(COUNTA(A3189:D3189,G3189)=0,"",IF(NOT(ISNUMBER(A3189)),"Укажите дату",IF(B3189="","Укажите код",IF(NOT(AND(ISTEXT(B3189),LEN(B3189)&gt;0,LEN(B3189)&lt;=30,ISNUMBER(FIND(LEFT(B3189,1),"ABCDEFGHIJKLMNOPQRSTUVWXYZ")),SUMPRODUCT((MID(B3189,{1,2,3,4,5,6,7,8,9,10,11,12,13,14,15,16,17,18,19,20,21,22,23,24,25,26,27,28,29,30},1)&lt;&gt;"")*ISERROR(FIND(MID(B3189,{1,2,3,4,5,6,7,8,9,10,11,12,13,14,15,16,17,18,19,20,21,22,23,24,25,26,27,28,29,30},1),"ABCDEFGHIJKLMNOPQRSTUVWXYZ0123456789-_")))=0,ISERROR(VALUE(B3189)))),"Недопустимый код: только латинские буквы A-Z в верхнем регистре, цифры, - и _; начало с буквы, до 30 символов (например MILK-001)",IF(SUMPRODUCT(--EXACT('Номенклатура'!$A$6:$A$205,B3189))=0,"Код не найден в номенклатуре",IF(SUMPRODUCT(--EXACT('Номенклатура'!$A$6:$A$205,B3189))&gt;1,"Код повторяется в номенклатуре",IF(ISNA(MATCH(C3189,{"Приход","Расход","Списание","Корректировка остатка"},0)),"Выберите тип операции",IF(NOT(ISNUMBER(D3189)),"Укажите количество",IF(D3189=0,"Количество не может быть 0",IF(AND(C3189&lt;&gt;"Корректировка остатка",D3189&lt;0),"Для этого типа количество положительное",IF(NOT(ISNUMBER('Номенклатура'!$C$2)),"Укажите дату начала учёта",IF(A3189&lt;INT('Номенклатура'!$C$2),"Раньше даты начала учёта: НЕ учтено",IF(AND(C3189="Корректировка остатка",TRIM(G3189)=""),"Учтено: добавьте пояснение","ОК")))))))))))))</f>
        <v/>
      </c>
    </row>
    <row r="3190" spans="1:9" x14ac:dyDescent="0.25">
      <c r="A3190" s="16"/>
      <c r="B3190" s="13"/>
      <c r="C3190" s="13"/>
      <c r="D3190" s="14"/>
      <c r="E3190" s="17" t="str">
        <f>IF(OR(B3190="",SUMPRODUCT(--EXACT('Номенклатура'!$A$6:$A$205,B3190))&lt;&gt;1),"",INDEX('Номенклатура'!$D$6:$D$205,SUMPRODUCT(EXACT('Номенклатура'!$A$6:$A$205,B3190)*(ROW('Номенклатура'!$A$6:$A$205)-5)))&amp;"")</f>
        <v/>
      </c>
      <c r="F3190" s="18" t="str">
        <f>IF(OR(I3190="ОК",I3190="Учтено: добавьте пояснение"),IF(C3190="Приход",D3190,IF(C3190="Корректировка остатка",D3190,-D3190)),"")</f>
        <v/>
      </c>
      <c r="G3190" s="13"/>
      <c r="H3190" s="15" t="str">
        <f>IF(OR(B3190="",SUMPRODUCT(--EXACT('Номенклатура'!$A$6:$A$205,B3190))&lt;&gt;1),"",INDEX('Номенклатура'!$B$6:$B$205,SUMPRODUCT(EXACT('Номенклатура'!$A$6:$A$205,B3190)*(ROW('Номенклатура'!$A$6:$A$205)-5)))&amp;"")</f>
        <v/>
      </c>
      <c r="I3190" s="15" t="str">
        <f>IF(COUNTA(A3190:D3190,G3190)=0,"",IF(NOT(ISNUMBER(A3190)),"Укажите дату",IF(B3190="","Укажите код",IF(NOT(AND(ISTEXT(B3190),LEN(B3190)&gt;0,LEN(B3190)&lt;=30,ISNUMBER(FIND(LEFT(B3190,1),"ABCDEFGHIJKLMNOPQRSTUVWXYZ")),SUMPRODUCT((MID(B3190,{1,2,3,4,5,6,7,8,9,10,11,12,13,14,15,16,17,18,19,20,21,22,23,24,25,26,27,28,29,30},1)&lt;&gt;"")*ISERROR(FIND(MID(B3190,{1,2,3,4,5,6,7,8,9,10,11,12,13,14,15,16,17,18,19,20,21,22,23,24,25,26,27,28,29,30},1),"ABCDEFGHIJKLMNOPQRSTUVWXYZ0123456789-_")))=0,ISERROR(VALUE(B3190)))),"Недопустимый код: только латинские буквы A-Z в верхнем регистре, цифры, - и _; начало с буквы, до 30 символов (например MILK-001)",IF(SUMPRODUCT(--EXACT('Номенклатура'!$A$6:$A$205,B3190))=0,"Код не найден в номенклатуре",IF(SUMPRODUCT(--EXACT('Номенклатура'!$A$6:$A$205,B3190))&gt;1,"Код повторяется в номенклатуре",IF(ISNA(MATCH(C3190,{"Приход","Расход","Списание","Корректировка остатка"},0)),"Выберите тип операции",IF(NOT(ISNUMBER(D3190)),"Укажите количество",IF(D3190=0,"Количество не может быть 0",IF(AND(C3190&lt;&gt;"Корректировка остатка",D3190&lt;0),"Для этого типа количество положительное",IF(NOT(ISNUMBER('Номенклатура'!$C$2)),"Укажите дату начала учёта",IF(A3190&lt;INT('Номенклатура'!$C$2),"Раньше даты начала учёта: НЕ учтено",IF(AND(C3190="Корректировка остатка",TRIM(G3190)=""),"Учтено: добавьте пояснение","ОК")))))))))))))</f>
        <v/>
      </c>
    </row>
    <row r="3191" spans="1:9" x14ac:dyDescent="0.25">
      <c r="A3191" s="16"/>
      <c r="B3191" s="13"/>
      <c r="C3191" s="13"/>
      <c r="D3191" s="14"/>
      <c r="E3191" s="17" t="str">
        <f>IF(OR(B3191="",SUMPRODUCT(--EXACT('Номенклатура'!$A$6:$A$205,B3191))&lt;&gt;1),"",INDEX('Номенклатура'!$D$6:$D$205,SUMPRODUCT(EXACT('Номенклатура'!$A$6:$A$205,B3191)*(ROW('Номенклатура'!$A$6:$A$205)-5)))&amp;"")</f>
        <v/>
      </c>
      <c r="F3191" s="18" t="str">
        <f>IF(OR(I3191="ОК",I3191="Учтено: добавьте пояснение"),IF(C3191="Приход",D3191,IF(C3191="Корректировка остатка",D3191,-D3191)),"")</f>
        <v/>
      </c>
      <c r="G3191" s="13"/>
      <c r="H3191" s="15" t="str">
        <f>IF(OR(B3191="",SUMPRODUCT(--EXACT('Номенклатура'!$A$6:$A$205,B3191))&lt;&gt;1),"",INDEX('Номенклатура'!$B$6:$B$205,SUMPRODUCT(EXACT('Номенклатура'!$A$6:$A$205,B3191)*(ROW('Номенклатура'!$A$6:$A$205)-5)))&amp;"")</f>
        <v/>
      </c>
      <c r="I3191" s="15" t="str">
        <f>IF(COUNTA(A3191:D3191,G3191)=0,"",IF(NOT(ISNUMBER(A3191)),"Укажите дату",IF(B3191="","Укажите код",IF(NOT(AND(ISTEXT(B3191),LEN(B3191)&gt;0,LEN(B3191)&lt;=30,ISNUMBER(FIND(LEFT(B3191,1),"ABCDEFGHIJKLMNOPQRSTUVWXYZ")),SUMPRODUCT((MID(B3191,{1,2,3,4,5,6,7,8,9,10,11,12,13,14,15,16,17,18,19,20,21,22,23,24,25,26,27,28,29,30},1)&lt;&gt;"")*ISERROR(FIND(MID(B3191,{1,2,3,4,5,6,7,8,9,10,11,12,13,14,15,16,17,18,19,20,21,22,23,24,25,26,27,28,29,30},1),"ABCDEFGHIJKLMNOPQRSTUVWXYZ0123456789-_")))=0,ISERROR(VALUE(B3191)))),"Недопустимый код: только латинские буквы A-Z в верхнем регистре, цифры, - и _; начало с буквы, до 30 символов (например MILK-001)",IF(SUMPRODUCT(--EXACT('Номенклатура'!$A$6:$A$205,B3191))=0,"Код не найден в номенклатуре",IF(SUMPRODUCT(--EXACT('Номенклатура'!$A$6:$A$205,B3191))&gt;1,"Код повторяется в номенклатуре",IF(ISNA(MATCH(C3191,{"Приход","Расход","Списание","Корректировка остатка"},0)),"Выберите тип операции",IF(NOT(ISNUMBER(D3191)),"Укажите количество",IF(D3191=0,"Количество не может быть 0",IF(AND(C3191&lt;&gt;"Корректировка остатка",D3191&lt;0),"Для этого типа количество положительное",IF(NOT(ISNUMBER('Номенклатура'!$C$2)),"Укажите дату начала учёта",IF(A3191&lt;INT('Номенклатура'!$C$2),"Раньше даты начала учёта: НЕ учтено",IF(AND(C3191="Корректировка остатка",TRIM(G3191)=""),"Учтено: добавьте пояснение","ОК")))))))))))))</f>
        <v/>
      </c>
    </row>
    <row r="3192" spans="1:9" x14ac:dyDescent="0.25">
      <c r="A3192" s="16"/>
      <c r="B3192" s="13"/>
      <c r="C3192" s="13"/>
      <c r="D3192" s="14"/>
      <c r="E3192" s="17" t="str">
        <f>IF(OR(B3192="",SUMPRODUCT(--EXACT('Номенклатура'!$A$6:$A$205,B3192))&lt;&gt;1),"",INDEX('Номенклатура'!$D$6:$D$205,SUMPRODUCT(EXACT('Номенклатура'!$A$6:$A$205,B3192)*(ROW('Номенклатура'!$A$6:$A$205)-5)))&amp;"")</f>
        <v/>
      </c>
      <c r="F3192" s="18" t="str">
        <f>IF(OR(I3192="ОК",I3192="Учтено: добавьте пояснение"),IF(C3192="Приход",D3192,IF(C3192="Корректировка остатка",D3192,-D3192)),"")</f>
        <v/>
      </c>
      <c r="G3192" s="13"/>
      <c r="H3192" s="15" t="str">
        <f>IF(OR(B3192="",SUMPRODUCT(--EXACT('Номенклатура'!$A$6:$A$205,B3192))&lt;&gt;1),"",INDEX('Номенклатура'!$B$6:$B$205,SUMPRODUCT(EXACT('Номенклатура'!$A$6:$A$205,B3192)*(ROW('Номенклатура'!$A$6:$A$205)-5)))&amp;"")</f>
        <v/>
      </c>
      <c r="I3192" s="15" t="str">
        <f>IF(COUNTA(A3192:D3192,G3192)=0,"",IF(NOT(ISNUMBER(A3192)),"Укажите дату",IF(B3192="","Укажите код",IF(NOT(AND(ISTEXT(B3192),LEN(B3192)&gt;0,LEN(B3192)&lt;=30,ISNUMBER(FIND(LEFT(B3192,1),"ABCDEFGHIJKLMNOPQRSTUVWXYZ")),SUMPRODUCT((MID(B3192,{1,2,3,4,5,6,7,8,9,10,11,12,13,14,15,16,17,18,19,20,21,22,23,24,25,26,27,28,29,30},1)&lt;&gt;"")*ISERROR(FIND(MID(B3192,{1,2,3,4,5,6,7,8,9,10,11,12,13,14,15,16,17,18,19,20,21,22,23,24,25,26,27,28,29,30},1),"ABCDEFGHIJKLMNOPQRSTUVWXYZ0123456789-_")))=0,ISERROR(VALUE(B3192)))),"Недопустимый код: только латинские буквы A-Z в верхнем регистре, цифры, - и _; начало с буквы, до 30 символов (например MILK-001)",IF(SUMPRODUCT(--EXACT('Номенклатура'!$A$6:$A$205,B3192))=0,"Код не найден в номенклатуре",IF(SUMPRODUCT(--EXACT('Номенклатура'!$A$6:$A$205,B3192))&gt;1,"Код повторяется в номенклатуре",IF(ISNA(MATCH(C3192,{"Приход","Расход","Списание","Корректировка остатка"},0)),"Выберите тип операции",IF(NOT(ISNUMBER(D3192)),"Укажите количество",IF(D3192=0,"Количество не может быть 0",IF(AND(C3192&lt;&gt;"Корректировка остатка",D3192&lt;0),"Для этого типа количество положительное",IF(NOT(ISNUMBER('Номенклатура'!$C$2)),"Укажите дату начала учёта",IF(A3192&lt;INT('Номенклатура'!$C$2),"Раньше даты начала учёта: НЕ учтено",IF(AND(C3192="Корректировка остатка",TRIM(G3192)=""),"Учтено: добавьте пояснение","ОК")))))))))))))</f>
        <v/>
      </c>
    </row>
    <row r="3193" spans="1:9" x14ac:dyDescent="0.25">
      <c r="A3193" s="16"/>
      <c r="B3193" s="13"/>
      <c r="C3193" s="13"/>
      <c r="D3193" s="14"/>
      <c r="E3193" s="17" t="str">
        <f>IF(OR(B3193="",SUMPRODUCT(--EXACT('Номенклатура'!$A$6:$A$205,B3193))&lt;&gt;1),"",INDEX('Номенклатура'!$D$6:$D$205,SUMPRODUCT(EXACT('Номенклатура'!$A$6:$A$205,B3193)*(ROW('Номенклатура'!$A$6:$A$205)-5)))&amp;"")</f>
        <v/>
      </c>
      <c r="F3193" s="18" t="str">
        <f>IF(OR(I3193="ОК",I3193="Учтено: добавьте пояснение"),IF(C3193="Приход",D3193,IF(C3193="Корректировка остатка",D3193,-D3193)),"")</f>
        <v/>
      </c>
      <c r="G3193" s="13"/>
      <c r="H3193" s="15" t="str">
        <f>IF(OR(B3193="",SUMPRODUCT(--EXACT('Номенклатура'!$A$6:$A$205,B3193))&lt;&gt;1),"",INDEX('Номенклатура'!$B$6:$B$205,SUMPRODUCT(EXACT('Номенклатура'!$A$6:$A$205,B3193)*(ROW('Номенклатура'!$A$6:$A$205)-5)))&amp;"")</f>
        <v/>
      </c>
      <c r="I3193" s="15" t="str">
        <f>IF(COUNTA(A3193:D3193,G3193)=0,"",IF(NOT(ISNUMBER(A3193)),"Укажите дату",IF(B3193="","Укажите код",IF(NOT(AND(ISTEXT(B3193),LEN(B3193)&gt;0,LEN(B3193)&lt;=30,ISNUMBER(FIND(LEFT(B3193,1),"ABCDEFGHIJKLMNOPQRSTUVWXYZ")),SUMPRODUCT((MID(B3193,{1,2,3,4,5,6,7,8,9,10,11,12,13,14,15,16,17,18,19,20,21,22,23,24,25,26,27,28,29,30},1)&lt;&gt;"")*ISERROR(FIND(MID(B3193,{1,2,3,4,5,6,7,8,9,10,11,12,13,14,15,16,17,18,19,20,21,22,23,24,25,26,27,28,29,30},1),"ABCDEFGHIJKLMNOPQRSTUVWXYZ0123456789-_")))=0,ISERROR(VALUE(B3193)))),"Недопустимый код: только латинские буквы A-Z в верхнем регистре, цифры, - и _; начало с буквы, до 30 символов (например MILK-001)",IF(SUMPRODUCT(--EXACT('Номенклатура'!$A$6:$A$205,B3193))=0,"Код не найден в номенклатуре",IF(SUMPRODUCT(--EXACT('Номенклатура'!$A$6:$A$205,B3193))&gt;1,"Код повторяется в номенклатуре",IF(ISNA(MATCH(C3193,{"Приход","Расход","Списание","Корректировка остатка"},0)),"Выберите тип операции",IF(NOT(ISNUMBER(D3193)),"Укажите количество",IF(D3193=0,"Количество не может быть 0",IF(AND(C3193&lt;&gt;"Корректировка остатка",D3193&lt;0),"Для этого типа количество положительное",IF(NOT(ISNUMBER('Номенклатура'!$C$2)),"Укажите дату начала учёта",IF(A3193&lt;INT('Номенклатура'!$C$2),"Раньше даты начала учёта: НЕ учтено",IF(AND(C3193="Корректировка остатка",TRIM(G3193)=""),"Учтено: добавьте пояснение","ОК")))))))))))))</f>
        <v/>
      </c>
    </row>
    <row r="3194" spans="1:9" x14ac:dyDescent="0.25">
      <c r="A3194" s="16"/>
      <c r="B3194" s="13"/>
      <c r="C3194" s="13"/>
      <c r="D3194" s="14"/>
      <c r="E3194" s="17" t="str">
        <f>IF(OR(B3194="",SUMPRODUCT(--EXACT('Номенклатура'!$A$6:$A$205,B3194))&lt;&gt;1),"",INDEX('Номенклатура'!$D$6:$D$205,SUMPRODUCT(EXACT('Номенклатура'!$A$6:$A$205,B3194)*(ROW('Номенклатура'!$A$6:$A$205)-5)))&amp;"")</f>
        <v/>
      </c>
      <c r="F3194" s="18" t="str">
        <f>IF(OR(I3194="ОК",I3194="Учтено: добавьте пояснение"),IF(C3194="Приход",D3194,IF(C3194="Корректировка остатка",D3194,-D3194)),"")</f>
        <v/>
      </c>
      <c r="G3194" s="13"/>
      <c r="H3194" s="15" t="str">
        <f>IF(OR(B3194="",SUMPRODUCT(--EXACT('Номенклатура'!$A$6:$A$205,B3194))&lt;&gt;1),"",INDEX('Номенклатура'!$B$6:$B$205,SUMPRODUCT(EXACT('Номенклатура'!$A$6:$A$205,B3194)*(ROW('Номенклатура'!$A$6:$A$205)-5)))&amp;"")</f>
        <v/>
      </c>
      <c r="I3194" s="15" t="str">
        <f>IF(COUNTA(A3194:D3194,G3194)=0,"",IF(NOT(ISNUMBER(A3194)),"Укажите дату",IF(B3194="","Укажите код",IF(NOT(AND(ISTEXT(B3194),LEN(B3194)&gt;0,LEN(B3194)&lt;=30,ISNUMBER(FIND(LEFT(B3194,1),"ABCDEFGHIJKLMNOPQRSTUVWXYZ")),SUMPRODUCT((MID(B3194,{1,2,3,4,5,6,7,8,9,10,11,12,13,14,15,16,17,18,19,20,21,22,23,24,25,26,27,28,29,30},1)&lt;&gt;"")*ISERROR(FIND(MID(B3194,{1,2,3,4,5,6,7,8,9,10,11,12,13,14,15,16,17,18,19,20,21,22,23,24,25,26,27,28,29,30},1),"ABCDEFGHIJKLMNOPQRSTUVWXYZ0123456789-_")))=0,ISERROR(VALUE(B3194)))),"Недопустимый код: только латинские буквы A-Z в верхнем регистре, цифры, - и _; начало с буквы, до 30 символов (например MILK-001)",IF(SUMPRODUCT(--EXACT('Номенклатура'!$A$6:$A$205,B3194))=0,"Код не найден в номенклатуре",IF(SUMPRODUCT(--EXACT('Номенклатура'!$A$6:$A$205,B3194))&gt;1,"Код повторяется в номенклатуре",IF(ISNA(MATCH(C3194,{"Приход","Расход","Списание","Корректировка остатка"},0)),"Выберите тип операции",IF(NOT(ISNUMBER(D3194)),"Укажите количество",IF(D3194=0,"Количество не может быть 0",IF(AND(C3194&lt;&gt;"Корректировка остатка",D3194&lt;0),"Для этого типа количество положительное",IF(NOT(ISNUMBER('Номенклатура'!$C$2)),"Укажите дату начала учёта",IF(A3194&lt;INT('Номенклатура'!$C$2),"Раньше даты начала учёта: НЕ учтено",IF(AND(C3194="Корректировка остатка",TRIM(G3194)=""),"Учтено: добавьте пояснение","ОК")))))))))))))</f>
        <v/>
      </c>
    </row>
    <row r="3195" spans="1:9" x14ac:dyDescent="0.25">
      <c r="A3195" s="16"/>
      <c r="B3195" s="13"/>
      <c r="C3195" s="13"/>
      <c r="D3195" s="14"/>
      <c r="E3195" s="17" t="str">
        <f>IF(OR(B3195="",SUMPRODUCT(--EXACT('Номенклатура'!$A$6:$A$205,B3195))&lt;&gt;1),"",INDEX('Номенклатура'!$D$6:$D$205,SUMPRODUCT(EXACT('Номенклатура'!$A$6:$A$205,B3195)*(ROW('Номенклатура'!$A$6:$A$205)-5)))&amp;"")</f>
        <v/>
      </c>
      <c r="F3195" s="18" t="str">
        <f>IF(OR(I3195="ОК",I3195="Учтено: добавьте пояснение"),IF(C3195="Приход",D3195,IF(C3195="Корректировка остатка",D3195,-D3195)),"")</f>
        <v/>
      </c>
      <c r="G3195" s="13"/>
      <c r="H3195" s="15" t="str">
        <f>IF(OR(B3195="",SUMPRODUCT(--EXACT('Номенклатура'!$A$6:$A$205,B3195))&lt;&gt;1),"",INDEX('Номенклатура'!$B$6:$B$205,SUMPRODUCT(EXACT('Номенклатура'!$A$6:$A$205,B3195)*(ROW('Номенклатура'!$A$6:$A$205)-5)))&amp;"")</f>
        <v/>
      </c>
      <c r="I3195" s="15" t="str">
        <f>IF(COUNTA(A3195:D3195,G3195)=0,"",IF(NOT(ISNUMBER(A3195)),"Укажите дату",IF(B3195="","Укажите код",IF(NOT(AND(ISTEXT(B3195),LEN(B3195)&gt;0,LEN(B3195)&lt;=30,ISNUMBER(FIND(LEFT(B3195,1),"ABCDEFGHIJKLMNOPQRSTUVWXYZ")),SUMPRODUCT((MID(B3195,{1,2,3,4,5,6,7,8,9,10,11,12,13,14,15,16,17,18,19,20,21,22,23,24,25,26,27,28,29,30},1)&lt;&gt;"")*ISERROR(FIND(MID(B3195,{1,2,3,4,5,6,7,8,9,10,11,12,13,14,15,16,17,18,19,20,21,22,23,24,25,26,27,28,29,30},1),"ABCDEFGHIJKLMNOPQRSTUVWXYZ0123456789-_")))=0,ISERROR(VALUE(B3195)))),"Недопустимый код: только латинские буквы A-Z в верхнем регистре, цифры, - и _; начало с буквы, до 30 символов (например MILK-001)",IF(SUMPRODUCT(--EXACT('Номенклатура'!$A$6:$A$205,B3195))=0,"Код не найден в номенклатуре",IF(SUMPRODUCT(--EXACT('Номенклатура'!$A$6:$A$205,B3195))&gt;1,"Код повторяется в номенклатуре",IF(ISNA(MATCH(C3195,{"Приход","Расход","Списание","Корректировка остатка"},0)),"Выберите тип операции",IF(NOT(ISNUMBER(D3195)),"Укажите количество",IF(D3195=0,"Количество не может быть 0",IF(AND(C3195&lt;&gt;"Корректировка остатка",D3195&lt;0),"Для этого типа количество положительное",IF(NOT(ISNUMBER('Номенклатура'!$C$2)),"Укажите дату начала учёта",IF(A3195&lt;INT('Номенклатура'!$C$2),"Раньше даты начала учёта: НЕ учтено",IF(AND(C3195="Корректировка остатка",TRIM(G3195)=""),"Учтено: добавьте пояснение","ОК")))))))))))))</f>
        <v/>
      </c>
    </row>
    <row r="3196" spans="1:9" x14ac:dyDescent="0.25">
      <c r="A3196" s="16"/>
      <c r="B3196" s="13"/>
      <c r="C3196" s="13"/>
      <c r="D3196" s="14"/>
      <c r="E3196" s="17" t="str">
        <f>IF(OR(B3196="",SUMPRODUCT(--EXACT('Номенклатура'!$A$6:$A$205,B3196))&lt;&gt;1),"",INDEX('Номенклатура'!$D$6:$D$205,SUMPRODUCT(EXACT('Номенклатура'!$A$6:$A$205,B3196)*(ROW('Номенклатура'!$A$6:$A$205)-5)))&amp;"")</f>
        <v/>
      </c>
      <c r="F3196" s="18" t="str">
        <f>IF(OR(I3196="ОК",I3196="Учтено: добавьте пояснение"),IF(C3196="Приход",D3196,IF(C3196="Корректировка остатка",D3196,-D3196)),"")</f>
        <v/>
      </c>
      <c r="G3196" s="13"/>
      <c r="H3196" s="15" t="str">
        <f>IF(OR(B3196="",SUMPRODUCT(--EXACT('Номенклатура'!$A$6:$A$205,B3196))&lt;&gt;1),"",INDEX('Номенклатура'!$B$6:$B$205,SUMPRODUCT(EXACT('Номенклатура'!$A$6:$A$205,B3196)*(ROW('Номенклатура'!$A$6:$A$205)-5)))&amp;"")</f>
        <v/>
      </c>
      <c r="I3196" s="15" t="str">
        <f>IF(COUNTA(A3196:D3196,G3196)=0,"",IF(NOT(ISNUMBER(A3196)),"Укажите дату",IF(B3196="","Укажите код",IF(NOT(AND(ISTEXT(B3196),LEN(B3196)&gt;0,LEN(B3196)&lt;=30,ISNUMBER(FIND(LEFT(B3196,1),"ABCDEFGHIJKLMNOPQRSTUVWXYZ")),SUMPRODUCT((MID(B3196,{1,2,3,4,5,6,7,8,9,10,11,12,13,14,15,16,17,18,19,20,21,22,23,24,25,26,27,28,29,30},1)&lt;&gt;"")*ISERROR(FIND(MID(B3196,{1,2,3,4,5,6,7,8,9,10,11,12,13,14,15,16,17,18,19,20,21,22,23,24,25,26,27,28,29,30},1),"ABCDEFGHIJKLMNOPQRSTUVWXYZ0123456789-_")))=0,ISERROR(VALUE(B3196)))),"Недопустимый код: только латинские буквы A-Z в верхнем регистре, цифры, - и _; начало с буквы, до 30 символов (например MILK-001)",IF(SUMPRODUCT(--EXACT('Номенклатура'!$A$6:$A$205,B3196))=0,"Код не найден в номенклатуре",IF(SUMPRODUCT(--EXACT('Номенклатура'!$A$6:$A$205,B3196))&gt;1,"Код повторяется в номенклатуре",IF(ISNA(MATCH(C3196,{"Приход","Расход","Списание","Корректировка остатка"},0)),"Выберите тип операции",IF(NOT(ISNUMBER(D3196)),"Укажите количество",IF(D3196=0,"Количество не может быть 0",IF(AND(C3196&lt;&gt;"Корректировка остатка",D3196&lt;0),"Для этого типа количество положительное",IF(NOT(ISNUMBER('Номенклатура'!$C$2)),"Укажите дату начала учёта",IF(A3196&lt;INT('Номенклатура'!$C$2),"Раньше даты начала учёта: НЕ учтено",IF(AND(C3196="Корректировка остатка",TRIM(G3196)=""),"Учтено: добавьте пояснение","ОК")))))))))))))</f>
        <v/>
      </c>
    </row>
    <row r="3197" spans="1:9" x14ac:dyDescent="0.25">
      <c r="A3197" s="16"/>
      <c r="B3197" s="13"/>
      <c r="C3197" s="13"/>
      <c r="D3197" s="14"/>
      <c r="E3197" s="17" t="str">
        <f>IF(OR(B3197="",SUMPRODUCT(--EXACT('Номенклатура'!$A$6:$A$205,B3197))&lt;&gt;1),"",INDEX('Номенклатура'!$D$6:$D$205,SUMPRODUCT(EXACT('Номенклатура'!$A$6:$A$205,B3197)*(ROW('Номенклатура'!$A$6:$A$205)-5)))&amp;"")</f>
        <v/>
      </c>
      <c r="F3197" s="18" t="str">
        <f>IF(OR(I3197="ОК",I3197="Учтено: добавьте пояснение"),IF(C3197="Приход",D3197,IF(C3197="Корректировка остатка",D3197,-D3197)),"")</f>
        <v/>
      </c>
      <c r="G3197" s="13"/>
      <c r="H3197" s="15" t="str">
        <f>IF(OR(B3197="",SUMPRODUCT(--EXACT('Номенклатура'!$A$6:$A$205,B3197))&lt;&gt;1),"",INDEX('Номенклатура'!$B$6:$B$205,SUMPRODUCT(EXACT('Номенклатура'!$A$6:$A$205,B3197)*(ROW('Номенклатура'!$A$6:$A$205)-5)))&amp;"")</f>
        <v/>
      </c>
      <c r="I3197" s="15" t="str">
        <f>IF(COUNTA(A3197:D3197,G3197)=0,"",IF(NOT(ISNUMBER(A3197)),"Укажите дату",IF(B3197="","Укажите код",IF(NOT(AND(ISTEXT(B3197),LEN(B3197)&gt;0,LEN(B3197)&lt;=30,ISNUMBER(FIND(LEFT(B3197,1),"ABCDEFGHIJKLMNOPQRSTUVWXYZ")),SUMPRODUCT((MID(B3197,{1,2,3,4,5,6,7,8,9,10,11,12,13,14,15,16,17,18,19,20,21,22,23,24,25,26,27,28,29,30},1)&lt;&gt;"")*ISERROR(FIND(MID(B3197,{1,2,3,4,5,6,7,8,9,10,11,12,13,14,15,16,17,18,19,20,21,22,23,24,25,26,27,28,29,30},1),"ABCDEFGHIJKLMNOPQRSTUVWXYZ0123456789-_")))=0,ISERROR(VALUE(B3197)))),"Недопустимый код: только латинские буквы A-Z в верхнем регистре, цифры, - и _; начало с буквы, до 30 символов (например MILK-001)",IF(SUMPRODUCT(--EXACT('Номенклатура'!$A$6:$A$205,B3197))=0,"Код не найден в номенклатуре",IF(SUMPRODUCT(--EXACT('Номенклатура'!$A$6:$A$205,B3197))&gt;1,"Код повторяется в номенклатуре",IF(ISNA(MATCH(C3197,{"Приход","Расход","Списание","Корректировка остатка"},0)),"Выберите тип операции",IF(NOT(ISNUMBER(D3197)),"Укажите количество",IF(D3197=0,"Количество не может быть 0",IF(AND(C3197&lt;&gt;"Корректировка остатка",D3197&lt;0),"Для этого типа количество положительное",IF(NOT(ISNUMBER('Номенклатура'!$C$2)),"Укажите дату начала учёта",IF(A3197&lt;INT('Номенклатура'!$C$2),"Раньше даты начала учёта: НЕ учтено",IF(AND(C3197="Корректировка остатка",TRIM(G3197)=""),"Учтено: добавьте пояснение","ОК")))))))))))))</f>
        <v/>
      </c>
    </row>
    <row r="3198" spans="1:9" x14ac:dyDescent="0.25">
      <c r="A3198" s="16"/>
      <c r="B3198" s="13"/>
      <c r="C3198" s="13"/>
      <c r="D3198" s="14"/>
      <c r="E3198" s="17" t="str">
        <f>IF(OR(B3198="",SUMPRODUCT(--EXACT('Номенклатура'!$A$6:$A$205,B3198))&lt;&gt;1),"",INDEX('Номенклатура'!$D$6:$D$205,SUMPRODUCT(EXACT('Номенклатура'!$A$6:$A$205,B3198)*(ROW('Номенклатура'!$A$6:$A$205)-5)))&amp;"")</f>
        <v/>
      </c>
      <c r="F3198" s="18" t="str">
        <f>IF(OR(I3198="ОК",I3198="Учтено: добавьте пояснение"),IF(C3198="Приход",D3198,IF(C3198="Корректировка остатка",D3198,-D3198)),"")</f>
        <v/>
      </c>
      <c r="G3198" s="13"/>
      <c r="H3198" s="15" t="str">
        <f>IF(OR(B3198="",SUMPRODUCT(--EXACT('Номенклатура'!$A$6:$A$205,B3198))&lt;&gt;1),"",INDEX('Номенклатура'!$B$6:$B$205,SUMPRODUCT(EXACT('Номенклатура'!$A$6:$A$205,B3198)*(ROW('Номенклатура'!$A$6:$A$205)-5)))&amp;"")</f>
        <v/>
      </c>
      <c r="I3198" s="15" t="str">
        <f>IF(COUNTA(A3198:D3198,G3198)=0,"",IF(NOT(ISNUMBER(A3198)),"Укажите дату",IF(B3198="","Укажите код",IF(NOT(AND(ISTEXT(B3198),LEN(B3198)&gt;0,LEN(B3198)&lt;=30,ISNUMBER(FIND(LEFT(B3198,1),"ABCDEFGHIJKLMNOPQRSTUVWXYZ")),SUMPRODUCT((MID(B3198,{1,2,3,4,5,6,7,8,9,10,11,12,13,14,15,16,17,18,19,20,21,22,23,24,25,26,27,28,29,30},1)&lt;&gt;"")*ISERROR(FIND(MID(B3198,{1,2,3,4,5,6,7,8,9,10,11,12,13,14,15,16,17,18,19,20,21,22,23,24,25,26,27,28,29,30},1),"ABCDEFGHIJKLMNOPQRSTUVWXYZ0123456789-_")))=0,ISERROR(VALUE(B3198)))),"Недопустимый код: только латинские буквы A-Z в верхнем регистре, цифры, - и _; начало с буквы, до 30 символов (например MILK-001)",IF(SUMPRODUCT(--EXACT('Номенклатура'!$A$6:$A$205,B3198))=0,"Код не найден в номенклатуре",IF(SUMPRODUCT(--EXACT('Номенклатура'!$A$6:$A$205,B3198))&gt;1,"Код повторяется в номенклатуре",IF(ISNA(MATCH(C3198,{"Приход","Расход","Списание","Корректировка остатка"},0)),"Выберите тип операции",IF(NOT(ISNUMBER(D3198)),"Укажите количество",IF(D3198=0,"Количество не может быть 0",IF(AND(C3198&lt;&gt;"Корректировка остатка",D3198&lt;0),"Для этого типа количество положительное",IF(NOT(ISNUMBER('Номенклатура'!$C$2)),"Укажите дату начала учёта",IF(A3198&lt;INT('Номенклатура'!$C$2),"Раньше даты начала учёта: НЕ учтено",IF(AND(C3198="Корректировка остатка",TRIM(G3198)=""),"Учтено: добавьте пояснение","ОК")))))))))))))</f>
        <v/>
      </c>
    </row>
    <row r="3199" spans="1:9" x14ac:dyDescent="0.25">
      <c r="A3199" s="16"/>
      <c r="B3199" s="13"/>
      <c r="C3199" s="13"/>
      <c r="D3199" s="14"/>
      <c r="E3199" s="17" t="str">
        <f>IF(OR(B3199="",SUMPRODUCT(--EXACT('Номенклатура'!$A$6:$A$205,B3199))&lt;&gt;1),"",INDEX('Номенклатура'!$D$6:$D$205,SUMPRODUCT(EXACT('Номенклатура'!$A$6:$A$205,B3199)*(ROW('Номенклатура'!$A$6:$A$205)-5)))&amp;"")</f>
        <v/>
      </c>
      <c r="F3199" s="18" t="str">
        <f>IF(OR(I3199="ОК",I3199="Учтено: добавьте пояснение"),IF(C3199="Приход",D3199,IF(C3199="Корректировка остатка",D3199,-D3199)),"")</f>
        <v/>
      </c>
      <c r="G3199" s="13"/>
      <c r="H3199" s="15" t="str">
        <f>IF(OR(B3199="",SUMPRODUCT(--EXACT('Номенклатура'!$A$6:$A$205,B3199))&lt;&gt;1),"",INDEX('Номенклатура'!$B$6:$B$205,SUMPRODUCT(EXACT('Номенклатура'!$A$6:$A$205,B3199)*(ROW('Номенклатура'!$A$6:$A$205)-5)))&amp;"")</f>
        <v/>
      </c>
      <c r="I3199" s="15" t="str">
        <f>IF(COUNTA(A3199:D3199,G3199)=0,"",IF(NOT(ISNUMBER(A3199)),"Укажите дату",IF(B3199="","Укажите код",IF(NOT(AND(ISTEXT(B3199),LEN(B3199)&gt;0,LEN(B3199)&lt;=30,ISNUMBER(FIND(LEFT(B3199,1),"ABCDEFGHIJKLMNOPQRSTUVWXYZ")),SUMPRODUCT((MID(B3199,{1,2,3,4,5,6,7,8,9,10,11,12,13,14,15,16,17,18,19,20,21,22,23,24,25,26,27,28,29,30},1)&lt;&gt;"")*ISERROR(FIND(MID(B3199,{1,2,3,4,5,6,7,8,9,10,11,12,13,14,15,16,17,18,19,20,21,22,23,24,25,26,27,28,29,30},1),"ABCDEFGHIJKLMNOPQRSTUVWXYZ0123456789-_")))=0,ISERROR(VALUE(B3199)))),"Недопустимый код: только латинские буквы A-Z в верхнем регистре, цифры, - и _; начало с буквы, до 30 символов (например MILK-001)",IF(SUMPRODUCT(--EXACT('Номенклатура'!$A$6:$A$205,B3199))=0,"Код не найден в номенклатуре",IF(SUMPRODUCT(--EXACT('Номенклатура'!$A$6:$A$205,B3199))&gt;1,"Код повторяется в номенклатуре",IF(ISNA(MATCH(C3199,{"Приход","Расход","Списание","Корректировка остатка"},0)),"Выберите тип операции",IF(NOT(ISNUMBER(D3199)),"Укажите количество",IF(D3199=0,"Количество не может быть 0",IF(AND(C3199&lt;&gt;"Корректировка остатка",D3199&lt;0),"Для этого типа количество положительное",IF(NOT(ISNUMBER('Номенклатура'!$C$2)),"Укажите дату начала учёта",IF(A3199&lt;INT('Номенклатура'!$C$2),"Раньше даты начала учёта: НЕ учтено",IF(AND(C3199="Корректировка остатка",TRIM(G3199)=""),"Учтено: добавьте пояснение","ОК")))))))))))))</f>
        <v/>
      </c>
    </row>
    <row r="3200" spans="1:9" x14ac:dyDescent="0.25">
      <c r="A3200" s="16"/>
      <c r="B3200" s="13"/>
      <c r="C3200" s="13"/>
      <c r="D3200" s="14"/>
      <c r="E3200" s="17" t="str">
        <f>IF(OR(B3200="",SUMPRODUCT(--EXACT('Номенклатура'!$A$6:$A$205,B3200))&lt;&gt;1),"",INDEX('Номенклатура'!$D$6:$D$205,SUMPRODUCT(EXACT('Номенклатура'!$A$6:$A$205,B3200)*(ROW('Номенклатура'!$A$6:$A$205)-5)))&amp;"")</f>
        <v/>
      </c>
      <c r="F3200" s="18" t="str">
        <f>IF(OR(I3200="ОК",I3200="Учтено: добавьте пояснение"),IF(C3200="Приход",D3200,IF(C3200="Корректировка остатка",D3200,-D3200)),"")</f>
        <v/>
      </c>
      <c r="G3200" s="13"/>
      <c r="H3200" s="15" t="str">
        <f>IF(OR(B3200="",SUMPRODUCT(--EXACT('Номенклатура'!$A$6:$A$205,B3200))&lt;&gt;1),"",INDEX('Номенклатура'!$B$6:$B$205,SUMPRODUCT(EXACT('Номенклатура'!$A$6:$A$205,B3200)*(ROW('Номенклатура'!$A$6:$A$205)-5)))&amp;"")</f>
        <v/>
      </c>
      <c r="I3200" s="15" t="str">
        <f>IF(COUNTA(A3200:D3200,G3200)=0,"",IF(NOT(ISNUMBER(A3200)),"Укажите дату",IF(B3200="","Укажите код",IF(NOT(AND(ISTEXT(B3200),LEN(B3200)&gt;0,LEN(B3200)&lt;=30,ISNUMBER(FIND(LEFT(B3200,1),"ABCDEFGHIJKLMNOPQRSTUVWXYZ")),SUMPRODUCT((MID(B3200,{1,2,3,4,5,6,7,8,9,10,11,12,13,14,15,16,17,18,19,20,21,22,23,24,25,26,27,28,29,30},1)&lt;&gt;"")*ISERROR(FIND(MID(B3200,{1,2,3,4,5,6,7,8,9,10,11,12,13,14,15,16,17,18,19,20,21,22,23,24,25,26,27,28,29,30},1),"ABCDEFGHIJKLMNOPQRSTUVWXYZ0123456789-_")))=0,ISERROR(VALUE(B3200)))),"Недопустимый код: только латинские буквы A-Z в верхнем регистре, цифры, - и _; начало с буквы, до 30 символов (например MILK-001)",IF(SUMPRODUCT(--EXACT('Номенклатура'!$A$6:$A$205,B3200))=0,"Код не найден в номенклатуре",IF(SUMPRODUCT(--EXACT('Номенклатура'!$A$6:$A$205,B3200))&gt;1,"Код повторяется в номенклатуре",IF(ISNA(MATCH(C3200,{"Приход","Расход","Списание","Корректировка остатка"},0)),"Выберите тип операции",IF(NOT(ISNUMBER(D3200)),"Укажите количество",IF(D3200=0,"Количество не может быть 0",IF(AND(C3200&lt;&gt;"Корректировка остатка",D3200&lt;0),"Для этого типа количество положительное",IF(NOT(ISNUMBER('Номенклатура'!$C$2)),"Укажите дату начала учёта",IF(A3200&lt;INT('Номенклатура'!$C$2),"Раньше даты начала учёта: НЕ учтено",IF(AND(C3200="Корректировка остатка",TRIM(G3200)=""),"Учтено: добавьте пояснение","ОК")))))))))))))</f>
        <v/>
      </c>
    </row>
    <row r="3201" spans="1:9" x14ac:dyDescent="0.25">
      <c r="A3201" s="16"/>
      <c r="B3201" s="13"/>
      <c r="C3201" s="13"/>
      <c r="D3201" s="14"/>
      <c r="E3201" s="17" t="str">
        <f>IF(OR(B3201="",SUMPRODUCT(--EXACT('Номенклатура'!$A$6:$A$205,B3201))&lt;&gt;1),"",INDEX('Номенклатура'!$D$6:$D$205,SUMPRODUCT(EXACT('Номенклатура'!$A$6:$A$205,B3201)*(ROW('Номенклатура'!$A$6:$A$205)-5)))&amp;"")</f>
        <v/>
      </c>
      <c r="F3201" s="18" t="str">
        <f>IF(OR(I3201="ОК",I3201="Учтено: добавьте пояснение"),IF(C3201="Приход",D3201,IF(C3201="Корректировка остатка",D3201,-D3201)),"")</f>
        <v/>
      </c>
      <c r="G3201" s="13"/>
      <c r="H3201" s="15" t="str">
        <f>IF(OR(B3201="",SUMPRODUCT(--EXACT('Номенклатура'!$A$6:$A$205,B3201))&lt;&gt;1),"",INDEX('Номенклатура'!$B$6:$B$205,SUMPRODUCT(EXACT('Номенклатура'!$A$6:$A$205,B3201)*(ROW('Номенклатура'!$A$6:$A$205)-5)))&amp;"")</f>
        <v/>
      </c>
      <c r="I3201" s="15" t="str">
        <f>IF(COUNTA(A3201:D3201,G3201)=0,"",IF(NOT(ISNUMBER(A3201)),"Укажите дату",IF(B3201="","Укажите код",IF(NOT(AND(ISTEXT(B3201),LEN(B3201)&gt;0,LEN(B3201)&lt;=30,ISNUMBER(FIND(LEFT(B3201,1),"ABCDEFGHIJKLMNOPQRSTUVWXYZ")),SUMPRODUCT((MID(B3201,{1,2,3,4,5,6,7,8,9,10,11,12,13,14,15,16,17,18,19,20,21,22,23,24,25,26,27,28,29,30},1)&lt;&gt;"")*ISERROR(FIND(MID(B3201,{1,2,3,4,5,6,7,8,9,10,11,12,13,14,15,16,17,18,19,20,21,22,23,24,25,26,27,28,29,30},1),"ABCDEFGHIJKLMNOPQRSTUVWXYZ0123456789-_")))=0,ISERROR(VALUE(B3201)))),"Недопустимый код: только латинские буквы A-Z в верхнем регистре, цифры, - и _; начало с буквы, до 30 символов (например MILK-001)",IF(SUMPRODUCT(--EXACT('Номенклатура'!$A$6:$A$205,B3201))=0,"Код не найден в номенклатуре",IF(SUMPRODUCT(--EXACT('Номенклатура'!$A$6:$A$205,B3201))&gt;1,"Код повторяется в номенклатуре",IF(ISNA(MATCH(C3201,{"Приход","Расход","Списание","Корректировка остатка"},0)),"Выберите тип операции",IF(NOT(ISNUMBER(D3201)),"Укажите количество",IF(D3201=0,"Количество не может быть 0",IF(AND(C3201&lt;&gt;"Корректировка остатка",D3201&lt;0),"Для этого типа количество положительное",IF(NOT(ISNUMBER('Номенклатура'!$C$2)),"Укажите дату начала учёта",IF(A3201&lt;INT('Номенклатура'!$C$2),"Раньше даты начала учёта: НЕ учтено",IF(AND(C3201="Корректировка остатка",TRIM(G3201)=""),"Учтено: добавьте пояснение","ОК")))))))))))))</f>
        <v/>
      </c>
    </row>
    <row r="3202" spans="1:9" x14ac:dyDescent="0.25">
      <c r="A3202" s="16"/>
      <c r="B3202" s="13"/>
      <c r="C3202" s="13"/>
      <c r="D3202" s="14"/>
      <c r="E3202" s="17" t="str">
        <f>IF(OR(B3202="",SUMPRODUCT(--EXACT('Номенклатура'!$A$6:$A$205,B3202))&lt;&gt;1),"",INDEX('Номенклатура'!$D$6:$D$205,SUMPRODUCT(EXACT('Номенклатура'!$A$6:$A$205,B3202)*(ROW('Номенклатура'!$A$6:$A$205)-5)))&amp;"")</f>
        <v/>
      </c>
      <c r="F3202" s="18" t="str">
        <f>IF(OR(I3202="ОК",I3202="Учтено: добавьте пояснение"),IF(C3202="Приход",D3202,IF(C3202="Корректировка остатка",D3202,-D3202)),"")</f>
        <v/>
      </c>
      <c r="G3202" s="13"/>
      <c r="H3202" s="15" t="str">
        <f>IF(OR(B3202="",SUMPRODUCT(--EXACT('Номенклатура'!$A$6:$A$205,B3202))&lt;&gt;1),"",INDEX('Номенклатура'!$B$6:$B$205,SUMPRODUCT(EXACT('Номенклатура'!$A$6:$A$205,B3202)*(ROW('Номенклатура'!$A$6:$A$205)-5)))&amp;"")</f>
        <v/>
      </c>
      <c r="I3202" s="15" t="str">
        <f>IF(COUNTA(A3202:D3202,G3202)=0,"",IF(NOT(ISNUMBER(A3202)),"Укажите дату",IF(B3202="","Укажите код",IF(NOT(AND(ISTEXT(B3202),LEN(B3202)&gt;0,LEN(B3202)&lt;=30,ISNUMBER(FIND(LEFT(B3202,1),"ABCDEFGHIJKLMNOPQRSTUVWXYZ")),SUMPRODUCT((MID(B3202,{1,2,3,4,5,6,7,8,9,10,11,12,13,14,15,16,17,18,19,20,21,22,23,24,25,26,27,28,29,30},1)&lt;&gt;"")*ISERROR(FIND(MID(B3202,{1,2,3,4,5,6,7,8,9,10,11,12,13,14,15,16,17,18,19,20,21,22,23,24,25,26,27,28,29,30},1),"ABCDEFGHIJKLMNOPQRSTUVWXYZ0123456789-_")))=0,ISERROR(VALUE(B3202)))),"Недопустимый код: только латинские буквы A-Z в верхнем регистре, цифры, - и _; начало с буквы, до 30 символов (например MILK-001)",IF(SUMPRODUCT(--EXACT('Номенклатура'!$A$6:$A$205,B3202))=0,"Код не найден в номенклатуре",IF(SUMPRODUCT(--EXACT('Номенклатура'!$A$6:$A$205,B3202))&gt;1,"Код повторяется в номенклатуре",IF(ISNA(MATCH(C3202,{"Приход","Расход","Списание","Корректировка остатка"},0)),"Выберите тип операции",IF(NOT(ISNUMBER(D3202)),"Укажите количество",IF(D3202=0,"Количество не может быть 0",IF(AND(C3202&lt;&gt;"Корректировка остатка",D3202&lt;0),"Для этого типа количество положительное",IF(NOT(ISNUMBER('Номенклатура'!$C$2)),"Укажите дату начала учёта",IF(A3202&lt;INT('Номенклатура'!$C$2),"Раньше даты начала учёта: НЕ учтено",IF(AND(C3202="Корректировка остатка",TRIM(G3202)=""),"Учтено: добавьте пояснение","ОК")))))))))))))</f>
        <v/>
      </c>
    </row>
    <row r="3203" spans="1:9" x14ac:dyDescent="0.25">
      <c r="A3203" s="16"/>
      <c r="B3203" s="13"/>
      <c r="C3203" s="13"/>
      <c r="D3203" s="14"/>
      <c r="E3203" s="17" t="str">
        <f>IF(OR(B3203="",SUMPRODUCT(--EXACT('Номенклатура'!$A$6:$A$205,B3203))&lt;&gt;1),"",INDEX('Номенклатура'!$D$6:$D$205,SUMPRODUCT(EXACT('Номенклатура'!$A$6:$A$205,B3203)*(ROW('Номенклатура'!$A$6:$A$205)-5)))&amp;"")</f>
        <v/>
      </c>
      <c r="F3203" s="18" t="str">
        <f>IF(OR(I3203="ОК",I3203="Учтено: добавьте пояснение"),IF(C3203="Приход",D3203,IF(C3203="Корректировка остатка",D3203,-D3203)),"")</f>
        <v/>
      </c>
      <c r="G3203" s="13"/>
      <c r="H3203" s="15" t="str">
        <f>IF(OR(B3203="",SUMPRODUCT(--EXACT('Номенклатура'!$A$6:$A$205,B3203))&lt;&gt;1),"",INDEX('Номенклатура'!$B$6:$B$205,SUMPRODUCT(EXACT('Номенклатура'!$A$6:$A$205,B3203)*(ROW('Номенклатура'!$A$6:$A$205)-5)))&amp;"")</f>
        <v/>
      </c>
      <c r="I3203" s="15" t="str">
        <f>IF(COUNTA(A3203:D3203,G3203)=0,"",IF(NOT(ISNUMBER(A3203)),"Укажите дату",IF(B3203="","Укажите код",IF(NOT(AND(ISTEXT(B3203),LEN(B3203)&gt;0,LEN(B3203)&lt;=30,ISNUMBER(FIND(LEFT(B3203,1),"ABCDEFGHIJKLMNOPQRSTUVWXYZ")),SUMPRODUCT((MID(B3203,{1,2,3,4,5,6,7,8,9,10,11,12,13,14,15,16,17,18,19,20,21,22,23,24,25,26,27,28,29,30},1)&lt;&gt;"")*ISERROR(FIND(MID(B3203,{1,2,3,4,5,6,7,8,9,10,11,12,13,14,15,16,17,18,19,20,21,22,23,24,25,26,27,28,29,30},1),"ABCDEFGHIJKLMNOPQRSTUVWXYZ0123456789-_")))=0,ISERROR(VALUE(B3203)))),"Недопустимый код: только латинские буквы A-Z в верхнем регистре, цифры, - и _; начало с буквы, до 30 символов (например MILK-001)",IF(SUMPRODUCT(--EXACT('Номенклатура'!$A$6:$A$205,B3203))=0,"Код не найден в номенклатуре",IF(SUMPRODUCT(--EXACT('Номенклатура'!$A$6:$A$205,B3203))&gt;1,"Код повторяется в номенклатуре",IF(ISNA(MATCH(C3203,{"Приход","Расход","Списание","Корректировка остатка"},0)),"Выберите тип операции",IF(NOT(ISNUMBER(D3203)),"Укажите количество",IF(D3203=0,"Количество не может быть 0",IF(AND(C3203&lt;&gt;"Корректировка остатка",D3203&lt;0),"Для этого типа количество положительное",IF(NOT(ISNUMBER('Номенклатура'!$C$2)),"Укажите дату начала учёта",IF(A3203&lt;INT('Номенклатура'!$C$2),"Раньше даты начала учёта: НЕ учтено",IF(AND(C3203="Корректировка остатка",TRIM(G3203)=""),"Учтено: добавьте пояснение","ОК")))))))))))))</f>
        <v/>
      </c>
    </row>
    <row r="3204" spans="1:9" x14ac:dyDescent="0.25">
      <c r="A3204" s="16"/>
      <c r="B3204" s="13"/>
      <c r="C3204" s="13"/>
      <c r="D3204" s="14"/>
      <c r="E3204" s="17" t="str">
        <f>IF(OR(B3204="",SUMPRODUCT(--EXACT('Номенклатура'!$A$6:$A$205,B3204))&lt;&gt;1),"",INDEX('Номенклатура'!$D$6:$D$205,SUMPRODUCT(EXACT('Номенклатура'!$A$6:$A$205,B3204)*(ROW('Номенклатура'!$A$6:$A$205)-5)))&amp;"")</f>
        <v/>
      </c>
      <c r="F3204" s="18" t="str">
        <f>IF(OR(I3204="ОК",I3204="Учтено: добавьте пояснение"),IF(C3204="Приход",D3204,IF(C3204="Корректировка остатка",D3204,-D3204)),"")</f>
        <v/>
      </c>
      <c r="G3204" s="13"/>
      <c r="H3204" s="15" t="str">
        <f>IF(OR(B3204="",SUMPRODUCT(--EXACT('Номенклатура'!$A$6:$A$205,B3204))&lt;&gt;1),"",INDEX('Номенклатура'!$B$6:$B$205,SUMPRODUCT(EXACT('Номенклатура'!$A$6:$A$205,B3204)*(ROW('Номенклатура'!$A$6:$A$205)-5)))&amp;"")</f>
        <v/>
      </c>
      <c r="I3204" s="15" t="str">
        <f>IF(COUNTA(A3204:D3204,G3204)=0,"",IF(NOT(ISNUMBER(A3204)),"Укажите дату",IF(B3204="","Укажите код",IF(NOT(AND(ISTEXT(B3204),LEN(B3204)&gt;0,LEN(B3204)&lt;=30,ISNUMBER(FIND(LEFT(B3204,1),"ABCDEFGHIJKLMNOPQRSTUVWXYZ")),SUMPRODUCT((MID(B3204,{1,2,3,4,5,6,7,8,9,10,11,12,13,14,15,16,17,18,19,20,21,22,23,24,25,26,27,28,29,30},1)&lt;&gt;"")*ISERROR(FIND(MID(B3204,{1,2,3,4,5,6,7,8,9,10,11,12,13,14,15,16,17,18,19,20,21,22,23,24,25,26,27,28,29,30},1),"ABCDEFGHIJKLMNOPQRSTUVWXYZ0123456789-_")))=0,ISERROR(VALUE(B3204)))),"Недопустимый код: только латинские буквы A-Z в верхнем регистре, цифры, - и _; начало с буквы, до 30 символов (например MILK-001)",IF(SUMPRODUCT(--EXACT('Номенклатура'!$A$6:$A$205,B3204))=0,"Код не найден в номенклатуре",IF(SUMPRODUCT(--EXACT('Номенклатура'!$A$6:$A$205,B3204))&gt;1,"Код повторяется в номенклатуре",IF(ISNA(MATCH(C3204,{"Приход","Расход","Списание","Корректировка остатка"},0)),"Выберите тип операции",IF(NOT(ISNUMBER(D3204)),"Укажите количество",IF(D3204=0,"Количество не может быть 0",IF(AND(C3204&lt;&gt;"Корректировка остатка",D3204&lt;0),"Для этого типа количество положительное",IF(NOT(ISNUMBER('Номенклатура'!$C$2)),"Укажите дату начала учёта",IF(A3204&lt;INT('Номенклатура'!$C$2),"Раньше даты начала учёта: НЕ учтено",IF(AND(C3204="Корректировка остатка",TRIM(G3204)=""),"Учтено: добавьте пояснение","ОК")))))))))))))</f>
        <v/>
      </c>
    </row>
    <row r="3205" spans="1:9" x14ac:dyDescent="0.25">
      <c r="A3205" s="16"/>
      <c r="B3205" s="13"/>
      <c r="C3205" s="13"/>
      <c r="D3205" s="14"/>
      <c r="E3205" s="17" t="str">
        <f>IF(OR(B3205="",SUMPRODUCT(--EXACT('Номенклатура'!$A$6:$A$205,B3205))&lt;&gt;1),"",INDEX('Номенклатура'!$D$6:$D$205,SUMPRODUCT(EXACT('Номенклатура'!$A$6:$A$205,B3205)*(ROW('Номенклатура'!$A$6:$A$205)-5)))&amp;"")</f>
        <v/>
      </c>
      <c r="F3205" s="18" t="str">
        <f>IF(OR(I3205="ОК",I3205="Учтено: добавьте пояснение"),IF(C3205="Приход",D3205,IF(C3205="Корректировка остатка",D3205,-D3205)),"")</f>
        <v/>
      </c>
      <c r="G3205" s="13"/>
      <c r="H3205" s="15" t="str">
        <f>IF(OR(B3205="",SUMPRODUCT(--EXACT('Номенклатура'!$A$6:$A$205,B3205))&lt;&gt;1),"",INDEX('Номенклатура'!$B$6:$B$205,SUMPRODUCT(EXACT('Номенклатура'!$A$6:$A$205,B3205)*(ROW('Номенклатура'!$A$6:$A$205)-5)))&amp;"")</f>
        <v/>
      </c>
      <c r="I3205" s="15" t="str">
        <f>IF(COUNTA(A3205:D3205,G3205)=0,"",IF(NOT(ISNUMBER(A3205)),"Укажите дату",IF(B3205="","Укажите код",IF(NOT(AND(ISTEXT(B3205),LEN(B3205)&gt;0,LEN(B3205)&lt;=30,ISNUMBER(FIND(LEFT(B3205,1),"ABCDEFGHIJKLMNOPQRSTUVWXYZ")),SUMPRODUCT((MID(B3205,{1,2,3,4,5,6,7,8,9,10,11,12,13,14,15,16,17,18,19,20,21,22,23,24,25,26,27,28,29,30},1)&lt;&gt;"")*ISERROR(FIND(MID(B3205,{1,2,3,4,5,6,7,8,9,10,11,12,13,14,15,16,17,18,19,20,21,22,23,24,25,26,27,28,29,30},1),"ABCDEFGHIJKLMNOPQRSTUVWXYZ0123456789-_")))=0,ISERROR(VALUE(B3205)))),"Недопустимый код: только латинские буквы A-Z в верхнем регистре, цифры, - и _; начало с буквы, до 30 символов (например MILK-001)",IF(SUMPRODUCT(--EXACT('Номенклатура'!$A$6:$A$205,B3205))=0,"Код не найден в номенклатуре",IF(SUMPRODUCT(--EXACT('Номенклатура'!$A$6:$A$205,B3205))&gt;1,"Код повторяется в номенклатуре",IF(ISNA(MATCH(C3205,{"Приход","Расход","Списание","Корректировка остатка"},0)),"Выберите тип операции",IF(NOT(ISNUMBER(D3205)),"Укажите количество",IF(D3205=0,"Количество не может быть 0",IF(AND(C3205&lt;&gt;"Корректировка остатка",D3205&lt;0),"Для этого типа количество положительное",IF(NOT(ISNUMBER('Номенклатура'!$C$2)),"Укажите дату начала учёта",IF(A3205&lt;INT('Номенклатура'!$C$2),"Раньше даты начала учёта: НЕ учтено",IF(AND(C3205="Корректировка остатка",TRIM(G3205)=""),"Учтено: добавьте пояснение","ОК")))))))))))))</f>
        <v/>
      </c>
    </row>
    <row r="3206" spans="1:9" x14ac:dyDescent="0.25">
      <c r="A3206" s="16"/>
      <c r="B3206" s="13"/>
      <c r="C3206" s="13"/>
      <c r="D3206" s="14"/>
      <c r="E3206" s="17" t="str">
        <f>IF(OR(B3206="",SUMPRODUCT(--EXACT('Номенклатура'!$A$6:$A$205,B3206))&lt;&gt;1),"",INDEX('Номенклатура'!$D$6:$D$205,SUMPRODUCT(EXACT('Номенклатура'!$A$6:$A$205,B3206)*(ROW('Номенклатура'!$A$6:$A$205)-5)))&amp;"")</f>
        <v/>
      </c>
      <c r="F3206" s="18" t="str">
        <f>IF(OR(I3206="ОК",I3206="Учтено: добавьте пояснение"),IF(C3206="Приход",D3206,IF(C3206="Корректировка остатка",D3206,-D3206)),"")</f>
        <v/>
      </c>
      <c r="G3206" s="13"/>
      <c r="H3206" s="15" t="str">
        <f>IF(OR(B3206="",SUMPRODUCT(--EXACT('Номенклатура'!$A$6:$A$205,B3206))&lt;&gt;1),"",INDEX('Номенклатура'!$B$6:$B$205,SUMPRODUCT(EXACT('Номенклатура'!$A$6:$A$205,B3206)*(ROW('Номенклатура'!$A$6:$A$205)-5)))&amp;"")</f>
        <v/>
      </c>
      <c r="I3206" s="15" t="str">
        <f>IF(COUNTA(A3206:D3206,G3206)=0,"",IF(NOT(ISNUMBER(A3206)),"Укажите дату",IF(B3206="","Укажите код",IF(NOT(AND(ISTEXT(B3206),LEN(B3206)&gt;0,LEN(B3206)&lt;=30,ISNUMBER(FIND(LEFT(B3206,1),"ABCDEFGHIJKLMNOPQRSTUVWXYZ")),SUMPRODUCT((MID(B3206,{1,2,3,4,5,6,7,8,9,10,11,12,13,14,15,16,17,18,19,20,21,22,23,24,25,26,27,28,29,30},1)&lt;&gt;"")*ISERROR(FIND(MID(B3206,{1,2,3,4,5,6,7,8,9,10,11,12,13,14,15,16,17,18,19,20,21,22,23,24,25,26,27,28,29,30},1),"ABCDEFGHIJKLMNOPQRSTUVWXYZ0123456789-_")))=0,ISERROR(VALUE(B3206)))),"Недопустимый код: только латинские буквы A-Z в верхнем регистре, цифры, - и _; начало с буквы, до 30 символов (например MILK-001)",IF(SUMPRODUCT(--EXACT('Номенклатура'!$A$6:$A$205,B3206))=0,"Код не найден в номенклатуре",IF(SUMPRODUCT(--EXACT('Номенклатура'!$A$6:$A$205,B3206))&gt;1,"Код повторяется в номенклатуре",IF(ISNA(MATCH(C3206,{"Приход","Расход","Списание","Корректировка остатка"},0)),"Выберите тип операции",IF(NOT(ISNUMBER(D3206)),"Укажите количество",IF(D3206=0,"Количество не может быть 0",IF(AND(C3206&lt;&gt;"Корректировка остатка",D3206&lt;0),"Для этого типа количество положительное",IF(NOT(ISNUMBER('Номенклатура'!$C$2)),"Укажите дату начала учёта",IF(A3206&lt;INT('Номенклатура'!$C$2),"Раньше даты начала учёта: НЕ учтено",IF(AND(C3206="Корректировка остатка",TRIM(G3206)=""),"Учтено: добавьте пояснение","ОК")))))))))))))</f>
        <v/>
      </c>
    </row>
    <row r="3207" spans="1:9" x14ac:dyDescent="0.25">
      <c r="A3207" s="16"/>
      <c r="B3207" s="13"/>
      <c r="C3207" s="13"/>
      <c r="D3207" s="14"/>
      <c r="E3207" s="17" t="str">
        <f>IF(OR(B3207="",SUMPRODUCT(--EXACT('Номенклатура'!$A$6:$A$205,B3207))&lt;&gt;1),"",INDEX('Номенклатура'!$D$6:$D$205,SUMPRODUCT(EXACT('Номенклатура'!$A$6:$A$205,B3207)*(ROW('Номенклатура'!$A$6:$A$205)-5)))&amp;"")</f>
        <v/>
      </c>
      <c r="F3207" s="18" t="str">
        <f>IF(OR(I3207="ОК",I3207="Учтено: добавьте пояснение"),IF(C3207="Приход",D3207,IF(C3207="Корректировка остатка",D3207,-D3207)),"")</f>
        <v/>
      </c>
      <c r="G3207" s="13"/>
      <c r="H3207" s="15" t="str">
        <f>IF(OR(B3207="",SUMPRODUCT(--EXACT('Номенклатура'!$A$6:$A$205,B3207))&lt;&gt;1),"",INDEX('Номенклатура'!$B$6:$B$205,SUMPRODUCT(EXACT('Номенклатура'!$A$6:$A$205,B3207)*(ROW('Номенклатура'!$A$6:$A$205)-5)))&amp;"")</f>
        <v/>
      </c>
      <c r="I3207" s="15" t="str">
        <f>IF(COUNTA(A3207:D3207,G3207)=0,"",IF(NOT(ISNUMBER(A3207)),"Укажите дату",IF(B3207="","Укажите код",IF(NOT(AND(ISTEXT(B3207),LEN(B3207)&gt;0,LEN(B3207)&lt;=30,ISNUMBER(FIND(LEFT(B3207,1),"ABCDEFGHIJKLMNOPQRSTUVWXYZ")),SUMPRODUCT((MID(B3207,{1,2,3,4,5,6,7,8,9,10,11,12,13,14,15,16,17,18,19,20,21,22,23,24,25,26,27,28,29,30},1)&lt;&gt;"")*ISERROR(FIND(MID(B3207,{1,2,3,4,5,6,7,8,9,10,11,12,13,14,15,16,17,18,19,20,21,22,23,24,25,26,27,28,29,30},1),"ABCDEFGHIJKLMNOPQRSTUVWXYZ0123456789-_")))=0,ISERROR(VALUE(B3207)))),"Недопустимый код: только латинские буквы A-Z в верхнем регистре, цифры, - и _; начало с буквы, до 30 символов (например MILK-001)",IF(SUMPRODUCT(--EXACT('Номенклатура'!$A$6:$A$205,B3207))=0,"Код не найден в номенклатуре",IF(SUMPRODUCT(--EXACT('Номенклатура'!$A$6:$A$205,B3207))&gt;1,"Код повторяется в номенклатуре",IF(ISNA(MATCH(C3207,{"Приход","Расход","Списание","Корректировка остатка"},0)),"Выберите тип операции",IF(NOT(ISNUMBER(D3207)),"Укажите количество",IF(D3207=0,"Количество не может быть 0",IF(AND(C3207&lt;&gt;"Корректировка остатка",D3207&lt;0),"Для этого типа количество положительное",IF(NOT(ISNUMBER('Номенклатура'!$C$2)),"Укажите дату начала учёта",IF(A3207&lt;INT('Номенклатура'!$C$2),"Раньше даты начала учёта: НЕ учтено",IF(AND(C3207="Корректировка остатка",TRIM(G3207)=""),"Учтено: добавьте пояснение","ОК")))))))))))))</f>
        <v/>
      </c>
    </row>
    <row r="3208" spans="1:9" x14ac:dyDescent="0.25">
      <c r="A3208" s="16"/>
      <c r="B3208" s="13"/>
      <c r="C3208" s="13"/>
      <c r="D3208" s="14"/>
      <c r="E3208" s="17" t="str">
        <f>IF(OR(B3208="",SUMPRODUCT(--EXACT('Номенклатура'!$A$6:$A$205,B3208))&lt;&gt;1),"",INDEX('Номенклатура'!$D$6:$D$205,SUMPRODUCT(EXACT('Номенклатура'!$A$6:$A$205,B3208)*(ROW('Номенклатура'!$A$6:$A$205)-5)))&amp;"")</f>
        <v/>
      </c>
      <c r="F3208" s="18" t="str">
        <f>IF(OR(I3208="ОК",I3208="Учтено: добавьте пояснение"),IF(C3208="Приход",D3208,IF(C3208="Корректировка остатка",D3208,-D3208)),"")</f>
        <v/>
      </c>
      <c r="G3208" s="13"/>
      <c r="H3208" s="15" t="str">
        <f>IF(OR(B3208="",SUMPRODUCT(--EXACT('Номенклатура'!$A$6:$A$205,B3208))&lt;&gt;1),"",INDEX('Номенклатура'!$B$6:$B$205,SUMPRODUCT(EXACT('Номенклатура'!$A$6:$A$205,B3208)*(ROW('Номенклатура'!$A$6:$A$205)-5)))&amp;"")</f>
        <v/>
      </c>
      <c r="I3208" s="15" t="str">
        <f>IF(COUNTA(A3208:D3208,G3208)=0,"",IF(NOT(ISNUMBER(A3208)),"Укажите дату",IF(B3208="","Укажите код",IF(NOT(AND(ISTEXT(B3208),LEN(B3208)&gt;0,LEN(B3208)&lt;=30,ISNUMBER(FIND(LEFT(B3208,1),"ABCDEFGHIJKLMNOPQRSTUVWXYZ")),SUMPRODUCT((MID(B3208,{1,2,3,4,5,6,7,8,9,10,11,12,13,14,15,16,17,18,19,20,21,22,23,24,25,26,27,28,29,30},1)&lt;&gt;"")*ISERROR(FIND(MID(B3208,{1,2,3,4,5,6,7,8,9,10,11,12,13,14,15,16,17,18,19,20,21,22,23,24,25,26,27,28,29,30},1),"ABCDEFGHIJKLMNOPQRSTUVWXYZ0123456789-_")))=0,ISERROR(VALUE(B3208)))),"Недопустимый код: только латинские буквы A-Z в верхнем регистре, цифры, - и _; начало с буквы, до 30 символов (например MILK-001)",IF(SUMPRODUCT(--EXACT('Номенклатура'!$A$6:$A$205,B3208))=0,"Код не найден в номенклатуре",IF(SUMPRODUCT(--EXACT('Номенклатура'!$A$6:$A$205,B3208))&gt;1,"Код повторяется в номенклатуре",IF(ISNA(MATCH(C3208,{"Приход","Расход","Списание","Корректировка остатка"},0)),"Выберите тип операции",IF(NOT(ISNUMBER(D3208)),"Укажите количество",IF(D3208=0,"Количество не может быть 0",IF(AND(C3208&lt;&gt;"Корректировка остатка",D3208&lt;0),"Для этого типа количество положительное",IF(NOT(ISNUMBER('Номенклатура'!$C$2)),"Укажите дату начала учёта",IF(A3208&lt;INT('Номенклатура'!$C$2),"Раньше даты начала учёта: НЕ учтено",IF(AND(C3208="Корректировка остатка",TRIM(G3208)=""),"Учтено: добавьте пояснение","ОК")))))))))))))</f>
        <v/>
      </c>
    </row>
    <row r="3209" spans="1:9" x14ac:dyDescent="0.25">
      <c r="A3209" s="16"/>
      <c r="B3209" s="13"/>
      <c r="C3209" s="13"/>
      <c r="D3209" s="14"/>
      <c r="E3209" s="17" t="str">
        <f>IF(OR(B3209="",SUMPRODUCT(--EXACT('Номенклатура'!$A$6:$A$205,B3209))&lt;&gt;1),"",INDEX('Номенклатура'!$D$6:$D$205,SUMPRODUCT(EXACT('Номенклатура'!$A$6:$A$205,B3209)*(ROW('Номенклатура'!$A$6:$A$205)-5)))&amp;"")</f>
        <v/>
      </c>
      <c r="F3209" s="18" t="str">
        <f>IF(OR(I3209="ОК",I3209="Учтено: добавьте пояснение"),IF(C3209="Приход",D3209,IF(C3209="Корректировка остатка",D3209,-D3209)),"")</f>
        <v/>
      </c>
      <c r="G3209" s="13"/>
      <c r="H3209" s="15" t="str">
        <f>IF(OR(B3209="",SUMPRODUCT(--EXACT('Номенклатура'!$A$6:$A$205,B3209))&lt;&gt;1),"",INDEX('Номенклатура'!$B$6:$B$205,SUMPRODUCT(EXACT('Номенклатура'!$A$6:$A$205,B3209)*(ROW('Номенклатура'!$A$6:$A$205)-5)))&amp;"")</f>
        <v/>
      </c>
      <c r="I3209" s="15" t="str">
        <f>IF(COUNTA(A3209:D3209,G3209)=0,"",IF(NOT(ISNUMBER(A3209)),"Укажите дату",IF(B3209="","Укажите код",IF(NOT(AND(ISTEXT(B3209),LEN(B3209)&gt;0,LEN(B3209)&lt;=30,ISNUMBER(FIND(LEFT(B3209,1),"ABCDEFGHIJKLMNOPQRSTUVWXYZ")),SUMPRODUCT((MID(B3209,{1,2,3,4,5,6,7,8,9,10,11,12,13,14,15,16,17,18,19,20,21,22,23,24,25,26,27,28,29,30},1)&lt;&gt;"")*ISERROR(FIND(MID(B3209,{1,2,3,4,5,6,7,8,9,10,11,12,13,14,15,16,17,18,19,20,21,22,23,24,25,26,27,28,29,30},1),"ABCDEFGHIJKLMNOPQRSTUVWXYZ0123456789-_")))=0,ISERROR(VALUE(B3209)))),"Недопустимый код: только латинские буквы A-Z в верхнем регистре, цифры, - и _; начало с буквы, до 30 символов (например MILK-001)",IF(SUMPRODUCT(--EXACT('Номенклатура'!$A$6:$A$205,B3209))=0,"Код не найден в номенклатуре",IF(SUMPRODUCT(--EXACT('Номенклатура'!$A$6:$A$205,B3209))&gt;1,"Код повторяется в номенклатуре",IF(ISNA(MATCH(C3209,{"Приход","Расход","Списание","Корректировка остатка"},0)),"Выберите тип операции",IF(NOT(ISNUMBER(D3209)),"Укажите количество",IF(D3209=0,"Количество не может быть 0",IF(AND(C3209&lt;&gt;"Корректировка остатка",D3209&lt;0),"Для этого типа количество положительное",IF(NOT(ISNUMBER('Номенклатура'!$C$2)),"Укажите дату начала учёта",IF(A3209&lt;INT('Номенклатура'!$C$2),"Раньше даты начала учёта: НЕ учтено",IF(AND(C3209="Корректировка остатка",TRIM(G3209)=""),"Учтено: добавьте пояснение","ОК")))))))))))))</f>
        <v/>
      </c>
    </row>
    <row r="3210" spans="1:9" x14ac:dyDescent="0.25">
      <c r="A3210" s="16"/>
      <c r="B3210" s="13"/>
      <c r="C3210" s="13"/>
      <c r="D3210" s="14"/>
      <c r="E3210" s="17" t="str">
        <f>IF(OR(B3210="",SUMPRODUCT(--EXACT('Номенклатура'!$A$6:$A$205,B3210))&lt;&gt;1),"",INDEX('Номенклатура'!$D$6:$D$205,SUMPRODUCT(EXACT('Номенклатура'!$A$6:$A$205,B3210)*(ROW('Номенклатура'!$A$6:$A$205)-5)))&amp;"")</f>
        <v/>
      </c>
      <c r="F3210" s="18" t="str">
        <f>IF(OR(I3210="ОК",I3210="Учтено: добавьте пояснение"),IF(C3210="Приход",D3210,IF(C3210="Корректировка остатка",D3210,-D3210)),"")</f>
        <v/>
      </c>
      <c r="G3210" s="13"/>
      <c r="H3210" s="15" t="str">
        <f>IF(OR(B3210="",SUMPRODUCT(--EXACT('Номенклатура'!$A$6:$A$205,B3210))&lt;&gt;1),"",INDEX('Номенклатура'!$B$6:$B$205,SUMPRODUCT(EXACT('Номенклатура'!$A$6:$A$205,B3210)*(ROW('Номенклатура'!$A$6:$A$205)-5)))&amp;"")</f>
        <v/>
      </c>
      <c r="I3210" s="15" t="str">
        <f>IF(COUNTA(A3210:D3210,G3210)=0,"",IF(NOT(ISNUMBER(A3210)),"Укажите дату",IF(B3210="","Укажите код",IF(NOT(AND(ISTEXT(B3210),LEN(B3210)&gt;0,LEN(B3210)&lt;=30,ISNUMBER(FIND(LEFT(B3210,1),"ABCDEFGHIJKLMNOPQRSTUVWXYZ")),SUMPRODUCT((MID(B3210,{1,2,3,4,5,6,7,8,9,10,11,12,13,14,15,16,17,18,19,20,21,22,23,24,25,26,27,28,29,30},1)&lt;&gt;"")*ISERROR(FIND(MID(B3210,{1,2,3,4,5,6,7,8,9,10,11,12,13,14,15,16,17,18,19,20,21,22,23,24,25,26,27,28,29,30},1),"ABCDEFGHIJKLMNOPQRSTUVWXYZ0123456789-_")))=0,ISERROR(VALUE(B3210)))),"Недопустимый код: только латинские буквы A-Z в верхнем регистре, цифры, - и _; начало с буквы, до 30 символов (например MILK-001)",IF(SUMPRODUCT(--EXACT('Номенклатура'!$A$6:$A$205,B3210))=0,"Код не найден в номенклатуре",IF(SUMPRODUCT(--EXACT('Номенклатура'!$A$6:$A$205,B3210))&gt;1,"Код повторяется в номенклатуре",IF(ISNA(MATCH(C3210,{"Приход","Расход","Списание","Корректировка остатка"},0)),"Выберите тип операции",IF(NOT(ISNUMBER(D3210)),"Укажите количество",IF(D3210=0,"Количество не может быть 0",IF(AND(C3210&lt;&gt;"Корректировка остатка",D3210&lt;0),"Для этого типа количество положительное",IF(NOT(ISNUMBER('Номенклатура'!$C$2)),"Укажите дату начала учёта",IF(A3210&lt;INT('Номенклатура'!$C$2),"Раньше даты начала учёта: НЕ учтено",IF(AND(C3210="Корректировка остатка",TRIM(G3210)=""),"Учтено: добавьте пояснение","ОК")))))))))))))</f>
        <v/>
      </c>
    </row>
    <row r="3211" spans="1:9" x14ac:dyDescent="0.25">
      <c r="A3211" s="16"/>
      <c r="B3211" s="13"/>
      <c r="C3211" s="13"/>
      <c r="D3211" s="14"/>
      <c r="E3211" s="17" t="str">
        <f>IF(OR(B3211="",SUMPRODUCT(--EXACT('Номенклатура'!$A$6:$A$205,B3211))&lt;&gt;1),"",INDEX('Номенклатура'!$D$6:$D$205,SUMPRODUCT(EXACT('Номенклатура'!$A$6:$A$205,B3211)*(ROW('Номенклатура'!$A$6:$A$205)-5)))&amp;"")</f>
        <v/>
      </c>
      <c r="F3211" s="18" t="str">
        <f>IF(OR(I3211="ОК",I3211="Учтено: добавьте пояснение"),IF(C3211="Приход",D3211,IF(C3211="Корректировка остатка",D3211,-D3211)),"")</f>
        <v/>
      </c>
      <c r="G3211" s="13"/>
      <c r="H3211" s="15" t="str">
        <f>IF(OR(B3211="",SUMPRODUCT(--EXACT('Номенклатура'!$A$6:$A$205,B3211))&lt;&gt;1),"",INDEX('Номенклатура'!$B$6:$B$205,SUMPRODUCT(EXACT('Номенклатура'!$A$6:$A$205,B3211)*(ROW('Номенклатура'!$A$6:$A$205)-5)))&amp;"")</f>
        <v/>
      </c>
      <c r="I3211" s="15" t="str">
        <f>IF(COUNTA(A3211:D3211,G3211)=0,"",IF(NOT(ISNUMBER(A3211)),"Укажите дату",IF(B3211="","Укажите код",IF(NOT(AND(ISTEXT(B3211),LEN(B3211)&gt;0,LEN(B3211)&lt;=30,ISNUMBER(FIND(LEFT(B3211,1),"ABCDEFGHIJKLMNOPQRSTUVWXYZ")),SUMPRODUCT((MID(B3211,{1,2,3,4,5,6,7,8,9,10,11,12,13,14,15,16,17,18,19,20,21,22,23,24,25,26,27,28,29,30},1)&lt;&gt;"")*ISERROR(FIND(MID(B3211,{1,2,3,4,5,6,7,8,9,10,11,12,13,14,15,16,17,18,19,20,21,22,23,24,25,26,27,28,29,30},1),"ABCDEFGHIJKLMNOPQRSTUVWXYZ0123456789-_")))=0,ISERROR(VALUE(B3211)))),"Недопустимый код: только латинские буквы A-Z в верхнем регистре, цифры, - и _; начало с буквы, до 30 символов (например MILK-001)",IF(SUMPRODUCT(--EXACT('Номенклатура'!$A$6:$A$205,B3211))=0,"Код не найден в номенклатуре",IF(SUMPRODUCT(--EXACT('Номенклатура'!$A$6:$A$205,B3211))&gt;1,"Код повторяется в номенклатуре",IF(ISNA(MATCH(C3211,{"Приход","Расход","Списание","Корректировка остатка"},0)),"Выберите тип операции",IF(NOT(ISNUMBER(D3211)),"Укажите количество",IF(D3211=0,"Количество не может быть 0",IF(AND(C3211&lt;&gt;"Корректировка остатка",D3211&lt;0),"Для этого типа количество положительное",IF(NOT(ISNUMBER('Номенклатура'!$C$2)),"Укажите дату начала учёта",IF(A3211&lt;INT('Номенклатура'!$C$2),"Раньше даты начала учёта: НЕ учтено",IF(AND(C3211="Корректировка остатка",TRIM(G3211)=""),"Учтено: добавьте пояснение","ОК")))))))))))))</f>
        <v/>
      </c>
    </row>
    <row r="3212" spans="1:9" x14ac:dyDescent="0.25">
      <c r="A3212" s="16"/>
      <c r="B3212" s="13"/>
      <c r="C3212" s="13"/>
      <c r="D3212" s="14"/>
      <c r="E3212" s="17" t="str">
        <f>IF(OR(B3212="",SUMPRODUCT(--EXACT('Номенклатура'!$A$6:$A$205,B3212))&lt;&gt;1),"",INDEX('Номенклатура'!$D$6:$D$205,SUMPRODUCT(EXACT('Номенклатура'!$A$6:$A$205,B3212)*(ROW('Номенклатура'!$A$6:$A$205)-5)))&amp;"")</f>
        <v/>
      </c>
      <c r="F3212" s="18" t="str">
        <f>IF(OR(I3212="ОК",I3212="Учтено: добавьте пояснение"),IF(C3212="Приход",D3212,IF(C3212="Корректировка остатка",D3212,-D3212)),"")</f>
        <v/>
      </c>
      <c r="G3212" s="13"/>
      <c r="H3212" s="15" t="str">
        <f>IF(OR(B3212="",SUMPRODUCT(--EXACT('Номенклатура'!$A$6:$A$205,B3212))&lt;&gt;1),"",INDEX('Номенклатура'!$B$6:$B$205,SUMPRODUCT(EXACT('Номенклатура'!$A$6:$A$205,B3212)*(ROW('Номенклатура'!$A$6:$A$205)-5)))&amp;"")</f>
        <v/>
      </c>
      <c r="I3212" s="15" t="str">
        <f>IF(COUNTA(A3212:D3212,G3212)=0,"",IF(NOT(ISNUMBER(A3212)),"Укажите дату",IF(B3212="","Укажите код",IF(NOT(AND(ISTEXT(B3212),LEN(B3212)&gt;0,LEN(B3212)&lt;=30,ISNUMBER(FIND(LEFT(B3212,1),"ABCDEFGHIJKLMNOPQRSTUVWXYZ")),SUMPRODUCT((MID(B3212,{1,2,3,4,5,6,7,8,9,10,11,12,13,14,15,16,17,18,19,20,21,22,23,24,25,26,27,28,29,30},1)&lt;&gt;"")*ISERROR(FIND(MID(B3212,{1,2,3,4,5,6,7,8,9,10,11,12,13,14,15,16,17,18,19,20,21,22,23,24,25,26,27,28,29,30},1),"ABCDEFGHIJKLMNOPQRSTUVWXYZ0123456789-_")))=0,ISERROR(VALUE(B3212)))),"Недопустимый код: только латинские буквы A-Z в верхнем регистре, цифры, - и _; начало с буквы, до 30 символов (например MILK-001)",IF(SUMPRODUCT(--EXACT('Номенклатура'!$A$6:$A$205,B3212))=0,"Код не найден в номенклатуре",IF(SUMPRODUCT(--EXACT('Номенклатура'!$A$6:$A$205,B3212))&gt;1,"Код повторяется в номенклатуре",IF(ISNA(MATCH(C3212,{"Приход","Расход","Списание","Корректировка остатка"},0)),"Выберите тип операции",IF(NOT(ISNUMBER(D3212)),"Укажите количество",IF(D3212=0,"Количество не может быть 0",IF(AND(C3212&lt;&gt;"Корректировка остатка",D3212&lt;0),"Для этого типа количество положительное",IF(NOT(ISNUMBER('Номенклатура'!$C$2)),"Укажите дату начала учёта",IF(A3212&lt;INT('Номенклатура'!$C$2),"Раньше даты начала учёта: НЕ учтено",IF(AND(C3212="Корректировка остатка",TRIM(G3212)=""),"Учтено: добавьте пояснение","ОК")))))))))))))</f>
        <v/>
      </c>
    </row>
    <row r="3213" spans="1:9" x14ac:dyDescent="0.25">
      <c r="A3213" s="16"/>
      <c r="B3213" s="13"/>
      <c r="C3213" s="13"/>
      <c r="D3213" s="14"/>
      <c r="E3213" s="17" t="str">
        <f>IF(OR(B3213="",SUMPRODUCT(--EXACT('Номенклатура'!$A$6:$A$205,B3213))&lt;&gt;1),"",INDEX('Номенклатура'!$D$6:$D$205,SUMPRODUCT(EXACT('Номенклатура'!$A$6:$A$205,B3213)*(ROW('Номенклатура'!$A$6:$A$205)-5)))&amp;"")</f>
        <v/>
      </c>
      <c r="F3213" s="18" t="str">
        <f>IF(OR(I3213="ОК",I3213="Учтено: добавьте пояснение"),IF(C3213="Приход",D3213,IF(C3213="Корректировка остатка",D3213,-D3213)),"")</f>
        <v/>
      </c>
      <c r="G3213" s="13"/>
      <c r="H3213" s="15" t="str">
        <f>IF(OR(B3213="",SUMPRODUCT(--EXACT('Номенклатура'!$A$6:$A$205,B3213))&lt;&gt;1),"",INDEX('Номенклатура'!$B$6:$B$205,SUMPRODUCT(EXACT('Номенклатура'!$A$6:$A$205,B3213)*(ROW('Номенклатура'!$A$6:$A$205)-5)))&amp;"")</f>
        <v/>
      </c>
      <c r="I3213" s="15" t="str">
        <f>IF(COUNTA(A3213:D3213,G3213)=0,"",IF(NOT(ISNUMBER(A3213)),"Укажите дату",IF(B3213="","Укажите код",IF(NOT(AND(ISTEXT(B3213),LEN(B3213)&gt;0,LEN(B3213)&lt;=30,ISNUMBER(FIND(LEFT(B3213,1),"ABCDEFGHIJKLMNOPQRSTUVWXYZ")),SUMPRODUCT((MID(B3213,{1,2,3,4,5,6,7,8,9,10,11,12,13,14,15,16,17,18,19,20,21,22,23,24,25,26,27,28,29,30},1)&lt;&gt;"")*ISERROR(FIND(MID(B3213,{1,2,3,4,5,6,7,8,9,10,11,12,13,14,15,16,17,18,19,20,21,22,23,24,25,26,27,28,29,30},1),"ABCDEFGHIJKLMNOPQRSTUVWXYZ0123456789-_")))=0,ISERROR(VALUE(B3213)))),"Недопустимый код: только латинские буквы A-Z в верхнем регистре, цифры, - и _; начало с буквы, до 30 символов (например MILK-001)",IF(SUMPRODUCT(--EXACT('Номенклатура'!$A$6:$A$205,B3213))=0,"Код не найден в номенклатуре",IF(SUMPRODUCT(--EXACT('Номенклатура'!$A$6:$A$205,B3213))&gt;1,"Код повторяется в номенклатуре",IF(ISNA(MATCH(C3213,{"Приход","Расход","Списание","Корректировка остатка"},0)),"Выберите тип операции",IF(NOT(ISNUMBER(D3213)),"Укажите количество",IF(D3213=0,"Количество не может быть 0",IF(AND(C3213&lt;&gt;"Корректировка остатка",D3213&lt;0),"Для этого типа количество положительное",IF(NOT(ISNUMBER('Номенклатура'!$C$2)),"Укажите дату начала учёта",IF(A3213&lt;INT('Номенклатура'!$C$2),"Раньше даты начала учёта: НЕ учтено",IF(AND(C3213="Корректировка остатка",TRIM(G3213)=""),"Учтено: добавьте пояснение","ОК")))))))))))))</f>
        <v/>
      </c>
    </row>
    <row r="3214" spans="1:9" x14ac:dyDescent="0.25">
      <c r="A3214" s="16"/>
      <c r="B3214" s="13"/>
      <c r="C3214" s="13"/>
      <c r="D3214" s="14"/>
      <c r="E3214" s="17" t="str">
        <f>IF(OR(B3214="",SUMPRODUCT(--EXACT('Номенклатура'!$A$6:$A$205,B3214))&lt;&gt;1),"",INDEX('Номенклатура'!$D$6:$D$205,SUMPRODUCT(EXACT('Номенклатура'!$A$6:$A$205,B3214)*(ROW('Номенклатура'!$A$6:$A$205)-5)))&amp;"")</f>
        <v/>
      </c>
      <c r="F3214" s="18" t="str">
        <f>IF(OR(I3214="ОК",I3214="Учтено: добавьте пояснение"),IF(C3214="Приход",D3214,IF(C3214="Корректировка остатка",D3214,-D3214)),"")</f>
        <v/>
      </c>
      <c r="G3214" s="13"/>
      <c r="H3214" s="15" t="str">
        <f>IF(OR(B3214="",SUMPRODUCT(--EXACT('Номенклатура'!$A$6:$A$205,B3214))&lt;&gt;1),"",INDEX('Номенклатура'!$B$6:$B$205,SUMPRODUCT(EXACT('Номенклатура'!$A$6:$A$205,B3214)*(ROW('Номенклатура'!$A$6:$A$205)-5)))&amp;"")</f>
        <v/>
      </c>
      <c r="I3214" s="15" t="str">
        <f>IF(COUNTA(A3214:D3214,G3214)=0,"",IF(NOT(ISNUMBER(A3214)),"Укажите дату",IF(B3214="","Укажите код",IF(NOT(AND(ISTEXT(B3214),LEN(B3214)&gt;0,LEN(B3214)&lt;=30,ISNUMBER(FIND(LEFT(B3214,1),"ABCDEFGHIJKLMNOPQRSTUVWXYZ")),SUMPRODUCT((MID(B3214,{1,2,3,4,5,6,7,8,9,10,11,12,13,14,15,16,17,18,19,20,21,22,23,24,25,26,27,28,29,30},1)&lt;&gt;"")*ISERROR(FIND(MID(B3214,{1,2,3,4,5,6,7,8,9,10,11,12,13,14,15,16,17,18,19,20,21,22,23,24,25,26,27,28,29,30},1),"ABCDEFGHIJKLMNOPQRSTUVWXYZ0123456789-_")))=0,ISERROR(VALUE(B3214)))),"Недопустимый код: только латинские буквы A-Z в верхнем регистре, цифры, - и _; начало с буквы, до 30 символов (например MILK-001)",IF(SUMPRODUCT(--EXACT('Номенклатура'!$A$6:$A$205,B3214))=0,"Код не найден в номенклатуре",IF(SUMPRODUCT(--EXACT('Номенклатура'!$A$6:$A$205,B3214))&gt;1,"Код повторяется в номенклатуре",IF(ISNA(MATCH(C3214,{"Приход","Расход","Списание","Корректировка остатка"},0)),"Выберите тип операции",IF(NOT(ISNUMBER(D3214)),"Укажите количество",IF(D3214=0,"Количество не может быть 0",IF(AND(C3214&lt;&gt;"Корректировка остатка",D3214&lt;0),"Для этого типа количество положительное",IF(NOT(ISNUMBER('Номенклатура'!$C$2)),"Укажите дату начала учёта",IF(A3214&lt;INT('Номенклатура'!$C$2),"Раньше даты начала учёта: НЕ учтено",IF(AND(C3214="Корректировка остатка",TRIM(G3214)=""),"Учтено: добавьте пояснение","ОК")))))))))))))</f>
        <v/>
      </c>
    </row>
    <row r="3215" spans="1:9" x14ac:dyDescent="0.25">
      <c r="A3215" s="16"/>
      <c r="B3215" s="13"/>
      <c r="C3215" s="13"/>
      <c r="D3215" s="14"/>
      <c r="E3215" s="17" t="str">
        <f>IF(OR(B3215="",SUMPRODUCT(--EXACT('Номенклатура'!$A$6:$A$205,B3215))&lt;&gt;1),"",INDEX('Номенклатура'!$D$6:$D$205,SUMPRODUCT(EXACT('Номенклатура'!$A$6:$A$205,B3215)*(ROW('Номенклатура'!$A$6:$A$205)-5)))&amp;"")</f>
        <v/>
      </c>
      <c r="F3215" s="18" t="str">
        <f>IF(OR(I3215="ОК",I3215="Учтено: добавьте пояснение"),IF(C3215="Приход",D3215,IF(C3215="Корректировка остатка",D3215,-D3215)),"")</f>
        <v/>
      </c>
      <c r="G3215" s="13"/>
      <c r="H3215" s="15" t="str">
        <f>IF(OR(B3215="",SUMPRODUCT(--EXACT('Номенклатура'!$A$6:$A$205,B3215))&lt;&gt;1),"",INDEX('Номенклатура'!$B$6:$B$205,SUMPRODUCT(EXACT('Номенклатура'!$A$6:$A$205,B3215)*(ROW('Номенклатура'!$A$6:$A$205)-5)))&amp;"")</f>
        <v/>
      </c>
      <c r="I3215" s="15" t="str">
        <f>IF(COUNTA(A3215:D3215,G3215)=0,"",IF(NOT(ISNUMBER(A3215)),"Укажите дату",IF(B3215="","Укажите код",IF(NOT(AND(ISTEXT(B3215),LEN(B3215)&gt;0,LEN(B3215)&lt;=30,ISNUMBER(FIND(LEFT(B3215,1),"ABCDEFGHIJKLMNOPQRSTUVWXYZ")),SUMPRODUCT((MID(B3215,{1,2,3,4,5,6,7,8,9,10,11,12,13,14,15,16,17,18,19,20,21,22,23,24,25,26,27,28,29,30},1)&lt;&gt;"")*ISERROR(FIND(MID(B3215,{1,2,3,4,5,6,7,8,9,10,11,12,13,14,15,16,17,18,19,20,21,22,23,24,25,26,27,28,29,30},1),"ABCDEFGHIJKLMNOPQRSTUVWXYZ0123456789-_")))=0,ISERROR(VALUE(B3215)))),"Недопустимый код: только латинские буквы A-Z в верхнем регистре, цифры, - и _; начало с буквы, до 30 символов (например MILK-001)",IF(SUMPRODUCT(--EXACT('Номенклатура'!$A$6:$A$205,B3215))=0,"Код не найден в номенклатуре",IF(SUMPRODUCT(--EXACT('Номенклатура'!$A$6:$A$205,B3215))&gt;1,"Код повторяется в номенклатуре",IF(ISNA(MATCH(C3215,{"Приход","Расход","Списание","Корректировка остатка"},0)),"Выберите тип операции",IF(NOT(ISNUMBER(D3215)),"Укажите количество",IF(D3215=0,"Количество не может быть 0",IF(AND(C3215&lt;&gt;"Корректировка остатка",D3215&lt;0),"Для этого типа количество положительное",IF(NOT(ISNUMBER('Номенклатура'!$C$2)),"Укажите дату начала учёта",IF(A3215&lt;INT('Номенклатура'!$C$2),"Раньше даты начала учёта: НЕ учтено",IF(AND(C3215="Корректировка остатка",TRIM(G3215)=""),"Учтено: добавьте пояснение","ОК")))))))))))))</f>
        <v/>
      </c>
    </row>
    <row r="3216" spans="1:9" x14ac:dyDescent="0.25">
      <c r="A3216" s="16"/>
      <c r="B3216" s="13"/>
      <c r="C3216" s="13"/>
      <c r="D3216" s="14"/>
      <c r="E3216" s="17" t="str">
        <f>IF(OR(B3216="",SUMPRODUCT(--EXACT('Номенклатура'!$A$6:$A$205,B3216))&lt;&gt;1),"",INDEX('Номенклатура'!$D$6:$D$205,SUMPRODUCT(EXACT('Номенклатура'!$A$6:$A$205,B3216)*(ROW('Номенклатура'!$A$6:$A$205)-5)))&amp;"")</f>
        <v/>
      </c>
      <c r="F3216" s="18" t="str">
        <f>IF(OR(I3216="ОК",I3216="Учтено: добавьте пояснение"),IF(C3216="Приход",D3216,IF(C3216="Корректировка остатка",D3216,-D3216)),"")</f>
        <v/>
      </c>
      <c r="G3216" s="13"/>
      <c r="H3216" s="15" t="str">
        <f>IF(OR(B3216="",SUMPRODUCT(--EXACT('Номенклатура'!$A$6:$A$205,B3216))&lt;&gt;1),"",INDEX('Номенклатура'!$B$6:$B$205,SUMPRODUCT(EXACT('Номенклатура'!$A$6:$A$205,B3216)*(ROW('Номенклатура'!$A$6:$A$205)-5)))&amp;"")</f>
        <v/>
      </c>
      <c r="I3216" s="15" t="str">
        <f>IF(COUNTA(A3216:D3216,G3216)=0,"",IF(NOT(ISNUMBER(A3216)),"Укажите дату",IF(B3216="","Укажите код",IF(NOT(AND(ISTEXT(B3216),LEN(B3216)&gt;0,LEN(B3216)&lt;=30,ISNUMBER(FIND(LEFT(B3216,1),"ABCDEFGHIJKLMNOPQRSTUVWXYZ")),SUMPRODUCT((MID(B3216,{1,2,3,4,5,6,7,8,9,10,11,12,13,14,15,16,17,18,19,20,21,22,23,24,25,26,27,28,29,30},1)&lt;&gt;"")*ISERROR(FIND(MID(B3216,{1,2,3,4,5,6,7,8,9,10,11,12,13,14,15,16,17,18,19,20,21,22,23,24,25,26,27,28,29,30},1),"ABCDEFGHIJKLMNOPQRSTUVWXYZ0123456789-_")))=0,ISERROR(VALUE(B3216)))),"Недопустимый код: только латинские буквы A-Z в верхнем регистре, цифры, - и _; начало с буквы, до 30 символов (например MILK-001)",IF(SUMPRODUCT(--EXACT('Номенклатура'!$A$6:$A$205,B3216))=0,"Код не найден в номенклатуре",IF(SUMPRODUCT(--EXACT('Номенклатура'!$A$6:$A$205,B3216))&gt;1,"Код повторяется в номенклатуре",IF(ISNA(MATCH(C3216,{"Приход","Расход","Списание","Корректировка остатка"},0)),"Выберите тип операции",IF(NOT(ISNUMBER(D3216)),"Укажите количество",IF(D3216=0,"Количество не может быть 0",IF(AND(C3216&lt;&gt;"Корректировка остатка",D3216&lt;0),"Для этого типа количество положительное",IF(NOT(ISNUMBER('Номенклатура'!$C$2)),"Укажите дату начала учёта",IF(A3216&lt;INT('Номенклатура'!$C$2),"Раньше даты начала учёта: НЕ учтено",IF(AND(C3216="Корректировка остатка",TRIM(G3216)=""),"Учтено: добавьте пояснение","ОК")))))))))))))</f>
        <v/>
      </c>
    </row>
    <row r="3217" spans="1:9" x14ac:dyDescent="0.25">
      <c r="A3217" s="16"/>
      <c r="B3217" s="13"/>
      <c r="C3217" s="13"/>
      <c r="D3217" s="14"/>
      <c r="E3217" s="17" t="str">
        <f>IF(OR(B3217="",SUMPRODUCT(--EXACT('Номенклатура'!$A$6:$A$205,B3217))&lt;&gt;1),"",INDEX('Номенклатура'!$D$6:$D$205,SUMPRODUCT(EXACT('Номенклатура'!$A$6:$A$205,B3217)*(ROW('Номенклатура'!$A$6:$A$205)-5)))&amp;"")</f>
        <v/>
      </c>
      <c r="F3217" s="18" t="str">
        <f>IF(OR(I3217="ОК",I3217="Учтено: добавьте пояснение"),IF(C3217="Приход",D3217,IF(C3217="Корректировка остатка",D3217,-D3217)),"")</f>
        <v/>
      </c>
      <c r="G3217" s="13"/>
      <c r="H3217" s="15" t="str">
        <f>IF(OR(B3217="",SUMPRODUCT(--EXACT('Номенклатура'!$A$6:$A$205,B3217))&lt;&gt;1),"",INDEX('Номенклатура'!$B$6:$B$205,SUMPRODUCT(EXACT('Номенклатура'!$A$6:$A$205,B3217)*(ROW('Номенклатура'!$A$6:$A$205)-5)))&amp;"")</f>
        <v/>
      </c>
      <c r="I3217" s="15" t="str">
        <f>IF(COUNTA(A3217:D3217,G3217)=0,"",IF(NOT(ISNUMBER(A3217)),"Укажите дату",IF(B3217="","Укажите код",IF(NOT(AND(ISTEXT(B3217),LEN(B3217)&gt;0,LEN(B3217)&lt;=30,ISNUMBER(FIND(LEFT(B3217,1),"ABCDEFGHIJKLMNOPQRSTUVWXYZ")),SUMPRODUCT((MID(B3217,{1,2,3,4,5,6,7,8,9,10,11,12,13,14,15,16,17,18,19,20,21,22,23,24,25,26,27,28,29,30},1)&lt;&gt;"")*ISERROR(FIND(MID(B3217,{1,2,3,4,5,6,7,8,9,10,11,12,13,14,15,16,17,18,19,20,21,22,23,24,25,26,27,28,29,30},1),"ABCDEFGHIJKLMNOPQRSTUVWXYZ0123456789-_")))=0,ISERROR(VALUE(B3217)))),"Недопустимый код: только латинские буквы A-Z в верхнем регистре, цифры, - и _; начало с буквы, до 30 символов (например MILK-001)",IF(SUMPRODUCT(--EXACT('Номенклатура'!$A$6:$A$205,B3217))=0,"Код не найден в номенклатуре",IF(SUMPRODUCT(--EXACT('Номенклатура'!$A$6:$A$205,B3217))&gt;1,"Код повторяется в номенклатуре",IF(ISNA(MATCH(C3217,{"Приход","Расход","Списание","Корректировка остатка"},0)),"Выберите тип операции",IF(NOT(ISNUMBER(D3217)),"Укажите количество",IF(D3217=0,"Количество не может быть 0",IF(AND(C3217&lt;&gt;"Корректировка остатка",D3217&lt;0),"Для этого типа количество положительное",IF(NOT(ISNUMBER('Номенклатура'!$C$2)),"Укажите дату начала учёта",IF(A3217&lt;INT('Номенклатура'!$C$2),"Раньше даты начала учёта: НЕ учтено",IF(AND(C3217="Корректировка остатка",TRIM(G3217)=""),"Учтено: добавьте пояснение","ОК")))))))))))))</f>
        <v/>
      </c>
    </row>
    <row r="3218" spans="1:9" x14ac:dyDescent="0.25">
      <c r="A3218" s="16"/>
      <c r="B3218" s="13"/>
      <c r="C3218" s="13"/>
      <c r="D3218" s="14"/>
      <c r="E3218" s="17" t="str">
        <f>IF(OR(B3218="",SUMPRODUCT(--EXACT('Номенклатура'!$A$6:$A$205,B3218))&lt;&gt;1),"",INDEX('Номенклатура'!$D$6:$D$205,SUMPRODUCT(EXACT('Номенклатура'!$A$6:$A$205,B3218)*(ROW('Номенклатура'!$A$6:$A$205)-5)))&amp;"")</f>
        <v/>
      </c>
      <c r="F3218" s="18" t="str">
        <f>IF(OR(I3218="ОК",I3218="Учтено: добавьте пояснение"),IF(C3218="Приход",D3218,IF(C3218="Корректировка остатка",D3218,-D3218)),"")</f>
        <v/>
      </c>
      <c r="G3218" s="13"/>
      <c r="H3218" s="15" t="str">
        <f>IF(OR(B3218="",SUMPRODUCT(--EXACT('Номенклатура'!$A$6:$A$205,B3218))&lt;&gt;1),"",INDEX('Номенклатура'!$B$6:$B$205,SUMPRODUCT(EXACT('Номенклатура'!$A$6:$A$205,B3218)*(ROW('Номенклатура'!$A$6:$A$205)-5)))&amp;"")</f>
        <v/>
      </c>
      <c r="I3218" s="15" t="str">
        <f>IF(COUNTA(A3218:D3218,G3218)=0,"",IF(NOT(ISNUMBER(A3218)),"Укажите дату",IF(B3218="","Укажите код",IF(NOT(AND(ISTEXT(B3218),LEN(B3218)&gt;0,LEN(B3218)&lt;=30,ISNUMBER(FIND(LEFT(B3218,1),"ABCDEFGHIJKLMNOPQRSTUVWXYZ")),SUMPRODUCT((MID(B3218,{1,2,3,4,5,6,7,8,9,10,11,12,13,14,15,16,17,18,19,20,21,22,23,24,25,26,27,28,29,30},1)&lt;&gt;"")*ISERROR(FIND(MID(B3218,{1,2,3,4,5,6,7,8,9,10,11,12,13,14,15,16,17,18,19,20,21,22,23,24,25,26,27,28,29,30},1),"ABCDEFGHIJKLMNOPQRSTUVWXYZ0123456789-_")))=0,ISERROR(VALUE(B3218)))),"Недопустимый код: только латинские буквы A-Z в верхнем регистре, цифры, - и _; начало с буквы, до 30 символов (например MILK-001)",IF(SUMPRODUCT(--EXACT('Номенклатура'!$A$6:$A$205,B3218))=0,"Код не найден в номенклатуре",IF(SUMPRODUCT(--EXACT('Номенклатура'!$A$6:$A$205,B3218))&gt;1,"Код повторяется в номенклатуре",IF(ISNA(MATCH(C3218,{"Приход","Расход","Списание","Корректировка остатка"},0)),"Выберите тип операции",IF(NOT(ISNUMBER(D3218)),"Укажите количество",IF(D3218=0,"Количество не может быть 0",IF(AND(C3218&lt;&gt;"Корректировка остатка",D3218&lt;0),"Для этого типа количество положительное",IF(NOT(ISNUMBER('Номенклатура'!$C$2)),"Укажите дату начала учёта",IF(A3218&lt;INT('Номенклатура'!$C$2),"Раньше даты начала учёта: НЕ учтено",IF(AND(C3218="Корректировка остатка",TRIM(G3218)=""),"Учтено: добавьте пояснение","ОК")))))))))))))</f>
        <v/>
      </c>
    </row>
    <row r="3219" spans="1:9" x14ac:dyDescent="0.25">
      <c r="A3219" s="16"/>
      <c r="B3219" s="13"/>
      <c r="C3219" s="13"/>
      <c r="D3219" s="14"/>
      <c r="E3219" s="17" t="str">
        <f>IF(OR(B3219="",SUMPRODUCT(--EXACT('Номенклатура'!$A$6:$A$205,B3219))&lt;&gt;1),"",INDEX('Номенклатура'!$D$6:$D$205,SUMPRODUCT(EXACT('Номенклатура'!$A$6:$A$205,B3219)*(ROW('Номенклатура'!$A$6:$A$205)-5)))&amp;"")</f>
        <v/>
      </c>
      <c r="F3219" s="18" t="str">
        <f>IF(OR(I3219="ОК",I3219="Учтено: добавьте пояснение"),IF(C3219="Приход",D3219,IF(C3219="Корректировка остатка",D3219,-D3219)),"")</f>
        <v/>
      </c>
      <c r="G3219" s="13"/>
      <c r="H3219" s="15" t="str">
        <f>IF(OR(B3219="",SUMPRODUCT(--EXACT('Номенклатура'!$A$6:$A$205,B3219))&lt;&gt;1),"",INDEX('Номенклатура'!$B$6:$B$205,SUMPRODUCT(EXACT('Номенклатура'!$A$6:$A$205,B3219)*(ROW('Номенклатура'!$A$6:$A$205)-5)))&amp;"")</f>
        <v/>
      </c>
      <c r="I3219" s="15" t="str">
        <f>IF(COUNTA(A3219:D3219,G3219)=0,"",IF(NOT(ISNUMBER(A3219)),"Укажите дату",IF(B3219="","Укажите код",IF(NOT(AND(ISTEXT(B3219),LEN(B3219)&gt;0,LEN(B3219)&lt;=30,ISNUMBER(FIND(LEFT(B3219,1),"ABCDEFGHIJKLMNOPQRSTUVWXYZ")),SUMPRODUCT((MID(B3219,{1,2,3,4,5,6,7,8,9,10,11,12,13,14,15,16,17,18,19,20,21,22,23,24,25,26,27,28,29,30},1)&lt;&gt;"")*ISERROR(FIND(MID(B3219,{1,2,3,4,5,6,7,8,9,10,11,12,13,14,15,16,17,18,19,20,21,22,23,24,25,26,27,28,29,30},1),"ABCDEFGHIJKLMNOPQRSTUVWXYZ0123456789-_")))=0,ISERROR(VALUE(B3219)))),"Недопустимый код: только латинские буквы A-Z в верхнем регистре, цифры, - и _; начало с буквы, до 30 символов (например MILK-001)",IF(SUMPRODUCT(--EXACT('Номенклатура'!$A$6:$A$205,B3219))=0,"Код не найден в номенклатуре",IF(SUMPRODUCT(--EXACT('Номенклатура'!$A$6:$A$205,B3219))&gt;1,"Код повторяется в номенклатуре",IF(ISNA(MATCH(C3219,{"Приход","Расход","Списание","Корректировка остатка"},0)),"Выберите тип операции",IF(NOT(ISNUMBER(D3219)),"Укажите количество",IF(D3219=0,"Количество не может быть 0",IF(AND(C3219&lt;&gt;"Корректировка остатка",D3219&lt;0),"Для этого типа количество положительное",IF(NOT(ISNUMBER('Номенклатура'!$C$2)),"Укажите дату начала учёта",IF(A3219&lt;INT('Номенклатура'!$C$2),"Раньше даты начала учёта: НЕ учтено",IF(AND(C3219="Корректировка остатка",TRIM(G3219)=""),"Учтено: добавьте пояснение","ОК")))))))))))))</f>
        <v/>
      </c>
    </row>
    <row r="3220" spans="1:9" x14ac:dyDescent="0.25">
      <c r="A3220" s="16"/>
      <c r="B3220" s="13"/>
      <c r="C3220" s="13"/>
      <c r="D3220" s="14"/>
      <c r="E3220" s="17" t="str">
        <f>IF(OR(B3220="",SUMPRODUCT(--EXACT('Номенклатура'!$A$6:$A$205,B3220))&lt;&gt;1),"",INDEX('Номенклатура'!$D$6:$D$205,SUMPRODUCT(EXACT('Номенклатура'!$A$6:$A$205,B3220)*(ROW('Номенклатура'!$A$6:$A$205)-5)))&amp;"")</f>
        <v/>
      </c>
      <c r="F3220" s="18" t="str">
        <f>IF(OR(I3220="ОК",I3220="Учтено: добавьте пояснение"),IF(C3220="Приход",D3220,IF(C3220="Корректировка остатка",D3220,-D3220)),"")</f>
        <v/>
      </c>
      <c r="G3220" s="13"/>
      <c r="H3220" s="15" t="str">
        <f>IF(OR(B3220="",SUMPRODUCT(--EXACT('Номенклатура'!$A$6:$A$205,B3220))&lt;&gt;1),"",INDEX('Номенклатура'!$B$6:$B$205,SUMPRODUCT(EXACT('Номенклатура'!$A$6:$A$205,B3220)*(ROW('Номенклатура'!$A$6:$A$205)-5)))&amp;"")</f>
        <v/>
      </c>
      <c r="I3220" s="15" t="str">
        <f>IF(COUNTA(A3220:D3220,G3220)=0,"",IF(NOT(ISNUMBER(A3220)),"Укажите дату",IF(B3220="","Укажите код",IF(NOT(AND(ISTEXT(B3220),LEN(B3220)&gt;0,LEN(B3220)&lt;=30,ISNUMBER(FIND(LEFT(B3220,1),"ABCDEFGHIJKLMNOPQRSTUVWXYZ")),SUMPRODUCT((MID(B3220,{1,2,3,4,5,6,7,8,9,10,11,12,13,14,15,16,17,18,19,20,21,22,23,24,25,26,27,28,29,30},1)&lt;&gt;"")*ISERROR(FIND(MID(B3220,{1,2,3,4,5,6,7,8,9,10,11,12,13,14,15,16,17,18,19,20,21,22,23,24,25,26,27,28,29,30},1),"ABCDEFGHIJKLMNOPQRSTUVWXYZ0123456789-_")))=0,ISERROR(VALUE(B3220)))),"Недопустимый код: только латинские буквы A-Z в верхнем регистре, цифры, - и _; начало с буквы, до 30 символов (например MILK-001)",IF(SUMPRODUCT(--EXACT('Номенклатура'!$A$6:$A$205,B3220))=0,"Код не найден в номенклатуре",IF(SUMPRODUCT(--EXACT('Номенклатура'!$A$6:$A$205,B3220))&gt;1,"Код повторяется в номенклатуре",IF(ISNA(MATCH(C3220,{"Приход","Расход","Списание","Корректировка остатка"},0)),"Выберите тип операции",IF(NOT(ISNUMBER(D3220)),"Укажите количество",IF(D3220=0,"Количество не может быть 0",IF(AND(C3220&lt;&gt;"Корректировка остатка",D3220&lt;0),"Для этого типа количество положительное",IF(NOT(ISNUMBER('Номенклатура'!$C$2)),"Укажите дату начала учёта",IF(A3220&lt;INT('Номенклатура'!$C$2),"Раньше даты начала учёта: НЕ учтено",IF(AND(C3220="Корректировка остатка",TRIM(G3220)=""),"Учтено: добавьте пояснение","ОК")))))))))))))</f>
        <v/>
      </c>
    </row>
    <row r="3221" spans="1:9" x14ac:dyDescent="0.25">
      <c r="A3221" s="16"/>
      <c r="B3221" s="13"/>
      <c r="C3221" s="13"/>
      <c r="D3221" s="14"/>
      <c r="E3221" s="17" t="str">
        <f>IF(OR(B3221="",SUMPRODUCT(--EXACT('Номенклатура'!$A$6:$A$205,B3221))&lt;&gt;1),"",INDEX('Номенклатура'!$D$6:$D$205,SUMPRODUCT(EXACT('Номенклатура'!$A$6:$A$205,B3221)*(ROW('Номенклатура'!$A$6:$A$205)-5)))&amp;"")</f>
        <v/>
      </c>
      <c r="F3221" s="18" t="str">
        <f>IF(OR(I3221="ОК",I3221="Учтено: добавьте пояснение"),IF(C3221="Приход",D3221,IF(C3221="Корректировка остатка",D3221,-D3221)),"")</f>
        <v/>
      </c>
      <c r="G3221" s="13"/>
      <c r="H3221" s="15" t="str">
        <f>IF(OR(B3221="",SUMPRODUCT(--EXACT('Номенклатура'!$A$6:$A$205,B3221))&lt;&gt;1),"",INDEX('Номенклатура'!$B$6:$B$205,SUMPRODUCT(EXACT('Номенклатура'!$A$6:$A$205,B3221)*(ROW('Номенклатура'!$A$6:$A$205)-5)))&amp;"")</f>
        <v/>
      </c>
      <c r="I3221" s="15" t="str">
        <f>IF(COUNTA(A3221:D3221,G3221)=0,"",IF(NOT(ISNUMBER(A3221)),"Укажите дату",IF(B3221="","Укажите код",IF(NOT(AND(ISTEXT(B3221),LEN(B3221)&gt;0,LEN(B3221)&lt;=30,ISNUMBER(FIND(LEFT(B3221,1),"ABCDEFGHIJKLMNOPQRSTUVWXYZ")),SUMPRODUCT((MID(B3221,{1,2,3,4,5,6,7,8,9,10,11,12,13,14,15,16,17,18,19,20,21,22,23,24,25,26,27,28,29,30},1)&lt;&gt;"")*ISERROR(FIND(MID(B3221,{1,2,3,4,5,6,7,8,9,10,11,12,13,14,15,16,17,18,19,20,21,22,23,24,25,26,27,28,29,30},1),"ABCDEFGHIJKLMNOPQRSTUVWXYZ0123456789-_")))=0,ISERROR(VALUE(B3221)))),"Недопустимый код: только латинские буквы A-Z в верхнем регистре, цифры, - и _; начало с буквы, до 30 символов (например MILK-001)",IF(SUMPRODUCT(--EXACT('Номенклатура'!$A$6:$A$205,B3221))=0,"Код не найден в номенклатуре",IF(SUMPRODUCT(--EXACT('Номенклатура'!$A$6:$A$205,B3221))&gt;1,"Код повторяется в номенклатуре",IF(ISNA(MATCH(C3221,{"Приход","Расход","Списание","Корректировка остатка"},0)),"Выберите тип операции",IF(NOT(ISNUMBER(D3221)),"Укажите количество",IF(D3221=0,"Количество не может быть 0",IF(AND(C3221&lt;&gt;"Корректировка остатка",D3221&lt;0),"Для этого типа количество положительное",IF(NOT(ISNUMBER('Номенклатура'!$C$2)),"Укажите дату начала учёта",IF(A3221&lt;INT('Номенклатура'!$C$2),"Раньше даты начала учёта: НЕ учтено",IF(AND(C3221="Корректировка остатка",TRIM(G3221)=""),"Учтено: добавьте пояснение","ОК")))))))))))))</f>
        <v/>
      </c>
    </row>
    <row r="3222" spans="1:9" x14ac:dyDescent="0.25">
      <c r="A3222" s="16"/>
      <c r="B3222" s="13"/>
      <c r="C3222" s="13"/>
      <c r="D3222" s="14"/>
      <c r="E3222" s="17" t="str">
        <f>IF(OR(B3222="",SUMPRODUCT(--EXACT('Номенклатура'!$A$6:$A$205,B3222))&lt;&gt;1),"",INDEX('Номенклатура'!$D$6:$D$205,SUMPRODUCT(EXACT('Номенклатура'!$A$6:$A$205,B3222)*(ROW('Номенклатура'!$A$6:$A$205)-5)))&amp;"")</f>
        <v/>
      </c>
      <c r="F3222" s="18" t="str">
        <f>IF(OR(I3222="ОК",I3222="Учтено: добавьте пояснение"),IF(C3222="Приход",D3222,IF(C3222="Корректировка остатка",D3222,-D3222)),"")</f>
        <v/>
      </c>
      <c r="G3222" s="13"/>
      <c r="H3222" s="15" t="str">
        <f>IF(OR(B3222="",SUMPRODUCT(--EXACT('Номенклатура'!$A$6:$A$205,B3222))&lt;&gt;1),"",INDEX('Номенклатура'!$B$6:$B$205,SUMPRODUCT(EXACT('Номенклатура'!$A$6:$A$205,B3222)*(ROW('Номенклатура'!$A$6:$A$205)-5)))&amp;"")</f>
        <v/>
      </c>
      <c r="I3222" s="15" t="str">
        <f>IF(COUNTA(A3222:D3222,G3222)=0,"",IF(NOT(ISNUMBER(A3222)),"Укажите дату",IF(B3222="","Укажите код",IF(NOT(AND(ISTEXT(B3222),LEN(B3222)&gt;0,LEN(B3222)&lt;=30,ISNUMBER(FIND(LEFT(B3222,1),"ABCDEFGHIJKLMNOPQRSTUVWXYZ")),SUMPRODUCT((MID(B3222,{1,2,3,4,5,6,7,8,9,10,11,12,13,14,15,16,17,18,19,20,21,22,23,24,25,26,27,28,29,30},1)&lt;&gt;"")*ISERROR(FIND(MID(B3222,{1,2,3,4,5,6,7,8,9,10,11,12,13,14,15,16,17,18,19,20,21,22,23,24,25,26,27,28,29,30},1),"ABCDEFGHIJKLMNOPQRSTUVWXYZ0123456789-_")))=0,ISERROR(VALUE(B3222)))),"Недопустимый код: только латинские буквы A-Z в верхнем регистре, цифры, - и _; начало с буквы, до 30 символов (например MILK-001)",IF(SUMPRODUCT(--EXACT('Номенклатура'!$A$6:$A$205,B3222))=0,"Код не найден в номенклатуре",IF(SUMPRODUCT(--EXACT('Номенклатура'!$A$6:$A$205,B3222))&gt;1,"Код повторяется в номенклатуре",IF(ISNA(MATCH(C3222,{"Приход","Расход","Списание","Корректировка остатка"},0)),"Выберите тип операции",IF(NOT(ISNUMBER(D3222)),"Укажите количество",IF(D3222=0,"Количество не может быть 0",IF(AND(C3222&lt;&gt;"Корректировка остатка",D3222&lt;0),"Для этого типа количество положительное",IF(NOT(ISNUMBER('Номенклатура'!$C$2)),"Укажите дату начала учёта",IF(A3222&lt;INT('Номенклатура'!$C$2),"Раньше даты начала учёта: НЕ учтено",IF(AND(C3222="Корректировка остатка",TRIM(G3222)=""),"Учтено: добавьте пояснение","ОК")))))))))))))</f>
        <v/>
      </c>
    </row>
    <row r="3223" spans="1:9" x14ac:dyDescent="0.25">
      <c r="A3223" s="16"/>
      <c r="B3223" s="13"/>
      <c r="C3223" s="13"/>
      <c r="D3223" s="14"/>
      <c r="E3223" s="17" t="str">
        <f>IF(OR(B3223="",SUMPRODUCT(--EXACT('Номенклатура'!$A$6:$A$205,B3223))&lt;&gt;1),"",INDEX('Номенклатура'!$D$6:$D$205,SUMPRODUCT(EXACT('Номенклатура'!$A$6:$A$205,B3223)*(ROW('Номенклатура'!$A$6:$A$205)-5)))&amp;"")</f>
        <v/>
      </c>
      <c r="F3223" s="18" t="str">
        <f>IF(OR(I3223="ОК",I3223="Учтено: добавьте пояснение"),IF(C3223="Приход",D3223,IF(C3223="Корректировка остатка",D3223,-D3223)),"")</f>
        <v/>
      </c>
      <c r="G3223" s="13"/>
      <c r="H3223" s="15" t="str">
        <f>IF(OR(B3223="",SUMPRODUCT(--EXACT('Номенклатура'!$A$6:$A$205,B3223))&lt;&gt;1),"",INDEX('Номенклатура'!$B$6:$B$205,SUMPRODUCT(EXACT('Номенклатура'!$A$6:$A$205,B3223)*(ROW('Номенклатура'!$A$6:$A$205)-5)))&amp;"")</f>
        <v/>
      </c>
      <c r="I3223" s="15" t="str">
        <f>IF(COUNTA(A3223:D3223,G3223)=0,"",IF(NOT(ISNUMBER(A3223)),"Укажите дату",IF(B3223="","Укажите код",IF(NOT(AND(ISTEXT(B3223),LEN(B3223)&gt;0,LEN(B3223)&lt;=30,ISNUMBER(FIND(LEFT(B3223,1),"ABCDEFGHIJKLMNOPQRSTUVWXYZ")),SUMPRODUCT((MID(B3223,{1,2,3,4,5,6,7,8,9,10,11,12,13,14,15,16,17,18,19,20,21,22,23,24,25,26,27,28,29,30},1)&lt;&gt;"")*ISERROR(FIND(MID(B3223,{1,2,3,4,5,6,7,8,9,10,11,12,13,14,15,16,17,18,19,20,21,22,23,24,25,26,27,28,29,30},1),"ABCDEFGHIJKLMNOPQRSTUVWXYZ0123456789-_")))=0,ISERROR(VALUE(B3223)))),"Недопустимый код: только латинские буквы A-Z в верхнем регистре, цифры, - и _; начало с буквы, до 30 символов (например MILK-001)",IF(SUMPRODUCT(--EXACT('Номенклатура'!$A$6:$A$205,B3223))=0,"Код не найден в номенклатуре",IF(SUMPRODUCT(--EXACT('Номенклатура'!$A$6:$A$205,B3223))&gt;1,"Код повторяется в номенклатуре",IF(ISNA(MATCH(C3223,{"Приход","Расход","Списание","Корректировка остатка"},0)),"Выберите тип операции",IF(NOT(ISNUMBER(D3223)),"Укажите количество",IF(D3223=0,"Количество не может быть 0",IF(AND(C3223&lt;&gt;"Корректировка остатка",D3223&lt;0),"Для этого типа количество положительное",IF(NOT(ISNUMBER('Номенклатура'!$C$2)),"Укажите дату начала учёта",IF(A3223&lt;INT('Номенклатура'!$C$2),"Раньше даты начала учёта: НЕ учтено",IF(AND(C3223="Корректировка остатка",TRIM(G3223)=""),"Учтено: добавьте пояснение","ОК")))))))))))))</f>
        <v/>
      </c>
    </row>
    <row r="3224" spans="1:9" x14ac:dyDescent="0.25">
      <c r="A3224" s="16"/>
      <c r="B3224" s="13"/>
      <c r="C3224" s="13"/>
      <c r="D3224" s="14"/>
      <c r="E3224" s="17" t="str">
        <f>IF(OR(B3224="",SUMPRODUCT(--EXACT('Номенклатура'!$A$6:$A$205,B3224))&lt;&gt;1),"",INDEX('Номенклатура'!$D$6:$D$205,SUMPRODUCT(EXACT('Номенклатура'!$A$6:$A$205,B3224)*(ROW('Номенклатура'!$A$6:$A$205)-5)))&amp;"")</f>
        <v/>
      </c>
      <c r="F3224" s="18" t="str">
        <f>IF(OR(I3224="ОК",I3224="Учтено: добавьте пояснение"),IF(C3224="Приход",D3224,IF(C3224="Корректировка остатка",D3224,-D3224)),"")</f>
        <v/>
      </c>
      <c r="G3224" s="13"/>
      <c r="H3224" s="15" t="str">
        <f>IF(OR(B3224="",SUMPRODUCT(--EXACT('Номенклатура'!$A$6:$A$205,B3224))&lt;&gt;1),"",INDEX('Номенклатура'!$B$6:$B$205,SUMPRODUCT(EXACT('Номенклатура'!$A$6:$A$205,B3224)*(ROW('Номенклатура'!$A$6:$A$205)-5)))&amp;"")</f>
        <v/>
      </c>
      <c r="I3224" s="15" t="str">
        <f>IF(COUNTA(A3224:D3224,G3224)=0,"",IF(NOT(ISNUMBER(A3224)),"Укажите дату",IF(B3224="","Укажите код",IF(NOT(AND(ISTEXT(B3224),LEN(B3224)&gt;0,LEN(B3224)&lt;=30,ISNUMBER(FIND(LEFT(B3224,1),"ABCDEFGHIJKLMNOPQRSTUVWXYZ")),SUMPRODUCT((MID(B3224,{1,2,3,4,5,6,7,8,9,10,11,12,13,14,15,16,17,18,19,20,21,22,23,24,25,26,27,28,29,30},1)&lt;&gt;"")*ISERROR(FIND(MID(B3224,{1,2,3,4,5,6,7,8,9,10,11,12,13,14,15,16,17,18,19,20,21,22,23,24,25,26,27,28,29,30},1),"ABCDEFGHIJKLMNOPQRSTUVWXYZ0123456789-_")))=0,ISERROR(VALUE(B3224)))),"Недопустимый код: только латинские буквы A-Z в верхнем регистре, цифры, - и _; начало с буквы, до 30 символов (например MILK-001)",IF(SUMPRODUCT(--EXACT('Номенклатура'!$A$6:$A$205,B3224))=0,"Код не найден в номенклатуре",IF(SUMPRODUCT(--EXACT('Номенклатура'!$A$6:$A$205,B3224))&gt;1,"Код повторяется в номенклатуре",IF(ISNA(MATCH(C3224,{"Приход","Расход","Списание","Корректировка остатка"},0)),"Выберите тип операции",IF(NOT(ISNUMBER(D3224)),"Укажите количество",IF(D3224=0,"Количество не может быть 0",IF(AND(C3224&lt;&gt;"Корректировка остатка",D3224&lt;0),"Для этого типа количество положительное",IF(NOT(ISNUMBER('Номенклатура'!$C$2)),"Укажите дату начала учёта",IF(A3224&lt;INT('Номенклатура'!$C$2),"Раньше даты начала учёта: НЕ учтено",IF(AND(C3224="Корректировка остатка",TRIM(G3224)=""),"Учтено: добавьте пояснение","ОК")))))))))))))</f>
        <v/>
      </c>
    </row>
    <row r="3225" spans="1:9" x14ac:dyDescent="0.25">
      <c r="A3225" s="16"/>
      <c r="B3225" s="13"/>
      <c r="C3225" s="13"/>
      <c r="D3225" s="14"/>
      <c r="E3225" s="17" t="str">
        <f>IF(OR(B3225="",SUMPRODUCT(--EXACT('Номенклатура'!$A$6:$A$205,B3225))&lt;&gt;1),"",INDEX('Номенклатура'!$D$6:$D$205,SUMPRODUCT(EXACT('Номенклатура'!$A$6:$A$205,B3225)*(ROW('Номенклатура'!$A$6:$A$205)-5)))&amp;"")</f>
        <v/>
      </c>
      <c r="F3225" s="18" t="str">
        <f>IF(OR(I3225="ОК",I3225="Учтено: добавьте пояснение"),IF(C3225="Приход",D3225,IF(C3225="Корректировка остатка",D3225,-D3225)),"")</f>
        <v/>
      </c>
      <c r="G3225" s="13"/>
      <c r="H3225" s="15" t="str">
        <f>IF(OR(B3225="",SUMPRODUCT(--EXACT('Номенклатура'!$A$6:$A$205,B3225))&lt;&gt;1),"",INDEX('Номенклатура'!$B$6:$B$205,SUMPRODUCT(EXACT('Номенклатура'!$A$6:$A$205,B3225)*(ROW('Номенклатура'!$A$6:$A$205)-5)))&amp;"")</f>
        <v/>
      </c>
      <c r="I3225" s="15" t="str">
        <f>IF(COUNTA(A3225:D3225,G3225)=0,"",IF(NOT(ISNUMBER(A3225)),"Укажите дату",IF(B3225="","Укажите код",IF(NOT(AND(ISTEXT(B3225),LEN(B3225)&gt;0,LEN(B3225)&lt;=30,ISNUMBER(FIND(LEFT(B3225,1),"ABCDEFGHIJKLMNOPQRSTUVWXYZ")),SUMPRODUCT((MID(B3225,{1,2,3,4,5,6,7,8,9,10,11,12,13,14,15,16,17,18,19,20,21,22,23,24,25,26,27,28,29,30},1)&lt;&gt;"")*ISERROR(FIND(MID(B3225,{1,2,3,4,5,6,7,8,9,10,11,12,13,14,15,16,17,18,19,20,21,22,23,24,25,26,27,28,29,30},1),"ABCDEFGHIJKLMNOPQRSTUVWXYZ0123456789-_")))=0,ISERROR(VALUE(B3225)))),"Недопустимый код: только латинские буквы A-Z в верхнем регистре, цифры, - и _; начало с буквы, до 30 символов (например MILK-001)",IF(SUMPRODUCT(--EXACT('Номенклатура'!$A$6:$A$205,B3225))=0,"Код не найден в номенклатуре",IF(SUMPRODUCT(--EXACT('Номенклатура'!$A$6:$A$205,B3225))&gt;1,"Код повторяется в номенклатуре",IF(ISNA(MATCH(C3225,{"Приход","Расход","Списание","Корректировка остатка"},0)),"Выберите тип операции",IF(NOT(ISNUMBER(D3225)),"Укажите количество",IF(D3225=0,"Количество не может быть 0",IF(AND(C3225&lt;&gt;"Корректировка остатка",D3225&lt;0),"Для этого типа количество положительное",IF(NOT(ISNUMBER('Номенклатура'!$C$2)),"Укажите дату начала учёта",IF(A3225&lt;INT('Номенклатура'!$C$2),"Раньше даты начала учёта: НЕ учтено",IF(AND(C3225="Корректировка остатка",TRIM(G3225)=""),"Учтено: добавьте пояснение","ОК")))))))))))))</f>
        <v/>
      </c>
    </row>
    <row r="3226" spans="1:9" x14ac:dyDescent="0.25">
      <c r="A3226" s="16"/>
      <c r="B3226" s="13"/>
      <c r="C3226" s="13"/>
      <c r="D3226" s="14"/>
      <c r="E3226" s="17" t="str">
        <f>IF(OR(B3226="",SUMPRODUCT(--EXACT('Номенклатура'!$A$6:$A$205,B3226))&lt;&gt;1),"",INDEX('Номенклатура'!$D$6:$D$205,SUMPRODUCT(EXACT('Номенклатура'!$A$6:$A$205,B3226)*(ROW('Номенклатура'!$A$6:$A$205)-5)))&amp;"")</f>
        <v/>
      </c>
      <c r="F3226" s="18" t="str">
        <f>IF(OR(I3226="ОК",I3226="Учтено: добавьте пояснение"),IF(C3226="Приход",D3226,IF(C3226="Корректировка остатка",D3226,-D3226)),"")</f>
        <v/>
      </c>
      <c r="G3226" s="13"/>
      <c r="H3226" s="15" t="str">
        <f>IF(OR(B3226="",SUMPRODUCT(--EXACT('Номенклатура'!$A$6:$A$205,B3226))&lt;&gt;1),"",INDEX('Номенклатура'!$B$6:$B$205,SUMPRODUCT(EXACT('Номенклатура'!$A$6:$A$205,B3226)*(ROW('Номенклатура'!$A$6:$A$205)-5)))&amp;"")</f>
        <v/>
      </c>
      <c r="I3226" s="15" t="str">
        <f>IF(COUNTA(A3226:D3226,G3226)=0,"",IF(NOT(ISNUMBER(A3226)),"Укажите дату",IF(B3226="","Укажите код",IF(NOT(AND(ISTEXT(B3226),LEN(B3226)&gt;0,LEN(B3226)&lt;=30,ISNUMBER(FIND(LEFT(B3226,1),"ABCDEFGHIJKLMNOPQRSTUVWXYZ")),SUMPRODUCT((MID(B3226,{1,2,3,4,5,6,7,8,9,10,11,12,13,14,15,16,17,18,19,20,21,22,23,24,25,26,27,28,29,30},1)&lt;&gt;"")*ISERROR(FIND(MID(B3226,{1,2,3,4,5,6,7,8,9,10,11,12,13,14,15,16,17,18,19,20,21,22,23,24,25,26,27,28,29,30},1),"ABCDEFGHIJKLMNOPQRSTUVWXYZ0123456789-_")))=0,ISERROR(VALUE(B3226)))),"Недопустимый код: только латинские буквы A-Z в верхнем регистре, цифры, - и _; начало с буквы, до 30 символов (например MILK-001)",IF(SUMPRODUCT(--EXACT('Номенклатура'!$A$6:$A$205,B3226))=0,"Код не найден в номенклатуре",IF(SUMPRODUCT(--EXACT('Номенклатура'!$A$6:$A$205,B3226))&gt;1,"Код повторяется в номенклатуре",IF(ISNA(MATCH(C3226,{"Приход","Расход","Списание","Корректировка остатка"},0)),"Выберите тип операции",IF(NOT(ISNUMBER(D3226)),"Укажите количество",IF(D3226=0,"Количество не может быть 0",IF(AND(C3226&lt;&gt;"Корректировка остатка",D3226&lt;0),"Для этого типа количество положительное",IF(NOT(ISNUMBER('Номенклатура'!$C$2)),"Укажите дату начала учёта",IF(A3226&lt;INT('Номенклатура'!$C$2),"Раньше даты начала учёта: НЕ учтено",IF(AND(C3226="Корректировка остатка",TRIM(G3226)=""),"Учтено: добавьте пояснение","ОК")))))))))))))</f>
        <v/>
      </c>
    </row>
    <row r="3227" spans="1:9" x14ac:dyDescent="0.25">
      <c r="A3227" s="16"/>
      <c r="B3227" s="13"/>
      <c r="C3227" s="13"/>
      <c r="D3227" s="14"/>
      <c r="E3227" s="17" t="str">
        <f>IF(OR(B3227="",SUMPRODUCT(--EXACT('Номенклатура'!$A$6:$A$205,B3227))&lt;&gt;1),"",INDEX('Номенклатура'!$D$6:$D$205,SUMPRODUCT(EXACT('Номенклатура'!$A$6:$A$205,B3227)*(ROW('Номенклатура'!$A$6:$A$205)-5)))&amp;"")</f>
        <v/>
      </c>
      <c r="F3227" s="18" t="str">
        <f>IF(OR(I3227="ОК",I3227="Учтено: добавьте пояснение"),IF(C3227="Приход",D3227,IF(C3227="Корректировка остатка",D3227,-D3227)),"")</f>
        <v/>
      </c>
      <c r="G3227" s="13"/>
      <c r="H3227" s="15" t="str">
        <f>IF(OR(B3227="",SUMPRODUCT(--EXACT('Номенклатура'!$A$6:$A$205,B3227))&lt;&gt;1),"",INDEX('Номенклатура'!$B$6:$B$205,SUMPRODUCT(EXACT('Номенклатура'!$A$6:$A$205,B3227)*(ROW('Номенклатура'!$A$6:$A$205)-5)))&amp;"")</f>
        <v/>
      </c>
      <c r="I3227" s="15" t="str">
        <f>IF(COUNTA(A3227:D3227,G3227)=0,"",IF(NOT(ISNUMBER(A3227)),"Укажите дату",IF(B3227="","Укажите код",IF(NOT(AND(ISTEXT(B3227),LEN(B3227)&gt;0,LEN(B3227)&lt;=30,ISNUMBER(FIND(LEFT(B3227,1),"ABCDEFGHIJKLMNOPQRSTUVWXYZ")),SUMPRODUCT((MID(B3227,{1,2,3,4,5,6,7,8,9,10,11,12,13,14,15,16,17,18,19,20,21,22,23,24,25,26,27,28,29,30},1)&lt;&gt;"")*ISERROR(FIND(MID(B3227,{1,2,3,4,5,6,7,8,9,10,11,12,13,14,15,16,17,18,19,20,21,22,23,24,25,26,27,28,29,30},1),"ABCDEFGHIJKLMNOPQRSTUVWXYZ0123456789-_")))=0,ISERROR(VALUE(B3227)))),"Недопустимый код: только латинские буквы A-Z в верхнем регистре, цифры, - и _; начало с буквы, до 30 символов (например MILK-001)",IF(SUMPRODUCT(--EXACT('Номенклатура'!$A$6:$A$205,B3227))=0,"Код не найден в номенклатуре",IF(SUMPRODUCT(--EXACT('Номенклатура'!$A$6:$A$205,B3227))&gt;1,"Код повторяется в номенклатуре",IF(ISNA(MATCH(C3227,{"Приход","Расход","Списание","Корректировка остатка"},0)),"Выберите тип операции",IF(NOT(ISNUMBER(D3227)),"Укажите количество",IF(D3227=0,"Количество не может быть 0",IF(AND(C3227&lt;&gt;"Корректировка остатка",D3227&lt;0),"Для этого типа количество положительное",IF(NOT(ISNUMBER('Номенклатура'!$C$2)),"Укажите дату начала учёта",IF(A3227&lt;INT('Номенклатура'!$C$2),"Раньше даты начала учёта: НЕ учтено",IF(AND(C3227="Корректировка остатка",TRIM(G3227)=""),"Учтено: добавьте пояснение","ОК")))))))))))))</f>
        <v/>
      </c>
    </row>
    <row r="3228" spans="1:9" x14ac:dyDescent="0.25">
      <c r="A3228" s="16"/>
      <c r="B3228" s="13"/>
      <c r="C3228" s="13"/>
      <c r="D3228" s="14"/>
      <c r="E3228" s="17" t="str">
        <f>IF(OR(B3228="",SUMPRODUCT(--EXACT('Номенклатура'!$A$6:$A$205,B3228))&lt;&gt;1),"",INDEX('Номенклатура'!$D$6:$D$205,SUMPRODUCT(EXACT('Номенклатура'!$A$6:$A$205,B3228)*(ROW('Номенклатура'!$A$6:$A$205)-5)))&amp;"")</f>
        <v/>
      </c>
      <c r="F3228" s="18" t="str">
        <f>IF(OR(I3228="ОК",I3228="Учтено: добавьте пояснение"),IF(C3228="Приход",D3228,IF(C3228="Корректировка остатка",D3228,-D3228)),"")</f>
        <v/>
      </c>
      <c r="G3228" s="13"/>
      <c r="H3228" s="15" t="str">
        <f>IF(OR(B3228="",SUMPRODUCT(--EXACT('Номенклатура'!$A$6:$A$205,B3228))&lt;&gt;1),"",INDEX('Номенклатура'!$B$6:$B$205,SUMPRODUCT(EXACT('Номенклатура'!$A$6:$A$205,B3228)*(ROW('Номенклатура'!$A$6:$A$205)-5)))&amp;"")</f>
        <v/>
      </c>
      <c r="I3228" s="15" t="str">
        <f>IF(COUNTA(A3228:D3228,G3228)=0,"",IF(NOT(ISNUMBER(A3228)),"Укажите дату",IF(B3228="","Укажите код",IF(NOT(AND(ISTEXT(B3228),LEN(B3228)&gt;0,LEN(B3228)&lt;=30,ISNUMBER(FIND(LEFT(B3228,1),"ABCDEFGHIJKLMNOPQRSTUVWXYZ")),SUMPRODUCT((MID(B3228,{1,2,3,4,5,6,7,8,9,10,11,12,13,14,15,16,17,18,19,20,21,22,23,24,25,26,27,28,29,30},1)&lt;&gt;"")*ISERROR(FIND(MID(B3228,{1,2,3,4,5,6,7,8,9,10,11,12,13,14,15,16,17,18,19,20,21,22,23,24,25,26,27,28,29,30},1),"ABCDEFGHIJKLMNOPQRSTUVWXYZ0123456789-_")))=0,ISERROR(VALUE(B3228)))),"Недопустимый код: только латинские буквы A-Z в верхнем регистре, цифры, - и _; начало с буквы, до 30 символов (например MILK-001)",IF(SUMPRODUCT(--EXACT('Номенклатура'!$A$6:$A$205,B3228))=0,"Код не найден в номенклатуре",IF(SUMPRODUCT(--EXACT('Номенклатура'!$A$6:$A$205,B3228))&gt;1,"Код повторяется в номенклатуре",IF(ISNA(MATCH(C3228,{"Приход","Расход","Списание","Корректировка остатка"},0)),"Выберите тип операции",IF(NOT(ISNUMBER(D3228)),"Укажите количество",IF(D3228=0,"Количество не может быть 0",IF(AND(C3228&lt;&gt;"Корректировка остатка",D3228&lt;0),"Для этого типа количество положительное",IF(NOT(ISNUMBER('Номенклатура'!$C$2)),"Укажите дату начала учёта",IF(A3228&lt;INT('Номенклатура'!$C$2),"Раньше даты начала учёта: НЕ учтено",IF(AND(C3228="Корректировка остатка",TRIM(G3228)=""),"Учтено: добавьте пояснение","ОК")))))))))))))</f>
        <v/>
      </c>
    </row>
    <row r="3229" spans="1:9" x14ac:dyDescent="0.25">
      <c r="A3229" s="16"/>
      <c r="B3229" s="13"/>
      <c r="C3229" s="13"/>
      <c r="D3229" s="14"/>
      <c r="E3229" s="17" t="str">
        <f>IF(OR(B3229="",SUMPRODUCT(--EXACT('Номенклатура'!$A$6:$A$205,B3229))&lt;&gt;1),"",INDEX('Номенклатура'!$D$6:$D$205,SUMPRODUCT(EXACT('Номенклатура'!$A$6:$A$205,B3229)*(ROW('Номенклатура'!$A$6:$A$205)-5)))&amp;"")</f>
        <v/>
      </c>
      <c r="F3229" s="18" t="str">
        <f>IF(OR(I3229="ОК",I3229="Учтено: добавьте пояснение"),IF(C3229="Приход",D3229,IF(C3229="Корректировка остатка",D3229,-D3229)),"")</f>
        <v/>
      </c>
      <c r="G3229" s="13"/>
      <c r="H3229" s="15" t="str">
        <f>IF(OR(B3229="",SUMPRODUCT(--EXACT('Номенклатура'!$A$6:$A$205,B3229))&lt;&gt;1),"",INDEX('Номенклатура'!$B$6:$B$205,SUMPRODUCT(EXACT('Номенклатура'!$A$6:$A$205,B3229)*(ROW('Номенклатура'!$A$6:$A$205)-5)))&amp;"")</f>
        <v/>
      </c>
      <c r="I3229" s="15" t="str">
        <f>IF(COUNTA(A3229:D3229,G3229)=0,"",IF(NOT(ISNUMBER(A3229)),"Укажите дату",IF(B3229="","Укажите код",IF(NOT(AND(ISTEXT(B3229),LEN(B3229)&gt;0,LEN(B3229)&lt;=30,ISNUMBER(FIND(LEFT(B3229,1),"ABCDEFGHIJKLMNOPQRSTUVWXYZ")),SUMPRODUCT((MID(B3229,{1,2,3,4,5,6,7,8,9,10,11,12,13,14,15,16,17,18,19,20,21,22,23,24,25,26,27,28,29,30},1)&lt;&gt;"")*ISERROR(FIND(MID(B3229,{1,2,3,4,5,6,7,8,9,10,11,12,13,14,15,16,17,18,19,20,21,22,23,24,25,26,27,28,29,30},1),"ABCDEFGHIJKLMNOPQRSTUVWXYZ0123456789-_")))=0,ISERROR(VALUE(B3229)))),"Недопустимый код: только латинские буквы A-Z в верхнем регистре, цифры, - и _; начало с буквы, до 30 символов (например MILK-001)",IF(SUMPRODUCT(--EXACT('Номенклатура'!$A$6:$A$205,B3229))=0,"Код не найден в номенклатуре",IF(SUMPRODUCT(--EXACT('Номенклатура'!$A$6:$A$205,B3229))&gt;1,"Код повторяется в номенклатуре",IF(ISNA(MATCH(C3229,{"Приход","Расход","Списание","Корректировка остатка"},0)),"Выберите тип операции",IF(NOT(ISNUMBER(D3229)),"Укажите количество",IF(D3229=0,"Количество не может быть 0",IF(AND(C3229&lt;&gt;"Корректировка остатка",D3229&lt;0),"Для этого типа количество положительное",IF(NOT(ISNUMBER('Номенклатура'!$C$2)),"Укажите дату начала учёта",IF(A3229&lt;INT('Номенклатура'!$C$2),"Раньше даты начала учёта: НЕ учтено",IF(AND(C3229="Корректировка остатка",TRIM(G3229)=""),"Учтено: добавьте пояснение","ОК")))))))))))))</f>
        <v/>
      </c>
    </row>
    <row r="3230" spans="1:9" x14ac:dyDescent="0.25">
      <c r="A3230" s="16"/>
      <c r="B3230" s="13"/>
      <c r="C3230" s="13"/>
      <c r="D3230" s="14"/>
      <c r="E3230" s="17" t="str">
        <f>IF(OR(B3230="",SUMPRODUCT(--EXACT('Номенклатура'!$A$6:$A$205,B3230))&lt;&gt;1),"",INDEX('Номенклатура'!$D$6:$D$205,SUMPRODUCT(EXACT('Номенклатура'!$A$6:$A$205,B3230)*(ROW('Номенклатура'!$A$6:$A$205)-5)))&amp;"")</f>
        <v/>
      </c>
      <c r="F3230" s="18" t="str">
        <f>IF(OR(I3230="ОК",I3230="Учтено: добавьте пояснение"),IF(C3230="Приход",D3230,IF(C3230="Корректировка остатка",D3230,-D3230)),"")</f>
        <v/>
      </c>
      <c r="G3230" s="13"/>
      <c r="H3230" s="15" t="str">
        <f>IF(OR(B3230="",SUMPRODUCT(--EXACT('Номенклатура'!$A$6:$A$205,B3230))&lt;&gt;1),"",INDEX('Номенклатура'!$B$6:$B$205,SUMPRODUCT(EXACT('Номенклатура'!$A$6:$A$205,B3230)*(ROW('Номенклатура'!$A$6:$A$205)-5)))&amp;"")</f>
        <v/>
      </c>
      <c r="I3230" s="15" t="str">
        <f>IF(COUNTA(A3230:D3230,G3230)=0,"",IF(NOT(ISNUMBER(A3230)),"Укажите дату",IF(B3230="","Укажите код",IF(NOT(AND(ISTEXT(B3230),LEN(B3230)&gt;0,LEN(B3230)&lt;=30,ISNUMBER(FIND(LEFT(B3230,1),"ABCDEFGHIJKLMNOPQRSTUVWXYZ")),SUMPRODUCT((MID(B3230,{1,2,3,4,5,6,7,8,9,10,11,12,13,14,15,16,17,18,19,20,21,22,23,24,25,26,27,28,29,30},1)&lt;&gt;"")*ISERROR(FIND(MID(B3230,{1,2,3,4,5,6,7,8,9,10,11,12,13,14,15,16,17,18,19,20,21,22,23,24,25,26,27,28,29,30},1),"ABCDEFGHIJKLMNOPQRSTUVWXYZ0123456789-_")))=0,ISERROR(VALUE(B3230)))),"Недопустимый код: только латинские буквы A-Z в верхнем регистре, цифры, - и _; начало с буквы, до 30 символов (например MILK-001)",IF(SUMPRODUCT(--EXACT('Номенклатура'!$A$6:$A$205,B3230))=0,"Код не найден в номенклатуре",IF(SUMPRODUCT(--EXACT('Номенклатура'!$A$6:$A$205,B3230))&gt;1,"Код повторяется в номенклатуре",IF(ISNA(MATCH(C3230,{"Приход","Расход","Списание","Корректировка остатка"},0)),"Выберите тип операции",IF(NOT(ISNUMBER(D3230)),"Укажите количество",IF(D3230=0,"Количество не может быть 0",IF(AND(C3230&lt;&gt;"Корректировка остатка",D3230&lt;0),"Для этого типа количество положительное",IF(NOT(ISNUMBER('Номенклатура'!$C$2)),"Укажите дату начала учёта",IF(A3230&lt;INT('Номенклатура'!$C$2),"Раньше даты начала учёта: НЕ учтено",IF(AND(C3230="Корректировка остатка",TRIM(G3230)=""),"Учтено: добавьте пояснение","ОК")))))))))))))</f>
        <v/>
      </c>
    </row>
    <row r="3231" spans="1:9" x14ac:dyDescent="0.25">
      <c r="A3231" s="16"/>
      <c r="B3231" s="13"/>
      <c r="C3231" s="13"/>
      <c r="D3231" s="14"/>
      <c r="E3231" s="17" t="str">
        <f>IF(OR(B3231="",SUMPRODUCT(--EXACT('Номенклатура'!$A$6:$A$205,B3231))&lt;&gt;1),"",INDEX('Номенклатура'!$D$6:$D$205,SUMPRODUCT(EXACT('Номенклатура'!$A$6:$A$205,B3231)*(ROW('Номенклатура'!$A$6:$A$205)-5)))&amp;"")</f>
        <v/>
      </c>
      <c r="F3231" s="18" t="str">
        <f>IF(OR(I3231="ОК",I3231="Учтено: добавьте пояснение"),IF(C3231="Приход",D3231,IF(C3231="Корректировка остатка",D3231,-D3231)),"")</f>
        <v/>
      </c>
      <c r="G3231" s="13"/>
      <c r="H3231" s="15" t="str">
        <f>IF(OR(B3231="",SUMPRODUCT(--EXACT('Номенклатура'!$A$6:$A$205,B3231))&lt;&gt;1),"",INDEX('Номенклатура'!$B$6:$B$205,SUMPRODUCT(EXACT('Номенклатура'!$A$6:$A$205,B3231)*(ROW('Номенклатура'!$A$6:$A$205)-5)))&amp;"")</f>
        <v/>
      </c>
      <c r="I3231" s="15" t="str">
        <f>IF(COUNTA(A3231:D3231,G3231)=0,"",IF(NOT(ISNUMBER(A3231)),"Укажите дату",IF(B3231="","Укажите код",IF(NOT(AND(ISTEXT(B3231),LEN(B3231)&gt;0,LEN(B3231)&lt;=30,ISNUMBER(FIND(LEFT(B3231,1),"ABCDEFGHIJKLMNOPQRSTUVWXYZ")),SUMPRODUCT((MID(B3231,{1,2,3,4,5,6,7,8,9,10,11,12,13,14,15,16,17,18,19,20,21,22,23,24,25,26,27,28,29,30},1)&lt;&gt;"")*ISERROR(FIND(MID(B3231,{1,2,3,4,5,6,7,8,9,10,11,12,13,14,15,16,17,18,19,20,21,22,23,24,25,26,27,28,29,30},1),"ABCDEFGHIJKLMNOPQRSTUVWXYZ0123456789-_")))=0,ISERROR(VALUE(B3231)))),"Недопустимый код: только латинские буквы A-Z в верхнем регистре, цифры, - и _; начало с буквы, до 30 символов (например MILK-001)",IF(SUMPRODUCT(--EXACT('Номенклатура'!$A$6:$A$205,B3231))=0,"Код не найден в номенклатуре",IF(SUMPRODUCT(--EXACT('Номенклатура'!$A$6:$A$205,B3231))&gt;1,"Код повторяется в номенклатуре",IF(ISNA(MATCH(C3231,{"Приход","Расход","Списание","Корректировка остатка"},0)),"Выберите тип операции",IF(NOT(ISNUMBER(D3231)),"Укажите количество",IF(D3231=0,"Количество не может быть 0",IF(AND(C3231&lt;&gt;"Корректировка остатка",D3231&lt;0),"Для этого типа количество положительное",IF(NOT(ISNUMBER('Номенклатура'!$C$2)),"Укажите дату начала учёта",IF(A3231&lt;INT('Номенклатура'!$C$2),"Раньше даты начала учёта: НЕ учтено",IF(AND(C3231="Корректировка остатка",TRIM(G3231)=""),"Учтено: добавьте пояснение","ОК")))))))))))))</f>
        <v/>
      </c>
    </row>
    <row r="3232" spans="1:9" x14ac:dyDescent="0.25">
      <c r="A3232" s="16"/>
      <c r="B3232" s="13"/>
      <c r="C3232" s="13"/>
      <c r="D3232" s="14"/>
      <c r="E3232" s="17" t="str">
        <f>IF(OR(B3232="",SUMPRODUCT(--EXACT('Номенклатура'!$A$6:$A$205,B3232))&lt;&gt;1),"",INDEX('Номенклатура'!$D$6:$D$205,SUMPRODUCT(EXACT('Номенклатура'!$A$6:$A$205,B3232)*(ROW('Номенклатура'!$A$6:$A$205)-5)))&amp;"")</f>
        <v/>
      </c>
      <c r="F3232" s="18" t="str">
        <f>IF(OR(I3232="ОК",I3232="Учтено: добавьте пояснение"),IF(C3232="Приход",D3232,IF(C3232="Корректировка остатка",D3232,-D3232)),"")</f>
        <v/>
      </c>
      <c r="G3232" s="13"/>
      <c r="H3232" s="15" t="str">
        <f>IF(OR(B3232="",SUMPRODUCT(--EXACT('Номенклатура'!$A$6:$A$205,B3232))&lt;&gt;1),"",INDEX('Номенклатура'!$B$6:$B$205,SUMPRODUCT(EXACT('Номенклатура'!$A$6:$A$205,B3232)*(ROW('Номенклатура'!$A$6:$A$205)-5)))&amp;"")</f>
        <v/>
      </c>
      <c r="I3232" s="15" t="str">
        <f>IF(COUNTA(A3232:D3232,G3232)=0,"",IF(NOT(ISNUMBER(A3232)),"Укажите дату",IF(B3232="","Укажите код",IF(NOT(AND(ISTEXT(B3232),LEN(B3232)&gt;0,LEN(B3232)&lt;=30,ISNUMBER(FIND(LEFT(B3232,1),"ABCDEFGHIJKLMNOPQRSTUVWXYZ")),SUMPRODUCT((MID(B3232,{1,2,3,4,5,6,7,8,9,10,11,12,13,14,15,16,17,18,19,20,21,22,23,24,25,26,27,28,29,30},1)&lt;&gt;"")*ISERROR(FIND(MID(B3232,{1,2,3,4,5,6,7,8,9,10,11,12,13,14,15,16,17,18,19,20,21,22,23,24,25,26,27,28,29,30},1),"ABCDEFGHIJKLMNOPQRSTUVWXYZ0123456789-_")))=0,ISERROR(VALUE(B3232)))),"Недопустимый код: только латинские буквы A-Z в верхнем регистре, цифры, - и _; начало с буквы, до 30 символов (например MILK-001)",IF(SUMPRODUCT(--EXACT('Номенклатура'!$A$6:$A$205,B3232))=0,"Код не найден в номенклатуре",IF(SUMPRODUCT(--EXACT('Номенклатура'!$A$6:$A$205,B3232))&gt;1,"Код повторяется в номенклатуре",IF(ISNA(MATCH(C3232,{"Приход","Расход","Списание","Корректировка остатка"},0)),"Выберите тип операции",IF(NOT(ISNUMBER(D3232)),"Укажите количество",IF(D3232=0,"Количество не может быть 0",IF(AND(C3232&lt;&gt;"Корректировка остатка",D3232&lt;0),"Для этого типа количество положительное",IF(NOT(ISNUMBER('Номенклатура'!$C$2)),"Укажите дату начала учёта",IF(A3232&lt;INT('Номенклатура'!$C$2),"Раньше даты начала учёта: НЕ учтено",IF(AND(C3232="Корректировка остатка",TRIM(G3232)=""),"Учтено: добавьте пояснение","ОК")))))))))))))</f>
        <v/>
      </c>
    </row>
    <row r="3233" spans="1:9" x14ac:dyDescent="0.25">
      <c r="A3233" s="16"/>
      <c r="B3233" s="13"/>
      <c r="C3233" s="13"/>
      <c r="D3233" s="14"/>
      <c r="E3233" s="17" t="str">
        <f>IF(OR(B3233="",SUMPRODUCT(--EXACT('Номенклатура'!$A$6:$A$205,B3233))&lt;&gt;1),"",INDEX('Номенклатура'!$D$6:$D$205,SUMPRODUCT(EXACT('Номенклатура'!$A$6:$A$205,B3233)*(ROW('Номенклатура'!$A$6:$A$205)-5)))&amp;"")</f>
        <v/>
      </c>
      <c r="F3233" s="18" t="str">
        <f>IF(OR(I3233="ОК",I3233="Учтено: добавьте пояснение"),IF(C3233="Приход",D3233,IF(C3233="Корректировка остатка",D3233,-D3233)),"")</f>
        <v/>
      </c>
      <c r="G3233" s="13"/>
      <c r="H3233" s="15" t="str">
        <f>IF(OR(B3233="",SUMPRODUCT(--EXACT('Номенклатура'!$A$6:$A$205,B3233))&lt;&gt;1),"",INDEX('Номенклатура'!$B$6:$B$205,SUMPRODUCT(EXACT('Номенклатура'!$A$6:$A$205,B3233)*(ROW('Номенклатура'!$A$6:$A$205)-5)))&amp;"")</f>
        <v/>
      </c>
      <c r="I3233" s="15" t="str">
        <f>IF(COUNTA(A3233:D3233,G3233)=0,"",IF(NOT(ISNUMBER(A3233)),"Укажите дату",IF(B3233="","Укажите код",IF(NOT(AND(ISTEXT(B3233),LEN(B3233)&gt;0,LEN(B3233)&lt;=30,ISNUMBER(FIND(LEFT(B3233,1),"ABCDEFGHIJKLMNOPQRSTUVWXYZ")),SUMPRODUCT((MID(B3233,{1,2,3,4,5,6,7,8,9,10,11,12,13,14,15,16,17,18,19,20,21,22,23,24,25,26,27,28,29,30},1)&lt;&gt;"")*ISERROR(FIND(MID(B3233,{1,2,3,4,5,6,7,8,9,10,11,12,13,14,15,16,17,18,19,20,21,22,23,24,25,26,27,28,29,30},1),"ABCDEFGHIJKLMNOPQRSTUVWXYZ0123456789-_")))=0,ISERROR(VALUE(B3233)))),"Недопустимый код: только латинские буквы A-Z в верхнем регистре, цифры, - и _; начало с буквы, до 30 символов (например MILK-001)",IF(SUMPRODUCT(--EXACT('Номенклатура'!$A$6:$A$205,B3233))=0,"Код не найден в номенклатуре",IF(SUMPRODUCT(--EXACT('Номенклатура'!$A$6:$A$205,B3233))&gt;1,"Код повторяется в номенклатуре",IF(ISNA(MATCH(C3233,{"Приход","Расход","Списание","Корректировка остатка"},0)),"Выберите тип операции",IF(NOT(ISNUMBER(D3233)),"Укажите количество",IF(D3233=0,"Количество не может быть 0",IF(AND(C3233&lt;&gt;"Корректировка остатка",D3233&lt;0),"Для этого типа количество положительное",IF(NOT(ISNUMBER('Номенклатура'!$C$2)),"Укажите дату начала учёта",IF(A3233&lt;INT('Номенклатура'!$C$2),"Раньше даты начала учёта: НЕ учтено",IF(AND(C3233="Корректировка остатка",TRIM(G3233)=""),"Учтено: добавьте пояснение","ОК")))))))))))))</f>
        <v/>
      </c>
    </row>
    <row r="3234" spans="1:9" x14ac:dyDescent="0.25">
      <c r="A3234" s="16"/>
      <c r="B3234" s="13"/>
      <c r="C3234" s="13"/>
      <c r="D3234" s="14"/>
      <c r="E3234" s="17" t="str">
        <f>IF(OR(B3234="",SUMPRODUCT(--EXACT('Номенклатура'!$A$6:$A$205,B3234))&lt;&gt;1),"",INDEX('Номенклатура'!$D$6:$D$205,SUMPRODUCT(EXACT('Номенклатура'!$A$6:$A$205,B3234)*(ROW('Номенклатура'!$A$6:$A$205)-5)))&amp;"")</f>
        <v/>
      </c>
      <c r="F3234" s="18" t="str">
        <f>IF(OR(I3234="ОК",I3234="Учтено: добавьте пояснение"),IF(C3234="Приход",D3234,IF(C3234="Корректировка остатка",D3234,-D3234)),"")</f>
        <v/>
      </c>
      <c r="G3234" s="13"/>
      <c r="H3234" s="15" t="str">
        <f>IF(OR(B3234="",SUMPRODUCT(--EXACT('Номенклатура'!$A$6:$A$205,B3234))&lt;&gt;1),"",INDEX('Номенклатура'!$B$6:$B$205,SUMPRODUCT(EXACT('Номенклатура'!$A$6:$A$205,B3234)*(ROW('Номенклатура'!$A$6:$A$205)-5)))&amp;"")</f>
        <v/>
      </c>
      <c r="I3234" s="15" t="str">
        <f>IF(COUNTA(A3234:D3234,G3234)=0,"",IF(NOT(ISNUMBER(A3234)),"Укажите дату",IF(B3234="","Укажите код",IF(NOT(AND(ISTEXT(B3234),LEN(B3234)&gt;0,LEN(B3234)&lt;=30,ISNUMBER(FIND(LEFT(B3234,1),"ABCDEFGHIJKLMNOPQRSTUVWXYZ")),SUMPRODUCT((MID(B3234,{1,2,3,4,5,6,7,8,9,10,11,12,13,14,15,16,17,18,19,20,21,22,23,24,25,26,27,28,29,30},1)&lt;&gt;"")*ISERROR(FIND(MID(B3234,{1,2,3,4,5,6,7,8,9,10,11,12,13,14,15,16,17,18,19,20,21,22,23,24,25,26,27,28,29,30},1),"ABCDEFGHIJKLMNOPQRSTUVWXYZ0123456789-_")))=0,ISERROR(VALUE(B3234)))),"Недопустимый код: только латинские буквы A-Z в верхнем регистре, цифры, - и _; начало с буквы, до 30 символов (например MILK-001)",IF(SUMPRODUCT(--EXACT('Номенклатура'!$A$6:$A$205,B3234))=0,"Код не найден в номенклатуре",IF(SUMPRODUCT(--EXACT('Номенклатура'!$A$6:$A$205,B3234))&gt;1,"Код повторяется в номенклатуре",IF(ISNA(MATCH(C3234,{"Приход","Расход","Списание","Корректировка остатка"},0)),"Выберите тип операции",IF(NOT(ISNUMBER(D3234)),"Укажите количество",IF(D3234=0,"Количество не может быть 0",IF(AND(C3234&lt;&gt;"Корректировка остатка",D3234&lt;0),"Для этого типа количество положительное",IF(NOT(ISNUMBER('Номенклатура'!$C$2)),"Укажите дату начала учёта",IF(A3234&lt;INT('Номенклатура'!$C$2),"Раньше даты начала учёта: НЕ учтено",IF(AND(C3234="Корректировка остатка",TRIM(G3234)=""),"Учтено: добавьте пояснение","ОК")))))))))))))</f>
        <v/>
      </c>
    </row>
    <row r="3235" spans="1:9" x14ac:dyDescent="0.25">
      <c r="A3235" s="16"/>
      <c r="B3235" s="13"/>
      <c r="C3235" s="13"/>
      <c r="D3235" s="14"/>
      <c r="E3235" s="17" t="str">
        <f>IF(OR(B3235="",SUMPRODUCT(--EXACT('Номенклатура'!$A$6:$A$205,B3235))&lt;&gt;1),"",INDEX('Номенклатура'!$D$6:$D$205,SUMPRODUCT(EXACT('Номенклатура'!$A$6:$A$205,B3235)*(ROW('Номенклатура'!$A$6:$A$205)-5)))&amp;"")</f>
        <v/>
      </c>
      <c r="F3235" s="18" t="str">
        <f>IF(OR(I3235="ОК",I3235="Учтено: добавьте пояснение"),IF(C3235="Приход",D3235,IF(C3235="Корректировка остатка",D3235,-D3235)),"")</f>
        <v/>
      </c>
      <c r="G3235" s="13"/>
      <c r="H3235" s="15" t="str">
        <f>IF(OR(B3235="",SUMPRODUCT(--EXACT('Номенклатура'!$A$6:$A$205,B3235))&lt;&gt;1),"",INDEX('Номенклатура'!$B$6:$B$205,SUMPRODUCT(EXACT('Номенклатура'!$A$6:$A$205,B3235)*(ROW('Номенклатура'!$A$6:$A$205)-5)))&amp;"")</f>
        <v/>
      </c>
      <c r="I3235" s="15" t="str">
        <f>IF(COUNTA(A3235:D3235,G3235)=0,"",IF(NOT(ISNUMBER(A3235)),"Укажите дату",IF(B3235="","Укажите код",IF(NOT(AND(ISTEXT(B3235),LEN(B3235)&gt;0,LEN(B3235)&lt;=30,ISNUMBER(FIND(LEFT(B3235,1),"ABCDEFGHIJKLMNOPQRSTUVWXYZ")),SUMPRODUCT((MID(B3235,{1,2,3,4,5,6,7,8,9,10,11,12,13,14,15,16,17,18,19,20,21,22,23,24,25,26,27,28,29,30},1)&lt;&gt;"")*ISERROR(FIND(MID(B3235,{1,2,3,4,5,6,7,8,9,10,11,12,13,14,15,16,17,18,19,20,21,22,23,24,25,26,27,28,29,30},1),"ABCDEFGHIJKLMNOPQRSTUVWXYZ0123456789-_")))=0,ISERROR(VALUE(B3235)))),"Недопустимый код: только латинские буквы A-Z в верхнем регистре, цифры, - и _; начало с буквы, до 30 символов (например MILK-001)",IF(SUMPRODUCT(--EXACT('Номенклатура'!$A$6:$A$205,B3235))=0,"Код не найден в номенклатуре",IF(SUMPRODUCT(--EXACT('Номенклатура'!$A$6:$A$205,B3235))&gt;1,"Код повторяется в номенклатуре",IF(ISNA(MATCH(C3235,{"Приход","Расход","Списание","Корректировка остатка"},0)),"Выберите тип операции",IF(NOT(ISNUMBER(D3235)),"Укажите количество",IF(D3235=0,"Количество не может быть 0",IF(AND(C3235&lt;&gt;"Корректировка остатка",D3235&lt;0),"Для этого типа количество положительное",IF(NOT(ISNUMBER('Номенклатура'!$C$2)),"Укажите дату начала учёта",IF(A3235&lt;INT('Номенклатура'!$C$2),"Раньше даты начала учёта: НЕ учтено",IF(AND(C3235="Корректировка остатка",TRIM(G3235)=""),"Учтено: добавьте пояснение","ОК")))))))))))))</f>
        <v/>
      </c>
    </row>
    <row r="3236" spans="1:9" x14ac:dyDescent="0.25">
      <c r="A3236" s="16"/>
      <c r="B3236" s="13"/>
      <c r="C3236" s="13"/>
      <c r="D3236" s="14"/>
      <c r="E3236" s="17" t="str">
        <f>IF(OR(B3236="",SUMPRODUCT(--EXACT('Номенклатура'!$A$6:$A$205,B3236))&lt;&gt;1),"",INDEX('Номенклатура'!$D$6:$D$205,SUMPRODUCT(EXACT('Номенклатура'!$A$6:$A$205,B3236)*(ROW('Номенклатура'!$A$6:$A$205)-5)))&amp;"")</f>
        <v/>
      </c>
      <c r="F3236" s="18" t="str">
        <f>IF(OR(I3236="ОК",I3236="Учтено: добавьте пояснение"),IF(C3236="Приход",D3236,IF(C3236="Корректировка остатка",D3236,-D3236)),"")</f>
        <v/>
      </c>
      <c r="G3236" s="13"/>
      <c r="H3236" s="15" t="str">
        <f>IF(OR(B3236="",SUMPRODUCT(--EXACT('Номенклатура'!$A$6:$A$205,B3236))&lt;&gt;1),"",INDEX('Номенклатура'!$B$6:$B$205,SUMPRODUCT(EXACT('Номенклатура'!$A$6:$A$205,B3236)*(ROW('Номенклатура'!$A$6:$A$205)-5)))&amp;"")</f>
        <v/>
      </c>
      <c r="I3236" s="15" t="str">
        <f>IF(COUNTA(A3236:D3236,G3236)=0,"",IF(NOT(ISNUMBER(A3236)),"Укажите дату",IF(B3236="","Укажите код",IF(NOT(AND(ISTEXT(B3236),LEN(B3236)&gt;0,LEN(B3236)&lt;=30,ISNUMBER(FIND(LEFT(B3236,1),"ABCDEFGHIJKLMNOPQRSTUVWXYZ")),SUMPRODUCT((MID(B3236,{1,2,3,4,5,6,7,8,9,10,11,12,13,14,15,16,17,18,19,20,21,22,23,24,25,26,27,28,29,30},1)&lt;&gt;"")*ISERROR(FIND(MID(B3236,{1,2,3,4,5,6,7,8,9,10,11,12,13,14,15,16,17,18,19,20,21,22,23,24,25,26,27,28,29,30},1),"ABCDEFGHIJKLMNOPQRSTUVWXYZ0123456789-_")))=0,ISERROR(VALUE(B3236)))),"Недопустимый код: только латинские буквы A-Z в верхнем регистре, цифры, - и _; начало с буквы, до 30 символов (например MILK-001)",IF(SUMPRODUCT(--EXACT('Номенклатура'!$A$6:$A$205,B3236))=0,"Код не найден в номенклатуре",IF(SUMPRODUCT(--EXACT('Номенклатура'!$A$6:$A$205,B3236))&gt;1,"Код повторяется в номенклатуре",IF(ISNA(MATCH(C3236,{"Приход","Расход","Списание","Корректировка остатка"},0)),"Выберите тип операции",IF(NOT(ISNUMBER(D3236)),"Укажите количество",IF(D3236=0,"Количество не может быть 0",IF(AND(C3236&lt;&gt;"Корректировка остатка",D3236&lt;0),"Для этого типа количество положительное",IF(NOT(ISNUMBER('Номенклатура'!$C$2)),"Укажите дату начала учёта",IF(A3236&lt;INT('Номенклатура'!$C$2),"Раньше даты начала учёта: НЕ учтено",IF(AND(C3236="Корректировка остатка",TRIM(G3236)=""),"Учтено: добавьте пояснение","ОК")))))))))))))</f>
        <v/>
      </c>
    </row>
    <row r="3237" spans="1:9" x14ac:dyDescent="0.25">
      <c r="A3237" s="16"/>
      <c r="B3237" s="13"/>
      <c r="C3237" s="13"/>
      <c r="D3237" s="14"/>
      <c r="E3237" s="17" t="str">
        <f>IF(OR(B3237="",SUMPRODUCT(--EXACT('Номенклатура'!$A$6:$A$205,B3237))&lt;&gt;1),"",INDEX('Номенклатура'!$D$6:$D$205,SUMPRODUCT(EXACT('Номенклатура'!$A$6:$A$205,B3237)*(ROW('Номенклатура'!$A$6:$A$205)-5)))&amp;"")</f>
        <v/>
      </c>
      <c r="F3237" s="18" t="str">
        <f>IF(OR(I3237="ОК",I3237="Учтено: добавьте пояснение"),IF(C3237="Приход",D3237,IF(C3237="Корректировка остатка",D3237,-D3237)),"")</f>
        <v/>
      </c>
      <c r="G3237" s="13"/>
      <c r="H3237" s="15" t="str">
        <f>IF(OR(B3237="",SUMPRODUCT(--EXACT('Номенклатура'!$A$6:$A$205,B3237))&lt;&gt;1),"",INDEX('Номенклатура'!$B$6:$B$205,SUMPRODUCT(EXACT('Номенклатура'!$A$6:$A$205,B3237)*(ROW('Номенклатура'!$A$6:$A$205)-5)))&amp;"")</f>
        <v/>
      </c>
      <c r="I3237" s="15" t="str">
        <f>IF(COUNTA(A3237:D3237,G3237)=0,"",IF(NOT(ISNUMBER(A3237)),"Укажите дату",IF(B3237="","Укажите код",IF(NOT(AND(ISTEXT(B3237),LEN(B3237)&gt;0,LEN(B3237)&lt;=30,ISNUMBER(FIND(LEFT(B3237,1),"ABCDEFGHIJKLMNOPQRSTUVWXYZ")),SUMPRODUCT((MID(B3237,{1,2,3,4,5,6,7,8,9,10,11,12,13,14,15,16,17,18,19,20,21,22,23,24,25,26,27,28,29,30},1)&lt;&gt;"")*ISERROR(FIND(MID(B3237,{1,2,3,4,5,6,7,8,9,10,11,12,13,14,15,16,17,18,19,20,21,22,23,24,25,26,27,28,29,30},1),"ABCDEFGHIJKLMNOPQRSTUVWXYZ0123456789-_")))=0,ISERROR(VALUE(B3237)))),"Недопустимый код: только латинские буквы A-Z в верхнем регистре, цифры, - и _; начало с буквы, до 30 символов (например MILK-001)",IF(SUMPRODUCT(--EXACT('Номенклатура'!$A$6:$A$205,B3237))=0,"Код не найден в номенклатуре",IF(SUMPRODUCT(--EXACT('Номенклатура'!$A$6:$A$205,B3237))&gt;1,"Код повторяется в номенклатуре",IF(ISNA(MATCH(C3237,{"Приход","Расход","Списание","Корректировка остатка"},0)),"Выберите тип операции",IF(NOT(ISNUMBER(D3237)),"Укажите количество",IF(D3237=0,"Количество не может быть 0",IF(AND(C3237&lt;&gt;"Корректировка остатка",D3237&lt;0),"Для этого типа количество положительное",IF(NOT(ISNUMBER('Номенклатура'!$C$2)),"Укажите дату начала учёта",IF(A3237&lt;INT('Номенклатура'!$C$2),"Раньше даты начала учёта: НЕ учтено",IF(AND(C3237="Корректировка остатка",TRIM(G3237)=""),"Учтено: добавьте пояснение","ОК")))))))))))))</f>
        <v/>
      </c>
    </row>
    <row r="3238" spans="1:9" x14ac:dyDescent="0.25">
      <c r="A3238" s="16"/>
      <c r="B3238" s="13"/>
      <c r="C3238" s="13"/>
      <c r="D3238" s="14"/>
      <c r="E3238" s="17" t="str">
        <f>IF(OR(B3238="",SUMPRODUCT(--EXACT('Номенклатура'!$A$6:$A$205,B3238))&lt;&gt;1),"",INDEX('Номенклатура'!$D$6:$D$205,SUMPRODUCT(EXACT('Номенклатура'!$A$6:$A$205,B3238)*(ROW('Номенклатура'!$A$6:$A$205)-5)))&amp;"")</f>
        <v/>
      </c>
      <c r="F3238" s="18" t="str">
        <f>IF(OR(I3238="ОК",I3238="Учтено: добавьте пояснение"),IF(C3238="Приход",D3238,IF(C3238="Корректировка остатка",D3238,-D3238)),"")</f>
        <v/>
      </c>
      <c r="G3238" s="13"/>
      <c r="H3238" s="15" t="str">
        <f>IF(OR(B3238="",SUMPRODUCT(--EXACT('Номенклатура'!$A$6:$A$205,B3238))&lt;&gt;1),"",INDEX('Номенклатура'!$B$6:$B$205,SUMPRODUCT(EXACT('Номенклатура'!$A$6:$A$205,B3238)*(ROW('Номенклатура'!$A$6:$A$205)-5)))&amp;"")</f>
        <v/>
      </c>
      <c r="I3238" s="15" t="str">
        <f>IF(COUNTA(A3238:D3238,G3238)=0,"",IF(NOT(ISNUMBER(A3238)),"Укажите дату",IF(B3238="","Укажите код",IF(NOT(AND(ISTEXT(B3238),LEN(B3238)&gt;0,LEN(B3238)&lt;=30,ISNUMBER(FIND(LEFT(B3238,1),"ABCDEFGHIJKLMNOPQRSTUVWXYZ")),SUMPRODUCT((MID(B3238,{1,2,3,4,5,6,7,8,9,10,11,12,13,14,15,16,17,18,19,20,21,22,23,24,25,26,27,28,29,30},1)&lt;&gt;"")*ISERROR(FIND(MID(B3238,{1,2,3,4,5,6,7,8,9,10,11,12,13,14,15,16,17,18,19,20,21,22,23,24,25,26,27,28,29,30},1),"ABCDEFGHIJKLMNOPQRSTUVWXYZ0123456789-_")))=0,ISERROR(VALUE(B3238)))),"Недопустимый код: только латинские буквы A-Z в верхнем регистре, цифры, - и _; начало с буквы, до 30 символов (например MILK-001)",IF(SUMPRODUCT(--EXACT('Номенклатура'!$A$6:$A$205,B3238))=0,"Код не найден в номенклатуре",IF(SUMPRODUCT(--EXACT('Номенклатура'!$A$6:$A$205,B3238))&gt;1,"Код повторяется в номенклатуре",IF(ISNA(MATCH(C3238,{"Приход","Расход","Списание","Корректировка остатка"},0)),"Выберите тип операции",IF(NOT(ISNUMBER(D3238)),"Укажите количество",IF(D3238=0,"Количество не может быть 0",IF(AND(C3238&lt;&gt;"Корректировка остатка",D3238&lt;0),"Для этого типа количество положительное",IF(NOT(ISNUMBER('Номенклатура'!$C$2)),"Укажите дату начала учёта",IF(A3238&lt;INT('Номенклатура'!$C$2),"Раньше даты начала учёта: НЕ учтено",IF(AND(C3238="Корректировка остатка",TRIM(G3238)=""),"Учтено: добавьте пояснение","ОК")))))))))))))</f>
        <v/>
      </c>
    </row>
    <row r="3239" spans="1:9" x14ac:dyDescent="0.25">
      <c r="A3239" s="16"/>
      <c r="B3239" s="13"/>
      <c r="C3239" s="13"/>
      <c r="D3239" s="14"/>
      <c r="E3239" s="17" t="str">
        <f>IF(OR(B3239="",SUMPRODUCT(--EXACT('Номенклатура'!$A$6:$A$205,B3239))&lt;&gt;1),"",INDEX('Номенклатура'!$D$6:$D$205,SUMPRODUCT(EXACT('Номенклатура'!$A$6:$A$205,B3239)*(ROW('Номенклатура'!$A$6:$A$205)-5)))&amp;"")</f>
        <v/>
      </c>
      <c r="F3239" s="18" t="str">
        <f>IF(OR(I3239="ОК",I3239="Учтено: добавьте пояснение"),IF(C3239="Приход",D3239,IF(C3239="Корректировка остатка",D3239,-D3239)),"")</f>
        <v/>
      </c>
      <c r="G3239" s="13"/>
      <c r="H3239" s="15" t="str">
        <f>IF(OR(B3239="",SUMPRODUCT(--EXACT('Номенклатура'!$A$6:$A$205,B3239))&lt;&gt;1),"",INDEX('Номенклатура'!$B$6:$B$205,SUMPRODUCT(EXACT('Номенклатура'!$A$6:$A$205,B3239)*(ROW('Номенклатура'!$A$6:$A$205)-5)))&amp;"")</f>
        <v/>
      </c>
      <c r="I3239" s="15" t="str">
        <f>IF(COUNTA(A3239:D3239,G3239)=0,"",IF(NOT(ISNUMBER(A3239)),"Укажите дату",IF(B3239="","Укажите код",IF(NOT(AND(ISTEXT(B3239),LEN(B3239)&gt;0,LEN(B3239)&lt;=30,ISNUMBER(FIND(LEFT(B3239,1),"ABCDEFGHIJKLMNOPQRSTUVWXYZ")),SUMPRODUCT((MID(B3239,{1,2,3,4,5,6,7,8,9,10,11,12,13,14,15,16,17,18,19,20,21,22,23,24,25,26,27,28,29,30},1)&lt;&gt;"")*ISERROR(FIND(MID(B3239,{1,2,3,4,5,6,7,8,9,10,11,12,13,14,15,16,17,18,19,20,21,22,23,24,25,26,27,28,29,30},1),"ABCDEFGHIJKLMNOPQRSTUVWXYZ0123456789-_")))=0,ISERROR(VALUE(B3239)))),"Недопустимый код: только латинские буквы A-Z в верхнем регистре, цифры, - и _; начало с буквы, до 30 символов (например MILK-001)",IF(SUMPRODUCT(--EXACT('Номенклатура'!$A$6:$A$205,B3239))=0,"Код не найден в номенклатуре",IF(SUMPRODUCT(--EXACT('Номенклатура'!$A$6:$A$205,B3239))&gt;1,"Код повторяется в номенклатуре",IF(ISNA(MATCH(C3239,{"Приход","Расход","Списание","Корректировка остатка"},0)),"Выберите тип операции",IF(NOT(ISNUMBER(D3239)),"Укажите количество",IF(D3239=0,"Количество не может быть 0",IF(AND(C3239&lt;&gt;"Корректировка остатка",D3239&lt;0),"Для этого типа количество положительное",IF(NOT(ISNUMBER('Номенклатура'!$C$2)),"Укажите дату начала учёта",IF(A3239&lt;INT('Номенклатура'!$C$2),"Раньше даты начала учёта: НЕ учтено",IF(AND(C3239="Корректировка остатка",TRIM(G3239)=""),"Учтено: добавьте пояснение","ОК")))))))))))))</f>
        <v/>
      </c>
    </row>
    <row r="3240" spans="1:9" x14ac:dyDescent="0.25">
      <c r="A3240" s="16"/>
      <c r="B3240" s="13"/>
      <c r="C3240" s="13"/>
      <c r="D3240" s="14"/>
      <c r="E3240" s="17" t="str">
        <f>IF(OR(B3240="",SUMPRODUCT(--EXACT('Номенклатура'!$A$6:$A$205,B3240))&lt;&gt;1),"",INDEX('Номенклатура'!$D$6:$D$205,SUMPRODUCT(EXACT('Номенклатура'!$A$6:$A$205,B3240)*(ROW('Номенклатура'!$A$6:$A$205)-5)))&amp;"")</f>
        <v/>
      </c>
      <c r="F3240" s="18" t="str">
        <f>IF(OR(I3240="ОК",I3240="Учтено: добавьте пояснение"),IF(C3240="Приход",D3240,IF(C3240="Корректировка остатка",D3240,-D3240)),"")</f>
        <v/>
      </c>
      <c r="G3240" s="13"/>
      <c r="H3240" s="15" t="str">
        <f>IF(OR(B3240="",SUMPRODUCT(--EXACT('Номенклатура'!$A$6:$A$205,B3240))&lt;&gt;1),"",INDEX('Номенклатура'!$B$6:$B$205,SUMPRODUCT(EXACT('Номенклатура'!$A$6:$A$205,B3240)*(ROW('Номенклатура'!$A$6:$A$205)-5)))&amp;"")</f>
        <v/>
      </c>
      <c r="I3240" s="15" t="str">
        <f>IF(COUNTA(A3240:D3240,G3240)=0,"",IF(NOT(ISNUMBER(A3240)),"Укажите дату",IF(B3240="","Укажите код",IF(NOT(AND(ISTEXT(B3240),LEN(B3240)&gt;0,LEN(B3240)&lt;=30,ISNUMBER(FIND(LEFT(B3240,1),"ABCDEFGHIJKLMNOPQRSTUVWXYZ")),SUMPRODUCT((MID(B3240,{1,2,3,4,5,6,7,8,9,10,11,12,13,14,15,16,17,18,19,20,21,22,23,24,25,26,27,28,29,30},1)&lt;&gt;"")*ISERROR(FIND(MID(B3240,{1,2,3,4,5,6,7,8,9,10,11,12,13,14,15,16,17,18,19,20,21,22,23,24,25,26,27,28,29,30},1),"ABCDEFGHIJKLMNOPQRSTUVWXYZ0123456789-_")))=0,ISERROR(VALUE(B3240)))),"Недопустимый код: только латинские буквы A-Z в верхнем регистре, цифры, - и _; начало с буквы, до 30 символов (например MILK-001)",IF(SUMPRODUCT(--EXACT('Номенклатура'!$A$6:$A$205,B3240))=0,"Код не найден в номенклатуре",IF(SUMPRODUCT(--EXACT('Номенклатура'!$A$6:$A$205,B3240))&gt;1,"Код повторяется в номенклатуре",IF(ISNA(MATCH(C3240,{"Приход","Расход","Списание","Корректировка остатка"},0)),"Выберите тип операции",IF(NOT(ISNUMBER(D3240)),"Укажите количество",IF(D3240=0,"Количество не может быть 0",IF(AND(C3240&lt;&gt;"Корректировка остатка",D3240&lt;0),"Для этого типа количество положительное",IF(NOT(ISNUMBER('Номенклатура'!$C$2)),"Укажите дату начала учёта",IF(A3240&lt;INT('Номенклатура'!$C$2),"Раньше даты начала учёта: НЕ учтено",IF(AND(C3240="Корректировка остатка",TRIM(G3240)=""),"Учтено: добавьте пояснение","ОК")))))))))))))</f>
        <v/>
      </c>
    </row>
    <row r="3241" spans="1:9" x14ac:dyDescent="0.25">
      <c r="A3241" s="16"/>
      <c r="B3241" s="13"/>
      <c r="C3241" s="13"/>
      <c r="D3241" s="14"/>
      <c r="E3241" s="17" t="str">
        <f>IF(OR(B3241="",SUMPRODUCT(--EXACT('Номенклатура'!$A$6:$A$205,B3241))&lt;&gt;1),"",INDEX('Номенклатура'!$D$6:$D$205,SUMPRODUCT(EXACT('Номенклатура'!$A$6:$A$205,B3241)*(ROW('Номенклатура'!$A$6:$A$205)-5)))&amp;"")</f>
        <v/>
      </c>
      <c r="F3241" s="18" t="str">
        <f>IF(OR(I3241="ОК",I3241="Учтено: добавьте пояснение"),IF(C3241="Приход",D3241,IF(C3241="Корректировка остатка",D3241,-D3241)),"")</f>
        <v/>
      </c>
      <c r="G3241" s="13"/>
      <c r="H3241" s="15" t="str">
        <f>IF(OR(B3241="",SUMPRODUCT(--EXACT('Номенклатура'!$A$6:$A$205,B3241))&lt;&gt;1),"",INDEX('Номенклатура'!$B$6:$B$205,SUMPRODUCT(EXACT('Номенклатура'!$A$6:$A$205,B3241)*(ROW('Номенклатура'!$A$6:$A$205)-5)))&amp;"")</f>
        <v/>
      </c>
      <c r="I3241" s="15" t="str">
        <f>IF(COUNTA(A3241:D3241,G3241)=0,"",IF(NOT(ISNUMBER(A3241)),"Укажите дату",IF(B3241="","Укажите код",IF(NOT(AND(ISTEXT(B3241),LEN(B3241)&gt;0,LEN(B3241)&lt;=30,ISNUMBER(FIND(LEFT(B3241,1),"ABCDEFGHIJKLMNOPQRSTUVWXYZ")),SUMPRODUCT((MID(B3241,{1,2,3,4,5,6,7,8,9,10,11,12,13,14,15,16,17,18,19,20,21,22,23,24,25,26,27,28,29,30},1)&lt;&gt;"")*ISERROR(FIND(MID(B3241,{1,2,3,4,5,6,7,8,9,10,11,12,13,14,15,16,17,18,19,20,21,22,23,24,25,26,27,28,29,30},1),"ABCDEFGHIJKLMNOPQRSTUVWXYZ0123456789-_")))=0,ISERROR(VALUE(B3241)))),"Недопустимый код: только латинские буквы A-Z в верхнем регистре, цифры, - и _; начало с буквы, до 30 символов (например MILK-001)",IF(SUMPRODUCT(--EXACT('Номенклатура'!$A$6:$A$205,B3241))=0,"Код не найден в номенклатуре",IF(SUMPRODUCT(--EXACT('Номенклатура'!$A$6:$A$205,B3241))&gt;1,"Код повторяется в номенклатуре",IF(ISNA(MATCH(C3241,{"Приход","Расход","Списание","Корректировка остатка"},0)),"Выберите тип операции",IF(NOT(ISNUMBER(D3241)),"Укажите количество",IF(D3241=0,"Количество не может быть 0",IF(AND(C3241&lt;&gt;"Корректировка остатка",D3241&lt;0),"Для этого типа количество положительное",IF(NOT(ISNUMBER('Номенклатура'!$C$2)),"Укажите дату начала учёта",IF(A3241&lt;INT('Номенклатура'!$C$2),"Раньше даты начала учёта: НЕ учтено",IF(AND(C3241="Корректировка остатка",TRIM(G3241)=""),"Учтено: добавьте пояснение","ОК")))))))))))))</f>
        <v/>
      </c>
    </row>
    <row r="3242" spans="1:9" x14ac:dyDescent="0.25">
      <c r="A3242" s="16"/>
      <c r="B3242" s="13"/>
      <c r="C3242" s="13"/>
      <c r="D3242" s="14"/>
      <c r="E3242" s="17" t="str">
        <f>IF(OR(B3242="",SUMPRODUCT(--EXACT('Номенклатура'!$A$6:$A$205,B3242))&lt;&gt;1),"",INDEX('Номенклатура'!$D$6:$D$205,SUMPRODUCT(EXACT('Номенклатура'!$A$6:$A$205,B3242)*(ROW('Номенклатура'!$A$6:$A$205)-5)))&amp;"")</f>
        <v/>
      </c>
      <c r="F3242" s="18" t="str">
        <f>IF(OR(I3242="ОК",I3242="Учтено: добавьте пояснение"),IF(C3242="Приход",D3242,IF(C3242="Корректировка остатка",D3242,-D3242)),"")</f>
        <v/>
      </c>
      <c r="G3242" s="13"/>
      <c r="H3242" s="15" t="str">
        <f>IF(OR(B3242="",SUMPRODUCT(--EXACT('Номенклатура'!$A$6:$A$205,B3242))&lt;&gt;1),"",INDEX('Номенклатура'!$B$6:$B$205,SUMPRODUCT(EXACT('Номенклатура'!$A$6:$A$205,B3242)*(ROW('Номенклатура'!$A$6:$A$205)-5)))&amp;"")</f>
        <v/>
      </c>
      <c r="I3242" s="15" t="str">
        <f>IF(COUNTA(A3242:D3242,G3242)=0,"",IF(NOT(ISNUMBER(A3242)),"Укажите дату",IF(B3242="","Укажите код",IF(NOT(AND(ISTEXT(B3242),LEN(B3242)&gt;0,LEN(B3242)&lt;=30,ISNUMBER(FIND(LEFT(B3242,1),"ABCDEFGHIJKLMNOPQRSTUVWXYZ")),SUMPRODUCT((MID(B3242,{1,2,3,4,5,6,7,8,9,10,11,12,13,14,15,16,17,18,19,20,21,22,23,24,25,26,27,28,29,30},1)&lt;&gt;"")*ISERROR(FIND(MID(B3242,{1,2,3,4,5,6,7,8,9,10,11,12,13,14,15,16,17,18,19,20,21,22,23,24,25,26,27,28,29,30},1),"ABCDEFGHIJKLMNOPQRSTUVWXYZ0123456789-_")))=0,ISERROR(VALUE(B3242)))),"Недопустимый код: только латинские буквы A-Z в верхнем регистре, цифры, - и _; начало с буквы, до 30 символов (например MILK-001)",IF(SUMPRODUCT(--EXACT('Номенклатура'!$A$6:$A$205,B3242))=0,"Код не найден в номенклатуре",IF(SUMPRODUCT(--EXACT('Номенклатура'!$A$6:$A$205,B3242))&gt;1,"Код повторяется в номенклатуре",IF(ISNA(MATCH(C3242,{"Приход","Расход","Списание","Корректировка остатка"},0)),"Выберите тип операции",IF(NOT(ISNUMBER(D3242)),"Укажите количество",IF(D3242=0,"Количество не может быть 0",IF(AND(C3242&lt;&gt;"Корректировка остатка",D3242&lt;0),"Для этого типа количество положительное",IF(NOT(ISNUMBER('Номенклатура'!$C$2)),"Укажите дату начала учёта",IF(A3242&lt;INT('Номенклатура'!$C$2),"Раньше даты начала учёта: НЕ учтено",IF(AND(C3242="Корректировка остатка",TRIM(G3242)=""),"Учтено: добавьте пояснение","ОК")))))))))))))</f>
        <v/>
      </c>
    </row>
    <row r="3243" spans="1:9" x14ac:dyDescent="0.25">
      <c r="A3243" s="16"/>
      <c r="B3243" s="13"/>
      <c r="C3243" s="13"/>
      <c r="D3243" s="14"/>
      <c r="E3243" s="17" t="str">
        <f>IF(OR(B3243="",SUMPRODUCT(--EXACT('Номенклатура'!$A$6:$A$205,B3243))&lt;&gt;1),"",INDEX('Номенклатура'!$D$6:$D$205,SUMPRODUCT(EXACT('Номенклатура'!$A$6:$A$205,B3243)*(ROW('Номенклатура'!$A$6:$A$205)-5)))&amp;"")</f>
        <v/>
      </c>
      <c r="F3243" s="18" t="str">
        <f>IF(OR(I3243="ОК",I3243="Учтено: добавьте пояснение"),IF(C3243="Приход",D3243,IF(C3243="Корректировка остатка",D3243,-D3243)),"")</f>
        <v/>
      </c>
      <c r="G3243" s="13"/>
      <c r="H3243" s="15" t="str">
        <f>IF(OR(B3243="",SUMPRODUCT(--EXACT('Номенклатура'!$A$6:$A$205,B3243))&lt;&gt;1),"",INDEX('Номенклатура'!$B$6:$B$205,SUMPRODUCT(EXACT('Номенклатура'!$A$6:$A$205,B3243)*(ROW('Номенклатура'!$A$6:$A$205)-5)))&amp;"")</f>
        <v/>
      </c>
      <c r="I3243" s="15" t="str">
        <f>IF(COUNTA(A3243:D3243,G3243)=0,"",IF(NOT(ISNUMBER(A3243)),"Укажите дату",IF(B3243="","Укажите код",IF(NOT(AND(ISTEXT(B3243),LEN(B3243)&gt;0,LEN(B3243)&lt;=30,ISNUMBER(FIND(LEFT(B3243,1),"ABCDEFGHIJKLMNOPQRSTUVWXYZ")),SUMPRODUCT((MID(B3243,{1,2,3,4,5,6,7,8,9,10,11,12,13,14,15,16,17,18,19,20,21,22,23,24,25,26,27,28,29,30},1)&lt;&gt;"")*ISERROR(FIND(MID(B3243,{1,2,3,4,5,6,7,8,9,10,11,12,13,14,15,16,17,18,19,20,21,22,23,24,25,26,27,28,29,30},1),"ABCDEFGHIJKLMNOPQRSTUVWXYZ0123456789-_")))=0,ISERROR(VALUE(B3243)))),"Недопустимый код: только латинские буквы A-Z в верхнем регистре, цифры, - и _; начало с буквы, до 30 символов (например MILK-001)",IF(SUMPRODUCT(--EXACT('Номенклатура'!$A$6:$A$205,B3243))=0,"Код не найден в номенклатуре",IF(SUMPRODUCT(--EXACT('Номенклатура'!$A$6:$A$205,B3243))&gt;1,"Код повторяется в номенклатуре",IF(ISNA(MATCH(C3243,{"Приход","Расход","Списание","Корректировка остатка"},0)),"Выберите тип операции",IF(NOT(ISNUMBER(D3243)),"Укажите количество",IF(D3243=0,"Количество не может быть 0",IF(AND(C3243&lt;&gt;"Корректировка остатка",D3243&lt;0),"Для этого типа количество положительное",IF(NOT(ISNUMBER('Номенклатура'!$C$2)),"Укажите дату начала учёта",IF(A3243&lt;INT('Номенклатура'!$C$2),"Раньше даты начала учёта: НЕ учтено",IF(AND(C3243="Корректировка остатка",TRIM(G3243)=""),"Учтено: добавьте пояснение","ОК")))))))))))))</f>
        <v/>
      </c>
    </row>
    <row r="3244" spans="1:9" x14ac:dyDescent="0.25">
      <c r="A3244" s="16"/>
      <c r="B3244" s="13"/>
      <c r="C3244" s="13"/>
      <c r="D3244" s="14"/>
      <c r="E3244" s="17" t="str">
        <f>IF(OR(B3244="",SUMPRODUCT(--EXACT('Номенклатура'!$A$6:$A$205,B3244))&lt;&gt;1),"",INDEX('Номенклатура'!$D$6:$D$205,SUMPRODUCT(EXACT('Номенклатура'!$A$6:$A$205,B3244)*(ROW('Номенклатура'!$A$6:$A$205)-5)))&amp;"")</f>
        <v/>
      </c>
      <c r="F3244" s="18" t="str">
        <f>IF(OR(I3244="ОК",I3244="Учтено: добавьте пояснение"),IF(C3244="Приход",D3244,IF(C3244="Корректировка остатка",D3244,-D3244)),"")</f>
        <v/>
      </c>
      <c r="G3244" s="13"/>
      <c r="H3244" s="15" t="str">
        <f>IF(OR(B3244="",SUMPRODUCT(--EXACT('Номенклатура'!$A$6:$A$205,B3244))&lt;&gt;1),"",INDEX('Номенклатура'!$B$6:$B$205,SUMPRODUCT(EXACT('Номенклатура'!$A$6:$A$205,B3244)*(ROW('Номенклатура'!$A$6:$A$205)-5)))&amp;"")</f>
        <v/>
      </c>
      <c r="I3244" s="15" t="str">
        <f>IF(COUNTA(A3244:D3244,G3244)=0,"",IF(NOT(ISNUMBER(A3244)),"Укажите дату",IF(B3244="","Укажите код",IF(NOT(AND(ISTEXT(B3244),LEN(B3244)&gt;0,LEN(B3244)&lt;=30,ISNUMBER(FIND(LEFT(B3244,1),"ABCDEFGHIJKLMNOPQRSTUVWXYZ")),SUMPRODUCT((MID(B3244,{1,2,3,4,5,6,7,8,9,10,11,12,13,14,15,16,17,18,19,20,21,22,23,24,25,26,27,28,29,30},1)&lt;&gt;"")*ISERROR(FIND(MID(B3244,{1,2,3,4,5,6,7,8,9,10,11,12,13,14,15,16,17,18,19,20,21,22,23,24,25,26,27,28,29,30},1),"ABCDEFGHIJKLMNOPQRSTUVWXYZ0123456789-_")))=0,ISERROR(VALUE(B3244)))),"Недопустимый код: только латинские буквы A-Z в верхнем регистре, цифры, - и _; начало с буквы, до 30 символов (например MILK-001)",IF(SUMPRODUCT(--EXACT('Номенклатура'!$A$6:$A$205,B3244))=0,"Код не найден в номенклатуре",IF(SUMPRODUCT(--EXACT('Номенклатура'!$A$6:$A$205,B3244))&gt;1,"Код повторяется в номенклатуре",IF(ISNA(MATCH(C3244,{"Приход","Расход","Списание","Корректировка остатка"},0)),"Выберите тип операции",IF(NOT(ISNUMBER(D3244)),"Укажите количество",IF(D3244=0,"Количество не может быть 0",IF(AND(C3244&lt;&gt;"Корректировка остатка",D3244&lt;0),"Для этого типа количество положительное",IF(NOT(ISNUMBER('Номенклатура'!$C$2)),"Укажите дату начала учёта",IF(A3244&lt;INT('Номенклатура'!$C$2),"Раньше даты начала учёта: НЕ учтено",IF(AND(C3244="Корректировка остатка",TRIM(G3244)=""),"Учтено: добавьте пояснение","ОК")))))))))))))</f>
        <v/>
      </c>
    </row>
    <row r="3245" spans="1:9" x14ac:dyDescent="0.25">
      <c r="A3245" s="16"/>
      <c r="B3245" s="13"/>
      <c r="C3245" s="13"/>
      <c r="D3245" s="14"/>
      <c r="E3245" s="17" t="str">
        <f>IF(OR(B3245="",SUMPRODUCT(--EXACT('Номенклатура'!$A$6:$A$205,B3245))&lt;&gt;1),"",INDEX('Номенклатура'!$D$6:$D$205,SUMPRODUCT(EXACT('Номенклатура'!$A$6:$A$205,B3245)*(ROW('Номенклатура'!$A$6:$A$205)-5)))&amp;"")</f>
        <v/>
      </c>
      <c r="F3245" s="18" t="str">
        <f>IF(OR(I3245="ОК",I3245="Учтено: добавьте пояснение"),IF(C3245="Приход",D3245,IF(C3245="Корректировка остатка",D3245,-D3245)),"")</f>
        <v/>
      </c>
      <c r="G3245" s="13"/>
      <c r="H3245" s="15" t="str">
        <f>IF(OR(B3245="",SUMPRODUCT(--EXACT('Номенклатура'!$A$6:$A$205,B3245))&lt;&gt;1),"",INDEX('Номенклатура'!$B$6:$B$205,SUMPRODUCT(EXACT('Номенклатура'!$A$6:$A$205,B3245)*(ROW('Номенклатура'!$A$6:$A$205)-5)))&amp;"")</f>
        <v/>
      </c>
      <c r="I3245" s="15" t="str">
        <f>IF(COUNTA(A3245:D3245,G3245)=0,"",IF(NOT(ISNUMBER(A3245)),"Укажите дату",IF(B3245="","Укажите код",IF(NOT(AND(ISTEXT(B3245),LEN(B3245)&gt;0,LEN(B3245)&lt;=30,ISNUMBER(FIND(LEFT(B3245,1),"ABCDEFGHIJKLMNOPQRSTUVWXYZ")),SUMPRODUCT((MID(B3245,{1,2,3,4,5,6,7,8,9,10,11,12,13,14,15,16,17,18,19,20,21,22,23,24,25,26,27,28,29,30},1)&lt;&gt;"")*ISERROR(FIND(MID(B3245,{1,2,3,4,5,6,7,8,9,10,11,12,13,14,15,16,17,18,19,20,21,22,23,24,25,26,27,28,29,30},1),"ABCDEFGHIJKLMNOPQRSTUVWXYZ0123456789-_")))=0,ISERROR(VALUE(B3245)))),"Недопустимый код: только латинские буквы A-Z в верхнем регистре, цифры, - и _; начало с буквы, до 30 символов (например MILK-001)",IF(SUMPRODUCT(--EXACT('Номенклатура'!$A$6:$A$205,B3245))=0,"Код не найден в номенклатуре",IF(SUMPRODUCT(--EXACT('Номенклатура'!$A$6:$A$205,B3245))&gt;1,"Код повторяется в номенклатуре",IF(ISNA(MATCH(C3245,{"Приход","Расход","Списание","Корректировка остатка"},0)),"Выберите тип операции",IF(NOT(ISNUMBER(D3245)),"Укажите количество",IF(D3245=0,"Количество не может быть 0",IF(AND(C3245&lt;&gt;"Корректировка остатка",D3245&lt;0),"Для этого типа количество положительное",IF(NOT(ISNUMBER('Номенклатура'!$C$2)),"Укажите дату начала учёта",IF(A3245&lt;INT('Номенклатура'!$C$2),"Раньше даты начала учёта: НЕ учтено",IF(AND(C3245="Корректировка остатка",TRIM(G3245)=""),"Учтено: добавьте пояснение","ОК")))))))))))))</f>
        <v/>
      </c>
    </row>
    <row r="3246" spans="1:9" x14ac:dyDescent="0.25">
      <c r="A3246" s="16"/>
      <c r="B3246" s="13"/>
      <c r="C3246" s="13"/>
      <c r="D3246" s="14"/>
      <c r="E3246" s="17" t="str">
        <f>IF(OR(B3246="",SUMPRODUCT(--EXACT('Номенклатура'!$A$6:$A$205,B3246))&lt;&gt;1),"",INDEX('Номенклатура'!$D$6:$D$205,SUMPRODUCT(EXACT('Номенклатура'!$A$6:$A$205,B3246)*(ROW('Номенклатура'!$A$6:$A$205)-5)))&amp;"")</f>
        <v/>
      </c>
      <c r="F3246" s="18" t="str">
        <f>IF(OR(I3246="ОК",I3246="Учтено: добавьте пояснение"),IF(C3246="Приход",D3246,IF(C3246="Корректировка остатка",D3246,-D3246)),"")</f>
        <v/>
      </c>
      <c r="G3246" s="13"/>
      <c r="H3246" s="15" t="str">
        <f>IF(OR(B3246="",SUMPRODUCT(--EXACT('Номенклатура'!$A$6:$A$205,B3246))&lt;&gt;1),"",INDEX('Номенклатура'!$B$6:$B$205,SUMPRODUCT(EXACT('Номенклатура'!$A$6:$A$205,B3246)*(ROW('Номенклатура'!$A$6:$A$205)-5)))&amp;"")</f>
        <v/>
      </c>
      <c r="I3246" s="15" t="str">
        <f>IF(COUNTA(A3246:D3246,G3246)=0,"",IF(NOT(ISNUMBER(A3246)),"Укажите дату",IF(B3246="","Укажите код",IF(NOT(AND(ISTEXT(B3246),LEN(B3246)&gt;0,LEN(B3246)&lt;=30,ISNUMBER(FIND(LEFT(B3246,1),"ABCDEFGHIJKLMNOPQRSTUVWXYZ")),SUMPRODUCT((MID(B3246,{1,2,3,4,5,6,7,8,9,10,11,12,13,14,15,16,17,18,19,20,21,22,23,24,25,26,27,28,29,30},1)&lt;&gt;"")*ISERROR(FIND(MID(B3246,{1,2,3,4,5,6,7,8,9,10,11,12,13,14,15,16,17,18,19,20,21,22,23,24,25,26,27,28,29,30},1),"ABCDEFGHIJKLMNOPQRSTUVWXYZ0123456789-_")))=0,ISERROR(VALUE(B3246)))),"Недопустимый код: только латинские буквы A-Z в верхнем регистре, цифры, - и _; начало с буквы, до 30 символов (например MILK-001)",IF(SUMPRODUCT(--EXACT('Номенклатура'!$A$6:$A$205,B3246))=0,"Код не найден в номенклатуре",IF(SUMPRODUCT(--EXACT('Номенклатура'!$A$6:$A$205,B3246))&gt;1,"Код повторяется в номенклатуре",IF(ISNA(MATCH(C3246,{"Приход","Расход","Списание","Корректировка остатка"},0)),"Выберите тип операции",IF(NOT(ISNUMBER(D3246)),"Укажите количество",IF(D3246=0,"Количество не может быть 0",IF(AND(C3246&lt;&gt;"Корректировка остатка",D3246&lt;0),"Для этого типа количество положительное",IF(NOT(ISNUMBER('Номенклатура'!$C$2)),"Укажите дату начала учёта",IF(A3246&lt;INT('Номенклатура'!$C$2),"Раньше даты начала учёта: НЕ учтено",IF(AND(C3246="Корректировка остатка",TRIM(G3246)=""),"Учтено: добавьте пояснение","ОК")))))))))))))</f>
        <v/>
      </c>
    </row>
    <row r="3247" spans="1:9" x14ac:dyDescent="0.25">
      <c r="A3247" s="16"/>
      <c r="B3247" s="13"/>
      <c r="C3247" s="13"/>
      <c r="D3247" s="14"/>
      <c r="E3247" s="17" t="str">
        <f>IF(OR(B3247="",SUMPRODUCT(--EXACT('Номенклатура'!$A$6:$A$205,B3247))&lt;&gt;1),"",INDEX('Номенклатура'!$D$6:$D$205,SUMPRODUCT(EXACT('Номенклатура'!$A$6:$A$205,B3247)*(ROW('Номенклатура'!$A$6:$A$205)-5)))&amp;"")</f>
        <v/>
      </c>
      <c r="F3247" s="18" t="str">
        <f>IF(OR(I3247="ОК",I3247="Учтено: добавьте пояснение"),IF(C3247="Приход",D3247,IF(C3247="Корректировка остатка",D3247,-D3247)),"")</f>
        <v/>
      </c>
      <c r="G3247" s="13"/>
      <c r="H3247" s="15" t="str">
        <f>IF(OR(B3247="",SUMPRODUCT(--EXACT('Номенклатура'!$A$6:$A$205,B3247))&lt;&gt;1),"",INDEX('Номенклатура'!$B$6:$B$205,SUMPRODUCT(EXACT('Номенклатура'!$A$6:$A$205,B3247)*(ROW('Номенклатура'!$A$6:$A$205)-5)))&amp;"")</f>
        <v/>
      </c>
      <c r="I3247" s="15" t="str">
        <f>IF(COUNTA(A3247:D3247,G3247)=0,"",IF(NOT(ISNUMBER(A3247)),"Укажите дату",IF(B3247="","Укажите код",IF(NOT(AND(ISTEXT(B3247),LEN(B3247)&gt;0,LEN(B3247)&lt;=30,ISNUMBER(FIND(LEFT(B3247,1),"ABCDEFGHIJKLMNOPQRSTUVWXYZ")),SUMPRODUCT((MID(B3247,{1,2,3,4,5,6,7,8,9,10,11,12,13,14,15,16,17,18,19,20,21,22,23,24,25,26,27,28,29,30},1)&lt;&gt;"")*ISERROR(FIND(MID(B3247,{1,2,3,4,5,6,7,8,9,10,11,12,13,14,15,16,17,18,19,20,21,22,23,24,25,26,27,28,29,30},1),"ABCDEFGHIJKLMNOPQRSTUVWXYZ0123456789-_")))=0,ISERROR(VALUE(B3247)))),"Недопустимый код: только латинские буквы A-Z в верхнем регистре, цифры, - и _; начало с буквы, до 30 символов (например MILK-001)",IF(SUMPRODUCT(--EXACT('Номенклатура'!$A$6:$A$205,B3247))=0,"Код не найден в номенклатуре",IF(SUMPRODUCT(--EXACT('Номенклатура'!$A$6:$A$205,B3247))&gt;1,"Код повторяется в номенклатуре",IF(ISNA(MATCH(C3247,{"Приход","Расход","Списание","Корректировка остатка"},0)),"Выберите тип операции",IF(NOT(ISNUMBER(D3247)),"Укажите количество",IF(D3247=0,"Количество не может быть 0",IF(AND(C3247&lt;&gt;"Корректировка остатка",D3247&lt;0),"Для этого типа количество положительное",IF(NOT(ISNUMBER('Номенклатура'!$C$2)),"Укажите дату начала учёта",IF(A3247&lt;INT('Номенклатура'!$C$2),"Раньше даты начала учёта: НЕ учтено",IF(AND(C3247="Корректировка остатка",TRIM(G3247)=""),"Учтено: добавьте пояснение","ОК")))))))))))))</f>
        <v/>
      </c>
    </row>
    <row r="3248" spans="1:9" x14ac:dyDescent="0.25">
      <c r="A3248" s="16"/>
      <c r="B3248" s="13"/>
      <c r="C3248" s="13"/>
      <c r="D3248" s="14"/>
      <c r="E3248" s="17" t="str">
        <f>IF(OR(B3248="",SUMPRODUCT(--EXACT('Номенклатура'!$A$6:$A$205,B3248))&lt;&gt;1),"",INDEX('Номенклатура'!$D$6:$D$205,SUMPRODUCT(EXACT('Номенклатура'!$A$6:$A$205,B3248)*(ROW('Номенклатура'!$A$6:$A$205)-5)))&amp;"")</f>
        <v/>
      </c>
      <c r="F3248" s="18" t="str">
        <f>IF(OR(I3248="ОК",I3248="Учтено: добавьте пояснение"),IF(C3248="Приход",D3248,IF(C3248="Корректировка остатка",D3248,-D3248)),"")</f>
        <v/>
      </c>
      <c r="G3248" s="13"/>
      <c r="H3248" s="15" t="str">
        <f>IF(OR(B3248="",SUMPRODUCT(--EXACT('Номенклатура'!$A$6:$A$205,B3248))&lt;&gt;1),"",INDEX('Номенклатура'!$B$6:$B$205,SUMPRODUCT(EXACT('Номенклатура'!$A$6:$A$205,B3248)*(ROW('Номенклатура'!$A$6:$A$205)-5)))&amp;"")</f>
        <v/>
      </c>
      <c r="I3248" s="15" t="str">
        <f>IF(COUNTA(A3248:D3248,G3248)=0,"",IF(NOT(ISNUMBER(A3248)),"Укажите дату",IF(B3248="","Укажите код",IF(NOT(AND(ISTEXT(B3248),LEN(B3248)&gt;0,LEN(B3248)&lt;=30,ISNUMBER(FIND(LEFT(B3248,1),"ABCDEFGHIJKLMNOPQRSTUVWXYZ")),SUMPRODUCT((MID(B3248,{1,2,3,4,5,6,7,8,9,10,11,12,13,14,15,16,17,18,19,20,21,22,23,24,25,26,27,28,29,30},1)&lt;&gt;"")*ISERROR(FIND(MID(B3248,{1,2,3,4,5,6,7,8,9,10,11,12,13,14,15,16,17,18,19,20,21,22,23,24,25,26,27,28,29,30},1),"ABCDEFGHIJKLMNOPQRSTUVWXYZ0123456789-_")))=0,ISERROR(VALUE(B3248)))),"Недопустимый код: только латинские буквы A-Z в верхнем регистре, цифры, - и _; начало с буквы, до 30 символов (например MILK-001)",IF(SUMPRODUCT(--EXACT('Номенклатура'!$A$6:$A$205,B3248))=0,"Код не найден в номенклатуре",IF(SUMPRODUCT(--EXACT('Номенклатура'!$A$6:$A$205,B3248))&gt;1,"Код повторяется в номенклатуре",IF(ISNA(MATCH(C3248,{"Приход","Расход","Списание","Корректировка остатка"},0)),"Выберите тип операции",IF(NOT(ISNUMBER(D3248)),"Укажите количество",IF(D3248=0,"Количество не может быть 0",IF(AND(C3248&lt;&gt;"Корректировка остатка",D3248&lt;0),"Для этого типа количество положительное",IF(NOT(ISNUMBER('Номенклатура'!$C$2)),"Укажите дату начала учёта",IF(A3248&lt;INT('Номенклатура'!$C$2),"Раньше даты начала учёта: НЕ учтено",IF(AND(C3248="Корректировка остатка",TRIM(G3248)=""),"Учтено: добавьте пояснение","ОК")))))))))))))</f>
        <v/>
      </c>
    </row>
    <row r="3249" spans="1:9" x14ac:dyDescent="0.25">
      <c r="A3249" s="16"/>
      <c r="B3249" s="13"/>
      <c r="C3249" s="13"/>
      <c r="D3249" s="14"/>
      <c r="E3249" s="17" t="str">
        <f>IF(OR(B3249="",SUMPRODUCT(--EXACT('Номенклатура'!$A$6:$A$205,B3249))&lt;&gt;1),"",INDEX('Номенклатура'!$D$6:$D$205,SUMPRODUCT(EXACT('Номенклатура'!$A$6:$A$205,B3249)*(ROW('Номенклатура'!$A$6:$A$205)-5)))&amp;"")</f>
        <v/>
      </c>
      <c r="F3249" s="18" t="str">
        <f>IF(OR(I3249="ОК",I3249="Учтено: добавьте пояснение"),IF(C3249="Приход",D3249,IF(C3249="Корректировка остатка",D3249,-D3249)),"")</f>
        <v/>
      </c>
      <c r="G3249" s="13"/>
      <c r="H3249" s="15" t="str">
        <f>IF(OR(B3249="",SUMPRODUCT(--EXACT('Номенклатура'!$A$6:$A$205,B3249))&lt;&gt;1),"",INDEX('Номенклатура'!$B$6:$B$205,SUMPRODUCT(EXACT('Номенклатура'!$A$6:$A$205,B3249)*(ROW('Номенклатура'!$A$6:$A$205)-5)))&amp;"")</f>
        <v/>
      </c>
      <c r="I3249" s="15" t="str">
        <f>IF(COUNTA(A3249:D3249,G3249)=0,"",IF(NOT(ISNUMBER(A3249)),"Укажите дату",IF(B3249="","Укажите код",IF(NOT(AND(ISTEXT(B3249),LEN(B3249)&gt;0,LEN(B3249)&lt;=30,ISNUMBER(FIND(LEFT(B3249,1),"ABCDEFGHIJKLMNOPQRSTUVWXYZ")),SUMPRODUCT((MID(B3249,{1,2,3,4,5,6,7,8,9,10,11,12,13,14,15,16,17,18,19,20,21,22,23,24,25,26,27,28,29,30},1)&lt;&gt;"")*ISERROR(FIND(MID(B3249,{1,2,3,4,5,6,7,8,9,10,11,12,13,14,15,16,17,18,19,20,21,22,23,24,25,26,27,28,29,30},1),"ABCDEFGHIJKLMNOPQRSTUVWXYZ0123456789-_")))=0,ISERROR(VALUE(B3249)))),"Недопустимый код: только латинские буквы A-Z в верхнем регистре, цифры, - и _; начало с буквы, до 30 символов (например MILK-001)",IF(SUMPRODUCT(--EXACT('Номенклатура'!$A$6:$A$205,B3249))=0,"Код не найден в номенклатуре",IF(SUMPRODUCT(--EXACT('Номенклатура'!$A$6:$A$205,B3249))&gt;1,"Код повторяется в номенклатуре",IF(ISNA(MATCH(C3249,{"Приход","Расход","Списание","Корректировка остатка"},0)),"Выберите тип операции",IF(NOT(ISNUMBER(D3249)),"Укажите количество",IF(D3249=0,"Количество не может быть 0",IF(AND(C3249&lt;&gt;"Корректировка остатка",D3249&lt;0),"Для этого типа количество положительное",IF(NOT(ISNUMBER('Номенклатура'!$C$2)),"Укажите дату начала учёта",IF(A3249&lt;INT('Номенклатура'!$C$2),"Раньше даты начала учёта: НЕ учтено",IF(AND(C3249="Корректировка остатка",TRIM(G3249)=""),"Учтено: добавьте пояснение","ОК")))))))))))))</f>
        <v/>
      </c>
    </row>
    <row r="3250" spans="1:9" x14ac:dyDescent="0.25">
      <c r="A3250" s="16"/>
      <c r="B3250" s="13"/>
      <c r="C3250" s="13"/>
      <c r="D3250" s="14"/>
      <c r="E3250" s="17" t="str">
        <f>IF(OR(B3250="",SUMPRODUCT(--EXACT('Номенклатура'!$A$6:$A$205,B3250))&lt;&gt;1),"",INDEX('Номенклатура'!$D$6:$D$205,SUMPRODUCT(EXACT('Номенклатура'!$A$6:$A$205,B3250)*(ROW('Номенклатура'!$A$6:$A$205)-5)))&amp;"")</f>
        <v/>
      </c>
      <c r="F3250" s="18" t="str">
        <f>IF(OR(I3250="ОК",I3250="Учтено: добавьте пояснение"),IF(C3250="Приход",D3250,IF(C3250="Корректировка остатка",D3250,-D3250)),"")</f>
        <v/>
      </c>
      <c r="G3250" s="13"/>
      <c r="H3250" s="15" t="str">
        <f>IF(OR(B3250="",SUMPRODUCT(--EXACT('Номенклатура'!$A$6:$A$205,B3250))&lt;&gt;1),"",INDEX('Номенклатура'!$B$6:$B$205,SUMPRODUCT(EXACT('Номенклатура'!$A$6:$A$205,B3250)*(ROW('Номенклатура'!$A$6:$A$205)-5)))&amp;"")</f>
        <v/>
      </c>
      <c r="I3250" s="15" t="str">
        <f>IF(COUNTA(A3250:D3250,G3250)=0,"",IF(NOT(ISNUMBER(A3250)),"Укажите дату",IF(B3250="","Укажите код",IF(NOT(AND(ISTEXT(B3250),LEN(B3250)&gt;0,LEN(B3250)&lt;=30,ISNUMBER(FIND(LEFT(B3250,1),"ABCDEFGHIJKLMNOPQRSTUVWXYZ")),SUMPRODUCT((MID(B3250,{1,2,3,4,5,6,7,8,9,10,11,12,13,14,15,16,17,18,19,20,21,22,23,24,25,26,27,28,29,30},1)&lt;&gt;"")*ISERROR(FIND(MID(B3250,{1,2,3,4,5,6,7,8,9,10,11,12,13,14,15,16,17,18,19,20,21,22,23,24,25,26,27,28,29,30},1),"ABCDEFGHIJKLMNOPQRSTUVWXYZ0123456789-_")))=0,ISERROR(VALUE(B3250)))),"Недопустимый код: только латинские буквы A-Z в верхнем регистре, цифры, - и _; начало с буквы, до 30 символов (например MILK-001)",IF(SUMPRODUCT(--EXACT('Номенклатура'!$A$6:$A$205,B3250))=0,"Код не найден в номенклатуре",IF(SUMPRODUCT(--EXACT('Номенклатура'!$A$6:$A$205,B3250))&gt;1,"Код повторяется в номенклатуре",IF(ISNA(MATCH(C3250,{"Приход","Расход","Списание","Корректировка остатка"},0)),"Выберите тип операции",IF(NOT(ISNUMBER(D3250)),"Укажите количество",IF(D3250=0,"Количество не может быть 0",IF(AND(C3250&lt;&gt;"Корректировка остатка",D3250&lt;0),"Для этого типа количество положительное",IF(NOT(ISNUMBER('Номенклатура'!$C$2)),"Укажите дату начала учёта",IF(A3250&lt;INT('Номенклатура'!$C$2),"Раньше даты начала учёта: НЕ учтено",IF(AND(C3250="Корректировка остатка",TRIM(G3250)=""),"Учтено: добавьте пояснение","ОК")))))))))))))</f>
        <v/>
      </c>
    </row>
    <row r="3251" spans="1:9" x14ac:dyDescent="0.25">
      <c r="A3251" s="16"/>
      <c r="B3251" s="13"/>
      <c r="C3251" s="13"/>
      <c r="D3251" s="14"/>
      <c r="E3251" s="17" t="str">
        <f>IF(OR(B3251="",SUMPRODUCT(--EXACT('Номенклатура'!$A$6:$A$205,B3251))&lt;&gt;1),"",INDEX('Номенклатура'!$D$6:$D$205,SUMPRODUCT(EXACT('Номенклатура'!$A$6:$A$205,B3251)*(ROW('Номенклатура'!$A$6:$A$205)-5)))&amp;"")</f>
        <v/>
      </c>
      <c r="F3251" s="18" t="str">
        <f>IF(OR(I3251="ОК",I3251="Учтено: добавьте пояснение"),IF(C3251="Приход",D3251,IF(C3251="Корректировка остатка",D3251,-D3251)),"")</f>
        <v/>
      </c>
      <c r="G3251" s="13"/>
      <c r="H3251" s="15" t="str">
        <f>IF(OR(B3251="",SUMPRODUCT(--EXACT('Номенклатура'!$A$6:$A$205,B3251))&lt;&gt;1),"",INDEX('Номенклатура'!$B$6:$B$205,SUMPRODUCT(EXACT('Номенклатура'!$A$6:$A$205,B3251)*(ROW('Номенклатура'!$A$6:$A$205)-5)))&amp;"")</f>
        <v/>
      </c>
      <c r="I3251" s="15" t="str">
        <f>IF(COUNTA(A3251:D3251,G3251)=0,"",IF(NOT(ISNUMBER(A3251)),"Укажите дату",IF(B3251="","Укажите код",IF(NOT(AND(ISTEXT(B3251),LEN(B3251)&gt;0,LEN(B3251)&lt;=30,ISNUMBER(FIND(LEFT(B3251,1),"ABCDEFGHIJKLMNOPQRSTUVWXYZ")),SUMPRODUCT((MID(B3251,{1,2,3,4,5,6,7,8,9,10,11,12,13,14,15,16,17,18,19,20,21,22,23,24,25,26,27,28,29,30},1)&lt;&gt;"")*ISERROR(FIND(MID(B3251,{1,2,3,4,5,6,7,8,9,10,11,12,13,14,15,16,17,18,19,20,21,22,23,24,25,26,27,28,29,30},1),"ABCDEFGHIJKLMNOPQRSTUVWXYZ0123456789-_")))=0,ISERROR(VALUE(B3251)))),"Недопустимый код: только латинские буквы A-Z в верхнем регистре, цифры, - и _; начало с буквы, до 30 символов (например MILK-001)",IF(SUMPRODUCT(--EXACT('Номенклатура'!$A$6:$A$205,B3251))=0,"Код не найден в номенклатуре",IF(SUMPRODUCT(--EXACT('Номенклатура'!$A$6:$A$205,B3251))&gt;1,"Код повторяется в номенклатуре",IF(ISNA(MATCH(C3251,{"Приход","Расход","Списание","Корректировка остатка"},0)),"Выберите тип операции",IF(NOT(ISNUMBER(D3251)),"Укажите количество",IF(D3251=0,"Количество не может быть 0",IF(AND(C3251&lt;&gt;"Корректировка остатка",D3251&lt;0),"Для этого типа количество положительное",IF(NOT(ISNUMBER('Номенклатура'!$C$2)),"Укажите дату начала учёта",IF(A3251&lt;INT('Номенклатура'!$C$2),"Раньше даты начала учёта: НЕ учтено",IF(AND(C3251="Корректировка остатка",TRIM(G3251)=""),"Учтено: добавьте пояснение","ОК")))))))))))))</f>
        <v/>
      </c>
    </row>
    <row r="3252" spans="1:9" x14ac:dyDescent="0.25">
      <c r="A3252" s="16"/>
      <c r="B3252" s="13"/>
      <c r="C3252" s="13"/>
      <c r="D3252" s="14"/>
      <c r="E3252" s="17" t="str">
        <f>IF(OR(B3252="",SUMPRODUCT(--EXACT('Номенклатура'!$A$6:$A$205,B3252))&lt;&gt;1),"",INDEX('Номенклатура'!$D$6:$D$205,SUMPRODUCT(EXACT('Номенклатура'!$A$6:$A$205,B3252)*(ROW('Номенклатура'!$A$6:$A$205)-5)))&amp;"")</f>
        <v/>
      </c>
      <c r="F3252" s="18" t="str">
        <f>IF(OR(I3252="ОК",I3252="Учтено: добавьте пояснение"),IF(C3252="Приход",D3252,IF(C3252="Корректировка остатка",D3252,-D3252)),"")</f>
        <v/>
      </c>
      <c r="G3252" s="13"/>
      <c r="H3252" s="15" t="str">
        <f>IF(OR(B3252="",SUMPRODUCT(--EXACT('Номенклатура'!$A$6:$A$205,B3252))&lt;&gt;1),"",INDEX('Номенклатура'!$B$6:$B$205,SUMPRODUCT(EXACT('Номенклатура'!$A$6:$A$205,B3252)*(ROW('Номенклатура'!$A$6:$A$205)-5)))&amp;"")</f>
        <v/>
      </c>
      <c r="I3252" s="15" t="str">
        <f>IF(COUNTA(A3252:D3252,G3252)=0,"",IF(NOT(ISNUMBER(A3252)),"Укажите дату",IF(B3252="","Укажите код",IF(NOT(AND(ISTEXT(B3252),LEN(B3252)&gt;0,LEN(B3252)&lt;=30,ISNUMBER(FIND(LEFT(B3252,1),"ABCDEFGHIJKLMNOPQRSTUVWXYZ")),SUMPRODUCT((MID(B3252,{1,2,3,4,5,6,7,8,9,10,11,12,13,14,15,16,17,18,19,20,21,22,23,24,25,26,27,28,29,30},1)&lt;&gt;"")*ISERROR(FIND(MID(B3252,{1,2,3,4,5,6,7,8,9,10,11,12,13,14,15,16,17,18,19,20,21,22,23,24,25,26,27,28,29,30},1),"ABCDEFGHIJKLMNOPQRSTUVWXYZ0123456789-_")))=0,ISERROR(VALUE(B3252)))),"Недопустимый код: только латинские буквы A-Z в верхнем регистре, цифры, - и _; начало с буквы, до 30 символов (например MILK-001)",IF(SUMPRODUCT(--EXACT('Номенклатура'!$A$6:$A$205,B3252))=0,"Код не найден в номенклатуре",IF(SUMPRODUCT(--EXACT('Номенклатура'!$A$6:$A$205,B3252))&gt;1,"Код повторяется в номенклатуре",IF(ISNA(MATCH(C3252,{"Приход","Расход","Списание","Корректировка остатка"},0)),"Выберите тип операции",IF(NOT(ISNUMBER(D3252)),"Укажите количество",IF(D3252=0,"Количество не может быть 0",IF(AND(C3252&lt;&gt;"Корректировка остатка",D3252&lt;0),"Для этого типа количество положительное",IF(NOT(ISNUMBER('Номенклатура'!$C$2)),"Укажите дату начала учёта",IF(A3252&lt;INT('Номенклатура'!$C$2),"Раньше даты начала учёта: НЕ учтено",IF(AND(C3252="Корректировка остатка",TRIM(G3252)=""),"Учтено: добавьте пояснение","ОК")))))))))))))</f>
        <v/>
      </c>
    </row>
    <row r="3253" spans="1:9" x14ac:dyDescent="0.25">
      <c r="A3253" s="16"/>
      <c r="B3253" s="13"/>
      <c r="C3253" s="13"/>
      <c r="D3253" s="14"/>
      <c r="E3253" s="17" t="str">
        <f>IF(OR(B3253="",SUMPRODUCT(--EXACT('Номенклатура'!$A$6:$A$205,B3253))&lt;&gt;1),"",INDEX('Номенклатура'!$D$6:$D$205,SUMPRODUCT(EXACT('Номенклатура'!$A$6:$A$205,B3253)*(ROW('Номенклатура'!$A$6:$A$205)-5)))&amp;"")</f>
        <v/>
      </c>
      <c r="F3253" s="18" t="str">
        <f>IF(OR(I3253="ОК",I3253="Учтено: добавьте пояснение"),IF(C3253="Приход",D3253,IF(C3253="Корректировка остатка",D3253,-D3253)),"")</f>
        <v/>
      </c>
      <c r="G3253" s="13"/>
      <c r="H3253" s="15" t="str">
        <f>IF(OR(B3253="",SUMPRODUCT(--EXACT('Номенклатура'!$A$6:$A$205,B3253))&lt;&gt;1),"",INDEX('Номенклатура'!$B$6:$B$205,SUMPRODUCT(EXACT('Номенклатура'!$A$6:$A$205,B3253)*(ROW('Номенклатура'!$A$6:$A$205)-5)))&amp;"")</f>
        <v/>
      </c>
      <c r="I3253" s="15" t="str">
        <f>IF(COUNTA(A3253:D3253,G3253)=0,"",IF(NOT(ISNUMBER(A3253)),"Укажите дату",IF(B3253="","Укажите код",IF(NOT(AND(ISTEXT(B3253),LEN(B3253)&gt;0,LEN(B3253)&lt;=30,ISNUMBER(FIND(LEFT(B3253,1),"ABCDEFGHIJKLMNOPQRSTUVWXYZ")),SUMPRODUCT((MID(B3253,{1,2,3,4,5,6,7,8,9,10,11,12,13,14,15,16,17,18,19,20,21,22,23,24,25,26,27,28,29,30},1)&lt;&gt;"")*ISERROR(FIND(MID(B3253,{1,2,3,4,5,6,7,8,9,10,11,12,13,14,15,16,17,18,19,20,21,22,23,24,25,26,27,28,29,30},1),"ABCDEFGHIJKLMNOPQRSTUVWXYZ0123456789-_")))=0,ISERROR(VALUE(B3253)))),"Недопустимый код: только латинские буквы A-Z в верхнем регистре, цифры, - и _; начало с буквы, до 30 символов (например MILK-001)",IF(SUMPRODUCT(--EXACT('Номенклатура'!$A$6:$A$205,B3253))=0,"Код не найден в номенклатуре",IF(SUMPRODUCT(--EXACT('Номенклатура'!$A$6:$A$205,B3253))&gt;1,"Код повторяется в номенклатуре",IF(ISNA(MATCH(C3253,{"Приход","Расход","Списание","Корректировка остатка"},0)),"Выберите тип операции",IF(NOT(ISNUMBER(D3253)),"Укажите количество",IF(D3253=0,"Количество не может быть 0",IF(AND(C3253&lt;&gt;"Корректировка остатка",D3253&lt;0),"Для этого типа количество положительное",IF(NOT(ISNUMBER('Номенклатура'!$C$2)),"Укажите дату начала учёта",IF(A3253&lt;INT('Номенклатура'!$C$2),"Раньше даты начала учёта: НЕ учтено",IF(AND(C3253="Корректировка остатка",TRIM(G3253)=""),"Учтено: добавьте пояснение","ОК")))))))))))))</f>
        <v/>
      </c>
    </row>
    <row r="3254" spans="1:9" x14ac:dyDescent="0.25">
      <c r="A3254" s="16"/>
      <c r="B3254" s="13"/>
      <c r="C3254" s="13"/>
      <c r="D3254" s="14"/>
      <c r="E3254" s="17" t="str">
        <f>IF(OR(B3254="",SUMPRODUCT(--EXACT('Номенклатура'!$A$6:$A$205,B3254))&lt;&gt;1),"",INDEX('Номенклатура'!$D$6:$D$205,SUMPRODUCT(EXACT('Номенклатура'!$A$6:$A$205,B3254)*(ROW('Номенклатура'!$A$6:$A$205)-5)))&amp;"")</f>
        <v/>
      </c>
      <c r="F3254" s="18" t="str">
        <f>IF(OR(I3254="ОК",I3254="Учтено: добавьте пояснение"),IF(C3254="Приход",D3254,IF(C3254="Корректировка остатка",D3254,-D3254)),"")</f>
        <v/>
      </c>
      <c r="G3254" s="13"/>
      <c r="H3254" s="15" t="str">
        <f>IF(OR(B3254="",SUMPRODUCT(--EXACT('Номенклатура'!$A$6:$A$205,B3254))&lt;&gt;1),"",INDEX('Номенклатура'!$B$6:$B$205,SUMPRODUCT(EXACT('Номенклатура'!$A$6:$A$205,B3254)*(ROW('Номенклатура'!$A$6:$A$205)-5)))&amp;"")</f>
        <v/>
      </c>
      <c r="I3254" s="15" t="str">
        <f>IF(COUNTA(A3254:D3254,G3254)=0,"",IF(NOT(ISNUMBER(A3254)),"Укажите дату",IF(B3254="","Укажите код",IF(NOT(AND(ISTEXT(B3254),LEN(B3254)&gt;0,LEN(B3254)&lt;=30,ISNUMBER(FIND(LEFT(B3254,1),"ABCDEFGHIJKLMNOPQRSTUVWXYZ")),SUMPRODUCT((MID(B3254,{1,2,3,4,5,6,7,8,9,10,11,12,13,14,15,16,17,18,19,20,21,22,23,24,25,26,27,28,29,30},1)&lt;&gt;"")*ISERROR(FIND(MID(B3254,{1,2,3,4,5,6,7,8,9,10,11,12,13,14,15,16,17,18,19,20,21,22,23,24,25,26,27,28,29,30},1),"ABCDEFGHIJKLMNOPQRSTUVWXYZ0123456789-_")))=0,ISERROR(VALUE(B3254)))),"Недопустимый код: только латинские буквы A-Z в верхнем регистре, цифры, - и _; начало с буквы, до 30 символов (например MILK-001)",IF(SUMPRODUCT(--EXACT('Номенклатура'!$A$6:$A$205,B3254))=0,"Код не найден в номенклатуре",IF(SUMPRODUCT(--EXACT('Номенклатура'!$A$6:$A$205,B3254))&gt;1,"Код повторяется в номенклатуре",IF(ISNA(MATCH(C3254,{"Приход","Расход","Списание","Корректировка остатка"},0)),"Выберите тип операции",IF(NOT(ISNUMBER(D3254)),"Укажите количество",IF(D3254=0,"Количество не может быть 0",IF(AND(C3254&lt;&gt;"Корректировка остатка",D3254&lt;0),"Для этого типа количество положительное",IF(NOT(ISNUMBER('Номенклатура'!$C$2)),"Укажите дату начала учёта",IF(A3254&lt;INT('Номенклатура'!$C$2),"Раньше даты начала учёта: НЕ учтено",IF(AND(C3254="Корректировка остатка",TRIM(G3254)=""),"Учтено: добавьте пояснение","ОК")))))))))))))</f>
        <v/>
      </c>
    </row>
    <row r="3255" spans="1:9" x14ac:dyDescent="0.25">
      <c r="A3255" s="16"/>
      <c r="B3255" s="13"/>
      <c r="C3255" s="13"/>
      <c r="D3255" s="14"/>
      <c r="E3255" s="17" t="str">
        <f>IF(OR(B3255="",SUMPRODUCT(--EXACT('Номенклатура'!$A$6:$A$205,B3255))&lt;&gt;1),"",INDEX('Номенклатура'!$D$6:$D$205,SUMPRODUCT(EXACT('Номенклатура'!$A$6:$A$205,B3255)*(ROW('Номенклатура'!$A$6:$A$205)-5)))&amp;"")</f>
        <v/>
      </c>
      <c r="F3255" s="18" t="str">
        <f>IF(OR(I3255="ОК",I3255="Учтено: добавьте пояснение"),IF(C3255="Приход",D3255,IF(C3255="Корректировка остатка",D3255,-D3255)),"")</f>
        <v/>
      </c>
      <c r="G3255" s="13"/>
      <c r="H3255" s="15" t="str">
        <f>IF(OR(B3255="",SUMPRODUCT(--EXACT('Номенклатура'!$A$6:$A$205,B3255))&lt;&gt;1),"",INDEX('Номенклатура'!$B$6:$B$205,SUMPRODUCT(EXACT('Номенклатура'!$A$6:$A$205,B3255)*(ROW('Номенклатура'!$A$6:$A$205)-5)))&amp;"")</f>
        <v/>
      </c>
      <c r="I3255" s="15" t="str">
        <f>IF(COUNTA(A3255:D3255,G3255)=0,"",IF(NOT(ISNUMBER(A3255)),"Укажите дату",IF(B3255="","Укажите код",IF(NOT(AND(ISTEXT(B3255),LEN(B3255)&gt;0,LEN(B3255)&lt;=30,ISNUMBER(FIND(LEFT(B3255,1),"ABCDEFGHIJKLMNOPQRSTUVWXYZ")),SUMPRODUCT((MID(B3255,{1,2,3,4,5,6,7,8,9,10,11,12,13,14,15,16,17,18,19,20,21,22,23,24,25,26,27,28,29,30},1)&lt;&gt;"")*ISERROR(FIND(MID(B3255,{1,2,3,4,5,6,7,8,9,10,11,12,13,14,15,16,17,18,19,20,21,22,23,24,25,26,27,28,29,30},1),"ABCDEFGHIJKLMNOPQRSTUVWXYZ0123456789-_")))=0,ISERROR(VALUE(B3255)))),"Недопустимый код: только латинские буквы A-Z в верхнем регистре, цифры, - и _; начало с буквы, до 30 символов (например MILK-001)",IF(SUMPRODUCT(--EXACT('Номенклатура'!$A$6:$A$205,B3255))=0,"Код не найден в номенклатуре",IF(SUMPRODUCT(--EXACT('Номенклатура'!$A$6:$A$205,B3255))&gt;1,"Код повторяется в номенклатуре",IF(ISNA(MATCH(C3255,{"Приход","Расход","Списание","Корректировка остатка"},0)),"Выберите тип операции",IF(NOT(ISNUMBER(D3255)),"Укажите количество",IF(D3255=0,"Количество не может быть 0",IF(AND(C3255&lt;&gt;"Корректировка остатка",D3255&lt;0),"Для этого типа количество положительное",IF(NOT(ISNUMBER('Номенклатура'!$C$2)),"Укажите дату начала учёта",IF(A3255&lt;INT('Номенклатура'!$C$2),"Раньше даты начала учёта: НЕ учтено",IF(AND(C3255="Корректировка остатка",TRIM(G3255)=""),"Учтено: добавьте пояснение","ОК")))))))))))))</f>
        <v/>
      </c>
    </row>
    <row r="3256" spans="1:9" x14ac:dyDescent="0.25">
      <c r="A3256" s="16"/>
      <c r="B3256" s="13"/>
      <c r="C3256" s="13"/>
      <c r="D3256" s="14"/>
      <c r="E3256" s="17" t="str">
        <f>IF(OR(B3256="",SUMPRODUCT(--EXACT('Номенклатура'!$A$6:$A$205,B3256))&lt;&gt;1),"",INDEX('Номенклатура'!$D$6:$D$205,SUMPRODUCT(EXACT('Номенклатура'!$A$6:$A$205,B3256)*(ROW('Номенклатура'!$A$6:$A$205)-5)))&amp;"")</f>
        <v/>
      </c>
      <c r="F3256" s="18" t="str">
        <f>IF(OR(I3256="ОК",I3256="Учтено: добавьте пояснение"),IF(C3256="Приход",D3256,IF(C3256="Корректировка остатка",D3256,-D3256)),"")</f>
        <v/>
      </c>
      <c r="G3256" s="13"/>
      <c r="H3256" s="15" t="str">
        <f>IF(OR(B3256="",SUMPRODUCT(--EXACT('Номенклатура'!$A$6:$A$205,B3256))&lt;&gt;1),"",INDEX('Номенклатура'!$B$6:$B$205,SUMPRODUCT(EXACT('Номенклатура'!$A$6:$A$205,B3256)*(ROW('Номенклатура'!$A$6:$A$205)-5)))&amp;"")</f>
        <v/>
      </c>
      <c r="I3256" s="15" t="str">
        <f>IF(COUNTA(A3256:D3256,G3256)=0,"",IF(NOT(ISNUMBER(A3256)),"Укажите дату",IF(B3256="","Укажите код",IF(NOT(AND(ISTEXT(B3256),LEN(B3256)&gt;0,LEN(B3256)&lt;=30,ISNUMBER(FIND(LEFT(B3256,1),"ABCDEFGHIJKLMNOPQRSTUVWXYZ")),SUMPRODUCT((MID(B3256,{1,2,3,4,5,6,7,8,9,10,11,12,13,14,15,16,17,18,19,20,21,22,23,24,25,26,27,28,29,30},1)&lt;&gt;"")*ISERROR(FIND(MID(B3256,{1,2,3,4,5,6,7,8,9,10,11,12,13,14,15,16,17,18,19,20,21,22,23,24,25,26,27,28,29,30},1),"ABCDEFGHIJKLMNOPQRSTUVWXYZ0123456789-_")))=0,ISERROR(VALUE(B3256)))),"Недопустимый код: только латинские буквы A-Z в верхнем регистре, цифры, - и _; начало с буквы, до 30 символов (например MILK-001)",IF(SUMPRODUCT(--EXACT('Номенклатура'!$A$6:$A$205,B3256))=0,"Код не найден в номенклатуре",IF(SUMPRODUCT(--EXACT('Номенклатура'!$A$6:$A$205,B3256))&gt;1,"Код повторяется в номенклатуре",IF(ISNA(MATCH(C3256,{"Приход","Расход","Списание","Корректировка остатка"},0)),"Выберите тип операции",IF(NOT(ISNUMBER(D3256)),"Укажите количество",IF(D3256=0,"Количество не может быть 0",IF(AND(C3256&lt;&gt;"Корректировка остатка",D3256&lt;0),"Для этого типа количество положительное",IF(NOT(ISNUMBER('Номенклатура'!$C$2)),"Укажите дату начала учёта",IF(A3256&lt;INT('Номенклатура'!$C$2),"Раньше даты начала учёта: НЕ учтено",IF(AND(C3256="Корректировка остатка",TRIM(G3256)=""),"Учтено: добавьте пояснение","ОК")))))))))))))</f>
        <v/>
      </c>
    </row>
    <row r="3257" spans="1:9" x14ac:dyDescent="0.25">
      <c r="A3257" s="16"/>
      <c r="B3257" s="13"/>
      <c r="C3257" s="13"/>
      <c r="D3257" s="14"/>
      <c r="E3257" s="17" t="str">
        <f>IF(OR(B3257="",SUMPRODUCT(--EXACT('Номенклатура'!$A$6:$A$205,B3257))&lt;&gt;1),"",INDEX('Номенклатура'!$D$6:$D$205,SUMPRODUCT(EXACT('Номенклатура'!$A$6:$A$205,B3257)*(ROW('Номенклатура'!$A$6:$A$205)-5)))&amp;"")</f>
        <v/>
      </c>
      <c r="F3257" s="18" t="str">
        <f>IF(OR(I3257="ОК",I3257="Учтено: добавьте пояснение"),IF(C3257="Приход",D3257,IF(C3257="Корректировка остатка",D3257,-D3257)),"")</f>
        <v/>
      </c>
      <c r="G3257" s="13"/>
      <c r="H3257" s="15" t="str">
        <f>IF(OR(B3257="",SUMPRODUCT(--EXACT('Номенклатура'!$A$6:$A$205,B3257))&lt;&gt;1),"",INDEX('Номенклатура'!$B$6:$B$205,SUMPRODUCT(EXACT('Номенклатура'!$A$6:$A$205,B3257)*(ROW('Номенклатура'!$A$6:$A$205)-5)))&amp;"")</f>
        <v/>
      </c>
      <c r="I3257" s="15" t="str">
        <f>IF(COUNTA(A3257:D3257,G3257)=0,"",IF(NOT(ISNUMBER(A3257)),"Укажите дату",IF(B3257="","Укажите код",IF(NOT(AND(ISTEXT(B3257),LEN(B3257)&gt;0,LEN(B3257)&lt;=30,ISNUMBER(FIND(LEFT(B3257,1),"ABCDEFGHIJKLMNOPQRSTUVWXYZ")),SUMPRODUCT((MID(B3257,{1,2,3,4,5,6,7,8,9,10,11,12,13,14,15,16,17,18,19,20,21,22,23,24,25,26,27,28,29,30},1)&lt;&gt;"")*ISERROR(FIND(MID(B3257,{1,2,3,4,5,6,7,8,9,10,11,12,13,14,15,16,17,18,19,20,21,22,23,24,25,26,27,28,29,30},1),"ABCDEFGHIJKLMNOPQRSTUVWXYZ0123456789-_")))=0,ISERROR(VALUE(B3257)))),"Недопустимый код: только латинские буквы A-Z в верхнем регистре, цифры, - и _; начало с буквы, до 30 символов (например MILK-001)",IF(SUMPRODUCT(--EXACT('Номенклатура'!$A$6:$A$205,B3257))=0,"Код не найден в номенклатуре",IF(SUMPRODUCT(--EXACT('Номенклатура'!$A$6:$A$205,B3257))&gt;1,"Код повторяется в номенклатуре",IF(ISNA(MATCH(C3257,{"Приход","Расход","Списание","Корректировка остатка"},0)),"Выберите тип операции",IF(NOT(ISNUMBER(D3257)),"Укажите количество",IF(D3257=0,"Количество не может быть 0",IF(AND(C3257&lt;&gt;"Корректировка остатка",D3257&lt;0),"Для этого типа количество положительное",IF(NOT(ISNUMBER('Номенклатура'!$C$2)),"Укажите дату начала учёта",IF(A3257&lt;INT('Номенклатура'!$C$2),"Раньше даты начала учёта: НЕ учтено",IF(AND(C3257="Корректировка остатка",TRIM(G3257)=""),"Учтено: добавьте пояснение","ОК")))))))))))))</f>
        <v/>
      </c>
    </row>
    <row r="3258" spans="1:9" x14ac:dyDescent="0.25">
      <c r="A3258" s="16"/>
      <c r="B3258" s="13"/>
      <c r="C3258" s="13"/>
      <c r="D3258" s="14"/>
      <c r="E3258" s="17" t="str">
        <f>IF(OR(B3258="",SUMPRODUCT(--EXACT('Номенклатура'!$A$6:$A$205,B3258))&lt;&gt;1),"",INDEX('Номенклатура'!$D$6:$D$205,SUMPRODUCT(EXACT('Номенклатура'!$A$6:$A$205,B3258)*(ROW('Номенклатура'!$A$6:$A$205)-5)))&amp;"")</f>
        <v/>
      </c>
      <c r="F3258" s="18" t="str">
        <f>IF(OR(I3258="ОК",I3258="Учтено: добавьте пояснение"),IF(C3258="Приход",D3258,IF(C3258="Корректировка остатка",D3258,-D3258)),"")</f>
        <v/>
      </c>
      <c r="G3258" s="13"/>
      <c r="H3258" s="15" t="str">
        <f>IF(OR(B3258="",SUMPRODUCT(--EXACT('Номенклатура'!$A$6:$A$205,B3258))&lt;&gt;1),"",INDEX('Номенклатура'!$B$6:$B$205,SUMPRODUCT(EXACT('Номенклатура'!$A$6:$A$205,B3258)*(ROW('Номенклатура'!$A$6:$A$205)-5)))&amp;"")</f>
        <v/>
      </c>
      <c r="I3258" s="15" t="str">
        <f>IF(COUNTA(A3258:D3258,G3258)=0,"",IF(NOT(ISNUMBER(A3258)),"Укажите дату",IF(B3258="","Укажите код",IF(NOT(AND(ISTEXT(B3258),LEN(B3258)&gt;0,LEN(B3258)&lt;=30,ISNUMBER(FIND(LEFT(B3258,1),"ABCDEFGHIJKLMNOPQRSTUVWXYZ")),SUMPRODUCT((MID(B3258,{1,2,3,4,5,6,7,8,9,10,11,12,13,14,15,16,17,18,19,20,21,22,23,24,25,26,27,28,29,30},1)&lt;&gt;"")*ISERROR(FIND(MID(B3258,{1,2,3,4,5,6,7,8,9,10,11,12,13,14,15,16,17,18,19,20,21,22,23,24,25,26,27,28,29,30},1),"ABCDEFGHIJKLMNOPQRSTUVWXYZ0123456789-_")))=0,ISERROR(VALUE(B3258)))),"Недопустимый код: только латинские буквы A-Z в верхнем регистре, цифры, - и _; начало с буквы, до 30 символов (например MILK-001)",IF(SUMPRODUCT(--EXACT('Номенклатура'!$A$6:$A$205,B3258))=0,"Код не найден в номенклатуре",IF(SUMPRODUCT(--EXACT('Номенклатура'!$A$6:$A$205,B3258))&gt;1,"Код повторяется в номенклатуре",IF(ISNA(MATCH(C3258,{"Приход","Расход","Списание","Корректировка остатка"},0)),"Выберите тип операции",IF(NOT(ISNUMBER(D3258)),"Укажите количество",IF(D3258=0,"Количество не может быть 0",IF(AND(C3258&lt;&gt;"Корректировка остатка",D3258&lt;0),"Для этого типа количество положительное",IF(NOT(ISNUMBER('Номенклатура'!$C$2)),"Укажите дату начала учёта",IF(A3258&lt;INT('Номенклатура'!$C$2),"Раньше даты начала учёта: НЕ учтено",IF(AND(C3258="Корректировка остатка",TRIM(G3258)=""),"Учтено: добавьте пояснение","ОК")))))))))))))</f>
        <v/>
      </c>
    </row>
    <row r="3259" spans="1:9" x14ac:dyDescent="0.25">
      <c r="A3259" s="16"/>
      <c r="B3259" s="13"/>
      <c r="C3259" s="13"/>
      <c r="D3259" s="14"/>
      <c r="E3259" s="17" t="str">
        <f>IF(OR(B3259="",SUMPRODUCT(--EXACT('Номенклатура'!$A$6:$A$205,B3259))&lt;&gt;1),"",INDEX('Номенклатура'!$D$6:$D$205,SUMPRODUCT(EXACT('Номенклатура'!$A$6:$A$205,B3259)*(ROW('Номенклатура'!$A$6:$A$205)-5)))&amp;"")</f>
        <v/>
      </c>
      <c r="F3259" s="18" t="str">
        <f>IF(OR(I3259="ОК",I3259="Учтено: добавьте пояснение"),IF(C3259="Приход",D3259,IF(C3259="Корректировка остатка",D3259,-D3259)),"")</f>
        <v/>
      </c>
      <c r="G3259" s="13"/>
      <c r="H3259" s="15" t="str">
        <f>IF(OR(B3259="",SUMPRODUCT(--EXACT('Номенклатура'!$A$6:$A$205,B3259))&lt;&gt;1),"",INDEX('Номенклатура'!$B$6:$B$205,SUMPRODUCT(EXACT('Номенклатура'!$A$6:$A$205,B3259)*(ROW('Номенклатура'!$A$6:$A$205)-5)))&amp;"")</f>
        <v/>
      </c>
      <c r="I3259" s="15" t="str">
        <f>IF(COUNTA(A3259:D3259,G3259)=0,"",IF(NOT(ISNUMBER(A3259)),"Укажите дату",IF(B3259="","Укажите код",IF(NOT(AND(ISTEXT(B3259),LEN(B3259)&gt;0,LEN(B3259)&lt;=30,ISNUMBER(FIND(LEFT(B3259,1),"ABCDEFGHIJKLMNOPQRSTUVWXYZ")),SUMPRODUCT((MID(B3259,{1,2,3,4,5,6,7,8,9,10,11,12,13,14,15,16,17,18,19,20,21,22,23,24,25,26,27,28,29,30},1)&lt;&gt;"")*ISERROR(FIND(MID(B3259,{1,2,3,4,5,6,7,8,9,10,11,12,13,14,15,16,17,18,19,20,21,22,23,24,25,26,27,28,29,30},1),"ABCDEFGHIJKLMNOPQRSTUVWXYZ0123456789-_")))=0,ISERROR(VALUE(B3259)))),"Недопустимый код: только латинские буквы A-Z в верхнем регистре, цифры, - и _; начало с буквы, до 30 символов (например MILK-001)",IF(SUMPRODUCT(--EXACT('Номенклатура'!$A$6:$A$205,B3259))=0,"Код не найден в номенклатуре",IF(SUMPRODUCT(--EXACT('Номенклатура'!$A$6:$A$205,B3259))&gt;1,"Код повторяется в номенклатуре",IF(ISNA(MATCH(C3259,{"Приход","Расход","Списание","Корректировка остатка"},0)),"Выберите тип операции",IF(NOT(ISNUMBER(D3259)),"Укажите количество",IF(D3259=0,"Количество не может быть 0",IF(AND(C3259&lt;&gt;"Корректировка остатка",D3259&lt;0),"Для этого типа количество положительное",IF(NOT(ISNUMBER('Номенклатура'!$C$2)),"Укажите дату начала учёта",IF(A3259&lt;INT('Номенклатура'!$C$2),"Раньше даты начала учёта: НЕ учтено",IF(AND(C3259="Корректировка остатка",TRIM(G3259)=""),"Учтено: добавьте пояснение","ОК")))))))))))))</f>
        <v/>
      </c>
    </row>
    <row r="3260" spans="1:9" x14ac:dyDescent="0.25">
      <c r="A3260" s="16"/>
      <c r="B3260" s="13"/>
      <c r="C3260" s="13"/>
      <c r="D3260" s="14"/>
      <c r="E3260" s="17" t="str">
        <f>IF(OR(B3260="",SUMPRODUCT(--EXACT('Номенклатура'!$A$6:$A$205,B3260))&lt;&gt;1),"",INDEX('Номенклатура'!$D$6:$D$205,SUMPRODUCT(EXACT('Номенклатура'!$A$6:$A$205,B3260)*(ROW('Номенклатура'!$A$6:$A$205)-5)))&amp;"")</f>
        <v/>
      </c>
      <c r="F3260" s="18" t="str">
        <f>IF(OR(I3260="ОК",I3260="Учтено: добавьте пояснение"),IF(C3260="Приход",D3260,IF(C3260="Корректировка остатка",D3260,-D3260)),"")</f>
        <v/>
      </c>
      <c r="G3260" s="13"/>
      <c r="H3260" s="15" t="str">
        <f>IF(OR(B3260="",SUMPRODUCT(--EXACT('Номенклатура'!$A$6:$A$205,B3260))&lt;&gt;1),"",INDEX('Номенклатура'!$B$6:$B$205,SUMPRODUCT(EXACT('Номенклатура'!$A$6:$A$205,B3260)*(ROW('Номенклатура'!$A$6:$A$205)-5)))&amp;"")</f>
        <v/>
      </c>
      <c r="I3260" s="15" t="str">
        <f>IF(COUNTA(A3260:D3260,G3260)=0,"",IF(NOT(ISNUMBER(A3260)),"Укажите дату",IF(B3260="","Укажите код",IF(NOT(AND(ISTEXT(B3260),LEN(B3260)&gt;0,LEN(B3260)&lt;=30,ISNUMBER(FIND(LEFT(B3260,1),"ABCDEFGHIJKLMNOPQRSTUVWXYZ")),SUMPRODUCT((MID(B3260,{1,2,3,4,5,6,7,8,9,10,11,12,13,14,15,16,17,18,19,20,21,22,23,24,25,26,27,28,29,30},1)&lt;&gt;"")*ISERROR(FIND(MID(B3260,{1,2,3,4,5,6,7,8,9,10,11,12,13,14,15,16,17,18,19,20,21,22,23,24,25,26,27,28,29,30},1),"ABCDEFGHIJKLMNOPQRSTUVWXYZ0123456789-_")))=0,ISERROR(VALUE(B3260)))),"Недопустимый код: только латинские буквы A-Z в верхнем регистре, цифры, - и _; начало с буквы, до 30 символов (например MILK-001)",IF(SUMPRODUCT(--EXACT('Номенклатура'!$A$6:$A$205,B3260))=0,"Код не найден в номенклатуре",IF(SUMPRODUCT(--EXACT('Номенклатура'!$A$6:$A$205,B3260))&gt;1,"Код повторяется в номенклатуре",IF(ISNA(MATCH(C3260,{"Приход","Расход","Списание","Корректировка остатка"},0)),"Выберите тип операции",IF(NOT(ISNUMBER(D3260)),"Укажите количество",IF(D3260=0,"Количество не может быть 0",IF(AND(C3260&lt;&gt;"Корректировка остатка",D3260&lt;0),"Для этого типа количество положительное",IF(NOT(ISNUMBER('Номенклатура'!$C$2)),"Укажите дату начала учёта",IF(A3260&lt;INT('Номенклатура'!$C$2),"Раньше даты начала учёта: НЕ учтено",IF(AND(C3260="Корректировка остатка",TRIM(G3260)=""),"Учтено: добавьте пояснение","ОК")))))))))))))</f>
        <v/>
      </c>
    </row>
    <row r="3261" spans="1:9" x14ac:dyDescent="0.25">
      <c r="A3261" s="16"/>
      <c r="B3261" s="13"/>
      <c r="C3261" s="13"/>
      <c r="D3261" s="14"/>
      <c r="E3261" s="17" t="str">
        <f>IF(OR(B3261="",SUMPRODUCT(--EXACT('Номенклатура'!$A$6:$A$205,B3261))&lt;&gt;1),"",INDEX('Номенклатура'!$D$6:$D$205,SUMPRODUCT(EXACT('Номенклатура'!$A$6:$A$205,B3261)*(ROW('Номенклатура'!$A$6:$A$205)-5)))&amp;"")</f>
        <v/>
      </c>
      <c r="F3261" s="18" t="str">
        <f>IF(OR(I3261="ОК",I3261="Учтено: добавьте пояснение"),IF(C3261="Приход",D3261,IF(C3261="Корректировка остатка",D3261,-D3261)),"")</f>
        <v/>
      </c>
      <c r="G3261" s="13"/>
      <c r="H3261" s="15" t="str">
        <f>IF(OR(B3261="",SUMPRODUCT(--EXACT('Номенклатура'!$A$6:$A$205,B3261))&lt;&gt;1),"",INDEX('Номенклатура'!$B$6:$B$205,SUMPRODUCT(EXACT('Номенклатура'!$A$6:$A$205,B3261)*(ROW('Номенклатура'!$A$6:$A$205)-5)))&amp;"")</f>
        <v/>
      </c>
      <c r="I3261" s="15" t="str">
        <f>IF(COUNTA(A3261:D3261,G3261)=0,"",IF(NOT(ISNUMBER(A3261)),"Укажите дату",IF(B3261="","Укажите код",IF(NOT(AND(ISTEXT(B3261),LEN(B3261)&gt;0,LEN(B3261)&lt;=30,ISNUMBER(FIND(LEFT(B3261,1),"ABCDEFGHIJKLMNOPQRSTUVWXYZ")),SUMPRODUCT((MID(B3261,{1,2,3,4,5,6,7,8,9,10,11,12,13,14,15,16,17,18,19,20,21,22,23,24,25,26,27,28,29,30},1)&lt;&gt;"")*ISERROR(FIND(MID(B3261,{1,2,3,4,5,6,7,8,9,10,11,12,13,14,15,16,17,18,19,20,21,22,23,24,25,26,27,28,29,30},1),"ABCDEFGHIJKLMNOPQRSTUVWXYZ0123456789-_")))=0,ISERROR(VALUE(B3261)))),"Недопустимый код: только латинские буквы A-Z в верхнем регистре, цифры, - и _; начало с буквы, до 30 символов (например MILK-001)",IF(SUMPRODUCT(--EXACT('Номенклатура'!$A$6:$A$205,B3261))=0,"Код не найден в номенклатуре",IF(SUMPRODUCT(--EXACT('Номенклатура'!$A$6:$A$205,B3261))&gt;1,"Код повторяется в номенклатуре",IF(ISNA(MATCH(C3261,{"Приход","Расход","Списание","Корректировка остатка"},0)),"Выберите тип операции",IF(NOT(ISNUMBER(D3261)),"Укажите количество",IF(D3261=0,"Количество не может быть 0",IF(AND(C3261&lt;&gt;"Корректировка остатка",D3261&lt;0),"Для этого типа количество положительное",IF(NOT(ISNUMBER('Номенклатура'!$C$2)),"Укажите дату начала учёта",IF(A3261&lt;INT('Номенклатура'!$C$2),"Раньше даты начала учёта: НЕ учтено",IF(AND(C3261="Корректировка остатка",TRIM(G3261)=""),"Учтено: добавьте пояснение","ОК")))))))))))))</f>
        <v/>
      </c>
    </row>
    <row r="3262" spans="1:9" x14ac:dyDescent="0.25">
      <c r="A3262" s="16"/>
      <c r="B3262" s="13"/>
      <c r="C3262" s="13"/>
      <c r="D3262" s="14"/>
      <c r="E3262" s="17" t="str">
        <f>IF(OR(B3262="",SUMPRODUCT(--EXACT('Номенклатура'!$A$6:$A$205,B3262))&lt;&gt;1),"",INDEX('Номенклатура'!$D$6:$D$205,SUMPRODUCT(EXACT('Номенклатура'!$A$6:$A$205,B3262)*(ROW('Номенклатура'!$A$6:$A$205)-5)))&amp;"")</f>
        <v/>
      </c>
      <c r="F3262" s="18" t="str">
        <f>IF(OR(I3262="ОК",I3262="Учтено: добавьте пояснение"),IF(C3262="Приход",D3262,IF(C3262="Корректировка остатка",D3262,-D3262)),"")</f>
        <v/>
      </c>
      <c r="G3262" s="13"/>
      <c r="H3262" s="15" t="str">
        <f>IF(OR(B3262="",SUMPRODUCT(--EXACT('Номенклатура'!$A$6:$A$205,B3262))&lt;&gt;1),"",INDEX('Номенклатура'!$B$6:$B$205,SUMPRODUCT(EXACT('Номенклатура'!$A$6:$A$205,B3262)*(ROW('Номенклатура'!$A$6:$A$205)-5)))&amp;"")</f>
        <v/>
      </c>
      <c r="I3262" s="15" t="str">
        <f>IF(COUNTA(A3262:D3262,G3262)=0,"",IF(NOT(ISNUMBER(A3262)),"Укажите дату",IF(B3262="","Укажите код",IF(NOT(AND(ISTEXT(B3262),LEN(B3262)&gt;0,LEN(B3262)&lt;=30,ISNUMBER(FIND(LEFT(B3262,1),"ABCDEFGHIJKLMNOPQRSTUVWXYZ")),SUMPRODUCT((MID(B3262,{1,2,3,4,5,6,7,8,9,10,11,12,13,14,15,16,17,18,19,20,21,22,23,24,25,26,27,28,29,30},1)&lt;&gt;"")*ISERROR(FIND(MID(B3262,{1,2,3,4,5,6,7,8,9,10,11,12,13,14,15,16,17,18,19,20,21,22,23,24,25,26,27,28,29,30},1),"ABCDEFGHIJKLMNOPQRSTUVWXYZ0123456789-_")))=0,ISERROR(VALUE(B3262)))),"Недопустимый код: только латинские буквы A-Z в верхнем регистре, цифры, - и _; начало с буквы, до 30 символов (например MILK-001)",IF(SUMPRODUCT(--EXACT('Номенклатура'!$A$6:$A$205,B3262))=0,"Код не найден в номенклатуре",IF(SUMPRODUCT(--EXACT('Номенклатура'!$A$6:$A$205,B3262))&gt;1,"Код повторяется в номенклатуре",IF(ISNA(MATCH(C3262,{"Приход","Расход","Списание","Корректировка остатка"},0)),"Выберите тип операции",IF(NOT(ISNUMBER(D3262)),"Укажите количество",IF(D3262=0,"Количество не может быть 0",IF(AND(C3262&lt;&gt;"Корректировка остатка",D3262&lt;0),"Для этого типа количество положительное",IF(NOT(ISNUMBER('Номенклатура'!$C$2)),"Укажите дату начала учёта",IF(A3262&lt;INT('Номенклатура'!$C$2),"Раньше даты начала учёта: НЕ учтено",IF(AND(C3262="Корректировка остатка",TRIM(G3262)=""),"Учтено: добавьте пояснение","ОК")))))))))))))</f>
        <v/>
      </c>
    </row>
    <row r="3263" spans="1:9" x14ac:dyDescent="0.25">
      <c r="A3263" s="16"/>
      <c r="B3263" s="13"/>
      <c r="C3263" s="13"/>
      <c r="D3263" s="14"/>
      <c r="E3263" s="17" t="str">
        <f>IF(OR(B3263="",SUMPRODUCT(--EXACT('Номенклатура'!$A$6:$A$205,B3263))&lt;&gt;1),"",INDEX('Номенклатура'!$D$6:$D$205,SUMPRODUCT(EXACT('Номенклатура'!$A$6:$A$205,B3263)*(ROW('Номенклатура'!$A$6:$A$205)-5)))&amp;"")</f>
        <v/>
      </c>
      <c r="F3263" s="18" t="str">
        <f>IF(OR(I3263="ОК",I3263="Учтено: добавьте пояснение"),IF(C3263="Приход",D3263,IF(C3263="Корректировка остатка",D3263,-D3263)),"")</f>
        <v/>
      </c>
      <c r="G3263" s="13"/>
      <c r="H3263" s="15" t="str">
        <f>IF(OR(B3263="",SUMPRODUCT(--EXACT('Номенклатура'!$A$6:$A$205,B3263))&lt;&gt;1),"",INDEX('Номенклатура'!$B$6:$B$205,SUMPRODUCT(EXACT('Номенклатура'!$A$6:$A$205,B3263)*(ROW('Номенклатура'!$A$6:$A$205)-5)))&amp;"")</f>
        <v/>
      </c>
      <c r="I3263" s="15" t="str">
        <f>IF(COUNTA(A3263:D3263,G3263)=0,"",IF(NOT(ISNUMBER(A3263)),"Укажите дату",IF(B3263="","Укажите код",IF(NOT(AND(ISTEXT(B3263),LEN(B3263)&gt;0,LEN(B3263)&lt;=30,ISNUMBER(FIND(LEFT(B3263,1),"ABCDEFGHIJKLMNOPQRSTUVWXYZ")),SUMPRODUCT((MID(B3263,{1,2,3,4,5,6,7,8,9,10,11,12,13,14,15,16,17,18,19,20,21,22,23,24,25,26,27,28,29,30},1)&lt;&gt;"")*ISERROR(FIND(MID(B3263,{1,2,3,4,5,6,7,8,9,10,11,12,13,14,15,16,17,18,19,20,21,22,23,24,25,26,27,28,29,30},1),"ABCDEFGHIJKLMNOPQRSTUVWXYZ0123456789-_")))=0,ISERROR(VALUE(B3263)))),"Недопустимый код: только латинские буквы A-Z в верхнем регистре, цифры, - и _; начало с буквы, до 30 символов (например MILK-001)",IF(SUMPRODUCT(--EXACT('Номенклатура'!$A$6:$A$205,B3263))=0,"Код не найден в номенклатуре",IF(SUMPRODUCT(--EXACT('Номенклатура'!$A$6:$A$205,B3263))&gt;1,"Код повторяется в номенклатуре",IF(ISNA(MATCH(C3263,{"Приход","Расход","Списание","Корректировка остатка"},0)),"Выберите тип операции",IF(NOT(ISNUMBER(D3263)),"Укажите количество",IF(D3263=0,"Количество не может быть 0",IF(AND(C3263&lt;&gt;"Корректировка остатка",D3263&lt;0),"Для этого типа количество положительное",IF(NOT(ISNUMBER('Номенклатура'!$C$2)),"Укажите дату начала учёта",IF(A3263&lt;INT('Номенклатура'!$C$2),"Раньше даты начала учёта: НЕ учтено",IF(AND(C3263="Корректировка остатка",TRIM(G3263)=""),"Учтено: добавьте пояснение","ОК")))))))))))))</f>
        <v/>
      </c>
    </row>
    <row r="3264" spans="1:9" x14ac:dyDescent="0.25">
      <c r="A3264" s="16"/>
      <c r="B3264" s="13"/>
      <c r="C3264" s="13"/>
      <c r="D3264" s="14"/>
      <c r="E3264" s="17" t="str">
        <f>IF(OR(B3264="",SUMPRODUCT(--EXACT('Номенклатура'!$A$6:$A$205,B3264))&lt;&gt;1),"",INDEX('Номенклатура'!$D$6:$D$205,SUMPRODUCT(EXACT('Номенклатура'!$A$6:$A$205,B3264)*(ROW('Номенклатура'!$A$6:$A$205)-5)))&amp;"")</f>
        <v/>
      </c>
      <c r="F3264" s="18" t="str">
        <f>IF(OR(I3264="ОК",I3264="Учтено: добавьте пояснение"),IF(C3264="Приход",D3264,IF(C3264="Корректировка остатка",D3264,-D3264)),"")</f>
        <v/>
      </c>
      <c r="G3264" s="13"/>
      <c r="H3264" s="15" t="str">
        <f>IF(OR(B3264="",SUMPRODUCT(--EXACT('Номенклатура'!$A$6:$A$205,B3264))&lt;&gt;1),"",INDEX('Номенклатура'!$B$6:$B$205,SUMPRODUCT(EXACT('Номенклатура'!$A$6:$A$205,B3264)*(ROW('Номенклатура'!$A$6:$A$205)-5)))&amp;"")</f>
        <v/>
      </c>
      <c r="I3264" s="15" t="str">
        <f>IF(COUNTA(A3264:D3264,G3264)=0,"",IF(NOT(ISNUMBER(A3264)),"Укажите дату",IF(B3264="","Укажите код",IF(NOT(AND(ISTEXT(B3264),LEN(B3264)&gt;0,LEN(B3264)&lt;=30,ISNUMBER(FIND(LEFT(B3264,1),"ABCDEFGHIJKLMNOPQRSTUVWXYZ")),SUMPRODUCT((MID(B3264,{1,2,3,4,5,6,7,8,9,10,11,12,13,14,15,16,17,18,19,20,21,22,23,24,25,26,27,28,29,30},1)&lt;&gt;"")*ISERROR(FIND(MID(B3264,{1,2,3,4,5,6,7,8,9,10,11,12,13,14,15,16,17,18,19,20,21,22,23,24,25,26,27,28,29,30},1),"ABCDEFGHIJKLMNOPQRSTUVWXYZ0123456789-_")))=0,ISERROR(VALUE(B3264)))),"Недопустимый код: только латинские буквы A-Z в верхнем регистре, цифры, - и _; начало с буквы, до 30 символов (например MILK-001)",IF(SUMPRODUCT(--EXACT('Номенклатура'!$A$6:$A$205,B3264))=0,"Код не найден в номенклатуре",IF(SUMPRODUCT(--EXACT('Номенклатура'!$A$6:$A$205,B3264))&gt;1,"Код повторяется в номенклатуре",IF(ISNA(MATCH(C3264,{"Приход","Расход","Списание","Корректировка остатка"},0)),"Выберите тип операции",IF(NOT(ISNUMBER(D3264)),"Укажите количество",IF(D3264=0,"Количество не может быть 0",IF(AND(C3264&lt;&gt;"Корректировка остатка",D3264&lt;0),"Для этого типа количество положительное",IF(NOT(ISNUMBER('Номенклатура'!$C$2)),"Укажите дату начала учёта",IF(A3264&lt;INT('Номенклатура'!$C$2),"Раньше даты начала учёта: НЕ учтено",IF(AND(C3264="Корректировка остатка",TRIM(G3264)=""),"Учтено: добавьте пояснение","ОК")))))))))))))</f>
        <v/>
      </c>
    </row>
    <row r="3265" spans="1:9" x14ac:dyDescent="0.25">
      <c r="A3265" s="16"/>
      <c r="B3265" s="13"/>
      <c r="C3265" s="13"/>
      <c r="D3265" s="14"/>
      <c r="E3265" s="17" t="str">
        <f>IF(OR(B3265="",SUMPRODUCT(--EXACT('Номенклатура'!$A$6:$A$205,B3265))&lt;&gt;1),"",INDEX('Номенклатура'!$D$6:$D$205,SUMPRODUCT(EXACT('Номенклатура'!$A$6:$A$205,B3265)*(ROW('Номенклатура'!$A$6:$A$205)-5)))&amp;"")</f>
        <v/>
      </c>
      <c r="F3265" s="18" t="str">
        <f>IF(OR(I3265="ОК",I3265="Учтено: добавьте пояснение"),IF(C3265="Приход",D3265,IF(C3265="Корректировка остатка",D3265,-D3265)),"")</f>
        <v/>
      </c>
      <c r="G3265" s="13"/>
      <c r="H3265" s="15" t="str">
        <f>IF(OR(B3265="",SUMPRODUCT(--EXACT('Номенклатура'!$A$6:$A$205,B3265))&lt;&gt;1),"",INDEX('Номенклатура'!$B$6:$B$205,SUMPRODUCT(EXACT('Номенклатура'!$A$6:$A$205,B3265)*(ROW('Номенклатура'!$A$6:$A$205)-5)))&amp;"")</f>
        <v/>
      </c>
      <c r="I3265" s="15" t="str">
        <f>IF(COUNTA(A3265:D3265,G3265)=0,"",IF(NOT(ISNUMBER(A3265)),"Укажите дату",IF(B3265="","Укажите код",IF(NOT(AND(ISTEXT(B3265),LEN(B3265)&gt;0,LEN(B3265)&lt;=30,ISNUMBER(FIND(LEFT(B3265,1),"ABCDEFGHIJKLMNOPQRSTUVWXYZ")),SUMPRODUCT((MID(B3265,{1,2,3,4,5,6,7,8,9,10,11,12,13,14,15,16,17,18,19,20,21,22,23,24,25,26,27,28,29,30},1)&lt;&gt;"")*ISERROR(FIND(MID(B3265,{1,2,3,4,5,6,7,8,9,10,11,12,13,14,15,16,17,18,19,20,21,22,23,24,25,26,27,28,29,30},1),"ABCDEFGHIJKLMNOPQRSTUVWXYZ0123456789-_")))=0,ISERROR(VALUE(B3265)))),"Недопустимый код: только латинские буквы A-Z в верхнем регистре, цифры, - и _; начало с буквы, до 30 символов (например MILK-001)",IF(SUMPRODUCT(--EXACT('Номенклатура'!$A$6:$A$205,B3265))=0,"Код не найден в номенклатуре",IF(SUMPRODUCT(--EXACT('Номенклатура'!$A$6:$A$205,B3265))&gt;1,"Код повторяется в номенклатуре",IF(ISNA(MATCH(C3265,{"Приход","Расход","Списание","Корректировка остатка"},0)),"Выберите тип операции",IF(NOT(ISNUMBER(D3265)),"Укажите количество",IF(D3265=0,"Количество не может быть 0",IF(AND(C3265&lt;&gt;"Корректировка остатка",D3265&lt;0),"Для этого типа количество положительное",IF(NOT(ISNUMBER('Номенклатура'!$C$2)),"Укажите дату начала учёта",IF(A3265&lt;INT('Номенклатура'!$C$2),"Раньше даты начала учёта: НЕ учтено",IF(AND(C3265="Корректировка остатка",TRIM(G3265)=""),"Учтено: добавьте пояснение","ОК")))))))))))))</f>
        <v/>
      </c>
    </row>
    <row r="3266" spans="1:9" x14ac:dyDescent="0.25">
      <c r="A3266" s="16"/>
      <c r="B3266" s="13"/>
      <c r="C3266" s="13"/>
      <c r="D3266" s="14"/>
      <c r="E3266" s="17" t="str">
        <f>IF(OR(B3266="",SUMPRODUCT(--EXACT('Номенклатура'!$A$6:$A$205,B3266))&lt;&gt;1),"",INDEX('Номенклатура'!$D$6:$D$205,SUMPRODUCT(EXACT('Номенклатура'!$A$6:$A$205,B3266)*(ROW('Номенклатура'!$A$6:$A$205)-5)))&amp;"")</f>
        <v/>
      </c>
      <c r="F3266" s="18" t="str">
        <f>IF(OR(I3266="ОК",I3266="Учтено: добавьте пояснение"),IF(C3266="Приход",D3266,IF(C3266="Корректировка остатка",D3266,-D3266)),"")</f>
        <v/>
      </c>
      <c r="G3266" s="13"/>
      <c r="H3266" s="15" t="str">
        <f>IF(OR(B3266="",SUMPRODUCT(--EXACT('Номенклатура'!$A$6:$A$205,B3266))&lt;&gt;1),"",INDEX('Номенклатура'!$B$6:$B$205,SUMPRODUCT(EXACT('Номенклатура'!$A$6:$A$205,B3266)*(ROW('Номенклатура'!$A$6:$A$205)-5)))&amp;"")</f>
        <v/>
      </c>
      <c r="I3266" s="15" t="str">
        <f>IF(COUNTA(A3266:D3266,G3266)=0,"",IF(NOT(ISNUMBER(A3266)),"Укажите дату",IF(B3266="","Укажите код",IF(NOT(AND(ISTEXT(B3266),LEN(B3266)&gt;0,LEN(B3266)&lt;=30,ISNUMBER(FIND(LEFT(B3266,1),"ABCDEFGHIJKLMNOPQRSTUVWXYZ")),SUMPRODUCT((MID(B3266,{1,2,3,4,5,6,7,8,9,10,11,12,13,14,15,16,17,18,19,20,21,22,23,24,25,26,27,28,29,30},1)&lt;&gt;"")*ISERROR(FIND(MID(B3266,{1,2,3,4,5,6,7,8,9,10,11,12,13,14,15,16,17,18,19,20,21,22,23,24,25,26,27,28,29,30},1),"ABCDEFGHIJKLMNOPQRSTUVWXYZ0123456789-_")))=0,ISERROR(VALUE(B3266)))),"Недопустимый код: только латинские буквы A-Z в верхнем регистре, цифры, - и _; начало с буквы, до 30 символов (например MILK-001)",IF(SUMPRODUCT(--EXACT('Номенклатура'!$A$6:$A$205,B3266))=0,"Код не найден в номенклатуре",IF(SUMPRODUCT(--EXACT('Номенклатура'!$A$6:$A$205,B3266))&gt;1,"Код повторяется в номенклатуре",IF(ISNA(MATCH(C3266,{"Приход","Расход","Списание","Корректировка остатка"},0)),"Выберите тип операции",IF(NOT(ISNUMBER(D3266)),"Укажите количество",IF(D3266=0,"Количество не может быть 0",IF(AND(C3266&lt;&gt;"Корректировка остатка",D3266&lt;0),"Для этого типа количество положительное",IF(NOT(ISNUMBER('Номенклатура'!$C$2)),"Укажите дату начала учёта",IF(A3266&lt;INT('Номенклатура'!$C$2),"Раньше даты начала учёта: НЕ учтено",IF(AND(C3266="Корректировка остатка",TRIM(G3266)=""),"Учтено: добавьте пояснение","ОК")))))))))))))</f>
        <v/>
      </c>
    </row>
    <row r="3267" spans="1:9" x14ac:dyDescent="0.25">
      <c r="A3267" s="16"/>
      <c r="B3267" s="13"/>
      <c r="C3267" s="13"/>
      <c r="D3267" s="14"/>
      <c r="E3267" s="17" t="str">
        <f>IF(OR(B3267="",SUMPRODUCT(--EXACT('Номенклатура'!$A$6:$A$205,B3267))&lt;&gt;1),"",INDEX('Номенклатура'!$D$6:$D$205,SUMPRODUCT(EXACT('Номенклатура'!$A$6:$A$205,B3267)*(ROW('Номенклатура'!$A$6:$A$205)-5)))&amp;"")</f>
        <v/>
      </c>
      <c r="F3267" s="18" t="str">
        <f>IF(OR(I3267="ОК",I3267="Учтено: добавьте пояснение"),IF(C3267="Приход",D3267,IF(C3267="Корректировка остатка",D3267,-D3267)),"")</f>
        <v/>
      </c>
      <c r="G3267" s="13"/>
      <c r="H3267" s="15" t="str">
        <f>IF(OR(B3267="",SUMPRODUCT(--EXACT('Номенклатура'!$A$6:$A$205,B3267))&lt;&gt;1),"",INDEX('Номенклатура'!$B$6:$B$205,SUMPRODUCT(EXACT('Номенклатура'!$A$6:$A$205,B3267)*(ROW('Номенклатура'!$A$6:$A$205)-5)))&amp;"")</f>
        <v/>
      </c>
      <c r="I3267" s="15" t="str">
        <f>IF(COUNTA(A3267:D3267,G3267)=0,"",IF(NOT(ISNUMBER(A3267)),"Укажите дату",IF(B3267="","Укажите код",IF(NOT(AND(ISTEXT(B3267),LEN(B3267)&gt;0,LEN(B3267)&lt;=30,ISNUMBER(FIND(LEFT(B3267,1),"ABCDEFGHIJKLMNOPQRSTUVWXYZ")),SUMPRODUCT((MID(B3267,{1,2,3,4,5,6,7,8,9,10,11,12,13,14,15,16,17,18,19,20,21,22,23,24,25,26,27,28,29,30},1)&lt;&gt;"")*ISERROR(FIND(MID(B3267,{1,2,3,4,5,6,7,8,9,10,11,12,13,14,15,16,17,18,19,20,21,22,23,24,25,26,27,28,29,30},1),"ABCDEFGHIJKLMNOPQRSTUVWXYZ0123456789-_")))=0,ISERROR(VALUE(B3267)))),"Недопустимый код: только латинские буквы A-Z в верхнем регистре, цифры, - и _; начало с буквы, до 30 символов (например MILK-001)",IF(SUMPRODUCT(--EXACT('Номенклатура'!$A$6:$A$205,B3267))=0,"Код не найден в номенклатуре",IF(SUMPRODUCT(--EXACT('Номенклатура'!$A$6:$A$205,B3267))&gt;1,"Код повторяется в номенклатуре",IF(ISNA(MATCH(C3267,{"Приход","Расход","Списание","Корректировка остатка"},0)),"Выберите тип операции",IF(NOT(ISNUMBER(D3267)),"Укажите количество",IF(D3267=0,"Количество не может быть 0",IF(AND(C3267&lt;&gt;"Корректировка остатка",D3267&lt;0),"Для этого типа количество положительное",IF(NOT(ISNUMBER('Номенклатура'!$C$2)),"Укажите дату начала учёта",IF(A3267&lt;INT('Номенклатура'!$C$2),"Раньше даты начала учёта: НЕ учтено",IF(AND(C3267="Корректировка остатка",TRIM(G3267)=""),"Учтено: добавьте пояснение","ОК")))))))))))))</f>
        <v/>
      </c>
    </row>
    <row r="3268" spans="1:9" x14ac:dyDescent="0.25">
      <c r="A3268" s="16"/>
      <c r="B3268" s="13"/>
      <c r="C3268" s="13"/>
      <c r="D3268" s="14"/>
      <c r="E3268" s="17" t="str">
        <f>IF(OR(B3268="",SUMPRODUCT(--EXACT('Номенклатура'!$A$6:$A$205,B3268))&lt;&gt;1),"",INDEX('Номенклатура'!$D$6:$D$205,SUMPRODUCT(EXACT('Номенклатура'!$A$6:$A$205,B3268)*(ROW('Номенклатура'!$A$6:$A$205)-5)))&amp;"")</f>
        <v/>
      </c>
      <c r="F3268" s="18" t="str">
        <f>IF(OR(I3268="ОК",I3268="Учтено: добавьте пояснение"),IF(C3268="Приход",D3268,IF(C3268="Корректировка остатка",D3268,-D3268)),"")</f>
        <v/>
      </c>
      <c r="G3268" s="13"/>
      <c r="H3268" s="15" t="str">
        <f>IF(OR(B3268="",SUMPRODUCT(--EXACT('Номенклатура'!$A$6:$A$205,B3268))&lt;&gt;1),"",INDEX('Номенклатура'!$B$6:$B$205,SUMPRODUCT(EXACT('Номенклатура'!$A$6:$A$205,B3268)*(ROW('Номенклатура'!$A$6:$A$205)-5)))&amp;"")</f>
        <v/>
      </c>
      <c r="I3268" s="15" t="str">
        <f>IF(COUNTA(A3268:D3268,G3268)=0,"",IF(NOT(ISNUMBER(A3268)),"Укажите дату",IF(B3268="","Укажите код",IF(NOT(AND(ISTEXT(B3268),LEN(B3268)&gt;0,LEN(B3268)&lt;=30,ISNUMBER(FIND(LEFT(B3268,1),"ABCDEFGHIJKLMNOPQRSTUVWXYZ")),SUMPRODUCT((MID(B3268,{1,2,3,4,5,6,7,8,9,10,11,12,13,14,15,16,17,18,19,20,21,22,23,24,25,26,27,28,29,30},1)&lt;&gt;"")*ISERROR(FIND(MID(B3268,{1,2,3,4,5,6,7,8,9,10,11,12,13,14,15,16,17,18,19,20,21,22,23,24,25,26,27,28,29,30},1),"ABCDEFGHIJKLMNOPQRSTUVWXYZ0123456789-_")))=0,ISERROR(VALUE(B3268)))),"Недопустимый код: только латинские буквы A-Z в верхнем регистре, цифры, - и _; начало с буквы, до 30 символов (например MILK-001)",IF(SUMPRODUCT(--EXACT('Номенклатура'!$A$6:$A$205,B3268))=0,"Код не найден в номенклатуре",IF(SUMPRODUCT(--EXACT('Номенклатура'!$A$6:$A$205,B3268))&gt;1,"Код повторяется в номенклатуре",IF(ISNA(MATCH(C3268,{"Приход","Расход","Списание","Корректировка остатка"},0)),"Выберите тип операции",IF(NOT(ISNUMBER(D3268)),"Укажите количество",IF(D3268=0,"Количество не может быть 0",IF(AND(C3268&lt;&gt;"Корректировка остатка",D3268&lt;0),"Для этого типа количество положительное",IF(NOT(ISNUMBER('Номенклатура'!$C$2)),"Укажите дату начала учёта",IF(A3268&lt;INT('Номенклатура'!$C$2),"Раньше даты начала учёта: НЕ учтено",IF(AND(C3268="Корректировка остатка",TRIM(G3268)=""),"Учтено: добавьте пояснение","ОК")))))))))))))</f>
        <v/>
      </c>
    </row>
    <row r="3269" spans="1:9" x14ac:dyDescent="0.25">
      <c r="A3269" s="16"/>
      <c r="B3269" s="13"/>
      <c r="C3269" s="13"/>
      <c r="D3269" s="14"/>
      <c r="E3269" s="17" t="str">
        <f>IF(OR(B3269="",SUMPRODUCT(--EXACT('Номенклатура'!$A$6:$A$205,B3269))&lt;&gt;1),"",INDEX('Номенклатура'!$D$6:$D$205,SUMPRODUCT(EXACT('Номенклатура'!$A$6:$A$205,B3269)*(ROW('Номенклатура'!$A$6:$A$205)-5)))&amp;"")</f>
        <v/>
      </c>
      <c r="F3269" s="18" t="str">
        <f>IF(OR(I3269="ОК",I3269="Учтено: добавьте пояснение"),IF(C3269="Приход",D3269,IF(C3269="Корректировка остатка",D3269,-D3269)),"")</f>
        <v/>
      </c>
      <c r="G3269" s="13"/>
      <c r="H3269" s="15" t="str">
        <f>IF(OR(B3269="",SUMPRODUCT(--EXACT('Номенклатура'!$A$6:$A$205,B3269))&lt;&gt;1),"",INDEX('Номенклатура'!$B$6:$B$205,SUMPRODUCT(EXACT('Номенклатура'!$A$6:$A$205,B3269)*(ROW('Номенклатура'!$A$6:$A$205)-5)))&amp;"")</f>
        <v/>
      </c>
      <c r="I3269" s="15" t="str">
        <f>IF(COUNTA(A3269:D3269,G3269)=0,"",IF(NOT(ISNUMBER(A3269)),"Укажите дату",IF(B3269="","Укажите код",IF(NOT(AND(ISTEXT(B3269),LEN(B3269)&gt;0,LEN(B3269)&lt;=30,ISNUMBER(FIND(LEFT(B3269,1),"ABCDEFGHIJKLMNOPQRSTUVWXYZ")),SUMPRODUCT((MID(B3269,{1,2,3,4,5,6,7,8,9,10,11,12,13,14,15,16,17,18,19,20,21,22,23,24,25,26,27,28,29,30},1)&lt;&gt;"")*ISERROR(FIND(MID(B3269,{1,2,3,4,5,6,7,8,9,10,11,12,13,14,15,16,17,18,19,20,21,22,23,24,25,26,27,28,29,30},1),"ABCDEFGHIJKLMNOPQRSTUVWXYZ0123456789-_")))=0,ISERROR(VALUE(B3269)))),"Недопустимый код: только латинские буквы A-Z в верхнем регистре, цифры, - и _; начало с буквы, до 30 символов (например MILK-001)",IF(SUMPRODUCT(--EXACT('Номенклатура'!$A$6:$A$205,B3269))=0,"Код не найден в номенклатуре",IF(SUMPRODUCT(--EXACT('Номенклатура'!$A$6:$A$205,B3269))&gt;1,"Код повторяется в номенклатуре",IF(ISNA(MATCH(C3269,{"Приход","Расход","Списание","Корректировка остатка"},0)),"Выберите тип операции",IF(NOT(ISNUMBER(D3269)),"Укажите количество",IF(D3269=0,"Количество не может быть 0",IF(AND(C3269&lt;&gt;"Корректировка остатка",D3269&lt;0),"Для этого типа количество положительное",IF(NOT(ISNUMBER('Номенклатура'!$C$2)),"Укажите дату начала учёта",IF(A3269&lt;INT('Номенклатура'!$C$2),"Раньше даты начала учёта: НЕ учтено",IF(AND(C3269="Корректировка остатка",TRIM(G3269)=""),"Учтено: добавьте пояснение","ОК")))))))))))))</f>
        <v/>
      </c>
    </row>
    <row r="3270" spans="1:9" x14ac:dyDescent="0.25">
      <c r="A3270" s="16"/>
      <c r="B3270" s="13"/>
      <c r="C3270" s="13"/>
      <c r="D3270" s="14"/>
      <c r="E3270" s="17" t="str">
        <f>IF(OR(B3270="",SUMPRODUCT(--EXACT('Номенклатура'!$A$6:$A$205,B3270))&lt;&gt;1),"",INDEX('Номенклатура'!$D$6:$D$205,SUMPRODUCT(EXACT('Номенклатура'!$A$6:$A$205,B3270)*(ROW('Номенклатура'!$A$6:$A$205)-5)))&amp;"")</f>
        <v/>
      </c>
      <c r="F3270" s="18" t="str">
        <f>IF(OR(I3270="ОК",I3270="Учтено: добавьте пояснение"),IF(C3270="Приход",D3270,IF(C3270="Корректировка остатка",D3270,-D3270)),"")</f>
        <v/>
      </c>
      <c r="G3270" s="13"/>
      <c r="H3270" s="15" t="str">
        <f>IF(OR(B3270="",SUMPRODUCT(--EXACT('Номенклатура'!$A$6:$A$205,B3270))&lt;&gt;1),"",INDEX('Номенклатура'!$B$6:$B$205,SUMPRODUCT(EXACT('Номенклатура'!$A$6:$A$205,B3270)*(ROW('Номенклатура'!$A$6:$A$205)-5)))&amp;"")</f>
        <v/>
      </c>
      <c r="I3270" s="15" t="str">
        <f>IF(COUNTA(A3270:D3270,G3270)=0,"",IF(NOT(ISNUMBER(A3270)),"Укажите дату",IF(B3270="","Укажите код",IF(NOT(AND(ISTEXT(B3270),LEN(B3270)&gt;0,LEN(B3270)&lt;=30,ISNUMBER(FIND(LEFT(B3270,1),"ABCDEFGHIJKLMNOPQRSTUVWXYZ")),SUMPRODUCT((MID(B3270,{1,2,3,4,5,6,7,8,9,10,11,12,13,14,15,16,17,18,19,20,21,22,23,24,25,26,27,28,29,30},1)&lt;&gt;"")*ISERROR(FIND(MID(B3270,{1,2,3,4,5,6,7,8,9,10,11,12,13,14,15,16,17,18,19,20,21,22,23,24,25,26,27,28,29,30},1),"ABCDEFGHIJKLMNOPQRSTUVWXYZ0123456789-_")))=0,ISERROR(VALUE(B3270)))),"Недопустимый код: только латинские буквы A-Z в верхнем регистре, цифры, - и _; начало с буквы, до 30 символов (например MILK-001)",IF(SUMPRODUCT(--EXACT('Номенклатура'!$A$6:$A$205,B3270))=0,"Код не найден в номенклатуре",IF(SUMPRODUCT(--EXACT('Номенклатура'!$A$6:$A$205,B3270))&gt;1,"Код повторяется в номенклатуре",IF(ISNA(MATCH(C3270,{"Приход","Расход","Списание","Корректировка остатка"},0)),"Выберите тип операции",IF(NOT(ISNUMBER(D3270)),"Укажите количество",IF(D3270=0,"Количество не может быть 0",IF(AND(C3270&lt;&gt;"Корректировка остатка",D3270&lt;0),"Для этого типа количество положительное",IF(NOT(ISNUMBER('Номенклатура'!$C$2)),"Укажите дату начала учёта",IF(A3270&lt;INT('Номенклатура'!$C$2),"Раньше даты начала учёта: НЕ учтено",IF(AND(C3270="Корректировка остатка",TRIM(G3270)=""),"Учтено: добавьте пояснение","ОК")))))))))))))</f>
        <v/>
      </c>
    </row>
    <row r="3271" spans="1:9" x14ac:dyDescent="0.25">
      <c r="A3271" s="16"/>
      <c r="B3271" s="13"/>
      <c r="C3271" s="13"/>
      <c r="D3271" s="14"/>
      <c r="E3271" s="17" t="str">
        <f>IF(OR(B3271="",SUMPRODUCT(--EXACT('Номенклатура'!$A$6:$A$205,B3271))&lt;&gt;1),"",INDEX('Номенклатура'!$D$6:$D$205,SUMPRODUCT(EXACT('Номенклатура'!$A$6:$A$205,B3271)*(ROW('Номенклатура'!$A$6:$A$205)-5)))&amp;"")</f>
        <v/>
      </c>
      <c r="F3271" s="18" t="str">
        <f>IF(OR(I3271="ОК",I3271="Учтено: добавьте пояснение"),IF(C3271="Приход",D3271,IF(C3271="Корректировка остатка",D3271,-D3271)),"")</f>
        <v/>
      </c>
      <c r="G3271" s="13"/>
      <c r="H3271" s="15" t="str">
        <f>IF(OR(B3271="",SUMPRODUCT(--EXACT('Номенклатура'!$A$6:$A$205,B3271))&lt;&gt;1),"",INDEX('Номенклатура'!$B$6:$B$205,SUMPRODUCT(EXACT('Номенклатура'!$A$6:$A$205,B3271)*(ROW('Номенклатура'!$A$6:$A$205)-5)))&amp;"")</f>
        <v/>
      </c>
      <c r="I3271" s="15" t="str">
        <f>IF(COUNTA(A3271:D3271,G3271)=0,"",IF(NOT(ISNUMBER(A3271)),"Укажите дату",IF(B3271="","Укажите код",IF(NOT(AND(ISTEXT(B3271),LEN(B3271)&gt;0,LEN(B3271)&lt;=30,ISNUMBER(FIND(LEFT(B3271,1),"ABCDEFGHIJKLMNOPQRSTUVWXYZ")),SUMPRODUCT((MID(B3271,{1,2,3,4,5,6,7,8,9,10,11,12,13,14,15,16,17,18,19,20,21,22,23,24,25,26,27,28,29,30},1)&lt;&gt;"")*ISERROR(FIND(MID(B3271,{1,2,3,4,5,6,7,8,9,10,11,12,13,14,15,16,17,18,19,20,21,22,23,24,25,26,27,28,29,30},1),"ABCDEFGHIJKLMNOPQRSTUVWXYZ0123456789-_")))=0,ISERROR(VALUE(B3271)))),"Недопустимый код: только латинские буквы A-Z в верхнем регистре, цифры, - и _; начало с буквы, до 30 символов (например MILK-001)",IF(SUMPRODUCT(--EXACT('Номенклатура'!$A$6:$A$205,B3271))=0,"Код не найден в номенклатуре",IF(SUMPRODUCT(--EXACT('Номенклатура'!$A$6:$A$205,B3271))&gt;1,"Код повторяется в номенклатуре",IF(ISNA(MATCH(C3271,{"Приход","Расход","Списание","Корректировка остатка"},0)),"Выберите тип операции",IF(NOT(ISNUMBER(D3271)),"Укажите количество",IF(D3271=0,"Количество не может быть 0",IF(AND(C3271&lt;&gt;"Корректировка остатка",D3271&lt;0),"Для этого типа количество положительное",IF(NOT(ISNUMBER('Номенклатура'!$C$2)),"Укажите дату начала учёта",IF(A3271&lt;INT('Номенклатура'!$C$2),"Раньше даты начала учёта: НЕ учтено",IF(AND(C3271="Корректировка остатка",TRIM(G3271)=""),"Учтено: добавьте пояснение","ОК")))))))))))))</f>
        <v/>
      </c>
    </row>
    <row r="3272" spans="1:9" x14ac:dyDescent="0.25">
      <c r="A3272" s="16"/>
      <c r="B3272" s="13"/>
      <c r="C3272" s="13"/>
      <c r="D3272" s="14"/>
      <c r="E3272" s="17" t="str">
        <f>IF(OR(B3272="",SUMPRODUCT(--EXACT('Номенклатура'!$A$6:$A$205,B3272))&lt;&gt;1),"",INDEX('Номенклатура'!$D$6:$D$205,SUMPRODUCT(EXACT('Номенклатура'!$A$6:$A$205,B3272)*(ROW('Номенклатура'!$A$6:$A$205)-5)))&amp;"")</f>
        <v/>
      </c>
      <c r="F3272" s="18" t="str">
        <f>IF(OR(I3272="ОК",I3272="Учтено: добавьте пояснение"),IF(C3272="Приход",D3272,IF(C3272="Корректировка остатка",D3272,-D3272)),"")</f>
        <v/>
      </c>
      <c r="G3272" s="13"/>
      <c r="H3272" s="15" t="str">
        <f>IF(OR(B3272="",SUMPRODUCT(--EXACT('Номенклатура'!$A$6:$A$205,B3272))&lt;&gt;1),"",INDEX('Номенклатура'!$B$6:$B$205,SUMPRODUCT(EXACT('Номенклатура'!$A$6:$A$205,B3272)*(ROW('Номенклатура'!$A$6:$A$205)-5)))&amp;"")</f>
        <v/>
      </c>
      <c r="I3272" s="15" t="str">
        <f>IF(COUNTA(A3272:D3272,G3272)=0,"",IF(NOT(ISNUMBER(A3272)),"Укажите дату",IF(B3272="","Укажите код",IF(NOT(AND(ISTEXT(B3272),LEN(B3272)&gt;0,LEN(B3272)&lt;=30,ISNUMBER(FIND(LEFT(B3272,1),"ABCDEFGHIJKLMNOPQRSTUVWXYZ")),SUMPRODUCT((MID(B3272,{1,2,3,4,5,6,7,8,9,10,11,12,13,14,15,16,17,18,19,20,21,22,23,24,25,26,27,28,29,30},1)&lt;&gt;"")*ISERROR(FIND(MID(B3272,{1,2,3,4,5,6,7,8,9,10,11,12,13,14,15,16,17,18,19,20,21,22,23,24,25,26,27,28,29,30},1),"ABCDEFGHIJKLMNOPQRSTUVWXYZ0123456789-_")))=0,ISERROR(VALUE(B3272)))),"Недопустимый код: только латинские буквы A-Z в верхнем регистре, цифры, - и _; начало с буквы, до 30 символов (например MILK-001)",IF(SUMPRODUCT(--EXACT('Номенклатура'!$A$6:$A$205,B3272))=0,"Код не найден в номенклатуре",IF(SUMPRODUCT(--EXACT('Номенклатура'!$A$6:$A$205,B3272))&gt;1,"Код повторяется в номенклатуре",IF(ISNA(MATCH(C3272,{"Приход","Расход","Списание","Корректировка остатка"},0)),"Выберите тип операции",IF(NOT(ISNUMBER(D3272)),"Укажите количество",IF(D3272=0,"Количество не может быть 0",IF(AND(C3272&lt;&gt;"Корректировка остатка",D3272&lt;0),"Для этого типа количество положительное",IF(NOT(ISNUMBER('Номенклатура'!$C$2)),"Укажите дату начала учёта",IF(A3272&lt;INT('Номенклатура'!$C$2),"Раньше даты начала учёта: НЕ учтено",IF(AND(C3272="Корректировка остатка",TRIM(G3272)=""),"Учтено: добавьте пояснение","ОК")))))))))))))</f>
        <v/>
      </c>
    </row>
    <row r="3273" spans="1:9" x14ac:dyDescent="0.25">
      <c r="A3273" s="16"/>
      <c r="B3273" s="13"/>
      <c r="C3273" s="13"/>
      <c r="D3273" s="14"/>
      <c r="E3273" s="17" t="str">
        <f>IF(OR(B3273="",SUMPRODUCT(--EXACT('Номенклатура'!$A$6:$A$205,B3273))&lt;&gt;1),"",INDEX('Номенклатура'!$D$6:$D$205,SUMPRODUCT(EXACT('Номенклатура'!$A$6:$A$205,B3273)*(ROW('Номенклатура'!$A$6:$A$205)-5)))&amp;"")</f>
        <v/>
      </c>
      <c r="F3273" s="18" t="str">
        <f>IF(OR(I3273="ОК",I3273="Учтено: добавьте пояснение"),IF(C3273="Приход",D3273,IF(C3273="Корректировка остатка",D3273,-D3273)),"")</f>
        <v/>
      </c>
      <c r="G3273" s="13"/>
      <c r="H3273" s="15" t="str">
        <f>IF(OR(B3273="",SUMPRODUCT(--EXACT('Номенклатура'!$A$6:$A$205,B3273))&lt;&gt;1),"",INDEX('Номенклатура'!$B$6:$B$205,SUMPRODUCT(EXACT('Номенклатура'!$A$6:$A$205,B3273)*(ROW('Номенклатура'!$A$6:$A$205)-5)))&amp;"")</f>
        <v/>
      </c>
      <c r="I3273" s="15" t="str">
        <f>IF(COUNTA(A3273:D3273,G3273)=0,"",IF(NOT(ISNUMBER(A3273)),"Укажите дату",IF(B3273="","Укажите код",IF(NOT(AND(ISTEXT(B3273),LEN(B3273)&gt;0,LEN(B3273)&lt;=30,ISNUMBER(FIND(LEFT(B3273,1),"ABCDEFGHIJKLMNOPQRSTUVWXYZ")),SUMPRODUCT((MID(B3273,{1,2,3,4,5,6,7,8,9,10,11,12,13,14,15,16,17,18,19,20,21,22,23,24,25,26,27,28,29,30},1)&lt;&gt;"")*ISERROR(FIND(MID(B3273,{1,2,3,4,5,6,7,8,9,10,11,12,13,14,15,16,17,18,19,20,21,22,23,24,25,26,27,28,29,30},1),"ABCDEFGHIJKLMNOPQRSTUVWXYZ0123456789-_")))=0,ISERROR(VALUE(B3273)))),"Недопустимый код: только латинские буквы A-Z в верхнем регистре, цифры, - и _; начало с буквы, до 30 символов (например MILK-001)",IF(SUMPRODUCT(--EXACT('Номенклатура'!$A$6:$A$205,B3273))=0,"Код не найден в номенклатуре",IF(SUMPRODUCT(--EXACT('Номенклатура'!$A$6:$A$205,B3273))&gt;1,"Код повторяется в номенклатуре",IF(ISNA(MATCH(C3273,{"Приход","Расход","Списание","Корректировка остатка"},0)),"Выберите тип операции",IF(NOT(ISNUMBER(D3273)),"Укажите количество",IF(D3273=0,"Количество не может быть 0",IF(AND(C3273&lt;&gt;"Корректировка остатка",D3273&lt;0),"Для этого типа количество положительное",IF(NOT(ISNUMBER('Номенклатура'!$C$2)),"Укажите дату начала учёта",IF(A3273&lt;INT('Номенклатура'!$C$2),"Раньше даты начала учёта: НЕ учтено",IF(AND(C3273="Корректировка остатка",TRIM(G3273)=""),"Учтено: добавьте пояснение","ОК")))))))))))))</f>
        <v/>
      </c>
    </row>
    <row r="3274" spans="1:9" x14ac:dyDescent="0.25">
      <c r="A3274" s="16"/>
      <c r="B3274" s="13"/>
      <c r="C3274" s="13"/>
      <c r="D3274" s="14"/>
      <c r="E3274" s="17" t="str">
        <f>IF(OR(B3274="",SUMPRODUCT(--EXACT('Номенклатура'!$A$6:$A$205,B3274))&lt;&gt;1),"",INDEX('Номенклатура'!$D$6:$D$205,SUMPRODUCT(EXACT('Номенклатура'!$A$6:$A$205,B3274)*(ROW('Номенклатура'!$A$6:$A$205)-5)))&amp;"")</f>
        <v/>
      </c>
      <c r="F3274" s="18" t="str">
        <f>IF(OR(I3274="ОК",I3274="Учтено: добавьте пояснение"),IF(C3274="Приход",D3274,IF(C3274="Корректировка остатка",D3274,-D3274)),"")</f>
        <v/>
      </c>
      <c r="G3274" s="13"/>
      <c r="H3274" s="15" t="str">
        <f>IF(OR(B3274="",SUMPRODUCT(--EXACT('Номенклатура'!$A$6:$A$205,B3274))&lt;&gt;1),"",INDEX('Номенклатура'!$B$6:$B$205,SUMPRODUCT(EXACT('Номенклатура'!$A$6:$A$205,B3274)*(ROW('Номенклатура'!$A$6:$A$205)-5)))&amp;"")</f>
        <v/>
      </c>
      <c r="I3274" s="15" t="str">
        <f>IF(COUNTA(A3274:D3274,G3274)=0,"",IF(NOT(ISNUMBER(A3274)),"Укажите дату",IF(B3274="","Укажите код",IF(NOT(AND(ISTEXT(B3274),LEN(B3274)&gt;0,LEN(B3274)&lt;=30,ISNUMBER(FIND(LEFT(B3274,1),"ABCDEFGHIJKLMNOPQRSTUVWXYZ")),SUMPRODUCT((MID(B3274,{1,2,3,4,5,6,7,8,9,10,11,12,13,14,15,16,17,18,19,20,21,22,23,24,25,26,27,28,29,30},1)&lt;&gt;"")*ISERROR(FIND(MID(B3274,{1,2,3,4,5,6,7,8,9,10,11,12,13,14,15,16,17,18,19,20,21,22,23,24,25,26,27,28,29,30},1),"ABCDEFGHIJKLMNOPQRSTUVWXYZ0123456789-_")))=0,ISERROR(VALUE(B3274)))),"Недопустимый код: только латинские буквы A-Z в верхнем регистре, цифры, - и _; начало с буквы, до 30 символов (например MILK-001)",IF(SUMPRODUCT(--EXACT('Номенклатура'!$A$6:$A$205,B3274))=0,"Код не найден в номенклатуре",IF(SUMPRODUCT(--EXACT('Номенклатура'!$A$6:$A$205,B3274))&gt;1,"Код повторяется в номенклатуре",IF(ISNA(MATCH(C3274,{"Приход","Расход","Списание","Корректировка остатка"},0)),"Выберите тип операции",IF(NOT(ISNUMBER(D3274)),"Укажите количество",IF(D3274=0,"Количество не может быть 0",IF(AND(C3274&lt;&gt;"Корректировка остатка",D3274&lt;0),"Для этого типа количество положительное",IF(NOT(ISNUMBER('Номенклатура'!$C$2)),"Укажите дату начала учёта",IF(A3274&lt;INT('Номенклатура'!$C$2),"Раньше даты начала учёта: НЕ учтено",IF(AND(C3274="Корректировка остатка",TRIM(G3274)=""),"Учтено: добавьте пояснение","ОК")))))))))))))</f>
        <v/>
      </c>
    </row>
    <row r="3275" spans="1:9" x14ac:dyDescent="0.25">
      <c r="A3275" s="16"/>
      <c r="B3275" s="13"/>
      <c r="C3275" s="13"/>
      <c r="D3275" s="14"/>
      <c r="E3275" s="17" t="str">
        <f>IF(OR(B3275="",SUMPRODUCT(--EXACT('Номенклатура'!$A$6:$A$205,B3275))&lt;&gt;1),"",INDEX('Номенклатура'!$D$6:$D$205,SUMPRODUCT(EXACT('Номенклатура'!$A$6:$A$205,B3275)*(ROW('Номенклатура'!$A$6:$A$205)-5)))&amp;"")</f>
        <v/>
      </c>
      <c r="F3275" s="18" t="str">
        <f>IF(OR(I3275="ОК",I3275="Учтено: добавьте пояснение"),IF(C3275="Приход",D3275,IF(C3275="Корректировка остатка",D3275,-D3275)),"")</f>
        <v/>
      </c>
      <c r="G3275" s="13"/>
      <c r="H3275" s="15" t="str">
        <f>IF(OR(B3275="",SUMPRODUCT(--EXACT('Номенклатура'!$A$6:$A$205,B3275))&lt;&gt;1),"",INDEX('Номенклатура'!$B$6:$B$205,SUMPRODUCT(EXACT('Номенклатура'!$A$6:$A$205,B3275)*(ROW('Номенклатура'!$A$6:$A$205)-5)))&amp;"")</f>
        <v/>
      </c>
      <c r="I3275" s="15" t="str">
        <f>IF(COUNTA(A3275:D3275,G3275)=0,"",IF(NOT(ISNUMBER(A3275)),"Укажите дату",IF(B3275="","Укажите код",IF(NOT(AND(ISTEXT(B3275),LEN(B3275)&gt;0,LEN(B3275)&lt;=30,ISNUMBER(FIND(LEFT(B3275,1),"ABCDEFGHIJKLMNOPQRSTUVWXYZ")),SUMPRODUCT((MID(B3275,{1,2,3,4,5,6,7,8,9,10,11,12,13,14,15,16,17,18,19,20,21,22,23,24,25,26,27,28,29,30},1)&lt;&gt;"")*ISERROR(FIND(MID(B3275,{1,2,3,4,5,6,7,8,9,10,11,12,13,14,15,16,17,18,19,20,21,22,23,24,25,26,27,28,29,30},1),"ABCDEFGHIJKLMNOPQRSTUVWXYZ0123456789-_")))=0,ISERROR(VALUE(B3275)))),"Недопустимый код: только латинские буквы A-Z в верхнем регистре, цифры, - и _; начало с буквы, до 30 символов (например MILK-001)",IF(SUMPRODUCT(--EXACT('Номенклатура'!$A$6:$A$205,B3275))=0,"Код не найден в номенклатуре",IF(SUMPRODUCT(--EXACT('Номенклатура'!$A$6:$A$205,B3275))&gt;1,"Код повторяется в номенклатуре",IF(ISNA(MATCH(C3275,{"Приход","Расход","Списание","Корректировка остатка"},0)),"Выберите тип операции",IF(NOT(ISNUMBER(D3275)),"Укажите количество",IF(D3275=0,"Количество не может быть 0",IF(AND(C3275&lt;&gt;"Корректировка остатка",D3275&lt;0),"Для этого типа количество положительное",IF(NOT(ISNUMBER('Номенклатура'!$C$2)),"Укажите дату начала учёта",IF(A3275&lt;INT('Номенклатура'!$C$2),"Раньше даты начала учёта: НЕ учтено",IF(AND(C3275="Корректировка остатка",TRIM(G3275)=""),"Учтено: добавьте пояснение","ОК")))))))))))))</f>
        <v/>
      </c>
    </row>
    <row r="3276" spans="1:9" x14ac:dyDescent="0.25">
      <c r="A3276" s="16"/>
      <c r="B3276" s="13"/>
      <c r="C3276" s="13"/>
      <c r="D3276" s="14"/>
      <c r="E3276" s="17" t="str">
        <f>IF(OR(B3276="",SUMPRODUCT(--EXACT('Номенклатура'!$A$6:$A$205,B3276))&lt;&gt;1),"",INDEX('Номенклатура'!$D$6:$D$205,SUMPRODUCT(EXACT('Номенклатура'!$A$6:$A$205,B3276)*(ROW('Номенклатура'!$A$6:$A$205)-5)))&amp;"")</f>
        <v/>
      </c>
      <c r="F3276" s="18" t="str">
        <f>IF(OR(I3276="ОК",I3276="Учтено: добавьте пояснение"),IF(C3276="Приход",D3276,IF(C3276="Корректировка остатка",D3276,-D3276)),"")</f>
        <v/>
      </c>
      <c r="G3276" s="13"/>
      <c r="H3276" s="15" t="str">
        <f>IF(OR(B3276="",SUMPRODUCT(--EXACT('Номенклатура'!$A$6:$A$205,B3276))&lt;&gt;1),"",INDEX('Номенклатура'!$B$6:$B$205,SUMPRODUCT(EXACT('Номенклатура'!$A$6:$A$205,B3276)*(ROW('Номенклатура'!$A$6:$A$205)-5)))&amp;"")</f>
        <v/>
      </c>
      <c r="I3276" s="15" t="str">
        <f>IF(COUNTA(A3276:D3276,G3276)=0,"",IF(NOT(ISNUMBER(A3276)),"Укажите дату",IF(B3276="","Укажите код",IF(NOT(AND(ISTEXT(B3276),LEN(B3276)&gt;0,LEN(B3276)&lt;=30,ISNUMBER(FIND(LEFT(B3276,1),"ABCDEFGHIJKLMNOPQRSTUVWXYZ")),SUMPRODUCT((MID(B3276,{1,2,3,4,5,6,7,8,9,10,11,12,13,14,15,16,17,18,19,20,21,22,23,24,25,26,27,28,29,30},1)&lt;&gt;"")*ISERROR(FIND(MID(B3276,{1,2,3,4,5,6,7,8,9,10,11,12,13,14,15,16,17,18,19,20,21,22,23,24,25,26,27,28,29,30},1),"ABCDEFGHIJKLMNOPQRSTUVWXYZ0123456789-_")))=0,ISERROR(VALUE(B3276)))),"Недопустимый код: только латинские буквы A-Z в верхнем регистре, цифры, - и _; начало с буквы, до 30 символов (например MILK-001)",IF(SUMPRODUCT(--EXACT('Номенклатура'!$A$6:$A$205,B3276))=0,"Код не найден в номенклатуре",IF(SUMPRODUCT(--EXACT('Номенклатура'!$A$6:$A$205,B3276))&gt;1,"Код повторяется в номенклатуре",IF(ISNA(MATCH(C3276,{"Приход","Расход","Списание","Корректировка остатка"},0)),"Выберите тип операции",IF(NOT(ISNUMBER(D3276)),"Укажите количество",IF(D3276=0,"Количество не может быть 0",IF(AND(C3276&lt;&gt;"Корректировка остатка",D3276&lt;0),"Для этого типа количество положительное",IF(NOT(ISNUMBER('Номенклатура'!$C$2)),"Укажите дату начала учёта",IF(A3276&lt;INT('Номенклатура'!$C$2),"Раньше даты начала учёта: НЕ учтено",IF(AND(C3276="Корректировка остатка",TRIM(G3276)=""),"Учтено: добавьте пояснение","ОК")))))))))))))</f>
        <v/>
      </c>
    </row>
    <row r="3277" spans="1:9" x14ac:dyDescent="0.25">
      <c r="A3277" s="16"/>
      <c r="B3277" s="13"/>
      <c r="C3277" s="13"/>
      <c r="D3277" s="14"/>
      <c r="E3277" s="17" t="str">
        <f>IF(OR(B3277="",SUMPRODUCT(--EXACT('Номенклатура'!$A$6:$A$205,B3277))&lt;&gt;1),"",INDEX('Номенклатура'!$D$6:$D$205,SUMPRODUCT(EXACT('Номенклатура'!$A$6:$A$205,B3277)*(ROW('Номенклатура'!$A$6:$A$205)-5)))&amp;"")</f>
        <v/>
      </c>
      <c r="F3277" s="18" t="str">
        <f>IF(OR(I3277="ОК",I3277="Учтено: добавьте пояснение"),IF(C3277="Приход",D3277,IF(C3277="Корректировка остатка",D3277,-D3277)),"")</f>
        <v/>
      </c>
      <c r="G3277" s="13"/>
      <c r="H3277" s="15" t="str">
        <f>IF(OR(B3277="",SUMPRODUCT(--EXACT('Номенклатура'!$A$6:$A$205,B3277))&lt;&gt;1),"",INDEX('Номенклатура'!$B$6:$B$205,SUMPRODUCT(EXACT('Номенклатура'!$A$6:$A$205,B3277)*(ROW('Номенклатура'!$A$6:$A$205)-5)))&amp;"")</f>
        <v/>
      </c>
      <c r="I3277" s="15" t="str">
        <f>IF(COUNTA(A3277:D3277,G3277)=0,"",IF(NOT(ISNUMBER(A3277)),"Укажите дату",IF(B3277="","Укажите код",IF(NOT(AND(ISTEXT(B3277),LEN(B3277)&gt;0,LEN(B3277)&lt;=30,ISNUMBER(FIND(LEFT(B3277,1),"ABCDEFGHIJKLMNOPQRSTUVWXYZ")),SUMPRODUCT((MID(B3277,{1,2,3,4,5,6,7,8,9,10,11,12,13,14,15,16,17,18,19,20,21,22,23,24,25,26,27,28,29,30},1)&lt;&gt;"")*ISERROR(FIND(MID(B3277,{1,2,3,4,5,6,7,8,9,10,11,12,13,14,15,16,17,18,19,20,21,22,23,24,25,26,27,28,29,30},1),"ABCDEFGHIJKLMNOPQRSTUVWXYZ0123456789-_")))=0,ISERROR(VALUE(B3277)))),"Недопустимый код: только латинские буквы A-Z в верхнем регистре, цифры, - и _; начало с буквы, до 30 символов (например MILK-001)",IF(SUMPRODUCT(--EXACT('Номенклатура'!$A$6:$A$205,B3277))=0,"Код не найден в номенклатуре",IF(SUMPRODUCT(--EXACT('Номенклатура'!$A$6:$A$205,B3277))&gt;1,"Код повторяется в номенклатуре",IF(ISNA(MATCH(C3277,{"Приход","Расход","Списание","Корректировка остатка"},0)),"Выберите тип операции",IF(NOT(ISNUMBER(D3277)),"Укажите количество",IF(D3277=0,"Количество не может быть 0",IF(AND(C3277&lt;&gt;"Корректировка остатка",D3277&lt;0),"Для этого типа количество положительное",IF(NOT(ISNUMBER('Номенклатура'!$C$2)),"Укажите дату начала учёта",IF(A3277&lt;INT('Номенклатура'!$C$2),"Раньше даты начала учёта: НЕ учтено",IF(AND(C3277="Корректировка остатка",TRIM(G3277)=""),"Учтено: добавьте пояснение","ОК")))))))))))))</f>
        <v/>
      </c>
    </row>
    <row r="3278" spans="1:9" x14ac:dyDescent="0.25">
      <c r="A3278" s="16"/>
      <c r="B3278" s="13"/>
      <c r="C3278" s="13"/>
      <c r="D3278" s="14"/>
      <c r="E3278" s="17" t="str">
        <f>IF(OR(B3278="",SUMPRODUCT(--EXACT('Номенклатура'!$A$6:$A$205,B3278))&lt;&gt;1),"",INDEX('Номенклатура'!$D$6:$D$205,SUMPRODUCT(EXACT('Номенклатура'!$A$6:$A$205,B3278)*(ROW('Номенклатура'!$A$6:$A$205)-5)))&amp;"")</f>
        <v/>
      </c>
      <c r="F3278" s="18" t="str">
        <f>IF(OR(I3278="ОК",I3278="Учтено: добавьте пояснение"),IF(C3278="Приход",D3278,IF(C3278="Корректировка остатка",D3278,-D3278)),"")</f>
        <v/>
      </c>
      <c r="G3278" s="13"/>
      <c r="H3278" s="15" t="str">
        <f>IF(OR(B3278="",SUMPRODUCT(--EXACT('Номенклатура'!$A$6:$A$205,B3278))&lt;&gt;1),"",INDEX('Номенклатура'!$B$6:$B$205,SUMPRODUCT(EXACT('Номенклатура'!$A$6:$A$205,B3278)*(ROW('Номенклатура'!$A$6:$A$205)-5)))&amp;"")</f>
        <v/>
      </c>
      <c r="I3278" s="15" t="str">
        <f>IF(COUNTA(A3278:D3278,G3278)=0,"",IF(NOT(ISNUMBER(A3278)),"Укажите дату",IF(B3278="","Укажите код",IF(NOT(AND(ISTEXT(B3278),LEN(B3278)&gt;0,LEN(B3278)&lt;=30,ISNUMBER(FIND(LEFT(B3278,1),"ABCDEFGHIJKLMNOPQRSTUVWXYZ")),SUMPRODUCT((MID(B3278,{1,2,3,4,5,6,7,8,9,10,11,12,13,14,15,16,17,18,19,20,21,22,23,24,25,26,27,28,29,30},1)&lt;&gt;"")*ISERROR(FIND(MID(B3278,{1,2,3,4,5,6,7,8,9,10,11,12,13,14,15,16,17,18,19,20,21,22,23,24,25,26,27,28,29,30},1),"ABCDEFGHIJKLMNOPQRSTUVWXYZ0123456789-_")))=0,ISERROR(VALUE(B3278)))),"Недопустимый код: только латинские буквы A-Z в верхнем регистре, цифры, - и _; начало с буквы, до 30 символов (например MILK-001)",IF(SUMPRODUCT(--EXACT('Номенклатура'!$A$6:$A$205,B3278))=0,"Код не найден в номенклатуре",IF(SUMPRODUCT(--EXACT('Номенклатура'!$A$6:$A$205,B3278))&gt;1,"Код повторяется в номенклатуре",IF(ISNA(MATCH(C3278,{"Приход","Расход","Списание","Корректировка остатка"},0)),"Выберите тип операции",IF(NOT(ISNUMBER(D3278)),"Укажите количество",IF(D3278=0,"Количество не может быть 0",IF(AND(C3278&lt;&gt;"Корректировка остатка",D3278&lt;0),"Для этого типа количество положительное",IF(NOT(ISNUMBER('Номенклатура'!$C$2)),"Укажите дату начала учёта",IF(A3278&lt;INT('Номенклатура'!$C$2),"Раньше даты начала учёта: НЕ учтено",IF(AND(C3278="Корректировка остатка",TRIM(G3278)=""),"Учтено: добавьте пояснение","ОК")))))))))))))</f>
        <v/>
      </c>
    </row>
    <row r="3279" spans="1:9" x14ac:dyDescent="0.25">
      <c r="A3279" s="16"/>
      <c r="B3279" s="13"/>
      <c r="C3279" s="13"/>
      <c r="D3279" s="14"/>
      <c r="E3279" s="17" t="str">
        <f>IF(OR(B3279="",SUMPRODUCT(--EXACT('Номенклатура'!$A$6:$A$205,B3279))&lt;&gt;1),"",INDEX('Номенклатура'!$D$6:$D$205,SUMPRODUCT(EXACT('Номенклатура'!$A$6:$A$205,B3279)*(ROW('Номенклатура'!$A$6:$A$205)-5)))&amp;"")</f>
        <v/>
      </c>
      <c r="F3279" s="18" t="str">
        <f>IF(OR(I3279="ОК",I3279="Учтено: добавьте пояснение"),IF(C3279="Приход",D3279,IF(C3279="Корректировка остатка",D3279,-D3279)),"")</f>
        <v/>
      </c>
      <c r="G3279" s="13"/>
      <c r="H3279" s="15" t="str">
        <f>IF(OR(B3279="",SUMPRODUCT(--EXACT('Номенклатура'!$A$6:$A$205,B3279))&lt;&gt;1),"",INDEX('Номенклатура'!$B$6:$B$205,SUMPRODUCT(EXACT('Номенклатура'!$A$6:$A$205,B3279)*(ROW('Номенклатура'!$A$6:$A$205)-5)))&amp;"")</f>
        <v/>
      </c>
      <c r="I3279" s="15" t="str">
        <f>IF(COUNTA(A3279:D3279,G3279)=0,"",IF(NOT(ISNUMBER(A3279)),"Укажите дату",IF(B3279="","Укажите код",IF(NOT(AND(ISTEXT(B3279),LEN(B3279)&gt;0,LEN(B3279)&lt;=30,ISNUMBER(FIND(LEFT(B3279,1),"ABCDEFGHIJKLMNOPQRSTUVWXYZ")),SUMPRODUCT((MID(B3279,{1,2,3,4,5,6,7,8,9,10,11,12,13,14,15,16,17,18,19,20,21,22,23,24,25,26,27,28,29,30},1)&lt;&gt;"")*ISERROR(FIND(MID(B3279,{1,2,3,4,5,6,7,8,9,10,11,12,13,14,15,16,17,18,19,20,21,22,23,24,25,26,27,28,29,30},1),"ABCDEFGHIJKLMNOPQRSTUVWXYZ0123456789-_")))=0,ISERROR(VALUE(B3279)))),"Недопустимый код: только латинские буквы A-Z в верхнем регистре, цифры, - и _; начало с буквы, до 30 символов (например MILK-001)",IF(SUMPRODUCT(--EXACT('Номенклатура'!$A$6:$A$205,B3279))=0,"Код не найден в номенклатуре",IF(SUMPRODUCT(--EXACT('Номенклатура'!$A$6:$A$205,B3279))&gt;1,"Код повторяется в номенклатуре",IF(ISNA(MATCH(C3279,{"Приход","Расход","Списание","Корректировка остатка"},0)),"Выберите тип операции",IF(NOT(ISNUMBER(D3279)),"Укажите количество",IF(D3279=0,"Количество не может быть 0",IF(AND(C3279&lt;&gt;"Корректировка остатка",D3279&lt;0),"Для этого типа количество положительное",IF(NOT(ISNUMBER('Номенклатура'!$C$2)),"Укажите дату начала учёта",IF(A3279&lt;INT('Номенклатура'!$C$2),"Раньше даты начала учёта: НЕ учтено",IF(AND(C3279="Корректировка остатка",TRIM(G3279)=""),"Учтено: добавьте пояснение","ОК")))))))))))))</f>
        <v/>
      </c>
    </row>
    <row r="3280" spans="1:9" x14ac:dyDescent="0.25">
      <c r="A3280" s="16"/>
      <c r="B3280" s="13"/>
      <c r="C3280" s="13"/>
      <c r="D3280" s="14"/>
      <c r="E3280" s="17" t="str">
        <f>IF(OR(B3280="",SUMPRODUCT(--EXACT('Номенклатура'!$A$6:$A$205,B3280))&lt;&gt;1),"",INDEX('Номенклатура'!$D$6:$D$205,SUMPRODUCT(EXACT('Номенклатура'!$A$6:$A$205,B3280)*(ROW('Номенклатура'!$A$6:$A$205)-5)))&amp;"")</f>
        <v/>
      </c>
      <c r="F3280" s="18" t="str">
        <f>IF(OR(I3280="ОК",I3280="Учтено: добавьте пояснение"),IF(C3280="Приход",D3280,IF(C3280="Корректировка остатка",D3280,-D3280)),"")</f>
        <v/>
      </c>
      <c r="G3280" s="13"/>
      <c r="H3280" s="15" t="str">
        <f>IF(OR(B3280="",SUMPRODUCT(--EXACT('Номенклатура'!$A$6:$A$205,B3280))&lt;&gt;1),"",INDEX('Номенклатура'!$B$6:$B$205,SUMPRODUCT(EXACT('Номенклатура'!$A$6:$A$205,B3280)*(ROW('Номенклатура'!$A$6:$A$205)-5)))&amp;"")</f>
        <v/>
      </c>
      <c r="I3280" s="15" t="str">
        <f>IF(COUNTA(A3280:D3280,G3280)=0,"",IF(NOT(ISNUMBER(A3280)),"Укажите дату",IF(B3280="","Укажите код",IF(NOT(AND(ISTEXT(B3280),LEN(B3280)&gt;0,LEN(B3280)&lt;=30,ISNUMBER(FIND(LEFT(B3280,1),"ABCDEFGHIJKLMNOPQRSTUVWXYZ")),SUMPRODUCT((MID(B3280,{1,2,3,4,5,6,7,8,9,10,11,12,13,14,15,16,17,18,19,20,21,22,23,24,25,26,27,28,29,30},1)&lt;&gt;"")*ISERROR(FIND(MID(B3280,{1,2,3,4,5,6,7,8,9,10,11,12,13,14,15,16,17,18,19,20,21,22,23,24,25,26,27,28,29,30},1),"ABCDEFGHIJKLMNOPQRSTUVWXYZ0123456789-_")))=0,ISERROR(VALUE(B3280)))),"Недопустимый код: только латинские буквы A-Z в верхнем регистре, цифры, - и _; начало с буквы, до 30 символов (например MILK-001)",IF(SUMPRODUCT(--EXACT('Номенклатура'!$A$6:$A$205,B3280))=0,"Код не найден в номенклатуре",IF(SUMPRODUCT(--EXACT('Номенклатура'!$A$6:$A$205,B3280))&gt;1,"Код повторяется в номенклатуре",IF(ISNA(MATCH(C3280,{"Приход","Расход","Списание","Корректировка остатка"},0)),"Выберите тип операции",IF(NOT(ISNUMBER(D3280)),"Укажите количество",IF(D3280=0,"Количество не может быть 0",IF(AND(C3280&lt;&gt;"Корректировка остатка",D3280&lt;0),"Для этого типа количество положительное",IF(NOT(ISNUMBER('Номенклатура'!$C$2)),"Укажите дату начала учёта",IF(A3280&lt;INT('Номенклатура'!$C$2),"Раньше даты начала учёта: НЕ учтено",IF(AND(C3280="Корректировка остатка",TRIM(G3280)=""),"Учтено: добавьте пояснение","ОК")))))))))))))</f>
        <v/>
      </c>
    </row>
    <row r="3281" spans="1:9" x14ac:dyDescent="0.25">
      <c r="A3281" s="16"/>
      <c r="B3281" s="13"/>
      <c r="C3281" s="13"/>
      <c r="D3281" s="14"/>
      <c r="E3281" s="17" t="str">
        <f>IF(OR(B3281="",SUMPRODUCT(--EXACT('Номенклатура'!$A$6:$A$205,B3281))&lt;&gt;1),"",INDEX('Номенклатура'!$D$6:$D$205,SUMPRODUCT(EXACT('Номенклатура'!$A$6:$A$205,B3281)*(ROW('Номенклатура'!$A$6:$A$205)-5)))&amp;"")</f>
        <v/>
      </c>
      <c r="F3281" s="18" t="str">
        <f>IF(OR(I3281="ОК",I3281="Учтено: добавьте пояснение"),IF(C3281="Приход",D3281,IF(C3281="Корректировка остатка",D3281,-D3281)),"")</f>
        <v/>
      </c>
      <c r="G3281" s="13"/>
      <c r="H3281" s="15" t="str">
        <f>IF(OR(B3281="",SUMPRODUCT(--EXACT('Номенклатура'!$A$6:$A$205,B3281))&lt;&gt;1),"",INDEX('Номенклатура'!$B$6:$B$205,SUMPRODUCT(EXACT('Номенклатура'!$A$6:$A$205,B3281)*(ROW('Номенклатура'!$A$6:$A$205)-5)))&amp;"")</f>
        <v/>
      </c>
      <c r="I3281" s="15" t="str">
        <f>IF(COUNTA(A3281:D3281,G3281)=0,"",IF(NOT(ISNUMBER(A3281)),"Укажите дату",IF(B3281="","Укажите код",IF(NOT(AND(ISTEXT(B3281),LEN(B3281)&gt;0,LEN(B3281)&lt;=30,ISNUMBER(FIND(LEFT(B3281,1),"ABCDEFGHIJKLMNOPQRSTUVWXYZ")),SUMPRODUCT((MID(B3281,{1,2,3,4,5,6,7,8,9,10,11,12,13,14,15,16,17,18,19,20,21,22,23,24,25,26,27,28,29,30},1)&lt;&gt;"")*ISERROR(FIND(MID(B3281,{1,2,3,4,5,6,7,8,9,10,11,12,13,14,15,16,17,18,19,20,21,22,23,24,25,26,27,28,29,30},1),"ABCDEFGHIJKLMNOPQRSTUVWXYZ0123456789-_")))=0,ISERROR(VALUE(B3281)))),"Недопустимый код: только латинские буквы A-Z в верхнем регистре, цифры, - и _; начало с буквы, до 30 символов (например MILK-001)",IF(SUMPRODUCT(--EXACT('Номенклатура'!$A$6:$A$205,B3281))=0,"Код не найден в номенклатуре",IF(SUMPRODUCT(--EXACT('Номенклатура'!$A$6:$A$205,B3281))&gt;1,"Код повторяется в номенклатуре",IF(ISNA(MATCH(C3281,{"Приход","Расход","Списание","Корректировка остатка"},0)),"Выберите тип операции",IF(NOT(ISNUMBER(D3281)),"Укажите количество",IF(D3281=0,"Количество не может быть 0",IF(AND(C3281&lt;&gt;"Корректировка остатка",D3281&lt;0),"Для этого типа количество положительное",IF(NOT(ISNUMBER('Номенклатура'!$C$2)),"Укажите дату начала учёта",IF(A3281&lt;INT('Номенклатура'!$C$2),"Раньше даты начала учёта: НЕ учтено",IF(AND(C3281="Корректировка остатка",TRIM(G3281)=""),"Учтено: добавьте пояснение","ОК")))))))))))))</f>
        <v/>
      </c>
    </row>
    <row r="3282" spans="1:9" x14ac:dyDescent="0.25">
      <c r="A3282" s="16"/>
      <c r="B3282" s="13"/>
      <c r="C3282" s="13"/>
      <c r="D3282" s="14"/>
      <c r="E3282" s="17" t="str">
        <f>IF(OR(B3282="",SUMPRODUCT(--EXACT('Номенклатура'!$A$6:$A$205,B3282))&lt;&gt;1),"",INDEX('Номенклатура'!$D$6:$D$205,SUMPRODUCT(EXACT('Номенклатура'!$A$6:$A$205,B3282)*(ROW('Номенклатура'!$A$6:$A$205)-5)))&amp;"")</f>
        <v/>
      </c>
      <c r="F3282" s="18" t="str">
        <f>IF(OR(I3282="ОК",I3282="Учтено: добавьте пояснение"),IF(C3282="Приход",D3282,IF(C3282="Корректировка остатка",D3282,-D3282)),"")</f>
        <v/>
      </c>
      <c r="G3282" s="13"/>
      <c r="H3282" s="15" t="str">
        <f>IF(OR(B3282="",SUMPRODUCT(--EXACT('Номенклатура'!$A$6:$A$205,B3282))&lt;&gt;1),"",INDEX('Номенклатура'!$B$6:$B$205,SUMPRODUCT(EXACT('Номенклатура'!$A$6:$A$205,B3282)*(ROW('Номенклатура'!$A$6:$A$205)-5)))&amp;"")</f>
        <v/>
      </c>
      <c r="I3282" s="15" t="str">
        <f>IF(COUNTA(A3282:D3282,G3282)=0,"",IF(NOT(ISNUMBER(A3282)),"Укажите дату",IF(B3282="","Укажите код",IF(NOT(AND(ISTEXT(B3282),LEN(B3282)&gt;0,LEN(B3282)&lt;=30,ISNUMBER(FIND(LEFT(B3282,1),"ABCDEFGHIJKLMNOPQRSTUVWXYZ")),SUMPRODUCT((MID(B3282,{1,2,3,4,5,6,7,8,9,10,11,12,13,14,15,16,17,18,19,20,21,22,23,24,25,26,27,28,29,30},1)&lt;&gt;"")*ISERROR(FIND(MID(B3282,{1,2,3,4,5,6,7,8,9,10,11,12,13,14,15,16,17,18,19,20,21,22,23,24,25,26,27,28,29,30},1),"ABCDEFGHIJKLMNOPQRSTUVWXYZ0123456789-_")))=0,ISERROR(VALUE(B3282)))),"Недопустимый код: только латинские буквы A-Z в верхнем регистре, цифры, - и _; начало с буквы, до 30 символов (например MILK-001)",IF(SUMPRODUCT(--EXACT('Номенклатура'!$A$6:$A$205,B3282))=0,"Код не найден в номенклатуре",IF(SUMPRODUCT(--EXACT('Номенклатура'!$A$6:$A$205,B3282))&gt;1,"Код повторяется в номенклатуре",IF(ISNA(MATCH(C3282,{"Приход","Расход","Списание","Корректировка остатка"},0)),"Выберите тип операции",IF(NOT(ISNUMBER(D3282)),"Укажите количество",IF(D3282=0,"Количество не может быть 0",IF(AND(C3282&lt;&gt;"Корректировка остатка",D3282&lt;0),"Для этого типа количество положительное",IF(NOT(ISNUMBER('Номенклатура'!$C$2)),"Укажите дату начала учёта",IF(A3282&lt;INT('Номенклатура'!$C$2),"Раньше даты начала учёта: НЕ учтено",IF(AND(C3282="Корректировка остатка",TRIM(G3282)=""),"Учтено: добавьте пояснение","ОК")))))))))))))</f>
        <v/>
      </c>
    </row>
    <row r="3283" spans="1:9" x14ac:dyDescent="0.25">
      <c r="A3283" s="16"/>
      <c r="B3283" s="13"/>
      <c r="C3283" s="13"/>
      <c r="D3283" s="14"/>
      <c r="E3283" s="17" t="str">
        <f>IF(OR(B3283="",SUMPRODUCT(--EXACT('Номенклатура'!$A$6:$A$205,B3283))&lt;&gt;1),"",INDEX('Номенклатура'!$D$6:$D$205,SUMPRODUCT(EXACT('Номенклатура'!$A$6:$A$205,B3283)*(ROW('Номенклатура'!$A$6:$A$205)-5)))&amp;"")</f>
        <v/>
      </c>
      <c r="F3283" s="18" t="str">
        <f>IF(OR(I3283="ОК",I3283="Учтено: добавьте пояснение"),IF(C3283="Приход",D3283,IF(C3283="Корректировка остатка",D3283,-D3283)),"")</f>
        <v/>
      </c>
      <c r="G3283" s="13"/>
      <c r="H3283" s="15" t="str">
        <f>IF(OR(B3283="",SUMPRODUCT(--EXACT('Номенклатура'!$A$6:$A$205,B3283))&lt;&gt;1),"",INDEX('Номенклатура'!$B$6:$B$205,SUMPRODUCT(EXACT('Номенклатура'!$A$6:$A$205,B3283)*(ROW('Номенклатура'!$A$6:$A$205)-5)))&amp;"")</f>
        <v/>
      </c>
      <c r="I3283" s="15" t="str">
        <f>IF(COUNTA(A3283:D3283,G3283)=0,"",IF(NOT(ISNUMBER(A3283)),"Укажите дату",IF(B3283="","Укажите код",IF(NOT(AND(ISTEXT(B3283),LEN(B3283)&gt;0,LEN(B3283)&lt;=30,ISNUMBER(FIND(LEFT(B3283,1),"ABCDEFGHIJKLMNOPQRSTUVWXYZ")),SUMPRODUCT((MID(B3283,{1,2,3,4,5,6,7,8,9,10,11,12,13,14,15,16,17,18,19,20,21,22,23,24,25,26,27,28,29,30},1)&lt;&gt;"")*ISERROR(FIND(MID(B3283,{1,2,3,4,5,6,7,8,9,10,11,12,13,14,15,16,17,18,19,20,21,22,23,24,25,26,27,28,29,30},1),"ABCDEFGHIJKLMNOPQRSTUVWXYZ0123456789-_")))=0,ISERROR(VALUE(B3283)))),"Недопустимый код: только латинские буквы A-Z в верхнем регистре, цифры, - и _; начало с буквы, до 30 символов (например MILK-001)",IF(SUMPRODUCT(--EXACT('Номенклатура'!$A$6:$A$205,B3283))=0,"Код не найден в номенклатуре",IF(SUMPRODUCT(--EXACT('Номенклатура'!$A$6:$A$205,B3283))&gt;1,"Код повторяется в номенклатуре",IF(ISNA(MATCH(C3283,{"Приход","Расход","Списание","Корректировка остатка"},0)),"Выберите тип операции",IF(NOT(ISNUMBER(D3283)),"Укажите количество",IF(D3283=0,"Количество не может быть 0",IF(AND(C3283&lt;&gt;"Корректировка остатка",D3283&lt;0),"Для этого типа количество положительное",IF(NOT(ISNUMBER('Номенклатура'!$C$2)),"Укажите дату начала учёта",IF(A3283&lt;INT('Номенклатура'!$C$2),"Раньше даты начала учёта: НЕ учтено",IF(AND(C3283="Корректировка остатка",TRIM(G3283)=""),"Учтено: добавьте пояснение","ОК")))))))))))))</f>
        <v/>
      </c>
    </row>
    <row r="3284" spans="1:9" x14ac:dyDescent="0.25">
      <c r="A3284" s="16"/>
      <c r="B3284" s="13"/>
      <c r="C3284" s="13"/>
      <c r="D3284" s="14"/>
      <c r="E3284" s="17" t="str">
        <f>IF(OR(B3284="",SUMPRODUCT(--EXACT('Номенклатура'!$A$6:$A$205,B3284))&lt;&gt;1),"",INDEX('Номенклатура'!$D$6:$D$205,SUMPRODUCT(EXACT('Номенклатура'!$A$6:$A$205,B3284)*(ROW('Номенклатура'!$A$6:$A$205)-5)))&amp;"")</f>
        <v/>
      </c>
      <c r="F3284" s="18" t="str">
        <f>IF(OR(I3284="ОК",I3284="Учтено: добавьте пояснение"),IF(C3284="Приход",D3284,IF(C3284="Корректировка остатка",D3284,-D3284)),"")</f>
        <v/>
      </c>
      <c r="G3284" s="13"/>
      <c r="H3284" s="15" t="str">
        <f>IF(OR(B3284="",SUMPRODUCT(--EXACT('Номенклатура'!$A$6:$A$205,B3284))&lt;&gt;1),"",INDEX('Номенклатура'!$B$6:$B$205,SUMPRODUCT(EXACT('Номенклатура'!$A$6:$A$205,B3284)*(ROW('Номенклатура'!$A$6:$A$205)-5)))&amp;"")</f>
        <v/>
      </c>
      <c r="I3284" s="15" t="str">
        <f>IF(COUNTA(A3284:D3284,G3284)=0,"",IF(NOT(ISNUMBER(A3284)),"Укажите дату",IF(B3284="","Укажите код",IF(NOT(AND(ISTEXT(B3284),LEN(B3284)&gt;0,LEN(B3284)&lt;=30,ISNUMBER(FIND(LEFT(B3284,1),"ABCDEFGHIJKLMNOPQRSTUVWXYZ")),SUMPRODUCT((MID(B3284,{1,2,3,4,5,6,7,8,9,10,11,12,13,14,15,16,17,18,19,20,21,22,23,24,25,26,27,28,29,30},1)&lt;&gt;"")*ISERROR(FIND(MID(B3284,{1,2,3,4,5,6,7,8,9,10,11,12,13,14,15,16,17,18,19,20,21,22,23,24,25,26,27,28,29,30},1),"ABCDEFGHIJKLMNOPQRSTUVWXYZ0123456789-_")))=0,ISERROR(VALUE(B3284)))),"Недопустимый код: только латинские буквы A-Z в верхнем регистре, цифры, - и _; начало с буквы, до 30 символов (например MILK-001)",IF(SUMPRODUCT(--EXACT('Номенклатура'!$A$6:$A$205,B3284))=0,"Код не найден в номенклатуре",IF(SUMPRODUCT(--EXACT('Номенклатура'!$A$6:$A$205,B3284))&gt;1,"Код повторяется в номенклатуре",IF(ISNA(MATCH(C3284,{"Приход","Расход","Списание","Корректировка остатка"},0)),"Выберите тип операции",IF(NOT(ISNUMBER(D3284)),"Укажите количество",IF(D3284=0,"Количество не может быть 0",IF(AND(C3284&lt;&gt;"Корректировка остатка",D3284&lt;0),"Для этого типа количество положительное",IF(NOT(ISNUMBER('Номенклатура'!$C$2)),"Укажите дату начала учёта",IF(A3284&lt;INT('Номенклатура'!$C$2),"Раньше даты начала учёта: НЕ учтено",IF(AND(C3284="Корректировка остатка",TRIM(G3284)=""),"Учтено: добавьте пояснение","ОК")))))))))))))</f>
        <v/>
      </c>
    </row>
    <row r="3285" spans="1:9" x14ac:dyDescent="0.25">
      <c r="A3285" s="16"/>
      <c r="B3285" s="13"/>
      <c r="C3285" s="13"/>
      <c r="D3285" s="14"/>
      <c r="E3285" s="17" t="str">
        <f>IF(OR(B3285="",SUMPRODUCT(--EXACT('Номенклатура'!$A$6:$A$205,B3285))&lt;&gt;1),"",INDEX('Номенклатура'!$D$6:$D$205,SUMPRODUCT(EXACT('Номенклатура'!$A$6:$A$205,B3285)*(ROW('Номенклатура'!$A$6:$A$205)-5)))&amp;"")</f>
        <v/>
      </c>
      <c r="F3285" s="18" t="str">
        <f>IF(OR(I3285="ОК",I3285="Учтено: добавьте пояснение"),IF(C3285="Приход",D3285,IF(C3285="Корректировка остатка",D3285,-D3285)),"")</f>
        <v/>
      </c>
      <c r="G3285" s="13"/>
      <c r="H3285" s="15" t="str">
        <f>IF(OR(B3285="",SUMPRODUCT(--EXACT('Номенклатура'!$A$6:$A$205,B3285))&lt;&gt;1),"",INDEX('Номенклатура'!$B$6:$B$205,SUMPRODUCT(EXACT('Номенклатура'!$A$6:$A$205,B3285)*(ROW('Номенклатура'!$A$6:$A$205)-5)))&amp;"")</f>
        <v/>
      </c>
      <c r="I3285" s="15" t="str">
        <f>IF(COUNTA(A3285:D3285,G3285)=0,"",IF(NOT(ISNUMBER(A3285)),"Укажите дату",IF(B3285="","Укажите код",IF(NOT(AND(ISTEXT(B3285),LEN(B3285)&gt;0,LEN(B3285)&lt;=30,ISNUMBER(FIND(LEFT(B3285,1),"ABCDEFGHIJKLMNOPQRSTUVWXYZ")),SUMPRODUCT((MID(B3285,{1,2,3,4,5,6,7,8,9,10,11,12,13,14,15,16,17,18,19,20,21,22,23,24,25,26,27,28,29,30},1)&lt;&gt;"")*ISERROR(FIND(MID(B3285,{1,2,3,4,5,6,7,8,9,10,11,12,13,14,15,16,17,18,19,20,21,22,23,24,25,26,27,28,29,30},1),"ABCDEFGHIJKLMNOPQRSTUVWXYZ0123456789-_")))=0,ISERROR(VALUE(B3285)))),"Недопустимый код: только латинские буквы A-Z в верхнем регистре, цифры, - и _; начало с буквы, до 30 символов (например MILK-001)",IF(SUMPRODUCT(--EXACT('Номенклатура'!$A$6:$A$205,B3285))=0,"Код не найден в номенклатуре",IF(SUMPRODUCT(--EXACT('Номенклатура'!$A$6:$A$205,B3285))&gt;1,"Код повторяется в номенклатуре",IF(ISNA(MATCH(C3285,{"Приход","Расход","Списание","Корректировка остатка"},0)),"Выберите тип операции",IF(NOT(ISNUMBER(D3285)),"Укажите количество",IF(D3285=0,"Количество не может быть 0",IF(AND(C3285&lt;&gt;"Корректировка остатка",D3285&lt;0),"Для этого типа количество положительное",IF(NOT(ISNUMBER('Номенклатура'!$C$2)),"Укажите дату начала учёта",IF(A3285&lt;INT('Номенклатура'!$C$2),"Раньше даты начала учёта: НЕ учтено",IF(AND(C3285="Корректировка остатка",TRIM(G3285)=""),"Учтено: добавьте пояснение","ОК")))))))))))))</f>
        <v/>
      </c>
    </row>
    <row r="3286" spans="1:9" x14ac:dyDescent="0.25">
      <c r="A3286" s="16"/>
      <c r="B3286" s="13"/>
      <c r="C3286" s="13"/>
      <c r="D3286" s="14"/>
      <c r="E3286" s="17" t="str">
        <f>IF(OR(B3286="",SUMPRODUCT(--EXACT('Номенклатура'!$A$6:$A$205,B3286))&lt;&gt;1),"",INDEX('Номенклатура'!$D$6:$D$205,SUMPRODUCT(EXACT('Номенклатура'!$A$6:$A$205,B3286)*(ROW('Номенклатура'!$A$6:$A$205)-5)))&amp;"")</f>
        <v/>
      </c>
      <c r="F3286" s="18" t="str">
        <f>IF(OR(I3286="ОК",I3286="Учтено: добавьте пояснение"),IF(C3286="Приход",D3286,IF(C3286="Корректировка остатка",D3286,-D3286)),"")</f>
        <v/>
      </c>
      <c r="G3286" s="13"/>
      <c r="H3286" s="15" t="str">
        <f>IF(OR(B3286="",SUMPRODUCT(--EXACT('Номенклатура'!$A$6:$A$205,B3286))&lt;&gt;1),"",INDEX('Номенклатура'!$B$6:$B$205,SUMPRODUCT(EXACT('Номенклатура'!$A$6:$A$205,B3286)*(ROW('Номенклатура'!$A$6:$A$205)-5)))&amp;"")</f>
        <v/>
      </c>
      <c r="I3286" s="15" t="str">
        <f>IF(COUNTA(A3286:D3286,G3286)=0,"",IF(NOT(ISNUMBER(A3286)),"Укажите дату",IF(B3286="","Укажите код",IF(NOT(AND(ISTEXT(B3286),LEN(B3286)&gt;0,LEN(B3286)&lt;=30,ISNUMBER(FIND(LEFT(B3286,1),"ABCDEFGHIJKLMNOPQRSTUVWXYZ")),SUMPRODUCT((MID(B3286,{1,2,3,4,5,6,7,8,9,10,11,12,13,14,15,16,17,18,19,20,21,22,23,24,25,26,27,28,29,30},1)&lt;&gt;"")*ISERROR(FIND(MID(B3286,{1,2,3,4,5,6,7,8,9,10,11,12,13,14,15,16,17,18,19,20,21,22,23,24,25,26,27,28,29,30},1),"ABCDEFGHIJKLMNOPQRSTUVWXYZ0123456789-_")))=0,ISERROR(VALUE(B3286)))),"Недопустимый код: только латинские буквы A-Z в верхнем регистре, цифры, - и _; начало с буквы, до 30 символов (например MILK-001)",IF(SUMPRODUCT(--EXACT('Номенклатура'!$A$6:$A$205,B3286))=0,"Код не найден в номенклатуре",IF(SUMPRODUCT(--EXACT('Номенклатура'!$A$6:$A$205,B3286))&gt;1,"Код повторяется в номенклатуре",IF(ISNA(MATCH(C3286,{"Приход","Расход","Списание","Корректировка остатка"},0)),"Выберите тип операции",IF(NOT(ISNUMBER(D3286)),"Укажите количество",IF(D3286=0,"Количество не может быть 0",IF(AND(C3286&lt;&gt;"Корректировка остатка",D3286&lt;0),"Для этого типа количество положительное",IF(NOT(ISNUMBER('Номенклатура'!$C$2)),"Укажите дату начала учёта",IF(A3286&lt;INT('Номенклатура'!$C$2),"Раньше даты начала учёта: НЕ учтено",IF(AND(C3286="Корректировка остатка",TRIM(G3286)=""),"Учтено: добавьте пояснение","ОК")))))))))))))</f>
        <v/>
      </c>
    </row>
    <row r="3287" spans="1:9" x14ac:dyDescent="0.25">
      <c r="A3287" s="16"/>
      <c r="B3287" s="13"/>
      <c r="C3287" s="13"/>
      <c r="D3287" s="14"/>
      <c r="E3287" s="17" t="str">
        <f>IF(OR(B3287="",SUMPRODUCT(--EXACT('Номенклатура'!$A$6:$A$205,B3287))&lt;&gt;1),"",INDEX('Номенклатура'!$D$6:$D$205,SUMPRODUCT(EXACT('Номенклатура'!$A$6:$A$205,B3287)*(ROW('Номенклатура'!$A$6:$A$205)-5)))&amp;"")</f>
        <v/>
      </c>
      <c r="F3287" s="18" t="str">
        <f>IF(OR(I3287="ОК",I3287="Учтено: добавьте пояснение"),IF(C3287="Приход",D3287,IF(C3287="Корректировка остатка",D3287,-D3287)),"")</f>
        <v/>
      </c>
      <c r="G3287" s="13"/>
      <c r="H3287" s="15" t="str">
        <f>IF(OR(B3287="",SUMPRODUCT(--EXACT('Номенклатура'!$A$6:$A$205,B3287))&lt;&gt;1),"",INDEX('Номенклатура'!$B$6:$B$205,SUMPRODUCT(EXACT('Номенклатура'!$A$6:$A$205,B3287)*(ROW('Номенклатура'!$A$6:$A$205)-5)))&amp;"")</f>
        <v/>
      </c>
      <c r="I3287" s="15" t="str">
        <f>IF(COUNTA(A3287:D3287,G3287)=0,"",IF(NOT(ISNUMBER(A3287)),"Укажите дату",IF(B3287="","Укажите код",IF(NOT(AND(ISTEXT(B3287),LEN(B3287)&gt;0,LEN(B3287)&lt;=30,ISNUMBER(FIND(LEFT(B3287,1),"ABCDEFGHIJKLMNOPQRSTUVWXYZ")),SUMPRODUCT((MID(B3287,{1,2,3,4,5,6,7,8,9,10,11,12,13,14,15,16,17,18,19,20,21,22,23,24,25,26,27,28,29,30},1)&lt;&gt;"")*ISERROR(FIND(MID(B3287,{1,2,3,4,5,6,7,8,9,10,11,12,13,14,15,16,17,18,19,20,21,22,23,24,25,26,27,28,29,30},1),"ABCDEFGHIJKLMNOPQRSTUVWXYZ0123456789-_")))=0,ISERROR(VALUE(B3287)))),"Недопустимый код: только латинские буквы A-Z в верхнем регистре, цифры, - и _; начало с буквы, до 30 символов (например MILK-001)",IF(SUMPRODUCT(--EXACT('Номенклатура'!$A$6:$A$205,B3287))=0,"Код не найден в номенклатуре",IF(SUMPRODUCT(--EXACT('Номенклатура'!$A$6:$A$205,B3287))&gt;1,"Код повторяется в номенклатуре",IF(ISNA(MATCH(C3287,{"Приход","Расход","Списание","Корректировка остатка"},0)),"Выберите тип операции",IF(NOT(ISNUMBER(D3287)),"Укажите количество",IF(D3287=0,"Количество не может быть 0",IF(AND(C3287&lt;&gt;"Корректировка остатка",D3287&lt;0),"Для этого типа количество положительное",IF(NOT(ISNUMBER('Номенклатура'!$C$2)),"Укажите дату начала учёта",IF(A3287&lt;INT('Номенклатура'!$C$2),"Раньше даты начала учёта: НЕ учтено",IF(AND(C3287="Корректировка остатка",TRIM(G3287)=""),"Учтено: добавьте пояснение","ОК")))))))))))))</f>
        <v/>
      </c>
    </row>
    <row r="3288" spans="1:9" x14ac:dyDescent="0.25">
      <c r="A3288" s="16"/>
      <c r="B3288" s="13"/>
      <c r="C3288" s="13"/>
      <c r="D3288" s="14"/>
      <c r="E3288" s="17" t="str">
        <f>IF(OR(B3288="",SUMPRODUCT(--EXACT('Номенклатура'!$A$6:$A$205,B3288))&lt;&gt;1),"",INDEX('Номенклатура'!$D$6:$D$205,SUMPRODUCT(EXACT('Номенклатура'!$A$6:$A$205,B3288)*(ROW('Номенклатура'!$A$6:$A$205)-5)))&amp;"")</f>
        <v/>
      </c>
      <c r="F3288" s="18" t="str">
        <f>IF(OR(I3288="ОК",I3288="Учтено: добавьте пояснение"),IF(C3288="Приход",D3288,IF(C3288="Корректировка остатка",D3288,-D3288)),"")</f>
        <v/>
      </c>
      <c r="G3288" s="13"/>
      <c r="H3288" s="15" t="str">
        <f>IF(OR(B3288="",SUMPRODUCT(--EXACT('Номенклатура'!$A$6:$A$205,B3288))&lt;&gt;1),"",INDEX('Номенклатура'!$B$6:$B$205,SUMPRODUCT(EXACT('Номенклатура'!$A$6:$A$205,B3288)*(ROW('Номенклатура'!$A$6:$A$205)-5)))&amp;"")</f>
        <v/>
      </c>
      <c r="I3288" s="15" t="str">
        <f>IF(COUNTA(A3288:D3288,G3288)=0,"",IF(NOT(ISNUMBER(A3288)),"Укажите дату",IF(B3288="","Укажите код",IF(NOT(AND(ISTEXT(B3288),LEN(B3288)&gt;0,LEN(B3288)&lt;=30,ISNUMBER(FIND(LEFT(B3288,1),"ABCDEFGHIJKLMNOPQRSTUVWXYZ")),SUMPRODUCT((MID(B3288,{1,2,3,4,5,6,7,8,9,10,11,12,13,14,15,16,17,18,19,20,21,22,23,24,25,26,27,28,29,30},1)&lt;&gt;"")*ISERROR(FIND(MID(B3288,{1,2,3,4,5,6,7,8,9,10,11,12,13,14,15,16,17,18,19,20,21,22,23,24,25,26,27,28,29,30},1),"ABCDEFGHIJKLMNOPQRSTUVWXYZ0123456789-_")))=0,ISERROR(VALUE(B3288)))),"Недопустимый код: только латинские буквы A-Z в верхнем регистре, цифры, - и _; начало с буквы, до 30 символов (например MILK-001)",IF(SUMPRODUCT(--EXACT('Номенклатура'!$A$6:$A$205,B3288))=0,"Код не найден в номенклатуре",IF(SUMPRODUCT(--EXACT('Номенклатура'!$A$6:$A$205,B3288))&gt;1,"Код повторяется в номенклатуре",IF(ISNA(MATCH(C3288,{"Приход","Расход","Списание","Корректировка остатка"},0)),"Выберите тип операции",IF(NOT(ISNUMBER(D3288)),"Укажите количество",IF(D3288=0,"Количество не может быть 0",IF(AND(C3288&lt;&gt;"Корректировка остатка",D3288&lt;0),"Для этого типа количество положительное",IF(NOT(ISNUMBER('Номенклатура'!$C$2)),"Укажите дату начала учёта",IF(A3288&lt;INT('Номенклатура'!$C$2),"Раньше даты начала учёта: НЕ учтено",IF(AND(C3288="Корректировка остатка",TRIM(G3288)=""),"Учтено: добавьте пояснение","ОК")))))))))))))</f>
        <v/>
      </c>
    </row>
    <row r="3289" spans="1:9" x14ac:dyDescent="0.25">
      <c r="A3289" s="16"/>
      <c r="B3289" s="13"/>
      <c r="C3289" s="13"/>
      <c r="D3289" s="14"/>
      <c r="E3289" s="17" t="str">
        <f>IF(OR(B3289="",SUMPRODUCT(--EXACT('Номенклатура'!$A$6:$A$205,B3289))&lt;&gt;1),"",INDEX('Номенклатура'!$D$6:$D$205,SUMPRODUCT(EXACT('Номенклатура'!$A$6:$A$205,B3289)*(ROW('Номенклатура'!$A$6:$A$205)-5)))&amp;"")</f>
        <v/>
      </c>
      <c r="F3289" s="18" t="str">
        <f>IF(OR(I3289="ОК",I3289="Учтено: добавьте пояснение"),IF(C3289="Приход",D3289,IF(C3289="Корректировка остатка",D3289,-D3289)),"")</f>
        <v/>
      </c>
      <c r="G3289" s="13"/>
      <c r="H3289" s="15" t="str">
        <f>IF(OR(B3289="",SUMPRODUCT(--EXACT('Номенклатура'!$A$6:$A$205,B3289))&lt;&gt;1),"",INDEX('Номенклатура'!$B$6:$B$205,SUMPRODUCT(EXACT('Номенклатура'!$A$6:$A$205,B3289)*(ROW('Номенклатура'!$A$6:$A$205)-5)))&amp;"")</f>
        <v/>
      </c>
      <c r="I3289" s="15" t="str">
        <f>IF(COUNTA(A3289:D3289,G3289)=0,"",IF(NOT(ISNUMBER(A3289)),"Укажите дату",IF(B3289="","Укажите код",IF(NOT(AND(ISTEXT(B3289),LEN(B3289)&gt;0,LEN(B3289)&lt;=30,ISNUMBER(FIND(LEFT(B3289,1),"ABCDEFGHIJKLMNOPQRSTUVWXYZ")),SUMPRODUCT((MID(B3289,{1,2,3,4,5,6,7,8,9,10,11,12,13,14,15,16,17,18,19,20,21,22,23,24,25,26,27,28,29,30},1)&lt;&gt;"")*ISERROR(FIND(MID(B3289,{1,2,3,4,5,6,7,8,9,10,11,12,13,14,15,16,17,18,19,20,21,22,23,24,25,26,27,28,29,30},1),"ABCDEFGHIJKLMNOPQRSTUVWXYZ0123456789-_")))=0,ISERROR(VALUE(B3289)))),"Недопустимый код: только латинские буквы A-Z в верхнем регистре, цифры, - и _; начало с буквы, до 30 символов (например MILK-001)",IF(SUMPRODUCT(--EXACT('Номенклатура'!$A$6:$A$205,B3289))=0,"Код не найден в номенклатуре",IF(SUMPRODUCT(--EXACT('Номенклатура'!$A$6:$A$205,B3289))&gt;1,"Код повторяется в номенклатуре",IF(ISNA(MATCH(C3289,{"Приход","Расход","Списание","Корректировка остатка"},0)),"Выберите тип операции",IF(NOT(ISNUMBER(D3289)),"Укажите количество",IF(D3289=0,"Количество не может быть 0",IF(AND(C3289&lt;&gt;"Корректировка остатка",D3289&lt;0),"Для этого типа количество положительное",IF(NOT(ISNUMBER('Номенклатура'!$C$2)),"Укажите дату начала учёта",IF(A3289&lt;INT('Номенклатура'!$C$2),"Раньше даты начала учёта: НЕ учтено",IF(AND(C3289="Корректировка остатка",TRIM(G3289)=""),"Учтено: добавьте пояснение","ОК")))))))))))))</f>
        <v/>
      </c>
    </row>
    <row r="3290" spans="1:9" x14ac:dyDescent="0.25">
      <c r="A3290" s="16"/>
      <c r="B3290" s="13"/>
      <c r="C3290" s="13"/>
      <c r="D3290" s="14"/>
      <c r="E3290" s="17" t="str">
        <f>IF(OR(B3290="",SUMPRODUCT(--EXACT('Номенклатура'!$A$6:$A$205,B3290))&lt;&gt;1),"",INDEX('Номенклатура'!$D$6:$D$205,SUMPRODUCT(EXACT('Номенклатура'!$A$6:$A$205,B3290)*(ROW('Номенклатура'!$A$6:$A$205)-5)))&amp;"")</f>
        <v/>
      </c>
      <c r="F3290" s="18" t="str">
        <f>IF(OR(I3290="ОК",I3290="Учтено: добавьте пояснение"),IF(C3290="Приход",D3290,IF(C3290="Корректировка остатка",D3290,-D3290)),"")</f>
        <v/>
      </c>
      <c r="G3290" s="13"/>
      <c r="H3290" s="15" t="str">
        <f>IF(OR(B3290="",SUMPRODUCT(--EXACT('Номенклатура'!$A$6:$A$205,B3290))&lt;&gt;1),"",INDEX('Номенклатура'!$B$6:$B$205,SUMPRODUCT(EXACT('Номенклатура'!$A$6:$A$205,B3290)*(ROW('Номенклатура'!$A$6:$A$205)-5)))&amp;"")</f>
        <v/>
      </c>
      <c r="I3290" s="15" t="str">
        <f>IF(COUNTA(A3290:D3290,G3290)=0,"",IF(NOT(ISNUMBER(A3290)),"Укажите дату",IF(B3290="","Укажите код",IF(NOT(AND(ISTEXT(B3290),LEN(B3290)&gt;0,LEN(B3290)&lt;=30,ISNUMBER(FIND(LEFT(B3290,1),"ABCDEFGHIJKLMNOPQRSTUVWXYZ")),SUMPRODUCT((MID(B3290,{1,2,3,4,5,6,7,8,9,10,11,12,13,14,15,16,17,18,19,20,21,22,23,24,25,26,27,28,29,30},1)&lt;&gt;"")*ISERROR(FIND(MID(B3290,{1,2,3,4,5,6,7,8,9,10,11,12,13,14,15,16,17,18,19,20,21,22,23,24,25,26,27,28,29,30},1),"ABCDEFGHIJKLMNOPQRSTUVWXYZ0123456789-_")))=0,ISERROR(VALUE(B3290)))),"Недопустимый код: только латинские буквы A-Z в верхнем регистре, цифры, - и _; начало с буквы, до 30 символов (например MILK-001)",IF(SUMPRODUCT(--EXACT('Номенклатура'!$A$6:$A$205,B3290))=0,"Код не найден в номенклатуре",IF(SUMPRODUCT(--EXACT('Номенклатура'!$A$6:$A$205,B3290))&gt;1,"Код повторяется в номенклатуре",IF(ISNA(MATCH(C3290,{"Приход","Расход","Списание","Корректировка остатка"},0)),"Выберите тип операции",IF(NOT(ISNUMBER(D3290)),"Укажите количество",IF(D3290=0,"Количество не может быть 0",IF(AND(C3290&lt;&gt;"Корректировка остатка",D3290&lt;0),"Для этого типа количество положительное",IF(NOT(ISNUMBER('Номенклатура'!$C$2)),"Укажите дату начала учёта",IF(A3290&lt;INT('Номенклатура'!$C$2),"Раньше даты начала учёта: НЕ учтено",IF(AND(C3290="Корректировка остатка",TRIM(G3290)=""),"Учтено: добавьте пояснение","ОК")))))))))))))</f>
        <v/>
      </c>
    </row>
    <row r="3291" spans="1:9" x14ac:dyDescent="0.25">
      <c r="A3291" s="16"/>
      <c r="B3291" s="13"/>
      <c r="C3291" s="13"/>
      <c r="D3291" s="14"/>
      <c r="E3291" s="17" t="str">
        <f>IF(OR(B3291="",SUMPRODUCT(--EXACT('Номенклатура'!$A$6:$A$205,B3291))&lt;&gt;1),"",INDEX('Номенклатура'!$D$6:$D$205,SUMPRODUCT(EXACT('Номенклатура'!$A$6:$A$205,B3291)*(ROW('Номенклатура'!$A$6:$A$205)-5)))&amp;"")</f>
        <v/>
      </c>
      <c r="F3291" s="18" t="str">
        <f>IF(OR(I3291="ОК",I3291="Учтено: добавьте пояснение"),IF(C3291="Приход",D3291,IF(C3291="Корректировка остатка",D3291,-D3291)),"")</f>
        <v/>
      </c>
      <c r="G3291" s="13"/>
      <c r="H3291" s="15" t="str">
        <f>IF(OR(B3291="",SUMPRODUCT(--EXACT('Номенклатура'!$A$6:$A$205,B3291))&lt;&gt;1),"",INDEX('Номенклатура'!$B$6:$B$205,SUMPRODUCT(EXACT('Номенклатура'!$A$6:$A$205,B3291)*(ROW('Номенклатура'!$A$6:$A$205)-5)))&amp;"")</f>
        <v/>
      </c>
      <c r="I3291" s="15" t="str">
        <f>IF(COUNTA(A3291:D3291,G3291)=0,"",IF(NOT(ISNUMBER(A3291)),"Укажите дату",IF(B3291="","Укажите код",IF(NOT(AND(ISTEXT(B3291),LEN(B3291)&gt;0,LEN(B3291)&lt;=30,ISNUMBER(FIND(LEFT(B3291,1),"ABCDEFGHIJKLMNOPQRSTUVWXYZ")),SUMPRODUCT((MID(B3291,{1,2,3,4,5,6,7,8,9,10,11,12,13,14,15,16,17,18,19,20,21,22,23,24,25,26,27,28,29,30},1)&lt;&gt;"")*ISERROR(FIND(MID(B3291,{1,2,3,4,5,6,7,8,9,10,11,12,13,14,15,16,17,18,19,20,21,22,23,24,25,26,27,28,29,30},1),"ABCDEFGHIJKLMNOPQRSTUVWXYZ0123456789-_")))=0,ISERROR(VALUE(B3291)))),"Недопустимый код: только латинские буквы A-Z в верхнем регистре, цифры, - и _; начало с буквы, до 30 символов (например MILK-001)",IF(SUMPRODUCT(--EXACT('Номенклатура'!$A$6:$A$205,B3291))=0,"Код не найден в номенклатуре",IF(SUMPRODUCT(--EXACT('Номенклатура'!$A$6:$A$205,B3291))&gt;1,"Код повторяется в номенклатуре",IF(ISNA(MATCH(C3291,{"Приход","Расход","Списание","Корректировка остатка"},0)),"Выберите тип операции",IF(NOT(ISNUMBER(D3291)),"Укажите количество",IF(D3291=0,"Количество не может быть 0",IF(AND(C3291&lt;&gt;"Корректировка остатка",D3291&lt;0),"Для этого типа количество положительное",IF(NOT(ISNUMBER('Номенклатура'!$C$2)),"Укажите дату начала учёта",IF(A3291&lt;INT('Номенклатура'!$C$2),"Раньше даты начала учёта: НЕ учтено",IF(AND(C3291="Корректировка остатка",TRIM(G3291)=""),"Учтено: добавьте пояснение","ОК")))))))))))))</f>
        <v/>
      </c>
    </row>
    <row r="3292" spans="1:9" x14ac:dyDescent="0.25">
      <c r="A3292" s="16"/>
      <c r="B3292" s="13"/>
      <c r="C3292" s="13"/>
      <c r="D3292" s="14"/>
      <c r="E3292" s="17" t="str">
        <f>IF(OR(B3292="",SUMPRODUCT(--EXACT('Номенклатура'!$A$6:$A$205,B3292))&lt;&gt;1),"",INDEX('Номенклатура'!$D$6:$D$205,SUMPRODUCT(EXACT('Номенклатура'!$A$6:$A$205,B3292)*(ROW('Номенклатура'!$A$6:$A$205)-5)))&amp;"")</f>
        <v/>
      </c>
      <c r="F3292" s="18" t="str">
        <f>IF(OR(I3292="ОК",I3292="Учтено: добавьте пояснение"),IF(C3292="Приход",D3292,IF(C3292="Корректировка остатка",D3292,-D3292)),"")</f>
        <v/>
      </c>
      <c r="G3292" s="13"/>
      <c r="H3292" s="15" t="str">
        <f>IF(OR(B3292="",SUMPRODUCT(--EXACT('Номенклатура'!$A$6:$A$205,B3292))&lt;&gt;1),"",INDEX('Номенклатура'!$B$6:$B$205,SUMPRODUCT(EXACT('Номенклатура'!$A$6:$A$205,B3292)*(ROW('Номенклатура'!$A$6:$A$205)-5)))&amp;"")</f>
        <v/>
      </c>
      <c r="I3292" s="15" t="str">
        <f>IF(COUNTA(A3292:D3292,G3292)=0,"",IF(NOT(ISNUMBER(A3292)),"Укажите дату",IF(B3292="","Укажите код",IF(NOT(AND(ISTEXT(B3292),LEN(B3292)&gt;0,LEN(B3292)&lt;=30,ISNUMBER(FIND(LEFT(B3292,1),"ABCDEFGHIJKLMNOPQRSTUVWXYZ")),SUMPRODUCT((MID(B3292,{1,2,3,4,5,6,7,8,9,10,11,12,13,14,15,16,17,18,19,20,21,22,23,24,25,26,27,28,29,30},1)&lt;&gt;"")*ISERROR(FIND(MID(B3292,{1,2,3,4,5,6,7,8,9,10,11,12,13,14,15,16,17,18,19,20,21,22,23,24,25,26,27,28,29,30},1),"ABCDEFGHIJKLMNOPQRSTUVWXYZ0123456789-_")))=0,ISERROR(VALUE(B3292)))),"Недопустимый код: только латинские буквы A-Z в верхнем регистре, цифры, - и _; начало с буквы, до 30 символов (например MILK-001)",IF(SUMPRODUCT(--EXACT('Номенклатура'!$A$6:$A$205,B3292))=0,"Код не найден в номенклатуре",IF(SUMPRODUCT(--EXACT('Номенклатура'!$A$6:$A$205,B3292))&gt;1,"Код повторяется в номенклатуре",IF(ISNA(MATCH(C3292,{"Приход","Расход","Списание","Корректировка остатка"},0)),"Выберите тип операции",IF(NOT(ISNUMBER(D3292)),"Укажите количество",IF(D3292=0,"Количество не может быть 0",IF(AND(C3292&lt;&gt;"Корректировка остатка",D3292&lt;0),"Для этого типа количество положительное",IF(NOT(ISNUMBER('Номенклатура'!$C$2)),"Укажите дату начала учёта",IF(A3292&lt;INT('Номенклатура'!$C$2),"Раньше даты начала учёта: НЕ учтено",IF(AND(C3292="Корректировка остатка",TRIM(G3292)=""),"Учтено: добавьте пояснение","ОК")))))))))))))</f>
        <v/>
      </c>
    </row>
    <row r="3293" spans="1:9" x14ac:dyDescent="0.25">
      <c r="A3293" s="16"/>
      <c r="B3293" s="13"/>
      <c r="C3293" s="13"/>
      <c r="D3293" s="14"/>
      <c r="E3293" s="17" t="str">
        <f>IF(OR(B3293="",SUMPRODUCT(--EXACT('Номенклатура'!$A$6:$A$205,B3293))&lt;&gt;1),"",INDEX('Номенклатура'!$D$6:$D$205,SUMPRODUCT(EXACT('Номенклатура'!$A$6:$A$205,B3293)*(ROW('Номенклатура'!$A$6:$A$205)-5)))&amp;"")</f>
        <v/>
      </c>
      <c r="F3293" s="18" t="str">
        <f>IF(OR(I3293="ОК",I3293="Учтено: добавьте пояснение"),IF(C3293="Приход",D3293,IF(C3293="Корректировка остатка",D3293,-D3293)),"")</f>
        <v/>
      </c>
      <c r="G3293" s="13"/>
      <c r="H3293" s="15" t="str">
        <f>IF(OR(B3293="",SUMPRODUCT(--EXACT('Номенклатура'!$A$6:$A$205,B3293))&lt;&gt;1),"",INDEX('Номенклатура'!$B$6:$B$205,SUMPRODUCT(EXACT('Номенклатура'!$A$6:$A$205,B3293)*(ROW('Номенклатура'!$A$6:$A$205)-5)))&amp;"")</f>
        <v/>
      </c>
      <c r="I3293" s="15" t="str">
        <f>IF(COUNTA(A3293:D3293,G3293)=0,"",IF(NOT(ISNUMBER(A3293)),"Укажите дату",IF(B3293="","Укажите код",IF(NOT(AND(ISTEXT(B3293),LEN(B3293)&gt;0,LEN(B3293)&lt;=30,ISNUMBER(FIND(LEFT(B3293,1),"ABCDEFGHIJKLMNOPQRSTUVWXYZ")),SUMPRODUCT((MID(B3293,{1,2,3,4,5,6,7,8,9,10,11,12,13,14,15,16,17,18,19,20,21,22,23,24,25,26,27,28,29,30},1)&lt;&gt;"")*ISERROR(FIND(MID(B3293,{1,2,3,4,5,6,7,8,9,10,11,12,13,14,15,16,17,18,19,20,21,22,23,24,25,26,27,28,29,30},1),"ABCDEFGHIJKLMNOPQRSTUVWXYZ0123456789-_")))=0,ISERROR(VALUE(B3293)))),"Недопустимый код: только латинские буквы A-Z в верхнем регистре, цифры, - и _; начало с буквы, до 30 символов (например MILK-001)",IF(SUMPRODUCT(--EXACT('Номенклатура'!$A$6:$A$205,B3293))=0,"Код не найден в номенклатуре",IF(SUMPRODUCT(--EXACT('Номенклатура'!$A$6:$A$205,B3293))&gt;1,"Код повторяется в номенклатуре",IF(ISNA(MATCH(C3293,{"Приход","Расход","Списание","Корректировка остатка"},0)),"Выберите тип операции",IF(NOT(ISNUMBER(D3293)),"Укажите количество",IF(D3293=0,"Количество не может быть 0",IF(AND(C3293&lt;&gt;"Корректировка остатка",D3293&lt;0),"Для этого типа количество положительное",IF(NOT(ISNUMBER('Номенклатура'!$C$2)),"Укажите дату начала учёта",IF(A3293&lt;INT('Номенклатура'!$C$2),"Раньше даты начала учёта: НЕ учтено",IF(AND(C3293="Корректировка остатка",TRIM(G3293)=""),"Учтено: добавьте пояснение","ОК")))))))))))))</f>
        <v/>
      </c>
    </row>
    <row r="3294" spans="1:9" x14ac:dyDescent="0.25">
      <c r="A3294" s="16"/>
      <c r="B3294" s="13"/>
      <c r="C3294" s="13"/>
      <c r="D3294" s="14"/>
      <c r="E3294" s="17" t="str">
        <f>IF(OR(B3294="",SUMPRODUCT(--EXACT('Номенклатура'!$A$6:$A$205,B3294))&lt;&gt;1),"",INDEX('Номенклатура'!$D$6:$D$205,SUMPRODUCT(EXACT('Номенклатура'!$A$6:$A$205,B3294)*(ROW('Номенклатура'!$A$6:$A$205)-5)))&amp;"")</f>
        <v/>
      </c>
      <c r="F3294" s="18" t="str">
        <f>IF(OR(I3294="ОК",I3294="Учтено: добавьте пояснение"),IF(C3294="Приход",D3294,IF(C3294="Корректировка остатка",D3294,-D3294)),"")</f>
        <v/>
      </c>
      <c r="G3294" s="13"/>
      <c r="H3294" s="15" t="str">
        <f>IF(OR(B3294="",SUMPRODUCT(--EXACT('Номенклатура'!$A$6:$A$205,B3294))&lt;&gt;1),"",INDEX('Номенклатура'!$B$6:$B$205,SUMPRODUCT(EXACT('Номенклатура'!$A$6:$A$205,B3294)*(ROW('Номенклатура'!$A$6:$A$205)-5)))&amp;"")</f>
        <v/>
      </c>
      <c r="I3294" s="15" t="str">
        <f>IF(COUNTA(A3294:D3294,G3294)=0,"",IF(NOT(ISNUMBER(A3294)),"Укажите дату",IF(B3294="","Укажите код",IF(NOT(AND(ISTEXT(B3294),LEN(B3294)&gt;0,LEN(B3294)&lt;=30,ISNUMBER(FIND(LEFT(B3294,1),"ABCDEFGHIJKLMNOPQRSTUVWXYZ")),SUMPRODUCT((MID(B3294,{1,2,3,4,5,6,7,8,9,10,11,12,13,14,15,16,17,18,19,20,21,22,23,24,25,26,27,28,29,30},1)&lt;&gt;"")*ISERROR(FIND(MID(B3294,{1,2,3,4,5,6,7,8,9,10,11,12,13,14,15,16,17,18,19,20,21,22,23,24,25,26,27,28,29,30},1),"ABCDEFGHIJKLMNOPQRSTUVWXYZ0123456789-_")))=0,ISERROR(VALUE(B3294)))),"Недопустимый код: только латинские буквы A-Z в верхнем регистре, цифры, - и _; начало с буквы, до 30 символов (например MILK-001)",IF(SUMPRODUCT(--EXACT('Номенклатура'!$A$6:$A$205,B3294))=0,"Код не найден в номенклатуре",IF(SUMPRODUCT(--EXACT('Номенклатура'!$A$6:$A$205,B3294))&gt;1,"Код повторяется в номенклатуре",IF(ISNA(MATCH(C3294,{"Приход","Расход","Списание","Корректировка остатка"},0)),"Выберите тип операции",IF(NOT(ISNUMBER(D3294)),"Укажите количество",IF(D3294=0,"Количество не может быть 0",IF(AND(C3294&lt;&gt;"Корректировка остатка",D3294&lt;0),"Для этого типа количество положительное",IF(NOT(ISNUMBER('Номенклатура'!$C$2)),"Укажите дату начала учёта",IF(A3294&lt;INT('Номенклатура'!$C$2),"Раньше даты начала учёта: НЕ учтено",IF(AND(C3294="Корректировка остатка",TRIM(G3294)=""),"Учтено: добавьте пояснение","ОК")))))))))))))</f>
        <v/>
      </c>
    </row>
    <row r="3295" spans="1:9" x14ac:dyDescent="0.25">
      <c r="A3295" s="16"/>
      <c r="B3295" s="13"/>
      <c r="C3295" s="13"/>
      <c r="D3295" s="14"/>
      <c r="E3295" s="17" t="str">
        <f>IF(OR(B3295="",SUMPRODUCT(--EXACT('Номенклатура'!$A$6:$A$205,B3295))&lt;&gt;1),"",INDEX('Номенклатура'!$D$6:$D$205,SUMPRODUCT(EXACT('Номенклатура'!$A$6:$A$205,B3295)*(ROW('Номенклатура'!$A$6:$A$205)-5)))&amp;"")</f>
        <v/>
      </c>
      <c r="F3295" s="18" t="str">
        <f>IF(OR(I3295="ОК",I3295="Учтено: добавьте пояснение"),IF(C3295="Приход",D3295,IF(C3295="Корректировка остатка",D3295,-D3295)),"")</f>
        <v/>
      </c>
      <c r="G3295" s="13"/>
      <c r="H3295" s="15" t="str">
        <f>IF(OR(B3295="",SUMPRODUCT(--EXACT('Номенклатура'!$A$6:$A$205,B3295))&lt;&gt;1),"",INDEX('Номенклатура'!$B$6:$B$205,SUMPRODUCT(EXACT('Номенклатура'!$A$6:$A$205,B3295)*(ROW('Номенклатура'!$A$6:$A$205)-5)))&amp;"")</f>
        <v/>
      </c>
      <c r="I3295" s="15" t="str">
        <f>IF(COUNTA(A3295:D3295,G3295)=0,"",IF(NOT(ISNUMBER(A3295)),"Укажите дату",IF(B3295="","Укажите код",IF(NOT(AND(ISTEXT(B3295),LEN(B3295)&gt;0,LEN(B3295)&lt;=30,ISNUMBER(FIND(LEFT(B3295,1),"ABCDEFGHIJKLMNOPQRSTUVWXYZ")),SUMPRODUCT((MID(B3295,{1,2,3,4,5,6,7,8,9,10,11,12,13,14,15,16,17,18,19,20,21,22,23,24,25,26,27,28,29,30},1)&lt;&gt;"")*ISERROR(FIND(MID(B3295,{1,2,3,4,5,6,7,8,9,10,11,12,13,14,15,16,17,18,19,20,21,22,23,24,25,26,27,28,29,30},1),"ABCDEFGHIJKLMNOPQRSTUVWXYZ0123456789-_")))=0,ISERROR(VALUE(B3295)))),"Недопустимый код: только латинские буквы A-Z в верхнем регистре, цифры, - и _; начало с буквы, до 30 символов (например MILK-001)",IF(SUMPRODUCT(--EXACT('Номенклатура'!$A$6:$A$205,B3295))=0,"Код не найден в номенклатуре",IF(SUMPRODUCT(--EXACT('Номенклатура'!$A$6:$A$205,B3295))&gt;1,"Код повторяется в номенклатуре",IF(ISNA(MATCH(C3295,{"Приход","Расход","Списание","Корректировка остатка"},0)),"Выберите тип операции",IF(NOT(ISNUMBER(D3295)),"Укажите количество",IF(D3295=0,"Количество не может быть 0",IF(AND(C3295&lt;&gt;"Корректировка остатка",D3295&lt;0),"Для этого типа количество положительное",IF(NOT(ISNUMBER('Номенклатура'!$C$2)),"Укажите дату начала учёта",IF(A3295&lt;INT('Номенклатура'!$C$2),"Раньше даты начала учёта: НЕ учтено",IF(AND(C3295="Корректировка остатка",TRIM(G3295)=""),"Учтено: добавьте пояснение","ОК")))))))))))))</f>
        <v/>
      </c>
    </row>
    <row r="3296" spans="1:9" x14ac:dyDescent="0.25">
      <c r="A3296" s="16"/>
      <c r="B3296" s="13"/>
      <c r="C3296" s="13"/>
      <c r="D3296" s="14"/>
      <c r="E3296" s="17" t="str">
        <f>IF(OR(B3296="",SUMPRODUCT(--EXACT('Номенклатура'!$A$6:$A$205,B3296))&lt;&gt;1),"",INDEX('Номенклатура'!$D$6:$D$205,SUMPRODUCT(EXACT('Номенклатура'!$A$6:$A$205,B3296)*(ROW('Номенклатура'!$A$6:$A$205)-5)))&amp;"")</f>
        <v/>
      </c>
      <c r="F3296" s="18" t="str">
        <f>IF(OR(I3296="ОК",I3296="Учтено: добавьте пояснение"),IF(C3296="Приход",D3296,IF(C3296="Корректировка остатка",D3296,-D3296)),"")</f>
        <v/>
      </c>
      <c r="G3296" s="13"/>
      <c r="H3296" s="15" t="str">
        <f>IF(OR(B3296="",SUMPRODUCT(--EXACT('Номенклатура'!$A$6:$A$205,B3296))&lt;&gt;1),"",INDEX('Номенклатура'!$B$6:$B$205,SUMPRODUCT(EXACT('Номенклатура'!$A$6:$A$205,B3296)*(ROW('Номенклатура'!$A$6:$A$205)-5)))&amp;"")</f>
        <v/>
      </c>
      <c r="I3296" s="15" t="str">
        <f>IF(COUNTA(A3296:D3296,G3296)=0,"",IF(NOT(ISNUMBER(A3296)),"Укажите дату",IF(B3296="","Укажите код",IF(NOT(AND(ISTEXT(B3296),LEN(B3296)&gt;0,LEN(B3296)&lt;=30,ISNUMBER(FIND(LEFT(B3296,1),"ABCDEFGHIJKLMNOPQRSTUVWXYZ")),SUMPRODUCT((MID(B3296,{1,2,3,4,5,6,7,8,9,10,11,12,13,14,15,16,17,18,19,20,21,22,23,24,25,26,27,28,29,30},1)&lt;&gt;"")*ISERROR(FIND(MID(B3296,{1,2,3,4,5,6,7,8,9,10,11,12,13,14,15,16,17,18,19,20,21,22,23,24,25,26,27,28,29,30},1),"ABCDEFGHIJKLMNOPQRSTUVWXYZ0123456789-_")))=0,ISERROR(VALUE(B3296)))),"Недопустимый код: только латинские буквы A-Z в верхнем регистре, цифры, - и _; начало с буквы, до 30 символов (например MILK-001)",IF(SUMPRODUCT(--EXACT('Номенклатура'!$A$6:$A$205,B3296))=0,"Код не найден в номенклатуре",IF(SUMPRODUCT(--EXACT('Номенклатура'!$A$6:$A$205,B3296))&gt;1,"Код повторяется в номенклатуре",IF(ISNA(MATCH(C3296,{"Приход","Расход","Списание","Корректировка остатка"},0)),"Выберите тип операции",IF(NOT(ISNUMBER(D3296)),"Укажите количество",IF(D3296=0,"Количество не может быть 0",IF(AND(C3296&lt;&gt;"Корректировка остатка",D3296&lt;0),"Для этого типа количество положительное",IF(NOT(ISNUMBER('Номенклатура'!$C$2)),"Укажите дату начала учёта",IF(A3296&lt;INT('Номенклатура'!$C$2),"Раньше даты начала учёта: НЕ учтено",IF(AND(C3296="Корректировка остатка",TRIM(G3296)=""),"Учтено: добавьте пояснение","ОК")))))))))))))</f>
        <v/>
      </c>
    </row>
    <row r="3297" spans="1:9" x14ac:dyDescent="0.25">
      <c r="A3297" s="16"/>
      <c r="B3297" s="13"/>
      <c r="C3297" s="13"/>
      <c r="D3297" s="14"/>
      <c r="E3297" s="17" t="str">
        <f>IF(OR(B3297="",SUMPRODUCT(--EXACT('Номенклатура'!$A$6:$A$205,B3297))&lt;&gt;1),"",INDEX('Номенклатура'!$D$6:$D$205,SUMPRODUCT(EXACT('Номенклатура'!$A$6:$A$205,B3297)*(ROW('Номенклатура'!$A$6:$A$205)-5)))&amp;"")</f>
        <v/>
      </c>
      <c r="F3297" s="18" t="str">
        <f>IF(OR(I3297="ОК",I3297="Учтено: добавьте пояснение"),IF(C3297="Приход",D3297,IF(C3297="Корректировка остатка",D3297,-D3297)),"")</f>
        <v/>
      </c>
      <c r="G3297" s="13"/>
      <c r="H3297" s="15" t="str">
        <f>IF(OR(B3297="",SUMPRODUCT(--EXACT('Номенклатура'!$A$6:$A$205,B3297))&lt;&gt;1),"",INDEX('Номенклатура'!$B$6:$B$205,SUMPRODUCT(EXACT('Номенклатура'!$A$6:$A$205,B3297)*(ROW('Номенклатура'!$A$6:$A$205)-5)))&amp;"")</f>
        <v/>
      </c>
      <c r="I3297" s="15" t="str">
        <f>IF(COUNTA(A3297:D3297,G3297)=0,"",IF(NOT(ISNUMBER(A3297)),"Укажите дату",IF(B3297="","Укажите код",IF(NOT(AND(ISTEXT(B3297),LEN(B3297)&gt;0,LEN(B3297)&lt;=30,ISNUMBER(FIND(LEFT(B3297,1),"ABCDEFGHIJKLMNOPQRSTUVWXYZ")),SUMPRODUCT((MID(B3297,{1,2,3,4,5,6,7,8,9,10,11,12,13,14,15,16,17,18,19,20,21,22,23,24,25,26,27,28,29,30},1)&lt;&gt;"")*ISERROR(FIND(MID(B3297,{1,2,3,4,5,6,7,8,9,10,11,12,13,14,15,16,17,18,19,20,21,22,23,24,25,26,27,28,29,30},1),"ABCDEFGHIJKLMNOPQRSTUVWXYZ0123456789-_")))=0,ISERROR(VALUE(B3297)))),"Недопустимый код: только латинские буквы A-Z в верхнем регистре, цифры, - и _; начало с буквы, до 30 символов (например MILK-001)",IF(SUMPRODUCT(--EXACT('Номенклатура'!$A$6:$A$205,B3297))=0,"Код не найден в номенклатуре",IF(SUMPRODUCT(--EXACT('Номенклатура'!$A$6:$A$205,B3297))&gt;1,"Код повторяется в номенклатуре",IF(ISNA(MATCH(C3297,{"Приход","Расход","Списание","Корректировка остатка"},0)),"Выберите тип операции",IF(NOT(ISNUMBER(D3297)),"Укажите количество",IF(D3297=0,"Количество не может быть 0",IF(AND(C3297&lt;&gt;"Корректировка остатка",D3297&lt;0),"Для этого типа количество положительное",IF(NOT(ISNUMBER('Номенклатура'!$C$2)),"Укажите дату начала учёта",IF(A3297&lt;INT('Номенклатура'!$C$2),"Раньше даты начала учёта: НЕ учтено",IF(AND(C3297="Корректировка остатка",TRIM(G3297)=""),"Учтено: добавьте пояснение","ОК")))))))))))))</f>
        <v/>
      </c>
    </row>
    <row r="3298" spans="1:9" x14ac:dyDescent="0.25">
      <c r="A3298" s="16"/>
      <c r="B3298" s="13"/>
      <c r="C3298" s="13"/>
      <c r="D3298" s="14"/>
      <c r="E3298" s="17" t="str">
        <f>IF(OR(B3298="",SUMPRODUCT(--EXACT('Номенклатура'!$A$6:$A$205,B3298))&lt;&gt;1),"",INDEX('Номенклатура'!$D$6:$D$205,SUMPRODUCT(EXACT('Номенклатура'!$A$6:$A$205,B3298)*(ROW('Номенклатура'!$A$6:$A$205)-5)))&amp;"")</f>
        <v/>
      </c>
      <c r="F3298" s="18" t="str">
        <f>IF(OR(I3298="ОК",I3298="Учтено: добавьте пояснение"),IF(C3298="Приход",D3298,IF(C3298="Корректировка остатка",D3298,-D3298)),"")</f>
        <v/>
      </c>
      <c r="G3298" s="13"/>
      <c r="H3298" s="15" t="str">
        <f>IF(OR(B3298="",SUMPRODUCT(--EXACT('Номенклатура'!$A$6:$A$205,B3298))&lt;&gt;1),"",INDEX('Номенклатура'!$B$6:$B$205,SUMPRODUCT(EXACT('Номенклатура'!$A$6:$A$205,B3298)*(ROW('Номенклатура'!$A$6:$A$205)-5)))&amp;"")</f>
        <v/>
      </c>
      <c r="I3298" s="15" t="str">
        <f>IF(COUNTA(A3298:D3298,G3298)=0,"",IF(NOT(ISNUMBER(A3298)),"Укажите дату",IF(B3298="","Укажите код",IF(NOT(AND(ISTEXT(B3298),LEN(B3298)&gt;0,LEN(B3298)&lt;=30,ISNUMBER(FIND(LEFT(B3298,1),"ABCDEFGHIJKLMNOPQRSTUVWXYZ")),SUMPRODUCT((MID(B3298,{1,2,3,4,5,6,7,8,9,10,11,12,13,14,15,16,17,18,19,20,21,22,23,24,25,26,27,28,29,30},1)&lt;&gt;"")*ISERROR(FIND(MID(B3298,{1,2,3,4,5,6,7,8,9,10,11,12,13,14,15,16,17,18,19,20,21,22,23,24,25,26,27,28,29,30},1),"ABCDEFGHIJKLMNOPQRSTUVWXYZ0123456789-_")))=0,ISERROR(VALUE(B3298)))),"Недопустимый код: только латинские буквы A-Z в верхнем регистре, цифры, - и _; начало с буквы, до 30 символов (например MILK-001)",IF(SUMPRODUCT(--EXACT('Номенклатура'!$A$6:$A$205,B3298))=0,"Код не найден в номенклатуре",IF(SUMPRODUCT(--EXACT('Номенклатура'!$A$6:$A$205,B3298))&gt;1,"Код повторяется в номенклатуре",IF(ISNA(MATCH(C3298,{"Приход","Расход","Списание","Корректировка остатка"},0)),"Выберите тип операции",IF(NOT(ISNUMBER(D3298)),"Укажите количество",IF(D3298=0,"Количество не может быть 0",IF(AND(C3298&lt;&gt;"Корректировка остатка",D3298&lt;0),"Для этого типа количество положительное",IF(NOT(ISNUMBER('Номенклатура'!$C$2)),"Укажите дату начала учёта",IF(A3298&lt;INT('Номенклатура'!$C$2),"Раньше даты начала учёта: НЕ учтено",IF(AND(C3298="Корректировка остатка",TRIM(G3298)=""),"Учтено: добавьте пояснение","ОК")))))))))))))</f>
        <v/>
      </c>
    </row>
    <row r="3299" spans="1:9" x14ac:dyDescent="0.25">
      <c r="A3299" s="16"/>
      <c r="B3299" s="13"/>
      <c r="C3299" s="13"/>
      <c r="D3299" s="14"/>
      <c r="E3299" s="17" t="str">
        <f>IF(OR(B3299="",SUMPRODUCT(--EXACT('Номенклатура'!$A$6:$A$205,B3299))&lt;&gt;1),"",INDEX('Номенклатура'!$D$6:$D$205,SUMPRODUCT(EXACT('Номенклатура'!$A$6:$A$205,B3299)*(ROW('Номенклатура'!$A$6:$A$205)-5)))&amp;"")</f>
        <v/>
      </c>
      <c r="F3299" s="18" t="str">
        <f>IF(OR(I3299="ОК",I3299="Учтено: добавьте пояснение"),IF(C3299="Приход",D3299,IF(C3299="Корректировка остатка",D3299,-D3299)),"")</f>
        <v/>
      </c>
      <c r="G3299" s="13"/>
      <c r="H3299" s="15" t="str">
        <f>IF(OR(B3299="",SUMPRODUCT(--EXACT('Номенклатура'!$A$6:$A$205,B3299))&lt;&gt;1),"",INDEX('Номенклатура'!$B$6:$B$205,SUMPRODUCT(EXACT('Номенклатура'!$A$6:$A$205,B3299)*(ROW('Номенклатура'!$A$6:$A$205)-5)))&amp;"")</f>
        <v/>
      </c>
      <c r="I3299" s="15" t="str">
        <f>IF(COUNTA(A3299:D3299,G3299)=0,"",IF(NOT(ISNUMBER(A3299)),"Укажите дату",IF(B3299="","Укажите код",IF(NOT(AND(ISTEXT(B3299),LEN(B3299)&gt;0,LEN(B3299)&lt;=30,ISNUMBER(FIND(LEFT(B3299,1),"ABCDEFGHIJKLMNOPQRSTUVWXYZ")),SUMPRODUCT((MID(B3299,{1,2,3,4,5,6,7,8,9,10,11,12,13,14,15,16,17,18,19,20,21,22,23,24,25,26,27,28,29,30},1)&lt;&gt;"")*ISERROR(FIND(MID(B3299,{1,2,3,4,5,6,7,8,9,10,11,12,13,14,15,16,17,18,19,20,21,22,23,24,25,26,27,28,29,30},1),"ABCDEFGHIJKLMNOPQRSTUVWXYZ0123456789-_")))=0,ISERROR(VALUE(B3299)))),"Недопустимый код: только латинские буквы A-Z в верхнем регистре, цифры, - и _; начало с буквы, до 30 символов (например MILK-001)",IF(SUMPRODUCT(--EXACT('Номенклатура'!$A$6:$A$205,B3299))=0,"Код не найден в номенклатуре",IF(SUMPRODUCT(--EXACT('Номенклатура'!$A$6:$A$205,B3299))&gt;1,"Код повторяется в номенклатуре",IF(ISNA(MATCH(C3299,{"Приход","Расход","Списание","Корректировка остатка"},0)),"Выберите тип операции",IF(NOT(ISNUMBER(D3299)),"Укажите количество",IF(D3299=0,"Количество не может быть 0",IF(AND(C3299&lt;&gt;"Корректировка остатка",D3299&lt;0),"Для этого типа количество положительное",IF(NOT(ISNUMBER('Номенклатура'!$C$2)),"Укажите дату начала учёта",IF(A3299&lt;INT('Номенклатура'!$C$2),"Раньше даты начала учёта: НЕ учтено",IF(AND(C3299="Корректировка остатка",TRIM(G3299)=""),"Учтено: добавьте пояснение","ОК")))))))))))))</f>
        <v/>
      </c>
    </row>
    <row r="3300" spans="1:9" x14ac:dyDescent="0.25">
      <c r="A3300" s="16"/>
      <c r="B3300" s="13"/>
      <c r="C3300" s="13"/>
      <c r="D3300" s="14"/>
      <c r="E3300" s="17" t="str">
        <f>IF(OR(B3300="",SUMPRODUCT(--EXACT('Номенклатура'!$A$6:$A$205,B3300))&lt;&gt;1),"",INDEX('Номенклатура'!$D$6:$D$205,SUMPRODUCT(EXACT('Номенклатура'!$A$6:$A$205,B3300)*(ROW('Номенклатура'!$A$6:$A$205)-5)))&amp;"")</f>
        <v/>
      </c>
      <c r="F3300" s="18" t="str">
        <f>IF(OR(I3300="ОК",I3300="Учтено: добавьте пояснение"),IF(C3300="Приход",D3300,IF(C3300="Корректировка остатка",D3300,-D3300)),"")</f>
        <v/>
      </c>
      <c r="G3300" s="13"/>
      <c r="H3300" s="15" t="str">
        <f>IF(OR(B3300="",SUMPRODUCT(--EXACT('Номенклатура'!$A$6:$A$205,B3300))&lt;&gt;1),"",INDEX('Номенклатура'!$B$6:$B$205,SUMPRODUCT(EXACT('Номенклатура'!$A$6:$A$205,B3300)*(ROW('Номенклатура'!$A$6:$A$205)-5)))&amp;"")</f>
        <v/>
      </c>
      <c r="I3300" s="15" t="str">
        <f>IF(COUNTA(A3300:D3300,G3300)=0,"",IF(NOT(ISNUMBER(A3300)),"Укажите дату",IF(B3300="","Укажите код",IF(NOT(AND(ISTEXT(B3300),LEN(B3300)&gt;0,LEN(B3300)&lt;=30,ISNUMBER(FIND(LEFT(B3300,1),"ABCDEFGHIJKLMNOPQRSTUVWXYZ")),SUMPRODUCT((MID(B3300,{1,2,3,4,5,6,7,8,9,10,11,12,13,14,15,16,17,18,19,20,21,22,23,24,25,26,27,28,29,30},1)&lt;&gt;"")*ISERROR(FIND(MID(B3300,{1,2,3,4,5,6,7,8,9,10,11,12,13,14,15,16,17,18,19,20,21,22,23,24,25,26,27,28,29,30},1),"ABCDEFGHIJKLMNOPQRSTUVWXYZ0123456789-_")))=0,ISERROR(VALUE(B3300)))),"Недопустимый код: только латинские буквы A-Z в верхнем регистре, цифры, - и _; начало с буквы, до 30 символов (например MILK-001)",IF(SUMPRODUCT(--EXACT('Номенклатура'!$A$6:$A$205,B3300))=0,"Код не найден в номенклатуре",IF(SUMPRODUCT(--EXACT('Номенклатура'!$A$6:$A$205,B3300))&gt;1,"Код повторяется в номенклатуре",IF(ISNA(MATCH(C3300,{"Приход","Расход","Списание","Корректировка остатка"},0)),"Выберите тип операции",IF(NOT(ISNUMBER(D3300)),"Укажите количество",IF(D3300=0,"Количество не может быть 0",IF(AND(C3300&lt;&gt;"Корректировка остатка",D3300&lt;0),"Для этого типа количество положительное",IF(NOT(ISNUMBER('Номенклатура'!$C$2)),"Укажите дату начала учёта",IF(A3300&lt;INT('Номенклатура'!$C$2),"Раньше даты начала учёта: НЕ учтено",IF(AND(C3300="Корректировка остатка",TRIM(G3300)=""),"Учтено: добавьте пояснение","ОК")))))))))))))</f>
        <v/>
      </c>
    </row>
    <row r="3301" spans="1:9" x14ac:dyDescent="0.25">
      <c r="A3301" s="16"/>
      <c r="B3301" s="13"/>
      <c r="C3301" s="13"/>
      <c r="D3301" s="14"/>
      <c r="E3301" s="17" t="str">
        <f>IF(OR(B3301="",SUMPRODUCT(--EXACT('Номенклатура'!$A$6:$A$205,B3301))&lt;&gt;1),"",INDEX('Номенклатура'!$D$6:$D$205,SUMPRODUCT(EXACT('Номенклатура'!$A$6:$A$205,B3301)*(ROW('Номенклатура'!$A$6:$A$205)-5)))&amp;"")</f>
        <v/>
      </c>
      <c r="F3301" s="18" t="str">
        <f>IF(OR(I3301="ОК",I3301="Учтено: добавьте пояснение"),IF(C3301="Приход",D3301,IF(C3301="Корректировка остатка",D3301,-D3301)),"")</f>
        <v/>
      </c>
      <c r="G3301" s="13"/>
      <c r="H3301" s="15" t="str">
        <f>IF(OR(B3301="",SUMPRODUCT(--EXACT('Номенклатура'!$A$6:$A$205,B3301))&lt;&gt;1),"",INDEX('Номенклатура'!$B$6:$B$205,SUMPRODUCT(EXACT('Номенклатура'!$A$6:$A$205,B3301)*(ROW('Номенклатура'!$A$6:$A$205)-5)))&amp;"")</f>
        <v/>
      </c>
      <c r="I3301" s="15" t="str">
        <f>IF(COUNTA(A3301:D3301,G3301)=0,"",IF(NOT(ISNUMBER(A3301)),"Укажите дату",IF(B3301="","Укажите код",IF(NOT(AND(ISTEXT(B3301),LEN(B3301)&gt;0,LEN(B3301)&lt;=30,ISNUMBER(FIND(LEFT(B3301,1),"ABCDEFGHIJKLMNOPQRSTUVWXYZ")),SUMPRODUCT((MID(B3301,{1,2,3,4,5,6,7,8,9,10,11,12,13,14,15,16,17,18,19,20,21,22,23,24,25,26,27,28,29,30},1)&lt;&gt;"")*ISERROR(FIND(MID(B3301,{1,2,3,4,5,6,7,8,9,10,11,12,13,14,15,16,17,18,19,20,21,22,23,24,25,26,27,28,29,30},1),"ABCDEFGHIJKLMNOPQRSTUVWXYZ0123456789-_")))=0,ISERROR(VALUE(B3301)))),"Недопустимый код: только латинские буквы A-Z в верхнем регистре, цифры, - и _; начало с буквы, до 30 символов (например MILK-001)",IF(SUMPRODUCT(--EXACT('Номенклатура'!$A$6:$A$205,B3301))=0,"Код не найден в номенклатуре",IF(SUMPRODUCT(--EXACT('Номенклатура'!$A$6:$A$205,B3301))&gt;1,"Код повторяется в номенклатуре",IF(ISNA(MATCH(C3301,{"Приход","Расход","Списание","Корректировка остатка"},0)),"Выберите тип операции",IF(NOT(ISNUMBER(D3301)),"Укажите количество",IF(D3301=0,"Количество не может быть 0",IF(AND(C3301&lt;&gt;"Корректировка остатка",D3301&lt;0),"Для этого типа количество положительное",IF(NOT(ISNUMBER('Номенклатура'!$C$2)),"Укажите дату начала учёта",IF(A3301&lt;INT('Номенклатура'!$C$2),"Раньше даты начала учёта: НЕ учтено",IF(AND(C3301="Корректировка остатка",TRIM(G3301)=""),"Учтено: добавьте пояснение","ОК")))))))))))))</f>
        <v/>
      </c>
    </row>
    <row r="3302" spans="1:9" x14ac:dyDescent="0.25">
      <c r="A3302" s="16"/>
      <c r="B3302" s="13"/>
      <c r="C3302" s="13"/>
      <c r="D3302" s="14"/>
      <c r="E3302" s="17" t="str">
        <f>IF(OR(B3302="",SUMPRODUCT(--EXACT('Номенклатура'!$A$6:$A$205,B3302))&lt;&gt;1),"",INDEX('Номенклатура'!$D$6:$D$205,SUMPRODUCT(EXACT('Номенклатура'!$A$6:$A$205,B3302)*(ROW('Номенклатура'!$A$6:$A$205)-5)))&amp;"")</f>
        <v/>
      </c>
      <c r="F3302" s="18" t="str">
        <f>IF(OR(I3302="ОК",I3302="Учтено: добавьте пояснение"),IF(C3302="Приход",D3302,IF(C3302="Корректировка остатка",D3302,-D3302)),"")</f>
        <v/>
      </c>
      <c r="G3302" s="13"/>
      <c r="H3302" s="15" t="str">
        <f>IF(OR(B3302="",SUMPRODUCT(--EXACT('Номенклатура'!$A$6:$A$205,B3302))&lt;&gt;1),"",INDEX('Номенклатура'!$B$6:$B$205,SUMPRODUCT(EXACT('Номенклатура'!$A$6:$A$205,B3302)*(ROW('Номенклатура'!$A$6:$A$205)-5)))&amp;"")</f>
        <v/>
      </c>
      <c r="I3302" s="15" t="str">
        <f>IF(COUNTA(A3302:D3302,G3302)=0,"",IF(NOT(ISNUMBER(A3302)),"Укажите дату",IF(B3302="","Укажите код",IF(NOT(AND(ISTEXT(B3302),LEN(B3302)&gt;0,LEN(B3302)&lt;=30,ISNUMBER(FIND(LEFT(B3302,1),"ABCDEFGHIJKLMNOPQRSTUVWXYZ")),SUMPRODUCT((MID(B3302,{1,2,3,4,5,6,7,8,9,10,11,12,13,14,15,16,17,18,19,20,21,22,23,24,25,26,27,28,29,30},1)&lt;&gt;"")*ISERROR(FIND(MID(B3302,{1,2,3,4,5,6,7,8,9,10,11,12,13,14,15,16,17,18,19,20,21,22,23,24,25,26,27,28,29,30},1),"ABCDEFGHIJKLMNOPQRSTUVWXYZ0123456789-_")))=0,ISERROR(VALUE(B3302)))),"Недопустимый код: только латинские буквы A-Z в верхнем регистре, цифры, - и _; начало с буквы, до 30 символов (например MILK-001)",IF(SUMPRODUCT(--EXACT('Номенклатура'!$A$6:$A$205,B3302))=0,"Код не найден в номенклатуре",IF(SUMPRODUCT(--EXACT('Номенклатура'!$A$6:$A$205,B3302))&gt;1,"Код повторяется в номенклатуре",IF(ISNA(MATCH(C3302,{"Приход","Расход","Списание","Корректировка остатка"},0)),"Выберите тип операции",IF(NOT(ISNUMBER(D3302)),"Укажите количество",IF(D3302=0,"Количество не может быть 0",IF(AND(C3302&lt;&gt;"Корректировка остатка",D3302&lt;0),"Для этого типа количество положительное",IF(NOT(ISNUMBER('Номенклатура'!$C$2)),"Укажите дату начала учёта",IF(A3302&lt;INT('Номенклатура'!$C$2),"Раньше даты начала учёта: НЕ учтено",IF(AND(C3302="Корректировка остатка",TRIM(G3302)=""),"Учтено: добавьте пояснение","ОК")))))))))))))</f>
        <v/>
      </c>
    </row>
    <row r="3303" spans="1:9" x14ac:dyDescent="0.25">
      <c r="A3303" s="16"/>
      <c r="B3303" s="13"/>
      <c r="C3303" s="13"/>
      <c r="D3303" s="14"/>
      <c r="E3303" s="17" t="str">
        <f>IF(OR(B3303="",SUMPRODUCT(--EXACT('Номенклатура'!$A$6:$A$205,B3303))&lt;&gt;1),"",INDEX('Номенклатура'!$D$6:$D$205,SUMPRODUCT(EXACT('Номенклатура'!$A$6:$A$205,B3303)*(ROW('Номенклатура'!$A$6:$A$205)-5)))&amp;"")</f>
        <v/>
      </c>
      <c r="F3303" s="18" t="str">
        <f>IF(OR(I3303="ОК",I3303="Учтено: добавьте пояснение"),IF(C3303="Приход",D3303,IF(C3303="Корректировка остатка",D3303,-D3303)),"")</f>
        <v/>
      </c>
      <c r="G3303" s="13"/>
      <c r="H3303" s="15" t="str">
        <f>IF(OR(B3303="",SUMPRODUCT(--EXACT('Номенклатура'!$A$6:$A$205,B3303))&lt;&gt;1),"",INDEX('Номенклатура'!$B$6:$B$205,SUMPRODUCT(EXACT('Номенклатура'!$A$6:$A$205,B3303)*(ROW('Номенклатура'!$A$6:$A$205)-5)))&amp;"")</f>
        <v/>
      </c>
      <c r="I3303" s="15" t="str">
        <f>IF(COUNTA(A3303:D3303,G3303)=0,"",IF(NOT(ISNUMBER(A3303)),"Укажите дату",IF(B3303="","Укажите код",IF(NOT(AND(ISTEXT(B3303),LEN(B3303)&gt;0,LEN(B3303)&lt;=30,ISNUMBER(FIND(LEFT(B3303,1),"ABCDEFGHIJKLMNOPQRSTUVWXYZ")),SUMPRODUCT((MID(B3303,{1,2,3,4,5,6,7,8,9,10,11,12,13,14,15,16,17,18,19,20,21,22,23,24,25,26,27,28,29,30},1)&lt;&gt;"")*ISERROR(FIND(MID(B3303,{1,2,3,4,5,6,7,8,9,10,11,12,13,14,15,16,17,18,19,20,21,22,23,24,25,26,27,28,29,30},1),"ABCDEFGHIJKLMNOPQRSTUVWXYZ0123456789-_")))=0,ISERROR(VALUE(B3303)))),"Недопустимый код: только латинские буквы A-Z в верхнем регистре, цифры, - и _; начало с буквы, до 30 символов (например MILK-001)",IF(SUMPRODUCT(--EXACT('Номенклатура'!$A$6:$A$205,B3303))=0,"Код не найден в номенклатуре",IF(SUMPRODUCT(--EXACT('Номенклатура'!$A$6:$A$205,B3303))&gt;1,"Код повторяется в номенклатуре",IF(ISNA(MATCH(C3303,{"Приход","Расход","Списание","Корректировка остатка"},0)),"Выберите тип операции",IF(NOT(ISNUMBER(D3303)),"Укажите количество",IF(D3303=0,"Количество не может быть 0",IF(AND(C3303&lt;&gt;"Корректировка остатка",D3303&lt;0),"Для этого типа количество положительное",IF(NOT(ISNUMBER('Номенклатура'!$C$2)),"Укажите дату начала учёта",IF(A3303&lt;INT('Номенклатура'!$C$2),"Раньше даты начала учёта: НЕ учтено",IF(AND(C3303="Корректировка остатка",TRIM(G3303)=""),"Учтено: добавьте пояснение","ОК")))))))))))))</f>
        <v/>
      </c>
    </row>
    <row r="3304" spans="1:9" x14ac:dyDescent="0.25">
      <c r="A3304" s="16"/>
      <c r="B3304" s="13"/>
      <c r="C3304" s="13"/>
      <c r="D3304" s="14"/>
      <c r="E3304" s="17" t="str">
        <f>IF(OR(B3304="",SUMPRODUCT(--EXACT('Номенклатура'!$A$6:$A$205,B3304))&lt;&gt;1),"",INDEX('Номенклатура'!$D$6:$D$205,SUMPRODUCT(EXACT('Номенклатура'!$A$6:$A$205,B3304)*(ROW('Номенклатура'!$A$6:$A$205)-5)))&amp;"")</f>
        <v/>
      </c>
      <c r="F3304" s="18" t="str">
        <f>IF(OR(I3304="ОК",I3304="Учтено: добавьте пояснение"),IF(C3304="Приход",D3304,IF(C3304="Корректировка остатка",D3304,-D3304)),"")</f>
        <v/>
      </c>
      <c r="G3304" s="13"/>
      <c r="H3304" s="15" t="str">
        <f>IF(OR(B3304="",SUMPRODUCT(--EXACT('Номенклатура'!$A$6:$A$205,B3304))&lt;&gt;1),"",INDEX('Номенклатура'!$B$6:$B$205,SUMPRODUCT(EXACT('Номенклатура'!$A$6:$A$205,B3304)*(ROW('Номенклатура'!$A$6:$A$205)-5)))&amp;"")</f>
        <v/>
      </c>
      <c r="I3304" s="15" t="str">
        <f>IF(COUNTA(A3304:D3304,G3304)=0,"",IF(NOT(ISNUMBER(A3304)),"Укажите дату",IF(B3304="","Укажите код",IF(NOT(AND(ISTEXT(B3304),LEN(B3304)&gt;0,LEN(B3304)&lt;=30,ISNUMBER(FIND(LEFT(B3304,1),"ABCDEFGHIJKLMNOPQRSTUVWXYZ")),SUMPRODUCT((MID(B3304,{1,2,3,4,5,6,7,8,9,10,11,12,13,14,15,16,17,18,19,20,21,22,23,24,25,26,27,28,29,30},1)&lt;&gt;"")*ISERROR(FIND(MID(B3304,{1,2,3,4,5,6,7,8,9,10,11,12,13,14,15,16,17,18,19,20,21,22,23,24,25,26,27,28,29,30},1),"ABCDEFGHIJKLMNOPQRSTUVWXYZ0123456789-_")))=0,ISERROR(VALUE(B3304)))),"Недопустимый код: только латинские буквы A-Z в верхнем регистре, цифры, - и _; начало с буквы, до 30 символов (например MILK-001)",IF(SUMPRODUCT(--EXACT('Номенклатура'!$A$6:$A$205,B3304))=0,"Код не найден в номенклатуре",IF(SUMPRODUCT(--EXACT('Номенклатура'!$A$6:$A$205,B3304))&gt;1,"Код повторяется в номенклатуре",IF(ISNA(MATCH(C3304,{"Приход","Расход","Списание","Корректировка остатка"},0)),"Выберите тип операции",IF(NOT(ISNUMBER(D3304)),"Укажите количество",IF(D3304=0,"Количество не может быть 0",IF(AND(C3304&lt;&gt;"Корректировка остатка",D3304&lt;0),"Для этого типа количество положительное",IF(NOT(ISNUMBER('Номенклатура'!$C$2)),"Укажите дату начала учёта",IF(A3304&lt;INT('Номенклатура'!$C$2),"Раньше даты начала учёта: НЕ учтено",IF(AND(C3304="Корректировка остатка",TRIM(G3304)=""),"Учтено: добавьте пояснение","ОК")))))))))))))</f>
        <v/>
      </c>
    </row>
    <row r="3305" spans="1:9" x14ac:dyDescent="0.25">
      <c r="A3305" s="16"/>
      <c r="B3305" s="13"/>
      <c r="C3305" s="13"/>
      <c r="D3305" s="14"/>
      <c r="E3305" s="17" t="str">
        <f>IF(OR(B3305="",SUMPRODUCT(--EXACT('Номенклатура'!$A$6:$A$205,B3305))&lt;&gt;1),"",INDEX('Номенклатура'!$D$6:$D$205,SUMPRODUCT(EXACT('Номенклатура'!$A$6:$A$205,B3305)*(ROW('Номенклатура'!$A$6:$A$205)-5)))&amp;"")</f>
        <v/>
      </c>
      <c r="F3305" s="18" t="str">
        <f>IF(OR(I3305="ОК",I3305="Учтено: добавьте пояснение"),IF(C3305="Приход",D3305,IF(C3305="Корректировка остатка",D3305,-D3305)),"")</f>
        <v/>
      </c>
      <c r="G3305" s="13"/>
      <c r="H3305" s="15" t="str">
        <f>IF(OR(B3305="",SUMPRODUCT(--EXACT('Номенклатура'!$A$6:$A$205,B3305))&lt;&gt;1),"",INDEX('Номенклатура'!$B$6:$B$205,SUMPRODUCT(EXACT('Номенклатура'!$A$6:$A$205,B3305)*(ROW('Номенклатура'!$A$6:$A$205)-5)))&amp;"")</f>
        <v/>
      </c>
      <c r="I3305" s="15" t="str">
        <f>IF(COUNTA(A3305:D3305,G3305)=0,"",IF(NOT(ISNUMBER(A3305)),"Укажите дату",IF(B3305="","Укажите код",IF(NOT(AND(ISTEXT(B3305),LEN(B3305)&gt;0,LEN(B3305)&lt;=30,ISNUMBER(FIND(LEFT(B3305,1),"ABCDEFGHIJKLMNOPQRSTUVWXYZ")),SUMPRODUCT((MID(B3305,{1,2,3,4,5,6,7,8,9,10,11,12,13,14,15,16,17,18,19,20,21,22,23,24,25,26,27,28,29,30},1)&lt;&gt;"")*ISERROR(FIND(MID(B3305,{1,2,3,4,5,6,7,8,9,10,11,12,13,14,15,16,17,18,19,20,21,22,23,24,25,26,27,28,29,30},1),"ABCDEFGHIJKLMNOPQRSTUVWXYZ0123456789-_")))=0,ISERROR(VALUE(B3305)))),"Недопустимый код: только латинские буквы A-Z в верхнем регистре, цифры, - и _; начало с буквы, до 30 символов (например MILK-001)",IF(SUMPRODUCT(--EXACT('Номенклатура'!$A$6:$A$205,B3305))=0,"Код не найден в номенклатуре",IF(SUMPRODUCT(--EXACT('Номенклатура'!$A$6:$A$205,B3305))&gt;1,"Код повторяется в номенклатуре",IF(ISNA(MATCH(C3305,{"Приход","Расход","Списание","Корректировка остатка"},0)),"Выберите тип операции",IF(NOT(ISNUMBER(D3305)),"Укажите количество",IF(D3305=0,"Количество не может быть 0",IF(AND(C3305&lt;&gt;"Корректировка остатка",D3305&lt;0),"Для этого типа количество положительное",IF(NOT(ISNUMBER('Номенклатура'!$C$2)),"Укажите дату начала учёта",IF(A3305&lt;INT('Номенклатура'!$C$2),"Раньше даты начала учёта: НЕ учтено",IF(AND(C3305="Корректировка остатка",TRIM(G3305)=""),"Учтено: добавьте пояснение","ОК")))))))))))))</f>
        <v/>
      </c>
    </row>
    <row r="3306" spans="1:9" x14ac:dyDescent="0.25">
      <c r="A3306" s="16"/>
      <c r="B3306" s="13"/>
      <c r="C3306" s="13"/>
      <c r="D3306" s="14"/>
      <c r="E3306" s="17" t="str">
        <f>IF(OR(B3306="",SUMPRODUCT(--EXACT('Номенклатура'!$A$6:$A$205,B3306))&lt;&gt;1),"",INDEX('Номенклатура'!$D$6:$D$205,SUMPRODUCT(EXACT('Номенклатура'!$A$6:$A$205,B3306)*(ROW('Номенклатура'!$A$6:$A$205)-5)))&amp;"")</f>
        <v/>
      </c>
      <c r="F3306" s="18" t="str">
        <f>IF(OR(I3306="ОК",I3306="Учтено: добавьте пояснение"),IF(C3306="Приход",D3306,IF(C3306="Корректировка остатка",D3306,-D3306)),"")</f>
        <v/>
      </c>
      <c r="G3306" s="13"/>
      <c r="H3306" s="15" t="str">
        <f>IF(OR(B3306="",SUMPRODUCT(--EXACT('Номенклатура'!$A$6:$A$205,B3306))&lt;&gt;1),"",INDEX('Номенклатура'!$B$6:$B$205,SUMPRODUCT(EXACT('Номенклатура'!$A$6:$A$205,B3306)*(ROW('Номенклатура'!$A$6:$A$205)-5)))&amp;"")</f>
        <v/>
      </c>
      <c r="I3306" s="15" t="str">
        <f>IF(COUNTA(A3306:D3306,G3306)=0,"",IF(NOT(ISNUMBER(A3306)),"Укажите дату",IF(B3306="","Укажите код",IF(NOT(AND(ISTEXT(B3306),LEN(B3306)&gt;0,LEN(B3306)&lt;=30,ISNUMBER(FIND(LEFT(B3306,1),"ABCDEFGHIJKLMNOPQRSTUVWXYZ")),SUMPRODUCT((MID(B3306,{1,2,3,4,5,6,7,8,9,10,11,12,13,14,15,16,17,18,19,20,21,22,23,24,25,26,27,28,29,30},1)&lt;&gt;"")*ISERROR(FIND(MID(B3306,{1,2,3,4,5,6,7,8,9,10,11,12,13,14,15,16,17,18,19,20,21,22,23,24,25,26,27,28,29,30},1),"ABCDEFGHIJKLMNOPQRSTUVWXYZ0123456789-_")))=0,ISERROR(VALUE(B3306)))),"Недопустимый код: только латинские буквы A-Z в верхнем регистре, цифры, - и _; начало с буквы, до 30 символов (например MILK-001)",IF(SUMPRODUCT(--EXACT('Номенклатура'!$A$6:$A$205,B3306))=0,"Код не найден в номенклатуре",IF(SUMPRODUCT(--EXACT('Номенклатура'!$A$6:$A$205,B3306))&gt;1,"Код повторяется в номенклатуре",IF(ISNA(MATCH(C3306,{"Приход","Расход","Списание","Корректировка остатка"},0)),"Выберите тип операции",IF(NOT(ISNUMBER(D3306)),"Укажите количество",IF(D3306=0,"Количество не может быть 0",IF(AND(C3306&lt;&gt;"Корректировка остатка",D3306&lt;0),"Для этого типа количество положительное",IF(NOT(ISNUMBER('Номенклатура'!$C$2)),"Укажите дату начала учёта",IF(A3306&lt;INT('Номенклатура'!$C$2),"Раньше даты начала учёта: НЕ учтено",IF(AND(C3306="Корректировка остатка",TRIM(G3306)=""),"Учтено: добавьте пояснение","ОК")))))))))))))</f>
        <v/>
      </c>
    </row>
    <row r="3307" spans="1:9" x14ac:dyDescent="0.25">
      <c r="A3307" s="16"/>
      <c r="B3307" s="13"/>
      <c r="C3307" s="13"/>
      <c r="D3307" s="14"/>
      <c r="E3307" s="17" t="str">
        <f>IF(OR(B3307="",SUMPRODUCT(--EXACT('Номенклатура'!$A$6:$A$205,B3307))&lt;&gt;1),"",INDEX('Номенклатура'!$D$6:$D$205,SUMPRODUCT(EXACT('Номенклатура'!$A$6:$A$205,B3307)*(ROW('Номенклатура'!$A$6:$A$205)-5)))&amp;"")</f>
        <v/>
      </c>
      <c r="F3307" s="18" t="str">
        <f>IF(OR(I3307="ОК",I3307="Учтено: добавьте пояснение"),IF(C3307="Приход",D3307,IF(C3307="Корректировка остатка",D3307,-D3307)),"")</f>
        <v/>
      </c>
      <c r="G3307" s="13"/>
      <c r="H3307" s="15" t="str">
        <f>IF(OR(B3307="",SUMPRODUCT(--EXACT('Номенклатура'!$A$6:$A$205,B3307))&lt;&gt;1),"",INDEX('Номенклатура'!$B$6:$B$205,SUMPRODUCT(EXACT('Номенклатура'!$A$6:$A$205,B3307)*(ROW('Номенклатура'!$A$6:$A$205)-5)))&amp;"")</f>
        <v/>
      </c>
      <c r="I3307" s="15" t="str">
        <f>IF(COUNTA(A3307:D3307,G3307)=0,"",IF(NOT(ISNUMBER(A3307)),"Укажите дату",IF(B3307="","Укажите код",IF(NOT(AND(ISTEXT(B3307),LEN(B3307)&gt;0,LEN(B3307)&lt;=30,ISNUMBER(FIND(LEFT(B3307,1),"ABCDEFGHIJKLMNOPQRSTUVWXYZ")),SUMPRODUCT((MID(B3307,{1,2,3,4,5,6,7,8,9,10,11,12,13,14,15,16,17,18,19,20,21,22,23,24,25,26,27,28,29,30},1)&lt;&gt;"")*ISERROR(FIND(MID(B3307,{1,2,3,4,5,6,7,8,9,10,11,12,13,14,15,16,17,18,19,20,21,22,23,24,25,26,27,28,29,30},1),"ABCDEFGHIJKLMNOPQRSTUVWXYZ0123456789-_")))=0,ISERROR(VALUE(B3307)))),"Недопустимый код: только латинские буквы A-Z в верхнем регистре, цифры, - и _; начало с буквы, до 30 символов (например MILK-001)",IF(SUMPRODUCT(--EXACT('Номенклатура'!$A$6:$A$205,B3307))=0,"Код не найден в номенклатуре",IF(SUMPRODUCT(--EXACT('Номенклатура'!$A$6:$A$205,B3307))&gt;1,"Код повторяется в номенклатуре",IF(ISNA(MATCH(C3307,{"Приход","Расход","Списание","Корректировка остатка"},0)),"Выберите тип операции",IF(NOT(ISNUMBER(D3307)),"Укажите количество",IF(D3307=0,"Количество не может быть 0",IF(AND(C3307&lt;&gt;"Корректировка остатка",D3307&lt;0),"Для этого типа количество положительное",IF(NOT(ISNUMBER('Номенклатура'!$C$2)),"Укажите дату начала учёта",IF(A3307&lt;INT('Номенклатура'!$C$2),"Раньше даты начала учёта: НЕ учтено",IF(AND(C3307="Корректировка остатка",TRIM(G3307)=""),"Учтено: добавьте пояснение","ОК")))))))))))))</f>
        <v/>
      </c>
    </row>
    <row r="3308" spans="1:9" x14ac:dyDescent="0.25">
      <c r="A3308" s="16"/>
      <c r="B3308" s="13"/>
      <c r="C3308" s="13"/>
      <c r="D3308" s="14"/>
      <c r="E3308" s="17" t="str">
        <f>IF(OR(B3308="",SUMPRODUCT(--EXACT('Номенклатура'!$A$6:$A$205,B3308))&lt;&gt;1),"",INDEX('Номенклатура'!$D$6:$D$205,SUMPRODUCT(EXACT('Номенклатура'!$A$6:$A$205,B3308)*(ROW('Номенклатура'!$A$6:$A$205)-5)))&amp;"")</f>
        <v/>
      </c>
      <c r="F3308" s="18" t="str">
        <f>IF(OR(I3308="ОК",I3308="Учтено: добавьте пояснение"),IF(C3308="Приход",D3308,IF(C3308="Корректировка остатка",D3308,-D3308)),"")</f>
        <v/>
      </c>
      <c r="G3308" s="13"/>
      <c r="H3308" s="15" t="str">
        <f>IF(OR(B3308="",SUMPRODUCT(--EXACT('Номенклатура'!$A$6:$A$205,B3308))&lt;&gt;1),"",INDEX('Номенклатура'!$B$6:$B$205,SUMPRODUCT(EXACT('Номенклатура'!$A$6:$A$205,B3308)*(ROW('Номенклатура'!$A$6:$A$205)-5)))&amp;"")</f>
        <v/>
      </c>
      <c r="I3308" s="15" t="str">
        <f>IF(COUNTA(A3308:D3308,G3308)=0,"",IF(NOT(ISNUMBER(A3308)),"Укажите дату",IF(B3308="","Укажите код",IF(NOT(AND(ISTEXT(B3308),LEN(B3308)&gt;0,LEN(B3308)&lt;=30,ISNUMBER(FIND(LEFT(B3308,1),"ABCDEFGHIJKLMNOPQRSTUVWXYZ")),SUMPRODUCT((MID(B3308,{1,2,3,4,5,6,7,8,9,10,11,12,13,14,15,16,17,18,19,20,21,22,23,24,25,26,27,28,29,30},1)&lt;&gt;"")*ISERROR(FIND(MID(B3308,{1,2,3,4,5,6,7,8,9,10,11,12,13,14,15,16,17,18,19,20,21,22,23,24,25,26,27,28,29,30},1),"ABCDEFGHIJKLMNOPQRSTUVWXYZ0123456789-_")))=0,ISERROR(VALUE(B3308)))),"Недопустимый код: только латинские буквы A-Z в верхнем регистре, цифры, - и _; начало с буквы, до 30 символов (например MILK-001)",IF(SUMPRODUCT(--EXACT('Номенклатура'!$A$6:$A$205,B3308))=0,"Код не найден в номенклатуре",IF(SUMPRODUCT(--EXACT('Номенклатура'!$A$6:$A$205,B3308))&gt;1,"Код повторяется в номенклатуре",IF(ISNA(MATCH(C3308,{"Приход","Расход","Списание","Корректировка остатка"},0)),"Выберите тип операции",IF(NOT(ISNUMBER(D3308)),"Укажите количество",IF(D3308=0,"Количество не может быть 0",IF(AND(C3308&lt;&gt;"Корректировка остатка",D3308&lt;0),"Для этого типа количество положительное",IF(NOT(ISNUMBER('Номенклатура'!$C$2)),"Укажите дату начала учёта",IF(A3308&lt;INT('Номенклатура'!$C$2),"Раньше даты начала учёта: НЕ учтено",IF(AND(C3308="Корректировка остатка",TRIM(G3308)=""),"Учтено: добавьте пояснение","ОК")))))))))))))</f>
        <v/>
      </c>
    </row>
    <row r="3309" spans="1:9" x14ac:dyDescent="0.25">
      <c r="A3309" s="16"/>
      <c r="B3309" s="13"/>
      <c r="C3309" s="13"/>
      <c r="D3309" s="14"/>
      <c r="E3309" s="17" t="str">
        <f>IF(OR(B3309="",SUMPRODUCT(--EXACT('Номенклатура'!$A$6:$A$205,B3309))&lt;&gt;1),"",INDEX('Номенклатура'!$D$6:$D$205,SUMPRODUCT(EXACT('Номенклатура'!$A$6:$A$205,B3309)*(ROW('Номенклатура'!$A$6:$A$205)-5)))&amp;"")</f>
        <v/>
      </c>
      <c r="F3309" s="18" t="str">
        <f>IF(OR(I3309="ОК",I3309="Учтено: добавьте пояснение"),IF(C3309="Приход",D3309,IF(C3309="Корректировка остатка",D3309,-D3309)),"")</f>
        <v/>
      </c>
      <c r="G3309" s="13"/>
      <c r="H3309" s="15" t="str">
        <f>IF(OR(B3309="",SUMPRODUCT(--EXACT('Номенклатура'!$A$6:$A$205,B3309))&lt;&gt;1),"",INDEX('Номенклатура'!$B$6:$B$205,SUMPRODUCT(EXACT('Номенклатура'!$A$6:$A$205,B3309)*(ROW('Номенклатура'!$A$6:$A$205)-5)))&amp;"")</f>
        <v/>
      </c>
      <c r="I3309" s="15" t="str">
        <f>IF(COUNTA(A3309:D3309,G3309)=0,"",IF(NOT(ISNUMBER(A3309)),"Укажите дату",IF(B3309="","Укажите код",IF(NOT(AND(ISTEXT(B3309),LEN(B3309)&gt;0,LEN(B3309)&lt;=30,ISNUMBER(FIND(LEFT(B3309,1),"ABCDEFGHIJKLMNOPQRSTUVWXYZ")),SUMPRODUCT((MID(B3309,{1,2,3,4,5,6,7,8,9,10,11,12,13,14,15,16,17,18,19,20,21,22,23,24,25,26,27,28,29,30},1)&lt;&gt;"")*ISERROR(FIND(MID(B3309,{1,2,3,4,5,6,7,8,9,10,11,12,13,14,15,16,17,18,19,20,21,22,23,24,25,26,27,28,29,30},1),"ABCDEFGHIJKLMNOPQRSTUVWXYZ0123456789-_")))=0,ISERROR(VALUE(B3309)))),"Недопустимый код: только латинские буквы A-Z в верхнем регистре, цифры, - и _; начало с буквы, до 30 символов (например MILK-001)",IF(SUMPRODUCT(--EXACT('Номенклатура'!$A$6:$A$205,B3309))=0,"Код не найден в номенклатуре",IF(SUMPRODUCT(--EXACT('Номенклатура'!$A$6:$A$205,B3309))&gt;1,"Код повторяется в номенклатуре",IF(ISNA(MATCH(C3309,{"Приход","Расход","Списание","Корректировка остатка"},0)),"Выберите тип операции",IF(NOT(ISNUMBER(D3309)),"Укажите количество",IF(D3309=0,"Количество не может быть 0",IF(AND(C3309&lt;&gt;"Корректировка остатка",D3309&lt;0),"Для этого типа количество положительное",IF(NOT(ISNUMBER('Номенклатура'!$C$2)),"Укажите дату начала учёта",IF(A3309&lt;INT('Номенклатура'!$C$2),"Раньше даты начала учёта: НЕ учтено",IF(AND(C3309="Корректировка остатка",TRIM(G3309)=""),"Учтено: добавьте пояснение","ОК")))))))))))))</f>
        <v/>
      </c>
    </row>
    <row r="3310" spans="1:9" x14ac:dyDescent="0.25">
      <c r="A3310" s="16"/>
      <c r="B3310" s="13"/>
      <c r="C3310" s="13"/>
      <c r="D3310" s="14"/>
      <c r="E3310" s="17" t="str">
        <f>IF(OR(B3310="",SUMPRODUCT(--EXACT('Номенклатура'!$A$6:$A$205,B3310))&lt;&gt;1),"",INDEX('Номенклатура'!$D$6:$D$205,SUMPRODUCT(EXACT('Номенклатура'!$A$6:$A$205,B3310)*(ROW('Номенклатура'!$A$6:$A$205)-5)))&amp;"")</f>
        <v/>
      </c>
      <c r="F3310" s="18" t="str">
        <f>IF(OR(I3310="ОК",I3310="Учтено: добавьте пояснение"),IF(C3310="Приход",D3310,IF(C3310="Корректировка остатка",D3310,-D3310)),"")</f>
        <v/>
      </c>
      <c r="G3310" s="13"/>
      <c r="H3310" s="15" t="str">
        <f>IF(OR(B3310="",SUMPRODUCT(--EXACT('Номенклатура'!$A$6:$A$205,B3310))&lt;&gt;1),"",INDEX('Номенклатура'!$B$6:$B$205,SUMPRODUCT(EXACT('Номенклатура'!$A$6:$A$205,B3310)*(ROW('Номенклатура'!$A$6:$A$205)-5)))&amp;"")</f>
        <v/>
      </c>
      <c r="I3310" s="15" t="str">
        <f>IF(COUNTA(A3310:D3310,G3310)=0,"",IF(NOT(ISNUMBER(A3310)),"Укажите дату",IF(B3310="","Укажите код",IF(NOT(AND(ISTEXT(B3310),LEN(B3310)&gt;0,LEN(B3310)&lt;=30,ISNUMBER(FIND(LEFT(B3310,1),"ABCDEFGHIJKLMNOPQRSTUVWXYZ")),SUMPRODUCT((MID(B3310,{1,2,3,4,5,6,7,8,9,10,11,12,13,14,15,16,17,18,19,20,21,22,23,24,25,26,27,28,29,30},1)&lt;&gt;"")*ISERROR(FIND(MID(B3310,{1,2,3,4,5,6,7,8,9,10,11,12,13,14,15,16,17,18,19,20,21,22,23,24,25,26,27,28,29,30},1),"ABCDEFGHIJKLMNOPQRSTUVWXYZ0123456789-_")))=0,ISERROR(VALUE(B3310)))),"Недопустимый код: только латинские буквы A-Z в верхнем регистре, цифры, - и _; начало с буквы, до 30 символов (например MILK-001)",IF(SUMPRODUCT(--EXACT('Номенклатура'!$A$6:$A$205,B3310))=0,"Код не найден в номенклатуре",IF(SUMPRODUCT(--EXACT('Номенклатура'!$A$6:$A$205,B3310))&gt;1,"Код повторяется в номенклатуре",IF(ISNA(MATCH(C3310,{"Приход","Расход","Списание","Корректировка остатка"},0)),"Выберите тип операции",IF(NOT(ISNUMBER(D3310)),"Укажите количество",IF(D3310=0,"Количество не может быть 0",IF(AND(C3310&lt;&gt;"Корректировка остатка",D3310&lt;0),"Для этого типа количество положительное",IF(NOT(ISNUMBER('Номенклатура'!$C$2)),"Укажите дату начала учёта",IF(A3310&lt;INT('Номенклатура'!$C$2),"Раньше даты начала учёта: НЕ учтено",IF(AND(C3310="Корректировка остатка",TRIM(G3310)=""),"Учтено: добавьте пояснение","ОК")))))))))))))</f>
        <v/>
      </c>
    </row>
    <row r="3311" spans="1:9" x14ac:dyDescent="0.25">
      <c r="A3311" s="16"/>
      <c r="B3311" s="13"/>
      <c r="C3311" s="13"/>
      <c r="D3311" s="14"/>
      <c r="E3311" s="17" t="str">
        <f>IF(OR(B3311="",SUMPRODUCT(--EXACT('Номенклатура'!$A$6:$A$205,B3311))&lt;&gt;1),"",INDEX('Номенклатура'!$D$6:$D$205,SUMPRODUCT(EXACT('Номенклатура'!$A$6:$A$205,B3311)*(ROW('Номенклатура'!$A$6:$A$205)-5)))&amp;"")</f>
        <v/>
      </c>
      <c r="F3311" s="18" t="str">
        <f>IF(OR(I3311="ОК",I3311="Учтено: добавьте пояснение"),IF(C3311="Приход",D3311,IF(C3311="Корректировка остатка",D3311,-D3311)),"")</f>
        <v/>
      </c>
      <c r="G3311" s="13"/>
      <c r="H3311" s="15" t="str">
        <f>IF(OR(B3311="",SUMPRODUCT(--EXACT('Номенклатура'!$A$6:$A$205,B3311))&lt;&gt;1),"",INDEX('Номенклатура'!$B$6:$B$205,SUMPRODUCT(EXACT('Номенклатура'!$A$6:$A$205,B3311)*(ROW('Номенклатура'!$A$6:$A$205)-5)))&amp;"")</f>
        <v/>
      </c>
      <c r="I3311" s="15" t="str">
        <f>IF(COUNTA(A3311:D3311,G3311)=0,"",IF(NOT(ISNUMBER(A3311)),"Укажите дату",IF(B3311="","Укажите код",IF(NOT(AND(ISTEXT(B3311),LEN(B3311)&gt;0,LEN(B3311)&lt;=30,ISNUMBER(FIND(LEFT(B3311,1),"ABCDEFGHIJKLMNOPQRSTUVWXYZ")),SUMPRODUCT((MID(B3311,{1,2,3,4,5,6,7,8,9,10,11,12,13,14,15,16,17,18,19,20,21,22,23,24,25,26,27,28,29,30},1)&lt;&gt;"")*ISERROR(FIND(MID(B3311,{1,2,3,4,5,6,7,8,9,10,11,12,13,14,15,16,17,18,19,20,21,22,23,24,25,26,27,28,29,30},1),"ABCDEFGHIJKLMNOPQRSTUVWXYZ0123456789-_")))=0,ISERROR(VALUE(B3311)))),"Недопустимый код: только латинские буквы A-Z в верхнем регистре, цифры, - и _; начало с буквы, до 30 символов (например MILK-001)",IF(SUMPRODUCT(--EXACT('Номенклатура'!$A$6:$A$205,B3311))=0,"Код не найден в номенклатуре",IF(SUMPRODUCT(--EXACT('Номенклатура'!$A$6:$A$205,B3311))&gt;1,"Код повторяется в номенклатуре",IF(ISNA(MATCH(C3311,{"Приход","Расход","Списание","Корректировка остатка"},0)),"Выберите тип операции",IF(NOT(ISNUMBER(D3311)),"Укажите количество",IF(D3311=0,"Количество не может быть 0",IF(AND(C3311&lt;&gt;"Корректировка остатка",D3311&lt;0),"Для этого типа количество положительное",IF(NOT(ISNUMBER('Номенклатура'!$C$2)),"Укажите дату начала учёта",IF(A3311&lt;INT('Номенклатура'!$C$2),"Раньше даты начала учёта: НЕ учтено",IF(AND(C3311="Корректировка остатка",TRIM(G3311)=""),"Учтено: добавьте пояснение","ОК")))))))))))))</f>
        <v/>
      </c>
    </row>
    <row r="3312" spans="1:9" x14ac:dyDescent="0.25">
      <c r="A3312" s="16"/>
      <c r="B3312" s="13"/>
      <c r="C3312" s="13"/>
      <c r="D3312" s="14"/>
      <c r="E3312" s="17" t="str">
        <f>IF(OR(B3312="",SUMPRODUCT(--EXACT('Номенклатура'!$A$6:$A$205,B3312))&lt;&gt;1),"",INDEX('Номенклатура'!$D$6:$D$205,SUMPRODUCT(EXACT('Номенклатура'!$A$6:$A$205,B3312)*(ROW('Номенклатура'!$A$6:$A$205)-5)))&amp;"")</f>
        <v/>
      </c>
      <c r="F3312" s="18" t="str">
        <f>IF(OR(I3312="ОК",I3312="Учтено: добавьте пояснение"),IF(C3312="Приход",D3312,IF(C3312="Корректировка остатка",D3312,-D3312)),"")</f>
        <v/>
      </c>
      <c r="G3312" s="13"/>
      <c r="H3312" s="15" t="str">
        <f>IF(OR(B3312="",SUMPRODUCT(--EXACT('Номенклатура'!$A$6:$A$205,B3312))&lt;&gt;1),"",INDEX('Номенклатура'!$B$6:$B$205,SUMPRODUCT(EXACT('Номенклатура'!$A$6:$A$205,B3312)*(ROW('Номенклатура'!$A$6:$A$205)-5)))&amp;"")</f>
        <v/>
      </c>
      <c r="I3312" s="15" t="str">
        <f>IF(COUNTA(A3312:D3312,G3312)=0,"",IF(NOT(ISNUMBER(A3312)),"Укажите дату",IF(B3312="","Укажите код",IF(NOT(AND(ISTEXT(B3312),LEN(B3312)&gt;0,LEN(B3312)&lt;=30,ISNUMBER(FIND(LEFT(B3312,1),"ABCDEFGHIJKLMNOPQRSTUVWXYZ")),SUMPRODUCT((MID(B3312,{1,2,3,4,5,6,7,8,9,10,11,12,13,14,15,16,17,18,19,20,21,22,23,24,25,26,27,28,29,30},1)&lt;&gt;"")*ISERROR(FIND(MID(B3312,{1,2,3,4,5,6,7,8,9,10,11,12,13,14,15,16,17,18,19,20,21,22,23,24,25,26,27,28,29,30},1),"ABCDEFGHIJKLMNOPQRSTUVWXYZ0123456789-_")))=0,ISERROR(VALUE(B3312)))),"Недопустимый код: только латинские буквы A-Z в верхнем регистре, цифры, - и _; начало с буквы, до 30 символов (например MILK-001)",IF(SUMPRODUCT(--EXACT('Номенклатура'!$A$6:$A$205,B3312))=0,"Код не найден в номенклатуре",IF(SUMPRODUCT(--EXACT('Номенклатура'!$A$6:$A$205,B3312))&gt;1,"Код повторяется в номенклатуре",IF(ISNA(MATCH(C3312,{"Приход","Расход","Списание","Корректировка остатка"},0)),"Выберите тип операции",IF(NOT(ISNUMBER(D3312)),"Укажите количество",IF(D3312=0,"Количество не может быть 0",IF(AND(C3312&lt;&gt;"Корректировка остатка",D3312&lt;0),"Для этого типа количество положительное",IF(NOT(ISNUMBER('Номенклатура'!$C$2)),"Укажите дату начала учёта",IF(A3312&lt;INT('Номенклатура'!$C$2),"Раньше даты начала учёта: НЕ учтено",IF(AND(C3312="Корректировка остатка",TRIM(G3312)=""),"Учтено: добавьте пояснение","ОК")))))))))))))</f>
        <v/>
      </c>
    </row>
    <row r="3313" spans="1:9" x14ac:dyDescent="0.25">
      <c r="A3313" s="16"/>
      <c r="B3313" s="13"/>
      <c r="C3313" s="13"/>
      <c r="D3313" s="14"/>
      <c r="E3313" s="17" t="str">
        <f>IF(OR(B3313="",SUMPRODUCT(--EXACT('Номенклатура'!$A$6:$A$205,B3313))&lt;&gt;1),"",INDEX('Номенклатура'!$D$6:$D$205,SUMPRODUCT(EXACT('Номенклатура'!$A$6:$A$205,B3313)*(ROW('Номенклатура'!$A$6:$A$205)-5)))&amp;"")</f>
        <v/>
      </c>
      <c r="F3313" s="18" t="str">
        <f>IF(OR(I3313="ОК",I3313="Учтено: добавьте пояснение"),IF(C3313="Приход",D3313,IF(C3313="Корректировка остатка",D3313,-D3313)),"")</f>
        <v/>
      </c>
      <c r="G3313" s="13"/>
      <c r="H3313" s="15" t="str">
        <f>IF(OR(B3313="",SUMPRODUCT(--EXACT('Номенклатура'!$A$6:$A$205,B3313))&lt;&gt;1),"",INDEX('Номенклатура'!$B$6:$B$205,SUMPRODUCT(EXACT('Номенклатура'!$A$6:$A$205,B3313)*(ROW('Номенклатура'!$A$6:$A$205)-5)))&amp;"")</f>
        <v/>
      </c>
      <c r="I3313" s="15" t="str">
        <f>IF(COUNTA(A3313:D3313,G3313)=0,"",IF(NOT(ISNUMBER(A3313)),"Укажите дату",IF(B3313="","Укажите код",IF(NOT(AND(ISTEXT(B3313),LEN(B3313)&gt;0,LEN(B3313)&lt;=30,ISNUMBER(FIND(LEFT(B3313,1),"ABCDEFGHIJKLMNOPQRSTUVWXYZ")),SUMPRODUCT((MID(B3313,{1,2,3,4,5,6,7,8,9,10,11,12,13,14,15,16,17,18,19,20,21,22,23,24,25,26,27,28,29,30},1)&lt;&gt;"")*ISERROR(FIND(MID(B3313,{1,2,3,4,5,6,7,8,9,10,11,12,13,14,15,16,17,18,19,20,21,22,23,24,25,26,27,28,29,30},1),"ABCDEFGHIJKLMNOPQRSTUVWXYZ0123456789-_")))=0,ISERROR(VALUE(B3313)))),"Недопустимый код: только латинские буквы A-Z в верхнем регистре, цифры, - и _; начало с буквы, до 30 символов (например MILK-001)",IF(SUMPRODUCT(--EXACT('Номенклатура'!$A$6:$A$205,B3313))=0,"Код не найден в номенклатуре",IF(SUMPRODUCT(--EXACT('Номенклатура'!$A$6:$A$205,B3313))&gt;1,"Код повторяется в номенклатуре",IF(ISNA(MATCH(C3313,{"Приход","Расход","Списание","Корректировка остатка"},0)),"Выберите тип операции",IF(NOT(ISNUMBER(D3313)),"Укажите количество",IF(D3313=0,"Количество не может быть 0",IF(AND(C3313&lt;&gt;"Корректировка остатка",D3313&lt;0),"Для этого типа количество положительное",IF(NOT(ISNUMBER('Номенклатура'!$C$2)),"Укажите дату начала учёта",IF(A3313&lt;INT('Номенклатура'!$C$2),"Раньше даты начала учёта: НЕ учтено",IF(AND(C3313="Корректировка остатка",TRIM(G3313)=""),"Учтено: добавьте пояснение","ОК")))))))))))))</f>
        <v/>
      </c>
    </row>
    <row r="3314" spans="1:9" x14ac:dyDescent="0.25">
      <c r="A3314" s="16"/>
      <c r="B3314" s="13"/>
      <c r="C3314" s="13"/>
      <c r="D3314" s="14"/>
      <c r="E3314" s="17" t="str">
        <f>IF(OR(B3314="",SUMPRODUCT(--EXACT('Номенклатура'!$A$6:$A$205,B3314))&lt;&gt;1),"",INDEX('Номенклатура'!$D$6:$D$205,SUMPRODUCT(EXACT('Номенклатура'!$A$6:$A$205,B3314)*(ROW('Номенклатура'!$A$6:$A$205)-5)))&amp;"")</f>
        <v/>
      </c>
      <c r="F3314" s="18" t="str">
        <f>IF(OR(I3314="ОК",I3314="Учтено: добавьте пояснение"),IF(C3314="Приход",D3314,IF(C3314="Корректировка остатка",D3314,-D3314)),"")</f>
        <v/>
      </c>
      <c r="G3314" s="13"/>
      <c r="H3314" s="15" t="str">
        <f>IF(OR(B3314="",SUMPRODUCT(--EXACT('Номенклатура'!$A$6:$A$205,B3314))&lt;&gt;1),"",INDEX('Номенклатура'!$B$6:$B$205,SUMPRODUCT(EXACT('Номенклатура'!$A$6:$A$205,B3314)*(ROW('Номенклатура'!$A$6:$A$205)-5)))&amp;"")</f>
        <v/>
      </c>
      <c r="I3314" s="15" t="str">
        <f>IF(COUNTA(A3314:D3314,G3314)=0,"",IF(NOT(ISNUMBER(A3314)),"Укажите дату",IF(B3314="","Укажите код",IF(NOT(AND(ISTEXT(B3314),LEN(B3314)&gt;0,LEN(B3314)&lt;=30,ISNUMBER(FIND(LEFT(B3314,1),"ABCDEFGHIJKLMNOPQRSTUVWXYZ")),SUMPRODUCT((MID(B3314,{1,2,3,4,5,6,7,8,9,10,11,12,13,14,15,16,17,18,19,20,21,22,23,24,25,26,27,28,29,30},1)&lt;&gt;"")*ISERROR(FIND(MID(B3314,{1,2,3,4,5,6,7,8,9,10,11,12,13,14,15,16,17,18,19,20,21,22,23,24,25,26,27,28,29,30},1),"ABCDEFGHIJKLMNOPQRSTUVWXYZ0123456789-_")))=0,ISERROR(VALUE(B3314)))),"Недопустимый код: только латинские буквы A-Z в верхнем регистре, цифры, - и _; начало с буквы, до 30 символов (например MILK-001)",IF(SUMPRODUCT(--EXACT('Номенклатура'!$A$6:$A$205,B3314))=0,"Код не найден в номенклатуре",IF(SUMPRODUCT(--EXACT('Номенклатура'!$A$6:$A$205,B3314))&gt;1,"Код повторяется в номенклатуре",IF(ISNA(MATCH(C3314,{"Приход","Расход","Списание","Корректировка остатка"},0)),"Выберите тип операции",IF(NOT(ISNUMBER(D3314)),"Укажите количество",IF(D3314=0,"Количество не может быть 0",IF(AND(C3314&lt;&gt;"Корректировка остатка",D3314&lt;0),"Для этого типа количество положительное",IF(NOT(ISNUMBER('Номенклатура'!$C$2)),"Укажите дату начала учёта",IF(A3314&lt;INT('Номенклатура'!$C$2),"Раньше даты начала учёта: НЕ учтено",IF(AND(C3314="Корректировка остатка",TRIM(G3314)=""),"Учтено: добавьте пояснение","ОК")))))))))))))</f>
        <v/>
      </c>
    </row>
    <row r="3315" spans="1:9" x14ac:dyDescent="0.25">
      <c r="A3315" s="16"/>
      <c r="B3315" s="13"/>
      <c r="C3315" s="13"/>
      <c r="D3315" s="14"/>
      <c r="E3315" s="17" t="str">
        <f>IF(OR(B3315="",SUMPRODUCT(--EXACT('Номенклатура'!$A$6:$A$205,B3315))&lt;&gt;1),"",INDEX('Номенклатура'!$D$6:$D$205,SUMPRODUCT(EXACT('Номенклатура'!$A$6:$A$205,B3315)*(ROW('Номенклатура'!$A$6:$A$205)-5)))&amp;"")</f>
        <v/>
      </c>
      <c r="F3315" s="18" t="str">
        <f>IF(OR(I3315="ОК",I3315="Учтено: добавьте пояснение"),IF(C3315="Приход",D3315,IF(C3315="Корректировка остатка",D3315,-D3315)),"")</f>
        <v/>
      </c>
      <c r="G3315" s="13"/>
      <c r="H3315" s="15" t="str">
        <f>IF(OR(B3315="",SUMPRODUCT(--EXACT('Номенклатура'!$A$6:$A$205,B3315))&lt;&gt;1),"",INDEX('Номенклатура'!$B$6:$B$205,SUMPRODUCT(EXACT('Номенклатура'!$A$6:$A$205,B3315)*(ROW('Номенклатура'!$A$6:$A$205)-5)))&amp;"")</f>
        <v/>
      </c>
      <c r="I3315" s="15" t="str">
        <f>IF(COUNTA(A3315:D3315,G3315)=0,"",IF(NOT(ISNUMBER(A3315)),"Укажите дату",IF(B3315="","Укажите код",IF(NOT(AND(ISTEXT(B3315),LEN(B3315)&gt;0,LEN(B3315)&lt;=30,ISNUMBER(FIND(LEFT(B3315,1),"ABCDEFGHIJKLMNOPQRSTUVWXYZ")),SUMPRODUCT((MID(B3315,{1,2,3,4,5,6,7,8,9,10,11,12,13,14,15,16,17,18,19,20,21,22,23,24,25,26,27,28,29,30},1)&lt;&gt;"")*ISERROR(FIND(MID(B3315,{1,2,3,4,5,6,7,8,9,10,11,12,13,14,15,16,17,18,19,20,21,22,23,24,25,26,27,28,29,30},1),"ABCDEFGHIJKLMNOPQRSTUVWXYZ0123456789-_")))=0,ISERROR(VALUE(B3315)))),"Недопустимый код: только латинские буквы A-Z в верхнем регистре, цифры, - и _; начало с буквы, до 30 символов (например MILK-001)",IF(SUMPRODUCT(--EXACT('Номенклатура'!$A$6:$A$205,B3315))=0,"Код не найден в номенклатуре",IF(SUMPRODUCT(--EXACT('Номенклатура'!$A$6:$A$205,B3315))&gt;1,"Код повторяется в номенклатуре",IF(ISNA(MATCH(C3315,{"Приход","Расход","Списание","Корректировка остатка"},0)),"Выберите тип операции",IF(NOT(ISNUMBER(D3315)),"Укажите количество",IF(D3315=0,"Количество не может быть 0",IF(AND(C3315&lt;&gt;"Корректировка остатка",D3315&lt;0),"Для этого типа количество положительное",IF(NOT(ISNUMBER('Номенклатура'!$C$2)),"Укажите дату начала учёта",IF(A3315&lt;INT('Номенклатура'!$C$2),"Раньше даты начала учёта: НЕ учтено",IF(AND(C3315="Корректировка остатка",TRIM(G3315)=""),"Учтено: добавьте пояснение","ОК")))))))))))))</f>
        <v/>
      </c>
    </row>
    <row r="3316" spans="1:9" x14ac:dyDescent="0.25">
      <c r="A3316" s="16"/>
      <c r="B3316" s="13"/>
      <c r="C3316" s="13"/>
      <c r="D3316" s="14"/>
      <c r="E3316" s="17" t="str">
        <f>IF(OR(B3316="",SUMPRODUCT(--EXACT('Номенклатура'!$A$6:$A$205,B3316))&lt;&gt;1),"",INDEX('Номенклатура'!$D$6:$D$205,SUMPRODUCT(EXACT('Номенклатура'!$A$6:$A$205,B3316)*(ROW('Номенклатура'!$A$6:$A$205)-5)))&amp;"")</f>
        <v/>
      </c>
      <c r="F3316" s="18" t="str">
        <f>IF(OR(I3316="ОК",I3316="Учтено: добавьте пояснение"),IF(C3316="Приход",D3316,IF(C3316="Корректировка остатка",D3316,-D3316)),"")</f>
        <v/>
      </c>
      <c r="G3316" s="13"/>
      <c r="H3316" s="15" t="str">
        <f>IF(OR(B3316="",SUMPRODUCT(--EXACT('Номенклатура'!$A$6:$A$205,B3316))&lt;&gt;1),"",INDEX('Номенклатура'!$B$6:$B$205,SUMPRODUCT(EXACT('Номенклатура'!$A$6:$A$205,B3316)*(ROW('Номенклатура'!$A$6:$A$205)-5)))&amp;"")</f>
        <v/>
      </c>
      <c r="I3316" s="15" t="str">
        <f>IF(COUNTA(A3316:D3316,G3316)=0,"",IF(NOT(ISNUMBER(A3316)),"Укажите дату",IF(B3316="","Укажите код",IF(NOT(AND(ISTEXT(B3316),LEN(B3316)&gt;0,LEN(B3316)&lt;=30,ISNUMBER(FIND(LEFT(B3316,1),"ABCDEFGHIJKLMNOPQRSTUVWXYZ")),SUMPRODUCT((MID(B3316,{1,2,3,4,5,6,7,8,9,10,11,12,13,14,15,16,17,18,19,20,21,22,23,24,25,26,27,28,29,30},1)&lt;&gt;"")*ISERROR(FIND(MID(B3316,{1,2,3,4,5,6,7,8,9,10,11,12,13,14,15,16,17,18,19,20,21,22,23,24,25,26,27,28,29,30},1),"ABCDEFGHIJKLMNOPQRSTUVWXYZ0123456789-_")))=0,ISERROR(VALUE(B3316)))),"Недопустимый код: только латинские буквы A-Z в верхнем регистре, цифры, - и _; начало с буквы, до 30 символов (например MILK-001)",IF(SUMPRODUCT(--EXACT('Номенклатура'!$A$6:$A$205,B3316))=0,"Код не найден в номенклатуре",IF(SUMPRODUCT(--EXACT('Номенклатура'!$A$6:$A$205,B3316))&gt;1,"Код повторяется в номенклатуре",IF(ISNA(MATCH(C3316,{"Приход","Расход","Списание","Корректировка остатка"},0)),"Выберите тип операции",IF(NOT(ISNUMBER(D3316)),"Укажите количество",IF(D3316=0,"Количество не может быть 0",IF(AND(C3316&lt;&gt;"Корректировка остатка",D3316&lt;0),"Для этого типа количество положительное",IF(NOT(ISNUMBER('Номенклатура'!$C$2)),"Укажите дату начала учёта",IF(A3316&lt;INT('Номенклатура'!$C$2),"Раньше даты начала учёта: НЕ учтено",IF(AND(C3316="Корректировка остатка",TRIM(G3316)=""),"Учтено: добавьте пояснение","ОК")))))))))))))</f>
        <v/>
      </c>
    </row>
    <row r="3317" spans="1:9" x14ac:dyDescent="0.25">
      <c r="A3317" s="16"/>
      <c r="B3317" s="13"/>
      <c r="C3317" s="13"/>
      <c r="D3317" s="14"/>
      <c r="E3317" s="17" t="str">
        <f>IF(OR(B3317="",SUMPRODUCT(--EXACT('Номенклатура'!$A$6:$A$205,B3317))&lt;&gt;1),"",INDEX('Номенклатура'!$D$6:$D$205,SUMPRODUCT(EXACT('Номенклатура'!$A$6:$A$205,B3317)*(ROW('Номенклатура'!$A$6:$A$205)-5)))&amp;"")</f>
        <v/>
      </c>
      <c r="F3317" s="18" t="str">
        <f>IF(OR(I3317="ОК",I3317="Учтено: добавьте пояснение"),IF(C3317="Приход",D3317,IF(C3317="Корректировка остатка",D3317,-D3317)),"")</f>
        <v/>
      </c>
      <c r="G3317" s="13"/>
      <c r="H3317" s="15" t="str">
        <f>IF(OR(B3317="",SUMPRODUCT(--EXACT('Номенклатура'!$A$6:$A$205,B3317))&lt;&gt;1),"",INDEX('Номенклатура'!$B$6:$B$205,SUMPRODUCT(EXACT('Номенклатура'!$A$6:$A$205,B3317)*(ROW('Номенклатура'!$A$6:$A$205)-5)))&amp;"")</f>
        <v/>
      </c>
      <c r="I3317" s="15" t="str">
        <f>IF(COUNTA(A3317:D3317,G3317)=0,"",IF(NOT(ISNUMBER(A3317)),"Укажите дату",IF(B3317="","Укажите код",IF(NOT(AND(ISTEXT(B3317),LEN(B3317)&gt;0,LEN(B3317)&lt;=30,ISNUMBER(FIND(LEFT(B3317,1),"ABCDEFGHIJKLMNOPQRSTUVWXYZ")),SUMPRODUCT((MID(B3317,{1,2,3,4,5,6,7,8,9,10,11,12,13,14,15,16,17,18,19,20,21,22,23,24,25,26,27,28,29,30},1)&lt;&gt;"")*ISERROR(FIND(MID(B3317,{1,2,3,4,5,6,7,8,9,10,11,12,13,14,15,16,17,18,19,20,21,22,23,24,25,26,27,28,29,30},1),"ABCDEFGHIJKLMNOPQRSTUVWXYZ0123456789-_")))=0,ISERROR(VALUE(B3317)))),"Недопустимый код: только латинские буквы A-Z в верхнем регистре, цифры, - и _; начало с буквы, до 30 символов (например MILK-001)",IF(SUMPRODUCT(--EXACT('Номенклатура'!$A$6:$A$205,B3317))=0,"Код не найден в номенклатуре",IF(SUMPRODUCT(--EXACT('Номенклатура'!$A$6:$A$205,B3317))&gt;1,"Код повторяется в номенклатуре",IF(ISNA(MATCH(C3317,{"Приход","Расход","Списание","Корректировка остатка"},0)),"Выберите тип операции",IF(NOT(ISNUMBER(D3317)),"Укажите количество",IF(D3317=0,"Количество не может быть 0",IF(AND(C3317&lt;&gt;"Корректировка остатка",D3317&lt;0),"Для этого типа количество положительное",IF(NOT(ISNUMBER('Номенклатура'!$C$2)),"Укажите дату начала учёта",IF(A3317&lt;INT('Номенклатура'!$C$2),"Раньше даты начала учёта: НЕ учтено",IF(AND(C3317="Корректировка остатка",TRIM(G3317)=""),"Учтено: добавьте пояснение","ОК")))))))))))))</f>
        <v/>
      </c>
    </row>
    <row r="3318" spans="1:9" x14ac:dyDescent="0.25">
      <c r="A3318" s="16"/>
      <c r="B3318" s="13"/>
      <c r="C3318" s="13"/>
      <c r="D3318" s="14"/>
      <c r="E3318" s="17" t="str">
        <f>IF(OR(B3318="",SUMPRODUCT(--EXACT('Номенклатура'!$A$6:$A$205,B3318))&lt;&gt;1),"",INDEX('Номенклатура'!$D$6:$D$205,SUMPRODUCT(EXACT('Номенклатура'!$A$6:$A$205,B3318)*(ROW('Номенклатура'!$A$6:$A$205)-5)))&amp;"")</f>
        <v/>
      </c>
      <c r="F3318" s="18" t="str">
        <f>IF(OR(I3318="ОК",I3318="Учтено: добавьте пояснение"),IF(C3318="Приход",D3318,IF(C3318="Корректировка остатка",D3318,-D3318)),"")</f>
        <v/>
      </c>
      <c r="G3318" s="13"/>
      <c r="H3318" s="15" t="str">
        <f>IF(OR(B3318="",SUMPRODUCT(--EXACT('Номенклатура'!$A$6:$A$205,B3318))&lt;&gt;1),"",INDEX('Номенклатура'!$B$6:$B$205,SUMPRODUCT(EXACT('Номенклатура'!$A$6:$A$205,B3318)*(ROW('Номенклатура'!$A$6:$A$205)-5)))&amp;"")</f>
        <v/>
      </c>
      <c r="I3318" s="15" t="str">
        <f>IF(COUNTA(A3318:D3318,G3318)=0,"",IF(NOT(ISNUMBER(A3318)),"Укажите дату",IF(B3318="","Укажите код",IF(NOT(AND(ISTEXT(B3318),LEN(B3318)&gt;0,LEN(B3318)&lt;=30,ISNUMBER(FIND(LEFT(B3318,1),"ABCDEFGHIJKLMNOPQRSTUVWXYZ")),SUMPRODUCT((MID(B3318,{1,2,3,4,5,6,7,8,9,10,11,12,13,14,15,16,17,18,19,20,21,22,23,24,25,26,27,28,29,30},1)&lt;&gt;"")*ISERROR(FIND(MID(B3318,{1,2,3,4,5,6,7,8,9,10,11,12,13,14,15,16,17,18,19,20,21,22,23,24,25,26,27,28,29,30},1),"ABCDEFGHIJKLMNOPQRSTUVWXYZ0123456789-_")))=0,ISERROR(VALUE(B3318)))),"Недопустимый код: только латинские буквы A-Z в верхнем регистре, цифры, - и _; начало с буквы, до 30 символов (например MILK-001)",IF(SUMPRODUCT(--EXACT('Номенклатура'!$A$6:$A$205,B3318))=0,"Код не найден в номенклатуре",IF(SUMPRODUCT(--EXACT('Номенклатура'!$A$6:$A$205,B3318))&gt;1,"Код повторяется в номенклатуре",IF(ISNA(MATCH(C3318,{"Приход","Расход","Списание","Корректировка остатка"},0)),"Выберите тип операции",IF(NOT(ISNUMBER(D3318)),"Укажите количество",IF(D3318=0,"Количество не может быть 0",IF(AND(C3318&lt;&gt;"Корректировка остатка",D3318&lt;0),"Для этого типа количество положительное",IF(NOT(ISNUMBER('Номенклатура'!$C$2)),"Укажите дату начала учёта",IF(A3318&lt;INT('Номенклатура'!$C$2),"Раньше даты начала учёта: НЕ учтено",IF(AND(C3318="Корректировка остатка",TRIM(G3318)=""),"Учтено: добавьте пояснение","ОК")))))))))))))</f>
        <v/>
      </c>
    </row>
    <row r="3319" spans="1:9" x14ac:dyDescent="0.25">
      <c r="A3319" s="16"/>
      <c r="B3319" s="13"/>
      <c r="C3319" s="13"/>
      <c r="D3319" s="14"/>
      <c r="E3319" s="17" t="str">
        <f>IF(OR(B3319="",SUMPRODUCT(--EXACT('Номенклатура'!$A$6:$A$205,B3319))&lt;&gt;1),"",INDEX('Номенклатура'!$D$6:$D$205,SUMPRODUCT(EXACT('Номенклатура'!$A$6:$A$205,B3319)*(ROW('Номенклатура'!$A$6:$A$205)-5)))&amp;"")</f>
        <v/>
      </c>
      <c r="F3319" s="18" t="str">
        <f>IF(OR(I3319="ОК",I3319="Учтено: добавьте пояснение"),IF(C3319="Приход",D3319,IF(C3319="Корректировка остатка",D3319,-D3319)),"")</f>
        <v/>
      </c>
      <c r="G3319" s="13"/>
      <c r="H3319" s="15" t="str">
        <f>IF(OR(B3319="",SUMPRODUCT(--EXACT('Номенклатура'!$A$6:$A$205,B3319))&lt;&gt;1),"",INDEX('Номенклатура'!$B$6:$B$205,SUMPRODUCT(EXACT('Номенклатура'!$A$6:$A$205,B3319)*(ROW('Номенклатура'!$A$6:$A$205)-5)))&amp;"")</f>
        <v/>
      </c>
      <c r="I3319" s="15" t="str">
        <f>IF(COUNTA(A3319:D3319,G3319)=0,"",IF(NOT(ISNUMBER(A3319)),"Укажите дату",IF(B3319="","Укажите код",IF(NOT(AND(ISTEXT(B3319),LEN(B3319)&gt;0,LEN(B3319)&lt;=30,ISNUMBER(FIND(LEFT(B3319,1),"ABCDEFGHIJKLMNOPQRSTUVWXYZ")),SUMPRODUCT((MID(B3319,{1,2,3,4,5,6,7,8,9,10,11,12,13,14,15,16,17,18,19,20,21,22,23,24,25,26,27,28,29,30},1)&lt;&gt;"")*ISERROR(FIND(MID(B3319,{1,2,3,4,5,6,7,8,9,10,11,12,13,14,15,16,17,18,19,20,21,22,23,24,25,26,27,28,29,30},1),"ABCDEFGHIJKLMNOPQRSTUVWXYZ0123456789-_")))=0,ISERROR(VALUE(B3319)))),"Недопустимый код: только латинские буквы A-Z в верхнем регистре, цифры, - и _; начало с буквы, до 30 символов (например MILK-001)",IF(SUMPRODUCT(--EXACT('Номенклатура'!$A$6:$A$205,B3319))=0,"Код не найден в номенклатуре",IF(SUMPRODUCT(--EXACT('Номенклатура'!$A$6:$A$205,B3319))&gt;1,"Код повторяется в номенклатуре",IF(ISNA(MATCH(C3319,{"Приход","Расход","Списание","Корректировка остатка"},0)),"Выберите тип операции",IF(NOT(ISNUMBER(D3319)),"Укажите количество",IF(D3319=0,"Количество не может быть 0",IF(AND(C3319&lt;&gt;"Корректировка остатка",D3319&lt;0),"Для этого типа количество положительное",IF(NOT(ISNUMBER('Номенклатура'!$C$2)),"Укажите дату начала учёта",IF(A3319&lt;INT('Номенклатура'!$C$2),"Раньше даты начала учёта: НЕ учтено",IF(AND(C3319="Корректировка остатка",TRIM(G3319)=""),"Учтено: добавьте пояснение","ОК")))))))))))))</f>
        <v/>
      </c>
    </row>
    <row r="3320" spans="1:9" x14ac:dyDescent="0.25">
      <c r="A3320" s="16"/>
      <c r="B3320" s="13"/>
      <c r="C3320" s="13"/>
      <c r="D3320" s="14"/>
      <c r="E3320" s="17" t="str">
        <f>IF(OR(B3320="",SUMPRODUCT(--EXACT('Номенклатура'!$A$6:$A$205,B3320))&lt;&gt;1),"",INDEX('Номенклатура'!$D$6:$D$205,SUMPRODUCT(EXACT('Номенклатура'!$A$6:$A$205,B3320)*(ROW('Номенклатура'!$A$6:$A$205)-5)))&amp;"")</f>
        <v/>
      </c>
      <c r="F3320" s="18" t="str">
        <f>IF(OR(I3320="ОК",I3320="Учтено: добавьте пояснение"),IF(C3320="Приход",D3320,IF(C3320="Корректировка остатка",D3320,-D3320)),"")</f>
        <v/>
      </c>
      <c r="G3320" s="13"/>
      <c r="H3320" s="15" t="str">
        <f>IF(OR(B3320="",SUMPRODUCT(--EXACT('Номенклатура'!$A$6:$A$205,B3320))&lt;&gt;1),"",INDEX('Номенклатура'!$B$6:$B$205,SUMPRODUCT(EXACT('Номенклатура'!$A$6:$A$205,B3320)*(ROW('Номенклатура'!$A$6:$A$205)-5)))&amp;"")</f>
        <v/>
      </c>
      <c r="I3320" s="15" t="str">
        <f>IF(COUNTA(A3320:D3320,G3320)=0,"",IF(NOT(ISNUMBER(A3320)),"Укажите дату",IF(B3320="","Укажите код",IF(NOT(AND(ISTEXT(B3320),LEN(B3320)&gt;0,LEN(B3320)&lt;=30,ISNUMBER(FIND(LEFT(B3320,1),"ABCDEFGHIJKLMNOPQRSTUVWXYZ")),SUMPRODUCT((MID(B3320,{1,2,3,4,5,6,7,8,9,10,11,12,13,14,15,16,17,18,19,20,21,22,23,24,25,26,27,28,29,30},1)&lt;&gt;"")*ISERROR(FIND(MID(B3320,{1,2,3,4,5,6,7,8,9,10,11,12,13,14,15,16,17,18,19,20,21,22,23,24,25,26,27,28,29,30},1),"ABCDEFGHIJKLMNOPQRSTUVWXYZ0123456789-_")))=0,ISERROR(VALUE(B3320)))),"Недопустимый код: только латинские буквы A-Z в верхнем регистре, цифры, - и _; начало с буквы, до 30 символов (например MILK-001)",IF(SUMPRODUCT(--EXACT('Номенклатура'!$A$6:$A$205,B3320))=0,"Код не найден в номенклатуре",IF(SUMPRODUCT(--EXACT('Номенклатура'!$A$6:$A$205,B3320))&gt;1,"Код повторяется в номенклатуре",IF(ISNA(MATCH(C3320,{"Приход","Расход","Списание","Корректировка остатка"},0)),"Выберите тип операции",IF(NOT(ISNUMBER(D3320)),"Укажите количество",IF(D3320=0,"Количество не может быть 0",IF(AND(C3320&lt;&gt;"Корректировка остатка",D3320&lt;0),"Для этого типа количество положительное",IF(NOT(ISNUMBER('Номенклатура'!$C$2)),"Укажите дату начала учёта",IF(A3320&lt;INT('Номенклатура'!$C$2),"Раньше даты начала учёта: НЕ учтено",IF(AND(C3320="Корректировка остатка",TRIM(G3320)=""),"Учтено: добавьте пояснение","ОК")))))))))))))</f>
        <v/>
      </c>
    </row>
    <row r="3321" spans="1:9" x14ac:dyDescent="0.25">
      <c r="A3321" s="16"/>
      <c r="B3321" s="13"/>
      <c r="C3321" s="13"/>
      <c r="D3321" s="14"/>
      <c r="E3321" s="17" t="str">
        <f>IF(OR(B3321="",SUMPRODUCT(--EXACT('Номенклатура'!$A$6:$A$205,B3321))&lt;&gt;1),"",INDEX('Номенклатура'!$D$6:$D$205,SUMPRODUCT(EXACT('Номенклатура'!$A$6:$A$205,B3321)*(ROW('Номенклатура'!$A$6:$A$205)-5)))&amp;"")</f>
        <v/>
      </c>
      <c r="F3321" s="18" t="str">
        <f>IF(OR(I3321="ОК",I3321="Учтено: добавьте пояснение"),IF(C3321="Приход",D3321,IF(C3321="Корректировка остатка",D3321,-D3321)),"")</f>
        <v/>
      </c>
      <c r="G3321" s="13"/>
      <c r="H3321" s="15" t="str">
        <f>IF(OR(B3321="",SUMPRODUCT(--EXACT('Номенклатура'!$A$6:$A$205,B3321))&lt;&gt;1),"",INDEX('Номенклатура'!$B$6:$B$205,SUMPRODUCT(EXACT('Номенклатура'!$A$6:$A$205,B3321)*(ROW('Номенклатура'!$A$6:$A$205)-5)))&amp;"")</f>
        <v/>
      </c>
      <c r="I3321" s="15" t="str">
        <f>IF(COUNTA(A3321:D3321,G3321)=0,"",IF(NOT(ISNUMBER(A3321)),"Укажите дату",IF(B3321="","Укажите код",IF(NOT(AND(ISTEXT(B3321),LEN(B3321)&gt;0,LEN(B3321)&lt;=30,ISNUMBER(FIND(LEFT(B3321,1),"ABCDEFGHIJKLMNOPQRSTUVWXYZ")),SUMPRODUCT((MID(B3321,{1,2,3,4,5,6,7,8,9,10,11,12,13,14,15,16,17,18,19,20,21,22,23,24,25,26,27,28,29,30},1)&lt;&gt;"")*ISERROR(FIND(MID(B3321,{1,2,3,4,5,6,7,8,9,10,11,12,13,14,15,16,17,18,19,20,21,22,23,24,25,26,27,28,29,30},1),"ABCDEFGHIJKLMNOPQRSTUVWXYZ0123456789-_")))=0,ISERROR(VALUE(B3321)))),"Недопустимый код: только латинские буквы A-Z в верхнем регистре, цифры, - и _; начало с буквы, до 30 символов (например MILK-001)",IF(SUMPRODUCT(--EXACT('Номенклатура'!$A$6:$A$205,B3321))=0,"Код не найден в номенклатуре",IF(SUMPRODUCT(--EXACT('Номенклатура'!$A$6:$A$205,B3321))&gt;1,"Код повторяется в номенклатуре",IF(ISNA(MATCH(C3321,{"Приход","Расход","Списание","Корректировка остатка"},0)),"Выберите тип операции",IF(NOT(ISNUMBER(D3321)),"Укажите количество",IF(D3321=0,"Количество не может быть 0",IF(AND(C3321&lt;&gt;"Корректировка остатка",D3321&lt;0),"Для этого типа количество положительное",IF(NOT(ISNUMBER('Номенклатура'!$C$2)),"Укажите дату начала учёта",IF(A3321&lt;INT('Номенклатура'!$C$2),"Раньше даты начала учёта: НЕ учтено",IF(AND(C3321="Корректировка остатка",TRIM(G3321)=""),"Учтено: добавьте пояснение","ОК")))))))))))))</f>
        <v/>
      </c>
    </row>
    <row r="3322" spans="1:9" x14ac:dyDescent="0.25">
      <c r="A3322" s="16"/>
      <c r="B3322" s="13"/>
      <c r="C3322" s="13"/>
      <c r="D3322" s="14"/>
      <c r="E3322" s="17" t="str">
        <f>IF(OR(B3322="",SUMPRODUCT(--EXACT('Номенклатура'!$A$6:$A$205,B3322))&lt;&gt;1),"",INDEX('Номенклатура'!$D$6:$D$205,SUMPRODUCT(EXACT('Номенклатура'!$A$6:$A$205,B3322)*(ROW('Номенклатура'!$A$6:$A$205)-5)))&amp;"")</f>
        <v/>
      </c>
      <c r="F3322" s="18" t="str">
        <f>IF(OR(I3322="ОК",I3322="Учтено: добавьте пояснение"),IF(C3322="Приход",D3322,IF(C3322="Корректировка остатка",D3322,-D3322)),"")</f>
        <v/>
      </c>
      <c r="G3322" s="13"/>
      <c r="H3322" s="15" t="str">
        <f>IF(OR(B3322="",SUMPRODUCT(--EXACT('Номенклатура'!$A$6:$A$205,B3322))&lt;&gt;1),"",INDEX('Номенклатура'!$B$6:$B$205,SUMPRODUCT(EXACT('Номенклатура'!$A$6:$A$205,B3322)*(ROW('Номенклатура'!$A$6:$A$205)-5)))&amp;"")</f>
        <v/>
      </c>
      <c r="I3322" s="15" t="str">
        <f>IF(COUNTA(A3322:D3322,G3322)=0,"",IF(NOT(ISNUMBER(A3322)),"Укажите дату",IF(B3322="","Укажите код",IF(NOT(AND(ISTEXT(B3322),LEN(B3322)&gt;0,LEN(B3322)&lt;=30,ISNUMBER(FIND(LEFT(B3322,1),"ABCDEFGHIJKLMNOPQRSTUVWXYZ")),SUMPRODUCT((MID(B3322,{1,2,3,4,5,6,7,8,9,10,11,12,13,14,15,16,17,18,19,20,21,22,23,24,25,26,27,28,29,30},1)&lt;&gt;"")*ISERROR(FIND(MID(B3322,{1,2,3,4,5,6,7,8,9,10,11,12,13,14,15,16,17,18,19,20,21,22,23,24,25,26,27,28,29,30},1),"ABCDEFGHIJKLMNOPQRSTUVWXYZ0123456789-_")))=0,ISERROR(VALUE(B3322)))),"Недопустимый код: только латинские буквы A-Z в верхнем регистре, цифры, - и _; начало с буквы, до 30 символов (например MILK-001)",IF(SUMPRODUCT(--EXACT('Номенклатура'!$A$6:$A$205,B3322))=0,"Код не найден в номенклатуре",IF(SUMPRODUCT(--EXACT('Номенклатура'!$A$6:$A$205,B3322))&gt;1,"Код повторяется в номенклатуре",IF(ISNA(MATCH(C3322,{"Приход","Расход","Списание","Корректировка остатка"},0)),"Выберите тип операции",IF(NOT(ISNUMBER(D3322)),"Укажите количество",IF(D3322=0,"Количество не может быть 0",IF(AND(C3322&lt;&gt;"Корректировка остатка",D3322&lt;0),"Для этого типа количество положительное",IF(NOT(ISNUMBER('Номенклатура'!$C$2)),"Укажите дату начала учёта",IF(A3322&lt;INT('Номенклатура'!$C$2),"Раньше даты начала учёта: НЕ учтено",IF(AND(C3322="Корректировка остатка",TRIM(G3322)=""),"Учтено: добавьте пояснение","ОК")))))))))))))</f>
        <v/>
      </c>
    </row>
    <row r="3323" spans="1:9" x14ac:dyDescent="0.25">
      <c r="A3323" s="16"/>
      <c r="B3323" s="13"/>
      <c r="C3323" s="13"/>
      <c r="D3323" s="14"/>
      <c r="E3323" s="17" t="str">
        <f>IF(OR(B3323="",SUMPRODUCT(--EXACT('Номенклатура'!$A$6:$A$205,B3323))&lt;&gt;1),"",INDEX('Номенклатура'!$D$6:$D$205,SUMPRODUCT(EXACT('Номенклатура'!$A$6:$A$205,B3323)*(ROW('Номенклатура'!$A$6:$A$205)-5)))&amp;"")</f>
        <v/>
      </c>
      <c r="F3323" s="18" t="str">
        <f>IF(OR(I3323="ОК",I3323="Учтено: добавьте пояснение"),IF(C3323="Приход",D3323,IF(C3323="Корректировка остатка",D3323,-D3323)),"")</f>
        <v/>
      </c>
      <c r="G3323" s="13"/>
      <c r="H3323" s="15" t="str">
        <f>IF(OR(B3323="",SUMPRODUCT(--EXACT('Номенклатура'!$A$6:$A$205,B3323))&lt;&gt;1),"",INDEX('Номенклатура'!$B$6:$B$205,SUMPRODUCT(EXACT('Номенклатура'!$A$6:$A$205,B3323)*(ROW('Номенклатура'!$A$6:$A$205)-5)))&amp;"")</f>
        <v/>
      </c>
      <c r="I3323" s="15" t="str">
        <f>IF(COUNTA(A3323:D3323,G3323)=0,"",IF(NOT(ISNUMBER(A3323)),"Укажите дату",IF(B3323="","Укажите код",IF(NOT(AND(ISTEXT(B3323),LEN(B3323)&gt;0,LEN(B3323)&lt;=30,ISNUMBER(FIND(LEFT(B3323,1),"ABCDEFGHIJKLMNOPQRSTUVWXYZ")),SUMPRODUCT((MID(B3323,{1,2,3,4,5,6,7,8,9,10,11,12,13,14,15,16,17,18,19,20,21,22,23,24,25,26,27,28,29,30},1)&lt;&gt;"")*ISERROR(FIND(MID(B3323,{1,2,3,4,5,6,7,8,9,10,11,12,13,14,15,16,17,18,19,20,21,22,23,24,25,26,27,28,29,30},1),"ABCDEFGHIJKLMNOPQRSTUVWXYZ0123456789-_")))=0,ISERROR(VALUE(B3323)))),"Недопустимый код: только латинские буквы A-Z в верхнем регистре, цифры, - и _; начало с буквы, до 30 символов (например MILK-001)",IF(SUMPRODUCT(--EXACT('Номенклатура'!$A$6:$A$205,B3323))=0,"Код не найден в номенклатуре",IF(SUMPRODUCT(--EXACT('Номенклатура'!$A$6:$A$205,B3323))&gt;1,"Код повторяется в номенклатуре",IF(ISNA(MATCH(C3323,{"Приход","Расход","Списание","Корректировка остатка"},0)),"Выберите тип операции",IF(NOT(ISNUMBER(D3323)),"Укажите количество",IF(D3323=0,"Количество не может быть 0",IF(AND(C3323&lt;&gt;"Корректировка остатка",D3323&lt;0),"Для этого типа количество положительное",IF(NOT(ISNUMBER('Номенклатура'!$C$2)),"Укажите дату начала учёта",IF(A3323&lt;INT('Номенклатура'!$C$2),"Раньше даты начала учёта: НЕ учтено",IF(AND(C3323="Корректировка остатка",TRIM(G3323)=""),"Учтено: добавьте пояснение","ОК")))))))))))))</f>
        <v/>
      </c>
    </row>
    <row r="3324" spans="1:9" x14ac:dyDescent="0.25">
      <c r="A3324" s="16"/>
      <c r="B3324" s="13"/>
      <c r="C3324" s="13"/>
      <c r="D3324" s="14"/>
      <c r="E3324" s="17" t="str">
        <f>IF(OR(B3324="",SUMPRODUCT(--EXACT('Номенклатура'!$A$6:$A$205,B3324))&lt;&gt;1),"",INDEX('Номенклатура'!$D$6:$D$205,SUMPRODUCT(EXACT('Номенклатура'!$A$6:$A$205,B3324)*(ROW('Номенклатура'!$A$6:$A$205)-5)))&amp;"")</f>
        <v/>
      </c>
      <c r="F3324" s="18" t="str">
        <f>IF(OR(I3324="ОК",I3324="Учтено: добавьте пояснение"),IF(C3324="Приход",D3324,IF(C3324="Корректировка остатка",D3324,-D3324)),"")</f>
        <v/>
      </c>
      <c r="G3324" s="13"/>
      <c r="H3324" s="15" t="str">
        <f>IF(OR(B3324="",SUMPRODUCT(--EXACT('Номенклатура'!$A$6:$A$205,B3324))&lt;&gt;1),"",INDEX('Номенклатура'!$B$6:$B$205,SUMPRODUCT(EXACT('Номенклатура'!$A$6:$A$205,B3324)*(ROW('Номенклатура'!$A$6:$A$205)-5)))&amp;"")</f>
        <v/>
      </c>
      <c r="I3324" s="15" t="str">
        <f>IF(COUNTA(A3324:D3324,G3324)=0,"",IF(NOT(ISNUMBER(A3324)),"Укажите дату",IF(B3324="","Укажите код",IF(NOT(AND(ISTEXT(B3324),LEN(B3324)&gt;0,LEN(B3324)&lt;=30,ISNUMBER(FIND(LEFT(B3324,1),"ABCDEFGHIJKLMNOPQRSTUVWXYZ")),SUMPRODUCT((MID(B3324,{1,2,3,4,5,6,7,8,9,10,11,12,13,14,15,16,17,18,19,20,21,22,23,24,25,26,27,28,29,30},1)&lt;&gt;"")*ISERROR(FIND(MID(B3324,{1,2,3,4,5,6,7,8,9,10,11,12,13,14,15,16,17,18,19,20,21,22,23,24,25,26,27,28,29,30},1),"ABCDEFGHIJKLMNOPQRSTUVWXYZ0123456789-_")))=0,ISERROR(VALUE(B3324)))),"Недопустимый код: только латинские буквы A-Z в верхнем регистре, цифры, - и _; начало с буквы, до 30 символов (например MILK-001)",IF(SUMPRODUCT(--EXACT('Номенклатура'!$A$6:$A$205,B3324))=0,"Код не найден в номенклатуре",IF(SUMPRODUCT(--EXACT('Номенклатура'!$A$6:$A$205,B3324))&gt;1,"Код повторяется в номенклатуре",IF(ISNA(MATCH(C3324,{"Приход","Расход","Списание","Корректировка остатка"},0)),"Выберите тип операции",IF(NOT(ISNUMBER(D3324)),"Укажите количество",IF(D3324=0,"Количество не может быть 0",IF(AND(C3324&lt;&gt;"Корректировка остатка",D3324&lt;0),"Для этого типа количество положительное",IF(NOT(ISNUMBER('Номенклатура'!$C$2)),"Укажите дату начала учёта",IF(A3324&lt;INT('Номенклатура'!$C$2),"Раньше даты начала учёта: НЕ учтено",IF(AND(C3324="Корректировка остатка",TRIM(G3324)=""),"Учтено: добавьте пояснение","ОК")))))))))))))</f>
        <v/>
      </c>
    </row>
    <row r="3325" spans="1:9" x14ac:dyDescent="0.25">
      <c r="A3325" s="16"/>
      <c r="B3325" s="13"/>
      <c r="C3325" s="13"/>
      <c r="D3325" s="14"/>
      <c r="E3325" s="17" t="str">
        <f>IF(OR(B3325="",SUMPRODUCT(--EXACT('Номенклатура'!$A$6:$A$205,B3325))&lt;&gt;1),"",INDEX('Номенклатура'!$D$6:$D$205,SUMPRODUCT(EXACT('Номенклатура'!$A$6:$A$205,B3325)*(ROW('Номенклатура'!$A$6:$A$205)-5)))&amp;"")</f>
        <v/>
      </c>
      <c r="F3325" s="18" t="str">
        <f>IF(OR(I3325="ОК",I3325="Учтено: добавьте пояснение"),IF(C3325="Приход",D3325,IF(C3325="Корректировка остатка",D3325,-D3325)),"")</f>
        <v/>
      </c>
      <c r="G3325" s="13"/>
      <c r="H3325" s="15" t="str">
        <f>IF(OR(B3325="",SUMPRODUCT(--EXACT('Номенклатура'!$A$6:$A$205,B3325))&lt;&gt;1),"",INDEX('Номенклатура'!$B$6:$B$205,SUMPRODUCT(EXACT('Номенклатура'!$A$6:$A$205,B3325)*(ROW('Номенклатура'!$A$6:$A$205)-5)))&amp;"")</f>
        <v/>
      </c>
      <c r="I3325" s="15" t="str">
        <f>IF(COUNTA(A3325:D3325,G3325)=0,"",IF(NOT(ISNUMBER(A3325)),"Укажите дату",IF(B3325="","Укажите код",IF(NOT(AND(ISTEXT(B3325),LEN(B3325)&gt;0,LEN(B3325)&lt;=30,ISNUMBER(FIND(LEFT(B3325,1),"ABCDEFGHIJKLMNOPQRSTUVWXYZ")),SUMPRODUCT((MID(B3325,{1,2,3,4,5,6,7,8,9,10,11,12,13,14,15,16,17,18,19,20,21,22,23,24,25,26,27,28,29,30},1)&lt;&gt;"")*ISERROR(FIND(MID(B3325,{1,2,3,4,5,6,7,8,9,10,11,12,13,14,15,16,17,18,19,20,21,22,23,24,25,26,27,28,29,30},1),"ABCDEFGHIJKLMNOPQRSTUVWXYZ0123456789-_")))=0,ISERROR(VALUE(B3325)))),"Недопустимый код: только латинские буквы A-Z в верхнем регистре, цифры, - и _; начало с буквы, до 30 символов (например MILK-001)",IF(SUMPRODUCT(--EXACT('Номенклатура'!$A$6:$A$205,B3325))=0,"Код не найден в номенклатуре",IF(SUMPRODUCT(--EXACT('Номенклатура'!$A$6:$A$205,B3325))&gt;1,"Код повторяется в номенклатуре",IF(ISNA(MATCH(C3325,{"Приход","Расход","Списание","Корректировка остатка"},0)),"Выберите тип операции",IF(NOT(ISNUMBER(D3325)),"Укажите количество",IF(D3325=0,"Количество не может быть 0",IF(AND(C3325&lt;&gt;"Корректировка остатка",D3325&lt;0),"Для этого типа количество положительное",IF(NOT(ISNUMBER('Номенклатура'!$C$2)),"Укажите дату начала учёта",IF(A3325&lt;INT('Номенклатура'!$C$2),"Раньше даты начала учёта: НЕ учтено",IF(AND(C3325="Корректировка остатка",TRIM(G3325)=""),"Учтено: добавьте пояснение","ОК")))))))))))))</f>
        <v/>
      </c>
    </row>
    <row r="3326" spans="1:9" x14ac:dyDescent="0.25">
      <c r="A3326" s="16"/>
      <c r="B3326" s="13"/>
      <c r="C3326" s="13"/>
      <c r="D3326" s="14"/>
      <c r="E3326" s="17" t="str">
        <f>IF(OR(B3326="",SUMPRODUCT(--EXACT('Номенклатура'!$A$6:$A$205,B3326))&lt;&gt;1),"",INDEX('Номенклатура'!$D$6:$D$205,SUMPRODUCT(EXACT('Номенклатура'!$A$6:$A$205,B3326)*(ROW('Номенклатура'!$A$6:$A$205)-5)))&amp;"")</f>
        <v/>
      </c>
      <c r="F3326" s="18" t="str">
        <f>IF(OR(I3326="ОК",I3326="Учтено: добавьте пояснение"),IF(C3326="Приход",D3326,IF(C3326="Корректировка остатка",D3326,-D3326)),"")</f>
        <v/>
      </c>
      <c r="G3326" s="13"/>
      <c r="H3326" s="15" t="str">
        <f>IF(OR(B3326="",SUMPRODUCT(--EXACT('Номенклатура'!$A$6:$A$205,B3326))&lt;&gt;1),"",INDEX('Номенклатура'!$B$6:$B$205,SUMPRODUCT(EXACT('Номенклатура'!$A$6:$A$205,B3326)*(ROW('Номенклатура'!$A$6:$A$205)-5)))&amp;"")</f>
        <v/>
      </c>
      <c r="I3326" s="15" t="str">
        <f>IF(COUNTA(A3326:D3326,G3326)=0,"",IF(NOT(ISNUMBER(A3326)),"Укажите дату",IF(B3326="","Укажите код",IF(NOT(AND(ISTEXT(B3326),LEN(B3326)&gt;0,LEN(B3326)&lt;=30,ISNUMBER(FIND(LEFT(B3326,1),"ABCDEFGHIJKLMNOPQRSTUVWXYZ")),SUMPRODUCT((MID(B3326,{1,2,3,4,5,6,7,8,9,10,11,12,13,14,15,16,17,18,19,20,21,22,23,24,25,26,27,28,29,30},1)&lt;&gt;"")*ISERROR(FIND(MID(B3326,{1,2,3,4,5,6,7,8,9,10,11,12,13,14,15,16,17,18,19,20,21,22,23,24,25,26,27,28,29,30},1),"ABCDEFGHIJKLMNOPQRSTUVWXYZ0123456789-_")))=0,ISERROR(VALUE(B3326)))),"Недопустимый код: только латинские буквы A-Z в верхнем регистре, цифры, - и _; начало с буквы, до 30 символов (например MILK-001)",IF(SUMPRODUCT(--EXACT('Номенклатура'!$A$6:$A$205,B3326))=0,"Код не найден в номенклатуре",IF(SUMPRODUCT(--EXACT('Номенклатура'!$A$6:$A$205,B3326))&gt;1,"Код повторяется в номенклатуре",IF(ISNA(MATCH(C3326,{"Приход","Расход","Списание","Корректировка остатка"},0)),"Выберите тип операции",IF(NOT(ISNUMBER(D3326)),"Укажите количество",IF(D3326=0,"Количество не может быть 0",IF(AND(C3326&lt;&gt;"Корректировка остатка",D3326&lt;0),"Для этого типа количество положительное",IF(NOT(ISNUMBER('Номенклатура'!$C$2)),"Укажите дату начала учёта",IF(A3326&lt;INT('Номенклатура'!$C$2),"Раньше даты начала учёта: НЕ учтено",IF(AND(C3326="Корректировка остатка",TRIM(G3326)=""),"Учтено: добавьте пояснение","ОК")))))))))))))</f>
        <v/>
      </c>
    </row>
    <row r="3327" spans="1:9" x14ac:dyDescent="0.25">
      <c r="A3327" s="16"/>
      <c r="B3327" s="13"/>
      <c r="C3327" s="13"/>
      <c r="D3327" s="14"/>
      <c r="E3327" s="17" t="str">
        <f>IF(OR(B3327="",SUMPRODUCT(--EXACT('Номенклатура'!$A$6:$A$205,B3327))&lt;&gt;1),"",INDEX('Номенклатура'!$D$6:$D$205,SUMPRODUCT(EXACT('Номенклатура'!$A$6:$A$205,B3327)*(ROW('Номенклатура'!$A$6:$A$205)-5)))&amp;"")</f>
        <v/>
      </c>
      <c r="F3327" s="18" t="str">
        <f>IF(OR(I3327="ОК",I3327="Учтено: добавьте пояснение"),IF(C3327="Приход",D3327,IF(C3327="Корректировка остатка",D3327,-D3327)),"")</f>
        <v/>
      </c>
      <c r="G3327" s="13"/>
      <c r="H3327" s="15" t="str">
        <f>IF(OR(B3327="",SUMPRODUCT(--EXACT('Номенклатура'!$A$6:$A$205,B3327))&lt;&gt;1),"",INDEX('Номенклатура'!$B$6:$B$205,SUMPRODUCT(EXACT('Номенклатура'!$A$6:$A$205,B3327)*(ROW('Номенклатура'!$A$6:$A$205)-5)))&amp;"")</f>
        <v/>
      </c>
      <c r="I3327" s="15" t="str">
        <f>IF(COUNTA(A3327:D3327,G3327)=0,"",IF(NOT(ISNUMBER(A3327)),"Укажите дату",IF(B3327="","Укажите код",IF(NOT(AND(ISTEXT(B3327),LEN(B3327)&gt;0,LEN(B3327)&lt;=30,ISNUMBER(FIND(LEFT(B3327,1),"ABCDEFGHIJKLMNOPQRSTUVWXYZ")),SUMPRODUCT((MID(B3327,{1,2,3,4,5,6,7,8,9,10,11,12,13,14,15,16,17,18,19,20,21,22,23,24,25,26,27,28,29,30},1)&lt;&gt;"")*ISERROR(FIND(MID(B3327,{1,2,3,4,5,6,7,8,9,10,11,12,13,14,15,16,17,18,19,20,21,22,23,24,25,26,27,28,29,30},1),"ABCDEFGHIJKLMNOPQRSTUVWXYZ0123456789-_")))=0,ISERROR(VALUE(B3327)))),"Недопустимый код: только латинские буквы A-Z в верхнем регистре, цифры, - и _; начало с буквы, до 30 символов (например MILK-001)",IF(SUMPRODUCT(--EXACT('Номенклатура'!$A$6:$A$205,B3327))=0,"Код не найден в номенклатуре",IF(SUMPRODUCT(--EXACT('Номенклатура'!$A$6:$A$205,B3327))&gt;1,"Код повторяется в номенклатуре",IF(ISNA(MATCH(C3327,{"Приход","Расход","Списание","Корректировка остатка"},0)),"Выберите тип операции",IF(NOT(ISNUMBER(D3327)),"Укажите количество",IF(D3327=0,"Количество не может быть 0",IF(AND(C3327&lt;&gt;"Корректировка остатка",D3327&lt;0),"Для этого типа количество положительное",IF(NOT(ISNUMBER('Номенклатура'!$C$2)),"Укажите дату начала учёта",IF(A3327&lt;INT('Номенклатура'!$C$2),"Раньше даты начала учёта: НЕ учтено",IF(AND(C3327="Корректировка остатка",TRIM(G3327)=""),"Учтено: добавьте пояснение","ОК")))))))))))))</f>
        <v/>
      </c>
    </row>
    <row r="3328" spans="1:9" x14ac:dyDescent="0.25">
      <c r="A3328" s="16"/>
      <c r="B3328" s="13"/>
      <c r="C3328" s="13"/>
      <c r="D3328" s="14"/>
      <c r="E3328" s="17" t="str">
        <f>IF(OR(B3328="",SUMPRODUCT(--EXACT('Номенклатура'!$A$6:$A$205,B3328))&lt;&gt;1),"",INDEX('Номенклатура'!$D$6:$D$205,SUMPRODUCT(EXACT('Номенклатура'!$A$6:$A$205,B3328)*(ROW('Номенклатура'!$A$6:$A$205)-5)))&amp;"")</f>
        <v/>
      </c>
      <c r="F3328" s="18" t="str">
        <f>IF(OR(I3328="ОК",I3328="Учтено: добавьте пояснение"),IF(C3328="Приход",D3328,IF(C3328="Корректировка остатка",D3328,-D3328)),"")</f>
        <v/>
      </c>
      <c r="G3328" s="13"/>
      <c r="H3328" s="15" t="str">
        <f>IF(OR(B3328="",SUMPRODUCT(--EXACT('Номенклатура'!$A$6:$A$205,B3328))&lt;&gt;1),"",INDEX('Номенклатура'!$B$6:$B$205,SUMPRODUCT(EXACT('Номенклатура'!$A$6:$A$205,B3328)*(ROW('Номенклатура'!$A$6:$A$205)-5)))&amp;"")</f>
        <v/>
      </c>
      <c r="I3328" s="15" t="str">
        <f>IF(COUNTA(A3328:D3328,G3328)=0,"",IF(NOT(ISNUMBER(A3328)),"Укажите дату",IF(B3328="","Укажите код",IF(NOT(AND(ISTEXT(B3328),LEN(B3328)&gt;0,LEN(B3328)&lt;=30,ISNUMBER(FIND(LEFT(B3328,1),"ABCDEFGHIJKLMNOPQRSTUVWXYZ")),SUMPRODUCT((MID(B3328,{1,2,3,4,5,6,7,8,9,10,11,12,13,14,15,16,17,18,19,20,21,22,23,24,25,26,27,28,29,30},1)&lt;&gt;"")*ISERROR(FIND(MID(B3328,{1,2,3,4,5,6,7,8,9,10,11,12,13,14,15,16,17,18,19,20,21,22,23,24,25,26,27,28,29,30},1),"ABCDEFGHIJKLMNOPQRSTUVWXYZ0123456789-_")))=0,ISERROR(VALUE(B3328)))),"Недопустимый код: только латинские буквы A-Z в верхнем регистре, цифры, - и _; начало с буквы, до 30 символов (например MILK-001)",IF(SUMPRODUCT(--EXACT('Номенклатура'!$A$6:$A$205,B3328))=0,"Код не найден в номенклатуре",IF(SUMPRODUCT(--EXACT('Номенклатура'!$A$6:$A$205,B3328))&gt;1,"Код повторяется в номенклатуре",IF(ISNA(MATCH(C3328,{"Приход","Расход","Списание","Корректировка остатка"},0)),"Выберите тип операции",IF(NOT(ISNUMBER(D3328)),"Укажите количество",IF(D3328=0,"Количество не может быть 0",IF(AND(C3328&lt;&gt;"Корректировка остатка",D3328&lt;0),"Для этого типа количество положительное",IF(NOT(ISNUMBER('Номенклатура'!$C$2)),"Укажите дату начала учёта",IF(A3328&lt;INT('Номенклатура'!$C$2),"Раньше даты начала учёта: НЕ учтено",IF(AND(C3328="Корректировка остатка",TRIM(G3328)=""),"Учтено: добавьте пояснение","ОК")))))))))))))</f>
        <v/>
      </c>
    </row>
    <row r="3329" spans="1:9" x14ac:dyDescent="0.25">
      <c r="A3329" s="16"/>
      <c r="B3329" s="13"/>
      <c r="C3329" s="13"/>
      <c r="D3329" s="14"/>
      <c r="E3329" s="17" t="str">
        <f>IF(OR(B3329="",SUMPRODUCT(--EXACT('Номенклатура'!$A$6:$A$205,B3329))&lt;&gt;1),"",INDEX('Номенклатура'!$D$6:$D$205,SUMPRODUCT(EXACT('Номенклатура'!$A$6:$A$205,B3329)*(ROW('Номенклатура'!$A$6:$A$205)-5)))&amp;"")</f>
        <v/>
      </c>
      <c r="F3329" s="18" t="str">
        <f>IF(OR(I3329="ОК",I3329="Учтено: добавьте пояснение"),IF(C3329="Приход",D3329,IF(C3329="Корректировка остатка",D3329,-D3329)),"")</f>
        <v/>
      </c>
      <c r="G3329" s="13"/>
      <c r="H3329" s="15" t="str">
        <f>IF(OR(B3329="",SUMPRODUCT(--EXACT('Номенклатура'!$A$6:$A$205,B3329))&lt;&gt;1),"",INDEX('Номенклатура'!$B$6:$B$205,SUMPRODUCT(EXACT('Номенклатура'!$A$6:$A$205,B3329)*(ROW('Номенклатура'!$A$6:$A$205)-5)))&amp;"")</f>
        <v/>
      </c>
      <c r="I3329" s="15" t="str">
        <f>IF(COUNTA(A3329:D3329,G3329)=0,"",IF(NOT(ISNUMBER(A3329)),"Укажите дату",IF(B3329="","Укажите код",IF(NOT(AND(ISTEXT(B3329),LEN(B3329)&gt;0,LEN(B3329)&lt;=30,ISNUMBER(FIND(LEFT(B3329,1),"ABCDEFGHIJKLMNOPQRSTUVWXYZ")),SUMPRODUCT((MID(B3329,{1,2,3,4,5,6,7,8,9,10,11,12,13,14,15,16,17,18,19,20,21,22,23,24,25,26,27,28,29,30},1)&lt;&gt;"")*ISERROR(FIND(MID(B3329,{1,2,3,4,5,6,7,8,9,10,11,12,13,14,15,16,17,18,19,20,21,22,23,24,25,26,27,28,29,30},1),"ABCDEFGHIJKLMNOPQRSTUVWXYZ0123456789-_")))=0,ISERROR(VALUE(B3329)))),"Недопустимый код: только латинские буквы A-Z в верхнем регистре, цифры, - и _; начало с буквы, до 30 символов (например MILK-001)",IF(SUMPRODUCT(--EXACT('Номенклатура'!$A$6:$A$205,B3329))=0,"Код не найден в номенклатуре",IF(SUMPRODUCT(--EXACT('Номенклатура'!$A$6:$A$205,B3329))&gt;1,"Код повторяется в номенклатуре",IF(ISNA(MATCH(C3329,{"Приход","Расход","Списание","Корректировка остатка"},0)),"Выберите тип операции",IF(NOT(ISNUMBER(D3329)),"Укажите количество",IF(D3329=0,"Количество не может быть 0",IF(AND(C3329&lt;&gt;"Корректировка остатка",D3329&lt;0),"Для этого типа количество положительное",IF(NOT(ISNUMBER('Номенклатура'!$C$2)),"Укажите дату начала учёта",IF(A3329&lt;INT('Номенклатура'!$C$2),"Раньше даты начала учёта: НЕ учтено",IF(AND(C3329="Корректировка остатка",TRIM(G3329)=""),"Учтено: добавьте пояснение","ОК")))))))))))))</f>
        <v/>
      </c>
    </row>
    <row r="3330" spans="1:9" x14ac:dyDescent="0.25">
      <c r="A3330" s="16"/>
      <c r="B3330" s="13"/>
      <c r="C3330" s="13"/>
      <c r="D3330" s="14"/>
      <c r="E3330" s="17" t="str">
        <f>IF(OR(B3330="",SUMPRODUCT(--EXACT('Номенклатура'!$A$6:$A$205,B3330))&lt;&gt;1),"",INDEX('Номенклатура'!$D$6:$D$205,SUMPRODUCT(EXACT('Номенклатура'!$A$6:$A$205,B3330)*(ROW('Номенклатура'!$A$6:$A$205)-5)))&amp;"")</f>
        <v/>
      </c>
      <c r="F3330" s="18" t="str">
        <f>IF(OR(I3330="ОК",I3330="Учтено: добавьте пояснение"),IF(C3330="Приход",D3330,IF(C3330="Корректировка остатка",D3330,-D3330)),"")</f>
        <v/>
      </c>
      <c r="G3330" s="13"/>
      <c r="H3330" s="15" t="str">
        <f>IF(OR(B3330="",SUMPRODUCT(--EXACT('Номенклатура'!$A$6:$A$205,B3330))&lt;&gt;1),"",INDEX('Номенклатура'!$B$6:$B$205,SUMPRODUCT(EXACT('Номенклатура'!$A$6:$A$205,B3330)*(ROW('Номенклатура'!$A$6:$A$205)-5)))&amp;"")</f>
        <v/>
      </c>
      <c r="I3330" s="15" t="str">
        <f>IF(COUNTA(A3330:D3330,G3330)=0,"",IF(NOT(ISNUMBER(A3330)),"Укажите дату",IF(B3330="","Укажите код",IF(NOT(AND(ISTEXT(B3330),LEN(B3330)&gt;0,LEN(B3330)&lt;=30,ISNUMBER(FIND(LEFT(B3330,1),"ABCDEFGHIJKLMNOPQRSTUVWXYZ")),SUMPRODUCT((MID(B3330,{1,2,3,4,5,6,7,8,9,10,11,12,13,14,15,16,17,18,19,20,21,22,23,24,25,26,27,28,29,30},1)&lt;&gt;"")*ISERROR(FIND(MID(B3330,{1,2,3,4,5,6,7,8,9,10,11,12,13,14,15,16,17,18,19,20,21,22,23,24,25,26,27,28,29,30},1),"ABCDEFGHIJKLMNOPQRSTUVWXYZ0123456789-_")))=0,ISERROR(VALUE(B3330)))),"Недопустимый код: только латинские буквы A-Z в верхнем регистре, цифры, - и _; начало с буквы, до 30 символов (например MILK-001)",IF(SUMPRODUCT(--EXACT('Номенклатура'!$A$6:$A$205,B3330))=0,"Код не найден в номенклатуре",IF(SUMPRODUCT(--EXACT('Номенклатура'!$A$6:$A$205,B3330))&gt;1,"Код повторяется в номенклатуре",IF(ISNA(MATCH(C3330,{"Приход","Расход","Списание","Корректировка остатка"},0)),"Выберите тип операции",IF(NOT(ISNUMBER(D3330)),"Укажите количество",IF(D3330=0,"Количество не может быть 0",IF(AND(C3330&lt;&gt;"Корректировка остатка",D3330&lt;0),"Для этого типа количество положительное",IF(NOT(ISNUMBER('Номенклатура'!$C$2)),"Укажите дату начала учёта",IF(A3330&lt;INT('Номенклатура'!$C$2),"Раньше даты начала учёта: НЕ учтено",IF(AND(C3330="Корректировка остатка",TRIM(G3330)=""),"Учтено: добавьте пояснение","ОК")))))))))))))</f>
        <v/>
      </c>
    </row>
    <row r="3331" spans="1:9" x14ac:dyDescent="0.25">
      <c r="A3331" s="16"/>
      <c r="B3331" s="13"/>
      <c r="C3331" s="13"/>
      <c r="D3331" s="14"/>
      <c r="E3331" s="17" t="str">
        <f>IF(OR(B3331="",SUMPRODUCT(--EXACT('Номенклатура'!$A$6:$A$205,B3331))&lt;&gt;1),"",INDEX('Номенклатура'!$D$6:$D$205,SUMPRODUCT(EXACT('Номенклатура'!$A$6:$A$205,B3331)*(ROW('Номенклатура'!$A$6:$A$205)-5)))&amp;"")</f>
        <v/>
      </c>
      <c r="F3331" s="18" t="str">
        <f>IF(OR(I3331="ОК",I3331="Учтено: добавьте пояснение"),IF(C3331="Приход",D3331,IF(C3331="Корректировка остатка",D3331,-D3331)),"")</f>
        <v/>
      </c>
      <c r="G3331" s="13"/>
      <c r="H3331" s="15" t="str">
        <f>IF(OR(B3331="",SUMPRODUCT(--EXACT('Номенклатура'!$A$6:$A$205,B3331))&lt;&gt;1),"",INDEX('Номенклатура'!$B$6:$B$205,SUMPRODUCT(EXACT('Номенклатура'!$A$6:$A$205,B3331)*(ROW('Номенклатура'!$A$6:$A$205)-5)))&amp;"")</f>
        <v/>
      </c>
      <c r="I3331" s="15" t="str">
        <f>IF(COUNTA(A3331:D3331,G3331)=0,"",IF(NOT(ISNUMBER(A3331)),"Укажите дату",IF(B3331="","Укажите код",IF(NOT(AND(ISTEXT(B3331),LEN(B3331)&gt;0,LEN(B3331)&lt;=30,ISNUMBER(FIND(LEFT(B3331,1),"ABCDEFGHIJKLMNOPQRSTUVWXYZ")),SUMPRODUCT((MID(B3331,{1,2,3,4,5,6,7,8,9,10,11,12,13,14,15,16,17,18,19,20,21,22,23,24,25,26,27,28,29,30},1)&lt;&gt;"")*ISERROR(FIND(MID(B3331,{1,2,3,4,5,6,7,8,9,10,11,12,13,14,15,16,17,18,19,20,21,22,23,24,25,26,27,28,29,30},1),"ABCDEFGHIJKLMNOPQRSTUVWXYZ0123456789-_")))=0,ISERROR(VALUE(B3331)))),"Недопустимый код: только латинские буквы A-Z в верхнем регистре, цифры, - и _; начало с буквы, до 30 символов (например MILK-001)",IF(SUMPRODUCT(--EXACT('Номенклатура'!$A$6:$A$205,B3331))=0,"Код не найден в номенклатуре",IF(SUMPRODUCT(--EXACT('Номенклатура'!$A$6:$A$205,B3331))&gt;1,"Код повторяется в номенклатуре",IF(ISNA(MATCH(C3331,{"Приход","Расход","Списание","Корректировка остатка"},0)),"Выберите тип операции",IF(NOT(ISNUMBER(D3331)),"Укажите количество",IF(D3331=0,"Количество не может быть 0",IF(AND(C3331&lt;&gt;"Корректировка остатка",D3331&lt;0),"Для этого типа количество положительное",IF(NOT(ISNUMBER('Номенклатура'!$C$2)),"Укажите дату начала учёта",IF(A3331&lt;INT('Номенклатура'!$C$2),"Раньше даты начала учёта: НЕ учтено",IF(AND(C3331="Корректировка остатка",TRIM(G3331)=""),"Учтено: добавьте пояснение","ОК")))))))))))))</f>
        <v/>
      </c>
    </row>
    <row r="3332" spans="1:9" x14ac:dyDescent="0.25">
      <c r="A3332" s="16"/>
      <c r="B3332" s="13"/>
      <c r="C3332" s="13"/>
      <c r="D3332" s="14"/>
      <c r="E3332" s="17" t="str">
        <f>IF(OR(B3332="",SUMPRODUCT(--EXACT('Номенклатура'!$A$6:$A$205,B3332))&lt;&gt;1),"",INDEX('Номенклатура'!$D$6:$D$205,SUMPRODUCT(EXACT('Номенклатура'!$A$6:$A$205,B3332)*(ROW('Номенклатура'!$A$6:$A$205)-5)))&amp;"")</f>
        <v/>
      </c>
      <c r="F3332" s="18" t="str">
        <f>IF(OR(I3332="ОК",I3332="Учтено: добавьте пояснение"),IF(C3332="Приход",D3332,IF(C3332="Корректировка остатка",D3332,-D3332)),"")</f>
        <v/>
      </c>
      <c r="G3332" s="13"/>
      <c r="H3332" s="15" t="str">
        <f>IF(OR(B3332="",SUMPRODUCT(--EXACT('Номенклатура'!$A$6:$A$205,B3332))&lt;&gt;1),"",INDEX('Номенклатура'!$B$6:$B$205,SUMPRODUCT(EXACT('Номенклатура'!$A$6:$A$205,B3332)*(ROW('Номенклатура'!$A$6:$A$205)-5)))&amp;"")</f>
        <v/>
      </c>
      <c r="I3332" s="15" t="str">
        <f>IF(COUNTA(A3332:D3332,G3332)=0,"",IF(NOT(ISNUMBER(A3332)),"Укажите дату",IF(B3332="","Укажите код",IF(NOT(AND(ISTEXT(B3332),LEN(B3332)&gt;0,LEN(B3332)&lt;=30,ISNUMBER(FIND(LEFT(B3332,1),"ABCDEFGHIJKLMNOPQRSTUVWXYZ")),SUMPRODUCT((MID(B3332,{1,2,3,4,5,6,7,8,9,10,11,12,13,14,15,16,17,18,19,20,21,22,23,24,25,26,27,28,29,30},1)&lt;&gt;"")*ISERROR(FIND(MID(B3332,{1,2,3,4,5,6,7,8,9,10,11,12,13,14,15,16,17,18,19,20,21,22,23,24,25,26,27,28,29,30},1),"ABCDEFGHIJKLMNOPQRSTUVWXYZ0123456789-_")))=0,ISERROR(VALUE(B3332)))),"Недопустимый код: только латинские буквы A-Z в верхнем регистре, цифры, - и _; начало с буквы, до 30 символов (например MILK-001)",IF(SUMPRODUCT(--EXACT('Номенклатура'!$A$6:$A$205,B3332))=0,"Код не найден в номенклатуре",IF(SUMPRODUCT(--EXACT('Номенклатура'!$A$6:$A$205,B3332))&gt;1,"Код повторяется в номенклатуре",IF(ISNA(MATCH(C3332,{"Приход","Расход","Списание","Корректировка остатка"},0)),"Выберите тип операции",IF(NOT(ISNUMBER(D3332)),"Укажите количество",IF(D3332=0,"Количество не может быть 0",IF(AND(C3332&lt;&gt;"Корректировка остатка",D3332&lt;0),"Для этого типа количество положительное",IF(NOT(ISNUMBER('Номенклатура'!$C$2)),"Укажите дату начала учёта",IF(A3332&lt;INT('Номенклатура'!$C$2),"Раньше даты начала учёта: НЕ учтено",IF(AND(C3332="Корректировка остатка",TRIM(G3332)=""),"Учтено: добавьте пояснение","ОК")))))))))))))</f>
        <v/>
      </c>
    </row>
    <row r="3333" spans="1:9" x14ac:dyDescent="0.25">
      <c r="A3333" s="16"/>
      <c r="B3333" s="13"/>
      <c r="C3333" s="13"/>
      <c r="D3333" s="14"/>
      <c r="E3333" s="17" t="str">
        <f>IF(OR(B3333="",SUMPRODUCT(--EXACT('Номенклатура'!$A$6:$A$205,B3333))&lt;&gt;1),"",INDEX('Номенклатура'!$D$6:$D$205,SUMPRODUCT(EXACT('Номенклатура'!$A$6:$A$205,B3333)*(ROW('Номенклатура'!$A$6:$A$205)-5)))&amp;"")</f>
        <v/>
      </c>
      <c r="F3333" s="18" t="str">
        <f>IF(OR(I3333="ОК",I3333="Учтено: добавьте пояснение"),IF(C3333="Приход",D3333,IF(C3333="Корректировка остатка",D3333,-D3333)),"")</f>
        <v/>
      </c>
      <c r="G3333" s="13"/>
      <c r="H3333" s="15" t="str">
        <f>IF(OR(B3333="",SUMPRODUCT(--EXACT('Номенклатура'!$A$6:$A$205,B3333))&lt;&gt;1),"",INDEX('Номенклатура'!$B$6:$B$205,SUMPRODUCT(EXACT('Номенклатура'!$A$6:$A$205,B3333)*(ROW('Номенклатура'!$A$6:$A$205)-5)))&amp;"")</f>
        <v/>
      </c>
      <c r="I3333" s="15" t="str">
        <f>IF(COUNTA(A3333:D3333,G3333)=0,"",IF(NOT(ISNUMBER(A3333)),"Укажите дату",IF(B3333="","Укажите код",IF(NOT(AND(ISTEXT(B3333),LEN(B3333)&gt;0,LEN(B3333)&lt;=30,ISNUMBER(FIND(LEFT(B3333,1),"ABCDEFGHIJKLMNOPQRSTUVWXYZ")),SUMPRODUCT((MID(B3333,{1,2,3,4,5,6,7,8,9,10,11,12,13,14,15,16,17,18,19,20,21,22,23,24,25,26,27,28,29,30},1)&lt;&gt;"")*ISERROR(FIND(MID(B3333,{1,2,3,4,5,6,7,8,9,10,11,12,13,14,15,16,17,18,19,20,21,22,23,24,25,26,27,28,29,30},1),"ABCDEFGHIJKLMNOPQRSTUVWXYZ0123456789-_")))=0,ISERROR(VALUE(B3333)))),"Недопустимый код: только латинские буквы A-Z в верхнем регистре, цифры, - и _; начало с буквы, до 30 символов (например MILK-001)",IF(SUMPRODUCT(--EXACT('Номенклатура'!$A$6:$A$205,B3333))=0,"Код не найден в номенклатуре",IF(SUMPRODUCT(--EXACT('Номенклатура'!$A$6:$A$205,B3333))&gt;1,"Код повторяется в номенклатуре",IF(ISNA(MATCH(C3333,{"Приход","Расход","Списание","Корректировка остатка"},0)),"Выберите тип операции",IF(NOT(ISNUMBER(D3333)),"Укажите количество",IF(D3333=0,"Количество не может быть 0",IF(AND(C3333&lt;&gt;"Корректировка остатка",D3333&lt;0),"Для этого типа количество положительное",IF(NOT(ISNUMBER('Номенклатура'!$C$2)),"Укажите дату начала учёта",IF(A3333&lt;INT('Номенклатура'!$C$2),"Раньше даты начала учёта: НЕ учтено",IF(AND(C3333="Корректировка остатка",TRIM(G3333)=""),"Учтено: добавьте пояснение","ОК")))))))))))))</f>
        <v/>
      </c>
    </row>
    <row r="3334" spans="1:9" x14ac:dyDescent="0.25">
      <c r="A3334" s="16"/>
      <c r="B3334" s="13"/>
      <c r="C3334" s="13"/>
      <c r="D3334" s="14"/>
      <c r="E3334" s="17" t="str">
        <f>IF(OR(B3334="",SUMPRODUCT(--EXACT('Номенклатура'!$A$6:$A$205,B3334))&lt;&gt;1),"",INDEX('Номенклатура'!$D$6:$D$205,SUMPRODUCT(EXACT('Номенклатура'!$A$6:$A$205,B3334)*(ROW('Номенклатура'!$A$6:$A$205)-5)))&amp;"")</f>
        <v/>
      </c>
      <c r="F3334" s="18" t="str">
        <f>IF(OR(I3334="ОК",I3334="Учтено: добавьте пояснение"),IF(C3334="Приход",D3334,IF(C3334="Корректировка остатка",D3334,-D3334)),"")</f>
        <v/>
      </c>
      <c r="G3334" s="13"/>
      <c r="H3334" s="15" t="str">
        <f>IF(OR(B3334="",SUMPRODUCT(--EXACT('Номенклатура'!$A$6:$A$205,B3334))&lt;&gt;1),"",INDEX('Номенклатура'!$B$6:$B$205,SUMPRODUCT(EXACT('Номенклатура'!$A$6:$A$205,B3334)*(ROW('Номенклатура'!$A$6:$A$205)-5)))&amp;"")</f>
        <v/>
      </c>
      <c r="I3334" s="15" t="str">
        <f>IF(COUNTA(A3334:D3334,G3334)=0,"",IF(NOT(ISNUMBER(A3334)),"Укажите дату",IF(B3334="","Укажите код",IF(NOT(AND(ISTEXT(B3334),LEN(B3334)&gt;0,LEN(B3334)&lt;=30,ISNUMBER(FIND(LEFT(B3334,1),"ABCDEFGHIJKLMNOPQRSTUVWXYZ")),SUMPRODUCT((MID(B3334,{1,2,3,4,5,6,7,8,9,10,11,12,13,14,15,16,17,18,19,20,21,22,23,24,25,26,27,28,29,30},1)&lt;&gt;"")*ISERROR(FIND(MID(B3334,{1,2,3,4,5,6,7,8,9,10,11,12,13,14,15,16,17,18,19,20,21,22,23,24,25,26,27,28,29,30},1),"ABCDEFGHIJKLMNOPQRSTUVWXYZ0123456789-_")))=0,ISERROR(VALUE(B3334)))),"Недопустимый код: только латинские буквы A-Z в верхнем регистре, цифры, - и _; начало с буквы, до 30 символов (например MILK-001)",IF(SUMPRODUCT(--EXACT('Номенклатура'!$A$6:$A$205,B3334))=0,"Код не найден в номенклатуре",IF(SUMPRODUCT(--EXACT('Номенклатура'!$A$6:$A$205,B3334))&gt;1,"Код повторяется в номенклатуре",IF(ISNA(MATCH(C3334,{"Приход","Расход","Списание","Корректировка остатка"},0)),"Выберите тип операции",IF(NOT(ISNUMBER(D3334)),"Укажите количество",IF(D3334=0,"Количество не может быть 0",IF(AND(C3334&lt;&gt;"Корректировка остатка",D3334&lt;0),"Для этого типа количество положительное",IF(NOT(ISNUMBER('Номенклатура'!$C$2)),"Укажите дату начала учёта",IF(A3334&lt;INT('Номенклатура'!$C$2),"Раньше даты начала учёта: НЕ учтено",IF(AND(C3334="Корректировка остатка",TRIM(G3334)=""),"Учтено: добавьте пояснение","ОК")))))))))))))</f>
        <v/>
      </c>
    </row>
    <row r="3335" spans="1:9" x14ac:dyDescent="0.25">
      <c r="A3335" s="16"/>
      <c r="B3335" s="13"/>
      <c r="C3335" s="13"/>
      <c r="D3335" s="14"/>
      <c r="E3335" s="17" t="str">
        <f>IF(OR(B3335="",SUMPRODUCT(--EXACT('Номенклатура'!$A$6:$A$205,B3335))&lt;&gt;1),"",INDEX('Номенклатура'!$D$6:$D$205,SUMPRODUCT(EXACT('Номенклатура'!$A$6:$A$205,B3335)*(ROW('Номенклатура'!$A$6:$A$205)-5)))&amp;"")</f>
        <v/>
      </c>
      <c r="F3335" s="18" t="str">
        <f>IF(OR(I3335="ОК",I3335="Учтено: добавьте пояснение"),IF(C3335="Приход",D3335,IF(C3335="Корректировка остатка",D3335,-D3335)),"")</f>
        <v/>
      </c>
      <c r="G3335" s="13"/>
      <c r="H3335" s="15" t="str">
        <f>IF(OR(B3335="",SUMPRODUCT(--EXACT('Номенклатура'!$A$6:$A$205,B3335))&lt;&gt;1),"",INDEX('Номенклатура'!$B$6:$B$205,SUMPRODUCT(EXACT('Номенклатура'!$A$6:$A$205,B3335)*(ROW('Номенклатура'!$A$6:$A$205)-5)))&amp;"")</f>
        <v/>
      </c>
      <c r="I3335" s="15" t="str">
        <f>IF(COUNTA(A3335:D3335,G3335)=0,"",IF(NOT(ISNUMBER(A3335)),"Укажите дату",IF(B3335="","Укажите код",IF(NOT(AND(ISTEXT(B3335),LEN(B3335)&gt;0,LEN(B3335)&lt;=30,ISNUMBER(FIND(LEFT(B3335,1),"ABCDEFGHIJKLMNOPQRSTUVWXYZ")),SUMPRODUCT((MID(B3335,{1,2,3,4,5,6,7,8,9,10,11,12,13,14,15,16,17,18,19,20,21,22,23,24,25,26,27,28,29,30},1)&lt;&gt;"")*ISERROR(FIND(MID(B3335,{1,2,3,4,5,6,7,8,9,10,11,12,13,14,15,16,17,18,19,20,21,22,23,24,25,26,27,28,29,30},1),"ABCDEFGHIJKLMNOPQRSTUVWXYZ0123456789-_")))=0,ISERROR(VALUE(B3335)))),"Недопустимый код: только латинские буквы A-Z в верхнем регистре, цифры, - и _; начало с буквы, до 30 символов (например MILK-001)",IF(SUMPRODUCT(--EXACT('Номенклатура'!$A$6:$A$205,B3335))=0,"Код не найден в номенклатуре",IF(SUMPRODUCT(--EXACT('Номенклатура'!$A$6:$A$205,B3335))&gt;1,"Код повторяется в номенклатуре",IF(ISNA(MATCH(C3335,{"Приход","Расход","Списание","Корректировка остатка"},0)),"Выберите тип операции",IF(NOT(ISNUMBER(D3335)),"Укажите количество",IF(D3335=0,"Количество не может быть 0",IF(AND(C3335&lt;&gt;"Корректировка остатка",D3335&lt;0),"Для этого типа количество положительное",IF(NOT(ISNUMBER('Номенклатура'!$C$2)),"Укажите дату начала учёта",IF(A3335&lt;INT('Номенклатура'!$C$2),"Раньше даты начала учёта: НЕ учтено",IF(AND(C3335="Корректировка остатка",TRIM(G3335)=""),"Учтено: добавьте пояснение","ОК")))))))))))))</f>
        <v/>
      </c>
    </row>
    <row r="3336" spans="1:9" x14ac:dyDescent="0.25">
      <c r="A3336" s="16"/>
      <c r="B3336" s="13"/>
      <c r="C3336" s="13"/>
      <c r="D3336" s="14"/>
      <c r="E3336" s="17" t="str">
        <f>IF(OR(B3336="",SUMPRODUCT(--EXACT('Номенклатура'!$A$6:$A$205,B3336))&lt;&gt;1),"",INDEX('Номенклатура'!$D$6:$D$205,SUMPRODUCT(EXACT('Номенклатура'!$A$6:$A$205,B3336)*(ROW('Номенклатура'!$A$6:$A$205)-5)))&amp;"")</f>
        <v/>
      </c>
      <c r="F3336" s="18" t="str">
        <f>IF(OR(I3336="ОК",I3336="Учтено: добавьте пояснение"),IF(C3336="Приход",D3336,IF(C3336="Корректировка остатка",D3336,-D3336)),"")</f>
        <v/>
      </c>
      <c r="G3336" s="13"/>
      <c r="H3336" s="15" t="str">
        <f>IF(OR(B3336="",SUMPRODUCT(--EXACT('Номенклатура'!$A$6:$A$205,B3336))&lt;&gt;1),"",INDEX('Номенклатура'!$B$6:$B$205,SUMPRODUCT(EXACT('Номенклатура'!$A$6:$A$205,B3336)*(ROW('Номенклатура'!$A$6:$A$205)-5)))&amp;"")</f>
        <v/>
      </c>
      <c r="I3336" s="15" t="str">
        <f>IF(COUNTA(A3336:D3336,G3336)=0,"",IF(NOT(ISNUMBER(A3336)),"Укажите дату",IF(B3336="","Укажите код",IF(NOT(AND(ISTEXT(B3336),LEN(B3336)&gt;0,LEN(B3336)&lt;=30,ISNUMBER(FIND(LEFT(B3336,1),"ABCDEFGHIJKLMNOPQRSTUVWXYZ")),SUMPRODUCT((MID(B3336,{1,2,3,4,5,6,7,8,9,10,11,12,13,14,15,16,17,18,19,20,21,22,23,24,25,26,27,28,29,30},1)&lt;&gt;"")*ISERROR(FIND(MID(B3336,{1,2,3,4,5,6,7,8,9,10,11,12,13,14,15,16,17,18,19,20,21,22,23,24,25,26,27,28,29,30},1),"ABCDEFGHIJKLMNOPQRSTUVWXYZ0123456789-_")))=0,ISERROR(VALUE(B3336)))),"Недопустимый код: только латинские буквы A-Z в верхнем регистре, цифры, - и _; начало с буквы, до 30 символов (например MILK-001)",IF(SUMPRODUCT(--EXACT('Номенклатура'!$A$6:$A$205,B3336))=0,"Код не найден в номенклатуре",IF(SUMPRODUCT(--EXACT('Номенклатура'!$A$6:$A$205,B3336))&gt;1,"Код повторяется в номенклатуре",IF(ISNA(MATCH(C3336,{"Приход","Расход","Списание","Корректировка остатка"},0)),"Выберите тип операции",IF(NOT(ISNUMBER(D3336)),"Укажите количество",IF(D3336=0,"Количество не может быть 0",IF(AND(C3336&lt;&gt;"Корректировка остатка",D3336&lt;0),"Для этого типа количество положительное",IF(NOT(ISNUMBER('Номенклатура'!$C$2)),"Укажите дату начала учёта",IF(A3336&lt;INT('Номенклатура'!$C$2),"Раньше даты начала учёта: НЕ учтено",IF(AND(C3336="Корректировка остатка",TRIM(G3336)=""),"Учтено: добавьте пояснение","ОК")))))))))))))</f>
        <v/>
      </c>
    </row>
    <row r="3337" spans="1:9" x14ac:dyDescent="0.25">
      <c r="A3337" s="16"/>
      <c r="B3337" s="13"/>
      <c r="C3337" s="13"/>
      <c r="D3337" s="14"/>
      <c r="E3337" s="17" t="str">
        <f>IF(OR(B3337="",SUMPRODUCT(--EXACT('Номенклатура'!$A$6:$A$205,B3337))&lt;&gt;1),"",INDEX('Номенклатура'!$D$6:$D$205,SUMPRODUCT(EXACT('Номенклатура'!$A$6:$A$205,B3337)*(ROW('Номенклатура'!$A$6:$A$205)-5)))&amp;"")</f>
        <v/>
      </c>
      <c r="F3337" s="18" t="str">
        <f>IF(OR(I3337="ОК",I3337="Учтено: добавьте пояснение"),IF(C3337="Приход",D3337,IF(C3337="Корректировка остатка",D3337,-D3337)),"")</f>
        <v/>
      </c>
      <c r="G3337" s="13"/>
      <c r="H3337" s="15" t="str">
        <f>IF(OR(B3337="",SUMPRODUCT(--EXACT('Номенклатура'!$A$6:$A$205,B3337))&lt;&gt;1),"",INDEX('Номенклатура'!$B$6:$B$205,SUMPRODUCT(EXACT('Номенклатура'!$A$6:$A$205,B3337)*(ROW('Номенклатура'!$A$6:$A$205)-5)))&amp;"")</f>
        <v/>
      </c>
      <c r="I3337" s="15" t="str">
        <f>IF(COUNTA(A3337:D3337,G3337)=0,"",IF(NOT(ISNUMBER(A3337)),"Укажите дату",IF(B3337="","Укажите код",IF(NOT(AND(ISTEXT(B3337),LEN(B3337)&gt;0,LEN(B3337)&lt;=30,ISNUMBER(FIND(LEFT(B3337,1),"ABCDEFGHIJKLMNOPQRSTUVWXYZ")),SUMPRODUCT((MID(B3337,{1,2,3,4,5,6,7,8,9,10,11,12,13,14,15,16,17,18,19,20,21,22,23,24,25,26,27,28,29,30},1)&lt;&gt;"")*ISERROR(FIND(MID(B3337,{1,2,3,4,5,6,7,8,9,10,11,12,13,14,15,16,17,18,19,20,21,22,23,24,25,26,27,28,29,30},1),"ABCDEFGHIJKLMNOPQRSTUVWXYZ0123456789-_")))=0,ISERROR(VALUE(B3337)))),"Недопустимый код: только латинские буквы A-Z в верхнем регистре, цифры, - и _; начало с буквы, до 30 символов (например MILK-001)",IF(SUMPRODUCT(--EXACT('Номенклатура'!$A$6:$A$205,B3337))=0,"Код не найден в номенклатуре",IF(SUMPRODUCT(--EXACT('Номенклатура'!$A$6:$A$205,B3337))&gt;1,"Код повторяется в номенклатуре",IF(ISNA(MATCH(C3337,{"Приход","Расход","Списание","Корректировка остатка"},0)),"Выберите тип операции",IF(NOT(ISNUMBER(D3337)),"Укажите количество",IF(D3337=0,"Количество не может быть 0",IF(AND(C3337&lt;&gt;"Корректировка остатка",D3337&lt;0),"Для этого типа количество положительное",IF(NOT(ISNUMBER('Номенклатура'!$C$2)),"Укажите дату начала учёта",IF(A3337&lt;INT('Номенклатура'!$C$2),"Раньше даты начала учёта: НЕ учтено",IF(AND(C3337="Корректировка остатка",TRIM(G3337)=""),"Учтено: добавьте пояснение","ОК")))))))))))))</f>
        <v/>
      </c>
    </row>
    <row r="3338" spans="1:9" x14ac:dyDescent="0.25">
      <c r="A3338" s="16"/>
      <c r="B3338" s="13"/>
      <c r="C3338" s="13"/>
      <c r="D3338" s="14"/>
      <c r="E3338" s="17" t="str">
        <f>IF(OR(B3338="",SUMPRODUCT(--EXACT('Номенклатура'!$A$6:$A$205,B3338))&lt;&gt;1),"",INDEX('Номенклатура'!$D$6:$D$205,SUMPRODUCT(EXACT('Номенклатура'!$A$6:$A$205,B3338)*(ROW('Номенклатура'!$A$6:$A$205)-5)))&amp;"")</f>
        <v/>
      </c>
      <c r="F3338" s="18" t="str">
        <f>IF(OR(I3338="ОК",I3338="Учтено: добавьте пояснение"),IF(C3338="Приход",D3338,IF(C3338="Корректировка остатка",D3338,-D3338)),"")</f>
        <v/>
      </c>
      <c r="G3338" s="13"/>
      <c r="H3338" s="15" t="str">
        <f>IF(OR(B3338="",SUMPRODUCT(--EXACT('Номенклатура'!$A$6:$A$205,B3338))&lt;&gt;1),"",INDEX('Номенклатура'!$B$6:$B$205,SUMPRODUCT(EXACT('Номенклатура'!$A$6:$A$205,B3338)*(ROW('Номенклатура'!$A$6:$A$205)-5)))&amp;"")</f>
        <v/>
      </c>
      <c r="I3338" s="15" t="str">
        <f>IF(COUNTA(A3338:D3338,G3338)=0,"",IF(NOT(ISNUMBER(A3338)),"Укажите дату",IF(B3338="","Укажите код",IF(NOT(AND(ISTEXT(B3338),LEN(B3338)&gt;0,LEN(B3338)&lt;=30,ISNUMBER(FIND(LEFT(B3338,1),"ABCDEFGHIJKLMNOPQRSTUVWXYZ")),SUMPRODUCT((MID(B3338,{1,2,3,4,5,6,7,8,9,10,11,12,13,14,15,16,17,18,19,20,21,22,23,24,25,26,27,28,29,30},1)&lt;&gt;"")*ISERROR(FIND(MID(B3338,{1,2,3,4,5,6,7,8,9,10,11,12,13,14,15,16,17,18,19,20,21,22,23,24,25,26,27,28,29,30},1),"ABCDEFGHIJKLMNOPQRSTUVWXYZ0123456789-_")))=0,ISERROR(VALUE(B3338)))),"Недопустимый код: только латинские буквы A-Z в верхнем регистре, цифры, - и _; начало с буквы, до 30 символов (например MILK-001)",IF(SUMPRODUCT(--EXACT('Номенклатура'!$A$6:$A$205,B3338))=0,"Код не найден в номенклатуре",IF(SUMPRODUCT(--EXACT('Номенклатура'!$A$6:$A$205,B3338))&gt;1,"Код повторяется в номенклатуре",IF(ISNA(MATCH(C3338,{"Приход","Расход","Списание","Корректировка остатка"},0)),"Выберите тип операции",IF(NOT(ISNUMBER(D3338)),"Укажите количество",IF(D3338=0,"Количество не может быть 0",IF(AND(C3338&lt;&gt;"Корректировка остатка",D3338&lt;0),"Для этого типа количество положительное",IF(NOT(ISNUMBER('Номенклатура'!$C$2)),"Укажите дату начала учёта",IF(A3338&lt;INT('Номенклатура'!$C$2),"Раньше даты начала учёта: НЕ учтено",IF(AND(C3338="Корректировка остатка",TRIM(G3338)=""),"Учтено: добавьте пояснение","ОК")))))))))))))</f>
        <v/>
      </c>
    </row>
    <row r="3339" spans="1:9" x14ac:dyDescent="0.25">
      <c r="A3339" s="16"/>
      <c r="B3339" s="13"/>
      <c r="C3339" s="13"/>
      <c r="D3339" s="14"/>
      <c r="E3339" s="17" t="str">
        <f>IF(OR(B3339="",SUMPRODUCT(--EXACT('Номенклатура'!$A$6:$A$205,B3339))&lt;&gt;1),"",INDEX('Номенклатура'!$D$6:$D$205,SUMPRODUCT(EXACT('Номенклатура'!$A$6:$A$205,B3339)*(ROW('Номенклатура'!$A$6:$A$205)-5)))&amp;"")</f>
        <v/>
      </c>
      <c r="F3339" s="18" t="str">
        <f>IF(OR(I3339="ОК",I3339="Учтено: добавьте пояснение"),IF(C3339="Приход",D3339,IF(C3339="Корректировка остатка",D3339,-D3339)),"")</f>
        <v/>
      </c>
      <c r="G3339" s="13"/>
      <c r="H3339" s="15" t="str">
        <f>IF(OR(B3339="",SUMPRODUCT(--EXACT('Номенклатура'!$A$6:$A$205,B3339))&lt;&gt;1),"",INDEX('Номенклатура'!$B$6:$B$205,SUMPRODUCT(EXACT('Номенклатура'!$A$6:$A$205,B3339)*(ROW('Номенклатура'!$A$6:$A$205)-5)))&amp;"")</f>
        <v/>
      </c>
      <c r="I3339" s="15" t="str">
        <f>IF(COUNTA(A3339:D3339,G3339)=0,"",IF(NOT(ISNUMBER(A3339)),"Укажите дату",IF(B3339="","Укажите код",IF(NOT(AND(ISTEXT(B3339),LEN(B3339)&gt;0,LEN(B3339)&lt;=30,ISNUMBER(FIND(LEFT(B3339,1),"ABCDEFGHIJKLMNOPQRSTUVWXYZ")),SUMPRODUCT((MID(B3339,{1,2,3,4,5,6,7,8,9,10,11,12,13,14,15,16,17,18,19,20,21,22,23,24,25,26,27,28,29,30},1)&lt;&gt;"")*ISERROR(FIND(MID(B3339,{1,2,3,4,5,6,7,8,9,10,11,12,13,14,15,16,17,18,19,20,21,22,23,24,25,26,27,28,29,30},1),"ABCDEFGHIJKLMNOPQRSTUVWXYZ0123456789-_")))=0,ISERROR(VALUE(B3339)))),"Недопустимый код: только латинские буквы A-Z в верхнем регистре, цифры, - и _; начало с буквы, до 30 символов (например MILK-001)",IF(SUMPRODUCT(--EXACT('Номенклатура'!$A$6:$A$205,B3339))=0,"Код не найден в номенклатуре",IF(SUMPRODUCT(--EXACT('Номенклатура'!$A$6:$A$205,B3339))&gt;1,"Код повторяется в номенклатуре",IF(ISNA(MATCH(C3339,{"Приход","Расход","Списание","Корректировка остатка"},0)),"Выберите тип операции",IF(NOT(ISNUMBER(D3339)),"Укажите количество",IF(D3339=0,"Количество не может быть 0",IF(AND(C3339&lt;&gt;"Корректировка остатка",D3339&lt;0),"Для этого типа количество положительное",IF(NOT(ISNUMBER('Номенклатура'!$C$2)),"Укажите дату начала учёта",IF(A3339&lt;INT('Номенклатура'!$C$2),"Раньше даты начала учёта: НЕ учтено",IF(AND(C3339="Корректировка остатка",TRIM(G3339)=""),"Учтено: добавьте пояснение","ОК")))))))))))))</f>
        <v/>
      </c>
    </row>
    <row r="3340" spans="1:9" x14ac:dyDescent="0.25">
      <c r="A3340" s="16"/>
      <c r="B3340" s="13"/>
      <c r="C3340" s="13"/>
      <c r="D3340" s="14"/>
      <c r="E3340" s="17" t="str">
        <f>IF(OR(B3340="",SUMPRODUCT(--EXACT('Номенклатура'!$A$6:$A$205,B3340))&lt;&gt;1),"",INDEX('Номенклатура'!$D$6:$D$205,SUMPRODUCT(EXACT('Номенклатура'!$A$6:$A$205,B3340)*(ROW('Номенклатура'!$A$6:$A$205)-5)))&amp;"")</f>
        <v/>
      </c>
      <c r="F3340" s="18" t="str">
        <f>IF(OR(I3340="ОК",I3340="Учтено: добавьте пояснение"),IF(C3340="Приход",D3340,IF(C3340="Корректировка остатка",D3340,-D3340)),"")</f>
        <v/>
      </c>
      <c r="G3340" s="13"/>
      <c r="H3340" s="15" t="str">
        <f>IF(OR(B3340="",SUMPRODUCT(--EXACT('Номенклатура'!$A$6:$A$205,B3340))&lt;&gt;1),"",INDEX('Номенклатура'!$B$6:$B$205,SUMPRODUCT(EXACT('Номенклатура'!$A$6:$A$205,B3340)*(ROW('Номенклатура'!$A$6:$A$205)-5)))&amp;"")</f>
        <v/>
      </c>
      <c r="I3340" s="15" t="str">
        <f>IF(COUNTA(A3340:D3340,G3340)=0,"",IF(NOT(ISNUMBER(A3340)),"Укажите дату",IF(B3340="","Укажите код",IF(NOT(AND(ISTEXT(B3340),LEN(B3340)&gt;0,LEN(B3340)&lt;=30,ISNUMBER(FIND(LEFT(B3340,1),"ABCDEFGHIJKLMNOPQRSTUVWXYZ")),SUMPRODUCT((MID(B3340,{1,2,3,4,5,6,7,8,9,10,11,12,13,14,15,16,17,18,19,20,21,22,23,24,25,26,27,28,29,30},1)&lt;&gt;"")*ISERROR(FIND(MID(B3340,{1,2,3,4,5,6,7,8,9,10,11,12,13,14,15,16,17,18,19,20,21,22,23,24,25,26,27,28,29,30},1),"ABCDEFGHIJKLMNOPQRSTUVWXYZ0123456789-_")))=0,ISERROR(VALUE(B3340)))),"Недопустимый код: только латинские буквы A-Z в верхнем регистре, цифры, - и _; начало с буквы, до 30 символов (например MILK-001)",IF(SUMPRODUCT(--EXACT('Номенклатура'!$A$6:$A$205,B3340))=0,"Код не найден в номенклатуре",IF(SUMPRODUCT(--EXACT('Номенклатура'!$A$6:$A$205,B3340))&gt;1,"Код повторяется в номенклатуре",IF(ISNA(MATCH(C3340,{"Приход","Расход","Списание","Корректировка остатка"},0)),"Выберите тип операции",IF(NOT(ISNUMBER(D3340)),"Укажите количество",IF(D3340=0,"Количество не может быть 0",IF(AND(C3340&lt;&gt;"Корректировка остатка",D3340&lt;0),"Для этого типа количество положительное",IF(NOT(ISNUMBER('Номенклатура'!$C$2)),"Укажите дату начала учёта",IF(A3340&lt;INT('Номенклатура'!$C$2),"Раньше даты начала учёта: НЕ учтено",IF(AND(C3340="Корректировка остатка",TRIM(G3340)=""),"Учтено: добавьте пояснение","ОК")))))))))))))</f>
        <v/>
      </c>
    </row>
    <row r="3341" spans="1:9" x14ac:dyDescent="0.25">
      <c r="A3341" s="16"/>
      <c r="B3341" s="13"/>
      <c r="C3341" s="13"/>
      <c r="D3341" s="14"/>
      <c r="E3341" s="17" t="str">
        <f>IF(OR(B3341="",SUMPRODUCT(--EXACT('Номенклатура'!$A$6:$A$205,B3341))&lt;&gt;1),"",INDEX('Номенклатура'!$D$6:$D$205,SUMPRODUCT(EXACT('Номенклатура'!$A$6:$A$205,B3341)*(ROW('Номенклатура'!$A$6:$A$205)-5)))&amp;"")</f>
        <v/>
      </c>
      <c r="F3341" s="18" t="str">
        <f>IF(OR(I3341="ОК",I3341="Учтено: добавьте пояснение"),IF(C3341="Приход",D3341,IF(C3341="Корректировка остатка",D3341,-D3341)),"")</f>
        <v/>
      </c>
      <c r="G3341" s="13"/>
      <c r="H3341" s="15" t="str">
        <f>IF(OR(B3341="",SUMPRODUCT(--EXACT('Номенклатура'!$A$6:$A$205,B3341))&lt;&gt;1),"",INDEX('Номенклатура'!$B$6:$B$205,SUMPRODUCT(EXACT('Номенклатура'!$A$6:$A$205,B3341)*(ROW('Номенклатура'!$A$6:$A$205)-5)))&amp;"")</f>
        <v/>
      </c>
      <c r="I3341" s="15" t="str">
        <f>IF(COUNTA(A3341:D3341,G3341)=0,"",IF(NOT(ISNUMBER(A3341)),"Укажите дату",IF(B3341="","Укажите код",IF(NOT(AND(ISTEXT(B3341),LEN(B3341)&gt;0,LEN(B3341)&lt;=30,ISNUMBER(FIND(LEFT(B3341,1),"ABCDEFGHIJKLMNOPQRSTUVWXYZ")),SUMPRODUCT((MID(B3341,{1,2,3,4,5,6,7,8,9,10,11,12,13,14,15,16,17,18,19,20,21,22,23,24,25,26,27,28,29,30},1)&lt;&gt;"")*ISERROR(FIND(MID(B3341,{1,2,3,4,5,6,7,8,9,10,11,12,13,14,15,16,17,18,19,20,21,22,23,24,25,26,27,28,29,30},1),"ABCDEFGHIJKLMNOPQRSTUVWXYZ0123456789-_")))=0,ISERROR(VALUE(B3341)))),"Недопустимый код: только латинские буквы A-Z в верхнем регистре, цифры, - и _; начало с буквы, до 30 символов (например MILK-001)",IF(SUMPRODUCT(--EXACT('Номенклатура'!$A$6:$A$205,B3341))=0,"Код не найден в номенклатуре",IF(SUMPRODUCT(--EXACT('Номенклатура'!$A$6:$A$205,B3341))&gt;1,"Код повторяется в номенклатуре",IF(ISNA(MATCH(C3341,{"Приход","Расход","Списание","Корректировка остатка"},0)),"Выберите тип операции",IF(NOT(ISNUMBER(D3341)),"Укажите количество",IF(D3341=0,"Количество не может быть 0",IF(AND(C3341&lt;&gt;"Корректировка остатка",D3341&lt;0),"Для этого типа количество положительное",IF(NOT(ISNUMBER('Номенклатура'!$C$2)),"Укажите дату начала учёта",IF(A3341&lt;INT('Номенклатура'!$C$2),"Раньше даты начала учёта: НЕ учтено",IF(AND(C3341="Корректировка остатка",TRIM(G3341)=""),"Учтено: добавьте пояснение","ОК")))))))))))))</f>
        <v/>
      </c>
    </row>
    <row r="3342" spans="1:9" x14ac:dyDescent="0.25">
      <c r="A3342" s="16"/>
      <c r="B3342" s="13"/>
      <c r="C3342" s="13"/>
      <c r="D3342" s="14"/>
      <c r="E3342" s="17" t="str">
        <f>IF(OR(B3342="",SUMPRODUCT(--EXACT('Номенклатура'!$A$6:$A$205,B3342))&lt;&gt;1),"",INDEX('Номенклатура'!$D$6:$D$205,SUMPRODUCT(EXACT('Номенклатура'!$A$6:$A$205,B3342)*(ROW('Номенклатура'!$A$6:$A$205)-5)))&amp;"")</f>
        <v/>
      </c>
      <c r="F3342" s="18" t="str">
        <f>IF(OR(I3342="ОК",I3342="Учтено: добавьте пояснение"),IF(C3342="Приход",D3342,IF(C3342="Корректировка остатка",D3342,-D3342)),"")</f>
        <v/>
      </c>
      <c r="G3342" s="13"/>
      <c r="H3342" s="15" t="str">
        <f>IF(OR(B3342="",SUMPRODUCT(--EXACT('Номенклатура'!$A$6:$A$205,B3342))&lt;&gt;1),"",INDEX('Номенклатура'!$B$6:$B$205,SUMPRODUCT(EXACT('Номенклатура'!$A$6:$A$205,B3342)*(ROW('Номенклатура'!$A$6:$A$205)-5)))&amp;"")</f>
        <v/>
      </c>
      <c r="I3342" s="15" t="str">
        <f>IF(COUNTA(A3342:D3342,G3342)=0,"",IF(NOT(ISNUMBER(A3342)),"Укажите дату",IF(B3342="","Укажите код",IF(NOT(AND(ISTEXT(B3342),LEN(B3342)&gt;0,LEN(B3342)&lt;=30,ISNUMBER(FIND(LEFT(B3342,1),"ABCDEFGHIJKLMNOPQRSTUVWXYZ")),SUMPRODUCT((MID(B3342,{1,2,3,4,5,6,7,8,9,10,11,12,13,14,15,16,17,18,19,20,21,22,23,24,25,26,27,28,29,30},1)&lt;&gt;"")*ISERROR(FIND(MID(B3342,{1,2,3,4,5,6,7,8,9,10,11,12,13,14,15,16,17,18,19,20,21,22,23,24,25,26,27,28,29,30},1),"ABCDEFGHIJKLMNOPQRSTUVWXYZ0123456789-_")))=0,ISERROR(VALUE(B3342)))),"Недопустимый код: только латинские буквы A-Z в верхнем регистре, цифры, - и _; начало с буквы, до 30 символов (например MILK-001)",IF(SUMPRODUCT(--EXACT('Номенклатура'!$A$6:$A$205,B3342))=0,"Код не найден в номенклатуре",IF(SUMPRODUCT(--EXACT('Номенклатура'!$A$6:$A$205,B3342))&gt;1,"Код повторяется в номенклатуре",IF(ISNA(MATCH(C3342,{"Приход","Расход","Списание","Корректировка остатка"},0)),"Выберите тип операции",IF(NOT(ISNUMBER(D3342)),"Укажите количество",IF(D3342=0,"Количество не может быть 0",IF(AND(C3342&lt;&gt;"Корректировка остатка",D3342&lt;0),"Для этого типа количество положительное",IF(NOT(ISNUMBER('Номенклатура'!$C$2)),"Укажите дату начала учёта",IF(A3342&lt;INT('Номенклатура'!$C$2),"Раньше даты начала учёта: НЕ учтено",IF(AND(C3342="Корректировка остатка",TRIM(G3342)=""),"Учтено: добавьте пояснение","ОК")))))))))))))</f>
        <v/>
      </c>
    </row>
    <row r="3343" spans="1:9" x14ac:dyDescent="0.25">
      <c r="A3343" s="16"/>
      <c r="B3343" s="13"/>
      <c r="C3343" s="13"/>
      <c r="D3343" s="14"/>
      <c r="E3343" s="17" t="str">
        <f>IF(OR(B3343="",SUMPRODUCT(--EXACT('Номенклатура'!$A$6:$A$205,B3343))&lt;&gt;1),"",INDEX('Номенклатура'!$D$6:$D$205,SUMPRODUCT(EXACT('Номенклатура'!$A$6:$A$205,B3343)*(ROW('Номенклатура'!$A$6:$A$205)-5)))&amp;"")</f>
        <v/>
      </c>
      <c r="F3343" s="18" t="str">
        <f>IF(OR(I3343="ОК",I3343="Учтено: добавьте пояснение"),IF(C3343="Приход",D3343,IF(C3343="Корректировка остатка",D3343,-D3343)),"")</f>
        <v/>
      </c>
      <c r="G3343" s="13"/>
      <c r="H3343" s="15" t="str">
        <f>IF(OR(B3343="",SUMPRODUCT(--EXACT('Номенклатура'!$A$6:$A$205,B3343))&lt;&gt;1),"",INDEX('Номенклатура'!$B$6:$B$205,SUMPRODUCT(EXACT('Номенклатура'!$A$6:$A$205,B3343)*(ROW('Номенклатура'!$A$6:$A$205)-5)))&amp;"")</f>
        <v/>
      </c>
      <c r="I3343" s="15" t="str">
        <f>IF(COUNTA(A3343:D3343,G3343)=0,"",IF(NOT(ISNUMBER(A3343)),"Укажите дату",IF(B3343="","Укажите код",IF(NOT(AND(ISTEXT(B3343),LEN(B3343)&gt;0,LEN(B3343)&lt;=30,ISNUMBER(FIND(LEFT(B3343,1),"ABCDEFGHIJKLMNOPQRSTUVWXYZ")),SUMPRODUCT((MID(B3343,{1,2,3,4,5,6,7,8,9,10,11,12,13,14,15,16,17,18,19,20,21,22,23,24,25,26,27,28,29,30},1)&lt;&gt;"")*ISERROR(FIND(MID(B3343,{1,2,3,4,5,6,7,8,9,10,11,12,13,14,15,16,17,18,19,20,21,22,23,24,25,26,27,28,29,30},1),"ABCDEFGHIJKLMNOPQRSTUVWXYZ0123456789-_")))=0,ISERROR(VALUE(B3343)))),"Недопустимый код: только латинские буквы A-Z в верхнем регистре, цифры, - и _; начало с буквы, до 30 символов (например MILK-001)",IF(SUMPRODUCT(--EXACT('Номенклатура'!$A$6:$A$205,B3343))=0,"Код не найден в номенклатуре",IF(SUMPRODUCT(--EXACT('Номенклатура'!$A$6:$A$205,B3343))&gt;1,"Код повторяется в номенклатуре",IF(ISNA(MATCH(C3343,{"Приход","Расход","Списание","Корректировка остатка"},0)),"Выберите тип операции",IF(NOT(ISNUMBER(D3343)),"Укажите количество",IF(D3343=0,"Количество не может быть 0",IF(AND(C3343&lt;&gt;"Корректировка остатка",D3343&lt;0),"Для этого типа количество положительное",IF(NOT(ISNUMBER('Номенклатура'!$C$2)),"Укажите дату начала учёта",IF(A3343&lt;INT('Номенклатура'!$C$2),"Раньше даты начала учёта: НЕ учтено",IF(AND(C3343="Корректировка остатка",TRIM(G3343)=""),"Учтено: добавьте пояснение","ОК")))))))))))))</f>
        <v/>
      </c>
    </row>
    <row r="3344" spans="1:9" x14ac:dyDescent="0.25">
      <c r="A3344" s="16"/>
      <c r="B3344" s="13"/>
      <c r="C3344" s="13"/>
      <c r="D3344" s="14"/>
      <c r="E3344" s="17" t="str">
        <f>IF(OR(B3344="",SUMPRODUCT(--EXACT('Номенклатура'!$A$6:$A$205,B3344))&lt;&gt;1),"",INDEX('Номенклатура'!$D$6:$D$205,SUMPRODUCT(EXACT('Номенклатура'!$A$6:$A$205,B3344)*(ROW('Номенклатура'!$A$6:$A$205)-5)))&amp;"")</f>
        <v/>
      </c>
      <c r="F3344" s="18" t="str">
        <f>IF(OR(I3344="ОК",I3344="Учтено: добавьте пояснение"),IF(C3344="Приход",D3344,IF(C3344="Корректировка остатка",D3344,-D3344)),"")</f>
        <v/>
      </c>
      <c r="G3344" s="13"/>
      <c r="H3344" s="15" t="str">
        <f>IF(OR(B3344="",SUMPRODUCT(--EXACT('Номенклатура'!$A$6:$A$205,B3344))&lt;&gt;1),"",INDEX('Номенклатура'!$B$6:$B$205,SUMPRODUCT(EXACT('Номенклатура'!$A$6:$A$205,B3344)*(ROW('Номенклатура'!$A$6:$A$205)-5)))&amp;"")</f>
        <v/>
      </c>
      <c r="I3344" s="15" t="str">
        <f>IF(COUNTA(A3344:D3344,G3344)=0,"",IF(NOT(ISNUMBER(A3344)),"Укажите дату",IF(B3344="","Укажите код",IF(NOT(AND(ISTEXT(B3344),LEN(B3344)&gt;0,LEN(B3344)&lt;=30,ISNUMBER(FIND(LEFT(B3344,1),"ABCDEFGHIJKLMNOPQRSTUVWXYZ")),SUMPRODUCT((MID(B3344,{1,2,3,4,5,6,7,8,9,10,11,12,13,14,15,16,17,18,19,20,21,22,23,24,25,26,27,28,29,30},1)&lt;&gt;"")*ISERROR(FIND(MID(B3344,{1,2,3,4,5,6,7,8,9,10,11,12,13,14,15,16,17,18,19,20,21,22,23,24,25,26,27,28,29,30},1),"ABCDEFGHIJKLMNOPQRSTUVWXYZ0123456789-_")))=0,ISERROR(VALUE(B3344)))),"Недопустимый код: только латинские буквы A-Z в верхнем регистре, цифры, - и _; начало с буквы, до 30 символов (например MILK-001)",IF(SUMPRODUCT(--EXACT('Номенклатура'!$A$6:$A$205,B3344))=0,"Код не найден в номенклатуре",IF(SUMPRODUCT(--EXACT('Номенклатура'!$A$6:$A$205,B3344))&gt;1,"Код повторяется в номенклатуре",IF(ISNA(MATCH(C3344,{"Приход","Расход","Списание","Корректировка остатка"},0)),"Выберите тип операции",IF(NOT(ISNUMBER(D3344)),"Укажите количество",IF(D3344=0,"Количество не может быть 0",IF(AND(C3344&lt;&gt;"Корректировка остатка",D3344&lt;0),"Для этого типа количество положительное",IF(NOT(ISNUMBER('Номенклатура'!$C$2)),"Укажите дату начала учёта",IF(A3344&lt;INT('Номенклатура'!$C$2),"Раньше даты начала учёта: НЕ учтено",IF(AND(C3344="Корректировка остатка",TRIM(G3344)=""),"Учтено: добавьте пояснение","ОК")))))))))))))</f>
        <v/>
      </c>
    </row>
    <row r="3345" spans="1:9" x14ac:dyDescent="0.25">
      <c r="A3345" s="16"/>
      <c r="B3345" s="13"/>
      <c r="C3345" s="13"/>
      <c r="D3345" s="14"/>
      <c r="E3345" s="17" t="str">
        <f>IF(OR(B3345="",SUMPRODUCT(--EXACT('Номенклатура'!$A$6:$A$205,B3345))&lt;&gt;1),"",INDEX('Номенклатура'!$D$6:$D$205,SUMPRODUCT(EXACT('Номенклатура'!$A$6:$A$205,B3345)*(ROW('Номенклатура'!$A$6:$A$205)-5)))&amp;"")</f>
        <v/>
      </c>
      <c r="F3345" s="18" t="str">
        <f>IF(OR(I3345="ОК",I3345="Учтено: добавьте пояснение"),IF(C3345="Приход",D3345,IF(C3345="Корректировка остатка",D3345,-D3345)),"")</f>
        <v/>
      </c>
      <c r="G3345" s="13"/>
      <c r="H3345" s="15" t="str">
        <f>IF(OR(B3345="",SUMPRODUCT(--EXACT('Номенклатура'!$A$6:$A$205,B3345))&lt;&gt;1),"",INDEX('Номенклатура'!$B$6:$B$205,SUMPRODUCT(EXACT('Номенклатура'!$A$6:$A$205,B3345)*(ROW('Номенклатура'!$A$6:$A$205)-5)))&amp;"")</f>
        <v/>
      </c>
      <c r="I3345" s="15" t="str">
        <f>IF(COUNTA(A3345:D3345,G3345)=0,"",IF(NOT(ISNUMBER(A3345)),"Укажите дату",IF(B3345="","Укажите код",IF(NOT(AND(ISTEXT(B3345),LEN(B3345)&gt;0,LEN(B3345)&lt;=30,ISNUMBER(FIND(LEFT(B3345,1),"ABCDEFGHIJKLMNOPQRSTUVWXYZ")),SUMPRODUCT((MID(B3345,{1,2,3,4,5,6,7,8,9,10,11,12,13,14,15,16,17,18,19,20,21,22,23,24,25,26,27,28,29,30},1)&lt;&gt;"")*ISERROR(FIND(MID(B3345,{1,2,3,4,5,6,7,8,9,10,11,12,13,14,15,16,17,18,19,20,21,22,23,24,25,26,27,28,29,30},1),"ABCDEFGHIJKLMNOPQRSTUVWXYZ0123456789-_")))=0,ISERROR(VALUE(B3345)))),"Недопустимый код: только латинские буквы A-Z в верхнем регистре, цифры, - и _; начало с буквы, до 30 символов (например MILK-001)",IF(SUMPRODUCT(--EXACT('Номенклатура'!$A$6:$A$205,B3345))=0,"Код не найден в номенклатуре",IF(SUMPRODUCT(--EXACT('Номенклатура'!$A$6:$A$205,B3345))&gt;1,"Код повторяется в номенклатуре",IF(ISNA(MATCH(C3345,{"Приход","Расход","Списание","Корректировка остатка"},0)),"Выберите тип операции",IF(NOT(ISNUMBER(D3345)),"Укажите количество",IF(D3345=0,"Количество не может быть 0",IF(AND(C3345&lt;&gt;"Корректировка остатка",D3345&lt;0),"Для этого типа количество положительное",IF(NOT(ISNUMBER('Номенклатура'!$C$2)),"Укажите дату начала учёта",IF(A3345&lt;INT('Номенклатура'!$C$2),"Раньше даты начала учёта: НЕ учтено",IF(AND(C3345="Корректировка остатка",TRIM(G3345)=""),"Учтено: добавьте пояснение","ОК")))))))))))))</f>
        <v/>
      </c>
    </row>
    <row r="3346" spans="1:9" x14ac:dyDescent="0.25">
      <c r="A3346" s="16"/>
      <c r="B3346" s="13"/>
      <c r="C3346" s="13"/>
      <c r="D3346" s="14"/>
      <c r="E3346" s="17" t="str">
        <f>IF(OR(B3346="",SUMPRODUCT(--EXACT('Номенклатура'!$A$6:$A$205,B3346))&lt;&gt;1),"",INDEX('Номенклатура'!$D$6:$D$205,SUMPRODUCT(EXACT('Номенклатура'!$A$6:$A$205,B3346)*(ROW('Номенклатура'!$A$6:$A$205)-5)))&amp;"")</f>
        <v/>
      </c>
      <c r="F3346" s="18" t="str">
        <f>IF(OR(I3346="ОК",I3346="Учтено: добавьте пояснение"),IF(C3346="Приход",D3346,IF(C3346="Корректировка остатка",D3346,-D3346)),"")</f>
        <v/>
      </c>
      <c r="G3346" s="13"/>
      <c r="H3346" s="15" t="str">
        <f>IF(OR(B3346="",SUMPRODUCT(--EXACT('Номенклатура'!$A$6:$A$205,B3346))&lt;&gt;1),"",INDEX('Номенклатура'!$B$6:$B$205,SUMPRODUCT(EXACT('Номенклатура'!$A$6:$A$205,B3346)*(ROW('Номенклатура'!$A$6:$A$205)-5)))&amp;"")</f>
        <v/>
      </c>
      <c r="I3346" s="15" t="str">
        <f>IF(COUNTA(A3346:D3346,G3346)=0,"",IF(NOT(ISNUMBER(A3346)),"Укажите дату",IF(B3346="","Укажите код",IF(NOT(AND(ISTEXT(B3346),LEN(B3346)&gt;0,LEN(B3346)&lt;=30,ISNUMBER(FIND(LEFT(B3346,1),"ABCDEFGHIJKLMNOPQRSTUVWXYZ")),SUMPRODUCT((MID(B3346,{1,2,3,4,5,6,7,8,9,10,11,12,13,14,15,16,17,18,19,20,21,22,23,24,25,26,27,28,29,30},1)&lt;&gt;"")*ISERROR(FIND(MID(B3346,{1,2,3,4,5,6,7,8,9,10,11,12,13,14,15,16,17,18,19,20,21,22,23,24,25,26,27,28,29,30},1),"ABCDEFGHIJKLMNOPQRSTUVWXYZ0123456789-_")))=0,ISERROR(VALUE(B3346)))),"Недопустимый код: только латинские буквы A-Z в верхнем регистре, цифры, - и _; начало с буквы, до 30 символов (например MILK-001)",IF(SUMPRODUCT(--EXACT('Номенклатура'!$A$6:$A$205,B3346))=0,"Код не найден в номенклатуре",IF(SUMPRODUCT(--EXACT('Номенклатура'!$A$6:$A$205,B3346))&gt;1,"Код повторяется в номенклатуре",IF(ISNA(MATCH(C3346,{"Приход","Расход","Списание","Корректировка остатка"},0)),"Выберите тип операции",IF(NOT(ISNUMBER(D3346)),"Укажите количество",IF(D3346=0,"Количество не может быть 0",IF(AND(C3346&lt;&gt;"Корректировка остатка",D3346&lt;0),"Для этого типа количество положительное",IF(NOT(ISNUMBER('Номенклатура'!$C$2)),"Укажите дату начала учёта",IF(A3346&lt;INT('Номенклатура'!$C$2),"Раньше даты начала учёта: НЕ учтено",IF(AND(C3346="Корректировка остатка",TRIM(G3346)=""),"Учтено: добавьте пояснение","ОК")))))))))))))</f>
        <v/>
      </c>
    </row>
    <row r="3347" spans="1:9" x14ac:dyDescent="0.25">
      <c r="A3347" s="16"/>
      <c r="B3347" s="13"/>
      <c r="C3347" s="13"/>
      <c r="D3347" s="14"/>
      <c r="E3347" s="17" t="str">
        <f>IF(OR(B3347="",SUMPRODUCT(--EXACT('Номенклатура'!$A$6:$A$205,B3347))&lt;&gt;1),"",INDEX('Номенклатура'!$D$6:$D$205,SUMPRODUCT(EXACT('Номенклатура'!$A$6:$A$205,B3347)*(ROW('Номенклатура'!$A$6:$A$205)-5)))&amp;"")</f>
        <v/>
      </c>
      <c r="F3347" s="18" t="str">
        <f>IF(OR(I3347="ОК",I3347="Учтено: добавьте пояснение"),IF(C3347="Приход",D3347,IF(C3347="Корректировка остатка",D3347,-D3347)),"")</f>
        <v/>
      </c>
      <c r="G3347" s="13"/>
      <c r="H3347" s="15" t="str">
        <f>IF(OR(B3347="",SUMPRODUCT(--EXACT('Номенклатура'!$A$6:$A$205,B3347))&lt;&gt;1),"",INDEX('Номенклатура'!$B$6:$B$205,SUMPRODUCT(EXACT('Номенклатура'!$A$6:$A$205,B3347)*(ROW('Номенклатура'!$A$6:$A$205)-5)))&amp;"")</f>
        <v/>
      </c>
      <c r="I3347" s="15" t="str">
        <f>IF(COUNTA(A3347:D3347,G3347)=0,"",IF(NOT(ISNUMBER(A3347)),"Укажите дату",IF(B3347="","Укажите код",IF(NOT(AND(ISTEXT(B3347),LEN(B3347)&gt;0,LEN(B3347)&lt;=30,ISNUMBER(FIND(LEFT(B3347,1),"ABCDEFGHIJKLMNOPQRSTUVWXYZ")),SUMPRODUCT((MID(B3347,{1,2,3,4,5,6,7,8,9,10,11,12,13,14,15,16,17,18,19,20,21,22,23,24,25,26,27,28,29,30},1)&lt;&gt;"")*ISERROR(FIND(MID(B3347,{1,2,3,4,5,6,7,8,9,10,11,12,13,14,15,16,17,18,19,20,21,22,23,24,25,26,27,28,29,30},1),"ABCDEFGHIJKLMNOPQRSTUVWXYZ0123456789-_")))=0,ISERROR(VALUE(B3347)))),"Недопустимый код: только латинские буквы A-Z в верхнем регистре, цифры, - и _; начало с буквы, до 30 символов (например MILK-001)",IF(SUMPRODUCT(--EXACT('Номенклатура'!$A$6:$A$205,B3347))=0,"Код не найден в номенклатуре",IF(SUMPRODUCT(--EXACT('Номенклатура'!$A$6:$A$205,B3347))&gt;1,"Код повторяется в номенклатуре",IF(ISNA(MATCH(C3347,{"Приход","Расход","Списание","Корректировка остатка"},0)),"Выберите тип операции",IF(NOT(ISNUMBER(D3347)),"Укажите количество",IF(D3347=0,"Количество не может быть 0",IF(AND(C3347&lt;&gt;"Корректировка остатка",D3347&lt;0),"Для этого типа количество положительное",IF(NOT(ISNUMBER('Номенклатура'!$C$2)),"Укажите дату начала учёта",IF(A3347&lt;INT('Номенклатура'!$C$2),"Раньше даты начала учёта: НЕ учтено",IF(AND(C3347="Корректировка остатка",TRIM(G3347)=""),"Учтено: добавьте пояснение","ОК")))))))))))))</f>
        <v/>
      </c>
    </row>
    <row r="3348" spans="1:9" x14ac:dyDescent="0.25">
      <c r="A3348" s="16"/>
      <c r="B3348" s="13"/>
      <c r="C3348" s="13"/>
      <c r="D3348" s="14"/>
      <c r="E3348" s="17" t="str">
        <f>IF(OR(B3348="",SUMPRODUCT(--EXACT('Номенклатура'!$A$6:$A$205,B3348))&lt;&gt;1),"",INDEX('Номенклатура'!$D$6:$D$205,SUMPRODUCT(EXACT('Номенклатура'!$A$6:$A$205,B3348)*(ROW('Номенклатура'!$A$6:$A$205)-5)))&amp;"")</f>
        <v/>
      </c>
      <c r="F3348" s="18" t="str">
        <f>IF(OR(I3348="ОК",I3348="Учтено: добавьте пояснение"),IF(C3348="Приход",D3348,IF(C3348="Корректировка остатка",D3348,-D3348)),"")</f>
        <v/>
      </c>
      <c r="G3348" s="13"/>
      <c r="H3348" s="15" t="str">
        <f>IF(OR(B3348="",SUMPRODUCT(--EXACT('Номенклатура'!$A$6:$A$205,B3348))&lt;&gt;1),"",INDEX('Номенклатура'!$B$6:$B$205,SUMPRODUCT(EXACT('Номенклатура'!$A$6:$A$205,B3348)*(ROW('Номенклатура'!$A$6:$A$205)-5)))&amp;"")</f>
        <v/>
      </c>
      <c r="I3348" s="15" t="str">
        <f>IF(COUNTA(A3348:D3348,G3348)=0,"",IF(NOT(ISNUMBER(A3348)),"Укажите дату",IF(B3348="","Укажите код",IF(NOT(AND(ISTEXT(B3348),LEN(B3348)&gt;0,LEN(B3348)&lt;=30,ISNUMBER(FIND(LEFT(B3348,1),"ABCDEFGHIJKLMNOPQRSTUVWXYZ")),SUMPRODUCT((MID(B3348,{1,2,3,4,5,6,7,8,9,10,11,12,13,14,15,16,17,18,19,20,21,22,23,24,25,26,27,28,29,30},1)&lt;&gt;"")*ISERROR(FIND(MID(B3348,{1,2,3,4,5,6,7,8,9,10,11,12,13,14,15,16,17,18,19,20,21,22,23,24,25,26,27,28,29,30},1),"ABCDEFGHIJKLMNOPQRSTUVWXYZ0123456789-_")))=0,ISERROR(VALUE(B3348)))),"Недопустимый код: только латинские буквы A-Z в верхнем регистре, цифры, - и _; начало с буквы, до 30 символов (например MILK-001)",IF(SUMPRODUCT(--EXACT('Номенклатура'!$A$6:$A$205,B3348))=0,"Код не найден в номенклатуре",IF(SUMPRODUCT(--EXACT('Номенклатура'!$A$6:$A$205,B3348))&gt;1,"Код повторяется в номенклатуре",IF(ISNA(MATCH(C3348,{"Приход","Расход","Списание","Корректировка остатка"},0)),"Выберите тип операции",IF(NOT(ISNUMBER(D3348)),"Укажите количество",IF(D3348=0,"Количество не может быть 0",IF(AND(C3348&lt;&gt;"Корректировка остатка",D3348&lt;0),"Для этого типа количество положительное",IF(NOT(ISNUMBER('Номенклатура'!$C$2)),"Укажите дату начала учёта",IF(A3348&lt;INT('Номенклатура'!$C$2),"Раньше даты начала учёта: НЕ учтено",IF(AND(C3348="Корректировка остатка",TRIM(G3348)=""),"Учтено: добавьте пояснение","ОК")))))))))))))</f>
        <v/>
      </c>
    </row>
    <row r="3349" spans="1:9" x14ac:dyDescent="0.25">
      <c r="A3349" s="16"/>
      <c r="B3349" s="13"/>
      <c r="C3349" s="13"/>
      <c r="D3349" s="14"/>
      <c r="E3349" s="17" t="str">
        <f>IF(OR(B3349="",SUMPRODUCT(--EXACT('Номенклатура'!$A$6:$A$205,B3349))&lt;&gt;1),"",INDEX('Номенклатура'!$D$6:$D$205,SUMPRODUCT(EXACT('Номенклатура'!$A$6:$A$205,B3349)*(ROW('Номенклатура'!$A$6:$A$205)-5)))&amp;"")</f>
        <v/>
      </c>
      <c r="F3349" s="18" t="str">
        <f>IF(OR(I3349="ОК",I3349="Учтено: добавьте пояснение"),IF(C3349="Приход",D3349,IF(C3349="Корректировка остатка",D3349,-D3349)),"")</f>
        <v/>
      </c>
      <c r="G3349" s="13"/>
      <c r="H3349" s="15" t="str">
        <f>IF(OR(B3349="",SUMPRODUCT(--EXACT('Номенклатура'!$A$6:$A$205,B3349))&lt;&gt;1),"",INDEX('Номенклатура'!$B$6:$B$205,SUMPRODUCT(EXACT('Номенклатура'!$A$6:$A$205,B3349)*(ROW('Номенклатура'!$A$6:$A$205)-5)))&amp;"")</f>
        <v/>
      </c>
      <c r="I3349" s="15" t="str">
        <f>IF(COUNTA(A3349:D3349,G3349)=0,"",IF(NOT(ISNUMBER(A3349)),"Укажите дату",IF(B3349="","Укажите код",IF(NOT(AND(ISTEXT(B3349),LEN(B3349)&gt;0,LEN(B3349)&lt;=30,ISNUMBER(FIND(LEFT(B3349,1),"ABCDEFGHIJKLMNOPQRSTUVWXYZ")),SUMPRODUCT((MID(B3349,{1,2,3,4,5,6,7,8,9,10,11,12,13,14,15,16,17,18,19,20,21,22,23,24,25,26,27,28,29,30},1)&lt;&gt;"")*ISERROR(FIND(MID(B3349,{1,2,3,4,5,6,7,8,9,10,11,12,13,14,15,16,17,18,19,20,21,22,23,24,25,26,27,28,29,30},1),"ABCDEFGHIJKLMNOPQRSTUVWXYZ0123456789-_")))=0,ISERROR(VALUE(B3349)))),"Недопустимый код: только латинские буквы A-Z в верхнем регистре, цифры, - и _; начало с буквы, до 30 символов (например MILK-001)",IF(SUMPRODUCT(--EXACT('Номенклатура'!$A$6:$A$205,B3349))=0,"Код не найден в номенклатуре",IF(SUMPRODUCT(--EXACT('Номенклатура'!$A$6:$A$205,B3349))&gt;1,"Код повторяется в номенклатуре",IF(ISNA(MATCH(C3349,{"Приход","Расход","Списание","Корректировка остатка"},0)),"Выберите тип операции",IF(NOT(ISNUMBER(D3349)),"Укажите количество",IF(D3349=0,"Количество не может быть 0",IF(AND(C3349&lt;&gt;"Корректировка остатка",D3349&lt;0),"Для этого типа количество положительное",IF(NOT(ISNUMBER('Номенклатура'!$C$2)),"Укажите дату начала учёта",IF(A3349&lt;INT('Номенклатура'!$C$2),"Раньше даты начала учёта: НЕ учтено",IF(AND(C3349="Корректировка остатка",TRIM(G3349)=""),"Учтено: добавьте пояснение","ОК")))))))))))))</f>
        <v/>
      </c>
    </row>
    <row r="3350" spans="1:9" x14ac:dyDescent="0.25">
      <c r="A3350" s="16"/>
      <c r="B3350" s="13"/>
      <c r="C3350" s="13"/>
      <c r="D3350" s="14"/>
      <c r="E3350" s="17" t="str">
        <f>IF(OR(B3350="",SUMPRODUCT(--EXACT('Номенклатура'!$A$6:$A$205,B3350))&lt;&gt;1),"",INDEX('Номенклатура'!$D$6:$D$205,SUMPRODUCT(EXACT('Номенклатура'!$A$6:$A$205,B3350)*(ROW('Номенклатура'!$A$6:$A$205)-5)))&amp;"")</f>
        <v/>
      </c>
      <c r="F3350" s="18" t="str">
        <f>IF(OR(I3350="ОК",I3350="Учтено: добавьте пояснение"),IF(C3350="Приход",D3350,IF(C3350="Корректировка остатка",D3350,-D3350)),"")</f>
        <v/>
      </c>
      <c r="G3350" s="13"/>
      <c r="H3350" s="15" t="str">
        <f>IF(OR(B3350="",SUMPRODUCT(--EXACT('Номенклатура'!$A$6:$A$205,B3350))&lt;&gt;1),"",INDEX('Номенклатура'!$B$6:$B$205,SUMPRODUCT(EXACT('Номенклатура'!$A$6:$A$205,B3350)*(ROW('Номенклатура'!$A$6:$A$205)-5)))&amp;"")</f>
        <v/>
      </c>
      <c r="I3350" s="15" t="str">
        <f>IF(COUNTA(A3350:D3350,G3350)=0,"",IF(NOT(ISNUMBER(A3350)),"Укажите дату",IF(B3350="","Укажите код",IF(NOT(AND(ISTEXT(B3350),LEN(B3350)&gt;0,LEN(B3350)&lt;=30,ISNUMBER(FIND(LEFT(B3350,1),"ABCDEFGHIJKLMNOPQRSTUVWXYZ")),SUMPRODUCT((MID(B3350,{1,2,3,4,5,6,7,8,9,10,11,12,13,14,15,16,17,18,19,20,21,22,23,24,25,26,27,28,29,30},1)&lt;&gt;"")*ISERROR(FIND(MID(B3350,{1,2,3,4,5,6,7,8,9,10,11,12,13,14,15,16,17,18,19,20,21,22,23,24,25,26,27,28,29,30},1),"ABCDEFGHIJKLMNOPQRSTUVWXYZ0123456789-_")))=0,ISERROR(VALUE(B3350)))),"Недопустимый код: только латинские буквы A-Z в верхнем регистре, цифры, - и _; начало с буквы, до 30 символов (например MILK-001)",IF(SUMPRODUCT(--EXACT('Номенклатура'!$A$6:$A$205,B3350))=0,"Код не найден в номенклатуре",IF(SUMPRODUCT(--EXACT('Номенклатура'!$A$6:$A$205,B3350))&gt;1,"Код повторяется в номенклатуре",IF(ISNA(MATCH(C3350,{"Приход","Расход","Списание","Корректировка остатка"},0)),"Выберите тип операции",IF(NOT(ISNUMBER(D3350)),"Укажите количество",IF(D3350=0,"Количество не может быть 0",IF(AND(C3350&lt;&gt;"Корректировка остатка",D3350&lt;0),"Для этого типа количество положительное",IF(NOT(ISNUMBER('Номенклатура'!$C$2)),"Укажите дату начала учёта",IF(A3350&lt;INT('Номенклатура'!$C$2),"Раньше даты начала учёта: НЕ учтено",IF(AND(C3350="Корректировка остатка",TRIM(G3350)=""),"Учтено: добавьте пояснение","ОК")))))))))))))</f>
        <v/>
      </c>
    </row>
    <row r="3351" spans="1:9" x14ac:dyDescent="0.25">
      <c r="A3351" s="16"/>
      <c r="B3351" s="13"/>
      <c r="C3351" s="13"/>
      <c r="D3351" s="14"/>
      <c r="E3351" s="17" t="str">
        <f>IF(OR(B3351="",SUMPRODUCT(--EXACT('Номенклатура'!$A$6:$A$205,B3351))&lt;&gt;1),"",INDEX('Номенклатура'!$D$6:$D$205,SUMPRODUCT(EXACT('Номенклатура'!$A$6:$A$205,B3351)*(ROW('Номенклатура'!$A$6:$A$205)-5)))&amp;"")</f>
        <v/>
      </c>
      <c r="F3351" s="18" t="str">
        <f>IF(OR(I3351="ОК",I3351="Учтено: добавьте пояснение"),IF(C3351="Приход",D3351,IF(C3351="Корректировка остатка",D3351,-D3351)),"")</f>
        <v/>
      </c>
      <c r="G3351" s="13"/>
      <c r="H3351" s="15" t="str">
        <f>IF(OR(B3351="",SUMPRODUCT(--EXACT('Номенклатура'!$A$6:$A$205,B3351))&lt;&gt;1),"",INDEX('Номенклатура'!$B$6:$B$205,SUMPRODUCT(EXACT('Номенклатура'!$A$6:$A$205,B3351)*(ROW('Номенклатура'!$A$6:$A$205)-5)))&amp;"")</f>
        <v/>
      </c>
      <c r="I3351" s="15" t="str">
        <f>IF(COUNTA(A3351:D3351,G3351)=0,"",IF(NOT(ISNUMBER(A3351)),"Укажите дату",IF(B3351="","Укажите код",IF(NOT(AND(ISTEXT(B3351),LEN(B3351)&gt;0,LEN(B3351)&lt;=30,ISNUMBER(FIND(LEFT(B3351,1),"ABCDEFGHIJKLMNOPQRSTUVWXYZ")),SUMPRODUCT((MID(B3351,{1,2,3,4,5,6,7,8,9,10,11,12,13,14,15,16,17,18,19,20,21,22,23,24,25,26,27,28,29,30},1)&lt;&gt;"")*ISERROR(FIND(MID(B3351,{1,2,3,4,5,6,7,8,9,10,11,12,13,14,15,16,17,18,19,20,21,22,23,24,25,26,27,28,29,30},1),"ABCDEFGHIJKLMNOPQRSTUVWXYZ0123456789-_")))=0,ISERROR(VALUE(B3351)))),"Недопустимый код: только латинские буквы A-Z в верхнем регистре, цифры, - и _; начало с буквы, до 30 символов (например MILK-001)",IF(SUMPRODUCT(--EXACT('Номенклатура'!$A$6:$A$205,B3351))=0,"Код не найден в номенклатуре",IF(SUMPRODUCT(--EXACT('Номенклатура'!$A$6:$A$205,B3351))&gt;1,"Код повторяется в номенклатуре",IF(ISNA(MATCH(C3351,{"Приход","Расход","Списание","Корректировка остатка"},0)),"Выберите тип операции",IF(NOT(ISNUMBER(D3351)),"Укажите количество",IF(D3351=0,"Количество не может быть 0",IF(AND(C3351&lt;&gt;"Корректировка остатка",D3351&lt;0),"Для этого типа количество положительное",IF(NOT(ISNUMBER('Номенклатура'!$C$2)),"Укажите дату начала учёта",IF(A3351&lt;INT('Номенклатура'!$C$2),"Раньше даты начала учёта: НЕ учтено",IF(AND(C3351="Корректировка остатка",TRIM(G3351)=""),"Учтено: добавьте пояснение","ОК")))))))))))))</f>
        <v/>
      </c>
    </row>
    <row r="3352" spans="1:9" x14ac:dyDescent="0.25">
      <c r="A3352" s="16"/>
      <c r="B3352" s="13"/>
      <c r="C3352" s="13"/>
      <c r="D3352" s="14"/>
      <c r="E3352" s="17" t="str">
        <f>IF(OR(B3352="",SUMPRODUCT(--EXACT('Номенклатура'!$A$6:$A$205,B3352))&lt;&gt;1),"",INDEX('Номенклатура'!$D$6:$D$205,SUMPRODUCT(EXACT('Номенклатура'!$A$6:$A$205,B3352)*(ROW('Номенклатура'!$A$6:$A$205)-5)))&amp;"")</f>
        <v/>
      </c>
      <c r="F3352" s="18" t="str">
        <f>IF(OR(I3352="ОК",I3352="Учтено: добавьте пояснение"),IF(C3352="Приход",D3352,IF(C3352="Корректировка остатка",D3352,-D3352)),"")</f>
        <v/>
      </c>
      <c r="G3352" s="13"/>
      <c r="H3352" s="15" t="str">
        <f>IF(OR(B3352="",SUMPRODUCT(--EXACT('Номенклатура'!$A$6:$A$205,B3352))&lt;&gt;1),"",INDEX('Номенклатура'!$B$6:$B$205,SUMPRODUCT(EXACT('Номенклатура'!$A$6:$A$205,B3352)*(ROW('Номенклатура'!$A$6:$A$205)-5)))&amp;"")</f>
        <v/>
      </c>
      <c r="I3352" s="15" t="str">
        <f>IF(COUNTA(A3352:D3352,G3352)=0,"",IF(NOT(ISNUMBER(A3352)),"Укажите дату",IF(B3352="","Укажите код",IF(NOT(AND(ISTEXT(B3352),LEN(B3352)&gt;0,LEN(B3352)&lt;=30,ISNUMBER(FIND(LEFT(B3352,1),"ABCDEFGHIJKLMNOPQRSTUVWXYZ")),SUMPRODUCT((MID(B3352,{1,2,3,4,5,6,7,8,9,10,11,12,13,14,15,16,17,18,19,20,21,22,23,24,25,26,27,28,29,30},1)&lt;&gt;"")*ISERROR(FIND(MID(B3352,{1,2,3,4,5,6,7,8,9,10,11,12,13,14,15,16,17,18,19,20,21,22,23,24,25,26,27,28,29,30},1),"ABCDEFGHIJKLMNOPQRSTUVWXYZ0123456789-_")))=0,ISERROR(VALUE(B3352)))),"Недопустимый код: только латинские буквы A-Z в верхнем регистре, цифры, - и _; начало с буквы, до 30 символов (например MILK-001)",IF(SUMPRODUCT(--EXACT('Номенклатура'!$A$6:$A$205,B3352))=0,"Код не найден в номенклатуре",IF(SUMPRODUCT(--EXACT('Номенклатура'!$A$6:$A$205,B3352))&gt;1,"Код повторяется в номенклатуре",IF(ISNA(MATCH(C3352,{"Приход","Расход","Списание","Корректировка остатка"},0)),"Выберите тип операции",IF(NOT(ISNUMBER(D3352)),"Укажите количество",IF(D3352=0,"Количество не может быть 0",IF(AND(C3352&lt;&gt;"Корректировка остатка",D3352&lt;0),"Для этого типа количество положительное",IF(NOT(ISNUMBER('Номенклатура'!$C$2)),"Укажите дату начала учёта",IF(A3352&lt;INT('Номенклатура'!$C$2),"Раньше даты начала учёта: НЕ учтено",IF(AND(C3352="Корректировка остатка",TRIM(G3352)=""),"Учтено: добавьте пояснение","ОК")))))))))))))</f>
        <v/>
      </c>
    </row>
    <row r="3353" spans="1:9" x14ac:dyDescent="0.25">
      <c r="A3353" s="16"/>
      <c r="B3353" s="13"/>
      <c r="C3353" s="13"/>
      <c r="D3353" s="14"/>
      <c r="E3353" s="17" t="str">
        <f>IF(OR(B3353="",SUMPRODUCT(--EXACT('Номенклатура'!$A$6:$A$205,B3353))&lt;&gt;1),"",INDEX('Номенклатура'!$D$6:$D$205,SUMPRODUCT(EXACT('Номенклатура'!$A$6:$A$205,B3353)*(ROW('Номенклатура'!$A$6:$A$205)-5)))&amp;"")</f>
        <v/>
      </c>
      <c r="F3353" s="18" t="str">
        <f>IF(OR(I3353="ОК",I3353="Учтено: добавьте пояснение"),IF(C3353="Приход",D3353,IF(C3353="Корректировка остатка",D3353,-D3353)),"")</f>
        <v/>
      </c>
      <c r="G3353" s="13"/>
      <c r="H3353" s="15" t="str">
        <f>IF(OR(B3353="",SUMPRODUCT(--EXACT('Номенклатура'!$A$6:$A$205,B3353))&lt;&gt;1),"",INDEX('Номенклатура'!$B$6:$B$205,SUMPRODUCT(EXACT('Номенклатура'!$A$6:$A$205,B3353)*(ROW('Номенклатура'!$A$6:$A$205)-5)))&amp;"")</f>
        <v/>
      </c>
      <c r="I3353" s="15" t="str">
        <f>IF(COUNTA(A3353:D3353,G3353)=0,"",IF(NOT(ISNUMBER(A3353)),"Укажите дату",IF(B3353="","Укажите код",IF(NOT(AND(ISTEXT(B3353),LEN(B3353)&gt;0,LEN(B3353)&lt;=30,ISNUMBER(FIND(LEFT(B3353,1),"ABCDEFGHIJKLMNOPQRSTUVWXYZ")),SUMPRODUCT((MID(B3353,{1,2,3,4,5,6,7,8,9,10,11,12,13,14,15,16,17,18,19,20,21,22,23,24,25,26,27,28,29,30},1)&lt;&gt;"")*ISERROR(FIND(MID(B3353,{1,2,3,4,5,6,7,8,9,10,11,12,13,14,15,16,17,18,19,20,21,22,23,24,25,26,27,28,29,30},1),"ABCDEFGHIJKLMNOPQRSTUVWXYZ0123456789-_")))=0,ISERROR(VALUE(B3353)))),"Недопустимый код: только латинские буквы A-Z в верхнем регистре, цифры, - и _; начало с буквы, до 30 символов (например MILK-001)",IF(SUMPRODUCT(--EXACT('Номенклатура'!$A$6:$A$205,B3353))=0,"Код не найден в номенклатуре",IF(SUMPRODUCT(--EXACT('Номенклатура'!$A$6:$A$205,B3353))&gt;1,"Код повторяется в номенклатуре",IF(ISNA(MATCH(C3353,{"Приход","Расход","Списание","Корректировка остатка"},0)),"Выберите тип операции",IF(NOT(ISNUMBER(D3353)),"Укажите количество",IF(D3353=0,"Количество не может быть 0",IF(AND(C3353&lt;&gt;"Корректировка остатка",D3353&lt;0),"Для этого типа количество положительное",IF(NOT(ISNUMBER('Номенклатура'!$C$2)),"Укажите дату начала учёта",IF(A3353&lt;INT('Номенклатура'!$C$2),"Раньше даты начала учёта: НЕ учтено",IF(AND(C3353="Корректировка остатка",TRIM(G3353)=""),"Учтено: добавьте пояснение","ОК")))))))))))))</f>
        <v/>
      </c>
    </row>
    <row r="3354" spans="1:9" x14ac:dyDescent="0.25">
      <c r="A3354" s="16"/>
      <c r="B3354" s="13"/>
      <c r="C3354" s="13"/>
      <c r="D3354" s="14"/>
      <c r="E3354" s="17" t="str">
        <f>IF(OR(B3354="",SUMPRODUCT(--EXACT('Номенклатура'!$A$6:$A$205,B3354))&lt;&gt;1),"",INDEX('Номенклатура'!$D$6:$D$205,SUMPRODUCT(EXACT('Номенклатура'!$A$6:$A$205,B3354)*(ROW('Номенклатура'!$A$6:$A$205)-5)))&amp;"")</f>
        <v/>
      </c>
      <c r="F3354" s="18" t="str">
        <f>IF(OR(I3354="ОК",I3354="Учтено: добавьте пояснение"),IF(C3354="Приход",D3354,IF(C3354="Корректировка остатка",D3354,-D3354)),"")</f>
        <v/>
      </c>
      <c r="G3354" s="13"/>
      <c r="H3354" s="15" t="str">
        <f>IF(OR(B3354="",SUMPRODUCT(--EXACT('Номенклатура'!$A$6:$A$205,B3354))&lt;&gt;1),"",INDEX('Номенклатура'!$B$6:$B$205,SUMPRODUCT(EXACT('Номенклатура'!$A$6:$A$205,B3354)*(ROW('Номенклатура'!$A$6:$A$205)-5)))&amp;"")</f>
        <v/>
      </c>
      <c r="I3354" s="15" t="str">
        <f>IF(COUNTA(A3354:D3354,G3354)=0,"",IF(NOT(ISNUMBER(A3354)),"Укажите дату",IF(B3354="","Укажите код",IF(NOT(AND(ISTEXT(B3354),LEN(B3354)&gt;0,LEN(B3354)&lt;=30,ISNUMBER(FIND(LEFT(B3354,1),"ABCDEFGHIJKLMNOPQRSTUVWXYZ")),SUMPRODUCT((MID(B3354,{1,2,3,4,5,6,7,8,9,10,11,12,13,14,15,16,17,18,19,20,21,22,23,24,25,26,27,28,29,30},1)&lt;&gt;"")*ISERROR(FIND(MID(B3354,{1,2,3,4,5,6,7,8,9,10,11,12,13,14,15,16,17,18,19,20,21,22,23,24,25,26,27,28,29,30},1),"ABCDEFGHIJKLMNOPQRSTUVWXYZ0123456789-_")))=0,ISERROR(VALUE(B3354)))),"Недопустимый код: только латинские буквы A-Z в верхнем регистре, цифры, - и _; начало с буквы, до 30 символов (например MILK-001)",IF(SUMPRODUCT(--EXACT('Номенклатура'!$A$6:$A$205,B3354))=0,"Код не найден в номенклатуре",IF(SUMPRODUCT(--EXACT('Номенклатура'!$A$6:$A$205,B3354))&gt;1,"Код повторяется в номенклатуре",IF(ISNA(MATCH(C3354,{"Приход","Расход","Списание","Корректировка остатка"},0)),"Выберите тип операции",IF(NOT(ISNUMBER(D3354)),"Укажите количество",IF(D3354=0,"Количество не может быть 0",IF(AND(C3354&lt;&gt;"Корректировка остатка",D3354&lt;0),"Для этого типа количество положительное",IF(NOT(ISNUMBER('Номенклатура'!$C$2)),"Укажите дату начала учёта",IF(A3354&lt;INT('Номенклатура'!$C$2),"Раньше даты начала учёта: НЕ учтено",IF(AND(C3354="Корректировка остатка",TRIM(G3354)=""),"Учтено: добавьте пояснение","ОК")))))))))))))</f>
        <v/>
      </c>
    </row>
    <row r="3355" spans="1:9" x14ac:dyDescent="0.25">
      <c r="A3355" s="16"/>
      <c r="B3355" s="13"/>
      <c r="C3355" s="13"/>
      <c r="D3355" s="14"/>
      <c r="E3355" s="17" t="str">
        <f>IF(OR(B3355="",SUMPRODUCT(--EXACT('Номенклатура'!$A$6:$A$205,B3355))&lt;&gt;1),"",INDEX('Номенклатура'!$D$6:$D$205,SUMPRODUCT(EXACT('Номенклатура'!$A$6:$A$205,B3355)*(ROW('Номенклатура'!$A$6:$A$205)-5)))&amp;"")</f>
        <v/>
      </c>
      <c r="F3355" s="18" t="str">
        <f>IF(OR(I3355="ОК",I3355="Учтено: добавьте пояснение"),IF(C3355="Приход",D3355,IF(C3355="Корректировка остатка",D3355,-D3355)),"")</f>
        <v/>
      </c>
      <c r="G3355" s="13"/>
      <c r="H3355" s="15" t="str">
        <f>IF(OR(B3355="",SUMPRODUCT(--EXACT('Номенклатура'!$A$6:$A$205,B3355))&lt;&gt;1),"",INDEX('Номенклатура'!$B$6:$B$205,SUMPRODUCT(EXACT('Номенклатура'!$A$6:$A$205,B3355)*(ROW('Номенклатура'!$A$6:$A$205)-5)))&amp;"")</f>
        <v/>
      </c>
      <c r="I3355" s="15" t="str">
        <f>IF(COUNTA(A3355:D3355,G3355)=0,"",IF(NOT(ISNUMBER(A3355)),"Укажите дату",IF(B3355="","Укажите код",IF(NOT(AND(ISTEXT(B3355),LEN(B3355)&gt;0,LEN(B3355)&lt;=30,ISNUMBER(FIND(LEFT(B3355,1),"ABCDEFGHIJKLMNOPQRSTUVWXYZ")),SUMPRODUCT((MID(B3355,{1,2,3,4,5,6,7,8,9,10,11,12,13,14,15,16,17,18,19,20,21,22,23,24,25,26,27,28,29,30},1)&lt;&gt;"")*ISERROR(FIND(MID(B3355,{1,2,3,4,5,6,7,8,9,10,11,12,13,14,15,16,17,18,19,20,21,22,23,24,25,26,27,28,29,30},1),"ABCDEFGHIJKLMNOPQRSTUVWXYZ0123456789-_")))=0,ISERROR(VALUE(B3355)))),"Недопустимый код: только латинские буквы A-Z в верхнем регистре, цифры, - и _; начало с буквы, до 30 символов (например MILK-001)",IF(SUMPRODUCT(--EXACT('Номенклатура'!$A$6:$A$205,B3355))=0,"Код не найден в номенклатуре",IF(SUMPRODUCT(--EXACT('Номенклатура'!$A$6:$A$205,B3355))&gt;1,"Код повторяется в номенклатуре",IF(ISNA(MATCH(C3355,{"Приход","Расход","Списание","Корректировка остатка"},0)),"Выберите тип операции",IF(NOT(ISNUMBER(D3355)),"Укажите количество",IF(D3355=0,"Количество не может быть 0",IF(AND(C3355&lt;&gt;"Корректировка остатка",D3355&lt;0),"Для этого типа количество положительное",IF(NOT(ISNUMBER('Номенклатура'!$C$2)),"Укажите дату начала учёта",IF(A3355&lt;INT('Номенклатура'!$C$2),"Раньше даты начала учёта: НЕ учтено",IF(AND(C3355="Корректировка остатка",TRIM(G3355)=""),"Учтено: добавьте пояснение","ОК")))))))))))))</f>
        <v/>
      </c>
    </row>
    <row r="3356" spans="1:9" x14ac:dyDescent="0.25">
      <c r="A3356" s="16"/>
      <c r="B3356" s="13"/>
      <c r="C3356" s="13"/>
      <c r="D3356" s="14"/>
      <c r="E3356" s="17" t="str">
        <f>IF(OR(B3356="",SUMPRODUCT(--EXACT('Номенклатура'!$A$6:$A$205,B3356))&lt;&gt;1),"",INDEX('Номенклатура'!$D$6:$D$205,SUMPRODUCT(EXACT('Номенклатура'!$A$6:$A$205,B3356)*(ROW('Номенклатура'!$A$6:$A$205)-5)))&amp;"")</f>
        <v/>
      </c>
      <c r="F3356" s="18" t="str">
        <f>IF(OR(I3356="ОК",I3356="Учтено: добавьте пояснение"),IF(C3356="Приход",D3356,IF(C3356="Корректировка остатка",D3356,-D3356)),"")</f>
        <v/>
      </c>
      <c r="G3356" s="13"/>
      <c r="H3356" s="15" t="str">
        <f>IF(OR(B3356="",SUMPRODUCT(--EXACT('Номенклатура'!$A$6:$A$205,B3356))&lt;&gt;1),"",INDEX('Номенклатура'!$B$6:$B$205,SUMPRODUCT(EXACT('Номенклатура'!$A$6:$A$205,B3356)*(ROW('Номенклатура'!$A$6:$A$205)-5)))&amp;"")</f>
        <v/>
      </c>
      <c r="I3356" s="15" t="str">
        <f>IF(COUNTA(A3356:D3356,G3356)=0,"",IF(NOT(ISNUMBER(A3356)),"Укажите дату",IF(B3356="","Укажите код",IF(NOT(AND(ISTEXT(B3356),LEN(B3356)&gt;0,LEN(B3356)&lt;=30,ISNUMBER(FIND(LEFT(B3356,1),"ABCDEFGHIJKLMNOPQRSTUVWXYZ")),SUMPRODUCT((MID(B3356,{1,2,3,4,5,6,7,8,9,10,11,12,13,14,15,16,17,18,19,20,21,22,23,24,25,26,27,28,29,30},1)&lt;&gt;"")*ISERROR(FIND(MID(B3356,{1,2,3,4,5,6,7,8,9,10,11,12,13,14,15,16,17,18,19,20,21,22,23,24,25,26,27,28,29,30},1),"ABCDEFGHIJKLMNOPQRSTUVWXYZ0123456789-_")))=0,ISERROR(VALUE(B3356)))),"Недопустимый код: только латинские буквы A-Z в верхнем регистре, цифры, - и _; начало с буквы, до 30 символов (например MILK-001)",IF(SUMPRODUCT(--EXACT('Номенклатура'!$A$6:$A$205,B3356))=0,"Код не найден в номенклатуре",IF(SUMPRODUCT(--EXACT('Номенклатура'!$A$6:$A$205,B3356))&gt;1,"Код повторяется в номенклатуре",IF(ISNA(MATCH(C3356,{"Приход","Расход","Списание","Корректировка остатка"},0)),"Выберите тип операции",IF(NOT(ISNUMBER(D3356)),"Укажите количество",IF(D3356=0,"Количество не может быть 0",IF(AND(C3356&lt;&gt;"Корректировка остатка",D3356&lt;0),"Для этого типа количество положительное",IF(NOT(ISNUMBER('Номенклатура'!$C$2)),"Укажите дату начала учёта",IF(A3356&lt;INT('Номенклатура'!$C$2),"Раньше даты начала учёта: НЕ учтено",IF(AND(C3356="Корректировка остатка",TRIM(G3356)=""),"Учтено: добавьте пояснение","ОК")))))))))))))</f>
        <v/>
      </c>
    </row>
    <row r="3357" spans="1:9" x14ac:dyDescent="0.25">
      <c r="A3357" s="16"/>
      <c r="B3357" s="13"/>
      <c r="C3357" s="13"/>
      <c r="D3357" s="14"/>
      <c r="E3357" s="17" t="str">
        <f>IF(OR(B3357="",SUMPRODUCT(--EXACT('Номенклатура'!$A$6:$A$205,B3357))&lt;&gt;1),"",INDEX('Номенклатура'!$D$6:$D$205,SUMPRODUCT(EXACT('Номенклатура'!$A$6:$A$205,B3357)*(ROW('Номенклатура'!$A$6:$A$205)-5)))&amp;"")</f>
        <v/>
      </c>
      <c r="F3357" s="18" t="str">
        <f>IF(OR(I3357="ОК",I3357="Учтено: добавьте пояснение"),IF(C3357="Приход",D3357,IF(C3357="Корректировка остатка",D3357,-D3357)),"")</f>
        <v/>
      </c>
      <c r="G3357" s="13"/>
      <c r="H3357" s="15" t="str">
        <f>IF(OR(B3357="",SUMPRODUCT(--EXACT('Номенклатура'!$A$6:$A$205,B3357))&lt;&gt;1),"",INDEX('Номенклатура'!$B$6:$B$205,SUMPRODUCT(EXACT('Номенклатура'!$A$6:$A$205,B3357)*(ROW('Номенклатура'!$A$6:$A$205)-5)))&amp;"")</f>
        <v/>
      </c>
      <c r="I3357" s="15" t="str">
        <f>IF(COUNTA(A3357:D3357,G3357)=0,"",IF(NOT(ISNUMBER(A3357)),"Укажите дату",IF(B3357="","Укажите код",IF(NOT(AND(ISTEXT(B3357),LEN(B3357)&gt;0,LEN(B3357)&lt;=30,ISNUMBER(FIND(LEFT(B3357,1),"ABCDEFGHIJKLMNOPQRSTUVWXYZ")),SUMPRODUCT((MID(B3357,{1,2,3,4,5,6,7,8,9,10,11,12,13,14,15,16,17,18,19,20,21,22,23,24,25,26,27,28,29,30},1)&lt;&gt;"")*ISERROR(FIND(MID(B3357,{1,2,3,4,5,6,7,8,9,10,11,12,13,14,15,16,17,18,19,20,21,22,23,24,25,26,27,28,29,30},1),"ABCDEFGHIJKLMNOPQRSTUVWXYZ0123456789-_")))=0,ISERROR(VALUE(B3357)))),"Недопустимый код: только латинские буквы A-Z в верхнем регистре, цифры, - и _; начало с буквы, до 30 символов (например MILK-001)",IF(SUMPRODUCT(--EXACT('Номенклатура'!$A$6:$A$205,B3357))=0,"Код не найден в номенклатуре",IF(SUMPRODUCT(--EXACT('Номенклатура'!$A$6:$A$205,B3357))&gt;1,"Код повторяется в номенклатуре",IF(ISNA(MATCH(C3357,{"Приход","Расход","Списание","Корректировка остатка"},0)),"Выберите тип операции",IF(NOT(ISNUMBER(D3357)),"Укажите количество",IF(D3357=0,"Количество не может быть 0",IF(AND(C3357&lt;&gt;"Корректировка остатка",D3357&lt;0),"Для этого типа количество положительное",IF(NOT(ISNUMBER('Номенклатура'!$C$2)),"Укажите дату начала учёта",IF(A3357&lt;INT('Номенклатура'!$C$2),"Раньше даты начала учёта: НЕ учтено",IF(AND(C3357="Корректировка остатка",TRIM(G3357)=""),"Учтено: добавьте пояснение","ОК")))))))))))))</f>
        <v/>
      </c>
    </row>
    <row r="3358" spans="1:9" x14ac:dyDescent="0.25">
      <c r="A3358" s="16"/>
      <c r="B3358" s="13"/>
      <c r="C3358" s="13"/>
      <c r="D3358" s="14"/>
      <c r="E3358" s="17" t="str">
        <f>IF(OR(B3358="",SUMPRODUCT(--EXACT('Номенклатура'!$A$6:$A$205,B3358))&lt;&gt;1),"",INDEX('Номенклатура'!$D$6:$D$205,SUMPRODUCT(EXACT('Номенклатура'!$A$6:$A$205,B3358)*(ROW('Номенклатура'!$A$6:$A$205)-5)))&amp;"")</f>
        <v/>
      </c>
      <c r="F3358" s="18" t="str">
        <f>IF(OR(I3358="ОК",I3358="Учтено: добавьте пояснение"),IF(C3358="Приход",D3358,IF(C3358="Корректировка остатка",D3358,-D3358)),"")</f>
        <v/>
      </c>
      <c r="G3358" s="13"/>
      <c r="H3358" s="15" t="str">
        <f>IF(OR(B3358="",SUMPRODUCT(--EXACT('Номенклатура'!$A$6:$A$205,B3358))&lt;&gt;1),"",INDEX('Номенклатура'!$B$6:$B$205,SUMPRODUCT(EXACT('Номенклатура'!$A$6:$A$205,B3358)*(ROW('Номенклатура'!$A$6:$A$205)-5)))&amp;"")</f>
        <v/>
      </c>
      <c r="I3358" s="15" t="str">
        <f>IF(COUNTA(A3358:D3358,G3358)=0,"",IF(NOT(ISNUMBER(A3358)),"Укажите дату",IF(B3358="","Укажите код",IF(NOT(AND(ISTEXT(B3358),LEN(B3358)&gt;0,LEN(B3358)&lt;=30,ISNUMBER(FIND(LEFT(B3358,1),"ABCDEFGHIJKLMNOPQRSTUVWXYZ")),SUMPRODUCT((MID(B3358,{1,2,3,4,5,6,7,8,9,10,11,12,13,14,15,16,17,18,19,20,21,22,23,24,25,26,27,28,29,30},1)&lt;&gt;"")*ISERROR(FIND(MID(B3358,{1,2,3,4,5,6,7,8,9,10,11,12,13,14,15,16,17,18,19,20,21,22,23,24,25,26,27,28,29,30},1),"ABCDEFGHIJKLMNOPQRSTUVWXYZ0123456789-_")))=0,ISERROR(VALUE(B3358)))),"Недопустимый код: только латинские буквы A-Z в верхнем регистре, цифры, - и _; начало с буквы, до 30 символов (например MILK-001)",IF(SUMPRODUCT(--EXACT('Номенклатура'!$A$6:$A$205,B3358))=0,"Код не найден в номенклатуре",IF(SUMPRODUCT(--EXACT('Номенклатура'!$A$6:$A$205,B3358))&gt;1,"Код повторяется в номенклатуре",IF(ISNA(MATCH(C3358,{"Приход","Расход","Списание","Корректировка остатка"},0)),"Выберите тип операции",IF(NOT(ISNUMBER(D3358)),"Укажите количество",IF(D3358=0,"Количество не может быть 0",IF(AND(C3358&lt;&gt;"Корректировка остатка",D3358&lt;0),"Для этого типа количество положительное",IF(NOT(ISNUMBER('Номенклатура'!$C$2)),"Укажите дату начала учёта",IF(A3358&lt;INT('Номенклатура'!$C$2),"Раньше даты начала учёта: НЕ учтено",IF(AND(C3358="Корректировка остатка",TRIM(G3358)=""),"Учтено: добавьте пояснение","ОК")))))))))))))</f>
        <v/>
      </c>
    </row>
    <row r="3359" spans="1:9" x14ac:dyDescent="0.25">
      <c r="A3359" s="16"/>
      <c r="B3359" s="13"/>
      <c r="C3359" s="13"/>
      <c r="D3359" s="14"/>
      <c r="E3359" s="17" t="str">
        <f>IF(OR(B3359="",SUMPRODUCT(--EXACT('Номенклатура'!$A$6:$A$205,B3359))&lt;&gt;1),"",INDEX('Номенклатура'!$D$6:$D$205,SUMPRODUCT(EXACT('Номенклатура'!$A$6:$A$205,B3359)*(ROW('Номенклатура'!$A$6:$A$205)-5)))&amp;"")</f>
        <v/>
      </c>
      <c r="F3359" s="18" t="str">
        <f>IF(OR(I3359="ОК",I3359="Учтено: добавьте пояснение"),IF(C3359="Приход",D3359,IF(C3359="Корректировка остатка",D3359,-D3359)),"")</f>
        <v/>
      </c>
      <c r="G3359" s="13"/>
      <c r="H3359" s="15" t="str">
        <f>IF(OR(B3359="",SUMPRODUCT(--EXACT('Номенклатура'!$A$6:$A$205,B3359))&lt;&gt;1),"",INDEX('Номенклатура'!$B$6:$B$205,SUMPRODUCT(EXACT('Номенклатура'!$A$6:$A$205,B3359)*(ROW('Номенклатура'!$A$6:$A$205)-5)))&amp;"")</f>
        <v/>
      </c>
      <c r="I3359" s="15" t="str">
        <f>IF(COUNTA(A3359:D3359,G3359)=0,"",IF(NOT(ISNUMBER(A3359)),"Укажите дату",IF(B3359="","Укажите код",IF(NOT(AND(ISTEXT(B3359),LEN(B3359)&gt;0,LEN(B3359)&lt;=30,ISNUMBER(FIND(LEFT(B3359,1),"ABCDEFGHIJKLMNOPQRSTUVWXYZ")),SUMPRODUCT((MID(B3359,{1,2,3,4,5,6,7,8,9,10,11,12,13,14,15,16,17,18,19,20,21,22,23,24,25,26,27,28,29,30},1)&lt;&gt;"")*ISERROR(FIND(MID(B3359,{1,2,3,4,5,6,7,8,9,10,11,12,13,14,15,16,17,18,19,20,21,22,23,24,25,26,27,28,29,30},1),"ABCDEFGHIJKLMNOPQRSTUVWXYZ0123456789-_")))=0,ISERROR(VALUE(B3359)))),"Недопустимый код: только латинские буквы A-Z в верхнем регистре, цифры, - и _; начало с буквы, до 30 символов (например MILK-001)",IF(SUMPRODUCT(--EXACT('Номенклатура'!$A$6:$A$205,B3359))=0,"Код не найден в номенклатуре",IF(SUMPRODUCT(--EXACT('Номенклатура'!$A$6:$A$205,B3359))&gt;1,"Код повторяется в номенклатуре",IF(ISNA(MATCH(C3359,{"Приход","Расход","Списание","Корректировка остатка"},0)),"Выберите тип операции",IF(NOT(ISNUMBER(D3359)),"Укажите количество",IF(D3359=0,"Количество не может быть 0",IF(AND(C3359&lt;&gt;"Корректировка остатка",D3359&lt;0),"Для этого типа количество положительное",IF(NOT(ISNUMBER('Номенклатура'!$C$2)),"Укажите дату начала учёта",IF(A3359&lt;INT('Номенклатура'!$C$2),"Раньше даты начала учёта: НЕ учтено",IF(AND(C3359="Корректировка остатка",TRIM(G3359)=""),"Учтено: добавьте пояснение","ОК")))))))))))))</f>
        <v/>
      </c>
    </row>
    <row r="3360" spans="1:9" x14ac:dyDescent="0.25">
      <c r="A3360" s="16"/>
      <c r="B3360" s="13"/>
      <c r="C3360" s="13"/>
      <c r="D3360" s="14"/>
      <c r="E3360" s="17" t="str">
        <f>IF(OR(B3360="",SUMPRODUCT(--EXACT('Номенклатура'!$A$6:$A$205,B3360))&lt;&gt;1),"",INDEX('Номенклатура'!$D$6:$D$205,SUMPRODUCT(EXACT('Номенклатура'!$A$6:$A$205,B3360)*(ROW('Номенклатура'!$A$6:$A$205)-5)))&amp;"")</f>
        <v/>
      </c>
      <c r="F3360" s="18" t="str">
        <f>IF(OR(I3360="ОК",I3360="Учтено: добавьте пояснение"),IF(C3360="Приход",D3360,IF(C3360="Корректировка остатка",D3360,-D3360)),"")</f>
        <v/>
      </c>
      <c r="G3360" s="13"/>
      <c r="H3360" s="15" t="str">
        <f>IF(OR(B3360="",SUMPRODUCT(--EXACT('Номенклатура'!$A$6:$A$205,B3360))&lt;&gt;1),"",INDEX('Номенклатура'!$B$6:$B$205,SUMPRODUCT(EXACT('Номенклатура'!$A$6:$A$205,B3360)*(ROW('Номенклатура'!$A$6:$A$205)-5)))&amp;"")</f>
        <v/>
      </c>
      <c r="I3360" s="15" t="str">
        <f>IF(COUNTA(A3360:D3360,G3360)=0,"",IF(NOT(ISNUMBER(A3360)),"Укажите дату",IF(B3360="","Укажите код",IF(NOT(AND(ISTEXT(B3360),LEN(B3360)&gt;0,LEN(B3360)&lt;=30,ISNUMBER(FIND(LEFT(B3360,1),"ABCDEFGHIJKLMNOPQRSTUVWXYZ")),SUMPRODUCT((MID(B3360,{1,2,3,4,5,6,7,8,9,10,11,12,13,14,15,16,17,18,19,20,21,22,23,24,25,26,27,28,29,30},1)&lt;&gt;"")*ISERROR(FIND(MID(B3360,{1,2,3,4,5,6,7,8,9,10,11,12,13,14,15,16,17,18,19,20,21,22,23,24,25,26,27,28,29,30},1),"ABCDEFGHIJKLMNOPQRSTUVWXYZ0123456789-_")))=0,ISERROR(VALUE(B3360)))),"Недопустимый код: только латинские буквы A-Z в верхнем регистре, цифры, - и _; начало с буквы, до 30 символов (например MILK-001)",IF(SUMPRODUCT(--EXACT('Номенклатура'!$A$6:$A$205,B3360))=0,"Код не найден в номенклатуре",IF(SUMPRODUCT(--EXACT('Номенклатура'!$A$6:$A$205,B3360))&gt;1,"Код повторяется в номенклатуре",IF(ISNA(MATCH(C3360,{"Приход","Расход","Списание","Корректировка остатка"},0)),"Выберите тип операции",IF(NOT(ISNUMBER(D3360)),"Укажите количество",IF(D3360=0,"Количество не может быть 0",IF(AND(C3360&lt;&gt;"Корректировка остатка",D3360&lt;0),"Для этого типа количество положительное",IF(NOT(ISNUMBER('Номенклатура'!$C$2)),"Укажите дату начала учёта",IF(A3360&lt;INT('Номенклатура'!$C$2),"Раньше даты начала учёта: НЕ учтено",IF(AND(C3360="Корректировка остатка",TRIM(G3360)=""),"Учтено: добавьте пояснение","ОК")))))))))))))</f>
        <v/>
      </c>
    </row>
    <row r="3361" spans="1:9" x14ac:dyDescent="0.25">
      <c r="A3361" s="16"/>
      <c r="B3361" s="13"/>
      <c r="C3361" s="13"/>
      <c r="D3361" s="14"/>
      <c r="E3361" s="17" t="str">
        <f>IF(OR(B3361="",SUMPRODUCT(--EXACT('Номенклатура'!$A$6:$A$205,B3361))&lt;&gt;1),"",INDEX('Номенклатура'!$D$6:$D$205,SUMPRODUCT(EXACT('Номенклатура'!$A$6:$A$205,B3361)*(ROW('Номенклатура'!$A$6:$A$205)-5)))&amp;"")</f>
        <v/>
      </c>
      <c r="F3361" s="18" t="str">
        <f>IF(OR(I3361="ОК",I3361="Учтено: добавьте пояснение"),IF(C3361="Приход",D3361,IF(C3361="Корректировка остатка",D3361,-D3361)),"")</f>
        <v/>
      </c>
      <c r="G3361" s="13"/>
      <c r="H3361" s="15" t="str">
        <f>IF(OR(B3361="",SUMPRODUCT(--EXACT('Номенклатура'!$A$6:$A$205,B3361))&lt;&gt;1),"",INDEX('Номенклатура'!$B$6:$B$205,SUMPRODUCT(EXACT('Номенклатура'!$A$6:$A$205,B3361)*(ROW('Номенклатура'!$A$6:$A$205)-5)))&amp;"")</f>
        <v/>
      </c>
      <c r="I3361" s="15" t="str">
        <f>IF(COUNTA(A3361:D3361,G3361)=0,"",IF(NOT(ISNUMBER(A3361)),"Укажите дату",IF(B3361="","Укажите код",IF(NOT(AND(ISTEXT(B3361),LEN(B3361)&gt;0,LEN(B3361)&lt;=30,ISNUMBER(FIND(LEFT(B3361,1),"ABCDEFGHIJKLMNOPQRSTUVWXYZ")),SUMPRODUCT((MID(B3361,{1,2,3,4,5,6,7,8,9,10,11,12,13,14,15,16,17,18,19,20,21,22,23,24,25,26,27,28,29,30},1)&lt;&gt;"")*ISERROR(FIND(MID(B3361,{1,2,3,4,5,6,7,8,9,10,11,12,13,14,15,16,17,18,19,20,21,22,23,24,25,26,27,28,29,30},1),"ABCDEFGHIJKLMNOPQRSTUVWXYZ0123456789-_")))=0,ISERROR(VALUE(B3361)))),"Недопустимый код: только латинские буквы A-Z в верхнем регистре, цифры, - и _; начало с буквы, до 30 символов (например MILK-001)",IF(SUMPRODUCT(--EXACT('Номенклатура'!$A$6:$A$205,B3361))=0,"Код не найден в номенклатуре",IF(SUMPRODUCT(--EXACT('Номенклатура'!$A$6:$A$205,B3361))&gt;1,"Код повторяется в номенклатуре",IF(ISNA(MATCH(C3361,{"Приход","Расход","Списание","Корректировка остатка"},0)),"Выберите тип операции",IF(NOT(ISNUMBER(D3361)),"Укажите количество",IF(D3361=0,"Количество не может быть 0",IF(AND(C3361&lt;&gt;"Корректировка остатка",D3361&lt;0),"Для этого типа количество положительное",IF(NOT(ISNUMBER('Номенклатура'!$C$2)),"Укажите дату начала учёта",IF(A3361&lt;INT('Номенклатура'!$C$2),"Раньше даты начала учёта: НЕ учтено",IF(AND(C3361="Корректировка остатка",TRIM(G3361)=""),"Учтено: добавьте пояснение","ОК")))))))))))))</f>
        <v/>
      </c>
    </row>
    <row r="3362" spans="1:9" x14ac:dyDescent="0.25">
      <c r="A3362" s="16"/>
      <c r="B3362" s="13"/>
      <c r="C3362" s="13"/>
      <c r="D3362" s="14"/>
      <c r="E3362" s="17" t="str">
        <f>IF(OR(B3362="",SUMPRODUCT(--EXACT('Номенклатура'!$A$6:$A$205,B3362))&lt;&gt;1),"",INDEX('Номенклатура'!$D$6:$D$205,SUMPRODUCT(EXACT('Номенклатура'!$A$6:$A$205,B3362)*(ROW('Номенклатура'!$A$6:$A$205)-5)))&amp;"")</f>
        <v/>
      </c>
      <c r="F3362" s="18" t="str">
        <f>IF(OR(I3362="ОК",I3362="Учтено: добавьте пояснение"),IF(C3362="Приход",D3362,IF(C3362="Корректировка остатка",D3362,-D3362)),"")</f>
        <v/>
      </c>
      <c r="G3362" s="13"/>
      <c r="H3362" s="15" t="str">
        <f>IF(OR(B3362="",SUMPRODUCT(--EXACT('Номенклатура'!$A$6:$A$205,B3362))&lt;&gt;1),"",INDEX('Номенклатура'!$B$6:$B$205,SUMPRODUCT(EXACT('Номенклатура'!$A$6:$A$205,B3362)*(ROW('Номенклатура'!$A$6:$A$205)-5)))&amp;"")</f>
        <v/>
      </c>
      <c r="I3362" s="15" t="str">
        <f>IF(COUNTA(A3362:D3362,G3362)=0,"",IF(NOT(ISNUMBER(A3362)),"Укажите дату",IF(B3362="","Укажите код",IF(NOT(AND(ISTEXT(B3362),LEN(B3362)&gt;0,LEN(B3362)&lt;=30,ISNUMBER(FIND(LEFT(B3362,1),"ABCDEFGHIJKLMNOPQRSTUVWXYZ")),SUMPRODUCT((MID(B3362,{1,2,3,4,5,6,7,8,9,10,11,12,13,14,15,16,17,18,19,20,21,22,23,24,25,26,27,28,29,30},1)&lt;&gt;"")*ISERROR(FIND(MID(B3362,{1,2,3,4,5,6,7,8,9,10,11,12,13,14,15,16,17,18,19,20,21,22,23,24,25,26,27,28,29,30},1),"ABCDEFGHIJKLMNOPQRSTUVWXYZ0123456789-_")))=0,ISERROR(VALUE(B3362)))),"Недопустимый код: только латинские буквы A-Z в верхнем регистре, цифры, - и _; начало с буквы, до 30 символов (например MILK-001)",IF(SUMPRODUCT(--EXACT('Номенклатура'!$A$6:$A$205,B3362))=0,"Код не найден в номенклатуре",IF(SUMPRODUCT(--EXACT('Номенклатура'!$A$6:$A$205,B3362))&gt;1,"Код повторяется в номенклатуре",IF(ISNA(MATCH(C3362,{"Приход","Расход","Списание","Корректировка остатка"},0)),"Выберите тип операции",IF(NOT(ISNUMBER(D3362)),"Укажите количество",IF(D3362=0,"Количество не может быть 0",IF(AND(C3362&lt;&gt;"Корректировка остатка",D3362&lt;0),"Для этого типа количество положительное",IF(NOT(ISNUMBER('Номенклатура'!$C$2)),"Укажите дату начала учёта",IF(A3362&lt;INT('Номенклатура'!$C$2),"Раньше даты начала учёта: НЕ учтено",IF(AND(C3362="Корректировка остатка",TRIM(G3362)=""),"Учтено: добавьте пояснение","ОК")))))))))))))</f>
        <v/>
      </c>
    </row>
    <row r="3363" spans="1:9" x14ac:dyDescent="0.25">
      <c r="A3363" s="16"/>
      <c r="B3363" s="13"/>
      <c r="C3363" s="13"/>
      <c r="D3363" s="14"/>
      <c r="E3363" s="17" t="str">
        <f>IF(OR(B3363="",SUMPRODUCT(--EXACT('Номенклатура'!$A$6:$A$205,B3363))&lt;&gt;1),"",INDEX('Номенклатура'!$D$6:$D$205,SUMPRODUCT(EXACT('Номенклатура'!$A$6:$A$205,B3363)*(ROW('Номенклатура'!$A$6:$A$205)-5)))&amp;"")</f>
        <v/>
      </c>
      <c r="F3363" s="18" t="str">
        <f>IF(OR(I3363="ОК",I3363="Учтено: добавьте пояснение"),IF(C3363="Приход",D3363,IF(C3363="Корректировка остатка",D3363,-D3363)),"")</f>
        <v/>
      </c>
      <c r="G3363" s="13"/>
      <c r="H3363" s="15" t="str">
        <f>IF(OR(B3363="",SUMPRODUCT(--EXACT('Номенклатура'!$A$6:$A$205,B3363))&lt;&gt;1),"",INDEX('Номенклатура'!$B$6:$B$205,SUMPRODUCT(EXACT('Номенклатура'!$A$6:$A$205,B3363)*(ROW('Номенклатура'!$A$6:$A$205)-5)))&amp;"")</f>
        <v/>
      </c>
      <c r="I3363" s="15" t="str">
        <f>IF(COUNTA(A3363:D3363,G3363)=0,"",IF(NOT(ISNUMBER(A3363)),"Укажите дату",IF(B3363="","Укажите код",IF(NOT(AND(ISTEXT(B3363),LEN(B3363)&gt;0,LEN(B3363)&lt;=30,ISNUMBER(FIND(LEFT(B3363,1),"ABCDEFGHIJKLMNOPQRSTUVWXYZ")),SUMPRODUCT((MID(B3363,{1,2,3,4,5,6,7,8,9,10,11,12,13,14,15,16,17,18,19,20,21,22,23,24,25,26,27,28,29,30},1)&lt;&gt;"")*ISERROR(FIND(MID(B3363,{1,2,3,4,5,6,7,8,9,10,11,12,13,14,15,16,17,18,19,20,21,22,23,24,25,26,27,28,29,30},1),"ABCDEFGHIJKLMNOPQRSTUVWXYZ0123456789-_")))=0,ISERROR(VALUE(B3363)))),"Недопустимый код: только латинские буквы A-Z в верхнем регистре, цифры, - и _; начало с буквы, до 30 символов (например MILK-001)",IF(SUMPRODUCT(--EXACT('Номенклатура'!$A$6:$A$205,B3363))=0,"Код не найден в номенклатуре",IF(SUMPRODUCT(--EXACT('Номенклатура'!$A$6:$A$205,B3363))&gt;1,"Код повторяется в номенклатуре",IF(ISNA(MATCH(C3363,{"Приход","Расход","Списание","Корректировка остатка"},0)),"Выберите тип операции",IF(NOT(ISNUMBER(D3363)),"Укажите количество",IF(D3363=0,"Количество не может быть 0",IF(AND(C3363&lt;&gt;"Корректировка остатка",D3363&lt;0),"Для этого типа количество положительное",IF(NOT(ISNUMBER('Номенклатура'!$C$2)),"Укажите дату начала учёта",IF(A3363&lt;INT('Номенклатура'!$C$2),"Раньше даты начала учёта: НЕ учтено",IF(AND(C3363="Корректировка остатка",TRIM(G3363)=""),"Учтено: добавьте пояснение","ОК")))))))))))))</f>
        <v/>
      </c>
    </row>
    <row r="3364" spans="1:9" x14ac:dyDescent="0.25">
      <c r="A3364" s="16"/>
      <c r="B3364" s="13"/>
      <c r="C3364" s="13"/>
      <c r="D3364" s="14"/>
      <c r="E3364" s="17" t="str">
        <f>IF(OR(B3364="",SUMPRODUCT(--EXACT('Номенклатура'!$A$6:$A$205,B3364))&lt;&gt;1),"",INDEX('Номенклатура'!$D$6:$D$205,SUMPRODUCT(EXACT('Номенклатура'!$A$6:$A$205,B3364)*(ROW('Номенклатура'!$A$6:$A$205)-5)))&amp;"")</f>
        <v/>
      </c>
      <c r="F3364" s="18" t="str">
        <f>IF(OR(I3364="ОК",I3364="Учтено: добавьте пояснение"),IF(C3364="Приход",D3364,IF(C3364="Корректировка остатка",D3364,-D3364)),"")</f>
        <v/>
      </c>
      <c r="G3364" s="13"/>
      <c r="H3364" s="15" t="str">
        <f>IF(OR(B3364="",SUMPRODUCT(--EXACT('Номенклатура'!$A$6:$A$205,B3364))&lt;&gt;1),"",INDEX('Номенклатура'!$B$6:$B$205,SUMPRODUCT(EXACT('Номенклатура'!$A$6:$A$205,B3364)*(ROW('Номенклатура'!$A$6:$A$205)-5)))&amp;"")</f>
        <v/>
      </c>
      <c r="I3364" s="15" t="str">
        <f>IF(COUNTA(A3364:D3364,G3364)=0,"",IF(NOT(ISNUMBER(A3364)),"Укажите дату",IF(B3364="","Укажите код",IF(NOT(AND(ISTEXT(B3364),LEN(B3364)&gt;0,LEN(B3364)&lt;=30,ISNUMBER(FIND(LEFT(B3364,1),"ABCDEFGHIJKLMNOPQRSTUVWXYZ")),SUMPRODUCT((MID(B3364,{1,2,3,4,5,6,7,8,9,10,11,12,13,14,15,16,17,18,19,20,21,22,23,24,25,26,27,28,29,30},1)&lt;&gt;"")*ISERROR(FIND(MID(B3364,{1,2,3,4,5,6,7,8,9,10,11,12,13,14,15,16,17,18,19,20,21,22,23,24,25,26,27,28,29,30},1),"ABCDEFGHIJKLMNOPQRSTUVWXYZ0123456789-_")))=0,ISERROR(VALUE(B3364)))),"Недопустимый код: только латинские буквы A-Z в верхнем регистре, цифры, - и _; начало с буквы, до 30 символов (например MILK-001)",IF(SUMPRODUCT(--EXACT('Номенклатура'!$A$6:$A$205,B3364))=0,"Код не найден в номенклатуре",IF(SUMPRODUCT(--EXACT('Номенклатура'!$A$6:$A$205,B3364))&gt;1,"Код повторяется в номенклатуре",IF(ISNA(MATCH(C3364,{"Приход","Расход","Списание","Корректировка остатка"},0)),"Выберите тип операции",IF(NOT(ISNUMBER(D3364)),"Укажите количество",IF(D3364=0,"Количество не может быть 0",IF(AND(C3364&lt;&gt;"Корректировка остатка",D3364&lt;0),"Для этого типа количество положительное",IF(NOT(ISNUMBER('Номенклатура'!$C$2)),"Укажите дату начала учёта",IF(A3364&lt;INT('Номенклатура'!$C$2),"Раньше даты начала учёта: НЕ учтено",IF(AND(C3364="Корректировка остатка",TRIM(G3364)=""),"Учтено: добавьте пояснение","ОК")))))))))))))</f>
        <v/>
      </c>
    </row>
    <row r="3365" spans="1:9" x14ac:dyDescent="0.25">
      <c r="A3365" s="16"/>
      <c r="B3365" s="13"/>
      <c r="C3365" s="13"/>
      <c r="D3365" s="14"/>
      <c r="E3365" s="17" t="str">
        <f>IF(OR(B3365="",SUMPRODUCT(--EXACT('Номенклатура'!$A$6:$A$205,B3365))&lt;&gt;1),"",INDEX('Номенклатура'!$D$6:$D$205,SUMPRODUCT(EXACT('Номенклатура'!$A$6:$A$205,B3365)*(ROW('Номенклатура'!$A$6:$A$205)-5)))&amp;"")</f>
        <v/>
      </c>
      <c r="F3365" s="18" t="str">
        <f>IF(OR(I3365="ОК",I3365="Учтено: добавьте пояснение"),IF(C3365="Приход",D3365,IF(C3365="Корректировка остатка",D3365,-D3365)),"")</f>
        <v/>
      </c>
      <c r="G3365" s="13"/>
      <c r="H3365" s="15" t="str">
        <f>IF(OR(B3365="",SUMPRODUCT(--EXACT('Номенклатура'!$A$6:$A$205,B3365))&lt;&gt;1),"",INDEX('Номенклатура'!$B$6:$B$205,SUMPRODUCT(EXACT('Номенклатура'!$A$6:$A$205,B3365)*(ROW('Номенклатура'!$A$6:$A$205)-5)))&amp;"")</f>
        <v/>
      </c>
      <c r="I3365" s="15" t="str">
        <f>IF(COUNTA(A3365:D3365,G3365)=0,"",IF(NOT(ISNUMBER(A3365)),"Укажите дату",IF(B3365="","Укажите код",IF(NOT(AND(ISTEXT(B3365),LEN(B3365)&gt;0,LEN(B3365)&lt;=30,ISNUMBER(FIND(LEFT(B3365,1),"ABCDEFGHIJKLMNOPQRSTUVWXYZ")),SUMPRODUCT((MID(B3365,{1,2,3,4,5,6,7,8,9,10,11,12,13,14,15,16,17,18,19,20,21,22,23,24,25,26,27,28,29,30},1)&lt;&gt;"")*ISERROR(FIND(MID(B3365,{1,2,3,4,5,6,7,8,9,10,11,12,13,14,15,16,17,18,19,20,21,22,23,24,25,26,27,28,29,30},1),"ABCDEFGHIJKLMNOPQRSTUVWXYZ0123456789-_")))=0,ISERROR(VALUE(B3365)))),"Недопустимый код: только латинские буквы A-Z в верхнем регистре, цифры, - и _; начало с буквы, до 30 символов (например MILK-001)",IF(SUMPRODUCT(--EXACT('Номенклатура'!$A$6:$A$205,B3365))=0,"Код не найден в номенклатуре",IF(SUMPRODUCT(--EXACT('Номенклатура'!$A$6:$A$205,B3365))&gt;1,"Код повторяется в номенклатуре",IF(ISNA(MATCH(C3365,{"Приход","Расход","Списание","Корректировка остатка"},0)),"Выберите тип операции",IF(NOT(ISNUMBER(D3365)),"Укажите количество",IF(D3365=0,"Количество не может быть 0",IF(AND(C3365&lt;&gt;"Корректировка остатка",D3365&lt;0),"Для этого типа количество положительное",IF(NOT(ISNUMBER('Номенклатура'!$C$2)),"Укажите дату начала учёта",IF(A3365&lt;INT('Номенклатура'!$C$2),"Раньше даты начала учёта: НЕ учтено",IF(AND(C3365="Корректировка остатка",TRIM(G3365)=""),"Учтено: добавьте пояснение","ОК")))))))))))))</f>
        <v/>
      </c>
    </row>
    <row r="3366" spans="1:9" x14ac:dyDescent="0.25">
      <c r="A3366" s="16"/>
      <c r="B3366" s="13"/>
      <c r="C3366" s="13"/>
      <c r="D3366" s="14"/>
      <c r="E3366" s="17" t="str">
        <f>IF(OR(B3366="",SUMPRODUCT(--EXACT('Номенклатура'!$A$6:$A$205,B3366))&lt;&gt;1),"",INDEX('Номенклатура'!$D$6:$D$205,SUMPRODUCT(EXACT('Номенклатура'!$A$6:$A$205,B3366)*(ROW('Номенклатура'!$A$6:$A$205)-5)))&amp;"")</f>
        <v/>
      </c>
      <c r="F3366" s="18" t="str">
        <f>IF(OR(I3366="ОК",I3366="Учтено: добавьте пояснение"),IF(C3366="Приход",D3366,IF(C3366="Корректировка остатка",D3366,-D3366)),"")</f>
        <v/>
      </c>
      <c r="G3366" s="13"/>
      <c r="H3366" s="15" t="str">
        <f>IF(OR(B3366="",SUMPRODUCT(--EXACT('Номенклатура'!$A$6:$A$205,B3366))&lt;&gt;1),"",INDEX('Номенклатура'!$B$6:$B$205,SUMPRODUCT(EXACT('Номенклатура'!$A$6:$A$205,B3366)*(ROW('Номенклатура'!$A$6:$A$205)-5)))&amp;"")</f>
        <v/>
      </c>
      <c r="I3366" s="15" t="str">
        <f>IF(COUNTA(A3366:D3366,G3366)=0,"",IF(NOT(ISNUMBER(A3366)),"Укажите дату",IF(B3366="","Укажите код",IF(NOT(AND(ISTEXT(B3366),LEN(B3366)&gt;0,LEN(B3366)&lt;=30,ISNUMBER(FIND(LEFT(B3366,1),"ABCDEFGHIJKLMNOPQRSTUVWXYZ")),SUMPRODUCT((MID(B3366,{1,2,3,4,5,6,7,8,9,10,11,12,13,14,15,16,17,18,19,20,21,22,23,24,25,26,27,28,29,30},1)&lt;&gt;"")*ISERROR(FIND(MID(B3366,{1,2,3,4,5,6,7,8,9,10,11,12,13,14,15,16,17,18,19,20,21,22,23,24,25,26,27,28,29,30},1),"ABCDEFGHIJKLMNOPQRSTUVWXYZ0123456789-_")))=0,ISERROR(VALUE(B3366)))),"Недопустимый код: только латинские буквы A-Z в верхнем регистре, цифры, - и _; начало с буквы, до 30 символов (например MILK-001)",IF(SUMPRODUCT(--EXACT('Номенклатура'!$A$6:$A$205,B3366))=0,"Код не найден в номенклатуре",IF(SUMPRODUCT(--EXACT('Номенклатура'!$A$6:$A$205,B3366))&gt;1,"Код повторяется в номенклатуре",IF(ISNA(MATCH(C3366,{"Приход","Расход","Списание","Корректировка остатка"},0)),"Выберите тип операции",IF(NOT(ISNUMBER(D3366)),"Укажите количество",IF(D3366=0,"Количество не может быть 0",IF(AND(C3366&lt;&gt;"Корректировка остатка",D3366&lt;0),"Для этого типа количество положительное",IF(NOT(ISNUMBER('Номенклатура'!$C$2)),"Укажите дату начала учёта",IF(A3366&lt;INT('Номенклатура'!$C$2),"Раньше даты начала учёта: НЕ учтено",IF(AND(C3366="Корректировка остатка",TRIM(G3366)=""),"Учтено: добавьте пояснение","ОК")))))))))))))</f>
        <v/>
      </c>
    </row>
    <row r="3367" spans="1:9" x14ac:dyDescent="0.25">
      <c r="A3367" s="16"/>
      <c r="B3367" s="13"/>
      <c r="C3367" s="13"/>
      <c r="D3367" s="14"/>
      <c r="E3367" s="17" t="str">
        <f>IF(OR(B3367="",SUMPRODUCT(--EXACT('Номенклатура'!$A$6:$A$205,B3367))&lt;&gt;1),"",INDEX('Номенклатура'!$D$6:$D$205,SUMPRODUCT(EXACT('Номенклатура'!$A$6:$A$205,B3367)*(ROW('Номенклатура'!$A$6:$A$205)-5)))&amp;"")</f>
        <v/>
      </c>
      <c r="F3367" s="18" t="str">
        <f>IF(OR(I3367="ОК",I3367="Учтено: добавьте пояснение"),IF(C3367="Приход",D3367,IF(C3367="Корректировка остатка",D3367,-D3367)),"")</f>
        <v/>
      </c>
      <c r="G3367" s="13"/>
      <c r="H3367" s="15" t="str">
        <f>IF(OR(B3367="",SUMPRODUCT(--EXACT('Номенклатура'!$A$6:$A$205,B3367))&lt;&gt;1),"",INDEX('Номенклатура'!$B$6:$B$205,SUMPRODUCT(EXACT('Номенклатура'!$A$6:$A$205,B3367)*(ROW('Номенклатура'!$A$6:$A$205)-5)))&amp;"")</f>
        <v/>
      </c>
      <c r="I3367" s="15" t="str">
        <f>IF(COUNTA(A3367:D3367,G3367)=0,"",IF(NOT(ISNUMBER(A3367)),"Укажите дату",IF(B3367="","Укажите код",IF(NOT(AND(ISTEXT(B3367),LEN(B3367)&gt;0,LEN(B3367)&lt;=30,ISNUMBER(FIND(LEFT(B3367,1),"ABCDEFGHIJKLMNOPQRSTUVWXYZ")),SUMPRODUCT((MID(B3367,{1,2,3,4,5,6,7,8,9,10,11,12,13,14,15,16,17,18,19,20,21,22,23,24,25,26,27,28,29,30},1)&lt;&gt;"")*ISERROR(FIND(MID(B3367,{1,2,3,4,5,6,7,8,9,10,11,12,13,14,15,16,17,18,19,20,21,22,23,24,25,26,27,28,29,30},1),"ABCDEFGHIJKLMNOPQRSTUVWXYZ0123456789-_")))=0,ISERROR(VALUE(B3367)))),"Недопустимый код: только латинские буквы A-Z в верхнем регистре, цифры, - и _; начало с буквы, до 30 символов (например MILK-001)",IF(SUMPRODUCT(--EXACT('Номенклатура'!$A$6:$A$205,B3367))=0,"Код не найден в номенклатуре",IF(SUMPRODUCT(--EXACT('Номенклатура'!$A$6:$A$205,B3367))&gt;1,"Код повторяется в номенклатуре",IF(ISNA(MATCH(C3367,{"Приход","Расход","Списание","Корректировка остатка"},0)),"Выберите тип операции",IF(NOT(ISNUMBER(D3367)),"Укажите количество",IF(D3367=0,"Количество не может быть 0",IF(AND(C3367&lt;&gt;"Корректировка остатка",D3367&lt;0),"Для этого типа количество положительное",IF(NOT(ISNUMBER('Номенклатура'!$C$2)),"Укажите дату начала учёта",IF(A3367&lt;INT('Номенклатура'!$C$2),"Раньше даты начала учёта: НЕ учтено",IF(AND(C3367="Корректировка остатка",TRIM(G3367)=""),"Учтено: добавьте пояснение","ОК")))))))))))))</f>
        <v/>
      </c>
    </row>
    <row r="3368" spans="1:9" x14ac:dyDescent="0.25">
      <c r="A3368" s="16"/>
      <c r="B3368" s="13"/>
      <c r="C3368" s="13"/>
      <c r="D3368" s="14"/>
      <c r="E3368" s="17" t="str">
        <f>IF(OR(B3368="",SUMPRODUCT(--EXACT('Номенклатура'!$A$6:$A$205,B3368))&lt;&gt;1),"",INDEX('Номенклатура'!$D$6:$D$205,SUMPRODUCT(EXACT('Номенклатура'!$A$6:$A$205,B3368)*(ROW('Номенклатура'!$A$6:$A$205)-5)))&amp;"")</f>
        <v/>
      </c>
      <c r="F3368" s="18" t="str">
        <f>IF(OR(I3368="ОК",I3368="Учтено: добавьте пояснение"),IF(C3368="Приход",D3368,IF(C3368="Корректировка остатка",D3368,-D3368)),"")</f>
        <v/>
      </c>
      <c r="G3368" s="13"/>
      <c r="H3368" s="15" t="str">
        <f>IF(OR(B3368="",SUMPRODUCT(--EXACT('Номенклатура'!$A$6:$A$205,B3368))&lt;&gt;1),"",INDEX('Номенклатура'!$B$6:$B$205,SUMPRODUCT(EXACT('Номенклатура'!$A$6:$A$205,B3368)*(ROW('Номенклатура'!$A$6:$A$205)-5)))&amp;"")</f>
        <v/>
      </c>
      <c r="I3368" s="15" t="str">
        <f>IF(COUNTA(A3368:D3368,G3368)=0,"",IF(NOT(ISNUMBER(A3368)),"Укажите дату",IF(B3368="","Укажите код",IF(NOT(AND(ISTEXT(B3368),LEN(B3368)&gt;0,LEN(B3368)&lt;=30,ISNUMBER(FIND(LEFT(B3368,1),"ABCDEFGHIJKLMNOPQRSTUVWXYZ")),SUMPRODUCT((MID(B3368,{1,2,3,4,5,6,7,8,9,10,11,12,13,14,15,16,17,18,19,20,21,22,23,24,25,26,27,28,29,30},1)&lt;&gt;"")*ISERROR(FIND(MID(B3368,{1,2,3,4,5,6,7,8,9,10,11,12,13,14,15,16,17,18,19,20,21,22,23,24,25,26,27,28,29,30},1),"ABCDEFGHIJKLMNOPQRSTUVWXYZ0123456789-_")))=0,ISERROR(VALUE(B3368)))),"Недопустимый код: только латинские буквы A-Z в верхнем регистре, цифры, - и _; начало с буквы, до 30 символов (например MILK-001)",IF(SUMPRODUCT(--EXACT('Номенклатура'!$A$6:$A$205,B3368))=0,"Код не найден в номенклатуре",IF(SUMPRODUCT(--EXACT('Номенклатура'!$A$6:$A$205,B3368))&gt;1,"Код повторяется в номенклатуре",IF(ISNA(MATCH(C3368,{"Приход","Расход","Списание","Корректировка остатка"},0)),"Выберите тип операции",IF(NOT(ISNUMBER(D3368)),"Укажите количество",IF(D3368=0,"Количество не может быть 0",IF(AND(C3368&lt;&gt;"Корректировка остатка",D3368&lt;0),"Для этого типа количество положительное",IF(NOT(ISNUMBER('Номенклатура'!$C$2)),"Укажите дату начала учёта",IF(A3368&lt;INT('Номенклатура'!$C$2),"Раньше даты начала учёта: НЕ учтено",IF(AND(C3368="Корректировка остатка",TRIM(G3368)=""),"Учтено: добавьте пояснение","ОК")))))))))))))</f>
        <v/>
      </c>
    </row>
    <row r="3369" spans="1:9" x14ac:dyDescent="0.25">
      <c r="A3369" s="16"/>
      <c r="B3369" s="13"/>
      <c r="C3369" s="13"/>
      <c r="D3369" s="14"/>
      <c r="E3369" s="17" t="str">
        <f>IF(OR(B3369="",SUMPRODUCT(--EXACT('Номенклатура'!$A$6:$A$205,B3369))&lt;&gt;1),"",INDEX('Номенклатура'!$D$6:$D$205,SUMPRODUCT(EXACT('Номенклатура'!$A$6:$A$205,B3369)*(ROW('Номенклатура'!$A$6:$A$205)-5)))&amp;"")</f>
        <v/>
      </c>
      <c r="F3369" s="18" t="str">
        <f>IF(OR(I3369="ОК",I3369="Учтено: добавьте пояснение"),IF(C3369="Приход",D3369,IF(C3369="Корректировка остатка",D3369,-D3369)),"")</f>
        <v/>
      </c>
      <c r="G3369" s="13"/>
      <c r="H3369" s="15" t="str">
        <f>IF(OR(B3369="",SUMPRODUCT(--EXACT('Номенклатура'!$A$6:$A$205,B3369))&lt;&gt;1),"",INDEX('Номенклатура'!$B$6:$B$205,SUMPRODUCT(EXACT('Номенклатура'!$A$6:$A$205,B3369)*(ROW('Номенклатура'!$A$6:$A$205)-5)))&amp;"")</f>
        <v/>
      </c>
      <c r="I3369" s="15" t="str">
        <f>IF(COUNTA(A3369:D3369,G3369)=0,"",IF(NOT(ISNUMBER(A3369)),"Укажите дату",IF(B3369="","Укажите код",IF(NOT(AND(ISTEXT(B3369),LEN(B3369)&gt;0,LEN(B3369)&lt;=30,ISNUMBER(FIND(LEFT(B3369,1),"ABCDEFGHIJKLMNOPQRSTUVWXYZ")),SUMPRODUCT((MID(B3369,{1,2,3,4,5,6,7,8,9,10,11,12,13,14,15,16,17,18,19,20,21,22,23,24,25,26,27,28,29,30},1)&lt;&gt;"")*ISERROR(FIND(MID(B3369,{1,2,3,4,5,6,7,8,9,10,11,12,13,14,15,16,17,18,19,20,21,22,23,24,25,26,27,28,29,30},1),"ABCDEFGHIJKLMNOPQRSTUVWXYZ0123456789-_")))=0,ISERROR(VALUE(B3369)))),"Недопустимый код: только латинские буквы A-Z в верхнем регистре, цифры, - и _; начало с буквы, до 30 символов (например MILK-001)",IF(SUMPRODUCT(--EXACT('Номенклатура'!$A$6:$A$205,B3369))=0,"Код не найден в номенклатуре",IF(SUMPRODUCT(--EXACT('Номенклатура'!$A$6:$A$205,B3369))&gt;1,"Код повторяется в номенклатуре",IF(ISNA(MATCH(C3369,{"Приход","Расход","Списание","Корректировка остатка"},0)),"Выберите тип операции",IF(NOT(ISNUMBER(D3369)),"Укажите количество",IF(D3369=0,"Количество не может быть 0",IF(AND(C3369&lt;&gt;"Корректировка остатка",D3369&lt;0),"Для этого типа количество положительное",IF(NOT(ISNUMBER('Номенклатура'!$C$2)),"Укажите дату начала учёта",IF(A3369&lt;INT('Номенклатура'!$C$2),"Раньше даты начала учёта: НЕ учтено",IF(AND(C3369="Корректировка остатка",TRIM(G3369)=""),"Учтено: добавьте пояснение","ОК")))))))))))))</f>
        <v/>
      </c>
    </row>
    <row r="3370" spans="1:9" x14ac:dyDescent="0.25">
      <c r="A3370" s="16"/>
      <c r="B3370" s="13"/>
      <c r="C3370" s="13"/>
      <c r="D3370" s="14"/>
      <c r="E3370" s="17" t="str">
        <f>IF(OR(B3370="",SUMPRODUCT(--EXACT('Номенклатура'!$A$6:$A$205,B3370))&lt;&gt;1),"",INDEX('Номенклатура'!$D$6:$D$205,SUMPRODUCT(EXACT('Номенклатура'!$A$6:$A$205,B3370)*(ROW('Номенклатура'!$A$6:$A$205)-5)))&amp;"")</f>
        <v/>
      </c>
      <c r="F3370" s="18" t="str">
        <f>IF(OR(I3370="ОК",I3370="Учтено: добавьте пояснение"),IF(C3370="Приход",D3370,IF(C3370="Корректировка остатка",D3370,-D3370)),"")</f>
        <v/>
      </c>
      <c r="G3370" s="13"/>
      <c r="H3370" s="15" t="str">
        <f>IF(OR(B3370="",SUMPRODUCT(--EXACT('Номенклатура'!$A$6:$A$205,B3370))&lt;&gt;1),"",INDEX('Номенклатура'!$B$6:$B$205,SUMPRODUCT(EXACT('Номенклатура'!$A$6:$A$205,B3370)*(ROW('Номенклатура'!$A$6:$A$205)-5)))&amp;"")</f>
        <v/>
      </c>
      <c r="I3370" s="15" t="str">
        <f>IF(COUNTA(A3370:D3370,G3370)=0,"",IF(NOT(ISNUMBER(A3370)),"Укажите дату",IF(B3370="","Укажите код",IF(NOT(AND(ISTEXT(B3370),LEN(B3370)&gt;0,LEN(B3370)&lt;=30,ISNUMBER(FIND(LEFT(B3370,1),"ABCDEFGHIJKLMNOPQRSTUVWXYZ")),SUMPRODUCT((MID(B3370,{1,2,3,4,5,6,7,8,9,10,11,12,13,14,15,16,17,18,19,20,21,22,23,24,25,26,27,28,29,30},1)&lt;&gt;"")*ISERROR(FIND(MID(B3370,{1,2,3,4,5,6,7,8,9,10,11,12,13,14,15,16,17,18,19,20,21,22,23,24,25,26,27,28,29,30},1),"ABCDEFGHIJKLMNOPQRSTUVWXYZ0123456789-_")))=0,ISERROR(VALUE(B3370)))),"Недопустимый код: только латинские буквы A-Z в верхнем регистре, цифры, - и _; начало с буквы, до 30 символов (например MILK-001)",IF(SUMPRODUCT(--EXACT('Номенклатура'!$A$6:$A$205,B3370))=0,"Код не найден в номенклатуре",IF(SUMPRODUCT(--EXACT('Номенклатура'!$A$6:$A$205,B3370))&gt;1,"Код повторяется в номенклатуре",IF(ISNA(MATCH(C3370,{"Приход","Расход","Списание","Корректировка остатка"},0)),"Выберите тип операции",IF(NOT(ISNUMBER(D3370)),"Укажите количество",IF(D3370=0,"Количество не может быть 0",IF(AND(C3370&lt;&gt;"Корректировка остатка",D3370&lt;0),"Для этого типа количество положительное",IF(NOT(ISNUMBER('Номенклатура'!$C$2)),"Укажите дату начала учёта",IF(A3370&lt;INT('Номенклатура'!$C$2),"Раньше даты начала учёта: НЕ учтено",IF(AND(C3370="Корректировка остатка",TRIM(G3370)=""),"Учтено: добавьте пояснение","ОК")))))))))))))</f>
        <v/>
      </c>
    </row>
    <row r="3371" spans="1:9" x14ac:dyDescent="0.25">
      <c r="A3371" s="16"/>
      <c r="B3371" s="13"/>
      <c r="C3371" s="13"/>
      <c r="D3371" s="14"/>
      <c r="E3371" s="17" t="str">
        <f>IF(OR(B3371="",SUMPRODUCT(--EXACT('Номенклатура'!$A$6:$A$205,B3371))&lt;&gt;1),"",INDEX('Номенклатура'!$D$6:$D$205,SUMPRODUCT(EXACT('Номенклатура'!$A$6:$A$205,B3371)*(ROW('Номенклатура'!$A$6:$A$205)-5)))&amp;"")</f>
        <v/>
      </c>
      <c r="F3371" s="18" t="str">
        <f>IF(OR(I3371="ОК",I3371="Учтено: добавьте пояснение"),IF(C3371="Приход",D3371,IF(C3371="Корректировка остатка",D3371,-D3371)),"")</f>
        <v/>
      </c>
      <c r="G3371" s="13"/>
      <c r="H3371" s="15" t="str">
        <f>IF(OR(B3371="",SUMPRODUCT(--EXACT('Номенклатура'!$A$6:$A$205,B3371))&lt;&gt;1),"",INDEX('Номенклатура'!$B$6:$B$205,SUMPRODUCT(EXACT('Номенклатура'!$A$6:$A$205,B3371)*(ROW('Номенклатура'!$A$6:$A$205)-5)))&amp;"")</f>
        <v/>
      </c>
      <c r="I3371" s="15" t="str">
        <f>IF(COUNTA(A3371:D3371,G3371)=0,"",IF(NOT(ISNUMBER(A3371)),"Укажите дату",IF(B3371="","Укажите код",IF(NOT(AND(ISTEXT(B3371),LEN(B3371)&gt;0,LEN(B3371)&lt;=30,ISNUMBER(FIND(LEFT(B3371,1),"ABCDEFGHIJKLMNOPQRSTUVWXYZ")),SUMPRODUCT((MID(B3371,{1,2,3,4,5,6,7,8,9,10,11,12,13,14,15,16,17,18,19,20,21,22,23,24,25,26,27,28,29,30},1)&lt;&gt;"")*ISERROR(FIND(MID(B3371,{1,2,3,4,5,6,7,8,9,10,11,12,13,14,15,16,17,18,19,20,21,22,23,24,25,26,27,28,29,30},1),"ABCDEFGHIJKLMNOPQRSTUVWXYZ0123456789-_")))=0,ISERROR(VALUE(B3371)))),"Недопустимый код: только латинские буквы A-Z в верхнем регистре, цифры, - и _; начало с буквы, до 30 символов (например MILK-001)",IF(SUMPRODUCT(--EXACT('Номенклатура'!$A$6:$A$205,B3371))=0,"Код не найден в номенклатуре",IF(SUMPRODUCT(--EXACT('Номенклатура'!$A$6:$A$205,B3371))&gt;1,"Код повторяется в номенклатуре",IF(ISNA(MATCH(C3371,{"Приход","Расход","Списание","Корректировка остатка"},0)),"Выберите тип операции",IF(NOT(ISNUMBER(D3371)),"Укажите количество",IF(D3371=0,"Количество не может быть 0",IF(AND(C3371&lt;&gt;"Корректировка остатка",D3371&lt;0),"Для этого типа количество положительное",IF(NOT(ISNUMBER('Номенклатура'!$C$2)),"Укажите дату начала учёта",IF(A3371&lt;INT('Номенклатура'!$C$2),"Раньше даты начала учёта: НЕ учтено",IF(AND(C3371="Корректировка остатка",TRIM(G3371)=""),"Учтено: добавьте пояснение","ОК")))))))))))))</f>
        <v/>
      </c>
    </row>
    <row r="3372" spans="1:9" x14ac:dyDescent="0.25">
      <c r="A3372" s="16"/>
      <c r="B3372" s="13"/>
      <c r="C3372" s="13"/>
      <c r="D3372" s="14"/>
      <c r="E3372" s="17" t="str">
        <f>IF(OR(B3372="",SUMPRODUCT(--EXACT('Номенклатура'!$A$6:$A$205,B3372))&lt;&gt;1),"",INDEX('Номенклатура'!$D$6:$D$205,SUMPRODUCT(EXACT('Номенклатура'!$A$6:$A$205,B3372)*(ROW('Номенклатура'!$A$6:$A$205)-5)))&amp;"")</f>
        <v/>
      </c>
      <c r="F3372" s="18" t="str">
        <f>IF(OR(I3372="ОК",I3372="Учтено: добавьте пояснение"),IF(C3372="Приход",D3372,IF(C3372="Корректировка остатка",D3372,-D3372)),"")</f>
        <v/>
      </c>
      <c r="G3372" s="13"/>
      <c r="H3372" s="15" t="str">
        <f>IF(OR(B3372="",SUMPRODUCT(--EXACT('Номенклатура'!$A$6:$A$205,B3372))&lt;&gt;1),"",INDEX('Номенклатура'!$B$6:$B$205,SUMPRODUCT(EXACT('Номенклатура'!$A$6:$A$205,B3372)*(ROW('Номенклатура'!$A$6:$A$205)-5)))&amp;"")</f>
        <v/>
      </c>
      <c r="I3372" s="15" t="str">
        <f>IF(COUNTA(A3372:D3372,G3372)=0,"",IF(NOT(ISNUMBER(A3372)),"Укажите дату",IF(B3372="","Укажите код",IF(NOT(AND(ISTEXT(B3372),LEN(B3372)&gt;0,LEN(B3372)&lt;=30,ISNUMBER(FIND(LEFT(B3372,1),"ABCDEFGHIJKLMNOPQRSTUVWXYZ")),SUMPRODUCT((MID(B3372,{1,2,3,4,5,6,7,8,9,10,11,12,13,14,15,16,17,18,19,20,21,22,23,24,25,26,27,28,29,30},1)&lt;&gt;"")*ISERROR(FIND(MID(B3372,{1,2,3,4,5,6,7,8,9,10,11,12,13,14,15,16,17,18,19,20,21,22,23,24,25,26,27,28,29,30},1),"ABCDEFGHIJKLMNOPQRSTUVWXYZ0123456789-_")))=0,ISERROR(VALUE(B3372)))),"Недопустимый код: только латинские буквы A-Z в верхнем регистре, цифры, - и _; начало с буквы, до 30 символов (например MILK-001)",IF(SUMPRODUCT(--EXACT('Номенклатура'!$A$6:$A$205,B3372))=0,"Код не найден в номенклатуре",IF(SUMPRODUCT(--EXACT('Номенклатура'!$A$6:$A$205,B3372))&gt;1,"Код повторяется в номенклатуре",IF(ISNA(MATCH(C3372,{"Приход","Расход","Списание","Корректировка остатка"},0)),"Выберите тип операции",IF(NOT(ISNUMBER(D3372)),"Укажите количество",IF(D3372=0,"Количество не может быть 0",IF(AND(C3372&lt;&gt;"Корректировка остатка",D3372&lt;0),"Для этого типа количество положительное",IF(NOT(ISNUMBER('Номенклатура'!$C$2)),"Укажите дату начала учёта",IF(A3372&lt;INT('Номенклатура'!$C$2),"Раньше даты начала учёта: НЕ учтено",IF(AND(C3372="Корректировка остатка",TRIM(G3372)=""),"Учтено: добавьте пояснение","ОК")))))))))))))</f>
        <v/>
      </c>
    </row>
    <row r="3373" spans="1:9" x14ac:dyDescent="0.25">
      <c r="A3373" s="16"/>
      <c r="B3373" s="13"/>
      <c r="C3373" s="13"/>
      <c r="D3373" s="14"/>
      <c r="E3373" s="17" t="str">
        <f>IF(OR(B3373="",SUMPRODUCT(--EXACT('Номенклатура'!$A$6:$A$205,B3373))&lt;&gt;1),"",INDEX('Номенклатура'!$D$6:$D$205,SUMPRODUCT(EXACT('Номенклатура'!$A$6:$A$205,B3373)*(ROW('Номенклатура'!$A$6:$A$205)-5)))&amp;"")</f>
        <v/>
      </c>
      <c r="F3373" s="18" t="str">
        <f>IF(OR(I3373="ОК",I3373="Учтено: добавьте пояснение"),IF(C3373="Приход",D3373,IF(C3373="Корректировка остатка",D3373,-D3373)),"")</f>
        <v/>
      </c>
      <c r="G3373" s="13"/>
      <c r="H3373" s="15" t="str">
        <f>IF(OR(B3373="",SUMPRODUCT(--EXACT('Номенклатура'!$A$6:$A$205,B3373))&lt;&gt;1),"",INDEX('Номенклатура'!$B$6:$B$205,SUMPRODUCT(EXACT('Номенклатура'!$A$6:$A$205,B3373)*(ROW('Номенклатура'!$A$6:$A$205)-5)))&amp;"")</f>
        <v/>
      </c>
      <c r="I3373" s="15" t="str">
        <f>IF(COUNTA(A3373:D3373,G3373)=0,"",IF(NOT(ISNUMBER(A3373)),"Укажите дату",IF(B3373="","Укажите код",IF(NOT(AND(ISTEXT(B3373),LEN(B3373)&gt;0,LEN(B3373)&lt;=30,ISNUMBER(FIND(LEFT(B3373,1),"ABCDEFGHIJKLMNOPQRSTUVWXYZ")),SUMPRODUCT((MID(B3373,{1,2,3,4,5,6,7,8,9,10,11,12,13,14,15,16,17,18,19,20,21,22,23,24,25,26,27,28,29,30},1)&lt;&gt;"")*ISERROR(FIND(MID(B3373,{1,2,3,4,5,6,7,8,9,10,11,12,13,14,15,16,17,18,19,20,21,22,23,24,25,26,27,28,29,30},1),"ABCDEFGHIJKLMNOPQRSTUVWXYZ0123456789-_")))=0,ISERROR(VALUE(B3373)))),"Недопустимый код: только латинские буквы A-Z в верхнем регистре, цифры, - и _; начало с буквы, до 30 символов (например MILK-001)",IF(SUMPRODUCT(--EXACT('Номенклатура'!$A$6:$A$205,B3373))=0,"Код не найден в номенклатуре",IF(SUMPRODUCT(--EXACT('Номенклатура'!$A$6:$A$205,B3373))&gt;1,"Код повторяется в номенклатуре",IF(ISNA(MATCH(C3373,{"Приход","Расход","Списание","Корректировка остатка"},0)),"Выберите тип операции",IF(NOT(ISNUMBER(D3373)),"Укажите количество",IF(D3373=0,"Количество не может быть 0",IF(AND(C3373&lt;&gt;"Корректировка остатка",D3373&lt;0),"Для этого типа количество положительное",IF(NOT(ISNUMBER('Номенклатура'!$C$2)),"Укажите дату начала учёта",IF(A3373&lt;INT('Номенклатура'!$C$2),"Раньше даты начала учёта: НЕ учтено",IF(AND(C3373="Корректировка остатка",TRIM(G3373)=""),"Учтено: добавьте пояснение","ОК")))))))))))))</f>
        <v/>
      </c>
    </row>
    <row r="3374" spans="1:9" x14ac:dyDescent="0.25">
      <c r="A3374" s="16"/>
      <c r="B3374" s="13"/>
      <c r="C3374" s="13"/>
      <c r="D3374" s="14"/>
      <c r="E3374" s="17" t="str">
        <f>IF(OR(B3374="",SUMPRODUCT(--EXACT('Номенклатура'!$A$6:$A$205,B3374))&lt;&gt;1),"",INDEX('Номенклатура'!$D$6:$D$205,SUMPRODUCT(EXACT('Номенклатура'!$A$6:$A$205,B3374)*(ROW('Номенклатура'!$A$6:$A$205)-5)))&amp;"")</f>
        <v/>
      </c>
      <c r="F3374" s="18" t="str">
        <f>IF(OR(I3374="ОК",I3374="Учтено: добавьте пояснение"),IF(C3374="Приход",D3374,IF(C3374="Корректировка остатка",D3374,-D3374)),"")</f>
        <v/>
      </c>
      <c r="G3374" s="13"/>
      <c r="H3374" s="15" t="str">
        <f>IF(OR(B3374="",SUMPRODUCT(--EXACT('Номенклатура'!$A$6:$A$205,B3374))&lt;&gt;1),"",INDEX('Номенклатура'!$B$6:$B$205,SUMPRODUCT(EXACT('Номенклатура'!$A$6:$A$205,B3374)*(ROW('Номенклатура'!$A$6:$A$205)-5)))&amp;"")</f>
        <v/>
      </c>
      <c r="I3374" s="15" t="str">
        <f>IF(COUNTA(A3374:D3374,G3374)=0,"",IF(NOT(ISNUMBER(A3374)),"Укажите дату",IF(B3374="","Укажите код",IF(NOT(AND(ISTEXT(B3374),LEN(B3374)&gt;0,LEN(B3374)&lt;=30,ISNUMBER(FIND(LEFT(B3374,1),"ABCDEFGHIJKLMNOPQRSTUVWXYZ")),SUMPRODUCT((MID(B3374,{1,2,3,4,5,6,7,8,9,10,11,12,13,14,15,16,17,18,19,20,21,22,23,24,25,26,27,28,29,30},1)&lt;&gt;"")*ISERROR(FIND(MID(B3374,{1,2,3,4,5,6,7,8,9,10,11,12,13,14,15,16,17,18,19,20,21,22,23,24,25,26,27,28,29,30},1),"ABCDEFGHIJKLMNOPQRSTUVWXYZ0123456789-_")))=0,ISERROR(VALUE(B3374)))),"Недопустимый код: только латинские буквы A-Z в верхнем регистре, цифры, - и _; начало с буквы, до 30 символов (например MILK-001)",IF(SUMPRODUCT(--EXACT('Номенклатура'!$A$6:$A$205,B3374))=0,"Код не найден в номенклатуре",IF(SUMPRODUCT(--EXACT('Номенклатура'!$A$6:$A$205,B3374))&gt;1,"Код повторяется в номенклатуре",IF(ISNA(MATCH(C3374,{"Приход","Расход","Списание","Корректировка остатка"},0)),"Выберите тип операции",IF(NOT(ISNUMBER(D3374)),"Укажите количество",IF(D3374=0,"Количество не может быть 0",IF(AND(C3374&lt;&gt;"Корректировка остатка",D3374&lt;0),"Для этого типа количество положительное",IF(NOT(ISNUMBER('Номенклатура'!$C$2)),"Укажите дату начала учёта",IF(A3374&lt;INT('Номенклатура'!$C$2),"Раньше даты начала учёта: НЕ учтено",IF(AND(C3374="Корректировка остатка",TRIM(G3374)=""),"Учтено: добавьте пояснение","ОК")))))))))))))</f>
        <v/>
      </c>
    </row>
    <row r="3375" spans="1:9" x14ac:dyDescent="0.25">
      <c r="A3375" s="16"/>
      <c r="B3375" s="13"/>
      <c r="C3375" s="13"/>
      <c r="D3375" s="14"/>
      <c r="E3375" s="17" t="str">
        <f>IF(OR(B3375="",SUMPRODUCT(--EXACT('Номенклатура'!$A$6:$A$205,B3375))&lt;&gt;1),"",INDEX('Номенклатура'!$D$6:$D$205,SUMPRODUCT(EXACT('Номенклатура'!$A$6:$A$205,B3375)*(ROW('Номенклатура'!$A$6:$A$205)-5)))&amp;"")</f>
        <v/>
      </c>
      <c r="F3375" s="18" t="str">
        <f>IF(OR(I3375="ОК",I3375="Учтено: добавьте пояснение"),IF(C3375="Приход",D3375,IF(C3375="Корректировка остатка",D3375,-D3375)),"")</f>
        <v/>
      </c>
      <c r="G3375" s="13"/>
      <c r="H3375" s="15" t="str">
        <f>IF(OR(B3375="",SUMPRODUCT(--EXACT('Номенклатура'!$A$6:$A$205,B3375))&lt;&gt;1),"",INDEX('Номенклатура'!$B$6:$B$205,SUMPRODUCT(EXACT('Номенклатура'!$A$6:$A$205,B3375)*(ROW('Номенклатура'!$A$6:$A$205)-5)))&amp;"")</f>
        <v/>
      </c>
      <c r="I3375" s="15" t="str">
        <f>IF(COUNTA(A3375:D3375,G3375)=0,"",IF(NOT(ISNUMBER(A3375)),"Укажите дату",IF(B3375="","Укажите код",IF(NOT(AND(ISTEXT(B3375),LEN(B3375)&gt;0,LEN(B3375)&lt;=30,ISNUMBER(FIND(LEFT(B3375,1),"ABCDEFGHIJKLMNOPQRSTUVWXYZ")),SUMPRODUCT((MID(B3375,{1,2,3,4,5,6,7,8,9,10,11,12,13,14,15,16,17,18,19,20,21,22,23,24,25,26,27,28,29,30},1)&lt;&gt;"")*ISERROR(FIND(MID(B3375,{1,2,3,4,5,6,7,8,9,10,11,12,13,14,15,16,17,18,19,20,21,22,23,24,25,26,27,28,29,30},1),"ABCDEFGHIJKLMNOPQRSTUVWXYZ0123456789-_")))=0,ISERROR(VALUE(B3375)))),"Недопустимый код: только латинские буквы A-Z в верхнем регистре, цифры, - и _; начало с буквы, до 30 символов (например MILK-001)",IF(SUMPRODUCT(--EXACT('Номенклатура'!$A$6:$A$205,B3375))=0,"Код не найден в номенклатуре",IF(SUMPRODUCT(--EXACT('Номенклатура'!$A$6:$A$205,B3375))&gt;1,"Код повторяется в номенклатуре",IF(ISNA(MATCH(C3375,{"Приход","Расход","Списание","Корректировка остатка"},0)),"Выберите тип операции",IF(NOT(ISNUMBER(D3375)),"Укажите количество",IF(D3375=0,"Количество не может быть 0",IF(AND(C3375&lt;&gt;"Корректировка остатка",D3375&lt;0),"Для этого типа количество положительное",IF(NOT(ISNUMBER('Номенклатура'!$C$2)),"Укажите дату начала учёта",IF(A3375&lt;INT('Номенклатура'!$C$2),"Раньше даты начала учёта: НЕ учтено",IF(AND(C3375="Корректировка остатка",TRIM(G3375)=""),"Учтено: добавьте пояснение","ОК")))))))))))))</f>
        <v/>
      </c>
    </row>
    <row r="3376" spans="1:9" x14ac:dyDescent="0.25">
      <c r="A3376" s="16"/>
      <c r="B3376" s="13"/>
      <c r="C3376" s="13"/>
      <c r="D3376" s="14"/>
      <c r="E3376" s="17" t="str">
        <f>IF(OR(B3376="",SUMPRODUCT(--EXACT('Номенклатура'!$A$6:$A$205,B3376))&lt;&gt;1),"",INDEX('Номенклатура'!$D$6:$D$205,SUMPRODUCT(EXACT('Номенклатура'!$A$6:$A$205,B3376)*(ROW('Номенклатура'!$A$6:$A$205)-5)))&amp;"")</f>
        <v/>
      </c>
      <c r="F3376" s="18" t="str">
        <f>IF(OR(I3376="ОК",I3376="Учтено: добавьте пояснение"),IF(C3376="Приход",D3376,IF(C3376="Корректировка остатка",D3376,-D3376)),"")</f>
        <v/>
      </c>
      <c r="G3376" s="13"/>
      <c r="H3376" s="15" t="str">
        <f>IF(OR(B3376="",SUMPRODUCT(--EXACT('Номенклатура'!$A$6:$A$205,B3376))&lt;&gt;1),"",INDEX('Номенклатура'!$B$6:$B$205,SUMPRODUCT(EXACT('Номенклатура'!$A$6:$A$205,B3376)*(ROW('Номенклатура'!$A$6:$A$205)-5)))&amp;"")</f>
        <v/>
      </c>
      <c r="I3376" s="15" t="str">
        <f>IF(COUNTA(A3376:D3376,G3376)=0,"",IF(NOT(ISNUMBER(A3376)),"Укажите дату",IF(B3376="","Укажите код",IF(NOT(AND(ISTEXT(B3376),LEN(B3376)&gt;0,LEN(B3376)&lt;=30,ISNUMBER(FIND(LEFT(B3376,1),"ABCDEFGHIJKLMNOPQRSTUVWXYZ")),SUMPRODUCT((MID(B3376,{1,2,3,4,5,6,7,8,9,10,11,12,13,14,15,16,17,18,19,20,21,22,23,24,25,26,27,28,29,30},1)&lt;&gt;"")*ISERROR(FIND(MID(B3376,{1,2,3,4,5,6,7,8,9,10,11,12,13,14,15,16,17,18,19,20,21,22,23,24,25,26,27,28,29,30},1),"ABCDEFGHIJKLMNOPQRSTUVWXYZ0123456789-_")))=0,ISERROR(VALUE(B3376)))),"Недопустимый код: только латинские буквы A-Z в верхнем регистре, цифры, - и _; начало с буквы, до 30 символов (например MILK-001)",IF(SUMPRODUCT(--EXACT('Номенклатура'!$A$6:$A$205,B3376))=0,"Код не найден в номенклатуре",IF(SUMPRODUCT(--EXACT('Номенклатура'!$A$6:$A$205,B3376))&gt;1,"Код повторяется в номенклатуре",IF(ISNA(MATCH(C3376,{"Приход","Расход","Списание","Корректировка остатка"},0)),"Выберите тип операции",IF(NOT(ISNUMBER(D3376)),"Укажите количество",IF(D3376=0,"Количество не может быть 0",IF(AND(C3376&lt;&gt;"Корректировка остатка",D3376&lt;0),"Для этого типа количество положительное",IF(NOT(ISNUMBER('Номенклатура'!$C$2)),"Укажите дату начала учёта",IF(A3376&lt;INT('Номенклатура'!$C$2),"Раньше даты начала учёта: НЕ учтено",IF(AND(C3376="Корректировка остатка",TRIM(G3376)=""),"Учтено: добавьте пояснение","ОК")))))))))))))</f>
        <v/>
      </c>
    </row>
    <row r="3377" spans="1:9" x14ac:dyDescent="0.25">
      <c r="A3377" s="16"/>
      <c r="B3377" s="13"/>
      <c r="C3377" s="13"/>
      <c r="D3377" s="14"/>
      <c r="E3377" s="17" t="str">
        <f>IF(OR(B3377="",SUMPRODUCT(--EXACT('Номенклатура'!$A$6:$A$205,B3377))&lt;&gt;1),"",INDEX('Номенклатура'!$D$6:$D$205,SUMPRODUCT(EXACT('Номенклатура'!$A$6:$A$205,B3377)*(ROW('Номенклатура'!$A$6:$A$205)-5)))&amp;"")</f>
        <v/>
      </c>
      <c r="F3377" s="18" t="str">
        <f>IF(OR(I3377="ОК",I3377="Учтено: добавьте пояснение"),IF(C3377="Приход",D3377,IF(C3377="Корректировка остатка",D3377,-D3377)),"")</f>
        <v/>
      </c>
      <c r="G3377" s="13"/>
      <c r="H3377" s="15" t="str">
        <f>IF(OR(B3377="",SUMPRODUCT(--EXACT('Номенклатура'!$A$6:$A$205,B3377))&lt;&gt;1),"",INDEX('Номенклатура'!$B$6:$B$205,SUMPRODUCT(EXACT('Номенклатура'!$A$6:$A$205,B3377)*(ROW('Номенклатура'!$A$6:$A$205)-5)))&amp;"")</f>
        <v/>
      </c>
      <c r="I3377" s="15" t="str">
        <f>IF(COUNTA(A3377:D3377,G3377)=0,"",IF(NOT(ISNUMBER(A3377)),"Укажите дату",IF(B3377="","Укажите код",IF(NOT(AND(ISTEXT(B3377),LEN(B3377)&gt;0,LEN(B3377)&lt;=30,ISNUMBER(FIND(LEFT(B3377,1),"ABCDEFGHIJKLMNOPQRSTUVWXYZ")),SUMPRODUCT((MID(B3377,{1,2,3,4,5,6,7,8,9,10,11,12,13,14,15,16,17,18,19,20,21,22,23,24,25,26,27,28,29,30},1)&lt;&gt;"")*ISERROR(FIND(MID(B3377,{1,2,3,4,5,6,7,8,9,10,11,12,13,14,15,16,17,18,19,20,21,22,23,24,25,26,27,28,29,30},1),"ABCDEFGHIJKLMNOPQRSTUVWXYZ0123456789-_")))=0,ISERROR(VALUE(B3377)))),"Недопустимый код: только латинские буквы A-Z в верхнем регистре, цифры, - и _; начало с буквы, до 30 символов (например MILK-001)",IF(SUMPRODUCT(--EXACT('Номенклатура'!$A$6:$A$205,B3377))=0,"Код не найден в номенклатуре",IF(SUMPRODUCT(--EXACT('Номенклатура'!$A$6:$A$205,B3377))&gt;1,"Код повторяется в номенклатуре",IF(ISNA(MATCH(C3377,{"Приход","Расход","Списание","Корректировка остатка"},0)),"Выберите тип операции",IF(NOT(ISNUMBER(D3377)),"Укажите количество",IF(D3377=0,"Количество не может быть 0",IF(AND(C3377&lt;&gt;"Корректировка остатка",D3377&lt;0),"Для этого типа количество положительное",IF(NOT(ISNUMBER('Номенклатура'!$C$2)),"Укажите дату начала учёта",IF(A3377&lt;INT('Номенклатура'!$C$2),"Раньше даты начала учёта: НЕ учтено",IF(AND(C3377="Корректировка остатка",TRIM(G3377)=""),"Учтено: добавьте пояснение","ОК")))))))))))))</f>
        <v/>
      </c>
    </row>
    <row r="3378" spans="1:9" x14ac:dyDescent="0.25">
      <c r="A3378" s="16"/>
      <c r="B3378" s="13"/>
      <c r="C3378" s="13"/>
      <c r="D3378" s="14"/>
      <c r="E3378" s="17" t="str">
        <f>IF(OR(B3378="",SUMPRODUCT(--EXACT('Номенклатура'!$A$6:$A$205,B3378))&lt;&gt;1),"",INDEX('Номенклатура'!$D$6:$D$205,SUMPRODUCT(EXACT('Номенклатура'!$A$6:$A$205,B3378)*(ROW('Номенклатура'!$A$6:$A$205)-5)))&amp;"")</f>
        <v/>
      </c>
      <c r="F3378" s="18" t="str">
        <f>IF(OR(I3378="ОК",I3378="Учтено: добавьте пояснение"),IF(C3378="Приход",D3378,IF(C3378="Корректировка остатка",D3378,-D3378)),"")</f>
        <v/>
      </c>
      <c r="G3378" s="13"/>
      <c r="H3378" s="15" t="str">
        <f>IF(OR(B3378="",SUMPRODUCT(--EXACT('Номенклатура'!$A$6:$A$205,B3378))&lt;&gt;1),"",INDEX('Номенклатура'!$B$6:$B$205,SUMPRODUCT(EXACT('Номенклатура'!$A$6:$A$205,B3378)*(ROW('Номенклатура'!$A$6:$A$205)-5)))&amp;"")</f>
        <v/>
      </c>
      <c r="I3378" s="15" t="str">
        <f>IF(COUNTA(A3378:D3378,G3378)=0,"",IF(NOT(ISNUMBER(A3378)),"Укажите дату",IF(B3378="","Укажите код",IF(NOT(AND(ISTEXT(B3378),LEN(B3378)&gt;0,LEN(B3378)&lt;=30,ISNUMBER(FIND(LEFT(B3378,1),"ABCDEFGHIJKLMNOPQRSTUVWXYZ")),SUMPRODUCT((MID(B3378,{1,2,3,4,5,6,7,8,9,10,11,12,13,14,15,16,17,18,19,20,21,22,23,24,25,26,27,28,29,30},1)&lt;&gt;"")*ISERROR(FIND(MID(B3378,{1,2,3,4,5,6,7,8,9,10,11,12,13,14,15,16,17,18,19,20,21,22,23,24,25,26,27,28,29,30},1),"ABCDEFGHIJKLMNOPQRSTUVWXYZ0123456789-_")))=0,ISERROR(VALUE(B3378)))),"Недопустимый код: только латинские буквы A-Z в верхнем регистре, цифры, - и _; начало с буквы, до 30 символов (например MILK-001)",IF(SUMPRODUCT(--EXACT('Номенклатура'!$A$6:$A$205,B3378))=0,"Код не найден в номенклатуре",IF(SUMPRODUCT(--EXACT('Номенклатура'!$A$6:$A$205,B3378))&gt;1,"Код повторяется в номенклатуре",IF(ISNA(MATCH(C3378,{"Приход","Расход","Списание","Корректировка остатка"},0)),"Выберите тип операции",IF(NOT(ISNUMBER(D3378)),"Укажите количество",IF(D3378=0,"Количество не может быть 0",IF(AND(C3378&lt;&gt;"Корректировка остатка",D3378&lt;0),"Для этого типа количество положительное",IF(NOT(ISNUMBER('Номенклатура'!$C$2)),"Укажите дату начала учёта",IF(A3378&lt;INT('Номенклатура'!$C$2),"Раньше даты начала учёта: НЕ учтено",IF(AND(C3378="Корректировка остатка",TRIM(G3378)=""),"Учтено: добавьте пояснение","ОК")))))))))))))</f>
        <v/>
      </c>
    </row>
    <row r="3379" spans="1:9" x14ac:dyDescent="0.25">
      <c r="A3379" s="16"/>
      <c r="B3379" s="13"/>
      <c r="C3379" s="13"/>
      <c r="D3379" s="14"/>
      <c r="E3379" s="17" t="str">
        <f>IF(OR(B3379="",SUMPRODUCT(--EXACT('Номенклатура'!$A$6:$A$205,B3379))&lt;&gt;1),"",INDEX('Номенклатура'!$D$6:$D$205,SUMPRODUCT(EXACT('Номенклатура'!$A$6:$A$205,B3379)*(ROW('Номенклатура'!$A$6:$A$205)-5)))&amp;"")</f>
        <v/>
      </c>
      <c r="F3379" s="18" t="str">
        <f>IF(OR(I3379="ОК",I3379="Учтено: добавьте пояснение"),IF(C3379="Приход",D3379,IF(C3379="Корректировка остатка",D3379,-D3379)),"")</f>
        <v/>
      </c>
      <c r="G3379" s="13"/>
      <c r="H3379" s="15" t="str">
        <f>IF(OR(B3379="",SUMPRODUCT(--EXACT('Номенклатура'!$A$6:$A$205,B3379))&lt;&gt;1),"",INDEX('Номенклатура'!$B$6:$B$205,SUMPRODUCT(EXACT('Номенклатура'!$A$6:$A$205,B3379)*(ROW('Номенклатура'!$A$6:$A$205)-5)))&amp;"")</f>
        <v/>
      </c>
      <c r="I3379" s="15" t="str">
        <f>IF(COUNTA(A3379:D3379,G3379)=0,"",IF(NOT(ISNUMBER(A3379)),"Укажите дату",IF(B3379="","Укажите код",IF(NOT(AND(ISTEXT(B3379),LEN(B3379)&gt;0,LEN(B3379)&lt;=30,ISNUMBER(FIND(LEFT(B3379,1),"ABCDEFGHIJKLMNOPQRSTUVWXYZ")),SUMPRODUCT((MID(B3379,{1,2,3,4,5,6,7,8,9,10,11,12,13,14,15,16,17,18,19,20,21,22,23,24,25,26,27,28,29,30},1)&lt;&gt;"")*ISERROR(FIND(MID(B3379,{1,2,3,4,5,6,7,8,9,10,11,12,13,14,15,16,17,18,19,20,21,22,23,24,25,26,27,28,29,30},1),"ABCDEFGHIJKLMNOPQRSTUVWXYZ0123456789-_")))=0,ISERROR(VALUE(B3379)))),"Недопустимый код: только латинские буквы A-Z в верхнем регистре, цифры, - и _; начало с буквы, до 30 символов (например MILK-001)",IF(SUMPRODUCT(--EXACT('Номенклатура'!$A$6:$A$205,B3379))=0,"Код не найден в номенклатуре",IF(SUMPRODUCT(--EXACT('Номенклатура'!$A$6:$A$205,B3379))&gt;1,"Код повторяется в номенклатуре",IF(ISNA(MATCH(C3379,{"Приход","Расход","Списание","Корректировка остатка"},0)),"Выберите тип операции",IF(NOT(ISNUMBER(D3379)),"Укажите количество",IF(D3379=0,"Количество не может быть 0",IF(AND(C3379&lt;&gt;"Корректировка остатка",D3379&lt;0),"Для этого типа количество положительное",IF(NOT(ISNUMBER('Номенклатура'!$C$2)),"Укажите дату начала учёта",IF(A3379&lt;INT('Номенклатура'!$C$2),"Раньше даты начала учёта: НЕ учтено",IF(AND(C3379="Корректировка остатка",TRIM(G3379)=""),"Учтено: добавьте пояснение","ОК")))))))))))))</f>
        <v/>
      </c>
    </row>
    <row r="3380" spans="1:9" x14ac:dyDescent="0.25">
      <c r="A3380" s="16"/>
      <c r="B3380" s="13"/>
      <c r="C3380" s="13"/>
      <c r="D3380" s="14"/>
      <c r="E3380" s="17" t="str">
        <f>IF(OR(B3380="",SUMPRODUCT(--EXACT('Номенклатура'!$A$6:$A$205,B3380))&lt;&gt;1),"",INDEX('Номенклатура'!$D$6:$D$205,SUMPRODUCT(EXACT('Номенклатура'!$A$6:$A$205,B3380)*(ROW('Номенклатура'!$A$6:$A$205)-5)))&amp;"")</f>
        <v/>
      </c>
      <c r="F3380" s="18" t="str">
        <f>IF(OR(I3380="ОК",I3380="Учтено: добавьте пояснение"),IF(C3380="Приход",D3380,IF(C3380="Корректировка остатка",D3380,-D3380)),"")</f>
        <v/>
      </c>
      <c r="G3380" s="13"/>
      <c r="H3380" s="15" t="str">
        <f>IF(OR(B3380="",SUMPRODUCT(--EXACT('Номенклатура'!$A$6:$A$205,B3380))&lt;&gt;1),"",INDEX('Номенклатура'!$B$6:$B$205,SUMPRODUCT(EXACT('Номенклатура'!$A$6:$A$205,B3380)*(ROW('Номенклатура'!$A$6:$A$205)-5)))&amp;"")</f>
        <v/>
      </c>
      <c r="I3380" s="15" t="str">
        <f>IF(COUNTA(A3380:D3380,G3380)=0,"",IF(NOT(ISNUMBER(A3380)),"Укажите дату",IF(B3380="","Укажите код",IF(NOT(AND(ISTEXT(B3380),LEN(B3380)&gt;0,LEN(B3380)&lt;=30,ISNUMBER(FIND(LEFT(B3380,1),"ABCDEFGHIJKLMNOPQRSTUVWXYZ")),SUMPRODUCT((MID(B3380,{1,2,3,4,5,6,7,8,9,10,11,12,13,14,15,16,17,18,19,20,21,22,23,24,25,26,27,28,29,30},1)&lt;&gt;"")*ISERROR(FIND(MID(B3380,{1,2,3,4,5,6,7,8,9,10,11,12,13,14,15,16,17,18,19,20,21,22,23,24,25,26,27,28,29,30},1),"ABCDEFGHIJKLMNOPQRSTUVWXYZ0123456789-_")))=0,ISERROR(VALUE(B3380)))),"Недопустимый код: только латинские буквы A-Z в верхнем регистре, цифры, - и _; начало с буквы, до 30 символов (например MILK-001)",IF(SUMPRODUCT(--EXACT('Номенклатура'!$A$6:$A$205,B3380))=0,"Код не найден в номенклатуре",IF(SUMPRODUCT(--EXACT('Номенклатура'!$A$6:$A$205,B3380))&gt;1,"Код повторяется в номенклатуре",IF(ISNA(MATCH(C3380,{"Приход","Расход","Списание","Корректировка остатка"},0)),"Выберите тип операции",IF(NOT(ISNUMBER(D3380)),"Укажите количество",IF(D3380=0,"Количество не может быть 0",IF(AND(C3380&lt;&gt;"Корректировка остатка",D3380&lt;0),"Для этого типа количество положительное",IF(NOT(ISNUMBER('Номенклатура'!$C$2)),"Укажите дату начала учёта",IF(A3380&lt;INT('Номенклатура'!$C$2),"Раньше даты начала учёта: НЕ учтено",IF(AND(C3380="Корректировка остатка",TRIM(G3380)=""),"Учтено: добавьте пояснение","ОК")))))))))))))</f>
        <v/>
      </c>
    </row>
    <row r="3381" spans="1:9" x14ac:dyDescent="0.25">
      <c r="A3381" s="16"/>
      <c r="B3381" s="13"/>
      <c r="C3381" s="13"/>
      <c r="D3381" s="14"/>
      <c r="E3381" s="17" t="str">
        <f>IF(OR(B3381="",SUMPRODUCT(--EXACT('Номенклатура'!$A$6:$A$205,B3381))&lt;&gt;1),"",INDEX('Номенклатура'!$D$6:$D$205,SUMPRODUCT(EXACT('Номенклатура'!$A$6:$A$205,B3381)*(ROW('Номенклатура'!$A$6:$A$205)-5)))&amp;"")</f>
        <v/>
      </c>
      <c r="F3381" s="18" t="str">
        <f>IF(OR(I3381="ОК",I3381="Учтено: добавьте пояснение"),IF(C3381="Приход",D3381,IF(C3381="Корректировка остатка",D3381,-D3381)),"")</f>
        <v/>
      </c>
      <c r="G3381" s="13"/>
      <c r="H3381" s="15" t="str">
        <f>IF(OR(B3381="",SUMPRODUCT(--EXACT('Номенклатура'!$A$6:$A$205,B3381))&lt;&gt;1),"",INDEX('Номенклатура'!$B$6:$B$205,SUMPRODUCT(EXACT('Номенклатура'!$A$6:$A$205,B3381)*(ROW('Номенклатура'!$A$6:$A$205)-5)))&amp;"")</f>
        <v/>
      </c>
      <c r="I3381" s="15" t="str">
        <f>IF(COUNTA(A3381:D3381,G3381)=0,"",IF(NOT(ISNUMBER(A3381)),"Укажите дату",IF(B3381="","Укажите код",IF(NOT(AND(ISTEXT(B3381),LEN(B3381)&gt;0,LEN(B3381)&lt;=30,ISNUMBER(FIND(LEFT(B3381,1),"ABCDEFGHIJKLMNOPQRSTUVWXYZ")),SUMPRODUCT((MID(B3381,{1,2,3,4,5,6,7,8,9,10,11,12,13,14,15,16,17,18,19,20,21,22,23,24,25,26,27,28,29,30},1)&lt;&gt;"")*ISERROR(FIND(MID(B3381,{1,2,3,4,5,6,7,8,9,10,11,12,13,14,15,16,17,18,19,20,21,22,23,24,25,26,27,28,29,30},1),"ABCDEFGHIJKLMNOPQRSTUVWXYZ0123456789-_")))=0,ISERROR(VALUE(B3381)))),"Недопустимый код: только латинские буквы A-Z в верхнем регистре, цифры, - и _; начало с буквы, до 30 символов (например MILK-001)",IF(SUMPRODUCT(--EXACT('Номенклатура'!$A$6:$A$205,B3381))=0,"Код не найден в номенклатуре",IF(SUMPRODUCT(--EXACT('Номенклатура'!$A$6:$A$205,B3381))&gt;1,"Код повторяется в номенклатуре",IF(ISNA(MATCH(C3381,{"Приход","Расход","Списание","Корректировка остатка"},0)),"Выберите тип операции",IF(NOT(ISNUMBER(D3381)),"Укажите количество",IF(D3381=0,"Количество не может быть 0",IF(AND(C3381&lt;&gt;"Корректировка остатка",D3381&lt;0),"Для этого типа количество положительное",IF(NOT(ISNUMBER('Номенклатура'!$C$2)),"Укажите дату начала учёта",IF(A3381&lt;INT('Номенклатура'!$C$2),"Раньше даты начала учёта: НЕ учтено",IF(AND(C3381="Корректировка остатка",TRIM(G3381)=""),"Учтено: добавьте пояснение","ОК")))))))))))))</f>
        <v/>
      </c>
    </row>
    <row r="3382" spans="1:9" x14ac:dyDescent="0.25">
      <c r="A3382" s="16"/>
      <c r="B3382" s="13"/>
      <c r="C3382" s="13"/>
      <c r="D3382" s="14"/>
      <c r="E3382" s="17" t="str">
        <f>IF(OR(B3382="",SUMPRODUCT(--EXACT('Номенклатура'!$A$6:$A$205,B3382))&lt;&gt;1),"",INDEX('Номенклатура'!$D$6:$D$205,SUMPRODUCT(EXACT('Номенклатура'!$A$6:$A$205,B3382)*(ROW('Номенклатура'!$A$6:$A$205)-5)))&amp;"")</f>
        <v/>
      </c>
      <c r="F3382" s="18" t="str">
        <f>IF(OR(I3382="ОК",I3382="Учтено: добавьте пояснение"),IF(C3382="Приход",D3382,IF(C3382="Корректировка остатка",D3382,-D3382)),"")</f>
        <v/>
      </c>
      <c r="G3382" s="13"/>
      <c r="H3382" s="15" t="str">
        <f>IF(OR(B3382="",SUMPRODUCT(--EXACT('Номенклатура'!$A$6:$A$205,B3382))&lt;&gt;1),"",INDEX('Номенклатура'!$B$6:$B$205,SUMPRODUCT(EXACT('Номенклатура'!$A$6:$A$205,B3382)*(ROW('Номенклатура'!$A$6:$A$205)-5)))&amp;"")</f>
        <v/>
      </c>
      <c r="I3382" s="15" t="str">
        <f>IF(COUNTA(A3382:D3382,G3382)=0,"",IF(NOT(ISNUMBER(A3382)),"Укажите дату",IF(B3382="","Укажите код",IF(NOT(AND(ISTEXT(B3382),LEN(B3382)&gt;0,LEN(B3382)&lt;=30,ISNUMBER(FIND(LEFT(B3382,1),"ABCDEFGHIJKLMNOPQRSTUVWXYZ")),SUMPRODUCT((MID(B3382,{1,2,3,4,5,6,7,8,9,10,11,12,13,14,15,16,17,18,19,20,21,22,23,24,25,26,27,28,29,30},1)&lt;&gt;"")*ISERROR(FIND(MID(B3382,{1,2,3,4,5,6,7,8,9,10,11,12,13,14,15,16,17,18,19,20,21,22,23,24,25,26,27,28,29,30},1),"ABCDEFGHIJKLMNOPQRSTUVWXYZ0123456789-_")))=0,ISERROR(VALUE(B3382)))),"Недопустимый код: только латинские буквы A-Z в верхнем регистре, цифры, - и _; начало с буквы, до 30 символов (например MILK-001)",IF(SUMPRODUCT(--EXACT('Номенклатура'!$A$6:$A$205,B3382))=0,"Код не найден в номенклатуре",IF(SUMPRODUCT(--EXACT('Номенклатура'!$A$6:$A$205,B3382))&gt;1,"Код повторяется в номенклатуре",IF(ISNA(MATCH(C3382,{"Приход","Расход","Списание","Корректировка остатка"},0)),"Выберите тип операции",IF(NOT(ISNUMBER(D3382)),"Укажите количество",IF(D3382=0,"Количество не может быть 0",IF(AND(C3382&lt;&gt;"Корректировка остатка",D3382&lt;0),"Для этого типа количество положительное",IF(NOT(ISNUMBER('Номенклатура'!$C$2)),"Укажите дату начала учёта",IF(A3382&lt;INT('Номенклатура'!$C$2),"Раньше даты начала учёта: НЕ учтено",IF(AND(C3382="Корректировка остатка",TRIM(G3382)=""),"Учтено: добавьте пояснение","ОК")))))))))))))</f>
        <v/>
      </c>
    </row>
    <row r="3383" spans="1:9" x14ac:dyDescent="0.25">
      <c r="A3383" s="16"/>
      <c r="B3383" s="13"/>
      <c r="C3383" s="13"/>
      <c r="D3383" s="14"/>
      <c r="E3383" s="17" t="str">
        <f>IF(OR(B3383="",SUMPRODUCT(--EXACT('Номенклатура'!$A$6:$A$205,B3383))&lt;&gt;1),"",INDEX('Номенклатура'!$D$6:$D$205,SUMPRODUCT(EXACT('Номенклатура'!$A$6:$A$205,B3383)*(ROW('Номенклатура'!$A$6:$A$205)-5)))&amp;"")</f>
        <v/>
      </c>
      <c r="F3383" s="18" t="str">
        <f>IF(OR(I3383="ОК",I3383="Учтено: добавьте пояснение"),IF(C3383="Приход",D3383,IF(C3383="Корректировка остатка",D3383,-D3383)),"")</f>
        <v/>
      </c>
      <c r="G3383" s="13"/>
      <c r="H3383" s="15" t="str">
        <f>IF(OR(B3383="",SUMPRODUCT(--EXACT('Номенклатура'!$A$6:$A$205,B3383))&lt;&gt;1),"",INDEX('Номенклатура'!$B$6:$B$205,SUMPRODUCT(EXACT('Номенклатура'!$A$6:$A$205,B3383)*(ROW('Номенклатура'!$A$6:$A$205)-5)))&amp;"")</f>
        <v/>
      </c>
      <c r="I3383" s="15" t="str">
        <f>IF(COUNTA(A3383:D3383,G3383)=0,"",IF(NOT(ISNUMBER(A3383)),"Укажите дату",IF(B3383="","Укажите код",IF(NOT(AND(ISTEXT(B3383),LEN(B3383)&gt;0,LEN(B3383)&lt;=30,ISNUMBER(FIND(LEFT(B3383,1),"ABCDEFGHIJKLMNOPQRSTUVWXYZ")),SUMPRODUCT((MID(B3383,{1,2,3,4,5,6,7,8,9,10,11,12,13,14,15,16,17,18,19,20,21,22,23,24,25,26,27,28,29,30},1)&lt;&gt;"")*ISERROR(FIND(MID(B3383,{1,2,3,4,5,6,7,8,9,10,11,12,13,14,15,16,17,18,19,20,21,22,23,24,25,26,27,28,29,30},1),"ABCDEFGHIJKLMNOPQRSTUVWXYZ0123456789-_")))=0,ISERROR(VALUE(B3383)))),"Недопустимый код: только латинские буквы A-Z в верхнем регистре, цифры, - и _; начало с буквы, до 30 символов (например MILK-001)",IF(SUMPRODUCT(--EXACT('Номенклатура'!$A$6:$A$205,B3383))=0,"Код не найден в номенклатуре",IF(SUMPRODUCT(--EXACT('Номенклатура'!$A$6:$A$205,B3383))&gt;1,"Код повторяется в номенклатуре",IF(ISNA(MATCH(C3383,{"Приход","Расход","Списание","Корректировка остатка"},0)),"Выберите тип операции",IF(NOT(ISNUMBER(D3383)),"Укажите количество",IF(D3383=0,"Количество не может быть 0",IF(AND(C3383&lt;&gt;"Корректировка остатка",D3383&lt;0),"Для этого типа количество положительное",IF(NOT(ISNUMBER('Номенклатура'!$C$2)),"Укажите дату начала учёта",IF(A3383&lt;INT('Номенклатура'!$C$2),"Раньше даты начала учёта: НЕ учтено",IF(AND(C3383="Корректировка остатка",TRIM(G3383)=""),"Учтено: добавьте пояснение","ОК")))))))))))))</f>
        <v/>
      </c>
    </row>
    <row r="3384" spans="1:9" x14ac:dyDescent="0.25">
      <c r="A3384" s="16"/>
      <c r="B3384" s="13"/>
      <c r="C3384" s="13"/>
      <c r="D3384" s="14"/>
      <c r="E3384" s="17" t="str">
        <f>IF(OR(B3384="",SUMPRODUCT(--EXACT('Номенклатура'!$A$6:$A$205,B3384))&lt;&gt;1),"",INDEX('Номенклатура'!$D$6:$D$205,SUMPRODUCT(EXACT('Номенклатура'!$A$6:$A$205,B3384)*(ROW('Номенклатура'!$A$6:$A$205)-5)))&amp;"")</f>
        <v/>
      </c>
      <c r="F3384" s="18" t="str">
        <f>IF(OR(I3384="ОК",I3384="Учтено: добавьте пояснение"),IF(C3384="Приход",D3384,IF(C3384="Корректировка остатка",D3384,-D3384)),"")</f>
        <v/>
      </c>
      <c r="G3384" s="13"/>
      <c r="H3384" s="15" t="str">
        <f>IF(OR(B3384="",SUMPRODUCT(--EXACT('Номенклатура'!$A$6:$A$205,B3384))&lt;&gt;1),"",INDEX('Номенклатура'!$B$6:$B$205,SUMPRODUCT(EXACT('Номенклатура'!$A$6:$A$205,B3384)*(ROW('Номенклатура'!$A$6:$A$205)-5)))&amp;"")</f>
        <v/>
      </c>
      <c r="I3384" s="15" t="str">
        <f>IF(COUNTA(A3384:D3384,G3384)=0,"",IF(NOT(ISNUMBER(A3384)),"Укажите дату",IF(B3384="","Укажите код",IF(NOT(AND(ISTEXT(B3384),LEN(B3384)&gt;0,LEN(B3384)&lt;=30,ISNUMBER(FIND(LEFT(B3384,1),"ABCDEFGHIJKLMNOPQRSTUVWXYZ")),SUMPRODUCT((MID(B3384,{1,2,3,4,5,6,7,8,9,10,11,12,13,14,15,16,17,18,19,20,21,22,23,24,25,26,27,28,29,30},1)&lt;&gt;"")*ISERROR(FIND(MID(B3384,{1,2,3,4,5,6,7,8,9,10,11,12,13,14,15,16,17,18,19,20,21,22,23,24,25,26,27,28,29,30},1),"ABCDEFGHIJKLMNOPQRSTUVWXYZ0123456789-_")))=0,ISERROR(VALUE(B3384)))),"Недопустимый код: только латинские буквы A-Z в верхнем регистре, цифры, - и _; начало с буквы, до 30 символов (например MILK-001)",IF(SUMPRODUCT(--EXACT('Номенклатура'!$A$6:$A$205,B3384))=0,"Код не найден в номенклатуре",IF(SUMPRODUCT(--EXACT('Номенклатура'!$A$6:$A$205,B3384))&gt;1,"Код повторяется в номенклатуре",IF(ISNA(MATCH(C3384,{"Приход","Расход","Списание","Корректировка остатка"},0)),"Выберите тип операции",IF(NOT(ISNUMBER(D3384)),"Укажите количество",IF(D3384=0,"Количество не может быть 0",IF(AND(C3384&lt;&gt;"Корректировка остатка",D3384&lt;0),"Для этого типа количество положительное",IF(NOT(ISNUMBER('Номенклатура'!$C$2)),"Укажите дату начала учёта",IF(A3384&lt;INT('Номенклатура'!$C$2),"Раньше даты начала учёта: НЕ учтено",IF(AND(C3384="Корректировка остатка",TRIM(G3384)=""),"Учтено: добавьте пояснение","ОК")))))))))))))</f>
        <v/>
      </c>
    </row>
    <row r="3385" spans="1:9" x14ac:dyDescent="0.25">
      <c r="A3385" s="16"/>
      <c r="B3385" s="13"/>
      <c r="C3385" s="13"/>
      <c r="D3385" s="14"/>
      <c r="E3385" s="17" t="str">
        <f>IF(OR(B3385="",SUMPRODUCT(--EXACT('Номенклатура'!$A$6:$A$205,B3385))&lt;&gt;1),"",INDEX('Номенклатура'!$D$6:$D$205,SUMPRODUCT(EXACT('Номенклатура'!$A$6:$A$205,B3385)*(ROW('Номенклатура'!$A$6:$A$205)-5)))&amp;"")</f>
        <v/>
      </c>
      <c r="F3385" s="18" t="str">
        <f>IF(OR(I3385="ОК",I3385="Учтено: добавьте пояснение"),IF(C3385="Приход",D3385,IF(C3385="Корректировка остатка",D3385,-D3385)),"")</f>
        <v/>
      </c>
      <c r="G3385" s="13"/>
      <c r="H3385" s="15" t="str">
        <f>IF(OR(B3385="",SUMPRODUCT(--EXACT('Номенклатура'!$A$6:$A$205,B3385))&lt;&gt;1),"",INDEX('Номенклатура'!$B$6:$B$205,SUMPRODUCT(EXACT('Номенклатура'!$A$6:$A$205,B3385)*(ROW('Номенклатура'!$A$6:$A$205)-5)))&amp;"")</f>
        <v/>
      </c>
      <c r="I3385" s="15" t="str">
        <f>IF(COUNTA(A3385:D3385,G3385)=0,"",IF(NOT(ISNUMBER(A3385)),"Укажите дату",IF(B3385="","Укажите код",IF(NOT(AND(ISTEXT(B3385),LEN(B3385)&gt;0,LEN(B3385)&lt;=30,ISNUMBER(FIND(LEFT(B3385,1),"ABCDEFGHIJKLMNOPQRSTUVWXYZ")),SUMPRODUCT((MID(B3385,{1,2,3,4,5,6,7,8,9,10,11,12,13,14,15,16,17,18,19,20,21,22,23,24,25,26,27,28,29,30},1)&lt;&gt;"")*ISERROR(FIND(MID(B3385,{1,2,3,4,5,6,7,8,9,10,11,12,13,14,15,16,17,18,19,20,21,22,23,24,25,26,27,28,29,30},1),"ABCDEFGHIJKLMNOPQRSTUVWXYZ0123456789-_")))=0,ISERROR(VALUE(B3385)))),"Недопустимый код: только латинские буквы A-Z в верхнем регистре, цифры, - и _; начало с буквы, до 30 символов (например MILK-001)",IF(SUMPRODUCT(--EXACT('Номенклатура'!$A$6:$A$205,B3385))=0,"Код не найден в номенклатуре",IF(SUMPRODUCT(--EXACT('Номенклатура'!$A$6:$A$205,B3385))&gt;1,"Код повторяется в номенклатуре",IF(ISNA(MATCH(C3385,{"Приход","Расход","Списание","Корректировка остатка"},0)),"Выберите тип операции",IF(NOT(ISNUMBER(D3385)),"Укажите количество",IF(D3385=0,"Количество не может быть 0",IF(AND(C3385&lt;&gt;"Корректировка остатка",D3385&lt;0),"Для этого типа количество положительное",IF(NOT(ISNUMBER('Номенклатура'!$C$2)),"Укажите дату начала учёта",IF(A3385&lt;INT('Номенклатура'!$C$2),"Раньше даты начала учёта: НЕ учтено",IF(AND(C3385="Корректировка остатка",TRIM(G3385)=""),"Учтено: добавьте пояснение","ОК")))))))))))))</f>
        <v/>
      </c>
    </row>
    <row r="3386" spans="1:9" x14ac:dyDescent="0.25">
      <c r="A3386" s="16"/>
      <c r="B3386" s="13"/>
      <c r="C3386" s="13"/>
      <c r="D3386" s="14"/>
      <c r="E3386" s="17" t="str">
        <f>IF(OR(B3386="",SUMPRODUCT(--EXACT('Номенклатура'!$A$6:$A$205,B3386))&lt;&gt;1),"",INDEX('Номенклатура'!$D$6:$D$205,SUMPRODUCT(EXACT('Номенклатура'!$A$6:$A$205,B3386)*(ROW('Номенклатура'!$A$6:$A$205)-5)))&amp;"")</f>
        <v/>
      </c>
      <c r="F3386" s="18" t="str">
        <f>IF(OR(I3386="ОК",I3386="Учтено: добавьте пояснение"),IF(C3386="Приход",D3386,IF(C3386="Корректировка остатка",D3386,-D3386)),"")</f>
        <v/>
      </c>
      <c r="G3386" s="13"/>
      <c r="H3386" s="15" t="str">
        <f>IF(OR(B3386="",SUMPRODUCT(--EXACT('Номенклатура'!$A$6:$A$205,B3386))&lt;&gt;1),"",INDEX('Номенклатура'!$B$6:$B$205,SUMPRODUCT(EXACT('Номенклатура'!$A$6:$A$205,B3386)*(ROW('Номенклатура'!$A$6:$A$205)-5)))&amp;"")</f>
        <v/>
      </c>
      <c r="I3386" s="15" t="str">
        <f>IF(COUNTA(A3386:D3386,G3386)=0,"",IF(NOT(ISNUMBER(A3386)),"Укажите дату",IF(B3386="","Укажите код",IF(NOT(AND(ISTEXT(B3386),LEN(B3386)&gt;0,LEN(B3386)&lt;=30,ISNUMBER(FIND(LEFT(B3386,1),"ABCDEFGHIJKLMNOPQRSTUVWXYZ")),SUMPRODUCT((MID(B3386,{1,2,3,4,5,6,7,8,9,10,11,12,13,14,15,16,17,18,19,20,21,22,23,24,25,26,27,28,29,30},1)&lt;&gt;"")*ISERROR(FIND(MID(B3386,{1,2,3,4,5,6,7,8,9,10,11,12,13,14,15,16,17,18,19,20,21,22,23,24,25,26,27,28,29,30},1),"ABCDEFGHIJKLMNOPQRSTUVWXYZ0123456789-_")))=0,ISERROR(VALUE(B3386)))),"Недопустимый код: только латинские буквы A-Z в верхнем регистре, цифры, - и _; начало с буквы, до 30 символов (например MILK-001)",IF(SUMPRODUCT(--EXACT('Номенклатура'!$A$6:$A$205,B3386))=0,"Код не найден в номенклатуре",IF(SUMPRODUCT(--EXACT('Номенклатура'!$A$6:$A$205,B3386))&gt;1,"Код повторяется в номенклатуре",IF(ISNA(MATCH(C3386,{"Приход","Расход","Списание","Корректировка остатка"},0)),"Выберите тип операции",IF(NOT(ISNUMBER(D3386)),"Укажите количество",IF(D3386=0,"Количество не может быть 0",IF(AND(C3386&lt;&gt;"Корректировка остатка",D3386&lt;0),"Для этого типа количество положительное",IF(NOT(ISNUMBER('Номенклатура'!$C$2)),"Укажите дату начала учёта",IF(A3386&lt;INT('Номенклатура'!$C$2),"Раньше даты начала учёта: НЕ учтено",IF(AND(C3386="Корректировка остатка",TRIM(G3386)=""),"Учтено: добавьте пояснение","ОК")))))))))))))</f>
        <v/>
      </c>
    </row>
    <row r="3387" spans="1:9" x14ac:dyDescent="0.25">
      <c r="A3387" s="16"/>
      <c r="B3387" s="13"/>
      <c r="C3387" s="13"/>
      <c r="D3387" s="14"/>
      <c r="E3387" s="17" t="str">
        <f>IF(OR(B3387="",SUMPRODUCT(--EXACT('Номенклатура'!$A$6:$A$205,B3387))&lt;&gt;1),"",INDEX('Номенклатура'!$D$6:$D$205,SUMPRODUCT(EXACT('Номенклатура'!$A$6:$A$205,B3387)*(ROW('Номенклатура'!$A$6:$A$205)-5)))&amp;"")</f>
        <v/>
      </c>
      <c r="F3387" s="18" t="str">
        <f>IF(OR(I3387="ОК",I3387="Учтено: добавьте пояснение"),IF(C3387="Приход",D3387,IF(C3387="Корректировка остатка",D3387,-D3387)),"")</f>
        <v/>
      </c>
      <c r="G3387" s="13"/>
      <c r="H3387" s="15" t="str">
        <f>IF(OR(B3387="",SUMPRODUCT(--EXACT('Номенклатура'!$A$6:$A$205,B3387))&lt;&gt;1),"",INDEX('Номенклатура'!$B$6:$B$205,SUMPRODUCT(EXACT('Номенклатура'!$A$6:$A$205,B3387)*(ROW('Номенклатура'!$A$6:$A$205)-5)))&amp;"")</f>
        <v/>
      </c>
      <c r="I3387" s="15" t="str">
        <f>IF(COUNTA(A3387:D3387,G3387)=0,"",IF(NOT(ISNUMBER(A3387)),"Укажите дату",IF(B3387="","Укажите код",IF(NOT(AND(ISTEXT(B3387),LEN(B3387)&gt;0,LEN(B3387)&lt;=30,ISNUMBER(FIND(LEFT(B3387,1),"ABCDEFGHIJKLMNOPQRSTUVWXYZ")),SUMPRODUCT((MID(B3387,{1,2,3,4,5,6,7,8,9,10,11,12,13,14,15,16,17,18,19,20,21,22,23,24,25,26,27,28,29,30},1)&lt;&gt;"")*ISERROR(FIND(MID(B3387,{1,2,3,4,5,6,7,8,9,10,11,12,13,14,15,16,17,18,19,20,21,22,23,24,25,26,27,28,29,30},1),"ABCDEFGHIJKLMNOPQRSTUVWXYZ0123456789-_")))=0,ISERROR(VALUE(B3387)))),"Недопустимый код: только латинские буквы A-Z в верхнем регистре, цифры, - и _; начало с буквы, до 30 символов (например MILK-001)",IF(SUMPRODUCT(--EXACT('Номенклатура'!$A$6:$A$205,B3387))=0,"Код не найден в номенклатуре",IF(SUMPRODUCT(--EXACT('Номенклатура'!$A$6:$A$205,B3387))&gt;1,"Код повторяется в номенклатуре",IF(ISNA(MATCH(C3387,{"Приход","Расход","Списание","Корректировка остатка"},0)),"Выберите тип операции",IF(NOT(ISNUMBER(D3387)),"Укажите количество",IF(D3387=0,"Количество не может быть 0",IF(AND(C3387&lt;&gt;"Корректировка остатка",D3387&lt;0),"Для этого типа количество положительное",IF(NOT(ISNUMBER('Номенклатура'!$C$2)),"Укажите дату начала учёта",IF(A3387&lt;INT('Номенклатура'!$C$2),"Раньше даты начала учёта: НЕ учтено",IF(AND(C3387="Корректировка остатка",TRIM(G3387)=""),"Учтено: добавьте пояснение","ОК")))))))))))))</f>
        <v/>
      </c>
    </row>
    <row r="3388" spans="1:9" x14ac:dyDescent="0.25">
      <c r="A3388" s="16"/>
      <c r="B3388" s="13"/>
      <c r="C3388" s="13"/>
      <c r="D3388" s="14"/>
      <c r="E3388" s="17" t="str">
        <f>IF(OR(B3388="",SUMPRODUCT(--EXACT('Номенклатура'!$A$6:$A$205,B3388))&lt;&gt;1),"",INDEX('Номенклатура'!$D$6:$D$205,SUMPRODUCT(EXACT('Номенклатура'!$A$6:$A$205,B3388)*(ROW('Номенклатура'!$A$6:$A$205)-5)))&amp;"")</f>
        <v/>
      </c>
      <c r="F3388" s="18" t="str">
        <f>IF(OR(I3388="ОК",I3388="Учтено: добавьте пояснение"),IF(C3388="Приход",D3388,IF(C3388="Корректировка остатка",D3388,-D3388)),"")</f>
        <v/>
      </c>
      <c r="G3388" s="13"/>
      <c r="H3388" s="15" t="str">
        <f>IF(OR(B3388="",SUMPRODUCT(--EXACT('Номенклатура'!$A$6:$A$205,B3388))&lt;&gt;1),"",INDEX('Номенклатура'!$B$6:$B$205,SUMPRODUCT(EXACT('Номенклатура'!$A$6:$A$205,B3388)*(ROW('Номенклатура'!$A$6:$A$205)-5)))&amp;"")</f>
        <v/>
      </c>
      <c r="I3388" s="15" t="str">
        <f>IF(COUNTA(A3388:D3388,G3388)=0,"",IF(NOT(ISNUMBER(A3388)),"Укажите дату",IF(B3388="","Укажите код",IF(NOT(AND(ISTEXT(B3388),LEN(B3388)&gt;0,LEN(B3388)&lt;=30,ISNUMBER(FIND(LEFT(B3388,1),"ABCDEFGHIJKLMNOPQRSTUVWXYZ")),SUMPRODUCT((MID(B3388,{1,2,3,4,5,6,7,8,9,10,11,12,13,14,15,16,17,18,19,20,21,22,23,24,25,26,27,28,29,30},1)&lt;&gt;"")*ISERROR(FIND(MID(B3388,{1,2,3,4,5,6,7,8,9,10,11,12,13,14,15,16,17,18,19,20,21,22,23,24,25,26,27,28,29,30},1),"ABCDEFGHIJKLMNOPQRSTUVWXYZ0123456789-_")))=0,ISERROR(VALUE(B3388)))),"Недопустимый код: только латинские буквы A-Z в верхнем регистре, цифры, - и _; начало с буквы, до 30 символов (например MILK-001)",IF(SUMPRODUCT(--EXACT('Номенклатура'!$A$6:$A$205,B3388))=0,"Код не найден в номенклатуре",IF(SUMPRODUCT(--EXACT('Номенклатура'!$A$6:$A$205,B3388))&gt;1,"Код повторяется в номенклатуре",IF(ISNA(MATCH(C3388,{"Приход","Расход","Списание","Корректировка остатка"},0)),"Выберите тип операции",IF(NOT(ISNUMBER(D3388)),"Укажите количество",IF(D3388=0,"Количество не может быть 0",IF(AND(C3388&lt;&gt;"Корректировка остатка",D3388&lt;0),"Для этого типа количество положительное",IF(NOT(ISNUMBER('Номенклатура'!$C$2)),"Укажите дату начала учёта",IF(A3388&lt;INT('Номенклатура'!$C$2),"Раньше даты начала учёта: НЕ учтено",IF(AND(C3388="Корректировка остатка",TRIM(G3388)=""),"Учтено: добавьте пояснение","ОК")))))))))))))</f>
        <v/>
      </c>
    </row>
    <row r="3389" spans="1:9" x14ac:dyDescent="0.25">
      <c r="A3389" s="16"/>
      <c r="B3389" s="13"/>
      <c r="C3389" s="13"/>
      <c r="D3389" s="14"/>
      <c r="E3389" s="17" t="str">
        <f>IF(OR(B3389="",SUMPRODUCT(--EXACT('Номенклатура'!$A$6:$A$205,B3389))&lt;&gt;1),"",INDEX('Номенклатура'!$D$6:$D$205,SUMPRODUCT(EXACT('Номенклатура'!$A$6:$A$205,B3389)*(ROW('Номенклатура'!$A$6:$A$205)-5)))&amp;"")</f>
        <v/>
      </c>
      <c r="F3389" s="18" t="str">
        <f>IF(OR(I3389="ОК",I3389="Учтено: добавьте пояснение"),IF(C3389="Приход",D3389,IF(C3389="Корректировка остатка",D3389,-D3389)),"")</f>
        <v/>
      </c>
      <c r="G3389" s="13"/>
      <c r="H3389" s="15" t="str">
        <f>IF(OR(B3389="",SUMPRODUCT(--EXACT('Номенклатура'!$A$6:$A$205,B3389))&lt;&gt;1),"",INDEX('Номенклатура'!$B$6:$B$205,SUMPRODUCT(EXACT('Номенклатура'!$A$6:$A$205,B3389)*(ROW('Номенклатура'!$A$6:$A$205)-5)))&amp;"")</f>
        <v/>
      </c>
      <c r="I3389" s="15" t="str">
        <f>IF(COUNTA(A3389:D3389,G3389)=0,"",IF(NOT(ISNUMBER(A3389)),"Укажите дату",IF(B3389="","Укажите код",IF(NOT(AND(ISTEXT(B3389),LEN(B3389)&gt;0,LEN(B3389)&lt;=30,ISNUMBER(FIND(LEFT(B3389,1),"ABCDEFGHIJKLMNOPQRSTUVWXYZ")),SUMPRODUCT((MID(B3389,{1,2,3,4,5,6,7,8,9,10,11,12,13,14,15,16,17,18,19,20,21,22,23,24,25,26,27,28,29,30},1)&lt;&gt;"")*ISERROR(FIND(MID(B3389,{1,2,3,4,5,6,7,8,9,10,11,12,13,14,15,16,17,18,19,20,21,22,23,24,25,26,27,28,29,30},1),"ABCDEFGHIJKLMNOPQRSTUVWXYZ0123456789-_")))=0,ISERROR(VALUE(B3389)))),"Недопустимый код: только латинские буквы A-Z в верхнем регистре, цифры, - и _; начало с буквы, до 30 символов (например MILK-001)",IF(SUMPRODUCT(--EXACT('Номенклатура'!$A$6:$A$205,B3389))=0,"Код не найден в номенклатуре",IF(SUMPRODUCT(--EXACT('Номенклатура'!$A$6:$A$205,B3389))&gt;1,"Код повторяется в номенклатуре",IF(ISNA(MATCH(C3389,{"Приход","Расход","Списание","Корректировка остатка"},0)),"Выберите тип операции",IF(NOT(ISNUMBER(D3389)),"Укажите количество",IF(D3389=0,"Количество не может быть 0",IF(AND(C3389&lt;&gt;"Корректировка остатка",D3389&lt;0),"Для этого типа количество положительное",IF(NOT(ISNUMBER('Номенклатура'!$C$2)),"Укажите дату начала учёта",IF(A3389&lt;INT('Номенклатура'!$C$2),"Раньше даты начала учёта: НЕ учтено",IF(AND(C3389="Корректировка остатка",TRIM(G3389)=""),"Учтено: добавьте пояснение","ОК")))))))))))))</f>
        <v/>
      </c>
    </row>
    <row r="3390" spans="1:9" x14ac:dyDescent="0.25">
      <c r="A3390" s="16"/>
      <c r="B3390" s="13"/>
      <c r="C3390" s="13"/>
      <c r="D3390" s="14"/>
      <c r="E3390" s="17" t="str">
        <f>IF(OR(B3390="",SUMPRODUCT(--EXACT('Номенклатура'!$A$6:$A$205,B3390))&lt;&gt;1),"",INDEX('Номенклатура'!$D$6:$D$205,SUMPRODUCT(EXACT('Номенклатура'!$A$6:$A$205,B3390)*(ROW('Номенклатура'!$A$6:$A$205)-5)))&amp;"")</f>
        <v/>
      </c>
      <c r="F3390" s="18" t="str">
        <f>IF(OR(I3390="ОК",I3390="Учтено: добавьте пояснение"),IF(C3390="Приход",D3390,IF(C3390="Корректировка остатка",D3390,-D3390)),"")</f>
        <v/>
      </c>
      <c r="G3390" s="13"/>
      <c r="H3390" s="15" t="str">
        <f>IF(OR(B3390="",SUMPRODUCT(--EXACT('Номенклатура'!$A$6:$A$205,B3390))&lt;&gt;1),"",INDEX('Номенклатура'!$B$6:$B$205,SUMPRODUCT(EXACT('Номенклатура'!$A$6:$A$205,B3390)*(ROW('Номенклатура'!$A$6:$A$205)-5)))&amp;"")</f>
        <v/>
      </c>
      <c r="I3390" s="15" t="str">
        <f>IF(COUNTA(A3390:D3390,G3390)=0,"",IF(NOT(ISNUMBER(A3390)),"Укажите дату",IF(B3390="","Укажите код",IF(NOT(AND(ISTEXT(B3390),LEN(B3390)&gt;0,LEN(B3390)&lt;=30,ISNUMBER(FIND(LEFT(B3390,1),"ABCDEFGHIJKLMNOPQRSTUVWXYZ")),SUMPRODUCT((MID(B3390,{1,2,3,4,5,6,7,8,9,10,11,12,13,14,15,16,17,18,19,20,21,22,23,24,25,26,27,28,29,30},1)&lt;&gt;"")*ISERROR(FIND(MID(B3390,{1,2,3,4,5,6,7,8,9,10,11,12,13,14,15,16,17,18,19,20,21,22,23,24,25,26,27,28,29,30},1),"ABCDEFGHIJKLMNOPQRSTUVWXYZ0123456789-_")))=0,ISERROR(VALUE(B3390)))),"Недопустимый код: только латинские буквы A-Z в верхнем регистре, цифры, - и _; начало с буквы, до 30 символов (например MILK-001)",IF(SUMPRODUCT(--EXACT('Номенклатура'!$A$6:$A$205,B3390))=0,"Код не найден в номенклатуре",IF(SUMPRODUCT(--EXACT('Номенклатура'!$A$6:$A$205,B3390))&gt;1,"Код повторяется в номенклатуре",IF(ISNA(MATCH(C3390,{"Приход","Расход","Списание","Корректировка остатка"},0)),"Выберите тип операции",IF(NOT(ISNUMBER(D3390)),"Укажите количество",IF(D3390=0,"Количество не может быть 0",IF(AND(C3390&lt;&gt;"Корректировка остатка",D3390&lt;0),"Для этого типа количество положительное",IF(NOT(ISNUMBER('Номенклатура'!$C$2)),"Укажите дату начала учёта",IF(A3390&lt;INT('Номенклатура'!$C$2),"Раньше даты начала учёта: НЕ учтено",IF(AND(C3390="Корректировка остатка",TRIM(G3390)=""),"Учтено: добавьте пояснение","ОК")))))))))))))</f>
        <v/>
      </c>
    </row>
    <row r="3391" spans="1:9" x14ac:dyDescent="0.25">
      <c r="A3391" s="16"/>
      <c r="B3391" s="13"/>
      <c r="C3391" s="13"/>
      <c r="D3391" s="14"/>
      <c r="E3391" s="17" t="str">
        <f>IF(OR(B3391="",SUMPRODUCT(--EXACT('Номенклатура'!$A$6:$A$205,B3391))&lt;&gt;1),"",INDEX('Номенклатура'!$D$6:$D$205,SUMPRODUCT(EXACT('Номенклатура'!$A$6:$A$205,B3391)*(ROW('Номенклатура'!$A$6:$A$205)-5)))&amp;"")</f>
        <v/>
      </c>
      <c r="F3391" s="18" t="str">
        <f>IF(OR(I3391="ОК",I3391="Учтено: добавьте пояснение"),IF(C3391="Приход",D3391,IF(C3391="Корректировка остатка",D3391,-D3391)),"")</f>
        <v/>
      </c>
      <c r="G3391" s="13"/>
      <c r="H3391" s="15" t="str">
        <f>IF(OR(B3391="",SUMPRODUCT(--EXACT('Номенклатура'!$A$6:$A$205,B3391))&lt;&gt;1),"",INDEX('Номенклатура'!$B$6:$B$205,SUMPRODUCT(EXACT('Номенклатура'!$A$6:$A$205,B3391)*(ROW('Номенклатура'!$A$6:$A$205)-5)))&amp;"")</f>
        <v/>
      </c>
      <c r="I3391" s="15" t="str">
        <f>IF(COUNTA(A3391:D3391,G3391)=0,"",IF(NOT(ISNUMBER(A3391)),"Укажите дату",IF(B3391="","Укажите код",IF(NOT(AND(ISTEXT(B3391),LEN(B3391)&gt;0,LEN(B3391)&lt;=30,ISNUMBER(FIND(LEFT(B3391,1),"ABCDEFGHIJKLMNOPQRSTUVWXYZ")),SUMPRODUCT((MID(B3391,{1,2,3,4,5,6,7,8,9,10,11,12,13,14,15,16,17,18,19,20,21,22,23,24,25,26,27,28,29,30},1)&lt;&gt;"")*ISERROR(FIND(MID(B3391,{1,2,3,4,5,6,7,8,9,10,11,12,13,14,15,16,17,18,19,20,21,22,23,24,25,26,27,28,29,30},1),"ABCDEFGHIJKLMNOPQRSTUVWXYZ0123456789-_")))=0,ISERROR(VALUE(B3391)))),"Недопустимый код: только латинские буквы A-Z в верхнем регистре, цифры, - и _; начало с буквы, до 30 символов (например MILK-001)",IF(SUMPRODUCT(--EXACT('Номенклатура'!$A$6:$A$205,B3391))=0,"Код не найден в номенклатуре",IF(SUMPRODUCT(--EXACT('Номенклатура'!$A$6:$A$205,B3391))&gt;1,"Код повторяется в номенклатуре",IF(ISNA(MATCH(C3391,{"Приход","Расход","Списание","Корректировка остатка"},0)),"Выберите тип операции",IF(NOT(ISNUMBER(D3391)),"Укажите количество",IF(D3391=0,"Количество не может быть 0",IF(AND(C3391&lt;&gt;"Корректировка остатка",D3391&lt;0),"Для этого типа количество положительное",IF(NOT(ISNUMBER('Номенклатура'!$C$2)),"Укажите дату начала учёта",IF(A3391&lt;INT('Номенклатура'!$C$2),"Раньше даты начала учёта: НЕ учтено",IF(AND(C3391="Корректировка остатка",TRIM(G3391)=""),"Учтено: добавьте пояснение","ОК")))))))))))))</f>
        <v/>
      </c>
    </row>
    <row r="3392" spans="1:9" x14ac:dyDescent="0.25">
      <c r="A3392" s="16"/>
      <c r="B3392" s="13"/>
      <c r="C3392" s="13"/>
      <c r="D3392" s="14"/>
      <c r="E3392" s="17" t="str">
        <f>IF(OR(B3392="",SUMPRODUCT(--EXACT('Номенклатура'!$A$6:$A$205,B3392))&lt;&gt;1),"",INDEX('Номенклатура'!$D$6:$D$205,SUMPRODUCT(EXACT('Номенклатура'!$A$6:$A$205,B3392)*(ROW('Номенклатура'!$A$6:$A$205)-5)))&amp;"")</f>
        <v/>
      </c>
      <c r="F3392" s="18" t="str">
        <f>IF(OR(I3392="ОК",I3392="Учтено: добавьте пояснение"),IF(C3392="Приход",D3392,IF(C3392="Корректировка остатка",D3392,-D3392)),"")</f>
        <v/>
      </c>
      <c r="G3392" s="13"/>
      <c r="H3392" s="15" t="str">
        <f>IF(OR(B3392="",SUMPRODUCT(--EXACT('Номенклатура'!$A$6:$A$205,B3392))&lt;&gt;1),"",INDEX('Номенклатура'!$B$6:$B$205,SUMPRODUCT(EXACT('Номенклатура'!$A$6:$A$205,B3392)*(ROW('Номенклатура'!$A$6:$A$205)-5)))&amp;"")</f>
        <v/>
      </c>
      <c r="I3392" s="15" t="str">
        <f>IF(COUNTA(A3392:D3392,G3392)=0,"",IF(NOT(ISNUMBER(A3392)),"Укажите дату",IF(B3392="","Укажите код",IF(NOT(AND(ISTEXT(B3392),LEN(B3392)&gt;0,LEN(B3392)&lt;=30,ISNUMBER(FIND(LEFT(B3392,1),"ABCDEFGHIJKLMNOPQRSTUVWXYZ")),SUMPRODUCT((MID(B3392,{1,2,3,4,5,6,7,8,9,10,11,12,13,14,15,16,17,18,19,20,21,22,23,24,25,26,27,28,29,30},1)&lt;&gt;"")*ISERROR(FIND(MID(B3392,{1,2,3,4,5,6,7,8,9,10,11,12,13,14,15,16,17,18,19,20,21,22,23,24,25,26,27,28,29,30},1),"ABCDEFGHIJKLMNOPQRSTUVWXYZ0123456789-_")))=0,ISERROR(VALUE(B3392)))),"Недопустимый код: только латинские буквы A-Z в верхнем регистре, цифры, - и _; начало с буквы, до 30 символов (например MILK-001)",IF(SUMPRODUCT(--EXACT('Номенклатура'!$A$6:$A$205,B3392))=0,"Код не найден в номенклатуре",IF(SUMPRODUCT(--EXACT('Номенклатура'!$A$6:$A$205,B3392))&gt;1,"Код повторяется в номенклатуре",IF(ISNA(MATCH(C3392,{"Приход","Расход","Списание","Корректировка остатка"},0)),"Выберите тип операции",IF(NOT(ISNUMBER(D3392)),"Укажите количество",IF(D3392=0,"Количество не может быть 0",IF(AND(C3392&lt;&gt;"Корректировка остатка",D3392&lt;0),"Для этого типа количество положительное",IF(NOT(ISNUMBER('Номенклатура'!$C$2)),"Укажите дату начала учёта",IF(A3392&lt;INT('Номенклатура'!$C$2),"Раньше даты начала учёта: НЕ учтено",IF(AND(C3392="Корректировка остатка",TRIM(G3392)=""),"Учтено: добавьте пояснение","ОК")))))))))))))</f>
        <v/>
      </c>
    </row>
    <row r="3393" spans="1:9" x14ac:dyDescent="0.25">
      <c r="A3393" s="16"/>
      <c r="B3393" s="13"/>
      <c r="C3393" s="13"/>
      <c r="D3393" s="14"/>
      <c r="E3393" s="17" t="str">
        <f>IF(OR(B3393="",SUMPRODUCT(--EXACT('Номенклатура'!$A$6:$A$205,B3393))&lt;&gt;1),"",INDEX('Номенклатура'!$D$6:$D$205,SUMPRODUCT(EXACT('Номенклатура'!$A$6:$A$205,B3393)*(ROW('Номенклатура'!$A$6:$A$205)-5)))&amp;"")</f>
        <v/>
      </c>
      <c r="F3393" s="18" t="str">
        <f>IF(OR(I3393="ОК",I3393="Учтено: добавьте пояснение"),IF(C3393="Приход",D3393,IF(C3393="Корректировка остатка",D3393,-D3393)),"")</f>
        <v/>
      </c>
      <c r="G3393" s="13"/>
      <c r="H3393" s="15" t="str">
        <f>IF(OR(B3393="",SUMPRODUCT(--EXACT('Номенклатура'!$A$6:$A$205,B3393))&lt;&gt;1),"",INDEX('Номенклатура'!$B$6:$B$205,SUMPRODUCT(EXACT('Номенклатура'!$A$6:$A$205,B3393)*(ROW('Номенклатура'!$A$6:$A$205)-5)))&amp;"")</f>
        <v/>
      </c>
      <c r="I3393" s="15" t="str">
        <f>IF(COUNTA(A3393:D3393,G3393)=0,"",IF(NOT(ISNUMBER(A3393)),"Укажите дату",IF(B3393="","Укажите код",IF(NOT(AND(ISTEXT(B3393),LEN(B3393)&gt;0,LEN(B3393)&lt;=30,ISNUMBER(FIND(LEFT(B3393,1),"ABCDEFGHIJKLMNOPQRSTUVWXYZ")),SUMPRODUCT((MID(B3393,{1,2,3,4,5,6,7,8,9,10,11,12,13,14,15,16,17,18,19,20,21,22,23,24,25,26,27,28,29,30},1)&lt;&gt;"")*ISERROR(FIND(MID(B3393,{1,2,3,4,5,6,7,8,9,10,11,12,13,14,15,16,17,18,19,20,21,22,23,24,25,26,27,28,29,30},1),"ABCDEFGHIJKLMNOPQRSTUVWXYZ0123456789-_")))=0,ISERROR(VALUE(B3393)))),"Недопустимый код: только латинские буквы A-Z в верхнем регистре, цифры, - и _; начало с буквы, до 30 символов (например MILK-001)",IF(SUMPRODUCT(--EXACT('Номенклатура'!$A$6:$A$205,B3393))=0,"Код не найден в номенклатуре",IF(SUMPRODUCT(--EXACT('Номенклатура'!$A$6:$A$205,B3393))&gt;1,"Код повторяется в номенклатуре",IF(ISNA(MATCH(C3393,{"Приход","Расход","Списание","Корректировка остатка"},0)),"Выберите тип операции",IF(NOT(ISNUMBER(D3393)),"Укажите количество",IF(D3393=0,"Количество не может быть 0",IF(AND(C3393&lt;&gt;"Корректировка остатка",D3393&lt;0),"Для этого типа количество положительное",IF(NOT(ISNUMBER('Номенклатура'!$C$2)),"Укажите дату начала учёта",IF(A3393&lt;INT('Номенклатура'!$C$2),"Раньше даты начала учёта: НЕ учтено",IF(AND(C3393="Корректировка остатка",TRIM(G3393)=""),"Учтено: добавьте пояснение","ОК")))))))))))))</f>
        <v/>
      </c>
    </row>
    <row r="3394" spans="1:9" x14ac:dyDescent="0.25">
      <c r="A3394" s="16"/>
      <c r="B3394" s="13"/>
      <c r="C3394" s="13"/>
      <c r="D3394" s="14"/>
      <c r="E3394" s="17" t="str">
        <f>IF(OR(B3394="",SUMPRODUCT(--EXACT('Номенклатура'!$A$6:$A$205,B3394))&lt;&gt;1),"",INDEX('Номенклатура'!$D$6:$D$205,SUMPRODUCT(EXACT('Номенклатура'!$A$6:$A$205,B3394)*(ROW('Номенклатура'!$A$6:$A$205)-5)))&amp;"")</f>
        <v/>
      </c>
      <c r="F3394" s="18" t="str">
        <f>IF(OR(I3394="ОК",I3394="Учтено: добавьте пояснение"),IF(C3394="Приход",D3394,IF(C3394="Корректировка остатка",D3394,-D3394)),"")</f>
        <v/>
      </c>
      <c r="G3394" s="13"/>
      <c r="H3394" s="15" t="str">
        <f>IF(OR(B3394="",SUMPRODUCT(--EXACT('Номенклатура'!$A$6:$A$205,B3394))&lt;&gt;1),"",INDEX('Номенклатура'!$B$6:$B$205,SUMPRODUCT(EXACT('Номенклатура'!$A$6:$A$205,B3394)*(ROW('Номенклатура'!$A$6:$A$205)-5)))&amp;"")</f>
        <v/>
      </c>
      <c r="I3394" s="15" t="str">
        <f>IF(COUNTA(A3394:D3394,G3394)=0,"",IF(NOT(ISNUMBER(A3394)),"Укажите дату",IF(B3394="","Укажите код",IF(NOT(AND(ISTEXT(B3394),LEN(B3394)&gt;0,LEN(B3394)&lt;=30,ISNUMBER(FIND(LEFT(B3394,1),"ABCDEFGHIJKLMNOPQRSTUVWXYZ")),SUMPRODUCT((MID(B3394,{1,2,3,4,5,6,7,8,9,10,11,12,13,14,15,16,17,18,19,20,21,22,23,24,25,26,27,28,29,30},1)&lt;&gt;"")*ISERROR(FIND(MID(B3394,{1,2,3,4,5,6,7,8,9,10,11,12,13,14,15,16,17,18,19,20,21,22,23,24,25,26,27,28,29,30},1),"ABCDEFGHIJKLMNOPQRSTUVWXYZ0123456789-_")))=0,ISERROR(VALUE(B3394)))),"Недопустимый код: только латинские буквы A-Z в верхнем регистре, цифры, - и _; начало с буквы, до 30 символов (например MILK-001)",IF(SUMPRODUCT(--EXACT('Номенклатура'!$A$6:$A$205,B3394))=0,"Код не найден в номенклатуре",IF(SUMPRODUCT(--EXACT('Номенклатура'!$A$6:$A$205,B3394))&gt;1,"Код повторяется в номенклатуре",IF(ISNA(MATCH(C3394,{"Приход","Расход","Списание","Корректировка остатка"},0)),"Выберите тип операции",IF(NOT(ISNUMBER(D3394)),"Укажите количество",IF(D3394=0,"Количество не может быть 0",IF(AND(C3394&lt;&gt;"Корректировка остатка",D3394&lt;0),"Для этого типа количество положительное",IF(NOT(ISNUMBER('Номенклатура'!$C$2)),"Укажите дату начала учёта",IF(A3394&lt;INT('Номенклатура'!$C$2),"Раньше даты начала учёта: НЕ учтено",IF(AND(C3394="Корректировка остатка",TRIM(G3394)=""),"Учтено: добавьте пояснение","ОК")))))))))))))</f>
        <v/>
      </c>
    </row>
    <row r="3395" spans="1:9" x14ac:dyDescent="0.25">
      <c r="A3395" s="16"/>
      <c r="B3395" s="13"/>
      <c r="C3395" s="13"/>
      <c r="D3395" s="14"/>
      <c r="E3395" s="17" t="str">
        <f>IF(OR(B3395="",SUMPRODUCT(--EXACT('Номенклатура'!$A$6:$A$205,B3395))&lt;&gt;1),"",INDEX('Номенклатура'!$D$6:$D$205,SUMPRODUCT(EXACT('Номенклатура'!$A$6:$A$205,B3395)*(ROW('Номенклатура'!$A$6:$A$205)-5)))&amp;"")</f>
        <v/>
      </c>
      <c r="F3395" s="18" t="str">
        <f>IF(OR(I3395="ОК",I3395="Учтено: добавьте пояснение"),IF(C3395="Приход",D3395,IF(C3395="Корректировка остатка",D3395,-D3395)),"")</f>
        <v/>
      </c>
      <c r="G3395" s="13"/>
      <c r="H3395" s="15" t="str">
        <f>IF(OR(B3395="",SUMPRODUCT(--EXACT('Номенклатура'!$A$6:$A$205,B3395))&lt;&gt;1),"",INDEX('Номенклатура'!$B$6:$B$205,SUMPRODUCT(EXACT('Номенклатура'!$A$6:$A$205,B3395)*(ROW('Номенклатура'!$A$6:$A$205)-5)))&amp;"")</f>
        <v/>
      </c>
      <c r="I3395" s="15" t="str">
        <f>IF(COUNTA(A3395:D3395,G3395)=0,"",IF(NOT(ISNUMBER(A3395)),"Укажите дату",IF(B3395="","Укажите код",IF(NOT(AND(ISTEXT(B3395),LEN(B3395)&gt;0,LEN(B3395)&lt;=30,ISNUMBER(FIND(LEFT(B3395,1),"ABCDEFGHIJKLMNOPQRSTUVWXYZ")),SUMPRODUCT((MID(B3395,{1,2,3,4,5,6,7,8,9,10,11,12,13,14,15,16,17,18,19,20,21,22,23,24,25,26,27,28,29,30},1)&lt;&gt;"")*ISERROR(FIND(MID(B3395,{1,2,3,4,5,6,7,8,9,10,11,12,13,14,15,16,17,18,19,20,21,22,23,24,25,26,27,28,29,30},1),"ABCDEFGHIJKLMNOPQRSTUVWXYZ0123456789-_")))=0,ISERROR(VALUE(B3395)))),"Недопустимый код: только латинские буквы A-Z в верхнем регистре, цифры, - и _; начало с буквы, до 30 символов (например MILK-001)",IF(SUMPRODUCT(--EXACT('Номенклатура'!$A$6:$A$205,B3395))=0,"Код не найден в номенклатуре",IF(SUMPRODUCT(--EXACT('Номенклатура'!$A$6:$A$205,B3395))&gt;1,"Код повторяется в номенклатуре",IF(ISNA(MATCH(C3395,{"Приход","Расход","Списание","Корректировка остатка"},0)),"Выберите тип операции",IF(NOT(ISNUMBER(D3395)),"Укажите количество",IF(D3395=0,"Количество не может быть 0",IF(AND(C3395&lt;&gt;"Корректировка остатка",D3395&lt;0),"Для этого типа количество положительное",IF(NOT(ISNUMBER('Номенклатура'!$C$2)),"Укажите дату начала учёта",IF(A3395&lt;INT('Номенклатура'!$C$2),"Раньше даты начала учёта: НЕ учтено",IF(AND(C3395="Корректировка остатка",TRIM(G3395)=""),"Учтено: добавьте пояснение","ОК")))))))))))))</f>
        <v/>
      </c>
    </row>
    <row r="3396" spans="1:9" x14ac:dyDescent="0.25">
      <c r="A3396" s="16"/>
      <c r="B3396" s="13"/>
      <c r="C3396" s="13"/>
      <c r="D3396" s="14"/>
      <c r="E3396" s="17" t="str">
        <f>IF(OR(B3396="",SUMPRODUCT(--EXACT('Номенклатура'!$A$6:$A$205,B3396))&lt;&gt;1),"",INDEX('Номенклатура'!$D$6:$D$205,SUMPRODUCT(EXACT('Номенклатура'!$A$6:$A$205,B3396)*(ROW('Номенклатура'!$A$6:$A$205)-5)))&amp;"")</f>
        <v/>
      </c>
      <c r="F3396" s="18" t="str">
        <f>IF(OR(I3396="ОК",I3396="Учтено: добавьте пояснение"),IF(C3396="Приход",D3396,IF(C3396="Корректировка остатка",D3396,-D3396)),"")</f>
        <v/>
      </c>
      <c r="G3396" s="13"/>
      <c r="H3396" s="15" t="str">
        <f>IF(OR(B3396="",SUMPRODUCT(--EXACT('Номенклатура'!$A$6:$A$205,B3396))&lt;&gt;1),"",INDEX('Номенклатура'!$B$6:$B$205,SUMPRODUCT(EXACT('Номенклатура'!$A$6:$A$205,B3396)*(ROW('Номенклатура'!$A$6:$A$205)-5)))&amp;"")</f>
        <v/>
      </c>
      <c r="I3396" s="15" t="str">
        <f>IF(COUNTA(A3396:D3396,G3396)=0,"",IF(NOT(ISNUMBER(A3396)),"Укажите дату",IF(B3396="","Укажите код",IF(NOT(AND(ISTEXT(B3396),LEN(B3396)&gt;0,LEN(B3396)&lt;=30,ISNUMBER(FIND(LEFT(B3396,1),"ABCDEFGHIJKLMNOPQRSTUVWXYZ")),SUMPRODUCT((MID(B3396,{1,2,3,4,5,6,7,8,9,10,11,12,13,14,15,16,17,18,19,20,21,22,23,24,25,26,27,28,29,30},1)&lt;&gt;"")*ISERROR(FIND(MID(B3396,{1,2,3,4,5,6,7,8,9,10,11,12,13,14,15,16,17,18,19,20,21,22,23,24,25,26,27,28,29,30},1),"ABCDEFGHIJKLMNOPQRSTUVWXYZ0123456789-_")))=0,ISERROR(VALUE(B3396)))),"Недопустимый код: только латинские буквы A-Z в верхнем регистре, цифры, - и _; начало с буквы, до 30 символов (например MILK-001)",IF(SUMPRODUCT(--EXACT('Номенклатура'!$A$6:$A$205,B3396))=0,"Код не найден в номенклатуре",IF(SUMPRODUCT(--EXACT('Номенклатура'!$A$6:$A$205,B3396))&gt;1,"Код повторяется в номенклатуре",IF(ISNA(MATCH(C3396,{"Приход","Расход","Списание","Корректировка остатка"},0)),"Выберите тип операции",IF(NOT(ISNUMBER(D3396)),"Укажите количество",IF(D3396=0,"Количество не может быть 0",IF(AND(C3396&lt;&gt;"Корректировка остатка",D3396&lt;0),"Для этого типа количество положительное",IF(NOT(ISNUMBER('Номенклатура'!$C$2)),"Укажите дату начала учёта",IF(A3396&lt;INT('Номенклатура'!$C$2),"Раньше даты начала учёта: НЕ учтено",IF(AND(C3396="Корректировка остатка",TRIM(G3396)=""),"Учтено: добавьте пояснение","ОК")))))))))))))</f>
        <v/>
      </c>
    </row>
    <row r="3397" spans="1:9" x14ac:dyDescent="0.25">
      <c r="A3397" s="16"/>
      <c r="B3397" s="13"/>
      <c r="C3397" s="13"/>
      <c r="D3397" s="14"/>
      <c r="E3397" s="17" t="str">
        <f>IF(OR(B3397="",SUMPRODUCT(--EXACT('Номенклатура'!$A$6:$A$205,B3397))&lt;&gt;1),"",INDEX('Номенклатура'!$D$6:$D$205,SUMPRODUCT(EXACT('Номенклатура'!$A$6:$A$205,B3397)*(ROW('Номенклатура'!$A$6:$A$205)-5)))&amp;"")</f>
        <v/>
      </c>
      <c r="F3397" s="18" t="str">
        <f>IF(OR(I3397="ОК",I3397="Учтено: добавьте пояснение"),IF(C3397="Приход",D3397,IF(C3397="Корректировка остатка",D3397,-D3397)),"")</f>
        <v/>
      </c>
      <c r="G3397" s="13"/>
      <c r="H3397" s="15" t="str">
        <f>IF(OR(B3397="",SUMPRODUCT(--EXACT('Номенклатура'!$A$6:$A$205,B3397))&lt;&gt;1),"",INDEX('Номенклатура'!$B$6:$B$205,SUMPRODUCT(EXACT('Номенклатура'!$A$6:$A$205,B3397)*(ROW('Номенклатура'!$A$6:$A$205)-5)))&amp;"")</f>
        <v/>
      </c>
      <c r="I3397" s="15" t="str">
        <f>IF(COUNTA(A3397:D3397,G3397)=0,"",IF(NOT(ISNUMBER(A3397)),"Укажите дату",IF(B3397="","Укажите код",IF(NOT(AND(ISTEXT(B3397),LEN(B3397)&gt;0,LEN(B3397)&lt;=30,ISNUMBER(FIND(LEFT(B3397,1),"ABCDEFGHIJKLMNOPQRSTUVWXYZ")),SUMPRODUCT((MID(B3397,{1,2,3,4,5,6,7,8,9,10,11,12,13,14,15,16,17,18,19,20,21,22,23,24,25,26,27,28,29,30},1)&lt;&gt;"")*ISERROR(FIND(MID(B3397,{1,2,3,4,5,6,7,8,9,10,11,12,13,14,15,16,17,18,19,20,21,22,23,24,25,26,27,28,29,30},1),"ABCDEFGHIJKLMNOPQRSTUVWXYZ0123456789-_")))=0,ISERROR(VALUE(B3397)))),"Недопустимый код: только латинские буквы A-Z в верхнем регистре, цифры, - и _; начало с буквы, до 30 символов (например MILK-001)",IF(SUMPRODUCT(--EXACT('Номенклатура'!$A$6:$A$205,B3397))=0,"Код не найден в номенклатуре",IF(SUMPRODUCT(--EXACT('Номенклатура'!$A$6:$A$205,B3397))&gt;1,"Код повторяется в номенклатуре",IF(ISNA(MATCH(C3397,{"Приход","Расход","Списание","Корректировка остатка"},0)),"Выберите тип операции",IF(NOT(ISNUMBER(D3397)),"Укажите количество",IF(D3397=0,"Количество не может быть 0",IF(AND(C3397&lt;&gt;"Корректировка остатка",D3397&lt;0),"Для этого типа количество положительное",IF(NOT(ISNUMBER('Номенклатура'!$C$2)),"Укажите дату начала учёта",IF(A3397&lt;INT('Номенклатура'!$C$2),"Раньше даты начала учёта: НЕ учтено",IF(AND(C3397="Корректировка остатка",TRIM(G3397)=""),"Учтено: добавьте пояснение","ОК")))))))))))))</f>
        <v/>
      </c>
    </row>
    <row r="3398" spans="1:9" x14ac:dyDescent="0.25">
      <c r="A3398" s="16"/>
      <c r="B3398" s="13"/>
      <c r="C3398" s="13"/>
      <c r="D3398" s="14"/>
      <c r="E3398" s="17" t="str">
        <f>IF(OR(B3398="",SUMPRODUCT(--EXACT('Номенклатура'!$A$6:$A$205,B3398))&lt;&gt;1),"",INDEX('Номенклатура'!$D$6:$D$205,SUMPRODUCT(EXACT('Номенклатура'!$A$6:$A$205,B3398)*(ROW('Номенклатура'!$A$6:$A$205)-5)))&amp;"")</f>
        <v/>
      </c>
      <c r="F3398" s="18" t="str">
        <f>IF(OR(I3398="ОК",I3398="Учтено: добавьте пояснение"),IF(C3398="Приход",D3398,IF(C3398="Корректировка остатка",D3398,-D3398)),"")</f>
        <v/>
      </c>
      <c r="G3398" s="13"/>
      <c r="H3398" s="15" t="str">
        <f>IF(OR(B3398="",SUMPRODUCT(--EXACT('Номенклатура'!$A$6:$A$205,B3398))&lt;&gt;1),"",INDEX('Номенклатура'!$B$6:$B$205,SUMPRODUCT(EXACT('Номенклатура'!$A$6:$A$205,B3398)*(ROW('Номенклатура'!$A$6:$A$205)-5)))&amp;"")</f>
        <v/>
      </c>
      <c r="I3398" s="15" t="str">
        <f>IF(COUNTA(A3398:D3398,G3398)=0,"",IF(NOT(ISNUMBER(A3398)),"Укажите дату",IF(B3398="","Укажите код",IF(NOT(AND(ISTEXT(B3398),LEN(B3398)&gt;0,LEN(B3398)&lt;=30,ISNUMBER(FIND(LEFT(B3398,1),"ABCDEFGHIJKLMNOPQRSTUVWXYZ")),SUMPRODUCT((MID(B3398,{1,2,3,4,5,6,7,8,9,10,11,12,13,14,15,16,17,18,19,20,21,22,23,24,25,26,27,28,29,30},1)&lt;&gt;"")*ISERROR(FIND(MID(B3398,{1,2,3,4,5,6,7,8,9,10,11,12,13,14,15,16,17,18,19,20,21,22,23,24,25,26,27,28,29,30},1),"ABCDEFGHIJKLMNOPQRSTUVWXYZ0123456789-_")))=0,ISERROR(VALUE(B3398)))),"Недопустимый код: только латинские буквы A-Z в верхнем регистре, цифры, - и _; начало с буквы, до 30 символов (например MILK-001)",IF(SUMPRODUCT(--EXACT('Номенклатура'!$A$6:$A$205,B3398))=0,"Код не найден в номенклатуре",IF(SUMPRODUCT(--EXACT('Номенклатура'!$A$6:$A$205,B3398))&gt;1,"Код повторяется в номенклатуре",IF(ISNA(MATCH(C3398,{"Приход","Расход","Списание","Корректировка остатка"},0)),"Выберите тип операции",IF(NOT(ISNUMBER(D3398)),"Укажите количество",IF(D3398=0,"Количество не может быть 0",IF(AND(C3398&lt;&gt;"Корректировка остатка",D3398&lt;0),"Для этого типа количество положительное",IF(NOT(ISNUMBER('Номенклатура'!$C$2)),"Укажите дату начала учёта",IF(A3398&lt;INT('Номенклатура'!$C$2),"Раньше даты начала учёта: НЕ учтено",IF(AND(C3398="Корректировка остатка",TRIM(G3398)=""),"Учтено: добавьте пояснение","ОК")))))))))))))</f>
        <v/>
      </c>
    </row>
    <row r="3399" spans="1:9" x14ac:dyDescent="0.25">
      <c r="A3399" s="16"/>
      <c r="B3399" s="13"/>
      <c r="C3399" s="13"/>
      <c r="D3399" s="14"/>
      <c r="E3399" s="17" t="str">
        <f>IF(OR(B3399="",SUMPRODUCT(--EXACT('Номенклатура'!$A$6:$A$205,B3399))&lt;&gt;1),"",INDEX('Номенклатура'!$D$6:$D$205,SUMPRODUCT(EXACT('Номенклатура'!$A$6:$A$205,B3399)*(ROW('Номенклатура'!$A$6:$A$205)-5)))&amp;"")</f>
        <v/>
      </c>
      <c r="F3399" s="18" t="str">
        <f>IF(OR(I3399="ОК",I3399="Учтено: добавьте пояснение"),IF(C3399="Приход",D3399,IF(C3399="Корректировка остатка",D3399,-D3399)),"")</f>
        <v/>
      </c>
      <c r="G3399" s="13"/>
      <c r="H3399" s="15" t="str">
        <f>IF(OR(B3399="",SUMPRODUCT(--EXACT('Номенклатура'!$A$6:$A$205,B3399))&lt;&gt;1),"",INDEX('Номенклатура'!$B$6:$B$205,SUMPRODUCT(EXACT('Номенклатура'!$A$6:$A$205,B3399)*(ROW('Номенклатура'!$A$6:$A$205)-5)))&amp;"")</f>
        <v/>
      </c>
      <c r="I3399" s="15" t="str">
        <f>IF(COUNTA(A3399:D3399,G3399)=0,"",IF(NOT(ISNUMBER(A3399)),"Укажите дату",IF(B3399="","Укажите код",IF(NOT(AND(ISTEXT(B3399),LEN(B3399)&gt;0,LEN(B3399)&lt;=30,ISNUMBER(FIND(LEFT(B3399,1),"ABCDEFGHIJKLMNOPQRSTUVWXYZ")),SUMPRODUCT((MID(B3399,{1,2,3,4,5,6,7,8,9,10,11,12,13,14,15,16,17,18,19,20,21,22,23,24,25,26,27,28,29,30},1)&lt;&gt;"")*ISERROR(FIND(MID(B3399,{1,2,3,4,5,6,7,8,9,10,11,12,13,14,15,16,17,18,19,20,21,22,23,24,25,26,27,28,29,30},1),"ABCDEFGHIJKLMNOPQRSTUVWXYZ0123456789-_")))=0,ISERROR(VALUE(B3399)))),"Недопустимый код: только латинские буквы A-Z в верхнем регистре, цифры, - и _; начало с буквы, до 30 символов (например MILK-001)",IF(SUMPRODUCT(--EXACT('Номенклатура'!$A$6:$A$205,B3399))=0,"Код не найден в номенклатуре",IF(SUMPRODUCT(--EXACT('Номенклатура'!$A$6:$A$205,B3399))&gt;1,"Код повторяется в номенклатуре",IF(ISNA(MATCH(C3399,{"Приход","Расход","Списание","Корректировка остатка"},0)),"Выберите тип операции",IF(NOT(ISNUMBER(D3399)),"Укажите количество",IF(D3399=0,"Количество не может быть 0",IF(AND(C3399&lt;&gt;"Корректировка остатка",D3399&lt;0),"Для этого типа количество положительное",IF(NOT(ISNUMBER('Номенклатура'!$C$2)),"Укажите дату начала учёта",IF(A3399&lt;INT('Номенклатура'!$C$2),"Раньше даты начала учёта: НЕ учтено",IF(AND(C3399="Корректировка остатка",TRIM(G3399)=""),"Учтено: добавьте пояснение","ОК")))))))))))))</f>
        <v/>
      </c>
    </row>
    <row r="3400" spans="1:9" x14ac:dyDescent="0.25">
      <c r="A3400" s="16"/>
      <c r="B3400" s="13"/>
      <c r="C3400" s="13"/>
      <c r="D3400" s="14"/>
      <c r="E3400" s="17" t="str">
        <f>IF(OR(B3400="",SUMPRODUCT(--EXACT('Номенклатура'!$A$6:$A$205,B3400))&lt;&gt;1),"",INDEX('Номенклатура'!$D$6:$D$205,SUMPRODUCT(EXACT('Номенклатура'!$A$6:$A$205,B3400)*(ROW('Номенклатура'!$A$6:$A$205)-5)))&amp;"")</f>
        <v/>
      </c>
      <c r="F3400" s="18" t="str">
        <f>IF(OR(I3400="ОК",I3400="Учтено: добавьте пояснение"),IF(C3400="Приход",D3400,IF(C3400="Корректировка остатка",D3400,-D3400)),"")</f>
        <v/>
      </c>
      <c r="G3400" s="13"/>
      <c r="H3400" s="15" t="str">
        <f>IF(OR(B3400="",SUMPRODUCT(--EXACT('Номенклатура'!$A$6:$A$205,B3400))&lt;&gt;1),"",INDEX('Номенклатура'!$B$6:$B$205,SUMPRODUCT(EXACT('Номенклатура'!$A$6:$A$205,B3400)*(ROW('Номенклатура'!$A$6:$A$205)-5)))&amp;"")</f>
        <v/>
      </c>
      <c r="I3400" s="15" t="str">
        <f>IF(COUNTA(A3400:D3400,G3400)=0,"",IF(NOT(ISNUMBER(A3400)),"Укажите дату",IF(B3400="","Укажите код",IF(NOT(AND(ISTEXT(B3400),LEN(B3400)&gt;0,LEN(B3400)&lt;=30,ISNUMBER(FIND(LEFT(B3400,1),"ABCDEFGHIJKLMNOPQRSTUVWXYZ")),SUMPRODUCT((MID(B3400,{1,2,3,4,5,6,7,8,9,10,11,12,13,14,15,16,17,18,19,20,21,22,23,24,25,26,27,28,29,30},1)&lt;&gt;"")*ISERROR(FIND(MID(B3400,{1,2,3,4,5,6,7,8,9,10,11,12,13,14,15,16,17,18,19,20,21,22,23,24,25,26,27,28,29,30},1),"ABCDEFGHIJKLMNOPQRSTUVWXYZ0123456789-_")))=0,ISERROR(VALUE(B3400)))),"Недопустимый код: только латинские буквы A-Z в верхнем регистре, цифры, - и _; начало с буквы, до 30 символов (например MILK-001)",IF(SUMPRODUCT(--EXACT('Номенклатура'!$A$6:$A$205,B3400))=0,"Код не найден в номенклатуре",IF(SUMPRODUCT(--EXACT('Номенклатура'!$A$6:$A$205,B3400))&gt;1,"Код повторяется в номенклатуре",IF(ISNA(MATCH(C3400,{"Приход","Расход","Списание","Корректировка остатка"},0)),"Выберите тип операции",IF(NOT(ISNUMBER(D3400)),"Укажите количество",IF(D3400=0,"Количество не может быть 0",IF(AND(C3400&lt;&gt;"Корректировка остатка",D3400&lt;0),"Для этого типа количество положительное",IF(NOT(ISNUMBER('Номенклатура'!$C$2)),"Укажите дату начала учёта",IF(A3400&lt;INT('Номенклатура'!$C$2),"Раньше даты начала учёта: НЕ учтено",IF(AND(C3400="Корректировка остатка",TRIM(G3400)=""),"Учтено: добавьте пояснение","ОК")))))))))))))</f>
        <v/>
      </c>
    </row>
    <row r="3401" spans="1:9" x14ac:dyDescent="0.25">
      <c r="A3401" s="16"/>
      <c r="B3401" s="13"/>
      <c r="C3401" s="13"/>
      <c r="D3401" s="14"/>
      <c r="E3401" s="17" t="str">
        <f>IF(OR(B3401="",SUMPRODUCT(--EXACT('Номенклатура'!$A$6:$A$205,B3401))&lt;&gt;1),"",INDEX('Номенклатура'!$D$6:$D$205,SUMPRODUCT(EXACT('Номенклатура'!$A$6:$A$205,B3401)*(ROW('Номенклатура'!$A$6:$A$205)-5)))&amp;"")</f>
        <v/>
      </c>
      <c r="F3401" s="18" t="str">
        <f>IF(OR(I3401="ОК",I3401="Учтено: добавьте пояснение"),IF(C3401="Приход",D3401,IF(C3401="Корректировка остатка",D3401,-D3401)),"")</f>
        <v/>
      </c>
      <c r="G3401" s="13"/>
      <c r="H3401" s="15" t="str">
        <f>IF(OR(B3401="",SUMPRODUCT(--EXACT('Номенклатура'!$A$6:$A$205,B3401))&lt;&gt;1),"",INDEX('Номенклатура'!$B$6:$B$205,SUMPRODUCT(EXACT('Номенклатура'!$A$6:$A$205,B3401)*(ROW('Номенклатура'!$A$6:$A$205)-5)))&amp;"")</f>
        <v/>
      </c>
      <c r="I3401" s="15" t="str">
        <f>IF(COUNTA(A3401:D3401,G3401)=0,"",IF(NOT(ISNUMBER(A3401)),"Укажите дату",IF(B3401="","Укажите код",IF(NOT(AND(ISTEXT(B3401),LEN(B3401)&gt;0,LEN(B3401)&lt;=30,ISNUMBER(FIND(LEFT(B3401,1),"ABCDEFGHIJKLMNOPQRSTUVWXYZ")),SUMPRODUCT((MID(B3401,{1,2,3,4,5,6,7,8,9,10,11,12,13,14,15,16,17,18,19,20,21,22,23,24,25,26,27,28,29,30},1)&lt;&gt;"")*ISERROR(FIND(MID(B3401,{1,2,3,4,5,6,7,8,9,10,11,12,13,14,15,16,17,18,19,20,21,22,23,24,25,26,27,28,29,30},1),"ABCDEFGHIJKLMNOPQRSTUVWXYZ0123456789-_")))=0,ISERROR(VALUE(B3401)))),"Недопустимый код: только латинские буквы A-Z в верхнем регистре, цифры, - и _; начало с буквы, до 30 символов (например MILK-001)",IF(SUMPRODUCT(--EXACT('Номенклатура'!$A$6:$A$205,B3401))=0,"Код не найден в номенклатуре",IF(SUMPRODUCT(--EXACT('Номенклатура'!$A$6:$A$205,B3401))&gt;1,"Код повторяется в номенклатуре",IF(ISNA(MATCH(C3401,{"Приход","Расход","Списание","Корректировка остатка"},0)),"Выберите тип операции",IF(NOT(ISNUMBER(D3401)),"Укажите количество",IF(D3401=0,"Количество не может быть 0",IF(AND(C3401&lt;&gt;"Корректировка остатка",D3401&lt;0),"Для этого типа количество положительное",IF(NOT(ISNUMBER('Номенклатура'!$C$2)),"Укажите дату начала учёта",IF(A3401&lt;INT('Номенклатура'!$C$2),"Раньше даты начала учёта: НЕ учтено",IF(AND(C3401="Корректировка остатка",TRIM(G3401)=""),"Учтено: добавьте пояснение","ОК")))))))))))))</f>
        <v/>
      </c>
    </row>
    <row r="3402" spans="1:9" x14ac:dyDescent="0.25">
      <c r="A3402" s="16"/>
      <c r="B3402" s="13"/>
      <c r="C3402" s="13"/>
      <c r="D3402" s="14"/>
      <c r="E3402" s="17" t="str">
        <f>IF(OR(B3402="",SUMPRODUCT(--EXACT('Номенклатура'!$A$6:$A$205,B3402))&lt;&gt;1),"",INDEX('Номенклатура'!$D$6:$D$205,SUMPRODUCT(EXACT('Номенклатура'!$A$6:$A$205,B3402)*(ROW('Номенклатура'!$A$6:$A$205)-5)))&amp;"")</f>
        <v/>
      </c>
      <c r="F3402" s="18" t="str">
        <f>IF(OR(I3402="ОК",I3402="Учтено: добавьте пояснение"),IF(C3402="Приход",D3402,IF(C3402="Корректировка остатка",D3402,-D3402)),"")</f>
        <v/>
      </c>
      <c r="G3402" s="13"/>
      <c r="H3402" s="15" t="str">
        <f>IF(OR(B3402="",SUMPRODUCT(--EXACT('Номенклатура'!$A$6:$A$205,B3402))&lt;&gt;1),"",INDEX('Номенклатура'!$B$6:$B$205,SUMPRODUCT(EXACT('Номенклатура'!$A$6:$A$205,B3402)*(ROW('Номенклатура'!$A$6:$A$205)-5)))&amp;"")</f>
        <v/>
      </c>
      <c r="I3402" s="15" t="str">
        <f>IF(COUNTA(A3402:D3402,G3402)=0,"",IF(NOT(ISNUMBER(A3402)),"Укажите дату",IF(B3402="","Укажите код",IF(NOT(AND(ISTEXT(B3402),LEN(B3402)&gt;0,LEN(B3402)&lt;=30,ISNUMBER(FIND(LEFT(B3402,1),"ABCDEFGHIJKLMNOPQRSTUVWXYZ")),SUMPRODUCT((MID(B3402,{1,2,3,4,5,6,7,8,9,10,11,12,13,14,15,16,17,18,19,20,21,22,23,24,25,26,27,28,29,30},1)&lt;&gt;"")*ISERROR(FIND(MID(B3402,{1,2,3,4,5,6,7,8,9,10,11,12,13,14,15,16,17,18,19,20,21,22,23,24,25,26,27,28,29,30},1),"ABCDEFGHIJKLMNOPQRSTUVWXYZ0123456789-_")))=0,ISERROR(VALUE(B3402)))),"Недопустимый код: только латинские буквы A-Z в верхнем регистре, цифры, - и _; начало с буквы, до 30 символов (например MILK-001)",IF(SUMPRODUCT(--EXACT('Номенклатура'!$A$6:$A$205,B3402))=0,"Код не найден в номенклатуре",IF(SUMPRODUCT(--EXACT('Номенклатура'!$A$6:$A$205,B3402))&gt;1,"Код повторяется в номенклатуре",IF(ISNA(MATCH(C3402,{"Приход","Расход","Списание","Корректировка остатка"},0)),"Выберите тип операции",IF(NOT(ISNUMBER(D3402)),"Укажите количество",IF(D3402=0,"Количество не может быть 0",IF(AND(C3402&lt;&gt;"Корректировка остатка",D3402&lt;0),"Для этого типа количество положительное",IF(NOT(ISNUMBER('Номенклатура'!$C$2)),"Укажите дату начала учёта",IF(A3402&lt;INT('Номенклатура'!$C$2),"Раньше даты начала учёта: НЕ учтено",IF(AND(C3402="Корректировка остатка",TRIM(G3402)=""),"Учтено: добавьте пояснение","ОК")))))))))))))</f>
        <v/>
      </c>
    </row>
    <row r="3403" spans="1:9" x14ac:dyDescent="0.25">
      <c r="A3403" s="16"/>
      <c r="B3403" s="13"/>
      <c r="C3403" s="13"/>
      <c r="D3403" s="14"/>
      <c r="E3403" s="17" t="str">
        <f>IF(OR(B3403="",SUMPRODUCT(--EXACT('Номенклатура'!$A$6:$A$205,B3403))&lt;&gt;1),"",INDEX('Номенклатура'!$D$6:$D$205,SUMPRODUCT(EXACT('Номенклатура'!$A$6:$A$205,B3403)*(ROW('Номенклатура'!$A$6:$A$205)-5)))&amp;"")</f>
        <v/>
      </c>
      <c r="F3403" s="18" t="str">
        <f>IF(OR(I3403="ОК",I3403="Учтено: добавьте пояснение"),IF(C3403="Приход",D3403,IF(C3403="Корректировка остатка",D3403,-D3403)),"")</f>
        <v/>
      </c>
      <c r="G3403" s="13"/>
      <c r="H3403" s="15" t="str">
        <f>IF(OR(B3403="",SUMPRODUCT(--EXACT('Номенклатура'!$A$6:$A$205,B3403))&lt;&gt;1),"",INDEX('Номенклатура'!$B$6:$B$205,SUMPRODUCT(EXACT('Номенклатура'!$A$6:$A$205,B3403)*(ROW('Номенклатура'!$A$6:$A$205)-5)))&amp;"")</f>
        <v/>
      </c>
      <c r="I3403" s="15" t="str">
        <f>IF(COUNTA(A3403:D3403,G3403)=0,"",IF(NOT(ISNUMBER(A3403)),"Укажите дату",IF(B3403="","Укажите код",IF(NOT(AND(ISTEXT(B3403),LEN(B3403)&gt;0,LEN(B3403)&lt;=30,ISNUMBER(FIND(LEFT(B3403,1),"ABCDEFGHIJKLMNOPQRSTUVWXYZ")),SUMPRODUCT((MID(B3403,{1,2,3,4,5,6,7,8,9,10,11,12,13,14,15,16,17,18,19,20,21,22,23,24,25,26,27,28,29,30},1)&lt;&gt;"")*ISERROR(FIND(MID(B3403,{1,2,3,4,5,6,7,8,9,10,11,12,13,14,15,16,17,18,19,20,21,22,23,24,25,26,27,28,29,30},1),"ABCDEFGHIJKLMNOPQRSTUVWXYZ0123456789-_")))=0,ISERROR(VALUE(B3403)))),"Недопустимый код: только латинские буквы A-Z в верхнем регистре, цифры, - и _; начало с буквы, до 30 символов (например MILK-001)",IF(SUMPRODUCT(--EXACT('Номенклатура'!$A$6:$A$205,B3403))=0,"Код не найден в номенклатуре",IF(SUMPRODUCT(--EXACT('Номенклатура'!$A$6:$A$205,B3403))&gt;1,"Код повторяется в номенклатуре",IF(ISNA(MATCH(C3403,{"Приход","Расход","Списание","Корректировка остатка"},0)),"Выберите тип операции",IF(NOT(ISNUMBER(D3403)),"Укажите количество",IF(D3403=0,"Количество не может быть 0",IF(AND(C3403&lt;&gt;"Корректировка остатка",D3403&lt;0),"Для этого типа количество положительное",IF(NOT(ISNUMBER('Номенклатура'!$C$2)),"Укажите дату начала учёта",IF(A3403&lt;INT('Номенклатура'!$C$2),"Раньше даты начала учёта: НЕ учтено",IF(AND(C3403="Корректировка остатка",TRIM(G3403)=""),"Учтено: добавьте пояснение","ОК")))))))))))))</f>
        <v/>
      </c>
    </row>
    <row r="3404" spans="1:9" x14ac:dyDescent="0.25">
      <c r="A3404" s="16"/>
      <c r="B3404" s="13"/>
      <c r="C3404" s="13"/>
      <c r="D3404" s="14"/>
      <c r="E3404" s="17" t="str">
        <f>IF(OR(B3404="",SUMPRODUCT(--EXACT('Номенклатура'!$A$6:$A$205,B3404))&lt;&gt;1),"",INDEX('Номенклатура'!$D$6:$D$205,SUMPRODUCT(EXACT('Номенклатура'!$A$6:$A$205,B3404)*(ROW('Номенклатура'!$A$6:$A$205)-5)))&amp;"")</f>
        <v/>
      </c>
      <c r="F3404" s="18" t="str">
        <f>IF(OR(I3404="ОК",I3404="Учтено: добавьте пояснение"),IF(C3404="Приход",D3404,IF(C3404="Корректировка остатка",D3404,-D3404)),"")</f>
        <v/>
      </c>
      <c r="G3404" s="13"/>
      <c r="H3404" s="15" t="str">
        <f>IF(OR(B3404="",SUMPRODUCT(--EXACT('Номенклатура'!$A$6:$A$205,B3404))&lt;&gt;1),"",INDEX('Номенклатура'!$B$6:$B$205,SUMPRODUCT(EXACT('Номенклатура'!$A$6:$A$205,B3404)*(ROW('Номенклатура'!$A$6:$A$205)-5)))&amp;"")</f>
        <v/>
      </c>
      <c r="I3404" s="15" t="str">
        <f>IF(COUNTA(A3404:D3404,G3404)=0,"",IF(NOT(ISNUMBER(A3404)),"Укажите дату",IF(B3404="","Укажите код",IF(NOT(AND(ISTEXT(B3404),LEN(B3404)&gt;0,LEN(B3404)&lt;=30,ISNUMBER(FIND(LEFT(B3404,1),"ABCDEFGHIJKLMNOPQRSTUVWXYZ")),SUMPRODUCT((MID(B3404,{1,2,3,4,5,6,7,8,9,10,11,12,13,14,15,16,17,18,19,20,21,22,23,24,25,26,27,28,29,30},1)&lt;&gt;"")*ISERROR(FIND(MID(B3404,{1,2,3,4,5,6,7,8,9,10,11,12,13,14,15,16,17,18,19,20,21,22,23,24,25,26,27,28,29,30},1),"ABCDEFGHIJKLMNOPQRSTUVWXYZ0123456789-_")))=0,ISERROR(VALUE(B3404)))),"Недопустимый код: только латинские буквы A-Z в верхнем регистре, цифры, - и _; начало с буквы, до 30 символов (например MILK-001)",IF(SUMPRODUCT(--EXACT('Номенклатура'!$A$6:$A$205,B3404))=0,"Код не найден в номенклатуре",IF(SUMPRODUCT(--EXACT('Номенклатура'!$A$6:$A$205,B3404))&gt;1,"Код повторяется в номенклатуре",IF(ISNA(MATCH(C3404,{"Приход","Расход","Списание","Корректировка остатка"},0)),"Выберите тип операции",IF(NOT(ISNUMBER(D3404)),"Укажите количество",IF(D3404=0,"Количество не может быть 0",IF(AND(C3404&lt;&gt;"Корректировка остатка",D3404&lt;0),"Для этого типа количество положительное",IF(NOT(ISNUMBER('Номенклатура'!$C$2)),"Укажите дату начала учёта",IF(A3404&lt;INT('Номенклатура'!$C$2),"Раньше даты начала учёта: НЕ учтено",IF(AND(C3404="Корректировка остатка",TRIM(G3404)=""),"Учтено: добавьте пояснение","ОК")))))))))))))</f>
        <v/>
      </c>
    </row>
    <row r="3405" spans="1:9" x14ac:dyDescent="0.25">
      <c r="A3405" s="16"/>
      <c r="B3405" s="13"/>
      <c r="C3405" s="13"/>
      <c r="D3405" s="14"/>
      <c r="E3405" s="17" t="str">
        <f>IF(OR(B3405="",SUMPRODUCT(--EXACT('Номенклатура'!$A$6:$A$205,B3405))&lt;&gt;1),"",INDEX('Номенклатура'!$D$6:$D$205,SUMPRODUCT(EXACT('Номенклатура'!$A$6:$A$205,B3405)*(ROW('Номенклатура'!$A$6:$A$205)-5)))&amp;"")</f>
        <v/>
      </c>
      <c r="F3405" s="18" t="str">
        <f>IF(OR(I3405="ОК",I3405="Учтено: добавьте пояснение"),IF(C3405="Приход",D3405,IF(C3405="Корректировка остатка",D3405,-D3405)),"")</f>
        <v/>
      </c>
      <c r="G3405" s="13"/>
      <c r="H3405" s="15" t="str">
        <f>IF(OR(B3405="",SUMPRODUCT(--EXACT('Номенклатура'!$A$6:$A$205,B3405))&lt;&gt;1),"",INDEX('Номенклатура'!$B$6:$B$205,SUMPRODUCT(EXACT('Номенклатура'!$A$6:$A$205,B3405)*(ROW('Номенклатура'!$A$6:$A$205)-5)))&amp;"")</f>
        <v/>
      </c>
      <c r="I3405" s="15" t="str">
        <f>IF(COUNTA(A3405:D3405,G3405)=0,"",IF(NOT(ISNUMBER(A3405)),"Укажите дату",IF(B3405="","Укажите код",IF(NOT(AND(ISTEXT(B3405),LEN(B3405)&gt;0,LEN(B3405)&lt;=30,ISNUMBER(FIND(LEFT(B3405,1),"ABCDEFGHIJKLMNOPQRSTUVWXYZ")),SUMPRODUCT((MID(B3405,{1,2,3,4,5,6,7,8,9,10,11,12,13,14,15,16,17,18,19,20,21,22,23,24,25,26,27,28,29,30},1)&lt;&gt;"")*ISERROR(FIND(MID(B3405,{1,2,3,4,5,6,7,8,9,10,11,12,13,14,15,16,17,18,19,20,21,22,23,24,25,26,27,28,29,30},1),"ABCDEFGHIJKLMNOPQRSTUVWXYZ0123456789-_")))=0,ISERROR(VALUE(B3405)))),"Недопустимый код: только латинские буквы A-Z в верхнем регистре, цифры, - и _; начало с буквы, до 30 символов (например MILK-001)",IF(SUMPRODUCT(--EXACT('Номенклатура'!$A$6:$A$205,B3405))=0,"Код не найден в номенклатуре",IF(SUMPRODUCT(--EXACT('Номенклатура'!$A$6:$A$205,B3405))&gt;1,"Код повторяется в номенклатуре",IF(ISNA(MATCH(C3405,{"Приход","Расход","Списание","Корректировка остатка"},0)),"Выберите тип операции",IF(NOT(ISNUMBER(D3405)),"Укажите количество",IF(D3405=0,"Количество не может быть 0",IF(AND(C3405&lt;&gt;"Корректировка остатка",D3405&lt;0),"Для этого типа количество положительное",IF(NOT(ISNUMBER('Номенклатура'!$C$2)),"Укажите дату начала учёта",IF(A3405&lt;INT('Номенклатура'!$C$2),"Раньше даты начала учёта: НЕ учтено",IF(AND(C3405="Корректировка остатка",TRIM(G3405)=""),"Учтено: добавьте пояснение","ОК")))))))))))))</f>
        <v/>
      </c>
    </row>
    <row r="3406" spans="1:9" x14ac:dyDescent="0.25">
      <c r="A3406" s="16"/>
      <c r="B3406" s="13"/>
      <c r="C3406" s="13"/>
      <c r="D3406" s="14"/>
      <c r="E3406" s="17" t="str">
        <f>IF(OR(B3406="",SUMPRODUCT(--EXACT('Номенклатура'!$A$6:$A$205,B3406))&lt;&gt;1),"",INDEX('Номенклатура'!$D$6:$D$205,SUMPRODUCT(EXACT('Номенклатура'!$A$6:$A$205,B3406)*(ROW('Номенклатура'!$A$6:$A$205)-5)))&amp;"")</f>
        <v/>
      </c>
      <c r="F3406" s="18" t="str">
        <f>IF(OR(I3406="ОК",I3406="Учтено: добавьте пояснение"),IF(C3406="Приход",D3406,IF(C3406="Корректировка остатка",D3406,-D3406)),"")</f>
        <v/>
      </c>
      <c r="G3406" s="13"/>
      <c r="H3406" s="15" t="str">
        <f>IF(OR(B3406="",SUMPRODUCT(--EXACT('Номенклатура'!$A$6:$A$205,B3406))&lt;&gt;1),"",INDEX('Номенклатура'!$B$6:$B$205,SUMPRODUCT(EXACT('Номенклатура'!$A$6:$A$205,B3406)*(ROW('Номенклатура'!$A$6:$A$205)-5)))&amp;"")</f>
        <v/>
      </c>
      <c r="I3406" s="15" t="str">
        <f>IF(COUNTA(A3406:D3406,G3406)=0,"",IF(NOT(ISNUMBER(A3406)),"Укажите дату",IF(B3406="","Укажите код",IF(NOT(AND(ISTEXT(B3406),LEN(B3406)&gt;0,LEN(B3406)&lt;=30,ISNUMBER(FIND(LEFT(B3406,1),"ABCDEFGHIJKLMNOPQRSTUVWXYZ")),SUMPRODUCT((MID(B3406,{1,2,3,4,5,6,7,8,9,10,11,12,13,14,15,16,17,18,19,20,21,22,23,24,25,26,27,28,29,30},1)&lt;&gt;"")*ISERROR(FIND(MID(B3406,{1,2,3,4,5,6,7,8,9,10,11,12,13,14,15,16,17,18,19,20,21,22,23,24,25,26,27,28,29,30},1),"ABCDEFGHIJKLMNOPQRSTUVWXYZ0123456789-_")))=0,ISERROR(VALUE(B3406)))),"Недопустимый код: только латинские буквы A-Z в верхнем регистре, цифры, - и _; начало с буквы, до 30 символов (например MILK-001)",IF(SUMPRODUCT(--EXACT('Номенклатура'!$A$6:$A$205,B3406))=0,"Код не найден в номенклатуре",IF(SUMPRODUCT(--EXACT('Номенклатура'!$A$6:$A$205,B3406))&gt;1,"Код повторяется в номенклатуре",IF(ISNA(MATCH(C3406,{"Приход","Расход","Списание","Корректировка остатка"},0)),"Выберите тип операции",IF(NOT(ISNUMBER(D3406)),"Укажите количество",IF(D3406=0,"Количество не может быть 0",IF(AND(C3406&lt;&gt;"Корректировка остатка",D3406&lt;0),"Для этого типа количество положительное",IF(NOT(ISNUMBER('Номенклатура'!$C$2)),"Укажите дату начала учёта",IF(A3406&lt;INT('Номенклатура'!$C$2),"Раньше даты начала учёта: НЕ учтено",IF(AND(C3406="Корректировка остатка",TRIM(G3406)=""),"Учтено: добавьте пояснение","ОК")))))))))))))</f>
        <v/>
      </c>
    </row>
    <row r="3407" spans="1:9" x14ac:dyDescent="0.25">
      <c r="A3407" s="16"/>
      <c r="B3407" s="13"/>
      <c r="C3407" s="13"/>
      <c r="D3407" s="14"/>
      <c r="E3407" s="17" t="str">
        <f>IF(OR(B3407="",SUMPRODUCT(--EXACT('Номенклатура'!$A$6:$A$205,B3407))&lt;&gt;1),"",INDEX('Номенклатура'!$D$6:$D$205,SUMPRODUCT(EXACT('Номенклатура'!$A$6:$A$205,B3407)*(ROW('Номенклатура'!$A$6:$A$205)-5)))&amp;"")</f>
        <v/>
      </c>
      <c r="F3407" s="18" t="str">
        <f>IF(OR(I3407="ОК",I3407="Учтено: добавьте пояснение"),IF(C3407="Приход",D3407,IF(C3407="Корректировка остатка",D3407,-D3407)),"")</f>
        <v/>
      </c>
      <c r="G3407" s="13"/>
      <c r="H3407" s="15" t="str">
        <f>IF(OR(B3407="",SUMPRODUCT(--EXACT('Номенклатура'!$A$6:$A$205,B3407))&lt;&gt;1),"",INDEX('Номенклатура'!$B$6:$B$205,SUMPRODUCT(EXACT('Номенклатура'!$A$6:$A$205,B3407)*(ROW('Номенклатура'!$A$6:$A$205)-5)))&amp;"")</f>
        <v/>
      </c>
      <c r="I3407" s="15" t="str">
        <f>IF(COUNTA(A3407:D3407,G3407)=0,"",IF(NOT(ISNUMBER(A3407)),"Укажите дату",IF(B3407="","Укажите код",IF(NOT(AND(ISTEXT(B3407),LEN(B3407)&gt;0,LEN(B3407)&lt;=30,ISNUMBER(FIND(LEFT(B3407,1),"ABCDEFGHIJKLMNOPQRSTUVWXYZ")),SUMPRODUCT((MID(B3407,{1,2,3,4,5,6,7,8,9,10,11,12,13,14,15,16,17,18,19,20,21,22,23,24,25,26,27,28,29,30},1)&lt;&gt;"")*ISERROR(FIND(MID(B3407,{1,2,3,4,5,6,7,8,9,10,11,12,13,14,15,16,17,18,19,20,21,22,23,24,25,26,27,28,29,30},1),"ABCDEFGHIJKLMNOPQRSTUVWXYZ0123456789-_")))=0,ISERROR(VALUE(B3407)))),"Недопустимый код: только латинские буквы A-Z в верхнем регистре, цифры, - и _; начало с буквы, до 30 символов (например MILK-001)",IF(SUMPRODUCT(--EXACT('Номенклатура'!$A$6:$A$205,B3407))=0,"Код не найден в номенклатуре",IF(SUMPRODUCT(--EXACT('Номенклатура'!$A$6:$A$205,B3407))&gt;1,"Код повторяется в номенклатуре",IF(ISNA(MATCH(C3407,{"Приход","Расход","Списание","Корректировка остатка"},0)),"Выберите тип операции",IF(NOT(ISNUMBER(D3407)),"Укажите количество",IF(D3407=0,"Количество не может быть 0",IF(AND(C3407&lt;&gt;"Корректировка остатка",D3407&lt;0),"Для этого типа количество положительное",IF(NOT(ISNUMBER('Номенклатура'!$C$2)),"Укажите дату начала учёта",IF(A3407&lt;INT('Номенклатура'!$C$2),"Раньше даты начала учёта: НЕ учтено",IF(AND(C3407="Корректировка остатка",TRIM(G3407)=""),"Учтено: добавьте пояснение","ОК")))))))))))))</f>
        <v/>
      </c>
    </row>
    <row r="3408" spans="1:9" x14ac:dyDescent="0.25">
      <c r="A3408" s="16"/>
      <c r="B3408" s="13"/>
      <c r="C3408" s="13"/>
      <c r="D3408" s="14"/>
      <c r="E3408" s="17" t="str">
        <f>IF(OR(B3408="",SUMPRODUCT(--EXACT('Номенклатура'!$A$6:$A$205,B3408))&lt;&gt;1),"",INDEX('Номенклатура'!$D$6:$D$205,SUMPRODUCT(EXACT('Номенклатура'!$A$6:$A$205,B3408)*(ROW('Номенклатура'!$A$6:$A$205)-5)))&amp;"")</f>
        <v/>
      </c>
      <c r="F3408" s="18" t="str">
        <f>IF(OR(I3408="ОК",I3408="Учтено: добавьте пояснение"),IF(C3408="Приход",D3408,IF(C3408="Корректировка остатка",D3408,-D3408)),"")</f>
        <v/>
      </c>
      <c r="G3408" s="13"/>
      <c r="H3408" s="15" t="str">
        <f>IF(OR(B3408="",SUMPRODUCT(--EXACT('Номенклатура'!$A$6:$A$205,B3408))&lt;&gt;1),"",INDEX('Номенклатура'!$B$6:$B$205,SUMPRODUCT(EXACT('Номенклатура'!$A$6:$A$205,B3408)*(ROW('Номенклатура'!$A$6:$A$205)-5)))&amp;"")</f>
        <v/>
      </c>
      <c r="I3408" s="15" t="str">
        <f>IF(COUNTA(A3408:D3408,G3408)=0,"",IF(NOT(ISNUMBER(A3408)),"Укажите дату",IF(B3408="","Укажите код",IF(NOT(AND(ISTEXT(B3408),LEN(B3408)&gt;0,LEN(B3408)&lt;=30,ISNUMBER(FIND(LEFT(B3408,1),"ABCDEFGHIJKLMNOPQRSTUVWXYZ")),SUMPRODUCT((MID(B3408,{1,2,3,4,5,6,7,8,9,10,11,12,13,14,15,16,17,18,19,20,21,22,23,24,25,26,27,28,29,30},1)&lt;&gt;"")*ISERROR(FIND(MID(B3408,{1,2,3,4,5,6,7,8,9,10,11,12,13,14,15,16,17,18,19,20,21,22,23,24,25,26,27,28,29,30},1),"ABCDEFGHIJKLMNOPQRSTUVWXYZ0123456789-_")))=0,ISERROR(VALUE(B3408)))),"Недопустимый код: только латинские буквы A-Z в верхнем регистре, цифры, - и _; начало с буквы, до 30 символов (например MILK-001)",IF(SUMPRODUCT(--EXACT('Номенклатура'!$A$6:$A$205,B3408))=0,"Код не найден в номенклатуре",IF(SUMPRODUCT(--EXACT('Номенклатура'!$A$6:$A$205,B3408))&gt;1,"Код повторяется в номенклатуре",IF(ISNA(MATCH(C3408,{"Приход","Расход","Списание","Корректировка остатка"},0)),"Выберите тип операции",IF(NOT(ISNUMBER(D3408)),"Укажите количество",IF(D3408=0,"Количество не может быть 0",IF(AND(C3408&lt;&gt;"Корректировка остатка",D3408&lt;0),"Для этого типа количество положительное",IF(NOT(ISNUMBER('Номенклатура'!$C$2)),"Укажите дату начала учёта",IF(A3408&lt;INT('Номенклатура'!$C$2),"Раньше даты начала учёта: НЕ учтено",IF(AND(C3408="Корректировка остатка",TRIM(G3408)=""),"Учтено: добавьте пояснение","ОК")))))))))))))</f>
        <v/>
      </c>
    </row>
    <row r="3409" spans="1:9" x14ac:dyDescent="0.25">
      <c r="A3409" s="16"/>
      <c r="B3409" s="13"/>
      <c r="C3409" s="13"/>
      <c r="D3409" s="14"/>
      <c r="E3409" s="17" t="str">
        <f>IF(OR(B3409="",SUMPRODUCT(--EXACT('Номенклатура'!$A$6:$A$205,B3409))&lt;&gt;1),"",INDEX('Номенклатура'!$D$6:$D$205,SUMPRODUCT(EXACT('Номенклатура'!$A$6:$A$205,B3409)*(ROW('Номенклатура'!$A$6:$A$205)-5)))&amp;"")</f>
        <v/>
      </c>
      <c r="F3409" s="18" t="str">
        <f>IF(OR(I3409="ОК",I3409="Учтено: добавьте пояснение"),IF(C3409="Приход",D3409,IF(C3409="Корректировка остатка",D3409,-D3409)),"")</f>
        <v/>
      </c>
      <c r="G3409" s="13"/>
      <c r="H3409" s="15" t="str">
        <f>IF(OR(B3409="",SUMPRODUCT(--EXACT('Номенклатура'!$A$6:$A$205,B3409))&lt;&gt;1),"",INDEX('Номенклатура'!$B$6:$B$205,SUMPRODUCT(EXACT('Номенклатура'!$A$6:$A$205,B3409)*(ROW('Номенклатура'!$A$6:$A$205)-5)))&amp;"")</f>
        <v/>
      </c>
      <c r="I3409" s="15" t="str">
        <f>IF(COUNTA(A3409:D3409,G3409)=0,"",IF(NOT(ISNUMBER(A3409)),"Укажите дату",IF(B3409="","Укажите код",IF(NOT(AND(ISTEXT(B3409),LEN(B3409)&gt;0,LEN(B3409)&lt;=30,ISNUMBER(FIND(LEFT(B3409,1),"ABCDEFGHIJKLMNOPQRSTUVWXYZ")),SUMPRODUCT((MID(B3409,{1,2,3,4,5,6,7,8,9,10,11,12,13,14,15,16,17,18,19,20,21,22,23,24,25,26,27,28,29,30},1)&lt;&gt;"")*ISERROR(FIND(MID(B3409,{1,2,3,4,5,6,7,8,9,10,11,12,13,14,15,16,17,18,19,20,21,22,23,24,25,26,27,28,29,30},1),"ABCDEFGHIJKLMNOPQRSTUVWXYZ0123456789-_")))=0,ISERROR(VALUE(B3409)))),"Недопустимый код: только латинские буквы A-Z в верхнем регистре, цифры, - и _; начало с буквы, до 30 символов (например MILK-001)",IF(SUMPRODUCT(--EXACT('Номенклатура'!$A$6:$A$205,B3409))=0,"Код не найден в номенклатуре",IF(SUMPRODUCT(--EXACT('Номенклатура'!$A$6:$A$205,B3409))&gt;1,"Код повторяется в номенклатуре",IF(ISNA(MATCH(C3409,{"Приход","Расход","Списание","Корректировка остатка"},0)),"Выберите тип операции",IF(NOT(ISNUMBER(D3409)),"Укажите количество",IF(D3409=0,"Количество не может быть 0",IF(AND(C3409&lt;&gt;"Корректировка остатка",D3409&lt;0),"Для этого типа количество положительное",IF(NOT(ISNUMBER('Номенклатура'!$C$2)),"Укажите дату начала учёта",IF(A3409&lt;INT('Номенклатура'!$C$2),"Раньше даты начала учёта: НЕ учтено",IF(AND(C3409="Корректировка остатка",TRIM(G3409)=""),"Учтено: добавьте пояснение","ОК")))))))))))))</f>
        <v/>
      </c>
    </row>
    <row r="3410" spans="1:9" x14ac:dyDescent="0.25">
      <c r="A3410" s="16"/>
      <c r="B3410" s="13"/>
      <c r="C3410" s="13"/>
      <c r="D3410" s="14"/>
      <c r="E3410" s="17" t="str">
        <f>IF(OR(B3410="",SUMPRODUCT(--EXACT('Номенклатура'!$A$6:$A$205,B3410))&lt;&gt;1),"",INDEX('Номенклатура'!$D$6:$D$205,SUMPRODUCT(EXACT('Номенклатура'!$A$6:$A$205,B3410)*(ROW('Номенклатура'!$A$6:$A$205)-5)))&amp;"")</f>
        <v/>
      </c>
      <c r="F3410" s="18" t="str">
        <f>IF(OR(I3410="ОК",I3410="Учтено: добавьте пояснение"),IF(C3410="Приход",D3410,IF(C3410="Корректировка остатка",D3410,-D3410)),"")</f>
        <v/>
      </c>
      <c r="G3410" s="13"/>
      <c r="H3410" s="15" t="str">
        <f>IF(OR(B3410="",SUMPRODUCT(--EXACT('Номенклатура'!$A$6:$A$205,B3410))&lt;&gt;1),"",INDEX('Номенклатура'!$B$6:$B$205,SUMPRODUCT(EXACT('Номенклатура'!$A$6:$A$205,B3410)*(ROW('Номенклатура'!$A$6:$A$205)-5)))&amp;"")</f>
        <v/>
      </c>
      <c r="I3410" s="15" t="str">
        <f>IF(COUNTA(A3410:D3410,G3410)=0,"",IF(NOT(ISNUMBER(A3410)),"Укажите дату",IF(B3410="","Укажите код",IF(NOT(AND(ISTEXT(B3410),LEN(B3410)&gt;0,LEN(B3410)&lt;=30,ISNUMBER(FIND(LEFT(B3410,1),"ABCDEFGHIJKLMNOPQRSTUVWXYZ")),SUMPRODUCT((MID(B3410,{1,2,3,4,5,6,7,8,9,10,11,12,13,14,15,16,17,18,19,20,21,22,23,24,25,26,27,28,29,30},1)&lt;&gt;"")*ISERROR(FIND(MID(B3410,{1,2,3,4,5,6,7,8,9,10,11,12,13,14,15,16,17,18,19,20,21,22,23,24,25,26,27,28,29,30},1),"ABCDEFGHIJKLMNOPQRSTUVWXYZ0123456789-_")))=0,ISERROR(VALUE(B3410)))),"Недопустимый код: только латинские буквы A-Z в верхнем регистре, цифры, - и _; начало с буквы, до 30 символов (например MILK-001)",IF(SUMPRODUCT(--EXACT('Номенклатура'!$A$6:$A$205,B3410))=0,"Код не найден в номенклатуре",IF(SUMPRODUCT(--EXACT('Номенклатура'!$A$6:$A$205,B3410))&gt;1,"Код повторяется в номенклатуре",IF(ISNA(MATCH(C3410,{"Приход","Расход","Списание","Корректировка остатка"},0)),"Выберите тип операции",IF(NOT(ISNUMBER(D3410)),"Укажите количество",IF(D3410=0,"Количество не может быть 0",IF(AND(C3410&lt;&gt;"Корректировка остатка",D3410&lt;0),"Для этого типа количество положительное",IF(NOT(ISNUMBER('Номенклатура'!$C$2)),"Укажите дату начала учёта",IF(A3410&lt;INT('Номенклатура'!$C$2),"Раньше даты начала учёта: НЕ учтено",IF(AND(C3410="Корректировка остатка",TRIM(G3410)=""),"Учтено: добавьте пояснение","ОК")))))))))))))</f>
        <v/>
      </c>
    </row>
    <row r="3411" spans="1:9" x14ac:dyDescent="0.25">
      <c r="A3411" s="16"/>
      <c r="B3411" s="13"/>
      <c r="C3411" s="13"/>
      <c r="D3411" s="14"/>
      <c r="E3411" s="17" t="str">
        <f>IF(OR(B3411="",SUMPRODUCT(--EXACT('Номенклатура'!$A$6:$A$205,B3411))&lt;&gt;1),"",INDEX('Номенклатура'!$D$6:$D$205,SUMPRODUCT(EXACT('Номенклатура'!$A$6:$A$205,B3411)*(ROW('Номенклатура'!$A$6:$A$205)-5)))&amp;"")</f>
        <v/>
      </c>
      <c r="F3411" s="18" t="str">
        <f>IF(OR(I3411="ОК",I3411="Учтено: добавьте пояснение"),IF(C3411="Приход",D3411,IF(C3411="Корректировка остатка",D3411,-D3411)),"")</f>
        <v/>
      </c>
      <c r="G3411" s="13"/>
      <c r="H3411" s="15" t="str">
        <f>IF(OR(B3411="",SUMPRODUCT(--EXACT('Номенклатура'!$A$6:$A$205,B3411))&lt;&gt;1),"",INDEX('Номенклатура'!$B$6:$B$205,SUMPRODUCT(EXACT('Номенклатура'!$A$6:$A$205,B3411)*(ROW('Номенклатура'!$A$6:$A$205)-5)))&amp;"")</f>
        <v/>
      </c>
      <c r="I3411" s="15" t="str">
        <f>IF(COUNTA(A3411:D3411,G3411)=0,"",IF(NOT(ISNUMBER(A3411)),"Укажите дату",IF(B3411="","Укажите код",IF(NOT(AND(ISTEXT(B3411),LEN(B3411)&gt;0,LEN(B3411)&lt;=30,ISNUMBER(FIND(LEFT(B3411,1),"ABCDEFGHIJKLMNOPQRSTUVWXYZ")),SUMPRODUCT((MID(B3411,{1,2,3,4,5,6,7,8,9,10,11,12,13,14,15,16,17,18,19,20,21,22,23,24,25,26,27,28,29,30},1)&lt;&gt;"")*ISERROR(FIND(MID(B3411,{1,2,3,4,5,6,7,8,9,10,11,12,13,14,15,16,17,18,19,20,21,22,23,24,25,26,27,28,29,30},1),"ABCDEFGHIJKLMNOPQRSTUVWXYZ0123456789-_")))=0,ISERROR(VALUE(B3411)))),"Недопустимый код: только латинские буквы A-Z в верхнем регистре, цифры, - и _; начало с буквы, до 30 символов (например MILK-001)",IF(SUMPRODUCT(--EXACT('Номенклатура'!$A$6:$A$205,B3411))=0,"Код не найден в номенклатуре",IF(SUMPRODUCT(--EXACT('Номенклатура'!$A$6:$A$205,B3411))&gt;1,"Код повторяется в номенклатуре",IF(ISNA(MATCH(C3411,{"Приход","Расход","Списание","Корректировка остатка"},0)),"Выберите тип операции",IF(NOT(ISNUMBER(D3411)),"Укажите количество",IF(D3411=0,"Количество не может быть 0",IF(AND(C3411&lt;&gt;"Корректировка остатка",D3411&lt;0),"Для этого типа количество положительное",IF(NOT(ISNUMBER('Номенклатура'!$C$2)),"Укажите дату начала учёта",IF(A3411&lt;INT('Номенклатура'!$C$2),"Раньше даты начала учёта: НЕ учтено",IF(AND(C3411="Корректировка остатка",TRIM(G3411)=""),"Учтено: добавьте пояснение","ОК")))))))))))))</f>
        <v/>
      </c>
    </row>
    <row r="3412" spans="1:9" x14ac:dyDescent="0.25">
      <c r="A3412" s="16"/>
      <c r="B3412" s="13"/>
      <c r="C3412" s="13"/>
      <c r="D3412" s="14"/>
      <c r="E3412" s="17" t="str">
        <f>IF(OR(B3412="",SUMPRODUCT(--EXACT('Номенклатура'!$A$6:$A$205,B3412))&lt;&gt;1),"",INDEX('Номенклатура'!$D$6:$D$205,SUMPRODUCT(EXACT('Номенклатура'!$A$6:$A$205,B3412)*(ROW('Номенклатура'!$A$6:$A$205)-5)))&amp;"")</f>
        <v/>
      </c>
      <c r="F3412" s="18" t="str">
        <f>IF(OR(I3412="ОК",I3412="Учтено: добавьте пояснение"),IF(C3412="Приход",D3412,IF(C3412="Корректировка остатка",D3412,-D3412)),"")</f>
        <v/>
      </c>
      <c r="G3412" s="13"/>
      <c r="H3412" s="15" t="str">
        <f>IF(OR(B3412="",SUMPRODUCT(--EXACT('Номенклатура'!$A$6:$A$205,B3412))&lt;&gt;1),"",INDEX('Номенклатура'!$B$6:$B$205,SUMPRODUCT(EXACT('Номенклатура'!$A$6:$A$205,B3412)*(ROW('Номенклатура'!$A$6:$A$205)-5)))&amp;"")</f>
        <v/>
      </c>
      <c r="I3412" s="15" t="str">
        <f>IF(COUNTA(A3412:D3412,G3412)=0,"",IF(NOT(ISNUMBER(A3412)),"Укажите дату",IF(B3412="","Укажите код",IF(NOT(AND(ISTEXT(B3412),LEN(B3412)&gt;0,LEN(B3412)&lt;=30,ISNUMBER(FIND(LEFT(B3412,1),"ABCDEFGHIJKLMNOPQRSTUVWXYZ")),SUMPRODUCT((MID(B3412,{1,2,3,4,5,6,7,8,9,10,11,12,13,14,15,16,17,18,19,20,21,22,23,24,25,26,27,28,29,30},1)&lt;&gt;"")*ISERROR(FIND(MID(B3412,{1,2,3,4,5,6,7,8,9,10,11,12,13,14,15,16,17,18,19,20,21,22,23,24,25,26,27,28,29,30},1),"ABCDEFGHIJKLMNOPQRSTUVWXYZ0123456789-_")))=0,ISERROR(VALUE(B3412)))),"Недопустимый код: только латинские буквы A-Z в верхнем регистре, цифры, - и _; начало с буквы, до 30 символов (например MILK-001)",IF(SUMPRODUCT(--EXACT('Номенклатура'!$A$6:$A$205,B3412))=0,"Код не найден в номенклатуре",IF(SUMPRODUCT(--EXACT('Номенклатура'!$A$6:$A$205,B3412))&gt;1,"Код повторяется в номенклатуре",IF(ISNA(MATCH(C3412,{"Приход","Расход","Списание","Корректировка остатка"},0)),"Выберите тип операции",IF(NOT(ISNUMBER(D3412)),"Укажите количество",IF(D3412=0,"Количество не может быть 0",IF(AND(C3412&lt;&gt;"Корректировка остатка",D3412&lt;0),"Для этого типа количество положительное",IF(NOT(ISNUMBER('Номенклатура'!$C$2)),"Укажите дату начала учёта",IF(A3412&lt;INT('Номенклатура'!$C$2),"Раньше даты начала учёта: НЕ учтено",IF(AND(C3412="Корректировка остатка",TRIM(G3412)=""),"Учтено: добавьте пояснение","ОК")))))))))))))</f>
        <v/>
      </c>
    </row>
    <row r="3413" spans="1:9" x14ac:dyDescent="0.25">
      <c r="A3413" s="16"/>
      <c r="B3413" s="13"/>
      <c r="C3413" s="13"/>
      <c r="D3413" s="14"/>
      <c r="E3413" s="17" t="str">
        <f>IF(OR(B3413="",SUMPRODUCT(--EXACT('Номенклатура'!$A$6:$A$205,B3413))&lt;&gt;1),"",INDEX('Номенклатура'!$D$6:$D$205,SUMPRODUCT(EXACT('Номенклатура'!$A$6:$A$205,B3413)*(ROW('Номенклатура'!$A$6:$A$205)-5)))&amp;"")</f>
        <v/>
      </c>
      <c r="F3413" s="18" t="str">
        <f>IF(OR(I3413="ОК",I3413="Учтено: добавьте пояснение"),IF(C3413="Приход",D3413,IF(C3413="Корректировка остатка",D3413,-D3413)),"")</f>
        <v/>
      </c>
      <c r="G3413" s="13"/>
      <c r="H3413" s="15" t="str">
        <f>IF(OR(B3413="",SUMPRODUCT(--EXACT('Номенклатура'!$A$6:$A$205,B3413))&lt;&gt;1),"",INDEX('Номенклатура'!$B$6:$B$205,SUMPRODUCT(EXACT('Номенклатура'!$A$6:$A$205,B3413)*(ROW('Номенклатура'!$A$6:$A$205)-5)))&amp;"")</f>
        <v/>
      </c>
      <c r="I3413" s="15" t="str">
        <f>IF(COUNTA(A3413:D3413,G3413)=0,"",IF(NOT(ISNUMBER(A3413)),"Укажите дату",IF(B3413="","Укажите код",IF(NOT(AND(ISTEXT(B3413),LEN(B3413)&gt;0,LEN(B3413)&lt;=30,ISNUMBER(FIND(LEFT(B3413,1),"ABCDEFGHIJKLMNOPQRSTUVWXYZ")),SUMPRODUCT((MID(B3413,{1,2,3,4,5,6,7,8,9,10,11,12,13,14,15,16,17,18,19,20,21,22,23,24,25,26,27,28,29,30},1)&lt;&gt;"")*ISERROR(FIND(MID(B3413,{1,2,3,4,5,6,7,8,9,10,11,12,13,14,15,16,17,18,19,20,21,22,23,24,25,26,27,28,29,30},1),"ABCDEFGHIJKLMNOPQRSTUVWXYZ0123456789-_")))=0,ISERROR(VALUE(B3413)))),"Недопустимый код: только латинские буквы A-Z в верхнем регистре, цифры, - и _; начало с буквы, до 30 символов (например MILK-001)",IF(SUMPRODUCT(--EXACT('Номенклатура'!$A$6:$A$205,B3413))=0,"Код не найден в номенклатуре",IF(SUMPRODUCT(--EXACT('Номенклатура'!$A$6:$A$205,B3413))&gt;1,"Код повторяется в номенклатуре",IF(ISNA(MATCH(C3413,{"Приход","Расход","Списание","Корректировка остатка"},0)),"Выберите тип операции",IF(NOT(ISNUMBER(D3413)),"Укажите количество",IF(D3413=0,"Количество не может быть 0",IF(AND(C3413&lt;&gt;"Корректировка остатка",D3413&lt;0),"Для этого типа количество положительное",IF(NOT(ISNUMBER('Номенклатура'!$C$2)),"Укажите дату начала учёта",IF(A3413&lt;INT('Номенклатура'!$C$2),"Раньше даты начала учёта: НЕ учтено",IF(AND(C3413="Корректировка остатка",TRIM(G3413)=""),"Учтено: добавьте пояснение","ОК")))))))))))))</f>
        <v/>
      </c>
    </row>
    <row r="3414" spans="1:9" x14ac:dyDescent="0.25">
      <c r="A3414" s="16"/>
      <c r="B3414" s="13"/>
      <c r="C3414" s="13"/>
      <c r="D3414" s="14"/>
      <c r="E3414" s="17" t="str">
        <f>IF(OR(B3414="",SUMPRODUCT(--EXACT('Номенклатура'!$A$6:$A$205,B3414))&lt;&gt;1),"",INDEX('Номенклатура'!$D$6:$D$205,SUMPRODUCT(EXACT('Номенклатура'!$A$6:$A$205,B3414)*(ROW('Номенклатура'!$A$6:$A$205)-5)))&amp;"")</f>
        <v/>
      </c>
      <c r="F3414" s="18" t="str">
        <f>IF(OR(I3414="ОК",I3414="Учтено: добавьте пояснение"),IF(C3414="Приход",D3414,IF(C3414="Корректировка остатка",D3414,-D3414)),"")</f>
        <v/>
      </c>
      <c r="G3414" s="13"/>
      <c r="H3414" s="15" t="str">
        <f>IF(OR(B3414="",SUMPRODUCT(--EXACT('Номенклатура'!$A$6:$A$205,B3414))&lt;&gt;1),"",INDEX('Номенклатура'!$B$6:$B$205,SUMPRODUCT(EXACT('Номенклатура'!$A$6:$A$205,B3414)*(ROW('Номенклатура'!$A$6:$A$205)-5)))&amp;"")</f>
        <v/>
      </c>
      <c r="I3414" s="15" t="str">
        <f>IF(COUNTA(A3414:D3414,G3414)=0,"",IF(NOT(ISNUMBER(A3414)),"Укажите дату",IF(B3414="","Укажите код",IF(NOT(AND(ISTEXT(B3414),LEN(B3414)&gt;0,LEN(B3414)&lt;=30,ISNUMBER(FIND(LEFT(B3414,1),"ABCDEFGHIJKLMNOPQRSTUVWXYZ")),SUMPRODUCT((MID(B3414,{1,2,3,4,5,6,7,8,9,10,11,12,13,14,15,16,17,18,19,20,21,22,23,24,25,26,27,28,29,30},1)&lt;&gt;"")*ISERROR(FIND(MID(B3414,{1,2,3,4,5,6,7,8,9,10,11,12,13,14,15,16,17,18,19,20,21,22,23,24,25,26,27,28,29,30},1),"ABCDEFGHIJKLMNOPQRSTUVWXYZ0123456789-_")))=0,ISERROR(VALUE(B3414)))),"Недопустимый код: только латинские буквы A-Z в верхнем регистре, цифры, - и _; начало с буквы, до 30 символов (например MILK-001)",IF(SUMPRODUCT(--EXACT('Номенклатура'!$A$6:$A$205,B3414))=0,"Код не найден в номенклатуре",IF(SUMPRODUCT(--EXACT('Номенклатура'!$A$6:$A$205,B3414))&gt;1,"Код повторяется в номенклатуре",IF(ISNA(MATCH(C3414,{"Приход","Расход","Списание","Корректировка остатка"},0)),"Выберите тип операции",IF(NOT(ISNUMBER(D3414)),"Укажите количество",IF(D3414=0,"Количество не может быть 0",IF(AND(C3414&lt;&gt;"Корректировка остатка",D3414&lt;0),"Для этого типа количество положительное",IF(NOT(ISNUMBER('Номенклатура'!$C$2)),"Укажите дату начала учёта",IF(A3414&lt;INT('Номенклатура'!$C$2),"Раньше даты начала учёта: НЕ учтено",IF(AND(C3414="Корректировка остатка",TRIM(G3414)=""),"Учтено: добавьте пояснение","ОК")))))))))))))</f>
        <v/>
      </c>
    </row>
    <row r="3415" spans="1:9" x14ac:dyDescent="0.25">
      <c r="A3415" s="16"/>
      <c r="B3415" s="13"/>
      <c r="C3415" s="13"/>
      <c r="D3415" s="14"/>
      <c r="E3415" s="17" t="str">
        <f>IF(OR(B3415="",SUMPRODUCT(--EXACT('Номенклатура'!$A$6:$A$205,B3415))&lt;&gt;1),"",INDEX('Номенклатура'!$D$6:$D$205,SUMPRODUCT(EXACT('Номенклатура'!$A$6:$A$205,B3415)*(ROW('Номенклатура'!$A$6:$A$205)-5)))&amp;"")</f>
        <v/>
      </c>
      <c r="F3415" s="18" t="str">
        <f>IF(OR(I3415="ОК",I3415="Учтено: добавьте пояснение"),IF(C3415="Приход",D3415,IF(C3415="Корректировка остатка",D3415,-D3415)),"")</f>
        <v/>
      </c>
      <c r="G3415" s="13"/>
      <c r="H3415" s="15" t="str">
        <f>IF(OR(B3415="",SUMPRODUCT(--EXACT('Номенклатура'!$A$6:$A$205,B3415))&lt;&gt;1),"",INDEX('Номенклатура'!$B$6:$B$205,SUMPRODUCT(EXACT('Номенклатура'!$A$6:$A$205,B3415)*(ROW('Номенклатура'!$A$6:$A$205)-5)))&amp;"")</f>
        <v/>
      </c>
      <c r="I3415" s="15" t="str">
        <f>IF(COUNTA(A3415:D3415,G3415)=0,"",IF(NOT(ISNUMBER(A3415)),"Укажите дату",IF(B3415="","Укажите код",IF(NOT(AND(ISTEXT(B3415),LEN(B3415)&gt;0,LEN(B3415)&lt;=30,ISNUMBER(FIND(LEFT(B3415,1),"ABCDEFGHIJKLMNOPQRSTUVWXYZ")),SUMPRODUCT((MID(B3415,{1,2,3,4,5,6,7,8,9,10,11,12,13,14,15,16,17,18,19,20,21,22,23,24,25,26,27,28,29,30},1)&lt;&gt;"")*ISERROR(FIND(MID(B3415,{1,2,3,4,5,6,7,8,9,10,11,12,13,14,15,16,17,18,19,20,21,22,23,24,25,26,27,28,29,30},1),"ABCDEFGHIJKLMNOPQRSTUVWXYZ0123456789-_")))=0,ISERROR(VALUE(B3415)))),"Недопустимый код: только латинские буквы A-Z в верхнем регистре, цифры, - и _; начало с буквы, до 30 символов (например MILK-001)",IF(SUMPRODUCT(--EXACT('Номенклатура'!$A$6:$A$205,B3415))=0,"Код не найден в номенклатуре",IF(SUMPRODUCT(--EXACT('Номенклатура'!$A$6:$A$205,B3415))&gt;1,"Код повторяется в номенклатуре",IF(ISNA(MATCH(C3415,{"Приход","Расход","Списание","Корректировка остатка"},0)),"Выберите тип операции",IF(NOT(ISNUMBER(D3415)),"Укажите количество",IF(D3415=0,"Количество не может быть 0",IF(AND(C3415&lt;&gt;"Корректировка остатка",D3415&lt;0),"Для этого типа количество положительное",IF(NOT(ISNUMBER('Номенклатура'!$C$2)),"Укажите дату начала учёта",IF(A3415&lt;INT('Номенклатура'!$C$2),"Раньше даты начала учёта: НЕ учтено",IF(AND(C3415="Корректировка остатка",TRIM(G3415)=""),"Учтено: добавьте пояснение","ОК")))))))))))))</f>
        <v/>
      </c>
    </row>
    <row r="3416" spans="1:9" x14ac:dyDescent="0.25">
      <c r="A3416" s="16"/>
      <c r="B3416" s="13"/>
      <c r="C3416" s="13"/>
      <c r="D3416" s="14"/>
      <c r="E3416" s="17" t="str">
        <f>IF(OR(B3416="",SUMPRODUCT(--EXACT('Номенклатура'!$A$6:$A$205,B3416))&lt;&gt;1),"",INDEX('Номенклатура'!$D$6:$D$205,SUMPRODUCT(EXACT('Номенклатура'!$A$6:$A$205,B3416)*(ROW('Номенклатура'!$A$6:$A$205)-5)))&amp;"")</f>
        <v/>
      </c>
      <c r="F3416" s="18" t="str">
        <f>IF(OR(I3416="ОК",I3416="Учтено: добавьте пояснение"),IF(C3416="Приход",D3416,IF(C3416="Корректировка остатка",D3416,-D3416)),"")</f>
        <v/>
      </c>
      <c r="G3416" s="13"/>
      <c r="H3416" s="15" t="str">
        <f>IF(OR(B3416="",SUMPRODUCT(--EXACT('Номенклатура'!$A$6:$A$205,B3416))&lt;&gt;1),"",INDEX('Номенклатура'!$B$6:$B$205,SUMPRODUCT(EXACT('Номенклатура'!$A$6:$A$205,B3416)*(ROW('Номенклатура'!$A$6:$A$205)-5)))&amp;"")</f>
        <v/>
      </c>
      <c r="I3416" s="15" t="str">
        <f>IF(COUNTA(A3416:D3416,G3416)=0,"",IF(NOT(ISNUMBER(A3416)),"Укажите дату",IF(B3416="","Укажите код",IF(NOT(AND(ISTEXT(B3416),LEN(B3416)&gt;0,LEN(B3416)&lt;=30,ISNUMBER(FIND(LEFT(B3416,1),"ABCDEFGHIJKLMNOPQRSTUVWXYZ")),SUMPRODUCT((MID(B3416,{1,2,3,4,5,6,7,8,9,10,11,12,13,14,15,16,17,18,19,20,21,22,23,24,25,26,27,28,29,30},1)&lt;&gt;"")*ISERROR(FIND(MID(B3416,{1,2,3,4,5,6,7,8,9,10,11,12,13,14,15,16,17,18,19,20,21,22,23,24,25,26,27,28,29,30},1),"ABCDEFGHIJKLMNOPQRSTUVWXYZ0123456789-_")))=0,ISERROR(VALUE(B3416)))),"Недопустимый код: только латинские буквы A-Z в верхнем регистре, цифры, - и _; начало с буквы, до 30 символов (например MILK-001)",IF(SUMPRODUCT(--EXACT('Номенклатура'!$A$6:$A$205,B3416))=0,"Код не найден в номенклатуре",IF(SUMPRODUCT(--EXACT('Номенклатура'!$A$6:$A$205,B3416))&gt;1,"Код повторяется в номенклатуре",IF(ISNA(MATCH(C3416,{"Приход","Расход","Списание","Корректировка остатка"},0)),"Выберите тип операции",IF(NOT(ISNUMBER(D3416)),"Укажите количество",IF(D3416=0,"Количество не может быть 0",IF(AND(C3416&lt;&gt;"Корректировка остатка",D3416&lt;0),"Для этого типа количество положительное",IF(NOT(ISNUMBER('Номенклатура'!$C$2)),"Укажите дату начала учёта",IF(A3416&lt;INT('Номенклатура'!$C$2),"Раньше даты начала учёта: НЕ учтено",IF(AND(C3416="Корректировка остатка",TRIM(G3416)=""),"Учтено: добавьте пояснение","ОК")))))))))))))</f>
        <v/>
      </c>
    </row>
    <row r="3417" spans="1:9" x14ac:dyDescent="0.25">
      <c r="A3417" s="16"/>
      <c r="B3417" s="13"/>
      <c r="C3417" s="13"/>
      <c r="D3417" s="14"/>
      <c r="E3417" s="17" t="str">
        <f>IF(OR(B3417="",SUMPRODUCT(--EXACT('Номенклатура'!$A$6:$A$205,B3417))&lt;&gt;1),"",INDEX('Номенклатура'!$D$6:$D$205,SUMPRODUCT(EXACT('Номенклатура'!$A$6:$A$205,B3417)*(ROW('Номенклатура'!$A$6:$A$205)-5)))&amp;"")</f>
        <v/>
      </c>
      <c r="F3417" s="18" t="str">
        <f>IF(OR(I3417="ОК",I3417="Учтено: добавьте пояснение"),IF(C3417="Приход",D3417,IF(C3417="Корректировка остатка",D3417,-D3417)),"")</f>
        <v/>
      </c>
      <c r="G3417" s="13"/>
      <c r="H3417" s="15" t="str">
        <f>IF(OR(B3417="",SUMPRODUCT(--EXACT('Номенклатура'!$A$6:$A$205,B3417))&lt;&gt;1),"",INDEX('Номенклатура'!$B$6:$B$205,SUMPRODUCT(EXACT('Номенклатура'!$A$6:$A$205,B3417)*(ROW('Номенклатура'!$A$6:$A$205)-5)))&amp;"")</f>
        <v/>
      </c>
      <c r="I3417" s="15" t="str">
        <f>IF(COUNTA(A3417:D3417,G3417)=0,"",IF(NOT(ISNUMBER(A3417)),"Укажите дату",IF(B3417="","Укажите код",IF(NOT(AND(ISTEXT(B3417),LEN(B3417)&gt;0,LEN(B3417)&lt;=30,ISNUMBER(FIND(LEFT(B3417,1),"ABCDEFGHIJKLMNOPQRSTUVWXYZ")),SUMPRODUCT((MID(B3417,{1,2,3,4,5,6,7,8,9,10,11,12,13,14,15,16,17,18,19,20,21,22,23,24,25,26,27,28,29,30},1)&lt;&gt;"")*ISERROR(FIND(MID(B3417,{1,2,3,4,5,6,7,8,9,10,11,12,13,14,15,16,17,18,19,20,21,22,23,24,25,26,27,28,29,30},1),"ABCDEFGHIJKLMNOPQRSTUVWXYZ0123456789-_")))=0,ISERROR(VALUE(B3417)))),"Недопустимый код: только латинские буквы A-Z в верхнем регистре, цифры, - и _; начало с буквы, до 30 символов (например MILK-001)",IF(SUMPRODUCT(--EXACT('Номенклатура'!$A$6:$A$205,B3417))=0,"Код не найден в номенклатуре",IF(SUMPRODUCT(--EXACT('Номенклатура'!$A$6:$A$205,B3417))&gt;1,"Код повторяется в номенклатуре",IF(ISNA(MATCH(C3417,{"Приход","Расход","Списание","Корректировка остатка"},0)),"Выберите тип операции",IF(NOT(ISNUMBER(D3417)),"Укажите количество",IF(D3417=0,"Количество не может быть 0",IF(AND(C3417&lt;&gt;"Корректировка остатка",D3417&lt;0),"Для этого типа количество положительное",IF(NOT(ISNUMBER('Номенклатура'!$C$2)),"Укажите дату начала учёта",IF(A3417&lt;INT('Номенклатура'!$C$2),"Раньше даты начала учёта: НЕ учтено",IF(AND(C3417="Корректировка остатка",TRIM(G3417)=""),"Учтено: добавьте пояснение","ОК")))))))))))))</f>
        <v/>
      </c>
    </row>
    <row r="3418" spans="1:9" x14ac:dyDescent="0.25">
      <c r="A3418" s="16"/>
      <c r="B3418" s="13"/>
      <c r="C3418" s="13"/>
      <c r="D3418" s="14"/>
      <c r="E3418" s="17" t="str">
        <f>IF(OR(B3418="",SUMPRODUCT(--EXACT('Номенклатура'!$A$6:$A$205,B3418))&lt;&gt;1),"",INDEX('Номенклатура'!$D$6:$D$205,SUMPRODUCT(EXACT('Номенклатура'!$A$6:$A$205,B3418)*(ROW('Номенклатура'!$A$6:$A$205)-5)))&amp;"")</f>
        <v/>
      </c>
      <c r="F3418" s="18" t="str">
        <f>IF(OR(I3418="ОК",I3418="Учтено: добавьте пояснение"),IF(C3418="Приход",D3418,IF(C3418="Корректировка остатка",D3418,-D3418)),"")</f>
        <v/>
      </c>
      <c r="G3418" s="13"/>
      <c r="H3418" s="15" t="str">
        <f>IF(OR(B3418="",SUMPRODUCT(--EXACT('Номенклатура'!$A$6:$A$205,B3418))&lt;&gt;1),"",INDEX('Номенклатура'!$B$6:$B$205,SUMPRODUCT(EXACT('Номенклатура'!$A$6:$A$205,B3418)*(ROW('Номенклатура'!$A$6:$A$205)-5)))&amp;"")</f>
        <v/>
      </c>
      <c r="I3418" s="15" t="str">
        <f>IF(COUNTA(A3418:D3418,G3418)=0,"",IF(NOT(ISNUMBER(A3418)),"Укажите дату",IF(B3418="","Укажите код",IF(NOT(AND(ISTEXT(B3418),LEN(B3418)&gt;0,LEN(B3418)&lt;=30,ISNUMBER(FIND(LEFT(B3418,1),"ABCDEFGHIJKLMNOPQRSTUVWXYZ")),SUMPRODUCT((MID(B3418,{1,2,3,4,5,6,7,8,9,10,11,12,13,14,15,16,17,18,19,20,21,22,23,24,25,26,27,28,29,30},1)&lt;&gt;"")*ISERROR(FIND(MID(B3418,{1,2,3,4,5,6,7,8,9,10,11,12,13,14,15,16,17,18,19,20,21,22,23,24,25,26,27,28,29,30},1),"ABCDEFGHIJKLMNOPQRSTUVWXYZ0123456789-_")))=0,ISERROR(VALUE(B3418)))),"Недопустимый код: только латинские буквы A-Z в верхнем регистре, цифры, - и _; начало с буквы, до 30 символов (например MILK-001)",IF(SUMPRODUCT(--EXACT('Номенклатура'!$A$6:$A$205,B3418))=0,"Код не найден в номенклатуре",IF(SUMPRODUCT(--EXACT('Номенклатура'!$A$6:$A$205,B3418))&gt;1,"Код повторяется в номенклатуре",IF(ISNA(MATCH(C3418,{"Приход","Расход","Списание","Корректировка остатка"},0)),"Выберите тип операции",IF(NOT(ISNUMBER(D3418)),"Укажите количество",IF(D3418=0,"Количество не может быть 0",IF(AND(C3418&lt;&gt;"Корректировка остатка",D3418&lt;0),"Для этого типа количество положительное",IF(NOT(ISNUMBER('Номенклатура'!$C$2)),"Укажите дату начала учёта",IF(A3418&lt;INT('Номенклатура'!$C$2),"Раньше даты начала учёта: НЕ учтено",IF(AND(C3418="Корректировка остатка",TRIM(G3418)=""),"Учтено: добавьте пояснение","ОК")))))))))))))</f>
        <v/>
      </c>
    </row>
    <row r="3419" spans="1:9" x14ac:dyDescent="0.25">
      <c r="A3419" s="16"/>
      <c r="B3419" s="13"/>
      <c r="C3419" s="13"/>
      <c r="D3419" s="14"/>
      <c r="E3419" s="17" t="str">
        <f>IF(OR(B3419="",SUMPRODUCT(--EXACT('Номенклатура'!$A$6:$A$205,B3419))&lt;&gt;1),"",INDEX('Номенклатура'!$D$6:$D$205,SUMPRODUCT(EXACT('Номенклатура'!$A$6:$A$205,B3419)*(ROW('Номенклатура'!$A$6:$A$205)-5)))&amp;"")</f>
        <v/>
      </c>
      <c r="F3419" s="18" t="str">
        <f>IF(OR(I3419="ОК",I3419="Учтено: добавьте пояснение"),IF(C3419="Приход",D3419,IF(C3419="Корректировка остатка",D3419,-D3419)),"")</f>
        <v/>
      </c>
      <c r="G3419" s="13"/>
      <c r="H3419" s="15" t="str">
        <f>IF(OR(B3419="",SUMPRODUCT(--EXACT('Номенклатура'!$A$6:$A$205,B3419))&lt;&gt;1),"",INDEX('Номенклатура'!$B$6:$B$205,SUMPRODUCT(EXACT('Номенклатура'!$A$6:$A$205,B3419)*(ROW('Номенклатура'!$A$6:$A$205)-5)))&amp;"")</f>
        <v/>
      </c>
      <c r="I3419" s="15" t="str">
        <f>IF(COUNTA(A3419:D3419,G3419)=0,"",IF(NOT(ISNUMBER(A3419)),"Укажите дату",IF(B3419="","Укажите код",IF(NOT(AND(ISTEXT(B3419),LEN(B3419)&gt;0,LEN(B3419)&lt;=30,ISNUMBER(FIND(LEFT(B3419,1),"ABCDEFGHIJKLMNOPQRSTUVWXYZ")),SUMPRODUCT((MID(B3419,{1,2,3,4,5,6,7,8,9,10,11,12,13,14,15,16,17,18,19,20,21,22,23,24,25,26,27,28,29,30},1)&lt;&gt;"")*ISERROR(FIND(MID(B3419,{1,2,3,4,5,6,7,8,9,10,11,12,13,14,15,16,17,18,19,20,21,22,23,24,25,26,27,28,29,30},1),"ABCDEFGHIJKLMNOPQRSTUVWXYZ0123456789-_")))=0,ISERROR(VALUE(B3419)))),"Недопустимый код: только латинские буквы A-Z в верхнем регистре, цифры, - и _; начало с буквы, до 30 символов (например MILK-001)",IF(SUMPRODUCT(--EXACT('Номенклатура'!$A$6:$A$205,B3419))=0,"Код не найден в номенклатуре",IF(SUMPRODUCT(--EXACT('Номенклатура'!$A$6:$A$205,B3419))&gt;1,"Код повторяется в номенклатуре",IF(ISNA(MATCH(C3419,{"Приход","Расход","Списание","Корректировка остатка"},0)),"Выберите тип операции",IF(NOT(ISNUMBER(D3419)),"Укажите количество",IF(D3419=0,"Количество не может быть 0",IF(AND(C3419&lt;&gt;"Корректировка остатка",D3419&lt;0),"Для этого типа количество положительное",IF(NOT(ISNUMBER('Номенклатура'!$C$2)),"Укажите дату начала учёта",IF(A3419&lt;INT('Номенклатура'!$C$2),"Раньше даты начала учёта: НЕ учтено",IF(AND(C3419="Корректировка остатка",TRIM(G3419)=""),"Учтено: добавьте пояснение","ОК")))))))))))))</f>
        <v/>
      </c>
    </row>
    <row r="3420" spans="1:9" x14ac:dyDescent="0.25">
      <c r="A3420" s="16"/>
      <c r="B3420" s="13"/>
      <c r="C3420" s="13"/>
      <c r="D3420" s="14"/>
      <c r="E3420" s="17" t="str">
        <f>IF(OR(B3420="",SUMPRODUCT(--EXACT('Номенклатура'!$A$6:$A$205,B3420))&lt;&gt;1),"",INDEX('Номенклатура'!$D$6:$D$205,SUMPRODUCT(EXACT('Номенклатура'!$A$6:$A$205,B3420)*(ROW('Номенклатура'!$A$6:$A$205)-5)))&amp;"")</f>
        <v/>
      </c>
      <c r="F3420" s="18" t="str">
        <f>IF(OR(I3420="ОК",I3420="Учтено: добавьте пояснение"),IF(C3420="Приход",D3420,IF(C3420="Корректировка остатка",D3420,-D3420)),"")</f>
        <v/>
      </c>
      <c r="G3420" s="13"/>
      <c r="H3420" s="15" t="str">
        <f>IF(OR(B3420="",SUMPRODUCT(--EXACT('Номенклатура'!$A$6:$A$205,B3420))&lt;&gt;1),"",INDEX('Номенклатура'!$B$6:$B$205,SUMPRODUCT(EXACT('Номенклатура'!$A$6:$A$205,B3420)*(ROW('Номенклатура'!$A$6:$A$205)-5)))&amp;"")</f>
        <v/>
      </c>
      <c r="I3420" s="15" t="str">
        <f>IF(COUNTA(A3420:D3420,G3420)=0,"",IF(NOT(ISNUMBER(A3420)),"Укажите дату",IF(B3420="","Укажите код",IF(NOT(AND(ISTEXT(B3420),LEN(B3420)&gt;0,LEN(B3420)&lt;=30,ISNUMBER(FIND(LEFT(B3420,1),"ABCDEFGHIJKLMNOPQRSTUVWXYZ")),SUMPRODUCT((MID(B3420,{1,2,3,4,5,6,7,8,9,10,11,12,13,14,15,16,17,18,19,20,21,22,23,24,25,26,27,28,29,30},1)&lt;&gt;"")*ISERROR(FIND(MID(B3420,{1,2,3,4,5,6,7,8,9,10,11,12,13,14,15,16,17,18,19,20,21,22,23,24,25,26,27,28,29,30},1),"ABCDEFGHIJKLMNOPQRSTUVWXYZ0123456789-_")))=0,ISERROR(VALUE(B3420)))),"Недопустимый код: только латинские буквы A-Z в верхнем регистре, цифры, - и _; начало с буквы, до 30 символов (например MILK-001)",IF(SUMPRODUCT(--EXACT('Номенклатура'!$A$6:$A$205,B3420))=0,"Код не найден в номенклатуре",IF(SUMPRODUCT(--EXACT('Номенклатура'!$A$6:$A$205,B3420))&gt;1,"Код повторяется в номенклатуре",IF(ISNA(MATCH(C3420,{"Приход","Расход","Списание","Корректировка остатка"},0)),"Выберите тип операции",IF(NOT(ISNUMBER(D3420)),"Укажите количество",IF(D3420=0,"Количество не может быть 0",IF(AND(C3420&lt;&gt;"Корректировка остатка",D3420&lt;0),"Для этого типа количество положительное",IF(NOT(ISNUMBER('Номенклатура'!$C$2)),"Укажите дату начала учёта",IF(A3420&lt;INT('Номенклатура'!$C$2),"Раньше даты начала учёта: НЕ учтено",IF(AND(C3420="Корректировка остатка",TRIM(G3420)=""),"Учтено: добавьте пояснение","ОК")))))))))))))</f>
        <v/>
      </c>
    </row>
    <row r="3421" spans="1:9" x14ac:dyDescent="0.25">
      <c r="A3421" s="16"/>
      <c r="B3421" s="13"/>
      <c r="C3421" s="13"/>
      <c r="D3421" s="14"/>
      <c r="E3421" s="17" t="str">
        <f>IF(OR(B3421="",SUMPRODUCT(--EXACT('Номенклатура'!$A$6:$A$205,B3421))&lt;&gt;1),"",INDEX('Номенклатура'!$D$6:$D$205,SUMPRODUCT(EXACT('Номенклатура'!$A$6:$A$205,B3421)*(ROW('Номенклатура'!$A$6:$A$205)-5)))&amp;"")</f>
        <v/>
      </c>
      <c r="F3421" s="18" t="str">
        <f>IF(OR(I3421="ОК",I3421="Учтено: добавьте пояснение"),IF(C3421="Приход",D3421,IF(C3421="Корректировка остатка",D3421,-D3421)),"")</f>
        <v/>
      </c>
      <c r="G3421" s="13"/>
      <c r="H3421" s="15" t="str">
        <f>IF(OR(B3421="",SUMPRODUCT(--EXACT('Номенклатура'!$A$6:$A$205,B3421))&lt;&gt;1),"",INDEX('Номенклатура'!$B$6:$B$205,SUMPRODUCT(EXACT('Номенклатура'!$A$6:$A$205,B3421)*(ROW('Номенклатура'!$A$6:$A$205)-5)))&amp;"")</f>
        <v/>
      </c>
      <c r="I3421" s="15" t="str">
        <f>IF(COUNTA(A3421:D3421,G3421)=0,"",IF(NOT(ISNUMBER(A3421)),"Укажите дату",IF(B3421="","Укажите код",IF(NOT(AND(ISTEXT(B3421),LEN(B3421)&gt;0,LEN(B3421)&lt;=30,ISNUMBER(FIND(LEFT(B3421,1),"ABCDEFGHIJKLMNOPQRSTUVWXYZ")),SUMPRODUCT((MID(B3421,{1,2,3,4,5,6,7,8,9,10,11,12,13,14,15,16,17,18,19,20,21,22,23,24,25,26,27,28,29,30},1)&lt;&gt;"")*ISERROR(FIND(MID(B3421,{1,2,3,4,5,6,7,8,9,10,11,12,13,14,15,16,17,18,19,20,21,22,23,24,25,26,27,28,29,30},1),"ABCDEFGHIJKLMNOPQRSTUVWXYZ0123456789-_")))=0,ISERROR(VALUE(B3421)))),"Недопустимый код: только латинские буквы A-Z в верхнем регистре, цифры, - и _; начало с буквы, до 30 символов (например MILK-001)",IF(SUMPRODUCT(--EXACT('Номенклатура'!$A$6:$A$205,B3421))=0,"Код не найден в номенклатуре",IF(SUMPRODUCT(--EXACT('Номенклатура'!$A$6:$A$205,B3421))&gt;1,"Код повторяется в номенклатуре",IF(ISNA(MATCH(C3421,{"Приход","Расход","Списание","Корректировка остатка"},0)),"Выберите тип операции",IF(NOT(ISNUMBER(D3421)),"Укажите количество",IF(D3421=0,"Количество не может быть 0",IF(AND(C3421&lt;&gt;"Корректировка остатка",D3421&lt;0),"Для этого типа количество положительное",IF(NOT(ISNUMBER('Номенклатура'!$C$2)),"Укажите дату начала учёта",IF(A3421&lt;INT('Номенклатура'!$C$2),"Раньше даты начала учёта: НЕ учтено",IF(AND(C3421="Корректировка остатка",TRIM(G3421)=""),"Учтено: добавьте пояснение","ОК")))))))))))))</f>
        <v/>
      </c>
    </row>
    <row r="3422" spans="1:9" x14ac:dyDescent="0.25">
      <c r="A3422" s="16"/>
      <c r="B3422" s="13"/>
      <c r="C3422" s="13"/>
      <c r="D3422" s="14"/>
      <c r="E3422" s="17" t="str">
        <f>IF(OR(B3422="",SUMPRODUCT(--EXACT('Номенклатура'!$A$6:$A$205,B3422))&lt;&gt;1),"",INDEX('Номенклатура'!$D$6:$D$205,SUMPRODUCT(EXACT('Номенклатура'!$A$6:$A$205,B3422)*(ROW('Номенклатура'!$A$6:$A$205)-5)))&amp;"")</f>
        <v/>
      </c>
      <c r="F3422" s="18" t="str">
        <f>IF(OR(I3422="ОК",I3422="Учтено: добавьте пояснение"),IF(C3422="Приход",D3422,IF(C3422="Корректировка остатка",D3422,-D3422)),"")</f>
        <v/>
      </c>
      <c r="G3422" s="13"/>
      <c r="H3422" s="15" t="str">
        <f>IF(OR(B3422="",SUMPRODUCT(--EXACT('Номенклатура'!$A$6:$A$205,B3422))&lt;&gt;1),"",INDEX('Номенклатура'!$B$6:$B$205,SUMPRODUCT(EXACT('Номенклатура'!$A$6:$A$205,B3422)*(ROW('Номенклатура'!$A$6:$A$205)-5)))&amp;"")</f>
        <v/>
      </c>
      <c r="I3422" s="15" t="str">
        <f>IF(COUNTA(A3422:D3422,G3422)=0,"",IF(NOT(ISNUMBER(A3422)),"Укажите дату",IF(B3422="","Укажите код",IF(NOT(AND(ISTEXT(B3422),LEN(B3422)&gt;0,LEN(B3422)&lt;=30,ISNUMBER(FIND(LEFT(B3422,1),"ABCDEFGHIJKLMNOPQRSTUVWXYZ")),SUMPRODUCT((MID(B3422,{1,2,3,4,5,6,7,8,9,10,11,12,13,14,15,16,17,18,19,20,21,22,23,24,25,26,27,28,29,30},1)&lt;&gt;"")*ISERROR(FIND(MID(B3422,{1,2,3,4,5,6,7,8,9,10,11,12,13,14,15,16,17,18,19,20,21,22,23,24,25,26,27,28,29,30},1),"ABCDEFGHIJKLMNOPQRSTUVWXYZ0123456789-_")))=0,ISERROR(VALUE(B3422)))),"Недопустимый код: только латинские буквы A-Z в верхнем регистре, цифры, - и _; начало с буквы, до 30 символов (например MILK-001)",IF(SUMPRODUCT(--EXACT('Номенклатура'!$A$6:$A$205,B3422))=0,"Код не найден в номенклатуре",IF(SUMPRODUCT(--EXACT('Номенклатура'!$A$6:$A$205,B3422))&gt;1,"Код повторяется в номенклатуре",IF(ISNA(MATCH(C3422,{"Приход","Расход","Списание","Корректировка остатка"},0)),"Выберите тип операции",IF(NOT(ISNUMBER(D3422)),"Укажите количество",IF(D3422=0,"Количество не может быть 0",IF(AND(C3422&lt;&gt;"Корректировка остатка",D3422&lt;0),"Для этого типа количество положительное",IF(NOT(ISNUMBER('Номенклатура'!$C$2)),"Укажите дату начала учёта",IF(A3422&lt;INT('Номенклатура'!$C$2),"Раньше даты начала учёта: НЕ учтено",IF(AND(C3422="Корректировка остатка",TRIM(G3422)=""),"Учтено: добавьте пояснение","ОК")))))))))))))</f>
        <v/>
      </c>
    </row>
    <row r="3423" spans="1:9" x14ac:dyDescent="0.25">
      <c r="A3423" s="16"/>
      <c r="B3423" s="13"/>
      <c r="C3423" s="13"/>
      <c r="D3423" s="14"/>
      <c r="E3423" s="17" t="str">
        <f>IF(OR(B3423="",SUMPRODUCT(--EXACT('Номенклатура'!$A$6:$A$205,B3423))&lt;&gt;1),"",INDEX('Номенклатура'!$D$6:$D$205,SUMPRODUCT(EXACT('Номенклатура'!$A$6:$A$205,B3423)*(ROW('Номенклатура'!$A$6:$A$205)-5)))&amp;"")</f>
        <v/>
      </c>
      <c r="F3423" s="18" t="str">
        <f>IF(OR(I3423="ОК",I3423="Учтено: добавьте пояснение"),IF(C3423="Приход",D3423,IF(C3423="Корректировка остатка",D3423,-D3423)),"")</f>
        <v/>
      </c>
      <c r="G3423" s="13"/>
      <c r="H3423" s="15" t="str">
        <f>IF(OR(B3423="",SUMPRODUCT(--EXACT('Номенклатура'!$A$6:$A$205,B3423))&lt;&gt;1),"",INDEX('Номенклатура'!$B$6:$B$205,SUMPRODUCT(EXACT('Номенклатура'!$A$6:$A$205,B3423)*(ROW('Номенклатура'!$A$6:$A$205)-5)))&amp;"")</f>
        <v/>
      </c>
      <c r="I3423" s="15" t="str">
        <f>IF(COUNTA(A3423:D3423,G3423)=0,"",IF(NOT(ISNUMBER(A3423)),"Укажите дату",IF(B3423="","Укажите код",IF(NOT(AND(ISTEXT(B3423),LEN(B3423)&gt;0,LEN(B3423)&lt;=30,ISNUMBER(FIND(LEFT(B3423,1),"ABCDEFGHIJKLMNOPQRSTUVWXYZ")),SUMPRODUCT((MID(B3423,{1,2,3,4,5,6,7,8,9,10,11,12,13,14,15,16,17,18,19,20,21,22,23,24,25,26,27,28,29,30},1)&lt;&gt;"")*ISERROR(FIND(MID(B3423,{1,2,3,4,5,6,7,8,9,10,11,12,13,14,15,16,17,18,19,20,21,22,23,24,25,26,27,28,29,30},1),"ABCDEFGHIJKLMNOPQRSTUVWXYZ0123456789-_")))=0,ISERROR(VALUE(B3423)))),"Недопустимый код: только латинские буквы A-Z в верхнем регистре, цифры, - и _; начало с буквы, до 30 символов (например MILK-001)",IF(SUMPRODUCT(--EXACT('Номенклатура'!$A$6:$A$205,B3423))=0,"Код не найден в номенклатуре",IF(SUMPRODUCT(--EXACT('Номенклатура'!$A$6:$A$205,B3423))&gt;1,"Код повторяется в номенклатуре",IF(ISNA(MATCH(C3423,{"Приход","Расход","Списание","Корректировка остатка"},0)),"Выберите тип операции",IF(NOT(ISNUMBER(D3423)),"Укажите количество",IF(D3423=0,"Количество не может быть 0",IF(AND(C3423&lt;&gt;"Корректировка остатка",D3423&lt;0),"Для этого типа количество положительное",IF(NOT(ISNUMBER('Номенклатура'!$C$2)),"Укажите дату начала учёта",IF(A3423&lt;INT('Номенклатура'!$C$2),"Раньше даты начала учёта: НЕ учтено",IF(AND(C3423="Корректировка остатка",TRIM(G3423)=""),"Учтено: добавьте пояснение","ОК")))))))))))))</f>
        <v/>
      </c>
    </row>
    <row r="3424" spans="1:9" x14ac:dyDescent="0.25">
      <c r="A3424" s="16"/>
      <c r="B3424" s="13"/>
      <c r="C3424" s="13"/>
      <c r="D3424" s="14"/>
      <c r="E3424" s="17" t="str">
        <f>IF(OR(B3424="",SUMPRODUCT(--EXACT('Номенклатура'!$A$6:$A$205,B3424))&lt;&gt;1),"",INDEX('Номенклатура'!$D$6:$D$205,SUMPRODUCT(EXACT('Номенклатура'!$A$6:$A$205,B3424)*(ROW('Номенклатура'!$A$6:$A$205)-5)))&amp;"")</f>
        <v/>
      </c>
      <c r="F3424" s="18" t="str">
        <f>IF(OR(I3424="ОК",I3424="Учтено: добавьте пояснение"),IF(C3424="Приход",D3424,IF(C3424="Корректировка остатка",D3424,-D3424)),"")</f>
        <v/>
      </c>
      <c r="G3424" s="13"/>
      <c r="H3424" s="15" t="str">
        <f>IF(OR(B3424="",SUMPRODUCT(--EXACT('Номенклатура'!$A$6:$A$205,B3424))&lt;&gt;1),"",INDEX('Номенклатура'!$B$6:$B$205,SUMPRODUCT(EXACT('Номенклатура'!$A$6:$A$205,B3424)*(ROW('Номенклатура'!$A$6:$A$205)-5)))&amp;"")</f>
        <v/>
      </c>
      <c r="I3424" s="15" t="str">
        <f>IF(COUNTA(A3424:D3424,G3424)=0,"",IF(NOT(ISNUMBER(A3424)),"Укажите дату",IF(B3424="","Укажите код",IF(NOT(AND(ISTEXT(B3424),LEN(B3424)&gt;0,LEN(B3424)&lt;=30,ISNUMBER(FIND(LEFT(B3424,1),"ABCDEFGHIJKLMNOPQRSTUVWXYZ")),SUMPRODUCT((MID(B3424,{1,2,3,4,5,6,7,8,9,10,11,12,13,14,15,16,17,18,19,20,21,22,23,24,25,26,27,28,29,30},1)&lt;&gt;"")*ISERROR(FIND(MID(B3424,{1,2,3,4,5,6,7,8,9,10,11,12,13,14,15,16,17,18,19,20,21,22,23,24,25,26,27,28,29,30},1),"ABCDEFGHIJKLMNOPQRSTUVWXYZ0123456789-_")))=0,ISERROR(VALUE(B3424)))),"Недопустимый код: только латинские буквы A-Z в верхнем регистре, цифры, - и _; начало с буквы, до 30 символов (например MILK-001)",IF(SUMPRODUCT(--EXACT('Номенклатура'!$A$6:$A$205,B3424))=0,"Код не найден в номенклатуре",IF(SUMPRODUCT(--EXACT('Номенклатура'!$A$6:$A$205,B3424))&gt;1,"Код повторяется в номенклатуре",IF(ISNA(MATCH(C3424,{"Приход","Расход","Списание","Корректировка остатка"},0)),"Выберите тип операции",IF(NOT(ISNUMBER(D3424)),"Укажите количество",IF(D3424=0,"Количество не может быть 0",IF(AND(C3424&lt;&gt;"Корректировка остатка",D3424&lt;0),"Для этого типа количество положительное",IF(NOT(ISNUMBER('Номенклатура'!$C$2)),"Укажите дату начала учёта",IF(A3424&lt;INT('Номенклатура'!$C$2),"Раньше даты начала учёта: НЕ учтено",IF(AND(C3424="Корректировка остатка",TRIM(G3424)=""),"Учтено: добавьте пояснение","ОК")))))))))))))</f>
        <v/>
      </c>
    </row>
    <row r="3425" spans="1:9" x14ac:dyDescent="0.25">
      <c r="A3425" s="16"/>
      <c r="B3425" s="13"/>
      <c r="C3425" s="13"/>
      <c r="D3425" s="14"/>
      <c r="E3425" s="17" t="str">
        <f>IF(OR(B3425="",SUMPRODUCT(--EXACT('Номенклатура'!$A$6:$A$205,B3425))&lt;&gt;1),"",INDEX('Номенклатура'!$D$6:$D$205,SUMPRODUCT(EXACT('Номенклатура'!$A$6:$A$205,B3425)*(ROW('Номенклатура'!$A$6:$A$205)-5)))&amp;"")</f>
        <v/>
      </c>
      <c r="F3425" s="18" t="str">
        <f>IF(OR(I3425="ОК",I3425="Учтено: добавьте пояснение"),IF(C3425="Приход",D3425,IF(C3425="Корректировка остатка",D3425,-D3425)),"")</f>
        <v/>
      </c>
      <c r="G3425" s="13"/>
      <c r="H3425" s="15" t="str">
        <f>IF(OR(B3425="",SUMPRODUCT(--EXACT('Номенклатура'!$A$6:$A$205,B3425))&lt;&gt;1),"",INDEX('Номенклатура'!$B$6:$B$205,SUMPRODUCT(EXACT('Номенклатура'!$A$6:$A$205,B3425)*(ROW('Номенклатура'!$A$6:$A$205)-5)))&amp;"")</f>
        <v/>
      </c>
      <c r="I3425" s="15" t="str">
        <f>IF(COUNTA(A3425:D3425,G3425)=0,"",IF(NOT(ISNUMBER(A3425)),"Укажите дату",IF(B3425="","Укажите код",IF(NOT(AND(ISTEXT(B3425),LEN(B3425)&gt;0,LEN(B3425)&lt;=30,ISNUMBER(FIND(LEFT(B3425,1),"ABCDEFGHIJKLMNOPQRSTUVWXYZ")),SUMPRODUCT((MID(B3425,{1,2,3,4,5,6,7,8,9,10,11,12,13,14,15,16,17,18,19,20,21,22,23,24,25,26,27,28,29,30},1)&lt;&gt;"")*ISERROR(FIND(MID(B3425,{1,2,3,4,5,6,7,8,9,10,11,12,13,14,15,16,17,18,19,20,21,22,23,24,25,26,27,28,29,30},1),"ABCDEFGHIJKLMNOPQRSTUVWXYZ0123456789-_")))=0,ISERROR(VALUE(B3425)))),"Недопустимый код: только латинские буквы A-Z в верхнем регистре, цифры, - и _; начало с буквы, до 30 символов (например MILK-001)",IF(SUMPRODUCT(--EXACT('Номенклатура'!$A$6:$A$205,B3425))=0,"Код не найден в номенклатуре",IF(SUMPRODUCT(--EXACT('Номенклатура'!$A$6:$A$205,B3425))&gt;1,"Код повторяется в номенклатуре",IF(ISNA(MATCH(C3425,{"Приход","Расход","Списание","Корректировка остатка"},0)),"Выберите тип операции",IF(NOT(ISNUMBER(D3425)),"Укажите количество",IF(D3425=0,"Количество не может быть 0",IF(AND(C3425&lt;&gt;"Корректировка остатка",D3425&lt;0),"Для этого типа количество положительное",IF(NOT(ISNUMBER('Номенклатура'!$C$2)),"Укажите дату начала учёта",IF(A3425&lt;INT('Номенклатура'!$C$2),"Раньше даты начала учёта: НЕ учтено",IF(AND(C3425="Корректировка остатка",TRIM(G3425)=""),"Учтено: добавьте пояснение","ОК")))))))))))))</f>
        <v/>
      </c>
    </row>
    <row r="3426" spans="1:9" x14ac:dyDescent="0.25">
      <c r="A3426" s="16"/>
      <c r="B3426" s="13"/>
      <c r="C3426" s="13"/>
      <c r="D3426" s="14"/>
      <c r="E3426" s="17" t="str">
        <f>IF(OR(B3426="",SUMPRODUCT(--EXACT('Номенклатура'!$A$6:$A$205,B3426))&lt;&gt;1),"",INDEX('Номенклатура'!$D$6:$D$205,SUMPRODUCT(EXACT('Номенклатура'!$A$6:$A$205,B3426)*(ROW('Номенклатура'!$A$6:$A$205)-5)))&amp;"")</f>
        <v/>
      </c>
      <c r="F3426" s="18" t="str">
        <f>IF(OR(I3426="ОК",I3426="Учтено: добавьте пояснение"),IF(C3426="Приход",D3426,IF(C3426="Корректировка остатка",D3426,-D3426)),"")</f>
        <v/>
      </c>
      <c r="G3426" s="13"/>
      <c r="H3426" s="15" t="str">
        <f>IF(OR(B3426="",SUMPRODUCT(--EXACT('Номенклатура'!$A$6:$A$205,B3426))&lt;&gt;1),"",INDEX('Номенклатура'!$B$6:$B$205,SUMPRODUCT(EXACT('Номенклатура'!$A$6:$A$205,B3426)*(ROW('Номенклатура'!$A$6:$A$205)-5)))&amp;"")</f>
        <v/>
      </c>
      <c r="I3426" s="15" t="str">
        <f>IF(COUNTA(A3426:D3426,G3426)=0,"",IF(NOT(ISNUMBER(A3426)),"Укажите дату",IF(B3426="","Укажите код",IF(NOT(AND(ISTEXT(B3426),LEN(B3426)&gt;0,LEN(B3426)&lt;=30,ISNUMBER(FIND(LEFT(B3426,1),"ABCDEFGHIJKLMNOPQRSTUVWXYZ")),SUMPRODUCT((MID(B3426,{1,2,3,4,5,6,7,8,9,10,11,12,13,14,15,16,17,18,19,20,21,22,23,24,25,26,27,28,29,30},1)&lt;&gt;"")*ISERROR(FIND(MID(B3426,{1,2,3,4,5,6,7,8,9,10,11,12,13,14,15,16,17,18,19,20,21,22,23,24,25,26,27,28,29,30},1),"ABCDEFGHIJKLMNOPQRSTUVWXYZ0123456789-_")))=0,ISERROR(VALUE(B3426)))),"Недопустимый код: только латинские буквы A-Z в верхнем регистре, цифры, - и _; начало с буквы, до 30 символов (например MILK-001)",IF(SUMPRODUCT(--EXACT('Номенклатура'!$A$6:$A$205,B3426))=0,"Код не найден в номенклатуре",IF(SUMPRODUCT(--EXACT('Номенклатура'!$A$6:$A$205,B3426))&gt;1,"Код повторяется в номенклатуре",IF(ISNA(MATCH(C3426,{"Приход","Расход","Списание","Корректировка остатка"},0)),"Выберите тип операции",IF(NOT(ISNUMBER(D3426)),"Укажите количество",IF(D3426=0,"Количество не может быть 0",IF(AND(C3426&lt;&gt;"Корректировка остатка",D3426&lt;0),"Для этого типа количество положительное",IF(NOT(ISNUMBER('Номенклатура'!$C$2)),"Укажите дату начала учёта",IF(A3426&lt;INT('Номенклатура'!$C$2),"Раньше даты начала учёта: НЕ учтено",IF(AND(C3426="Корректировка остатка",TRIM(G3426)=""),"Учтено: добавьте пояснение","ОК")))))))))))))</f>
        <v/>
      </c>
    </row>
    <row r="3427" spans="1:9" x14ac:dyDescent="0.25">
      <c r="A3427" s="16"/>
      <c r="B3427" s="13"/>
      <c r="C3427" s="13"/>
      <c r="D3427" s="14"/>
      <c r="E3427" s="17" t="str">
        <f>IF(OR(B3427="",SUMPRODUCT(--EXACT('Номенклатура'!$A$6:$A$205,B3427))&lt;&gt;1),"",INDEX('Номенклатура'!$D$6:$D$205,SUMPRODUCT(EXACT('Номенклатура'!$A$6:$A$205,B3427)*(ROW('Номенклатура'!$A$6:$A$205)-5)))&amp;"")</f>
        <v/>
      </c>
      <c r="F3427" s="18" t="str">
        <f>IF(OR(I3427="ОК",I3427="Учтено: добавьте пояснение"),IF(C3427="Приход",D3427,IF(C3427="Корректировка остатка",D3427,-D3427)),"")</f>
        <v/>
      </c>
      <c r="G3427" s="13"/>
      <c r="H3427" s="15" t="str">
        <f>IF(OR(B3427="",SUMPRODUCT(--EXACT('Номенклатура'!$A$6:$A$205,B3427))&lt;&gt;1),"",INDEX('Номенклатура'!$B$6:$B$205,SUMPRODUCT(EXACT('Номенклатура'!$A$6:$A$205,B3427)*(ROW('Номенклатура'!$A$6:$A$205)-5)))&amp;"")</f>
        <v/>
      </c>
      <c r="I3427" s="15" t="str">
        <f>IF(COUNTA(A3427:D3427,G3427)=0,"",IF(NOT(ISNUMBER(A3427)),"Укажите дату",IF(B3427="","Укажите код",IF(NOT(AND(ISTEXT(B3427),LEN(B3427)&gt;0,LEN(B3427)&lt;=30,ISNUMBER(FIND(LEFT(B3427,1),"ABCDEFGHIJKLMNOPQRSTUVWXYZ")),SUMPRODUCT((MID(B3427,{1,2,3,4,5,6,7,8,9,10,11,12,13,14,15,16,17,18,19,20,21,22,23,24,25,26,27,28,29,30},1)&lt;&gt;"")*ISERROR(FIND(MID(B3427,{1,2,3,4,5,6,7,8,9,10,11,12,13,14,15,16,17,18,19,20,21,22,23,24,25,26,27,28,29,30},1),"ABCDEFGHIJKLMNOPQRSTUVWXYZ0123456789-_")))=0,ISERROR(VALUE(B3427)))),"Недопустимый код: только латинские буквы A-Z в верхнем регистре, цифры, - и _; начало с буквы, до 30 символов (например MILK-001)",IF(SUMPRODUCT(--EXACT('Номенклатура'!$A$6:$A$205,B3427))=0,"Код не найден в номенклатуре",IF(SUMPRODUCT(--EXACT('Номенклатура'!$A$6:$A$205,B3427))&gt;1,"Код повторяется в номенклатуре",IF(ISNA(MATCH(C3427,{"Приход","Расход","Списание","Корректировка остатка"},0)),"Выберите тип операции",IF(NOT(ISNUMBER(D3427)),"Укажите количество",IF(D3427=0,"Количество не может быть 0",IF(AND(C3427&lt;&gt;"Корректировка остатка",D3427&lt;0),"Для этого типа количество положительное",IF(NOT(ISNUMBER('Номенклатура'!$C$2)),"Укажите дату начала учёта",IF(A3427&lt;INT('Номенклатура'!$C$2),"Раньше даты начала учёта: НЕ учтено",IF(AND(C3427="Корректировка остатка",TRIM(G3427)=""),"Учтено: добавьте пояснение","ОК")))))))))))))</f>
        <v/>
      </c>
    </row>
    <row r="3428" spans="1:9" x14ac:dyDescent="0.25">
      <c r="A3428" s="16"/>
      <c r="B3428" s="13"/>
      <c r="C3428" s="13"/>
      <c r="D3428" s="14"/>
      <c r="E3428" s="17" t="str">
        <f>IF(OR(B3428="",SUMPRODUCT(--EXACT('Номенклатура'!$A$6:$A$205,B3428))&lt;&gt;1),"",INDEX('Номенклатура'!$D$6:$D$205,SUMPRODUCT(EXACT('Номенклатура'!$A$6:$A$205,B3428)*(ROW('Номенклатура'!$A$6:$A$205)-5)))&amp;"")</f>
        <v/>
      </c>
      <c r="F3428" s="18" t="str">
        <f>IF(OR(I3428="ОК",I3428="Учтено: добавьте пояснение"),IF(C3428="Приход",D3428,IF(C3428="Корректировка остатка",D3428,-D3428)),"")</f>
        <v/>
      </c>
      <c r="G3428" s="13"/>
      <c r="H3428" s="15" t="str">
        <f>IF(OR(B3428="",SUMPRODUCT(--EXACT('Номенклатура'!$A$6:$A$205,B3428))&lt;&gt;1),"",INDEX('Номенклатура'!$B$6:$B$205,SUMPRODUCT(EXACT('Номенклатура'!$A$6:$A$205,B3428)*(ROW('Номенклатура'!$A$6:$A$205)-5)))&amp;"")</f>
        <v/>
      </c>
      <c r="I3428" s="15" t="str">
        <f>IF(COUNTA(A3428:D3428,G3428)=0,"",IF(NOT(ISNUMBER(A3428)),"Укажите дату",IF(B3428="","Укажите код",IF(NOT(AND(ISTEXT(B3428),LEN(B3428)&gt;0,LEN(B3428)&lt;=30,ISNUMBER(FIND(LEFT(B3428,1),"ABCDEFGHIJKLMNOPQRSTUVWXYZ")),SUMPRODUCT((MID(B3428,{1,2,3,4,5,6,7,8,9,10,11,12,13,14,15,16,17,18,19,20,21,22,23,24,25,26,27,28,29,30},1)&lt;&gt;"")*ISERROR(FIND(MID(B3428,{1,2,3,4,5,6,7,8,9,10,11,12,13,14,15,16,17,18,19,20,21,22,23,24,25,26,27,28,29,30},1),"ABCDEFGHIJKLMNOPQRSTUVWXYZ0123456789-_")))=0,ISERROR(VALUE(B3428)))),"Недопустимый код: только латинские буквы A-Z в верхнем регистре, цифры, - и _; начало с буквы, до 30 символов (например MILK-001)",IF(SUMPRODUCT(--EXACT('Номенклатура'!$A$6:$A$205,B3428))=0,"Код не найден в номенклатуре",IF(SUMPRODUCT(--EXACT('Номенклатура'!$A$6:$A$205,B3428))&gt;1,"Код повторяется в номенклатуре",IF(ISNA(MATCH(C3428,{"Приход","Расход","Списание","Корректировка остатка"},0)),"Выберите тип операции",IF(NOT(ISNUMBER(D3428)),"Укажите количество",IF(D3428=0,"Количество не может быть 0",IF(AND(C3428&lt;&gt;"Корректировка остатка",D3428&lt;0),"Для этого типа количество положительное",IF(NOT(ISNUMBER('Номенклатура'!$C$2)),"Укажите дату начала учёта",IF(A3428&lt;INT('Номенклатура'!$C$2),"Раньше даты начала учёта: НЕ учтено",IF(AND(C3428="Корректировка остатка",TRIM(G3428)=""),"Учтено: добавьте пояснение","ОК")))))))))))))</f>
        <v/>
      </c>
    </row>
    <row r="3429" spans="1:9" x14ac:dyDescent="0.25">
      <c r="A3429" s="16"/>
      <c r="B3429" s="13"/>
      <c r="C3429" s="13"/>
      <c r="D3429" s="14"/>
      <c r="E3429" s="17" t="str">
        <f>IF(OR(B3429="",SUMPRODUCT(--EXACT('Номенклатура'!$A$6:$A$205,B3429))&lt;&gt;1),"",INDEX('Номенклатура'!$D$6:$D$205,SUMPRODUCT(EXACT('Номенклатура'!$A$6:$A$205,B3429)*(ROW('Номенклатура'!$A$6:$A$205)-5)))&amp;"")</f>
        <v/>
      </c>
      <c r="F3429" s="18" t="str">
        <f>IF(OR(I3429="ОК",I3429="Учтено: добавьте пояснение"),IF(C3429="Приход",D3429,IF(C3429="Корректировка остатка",D3429,-D3429)),"")</f>
        <v/>
      </c>
      <c r="G3429" s="13"/>
      <c r="H3429" s="15" t="str">
        <f>IF(OR(B3429="",SUMPRODUCT(--EXACT('Номенклатура'!$A$6:$A$205,B3429))&lt;&gt;1),"",INDEX('Номенклатура'!$B$6:$B$205,SUMPRODUCT(EXACT('Номенклатура'!$A$6:$A$205,B3429)*(ROW('Номенклатура'!$A$6:$A$205)-5)))&amp;"")</f>
        <v/>
      </c>
      <c r="I3429" s="15" t="str">
        <f>IF(COUNTA(A3429:D3429,G3429)=0,"",IF(NOT(ISNUMBER(A3429)),"Укажите дату",IF(B3429="","Укажите код",IF(NOT(AND(ISTEXT(B3429),LEN(B3429)&gt;0,LEN(B3429)&lt;=30,ISNUMBER(FIND(LEFT(B3429,1),"ABCDEFGHIJKLMNOPQRSTUVWXYZ")),SUMPRODUCT((MID(B3429,{1,2,3,4,5,6,7,8,9,10,11,12,13,14,15,16,17,18,19,20,21,22,23,24,25,26,27,28,29,30},1)&lt;&gt;"")*ISERROR(FIND(MID(B3429,{1,2,3,4,5,6,7,8,9,10,11,12,13,14,15,16,17,18,19,20,21,22,23,24,25,26,27,28,29,30},1),"ABCDEFGHIJKLMNOPQRSTUVWXYZ0123456789-_")))=0,ISERROR(VALUE(B3429)))),"Недопустимый код: только латинские буквы A-Z в верхнем регистре, цифры, - и _; начало с буквы, до 30 символов (например MILK-001)",IF(SUMPRODUCT(--EXACT('Номенклатура'!$A$6:$A$205,B3429))=0,"Код не найден в номенклатуре",IF(SUMPRODUCT(--EXACT('Номенклатура'!$A$6:$A$205,B3429))&gt;1,"Код повторяется в номенклатуре",IF(ISNA(MATCH(C3429,{"Приход","Расход","Списание","Корректировка остатка"},0)),"Выберите тип операции",IF(NOT(ISNUMBER(D3429)),"Укажите количество",IF(D3429=0,"Количество не может быть 0",IF(AND(C3429&lt;&gt;"Корректировка остатка",D3429&lt;0),"Для этого типа количество положительное",IF(NOT(ISNUMBER('Номенклатура'!$C$2)),"Укажите дату начала учёта",IF(A3429&lt;INT('Номенклатура'!$C$2),"Раньше даты начала учёта: НЕ учтено",IF(AND(C3429="Корректировка остатка",TRIM(G3429)=""),"Учтено: добавьте пояснение","ОК")))))))))))))</f>
        <v/>
      </c>
    </row>
    <row r="3430" spans="1:9" x14ac:dyDescent="0.25">
      <c r="A3430" s="16"/>
      <c r="B3430" s="13"/>
      <c r="C3430" s="13"/>
      <c r="D3430" s="14"/>
      <c r="E3430" s="17" t="str">
        <f>IF(OR(B3430="",SUMPRODUCT(--EXACT('Номенклатура'!$A$6:$A$205,B3430))&lt;&gt;1),"",INDEX('Номенклатура'!$D$6:$D$205,SUMPRODUCT(EXACT('Номенклатура'!$A$6:$A$205,B3430)*(ROW('Номенклатура'!$A$6:$A$205)-5)))&amp;"")</f>
        <v/>
      </c>
      <c r="F3430" s="18" t="str">
        <f>IF(OR(I3430="ОК",I3430="Учтено: добавьте пояснение"),IF(C3430="Приход",D3430,IF(C3430="Корректировка остатка",D3430,-D3430)),"")</f>
        <v/>
      </c>
      <c r="G3430" s="13"/>
      <c r="H3430" s="15" t="str">
        <f>IF(OR(B3430="",SUMPRODUCT(--EXACT('Номенклатура'!$A$6:$A$205,B3430))&lt;&gt;1),"",INDEX('Номенклатура'!$B$6:$B$205,SUMPRODUCT(EXACT('Номенклатура'!$A$6:$A$205,B3430)*(ROW('Номенклатура'!$A$6:$A$205)-5)))&amp;"")</f>
        <v/>
      </c>
      <c r="I3430" s="15" t="str">
        <f>IF(COUNTA(A3430:D3430,G3430)=0,"",IF(NOT(ISNUMBER(A3430)),"Укажите дату",IF(B3430="","Укажите код",IF(NOT(AND(ISTEXT(B3430),LEN(B3430)&gt;0,LEN(B3430)&lt;=30,ISNUMBER(FIND(LEFT(B3430,1),"ABCDEFGHIJKLMNOPQRSTUVWXYZ")),SUMPRODUCT((MID(B3430,{1,2,3,4,5,6,7,8,9,10,11,12,13,14,15,16,17,18,19,20,21,22,23,24,25,26,27,28,29,30},1)&lt;&gt;"")*ISERROR(FIND(MID(B3430,{1,2,3,4,5,6,7,8,9,10,11,12,13,14,15,16,17,18,19,20,21,22,23,24,25,26,27,28,29,30},1),"ABCDEFGHIJKLMNOPQRSTUVWXYZ0123456789-_")))=0,ISERROR(VALUE(B3430)))),"Недопустимый код: только латинские буквы A-Z в верхнем регистре, цифры, - и _; начало с буквы, до 30 символов (например MILK-001)",IF(SUMPRODUCT(--EXACT('Номенклатура'!$A$6:$A$205,B3430))=0,"Код не найден в номенклатуре",IF(SUMPRODUCT(--EXACT('Номенклатура'!$A$6:$A$205,B3430))&gt;1,"Код повторяется в номенклатуре",IF(ISNA(MATCH(C3430,{"Приход","Расход","Списание","Корректировка остатка"},0)),"Выберите тип операции",IF(NOT(ISNUMBER(D3430)),"Укажите количество",IF(D3430=0,"Количество не может быть 0",IF(AND(C3430&lt;&gt;"Корректировка остатка",D3430&lt;0),"Для этого типа количество положительное",IF(NOT(ISNUMBER('Номенклатура'!$C$2)),"Укажите дату начала учёта",IF(A3430&lt;INT('Номенклатура'!$C$2),"Раньше даты начала учёта: НЕ учтено",IF(AND(C3430="Корректировка остатка",TRIM(G3430)=""),"Учтено: добавьте пояснение","ОК")))))))))))))</f>
        <v/>
      </c>
    </row>
    <row r="3431" spans="1:9" x14ac:dyDescent="0.25">
      <c r="A3431" s="16"/>
      <c r="B3431" s="13"/>
      <c r="C3431" s="13"/>
      <c r="D3431" s="14"/>
      <c r="E3431" s="17" t="str">
        <f>IF(OR(B3431="",SUMPRODUCT(--EXACT('Номенклатура'!$A$6:$A$205,B3431))&lt;&gt;1),"",INDEX('Номенклатура'!$D$6:$D$205,SUMPRODUCT(EXACT('Номенклатура'!$A$6:$A$205,B3431)*(ROW('Номенклатура'!$A$6:$A$205)-5)))&amp;"")</f>
        <v/>
      </c>
      <c r="F3431" s="18" t="str">
        <f>IF(OR(I3431="ОК",I3431="Учтено: добавьте пояснение"),IF(C3431="Приход",D3431,IF(C3431="Корректировка остатка",D3431,-D3431)),"")</f>
        <v/>
      </c>
      <c r="G3431" s="13"/>
      <c r="H3431" s="15" t="str">
        <f>IF(OR(B3431="",SUMPRODUCT(--EXACT('Номенклатура'!$A$6:$A$205,B3431))&lt;&gt;1),"",INDEX('Номенклатура'!$B$6:$B$205,SUMPRODUCT(EXACT('Номенклатура'!$A$6:$A$205,B3431)*(ROW('Номенклатура'!$A$6:$A$205)-5)))&amp;"")</f>
        <v/>
      </c>
      <c r="I3431" s="15" t="str">
        <f>IF(COUNTA(A3431:D3431,G3431)=0,"",IF(NOT(ISNUMBER(A3431)),"Укажите дату",IF(B3431="","Укажите код",IF(NOT(AND(ISTEXT(B3431),LEN(B3431)&gt;0,LEN(B3431)&lt;=30,ISNUMBER(FIND(LEFT(B3431,1),"ABCDEFGHIJKLMNOPQRSTUVWXYZ")),SUMPRODUCT((MID(B3431,{1,2,3,4,5,6,7,8,9,10,11,12,13,14,15,16,17,18,19,20,21,22,23,24,25,26,27,28,29,30},1)&lt;&gt;"")*ISERROR(FIND(MID(B3431,{1,2,3,4,5,6,7,8,9,10,11,12,13,14,15,16,17,18,19,20,21,22,23,24,25,26,27,28,29,30},1),"ABCDEFGHIJKLMNOPQRSTUVWXYZ0123456789-_")))=0,ISERROR(VALUE(B3431)))),"Недопустимый код: только латинские буквы A-Z в верхнем регистре, цифры, - и _; начало с буквы, до 30 символов (например MILK-001)",IF(SUMPRODUCT(--EXACT('Номенклатура'!$A$6:$A$205,B3431))=0,"Код не найден в номенклатуре",IF(SUMPRODUCT(--EXACT('Номенклатура'!$A$6:$A$205,B3431))&gt;1,"Код повторяется в номенклатуре",IF(ISNA(MATCH(C3431,{"Приход","Расход","Списание","Корректировка остатка"},0)),"Выберите тип операции",IF(NOT(ISNUMBER(D3431)),"Укажите количество",IF(D3431=0,"Количество не может быть 0",IF(AND(C3431&lt;&gt;"Корректировка остатка",D3431&lt;0),"Для этого типа количество положительное",IF(NOT(ISNUMBER('Номенклатура'!$C$2)),"Укажите дату начала учёта",IF(A3431&lt;INT('Номенклатура'!$C$2),"Раньше даты начала учёта: НЕ учтено",IF(AND(C3431="Корректировка остатка",TRIM(G3431)=""),"Учтено: добавьте пояснение","ОК")))))))))))))</f>
        <v/>
      </c>
    </row>
    <row r="3432" spans="1:9" x14ac:dyDescent="0.25">
      <c r="A3432" s="16"/>
      <c r="B3432" s="13"/>
      <c r="C3432" s="13"/>
      <c r="D3432" s="14"/>
      <c r="E3432" s="17" t="str">
        <f>IF(OR(B3432="",SUMPRODUCT(--EXACT('Номенклатура'!$A$6:$A$205,B3432))&lt;&gt;1),"",INDEX('Номенклатура'!$D$6:$D$205,SUMPRODUCT(EXACT('Номенклатура'!$A$6:$A$205,B3432)*(ROW('Номенклатура'!$A$6:$A$205)-5)))&amp;"")</f>
        <v/>
      </c>
      <c r="F3432" s="18" t="str">
        <f>IF(OR(I3432="ОК",I3432="Учтено: добавьте пояснение"),IF(C3432="Приход",D3432,IF(C3432="Корректировка остатка",D3432,-D3432)),"")</f>
        <v/>
      </c>
      <c r="G3432" s="13"/>
      <c r="H3432" s="15" t="str">
        <f>IF(OR(B3432="",SUMPRODUCT(--EXACT('Номенклатура'!$A$6:$A$205,B3432))&lt;&gt;1),"",INDEX('Номенклатура'!$B$6:$B$205,SUMPRODUCT(EXACT('Номенклатура'!$A$6:$A$205,B3432)*(ROW('Номенклатура'!$A$6:$A$205)-5)))&amp;"")</f>
        <v/>
      </c>
      <c r="I3432" s="15" t="str">
        <f>IF(COUNTA(A3432:D3432,G3432)=0,"",IF(NOT(ISNUMBER(A3432)),"Укажите дату",IF(B3432="","Укажите код",IF(NOT(AND(ISTEXT(B3432),LEN(B3432)&gt;0,LEN(B3432)&lt;=30,ISNUMBER(FIND(LEFT(B3432,1),"ABCDEFGHIJKLMNOPQRSTUVWXYZ")),SUMPRODUCT((MID(B3432,{1,2,3,4,5,6,7,8,9,10,11,12,13,14,15,16,17,18,19,20,21,22,23,24,25,26,27,28,29,30},1)&lt;&gt;"")*ISERROR(FIND(MID(B3432,{1,2,3,4,5,6,7,8,9,10,11,12,13,14,15,16,17,18,19,20,21,22,23,24,25,26,27,28,29,30},1),"ABCDEFGHIJKLMNOPQRSTUVWXYZ0123456789-_")))=0,ISERROR(VALUE(B3432)))),"Недопустимый код: только латинские буквы A-Z в верхнем регистре, цифры, - и _; начало с буквы, до 30 символов (например MILK-001)",IF(SUMPRODUCT(--EXACT('Номенклатура'!$A$6:$A$205,B3432))=0,"Код не найден в номенклатуре",IF(SUMPRODUCT(--EXACT('Номенклатура'!$A$6:$A$205,B3432))&gt;1,"Код повторяется в номенклатуре",IF(ISNA(MATCH(C3432,{"Приход","Расход","Списание","Корректировка остатка"},0)),"Выберите тип операции",IF(NOT(ISNUMBER(D3432)),"Укажите количество",IF(D3432=0,"Количество не может быть 0",IF(AND(C3432&lt;&gt;"Корректировка остатка",D3432&lt;0),"Для этого типа количество положительное",IF(NOT(ISNUMBER('Номенклатура'!$C$2)),"Укажите дату начала учёта",IF(A3432&lt;INT('Номенклатура'!$C$2),"Раньше даты начала учёта: НЕ учтено",IF(AND(C3432="Корректировка остатка",TRIM(G3432)=""),"Учтено: добавьте пояснение","ОК")))))))))))))</f>
        <v/>
      </c>
    </row>
    <row r="3433" spans="1:9" x14ac:dyDescent="0.25">
      <c r="A3433" s="16"/>
      <c r="B3433" s="13"/>
      <c r="C3433" s="13"/>
      <c r="D3433" s="14"/>
      <c r="E3433" s="17" t="str">
        <f>IF(OR(B3433="",SUMPRODUCT(--EXACT('Номенклатура'!$A$6:$A$205,B3433))&lt;&gt;1),"",INDEX('Номенклатура'!$D$6:$D$205,SUMPRODUCT(EXACT('Номенклатура'!$A$6:$A$205,B3433)*(ROW('Номенклатура'!$A$6:$A$205)-5)))&amp;"")</f>
        <v/>
      </c>
      <c r="F3433" s="18" t="str">
        <f>IF(OR(I3433="ОК",I3433="Учтено: добавьте пояснение"),IF(C3433="Приход",D3433,IF(C3433="Корректировка остатка",D3433,-D3433)),"")</f>
        <v/>
      </c>
      <c r="G3433" s="13"/>
      <c r="H3433" s="15" t="str">
        <f>IF(OR(B3433="",SUMPRODUCT(--EXACT('Номенклатура'!$A$6:$A$205,B3433))&lt;&gt;1),"",INDEX('Номенклатура'!$B$6:$B$205,SUMPRODUCT(EXACT('Номенклатура'!$A$6:$A$205,B3433)*(ROW('Номенклатура'!$A$6:$A$205)-5)))&amp;"")</f>
        <v/>
      </c>
      <c r="I3433" s="15" t="str">
        <f>IF(COUNTA(A3433:D3433,G3433)=0,"",IF(NOT(ISNUMBER(A3433)),"Укажите дату",IF(B3433="","Укажите код",IF(NOT(AND(ISTEXT(B3433),LEN(B3433)&gt;0,LEN(B3433)&lt;=30,ISNUMBER(FIND(LEFT(B3433,1),"ABCDEFGHIJKLMNOPQRSTUVWXYZ")),SUMPRODUCT((MID(B3433,{1,2,3,4,5,6,7,8,9,10,11,12,13,14,15,16,17,18,19,20,21,22,23,24,25,26,27,28,29,30},1)&lt;&gt;"")*ISERROR(FIND(MID(B3433,{1,2,3,4,5,6,7,8,9,10,11,12,13,14,15,16,17,18,19,20,21,22,23,24,25,26,27,28,29,30},1),"ABCDEFGHIJKLMNOPQRSTUVWXYZ0123456789-_")))=0,ISERROR(VALUE(B3433)))),"Недопустимый код: только латинские буквы A-Z в верхнем регистре, цифры, - и _; начало с буквы, до 30 символов (например MILK-001)",IF(SUMPRODUCT(--EXACT('Номенклатура'!$A$6:$A$205,B3433))=0,"Код не найден в номенклатуре",IF(SUMPRODUCT(--EXACT('Номенклатура'!$A$6:$A$205,B3433))&gt;1,"Код повторяется в номенклатуре",IF(ISNA(MATCH(C3433,{"Приход","Расход","Списание","Корректировка остатка"},0)),"Выберите тип операции",IF(NOT(ISNUMBER(D3433)),"Укажите количество",IF(D3433=0,"Количество не может быть 0",IF(AND(C3433&lt;&gt;"Корректировка остатка",D3433&lt;0),"Для этого типа количество положительное",IF(NOT(ISNUMBER('Номенклатура'!$C$2)),"Укажите дату начала учёта",IF(A3433&lt;INT('Номенклатура'!$C$2),"Раньше даты начала учёта: НЕ учтено",IF(AND(C3433="Корректировка остатка",TRIM(G3433)=""),"Учтено: добавьте пояснение","ОК")))))))))))))</f>
        <v/>
      </c>
    </row>
    <row r="3434" spans="1:9" x14ac:dyDescent="0.25">
      <c r="A3434" s="16"/>
      <c r="B3434" s="13"/>
      <c r="C3434" s="13"/>
      <c r="D3434" s="14"/>
      <c r="E3434" s="17" t="str">
        <f>IF(OR(B3434="",SUMPRODUCT(--EXACT('Номенклатура'!$A$6:$A$205,B3434))&lt;&gt;1),"",INDEX('Номенклатура'!$D$6:$D$205,SUMPRODUCT(EXACT('Номенклатура'!$A$6:$A$205,B3434)*(ROW('Номенклатура'!$A$6:$A$205)-5)))&amp;"")</f>
        <v/>
      </c>
      <c r="F3434" s="18" t="str">
        <f>IF(OR(I3434="ОК",I3434="Учтено: добавьте пояснение"),IF(C3434="Приход",D3434,IF(C3434="Корректировка остатка",D3434,-D3434)),"")</f>
        <v/>
      </c>
      <c r="G3434" s="13"/>
      <c r="H3434" s="15" t="str">
        <f>IF(OR(B3434="",SUMPRODUCT(--EXACT('Номенклатура'!$A$6:$A$205,B3434))&lt;&gt;1),"",INDEX('Номенклатура'!$B$6:$B$205,SUMPRODUCT(EXACT('Номенклатура'!$A$6:$A$205,B3434)*(ROW('Номенклатура'!$A$6:$A$205)-5)))&amp;"")</f>
        <v/>
      </c>
      <c r="I3434" s="15" t="str">
        <f>IF(COUNTA(A3434:D3434,G3434)=0,"",IF(NOT(ISNUMBER(A3434)),"Укажите дату",IF(B3434="","Укажите код",IF(NOT(AND(ISTEXT(B3434),LEN(B3434)&gt;0,LEN(B3434)&lt;=30,ISNUMBER(FIND(LEFT(B3434,1),"ABCDEFGHIJKLMNOPQRSTUVWXYZ")),SUMPRODUCT((MID(B3434,{1,2,3,4,5,6,7,8,9,10,11,12,13,14,15,16,17,18,19,20,21,22,23,24,25,26,27,28,29,30},1)&lt;&gt;"")*ISERROR(FIND(MID(B3434,{1,2,3,4,5,6,7,8,9,10,11,12,13,14,15,16,17,18,19,20,21,22,23,24,25,26,27,28,29,30},1),"ABCDEFGHIJKLMNOPQRSTUVWXYZ0123456789-_")))=0,ISERROR(VALUE(B3434)))),"Недопустимый код: только латинские буквы A-Z в верхнем регистре, цифры, - и _; начало с буквы, до 30 символов (например MILK-001)",IF(SUMPRODUCT(--EXACT('Номенклатура'!$A$6:$A$205,B3434))=0,"Код не найден в номенклатуре",IF(SUMPRODUCT(--EXACT('Номенклатура'!$A$6:$A$205,B3434))&gt;1,"Код повторяется в номенклатуре",IF(ISNA(MATCH(C3434,{"Приход","Расход","Списание","Корректировка остатка"},0)),"Выберите тип операции",IF(NOT(ISNUMBER(D3434)),"Укажите количество",IF(D3434=0,"Количество не может быть 0",IF(AND(C3434&lt;&gt;"Корректировка остатка",D3434&lt;0),"Для этого типа количество положительное",IF(NOT(ISNUMBER('Номенклатура'!$C$2)),"Укажите дату начала учёта",IF(A3434&lt;INT('Номенклатура'!$C$2),"Раньше даты начала учёта: НЕ учтено",IF(AND(C3434="Корректировка остатка",TRIM(G3434)=""),"Учтено: добавьте пояснение","ОК")))))))))))))</f>
        <v/>
      </c>
    </row>
    <row r="3435" spans="1:9" x14ac:dyDescent="0.25">
      <c r="A3435" s="16"/>
      <c r="B3435" s="13"/>
      <c r="C3435" s="13"/>
      <c r="D3435" s="14"/>
      <c r="E3435" s="17" t="str">
        <f>IF(OR(B3435="",SUMPRODUCT(--EXACT('Номенклатура'!$A$6:$A$205,B3435))&lt;&gt;1),"",INDEX('Номенклатура'!$D$6:$D$205,SUMPRODUCT(EXACT('Номенклатура'!$A$6:$A$205,B3435)*(ROW('Номенклатура'!$A$6:$A$205)-5)))&amp;"")</f>
        <v/>
      </c>
      <c r="F3435" s="18" t="str">
        <f>IF(OR(I3435="ОК",I3435="Учтено: добавьте пояснение"),IF(C3435="Приход",D3435,IF(C3435="Корректировка остатка",D3435,-D3435)),"")</f>
        <v/>
      </c>
      <c r="G3435" s="13"/>
      <c r="H3435" s="15" t="str">
        <f>IF(OR(B3435="",SUMPRODUCT(--EXACT('Номенклатура'!$A$6:$A$205,B3435))&lt;&gt;1),"",INDEX('Номенклатура'!$B$6:$B$205,SUMPRODUCT(EXACT('Номенклатура'!$A$6:$A$205,B3435)*(ROW('Номенклатура'!$A$6:$A$205)-5)))&amp;"")</f>
        <v/>
      </c>
      <c r="I3435" s="15" t="str">
        <f>IF(COUNTA(A3435:D3435,G3435)=0,"",IF(NOT(ISNUMBER(A3435)),"Укажите дату",IF(B3435="","Укажите код",IF(NOT(AND(ISTEXT(B3435),LEN(B3435)&gt;0,LEN(B3435)&lt;=30,ISNUMBER(FIND(LEFT(B3435,1),"ABCDEFGHIJKLMNOPQRSTUVWXYZ")),SUMPRODUCT((MID(B3435,{1,2,3,4,5,6,7,8,9,10,11,12,13,14,15,16,17,18,19,20,21,22,23,24,25,26,27,28,29,30},1)&lt;&gt;"")*ISERROR(FIND(MID(B3435,{1,2,3,4,5,6,7,8,9,10,11,12,13,14,15,16,17,18,19,20,21,22,23,24,25,26,27,28,29,30},1),"ABCDEFGHIJKLMNOPQRSTUVWXYZ0123456789-_")))=0,ISERROR(VALUE(B3435)))),"Недопустимый код: только латинские буквы A-Z в верхнем регистре, цифры, - и _; начало с буквы, до 30 символов (например MILK-001)",IF(SUMPRODUCT(--EXACT('Номенклатура'!$A$6:$A$205,B3435))=0,"Код не найден в номенклатуре",IF(SUMPRODUCT(--EXACT('Номенклатура'!$A$6:$A$205,B3435))&gt;1,"Код повторяется в номенклатуре",IF(ISNA(MATCH(C3435,{"Приход","Расход","Списание","Корректировка остатка"},0)),"Выберите тип операции",IF(NOT(ISNUMBER(D3435)),"Укажите количество",IF(D3435=0,"Количество не может быть 0",IF(AND(C3435&lt;&gt;"Корректировка остатка",D3435&lt;0),"Для этого типа количество положительное",IF(NOT(ISNUMBER('Номенклатура'!$C$2)),"Укажите дату начала учёта",IF(A3435&lt;INT('Номенклатура'!$C$2),"Раньше даты начала учёта: НЕ учтено",IF(AND(C3435="Корректировка остатка",TRIM(G3435)=""),"Учтено: добавьте пояснение","ОК")))))))))))))</f>
        <v/>
      </c>
    </row>
    <row r="3436" spans="1:9" x14ac:dyDescent="0.25">
      <c r="A3436" s="16"/>
      <c r="B3436" s="13"/>
      <c r="C3436" s="13"/>
      <c r="D3436" s="14"/>
      <c r="E3436" s="17" t="str">
        <f>IF(OR(B3436="",SUMPRODUCT(--EXACT('Номенклатура'!$A$6:$A$205,B3436))&lt;&gt;1),"",INDEX('Номенклатура'!$D$6:$D$205,SUMPRODUCT(EXACT('Номенклатура'!$A$6:$A$205,B3436)*(ROW('Номенклатура'!$A$6:$A$205)-5)))&amp;"")</f>
        <v/>
      </c>
      <c r="F3436" s="18" t="str">
        <f>IF(OR(I3436="ОК",I3436="Учтено: добавьте пояснение"),IF(C3436="Приход",D3436,IF(C3436="Корректировка остатка",D3436,-D3436)),"")</f>
        <v/>
      </c>
      <c r="G3436" s="13"/>
      <c r="H3436" s="15" t="str">
        <f>IF(OR(B3436="",SUMPRODUCT(--EXACT('Номенклатура'!$A$6:$A$205,B3436))&lt;&gt;1),"",INDEX('Номенклатура'!$B$6:$B$205,SUMPRODUCT(EXACT('Номенклатура'!$A$6:$A$205,B3436)*(ROW('Номенклатура'!$A$6:$A$205)-5)))&amp;"")</f>
        <v/>
      </c>
      <c r="I3436" s="15" t="str">
        <f>IF(COUNTA(A3436:D3436,G3436)=0,"",IF(NOT(ISNUMBER(A3436)),"Укажите дату",IF(B3436="","Укажите код",IF(NOT(AND(ISTEXT(B3436),LEN(B3436)&gt;0,LEN(B3436)&lt;=30,ISNUMBER(FIND(LEFT(B3436,1),"ABCDEFGHIJKLMNOPQRSTUVWXYZ")),SUMPRODUCT((MID(B3436,{1,2,3,4,5,6,7,8,9,10,11,12,13,14,15,16,17,18,19,20,21,22,23,24,25,26,27,28,29,30},1)&lt;&gt;"")*ISERROR(FIND(MID(B3436,{1,2,3,4,5,6,7,8,9,10,11,12,13,14,15,16,17,18,19,20,21,22,23,24,25,26,27,28,29,30},1),"ABCDEFGHIJKLMNOPQRSTUVWXYZ0123456789-_")))=0,ISERROR(VALUE(B3436)))),"Недопустимый код: только латинские буквы A-Z в верхнем регистре, цифры, - и _; начало с буквы, до 30 символов (например MILK-001)",IF(SUMPRODUCT(--EXACT('Номенклатура'!$A$6:$A$205,B3436))=0,"Код не найден в номенклатуре",IF(SUMPRODUCT(--EXACT('Номенклатура'!$A$6:$A$205,B3436))&gt;1,"Код повторяется в номенклатуре",IF(ISNA(MATCH(C3436,{"Приход","Расход","Списание","Корректировка остатка"},0)),"Выберите тип операции",IF(NOT(ISNUMBER(D3436)),"Укажите количество",IF(D3436=0,"Количество не может быть 0",IF(AND(C3436&lt;&gt;"Корректировка остатка",D3436&lt;0),"Для этого типа количество положительное",IF(NOT(ISNUMBER('Номенклатура'!$C$2)),"Укажите дату начала учёта",IF(A3436&lt;INT('Номенклатура'!$C$2),"Раньше даты начала учёта: НЕ учтено",IF(AND(C3436="Корректировка остатка",TRIM(G3436)=""),"Учтено: добавьте пояснение","ОК")))))))))))))</f>
        <v/>
      </c>
    </row>
    <row r="3437" spans="1:9" x14ac:dyDescent="0.25">
      <c r="A3437" s="16"/>
      <c r="B3437" s="13"/>
      <c r="C3437" s="13"/>
      <c r="D3437" s="14"/>
      <c r="E3437" s="17" t="str">
        <f>IF(OR(B3437="",SUMPRODUCT(--EXACT('Номенклатура'!$A$6:$A$205,B3437))&lt;&gt;1),"",INDEX('Номенклатура'!$D$6:$D$205,SUMPRODUCT(EXACT('Номенклатура'!$A$6:$A$205,B3437)*(ROW('Номенклатура'!$A$6:$A$205)-5)))&amp;"")</f>
        <v/>
      </c>
      <c r="F3437" s="18" t="str">
        <f>IF(OR(I3437="ОК",I3437="Учтено: добавьте пояснение"),IF(C3437="Приход",D3437,IF(C3437="Корректировка остатка",D3437,-D3437)),"")</f>
        <v/>
      </c>
      <c r="G3437" s="13"/>
      <c r="H3437" s="15" t="str">
        <f>IF(OR(B3437="",SUMPRODUCT(--EXACT('Номенклатура'!$A$6:$A$205,B3437))&lt;&gt;1),"",INDEX('Номенклатура'!$B$6:$B$205,SUMPRODUCT(EXACT('Номенклатура'!$A$6:$A$205,B3437)*(ROW('Номенклатура'!$A$6:$A$205)-5)))&amp;"")</f>
        <v/>
      </c>
      <c r="I3437" s="15" t="str">
        <f>IF(COUNTA(A3437:D3437,G3437)=0,"",IF(NOT(ISNUMBER(A3437)),"Укажите дату",IF(B3437="","Укажите код",IF(NOT(AND(ISTEXT(B3437),LEN(B3437)&gt;0,LEN(B3437)&lt;=30,ISNUMBER(FIND(LEFT(B3437,1),"ABCDEFGHIJKLMNOPQRSTUVWXYZ")),SUMPRODUCT((MID(B3437,{1,2,3,4,5,6,7,8,9,10,11,12,13,14,15,16,17,18,19,20,21,22,23,24,25,26,27,28,29,30},1)&lt;&gt;"")*ISERROR(FIND(MID(B3437,{1,2,3,4,5,6,7,8,9,10,11,12,13,14,15,16,17,18,19,20,21,22,23,24,25,26,27,28,29,30},1),"ABCDEFGHIJKLMNOPQRSTUVWXYZ0123456789-_")))=0,ISERROR(VALUE(B3437)))),"Недопустимый код: только латинские буквы A-Z в верхнем регистре, цифры, - и _; начало с буквы, до 30 символов (например MILK-001)",IF(SUMPRODUCT(--EXACT('Номенклатура'!$A$6:$A$205,B3437))=0,"Код не найден в номенклатуре",IF(SUMPRODUCT(--EXACT('Номенклатура'!$A$6:$A$205,B3437))&gt;1,"Код повторяется в номенклатуре",IF(ISNA(MATCH(C3437,{"Приход","Расход","Списание","Корректировка остатка"},0)),"Выберите тип операции",IF(NOT(ISNUMBER(D3437)),"Укажите количество",IF(D3437=0,"Количество не может быть 0",IF(AND(C3437&lt;&gt;"Корректировка остатка",D3437&lt;0),"Для этого типа количество положительное",IF(NOT(ISNUMBER('Номенклатура'!$C$2)),"Укажите дату начала учёта",IF(A3437&lt;INT('Номенклатура'!$C$2),"Раньше даты начала учёта: НЕ учтено",IF(AND(C3437="Корректировка остатка",TRIM(G3437)=""),"Учтено: добавьте пояснение","ОК")))))))))))))</f>
        <v/>
      </c>
    </row>
    <row r="3438" spans="1:9" x14ac:dyDescent="0.25">
      <c r="A3438" s="16"/>
      <c r="B3438" s="13"/>
      <c r="C3438" s="13"/>
      <c r="D3438" s="14"/>
      <c r="E3438" s="17" t="str">
        <f>IF(OR(B3438="",SUMPRODUCT(--EXACT('Номенклатура'!$A$6:$A$205,B3438))&lt;&gt;1),"",INDEX('Номенклатура'!$D$6:$D$205,SUMPRODUCT(EXACT('Номенклатура'!$A$6:$A$205,B3438)*(ROW('Номенклатура'!$A$6:$A$205)-5)))&amp;"")</f>
        <v/>
      </c>
      <c r="F3438" s="18" t="str">
        <f>IF(OR(I3438="ОК",I3438="Учтено: добавьте пояснение"),IF(C3438="Приход",D3438,IF(C3438="Корректировка остатка",D3438,-D3438)),"")</f>
        <v/>
      </c>
      <c r="G3438" s="13"/>
      <c r="H3438" s="15" t="str">
        <f>IF(OR(B3438="",SUMPRODUCT(--EXACT('Номенклатура'!$A$6:$A$205,B3438))&lt;&gt;1),"",INDEX('Номенклатура'!$B$6:$B$205,SUMPRODUCT(EXACT('Номенклатура'!$A$6:$A$205,B3438)*(ROW('Номенклатура'!$A$6:$A$205)-5)))&amp;"")</f>
        <v/>
      </c>
      <c r="I3438" s="15" t="str">
        <f>IF(COUNTA(A3438:D3438,G3438)=0,"",IF(NOT(ISNUMBER(A3438)),"Укажите дату",IF(B3438="","Укажите код",IF(NOT(AND(ISTEXT(B3438),LEN(B3438)&gt;0,LEN(B3438)&lt;=30,ISNUMBER(FIND(LEFT(B3438,1),"ABCDEFGHIJKLMNOPQRSTUVWXYZ")),SUMPRODUCT((MID(B3438,{1,2,3,4,5,6,7,8,9,10,11,12,13,14,15,16,17,18,19,20,21,22,23,24,25,26,27,28,29,30},1)&lt;&gt;"")*ISERROR(FIND(MID(B3438,{1,2,3,4,5,6,7,8,9,10,11,12,13,14,15,16,17,18,19,20,21,22,23,24,25,26,27,28,29,30},1),"ABCDEFGHIJKLMNOPQRSTUVWXYZ0123456789-_")))=0,ISERROR(VALUE(B3438)))),"Недопустимый код: только латинские буквы A-Z в верхнем регистре, цифры, - и _; начало с буквы, до 30 символов (например MILK-001)",IF(SUMPRODUCT(--EXACT('Номенклатура'!$A$6:$A$205,B3438))=0,"Код не найден в номенклатуре",IF(SUMPRODUCT(--EXACT('Номенклатура'!$A$6:$A$205,B3438))&gt;1,"Код повторяется в номенклатуре",IF(ISNA(MATCH(C3438,{"Приход","Расход","Списание","Корректировка остатка"},0)),"Выберите тип операции",IF(NOT(ISNUMBER(D3438)),"Укажите количество",IF(D3438=0,"Количество не может быть 0",IF(AND(C3438&lt;&gt;"Корректировка остатка",D3438&lt;0),"Для этого типа количество положительное",IF(NOT(ISNUMBER('Номенклатура'!$C$2)),"Укажите дату начала учёта",IF(A3438&lt;INT('Номенклатура'!$C$2),"Раньше даты начала учёта: НЕ учтено",IF(AND(C3438="Корректировка остатка",TRIM(G3438)=""),"Учтено: добавьте пояснение","ОК")))))))))))))</f>
        <v/>
      </c>
    </row>
    <row r="3439" spans="1:9" x14ac:dyDescent="0.25">
      <c r="A3439" s="16"/>
      <c r="B3439" s="13"/>
      <c r="C3439" s="13"/>
      <c r="D3439" s="14"/>
      <c r="E3439" s="17" t="str">
        <f>IF(OR(B3439="",SUMPRODUCT(--EXACT('Номенклатура'!$A$6:$A$205,B3439))&lt;&gt;1),"",INDEX('Номенклатура'!$D$6:$D$205,SUMPRODUCT(EXACT('Номенклатура'!$A$6:$A$205,B3439)*(ROW('Номенклатура'!$A$6:$A$205)-5)))&amp;"")</f>
        <v/>
      </c>
      <c r="F3439" s="18" t="str">
        <f>IF(OR(I3439="ОК",I3439="Учтено: добавьте пояснение"),IF(C3439="Приход",D3439,IF(C3439="Корректировка остатка",D3439,-D3439)),"")</f>
        <v/>
      </c>
      <c r="G3439" s="13"/>
      <c r="H3439" s="15" t="str">
        <f>IF(OR(B3439="",SUMPRODUCT(--EXACT('Номенклатура'!$A$6:$A$205,B3439))&lt;&gt;1),"",INDEX('Номенклатура'!$B$6:$B$205,SUMPRODUCT(EXACT('Номенклатура'!$A$6:$A$205,B3439)*(ROW('Номенклатура'!$A$6:$A$205)-5)))&amp;"")</f>
        <v/>
      </c>
      <c r="I3439" s="15" t="str">
        <f>IF(COUNTA(A3439:D3439,G3439)=0,"",IF(NOT(ISNUMBER(A3439)),"Укажите дату",IF(B3439="","Укажите код",IF(NOT(AND(ISTEXT(B3439),LEN(B3439)&gt;0,LEN(B3439)&lt;=30,ISNUMBER(FIND(LEFT(B3439,1),"ABCDEFGHIJKLMNOPQRSTUVWXYZ")),SUMPRODUCT((MID(B3439,{1,2,3,4,5,6,7,8,9,10,11,12,13,14,15,16,17,18,19,20,21,22,23,24,25,26,27,28,29,30},1)&lt;&gt;"")*ISERROR(FIND(MID(B3439,{1,2,3,4,5,6,7,8,9,10,11,12,13,14,15,16,17,18,19,20,21,22,23,24,25,26,27,28,29,30},1),"ABCDEFGHIJKLMNOPQRSTUVWXYZ0123456789-_")))=0,ISERROR(VALUE(B3439)))),"Недопустимый код: только латинские буквы A-Z в верхнем регистре, цифры, - и _; начало с буквы, до 30 символов (например MILK-001)",IF(SUMPRODUCT(--EXACT('Номенклатура'!$A$6:$A$205,B3439))=0,"Код не найден в номенклатуре",IF(SUMPRODUCT(--EXACT('Номенклатура'!$A$6:$A$205,B3439))&gt;1,"Код повторяется в номенклатуре",IF(ISNA(MATCH(C3439,{"Приход","Расход","Списание","Корректировка остатка"},0)),"Выберите тип операции",IF(NOT(ISNUMBER(D3439)),"Укажите количество",IF(D3439=0,"Количество не может быть 0",IF(AND(C3439&lt;&gt;"Корректировка остатка",D3439&lt;0),"Для этого типа количество положительное",IF(NOT(ISNUMBER('Номенклатура'!$C$2)),"Укажите дату начала учёта",IF(A3439&lt;INT('Номенклатура'!$C$2),"Раньше даты начала учёта: НЕ учтено",IF(AND(C3439="Корректировка остатка",TRIM(G3439)=""),"Учтено: добавьте пояснение","ОК")))))))))))))</f>
        <v/>
      </c>
    </row>
    <row r="3440" spans="1:9" x14ac:dyDescent="0.25">
      <c r="A3440" s="16"/>
      <c r="B3440" s="13"/>
      <c r="C3440" s="13"/>
      <c r="D3440" s="14"/>
      <c r="E3440" s="17" t="str">
        <f>IF(OR(B3440="",SUMPRODUCT(--EXACT('Номенклатура'!$A$6:$A$205,B3440))&lt;&gt;1),"",INDEX('Номенклатура'!$D$6:$D$205,SUMPRODUCT(EXACT('Номенклатура'!$A$6:$A$205,B3440)*(ROW('Номенклатура'!$A$6:$A$205)-5)))&amp;"")</f>
        <v/>
      </c>
      <c r="F3440" s="18" t="str">
        <f>IF(OR(I3440="ОК",I3440="Учтено: добавьте пояснение"),IF(C3440="Приход",D3440,IF(C3440="Корректировка остатка",D3440,-D3440)),"")</f>
        <v/>
      </c>
      <c r="G3440" s="13"/>
      <c r="H3440" s="15" t="str">
        <f>IF(OR(B3440="",SUMPRODUCT(--EXACT('Номенклатура'!$A$6:$A$205,B3440))&lt;&gt;1),"",INDEX('Номенклатура'!$B$6:$B$205,SUMPRODUCT(EXACT('Номенклатура'!$A$6:$A$205,B3440)*(ROW('Номенклатура'!$A$6:$A$205)-5)))&amp;"")</f>
        <v/>
      </c>
      <c r="I3440" s="15" t="str">
        <f>IF(COUNTA(A3440:D3440,G3440)=0,"",IF(NOT(ISNUMBER(A3440)),"Укажите дату",IF(B3440="","Укажите код",IF(NOT(AND(ISTEXT(B3440),LEN(B3440)&gt;0,LEN(B3440)&lt;=30,ISNUMBER(FIND(LEFT(B3440,1),"ABCDEFGHIJKLMNOPQRSTUVWXYZ")),SUMPRODUCT((MID(B3440,{1,2,3,4,5,6,7,8,9,10,11,12,13,14,15,16,17,18,19,20,21,22,23,24,25,26,27,28,29,30},1)&lt;&gt;"")*ISERROR(FIND(MID(B3440,{1,2,3,4,5,6,7,8,9,10,11,12,13,14,15,16,17,18,19,20,21,22,23,24,25,26,27,28,29,30},1),"ABCDEFGHIJKLMNOPQRSTUVWXYZ0123456789-_")))=0,ISERROR(VALUE(B3440)))),"Недопустимый код: только латинские буквы A-Z в верхнем регистре, цифры, - и _; начало с буквы, до 30 символов (например MILK-001)",IF(SUMPRODUCT(--EXACT('Номенклатура'!$A$6:$A$205,B3440))=0,"Код не найден в номенклатуре",IF(SUMPRODUCT(--EXACT('Номенклатура'!$A$6:$A$205,B3440))&gt;1,"Код повторяется в номенклатуре",IF(ISNA(MATCH(C3440,{"Приход","Расход","Списание","Корректировка остатка"},0)),"Выберите тип операции",IF(NOT(ISNUMBER(D3440)),"Укажите количество",IF(D3440=0,"Количество не может быть 0",IF(AND(C3440&lt;&gt;"Корректировка остатка",D3440&lt;0),"Для этого типа количество положительное",IF(NOT(ISNUMBER('Номенклатура'!$C$2)),"Укажите дату начала учёта",IF(A3440&lt;INT('Номенклатура'!$C$2),"Раньше даты начала учёта: НЕ учтено",IF(AND(C3440="Корректировка остатка",TRIM(G3440)=""),"Учтено: добавьте пояснение","ОК")))))))))))))</f>
        <v/>
      </c>
    </row>
    <row r="3441" spans="1:9" x14ac:dyDescent="0.25">
      <c r="A3441" s="16"/>
      <c r="B3441" s="13"/>
      <c r="C3441" s="13"/>
      <c r="D3441" s="14"/>
      <c r="E3441" s="17" t="str">
        <f>IF(OR(B3441="",SUMPRODUCT(--EXACT('Номенклатура'!$A$6:$A$205,B3441))&lt;&gt;1),"",INDEX('Номенклатура'!$D$6:$D$205,SUMPRODUCT(EXACT('Номенклатура'!$A$6:$A$205,B3441)*(ROW('Номенклатура'!$A$6:$A$205)-5)))&amp;"")</f>
        <v/>
      </c>
      <c r="F3441" s="18" t="str">
        <f>IF(OR(I3441="ОК",I3441="Учтено: добавьте пояснение"),IF(C3441="Приход",D3441,IF(C3441="Корректировка остатка",D3441,-D3441)),"")</f>
        <v/>
      </c>
      <c r="G3441" s="13"/>
      <c r="H3441" s="15" t="str">
        <f>IF(OR(B3441="",SUMPRODUCT(--EXACT('Номенклатура'!$A$6:$A$205,B3441))&lt;&gt;1),"",INDEX('Номенклатура'!$B$6:$B$205,SUMPRODUCT(EXACT('Номенклатура'!$A$6:$A$205,B3441)*(ROW('Номенклатура'!$A$6:$A$205)-5)))&amp;"")</f>
        <v/>
      </c>
      <c r="I3441" s="15" t="str">
        <f>IF(COUNTA(A3441:D3441,G3441)=0,"",IF(NOT(ISNUMBER(A3441)),"Укажите дату",IF(B3441="","Укажите код",IF(NOT(AND(ISTEXT(B3441),LEN(B3441)&gt;0,LEN(B3441)&lt;=30,ISNUMBER(FIND(LEFT(B3441,1),"ABCDEFGHIJKLMNOPQRSTUVWXYZ")),SUMPRODUCT((MID(B3441,{1,2,3,4,5,6,7,8,9,10,11,12,13,14,15,16,17,18,19,20,21,22,23,24,25,26,27,28,29,30},1)&lt;&gt;"")*ISERROR(FIND(MID(B3441,{1,2,3,4,5,6,7,8,9,10,11,12,13,14,15,16,17,18,19,20,21,22,23,24,25,26,27,28,29,30},1),"ABCDEFGHIJKLMNOPQRSTUVWXYZ0123456789-_")))=0,ISERROR(VALUE(B3441)))),"Недопустимый код: только латинские буквы A-Z в верхнем регистре, цифры, - и _; начало с буквы, до 30 символов (например MILK-001)",IF(SUMPRODUCT(--EXACT('Номенклатура'!$A$6:$A$205,B3441))=0,"Код не найден в номенклатуре",IF(SUMPRODUCT(--EXACT('Номенклатура'!$A$6:$A$205,B3441))&gt;1,"Код повторяется в номенклатуре",IF(ISNA(MATCH(C3441,{"Приход","Расход","Списание","Корректировка остатка"},0)),"Выберите тип операции",IF(NOT(ISNUMBER(D3441)),"Укажите количество",IF(D3441=0,"Количество не может быть 0",IF(AND(C3441&lt;&gt;"Корректировка остатка",D3441&lt;0),"Для этого типа количество положительное",IF(NOT(ISNUMBER('Номенклатура'!$C$2)),"Укажите дату начала учёта",IF(A3441&lt;INT('Номенклатура'!$C$2),"Раньше даты начала учёта: НЕ учтено",IF(AND(C3441="Корректировка остатка",TRIM(G3441)=""),"Учтено: добавьте пояснение","ОК")))))))))))))</f>
        <v/>
      </c>
    </row>
    <row r="3442" spans="1:9" x14ac:dyDescent="0.25">
      <c r="A3442" s="16"/>
      <c r="B3442" s="13"/>
      <c r="C3442" s="13"/>
      <c r="D3442" s="14"/>
      <c r="E3442" s="17" t="str">
        <f>IF(OR(B3442="",SUMPRODUCT(--EXACT('Номенклатура'!$A$6:$A$205,B3442))&lt;&gt;1),"",INDEX('Номенклатура'!$D$6:$D$205,SUMPRODUCT(EXACT('Номенклатура'!$A$6:$A$205,B3442)*(ROW('Номенклатура'!$A$6:$A$205)-5)))&amp;"")</f>
        <v/>
      </c>
      <c r="F3442" s="18" t="str">
        <f>IF(OR(I3442="ОК",I3442="Учтено: добавьте пояснение"),IF(C3442="Приход",D3442,IF(C3442="Корректировка остатка",D3442,-D3442)),"")</f>
        <v/>
      </c>
      <c r="G3442" s="13"/>
      <c r="H3442" s="15" t="str">
        <f>IF(OR(B3442="",SUMPRODUCT(--EXACT('Номенклатура'!$A$6:$A$205,B3442))&lt;&gt;1),"",INDEX('Номенклатура'!$B$6:$B$205,SUMPRODUCT(EXACT('Номенклатура'!$A$6:$A$205,B3442)*(ROW('Номенклатура'!$A$6:$A$205)-5)))&amp;"")</f>
        <v/>
      </c>
      <c r="I3442" s="15" t="str">
        <f>IF(COUNTA(A3442:D3442,G3442)=0,"",IF(NOT(ISNUMBER(A3442)),"Укажите дату",IF(B3442="","Укажите код",IF(NOT(AND(ISTEXT(B3442),LEN(B3442)&gt;0,LEN(B3442)&lt;=30,ISNUMBER(FIND(LEFT(B3442,1),"ABCDEFGHIJKLMNOPQRSTUVWXYZ")),SUMPRODUCT((MID(B3442,{1,2,3,4,5,6,7,8,9,10,11,12,13,14,15,16,17,18,19,20,21,22,23,24,25,26,27,28,29,30},1)&lt;&gt;"")*ISERROR(FIND(MID(B3442,{1,2,3,4,5,6,7,8,9,10,11,12,13,14,15,16,17,18,19,20,21,22,23,24,25,26,27,28,29,30},1),"ABCDEFGHIJKLMNOPQRSTUVWXYZ0123456789-_")))=0,ISERROR(VALUE(B3442)))),"Недопустимый код: только латинские буквы A-Z в верхнем регистре, цифры, - и _; начало с буквы, до 30 символов (например MILK-001)",IF(SUMPRODUCT(--EXACT('Номенклатура'!$A$6:$A$205,B3442))=0,"Код не найден в номенклатуре",IF(SUMPRODUCT(--EXACT('Номенклатура'!$A$6:$A$205,B3442))&gt;1,"Код повторяется в номенклатуре",IF(ISNA(MATCH(C3442,{"Приход","Расход","Списание","Корректировка остатка"},0)),"Выберите тип операции",IF(NOT(ISNUMBER(D3442)),"Укажите количество",IF(D3442=0,"Количество не может быть 0",IF(AND(C3442&lt;&gt;"Корректировка остатка",D3442&lt;0),"Для этого типа количество положительное",IF(NOT(ISNUMBER('Номенклатура'!$C$2)),"Укажите дату начала учёта",IF(A3442&lt;INT('Номенклатура'!$C$2),"Раньше даты начала учёта: НЕ учтено",IF(AND(C3442="Корректировка остатка",TRIM(G3442)=""),"Учтено: добавьте пояснение","ОК")))))))))))))</f>
        <v/>
      </c>
    </row>
    <row r="3443" spans="1:9" x14ac:dyDescent="0.25">
      <c r="A3443" s="16"/>
      <c r="B3443" s="13"/>
      <c r="C3443" s="13"/>
      <c r="D3443" s="14"/>
      <c r="E3443" s="17" t="str">
        <f>IF(OR(B3443="",SUMPRODUCT(--EXACT('Номенклатура'!$A$6:$A$205,B3443))&lt;&gt;1),"",INDEX('Номенклатура'!$D$6:$D$205,SUMPRODUCT(EXACT('Номенклатура'!$A$6:$A$205,B3443)*(ROW('Номенклатура'!$A$6:$A$205)-5)))&amp;"")</f>
        <v/>
      </c>
      <c r="F3443" s="18" t="str">
        <f>IF(OR(I3443="ОК",I3443="Учтено: добавьте пояснение"),IF(C3443="Приход",D3443,IF(C3443="Корректировка остатка",D3443,-D3443)),"")</f>
        <v/>
      </c>
      <c r="G3443" s="13"/>
      <c r="H3443" s="15" t="str">
        <f>IF(OR(B3443="",SUMPRODUCT(--EXACT('Номенклатура'!$A$6:$A$205,B3443))&lt;&gt;1),"",INDEX('Номенклатура'!$B$6:$B$205,SUMPRODUCT(EXACT('Номенклатура'!$A$6:$A$205,B3443)*(ROW('Номенклатура'!$A$6:$A$205)-5)))&amp;"")</f>
        <v/>
      </c>
      <c r="I3443" s="15" t="str">
        <f>IF(COUNTA(A3443:D3443,G3443)=0,"",IF(NOT(ISNUMBER(A3443)),"Укажите дату",IF(B3443="","Укажите код",IF(NOT(AND(ISTEXT(B3443),LEN(B3443)&gt;0,LEN(B3443)&lt;=30,ISNUMBER(FIND(LEFT(B3443,1),"ABCDEFGHIJKLMNOPQRSTUVWXYZ")),SUMPRODUCT((MID(B3443,{1,2,3,4,5,6,7,8,9,10,11,12,13,14,15,16,17,18,19,20,21,22,23,24,25,26,27,28,29,30},1)&lt;&gt;"")*ISERROR(FIND(MID(B3443,{1,2,3,4,5,6,7,8,9,10,11,12,13,14,15,16,17,18,19,20,21,22,23,24,25,26,27,28,29,30},1),"ABCDEFGHIJKLMNOPQRSTUVWXYZ0123456789-_")))=0,ISERROR(VALUE(B3443)))),"Недопустимый код: только латинские буквы A-Z в верхнем регистре, цифры, - и _; начало с буквы, до 30 символов (например MILK-001)",IF(SUMPRODUCT(--EXACT('Номенклатура'!$A$6:$A$205,B3443))=0,"Код не найден в номенклатуре",IF(SUMPRODUCT(--EXACT('Номенклатура'!$A$6:$A$205,B3443))&gt;1,"Код повторяется в номенклатуре",IF(ISNA(MATCH(C3443,{"Приход","Расход","Списание","Корректировка остатка"},0)),"Выберите тип операции",IF(NOT(ISNUMBER(D3443)),"Укажите количество",IF(D3443=0,"Количество не может быть 0",IF(AND(C3443&lt;&gt;"Корректировка остатка",D3443&lt;0),"Для этого типа количество положительное",IF(NOT(ISNUMBER('Номенклатура'!$C$2)),"Укажите дату начала учёта",IF(A3443&lt;INT('Номенклатура'!$C$2),"Раньше даты начала учёта: НЕ учтено",IF(AND(C3443="Корректировка остатка",TRIM(G3443)=""),"Учтено: добавьте пояснение","ОК")))))))))))))</f>
        <v/>
      </c>
    </row>
    <row r="3444" spans="1:9" x14ac:dyDescent="0.25">
      <c r="A3444" s="16"/>
      <c r="B3444" s="13"/>
      <c r="C3444" s="13"/>
      <c r="D3444" s="14"/>
      <c r="E3444" s="17" t="str">
        <f>IF(OR(B3444="",SUMPRODUCT(--EXACT('Номенклатура'!$A$6:$A$205,B3444))&lt;&gt;1),"",INDEX('Номенклатура'!$D$6:$D$205,SUMPRODUCT(EXACT('Номенклатура'!$A$6:$A$205,B3444)*(ROW('Номенклатура'!$A$6:$A$205)-5)))&amp;"")</f>
        <v/>
      </c>
      <c r="F3444" s="18" t="str">
        <f>IF(OR(I3444="ОК",I3444="Учтено: добавьте пояснение"),IF(C3444="Приход",D3444,IF(C3444="Корректировка остатка",D3444,-D3444)),"")</f>
        <v/>
      </c>
      <c r="G3444" s="13"/>
      <c r="H3444" s="15" t="str">
        <f>IF(OR(B3444="",SUMPRODUCT(--EXACT('Номенклатура'!$A$6:$A$205,B3444))&lt;&gt;1),"",INDEX('Номенклатура'!$B$6:$B$205,SUMPRODUCT(EXACT('Номенклатура'!$A$6:$A$205,B3444)*(ROW('Номенклатура'!$A$6:$A$205)-5)))&amp;"")</f>
        <v/>
      </c>
      <c r="I3444" s="15" t="str">
        <f>IF(COUNTA(A3444:D3444,G3444)=0,"",IF(NOT(ISNUMBER(A3444)),"Укажите дату",IF(B3444="","Укажите код",IF(NOT(AND(ISTEXT(B3444),LEN(B3444)&gt;0,LEN(B3444)&lt;=30,ISNUMBER(FIND(LEFT(B3444,1),"ABCDEFGHIJKLMNOPQRSTUVWXYZ")),SUMPRODUCT((MID(B3444,{1,2,3,4,5,6,7,8,9,10,11,12,13,14,15,16,17,18,19,20,21,22,23,24,25,26,27,28,29,30},1)&lt;&gt;"")*ISERROR(FIND(MID(B3444,{1,2,3,4,5,6,7,8,9,10,11,12,13,14,15,16,17,18,19,20,21,22,23,24,25,26,27,28,29,30},1),"ABCDEFGHIJKLMNOPQRSTUVWXYZ0123456789-_")))=0,ISERROR(VALUE(B3444)))),"Недопустимый код: только латинские буквы A-Z в верхнем регистре, цифры, - и _; начало с буквы, до 30 символов (например MILK-001)",IF(SUMPRODUCT(--EXACT('Номенклатура'!$A$6:$A$205,B3444))=0,"Код не найден в номенклатуре",IF(SUMPRODUCT(--EXACT('Номенклатура'!$A$6:$A$205,B3444))&gt;1,"Код повторяется в номенклатуре",IF(ISNA(MATCH(C3444,{"Приход","Расход","Списание","Корректировка остатка"},0)),"Выберите тип операции",IF(NOT(ISNUMBER(D3444)),"Укажите количество",IF(D3444=0,"Количество не может быть 0",IF(AND(C3444&lt;&gt;"Корректировка остатка",D3444&lt;0),"Для этого типа количество положительное",IF(NOT(ISNUMBER('Номенклатура'!$C$2)),"Укажите дату начала учёта",IF(A3444&lt;INT('Номенклатура'!$C$2),"Раньше даты начала учёта: НЕ учтено",IF(AND(C3444="Корректировка остатка",TRIM(G3444)=""),"Учтено: добавьте пояснение","ОК")))))))))))))</f>
        <v/>
      </c>
    </row>
    <row r="3445" spans="1:9" x14ac:dyDescent="0.25">
      <c r="A3445" s="16"/>
      <c r="B3445" s="13"/>
      <c r="C3445" s="13"/>
      <c r="D3445" s="14"/>
      <c r="E3445" s="17" t="str">
        <f>IF(OR(B3445="",SUMPRODUCT(--EXACT('Номенклатура'!$A$6:$A$205,B3445))&lt;&gt;1),"",INDEX('Номенклатура'!$D$6:$D$205,SUMPRODUCT(EXACT('Номенклатура'!$A$6:$A$205,B3445)*(ROW('Номенклатура'!$A$6:$A$205)-5)))&amp;"")</f>
        <v/>
      </c>
      <c r="F3445" s="18" t="str">
        <f>IF(OR(I3445="ОК",I3445="Учтено: добавьте пояснение"),IF(C3445="Приход",D3445,IF(C3445="Корректировка остатка",D3445,-D3445)),"")</f>
        <v/>
      </c>
      <c r="G3445" s="13"/>
      <c r="H3445" s="15" t="str">
        <f>IF(OR(B3445="",SUMPRODUCT(--EXACT('Номенклатура'!$A$6:$A$205,B3445))&lt;&gt;1),"",INDEX('Номенклатура'!$B$6:$B$205,SUMPRODUCT(EXACT('Номенклатура'!$A$6:$A$205,B3445)*(ROW('Номенклатура'!$A$6:$A$205)-5)))&amp;"")</f>
        <v/>
      </c>
      <c r="I3445" s="15" t="str">
        <f>IF(COUNTA(A3445:D3445,G3445)=0,"",IF(NOT(ISNUMBER(A3445)),"Укажите дату",IF(B3445="","Укажите код",IF(NOT(AND(ISTEXT(B3445),LEN(B3445)&gt;0,LEN(B3445)&lt;=30,ISNUMBER(FIND(LEFT(B3445,1),"ABCDEFGHIJKLMNOPQRSTUVWXYZ")),SUMPRODUCT((MID(B3445,{1,2,3,4,5,6,7,8,9,10,11,12,13,14,15,16,17,18,19,20,21,22,23,24,25,26,27,28,29,30},1)&lt;&gt;"")*ISERROR(FIND(MID(B3445,{1,2,3,4,5,6,7,8,9,10,11,12,13,14,15,16,17,18,19,20,21,22,23,24,25,26,27,28,29,30},1),"ABCDEFGHIJKLMNOPQRSTUVWXYZ0123456789-_")))=0,ISERROR(VALUE(B3445)))),"Недопустимый код: только латинские буквы A-Z в верхнем регистре, цифры, - и _; начало с буквы, до 30 символов (например MILK-001)",IF(SUMPRODUCT(--EXACT('Номенклатура'!$A$6:$A$205,B3445))=0,"Код не найден в номенклатуре",IF(SUMPRODUCT(--EXACT('Номенклатура'!$A$6:$A$205,B3445))&gt;1,"Код повторяется в номенклатуре",IF(ISNA(MATCH(C3445,{"Приход","Расход","Списание","Корректировка остатка"},0)),"Выберите тип операции",IF(NOT(ISNUMBER(D3445)),"Укажите количество",IF(D3445=0,"Количество не может быть 0",IF(AND(C3445&lt;&gt;"Корректировка остатка",D3445&lt;0),"Для этого типа количество положительное",IF(NOT(ISNUMBER('Номенклатура'!$C$2)),"Укажите дату начала учёта",IF(A3445&lt;INT('Номенклатура'!$C$2),"Раньше даты начала учёта: НЕ учтено",IF(AND(C3445="Корректировка остатка",TRIM(G3445)=""),"Учтено: добавьте пояснение","ОК")))))))))))))</f>
        <v/>
      </c>
    </row>
    <row r="3446" spans="1:9" x14ac:dyDescent="0.25">
      <c r="A3446" s="16"/>
      <c r="B3446" s="13"/>
      <c r="C3446" s="13"/>
      <c r="D3446" s="14"/>
      <c r="E3446" s="17" t="str">
        <f>IF(OR(B3446="",SUMPRODUCT(--EXACT('Номенклатура'!$A$6:$A$205,B3446))&lt;&gt;1),"",INDEX('Номенклатура'!$D$6:$D$205,SUMPRODUCT(EXACT('Номенклатура'!$A$6:$A$205,B3446)*(ROW('Номенклатура'!$A$6:$A$205)-5)))&amp;"")</f>
        <v/>
      </c>
      <c r="F3446" s="18" t="str">
        <f>IF(OR(I3446="ОК",I3446="Учтено: добавьте пояснение"),IF(C3446="Приход",D3446,IF(C3446="Корректировка остатка",D3446,-D3446)),"")</f>
        <v/>
      </c>
      <c r="G3446" s="13"/>
      <c r="H3446" s="15" t="str">
        <f>IF(OR(B3446="",SUMPRODUCT(--EXACT('Номенклатура'!$A$6:$A$205,B3446))&lt;&gt;1),"",INDEX('Номенклатура'!$B$6:$B$205,SUMPRODUCT(EXACT('Номенклатура'!$A$6:$A$205,B3446)*(ROW('Номенклатура'!$A$6:$A$205)-5)))&amp;"")</f>
        <v/>
      </c>
      <c r="I3446" s="15" t="str">
        <f>IF(COUNTA(A3446:D3446,G3446)=0,"",IF(NOT(ISNUMBER(A3446)),"Укажите дату",IF(B3446="","Укажите код",IF(NOT(AND(ISTEXT(B3446),LEN(B3446)&gt;0,LEN(B3446)&lt;=30,ISNUMBER(FIND(LEFT(B3446,1),"ABCDEFGHIJKLMNOPQRSTUVWXYZ")),SUMPRODUCT((MID(B3446,{1,2,3,4,5,6,7,8,9,10,11,12,13,14,15,16,17,18,19,20,21,22,23,24,25,26,27,28,29,30},1)&lt;&gt;"")*ISERROR(FIND(MID(B3446,{1,2,3,4,5,6,7,8,9,10,11,12,13,14,15,16,17,18,19,20,21,22,23,24,25,26,27,28,29,30},1),"ABCDEFGHIJKLMNOPQRSTUVWXYZ0123456789-_")))=0,ISERROR(VALUE(B3446)))),"Недопустимый код: только латинские буквы A-Z в верхнем регистре, цифры, - и _; начало с буквы, до 30 символов (например MILK-001)",IF(SUMPRODUCT(--EXACT('Номенклатура'!$A$6:$A$205,B3446))=0,"Код не найден в номенклатуре",IF(SUMPRODUCT(--EXACT('Номенклатура'!$A$6:$A$205,B3446))&gt;1,"Код повторяется в номенклатуре",IF(ISNA(MATCH(C3446,{"Приход","Расход","Списание","Корректировка остатка"},0)),"Выберите тип операции",IF(NOT(ISNUMBER(D3446)),"Укажите количество",IF(D3446=0,"Количество не может быть 0",IF(AND(C3446&lt;&gt;"Корректировка остатка",D3446&lt;0),"Для этого типа количество положительное",IF(NOT(ISNUMBER('Номенклатура'!$C$2)),"Укажите дату начала учёта",IF(A3446&lt;INT('Номенклатура'!$C$2),"Раньше даты начала учёта: НЕ учтено",IF(AND(C3446="Корректировка остатка",TRIM(G3446)=""),"Учтено: добавьте пояснение","ОК")))))))))))))</f>
        <v/>
      </c>
    </row>
    <row r="3447" spans="1:9" x14ac:dyDescent="0.25">
      <c r="A3447" s="16"/>
      <c r="B3447" s="13"/>
      <c r="C3447" s="13"/>
      <c r="D3447" s="14"/>
      <c r="E3447" s="17" t="str">
        <f>IF(OR(B3447="",SUMPRODUCT(--EXACT('Номенклатура'!$A$6:$A$205,B3447))&lt;&gt;1),"",INDEX('Номенклатура'!$D$6:$D$205,SUMPRODUCT(EXACT('Номенклатура'!$A$6:$A$205,B3447)*(ROW('Номенклатура'!$A$6:$A$205)-5)))&amp;"")</f>
        <v/>
      </c>
      <c r="F3447" s="18" t="str">
        <f>IF(OR(I3447="ОК",I3447="Учтено: добавьте пояснение"),IF(C3447="Приход",D3447,IF(C3447="Корректировка остатка",D3447,-D3447)),"")</f>
        <v/>
      </c>
      <c r="G3447" s="13"/>
      <c r="H3447" s="15" t="str">
        <f>IF(OR(B3447="",SUMPRODUCT(--EXACT('Номенклатура'!$A$6:$A$205,B3447))&lt;&gt;1),"",INDEX('Номенклатура'!$B$6:$B$205,SUMPRODUCT(EXACT('Номенклатура'!$A$6:$A$205,B3447)*(ROW('Номенклатура'!$A$6:$A$205)-5)))&amp;"")</f>
        <v/>
      </c>
      <c r="I3447" s="15" t="str">
        <f>IF(COUNTA(A3447:D3447,G3447)=0,"",IF(NOT(ISNUMBER(A3447)),"Укажите дату",IF(B3447="","Укажите код",IF(NOT(AND(ISTEXT(B3447),LEN(B3447)&gt;0,LEN(B3447)&lt;=30,ISNUMBER(FIND(LEFT(B3447,1),"ABCDEFGHIJKLMNOPQRSTUVWXYZ")),SUMPRODUCT((MID(B3447,{1,2,3,4,5,6,7,8,9,10,11,12,13,14,15,16,17,18,19,20,21,22,23,24,25,26,27,28,29,30},1)&lt;&gt;"")*ISERROR(FIND(MID(B3447,{1,2,3,4,5,6,7,8,9,10,11,12,13,14,15,16,17,18,19,20,21,22,23,24,25,26,27,28,29,30},1),"ABCDEFGHIJKLMNOPQRSTUVWXYZ0123456789-_")))=0,ISERROR(VALUE(B3447)))),"Недопустимый код: только латинские буквы A-Z в верхнем регистре, цифры, - и _; начало с буквы, до 30 символов (например MILK-001)",IF(SUMPRODUCT(--EXACT('Номенклатура'!$A$6:$A$205,B3447))=0,"Код не найден в номенклатуре",IF(SUMPRODUCT(--EXACT('Номенклатура'!$A$6:$A$205,B3447))&gt;1,"Код повторяется в номенклатуре",IF(ISNA(MATCH(C3447,{"Приход","Расход","Списание","Корректировка остатка"},0)),"Выберите тип операции",IF(NOT(ISNUMBER(D3447)),"Укажите количество",IF(D3447=0,"Количество не может быть 0",IF(AND(C3447&lt;&gt;"Корректировка остатка",D3447&lt;0),"Для этого типа количество положительное",IF(NOT(ISNUMBER('Номенклатура'!$C$2)),"Укажите дату начала учёта",IF(A3447&lt;INT('Номенклатура'!$C$2),"Раньше даты начала учёта: НЕ учтено",IF(AND(C3447="Корректировка остатка",TRIM(G3447)=""),"Учтено: добавьте пояснение","ОК")))))))))))))</f>
        <v/>
      </c>
    </row>
    <row r="3448" spans="1:9" x14ac:dyDescent="0.25">
      <c r="A3448" s="16"/>
      <c r="B3448" s="13"/>
      <c r="C3448" s="13"/>
      <c r="D3448" s="14"/>
      <c r="E3448" s="17" t="str">
        <f>IF(OR(B3448="",SUMPRODUCT(--EXACT('Номенклатура'!$A$6:$A$205,B3448))&lt;&gt;1),"",INDEX('Номенклатура'!$D$6:$D$205,SUMPRODUCT(EXACT('Номенклатура'!$A$6:$A$205,B3448)*(ROW('Номенклатура'!$A$6:$A$205)-5)))&amp;"")</f>
        <v/>
      </c>
      <c r="F3448" s="18" t="str">
        <f>IF(OR(I3448="ОК",I3448="Учтено: добавьте пояснение"),IF(C3448="Приход",D3448,IF(C3448="Корректировка остатка",D3448,-D3448)),"")</f>
        <v/>
      </c>
      <c r="G3448" s="13"/>
      <c r="H3448" s="15" t="str">
        <f>IF(OR(B3448="",SUMPRODUCT(--EXACT('Номенклатура'!$A$6:$A$205,B3448))&lt;&gt;1),"",INDEX('Номенклатура'!$B$6:$B$205,SUMPRODUCT(EXACT('Номенклатура'!$A$6:$A$205,B3448)*(ROW('Номенклатура'!$A$6:$A$205)-5)))&amp;"")</f>
        <v/>
      </c>
      <c r="I3448" s="15" t="str">
        <f>IF(COUNTA(A3448:D3448,G3448)=0,"",IF(NOT(ISNUMBER(A3448)),"Укажите дату",IF(B3448="","Укажите код",IF(NOT(AND(ISTEXT(B3448),LEN(B3448)&gt;0,LEN(B3448)&lt;=30,ISNUMBER(FIND(LEFT(B3448,1),"ABCDEFGHIJKLMNOPQRSTUVWXYZ")),SUMPRODUCT((MID(B3448,{1,2,3,4,5,6,7,8,9,10,11,12,13,14,15,16,17,18,19,20,21,22,23,24,25,26,27,28,29,30},1)&lt;&gt;"")*ISERROR(FIND(MID(B3448,{1,2,3,4,5,6,7,8,9,10,11,12,13,14,15,16,17,18,19,20,21,22,23,24,25,26,27,28,29,30},1),"ABCDEFGHIJKLMNOPQRSTUVWXYZ0123456789-_")))=0,ISERROR(VALUE(B3448)))),"Недопустимый код: только латинские буквы A-Z в верхнем регистре, цифры, - и _; начало с буквы, до 30 символов (например MILK-001)",IF(SUMPRODUCT(--EXACT('Номенклатура'!$A$6:$A$205,B3448))=0,"Код не найден в номенклатуре",IF(SUMPRODUCT(--EXACT('Номенклатура'!$A$6:$A$205,B3448))&gt;1,"Код повторяется в номенклатуре",IF(ISNA(MATCH(C3448,{"Приход","Расход","Списание","Корректировка остатка"},0)),"Выберите тип операции",IF(NOT(ISNUMBER(D3448)),"Укажите количество",IF(D3448=0,"Количество не может быть 0",IF(AND(C3448&lt;&gt;"Корректировка остатка",D3448&lt;0),"Для этого типа количество положительное",IF(NOT(ISNUMBER('Номенклатура'!$C$2)),"Укажите дату начала учёта",IF(A3448&lt;INT('Номенклатура'!$C$2),"Раньше даты начала учёта: НЕ учтено",IF(AND(C3448="Корректировка остатка",TRIM(G3448)=""),"Учтено: добавьте пояснение","ОК")))))))))))))</f>
        <v/>
      </c>
    </row>
    <row r="3449" spans="1:9" x14ac:dyDescent="0.25">
      <c r="A3449" s="16"/>
      <c r="B3449" s="13"/>
      <c r="C3449" s="13"/>
      <c r="D3449" s="14"/>
      <c r="E3449" s="17" t="str">
        <f>IF(OR(B3449="",SUMPRODUCT(--EXACT('Номенклатура'!$A$6:$A$205,B3449))&lt;&gt;1),"",INDEX('Номенклатура'!$D$6:$D$205,SUMPRODUCT(EXACT('Номенклатура'!$A$6:$A$205,B3449)*(ROW('Номенклатура'!$A$6:$A$205)-5)))&amp;"")</f>
        <v/>
      </c>
      <c r="F3449" s="18" t="str">
        <f>IF(OR(I3449="ОК",I3449="Учтено: добавьте пояснение"),IF(C3449="Приход",D3449,IF(C3449="Корректировка остатка",D3449,-D3449)),"")</f>
        <v/>
      </c>
      <c r="G3449" s="13"/>
      <c r="H3449" s="15" t="str">
        <f>IF(OR(B3449="",SUMPRODUCT(--EXACT('Номенклатура'!$A$6:$A$205,B3449))&lt;&gt;1),"",INDEX('Номенклатура'!$B$6:$B$205,SUMPRODUCT(EXACT('Номенклатура'!$A$6:$A$205,B3449)*(ROW('Номенклатура'!$A$6:$A$205)-5)))&amp;"")</f>
        <v/>
      </c>
      <c r="I3449" s="15" t="str">
        <f>IF(COUNTA(A3449:D3449,G3449)=0,"",IF(NOT(ISNUMBER(A3449)),"Укажите дату",IF(B3449="","Укажите код",IF(NOT(AND(ISTEXT(B3449),LEN(B3449)&gt;0,LEN(B3449)&lt;=30,ISNUMBER(FIND(LEFT(B3449,1),"ABCDEFGHIJKLMNOPQRSTUVWXYZ")),SUMPRODUCT((MID(B3449,{1,2,3,4,5,6,7,8,9,10,11,12,13,14,15,16,17,18,19,20,21,22,23,24,25,26,27,28,29,30},1)&lt;&gt;"")*ISERROR(FIND(MID(B3449,{1,2,3,4,5,6,7,8,9,10,11,12,13,14,15,16,17,18,19,20,21,22,23,24,25,26,27,28,29,30},1),"ABCDEFGHIJKLMNOPQRSTUVWXYZ0123456789-_")))=0,ISERROR(VALUE(B3449)))),"Недопустимый код: только латинские буквы A-Z в верхнем регистре, цифры, - и _; начало с буквы, до 30 символов (например MILK-001)",IF(SUMPRODUCT(--EXACT('Номенклатура'!$A$6:$A$205,B3449))=0,"Код не найден в номенклатуре",IF(SUMPRODUCT(--EXACT('Номенклатура'!$A$6:$A$205,B3449))&gt;1,"Код повторяется в номенклатуре",IF(ISNA(MATCH(C3449,{"Приход","Расход","Списание","Корректировка остатка"},0)),"Выберите тип операции",IF(NOT(ISNUMBER(D3449)),"Укажите количество",IF(D3449=0,"Количество не может быть 0",IF(AND(C3449&lt;&gt;"Корректировка остатка",D3449&lt;0),"Для этого типа количество положительное",IF(NOT(ISNUMBER('Номенклатура'!$C$2)),"Укажите дату начала учёта",IF(A3449&lt;INT('Номенклатура'!$C$2),"Раньше даты начала учёта: НЕ учтено",IF(AND(C3449="Корректировка остатка",TRIM(G3449)=""),"Учтено: добавьте пояснение","ОК")))))))))))))</f>
        <v/>
      </c>
    </row>
    <row r="3450" spans="1:9" x14ac:dyDescent="0.25">
      <c r="A3450" s="16"/>
      <c r="B3450" s="13"/>
      <c r="C3450" s="13"/>
      <c r="D3450" s="14"/>
      <c r="E3450" s="17" t="str">
        <f>IF(OR(B3450="",SUMPRODUCT(--EXACT('Номенклатура'!$A$6:$A$205,B3450))&lt;&gt;1),"",INDEX('Номенклатура'!$D$6:$D$205,SUMPRODUCT(EXACT('Номенклатура'!$A$6:$A$205,B3450)*(ROW('Номенклатура'!$A$6:$A$205)-5)))&amp;"")</f>
        <v/>
      </c>
      <c r="F3450" s="18" t="str">
        <f>IF(OR(I3450="ОК",I3450="Учтено: добавьте пояснение"),IF(C3450="Приход",D3450,IF(C3450="Корректировка остатка",D3450,-D3450)),"")</f>
        <v/>
      </c>
      <c r="G3450" s="13"/>
      <c r="H3450" s="15" t="str">
        <f>IF(OR(B3450="",SUMPRODUCT(--EXACT('Номенклатура'!$A$6:$A$205,B3450))&lt;&gt;1),"",INDEX('Номенклатура'!$B$6:$B$205,SUMPRODUCT(EXACT('Номенклатура'!$A$6:$A$205,B3450)*(ROW('Номенклатура'!$A$6:$A$205)-5)))&amp;"")</f>
        <v/>
      </c>
      <c r="I3450" s="15" t="str">
        <f>IF(COUNTA(A3450:D3450,G3450)=0,"",IF(NOT(ISNUMBER(A3450)),"Укажите дату",IF(B3450="","Укажите код",IF(NOT(AND(ISTEXT(B3450),LEN(B3450)&gt;0,LEN(B3450)&lt;=30,ISNUMBER(FIND(LEFT(B3450,1),"ABCDEFGHIJKLMNOPQRSTUVWXYZ")),SUMPRODUCT((MID(B3450,{1,2,3,4,5,6,7,8,9,10,11,12,13,14,15,16,17,18,19,20,21,22,23,24,25,26,27,28,29,30},1)&lt;&gt;"")*ISERROR(FIND(MID(B3450,{1,2,3,4,5,6,7,8,9,10,11,12,13,14,15,16,17,18,19,20,21,22,23,24,25,26,27,28,29,30},1),"ABCDEFGHIJKLMNOPQRSTUVWXYZ0123456789-_")))=0,ISERROR(VALUE(B3450)))),"Недопустимый код: только латинские буквы A-Z в верхнем регистре, цифры, - и _; начало с буквы, до 30 символов (например MILK-001)",IF(SUMPRODUCT(--EXACT('Номенклатура'!$A$6:$A$205,B3450))=0,"Код не найден в номенклатуре",IF(SUMPRODUCT(--EXACT('Номенклатура'!$A$6:$A$205,B3450))&gt;1,"Код повторяется в номенклатуре",IF(ISNA(MATCH(C3450,{"Приход","Расход","Списание","Корректировка остатка"},0)),"Выберите тип операции",IF(NOT(ISNUMBER(D3450)),"Укажите количество",IF(D3450=0,"Количество не может быть 0",IF(AND(C3450&lt;&gt;"Корректировка остатка",D3450&lt;0),"Для этого типа количество положительное",IF(NOT(ISNUMBER('Номенклатура'!$C$2)),"Укажите дату начала учёта",IF(A3450&lt;INT('Номенклатура'!$C$2),"Раньше даты начала учёта: НЕ учтено",IF(AND(C3450="Корректировка остатка",TRIM(G3450)=""),"Учтено: добавьте пояснение","ОК")))))))))))))</f>
        <v/>
      </c>
    </row>
    <row r="3451" spans="1:9" x14ac:dyDescent="0.25">
      <c r="A3451" s="16"/>
      <c r="B3451" s="13"/>
      <c r="C3451" s="13"/>
      <c r="D3451" s="14"/>
      <c r="E3451" s="17" t="str">
        <f>IF(OR(B3451="",SUMPRODUCT(--EXACT('Номенклатура'!$A$6:$A$205,B3451))&lt;&gt;1),"",INDEX('Номенклатура'!$D$6:$D$205,SUMPRODUCT(EXACT('Номенклатура'!$A$6:$A$205,B3451)*(ROW('Номенклатура'!$A$6:$A$205)-5)))&amp;"")</f>
        <v/>
      </c>
      <c r="F3451" s="18" t="str">
        <f>IF(OR(I3451="ОК",I3451="Учтено: добавьте пояснение"),IF(C3451="Приход",D3451,IF(C3451="Корректировка остатка",D3451,-D3451)),"")</f>
        <v/>
      </c>
      <c r="G3451" s="13"/>
      <c r="H3451" s="15" t="str">
        <f>IF(OR(B3451="",SUMPRODUCT(--EXACT('Номенклатура'!$A$6:$A$205,B3451))&lt;&gt;1),"",INDEX('Номенклатура'!$B$6:$B$205,SUMPRODUCT(EXACT('Номенклатура'!$A$6:$A$205,B3451)*(ROW('Номенклатура'!$A$6:$A$205)-5)))&amp;"")</f>
        <v/>
      </c>
      <c r="I3451" s="15" t="str">
        <f>IF(COUNTA(A3451:D3451,G3451)=0,"",IF(NOT(ISNUMBER(A3451)),"Укажите дату",IF(B3451="","Укажите код",IF(NOT(AND(ISTEXT(B3451),LEN(B3451)&gt;0,LEN(B3451)&lt;=30,ISNUMBER(FIND(LEFT(B3451,1),"ABCDEFGHIJKLMNOPQRSTUVWXYZ")),SUMPRODUCT((MID(B3451,{1,2,3,4,5,6,7,8,9,10,11,12,13,14,15,16,17,18,19,20,21,22,23,24,25,26,27,28,29,30},1)&lt;&gt;"")*ISERROR(FIND(MID(B3451,{1,2,3,4,5,6,7,8,9,10,11,12,13,14,15,16,17,18,19,20,21,22,23,24,25,26,27,28,29,30},1),"ABCDEFGHIJKLMNOPQRSTUVWXYZ0123456789-_")))=0,ISERROR(VALUE(B3451)))),"Недопустимый код: только латинские буквы A-Z в верхнем регистре, цифры, - и _; начало с буквы, до 30 символов (например MILK-001)",IF(SUMPRODUCT(--EXACT('Номенклатура'!$A$6:$A$205,B3451))=0,"Код не найден в номенклатуре",IF(SUMPRODUCT(--EXACT('Номенклатура'!$A$6:$A$205,B3451))&gt;1,"Код повторяется в номенклатуре",IF(ISNA(MATCH(C3451,{"Приход","Расход","Списание","Корректировка остатка"},0)),"Выберите тип операции",IF(NOT(ISNUMBER(D3451)),"Укажите количество",IF(D3451=0,"Количество не может быть 0",IF(AND(C3451&lt;&gt;"Корректировка остатка",D3451&lt;0),"Для этого типа количество положительное",IF(NOT(ISNUMBER('Номенклатура'!$C$2)),"Укажите дату начала учёта",IF(A3451&lt;INT('Номенклатура'!$C$2),"Раньше даты начала учёта: НЕ учтено",IF(AND(C3451="Корректировка остатка",TRIM(G3451)=""),"Учтено: добавьте пояснение","ОК")))))))))))))</f>
        <v/>
      </c>
    </row>
    <row r="3452" spans="1:9" x14ac:dyDescent="0.25">
      <c r="A3452" s="16"/>
      <c r="B3452" s="13"/>
      <c r="C3452" s="13"/>
      <c r="D3452" s="14"/>
      <c r="E3452" s="17" t="str">
        <f>IF(OR(B3452="",SUMPRODUCT(--EXACT('Номенклатура'!$A$6:$A$205,B3452))&lt;&gt;1),"",INDEX('Номенклатура'!$D$6:$D$205,SUMPRODUCT(EXACT('Номенклатура'!$A$6:$A$205,B3452)*(ROW('Номенклатура'!$A$6:$A$205)-5)))&amp;"")</f>
        <v/>
      </c>
      <c r="F3452" s="18" t="str">
        <f>IF(OR(I3452="ОК",I3452="Учтено: добавьте пояснение"),IF(C3452="Приход",D3452,IF(C3452="Корректировка остатка",D3452,-D3452)),"")</f>
        <v/>
      </c>
      <c r="G3452" s="13"/>
      <c r="H3452" s="15" t="str">
        <f>IF(OR(B3452="",SUMPRODUCT(--EXACT('Номенклатура'!$A$6:$A$205,B3452))&lt;&gt;1),"",INDEX('Номенклатура'!$B$6:$B$205,SUMPRODUCT(EXACT('Номенклатура'!$A$6:$A$205,B3452)*(ROW('Номенклатура'!$A$6:$A$205)-5)))&amp;"")</f>
        <v/>
      </c>
      <c r="I3452" s="15" t="str">
        <f>IF(COUNTA(A3452:D3452,G3452)=0,"",IF(NOT(ISNUMBER(A3452)),"Укажите дату",IF(B3452="","Укажите код",IF(NOT(AND(ISTEXT(B3452),LEN(B3452)&gt;0,LEN(B3452)&lt;=30,ISNUMBER(FIND(LEFT(B3452,1),"ABCDEFGHIJKLMNOPQRSTUVWXYZ")),SUMPRODUCT((MID(B3452,{1,2,3,4,5,6,7,8,9,10,11,12,13,14,15,16,17,18,19,20,21,22,23,24,25,26,27,28,29,30},1)&lt;&gt;"")*ISERROR(FIND(MID(B3452,{1,2,3,4,5,6,7,8,9,10,11,12,13,14,15,16,17,18,19,20,21,22,23,24,25,26,27,28,29,30},1),"ABCDEFGHIJKLMNOPQRSTUVWXYZ0123456789-_")))=0,ISERROR(VALUE(B3452)))),"Недопустимый код: только латинские буквы A-Z в верхнем регистре, цифры, - и _; начало с буквы, до 30 символов (например MILK-001)",IF(SUMPRODUCT(--EXACT('Номенклатура'!$A$6:$A$205,B3452))=0,"Код не найден в номенклатуре",IF(SUMPRODUCT(--EXACT('Номенклатура'!$A$6:$A$205,B3452))&gt;1,"Код повторяется в номенклатуре",IF(ISNA(MATCH(C3452,{"Приход","Расход","Списание","Корректировка остатка"},0)),"Выберите тип операции",IF(NOT(ISNUMBER(D3452)),"Укажите количество",IF(D3452=0,"Количество не может быть 0",IF(AND(C3452&lt;&gt;"Корректировка остатка",D3452&lt;0),"Для этого типа количество положительное",IF(NOT(ISNUMBER('Номенклатура'!$C$2)),"Укажите дату начала учёта",IF(A3452&lt;INT('Номенклатура'!$C$2),"Раньше даты начала учёта: НЕ учтено",IF(AND(C3452="Корректировка остатка",TRIM(G3452)=""),"Учтено: добавьте пояснение","ОК")))))))))))))</f>
        <v/>
      </c>
    </row>
    <row r="3453" spans="1:9" x14ac:dyDescent="0.25">
      <c r="A3453" s="16"/>
      <c r="B3453" s="13"/>
      <c r="C3453" s="13"/>
      <c r="D3453" s="14"/>
      <c r="E3453" s="17" t="str">
        <f>IF(OR(B3453="",SUMPRODUCT(--EXACT('Номенклатура'!$A$6:$A$205,B3453))&lt;&gt;1),"",INDEX('Номенклатура'!$D$6:$D$205,SUMPRODUCT(EXACT('Номенклатура'!$A$6:$A$205,B3453)*(ROW('Номенклатура'!$A$6:$A$205)-5)))&amp;"")</f>
        <v/>
      </c>
      <c r="F3453" s="18" t="str">
        <f>IF(OR(I3453="ОК",I3453="Учтено: добавьте пояснение"),IF(C3453="Приход",D3453,IF(C3453="Корректировка остатка",D3453,-D3453)),"")</f>
        <v/>
      </c>
      <c r="G3453" s="13"/>
      <c r="H3453" s="15" t="str">
        <f>IF(OR(B3453="",SUMPRODUCT(--EXACT('Номенклатура'!$A$6:$A$205,B3453))&lt;&gt;1),"",INDEX('Номенклатура'!$B$6:$B$205,SUMPRODUCT(EXACT('Номенклатура'!$A$6:$A$205,B3453)*(ROW('Номенклатура'!$A$6:$A$205)-5)))&amp;"")</f>
        <v/>
      </c>
      <c r="I3453" s="15" t="str">
        <f>IF(COUNTA(A3453:D3453,G3453)=0,"",IF(NOT(ISNUMBER(A3453)),"Укажите дату",IF(B3453="","Укажите код",IF(NOT(AND(ISTEXT(B3453),LEN(B3453)&gt;0,LEN(B3453)&lt;=30,ISNUMBER(FIND(LEFT(B3453,1),"ABCDEFGHIJKLMNOPQRSTUVWXYZ")),SUMPRODUCT((MID(B3453,{1,2,3,4,5,6,7,8,9,10,11,12,13,14,15,16,17,18,19,20,21,22,23,24,25,26,27,28,29,30},1)&lt;&gt;"")*ISERROR(FIND(MID(B3453,{1,2,3,4,5,6,7,8,9,10,11,12,13,14,15,16,17,18,19,20,21,22,23,24,25,26,27,28,29,30},1),"ABCDEFGHIJKLMNOPQRSTUVWXYZ0123456789-_")))=0,ISERROR(VALUE(B3453)))),"Недопустимый код: только латинские буквы A-Z в верхнем регистре, цифры, - и _; начало с буквы, до 30 символов (например MILK-001)",IF(SUMPRODUCT(--EXACT('Номенклатура'!$A$6:$A$205,B3453))=0,"Код не найден в номенклатуре",IF(SUMPRODUCT(--EXACT('Номенклатура'!$A$6:$A$205,B3453))&gt;1,"Код повторяется в номенклатуре",IF(ISNA(MATCH(C3453,{"Приход","Расход","Списание","Корректировка остатка"},0)),"Выберите тип операции",IF(NOT(ISNUMBER(D3453)),"Укажите количество",IF(D3453=0,"Количество не может быть 0",IF(AND(C3453&lt;&gt;"Корректировка остатка",D3453&lt;0),"Для этого типа количество положительное",IF(NOT(ISNUMBER('Номенклатура'!$C$2)),"Укажите дату начала учёта",IF(A3453&lt;INT('Номенклатура'!$C$2),"Раньше даты начала учёта: НЕ учтено",IF(AND(C3453="Корректировка остатка",TRIM(G3453)=""),"Учтено: добавьте пояснение","ОК")))))))))))))</f>
        <v/>
      </c>
    </row>
    <row r="3454" spans="1:9" x14ac:dyDescent="0.25">
      <c r="A3454" s="16"/>
      <c r="B3454" s="13"/>
      <c r="C3454" s="13"/>
      <c r="D3454" s="14"/>
      <c r="E3454" s="17" t="str">
        <f>IF(OR(B3454="",SUMPRODUCT(--EXACT('Номенклатура'!$A$6:$A$205,B3454))&lt;&gt;1),"",INDEX('Номенклатура'!$D$6:$D$205,SUMPRODUCT(EXACT('Номенклатура'!$A$6:$A$205,B3454)*(ROW('Номенклатура'!$A$6:$A$205)-5)))&amp;"")</f>
        <v/>
      </c>
      <c r="F3454" s="18" t="str">
        <f>IF(OR(I3454="ОК",I3454="Учтено: добавьте пояснение"),IF(C3454="Приход",D3454,IF(C3454="Корректировка остатка",D3454,-D3454)),"")</f>
        <v/>
      </c>
      <c r="G3454" s="13"/>
      <c r="H3454" s="15" t="str">
        <f>IF(OR(B3454="",SUMPRODUCT(--EXACT('Номенклатура'!$A$6:$A$205,B3454))&lt;&gt;1),"",INDEX('Номенклатура'!$B$6:$B$205,SUMPRODUCT(EXACT('Номенклатура'!$A$6:$A$205,B3454)*(ROW('Номенклатура'!$A$6:$A$205)-5)))&amp;"")</f>
        <v/>
      </c>
      <c r="I3454" s="15" t="str">
        <f>IF(COUNTA(A3454:D3454,G3454)=0,"",IF(NOT(ISNUMBER(A3454)),"Укажите дату",IF(B3454="","Укажите код",IF(NOT(AND(ISTEXT(B3454),LEN(B3454)&gt;0,LEN(B3454)&lt;=30,ISNUMBER(FIND(LEFT(B3454,1),"ABCDEFGHIJKLMNOPQRSTUVWXYZ")),SUMPRODUCT((MID(B3454,{1,2,3,4,5,6,7,8,9,10,11,12,13,14,15,16,17,18,19,20,21,22,23,24,25,26,27,28,29,30},1)&lt;&gt;"")*ISERROR(FIND(MID(B3454,{1,2,3,4,5,6,7,8,9,10,11,12,13,14,15,16,17,18,19,20,21,22,23,24,25,26,27,28,29,30},1),"ABCDEFGHIJKLMNOPQRSTUVWXYZ0123456789-_")))=0,ISERROR(VALUE(B3454)))),"Недопустимый код: только латинские буквы A-Z в верхнем регистре, цифры, - и _; начало с буквы, до 30 символов (например MILK-001)",IF(SUMPRODUCT(--EXACT('Номенклатура'!$A$6:$A$205,B3454))=0,"Код не найден в номенклатуре",IF(SUMPRODUCT(--EXACT('Номенклатура'!$A$6:$A$205,B3454))&gt;1,"Код повторяется в номенклатуре",IF(ISNA(MATCH(C3454,{"Приход","Расход","Списание","Корректировка остатка"},0)),"Выберите тип операции",IF(NOT(ISNUMBER(D3454)),"Укажите количество",IF(D3454=0,"Количество не может быть 0",IF(AND(C3454&lt;&gt;"Корректировка остатка",D3454&lt;0),"Для этого типа количество положительное",IF(NOT(ISNUMBER('Номенклатура'!$C$2)),"Укажите дату начала учёта",IF(A3454&lt;INT('Номенклатура'!$C$2),"Раньше даты начала учёта: НЕ учтено",IF(AND(C3454="Корректировка остатка",TRIM(G3454)=""),"Учтено: добавьте пояснение","ОК")))))))))))))</f>
        <v/>
      </c>
    </row>
    <row r="3455" spans="1:9" x14ac:dyDescent="0.25">
      <c r="A3455" s="16"/>
      <c r="B3455" s="13"/>
      <c r="C3455" s="13"/>
      <c r="D3455" s="14"/>
      <c r="E3455" s="17" t="str">
        <f>IF(OR(B3455="",SUMPRODUCT(--EXACT('Номенклатура'!$A$6:$A$205,B3455))&lt;&gt;1),"",INDEX('Номенклатура'!$D$6:$D$205,SUMPRODUCT(EXACT('Номенклатура'!$A$6:$A$205,B3455)*(ROW('Номенклатура'!$A$6:$A$205)-5)))&amp;"")</f>
        <v/>
      </c>
      <c r="F3455" s="18" t="str">
        <f>IF(OR(I3455="ОК",I3455="Учтено: добавьте пояснение"),IF(C3455="Приход",D3455,IF(C3455="Корректировка остатка",D3455,-D3455)),"")</f>
        <v/>
      </c>
      <c r="G3455" s="13"/>
      <c r="H3455" s="15" t="str">
        <f>IF(OR(B3455="",SUMPRODUCT(--EXACT('Номенклатура'!$A$6:$A$205,B3455))&lt;&gt;1),"",INDEX('Номенклатура'!$B$6:$B$205,SUMPRODUCT(EXACT('Номенклатура'!$A$6:$A$205,B3455)*(ROW('Номенклатура'!$A$6:$A$205)-5)))&amp;"")</f>
        <v/>
      </c>
      <c r="I3455" s="15" t="str">
        <f>IF(COUNTA(A3455:D3455,G3455)=0,"",IF(NOT(ISNUMBER(A3455)),"Укажите дату",IF(B3455="","Укажите код",IF(NOT(AND(ISTEXT(B3455),LEN(B3455)&gt;0,LEN(B3455)&lt;=30,ISNUMBER(FIND(LEFT(B3455,1),"ABCDEFGHIJKLMNOPQRSTUVWXYZ")),SUMPRODUCT((MID(B3455,{1,2,3,4,5,6,7,8,9,10,11,12,13,14,15,16,17,18,19,20,21,22,23,24,25,26,27,28,29,30},1)&lt;&gt;"")*ISERROR(FIND(MID(B3455,{1,2,3,4,5,6,7,8,9,10,11,12,13,14,15,16,17,18,19,20,21,22,23,24,25,26,27,28,29,30},1),"ABCDEFGHIJKLMNOPQRSTUVWXYZ0123456789-_")))=0,ISERROR(VALUE(B3455)))),"Недопустимый код: только латинские буквы A-Z в верхнем регистре, цифры, - и _; начало с буквы, до 30 символов (например MILK-001)",IF(SUMPRODUCT(--EXACT('Номенклатура'!$A$6:$A$205,B3455))=0,"Код не найден в номенклатуре",IF(SUMPRODUCT(--EXACT('Номенклатура'!$A$6:$A$205,B3455))&gt;1,"Код повторяется в номенклатуре",IF(ISNA(MATCH(C3455,{"Приход","Расход","Списание","Корректировка остатка"},0)),"Выберите тип операции",IF(NOT(ISNUMBER(D3455)),"Укажите количество",IF(D3455=0,"Количество не может быть 0",IF(AND(C3455&lt;&gt;"Корректировка остатка",D3455&lt;0),"Для этого типа количество положительное",IF(NOT(ISNUMBER('Номенклатура'!$C$2)),"Укажите дату начала учёта",IF(A3455&lt;INT('Номенклатура'!$C$2),"Раньше даты начала учёта: НЕ учтено",IF(AND(C3455="Корректировка остатка",TRIM(G3455)=""),"Учтено: добавьте пояснение","ОК")))))))))))))</f>
        <v/>
      </c>
    </row>
    <row r="3456" spans="1:9" x14ac:dyDescent="0.25">
      <c r="A3456" s="16"/>
      <c r="B3456" s="13"/>
      <c r="C3456" s="13"/>
      <c r="D3456" s="14"/>
      <c r="E3456" s="17" t="str">
        <f>IF(OR(B3456="",SUMPRODUCT(--EXACT('Номенклатура'!$A$6:$A$205,B3456))&lt;&gt;1),"",INDEX('Номенклатура'!$D$6:$D$205,SUMPRODUCT(EXACT('Номенклатура'!$A$6:$A$205,B3456)*(ROW('Номенклатура'!$A$6:$A$205)-5)))&amp;"")</f>
        <v/>
      </c>
      <c r="F3456" s="18" t="str">
        <f>IF(OR(I3456="ОК",I3456="Учтено: добавьте пояснение"),IF(C3456="Приход",D3456,IF(C3456="Корректировка остатка",D3456,-D3456)),"")</f>
        <v/>
      </c>
      <c r="G3456" s="13"/>
      <c r="H3456" s="15" t="str">
        <f>IF(OR(B3456="",SUMPRODUCT(--EXACT('Номенклатура'!$A$6:$A$205,B3456))&lt;&gt;1),"",INDEX('Номенклатура'!$B$6:$B$205,SUMPRODUCT(EXACT('Номенклатура'!$A$6:$A$205,B3456)*(ROW('Номенклатура'!$A$6:$A$205)-5)))&amp;"")</f>
        <v/>
      </c>
      <c r="I3456" s="15" t="str">
        <f>IF(COUNTA(A3456:D3456,G3456)=0,"",IF(NOT(ISNUMBER(A3456)),"Укажите дату",IF(B3456="","Укажите код",IF(NOT(AND(ISTEXT(B3456),LEN(B3456)&gt;0,LEN(B3456)&lt;=30,ISNUMBER(FIND(LEFT(B3456,1),"ABCDEFGHIJKLMNOPQRSTUVWXYZ")),SUMPRODUCT((MID(B3456,{1,2,3,4,5,6,7,8,9,10,11,12,13,14,15,16,17,18,19,20,21,22,23,24,25,26,27,28,29,30},1)&lt;&gt;"")*ISERROR(FIND(MID(B3456,{1,2,3,4,5,6,7,8,9,10,11,12,13,14,15,16,17,18,19,20,21,22,23,24,25,26,27,28,29,30},1),"ABCDEFGHIJKLMNOPQRSTUVWXYZ0123456789-_")))=0,ISERROR(VALUE(B3456)))),"Недопустимый код: только латинские буквы A-Z в верхнем регистре, цифры, - и _; начало с буквы, до 30 символов (например MILK-001)",IF(SUMPRODUCT(--EXACT('Номенклатура'!$A$6:$A$205,B3456))=0,"Код не найден в номенклатуре",IF(SUMPRODUCT(--EXACT('Номенклатура'!$A$6:$A$205,B3456))&gt;1,"Код повторяется в номенклатуре",IF(ISNA(MATCH(C3456,{"Приход","Расход","Списание","Корректировка остатка"},0)),"Выберите тип операции",IF(NOT(ISNUMBER(D3456)),"Укажите количество",IF(D3456=0,"Количество не может быть 0",IF(AND(C3456&lt;&gt;"Корректировка остатка",D3456&lt;0),"Для этого типа количество положительное",IF(NOT(ISNUMBER('Номенклатура'!$C$2)),"Укажите дату начала учёта",IF(A3456&lt;INT('Номенклатура'!$C$2),"Раньше даты начала учёта: НЕ учтено",IF(AND(C3456="Корректировка остатка",TRIM(G3456)=""),"Учтено: добавьте пояснение","ОК")))))))))))))</f>
        <v/>
      </c>
    </row>
    <row r="3457" spans="1:9" x14ac:dyDescent="0.25">
      <c r="A3457" s="16"/>
      <c r="B3457" s="13"/>
      <c r="C3457" s="13"/>
      <c r="D3457" s="14"/>
      <c r="E3457" s="17" t="str">
        <f>IF(OR(B3457="",SUMPRODUCT(--EXACT('Номенклатура'!$A$6:$A$205,B3457))&lt;&gt;1),"",INDEX('Номенклатура'!$D$6:$D$205,SUMPRODUCT(EXACT('Номенклатура'!$A$6:$A$205,B3457)*(ROW('Номенклатура'!$A$6:$A$205)-5)))&amp;"")</f>
        <v/>
      </c>
      <c r="F3457" s="18" t="str">
        <f>IF(OR(I3457="ОК",I3457="Учтено: добавьте пояснение"),IF(C3457="Приход",D3457,IF(C3457="Корректировка остатка",D3457,-D3457)),"")</f>
        <v/>
      </c>
      <c r="G3457" s="13"/>
      <c r="H3457" s="15" t="str">
        <f>IF(OR(B3457="",SUMPRODUCT(--EXACT('Номенклатура'!$A$6:$A$205,B3457))&lt;&gt;1),"",INDEX('Номенклатура'!$B$6:$B$205,SUMPRODUCT(EXACT('Номенклатура'!$A$6:$A$205,B3457)*(ROW('Номенклатура'!$A$6:$A$205)-5)))&amp;"")</f>
        <v/>
      </c>
      <c r="I3457" s="15" t="str">
        <f>IF(COUNTA(A3457:D3457,G3457)=0,"",IF(NOT(ISNUMBER(A3457)),"Укажите дату",IF(B3457="","Укажите код",IF(NOT(AND(ISTEXT(B3457),LEN(B3457)&gt;0,LEN(B3457)&lt;=30,ISNUMBER(FIND(LEFT(B3457,1),"ABCDEFGHIJKLMNOPQRSTUVWXYZ")),SUMPRODUCT((MID(B3457,{1,2,3,4,5,6,7,8,9,10,11,12,13,14,15,16,17,18,19,20,21,22,23,24,25,26,27,28,29,30},1)&lt;&gt;"")*ISERROR(FIND(MID(B3457,{1,2,3,4,5,6,7,8,9,10,11,12,13,14,15,16,17,18,19,20,21,22,23,24,25,26,27,28,29,30},1),"ABCDEFGHIJKLMNOPQRSTUVWXYZ0123456789-_")))=0,ISERROR(VALUE(B3457)))),"Недопустимый код: только латинские буквы A-Z в верхнем регистре, цифры, - и _; начало с буквы, до 30 символов (например MILK-001)",IF(SUMPRODUCT(--EXACT('Номенклатура'!$A$6:$A$205,B3457))=0,"Код не найден в номенклатуре",IF(SUMPRODUCT(--EXACT('Номенклатура'!$A$6:$A$205,B3457))&gt;1,"Код повторяется в номенклатуре",IF(ISNA(MATCH(C3457,{"Приход","Расход","Списание","Корректировка остатка"},0)),"Выберите тип операции",IF(NOT(ISNUMBER(D3457)),"Укажите количество",IF(D3457=0,"Количество не может быть 0",IF(AND(C3457&lt;&gt;"Корректировка остатка",D3457&lt;0),"Для этого типа количество положительное",IF(NOT(ISNUMBER('Номенклатура'!$C$2)),"Укажите дату начала учёта",IF(A3457&lt;INT('Номенклатура'!$C$2),"Раньше даты начала учёта: НЕ учтено",IF(AND(C3457="Корректировка остатка",TRIM(G3457)=""),"Учтено: добавьте пояснение","ОК")))))))))))))</f>
        <v/>
      </c>
    </row>
    <row r="3458" spans="1:9" x14ac:dyDescent="0.25">
      <c r="A3458" s="16"/>
      <c r="B3458" s="13"/>
      <c r="C3458" s="13"/>
      <c r="D3458" s="14"/>
      <c r="E3458" s="17" t="str">
        <f>IF(OR(B3458="",SUMPRODUCT(--EXACT('Номенклатура'!$A$6:$A$205,B3458))&lt;&gt;1),"",INDEX('Номенклатура'!$D$6:$D$205,SUMPRODUCT(EXACT('Номенклатура'!$A$6:$A$205,B3458)*(ROW('Номенклатура'!$A$6:$A$205)-5)))&amp;"")</f>
        <v/>
      </c>
      <c r="F3458" s="18" t="str">
        <f>IF(OR(I3458="ОК",I3458="Учтено: добавьте пояснение"),IF(C3458="Приход",D3458,IF(C3458="Корректировка остатка",D3458,-D3458)),"")</f>
        <v/>
      </c>
      <c r="G3458" s="13"/>
      <c r="H3458" s="15" t="str">
        <f>IF(OR(B3458="",SUMPRODUCT(--EXACT('Номенклатура'!$A$6:$A$205,B3458))&lt;&gt;1),"",INDEX('Номенклатура'!$B$6:$B$205,SUMPRODUCT(EXACT('Номенклатура'!$A$6:$A$205,B3458)*(ROW('Номенклатура'!$A$6:$A$205)-5)))&amp;"")</f>
        <v/>
      </c>
      <c r="I3458" s="15" t="str">
        <f>IF(COUNTA(A3458:D3458,G3458)=0,"",IF(NOT(ISNUMBER(A3458)),"Укажите дату",IF(B3458="","Укажите код",IF(NOT(AND(ISTEXT(B3458),LEN(B3458)&gt;0,LEN(B3458)&lt;=30,ISNUMBER(FIND(LEFT(B3458,1),"ABCDEFGHIJKLMNOPQRSTUVWXYZ")),SUMPRODUCT((MID(B3458,{1,2,3,4,5,6,7,8,9,10,11,12,13,14,15,16,17,18,19,20,21,22,23,24,25,26,27,28,29,30},1)&lt;&gt;"")*ISERROR(FIND(MID(B3458,{1,2,3,4,5,6,7,8,9,10,11,12,13,14,15,16,17,18,19,20,21,22,23,24,25,26,27,28,29,30},1),"ABCDEFGHIJKLMNOPQRSTUVWXYZ0123456789-_")))=0,ISERROR(VALUE(B3458)))),"Недопустимый код: только латинские буквы A-Z в верхнем регистре, цифры, - и _; начало с буквы, до 30 символов (например MILK-001)",IF(SUMPRODUCT(--EXACT('Номенклатура'!$A$6:$A$205,B3458))=0,"Код не найден в номенклатуре",IF(SUMPRODUCT(--EXACT('Номенклатура'!$A$6:$A$205,B3458))&gt;1,"Код повторяется в номенклатуре",IF(ISNA(MATCH(C3458,{"Приход","Расход","Списание","Корректировка остатка"},0)),"Выберите тип операции",IF(NOT(ISNUMBER(D3458)),"Укажите количество",IF(D3458=0,"Количество не может быть 0",IF(AND(C3458&lt;&gt;"Корректировка остатка",D3458&lt;0),"Для этого типа количество положительное",IF(NOT(ISNUMBER('Номенклатура'!$C$2)),"Укажите дату начала учёта",IF(A3458&lt;INT('Номенклатура'!$C$2),"Раньше даты начала учёта: НЕ учтено",IF(AND(C3458="Корректировка остатка",TRIM(G3458)=""),"Учтено: добавьте пояснение","ОК")))))))))))))</f>
        <v/>
      </c>
    </row>
    <row r="3459" spans="1:9" x14ac:dyDescent="0.25">
      <c r="A3459" s="16"/>
      <c r="B3459" s="13"/>
      <c r="C3459" s="13"/>
      <c r="D3459" s="14"/>
      <c r="E3459" s="17" t="str">
        <f>IF(OR(B3459="",SUMPRODUCT(--EXACT('Номенклатура'!$A$6:$A$205,B3459))&lt;&gt;1),"",INDEX('Номенклатура'!$D$6:$D$205,SUMPRODUCT(EXACT('Номенклатура'!$A$6:$A$205,B3459)*(ROW('Номенклатура'!$A$6:$A$205)-5)))&amp;"")</f>
        <v/>
      </c>
      <c r="F3459" s="18" t="str">
        <f>IF(OR(I3459="ОК",I3459="Учтено: добавьте пояснение"),IF(C3459="Приход",D3459,IF(C3459="Корректировка остатка",D3459,-D3459)),"")</f>
        <v/>
      </c>
      <c r="G3459" s="13"/>
      <c r="H3459" s="15" t="str">
        <f>IF(OR(B3459="",SUMPRODUCT(--EXACT('Номенклатура'!$A$6:$A$205,B3459))&lt;&gt;1),"",INDEX('Номенклатура'!$B$6:$B$205,SUMPRODUCT(EXACT('Номенклатура'!$A$6:$A$205,B3459)*(ROW('Номенклатура'!$A$6:$A$205)-5)))&amp;"")</f>
        <v/>
      </c>
      <c r="I3459" s="15" t="str">
        <f>IF(COUNTA(A3459:D3459,G3459)=0,"",IF(NOT(ISNUMBER(A3459)),"Укажите дату",IF(B3459="","Укажите код",IF(NOT(AND(ISTEXT(B3459),LEN(B3459)&gt;0,LEN(B3459)&lt;=30,ISNUMBER(FIND(LEFT(B3459,1),"ABCDEFGHIJKLMNOPQRSTUVWXYZ")),SUMPRODUCT((MID(B3459,{1,2,3,4,5,6,7,8,9,10,11,12,13,14,15,16,17,18,19,20,21,22,23,24,25,26,27,28,29,30},1)&lt;&gt;"")*ISERROR(FIND(MID(B3459,{1,2,3,4,5,6,7,8,9,10,11,12,13,14,15,16,17,18,19,20,21,22,23,24,25,26,27,28,29,30},1),"ABCDEFGHIJKLMNOPQRSTUVWXYZ0123456789-_")))=0,ISERROR(VALUE(B3459)))),"Недопустимый код: только латинские буквы A-Z в верхнем регистре, цифры, - и _; начало с буквы, до 30 символов (например MILK-001)",IF(SUMPRODUCT(--EXACT('Номенклатура'!$A$6:$A$205,B3459))=0,"Код не найден в номенклатуре",IF(SUMPRODUCT(--EXACT('Номенклатура'!$A$6:$A$205,B3459))&gt;1,"Код повторяется в номенклатуре",IF(ISNA(MATCH(C3459,{"Приход","Расход","Списание","Корректировка остатка"},0)),"Выберите тип операции",IF(NOT(ISNUMBER(D3459)),"Укажите количество",IF(D3459=0,"Количество не может быть 0",IF(AND(C3459&lt;&gt;"Корректировка остатка",D3459&lt;0),"Для этого типа количество положительное",IF(NOT(ISNUMBER('Номенклатура'!$C$2)),"Укажите дату начала учёта",IF(A3459&lt;INT('Номенклатура'!$C$2),"Раньше даты начала учёта: НЕ учтено",IF(AND(C3459="Корректировка остатка",TRIM(G3459)=""),"Учтено: добавьте пояснение","ОК")))))))))))))</f>
        <v/>
      </c>
    </row>
    <row r="3460" spans="1:9" x14ac:dyDescent="0.25">
      <c r="A3460" s="16"/>
      <c r="B3460" s="13"/>
      <c r="C3460" s="13"/>
      <c r="D3460" s="14"/>
      <c r="E3460" s="17" t="str">
        <f>IF(OR(B3460="",SUMPRODUCT(--EXACT('Номенклатура'!$A$6:$A$205,B3460))&lt;&gt;1),"",INDEX('Номенклатура'!$D$6:$D$205,SUMPRODUCT(EXACT('Номенклатура'!$A$6:$A$205,B3460)*(ROW('Номенклатура'!$A$6:$A$205)-5)))&amp;"")</f>
        <v/>
      </c>
      <c r="F3460" s="18" t="str">
        <f>IF(OR(I3460="ОК",I3460="Учтено: добавьте пояснение"),IF(C3460="Приход",D3460,IF(C3460="Корректировка остатка",D3460,-D3460)),"")</f>
        <v/>
      </c>
      <c r="G3460" s="13"/>
      <c r="H3460" s="15" t="str">
        <f>IF(OR(B3460="",SUMPRODUCT(--EXACT('Номенклатура'!$A$6:$A$205,B3460))&lt;&gt;1),"",INDEX('Номенклатура'!$B$6:$B$205,SUMPRODUCT(EXACT('Номенклатура'!$A$6:$A$205,B3460)*(ROW('Номенклатура'!$A$6:$A$205)-5)))&amp;"")</f>
        <v/>
      </c>
      <c r="I3460" s="15" t="str">
        <f>IF(COUNTA(A3460:D3460,G3460)=0,"",IF(NOT(ISNUMBER(A3460)),"Укажите дату",IF(B3460="","Укажите код",IF(NOT(AND(ISTEXT(B3460),LEN(B3460)&gt;0,LEN(B3460)&lt;=30,ISNUMBER(FIND(LEFT(B3460,1),"ABCDEFGHIJKLMNOPQRSTUVWXYZ")),SUMPRODUCT((MID(B3460,{1,2,3,4,5,6,7,8,9,10,11,12,13,14,15,16,17,18,19,20,21,22,23,24,25,26,27,28,29,30},1)&lt;&gt;"")*ISERROR(FIND(MID(B3460,{1,2,3,4,5,6,7,8,9,10,11,12,13,14,15,16,17,18,19,20,21,22,23,24,25,26,27,28,29,30},1),"ABCDEFGHIJKLMNOPQRSTUVWXYZ0123456789-_")))=0,ISERROR(VALUE(B3460)))),"Недопустимый код: только латинские буквы A-Z в верхнем регистре, цифры, - и _; начало с буквы, до 30 символов (например MILK-001)",IF(SUMPRODUCT(--EXACT('Номенклатура'!$A$6:$A$205,B3460))=0,"Код не найден в номенклатуре",IF(SUMPRODUCT(--EXACT('Номенклатура'!$A$6:$A$205,B3460))&gt;1,"Код повторяется в номенклатуре",IF(ISNA(MATCH(C3460,{"Приход","Расход","Списание","Корректировка остатка"},0)),"Выберите тип операции",IF(NOT(ISNUMBER(D3460)),"Укажите количество",IF(D3460=0,"Количество не может быть 0",IF(AND(C3460&lt;&gt;"Корректировка остатка",D3460&lt;0),"Для этого типа количество положительное",IF(NOT(ISNUMBER('Номенклатура'!$C$2)),"Укажите дату начала учёта",IF(A3460&lt;INT('Номенклатура'!$C$2),"Раньше даты начала учёта: НЕ учтено",IF(AND(C3460="Корректировка остатка",TRIM(G3460)=""),"Учтено: добавьте пояснение","ОК")))))))))))))</f>
        <v/>
      </c>
    </row>
    <row r="3461" spans="1:9" x14ac:dyDescent="0.25">
      <c r="A3461" s="16"/>
      <c r="B3461" s="13"/>
      <c r="C3461" s="13"/>
      <c r="D3461" s="14"/>
      <c r="E3461" s="17" t="str">
        <f>IF(OR(B3461="",SUMPRODUCT(--EXACT('Номенклатура'!$A$6:$A$205,B3461))&lt;&gt;1),"",INDEX('Номенклатура'!$D$6:$D$205,SUMPRODUCT(EXACT('Номенклатура'!$A$6:$A$205,B3461)*(ROW('Номенклатура'!$A$6:$A$205)-5)))&amp;"")</f>
        <v/>
      </c>
      <c r="F3461" s="18" t="str">
        <f>IF(OR(I3461="ОК",I3461="Учтено: добавьте пояснение"),IF(C3461="Приход",D3461,IF(C3461="Корректировка остатка",D3461,-D3461)),"")</f>
        <v/>
      </c>
      <c r="G3461" s="13"/>
      <c r="H3461" s="15" t="str">
        <f>IF(OR(B3461="",SUMPRODUCT(--EXACT('Номенклатура'!$A$6:$A$205,B3461))&lt;&gt;1),"",INDEX('Номенклатура'!$B$6:$B$205,SUMPRODUCT(EXACT('Номенклатура'!$A$6:$A$205,B3461)*(ROW('Номенклатура'!$A$6:$A$205)-5)))&amp;"")</f>
        <v/>
      </c>
      <c r="I3461" s="15" t="str">
        <f>IF(COUNTA(A3461:D3461,G3461)=0,"",IF(NOT(ISNUMBER(A3461)),"Укажите дату",IF(B3461="","Укажите код",IF(NOT(AND(ISTEXT(B3461),LEN(B3461)&gt;0,LEN(B3461)&lt;=30,ISNUMBER(FIND(LEFT(B3461,1),"ABCDEFGHIJKLMNOPQRSTUVWXYZ")),SUMPRODUCT((MID(B3461,{1,2,3,4,5,6,7,8,9,10,11,12,13,14,15,16,17,18,19,20,21,22,23,24,25,26,27,28,29,30},1)&lt;&gt;"")*ISERROR(FIND(MID(B3461,{1,2,3,4,5,6,7,8,9,10,11,12,13,14,15,16,17,18,19,20,21,22,23,24,25,26,27,28,29,30},1),"ABCDEFGHIJKLMNOPQRSTUVWXYZ0123456789-_")))=0,ISERROR(VALUE(B3461)))),"Недопустимый код: только латинские буквы A-Z в верхнем регистре, цифры, - и _; начало с буквы, до 30 символов (например MILK-001)",IF(SUMPRODUCT(--EXACT('Номенклатура'!$A$6:$A$205,B3461))=0,"Код не найден в номенклатуре",IF(SUMPRODUCT(--EXACT('Номенклатура'!$A$6:$A$205,B3461))&gt;1,"Код повторяется в номенклатуре",IF(ISNA(MATCH(C3461,{"Приход","Расход","Списание","Корректировка остатка"},0)),"Выберите тип операции",IF(NOT(ISNUMBER(D3461)),"Укажите количество",IF(D3461=0,"Количество не может быть 0",IF(AND(C3461&lt;&gt;"Корректировка остатка",D3461&lt;0),"Для этого типа количество положительное",IF(NOT(ISNUMBER('Номенклатура'!$C$2)),"Укажите дату начала учёта",IF(A3461&lt;INT('Номенклатура'!$C$2),"Раньше даты начала учёта: НЕ учтено",IF(AND(C3461="Корректировка остатка",TRIM(G3461)=""),"Учтено: добавьте пояснение","ОК")))))))))))))</f>
        <v/>
      </c>
    </row>
    <row r="3462" spans="1:9" x14ac:dyDescent="0.25">
      <c r="A3462" s="16"/>
      <c r="B3462" s="13"/>
      <c r="C3462" s="13"/>
      <c r="D3462" s="14"/>
      <c r="E3462" s="17" t="str">
        <f>IF(OR(B3462="",SUMPRODUCT(--EXACT('Номенклатура'!$A$6:$A$205,B3462))&lt;&gt;1),"",INDEX('Номенклатура'!$D$6:$D$205,SUMPRODUCT(EXACT('Номенклатура'!$A$6:$A$205,B3462)*(ROW('Номенклатура'!$A$6:$A$205)-5)))&amp;"")</f>
        <v/>
      </c>
      <c r="F3462" s="18" t="str">
        <f>IF(OR(I3462="ОК",I3462="Учтено: добавьте пояснение"),IF(C3462="Приход",D3462,IF(C3462="Корректировка остатка",D3462,-D3462)),"")</f>
        <v/>
      </c>
      <c r="G3462" s="13"/>
      <c r="H3462" s="15" t="str">
        <f>IF(OR(B3462="",SUMPRODUCT(--EXACT('Номенклатура'!$A$6:$A$205,B3462))&lt;&gt;1),"",INDEX('Номенклатура'!$B$6:$B$205,SUMPRODUCT(EXACT('Номенклатура'!$A$6:$A$205,B3462)*(ROW('Номенклатура'!$A$6:$A$205)-5)))&amp;"")</f>
        <v/>
      </c>
      <c r="I3462" s="15" t="str">
        <f>IF(COUNTA(A3462:D3462,G3462)=0,"",IF(NOT(ISNUMBER(A3462)),"Укажите дату",IF(B3462="","Укажите код",IF(NOT(AND(ISTEXT(B3462),LEN(B3462)&gt;0,LEN(B3462)&lt;=30,ISNUMBER(FIND(LEFT(B3462,1),"ABCDEFGHIJKLMNOPQRSTUVWXYZ")),SUMPRODUCT((MID(B3462,{1,2,3,4,5,6,7,8,9,10,11,12,13,14,15,16,17,18,19,20,21,22,23,24,25,26,27,28,29,30},1)&lt;&gt;"")*ISERROR(FIND(MID(B3462,{1,2,3,4,5,6,7,8,9,10,11,12,13,14,15,16,17,18,19,20,21,22,23,24,25,26,27,28,29,30},1),"ABCDEFGHIJKLMNOPQRSTUVWXYZ0123456789-_")))=0,ISERROR(VALUE(B3462)))),"Недопустимый код: только латинские буквы A-Z в верхнем регистре, цифры, - и _; начало с буквы, до 30 символов (например MILK-001)",IF(SUMPRODUCT(--EXACT('Номенклатура'!$A$6:$A$205,B3462))=0,"Код не найден в номенклатуре",IF(SUMPRODUCT(--EXACT('Номенклатура'!$A$6:$A$205,B3462))&gt;1,"Код повторяется в номенклатуре",IF(ISNA(MATCH(C3462,{"Приход","Расход","Списание","Корректировка остатка"},0)),"Выберите тип операции",IF(NOT(ISNUMBER(D3462)),"Укажите количество",IF(D3462=0,"Количество не может быть 0",IF(AND(C3462&lt;&gt;"Корректировка остатка",D3462&lt;0),"Для этого типа количество положительное",IF(NOT(ISNUMBER('Номенклатура'!$C$2)),"Укажите дату начала учёта",IF(A3462&lt;INT('Номенклатура'!$C$2),"Раньше даты начала учёта: НЕ учтено",IF(AND(C3462="Корректировка остатка",TRIM(G3462)=""),"Учтено: добавьте пояснение","ОК")))))))))))))</f>
        <v/>
      </c>
    </row>
    <row r="3463" spans="1:9" x14ac:dyDescent="0.25">
      <c r="A3463" s="16"/>
      <c r="B3463" s="13"/>
      <c r="C3463" s="13"/>
      <c r="D3463" s="14"/>
      <c r="E3463" s="17" t="str">
        <f>IF(OR(B3463="",SUMPRODUCT(--EXACT('Номенклатура'!$A$6:$A$205,B3463))&lt;&gt;1),"",INDEX('Номенклатура'!$D$6:$D$205,SUMPRODUCT(EXACT('Номенклатура'!$A$6:$A$205,B3463)*(ROW('Номенклатура'!$A$6:$A$205)-5)))&amp;"")</f>
        <v/>
      </c>
      <c r="F3463" s="18" t="str">
        <f>IF(OR(I3463="ОК",I3463="Учтено: добавьте пояснение"),IF(C3463="Приход",D3463,IF(C3463="Корректировка остатка",D3463,-D3463)),"")</f>
        <v/>
      </c>
      <c r="G3463" s="13"/>
      <c r="H3463" s="15" t="str">
        <f>IF(OR(B3463="",SUMPRODUCT(--EXACT('Номенклатура'!$A$6:$A$205,B3463))&lt;&gt;1),"",INDEX('Номенклатура'!$B$6:$B$205,SUMPRODUCT(EXACT('Номенклатура'!$A$6:$A$205,B3463)*(ROW('Номенклатура'!$A$6:$A$205)-5)))&amp;"")</f>
        <v/>
      </c>
      <c r="I3463" s="15" t="str">
        <f>IF(COUNTA(A3463:D3463,G3463)=0,"",IF(NOT(ISNUMBER(A3463)),"Укажите дату",IF(B3463="","Укажите код",IF(NOT(AND(ISTEXT(B3463),LEN(B3463)&gt;0,LEN(B3463)&lt;=30,ISNUMBER(FIND(LEFT(B3463,1),"ABCDEFGHIJKLMNOPQRSTUVWXYZ")),SUMPRODUCT((MID(B3463,{1,2,3,4,5,6,7,8,9,10,11,12,13,14,15,16,17,18,19,20,21,22,23,24,25,26,27,28,29,30},1)&lt;&gt;"")*ISERROR(FIND(MID(B3463,{1,2,3,4,5,6,7,8,9,10,11,12,13,14,15,16,17,18,19,20,21,22,23,24,25,26,27,28,29,30},1),"ABCDEFGHIJKLMNOPQRSTUVWXYZ0123456789-_")))=0,ISERROR(VALUE(B3463)))),"Недопустимый код: только латинские буквы A-Z в верхнем регистре, цифры, - и _; начало с буквы, до 30 символов (например MILK-001)",IF(SUMPRODUCT(--EXACT('Номенклатура'!$A$6:$A$205,B3463))=0,"Код не найден в номенклатуре",IF(SUMPRODUCT(--EXACT('Номенклатура'!$A$6:$A$205,B3463))&gt;1,"Код повторяется в номенклатуре",IF(ISNA(MATCH(C3463,{"Приход","Расход","Списание","Корректировка остатка"},0)),"Выберите тип операции",IF(NOT(ISNUMBER(D3463)),"Укажите количество",IF(D3463=0,"Количество не может быть 0",IF(AND(C3463&lt;&gt;"Корректировка остатка",D3463&lt;0),"Для этого типа количество положительное",IF(NOT(ISNUMBER('Номенклатура'!$C$2)),"Укажите дату начала учёта",IF(A3463&lt;INT('Номенклатура'!$C$2),"Раньше даты начала учёта: НЕ учтено",IF(AND(C3463="Корректировка остатка",TRIM(G3463)=""),"Учтено: добавьте пояснение","ОК")))))))))))))</f>
        <v/>
      </c>
    </row>
    <row r="3464" spans="1:9" x14ac:dyDescent="0.25">
      <c r="A3464" s="16"/>
      <c r="B3464" s="13"/>
      <c r="C3464" s="13"/>
      <c r="D3464" s="14"/>
      <c r="E3464" s="17" t="str">
        <f>IF(OR(B3464="",SUMPRODUCT(--EXACT('Номенклатура'!$A$6:$A$205,B3464))&lt;&gt;1),"",INDEX('Номенклатура'!$D$6:$D$205,SUMPRODUCT(EXACT('Номенклатура'!$A$6:$A$205,B3464)*(ROW('Номенклатура'!$A$6:$A$205)-5)))&amp;"")</f>
        <v/>
      </c>
      <c r="F3464" s="18" t="str">
        <f>IF(OR(I3464="ОК",I3464="Учтено: добавьте пояснение"),IF(C3464="Приход",D3464,IF(C3464="Корректировка остатка",D3464,-D3464)),"")</f>
        <v/>
      </c>
      <c r="G3464" s="13"/>
      <c r="H3464" s="15" t="str">
        <f>IF(OR(B3464="",SUMPRODUCT(--EXACT('Номенклатура'!$A$6:$A$205,B3464))&lt;&gt;1),"",INDEX('Номенклатура'!$B$6:$B$205,SUMPRODUCT(EXACT('Номенклатура'!$A$6:$A$205,B3464)*(ROW('Номенклатура'!$A$6:$A$205)-5)))&amp;"")</f>
        <v/>
      </c>
      <c r="I3464" s="15" t="str">
        <f>IF(COUNTA(A3464:D3464,G3464)=0,"",IF(NOT(ISNUMBER(A3464)),"Укажите дату",IF(B3464="","Укажите код",IF(NOT(AND(ISTEXT(B3464),LEN(B3464)&gt;0,LEN(B3464)&lt;=30,ISNUMBER(FIND(LEFT(B3464,1),"ABCDEFGHIJKLMNOPQRSTUVWXYZ")),SUMPRODUCT((MID(B3464,{1,2,3,4,5,6,7,8,9,10,11,12,13,14,15,16,17,18,19,20,21,22,23,24,25,26,27,28,29,30},1)&lt;&gt;"")*ISERROR(FIND(MID(B3464,{1,2,3,4,5,6,7,8,9,10,11,12,13,14,15,16,17,18,19,20,21,22,23,24,25,26,27,28,29,30},1),"ABCDEFGHIJKLMNOPQRSTUVWXYZ0123456789-_")))=0,ISERROR(VALUE(B3464)))),"Недопустимый код: только латинские буквы A-Z в верхнем регистре, цифры, - и _; начало с буквы, до 30 символов (например MILK-001)",IF(SUMPRODUCT(--EXACT('Номенклатура'!$A$6:$A$205,B3464))=0,"Код не найден в номенклатуре",IF(SUMPRODUCT(--EXACT('Номенклатура'!$A$6:$A$205,B3464))&gt;1,"Код повторяется в номенклатуре",IF(ISNA(MATCH(C3464,{"Приход","Расход","Списание","Корректировка остатка"},0)),"Выберите тип операции",IF(NOT(ISNUMBER(D3464)),"Укажите количество",IF(D3464=0,"Количество не может быть 0",IF(AND(C3464&lt;&gt;"Корректировка остатка",D3464&lt;0),"Для этого типа количество положительное",IF(NOT(ISNUMBER('Номенклатура'!$C$2)),"Укажите дату начала учёта",IF(A3464&lt;INT('Номенклатура'!$C$2),"Раньше даты начала учёта: НЕ учтено",IF(AND(C3464="Корректировка остатка",TRIM(G3464)=""),"Учтено: добавьте пояснение","ОК")))))))))))))</f>
        <v/>
      </c>
    </row>
    <row r="3465" spans="1:9" x14ac:dyDescent="0.25">
      <c r="A3465" s="16"/>
      <c r="B3465" s="13"/>
      <c r="C3465" s="13"/>
      <c r="D3465" s="14"/>
      <c r="E3465" s="17" t="str">
        <f>IF(OR(B3465="",SUMPRODUCT(--EXACT('Номенклатура'!$A$6:$A$205,B3465))&lt;&gt;1),"",INDEX('Номенклатура'!$D$6:$D$205,SUMPRODUCT(EXACT('Номенклатура'!$A$6:$A$205,B3465)*(ROW('Номенклатура'!$A$6:$A$205)-5)))&amp;"")</f>
        <v/>
      </c>
      <c r="F3465" s="18" t="str">
        <f>IF(OR(I3465="ОК",I3465="Учтено: добавьте пояснение"),IF(C3465="Приход",D3465,IF(C3465="Корректировка остатка",D3465,-D3465)),"")</f>
        <v/>
      </c>
      <c r="G3465" s="13"/>
      <c r="H3465" s="15" t="str">
        <f>IF(OR(B3465="",SUMPRODUCT(--EXACT('Номенклатура'!$A$6:$A$205,B3465))&lt;&gt;1),"",INDEX('Номенклатура'!$B$6:$B$205,SUMPRODUCT(EXACT('Номенклатура'!$A$6:$A$205,B3465)*(ROW('Номенклатура'!$A$6:$A$205)-5)))&amp;"")</f>
        <v/>
      </c>
      <c r="I3465" s="15" t="str">
        <f>IF(COUNTA(A3465:D3465,G3465)=0,"",IF(NOT(ISNUMBER(A3465)),"Укажите дату",IF(B3465="","Укажите код",IF(NOT(AND(ISTEXT(B3465),LEN(B3465)&gt;0,LEN(B3465)&lt;=30,ISNUMBER(FIND(LEFT(B3465,1),"ABCDEFGHIJKLMNOPQRSTUVWXYZ")),SUMPRODUCT((MID(B3465,{1,2,3,4,5,6,7,8,9,10,11,12,13,14,15,16,17,18,19,20,21,22,23,24,25,26,27,28,29,30},1)&lt;&gt;"")*ISERROR(FIND(MID(B3465,{1,2,3,4,5,6,7,8,9,10,11,12,13,14,15,16,17,18,19,20,21,22,23,24,25,26,27,28,29,30},1),"ABCDEFGHIJKLMNOPQRSTUVWXYZ0123456789-_")))=0,ISERROR(VALUE(B3465)))),"Недопустимый код: только латинские буквы A-Z в верхнем регистре, цифры, - и _; начало с буквы, до 30 символов (например MILK-001)",IF(SUMPRODUCT(--EXACT('Номенклатура'!$A$6:$A$205,B3465))=0,"Код не найден в номенклатуре",IF(SUMPRODUCT(--EXACT('Номенклатура'!$A$6:$A$205,B3465))&gt;1,"Код повторяется в номенклатуре",IF(ISNA(MATCH(C3465,{"Приход","Расход","Списание","Корректировка остатка"},0)),"Выберите тип операции",IF(NOT(ISNUMBER(D3465)),"Укажите количество",IF(D3465=0,"Количество не может быть 0",IF(AND(C3465&lt;&gt;"Корректировка остатка",D3465&lt;0),"Для этого типа количество положительное",IF(NOT(ISNUMBER('Номенклатура'!$C$2)),"Укажите дату начала учёта",IF(A3465&lt;INT('Номенклатура'!$C$2),"Раньше даты начала учёта: НЕ учтено",IF(AND(C3465="Корректировка остатка",TRIM(G3465)=""),"Учтено: добавьте пояснение","ОК")))))))))))))</f>
        <v/>
      </c>
    </row>
    <row r="3466" spans="1:9" x14ac:dyDescent="0.25">
      <c r="A3466" s="16"/>
      <c r="B3466" s="13"/>
      <c r="C3466" s="13"/>
      <c r="D3466" s="14"/>
      <c r="E3466" s="17" t="str">
        <f>IF(OR(B3466="",SUMPRODUCT(--EXACT('Номенклатура'!$A$6:$A$205,B3466))&lt;&gt;1),"",INDEX('Номенклатура'!$D$6:$D$205,SUMPRODUCT(EXACT('Номенклатура'!$A$6:$A$205,B3466)*(ROW('Номенклатура'!$A$6:$A$205)-5)))&amp;"")</f>
        <v/>
      </c>
      <c r="F3466" s="18" t="str">
        <f>IF(OR(I3466="ОК",I3466="Учтено: добавьте пояснение"),IF(C3466="Приход",D3466,IF(C3466="Корректировка остатка",D3466,-D3466)),"")</f>
        <v/>
      </c>
      <c r="G3466" s="13"/>
      <c r="H3466" s="15" t="str">
        <f>IF(OR(B3466="",SUMPRODUCT(--EXACT('Номенклатура'!$A$6:$A$205,B3466))&lt;&gt;1),"",INDEX('Номенклатура'!$B$6:$B$205,SUMPRODUCT(EXACT('Номенклатура'!$A$6:$A$205,B3466)*(ROW('Номенклатура'!$A$6:$A$205)-5)))&amp;"")</f>
        <v/>
      </c>
      <c r="I3466" s="15" t="str">
        <f>IF(COUNTA(A3466:D3466,G3466)=0,"",IF(NOT(ISNUMBER(A3466)),"Укажите дату",IF(B3466="","Укажите код",IF(NOT(AND(ISTEXT(B3466),LEN(B3466)&gt;0,LEN(B3466)&lt;=30,ISNUMBER(FIND(LEFT(B3466,1),"ABCDEFGHIJKLMNOPQRSTUVWXYZ")),SUMPRODUCT((MID(B3466,{1,2,3,4,5,6,7,8,9,10,11,12,13,14,15,16,17,18,19,20,21,22,23,24,25,26,27,28,29,30},1)&lt;&gt;"")*ISERROR(FIND(MID(B3466,{1,2,3,4,5,6,7,8,9,10,11,12,13,14,15,16,17,18,19,20,21,22,23,24,25,26,27,28,29,30},1),"ABCDEFGHIJKLMNOPQRSTUVWXYZ0123456789-_")))=0,ISERROR(VALUE(B3466)))),"Недопустимый код: только латинские буквы A-Z в верхнем регистре, цифры, - и _; начало с буквы, до 30 символов (например MILK-001)",IF(SUMPRODUCT(--EXACT('Номенклатура'!$A$6:$A$205,B3466))=0,"Код не найден в номенклатуре",IF(SUMPRODUCT(--EXACT('Номенклатура'!$A$6:$A$205,B3466))&gt;1,"Код повторяется в номенклатуре",IF(ISNA(MATCH(C3466,{"Приход","Расход","Списание","Корректировка остатка"},0)),"Выберите тип операции",IF(NOT(ISNUMBER(D3466)),"Укажите количество",IF(D3466=0,"Количество не может быть 0",IF(AND(C3466&lt;&gt;"Корректировка остатка",D3466&lt;0),"Для этого типа количество положительное",IF(NOT(ISNUMBER('Номенклатура'!$C$2)),"Укажите дату начала учёта",IF(A3466&lt;INT('Номенклатура'!$C$2),"Раньше даты начала учёта: НЕ учтено",IF(AND(C3466="Корректировка остатка",TRIM(G3466)=""),"Учтено: добавьте пояснение","ОК")))))))))))))</f>
        <v/>
      </c>
    </row>
    <row r="3467" spans="1:9" x14ac:dyDescent="0.25">
      <c r="A3467" s="16"/>
      <c r="B3467" s="13"/>
      <c r="C3467" s="13"/>
      <c r="D3467" s="14"/>
      <c r="E3467" s="17" t="str">
        <f>IF(OR(B3467="",SUMPRODUCT(--EXACT('Номенклатура'!$A$6:$A$205,B3467))&lt;&gt;1),"",INDEX('Номенклатура'!$D$6:$D$205,SUMPRODUCT(EXACT('Номенклатура'!$A$6:$A$205,B3467)*(ROW('Номенклатура'!$A$6:$A$205)-5)))&amp;"")</f>
        <v/>
      </c>
      <c r="F3467" s="18" t="str">
        <f>IF(OR(I3467="ОК",I3467="Учтено: добавьте пояснение"),IF(C3467="Приход",D3467,IF(C3467="Корректировка остатка",D3467,-D3467)),"")</f>
        <v/>
      </c>
      <c r="G3467" s="13"/>
      <c r="H3467" s="15" t="str">
        <f>IF(OR(B3467="",SUMPRODUCT(--EXACT('Номенклатура'!$A$6:$A$205,B3467))&lt;&gt;1),"",INDEX('Номенклатура'!$B$6:$B$205,SUMPRODUCT(EXACT('Номенклатура'!$A$6:$A$205,B3467)*(ROW('Номенклатура'!$A$6:$A$205)-5)))&amp;"")</f>
        <v/>
      </c>
      <c r="I3467" s="15" t="str">
        <f>IF(COUNTA(A3467:D3467,G3467)=0,"",IF(NOT(ISNUMBER(A3467)),"Укажите дату",IF(B3467="","Укажите код",IF(NOT(AND(ISTEXT(B3467),LEN(B3467)&gt;0,LEN(B3467)&lt;=30,ISNUMBER(FIND(LEFT(B3467,1),"ABCDEFGHIJKLMNOPQRSTUVWXYZ")),SUMPRODUCT((MID(B3467,{1,2,3,4,5,6,7,8,9,10,11,12,13,14,15,16,17,18,19,20,21,22,23,24,25,26,27,28,29,30},1)&lt;&gt;"")*ISERROR(FIND(MID(B3467,{1,2,3,4,5,6,7,8,9,10,11,12,13,14,15,16,17,18,19,20,21,22,23,24,25,26,27,28,29,30},1),"ABCDEFGHIJKLMNOPQRSTUVWXYZ0123456789-_")))=0,ISERROR(VALUE(B3467)))),"Недопустимый код: только латинские буквы A-Z в верхнем регистре, цифры, - и _; начало с буквы, до 30 символов (например MILK-001)",IF(SUMPRODUCT(--EXACT('Номенклатура'!$A$6:$A$205,B3467))=0,"Код не найден в номенклатуре",IF(SUMPRODUCT(--EXACT('Номенклатура'!$A$6:$A$205,B3467))&gt;1,"Код повторяется в номенклатуре",IF(ISNA(MATCH(C3467,{"Приход","Расход","Списание","Корректировка остатка"},0)),"Выберите тип операции",IF(NOT(ISNUMBER(D3467)),"Укажите количество",IF(D3467=0,"Количество не может быть 0",IF(AND(C3467&lt;&gt;"Корректировка остатка",D3467&lt;0),"Для этого типа количество положительное",IF(NOT(ISNUMBER('Номенклатура'!$C$2)),"Укажите дату начала учёта",IF(A3467&lt;INT('Номенклатура'!$C$2),"Раньше даты начала учёта: НЕ учтено",IF(AND(C3467="Корректировка остатка",TRIM(G3467)=""),"Учтено: добавьте пояснение","ОК")))))))))))))</f>
        <v/>
      </c>
    </row>
    <row r="3468" spans="1:9" x14ac:dyDescent="0.25">
      <c r="A3468" s="16"/>
      <c r="B3468" s="13"/>
      <c r="C3468" s="13"/>
      <c r="D3468" s="14"/>
      <c r="E3468" s="17" t="str">
        <f>IF(OR(B3468="",SUMPRODUCT(--EXACT('Номенклатура'!$A$6:$A$205,B3468))&lt;&gt;1),"",INDEX('Номенклатура'!$D$6:$D$205,SUMPRODUCT(EXACT('Номенклатура'!$A$6:$A$205,B3468)*(ROW('Номенклатура'!$A$6:$A$205)-5)))&amp;"")</f>
        <v/>
      </c>
      <c r="F3468" s="18" t="str">
        <f>IF(OR(I3468="ОК",I3468="Учтено: добавьте пояснение"),IF(C3468="Приход",D3468,IF(C3468="Корректировка остатка",D3468,-D3468)),"")</f>
        <v/>
      </c>
      <c r="G3468" s="13"/>
      <c r="H3468" s="15" t="str">
        <f>IF(OR(B3468="",SUMPRODUCT(--EXACT('Номенклатура'!$A$6:$A$205,B3468))&lt;&gt;1),"",INDEX('Номенклатура'!$B$6:$B$205,SUMPRODUCT(EXACT('Номенклатура'!$A$6:$A$205,B3468)*(ROW('Номенклатура'!$A$6:$A$205)-5)))&amp;"")</f>
        <v/>
      </c>
      <c r="I3468" s="15" t="str">
        <f>IF(COUNTA(A3468:D3468,G3468)=0,"",IF(NOT(ISNUMBER(A3468)),"Укажите дату",IF(B3468="","Укажите код",IF(NOT(AND(ISTEXT(B3468),LEN(B3468)&gt;0,LEN(B3468)&lt;=30,ISNUMBER(FIND(LEFT(B3468,1),"ABCDEFGHIJKLMNOPQRSTUVWXYZ")),SUMPRODUCT((MID(B3468,{1,2,3,4,5,6,7,8,9,10,11,12,13,14,15,16,17,18,19,20,21,22,23,24,25,26,27,28,29,30},1)&lt;&gt;"")*ISERROR(FIND(MID(B3468,{1,2,3,4,5,6,7,8,9,10,11,12,13,14,15,16,17,18,19,20,21,22,23,24,25,26,27,28,29,30},1),"ABCDEFGHIJKLMNOPQRSTUVWXYZ0123456789-_")))=0,ISERROR(VALUE(B3468)))),"Недопустимый код: только латинские буквы A-Z в верхнем регистре, цифры, - и _; начало с буквы, до 30 символов (например MILK-001)",IF(SUMPRODUCT(--EXACT('Номенклатура'!$A$6:$A$205,B3468))=0,"Код не найден в номенклатуре",IF(SUMPRODUCT(--EXACT('Номенклатура'!$A$6:$A$205,B3468))&gt;1,"Код повторяется в номенклатуре",IF(ISNA(MATCH(C3468,{"Приход","Расход","Списание","Корректировка остатка"},0)),"Выберите тип операции",IF(NOT(ISNUMBER(D3468)),"Укажите количество",IF(D3468=0,"Количество не может быть 0",IF(AND(C3468&lt;&gt;"Корректировка остатка",D3468&lt;0),"Для этого типа количество положительное",IF(NOT(ISNUMBER('Номенклатура'!$C$2)),"Укажите дату начала учёта",IF(A3468&lt;INT('Номенклатура'!$C$2),"Раньше даты начала учёта: НЕ учтено",IF(AND(C3468="Корректировка остатка",TRIM(G3468)=""),"Учтено: добавьте пояснение","ОК")))))))))))))</f>
        <v/>
      </c>
    </row>
    <row r="3469" spans="1:9" x14ac:dyDescent="0.25">
      <c r="A3469" s="16"/>
      <c r="B3469" s="13"/>
      <c r="C3469" s="13"/>
      <c r="D3469" s="14"/>
      <c r="E3469" s="17" t="str">
        <f>IF(OR(B3469="",SUMPRODUCT(--EXACT('Номенклатура'!$A$6:$A$205,B3469))&lt;&gt;1),"",INDEX('Номенклатура'!$D$6:$D$205,SUMPRODUCT(EXACT('Номенклатура'!$A$6:$A$205,B3469)*(ROW('Номенклатура'!$A$6:$A$205)-5)))&amp;"")</f>
        <v/>
      </c>
      <c r="F3469" s="18" t="str">
        <f>IF(OR(I3469="ОК",I3469="Учтено: добавьте пояснение"),IF(C3469="Приход",D3469,IF(C3469="Корректировка остатка",D3469,-D3469)),"")</f>
        <v/>
      </c>
      <c r="G3469" s="13"/>
      <c r="H3469" s="15" t="str">
        <f>IF(OR(B3469="",SUMPRODUCT(--EXACT('Номенклатура'!$A$6:$A$205,B3469))&lt;&gt;1),"",INDEX('Номенклатура'!$B$6:$B$205,SUMPRODUCT(EXACT('Номенклатура'!$A$6:$A$205,B3469)*(ROW('Номенклатура'!$A$6:$A$205)-5)))&amp;"")</f>
        <v/>
      </c>
      <c r="I3469" s="15" t="str">
        <f>IF(COUNTA(A3469:D3469,G3469)=0,"",IF(NOT(ISNUMBER(A3469)),"Укажите дату",IF(B3469="","Укажите код",IF(NOT(AND(ISTEXT(B3469),LEN(B3469)&gt;0,LEN(B3469)&lt;=30,ISNUMBER(FIND(LEFT(B3469,1),"ABCDEFGHIJKLMNOPQRSTUVWXYZ")),SUMPRODUCT((MID(B3469,{1,2,3,4,5,6,7,8,9,10,11,12,13,14,15,16,17,18,19,20,21,22,23,24,25,26,27,28,29,30},1)&lt;&gt;"")*ISERROR(FIND(MID(B3469,{1,2,3,4,5,6,7,8,9,10,11,12,13,14,15,16,17,18,19,20,21,22,23,24,25,26,27,28,29,30},1),"ABCDEFGHIJKLMNOPQRSTUVWXYZ0123456789-_")))=0,ISERROR(VALUE(B3469)))),"Недопустимый код: только латинские буквы A-Z в верхнем регистре, цифры, - и _; начало с буквы, до 30 символов (например MILK-001)",IF(SUMPRODUCT(--EXACT('Номенклатура'!$A$6:$A$205,B3469))=0,"Код не найден в номенклатуре",IF(SUMPRODUCT(--EXACT('Номенклатура'!$A$6:$A$205,B3469))&gt;1,"Код повторяется в номенклатуре",IF(ISNA(MATCH(C3469,{"Приход","Расход","Списание","Корректировка остатка"},0)),"Выберите тип операции",IF(NOT(ISNUMBER(D3469)),"Укажите количество",IF(D3469=0,"Количество не может быть 0",IF(AND(C3469&lt;&gt;"Корректировка остатка",D3469&lt;0),"Для этого типа количество положительное",IF(NOT(ISNUMBER('Номенклатура'!$C$2)),"Укажите дату начала учёта",IF(A3469&lt;INT('Номенклатура'!$C$2),"Раньше даты начала учёта: НЕ учтено",IF(AND(C3469="Корректировка остатка",TRIM(G3469)=""),"Учтено: добавьте пояснение","ОК")))))))))))))</f>
        <v/>
      </c>
    </row>
    <row r="3470" spans="1:9" x14ac:dyDescent="0.25">
      <c r="A3470" s="16"/>
      <c r="B3470" s="13"/>
      <c r="C3470" s="13"/>
      <c r="D3470" s="14"/>
      <c r="E3470" s="17" t="str">
        <f>IF(OR(B3470="",SUMPRODUCT(--EXACT('Номенклатура'!$A$6:$A$205,B3470))&lt;&gt;1),"",INDEX('Номенклатура'!$D$6:$D$205,SUMPRODUCT(EXACT('Номенклатура'!$A$6:$A$205,B3470)*(ROW('Номенклатура'!$A$6:$A$205)-5)))&amp;"")</f>
        <v/>
      </c>
      <c r="F3470" s="18" t="str">
        <f>IF(OR(I3470="ОК",I3470="Учтено: добавьте пояснение"),IF(C3470="Приход",D3470,IF(C3470="Корректировка остатка",D3470,-D3470)),"")</f>
        <v/>
      </c>
      <c r="G3470" s="13"/>
      <c r="H3470" s="15" t="str">
        <f>IF(OR(B3470="",SUMPRODUCT(--EXACT('Номенклатура'!$A$6:$A$205,B3470))&lt;&gt;1),"",INDEX('Номенклатура'!$B$6:$B$205,SUMPRODUCT(EXACT('Номенклатура'!$A$6:$A$205,B3470)*(ROW('Номенклатура'!$A$6:$A$205)-5)))&amp;"")</f>
        <v/>
      </c>
      <c r="I3470" s="15" t="str">
        <f>IF(COUNTA(A3470:D3470,G3470)=0,"",IF(NOT(ISNUMBER(A3470)),"Укажите дату",IF(B3470="","Укажите код",IF(NOT(AND(ISTEXT(B3470),LEN(B3470)&gt;0,LEN(B3470)&lt;=30,ISNUMBER(FIND(LEFT(B3470,1),"ABCDEFGHIJKLMNOPQRSTUVWXYZ")),SUMPRODUCT((MID(B3470,{1,2,3,4,5,6,7,8,9,10,11,12,13,14,15,16,17,18,19,20,21,22,23,24,25,26,27,28,29,30},1)&lt;&gt;"")*ISERROR(FIND(MID(B3470,{1,2,3,4,5,6,7,8,9,10,11,12,13,14,15,16,17,18,19,20,21,22,23,24,25,26,27,28,29,30},1),"ABCDEFGHIJKLMNOPQRSTUVWXYZ0123456789-_")))=0,ISERROR(VALUE(B3470)))),"Недопустимый код: только латинские буквы A-Z в верхнем регистре, цифры, - и _; начало с буквы, до 30 символов (например MILK-001)",IF(SUMPRODUCT(--EXACT('Номенклатура'!$A$6:$A$205,B3470))=0,"Код не найден в номенклатуре",IF(SUMPRODUCT(--EXACT('Номенклатура'!$A$6:$A$205,B3470))&gt;1,"Код повторяется в номенклатуре",IF(ISNA(MATCH(C3470,{"Приход","Расход","Списание","Корректировка остатка"},0)),"Выберите тип операции",IF(NOT(ISNUMBER(D3470)),"Укажите количество",IF(D3470=0,"Количество не может быть 0",IF(AND(C3470&lt;&gt;"Корректировка остатка",D3470&lt;0),"Для этого типа количество положительное",IF(NOT(ISNUMBER('Номенклатура'!$C$2)),"Укажите дату начала учёта",IF(A3470&lt;INT('Номенклатура'!$C$2),"Раньше даты начала учёта: НЕ учтено",IF(AND(C3470="Корректировка остатка",TRIM(G3470)=""),"Учтено: добавьте пояснение","ОК")))))))))))))</f>
        <v/>
      </c>
    </row>
    <row r="3471" spans="1:9" x14ac:dyDescent="0.25">
      <c r="A3471" s="16"/>
      <c r="B3471" s="13"/>
      <c r="C3471" s="13"/>
      <c r="D3471" s="14"/>
      <c r="E3471" s="17" t="str">
        <f>IF(OR(B3471="",SUMPRODUCT(--EXACT('Номенклатура'!$A$6:$A$205,B3471))&lt;&gt;1),"",INDEX('Номенклатура'!$D$6:$D$205,SUMPRODUCT(EXACT('Номенклатура'!$A$6:$A$205,B3471)*(ROW('Номенклатура'!$A$6:$A$205)-5)))&amp;"")</f>
        <v/>
      </c>
      <c r="F3471" s="18" t="str">
        <f>IF(OR(I3471="ОК",I3471="Учтено: добавьте пояснение"),IF(C3471="Приход",D3471,IF(C3471="Корректировка остатка",D3471,-D3471)),"")</f>
        <v/>
      </c>
      <c r="G3471" s="13"/>
      <c r="H3471" s="15" t="str">
        <f>IF(OR(B3471="",SUMPRODUCT(--EXACT('Номенклатура'!$A$6:$A$205,B3471))&lt;&gt;1),"",INDEX('Номенклатура'!$B$6:$B$205,SUMPRODUCT(EXACT('Номенклатура'!$A$6:$A$205,B3471)*(ROW('Номенклатура'!$A$6:$A$205)-5)))&amp;"")</f>
        <v/>
      </c>
      <c r="I3471" s="15" t="str">
        <f>IF(COUNTA(A3471:D3471,G3471)=0,"",IF(NOT(ISNUMBER(A3471)),"Укажите дату",IF(B3471="","Укажите код",IF(NOT(AND(ISTEXT(B3471),LEN(B3471)&gt;0,LEN(B3471)&lt;=30,ISNUMBER(FIND(LEFT(B3471,1),"ABCDEFGHIJKLMNOPQRSTUVWXYZ")),SUMPRODUCT((MID(B3471,{1,2,3,4,5,6,7,8,9,10,11,12,13,14,15,16,17,18,19,20,21,22,23,24,25,26,27,28,29,30},1)&lt;&gt;"")*ISERROR(FIND(MID(B3471,{1,2,3,4,5,6,7,8,9,10,11,12,13,14,15,16,17,18,19,20,21,22,23,24,25,26,27,28,29,30},1),"ABCDEFGHIJKLMNOPQRSTUVWXYZ0123456789-_")))=0,ISERROR(VALUE(B3471)))),"Недопустимый код: только латинские буквы A-Z в верхнем регистре, цифры, - и _; начало с буквы, до 30 символов (например MILK-001)",IF(SUMPRODUCT(--EXACT('Номенклатура'!$A$6:$A$205,B3471))=0,"Код не найден в номенклатуре",IF(SUMPRODUCT(--EXACT('Номенклатура'!$A$6:$A$205,B3471))&gt;1,"Код повторяется в номенклатуре",IF(ISNA(MATCH(C3471,{"Приход","Расход","Списание","Корректировка остатка"},0)),"Выберите тип операции",IF(NOT(ISNUMBER(D3471)),"Укажите количество",IF(D3471=0,"Количество не может быть 0",IF(AND(C3471&lt;&gt;"Корректировка остатка",D3471&lt;0),"Для этого типа количество положительное",IF(NOT(ISNUMBER('Номенклатура'!$C$2)),"Укажите дату начала учёта",IF(A3471&lt;INT('Номенклатура'!$C$2),"Раньше даты начала учёта: НЕ учтено",IF(AND(C3471="Корректировка остатка",TRIM(G3471)=""),"Учтено: добавьте пояснение","ОК")))))))))))))</f>
        <v/>
      </c>
    </row>
    <row r="3472" spans="1:9" x14ac:dyDescent="0.25">
      <c r="A3472" s="16"/>
      <c r="B3472" s="13"/>
      <c r="C3472" s="13"/>
      <c r="D3472" s="14"/>
      <c r="E3472" s="17" t="str">
        <f>IF(OR(B3472="",SUMPRODUCT(--EXACT('Номенклатура'!$A$6:$A$205,B3472))&lt;&gt;1),"",INDEX('Номенклатура'!$D$6:$D$205,SUMPRODUCT(EXACT('Номенклатура'!$A$6:$A$205,B3472)*(ROW('Номенклатура'!$A$6:$A$205)-5)))&amp;"")</f>
        <v/>
      </c>
      <c r="F3472" s="18" t="str">
        <f>IF(OR(I3472="ОК",I3472="Учтено: добавьте пояснение"),IF(C3472="Приход",D3472,IF(C3472="Корректировка остатка",D3472,-D3472)),"")</f>
        <v/>
      </c>
      <c r="G3472" s="13"/>
      <c r="H3472" s="15" t="str">
        <f>IF(OR(B3472="",SUMPRODUCT(--EXACT('Номенклатура'!$A$6:$A$205,B3472))&lt;&gt;1),"",INDEX('Номенклатура'!$B$6:$B$205,SUMPRODUCT(EXACT('Номенклатура'!$A$6:$A$205,B3472)*(ROW('Номенклатура'!$A$6:$A$205)-5)))&amp;"")</f>
        <v/>
      </c>
      <c r="I3472" s="15" t="str">
        <f>IF(COUNTA(A3472:D3472,G3472)=0,"",IF(NOT(ISNUMBER(A3472)),"Укажите дату",IF(B3472="","Укажите код",IF(NOT(AND(ISTEXT(B3472),LEN(B3472)&gt;0,LEN(B3472)&lt;=30,ISNUMBER(FIND(LEFT(B3472,1),"ABCDEFGHIJKLMNOPQRSTUVWXYZ")),SUMPRODUCT((MID(B3472,{1,2,3,4,5,6,7,8,9,10,11,12,13,14,15,16,17,18,19,20,21,22,23,24,25,26,27,28,29,30},1)&lt;&gt;"")*ISERROR(FIND(MID(B3472,{1,2,3,4,5,6,7,8,9,10,11,12,13,14,15,16,17,18,19,20,21,22,23,24,25,26,27,28,29,30},1),"ABCDEFGHIJKLMNOPQRSTUVWXYZ0123456789-_")))=0,ISERROR(VALUE(B3472)))),"Недопустимый код: только латинские буквы A-Z в верхнем регистре, цифры, - и _; начало с буквы, до 30 символов (например MILK-001)",IF(SUMPRODUCT(--EXACT('Номенклатура'!$A$6:$A$205,B3472))=0,"Код не найден в номенклатуре",IF(SUMPRODUCT(--EXACT('Номенклатура'!$A$6:$A$205,B3472))&gt;1,"Код повторяется в номенклатуре",IF(ISNA(MATCH(C3472,{"Приход","Расход","Списание","Корректировка остатка"},0)),"Выберите тип операции",IF(NOT(ISNUMBER(D3472)),"Укажите количество",IF(D3472=0,"Количество не может быть 0",IF(AND(C3472&lt;&gt;"Корректировка остатка",D3472&lt;0),"Для этого типа количество положительное",IF(NOT(ISNUMBER('Номенклатура'!$C$2)),"Укажите дату начала учёта",IF(A3472&lt;INT('Номенклатура'!$C$2),"Раньше даты начала учёта: НЕ учтено",IF(AND(C3472="Корректировка остатка",TRIM(G3472)=""),"Учтено: добавьте пояснение","ОК")))))))))))))</f>
        <v/>
      </c>
    </row>
    <row r="3473" spans="1:9" x14ac:dyDescent="0.25">
      <c r="A3473" s="16"/>
      <c r="B3473" s="13"/>
      <c r="C3473" s="13"/>
      <c r="D3473" s="14"/>
      <c r="E3473" s="17" t="str">
        <f>IF(OR(B3473="",SUMPRODUCT(--EXACT('Номенклатура'!$A$6:$A$205,B3473))&lt;&gt;1),"",INDEX('Номенклатура'!$D$6:$D$205,SUMPRODUCT(EXACT('Номенклатура'!$A$6:$A$205,B3473)*(ROW('Номенклатура'!$A$6:$A$205)-5)))&amp;"")</f>
        <v/>
      </c>
      <c r="F3473" s="18" t="str">
        <f>IF(OR(I3473="ОК",I3473="Учтено: добавьте пояснение"),IF(C3473="Приход",D3473,IF(C3473="Корректировка остатка",D3473,-D3473)),"")</f>
        <v/>
      </c>
      <c r="G3473" s="13"/>
      <c r="H3473" s="15" t="str">
        <f>IF(OR(B3473="",SUMPRODUCT(--EXACT('Номенклатура'!$A$6:$A$205,B3473))&lt;&gt;1),"",INDEX('Номенклатура'!$B$6:$B$205,SUMPRODUCT(EXACT('Номенклатура'!$A$6:$A$205,B3473)*(ROW('Номенклатура'!$A$6:$A$205)-5)))&amp;"")</f>
        <v/>
      </c>
      <c r="I3473" s="15" t="str">
        <f>IF(COUNTA(A3473:D3473,G3473)=0,"",IF(NOT(ISNUMBER(A3473)),"Укажите дату",IF(B3473="","Укажите код",IF(NOT(AND(ISTEXT(B3473),LEN(B3473)&gt;0,LEN(B3473)&lt;=30,ISNUMBER(FIND(LEFT(B3473,1),"ABCDEFGHIJKLMNOPQRSTUVWXYZ")),SUMPRODUCT((MID(B3473,{1,2,3,4,5,6,7,8,9,10,11,12,13,14,15,16,17,18,19,20,21,22,23,24,25,26,27,28,29,30},1)&lt;&gt;"")*ISERROR(FIND(MID(B3473,{1,2,3,4,5,6,7,8,9,10,11,12,13,14,15,16,17,18,19,20,21,22,23,24,25,26,27,28,29,30},1),"ABCDEFGHIJKLMNOPQRSTUVWXYZ0123456789-_")))=0,ISERROR(VALUE(B3473)))),"Недопустимый код: только латинские буквы A-Z в верхнем регистре, цифры, - и _; начало с буквы, до 30 символов (например MILK-001)",IF(SUMPRODUCT(--EXACT('Номенклатура'!$A$6:$A$205,B3473))=0,"Код не найден в номенклатуре",IF(SUMPRODUCT(--EXACT('Номенклатура'!$A$6:$A$205,B3473))&gt;1,"Код повторяется в номенклатуре",IF(ISNA(MATCH(C3473,{"Приход","Расход","Списание","Корректировка остатка"},0)),"Выберите тип операции",IF(NOT(ISNUMBER(D3473)),"Укажите количество",IF(D3473=0,"Количество не может быть 0",IF(AND(C3473&lt;&gt;"Корректировка остатка",D3473&lt;0),"Для этого типа количество положительное",IF(NOT(ISNUMBER('Номенклатура'!$C$2)),"Укажите дату начала учёта",IF(A3473&lt;INT('Номенклатура'!$C$2),"Раньше даты начала учёта: НЕ учтено",IF(AND(C3473="Корректировка остатка",TRIM(G3473)=""),"Учтено: добавьте пояснение","ОК")))))))))))))</f>
        <v/>
      </c>
    </row>
    <row r="3474" spans="1:9" x14ac:dyDescent="0.25">
      <c r="A3474" s="16"/>
      <c r="B3474" s="13"/>
      <c r="C3474" s="13"/>
      <c r="D3474" s="14"/>
      <c r="E3474" s="17" t="str">
        <f>IF(OR(B3474="",SUMPRODUCT(--EXACT('Номенклатура'!$A$6:$A$205,B3474))&lt;&gt;1),"",INDEX('Номенклатура'!$D$6:$D$205,SUMPRODUCT(EXACT('Номенклатура'!$A$6:$A$205,B3474)*(ROW('Номенклатура'!$A$6:$A$205)-5)))&amp;"")</f>
        <v/>
      </c>
      <c r="F3474" s="18" t="str">
        <f>IF(OR(I3474="ОК",I3474="Учтено: добавьте пояснение"),IF(C3474="Приход",D3474,IF(C3474="Корректировка остатка",D3474,-D3474)),"")</f>
        <v/>
      </c>
      <c r="G3474" s="13"/>
      <c r="H3474" s="15" t="str">
        <f>IF(OR(B3474="",SUMPRODUCT(--EXACT('Номенклатура'!$A$6:$A$205,B3474))&lt;&gt;1),"",INDEX('Номенклатура'!$B$6:$B$205,SUMPRODUCT(EXACT('Номенклатура'!$A$6:$A$205,B3474)*(ROW('Номенклатура'!$A$6:$A$205)-5)))&amp;"")</f>
        <v/>
      </c>
      <c r="I3474" s="15" t="str">
        <f>IF(COUNTA(A3474:D3474,G3474)=0,"",IF(NOT(ISNUMBER(A3474)),"Укажите дату",IF(B3474="","Укажите код",IF(NOT(AND(ISTEXT(B3474),LEN(B3474)&gt;0,LEN(B3474)&lt;=30,ISNUMBER(FIND(LEFT(B3474,1),"ABCDEFGHIJKLMNOPQRSTUVWXYZ")),SUMPRODUCT((MID(B3474,{1,2,3,4,5,6,7,8,9,10,11,12,13,14,15,16,17,18,19,20,21,22,23,24,25,26,27,28,29,30},1)&lt;&gt;"")*ISERROR(FIND(MID(B3474,{1,2,3,4,5,6,7,8,9,10,11,12,13,14,15,16,17,18,19,20,21,22,23,24,25,26,27,28,29,30},1),"ABCDEFGHIJKLMNOPQRSTUVWXYZ0123456789-_")))=0,ISERROR(VALUE(B3474)))),"Недопустимый код: только латинские буквы A-Z в верхнем регистре, цифры, - и _; начало с буквы, до 30 символов (например MILK-001)",IF(SUMPRODUCT(--EXACT('Номенклатура'!$A$6:$A$205,B3474))=0,"Код не найден в номенклатуре",IF(SUMPRODUCT(--EXACT('Номенклатура'!$A$6:$A$205,B3474))&gt;1,"Код повторяется в номенклатуре",IF(ISNA(MATCH(C3474,{"Приход","Расход","Списание","Корректировка остатка"},0)),"Выберите тип операции",IF(NOT(ISNUMBER(D3474)),"Укажите количество",IF(D3474=0,"Количество не может быть 0",IF(AND(C3474&lt;&gt;"Корректировка остатка",D3474&lt;0),"Для этого типа количество положительное",IF(NOT(ISNUMBER('Номенклатура'!$C$2)),"Укажите дату начала учёта",IF(A3474&lt;INT('Номенклатура'!$C$2),"Раньше даты начала учёта: НЕ учтено",IF(AND(C3474="Корректировка остатка",TRIM(G3474)=""),"Учтено: добавьте пояснение","ОК")))))))))))))</f>
        <v/>
      </c>
    </row>
    <row r="3475" spans="1:9" x14ac:dyDescent="0.25">
      <c r="A3475" s="16"/>
      <c r="B3475" s="13"/>
      <c r="C3475" s="13"/>
      <c r="D3475" s="14"/>
      <c r="E3475" s="17" t="str">
        <f>IF(OR(B3475="",SUMPRODUCT(--EXACT('Номенклатура'!$A$6:$A$205,B3475))&lt;&gt;1),"",INDEX('Номенклатура'!$D$6:$D$205,SUMPRODUCT(EXACT('Номенклатура'!$A$6:$A$205,B3475)*(ROW('Номенклатура'!$A$6:$A$205)-5)))&amp;"")</f>
        <v/>
      </c>
      <c r="F3475" s="18" t="str">
        <f>IF(OR(I3475="ОК",I3475="Учтено: добавьте пояснение"),IF(C3475="Приход",D3475,IF(C3475="Корректировка остатка",D3475,-D3475)),"")</f>
        <v/>
      </c>
      <c r="G3475" s="13"/>
      <c r="H3475" s="15" t="str">
        <f>IF(OR(B3475="",SUMPRODUCT(--EXACT('Номенклатура'!$A$6:$A$205,B3475))&lt;&gt;1),"",INDEX('Номенклатура'!$B$6:$B$205,SUMPRODUCT(EXACT('Номенклатура'!$A$6:$A$205,B3475)*(ROW('Номенклатура'!$A$6:$A$205)-5)))&amp;"")</f>
        <v/>
      </c>
      <c r="I3475" s="15" t="str">
        <f>IF(COUNTA(A3475:D3475,G3475)=0,"",IF(NOT(ISNUMBER(A3475)),"Укажите дату",IF(B3475="","Укажите код",IF(NOT(AND(ISTEXT(B3475),LEN(B3475)&gt;0,LEN(B3475)&lt;=30,ISNUMBER(FIND(LEFT(B3475,1),"ABCDEFGHIJKLMNOPQRSTUVWXYZ")),SUMPRODUCT((MID(B3475,{1,2,3,4,5,6,7,8,9,10,11,12,13,14,15,16,17,18,19,20,21,22,23,24,25,26,27,28,29,30},1)&lt;&gt;"")*ISERROR(FIND(MID(B3475,{1,2,3,4,5,6,7,8,9,10,11,12,13,14,15,16,17,18,19,20,21,22,23,24,25,26,27,28,29,30},1),"ABCDEFGHIJKLMNOPQRSTUVWXYZ0123456789-_")))=0,ISERROR(VALUE(B3475)))),"Недопустимый код: только латинские буквы A-Z в верхнем регистре, цифры, - и _; начало с буквы, до 30 символов (например MILK-001)",IF(SUMPRODUCT(--EXACT('Номенклатура'!$A$6:$A$205,B3475))=0,"Код не найден в номенклатуре",IF(SUMPRODUCT(--EXACT('Номенклатура'!$A$6:$A$205,B3475))&gt;1,"Код повторяется в номенклатуре",IF(ISNA(MATCH(C3475,{"Приход","Расход","Списание","Корректировка остатка"},0)),"Выберите тип операции",IF(NOT(ISNUMBER(D3475)),"Укажите количество",IF(D3475=0,"Количество не может быть 0",IF(AND(C3475&lt;&gt;"Корректировка остатка",D3475&lt;0),"Для этого типа количество положительное",IF(NOT(ISNUMBER('Номенклатура'!$C$2)),"Укажите дату начала учёта",IF(A3475&lt;INT('Номенклатура'!$C$2),"Раньше даты начала учёта: НЕ учтено",IF(AND(C3475="Корректировка остатка",TRIM(G3475)=""),"Учтено: добавьте пояснение","ОК")))))))))))))</f>
        <v/>
      </c>
    </row>
    <row r="3476" spans="1:9" x14ac:dyDescent="0.25">
      <c r="A3476" s="16"/>
      <c r="B3476" s="13"/>
      <c r="C3476" s="13"/>
      <c r="D3476" s="14"/>
      <c r="E3476" s="17" t="str">
        <f>IF(OR(B3476="",SUMPRODUCT(--EXACT('Номенклатура'!$A$6:$A$205,B3476))&lt;&gt;1),"",INDEX('Номенклатура'!$D$6:$D$205,SUMPRODUCT(EXACT('Номенклатура'!$A$6:$A$205,B3476)*(ROW('Номенклатура'!$A$6:$A$205)-5)))&amp;"")</f>
        <v/>
      </c>
      <c r="F3476" s="18" t="str">
        <f>IF(OR(I3476="ОК",I3476="Учтено: добавьте пояснение"),IF(C3476="Приход",D3476,IF(C3476="Корректировка остатка",D3476,-D3476)),"")</f>
        <v/>
      </c>
      <c r="G3476" s="13"/>
      <c r="H3476" s="15" t="str">
        <f>IF(OR(B3476="",SUMPRODUCT(--EXACT('Номенклатура'!$A$6:$A$205,B3476))&lt;&gt;1),"",INDEX('Номенклатура'!$B$6:$B$205,SUMPRODUCT(EXACT('Номенклатура'!$A$6:$A$205,B3476)*(ROW('Номенклатура'!$A$6:$A$205)-5)))&amp;"")</f>
        <v/>
      </c>
      <c r="I3476" s="15" t="str">
        <f>IF(COUNTA(A3476:D3476,G3476)=0,"",IF(NOT(ISNUMBER(A3476)),"Укажите дату",IF(B3476="","Укажите код",IF(NOT(AND(ISTEXT(B3476),LEN(B3476)&gt;0,LEN(B3476)&lt;=30,ISNUMBER(FIND(LEFT(B3476,1),"ABCDEFGHIJKLMNOPQRSTUVWXYZ")),SUMPRODUCT((MID(B3476,{1,2,3,4,5,6,7,8,9,10,11,12,13,14,15,16,17,18,19,20,21,22,23,24,25,26,27,28,29,30},1)&lt;&gt;"")*ISERROR(FIND(MID(B3476,{1,2,3,4,5,6,7,8,9,10,11,12,13,14,15,16,17,18,19,20,21,22,23,24,25,26,27,28,29,30},1),"ABCDEFGHIJKLMNOPQRSTUVWXYZ0123456789-_")))=0,ISERROR(VALUE(B3476)))),"Недопустимый код: только латинские буквы A-Z в верхнем регистре, цифры, - и _; начало с буквы, до 30 символов (например MILK-001)",IF(SUMPRODUCT(--EXACT('Номенклатура'!$A$6:$A$205,B3476))=0,"Код не найден в номенклатуре",IF(SUMPRODUCT(--EXACT('Номенклатура'!$A$6:$A$205,B3476))&gt;1,"Код повторяется в номенклатуре",IF(ISNA(MATCH(C3476,{"Приход","Расход","Списание","Корректировка остатка"},0)),"Выберите тип операции",IF(NOT(ISNUMBER(D3476)),"Укажите количество",IF(D3476=0,"Количество не может быть 0",IF(AND(C3476&lt;&gt;"Корректировка остатка",D3476&lt;0),"Для этого типа количество положительное",IF(NOT(ISNUMBER('Номенклатура'!$C$2)),"Укажите дату начала учёта",IF(A3476&lt;INT('Номенклатура'!$C$2),"Раньше даты начала учёта: НЕ учтено",IF(AND(C3476="Корректировка остатка",TRIM(G3476)=""),"Учтено: добавьте пояснение","ОК")))))))))))))</f>
        <v/>
      </c>
    </row>
    <row r="3477" spans="1:9" x14ac:dyDescent="0.25">
      <c r="A3477" s="16"/>
      <c r="B3477" s="13"/>
      <c r="C3477" s="13"/>
      <c r="D3477" s="14"/>
      <c r="E3477" s="17" t="str">
        <f>IF(OR(B3477="",SUMPRODUCT(--EXACT('Номенклатура'!$A$6:$A$205,B3477))&lt;&gt;1),"",INDEX('Номенклатура'!$D$6:$D$205,SUMPRODUCT(EXACT('Номенклатура'!$A$6:$A$205,B3477)*(ROW('Номенклатура'!$A$6:$A$205)-5)))&amp;"")</f>
        <v/>
      </c>
      <c r="F3477" s="18" t="str">
        <f>IF(OR(I3477="ОК",I3477="Учтено: добавьте пояснение"),IF(C3477="Приход",D3477,IF(C3477="Корректировка остатка",D3477,-D3477)),"")</f>
        <v/>
      </c>
      <c r="G3477" s="13"/>
      <c r="H3477" s="15" t="str">
        <f>IF(OR(B3477="",SUMPRODUCT(--EXACT('Номенклатура'!$A$6:$A$205,B3477))&lt;&gt;1),"",INDEX('Номенклатура'!$B$6:$B$205,SUMPRODUCT(EXACT('Номенклатура'!$A$6:$A$205,B3477)*(ROW('Номенклатура'!$A$6:$A$205)-5)))&amp;"")</f>
        <v/>
      </c>
      <c r="I3477" s="15" t="str">
        <f>IF(COUNTA(A3477:D3477,G3477)=0,"",IF(NOT(ISNUMBER(A3477)),"Укажите дату",IF(B3477="","Укажите код",IF(NOT(AND(ISTEXT(B3477),LEN(B3477)&gt;0,LEN(B3477)&lt;=30,ISNUMBER(FIND(LEFT(B3477,1),"ABCDEFGHIJKLMNOPQRSTUVWXYZ")),SUMPRODUCT((MID(B3477,{1,2,3,4,5,6,7,8,9,10,11,12,13,14,15,16,17,18,19,20,21,22,23,24,25,26,27,28,29,30},1)&lt;&gt;"")*ISERROR(FIND(MID(B3477,{1,2,3,4,5,6,7,8,9,10,11,12,13,14,15,16,17,18,19,20,21,22,23,24,25,26,27,28,29,30},1),"ABCDEFGHIJKLMNOPQRSTUVWXYZ0123456789-_")))=0,ISERROR(VALUE(B3477)))),"Недопустимый код: только латинские буквы A-Z в верхнем регистре, цифры, - и _; начало с буквы, до 30 символов (например MILK-001)",IF(SUMPRODUCT(--EXACT('Номенклатура'!$A$6:$A$205,B3477))=0,"Код не найден в номенклатуре",IF(SUMPRODUCT(--EXACT('Номенклатура'!$A$6:$A$205,B3477))&gt;1,"Код повторяется в номенклатуре",IF(ISNA(MATCH(C3477,{"Приход","Расход","Списание","Корректировка остатка"},0)),"Выберите тип операции",IF(NOT(ISNUMBER(D3477)),"Укажите количество",IF(D3477=0,"Количество не может быть 0",IF(AND(C3477&lt;&gt;"Корректировка остатка",D3477&lt;0),"Для этого типа количество положительное",IF(NOT(ISNUMBER('Номенклатура'!$C$2)),"Укажите дату начала учёта",IF(A3477&lt;INT('Номенклатура'!$C$2),"Раньше даты начала учёта: НЕ учтено",IF(AND(C3477="Корректировка остатка",TRIM(G3477)=""),"Учтено: добавьте пояснение","ОК")))))))))))))</f>
        <v/>
      </c>
    </row>
    <row r="3478" spans="1:9" x14ac:dyDescent="0.25">
      <c r="A3478" s="16"/>
      <c r="B3478" s="13"/>
      <c r="C3478" s="13"/>
      <c r="D3478" s="14"/>
      <c r="E3478" s="17" t="str">
        <f>IF(OR(B3478="",SUMPRODUCT(--EXACT('Номенклатура'!$A$6:$A$205,B3478))&lt;&gt;1),"",INDEX('Номенклатура'!$D$6:$D$205,SUMPRODUCT(EXACT('Номенклатура'!$A$6:$A$205,B3478)*(ROW('Номенклатура'!$A$6:$A$205)-5)))&amp;"")</f>
        <v/>
      </c>
      <c r="F3478" s="18" t="str">
        <f>IF(OR(I3478="ОК",I3478="Учтено: добавьте пояснение"),IF(C3478="Приход",D3478,IF(C3478="Корректировка остатка",D3478,-D3478)),"")</f>
        <v/>
      </c>
      <c r="G3478" s="13"/>
      <c r="H3478" s="15" t="str">
        <f>IF(OR(B3478="",SUMPRODUCT(--EXACT('Номенклатура'!$A$6:$A$205,B3478))&lt;&gt;1),"",INDEX('Номенклатура'!$B$6:$B$205,SUMPRODUCT(EXACT('Номенклатура'!$A$6:$A$205,B3478)*(ROW('Номенклатура'!$A$6:$A$205)-5)))&amp;"")</f>
        <v/>
      </c>
      <c r="I3478" s="15" t="str">
        <f>IF(COUNTA(A3478:D3478,G3478)=0,"",IF(NOT(ISNUMBER(A3478)),"Укажите дату",IF(B3478="","Укажите код",IF(NOT(AND(ISTEXT(B3478),LEN(B3478)&gt;0,LEN(B3478)&lt;=30,ISNUMBER(FIND(LEFT(B3478,1),"ABCDEFGHIJKLMNOPQRSTUVWXYZ")),SUMPRODUCT((MID(B3478,{1,2,3,4,5,6,7,8,9,10,11,12,13,14,15,16,17,18,19,20,21,22,23,24,25,26,27,28,29,30},1)&lt;&gt;"")*ISERROR(FIND(MID(B3478,{1,2,3,4,5,6,7,8,9,10,11,12,13,14,15,16,17,18,19,20,21,22,23,24,25,26,27,28,29,30},1),"ABCDEFGHIJKLMNOPQRSTUVWXYZ0123456789-_")))=0,ISERROR(VALUE(B3478)))),"Недопустимый код: только латинские буквы A-Z в верхнем регистре, цифры, - и _; начало с буквы, до 30 символов (например MILK-001)",IF(SUMPRODUCT(--EXACT('Номенклатура'!$A$6:$A$205,B3478))=0,"Код не найден в номенклатуре",IF(SUMPRODUCT(--EXACT('Номенклатура'!$A$6:$A$205,B3478))&gt;1,"Код повторяется в номенклатуре",IF(ISNA(MATCH(C3478,{"Приход","Расход","Списание","Корректировка остатка"},0)),"Выберите тип операции",IF(NOT(ISNUMBER(D3478)),"Укажите количество",IF(D3478=0,"Количество не может быть 0",IF(AND(C3478&lt;&gt;"Корректировка остатка",D3478&lt;0),"Для этого типа количество положительное",IF(NOT(ISNUMBER('Номенклатура'!$C$2)),"Укажите дату начала учёта",IF(A3478&lt;INT('Номенклатура'!$C$2),"Раньше даты начала учёта: НЕ учтено",IF(AND(C3478="Корректировка остатка",TRIM(G3478)=""),"Учтено: добавьте пояснение","ОК")))))))))))))</f>
        <v/>
      </c>
    </row>
    <row r="3479" spans="1:9" x14ac:dyDescent="0.25">
      <c r="A3479" s="16"/>
      <c r="B3479" s="13"/>
      <c r="C3479" s="13"/>
      <c r="D3479" s="14"/>
      <c r="E3479" s="17" t="str">
        <f>IF(OR(B3479="",SUMPRODUCT(--EXACT('Номенклатура'!$A$6:$A$205,B3479))&lt;&gt;1),"",INDEX('Номенклатура'!$D$6:$D$205,SUMPRODUCT(EXACT('Номенклатура'!$A$6:$A$205,B3479)*(ROW('Номенклатура'!$A$6:$A$205)-5)))&amp;"")</f>
        <v/>
      </c>
      <c r="F3479" s="18" t="str">
        <f>IF(OR(I3479="ОК",I3479="Учтено: добавьте пояснение"),IF(C3479="Приход",D3479,IF(C3479="Корректировка остатка",D3479,-D3479)),"")</f>
        <v/>
      </c>
      <c r="G3479" s="13"/>
      <c r="H3479" s="15" t="str">
        <f>IF(OR(B3479="",SUMPRODUCT(--EXACT('Номенклатура'!$A$6:$A$205,B3479))&lt;&gt;1),"",INDEX('Номенклатура'!$B$6:$B$205,SUMPRODUCT(EXACT('Номенклатура'!$A$6:$A$205,B3479)*(ROW('Номенклатура'!$A$6:$A$205)-5)))&amp;"")</f>
        <v/>
      </c>
      <c r="I3479" s="15" t="str">
        <f>IF(COUNTA(A3479:D3479,G3479)=0,"",IF(NOT(ISNUMBER(A3479)),"Укажите дату",IF(B3479="","Укажите код",IF(NOT(AND(ISTEXT(B3479),LEN(B3479)&gt;0,LEN(B3479)&lt;=30,ISNUMBER(FIND(LEFT(B3479,1),"ABCDEFGHIJKLMNOPQRSTUVWXYZ")),SUMPRODUCT((MID(B3479,{1,2,3,4,5,6,7,8,9,10,11,12,13,14,15,16,17,18,19,20,21,22,23,24,25,26,27,28,29,30},1)&lt;&gt;"")*ISERROR(FIND(MID(B3479,{1,2,3,4,5,6,7,8,9,10,11,12,13,14,15,16,17,18,19,20,21,22,23,24,25,26,27,28,29,30},1),"ABCDEFGHIJKLMNOPQRSTUVWXYZ0123456789-_")))=0,ISERROR(VALUE(B3479)))),"Недопустимый код: только латинские буквы A-Z в верхнем регистре, цифры, - и _; начало с буквы, до 30 символов (например MILK-001)",IF(SUMPRODUCT(--EXACT('Номенклатура'!$A$6:$A$205,B3479))=0,"Код не найден в номенклатуре",IF(SUMPRODUCT(--EXACT('Номенклатура'!$A$6:$A$205,B3479))&gt;1,"Код повторяется в номенклатуре",IF(ISNA(MATCH(C3479,{"Приход","Расход","Списание","Корректировка остатка"},0)),"Выберите тип операции",IF(NOT(ISNUMBER(D3479)),"Укажите количество",IF(D3479=0,"Количество не может быть 0",IF(AND(C3479&lt;&gt;"Корректировка остатка",D3479&lt;0),"Для этого типа количество положительное",IF(NOT(ISNUMBER('Номенклатура'!$C$2)),"Укажите дату начала учёта",IF(A3479&lt;INT('Номенклатура'!$C$2),"Раньше даты начала учёта: НЕ учтено",IF(AND(C3479="Корректировка остатка",TRIM(G3479)=""),"Учтено: добавьте пояснение","ОК")))))))))))))</f>
        <v/>
      </c>
    </row>
    <row r="3480" spans="1:9" x14ac:dyDescent="0.25">
      <c r="A3480" s="16"/>
      <c r="B3480" s="13"/>
      <c r="C3480" s="13"/>
      <c r="D3480" s="14"/>
      <c r="E3480" s="17" t="str">
        <f>IF(OR(B3480="",SUMPRODUCT(--EXACT('Номенклатура'!$A$6:$A$205,B3480))&lt;&gt;1),"",INDEX('Номенклатура'!$D$6:$D$205,SUMPRODUCT(EXACT('Номенклатура'!$A$6:$A$205,B3480)*(ROW('Номенклатура'!$A$6:$A$205)-5)))&amp;"")</f>
        <v/>
      </c>
      <c r="F3480" s="18" t="str">
        <f>IF(OR(I3480="ОК",I3480="Учтено: добавьте пояснение"),IF(C3480="Приход",D3480,IF(C3480="Корректировка остатка",D3480,-D3480)),"")</f>
        <v/>
      </c>
      <c r="G3480" s="13"/>
      <c r="H3480" s="15" t="str">
        <f>IF(OR(B3480="",SUMPRODUCT(--EXACT('Номенклатура'!$A$6:$A$205,B3480))&lt;&gt;1),"",INDEX('Номенклатура'!$B$6:$B$205,SUMPRODUCT(EXACT('Номенклатура'!$A$6:$A$205,B3480)*(ROW('Номенклатура'!$A$6:$A$205)-5)))&amp;"")</f>
        <v/>
      </c>
      <c r="I3480" s="15" t="str">
        <f>IF(COUNTA(A3480:D3480,G3480)=0,"",IF(NOT(ISNUMBER(A3480)),"Укажите дату",IF(B3480="","Укажите код",IF(NOT(AND(ISTEXT(B3480),LEN(B3480)&gt;0,LEN(B3480)&lt;=30,ISNUMBER(FIND(LEFT(B3480,1),"ABCDEFGHIJKLMNOPQRSTUVWXYZ")),SUMPRODUCT((MID(B3480,{1,2,3,4,5,6,7,8,9,10,11,12,13,14,15,16,17,18,19,20,21,22,23,24,25,26,27,28,29,30},1)&lt;&gt;"")*ISERROR(FIND(MID(B3480,{1,2,3,4,5,6,7,8,9,10,11,12,13,14,15,16,17,18,19,20,21,22,23,24,25,26,27,28,29,30},1),"ABCDEFGHIJKLMNOPQRSTUVWXYZ0123456789-_")))=0,ISERROR(VALUE(B3480)))),"Недопустимый код: только латинские буквы A-Z в верхнем регистре, цифры, - и _; начало с буквы, до 30 символов (например MILK-001)",IF(SUMPRODUCT(--EXACT('Номенклатура'!$A$6:$A$205,B3480))=0,"Код не найден в номенклатуре",IF(SUMPRODUCT(--EXACT('Номенклатура'!$A$6:$A$205,B3480))&gt;1,"Код повторяется в номенклатуре",IF(ISNA(MATCH(C3480,{"Приход","Расход","Списание","Корректировка остатка"},0)),"Выберите тип операции",IF(NOT(ISNUMBER(D3480)),"Укажите количество",IF(D3480=0,"Количество не может быть 0",IF(AND(C3480&lt;&gt;"Корректировка остатка",D3480&lt;0),"Для этого типа количество положительное",IF(NOT(ISNUMBER('Номенклатура'!$C$2)),"Укажите дату начала учёта",IF(A3480&lt;INT('Номенклатура'!$C$2),"Раньше даты начала учёта: НЕ учтено",IF(AND(C3480="Корректировка остатка",TRIM(G3480)=""),"Учтено: добавьте пояснение","ОК")))))))))))))</f>
        <v/>
      </c>
    </row>
    <row r="3481" spans="1:9" x14ac:dyDescent="0.25">
      <c r="A3481" s="16"/>
      <c r="B3481" s="13"/>
      <c r="C3481" s="13"/>
      <c r="D3481" s="14"/>
      <c r="E3481" s="17" t="str">
        <f>IF(OR(B3481="",SUMPRODUCT(--EXACT('Номенклатура'!$A$6:$A$205,B3481))&lt;&gt;1),"",INDEX('Номенклатура'!$D$6:$D$205,SUMPRODUCT(EXACT('Номенклатура'!$A$6:$A$205,B3481)*(ROW('Номенклатура'!$A$6:$A$205)-5)))&amp;"")</f>
        <v/>
      </c>
      <c r="F3481" s="18" t="str">
        <f>IF(OR(I3481="ОК",I3481="Учтено: добавьте пояснение"),IF(C3481="Приход",D3481,IF(C3481="Корректировка остатка",D3481,-D3481)),"")</f>
        <v/>
      </c>
      <c r="G3481" s="13"/>
      <c r="H3481" s="15" t="str">
        <f>IF(OR(B3481="",SUMPRODUCT(--EXACT('Номенклатура'!$A$6:$A$205,B3481))&lt;&gt;1),"",INDEX('Номенклатура'!$B$6:$B$205,SUMPRODUCT(EXACT('Номенклатура'!$A$6:$A$205,B3481)*(ROW('Номенклатура'!$A$6:$A$205)-5)))&amp;"")</f>
        <v/>
      </c>
      <c r="I3481" s="15" t="str">
        <f>IF(COUNTA(A3481:D3481,G3481)=0,"",IF(NOT(ISNUMBER(A3481)),"Укажите дату",IF(B3481="","Укажите код",IF(NOT(AND(ISTEXT(B3481),LEN(B3481)&gt;0,LEN(B3481)&lt;=30,ISNUMBER(FIND(LEFT(B3481,1),"ABCDEFGHIJKLMNOPQRSTUVWXYZ")),SUMPRODUCT((MID(B3481,{1,2,3,4,5,6,7,8,9,10,11,12,13,14,15,16,17,18,19,20,21,22,23,24,25,26,27,28,29,30},1)&lt;&gt;"")*ISERROR(FIND(MID(B3481,{1,2,3,4,5,6,7,8,9,10,11,12,13,14,15,16,17,18,19,20,21,22,23,24,25,26,27,28,29,30},1),"ABCDEFGHIJKLMNOPQRSTUVWXYZ0123456789-_")))=0,ISERROR(VALUE(B3481)))),"Недопустимый код: только латинские буквы A-Z в верхнем регистре, цифры, - и _; начало с буквы, до 30 символов (например MILK-001)",IF(SUMPRODUCT(--EXACT('Номенклатура'!$A$6:$A$205,B3481))=0,"Код не найден в номенклатуре",IF(SUMPRODUCT(--EXACT('Номенклатура'!$A$6:$A$205,B3481))&gt;1,"Код повторяется в номенклатуре",IF(ISNA(MATCH(C3481,{"Приход","Расход","Списание","Корректировка остатка"},0)),"Выберите тип операции",IF(NOT(ISNUMBER(D3481)),"Укажите количество",IF(D3481=0,"Количество не может быть 0",IF(AND(C3481&lt;&gt;"Корректировка остатка",D3481&lt;0),"Для этого типа количество положительное",IF(NOT(ISNUMBER('Номенклатура'!$C$2)),"Укажите дату начала учёта",IF(A3481&lt;INT('Номенклатура'!$C$2),"Раньше даты начала учёта: НЕ учтено",IF(AND(C3481="Корректировка остатка",TRIM(G3481)=""),"Учтено: добавьте пояснение","ОК")))))))))))))</f>
        <v/>
      </c>
    </row>
    <row r="3482" spans="1:9" x14ac:dyDescent="0.25">
      <c r="A3482" s="16"/>
      <c r="B3482" s="13"/>
      <c r="C3482" s="13"/>
      <c r="D3482" s="14"/>
      <c r="E3482" s="17" t="str">
        <f>IF(OR(B3482="",SUMPRODUCT(--EXACT('Номенклатура'!$A$6:$A$205,B3482))&lt;&gt;1),"",INDEX('Номенклатура'!$D$6:$D$205,SUMPRODUCT(EXACT('Номенклатура'!$A$6:$A$205,B3482)*(ROW('Номенклатура'!$A$6:$A$205)-5)))&amp;"")</f>
        <v/>
      </c>
      <c r="F3482" s="18" t="str">
        <f>IF(OR(I3482="ОК",I3482="Учтено: добавьте пояснение"),IF(C3482="Приход",D3482,IF(C3482="Корректировка остатка",D3482,-D3482)),"")</f>
        <v/>
      </c>
      <c r="G3482" s="13"/>
      <c r="H3482" s="15" t="str">
        <f>IF(OR(B3482="",SUMPRODUCT(--EXACT('Номенклатура'!$A$6:$A$205,B3482))&lt;&gt;1),"",INDEX('Номенклатура'!$B$6:$B$205,SUMPRODUCT(EXACT('Номенклатура'!$A$6:$A$205,B3482)*(ROW('Номенклатура'!$A$6:$A$205)-5)))&amp;"")</f>
        <v/>
      </c>
      <c r="I3482" s="15" t="str">
        <f>IF(COUNTA(A3482:D3482,G3482)=0,"",IF(NOT(ISNUMBER(A3482)),"Укажите дату",IF(B3482="","Укажите код",IF(NOT(AND(ISTEXT(B3482),LEN(B3482)&gt;0,LEN(B3482)&lt;=30,ISNUMBER(FIND(LEFT(B3482,1),"ABCDEFGHIJKLMNOPQRSTUVWXYZ")),SUMPRODUCT((MID(B3482,{1,2,3,4,5,6,7,8,9,10,11,12,13,14,15,16,17,18,19,20,21,22,23,24,25,26,27,28,29,30},1)&lt;&gt;"")*ISERROR(FIND(MID(B3482,{1,2,3,4,5,6,7,8,9,10,11,12,13,14,15,16,17,18,19,20,21,22,23,24,25,26,27,28,29,30},1),"ABCDEFGHIJKLMNOPQRSTUVWXYZ0123456789-_")))=0,ISERROR(VALUE(B3482)))),"Недопустимый код: только латинские буквы A-Z в верхнем регистре, цифры, - и _; начало с буквы, до 30 символов (например MILK-001)",IF(SUMPRODUCT(--EXACT('Номенклатура'!$A$6:$A$205,B3482))=0,"Код не найден в номенклатуре",IF(SUMPRODUCT(--EXACT('Номенклатура'!$A$6:$A$205,B3482))&gt;1,"Код повторяется в номенклатуре",IF(ISNA(MATCH(C3482,{"Приход","Расход","Списание","Корректировка остатка"},0)),"Выберите тип операции",IF(NOT(ISNUMBER(D3482)),"Укажите количество",IF(D3482=0,"Количество не может быть 0",IF(AND(C3482&lt;&gt;"Корректировка остатка",D3482&lt;0),"Для этого типа количество положительное",IF(NOT(ISNUMBER('Номенклатура'!$C$2)),"Укажите дату начала учёта",IF(A3482&lt;INT('Номенклатура'!$C$2),"Раньше даты начала учёта: НЕ учтено",IF(AND(C3482="Корректировка остатка",TRIM(G3482)=""),"Учтено: добавьте пояснение","ОК")))))))))))))</f>
        <v/>
      </c>
    </row>
    <row r="3483" spans="1:9" x14ac:dyDescent="0.25">
      <c r="A3483" s="16"/>
      <c r="B3483" s="13"/>
      <c r="C3483" s="13"/>
      <c r="D3483" s="14"/>
      <c r="E3483" s="17" t="str">
        <f>IF(OR(B3483="",SUMPRODUCT(--EXACT('Номенклатура'!$A$6:$A$205,B3483))&lt;&gt;1),"",INDEX('Номенклатура'!$D$6:$D$205,SUMPRODUCT(EXACT('Номенклатура'!$A$6:$A$205,B3483)*(ROW('Номенклатура'!$A$6:$A$205)-5)))&amp;"")</f>
        <v/>
      </c>
      <c r="F3483" s="18" t="str">
        <f>IF(OR(I3483="ОК",I3483="Учтено: добавьте пояснение"),IF(C3483="Приход",D3483,IF(C3483="Корректировка остатка",D3483,-D3483)),"")</f>
        <v/>
      </c>
      <c r="G3483" s="13"/>
      <c r="H3483" s="15" t="str">
        <f>IF(OR(B3483="",SUMPRODUCT(--EXACT('Номенклатура'!$A$6:$A$205,B3483))&lt;&gt;1),"",INDEX('Номенклатура'!$B$6:$B$205,SUMPRODUCT(EXACT('Номенклатура'!$A$6:$A$205,B3483)*(ROW('Номенклатура'!$A$6:$A$205)-5)))&amp;"")</f>
        <v/>
      </c>
      <c r="I3483" s="15" t="str">
        <f>IF(COUNTA(A3483:D3483,G3483)=0,"",IF(NOT(ISNUMBER(A3483)),"Укажите дату",IF(B3483="","Укажите код",IF(NOT(AND(ISTEXT(B3483),LEN(B3483)&gt;0,LEN(B3483)&lt;=30,ISNUMBER(FIND(LEFT(B3483,1),"ABCDEFGHIJKLMNOPQRSTUVWXYZ")),SUMPRODUCT((MID(B3483,{1,2,3,4,5,6,7,8,9,10,11,12,13,14,15,16,17,18,19,20,21,22,23,24,25,26,27,28,29,30},1)&lt;&gt;"")*ISERROR(FIND(MID(B3483,{1,2,3,4,5,6,7,8,9,10,11,12,13,14,15,16,17,18,19,20,21,22,23,24,25,26,27,28,29,30},1),"ABCDEFGHIJKLMNOPQRSTUVWXYZ0123456789-_")))=0,ISERROR(VALUE(B3483)))),"Недопустимый код: только латинские буквы A-Z в верхнем регистре, цифры, - и _; начало с буквы, до 30 символов (например MILK-001)",IF(SUMPRODUCT(--EXACT('Номенклатура'!$A$6:$A$205,B3483))=0,"Код не найден в номенклатуре",IF(SUMPRODUCT(--EXACT('Номенклатура'!$A$6:$A$205,B3483))&gt;1,"Код повторяется в номенклатуре",IF(ISNA(MATCH(C3483,{"Приход","Расход","Списание","Корректировка остатка"},0)),"Выберите тип операции",IF(NOT(ISNUMBER(D3483)),"Укажите количество",IF(D3483=0,"Количество не может быть 0",IF(AND(C3483&lt;&gt;"Корректировка остатка",D3483&lt;0),"Для этого типа количество положительное",IF(NOT(ISNUMBER('Номенклатура'!$C$2)),"Укажите дату начала учёта",IF(A3483&lt;INT('Номенклатура'!$C$2),"Раньше даты начала учёта: НЕ учтено",IF(AND(C3483="Корректировка остатка",TRIM(G3483)=""),"Учтено: добавьте пояснение","ОК")))))))))))))</f>
        <v/>
      </c>
    </row>
    <row r="3484" spans="1:9" x14ac:dyDescent="0.25">
      <c r="A3484" s="16"/>
      <c r="B3484" s="13"/>
      <c r="C3484" s="13"/>
      <c r="D3484" s="14"/>
      <c r="E3484" s="17" t="str">
        <f>IF(OR(B3484="",SUMPRODUCT(--EXACT('Номенклатура'!$A$6:$A$205,B3484))&lt;&gt;1),"",INDEX('Номенклатура'!$D$6:$D$205,SUMPRODUCT(EXACT('Номенклатура'!$A$6:$A$205,B3484)*(ROW('Номенклатура'!$A$6:$A$205)-5)))&amp;"")</f>
        <v/>
      </c>
      <c r="F3484" s="18" t="str">
        <f>IF(OR(I3484="ОК",I3484="Учтено: добавьте пояснение"),IF(C3484="Приход",D3484,IF(C3484="Корректировка остатка",D3484,-D3484)),"")</f>
        <v/>
      </c>
      <c r="G3484" s="13"/>
      <c r="H3484" s="15" t="str">
        <f>IF(OR(B3484="",SUMPRODUCT(--EXACT('Номенклатура'!$A$6:$A$205,B3484))&lt;&gt;1),"",INDEX('Номенклатура'!$B$6:$B$205,SUMPRODUCT(EXACT('Номенклатура'!$A$6:$A$205,B3484)*(ROW('Номенклатура'!$A$6:$A$205)-5)))&amp;"")</f>
        <v/>
      </c>
      <c r="I3484" s="15" t="str">
        <f>IF(COUNTA(A3484:D3484,G3484)=0,"",IF(NOT(ISNUMBER(A3484)),"Укажите дату",IF(B3484="","Укажите код",IF(NOT(AND(ISTEXT(B3484),LEN(B3484)&gt;0,LEN(B3484)&lt;=30,ISNUMBER(FIND(LEFT(B3484,1),"ABCDEFGHIJKLMNOPQRSTUVWXYZ")),SUMPRODUCT((MID(B3484,{1,2,3,4,5,6,7,8,9,10,11,12,13,14,15,16,17,18,19,20,21,22,23,24,25,26,27,28,29,30},1)&lt;&gt;"")*ISERROR(FIND(MID(B3484,{1,2,3,4,5,6,7,8,9,10,11,12,13,14,15,16,17,18,19,20,21,22,23,24,25,26,27,28,29,30},1),"ABCDEFGHIJKLMNOPQRSTUVWXYZ0123456789-_")))=0,ISERROR(VALUE(B3484)))),"Недопустимый код: только латинские буквы A-Z в верхнем регистре, цифры, - и _; начало с буквы, до 30 символов (например MILK-001)",IF(SUMPRODUCT(--EXACT('Номенклатура'!$A$6:$A$205,B3484))=0,"Код не найден в номенклатуре",IF(SUMPRODUCT(--EXACT('Номенклатура'!$A$6:$A$205,B3484))&gt;1,"Код повторяется в номенклатуре",IF(ISNA(MATCH(C3484,{"Приход","Расход","Списание","Корректировка остатка"},0)),"Выберите тип операции",IF(NOT(ISNUMBER(D3484)),"Укажите количество",IF(D3484=0,"Количество не может быть 0",IF(AND(C3484&lt;&gt;"Корректировка остатка",D3484&lt;0),"Для этого типа количество положительное",IF(NOT(ISNUMBER('Номенклатура'!$C$2)),"Укажите дату начала учёта",IF(A3484&lt;INT('Номенклатура'!$C$2),"Раньше даты начала учёта: НЕ учтено",IF(AND(C3484="Корректировка остатка",TRIM(G3484)=""),"Учтено: добавьте пояснение","ОК")))))))))))))</f>
        <v/>
      </c>
    </row>
    <row r="3485" spans="1:9" x14ac:dyDescent="0.25">
      <c r="A3485" s="16"/>
      <c r="B3485" s="13"/>
      <c r="C3485" s="13"/>
      <c r="D3485" s="14"/>
      <c r="E3485" s="17" t="str">
        <f>IF(OR(B3485="",SUMPRODUCT(--EXACT('Номенклатура'!$A$6:$A$205,B3485))&lt;&gt;1),"",INDEX('Номенклатура'!$D$6:$D$205,SUMPRODUCT(EXACT('Номенклатура'!$A$6:$A$205,B3485)*(ROW('Номенклатура'!$A$6:$A$205)-5)))&amp;"")</f>
        <v/>
      </c>
      <c r="F3485" s="18" t="str">
        <f>IF(OR(I3485="ОК",I3485="Учтено: добавьте пояснение"),IF(C3485="Приход",D3485,IF(C3485="Корректировка остатка",D3485,-D3485)),"")</f>
        <v/>
      </c>
      <c r="G3485" s="13"/>
      <c r="H3485" s="15" t="str">
        <f>IF(OR(B3485="",SUMPRODUCT(--EXACT('Номенклатура'!$A$6:$A$205,B3485))&lt;&gt;1),"",INDEX('Номенклатура'!$B$6:$B$205,SUMPRODUCT(EXACT('Номенклатура'!$A$6:$A$205,B3485)*(ROW('Номенклатура'!$A$6:$A$205)-5)))&amp;"")</f>
        <v/>
      </c>
      <c r="I3485" s="15" t="str">
        <f>IF(COUNTA(A3485:D3485,G3485)=0,"",IF(NOT(ISNUMBER(A3485)),"Укажите дату",IF(B3485="","Укажите код",IF(NOT(AND(ISTEXT(B3485),LEN(B3485)&gt;0,LEN(B3485)&lt;=30,ISNUMBER(FIND(LEFT(B3485,1),"ABCDEFGHIJKLMNOPQRSTUVWXYZ")),SUMPRODUCT((MID(B3485,{1,2,3,4,5,6,7,8,9,10,11,12,13,14,15,16,17,18,19,20,21,22,23,24,25,26,27,28,29,30},1)&lt;&gt;"")*ISERROR(FIND(MID(B3485,{1,2,3,4,5,6,7,8,9,10,11,12,13,14,15,16,17,18,19,20,21,22,23,24,25,26,27,28,29,30},1),"ABCDEFGHIJKLMNOPQRSTUVWXYZ0123456789-_")))=0,ISERROR(VALUE(B3485)))),"Недопустимый код: только латинские буквы A-Z в верхнем регистре, цифры, - и _; начало с буквы, до 30 символов (например MILK-001)",IF(SUMPRODUCT(--EXACT('Номенклатура'!$A$6:$A$205,B3485))=0,"Код не найден в номенклатуре",IF(SUMPRODUCT(--EXACT('Номенклатура'!$A$6:$A$205,B3485))&gt;1,"Код повторяется в номенклатуре",IF(ISNA(MATCH(C3485,{"Приход","Расход","Списание","Корректировка остатка"},0)),"Выберите тип операции",IF(NOT(ISNUMBER(D3485)),"Укажите количество",IF(D3485=0,"Количество не может быть 0",IF(AND(C3485&lt;&gt;"Корректировка остатка",D3485&lt;0),"Для этого типа количество положительное",IF(NOT(ISNUMBER('Номенклатура'!$C$2)),"Укажите дату начала учёта",IF(A3485&lt;INT('Номенклатура'!$C$2),"Раньше даты начала учёта: НЕ учтено",IF(AND(C3485="Корректировка остатка",TRIM(G3485)=""),"Учтено: добавьте пояснение","ОК")))))))))))))</f>
        <v/>
      </c>
    </row>
    <row r="3486" spans="1:9" x14ac:dyDescent="0.25">
      <c r="A3486" s="16"/>
      <c r="B3486" s="13"/>
      <c r="C3486" s="13"/>
      <c r="D3486" s="14"/>
      <c r="E3486" s="17" t="str">
        <f>IF(OR(B3486="",SUMPRODUCT(--EXACT('Номенклатура'!$A$6:$A$205,B3486))&lt;&gt;1),"",INDEX('Номенклатура'!$D$6:$D$205,SUMPRODUCT(EXACT('Номенклатура'!$A$6:$A$205,B3486)*(ROW('Номенклатура'!$A$6:$A$205)-5)))&amp;"")</f>
        <v/>
      </c>
      <c r="F3486" s="18" t="str">
        <f>IF(OR(I3486="ОК",I3486="Учтено: добавьте пояснение"),IF(C3486="Приход",D3486,IF(C3486="Корректировка остатка",D3486,-D3486)),"")</f>
        <v/>
      </c>
      <c r="G3486" s="13"/>
      <c r="H3486" s="15" t="str">
        <f>IF(OR(B3486="",SUMPRODUCT(--EXACT('Номенклатура'!$A$6:$A$205,B3486))&lt;&gt;1),"",INDEX('Номенклатура'!$B$6:$B$205,SUMPRODUCT(EXACT('Номенклатура'!$A$6:$A$205,B3486)*(ROW('Номенклатура'!$A$6:$A$205)-5)))&amp;"")</f>
        <v/>
      </c>
      <c r="I3486" s="15" t="str">
        <f>IF(COUNTA(A3486:D3486,G3486)=0,"",IF(NOT(ISNUMBER(A3486)),"Укажите дату",IF(B3486="","Укажите код",IF(NOT(AND(ISTEXT(B3486),LEN(B3486)&gt;0,LEN(B3486)&lt;=30,ISNUMBER(FIND(LEFT(B3486,1),"ABCDEFGHIJKLMNOPQRSTUVWXYZ")),SUMPRODUCT((MID(B3486,{1,2,3,4,5,6,7,8,9,10,11,12,13,14,15,16,17,18,19,20,21,22,23,24,25,26,27,28,29,30},1)&lt;&gt;"")*ISERROR(FIND(MID(B3486,{1,2,3,4,5,6,7,8,9,10,11,12,13,14,15,16,17,18,19,20,21,22,23,24,25,26,27,28,29,30},1),"ABCDEFGHIJKLMNOPQRSTUVWXYZ0123456789-_")))=0,ISERROR(VALUE(B3486)))),"Недопустимый код: только латинские буквы A-Z в верхнем регистре, цифры, - и _; начало с буквы, до 30 символов (например MILK-001)",IF(SUMPRODUCT(--EXACT('Номенклатура'!$A$6:$A$205,B3486))=0,"Код не найден в номенклатуре",IF(SUMPRODUCT(--EXACT('Номенклатура'!$A$6:$A$205,B3486))&gt;1,"Код повторяется в номенклатуре",IF(ISNA(MATCH(C3486,{"Приход","Расход","Списание","Корректировка остатка"},0)),"Выберите тип операции",IF(NOT(ISNUMBER(D3486)),"Укажите количество",IF(D3486=0,"Количество не может быть 0",IF(AND(C3486&lt;&gt;"Корректировка остатка",D3486&lt;0),"Для этого типа количество положительное",IF(NOT(ISNUMBER('Номенклатура'!$C$2)),"Укажите дату начала учёта",IF(A3486&lt;INT('Номенклатура'!$C$2),"Раньше даты начала учёта: НЕ учтено",IF(AND(C3486="Корректировка остатка",TRIM(G3486)=""),"Учтено: добавьте пояснение","ОК")))))))))))))</f>
        <v/>
      </c>
    </row>
    <row r="3487" spans="1:9" x14ac:dyDescent="0.25">
      <c r="A3487" s="16"/>
      <c r="B3487" s="13"/>
      <c r="C3487" s="13"/>
      <c r="D3487" s="14"/>
      <c r="E3487" s="17" t="str">
        <f>IF(OR(B3487="",SUMPRODUCT(--EXACT('Номенклатура'!$A$6:$A$205,B3487))&lt;&gt;1),"",INDEX('Номенклатура'!$D$6:$D$205,SUMPRODUCT(EXACT('Номенклатура'!$A$6:$A$205,B3487)*(ROW('Номенклатура'!$A$6:$A$205)-5)))&amp;"")</f>
        <v/>
      </c>
      <c r="F3487" s="18" t="str">
        <f>IF(OR(I3487="ОК",I3487="Учтено: добавьте пояснение"),IF(C3487="Приход",D3487,IF(C3487="Корректировка остатка",D3487,-D3487)),"")</f>
        <v/>
      </c>
      <c r="G3487" s="13"/>
      <c r="H3487" s="15" t="str">
        <f>IF(OR(B3487="",SUMPRODUCT(--EXACT('Номенклатура'!$A$6:$A$205,B3487))&lt;&gt;1),"",INDEX('Номенклатура'!$B$6:$B$205,SUMPRODUCT(EXACT('Номенклатура'!$A$6:$A$205,B3487)*(ROW('Номенклатура'!$A$6:$A$205)-5)))&amp;"")</f>
        <v/>
      </c>
      <c r="I3487" s="15" t="str">
        <f>IF(COUNTA(A3487:D3487,G3487)=0,"",IF(NOT(ISNUMBER(A3487)),"Укажите дату",IF(B3487="","Укажите код",IF(NOT(AND(ISTEXT(B3487),LEN(B3487)&gt;0,LEN(B3487)&lt;=30,ISNUMBER(FIND(LEFT(B3487,1),"ABCDEFGHIJKLMNOPQRSTUVWXYZ")),SUMPRODUCT((MID(B3487,{1,2,3,4,5,6,7,8,9,10,11,12,13,14,15,16,17,18,19,20,21,22,23,24,25,26,27,28,29,30},1)&lt;&gt;"")*ISERROR(FIND(MID(B3487,{1,2,3,4,5,6,7,8,9,10,11,12,13,14,15,16,17,18,19,20,21,22,23,24,25,26,27,28,29,30},1),"ABCDEFGHIJKLMNOPQRSTUVWXYZ0123456789-_")))=0,ISERROR(VALUE(B3487)))),"Недопустимый код: только латинские буквы A-Z в верхнем регистре, цифры, - и _; начало с буквы, до 30 символов (например MILK-001)",IF(SUMPRODUCT(--EXACT('Номенклатура'!$A$6:$A$205,B3487))=0,"Код не найден в номенклатуре",IF(SUMPRODUCT(--EXACT('Номенклатура'!$A$6:$A$205,B3487))&gt;1,"Код повторяется в номенклатуре",IF(ISNA(MATCH(C3487,{"Приход","Расход","Списание","Корректировка остатка"},0)),"Выберите тип операции",IF(NOT(ISNUMBER(D3487)),"Укажите количество",IF(D3487=0,"Количество не может быть 0",IF(AND(C3487&lt;&gt;"Корректировка остатка",D3487&lt;0),"Для этого типа количество положительное",IF(NOT(ISNUMBER('Номенклатура'!$C$2)),"Укажите дату начала учёта",IF(A3487&lt;INT('Номенклатура'!$C$2),"Раньше даты начала учёта: НЕ учтено",IF(AND(C3487="Корректировка остатка",TRIM(G3487)=""),"Учтено: добавьте пояснение","ОК")))))))))))))</f>
        <v/>
      </c>
    </row>
    <row r="3488" spans="1:9" x14ac:dyDescent="0.25">
      <c r="A3488" s="16"/>
      <c r="B3488" s="13"/>
      <c r="C3488" s="13"/>
      <c r="D3488" s="14"/>
      <c r="E3488" s="17" t="str">
        <f>IF(OR(B3488="",SUMPRODUCT(--EXACT('Номенклатура'!$A$6:$A$205,B3488))&lt;&gt;1),"",INDEX('Номенклатура'!$D$6:$D$205,SUMPRODUCT(EXACT('Номенклатура'!$A$6:$A$205,B3488)*(ROW('Номенклатура'!$A$6:$A$205)-5)))&amp;"")</f>
        <v/>
      </c>
      <c r="F3488" s="18" t="str">
        <f>IF(OR(I3488="ОК",I3488="Учтено: добавьте пояснение"),IF(C3488="Приход",D3488,IF(C3488="Корректировка остатка",D3488,-D3488)),"")</f>
        <v/>
      </c>
      <c r="G3488" s="13"/>
      <c r="H3488" s="15" t="str">
        <f>IF(OR(B3488="",SUMPRODUCT(--EXACT('Номенклатура'!$A$6:$A$205,B3488))&lt;&gt;1),"",INDEX('Номенклатура'!$B$6:$B$205,SUMPRODUCT(EXACT('Номенклатура'!$A$6:$A$205,B3488)*(ROW('Номенклатура'!$A$6:$A$205)-5)))&amp;"")</f>
        <v/>
      </c>
      <c r="I3488" s="15" t="str">
        <f>IF(COUNTA(A3488:D3488,G3488)=0,"",IF(NOT(ISNUMBER(A3488)),"Укажите дату",IF(B3488="","Укажите код",IF(NOT(AND(ISTEXT(B3488),LEN(B3488)&gt;0,LEN(B3488)&lt;=30,ISNUMBER(FIND(LEFT(B3488,1),"ABCDEFGHIJKLMNOPQRSTUVWXYZ")),SUMPRODUCT((MID(B3488,{1,2,3,4,5,6,7,8,9,10,11,12,13,14,15,16,17,18,19,20,21,22,23,24,25,26,27,28,29,30},1)&lt;&gt;"")*ISERROR(FIND(MID(B3488,{1,2,3,4,5,6,7,8,9,10,11,12,13,14,15,16,17,18,19,20,21,22,23,24,25,26,27,28,29,30},1),"ABCDEFGHIJKLMNOPQRSTUVWXYZ0123456789-_")))=0,ISERROR(VALUE(B3488)))),"Недопустимый код: только латинские буквы A-Z в верхнем регистре, цифры, - и _; начало с буквы, до 30 символов (например MILK-001)",IF(SUMPRODUCT(--EXACT('Номенклатура'!$A$6:$A$205,B3488))=0,"Код не найден в номенклатуре",IF(SUMPRODUCT(--EXACT('Номенклатура'!$A$6:$A$205,B3488))&gt;1,"Код повторяется в номенклатуре",IF(ISNA(MATCH(C3488,{"Приход","Расход","Списание","Корректировка остатка"},0)),"Выберите тип операции",IF(NOT(ISNUMBER(D3488)),"Укажите количество",IF(D3488=0,"Количество не может быть 0",IF(AND(C3488&lt;&gt;"Корректировка остатка",D3488&lt;0),"Для этого типа количество положительное",IF(NOT(ISNUMBER('Номенклатура'!$C$2)),"Укажите дату начала учёта",IF(A3488&lt;INT('Номенклатура'!$C$2),"Раньше даты начала учёта: НЕ учтено",IF(AND(C3488="Корректировка остатка",TRIM(G3488)=""),"Учтено: добавьте пояснение","ОК")))))))))))))</f>
        <v/>
      </c>
    </row>
    <row r="3489" spans="1:9" x14ac:dyDescent="0.25">
      <c r="A3489" s="16"/>
      <c r="B3489" s="13"/>
      <c r="C3489" s="13"/>
      <c r="D3489" s="14"/>
      <c r="E3489" s="17" t="str">
        <f>IF(OR(B3489="",SUMPRODUCT(--EXACT('Номенклатура'!$A$6:$A$205,B3489))&lt;&gt;1),"",INDEX('Номенклатура'!$D$6:$D$205,SUMPRODUCT(EXACT('Номенклатура'!$A$6:$A$205,B3489)*(ROW('Номенклатура'!$A$6:$A$205)-5)))&amp;"")</f>
        <v/>
      </c>
      <c r="F3489" s="18" t="str">
        <f>IF(OR(I3489="ОК",I3489="Учтено: добавьте пояснение"),IF(C3489="Приход",D3489,IF(C3489="Корректировка остатка",D3489,-D3489)),"")</f>
        <v/>
      </c>
      <c r="G3489" s="13"/>
      <c r="H3489" s="15" t="str">
        <f>IF(OR(B3489="",SUMPRODUCT(--EXACT('Номенклатура'!$A$6:$A$205,B3489))&lt;&gt;1),"",INDEX('Номенклатура'!$B$6:$B$205,SUMPRODUCT(EXACT('Номенклатура'!$A$6:$A$205,B3489)*(ROW('Номенклатура'!$A$6:$A$205)-5)))&amp;"")</f>
        <v/>
      </c>
      <c r="I3489" s="15" t="str">
        <f>IF(COUNTA(A3489:D3489,G3489)=0,"",IF(NOT(ISNUMBER(A3489)),"Укажите дату",IF(B3489="","Укажите код",IF(NOT(AND(ISTEXT(B3489),LEN(B3489)&gt;0,LEN(B3489)&lt;=30,ISNUMBER(FIND(LEFT(B3489,1),"ABCDEFGHIJKLMNOPQRSTUVWXYZ")),SUMPRODUCT((MID(B3489,{1,2,3,4,5,6,7,8,9,10,11,12,13,14,15,16,17,18,19,20,21,22,23,24,25,26,27,28,29,30},1)&lt;&gt;"")*ISERROR(FIND(MID(B3489,{1,2,3,4,5,6,7,8,9,10,11,12,13,14,15,16,17,18,19,20,21,22,23,24,25,26,27,28,29,30},1),"ABCDEFGHIJKLMNOPQRSTUVWXYZ0123456789-_")))=0,ISERROR(VALUE(B3489)))),"Недопустимый код: только латинские буквы A-Z в верхнем регистре, цифры, - и _; начало с буквы, до 30 символов (например MILK-001)",IF(SUMPRODUCT(--EXACT('Номенклатура'!$A$6:$A$205,B3489))=0,"Код не найден в номенклатуре",IF(SUMPRODUCT(--EXACT('Номенклатура'!$A$6:$A$205,B3489))&gt;1,"Код повторяется в номенклатуре",IF(ISNA(MATCH(C3489,{"Приход","Расход","Списание","Корректировка остатка"},0)),"Выберите тип операции",IF(NOT(ISNUMBER(D3489)),"Укажите количество",IF(D3489=0,"Количество не может быть 0",IF(AND(C3489&lt;&gt;"Корректировка остатка",D3489&lt;0),"Для этого типа количество положительное",IF(NOT(ISNUMBER('Номенклатура'!$C$2)),"Укажите дату начала учёта",IF(A3489&lt;INT('Номенклатура'!$C$2),"Раньше даты начала учёта: НЕ учтено",IF(AND(C3489="Корректировка остатка",TRIM(G3489)=""),"Учтено: добавьте пояснение","ОК")))))))))))))</f>
        <v/>
      </c>
    </row>
    <row r="3490" spans="1:9" x14ac:dyDescent="0.25">
      <c r="A3490" s="16"/>
      <c r="B3490" s="13"/>
      <c r="C3490" s="13"/>
      <c r="D3490" s="14"/>
      <c r="E3490" s="17" t="str">
        <f>IF(OR(B3490="",SUMPRODUCT(--EXACT('Номенклатура'!$A$6:$A$205,B3490))&lt;&gt;1),"",INDEX('Номенклатура'!$D$6:$D$205,SUMPRODUCT(EXACT('Номенклатура'!$A$6:$A$205,B3490)*(ROW('Номенклатура'!$A$6:$A$205)-5)))&amp;"")</f>
        <v/>
      </c>
      <c r="F3490" s="18" t="str">
        <f>IF(OR(I3490="ОК",I3490="Учтено: добавьте пояснение"),IF(C3490="Приход",D3490,IF(C3490="Корректировка остатка",D3490,-D3490)),"")</f>
        <v/>
      </c>
      <c r="G3490" s="13"/>
      <c r="H3490" s="15" t="str">
        <f>IF(OR(B3490="",SUMPRODUCT(--EXACT('Номенклатура'!$A$6:$A$205,B3490))&lt;&gt;1),"",INDEX('Номенклатура'!$B$6:$B$205,SUMPRODUCT(EXACT('Номенклатура'!$A$6:$A$205,B3490)*(ROW('Номенклатура'!$A$6:$A$205)-5)))&amp;"")</f>
        <v/>
      </c>
      <c r="I3490" s="15" t="str">
        <f>IF(COUNTA(A3490:D3490,G3490)=0,"",IF(NOT(ISNUMBER(A3490)),"Укажите дату",IF(B3490="","Укажите код",IF(NOT(AND(ISTEXT(B3490),LEN(B3490)&gt;0,LEN(B3490)&lt;=30,ISNUMBER(FIND(LEFT(B3490,1),"ABCDEFGHIJKLMNOPQRSTUVWXYZ")),SUMPRODUCT((MID(B3490,{1,2,3,4,5,6,7,8,9,10,11,12,13,14,15,16,17,18,19,20,21,22,23,24,25,26,27,28,29,30},1)&lt;&gt;"")*ISERROR(FIND(MID(B3490,{1,2,3,4,5,6,7,8,9,10,11,12,13,14,15,16,17,18,19,20,21,22,23,24,25,26,27,28,29,30},1),"ABCDEFGHIJKLMNOPQRSTUVWXYZ0123456789-_")))=0,ISERROR(VALUE(B3490)))),"Недопустимый код: только латинские буквы A-Z в верхнем регистре, цифры, - и _; начало с буквы, до 30 символов (например MILK-001)",IF(SUMPRODUCT(--EXACT('Номенклатура'!$A$6:$A$205,B3490))=0,"Код не найден в номенклатуре",IF(SUMPRODUCT(--EXACT('Номенклатура'!$A$6:$A$205,B3490))&gt;1,"Код повторяется в номенклатуре",IF(ISNA(MATCH(C3490,{"Приход","Расход","Списание","Корректировка остатка"},0)),"Выберите тип операции",IF(NOT(ISNUMBER(D3490)),"Укажите количество",IF(D3490=0,"Количество не может быть 0",IF(AND(C3490&lt;&gt;"Корректировка остатка",D3490&lt;0),"Для этого типа количество положительное",IF(NOT(ISNUMBER('Номенклатура'!$C$2)),"Укажите дату начала учёта",IF(A3490&lt;INT('Номенклатура'!$C$2),"Раньше даты начала учёта: НЕ учтено",IF(AND(C3490="Корректировка остатка",TRIM(G3490)=""),"Учтено: добавьте пояснение","ОК")))))))))))))</f>
        <v/>
      </c>
    </row>
    <row r="3491" spans="1:9" x14ac:dyDescent="0.25">
      <c r="A3491" s="16"/>
      <c r="B3491" s="13"/>
      <c r="C3491" s="13"/>
      <c r="D3491" s="14"/>
      <c r="E3491" s="17" t="str">
        <f>IF(OR(B3491="",SUMPRODUCT(--EXACT('Номенклатура'!$A$6:$A$205,B3491))&lt;&gt;1),"",INDEX('Номенклатура'!$D$6:$D$205,SUMPRODUCT(EXACT('Номенклатура'!$A$6:$A$205,B3491)*(ROW('Номенклатура'!$A$6:$A$205)-5)))&amp;"")</f>
        <v/>
      </c>
      <c r="F3491" s="18" t="str">
        <f>IF(OR(I3491="ОК",I3491="Учтено: добавьте пояснение"),IF(C3491="Приход",D3491,IF(C3491="Корректировка остатка",D3491,-D3491)),"")</f>
        <v/>
      </c>
      <c r="G3491" s="13"/>
      <c r="H3491" s="15" t="str">
        <f>IF(OR(B3491="",SUMPRODUCT(--EXACT('Номенклатура'!$A$6:$A$205,B3491))&lt;&gt;1),"",INDEX('Номенклатура'!$B$6:$B$205,SUMPRODUCT(EXACT('Номенклатура'!$A$6:$A$205,B3491)*(ROW('Номенклатура'!$A$6:$A$205)-5)))&amp;"")</f>
        <v/>
      </c>
      <c r="I3491" s="15" t="str">
        <f>IF(COUNTA(A3491:D3491,G3491)=0,"",IF(NOT(ISNUMBER(A3491)),"Укажите дату",IF(B3491="","Укажите код",IF(NOT(AND(ISTEXT(B3491),LEN(B3491)&gt;0,LEN(B3491)&lt;=30,ISNUMBER(FIND(LEFT(B3491,1),"ABCDEFGHIJKLMNOPQRSTUVWXYZ")),SUMPRODUCT((MID(B3491,{1,2,3,4,5,6,7,8,9,10,11,12,13,14,15,16,17,18,19,20,21,22,23,24,25,26,27,28,29,30},1)&lt;&gt;"")*ISERROR(FIND(MID(B3491,{1,2,3,4,5,6,7,8,9,10,11,12,13,14,15,16,17,18,19,20,21,22,23,24,25,26,27,28,29,30},1),"ABCDEFGHIJKLMNOPQRSTUVWXYZ0123456789-_")))=0,ISERROR(VALUE(B3491)))),"Недопустимый код: только латинские буквы A-Z в верхнем регистре, цифры, - и _; начало с буквы, до 30 символов (например MILK-001)",IF(SUMPRODUCT(--EXACT('Номенклатура'!$A$6:$A$205,B3491))=0,"Код не найден в номенклатуре",IF(SUMPRODUCT(--EXACT('Номенклатура'!$A$6:$A$205,B3491))&gt;1,"Код повторяется в номенклатуре",IF(ISNA(MATCH(C3491,{"Приход","Расход","Списание","Корректировка остатка"},0)),"Выберите тип операции",IF(NOT(ISNUMBER(D3491)),"Укажите количество",IF(D3491=0,"Количество не может быть 0",IF(AND(C3491&lt;&gt;"Корректировка остатка",D3491&lt;0),"Для этого типа количество положительное",IF(NOT(ISNUMBER('Номенклатура'!$C$2)),"Укажите дату начала учёта",IF(A3491&lt;INT('Номенклатура'!$C$2),"Раньше даты начала учёта: НЕ учтено",IF(AND(C3491="Корректировка остатка",TRIM(G3491)=""),"Учтено: добавьте пояснение","ОК")))))))))))))</f>
        <v/>
      </c>
    </row>
    <row r="3492" spans="1:9" x14ac:dyDescent="0.25">
      <c r="A3492" s="16"/>
      <c r="B3492" s="13"/>
      <c r="C3492" s="13"/>
      <c r="D3492" s="14"/>
      <c r="E3492" s="17" t="str">
        <f>IF(OR(B3492="",SUMPRODUCT(--EXACT('Номенклатура'!$A$6:$A$205,B3492))&lt;&gt;1),"",INDEX('Номенклатура'!$D$6:$D$205,SUMPRODUCT(EXACT('Номенклатура'!$A$6:$A$205,B3492)*(ROW('Номенклатура'!$A$6:$A$205)-5)))&amp;"")</f>
        <v/>
      </c>
      <c r="F3492" s="18" t="str">
        <f>IF(OR(I3492="ОК",I3492="Учтено: добавьте пояснение"),IF(C3492="Приход",D3492,IF(C3492="Корректировка остатка",D3492,-D3492)),"")</f>
        <v/>
      </c>
      <c r="G3492" s="13"/>
      <c r="H3492" s="15" t="str">
        <f>IF(OR(B3492="",SUMPRODUCT(--EXACT('Номенклатура'!$A$6:$A$205,B3492))&lt;&gt;1),"",INDEX('Номенклатура'!$B$6:$B$205,SUMPRODUCT(EXACT('Номенклатура'!$A$6:$A$205,B3492)*(ROW('Номенклатура'!$A$6:$A$205)-5)))&amp;"")</f>
        <v/>
      </c>
      <c r="I3492" s="15" t="str">
        <f>IF(COUNTA(A3492:D3492,G3492)=0,"",IF(NOT(ISNUMBER(A3492)),"Укажите дату",IF(B3492="","Укажите код",IF(NOT(AND(ISTEXT(B3492),LEN(B3492)&gt;0,LEN(B3492)&lt;=30,ISNUMBER(FIND(LEFT(B3492,1),"ABCDEFGHIJKLMNOPQRSTUVWXYZ")),SUMPRODUCT((MID(B3492,{1,2,3,4,5,6,7,8,9,10,11,12,13,14,15,16,17,18,19,20,21,22,23,24,25,26,27,28,29,30},1)&lt;&gt;"")*ISERROR(FIND(MID(B3492,{1,2,3,4,5,6,7,8,9,10,11,12,13,14,15,16,17,18,19,20,21,22,23,24,25,26,27,28,29,30},1),"ABCDEFGHIJKLMNOPQRSTUVWXYZ0123456789-_")))=0,ISERROR(VALUE(B3492)))),"Недопустимый код: только латинские буквы A-Z в верхнем регистре, цифры, - и _; начало с буквы, до 30 символов (например MILK-001)",IF(SUMPRODUCT(--EXACT('Номенклатура'!$A$6:$A$205,B3492))=0,"Код не найден в номенклатуре",IF(SUMPRODUCT(--EXACT('Номенклатура'!$A$6:$A$205,B3492))&gt;1,"Код повторяется в номенклатуре",IF(ISNA(MATCH(C3492,{"Приход","Расход","Списание","Корректировка остатка"},0)),"Выберите тип операции",IF(NOT(ISNUMBER(D3492)),"Укажите количество",IF(D3492=0,"Количество не может быть 0",IF(AND(C3492&lt;&gt;"Корректировка остатка",D3492&lt;0),"Для этого типа количество положительное",IF(NOT(ISNUMBER('Номенклатура'!$C$2)),"Укажите дату начала учёта",IF(A3492&lt;INT('Номенклатура'!$C$2),"Раньше даты начала учёта: НЕ учтено",IF(AND(C3492="Корректировка остатка",TRIM(G3492)=""),"Учтено: добавьте пояснение","ОК")))))))))))))</f>
        <v/>
      </c>
    </row>
    <row r="3493" spans="1:9" x14ac:dyDescent="0.25">
      <c r="A3493" s="16"/>
      <c r="B3493" s="13"/>
      <c r="C3493" s="13"/>
      <c r="D3493" s="14"/>
      <c r="E3493" s="17" t="str">
        <f>IF(OR(B3493="",SUMPRODUCT(--EXACT('Номенклатура'!$A$6:$A$205,B3493))&lt;&gt;1),"",INDEX('Номенклатура'!$D$6:$D$205,SUMPRODUCT(EXACT('Номенклатура'!$A$6:$A$205,B3493)*(ROW('Номенклатура'!$A$6:$A$205)-5)))&amp;"")</f>
        <v/>
      </c>
      <c r="F3493" s="18" t="str">
        <f>IF(OR(I3493="ОК",I3493="Учтено: добавьте пояснение"),IF(C3493="Приход",D3493,IF(C3493="Корректировка остатка",D3493,-D3493)),"")</f>
        <v/>
      </c>
      <c r="G3493" s="13"/>
      <c r="H3493" s="15" t="str">
        <f>IF(OR(B3493="",SUMPRODUCT(--EXACT('Номенклатура'!$A$6:$A$205,B3493))&lt;&gt;1),"",INDEX('Номенклатура'!$B$6:$B$205,SUMPRODUCT(EXACT('Номенклатура'!$A$6:$A$205,B3493)*(ROW('Номенклатура'!$A$6:$A$205)-5)))&amp;"")</f>
        <v/>
      </c>
      <c r="I3493" s="15" t="str">
        <f>IF(COUNTA(A3493:D3493,G3493)=0,"",IF(NOT(ISNUMBER(A3493)),"Укажите дату",IF(B3493="","Укажите код",IF(NOT(AND(ISTEXT(B3493),LEN(B3493)&gt;0,LEN(B3493)&lt;=30,ISNUMBER(FIND(LEFT(B3493,1),"ABCDEFGHIJKLMNOPQRSTUVWXYZ")),SUMPRODUCT((MID(B3493,{1,2,3,4,5,6,7,8,9,10,11,12,13,14,15,16,17,18,19,20,21,22,23,24,25,26,27,28,29,30},1)&lt;&gt;"")*ISERROR(FIND(MID(B3493,{1,2,3,4,5,6,7,8,9,10,11,12,13,14,15,16,17,18,19,20,21,22,23,24,25,26,27,28,29,30},1),"ABCDEFGHIJKLMNOPQRSTUVWXYZ0123456789-_")))=0,ISERROR(VALUE(B3493)))),"Недопустимый код: только латинские буквы A-Z в верхнем регистре, цифры, - и _; начало с буквы, до 30 символов (например MILK-001)",IF(SUMPRODUCT(--EXACT('Номенклатура'!$A$6:$A$205,B3493))=0,"Код не найден в номенклатуре",IF(SUMPRODUCT(--EXACT('Номенклатура'!$A$6:$A$205,B3493))&gt;1,"Код повторяется в номенклатуре",IF(ISNA(MATCH(C3493,{"Приход","Расход","Списание","Корректировка остатка"},0)),"Выберите тип операции",IF(NOT(ISNUMBER(D3493)),"Укажите количество",IF(D3493=0,"Количество не может быть 0",IF(AND(C3493&lt;&gt;"Корректировка остатка",D3493&lt;0),"Для этого типа количество положительное",IF(NOT(ISNUMBER('Номенклатура'!$C$2)),"Укажите дату начала учёта",IF(A3493&lt;INT('Номенклатура'!$C$2),"Раньше даты начала учёта: НЕ учтено",IF(AND(C3493="Корректировка остатка",TRIM(G3493)=""),"Учтено: добавьте пояснение","ОК")))))))))))))</f>
        <v/>
      </c>
    </row>
    <row r="3494" spans="1:9" x14ac:dyDescent="0.25">
      <c r="A3494" s="16"/>
      <c r="B3494" s="13"/>
      <c r="C3494" s="13"/>
      <c r="D3494" s="14"/>
      <c r="E3494" s="17" t="str">
        <f>IF(OR(B3494="",SUMPRODUCT(--EXACT('Номенклатура'!$A$6:$A$205,B3494))&lt;&gt;1),"",INDEX('Номенклатура'!$D$6:$D$205,SUMPRODUCT(EXACT('Номенклатура'!$A$6:$A$205,B3494)*(ROW('Номенклатура'!$A$6:$A$205)-5)))&amp;"")</f>
        <v/>
      </c>
      <c r="F3494" s="18" t="str">
        <f>IF(OR(I3494="ОК",I3494="Учтено: добавьте пояснение"),IF(C3494="Приход",D3494,IF(C3494="Корректировка остатка",D3494,-D3494)),"")</f>
        <v/>
      </c>
      <c r="G3494" s="13"/>
      <c r="H3494" s="15" t="str">
        <f>IF(OR(B3494="",SUMPRODUCT(--EXACT('Номенклатура'!$A$6:$A$205,B3494))&lt;&gt;1),"",INDEX('Номенклатура'!$B$6:$B$205,SUMPRODUCT(EXACT('Номенклатура'!$A$6:$A$205,B3494)*(ROW('Номенклатура'!$A$6:$A$205)-5)))&amp;"")</f>
        <v/>
      </c>
      <c r="I3494" s="15" t="str">
        <f>IF(COUNTA(A3494:D3494,G3494)=0,"",IF(NOT(ISNUMBER(A3494)),"Укажите дату",IF(B3494="","Укажите код",IF(NOT(AND(ISTEXT(B3494),LEN(B3494)&gt;0,LEN(B3494)&lt;=30,ISNUMBER(FIND(LEFT(B3494,1),"ABCDEFGHIJKLMNOPQRSTUVWXYZ")),SUMPRODUCT((MID(B3494,{1,2,3,4,5,6,7,8,9,10,11,12,13,14,15,16,17,18,19,20,21,22,23,24,25,26,27,28,29,30},1)&lt;&gt;"")*ISERROR(FIND(MID(B3494,{1,2,3,4,5,6,7,8,9,10,11,12,13,14,15,16,17,18,19,20,21,22,23,24,25,26,27,28,29,30},1),"ABCDEFGHIJKLMNOPQRSTUVWXYZ0123456789-_")))=0,ISERROR(VALUE(B3494)))),"Недопустимый код: только латинские буквы A-Z в верхнем регистре, цифры, - и _; начало с буквы, до 30 символов (например MILK-001)",IF(SUMPRODUCT(--EXACT('Номенклатура'!$A$6:$A$205,B3494))=0,"Код не найден в номенклатуре",IF(SUMPRODUCT(--EXACT('Номенклатура'!$A$6:$A$205,B3494))&gt;1,"Код повторяется в номенклатуре",IF(ISNA(MATCH(C3494,{"Приход","Расход","Списание","Корректировка остатка"},0)),"Выберите тип операции",IF(NOT(ISNUMBER(D3494)),"Укажите количество",IF(D3494=0,"Количество не может быть 0",IF(AND(C3494&lt;&gt;"Корректировка остатка",D3494&lt;0),"Для этого типа количество положительное",IF(NOT(ISNUMBER('Номенклатура'!$C$2)),"Укажите дату начала учёта",IF(A3494&lt;INT('Номенклатура'!$C$2),"Раньше даты начала учёта: НЕ учтено",IF(AND(C3494="Корректировка остатка",TRIM(G3494)=""),"Учтено: добавьте пояснение","ОК")))))))))))))</f>
        <v/>
      </c>
    </row>
    <row r="3495" spans="1:9" x14ac:dyDescent="0.25">
      <c r="A3495" s="16"/>
      <c r="B3495" s="13"/>
      <c r="C3495" s="13"/>
      <c r="D3495" s="14"/>
      <c r="E3495" s="17" t="str">
        <f>IF(OR(B3495="",SUMPRODUCT(--EXACT('Номенклатура'!$A$6:$A$205,B3495))&lt;&gt;1),"",INDEX('Номенклатура'!$D$6:$D$205,SUMPRODUCT(EXACT('Номенклатура'!$A$6:$A$205,B3495)*(ROW('Номенклатура'!$A$6:$A$205)-5)))&amp;"")</f>
        <v/>
      </c>
      <c r="F3495" s="18" t="str">
        <f>IF(OR(I3495="ОК",I3495="Учтено: добавьте пояснение"),IF(C3495="Приход",D3495,IF(C3495="Корректировка остатка",D3495,-D3495)),"")</f>
        <v/>
      </c>
      <c r="G3495" s="13"/>
      <c r="H3495" s="15" t="str">
        <f>IF(OR(B3495="",SUMPRODUCT(--EXACT('Номенклатура'!$A$6:$A$205,B3495))&lt;&gt;1),"",INDEX('Номенклатура'!$B$6:$B$205,SUMPRODUCT(EXACT('Номенклатура'!$A$6:$A$205,B3495)*(ROW('Номенклатура'!$A$6:$A$205)-5)))&amp;"")</f>
        <v/>
      </c>
      <c r="I3495" s="15" t="str">
        <f>IF(COUNTA(A3495:D3495,G3495)=0,"",IF(NOT(ISNUMBER(A3495)),"Укажите дату",IF(B3495="","Укажите код",IF(NOT(AND(ISTEXT(B3495),LEN(B3495)&gt;0,LEN(B3495)&lt;=30,ISNUMBER(FIND(LEFT(B3495,1),"ABCDEFGHIJKLMNOPQRSTUVWXYZ")),SUMPRODUCT((MID(B3495,{1,2,3,4,5,6,7,8,9,10,11,12,13,14,15,16,17,18,19,20,21,22,23,24,25,26,27,28,29,30},1)&lt;&gt;"")*ISERROR(FIND(MID(B3495,{1,2,3,4,5,6,7,8,9,10,11,12,13,14,15,16,17,18,19,20,21,22,23,24,25,26,27,28,29,30},1),"ABCDEFGHIJKLMNOPQRSTUVWXYZ0123456789-_")))=0,ISERROR(VALUE(B3495)))),"Недопустимый код: только латинские буквы A-Z в верхнем регистре, цифры, - и _; начало с буквы, до 30 символов (например MILK-001)",IF(SUMPRODUCT(--EXACT('Номенклатура'!$A$6:$A$205,B3495))=0,"Код не найден в номенклатуре",IF(SUMPRODUCT(--EXACT('Номенклатура'!$A$6:$A$205,B3495))&gt;1,"Код повторяется в номенклатуре",IF(ISNA(MATCH(C3495,{"Приход","Расход","Списание","Корректировка остатка"},0)),"Выберите тип операции",IF(NOT(ISNUMBER(D3495)),"Укажите количество",IF(D3495=0,"Количество не может быть 0",IF(AND(C3495&lt;&gt;"Корректировка остатка",D3495&lt;0),"Для этого типа количество положительное",IF(NOT(ISNUMBER('Номенклатура'!$C$2)),"Укажите дату начала учёта",IF(A3495&lt;INT('Номенклатура'!$C$2),"Раньше даты начала учёта: НЕ учтено",IF(AND(C3495="Корректировка остатка",TRIM(G3495)=""),"Учтено: добавьте пояснение","ОК")))))))))))))</f>
        <v/>
      </c>
    </row>
    <row r="3496" spans="1:9" x14ac:dyDescent="0.25">
      <c r="A3496" s="16"/>
      <c r="B3496" s="13"/>
      <c r="C3496" s="13"/>
      <c r="D3496" s="14"/>
      <c r="E3496" s="17" t="str">
        <f>IF(OR(B3496="",SUMPRODUCT(--EXACT('Номенклатура'!$A$6:$A$205,B3496))&lt;&gt;1),"",INDEX('Номенклатура'!$D$6:$D$205,SUMPRODUCT(EXACT('Номенклатура'!$A$6:$A$205,B3496)*(ROW('Номенклатура'!$A$6:$A$205)-5)))&amp;"")</f>
        <v/>
      </c>
      <c r="F3496" s="18" t="str">
        <f>IF(OR(I3496="ОК",I3496="Учтено: добавьте пояснение"),IF(C3496="Приход",D3496,IF(C3496="Корректировка остатка",D3496,-D3496)),"")</f>
        <v/>
      </c>
      <c r="G3496" s="13"/>
      <c r="H3496" s="15" t="str">
        <f>IF(OR(B3496="",SUMPRODUCT(--EXACT('Номенклатура'!$A$6:$A$205,B3496))&lt;&gt;1),"",INDEX('Номенклатура'!$B$6:$B$205,SUMPRODUCT(EXACT('Номенклатура'!$A$6:$A$205,B3496)*(ROW('Номенклатура'!$A$6:$A$205)-5)))&amp;"")</f>
        <v/>
      </c>
      <c r="I3496" s="15" t="str">
        <f>IF(COUNTA(A3496:D3496,G3496)=0,"",IF(NOT(ISNUMBER(A3496)),"Укажите дату",IF(B3496="","Укажите код",IF(NOT(AND(ISTEXT(B3496),LEN(B3496)&gt;0,LEN(B3496)&lt;=30,ISNUMBER(FIND(LEFT(B3496,1),"ABCDEFGHIJKLMNOPQRSTUVWXYZ")),SUMPRODUCT((MID(B3496,{1,2,3,4,5,6,7,8,9,10,11,12,13,14,15,16,17,18,19,20,21,22,23,24,25,26,27,28,29,30},1)&lt;&gt;"")*ISERROR(FIND(MID(B3496,{1,2,3,4,5,6,7,8,9,10,11,12,13,14,15,16,17,18,19,20,21,22,23,24,25,26,27,28,29,30},1),"ABCDEFGHIJKLMNOPQRSTUVWXYZ0123456789-_")))=0,ISERROR(VALUE(B3496)))),"Недопустимый код: только латинские буквы A-Z в верхнем регистре, цифры, - и _; начало с буквы, до 30 символов (например MILK-001)",IF(SUMPRODUCT(--EXACT('Номенклатура'!$A$6:$A$205,B3496))=0,"Код не найден в номенклатуре",IF(SUMPRODUCT(--EXACT('Номенклатура'!$A$6:$A$205,B3496))&gt;1,"Код повторяется в номенклатуре",IF(ISNA(MATCH(C3496,{"Приход","Расход","Списание","Корректировка остатка"},0)),"Выберите тип операции",IF(NOT(ISNUMBER(D3496)),"Укажите количество",IF(D3496=0,"Количество не может быть 0",IF(AND(C3496&lt;&gt;"Корректировка остатка",D3496&lt;0),"Для этого типа количество положительное",IF(NOT(ISNUMBER('Номенклатура'!$C$2)),"Укажите дату начала учёта",IF(A3496&lt;INT('Номенклатура'!$C$2),"Раньше даты начала учёта: НЕ учтено",IF(AND(C3496="Корректировка остатка",TRIM(G3496)=""),"Учтено: добавьте пояснение","ОК")))))))))))))</f>
        <v/>
      </c>
    </row>
    <row r="3497" spans="1:9" x14ac:dyDescent="0.25">
      <c r="A3497" s="16"/>
      <c r="B3497" s="13"/>
      <c r="C3497" s="13"/>
      <c r="D3497" s="14"/>
      <c r="E3497" s="17" t="str">
        <f>IF(OR(B3497="",SUMPRODUCT(--EXACT('Номенклатура'!$A$6:$A$205,B3497))&lt;&gt;1),"",INDEX('Номенклатура'!$D$6:$D$205,SUMPRODUCT(EXACT('Номенклатура'!$A$6:$A$205,B3497)*(ROW('Номенклатура'!$A$6:$A$205)-5)))&amp;"")</f>
        <v/>
      </c>
      <c r="F3497" s="18" t="str">
        <f>IF(OR(I3497="ОК",I3497="Учтено: добавьте пояснение"),IF(C3497="Приход",D3497,IF(C3497="Корректировка остатка",D3497,-D3497)),"")</f>
        <v/>
      </c>
      <c r="G3497" s="13"/>
      <c r="H3497" s="15" t="str">
        <f>IF(OR(B3497="",SUMPRODUCT(--EXACT('Номенклатура'!$A$6:$A$205,B3497))&lt;&gt;1),"",INDEX('Номенклатура'!$B$6:$B$205,SUMPRODUCT(EXACT('Номенклатура'!$A$6:$A$205,B3497)*(ROW('Номенклатура'!$A$6:$A$205)-5)))&amp;"")</f>
        <v/>
      </c>
      <c r="I3497" s="15" t="str">
        <f>IF(COUNTA(A3497:D3497,G3497)=0,"",IF(NOT(ISNUMBER(A3497)),"Укажите дату",IF(B3497="","Укажите код",IF(NOT(AND(ISTEXT(B3497),LEN(B3497)&gt;0,LEN(B3497)&lt;=30,ISNUMBER(FIND(LEFT(B3497,1),"ABCDEFGHIJKLMNOPQRSTUVWXYZ")),SUMPRODUCT((MID(B3497,{1,2,3,4,5,6,7,8,9,10,11,12,13,14,15,16,17,18,19,20,21,22,23,24,25,26,27,28,29,30},1)&lt;&gt;"")*ISERROR(FIND(MID(B3497,{1,2,3,4,5,6,7,8,9,10,11,12,13,14,15,16,17,18,19,20,21,22,23,24,25,26,27,28,29,30},1),"ABCDEFGHIJKLMNOPQRSTUVWXYZ0123456789-_")))=0,ISERROR(VALUE(B3497)))),"Недопустимый код: только латинские буквы A-Z в верхнем регистре, цифры, - и _; начало с буквы, до 30 символов (например MILK-001)",IF(SUMPRODUCT(--EXACT('Номенклатура'!$A$6:$A$205,B3497))=0,"Код не найден в номенклатуре",IF(SUMPRODUCT(--EXACT('Номенклатура'!$A$6:$A$205,B3497))&gt;1,"Код повторяется в номенклатуре",IF(ISNA(MATCH(C3497,{"Приход","Расход","Списание","Корректировка остатка"},0)),"Выберите тип операции",IF(NOT(ISNUMBER(D3497)),"Укажите количество",IF(D3497=0,"Количество не может быть 0",IF(AND(C3497&lt;&gt;"Корректировка остатка",D3497&lt;0),"Для этого типа количество положительное",IF(NOT(ISNUMBER('Номенклатура'!$C$2)),"Укажите дату начала учёта",IF(A3497&lt;INT('Номенклатура'!$C$2),"Раньше даты начала учёта: НЕ учтено",IF(AND(C3497="Корректировка остатка",TRIM(G3497)=""),"Учтено: добавьте пояснение","ОК")))))))))))))</f>
        <v/>
      </c>
    </row>
    <row r="3498" spans="1:9" x14ac:dyDescent="0.25">
      <c r="A3498" s="16"/>
      <c r="B3498" s="13"/>
      <c r="C3498" s="13"/>
      <c r="D3498" s="14"/>
      <c r="E3498" s="17" t="str">
        <f>IF(OR(B3498="",SUMPRODUCT(--EXACT('Номенклатура'!$A$6:$A$205,B3498))&lt;&gt;1),"",INDEX('Номенклатура'!$D$6:$D$205,SUMPRODUCT(EXACT('Номенклатура'!$A$6:$A$205,B3498)*(ROW('Номенклатура'!$A$6:$A$205)-5)))&amp;"")</f>
        <v/>
      </c>
      <c r="F3498" s="18" t="str">
        <f>IF(OR(I3498="ОК",I3498="Учтено: добавьте пояснение"),IF(C3498="Приход",D3498,IF(C3498="Корректировка остатка",D3498,-D3498)),"")</f>
        <v/>
      </c>
      <c r="G3498" s="13"/>
      <c r="H3498" s="15" t="str">
        <f>IF(OR(B3498="",SUMPRODUCT(--EXACT('Номенклатура'!$A$6:$A$205,B3498))&lt;&gt;1),"",INDEX('Номенклатура'!$B$6:$B$205,SUMPRODUCT(EXACT('Номенклатура'!$A$6:$A$205,B3498)*(ROW('Номенклатура'!$A$6:$A$205)-5)))&amp;"")</f>
        <v/>
      </c>
      <c r="I3498" s="15" t="str">
        <f>IF(COUNTA(A3498:D3498,G3498)=0,"",IF(NOT(ISNUMBER(A3498)),"Укажите дату",IF(B3498="","Укажите код",IF(NOT(AND(ISTEXT(B3498),LEN(B3498)&gt;0,LEN(B3498)&lt;=30,ISNUMBER(FIND(LEFT(B3498,1),"ABCDEFGHIJKLMNOPQRSTUVWXYZ")),SUMPRODUCT((MID(B3498,{1,2,3,4,5,6,7,8,9,10,11,12,13,14,15,16,17,18,19,20,21,22,23,24,25,26,27,28,29,30},1)&lt;&gt;"")*ISERROR(FIND(MID(B3498,{1,2,3,4,5,6,7,8,9,10,11,12,13,14,15,16,17,18,19,20,21,22,23,24,25,26,27,28,29,30},1),"ABCDEFGHIJKLMNOPQRSTUVWXYZ0123456789-_")))=0,ISERROR(VALUE(B3498)))),"Недопустимый код: только латинские буквы A-Z в верхнем регистре, цифры, - и _; начало с буквы, до 30 символов (например MILK-001)",IF(SUMPRODUCT(--EXACT('Номенклатура'!$A$6:$A$205,B3498))=0,"Код не найден в номенклатуре",IF(SUMPRODUCT(--EXACT('Номенклатура'!$A$6:$A$205,B3498))&gt;1,"Код повторяется в номенклатуре",IF(ISNA(MATCH(C3498,{"Приход","Расход","Списание","Корректировка остатка"},0)),"Выберите тип операции",IF(NOT(ISNUMBER(D3498)),"Укажите количество",IF(D3498=0,"Количество не может быть 0",IF(AND(C3498&lt;&gt;"Корректировка остатка",D3498&lt;0),"Для этого типа количество положительное",IF(NOT(ISNUMBER('Номенклатура'!$C$2)),"Укажите дату начала учёта",IF(A3498&lt;INT('Номенклатура'!$C$2),"Раньше даты начала учёта: НЕ учтено",IF(AND(C3498="Корректировка остатка",TRIM(G3498)=""),"Учтено: добавьте пояснение","ОК")))))))))))))</f>
        <v/>
      </c>
    </row>
    <row r="3499" spans="1:9" x14ac:dyDescent="0.25">
      <c r="A3499" s="16"/>
      <c r="B3499" s="13"/>
      <c r="C3499" s="13"/>
      <c r="D3499" s="14"/>
      <c r="E3499" s="17" t="str">
        <f>IF(OR(B3499="",SUMPRODUCT(--EXACT('Номенклатура'!$A$6:$A$205,B3499))&lt;&gt;1),"",INDEX('Номенклатура'!$D$6:$D$205,SUMPRODUCT(EXACT('Номенклатура'!$A$6:$A$205,B3499)*(ROW('Номенклатура'!$A$6:$A$205)-5)))&amp;"")</f>
        <v/>
      </c>
      <c r="F3499" s="18" t="str">
        <f>IF(OR(I3499="ОК",I3499="Учтено: добавьте пояснение"),IF(C3499="Приход",D3499,IF(C3499="Корректировка остатка",D3499,-D3499)),"")</f>
        <v/>
      </c>
      <c r="G3499" s="13"/>
      <c r="H3499" s="15" t="str">
        <f>IF(OR(B3499="",SUMPRODUCT(--EXACT('Номенклатура'!$A$6:$A$205,B3499))&lt;&gt;1),"",INDEX('Номенклатура'!$B$6:$B$205,SUMPRODUCT(EXACT('Номенклатура'!$A$6:$A$205,B3499)*(ROW('Номенклатура'!$A$6:$A$205)-5)))&amp;"")</f>
        <v/>
      </c>
      <c r="I3499" s="15" t="str">
        <f>IF(COUNTA(A3499:D3499,G3499)=0,"",IF(NOT(ISNUMBER(A3499)),"Укажите дату",IF(B3499="","Укажите код",IF(NOT(AND(ISTEXT(B3499),LEN(B3499)&gt;0,LEN(B3499)&lt;=30,ISNUMBER(FIND(LEFT(B3499,1),"ABCDEFGHIJKLMNOPQRSTUVWXYZ")),SUMPRODUCT((MID(B3499,{1,2,3,4,5,6,7,8,9,10,11,12,13,14,15,16,17,18,19,20,21,22,23,24,25,26,27,28,29,30},1)&lt;&gt;"")*ISERROR(FIND(MID(B3499,{1,2,3,4,5,6,7,8,9,10,11,12,13,14,15,16,17,18,19,20,21,22,23,24,25,26,27,28,29,30},1),"ABCDEFGHIJKLMNOPQRSTUVWXYZ0123456789-_")))=0,ISERROR(VALUE(B3499)))),"Недопустимый код: только латинские буквы A-Z в верхнем регистре, цифры, - и _; начало с буквы, до 30 символов (например MILK-001)",IF(SUMPRODUCT(--EXACT('Номенклатура'!$A$6:$A$205,B3499))=0,"Код не найден в номенклатуре",IF(SUMPRODUCT(--EXACT('Номенклатура'!$A$6:$A$205,B3499))&gt;1,"Код повторяется в номенклатуре",IF(ISNA(MATCH(C3499,{"Приход","Расход","Списание","Корректировка остатка"},0)),"Выберите тип операции",IF(NOT(ISNUMBER(D3499)),"Укажите количество",IF(D3499=0,"Количество не может быть 0",IF(AND(C3499&lt;&gt;"Корректировка остатка",D3499&lt;0),"Для этого типа количество положительное",IF(NOT(ISNUMBER('Номенклатура'!$C$2)),"Укажите дату начала учёта",IF(A3499&lt;INT('Номенклатура'!$C$2),"Раньше даты начала учёта: НЕ учтено",IF(AND(C3499="Корректировка остатка",TRIM(G3499)=""),"Учтено: добавьте пояснение","ОК")))))))))))))</f>
        <v/>
      </c>
    </row>
    <row r="3500" spans="1:9" x14ac:dyDescent="0.25">
      <c r="A3500" s="16"/>
      <c r="B3500" s="13"/>
      <c r="C3500" s="13"/>
      <c r="D3500" s="14"/>
      <c r="E3500" s="17" t="str">
        <f>IF(OR(B3500="",SUMPRODUCT(--EXACT('Номенклатура'!$A$6:$A$205,B3500))&lt;&gt;1),"",INDEX('Номенклатура'!$D$6:$D$205,SUMPRODUCT(EXACT('Номенклатура'!$A$6:$A$205,B3500)*(ROW('Номенклатура'!$A$6:$A$205)-5)))&amp;"")</f>
        <v/>
      </c>
      <c r="F3500" s="18" t="str">
        <f>IF(OR(I3500="ОК",I3500="Учтено: добавьте пояснение"),IF(C3500="Приход",D3500,IF(C3500="Корректировка остатка",D3500,-D3500)),"")</f>
        <v/>
      </c>
      <c r="G3500" s="13"/>
      <c r="H3500" s="15" t="str">
        <f>IF(OR(B3500="",SUMPRODUCT(--EXACT('Номенклатура'!$A$6:$A$205,B3500))&lt;&gt;1),"",INDEX('Номенклатура'!$B$6:$B$205,SUMPRODUCT(EXACT('Номенклатура'!$A$6:$A$205,B3500)*(ROW('Номенклатура'!$A$6:$A$205)-5)))&amp;"")</f>
        <v/>
      </c>
      <c r="I3500" s="15" t="str">
        <f>IF(COUNTA(A3500:D3500,G3500)=0,"",IF(NOT(ISNUMBER(A3500)),"Укажите дату",IF(B3500="","Укажите код",IF(NOT(AND(ISTEXT(B3500),LEN(B3500)&gt;0,LEN(B3500)&lt;=30,ISNUMBER(FIND(LEFT(B3500,1),"ABCDEFGHIJKLMNOPQRSTUVWXYZ")),SUMPRODUCT((MID(B3500,{1,2,3,4,5,6,7,8,9,10,11,12,13,14,15,16,17,18,19,20,21,22,23,24,25,26,27,28,29,30},1)&lt;&gt;"")*ISERROR(FIND(MID(B3500,{1,2,3,4,5,6,7,8,9,10,11,12,13,14,15,16,17,18,19,20,21,22,23,24,25,26,27,28,29,30},1),"ABCDEFGHIJKLMNOPQRSTUVWXYZ0123456789-_")))=0,ISERROR(VALUE(B3500)))),"Недопустимый код: только латинские буквы A-Z в верхнем регистре, цифры, - и _; начало с буквы, до 30 символов (например MILK-001)",IF(SUMPRODUCT(--EXACT('Номенклатура'!$A$6:$A$205,B3500))=0,"Код не найден в номенклатуре",IF(SUMPRODUCT(--EXACT('Номенклатура'!$A$6:$A$205,B3500))&gt;1,"Код повторяется в номенклатуре",IF(ISNA(MATCH(C3500,{"Приход","Расход","Списание","Корректировка остатка"},0)),"Выберите тип операции",IF(NOT(ISNUMBER(D3500)),"Укажите количество",IF(D3500=0,"Количество не может быть 0",IF(AND(C3500&lt;&gt;"Корректировка остатка",D3500&lt;0),"Для этого типа количество положительное",IF(NOT(ISNUMBER('Номенклатура'!$C$2)),"Укажите дату начала учёта",IF(A3500&lt;INT('Номенклатура'!$C$2),"Раньше даты начала учёта: НЕ учтено",IF(AND(C3500="Корректировка остатка",TRIM(G3500)=""),"Учтено: добавьте пояснение","ОК")))))))))))))</f>
        <v/>
      </c>
    </row>
    <row r="3501" spans="1:9" x14ac:dyDescent="0.25">
      <c r="A3501" s="16"/>
      <c r="B3501" s="13"/>
      <c r="C3501" s="13"/>
      <c r="D3501" s="14"/>
      <c r="E3501" s="17" t="str">
        <f>IF(OR(B3501="",SUMPRODUCT(--EXACT('Номенклатура'!$A$6:$A$205,B3501))&lt;&gt;1),"",INDEX('Номенклатура'!$D$6:$D$205,SUMPRODUCT(EXACT('Номенклатура'!$A$6:$A$205,B3501)*(ROW('Номенклатура'!$A$6:$A$205)-5)))&amp;"")</f>
        <v/>
      </c>
      <c r="F3501" s="18" t="str">
        <f>IF(OR(I3501="ОК",I3501="Учтено: добавьте пояснение"),IF(C3501="Приход",D3501,IF(C3501="Корректировка остатка",D3501,-D3501)),"")</f>
        <v/>
      </c>
      <c r="G3501" s="13"/>
      <c r="H3501" s="15" t="str">
        <f>IF(OR(B3501="",SUMPRODUCT(--EXACT('Номенклатура'!$A$6:$A$205,B3501))&lt;&gt;1),"",INDEX('Номенклатура'!$B$6:$B$205,SUMPRODUCT(EXACT('Номенклатура'!$A$6:$A$205,B3501)*(ROW('Номенклатура'!$A$6:$A$205)-5)))&amp;"")</f>
        <v/>
      </c>
      <c r="I3501" s="15" t="str">
        <f>IF(COUNTA(A3501:D3501,G3501)=0,"",IF(NOT(ISNUMBER(A3501)),"Укажите дату",IF(B3501="","Укажите код",IF(NOT(AND(ISTEXT(B3501),LEN(B3501)&gt;0,LEN(B3501)&lt;=30,ISNUMBER(FIND(LEFT(B3501,1),"ABCDEFGHIJKLMNOPQRSTUVWXYZ")),SUMPRODUCT((MID(B3501,{1,2,3,4,5,6,7,8,9,10,11,12,13,14,15,16,17,18,19,20,21,22,23,24,25,26,27,28,29,30},1)&lt;&gt;"")*ISERROR(FIND(MID(B3501,{1,2,3,4,5,6,7,8,9,10,11,12,13,14,15,16,17,18,19,20,21,22,23,24,25,26,27,28,29,30},1),"ABCDEFGHIJKLMNOPQRSTUVWXYZ0123456789-_")))=0,ISERROR(VALUE(B3501)))),"Недопустимый код: только латинские буквы A-Z в верхнем регистре, цифры, - и _; начало с буквы, до 30 символов (например MILK-001)",IF(SUMPRODUCT(--EXACT('Номенклатура'!$A$6:$A$205,B3501))=0,"Код не найден в номенклатуре",IF(SUMPRODUCT(--EXACT('Номенклатура'!$A$6:$A$205,B3501))&gt;1,"Код повторяется в номенклатуре",IF(ISNA(MATCH(C3501,{"Приход","Расход","Списание","Корректировка остатка"},0)),"Выберите тип операции",IF(NOT(ISNUMBER(D3501)),"Укажите количество",IF(D3501=0,"Количество не может быть 0",IF(AND(C3501&lt;&gt;"Корректировка остатка",D3501&lt;0),"Для этого типа количество положительное",IF(NOT(ISNUMBER('Номенклатура'!$C$2)),"Укажите дату начала учёта",IF(A3501&lt;INT('Номенклатура'!$C$2),"Раньше даты начала учёта: НЕ учтено",IF(AND(C3501="Корректировка остатка",TRIM(G3501)=""),"Учтено: добавьте пояснение","ОК")))))))))))))</f>
        <v/>
      </c>
    </row>
    <row r="3502" spans="1:9" x14ac:dyDescent="0.25">
      <c r="A3502" s="16"/>
      <c r="B3502" s="13"/>
      <c r="C3502" s="13"/>
      <c r="D3502" s="14"/>
      <c r="E3502" s="17" t="str">
        <f>IF(OR(B3502="",SUMPRODUCT(--EXACT('Номенклатура'!$A$6:$A$205,B3502))&lt;&gt;1),"",INDEX('Номенклатура'!$D$6:$D$205,SUMPRODUCT(EXACT('Номенклатура'!$A$6:$A$205,B3502)*(ROW('Номенклатура'!$A$6:$A$205)-5)))&amp;"")</f>
        <v/>
      </c>
      <c r="F3502" s="18" t="str">
        <f>IF(OR(I3502="ОК",I3502="Учтено: добавьте пояснение"),IF(C3502="Приход",D3502,IF(C3502="Корректировка остатка",D3502,-D3502)),"")</f>
        <v/>
      </c>
      <c r="G3502" s="13"/>
      <c r="H3502" s="15" t="str">
        <f>IF(OR(B3502="",SUMPRODUCT(--EXACT('Номенклатура'!$A$6:$A$205,B3502))&lt;&gt;1),"",INDEX('Номенклатура'!$B$6:$B$205,SUMPRODUCT(EXACT('Номенклатура'!$A$6:$A$205,B3502)*(ROW('Номенклатура'!$A$6:$A$205)-5)))&amp;"")</f>
        <v/>
      </c>
      <c r="I3502" s="15" t="str">
        <f>IF(COUNTA(A3502:D3502,G3502)=0,"",IF(NOT(ISNUMBER(A3502)),"Укажите дату",IF(B3502="","Укажите код",IF(NOT(AND(ISTEXT(B3502),LEN(B3502)&gt;0,LEN(B3502)&lt;=30,ISNUMBER(FIND(LEFT(B3502,1),"ABCDEFGHIJKLMNOPQRSTUVWXYZ")),SUMPRODUCT((MID(B3502,{1,2,3,4,5,6,7,8,9,10,11,12,13,14,15,16,17,18,19,20,21,22,23,24,25,26,27,28,29,30},1)&lt;&gt;"")*ISERROR(FIND(MID(B3502,{1,2,3,4,5,6,7,8,9,10,11,12,13,14,15,16,17,18,19,20,21,22,23,24,25,26,27,28,29,30},1),"ABCDEFGHIJKLMNOPQRSTUVWXYZ0123456789-_")))=0,ISERROR(VALUE(B3502)))),"Недопустимый код: только латинские буквы A-Z в верхнем регистре, цифры, - и _; начало с буквы, до 30 символов (например MILK-001)",IF(SUMPRODUCT(--EXACT('Номенклатура'!$A$6:$A$205,B3502))=0,"Код не найден в номенклатуре",IF(SUMPRODUCT(--EXACT('Номенклатура'!$A$6:$A$205,B3502))&gt;1,"Код повторяется в номенклатуре",IF(ISNA(MATCH(C3502,{"Приход","Расход","Списание","Корректировка остатка"},0)),"Выберите тип операции",IF(NOT(ISNUMBER(D3502)),"Укажите количество",IF(D3502=0,"Количество не может быть 0",IF(AND(C3502&lt;&gt;"Корректировка остатка",D3502&lt;0),"Для этого типа количество положительное",IF(NOT(ISNUMBER('Номенклатура'!$C$2)),"Укажите дату начала учёта",IF(A3502&lt;INT('Номенклатура'!$C$2),"Раньше даты начала учёта: НЕ учтено",IF(AND(C3502="Корректировка остатка",TRIM(G3502)=""),"Учтено: добавьте пояснение","ОК")))))))))))))</f>
        <v/>
      </c>
    </row>
    <row r="3503" spans="1:9" x14ac:dyDescent="0.25">
      <c r="A3503" s="16"/>
      <c r="B3503" s="13"/>
      <c r="C3503" s="13"/>
      <c r="D3503" s="14"/>
      <c r="E3503" s="17" t="str">
        <f>IF(OR(B3503="",SUMPRODUCT(--EXACT('Номенклатура'!$A$6:$A$205,B3503))&lt;&gt;1),"",INDEX('Номенклатура'!$D$6:$D$205,SUMPRODUCT(EXACT('Номенклатура'!$A$6:$A$205,B3503)*(ROW('Номенклатура'!$A$6:$A$205)-5)))&amp;"")</f>
        <v/>
      </c>
      <c r="F3503" s="18" t="str">
        <f>IF(OR(I3503="ОК",I3503="Учтено: добавьте пояснение"),IF(C3503="Приход",D3503,IF(C3503="Корректировка остатка",D3503,-D3503)),"")</f>
        <v/>
      </c>
      <c r="G3503" s="13"/>
      <c r="H3503" s="15" t="str">
        <f>IF(OR(B3503="",SUMPRODUCT(--EXACT('Номенклатура'!$A$6:$A$205,B3503))&lt;&gt;1),"",INDEX('Номенклатура'!$B$6:$B$205,SUMPRODUCT(EXACT('Номенклатура'!$A$6:$A$205,B3503)*(ROW('Номенклатура'!$A$6:$A$205)-5)))&amp;"")</f>
        <v/>
      </c>
      <c r="I3503" s="15" t="str">
        <f>IF(COUNTA(A3503:D3503,G3503)=0,"",IF(NOT(ISNUMBER(A3503)),"Укажите дату",IF(B3503="","Укажите код",IF(NOT(AND(ISTEXT(B3503),LEN(B3503)&gt;0,LEN(B3503)&lt;=30,ISNUMBER(FIND(LEFT(B3503,1),"ABCDEFGHIJKLMNOPQRSTUVWXYZ")),SUMPRODUCT((MID(B3503,{1,2,3,4,5,6,7,8,9,10,11,12,13,14,15,16,17,18,19,20,21,22,23,24,25,26,27,28,29,30},1)&lt;&gt;"")*ISERROR(FIND(MID(B3503,{1,2,3,4,5,6,7,8,9,10,11,12,13,14,15,16,17,18,19,20,21,22,23,24,25,26,27,28,29,30},1),"ABCDEFGHIJKLMNOPQRSTUVWXYZ0123456789-_")))=0,ISERROR(VALUE(B3503)))),"Недопустимый код: только латинские буквы A-Z в верхнем регистре, цифры, - и _; начало с буквы, до 30 символов (например MILK-001)",IF(SUMPRODUCT(--EXACT('Номенклатура'!$A$6:$A$205,B3503))=0,"Код не найден в номенклатуре",IF(SUMPRODUCT(--EXACT('Номенклатура'!$A$6:$A$205,B3503))&gt;1,"Код повторяется в номенклатуре",IF(ISNA(MATCH(C3503,{"Приход","Расход","Списание","Корректировка остатка"},0)),"Выберите тип операции",IF(NOT(ISNUMBER(D3503)),"Укажите количество",IF(D3503=0,"Количество не может быть 0",IF(AND(C3503&lt;&gt;"Корректировка остатка",D3503&lt;0),"Для этого типа количество положительное",IF(NOT(ISNUMBER('Номенклатура'!$C$2)),"Укажите дату начала учёта",IF(A3503&lt;INT('Номенклатура'!$C$2),"Раньше даты начала учёта: НЕ учтено",IF(AND(C3503="Корректировка остатка",TRIM(G3503)=""),"Учтено: добавьте пояснение","ОК")))))))))))))</f>
        <v/>
      </c>
    </row>
    <row r="3504" spans="1:9" x14ac:dyDescent="0.25">
      <c r="A3504" s="16"/>
      <c r="B3504" s="13"/>
      <c r="C3504" s="13"/>
      <c r="D3504" s="14"/>
      <c r="E3504" s="17" t="str">
        <f>IF(OR(B3504="",SUMPRODUCT(--EXACT('Номенклатура'!$A$6:$A$205,B3504))&lt;&gt;1),"",INDEX('Номенклатура'!$D$6:$D$205,SUMPRODUCT(EXACT('Номенклатура'!$A$6:$A$205,B3504)*(ROW('Номенклатура'!$A$6:$A$205)-5)))&amp;"")</f>
        <v/>
      </c>
      <c r="F3504" s="18" t="str">
        <f>IF(OR(I3504="ОК",I3504="Учтено: добавьте пояснение"),IF(C3504="Приход",D3504,IF(C3504="Корректировка остатка",D3504,-D3504)),"")</f>
        <v/>
      </c>
      <c r="G3504" s="13"/>
      <c r="H3504" s="15" t="str">
        <f>IF(OR(B3504="",SUMPRODUCT(--EXACT('Номенклатура'!$A$6:$A$205,B3504))&lt;&gt;1),"",INDEX('Номенклатура'!$B$6:$B$205,SUMPRODUCT(EXACT('Номенклатура'!$A$6:$A$205,B3504)*(ROW('Номенклатура'!$A$6:$A$205)-5)))&amp;"")</f>
        <v/>
      </c>
      <c r="I3504" s="15" t="str">
        <f>IF(COUNTA(A3504:D3504,G3504)=0,"",IF(NOT(ISNUMBER(A3504)),"Укажите дату",IF(B3504="","Укажите код",IF(NOT(AND(ISTEXT(B3504),LEN(B3504)&gt;0,LEN(B3504)&lt;=30,ISNUMBER(FIND(LEFT(B3504,1),"ABCDEFGHIJKLMNOPQRSTUVWXYZ")),SUMPRODUCT((MID(B3504,{1,2,3,4,5,6,7,8,9,10,11,12,13,14,15,16,17,18,19,20,21,22,23,24,25,26,27,28,29,30},1)&lt;&gt;"")*ISERROR(FIND(MID(B3504,{1,2,3,4,5,6,7,8,9,10,11,12,13,14,15,16,17,18,19,20,21,22,23,24,25,26,27,28,29,30},1),"ABCDEFGHIJKLMNOPQRSTUVWXYZ0123456789-_")))=0,ISERROR(VALUE(B3504)))),"Недопустимый код: только латинские буквы A-Z в верхнем регистре, цифры, - и _; начало с буквы, до 30 символов (например MILK-001)",IF(SUMPRODUCT(--EXACT('Номенклатура'!$A$6:$A$205,B3504))=0,"Код не найден в номенклатуре",IF(SUMPRODUCT(--EXACT('Номенклатура'!$A$6:$A$205,B3504))&gt;1,"Код повторяется в номенклатуре",IF(ISNA(MATCH(C3504,{"Приход","Расход","Списание","Корректировка остатка"},0)),"Выберите тип операции",IF(NOT(ISNUMBER(D3504)),"Укажите количество",IF(D3504=0,"Количество не может быть 0",IF(AND(C3504&lt;&gt;"Корректировка остатка",D3504&lt;0),"Для этого типа количество положительное",IF(NOT(ISNUMBER('Номенклатура'!$C$2)),"Укажите дату начала учёта",IF(A3504&lt;INT('Номенклатура'!$C$2),"Раньше даты начала учёта: НЕ учтено",IF(AND(C3504="Корректировка остатка",TRIM(G3504)=""),"Учтено: добавьте пояснение","ОК")))))))))))))</f>
        <v/>
      </c>
    </row>
    <row r="3505" spans="1:9" x14ac:dyDescent="0.25">
      <c r="A3505" s="16"/>
      <c r="B3505" s="13"/>
      <c r="C3505" s="13"/>
      <c r="D3505" s="14"/>
      <c r="E3505" s="17" t="str">
        <f>IF(OR(B3505="",SUMPRODUCT(--EXACT('Номенклатура'!$A$6:$A$205,B3505))&lt;&gt;1),"",INDEX('Номенклатура'!$D$6:$D$205,SUMPRODUCT(EXACT('Номенклатура'!$A$6:$A$205,B3505)*(ROW('Номенклатура'!$A$6:$A$205)-5)))&amp;"")</f>
        <v/>
      </c>
      <c r="F3505" s="18" t="str">
        <f>IF(OR(I3505="ОК",I3505="Учтено: добавьте пояснение"),IF(C3505="Приход",D3505,IF(C3505="Корректировка остатка",D3505,-D3505)),"")</f>
        <v/>
      </c>
      <c r="G3505" s="13"/>
      <c r="H3505" s="15" t="str">
        <f>IF(OR(B3505="",SUMPRODUCT(--EXACT('Номенклатура'!$A$6:$A$205,B3505))&lt;&gt;1),"",INDEX('Номенклатура'!$B$6:$B$205,SUMPRODUCT(EXACT('Номенклатура'!$A$6:$A$205,B3505)*(ROW('Номенклатура'!$A$6:$A$205)-5)))&amp;"")</f>
        <v/>
      </c>
      <c r="I3505" s="15" t="str">
        <f>IF(COUNTA(A3505:D3505,G3505)=0,"",IF(NOT(ISNUMBER(A3505)),"Укажите дату",IF(B3505="","Укажите код",IF(NOT(AND(ISTEXT(B3505),LEN(B3505)&gt;0,LEN(B3505)&lt;=30,ISNUMBER(FIND(LEFT(B3505,1),"ABCDEFGHIJKLMNOPQRSTUVWXYZ")),SUMPRODUCT((MID(B3505,{1,2,3,4,5,6,7,8,9,10,11,12,13,14,15,16,17,18,19,20,21,22,23,24,25,26,27,28,29,30},1)&lt;&gt;"")*ISERROR(FIND(MID(B3505,{1,2,3,4,5,6,7,8,9,10,11,12,13,14,15,16,17,18,19,20,21,22,23,24,25,26,27,28,29,30},1),"ABCDEFGHIJKLMNOPQRSTUVWXYZ0123456789-_")))=0,ISERROR(VALUE(B3505)))),"Недопустимый код: только латинские буквы A-Z в верхнем регистре, цифры, - и _; начало с буквы, до 30 символов (например MILK-001)",IF(SUMPRODUCT(--EXACT('Номенклатура'!$A$6:$A$205,B3505))=0,"Код не найден в номенклатуре",IF(SUMPRODUCT(--EXACT('Номенклатура'!$A$6:$A$205,B3505))&gt;1,"Код повторяется в номенклатуре",IF(ISNA(MATCH(C3505,{"Приход","Расход","Списание","Корректировка остатка"},0)),"Выберите тип операции",IF(NOT(ISNUMBER(D3505)),"Укажите количество",IF(D3505=0,"Количество не может быть 0",IF(AND(C3505&lt;&gt;"Корректировка остатка",D3505&lt;0),"Для этого типа количество положительное",IF(NOT(ISNUMBER('Номенклатура'!$C$2)),"Укажите дату начала учёта",IF(A3505&lt;INT('Номенклатура'!$C$2),"Раньше даты начала учёта: НЕ учтено",IF(AND(C3505="Корректировка остатка",TRIM(G3505)=""),"Учтено: добавьте пояснение","ОК")))))))))))))</f>
        <v/>
      </c>
    </row>
    <row r="3506" spans="1:9" x14ac:dyDescent="0.25">
      <c r="A3506" s="16"/>
      <c r="B3506" s="13"/>
      <c r="C3506" s="13"/>
      <c r="D3506" s="14"/>
      <c r="E3506" s="17" t="str">
        <f>IF(OR(B3506="",SUMPRODUCT(--EXACT('Номенклатура'!$A$6:$A$205,B3506))&lt;&gt;1),"",INDEX('Номенклатура'!$D$6:$D$205,SUMPRODUCT(EXACT('Номенклатура'!$A$6:$A$205,B3506)*(ROW('Номенклатура'!$A$6:$A$205)-5)))&amp;"")</f>
        <v/>
      </c>
      <c r="F3506" s="18" t="str">
        <f>IF(OR(I3506="ОК",I3506="Учтено: добавьте пояснение"),IF(C3506="Приход",D3506,IF(C3506="Корректировка остатка",D3506,-D3506)),"")</f>
        <v/>
      </c>
      <c r="G3506" s="13"/>
      <c r="H3506" s="15" t="str">
        <f>IF(OR(B3506="",SUMPRODUCT(--EXACT('Номенклатура'!$A$6:$A$205,B3506))&lt;&gt;1),"",INDEX('Номенклатура'!$B$6:$B$205,SUMPRODUCT(EXACT('Номенклатура'!$A$6:$A$205,B3506)*(ROW('Номенклатура'!$A$6:$A$205)-5)))&amp;"")</f>
        <v/>
      </c>
      <c r="I3506" s="15" t="str">
        <f>IF(COUNTA(A3506:D3506,G3506)=0,"",IF(NOT(ISNUMBER(A3506)),"Укажите дату",IF(B3506="","Укажите код",IF(NOT(AND(ISTEXT(B3506),LEN(B3506)&gt;0,LEN(B3506)&lt;=30,ISNUMBER(FIND(LEFT(B3506,1),"ABCDEFGHIJKLMNOPQRSTUVWXYZ")),SUMPRODUCT((MID(B3506,{1,2,3,4,5,6,7,8,9,10,11,12,13,14,15,16,17,18,19,20,21,22,23,24,25,26,27,28,29,30},1)&lt;&gt;"")*ISERROR(FIND(MID(B3506,{1,2,3,4,5,6,7,8,9,10,11,12,13,14,15,16,17,18,19,20,21,22,23,24,25,26,27,28,29,30},1),"ABCDEFGHIJKLMNOPQRSTUVWXYZ0123456789-_")))=0,ISERROR(VALUE(B3506)))),"Недопустимый код: только латинские буквы A-Z в верхнем регистре, цифры, - и _; начало с буквы, до 30 символов (например MILK-001)",IF(SUMPRODUCT(--EXACT('Номенклатура'!$A$6:$A$205,B3506))=0,"Код не найден в номенклатуре",IF(SUMPRODUCT(--EXACT('Номенклатура'!$A$6:$A$205,B3506))&gt;1,"Код повторяется в номенклатуре",IF(ISNA(MATCH(C3506,{"Приход","Расход","Списание","Корректировка остатка"},0)),"Выберите тип операции",IF(NOT(ISNUMBER(D3506)),"Укажите количество",IF(D3506=0,"Количество не может быть 0",IF(AND(C3506&lt;&gt;"Корректировка остатка",D3506&lt;0),"Для этого типа количество положительное",IF(NOT(ISNUMBER('Номенклатура'!$C$2)),"Укажите дату начала учёта",IF(A3506&lt;INT('Номенклатура'!$C$2),"Раньше даты начала учёта: НЕ учтено",IF(AND(C3506="Корректировка остатка",TRIM(G3506)=""),"Учтено: добавьте пояснение","ОК")))))))))))))</f>
        <v/>
      </c>
    </row>
    <row r="3507" spans="1:9" x14ac:dyDescent="0.25">
      <c r="A3507" s="16"/>
      <c r="B3507" s="13"/>
      <c r="C3507" s="13"/>
      <c r="D3507" s="14"/>
      <c r="E3507" s="17" t="str">
        <f>IF(OR(B3507="",SUMPRODUCT(--EXACT('Номенклатура'!$A$6:$A$205,B3507))&lt;&gt;1),"",INDEX('Номенклатура'!$D$6:$D$205,SUMPRODUCT(EXACT('Номенклатура'!$A$6:$A$205,B3507)*(ROW('Номенклатура'!$A$6:$A$205)-5)))&amp;"")</f>
        <v/>
      </c>
      <c r="F3507" s="18" t="str">
        <f>IF(OR(I3507="ОК",I3507="Учтено: добавьте пояснение"),IF(C3507="Приход",D3507,IF(C3507="Корректировка остатка",D3507,-D3507)),"")</f>
        <v/>
      </c>
      <c r="G3507" s="13"/>
      <c r="H3507" s="15" t="str">
        <f>IF(OR(B3507="",SUMPRODUCT(--EXACT('Номенклатура'!$A$6:$A$205,B3507))&lt;&gt;1),"",INDEX('Номенклатура'!$B$6:$B$205,SUMPRODUCT(EXACT('Номенклатура'!$A$6:$A$205,B3507)*(ROW('Номенклатура'!$A$6:$A$205)-5)))&amp;"")</f>
        <v/>
      </c>
      <c r="I3507" s="15" t="str">
        <f>IF(COUNTA(A3507:D3507,G3507)=0,"",IF(NOT(ISNUMBER(A3507)),"Укажите дату",IF(B3507="","Укажите код",IF(NOT(AND(ISTEXT(B3507),LEN(B3507)&gt;0,LEN(B3507)&lt;=30,ISNUMBER(FIND(LEFT(B3507,1),"ABCDEFGHIJKLMNOPQRSTUVWXYZ")),SUMPRODUCT((MID(B3507,{1,2,3,4,5,6,7,8,9,10,11,12,13,14,15,16,17,18,19,20,21,22,23,24,25,26,27,28,29,30},1)&lt;&gt;"")*ISERROR(FIND(MID(B3507,{1,2,3,4,5,6,7,8,9,10,11,12,13,14,15,16,17,18,19,20,21,22,23,24,25,26,27,28,29,30},1),"ABCDEFGHIJKLMNOPQRSTUVWXYZ0123456789-_")))=0,ISERROR(VALUE(B3507)))),"Недопустимый код: только латинские буквы A-Z в верхнем регистре, цифры, - и _; начало с буквы, до 30 символов (например MILK-001)",IF(SUMPRODUCT(--EXACT('Номенклатура'!$A$6:$A$205,B3507))=0,"Код не найден в номенклатуре",IF(SUMPRODUCT(--EXACT('Номенклатура'!$A$6:$A$205,B3507))&gt;1,"Код повторяется в номенклатуре",IF(ISNA(MATCH(C3507,{"Приход","Расход","Списание","Корректировка остатка"},0)),"Выберите тип операции",IF(NOT(ISNUMBER(D3507)),"Укажите количество",IF(D3507=0,"Количество не может быть 0",IF(AND(C3507&lt;&gt;"Корректировка остатка",D3507&lt;0),"Для этого типа количество положительное",IF(NOT(ISNUMBER('Номенклатура'!$C$2)),"Укажите дату начала учёта",IF(A3507&lt;INT('Номенклатура'!$C$2),"Раньше даты начала учёта: НЕ учтено",IF(AND(C3507="Корректировка остатка",TRIM(G3507)=""),"Учтено: добавьте пояснение","ОК")))))))))))))</f>
        <v/>
      </c>
    </row>
    <row r="3508" spans="1:9" x14ac:dyDescent="0.25">
      <c r="A3508" s="16"/>
      <c r="B3508" s="13"/>
      <c r="C3508" s="13"/>
      <c r="D3508" s="14"/>
      <c r="E3508" s="17" t="str">
        <f>IF(OR(B3508="",SUMPRODUCT(--EXACT('Номенклатура'!$A$6:$A$205,B3508))&lt;&gt;1),"",INDEX('Номенклатура'!$D$6:$D$205,SUMPRODUCT(EXACT('Номенклатура'!$A$6:$A$205,B3508)*(ROW('Номенклатура'!$A$6:$A$205)-5)))&amp;"")</f>
        <v/>
      </c>
      <c r="F3508" s="18" t="str">
        <f>IF(OR(I3508="ОК",I3508="Учтено: добавьте пояснение"),IF(C3508="Приход",D3508,IF(C3508="Корректировка остатка",D3508,-D3508)),"")</f>
        <v/>
      </c>
      <c r="G3508" s="13"/>
      <c r="H3508" s="15" t="str">
        <f>IF(OR(B3508="",SUMPRODUCT(--EXACT('Номенклатура'!$A$6:$A$205,B3508))&lt;&gt;1),"",INDEX('Номенклатура'!$B$6:$B$205,SUMPRODUCT(EXACT('Номенклатура'!$A$6:$A$205,B3508)*(ROW('Номенклатура'!$A$6:$A$205)-5)))&amp;"")</f>
        <v/>
      </c>
      <c r="I3508" s="15" t="str">
        <f>IF(COUNTA(A3508:D3508,G3508)=0,"",IF(NOT(ISNUMBER(A3508)),"Укажите дату",IF(B3508="","Укажите код",IF(NOT(AND(ISTEXT(B3508),LEN(B3508)&gt;0,LEN(B3508)&lt;=30,ISNUMBER(FIND(LEFT(B3508,1),"ABCDEFGHIJKLMNOPQRSTUVWXYZ")),SUMPRODUCT((MID(B3508,{1,2,3,4,5,6,7,8,9,10,11,12,13,14,15,16,17,18,19,20,21,22,23,24,25,26,27,28,29,30},1)&lt;&gt;"")*ISERROR(FIND(MID(B3508,{1,2,3,4,5,6,7,8,9,10,11,12,13,14,15,16,17,18,19,20,21,22,23,24,25,26,27,28,29,30},1),"ABCDEFGHIJKLMNOPQRSTUVWXYZ0123456789-_")))=0,ISERROR(VALUE(B3508)))),"Недопустимый код: только латинские буквы A-Z в верхнем регистре, цифры, - и _; начало с буквы, до 30 символов (например MILK-001)",IF(SUMPRODUCT(--EXACT('Номенклатура'!$A$6:$A$205,B3508))=0,"Код не найден в номенклатуре",IF(SUMPRODUCT(--EXACT('Номенклатура'!$A$6:$A$205,B3508))&gt;1,"Код повторяется в номенклатуре",IF(ISNA(MATCH(C3508,{"Приход","Расход","Списание","Корректировка остатка"},0)),"Выберите тип операции",IF(NOT(ISNUMBER(D3508)),"Укажите количество",IF(D3508=0,"Количество не может быть 0",IF(AND(C3508&lt;&gt;"Корректировка остатка",D3508&lt;0),"Для этого типа количество положительное",IF(NOT(ISNUMBER('Номенклатура'!$C$2)),"Укажите дату начала учёта",IF(A3508&lt;INT('Номенклатура'!$C$2),"Раньше даты начала учёта: НЕ учтено",IF(AND(C3508="Корректировка остатка",TRIM(G3508)=""),"Учтено: добавьте пояснение","ОК")))))))))))))</f>
        <v/>
      </c>
    </row>
    <row r="3509" spans="1:9" x14ac:dyDescent="0.25">
      <c r="A3509" s="16"/>
      <c r="B3509" s="13"/>
      <c r="C3509" s="13"/>
      <c r="D3509" s="14"/>
      <c r="E3509" s="17" t="str">
        <f>IF(OR(B3509="",SUMPRODUCT(--EXACT('Номенклатура'!$A$6:$A$205,B3509))&lt;&gt;1),"",INDEX('Номенклатура'!$D$6:$D$205,SUMPRODUCT(EXACT('Номенклатура'!$A$6:$A$205,B3509)*(ROW('Номенклатура'!$A$6:$A$205)-5)))&amp;"")</f>
        <v/>
      </c>
      <c r="F3509" s="18" t="str">
        <f>IF(OR(I3509="ОК",I3509="Учтено: добавьте пояснение"),IF(C3509="Приход",D3509,IF(C3509="Корректировка остатка",D3509,-D3509)),"")</f>
        <v/>
      </c>
      <c r="G3509" s="13"/>
      <c r="H3509" s="15" t="str">
        <f>IF(OR(B3509="",SUMPRODUCT(--EXACT('Номенклатура'!$A$6:$A$205,B3509))&lt;&gt;1),"",INDEX('Номенклатура'!$B$6:$B$205,SUMPRODUCT(EXACT('Номенклатура'!$A$6:$A$205,B3509)*(ROW('Номенклатура'!$A$6:$A$205)-5)))&amp;"")</f>
        <v/>
      </c>
      <c r="I3509" s="15" t="str">
        <f>IF(COUNTA(A3509:D3509,G3509)=0,"",IF(NOT(ISNUMBER(A3509)),"Укажите дату",IF(B3509="","Укажите код",IF(NOT(AND(ISTEXT(B3509),LEN(B3509)&gt;0,LEN(B3509)&lt;=30,ISNUMBER(FIND(LEFT(B3509,1),"ABCDEFGHIJKLMNOPQRSTUVWXYZ")),SUMPRODUCT((MID(B3509,{1,2,3,4,5,6,7,8,9,10,11,12,13,14,15,16,17,18,19,20,21,22,23,24,25,26,27,28,29,30},1)&lt;&gt;"")*ISERROR(FIND(MID(B3509,{1,2,3,4,5,6,7,8,9,10,11,12,13,14,15,16,17,18,19,20,21,22,23,24,25,26,27,28,29,30},1),"ABCDEFGHIJKLMNOPQRSTUVWXYZ0123456789-_")))=0,ISERROR(VALUE(B3509)))),"Недопустимый код: только латинские буквы A-Z в верхнем регистре, цифры, - и _; начало с буквы, до 30 символов (например MILK-001)",IF(SUMPRODUCT(--EXACT('Номенклатура'!$A$6:$A$205,B3509))=0,"Код не найден в номенклатуре",IF(SUMPRODUCT(--EXACT('Номенклатура'!$A$6:$A$205,B3509))&gt;1,"Код повторяется в номенклатуре",IF(ISNA(MATCH(C3509,{"Приход","Расход","Списание","Корректировка остатка"},0)),"Выберите тип операции",IF(NOT(ISNUMBER(D3509)),"Укажите количество",IF(D3509=0,"Количество не может быть 0",IF(AND(C3509&lt;&gt;"Корректировка остатка",D3509&lt;0),"Для этого типа количество положительное",IF(NOT(ISNUMBER('Номенклатура'!$C$2)),"Укажите дату начала учёта",IF(A3509&lt;INT('Номенклатура'!$C$2),"Раньше даты начала учёта: НЕ учтено",IF(AND(C3509="Корректировка остатка",TRIM(G3509)=""),"Учтено: добавьте пояснение","ОК")))))))))))))</f>
        <v/>
      </c>
    </row>
    <row r="3510" spans="1:9" x14ac:dyDescent="0.25">
      <c r="A3510" s="16"/>
      <c r="B3510" s="13"/>
      <c r="C3510" s="13"/>
      <c r="D3510" s="14"/>
      <c r="E3510" s="17" t="str">
        <f>IF(OR(B3510="",SUMPRODUCT(--EXACT('Номенклатура'!$A$6:$A$205,B3510))&lt;&gt;1),"",INDEX('Номенклатура'!$D$6:$D$205,SUMPRODUCT(EXACT('Номенклатура'!$A$6:$A$205,B3510)*(ROW('Номенклатура'!$A$6:$A$205)-5)))&amp;"")</f>
        <v/>
      </c>
      <c r="F3510" s="18" t="str">
        <f>IF(OR(I3510="ОК",I3510="Учтено: добавьте пояснение"),IF(C3510="Приход",D3510,IF(C3510="Корректировка остатка",D3510,-D3510)),"")</f>
        <v/>
      </c>
      <c r="G3510" s="13"/>
      <c r="H3510" s="15" t="str">
        <f>IF(OR(B3510="",SUMPRODUCT(--EXACT('Номенклатура'!$A$6:$A$205,B3510))&lt;&gt;1),"",INDEX('Номенклатура'!$B$6:$B$205,SUMPRODUCT(EXACT('Номенклатура'!$A$6:$A$205,B3510)*(ROW('Номенклатура'!$A$6:$A$205)-5)))&amp;"")</f>
        <v/>
      </c>
      <c r="I3510" s="15" t="str">
        <f>IF(COUNTA(A3510:D3510,G3510)=0,"",IF(NOT(ISNUMBER(A3510)),"Укажите дату",IF(B3510="","Укажите код",IF(NOT(AND(ISTEXT(B3510),LEN(B3510)&gt;0,LEN(B3510)&lt;=30,ISNUMBER(FIND(LEFT(B3510,1),"ABCDEFGHIJKLMNOPQRSTUVWXYZ")),SUMPRODUCT((MID(B3510,{1,2,3,4,5,6,7,8,9,10,11,12,13,14,15,16,17,18,19,20,21,22,23,24,25,26,27,28,29,30},1)&lt;&gt;"")*ISERROR(FIND(MID(B3510,{1,2,3,4,5,6,7,8,9,10,11,12,13,14,15,16,17,18,19,20,21,22,23,24,25,26,27,28,29,30},1),"ABCDEFGHIJKLMNOPQRSTUVWXYZ0123456789-_")))=0,ISERROR(VALUE(B3510)))),"Недопустимый код: только латинские буквы A-Z в верхнем регистре, цифры, - и _; начало с буквы, до 30 символов (например MILK-001)",IF(SUMPRODUCT(--EXACT('Номенклатура'!$A$6:$A$205,B3510))=0,"Код не найден в номенклатуре",IF(SUMPRODUCT(--EXACT('Номенклатура'!$A$6:$A$205,B3510))&gt;1,"Код повторяется в номенклатуре",IF(ISNA(MATCH(C3510,{"Приход","Расход","Списание","Корректировка остатка"},0)),"Выберите тип операции",IF(NOT(ISNUMBER(D3510)),"Укажите количество",IF(D3510=0,"Количество не может быть 0",IF(AND(C3510&lt;&gt;"Корректировка остатка",D3510&lt;0),"Для этого типа количество положительное",IF(NOT(ISNUMBER('Номенклатура'!$C$2)),"Укажите дату начала учёта",IF(A3510&lt;INT('Номенклатура'!$C$2),"Раньше даты начала учёта: НЕ учтено",IF(AND(C3510="Корректировка остатка",TRIM(G3510)=""),"Учтено: добавьте пояснение","ОК")))))))))))))</f>
        <v/>
      </c>
    </row>
    <row r="3511" spans="1:9" x14ac:dyDescent="0.25">
      <c r="A3511" s="16"/>
      <c r="B3511" s="13"/>
      <c r="C3511" s="13"/>
      <c r="D3511" s="14"/>
      <c r="E3511" s="17" t="str">
        <f>IF(OR(B3511="",SUMPRODUCT(--EXACT('Номенклатура'!$A$6:$A$205,B3511))&lt;&gt;1),"",INDEX('Номенклатура'!$D$6:$D$205,SUMPRODUCT(EXACT('Номенклатура'!$A$6:$A$205,B3511)*(ROW('Номенклатура'!$A$6:$A$205)-5)))&amp;"")</f>
        <v/>
      </c>
      <c r="F3511" s="18" t="str">
        <f>IF(OR(I3511="ОК",I3511="Учтено: добавьте пояснение"),IF(C3511="Приход",D3511,IF(C3511="Корректировка остатка",D3511,-D3511)),"")</f>
        <v/>
      </c>
      <c r="G3511" s="13"/>
      <c r="H3511" s="15" t="str">
        <f>IF(OR(B3511="",SUMPRODUCT(--EXACT('Номенклатура'!$A$6:$A$205,B3511))&lt;&gt;1),"",INDEX('Номенклатура'!$B$6:$B$205,SUMPRODUCT(EXACT('Номенклатура'!$A$6:$A$205,B3511)*(ROW('Номенклатура'!$A$6:$A$205)-5)))&amp;"")</f>
        <v/>
      </c>
      <c r="I3511" s="15" t="str">
        <f>IF(COUNTA(A3511:D3511,G3511)=0,"",IF(NOT(ISNUMBER(A3511)),"Укажите дату",IF(B3511="","Укажите код",IF(NOT(AND(ISTEXT(B3511),LEN(B3511)&gt;0,LEN(B3511)&lt;=30,ISNUMBER(FIND(LEFT(B3511,1),"ABCDEFGHIJKLMNOPQRSTUVWXYZ")),SUMPRODUCT((MID(B3511,{1,2,3,4,5,6,7,8,9,10,11,12,13,14,15,16,17,18,19,20,21,22,23,24,25,26,27,28,29,30},1)&lt;&gt;"")*ISERROR(FIND(MID(B3511,{1,2,3,4,5,6,7,8,9,10,11,12,13,14,15,16,17,18,19,20,21,22,23,24,25,26,27,28,29,30},1),"ABCDEFGHIJKLMNOPQRSTUVWXYZ0123456789-_")))=0,ISERROR(VALUE(B3511)))),"Недопустимый код: только латинские буквы A-Z в верхнем регистре, цифры, - и _; начало с буквы, до 30 символов (например MILK-001)",IF(SUMPRODUCT(--EXACT('Номенклатура'!$A$6:$A$205,B3511))=0,"Код не найден в номенклатуре",IF(SUMPRODUCT(--EXACT('Номенклатура'!$A$6:$A$205,B3511))&gt;1,"Код повторяется в номенклатуре",IF(ISNA(MATCH(C3511,{"Приход","Расход","Списание","Корректировка остатка"},0)),"Выберите тип операции",IF(NOT(ISNUMBER(D3511)),"Укажите количество",IF(D3511=0,"Количество не может быть 0",IF(AND(C3511&lt;&gt;"Корректировка остатка",D3511&lt;0),"Для этого типа количество положительное",IF(NOT(ISNUMBER('Номенклатура'!$C$2)),"Укажите дату начала учёта",IF(A3511&lt;INT('Номенклатура'!$C$2),"Раньше даты начала учёта: НЕ учтено",IF(AND(C3511="Корректировка остатка",TRIM(G3511)=""),"Учтено: добавьте пояснение","ОК")))))))))))))</f>
        <v/>
      </c>
    </row>
    <row r="3512" spans="1:9" x14ac:dyDescent="0.25">
      <c r="A3512" s="16"/>
      <c r="B3512" s="13"/>
      <c r="C3512" s="13"/>
      <c r="D3512" s="14"/>
      <c r="E3512" s="17" t="str">
        <f>IF(OR(B3512="",SUMPRODUCT(--EXACT('Номенклатура'!$A$6:$A$205,B3512))&lt;&gt;1),"",INDEX('Номенклатура'!$D$6:$D$205,SUMPRODUCT(EXACT('Номенклатура'!$A$6:$A$205,B3512)*(ROW('Номенклатура'!$A$6:$A$205)-5)))&amp;"")</f>
        <v/>
      </c>
      <c r="F3512" s="18" t="str">
        <f>IF(OR(I3512="ОК",I3512="Учтено: добавьте пояснение"),IF(C3512="Приход",D3512,IF(C3512="Корректировка остатка",D3512,-D3512)),"")</f>
        <v/>
      </c>
      <c r="G3512" s="13"/>
      <c r="H3512" s="15" t="str">
        <f>IF(OR(B3512="",SUMPRODUCT(--EXACT('Номенклатура'!$A$6:$A$205,B3512))&lt;&gt;1),"",INDEX('Номенклатура'!$B$6:$B$205,SUMPRODUCT(EXACT('Номенклатура'!$A$6:$A$205,B3512)*(ROW('Номенклатура'!$A$6:$A$205)-5)))&amp;"")</f>
        <v/>
      </c>
      <c r="I3512" s="15" t="str">
        <f>IF(COUNTA(A3512:D3512,G3512)=0,"",IF(NOT(ISNUMBER(A3512)),"Укажите дату",IF(B3512="","Укажите код",IF(NOT(AND(ISTEXT(B3512),LEN(B3512)&gt;0,LEN(B3512)&lt;=30,ISNUMBER(FIND(LEFT(B3512,1),"ABCDEFGHIJKLMNOPQRSTUVWXYZ")),SUMPRODUCT((MID(B3512,{1,2,3,4,5,6,7,8,9,10,11,12,13,14,15,16,17,18,19,20,21,22,23,24,25,26,27,28,29,30},1)&lt;&gt;"")*ISERROR(FIND(MID(B3512,{1,2,3,4,5,6,7,8,9,10,11,12,13,14,15,16,17,18,19,20,21,22,23,24,25,26,27,28,29,30},1),"ABCDEFGHIJKLMNOPQRSTUVWXYZ0123456789-_")))=0,ISERROR(VALUE(B3512)))),"Недопустимый код: только латинские буквы A-Z в верхнем регистре, цифры, - и _; начало с буквы, до 30 символов (например MILK-001)",IF(SUMPRODUCT(--EXACT('Номенклатура'!$A$6:$A$205,B3512))=0,"Код не найден в номенклатуре",IF(SUMPRODUCT(--EXACT('Номенклатура'!$A$6:$A$205,B3512))&gt;1,"Код повторяется в номенклатуре",IF(ISNA(MATCH(C3512,{"Приход","Расход","Списание","Корректировка остатка"},0)),"Выберите тип операции",IF(NOT(ISNUMBER(D3512)),"Укажите количество",IF(D3512=0,"Количество не может быть 0",IF(AND(C3512&lt;&gt;"Корректировка остатка",D3512&lt;0),"Для этого типа количество положительное",IF(NOT(ISNUMBER('Номенклатура'!$C$2)),"Укажите дату начала учёта",IF(A3512&lt;INT('Номенклатура'!$C$2),"Раньше даты начала учёта: НЕ учтено",IF(AND(C3512="Корректировка остатка",TRIM(G3512)=""),"Учтено: добавьте пояснение","ОК")))))))))))))</f>
        <v/>
      </c>
    </row>
    <row r="3513" spans="1:9" x14ac:dyDescent="0.25">
      <c r="A3513" s="16"/>
      <c r="B3513" s="13"/>
      <c r="C3513" s="13"/>
      <c r="D3513" s="14"/>
      <c r="E3513" s="17" t="str">
        <f>IF(OR(B3513="",SUMPRODUCT(--EXACT('Номенклатура'!$A$6:$A$205,B3513))&lt;&gt;1),"",INDEX('Номенклатура'!$D$6:$D$205,SUMPRODUCT(EXACT('Номенклатура'!$A$6:$A$205,B3513)*(ROW('Номенклатура'!$A$6:$A$205)-5)))&amp;"")</f>
        <v/>
      </c>
      <c r="F3513" s="18" t="str">
        <f>IF(OR(I3513="ОК",I3513="Учтено: добавьте пояснение"),IF(C3513="Приход",D3513,IF(C3513="Корректировка остатка",D3513,-D3513)),"")</f>
        <v/>
      </c>
      <c r="G3513" s="13"/>
      <c r="H3513" s="15" t="str">
        <f>IF(OR(B3513="",SUMPRODUCT(--EXACT('Номенклатура'!$A$6:$A$205,B3513))&lt;&gt;1),"",INDEX('Номенклатура'!$B$6:$B$205,SUMPRODUCT(EXACT('Номенклатура'!$A$6:$A$205,B3513)*(ROW('Номенклатура'!$A$6:$A$205)-5)))&amp;"")</f>
        <v/>
      </c>
      <c r="I3513" s="15" t="str">
        <f>IF(COUNTA(A3513:D3513,G3513)=0,"",IF(NOT(ISNUMBER(A3513)),"Укажите дату",IF(B3513="","Укажите код",IF(NOT(AND(ISTEXT(B3513),LEN(B3513)&gt;0,LEN(B3513)&lt;=30,ISNUMBER(FIND(LEFT(B3513,1),"ABCDEFGHIJKLMNOPQRSTUVWXYZ")),SUMPRODUCT((MID(B3513,{1,2,3,4,5,6,7,8,9,10,11,12,13,14,15,16,17,18,19,20,21,22,23,24,25,26,27,28,29,30},1)&lt;&gt;"")*ISERROR(FIND(MID(B3513,{1,2,3,4,5,6,7,8,9,10,11,12,13,14,15,16,17,18,19,20,21,22,23,24,25,26,27,28,29,30},1),"ABCDEFGHIJKLMNOPQRSTUVWXYZ0123456789-_")))=0,ISERROR(VALUE(B3513)))),"Недопустимый код: только латинские буквы A-Z в верхнем регистре, цифры, - и _; начало с буквы, до 30 символов (например MILK-001)",IF(SUMPRODUCT(--EXACT('Номенклатура'!$A$6:$A$205,B3513))=0,"Код не найден в номенклатуре",IF(SUMPRODUCT(--EXACT('Номенклатура'!$A$6:$A$205,B3513))&gt;1,"Код повторяется в номенклатуре",IF(ISNA(MATCH(C3513,{"Приход","Расход","Списание","Корректировка остатка"},0)),"Выберите тип операции",IF(NOT(ISNUMBER(D3513)),"Укажите количество",IF(D3513=0,"Количество не может быть 0",IF(AND(C3513&lt;&gt;"Корректировка остатка",D3513&lt;0),"Для этого типа количество положительное",IF(NOT(ISNUMBER('Номенклатура'!$C$2)),"Укажите дату начала учёта",IF(A3513&lt;INT('Номенклатура'!$C$2),"Раньше даты начала учёта: НЕ учтено",IF(AND(C3513="Корректировка остатка",TRIM(G3513)=""),"Учтено: добавьте пояснение","ОК")))))))))))))</f>
        <v/>
      </c>
    </row>
    <row r="3514" spans="1:9" x14ac:dyDescent="0.25">
      <c r="A3514" s="16"/>
      <c r="B3514" s="13"/>
      <c r="C3514" s="13"/>
      <c r="D3514" s="14"/>
      <c r="E3514" s="17" t="str">
        <f>IF(OR(B3514="",SUMPRODUCT(--EXACT('Номенклатура'!$A$6:$A$205,B3514))&lt;&gt;1),"",INDEX('Номенклатура'!$D$6:$D$205,SUMPRODUCT(EXACT('Номенклатура'!$A$6:$A$205,B3514)*(ROW('Номенклатура'!$A$6:$A$205)-5)))&amp;"")</f>
        <v/>
      </c>
      <c r="F3514" s="18" t="str">
        <f>IF(OR(I3514="ОК",I3514="Учтено: добавьте пояснение"),IF(C3514="Приход",D3514,IF(C3514="Корректировка остатка",D3514,-D3514)),"")</f>
        <v/>
      </c>
      <c r="G3514" s="13"/>
      <c r="H3514" s="15" t="str">
        <f>IF(OR(B3514="",SUMPRODUCT(--EXACT('Номенклатура'!$A$6:$A$205,B3514))&lt;&gt;1),"",INDEX('Номенклатура'!$B$6:$B$205,SUMPRODUCT(EXACT('Номенклатура'!$A$6:$A$205,B3514)*(ROW('Номенклатура'!$A$6:$A$205)-5)))&amp;"")</f>
        <v/>
      </c>
      <c r="I3514" s="15" t="str">
        <f>IF(COUNTA(A3514:D3514,G3514)=0,"",IF(NOT(ISNUMBER(A3514)),"Укажите дату",IF(B3514="","Укажите код",IF(NOT(AND(ISTEXT(B3514),LEN(B3514)&gt;0,LEN(B3514)&lt;=30,ISNUMBER(FIND(LEFT(B3514,1),"ABCDEFGHIJKLMNOPQRSTUVWXYZ")),SUMPRODUCT((MID(B3514,{1,2,3,4,5,6,7,8,9,10,11,12,13,14,15,16,17,18,19,20,21,22,23,24,25,26,27,28,29,30},1)&lt;&gt;"")*ISERROR(FIND(MID(B3514,{1,2,3,4,5,6,7,8,9,10,11,12,13,14,15,16,17,18,19,20,21,22,23,24,25,26,27,28,29,30},1),"ABCDEFGHIJKLMNOPQRSTUVWXYZ0123456789-_")))=0,ISERROR(VALUE(B3514)))),"Недопустимый код: только латинские буквы A-Z в верхнем регистре, цифры, - и _; начало с буквы, до 30 символов (например MILK-001)",IF(SUMPRODUCT(--EXACT('Номенклатура'!$A$6:$A$205,B3514))=0,"Код не найден в номенклатуре",IF(SUMPRODUCT(--EXACT('Номенклатура'!$A$6:$A$205,B3514))&gt;1,"Код повторяется в номенклатуре",IF(ISNA(MATCH(C3514,{"Приход","Расход","Списание","Корректировка остатка"},0)),"Выберите тип операции",IF(NOT(ISNUMBER(D3514)),"Укажите количество",IF(D3514=0,"Количество не может быть 0",IF(AND(C3514&lt;&gt;"Корректировка остатка",D3514&lt;0),"Для этого типа количество положительное",IF(NOT(ISNUMBER('Номенклатура'!$C$2)),"Укажите дату начала учёта",IF(A3514&lt;INT('Номенклатура'!$C$2),"Раньше даты начала учёта: НЕ учтено",IF(AND(C3514="Корректировка остатка",TRIM(G3514)=""),"Учтено: добавьте пояснение","ОК")))))))))))))</f>
        <v/>
      </c>
    </row>
    <row r="3515" spans="1:9" x14ac:dyDescent="0.25">
      <c r="A3515" s="16"/>
      <c r="B3515" s="13"/>
      <c r="C3515" s="13"/>
      <c r="D3515" s="14"/>
      <c r="E3515" s="17" t="str">
        <f>IF(OR(B3515="",SUMPRODUCT(--EXACT('Номенклатура'!$A$6:$A$205,B3515))&lt;&gt;1),"",INDEX('Номенклатура'!$D$6:$D$205,SUMPRODUCT(EXACT('Номенклатура'!$A$6:$A$205,B3515)*(ROW('Номенклатура'!$A$6:$A$205)-5)))&amp;"")</f>
        <v/>
      </c>
      <c r="F3515" s="18" t="str">
        <f>IF(OR(I3515="ОК",I3515="Учтено: добавьте пояснение"),IF(C3515="Приход",D3515,IF(C3515="Корректировка остатка",D3515,-D3515)),"")</f>
        <v/>
      </c>
      <c r="G3515" s="13"/>
      <c r="H3515" s="15" t="str">
        <f>IF(OR(B3515="",SUMPRODUCT(--EXACT('Номенклатура'!$A$6:$A$205,B3515))&lt;&gt;1),"",INDEX('Номенклатура'!$B$6:$B$205,SUMPRODUCT(EXACT('Номенклатура'!$A$6:$A$205,B3515)*(ROW('Номенклатура'!$A$6:$A$205)-5)))&amp;"")</f>
        <v/>
      </c>
      <c r="I3515" s="15" t="str">
        <f>IF(COUNTA(A3515:D3515,G3515)=0,"",IF(NOT(ISNUMBER(A3515)),"Укажите дату",IF(B3515="","Укажите код",IF(NOT(AND(ISTEXT(B3515),LEN(B3515)&gt;0,LEN(B3515)&lt;=30,ISNUMBER(FIND(LEFT(B3515,1),"ABCDEFGHIJKLMNOPQRSTUVWXYZ")),SUMPRODUCT((MID(B3515,{1,2,3,4,5,6,7,8,9,10,11,12,13,14,15,16,17,18,19,20,21,22,23,24,25,26,27,28,29,30},1)&lt;&gt;"")*ISERROR(FIND(MID(B3515,{1,2,3,4,5,6,7,8,9,10,11,12,13,14,15,16,17,18,19,20,21,22,23,24,25,26,27,28,29,30},1),"ABCDEFGHIJKLMNOPQRSTUVWXYZ0123456789-_")))=0,ISERROR(VALUE(B3515)))),"Недопустимый код: только латинские буквы A-Z в верхнем регистре, цифры, - и _; начало с буквы, до 30 символов (например MILK-001)",IF(SUMPRODUCT(--EXACT('Номенклатура'!$A$6:$A$205,B3515))=0,"Код не найден в номенклатуре",IF(SUMPRODUCT(--EXACT('Номенклатура'!$A$6:$A$205,B3515))&gt;1,"Код повторяется в номенклатуре",IF(ISNA(MATCH(C3515,{"Приход","Расход","Списание","Корректировка остатка"},0)),"Выберите тип операции",IF(NOT(ISNUMBER(D3515)),"Укажите количество",IF(D3515=0,"Количество не может быть 0",IF(AND(C3515&lt;&gt;"Корректировка остатка",D3515&lt;0),"Для этого типа количество положительное",IF(NOT(ISNUMBER('Номенклатура'!$C$2)),"Укажите дату начала учёта",IF(A3515&lt;INT('Номенклатура'!$C$2),"Раньше даты начала учёта: НЕ учтено",IF(AND(C3515="Корректировка остатка",TRIM(G3515)=""),"Учтено: добавьте пояснение","ОК")))))))))))))</f>
        <v/>
      </c>
    </row>
    <row r="3516" spans="1:9" x14ac:dyDescent="0.25">
      <c r="A3516" s="16"/>
      <c r="B3516" s="13"/>
      <c r="C3516" s="13"/>
      <c r="D3516" s="14"/>
      <c r="E3516" s="17" t="str">
        <f>IF(OR(B3516="",SUMPRODUCT(--EXACT('Номенклатура'!$A$6:$A$205,B3516))&lt;&gt;1),"",INDEX('Номенклатура'!$D$6:$D$205,SUMPRODUCT(EXACT('Номенклатура'!$A$6:$A$205,B3516)*(ROW('Номенклатура'!$A$6:$A$205)-5)))&amp;"")</f>
        <v/>
      </c>
      <c r="F3516" s="18" t="str">
        <f>IF(OR(I3516="ОК",I3516="Учтено: добавьте пояснение"),IF(C3516="Приход",D3516,IF(C3516="Корректировка остатка",D3516,-D3516)),"")</f>
        <v/>
      </c>
      <c r="G3516" s="13"/>
      <c r="H3516" s="15" t="str">
        <f>IF(OR(B3516="",SUMPRODUCT(--EXACT('Номенклатура'!$A$6:$A$205,B3516))&lt;&gt;1),"",INDEX('Номенклатура'!$B$6:$B$205,SUMPRODUCT(EXACT('Номенклатура'!$A$6:$A$205,B3516)*(ROW('Номенклатура'!$A$6:$A$205)-5)))&amp;"")</f>
        <v/>
      </c>
      <c r="I3516" s="15" t="str">
        <f>IF(COUNTA(A3516:D3516,G3516)=0,"",IF(NOT(ISNUMBER(A3516)),"Укажите дату",IF(B3516="","Укажите код",IF(NOT(AND(ISTEXT(B3516),LEN(B3516)&gt;0,LEN(B3516)&lt;=30,ISNUMBER(FIND(LEFT(B3516,1),"ABCDEFGHIJKLMNOPQRSTUVWXYZ")),SUMPRODUCT((MID(B3516,{1,2,3,4,5,6,7,8,9,10,11,12,13,14,15,16,17,18,19,20,21,22,23,24,25,26,27,28,29,30},1)&lt;&gt;"")*ISERROR(FIND(MID(B3516,{1,2,3,4,5,6,7,8,9,10,11,12,13,14,15,16,17,18,19,20,21,22,23,24,25,26,27,28,29,30},1),"ABCDEFGHIJKLMNOPQRSTUVWXYZ0123456789-_")))=0,ISERROR(VALUE(B3516)))),"Недопустимый код: только латинские буквы A-Z в верхнем регистре, цифры, - и _; начало с буквы, до 30 символов (например MILK-001)",IF(SUMPRODUCT(--EXACT('Номенклатура'!$A$6:$A$205,B3516))=0,"Код не найден в номенклатуре",IF(SUMPRODUCT(--EXACT('Номенклатура'!$A$6:$A$205,B3516))&gt;1,"Код повторяется в номенклатуре",IF(ISNA(MATCH(C3516,{"Приход","Расход","Списание","Корректировка остатка"},0)),"Выберите тип операции",IF(NOT(ISNUMBER(D3516)),"Укажите количество",IF(D3516=0,"Количество не может быть 0",IF(AND(C3516&lt;&gt;"Корректировка остатка",D3516&lt;0),"Для этого типа количество положительное",IF(NOT(ISNUMBER('Номенклатура'!$C$2)),"Укажите дату начала учёта",IF(A3516&lt;INT('Номенклатура'!$C$2),"Раньше даты начала учёта: НЕ учтено",IF(AND(C3516="Корректировка остатка",TRIM(G3516)=""),"Учтено: добавьте пояснение","ОК")))))))))))))</f>
        <v/>
      </c>
    </row>
    <row r="3517" spans="1:9" x14ac:dyDescent="0.25">
      <c r="A3517" s="16"/>
      <c r="B3517" s="13"/>
      <c r="C3517" s="13"/>
      <c r="D3517" s="14"/>
      <c r="E3517" s="17" t="str">
        <f>IF(OR(B3517="",SUMPRODUCT(--EXACT('Номенклатура'!$A$6:$A$205,B3517))&lt;&gt;1),"",INDEX('Номенклатура'!$D$6:$D$205,SUMPRODUCT(EXACT('Номенклатура'!$A$6:$A$205,B3517)*(ROW('Номенклатура'!$A$6:$A$205)-5)))&amp;"")</f>
        <v/>
      </c>
      <c r="F3517" s="18" t="str">
        <f>IF(OR(I3517="ОК",I3517="Учтено: добавьте пояснение"),IF(C3517="Приход",D3517,IF(C3517="Корректировка остатка",D3517,-D3517)),"")</f>
        <v/>
      </c>
      <c r="G3517" s="13"/>
      <c r="H3517" s="15" t="str">
        <f>IF(OR(B3517="",SUMPRODUCT(--EXACT('Номенклатура'!$A$6:$A$205,B3517))&lt;&gt;1),"",INDEX('Номенклатура'!$B$6:$B$205,SUMPRODUCT(EXACT('Номенклатура'!$A$6:$A$205,B3517)*(ROW('Номенклатура'!$A$6:$A$205)-5)))&amp;"")</f>
        <v/>
      </c>
      <c r="I3517" s="15" t="str">
        <f>IF(COUNTA(A3517:D3517,G3517)=0,"",IF(NOT(ISNUMBER(A3517)),"Укажите дату",IF(B3517="","Укажите код",IF(NOT(AND(ISTEXT(B3517),LEN(B3517)&gt;0,LEN(B3517)&lt;=30,ISNUMBER(FIND(LEFT(B3517,1),"ABCDEFGHIJKLMNOPQRSTUVWXYZ")),SUMPRODUCT((MID(B3517,{1,2,3,4,5,6,7,8,9,10,11,12,13,14,15,16,17,18,19,20,21,22,23,24,25,26,27,28,29,30},1)&lt;&gt;"")*ISERROR(FIND(MID(B3517,{1,2,3,4,5,6,7,8,9,10,11,12,13,14,15,16,17,18,19,20,21,22,23,24,25,26,27,28,29,30},1),"ABCDEFGHIJKLMNOPQRSTUVWXYZ0123456789-_")))=0,ISERROR(VALUE(B3517)))),"Недопустимый код: только латинские буквы A-Z в верхнем регистре, цифры, - и _; начало с буквы, до 30 символов (например MILK-001)",IF(SUMPRODUCT(--EXACT('Номенклатура'!$A$6:$A$205,B3517))=0,"Код не найден в номенклатуре",IF(SUMPRODUCT(--EXACT('Номенклатура'!$A$6:$A$205,B3517))&gt;1,"Код повторяется в номенклатуре",IF(ISNA(MATCH(C3517,{"Приход","Расход","Списание","Корректировка остатка"},0)),"Выберите тип операции",IF(NOT(ISNUMBER(D3517)),"Укажите количество",IF(D3517=0,"Количество не может быть 0",IF(AND(C3517&lt;&gt;"Корректировка остатка",D3517&lt;0),"Для этого типа количество положительное",IF(NOT(ISNUMBER('Номенклатура'!$C$2)),"Укажите дату начала учёта",IF(A3517&lt;INT('Номенклатура'!$C$2),"Раньше даты начала учёта: НЕ учтено",IF(AND(C3517="Корректировка остатка",TRIM(G3517)=""),"Учтено: добавьте пояснение","ОК")))))))))))))</f>
        <v/>
      </c>
    </row>
    <row r="3518" spans="1:9" x14ac:dyDescent="0.25">
      <c r="A3518" s="16"/>
      <c r="B3518" s="13"/>
      <c r="C3518" s="13"/>
      <c r="D3518" s="14"/>
      <c r="E3518" s="17" t="str">
        <f>IF(OR(B3518="",SUMPRODUCT(--EXACT('Номенклатура'!$A$6:$A$205,B3518))&lt;&gt;1),"",INDEX('Номенклатура'!$D$6:$D$205,SUMPRODUCT(EXACT('Номенклатура'!$A$6:$A$205,B3518)*(ROW('Номенклатура'!$A$6:$A$205)-5)))&amp;"")</f>
        <v/>
      </c>
      <c r="F3518" s="18" t="str">
        <f>IF(OR(I3518="ОК",I3518="Учтено: добавьте пояснение"),IF(C3518="Приход",D3518,IF(C3518="Корректировка остатка",D3518,-D3518)),"")</f>
        <v/>
      </c>
      <c r="G3518" s="13"/>
      <c r="H3518" s="15" t="str">
        <f>IF(OR(B3518="",SUMPRODUCT(--EXACT('Номенклатура'!$A$6:$A$205,B3518))&lt;&gt;1),"",INDEX('Номенклатура'!$B$6:$B$205,SUMPRODUCT(EXACT('Номенклатура'!$A$6:$A$205,B3518)*(ROW('Номенклатура'!$A$6:$A$205)-5)))&amp;"")</f>
        <v/>
      </c>
      <c r="I3518" s="15" t="str">
        <f>IF(COUNTA(A3518:D3518,G3518)=0,"",IF(NOT(ISNUMBER(A3518)),"Укажите дату",IF(B3518="","Укажите код",IF(NOT(AND(ISTEXT(B3518),LEN(B3518)&gt;0,LEN(B3518)&lt;=30,ISNUMBER(FIND(LEFT(B3518,1),"ABCDEFGHIJKLMNOPQRSTUVWXYZ")),SUMPRODUCT((MID(B3518,{1,2,3,4,5,6,7,8,9,10,11,12,13,14,15,16,17,18,19,20,21,22,23,24,25,26,27,28,29,30},1)&lt;&gt;"")*ISERROR(FIND(MID(B3518,{1,2,3,4,5,6,7,8,9,10,11,12,13,14,15,16,17,18,19,20,21,22,23,24,25,26,27,28,29,30},1),"ABCDEFGHIJKLMNOPQRSTUVWXYZ0123456789-_")))=0,ISERROR(VALUE(B3518)))),"Недопустимый код: только латинские буквы A-Z в верхнем регистре, цифры, - и _; начало с буквы, до 30 символов (например MILK-001)",IF(SUMPRODUCT(--EXACT('Номенклатура'!$A$6:$A$205,B3518))=0,"Код не найден в номенклатуре",IF(SUMPRODUCT(--EXACT('Номенклатура'!$A$6:$A$205,B3518))&gt;1,"Код повторяется в номенклатуре",IF(ISNA(MATCH(C3518,{"Приход","Расход","Списание","Корректировка остатка"},0)),"Выберите тип операции",IF(NOT(ISNUMBER(D3518)),"Укажите количество",IF(D3518=0,"Количество не может быть 0",IF(AND(C3518&lt;&gt;"Корректировка остатка",D3518&lt;0),"Для этого типа количество положительное",IF(NOT(ISNUMBER('Номенклатура'!$C$2)),"Укажите дату начала учёта",IF(A3518&lt;INT('Номенклатура'!$C$2),"Раньше даты начала учёта: НЕ учтено",IF(AND(C3518="Корректировка остатка",TRIM(G3518)=""),"Учтено: добавьте пояснение","ОК")))))))))))))</f>
        <v/>
      </c>
    </row>
    <row r="3519" spans="1:9" x14ac:dyDescent="0.25">
      <c r="A3519" s="16"/>
      <c r="B3519" s="13"/>
      <c r="C3519" s="13"/>
      <c r="D3519" s="14"/>
      <c r="E3519" s="17" t="str">
        <f>IF(OR(B3519="",SUMPRODUCT(--EXACT('Номенклатура'!$A$6:$A$205,B3519))&lt;&gt;1),"",INDEX('Номенклатура'!$D$6:$D$205,SUMPRODUCT(EXACT('Номенклатура'!$A$6:$A$205,B3519)*(ROW('Номенклатура'!$A$6:$A$205)-5)))&amp;"")</f>
        <v/>
      </c>
      <c r="F3519" s="18" t="str">
        <f>IF(OR(I3519="ОК",I3519="Учтено: добавьте пояснение"),IF(C3519="Приход",D3519,IF(C3519="Корректировка остатка",D3519,-D3519)),"")</f>
        <v/>
      </c>
      <c r="G3519" s="13"/>
      <c r="H3519" s="15" t="str">
        <f>IF(OR(B3519="",SUMPRODUCT(--EXACT('Номенклатура'!$A$6:$A$205,B3519))&lt;&gt;1),"",INDEX('Номенклатура'!$B$6:$B$205,SUMPRODUCT(EXACT('Номенклатура'!$A$6:$A$205,B3519)*(ROW('Номенклатура'!$A$6:$A$205)-5)))&amp;"")</f>
        <v/>
      </c>
      <c r="I3519" s="15" t="str">
        <f>IF(COUNTA(A3519:D3519,G3519)=0,"",IF(NOT(ISNUMBER(A3519)),"Укажите дату",IF(B3519="","Укажите код",IF(NOT(AND(ISTEXT(B3519),LEN(B3519)&gt;0,LEN(B3519)&lt;=30,ISNUMBER(FIND(LEFT(B3519,1),"ABCDEFGHIJKLMNOPQRSTUVWXYZ")),SUMPRODUCT((MID(B3519,{1,2,3,4,5,6,7,8,9,10,11,12,13,14,15,16,17,18,19,20,21,22,23,24,25,26,27,28,29,30},1)&lt;&gt;"")*ISERROR(FIND(MID(B3519,{1,2,3,4,5,6,7,8,9,10,11,12,13,14,15,16,17,18,19,20,21,22,23,24,25,26,27,28,29,30},1),"ABCDEFGHIJKLMNOPQRSTUVWXYZ0123456789-_")))=0,ISERROR(VALUE(B3519)))),"Недопустимый код: только латинские буквы A-Z в верхнем регистре, цифры, - и _; начало с буквы, до 30 символов (например MILK-001)",IF(SUMPRODUCT(--EXACT('Номенклатура'!$A$6:$A$205,B3519))=0,"Код не найден в номенклатуре",IF(SUMPRODUCT(--EXACT('Номенклатура'!$A$6:$A$205,B3519))&gt;1,"Код повторяется в номенклатуре",IF(ISNA(MATCH(C3519,{"Приход","Расход","Списание","Корректировка остатка"},0)),"Выберите тип операции",IF(NOT(ISNUMBER(D3519)),"Укажите количество",IF(D3519=0,"Количество не может быть 0",IF(AND(C3519&lt;&gt;"Корректировка остатка",D3519&lt;0),"Для этого типа количество положительное",IF(NOT(ISNUMBER('Номенклатура'!$C$2)),"Укажите дату начала учёта",IF(A3519&lt;INT('Номенклатура'!$C$2),"Раньше даты начала учёта: НЕ учтено",IF(AND(C3519="Корректировка остатка",TRIM(G3519)=""),"Учтено: добавьте пояснение","ОК")))))))))))))</f>
        <v/>
      </c>
    </row>
    <row r="3520" spans="1:9" x14ac:dyDescent="0.25">
      <c r="A3520" s="16"/>
      <c r="B3520" s="13"/>
      <c r="C3520" s="13"/>
      <c r="D3520" s="14"/>
      <c r="E3520" s="17" t="str">
        <f>IF(OR(B3520="",SUMPRODUCT(--EXACT('Номенклатура'!$A$6:$A$205,B3520))&lt;&gt;1),"",INDEX('Номенклатура'!$D$6:$D$205,SUMPRODUCT(EXACT('Номенклатура'!$A$6:$A$205,B3520)*(ROW('Номенклатура'!$A$6:$A$205)-5)))&amp;"")</f>
        <v/>
      </c>
      <c r="F3520" s="18" t="str">
        <f>IF(OR(I3520="ОК",I3520="Учтено: добавьте пояснение"),IF(C3520="Приход",D3520,IF(C3520="Корректировка остатка",D3520,-D3520)),"")</f>
        <v/>
      </c>
      <c r="G3520" s="13"/>
      <c r="H3520" s="15" t="str">
        <f>IF(OR(B3520="",SUMPRODUCT(--EXACT('Номенклатура'!$A$6:$A$205,B3520))&lt;&gt;1),"",INDEX('Номенклатура'!$B$6:$B$205,SUMPRODUCT(EXACT('Номенклатура'!$A$6:$A$205,B3520)*(ROW('Номенклатура'!$A$6:$A$205)-5)))&amp;"")</f>
        <v/>
      </c>
      <c r="I3520" s="15" t="str">
        <f>IF(COUNTA(A3520:D3520,G3520)=0,"",IF(NOT(ISNUMBER(A3520)),"Укажите дату",IF(B3520="","Укажите код",IF(NOT(AND(ISTEXT(B3520),LEN(B3520)&gt;0,LEN(B3520)&lt;=30,ISNUMBER(FIND(LEFT(B3520,1),"ABCDEFGHIJKLMNOPQRSTUVWXYZ")),SUMPRODUCT((MID(B3520,{1,2,3,4,5,6,7,8,9,10,11,12,13,14,15,16,17,18,19,20,21,22,23,24,25,26,27,28,29,30},1)&lt;&gt;"")*ISERROR(FIND(MID(B3520,{1,2,3,4,5,6,7,8,9,10,11,12,13,14,15,16,17,18,19,20,21,22,23,24,25,26,27,28,29,30},1),"ABCDEFGHIJKLMNOPQRSTUVWXYZ0123456789-_")))=0,ISERROR(VALUE(B3520)))),"Недопустимый код: только латинские буквы A-Z в верхнем регистре, цифры, - и _; начало с буквы, до 30 символов (например MILK-001)",IF(SUMPRODUCT(--EXACT('Номенклатура'!$A$6:$A$205,B3520))=0,"Код не найден в номенклатуре",IF(SUMPRODUCT(--EXACT('Номенклатура'!$A$6:$A$205,B3520))&gt;1,"Код повторяется в номенклатуре",IF(ISNA(MATCH(C3520,{"Приход","Расход","Списание","Корректировка остатка"},0)),"Выберите тип операции",IF(NOT(ISNUMBER(D3520)),"Укажите количество",IF(D3520=0,"Количество не может быть 0",IF(AND(C3520&lt;&gt;"Корректировка остатка",D3520&lt;0),"Для этого типа количество положительное",IF(NOT(ISNUMBER('Номенклатура'!$C$2)),"Укажите дату начала учёта",IF(A3520&lt;INT('Номенклатура'!$C$2),"Раньше даты начала учёта: НЕ учтено",IF(AND(C3520="Корректировка остатка",TRIM(G3520)=""),"Учтено: добавьте пояснение","ОК")))))))))))))</f>
        <v/>
      </c>
    </row>
    <row r="3521" spans="1:9" x14ac:dyDescent="0.25">
      <c r="A3521" s="16"/>
      <c r="B3521" s="13"/>
      <c r="C3521" s="13"/>
      <c r="D3521" s="14"/>
      <c r="E3521" s="17" t="str">
        <f>IF(OR(B3521="",SUMPRODUCT(--EXACT('Номенклатура'!$A$6:$A$205,B3521))&lt;&gt;1),"",INDEX('Номенклатура'!$D$6:$D$205,SUMPRODUCT(EXACT('Номенклатура'!$A$6:$A$205,B3521)*(ROW('Номенклатура'!$A$6:$A$205)-5)))&amp;"")</f>
        <v/>
      </c>
      <c r="F3521" s="18" t="str">
        <f>IF(OR(I3521="ОК",I3521="Учтено: добавьте пояснение"),IF(C3521="Приход",D3521,IF(C3521="Корректировка остатка",D3521,-D3521)),"")</f>
        <v/>
      </c>
      <c r="G3521" s="13"/>
      <c r="H3521" s="15" t="str">
        <f>IF(OR(B3521="",SUMPRODUCT(--EXACT('Номенклатура'!$A$6:$A$205,B3521))&lt;&gt;1),"",INDEX('Номенклатура'!$B$6:$B$205,SUMPRODUCT(EXACT('Номенклатура'!$A$6:$A$205,B3521)*(ROW('Номенклатура'!$A$6:$A$205)-5)))&amp;"")</f>
        <v/>
      </c>
      <c r="I3521" s="15" t="str">
        <f>IF(COUNTA(A3521:D3521,G3521)=0,"",IF(NOT(ISNUMBER(A3521)),"Укажите дату",IF(B3521="","Укажите код",IF(NOT(AND(ISTEXT(B3521),LEN(B3521)&gt;0,LEN(B3521)&lt;=30,ISNUMBER(FIND(LEFT(B3521,1),"ABCDEFGHIJKLMNOPQRSTUVWXYZ")),SUMPRODUCT((MID(B3521,{1,2,3,4,5,6,7,8,9,10,11,12,13,14,15,16,17,18,19,20,21,22,23,24,25,26,27,28,29,30},1)&lt;&gt;"")*ISERROR(FIND(MID(B3521,{1,2,3,4,5,6,7,8,9,10,11,12,13,14,15,16,17,18,19,20,21,22,23,24,25,26,27,28,29,30},1),"ABCDEFGHIJKLMNOPQRSTUVWXYZ0123456789-_")))=0,ISERROR(VALUE(B3521)))),"Недопустимый код: только латинские буквы A-Z в верхнем регистре, цифры, - и _; начало с буквы, до 30 символов (например MILK-001)",IF(SUMPRODUCT(--EXACT('Номенклатура'!$A$6:$A$205,B3521))=0,"Код не найден в номенклатуре",IF(SUMPRODUCT(--EXACT('Номенклатура'!$A$6:$A$205,B3521))&gt;1,"Код повторяется в номенклатуре",IF(ISNA(MATCH(C3521,{"Приход","Расход","Списание","Корректировка остатка"},0)),"Выберите тип операции",IF(NOT(ISNUMBER(D3521)),"Укажите количество",IF(D3521=0,"Количество не может быть 0",IF(AND(C3521&lt;&gt;"Корректировка остатка",D3521&lt;0),"Для этого типа количество положительное",IF(NOT(ISNUMBER('Номенклатура'!$C$2)),"Укажите дату начала учёта",IF(A3521&lt;INT('Номенклатура'!$C$2),"Раньше даты начала учёта: НЕ учтено",IF(AND(C3521="Корректировка остатка",TRIM(G3521)=""),"Учтено: добавьте пояснение","ОК")))))))))))))</f>
        <v/>
      </c>
    </row>
    <row r="3522" spans="1:9" x14ac:dyDescent="0.25">
      <c r="A3522" s="16"/>
      <c r="B3522" s="13"/>
      <c r="C3522" s="13"/>
      <c r="D3522" s="14"/>
      <c r="E3522" s="17" t="str">
        <f>IF(OR(B3522="",SUMPRODUCT(--EXACT('Номенклатура'!$A$6:$A$205,B3522))&lt;&gt;1),"",INDEX('Номенклатура'!$D$6:$D$205,SUMPRODUCT(EXACT('Номенклатура'!$A$6:$A$205,B3522)*(ROW('Номенклатура'!$A$6:$A$205)-5)))&amp;"")</f>
        <v/>
      </c>
      <c r="F3522" s="18" t="str">
        <f>IF(OR(I3522="ОК",I3522="Учтено: добавьте пояснение"),IF(C3522="Приход",D3522,IF(C3522="Корректировка остатка",D3522,-D3522)),"")</f>
        <v/>
      </c>
      <c r="G3522" s="13"/>
      <c r="H3522" s="15" t="str">
        <f>IF(OR(B3522="",SUMPRODUCT(--EXACT('Номенклатура'!$A$6:$A$205,B3522))&lt;&gt;1),"",INDEX('Номенклатура'!$B$6:$B$205,SUMPRODUCT(EXACT('Номенклатура'!$A$6:$A$205,B3522)*(ROW('Номенклатура'!$A$6:$A$205)-5)))&amp;"")</f>
        <v/>
      </c>
      <c r="I3522" s="15" t="str">
        <f>IF(COUNTA(A3522:D3522,G3522)=0,"",IF(NOT(ISNUMBER(A3522)),"Укажите дату",IF(B3522="","Укажите код",IF(NOT(AND(ISTEXT(B3522),LEN(B3522)&gt;0,LEN(B3522)&lt;=30,ISNUMBER(FIND(LEFT(B3522,1),"ABCDEFGHIJKLMNOPQRSTUVWXYZ")),SUMPRODUCT((MID(B3522,{1,2,3,4,5,6,7,8,9,10,11,12,13,14,15,16,17,18,19,20,21,22,23,24,25,26,27,28,29,30},1)&lt;&gt;"")*ISERROR(FIND(MID(B3522,{1,2,3,4,5,6,7,8,9,10,11,12,13,14,15,16,17,18,19,20,21,22,23,24,25,26,27,28,29,30},1),"ABCDEFGHIJKLMNOPQRSTUVWXYZ0123456789-_")))=0,ISERROR(VALUE(B3522)))),"Недопустимый код: только латинские буквы A-Z в верхнем регистре, цифры, - и _; начало с буквы, до 30 символов (например MILK-001)",IF(SUMPRODUCT(--EXACT('Номенклатура'!$A$6:$A$205,B3522))=0,"Код не найден в номенклатуре",IF(SUMPRODUCT(--EXACT('Номенклатура'!$A$6:$A$205,B3522))&gt;1,"Код повторяется в номенклатуре",IF(ISNA(MATCH(C3522,{"Приход","Расход","Списание","Корректировка остатка"},0)),"Выберите тип операции",IF(NOT(ISNUMBER(D3522)),"Укажите количество",IF(D3522=0,"Количество не может быть 0",IF(AND(C3522&lt;&gt;"Корректировка остатка",D3522&lt;0),"Для этого типа количество положительное",IF(NOT(ISNUMBER('Номенклатура'!$C$2)),"Укажите дату начала учёта",IF(A3522&lt;INT('Номенклатура'!$C$2),"Раньше даты начала учёта: НЕ учтено",IF(AND(C3522="Корректировка остатка",TRIM(G3522)=""),"Учтено: добавьте пояснение","ОК")))))))))))))</f>
        <v/>
      </c>
    </row>
    <row r="3523" spans="1:9" x14ac:dyDescent="0.25">
      <c r="A3523" s="16"/>
      <c r="B3523" s="13"/>
      <c r="C3523" s="13"/>
      <c r="D3523" s="14"/>
      <c r="E3523" s="17" t="str">
        <f>IF(OR(B3523="",SUMPRODUCT(--EXACT('Номенклатура'!$A$6:$A$205,B3523))&lt;&gt;1),"",INDEX('Номенклатура'!$D$6:$D$205,SUMPRODUCT(EXACT('Номенклатура'!$A$6:$A$205,B3523)*(ROW('Номенклатура'!$A$6:$A$205)-5)))&amp;"")</f>
        <v/>
      </c>
      <c r="F3523" s="18" t="str">
        <f>IF(OR(I3523="ОК",I3523="Учтено: добавьте пояснение"),IF(C3523="Приход",D3523,IF(C3523="Корректировка остатка",D3523,-D3523)),"")</f>
        <v/>
      </c>
      <c r="G3523" s="13"/>
      <c r="H3523" s="15" t="str">
        <f>IF(OR(B3523="",SUMPRODUCT(--EXACT('Номенклатура'!$A$6:$A$205,B3523))&lt;&gt;1),"",INDEX('Номенклатура'!$B$6:$B$205,SUMPRODUCT(EXACT('Номенклатура'!$A$6:$A$205,B3523)*(ROW('Номенклатура'!$A$6:$A$205)-5)))&amp;"")</f>
        <v/>
      </c>
      <c r="I3523" s="15" t="str">
        <f>IF(COUNTA(A3523:D3523,G3523)=0,"",IF(NOT(ISNUMBER(A3523)),"Укажите дату",IF(B3523="","Укажите код",IF(NOT(AND(ISTEXT(B3523),LEN(B3523)&gt;0,LEN(B3523)&lt;=30,ISNUMBER(FIND(LEFT(B3523,1),"ABCDEFGHIJKLMNOPQRSTUVWXYZ")),SUMPRODUCT((MID(B3523,{1,2,3,4,5,6,7,8,9,10,11,12,13,14,15,16,17,18,19,20,21,22,23,24,25,26,27,28,29,30},1)&lt;&gt;"")*ISERROR(FIND(MID(B3523,{1,2,3,4,5,6,7,8,9,10,11,12,13,14,15,16,17,18,19,20,21,22,23,24,25,26,27,28,29,30},1),"ABCDEFGHIJKLMNOPQRSTUVWXYZ0123456789-_")))=0,ISERROR(VALUE(B3523)))),"Недопустимый код: только латинские буквы A-Z в верхнем регистре, цифры, - и _; начало с буквы, до 30 символов (например MILK-001)",IF(SUMPRODUCT(--EXACT('Номенклатура'!$A$6:$A$205,B3523))=0,"Код не найден в номенклатуре",IF(SUMPRODUCT(--EXACT('Номенклатура'!$A$6:$A$205,B3523))&gt;1,"Код повторяется в номенклатуре",IF(ISNA(MATCH(C3523,{"Приход","Расход","Списание","Корректировка остатка"},0)),"Выберите тип операции",IF(NOT(ISNUMBER(D3523)),"Укажите количество",IF(D3523=0,"Количество не может быть 0",IF(AND(C3523&lt;&gt;"Корректировка остатка",D3523&lt;0),"Для этого типа количество положительное",IF(NOT(ISNUMBER('Номенклатура'!$C$2)),"Укажите дату начала учёта",IF(A3523&lt;INT('Номенклатура'!$C$2),"Раньше даты начала учёта: НЕ учтено",IF(AND(C3523="Корректировка остатка",TRIM(G3523)=""),"Учтено: добавьте пояснение","ОК")))))))))))))</f>
        <v/>
      </c>
    </row>
    <row r="3524" spans="1:9" x14ac:dyDescent="0.25">
      <c r="A3524" s="16"/>
      <c r="B3524" s="13"/>
      <c r="C3524" s="13"/>
      <c r="D3524" s="14"/>
      <c r="E3524" s="17" t="str">
        <f>IF(OR(B3524="",SUMPRODUCT(--EXACT('Номенклатура'!$A$6:$A$205,B3524))&lt;&gt;1),"",INDEX('Номенклатура'!$D$6:$D$205,SUMPRODUCT(EXACT('Номенклатура'!$A$6:$A$205,B3524)*(ROW('Номенклатура'!$A$6:$A$205)-5)))&amp;"")</f>
        <v/>
      </c>
      <c r="F3524" s="18" t="str">
        <f>IF(OR(I3524="ОК",I3524="Учтено: добавьте пояснение"),IF(C3524="Приход",D3524,IF(C3524="Корректировка остатка",D3524,-D3524)),"")</f>
        <v/>
      </c>
      <c r="G3524" s="13"/>
      <c r="H3524" s="15" t="str">
        <f>IF(OR(B3524="",SUMPRODUCT(--EXACT('Номенклатура'!$A$6:$A$205,B3524))&lt;&gt;1),"",INDEX('Номенклатура'!$B$6:$B$205,SUMPRODUCT(EXACT('Номенклатура'!$A$6:$A$205,B3524)*(ROW('Номенклатура'!$A$6:$A$205)-5)))&amp;"")</f>
        <v/>
      </c>
      <c r="I3524" s="15" t="str">
        <f>IF(COUNTA(A3524:D3524,G3524)=0,"",IF(NOT(ISNUMBER(A3524)),"Укажите дату",IF(B3524="","Укажите код",IF(NOT(AND(ISTEXT(B3524),LEN(B3524)&gt;0,LEN(B3524)&lt;=30,ISNUMBER(FIND(LEFT(B3524,1),"ABCDEFGHIJKLMNOPQRSTUVWXYZ")),SUMPRODUCT((MID(B3524,{1,2,3,4,5,6,7,8,9,10,11,12,13,14,15,16,17,18,19,20,21,22,23,24,25,26,27,28,29,30},1)&lt;&gt;"")*ISERROR(FIND(MID(B3524,{1,2,3,4,5,6,7,8,9,10,11,12,13,14,15,16,17,18,19,20,21,22,23,24,25,26,27,28,29,30},1),"ABCDEFGHIJKLMNOPQRSTUVWXYZ0123456789-_")))=0,ISERROR(VALUE(B3524)))),"Недопустимый код: только латинские буквы A-Z в верхнем регистре, цифры, - и _; начало с буквы, до 30 символов (например MILK-001)",IF(SUMPRODUCT(--EXACT('Номенклатура'!$A$6:$A$205,B3524))=0,"Код не найден в номенклатуре",IF(SUMPRODUCT(--EXACT('Номенклатура'!$A$6:$A$205,B3524))&gt;1,"Код повторяется в номенклатуре",IF(ISNA(MATCH(C3524,{"Приход","Расход","Списание","Корректировка остатка"},0)),"Выберите тип операции",IF(NOT(ISNUMBER(D3524)),"Укажите количество",IF(D3524=0,"Количество не может быть 0",IF(AND(C3524&lt;&gt;"Корректировка остатка",D3524&lt;0),"Для этого типа количество положительное",IF(NOT(ISNUMBER('Номенклатура'!$C$2)),"Укажите дату начала учёта",IF(A3524&lt;INT('Номенклатура'!$C$2),"Раньше даты начала учёта: НЕ учтено",IF(AND(C3524="Корректировка остатка",TRIM(G3524)=""),"Учтено: добавьте пояснение","ОК")))))))))))))</f>
        <v/>
      </c>
    </row>
    <row r="3525" spans="1:9" x14ac:dyDescent="0.25">
      <c r="A3525" s="16"/>
      <c r="B3525" s="13"/>
      <c r="C3525" s="13"/>
      <c r="D3525" s="14"/>
      <c r="E3525" s="17" t="str">
        <f>IF(OR(B3525="",SUMPRODUCT(--EXACT('Номенклатура'!$A$6:$A$205,B3525))&lt;&gt;1),"",INDEX('Номенклатура'!$D$6:$D$205,SUMPRODUCT(EXACT('Номенклатура'!$A$6:$A$205,B3525)*(ROW('Номенклатура'!$A$6:$A$205)-5)))&amp;"")</f>
        <v/>
      </c>
      <c r="F3525" s="18" t="str">
        <f>IF(OR(I3525="ОК",I3525="Учтено: добавьте пояснение"),IF(C3525="Приход",D3525,IF(C3525="Корректировка остатка",D3525,-D3525)),"")</f>
        <v/>
      </c>
      <c r="G3525" s="13"/>
      <c r="H3525" s="15" t="str">
        <f>IF(OR(B3525="",SUMPRODUCT(--EXACT('Номенклатура'!$A$6:$A$205,B3525))&lt;&gt;1),"",INDEX('Номенклатура'!$B$6:$B$205,SUMPRODUCT(EXACT('Номенклатура'!$A$6:$A$205,B3525)*(ROW('Номенклатура'!$A$6:$A$205)-5)))&amp;"")</f>
        <v/>
      </c>
      <c r="I3525" s="15" t="str">
        <f>IF(COUNTA(A3525:D3525,G3525)=0,"",IF(NOT(ISNUMBER(A3525)),"Укажите дату",IF(B3525="","Укажите код",IF(NOT(AND(ISTEXT(B3525),LEN(B3525)&gt;0,LEN(B3525)&lt;=30,ISNUMBER(FIND(LEFT(B3525,1),"ABCDEFGHIJKLMNOPQRSTUVWXYZ")),SUMPRODUCT((MID(B3525,{1,2,3,4,5,6,7,8,9,10,11,12,13,14,15,16,17,18,19,20,21,22,23,24,25,26,27,28,29,30},1)&lt;&gt;"")*ISERROR(FIND(MID(B3525,{1,2,3,4,5,6,7,8,9,10,11,12,13,14,15,16,17,18,19,20,21,22,23,24,25,26,27,28,29,30},1),"ABCDEFGHIJKLMNOPQRSTUVWXYZ0123456789-_")))=0,ISERROR(VALUE(B3525)))),"Недопустимый код: только латинские буквы A-Z в верхнем регистре, цифры, - и _; начало с буквы, до 30 символов (например MILK-001)",IF(SUMPRODUCT(--EXACT('Номенклатура'!$A$6:$A$205,B3525))=0,"Код не найден в номенклатуре",IF(SUMPRODUCT(--EXACT('Номенклатура'!$A$6:$A$205,B3525))&gt;1,"Код повторяется в номенклатуре",IF(ISNA(MATCH(C3525,{"Приход","Расход","Списание","Корректировка остатка"},0)),"Выберите тип операции",IF(NOT(ISNUMBER(D3525)),"Укажите количество",IF(D3525=0,"Количество не может быть 0",IF(AND(C3525&lt;&gt;"Корректировка остатка",D3525&lt;0),"Для этого типа количество положительное",IF(NOT(ISNUMBER('Номенклатура'!$C$2)),"Укажите дату начала учёта",IF(A3525&lt;INT('Номенклатура'!$C$2),"Раньше даты начала учёта: НЕ учтено",IF(AND(C3525="Корректировка остатка",TRIM(G3525)=""),"Учтено: добавьте пояснение","ОК")))))))))))))</f>
        <v/>
      </c>
    </row>
    <row r="3526" spans="1:9" x14ac:dyDescent="0.25">
      <c r="A3526" s="16"/>
      <c r="B3526" s="13"/>
      <c r="C3526" s="13"/>
      <c r="D3526" s="14"/>
      <c r="E3526" s="17" t="str">
        <f>IF(OR(B3526="",SUMPRODUCT(--EXACT('Номенклатура'!$A$6:$A$205,B3526))&lt;&gt;1),"",INDEX('Номенклатура'!$D$6:$D$205,SUMPRODUCT(EXACT('Номенклатура'!$A$6:$A$205,B3526)*(ROW('Номенклатура'!$A$6:$A$205)-5)))&amp;"")</f>
        <v/>
      </c>
      <c r="F3526" s="18" t="str">
        <f>IF(OR(I3526="ОК",I3526="Учтено: добавьте пояснение"),IF(C3526="Приход",D3526,IF(C3526="Корректировка остатка",D3526,-D3526)),"")</f>
        <v/>
      </c>
      <c r="G3526" s="13"/>
      <c r="H3526" s="15" t="str">
        <f>IF(OR(B3526="",SUMPRODUCT(--EXACT('Номенклатура'!$A$6:$A$205,B3526))&lt;&gt;1),"",INDEX('Номенклатура'!$B$6:$B$205,SUMPRODUCT(EXACT('Номенклатура'!$A$6:$A$205,B3526)*(ROW('Номенклатура'!$A$6:$A$205)-5)))&amp;"")</f>
        <v/>
      </c>
      <c r="I3526" s="15" t="str">
        <f>IF(COUNTA(A3526:D3526,G3526)=0,"",IF(NOT(ISNUMBER(A3526)),"Укажите дату",IF(B3526="","Укажите код",IF(NOT(AND(ISTEXT(B3526),LEN(B3526)&gt;0,LEN(B3526)&lt;=30,ISNUMBER(FIND(LEFT(B3526,1),"ABCDEFGHIJKLMNOPQRSTUVWXYZ")),SUMPRODUCT((MID(B3526,{1,2,3,4,5,6,7,8,9,10,11,12,13,14,15,16,17,18,19,20,21,22,23,24,25,26,27,28,29,30},1)&lt;&gt;"")*ISERROR(FIND(MID(B3526,{1,2,3,4,5,6,7,8,9,10,11,12,13,14,15,16,17,18,19,20,21,22,23,24,25,26,27,28,29,30},1),"ABCDEFGHIJKLMNOPQRSTUVWXYZ0123456789-_")))=0,ISERROR(VALUE(B3526)))),"Недопустимый код: только латинские буквы A-Z в верхнем регистре, цифры, - и _; начало с буквы, до 30 символов (например MILK-001)",IF(SUMPRODUCT(--EXACT('Номенклатура'!$A$6:$A$205,B3526))=0,"Код не найден в номенклатуре",IF(SUMPRODUCT(--EXACT('Номенклатура'!$A$6:$A$205,B3526))&gt;1,"Код повторяется в номенклатуре",IF(ISNA(MATCH(C3526,{"Приход","Расход","Списание","Корректировка остатка"},0)),"Выберите тип операции",IF(NOT(ISNUMBER(D3526)),"Укажите количество",IF(D3526=0,"Количество не может быть 0",IF(AND(C3526&lt;&gt;"Корректировка остатка",D3526&lt;0),"Для этого типа количество положительное",IF(NOT(ISNUMBER('Номенклатура'!$C$2)),"Укажите дату начала учёта",IF(A3526&lt;INT('Номенклатура'!$C$2),"Раньше даты начала учёта: НЕ учтено",IF(AND(C3526="Корректировка остатка",TRIM(G3526)=""),"Учтено: добавьте пояснение","ОК")))))))))))))</f>
        <v/>
      </c>
    </row>
    <row r="3527" spans="1:9" x14ac:dyDescent="0.25">
      <c r="A3527" s="16"/>
      <c r="B3527" s="13"/>
      <c r="C3527" s="13"/>
      <c r="D3527" s="14"/>
      <c r="E3527" s="17" t="str">
        <f>IF(OR(B3527="",SUMPRODUCT(--EXACT('Номенклатура'!$A$6:$A$205,B3527))&lt;&gt;1),"",INDEX('Номенклатура'!$D$6:$D$205,SUMPRODUCT(EXACT('Номенклатура'!$A$6:$A$205,B3527)*(ROW('Номенклатура'!$A$6:$A$205)-5)))&amp;"")</f>
        <v/>
      </c>
      <c r="F3527" s="18" t="str">
        <f>IF(OR(I3527="ОК",I3527="Учтено: добавьте пояснение"),IF(C3527="Приход",D3527,IF(C3527="Корректировка остатка",D3527,-D3527)),"")</f>
        <v/>
      </c>
      <c r="G3527" s="13"/>
      <c r="H3527" s="15" t="str">
        <f>IF(OR(B3527="",SUMPRODUCT(--EXACT('Номенклатура'!$A$6:$A$205,B3527))&lt;&gt;1),"",INDEX('Номенклатура'!$B$6:$B$205,SUMPRODUCT(EXACT('Номенклатура'!$A$6:$A$205,B3527)*(ROW('Номенклатура'!$A$6:$A$205)-5)))&amp;"")</f>
        <v/>
      </c>
      <c r="I3527" s="15" t="str">
        <f>IF(COUNTA(A3527:D3527,G3527)=0,"",IF(NOT(ISNUMBER(A3527)),"Укажите дату",IF(B3527="","Укажите код",IF(NOT(AND(ISTEXT(B3527),LEN(B3527)&gt;0,LEN(B3527)&lt;=30,ISNUMBER(FIND(LEFT(B3527,1),"ABCDEFGHIJKLMNOPQRSTUVWXYZ")),SUMPRODUCT((MID(B3527,{1,2,3,4,5,6,7,8,9,10,11,12,13,14,15,16,17,18,19,20,21,22,23,24,25,26,27,28,29,30},1)&lt;&gt;"")*ISERROR(FIND(MID(B3527,{1,2,3,4,5,6,7,8,9,10,11,12,13,14,15,16,17,18,19,20,21,22,23,24,25,26,27,28,29,30},1),"ABCDEFGHIJKLMNOPQRSTUVWXYZ0123456789-_")))=0,ISERROR(VALUE(B3527)))),"Недопустимый код: только латинские буквы A-Z в верхнем регистре, цифры, - и _; начало с буквы, до 30 символов (например MILK-001)",IF(SUMPRODUCT(--EXACT('Номенклатура'!$A$6:$A$205,B3527))=0,"Код не найден в номенклатуре",IF(SUMPRODUCT(--EXACT('Номенклатура'!$A$6:$A$205,B3527))&gt;1,"Код повторяется в номенклатуре",IF(ISNA(MATCH(C3527,{"Приход","Расход","Списание","Корректировка остатка"},0)),"Выберите тип операции",IF(NOT(ISNUMBER(D3527)),"Укажите количество",IF(D3527=0,"Количество не может быть 0",IF(AND(C3527&lt;&gt;"Корректировка остатка",D3527&lt;0),"Для этого типа количество положительное",IF(NOT(ISNUMBER('Номенклатура'!$C$2)),"Укажите дату начала учёта",IF(A3527&lt;INT('Номенклатура'!$C$2),"Раньше даты начала учёта: НЕ учтено",IF(AND(C3527="Корректировка остатка",TRIM(G3527)=""),"Учтено: добавьте пояснение","ОК")))))))))))))</f>
        <v/>
      </c>
    </row>
    <row r="3528" spans="1:9" x14ac:dyDescent="0.25">
      <c r="A3528" s="16"/>
      <c r="B3528" s="13"/>
      <c r="C3528" s="13"/>
      <c r="D3528" s="14"/>
      <c r="E3528" s="17" t="str">
        <f>IF(OR(B3528="",SUMPRODUCT(--EXACT('Номенклатура'!$A$6:$A$205,B3528))&lt;&gt;1),"",INDEX('Номенклатура'!$D$6:$D$205,SUMPRODUCT(EXACT('Номенклатура'!$A$6:$A$205,B3528)*(ROW('Номенклатура'!$A$6:$A$205)-5)))&amp;"")</f>
        <v/>
      </c>
      <c r="F3528" s="18" t="str">
        <f>IF(OR(I3528="ОК",I3528="Учтено: добавьте пояснение"),IF(C3528="Приход",D3528,IF(C3528="Корректировка остатка",D3528,-D3528)),"")</f>
        <v/>
      </c>
      <c r="G3528" s="13"/>
      <c r="H3528" s="15" t="str">
        <f>IF(OR(B3528="",SUMPRODUCT(--EXACT('Номенклатура'!$A$6:$A$205,B3528))&lt;&gt;1),"",INDEX('Номенклатура'!$B$6:$B$205,SUMPRODUCT(EXACT('Номенклатура'!$A$6:$A$205,B3528)*(ROW('Номенклатура'!$A$6:$A$205)-5)))&amp;"")</f>
        <v/>
      </c>
      <c r="I3528" s="15" t="str">
        <f>IF(COUNTA(A3528:D3528,G3528)=0,"",IF(NOT(ISNUMBER(A3528)),"Укажите дату",IF(B3528="","Укажите код",IF(NOT(AND(ISTEXT(B3528),LEN(B3528)&gt;0,LEN(B3528)&lt;=30,ISNUMBER(FIND(LEFT(B3528,1),"ABCDEFGHIJKLMNOPQRSTUVWXYZ")),SUMPRODUCT((MID(B3528,{1,2,3,4,5,6,7,8,9,10,11,12,13,14,15,16,17,18,19,20,21,22,23,24,25,26,27,28,29,30},1)&lt;&gt;"")*ISERROR(FIND(MID(B3528,{1,2,3,4,5,6,7,8,9,10,11,12,13,14,15,16,17,18,19,20,21,22,23,24,25,26,27,28,29,30},1),"ABCDEFGHIJKLMNOPQRSTUVWXYZ0123456789-_")))=0,ISERROR(VALUE(B3528)))),"Недопустимый код: только латинские буквы A-Z в верхнем регистре, цифры, - и _; начало с буквы, до 30 символов (например MILK-001)",IF(SUMPRODUCT(--EXACT('Номенклатура'!$A$6:$A$205,B3528))=0,"Код не найден в номенклатуре",IF(SUMPRODUCT(--EXACT('Номенклатура'!$A$6:$A$205,B3528))&gt;1,"Код повторяется в номенклатуре",IF(ISNA(MATCH(C3528,{"Приход","Расход","Списание","Корректировка остатка"},0)),"Выберите тип операции",IF(NOT(ISNUMBER(D3528)),"Укажите количество",IF(D3528=0,"Количество не может быть 0",IF(AND(C3528&lt;&gt;"Корректировка остатка",D3528&lt;0),"Для этого типа количество положительное",IF(NOT(ISNUMBER('Номенклатура'!$C$2)),"Укажите дату начала учёта",IF(A3528&lt;INT('Номенклатура'!$C$2),"Раньше даты начала учёта: НЕ учтено",IF(AND(C3528="Корректировка остатка",TRIM(G3528)=""),"Учтено: добавьте пояснение","ОК")))))))))))))</f>
        <v/>
      </c>
    </row>
    <row r="3529" spans="1:9" x14ac:dyDescent="0.25">
      <c r="A3529" s="16"/>
      <c r="B3529" s="13"/>
      <c r="C3529" s="13"/>
      <c r="D3529" s="14"/>
      <c r="E3529" s="17" t="str">
        <f>IF(OR(B3529="",SUMPRODUCT(--EXACT('Номенклатура'!$A$6:$A$205,B3529))&lt;&gt;1),"",INDEX('Номенклатура'!$D$6:$D$205,SUMPRODUCT(EXACT('Номенклатура'!$A$6:$A$205,B3529)*(ROW('Номенклатура'!$A$6:$A$205)-5)))&amp;"")</f>
        <v/>
      </c>
      <c r="F3529" s="18" t="str">
        <f>IF(OR(I3529="ОК",I3529="Учтено: добавьте пояснение"),IF(C3529="Приход",D3529,IF(C3529="Корректировка остатка",D3529,-D3529)),"")</f>
        <v/>
      </c>
      <c r="G3529" s="13"/>
      <c r="H3529" s="15" t="str">
        <f>IF(OR(B3529="",SUMPRODUCT(--EXACT('Номенклатура'!$A$6:$A$205,B3529))&lt;&gt;1),"",INDEX('Номенклатура'!$B$6:$B$205,SUMPRODUCT(EXACT('Номенклатура'!$A$6:$A$205,B3529)*(ROW('Номенклатура'!$A$6:$A$205)-5)))&amp;"")</f>
        <v/>
      </c>
      <c r="I3529" s="15" t="str">
        <f>IF(COUNTA(A3529:D3529,G3529)=0,"",IF(NOT(ISNUMBER(A3529)),"Укажите дату",IF(B3529="","Укажите код",IF(NOT(AND(ISTEXT(B3529),LEN(B3529)&gt;0,LEN(B3529)&lt;=30,ISNUMBER(FIND(LEFT(B3529,1),"ABCDEFGHIJKLMNOPQRSTUVWXYZ")),SUMPRODUCT((MID(B3529,{1,2,3,4,5,6,7,8,9,10,11,12,13,14,15,16,17,18,19,20,21,22,23,24,25,26,27,28,29,30},1)&lt;&gt;"")*ISERROR(FIND(MID(B3529,{1,2,3,4,5,6,7,8,9,10,11,12,13,14,15,16,17,18,19,20,21,22,23,24,25,26,27,28,29,30},1),"ABCDEFGHIJKLMNOPQRSTUVWXYZ0123456789-_")))=0,ISERROR(VALUE(B3529)))),"Недопустимый код: только латинские буквы A-Z в верхнем регистре, цифры, - и _; начало с буквы, до 30 символов (например MILK-001)",IF(SUMPRODUCT(--EXACT('Номенклатура'!$A$6:$A$205,B3529))=0,"Код не найден в номенклатуре",IF(SUMPRODUCT(--EXACT('Номенклатура'!$A$6:$A$205,B3529))&gt;1,"Код повторяется в номенклатуре",IF(ISNA(MATCH(C3529,{"Приход","Расход","Списание","Корректировка остатка"},0)),"Выберите тип операции",IF(NOT(ISNUMBER(D3529)),"Укажите количество",IF(D3529=0,"Количество не может быть 0",IF(AND(C3529&lt;&gt;"Корректировка остатка",D3529&lt;0),"Для этого типа количество положительное",IF(NOT(ISNUMBER('Номенклатура'!$C$2)),"Укажите дату начала учёта",IF(A3529&lt;INT('Номенклатура'!$C$2),"Раньше даты начала учёта: НЕ учтено",IF(AND(C3529="Корректировка остатка",TRIM(G3529)=""),"Учтено: добавьте пояснение","ОК")))))))))))))</f>
        <v/>
      </c>
    </row>
    <row r="3530" spans="1:9" x14ac:dyDescent="0.25">
      <c r="A3530" s="16"/>
      <c r="B3530" s="13"/>
      <c r="C3530" s="13"/>
      <c r="D3530" s="14"/>
      <c r="E3530" s="17" t="str">
        <f>IF(OR(B3530="",SUMPRODUCT(--EXACT('Номенклатура'!$A$6:$A$205,B3530))&lt;&gt;1),"",INDEX('Номенклатура'!$D$6:$D$205,SUMPRODUCT(EXACT('Номенклатура'!$A$6:$A$205,B3530)*(ROW('Номенклатура'!$A$6:$A$205)-5)))&amp;"")</f>
        <v/>
      </c>
      <c r="F3530" s="18" t="str">
        <f>IF(OR(I3530="ОК",I3530="Учтено: добавьте пояснение"),IF(C3530="Приход",D3530,IF(C3530="Корректировка остатка",D3530,-D3530)),"")</f>
        <v/>
      </c>
      <c r="G3530" s="13"/>
      <c r="H3530" s="15" t="str">
        <f>IF(OR(B3530="",SUMPRODUCT(--EXACT('Номенклатура'!$A$6:$A$205,B3530))&lt;&gt;1),"",INDEX('Номенклатура'!$B$6:$B$205,SUMPRODUCT(EXACT('Номенклатура'!$A$6:$A$205,B3530)*(ROW('Номенклатура'!$A$6:$A$205)-5)))&amp;"")</f>
        <v/>
      </c>
      <c r="I3530" s="15" t="str">
        <f>IF(COUNTA(A3530:D3530,G3530)=0,"",IF(NOT(ISNUMBER(A3530)),"Укажите дату",IF(B3530="","Укажите код",IF(NOT(AND(ISTEXT(B3530),LEN(B3530)&gt;0,LEN(B3530)&lt;=30,ISNUMBER(FIND(LEFT(B3530,1),"ABCDEFGHIJKLMNOPQRSTUVWXYZ")),SUMPRODUCT((MID(B3530,{1,2,3,4,5,6,7,8,9,10,11,12,13,14,15,16,17,18,19,20,21,22,23,24,25,26,27,28,29,30},1)&lt;&gt;"")*ISERROR(FIND(MID(B3530,{1,2,3,4,5,6,7,8,9,10,11,12,13,14,15,16,17,18,19,20,21,22,23,24,25,26,27,28,29,30},1),"ABCDEFGHIJKLMNOPQRSTUVWXYZ0123456789-_")))=0,ISERROR(VALUE(B3530)))),"Недопустимый код: только латинские буквы A-Z в верхнем регистре, цифры, - и _; начало с буквы, до 30 символов (например MILK-001)",IF(SUMPRODUCT(--EXACT('Номенклатура'!$A$6:$A$205,B3530))=0,"Код не найден в номенклатуре",IF(SUMPRODUCT(--EXACT('Номенклатура'!$A$6:$A$205,B3530))&gt;1,"Код повторяется в номенклатуре",IF(ISNA(MATCH(C3530,{"Приход","Расход","Списание","Корректировка остатка"},0)),"Выберите тип операции",IF(NOT(ISNUMBER(D3530)),"Укажите количество",IF(D3530=0,"Количество не может быть 0",IF(AND(C3530&lt;&gt;"Корректировка остатка",D3530&lt;0),"Для этого типа количество положительное",IF(NOT(ISNUMBER('Номенклатура'!$C$2)),"Укажите дату начала учёта",IF(A3530&lt;INT('Номенклатура'!$C$2),"Раньше даты начала учёта: НЕ учтено",IF(AND(C3530="Корректировка остатка",TRIM(G3530)=""),"Учтено: добавьте пояснение","ОК")))))))))))))</f>
        <v/>
      </c>
    </row>
    <row r="3531" spans="1:9" x14ac:dyDescent="0.25">
      <c r="A3531" s="16"/>
      <c r="B3531" s="13"/>
      <c r="C3531" s="13"/>
      <c r="D3531" s="14"/>
      <c r="E3531" s="17" t="str">
        <f>IF(OR(B3531="",SUMPRODUCT(--EXACT('Номенклатура'!$A$6:$A$205,B3531))&lt;&gt;1),"",INDEX('Номенклатура'!$D$6:$D$205,SUMPRODUCT(EXACT('Номенклатура'!$A$6:$A$205,B3531)*(ROW('Номенклатура'!$A$6:$A$205)-5)))&amp;"")</f>
        <v/>
      </c>
      <c r="F3531" s="18" t="str">
        <f>IF(OR(I3531="ОК",I3531="Учтено: добавьте пояснение"),IF(C3531="Приход",D3531,IF(C3531="Корректировка остатка",D3531,-D3531)),"")</f>
        <v/>
      </c>
      <c r="G3531" s="13"/>
      <c r="H3531" s="15" t="str">
        <f>IF(OR(B3531="",SUMPRODUCT(--EXACT('Номенклатура'!$A$6:$A$205,B3531))&lt;&gt;1),"",INDEX('Номенклатура'!$B$6:$B$205,SUMPRODUCT(EXACT('Номенклатура'!$A$6:$A$205,B3531)*(ROW('Номенклатура'!$A$6:$A$205)-5)))&amp;"")</f>
        <v/>
      </c>
      <c r="I3531" s="15" t="str">
        <f>IF(COUNTA(A3531:D3531,G3531)=0,"",IF(NOT(ISNUMBER(A3531)),"Укажите дату",IF(B3531="","Укажите код",IF(NOT(AND(ISTEXT(B3531),LEN(B3531)&gt;0,LEN(B3531)&lt;=30,ISNUMBER(FIND(LEFT(B3531,1),"ABCDEFGHIJKLMNOPQRSTUVWXYZ")),SUMPRODUCT((MID(B3531,{1,2,3,4,5,6,7,8,9,10,11,12,13,14,15,16,17,18,19,20,21,22,23,24,25,26,27,28,29,30},1)&lt;&gt;"")*ISERROR(FIND(MID(B3531,{1,2,3,4,5,6,7,8,9,10,11,12,13,14,15,16,17,18,19,20,21,22,23,24,25,26,27,28,29,30},1),"ABCDEFGHIJKLMNOPQRSTUVWXYZ0123456789-_")))=0,ISERROR(VALUE(B3531)))),"Недопустимый код: только латинские буквы A-Z в верхнем регистре, цифры, - и _; начало с буквы, до 30 символов (например MILK-001)",IF(SUMPRODUCT(--EXACT('Номенклатура'!$A$6:$A$205,B3531))=0,"Код не найден в номенклатуре",IF(SUMPRODUCT(--EXACT('Номенклатура'!$A$6:$A$205,B3531))&gt;1,"Код повторяется в номенклатуре",IF(ISNA(MATCH(C3531,{"Приход","Расход","Списание","Корректировка остатка"},0)),"Выберите тип операции",IF(NOT(ISNUMBER(D3531)),"Укажите количество",IF(D3531=0,"Количество не может быть 0",IF(AND(C3531&lt;&gt;"Корректировка остатка",D3531&lt;0),"Для этого типа количество положительное",IF(NOT(ISNUMBER('Номенклатура'!$C$2)),"Укажите дату начала учёта",IF(A3531&lt;INT('Номенклатура'!$C$2),"Раньше даты начала учёта: НЕ учтено",IF(AND(C3531="Корректировка остатка",TRIM(G3531)=""),"Учтено: добавьте пояснение","ОК")))))))))))))</f>
        <v/>
      </c>
    </row>
    <row r="3532" spans="1:9" x14ac:dyDescent="0.25">
      <c r="A3532" s="16"/>
      <c r="B3532" s="13"/>
      <c r="C3532" s="13"/>
      <c r="D3532" s="14"/>
      <c r="E3532" s="17" t="str">
        <f>IF(OR(B3532="",SUMPRODUCT(--EXACT('Номенклатура'!$A$6:$A$205,B3532))&lt;&gt;1),"",INDEX('Номенклатура'!$D$6:$D$205,SUMPRODUCT(EXACT('Номенклатура'!$A$6:$A$205,B3532)*(ROW('Номенклатура'!$A$6:$A$205)-5)))&amp;"")</f>
        <v/>
      </c>
      <c r="F3532" s="18" t="str">
        <f>IF(OR(I3532="ОК",I3532="Учтено: добавьте пояснение"),IF(C3532="Приход",D3532,IF(C3532="Корректировка остатка",D3532,-D3532)),"")</f>
        <v/>
      </c>
      <c r="G3532" s="13"/>
      <c r="H3532" s="15" t="str">
        <f>IF(OR(B3532="",SUMPRODUCT(--EXACT('Номенклатура'!$A$6:$A$205,B3532))&lt;&gt;1),"",INDEX('Номенклатура'!$B$6:$B$205,SUMPRODUCT(EXACT('Номенклатура'!$A$6:$A$205,B3532)*(ROW('Номенклатура'!$A$6:$A$205)-5)))&amp;"")</f>
        <v/>
      </c>
      <c r="I3532" s="15" t="str">
        <f>IF(COUNTA(A3532:D3532,G3532)=0,"",IF(NOT(ISNUMBER(A3532)),"Укажите дату",IF(B3532="","Укажите код",IF(NOT(AND(ISTEXT(B3532),LEN(B3532)&gt;0,LEN(B3532)&lt;=30,ISNUMBER(FIND(LEFT(B3532,1),"ABCDEFGHIJKLMNOPQRSTUVWXYZ")),SUMPRODUCT((MID(B3532,{1,2,3,4,5,6,7,8,9,10,11,12,13,14,15,16,17,18,19,20,21,22,23,24,25,26,27,28,29,30},1)&lt;&gt;"")*ISERROR(FIND(MID(B3532,{1,2,3,4,5,6,7,8,9,10,11,12,13,14,15,16,17,18,19,20,21,22,23,24,25,26,27,28,29,30},1),"ABCDEFGHIJKLMNOPQRSTUVWXYZ0123456789-_")))=0,ISERROR(VALUE(B3532)))),"Недопустимый код: только латинские буквы A-Z в верхнем регистре, цифры, - и _; начало с буквы, до 30 символов (например MILK-001)",IF(SUMPRODUCT(--EXACT('Номенклатура'!$A$6:$A$205,B3532))=0,"Код не найден в номенклатуре",IF(SUMPRODUCT(--EXACT('Номенклатура'!$A$6:$A$205,B3532))&gt;1,"Код повторяется в номенклатуре",IF(ISNA(MATCH(C3532,{"Приход","Расход","Списание","Корректировка остатка"},0)),"Выберите тип операции",IF(NOT(ISNUMBER(D3532)),"Укажите количество",IF(D3532=0,"Количество не может быть 0",IF(AND(C3532&lt;&gt;"Корректировка остатка",D3532&lt;0),"Для этого типа количество положительное",IF(NOT(ISNUMBER('Номенклатура'!$C$2)),"Укажите дату начала учёта",IF(A3532&lt;INT('Номенклатура'!$C$2),"Раньше даты начала учёта: НЕ учтено",IF(AND(C3532="Корректировка остатка",TRIM(G3532)=""),"Учтено: добавьте пояснение","ОК")))))))))))))</f>
        <v/>
      </c>
    </row>
    <row r="3533" spans="1:9" x14ac:dyDescent="0.25">
      <c r="A3533" s="16"/>
      <c r="B3533" s="13"/>
      <c r="C3533" s="13"/>
      <c r="D3533" s="14"/>
      <c r="E3533" s="17" t="str">
        <f>IF(OR(B3533="",SUMPRODUCT(--EXACT('Номенклатура'!$A$6:$A$205,B3533))&lt;&gt;1),"",INDEX('Номенклатура'!$D$6:$D$205,SUMPRODUCT(EXACT('Номенклатура'!$A$6:$A$205,B3533)*(ROW('Номенклатура'!$A$6:$A$205)-5)))&amp;"")</f>
        <v/>
      </c>
      <c r="F3533" s="18" t="str">
        <f>IF(OR(I3533="ОК",I3533="Учтено: добавьте пояснение"),IF(C3533="Приход",D3533,IF(C3533="Корректировка остатка",D3533,-D3533)),"")</f>
        <v/>
      </c>
      <c r="G3533" s="13"/>
      <c r="H3533" s="15" t="str">
        <f>IF(OR(B3533="",SUMPRODUCT(--EXACT('Номенклатура'!$A$6:$A$205,B3533))&lt;&gt;1),"",INDEX('Номенклатура'!$B$6:$B$205,SUMPRODUCT(EXACT('Номенклатура'!$A$6:$A$205,B3533)*(ROW('Номенклатура'!$A$6:$A$205)-5)))&amp;"")</f>
        <v/>
      </c>
      <c r="I3533" s="15" t="str">
        <f>IF(COUNTA(A3533:D3533,G3533)=0,"",IF(NOT(ISNUMBER(A3533)),"Укажите дату",IF(B3533="","Укажите код",IF(NOT(AND(ISTEXT(B3533),LEN(B3533)&gt;0,LEN(B3533)&lt;=30,ISNUMBER(FIND(LEFT(B3533,1),"ABCDEFGHIJKLMNOPQRSTUVWXYZ")),SUMPRODUCT((MID(B3533,{1,2,3,4,5,6,7,8,9,10,11,12,13,14,15,16,17,18,19,20,21,22,23,24,25,26,27,28,29,30},1)&lt;&gt;"")*ISERROR(FIND(MID(B3533,{1,2,3,4,5,6,7,8,9,10,11,12,13,14,15,16,17,18,19,20,21,22,23,24,25,26,27,28,29,30},1),"ABCDEFGHIJKLMNOPQRSTUVWXYZ0123456789-_")))=0,ISERROR(VALUE(B3533)))),"Недопустимый код: только латинские буквы A-Z в верхнем регистре, цифры, - и _; начало с буквы, до 30 символов (например MILK-001)",IF(SUMPRODUCT(--EXACT('Номенклатура'!$A$6:$A$205,B3533))=0,"Код не найден в номенклатуре",IF(SUMPRODUCT(--EXACT('Номенклатура'!$A$6:$A$205,B3533))&gt;1,"Код повторяется в номенклатуре",IF(ISNA(MATCH(C3533,{"Приход","Расход","Списание","Корректировка остатка"},0)),"Выберите тип операции",IF(NOT(ISNUMBER(D3533)),"Укажите количество",IF(D3533=0,"Количество не может быть 0",IF(AND(C3533&lt;&gt;"Корректировка остатка",D3533&lt;0),"Для этого типа количество положительное",IF(NOT(ISNUMBER('Номенклатура'!$C$2)),"Укажите дату начала учёта",IF(A3533&lt;INT('Номенклатура'!$C$2),"Раньше даты начала учёта: НЕ учтено",IF(AND(C3533="Корректировка остатка",TRIM(G3533)=""),"Учтено: добавьте пояснение","ОК")))))))))))))</f>
        <v/>
      </c>
    </row>
    <row r="3534" spans="1:9" x14ac:dyDescent="0.25">
      <c r="A3534" s="16"/>
      <c r="B3534" s="13"/>
      <c r="C3534" s="13"/>
      <c r="D3534" s="14"/>
      <c r="E3534" s="17" t="str">
        <f>IF(OR(B3534="",SUMPRODUCT(--EXACT('Номенклатура'!$A$6:$A$205,B3534))&lt;&gt;1),"",INDEX('Номенклатура'!$D$6:$D$205,SUMPRODUCT(EXACT('Номенклатура'!$A$6:$A$205,B3534)*(ROW('Номенклатура'!$A$6:$A$205)-5)))&amp;"")</f>
        <v/>
      </c>
      <c r="F3534" s="18" t="str">
        <f>IF(OR(I3534="ОК",I3534="Учтено: добавьте пояснение"),IF(C3534="Приход",D3534,IF(C3534="Корректировка остатка",D3534,-D3534)),"")</f>
        <v/>
      </c>
      <c r="G3534" s="13"/>
      <c r="H3534" s="15" t="str">
        <f>IF(OR(B3534="",SUMPRODUCT(--EXACT('Номенклатура'!$A$6:$A$205,B3534))&lt;&gt;1),"",INDEX('Номенклатура'!$B$6:$B$205,SUMPRODUCT(EXACT('Номенклатура'!$A$6:$A$205,B3534)*(ROW('Номенклатура'!$A$6:$A$205)-5)))&amp;"")</f>
        <v/>
      </c>
      <c r="I3534" s="15" t="str">
        <f>IF(COUNTA(A3534:D3534,G3534)=0,"",IF(NOT(ISNUMBER(A3534)),"Укажите дату",IF(B3534="","Укажите код",IF(NOT(AND(ISTEXT(B3534),LEN(B3534)&gt;0,LEN(B3534)&lt;=30,ISNUMBER(FIND(LEFT(B3534,1),"ABCDEFGHIJKLMNOPQRSTUVWXYZ")),SUMPRODUCT((MID(B3534,{1,2,3,4,5,6,7,8,9,10,11,12,13,14,15,16,17,18,19,20,21,22,23,24,25,26,27,28,29,30},1)&lt;&gt;"")*ISERROR(FIND(MID(B3534,{1,2,3,4,5,6,7,8,9,10,11,12,13,14,15,16,17,18,19,20,21,22,23,24,25,26,27,28,29,30},1),"ABCDEFGHIJKLMNOPQRSTUVWXYZ0123456789-_")))=0,ISERROR(VALUE(B3534)))),"Недопустимый код: только латинские буквы A-Z в верхнем регистре, цифры, - и _; начало с буквы, до 30 символов (например MILK-001)",IF(SUMPRODUCT(--EXACT('Номенклатура'!$A$6:$A$205,B3534))=0,"Код не найден в номенклатуре",IF(SUMPRODUCT(--EXACT('Номенклатура'!$A$6:$A$205,B3534))&gt;1,"Код повторяется в номенклатуре",IF(ISNA(MATCH(C3534,{"Приход","Расход","Списание","Корректировка остатка"},0)),"Выберите тип операции",IF(NOT(ISNUMBER(D3534)),"Укажите количество",IF(D3534=0,"Количество не может быть 0",IF(AND(C3534&lt;&gt;"Корректировка остатка",D3534&lt;0),"Для этого типа количество положительное",IF(NOT(ISNUMBER('Номенклатура'!$C$2)),"Укажите дату начала учёта",IF(A3534&lt;INT('Номенклатура'!$C$2),"Раньше даты начала учёта: НЕ учтено",IF(AND(C3534="Корректировка остатка",TRIM(G3534)=""),"Учтено: добавьте пояснение","ОК")))))))))))))</f>
        <v/>
      </c>
    </row>
    <row r="3535" spans="1:9" x14ac:dyDescent="0.25">
      <c r="A3535" s="16"/>
      <c r="B3535" s="13"/>
      <c r="C3535" s="13"/>
      <c r="D3535" s="14"/>
      <c r="E3535" s="17" t="str">
        <f>IF(OR(B3535="",SUMPRODUCT(--EXACT('Номенклатура'!$A$6:$A$205,B3535))&lt;&gt;1),"",INDEX('Номенклатура'!$D$6:$D$205,SUMPRODUCT(EXACT('Номенклатура'!$A$6:$A$205,B3535)*(ROW('Номенклатура'!$A$6:$A$205)-5)))&amp;"")</f>
        <v/>
      </c>
      <c r="F3535" s="18" t="str">
        <f>IF(OR(I3535="ОК",I3535="Учтено: добавьте пояснение"),IF(C3535="Приход",D3535,IF(C3535="Корректировка остатка",D3535,-D3535)),"")</f>
        <v/>
      </c>
      <c r="G3535" s="13"/>
      <c r="H3535" s="15" t="str">
        <f>IF(OR(B3535="",SUMPRODUCT(--EXACT('Номенклатура'!$A$6:$A$205,B3535))&lt;&gt;1),"",INDEX('Номенклатура'!$B$6:$B$205,SUMPRODUCT(EXACT('Номенклатура'!$A$6:$A$205,B3535)*(ROW('Номенклатура'!$A$6:$A$205)-5)))&amp;"")</f>
        <v/>
      </c>
      <c r="I3535" s="15" t="str">
        <f>IF(COUNTA(A3535:D3535,G3535)=0,"",IF(NOT(ISNUMBER(A3535)),"Укажите дату",IF(B3535="","Укажите код",IF(NOT(AND(ISTEXT(B3535),LEN(B3535)&gt;0,LEN(B3535)&lt;=30,ISNUMBER(FIND(LEFT(B3535,1),"ABCDEFGHIJKLMNOPQRSTUVWXYZ")),SUMPRODUCT((MID(B3535,{1,2,3,4,5,6,7,8,9,10,11,12,13,14,15,16,17,18,19,20,21,22,23,24,25,26,27,28,29,30},1)&lt;&gt;"")*ISERROR(FIND(MID(B3535,{1,2,3,4,5,6,7,8,9,10,11,12,13,14,15,16,17,18,19,20,21,22,23,24,25,26,27,28,29,30},1),"ABCDEFGHIJKLMNOPQRSTUVWXYZ0123456789-_")))=0,ISERROR(VALUE(B3535)))),"Недопустимый код: только латинские буквы A-Z в верхнем регистре, цифры, - и _; начало с буквы, до 30 символов (например MILK-001)",IF(SUMPRODUCT(--EXACT('Номенклатура'!$A$6:$A$205,B3535))=0,"Код не найден в номенклатуре",IF(SUMPRODUCT(--EXACT('Номенклатура'!$A$6:$A$205,B3535))&gt;1,"Код повторяется в номенклатуре",IF(ISNA(MATCH(C3535,{"Приход","Расход","Списание","Корректировка остатка"},0)),"Выберите тип операции",IF(NOT(ISNUMBER(D3535)),"Укажите количество",IF(D3535=0,"Количество не может быть 0",IF(AND(C3535&lt;&gt;"Корректировка остатка",D3535&lt;0),"Для этого типа количество положительное",IF(NOT(ISNUMBER('Номенклатура'!$C$2)),"Укажите дату начала учёта",IF(A3535&lt;INT('Номенклатура'!$C$2),"Раньше даты начала учёта: НЕ учтено",IF(AND(C3535="Корректировка остатка",TRIM(G3535)=""),"Учтено: добавьте пояснение","ОК")))))))))))))</f>
        <v/>
      </c>
    </row>
    <row r="3536" spans="1:9" x14ac:dyDescent="0.25">
      <c r="A3536" s="16"/>
      <c r="B3536" s="13"/>
      <c r="C3536" s="13"/>
      <c r="D3536" s="14"/>
      <c r="E3536" s="17" t="str">
        <f>IF(OR(B3536="",SUMPRODUCT(--EXACT('Номенклатура'!$A$6:$A$205,B3536))&lt;&gt;1),"",INDEX('Номенклатура'!$D$6:$D$205,SUMPRODUCT(EXACT('Номенклатура'!$A$6:$A$205,B3536)*(ROW('Номенклатура'!$A$6:$A$205)-5)))&amp;"")</f>
        <v/>
      </c>
      <c r="F3536" s="18" t="str">
        <f>IF(OR(I3536="ОК",I3536="Учтено: добавьте пояснение"),IF(C3536="Приход",D3536,IF(C3536="Корректировка остатка",D3536,-D3536)),"")</f>
        <v/>
      </c>
      <c r="G3536" s="13"/>
      <c r="H3536" s="15" t="str">
        <f>IF(OR(B3536="",SUMPRODUCT(--EXACT('Номенклатура'!$A$6:$A$205,B3536))&lt;&gt;1),"",INDEX('Номенклатура'!$B$6:$B$205,SUMPRODUCT(EXACT('Номенклатура'!$A$6:$A$205,B3536)*(ROW('Номенклатура'!$A$6:$A$205)-5)))&amp;"")</f>
        <v/>
      </c>
      <c r="I3536" s="15" t="str">
        <f>IF(COUNTA(A3536:D3536,G3536)=0,"",IF(NOT(ISNUMBER(A3536)),"Укажите дату",IF(B3536="","Укажите код",IF(NOT(AND(ISTEXT(B3536),LEN(B3536)&gt;0,LEN(B3536)&lt;=30,ISNUMBER(FIND(LEFT(B3536,1),"ABCDEFGHIJKLMNOPQRSTUVWXYZ")),SUMPRODUCT((MID(B3536,{1,2,3,4,5,6,7,8,9,10,11,12,13,14,15,16,17,18,19,20,21,22,23,24,25,26,27,28,29,30},1)&lt;&gt;"")*ISERROR(FIND(MID(B3536,{1,2,3,4,5,6,7,8,9,10,11,12,13,14,15,16,17,18,19,20,21,22,23,24,25,26,27,28,29,30},1),"ABCDEFGHIJKLMNOPQRSTUVWXYZ0123456789-_")))=0,ISERROR(VALUE(B3536)))),"Недопустимый код: только латинские буквы A-Z в верхнем регистре, цифры, - и _; начало с буквы, до 30 символов (например MILK-001)",IF(SUMPRODUCT(--EXACT('Номенклатура'!$A$6:$A$205,B3536))=0,"Код не найден в номенклатуре",IF(SUMPRODUCT(--EXACT('Номенклатура'!$A$6:$A$205,B3536))&gt;1,"Код повторяется в номенклатуре",IF(ISNA(MATCH(C3536,{"Приход","Расход","Списание","Корректировка остатка"},0)),"Выберите тип операции",IF(NOT(ISNUMBER(D3536)),"Укажите количество",IF(D3536=0,"Количество не может быть 0",IF(AND(C3536&lt;&gt;"Корректировка остатка",D3536&lt;0),"Для этого типа количество положительное",IF(NOT(ISNUMBER('Номенклатура'!$C$2)),"Укажите дату начала учёта",IF(A3536&lt;INT('Номенклатура'!$C$2),"Раньше даты начала учёта: НЕ учтено",IF(AND(C3536="Корректировка остатка",TRIM(G3536)=""),"Учтено: добавьте пояснение","ОК")))))))))))))</f>
        <v/>
      </c>
    </row>
    <row r="3537" spans="1:9" x14ac:dyDescent="0.25">
      <c r="A3537" s="16"/>
      <c r="B3537" s="13"/>
      <c r="C3537" s="13"/>
      <c r="D3537" s="14"/>
      <c r="E3537" s="17" t="str">
        <f>IF(OR(B3537="",SUMPRODUCT(--EXACT('Номенклатура'!$A$6:$A$205,B3537))&lt;&gt;1),"",INDEX('Номенклатура'!$D$6:$D$205,SUMPRODUCT(EXACT('Номенклатура'!$A$6:$A$205,B3537)*(ROW('Номенклатура'!$A$6:$A$205)-5)))&amp;"")</f>
        <v/>
      </c>
      <c r="F3537" s="18" t="str">
        <f>IF(OR(I3537="ОК",I3537="Учтено: добавьте пояснение"),IF(C3537="Приход",D3537,IF(C3537="Корректировка остатка",D3537,-D3537)),"")</f>
        <v/>
      </c>
      <c r="G3537" s="13"/>
      <c r="H3537" s="15" t="str">
        <f>IF(OR(B3537="",SUMPRODUCT(--EXACT('Номенклатура'!$A$6:$A$205,B3537))&lt;&gt;1),"",INDEX('Номенклатура'!$B$6:$B$205,SUMPRODUCT(EXACT('Номенклатура'!$A$6:$A$205,B3537)*(ROW('Номенклатура'!$A$6:$A$205)-5)))&amp;"")</f>
        <v/>
      </c>
      <c r="I3537" s="15" t="str">
        <f>IF(COUNTA(A3537:D3537,G3537)=0,"",IF(NOT(ISNUMBER(A3537)),"Укажите дату",IF(B3537="","Укажите код",IF(NOT(AND(ISTEXT(B3537),LEN(B3537)&gt;0,LEN(B3537)&lt;=30,ISNUMBER(FIND(LEFT(B3537,1),"ABCDEFGHIJKLMNOPQRSTUVWXYZ")),SUMPRODUCT((MID(B3537,{1,2,3,4,5,6,7,8,9,10,11,12,13,14,15,16,17,18,19,20,21,22,23,24,25,26,27,28,29,30},1)&lt;&gt;"")*ISERROR(FIND(MID(B3537,{1,2,3,4,5,6,7,8,9,10,11,12,13,14,15,16,17,18,19,20,21,22,23,24,25,26,27,28,29,30},1),"ABCDEFGHIJKLMNOPQRSTUVWXYZ0123456789-_")))=0,ISERROR(VALUE(B3537)))),"Недопустимый код: только латинские буквы A-Z в верхнем регистре, цифры, - и _; начало с буквы, до 30 символов (например MILK-001)",IF(SUMPRODUCT(--EXACT('Номенклатура'!$A$6:$A$205,B3537))=0,"Код не найден в номенклатуре",IF(SUMPRODUCT(--EXACT('Номенклатура'!$A$6:$A$205,B3537))&gt;1,"Код повторяется в номенклатуре",IF(ISNA(MATCH(C3537,{"Приход","Расход","Списание","Корректировка остатка"},0)),"Выберите тип операции",IF(NOT(ISNUMBER(D3537)),"Укажите количество",IF(D3537=0,"Количество не может быть 0",IF(AND(C3537&lt;&gt;"Корректировка остатка",D3537&lt;0),"Для этого типа количество положительное",IF(NOT(ISNUMBER('Номенклатура'!$C$2)),"Укажите дату начала учёта",IF(A3537&lt;INT('Номенклатура'!$C$2),"Раньше даты начала учёта: НЕ учтено",IF(AND(C3537="Корректировка остатка",TRIM(G3537)=""),"Учтено: добавьте пояснение","ОК")))))))))))))</f>
        <v/>
      </c>
    </row>
    <row r="3538" spans="1:9" x14ac:dyDescent="0.25">
      <c r="A3538" s="16"/>
      <c r="B3538" s="13"/>
      <c r="C3538" s="13"/>
      <c r="D3538" s="14"/>
      <c r="E3538" s="17" t="str">
        <f>IF(OR(B3538="",SUMPRODUCT(--EXACT('Номенклатура'!$A$6:$A$205,B3538))&lt;&gt;1),"",INDEX('Номенклатура'!$D$6:$D$205,SUMPRODUCT(EXACT('Номенклатура'!$A$6:$A$205,B3538)*(ROW('Номенклатура'!$A$6:$A$205)-5)))&amp;"")</f>
        <v/>
      </c>
      <c r="F3538" s="18" t="str">
        <f>IF(OR(I3538="ОК",I3538="Учтено: добавьте пояснение"),IF(C3538="Приход",D3538,IF(C3538="Корректировка остатка",D3538,-D3538)),"")</f>
        <v/>
      </c>
      <c r="G3538" s="13"/>
      <c r="H3538" s="15" t="str">
        <f>IF(OR(B3538="",SUMPRODUCT(--EXACT('Номенклатура'!$A$6:$A$205,B3538))&lt;&gt;1),"",INDEX('Номенклатура'!$B$6:$B$205,SUMPRODUCT(EXACT('Номенклатура'!$A$6:$A$205,B3538)*(ROW('Номенклатура'!$A$6:$A$205)-5)))&amp;"")</f>
        <v/>
      </c>
      <c r="I3538" s="15" t="str">
        <f>IF(COUNTA(A3538:D3538,G3538)=0,"",IF(NOT(ISNUMBER(A3538)),"Укажите дату",IF(B3538="","Укажите код",IF(NOT(AND(ISTEXT(B3538),LEN(B3538)&gt;0,LEN(B3538)&lt;=30,ISNUMBER(FIND(LEFT(B3538,1),"ABCDEFGHIJKLMNOPQRSTUVWXYZ")),SUMPRODUCT((MID(B3538,{1,2,3,4,5,6,7,8,9,10,11,12,13,14,15,16,17,18,19,20,21,22,23,24,25,26,27,28,29,30},1)&lt;&gt;"")*ISERROR(FIND(MID(B3538,{1,2,3,4,5,6,7,8,9,10,11,12,13,14,15,16,17,18,19,20,21,22,23,24,25,26,27,28,29,30},1),"ABCDEFGHIJKLMNOPQRSTUVWXYZ0123456789-_")))=0,ISERROR(VALUE(B3538)))),"Недопустимый код: только латинские буквы A-Z в верхнем регистре, цифры, - и _; начало с буквы, до 30 символов (например MILK-001)",IF(SUMPRODUCT(--EXACT('Номенклатура'!$A$6:$A$205,B3538))=0,"Код не найден в номенклатуре",IF(SUMPRODUCT(--EXACT('Номенклатура'!$A$6:$A$205,B3538))&gt;1,"Код повторяется в номенклатуре",IF(ISNA(MATCH(C3538,{"Приход","Расход","Списание","Корректировка остатка"},0)),"Выберите тип операции",IF(NOT(ISNUMBER(D3538)),"Укажите количество",IF(D3538=0,"Количество не может быть 0",IF(AND(C3538&lt;&gt;"Корректировка остатка",D3538&lt;0),"Для этого типа количество положительное",IF(NOT(ISNUMBER('Номенклатура'!$C$2)),"Укажите дату начала учёта",IF(A3538&lt;INT('Номенклатура'!$C$2),"Раньше даты начала учёта: НЕ учтено",IF(AND(C3538="Корректировка остатка",TRIM(G3538)=""),"Учтено: добавьте пояснение","ОК")))))))))))))</f>
        <v/>
      </c>
    </row>
    <row r="3539" spans="1:9" x14ac:dyDescent="0.25">
      <c r="A3539" s="16"/>
      <c r="B3539" s="13"/>
      <c r="C3539" s="13"/>
      <c r="D3539" s="14"/>
      <c r="E3539" s="17" t="str">
        <f>IF(OR(B3539="",SUMPRODUCT(--EXACT('Номенклатура'!$A$6:$A$205,B3539))&lt;&gt;1),"",INDEX('Номенклатура'!$D$6:$D$205,SUMPRODUCT(EXACT('Номенклатура'!$A$6:$A$205,B3539)*(ROW('Номенклатура'!$A$6:$A$205)-5)))&amp;"")</f>
        <v/>
      </c>
      <c r="F3539" s="18" t="str">
        <f>IF(OR(I3539="ОК",I3539="Учтено: добавьте пояснение"),IF(C3539="Приход",D3539,IF(C3539="Корректировка остатка",D3539,-D3539)),"")</f>
        <v/>
      </c>
      <c r="G3539" s="13"/>
      <c r="H3539" s="15" t="str">
        <f>IF(OR(B3539="",SUMPRODUCT(--EXACT('Номенклатура'!$A$6:$A$205,B3539))&lt;&gt;1),"",INDEX('Номенклатура'!$B$6:$B$205,SUMPRODUCT(EXACT('Номенклатура'!$A$6:$A$205,B3539)*(ROW('Номенклатура'!$A$6:$A$205)-5)))&amp;"")</f>
        <v/>
      </c>
      <c r="I3539" s="15" t="str">
        <f>IF(COUNTA(A3539:D3539,G3539)=0,"",IF(NOT(ISNUMBER(A3539)),"Укажите дату",IF(B3539="","Укажите код",IF(NOT(AND(ISTEXT(B3539),LEN(B3539)&gt;0,LEN(B3539)&lt;=30,ISNUMBER(FIND(LEFT(B3539,1),"ABCDEFGHIJKLMNOPQRSTUVWXYZ")),SUMPRODUCT((MID(B3539,{1,2,3,4,5,6,7,8,9,10,11,12,13,14,15,16,17,18,19,20,21,22,23,24,25,26,27,28,29,30},1)&lt;&gt;"")*ISERROR(FIND(MID(B3539,{1,2,3,4,5,6,7,8,9,10,11,12,13,14,15,16,17,18,19,20,21,22,23,24,25,26,27,28,29,30},1),"ABCDEFGHIJKLMNOPQRSTUVWXYZ0123456789-_")))=0,ISERROR(VALUE(B3539)))),"Недопустимый код: только латинские буквы A-Z в верхнем регистре, цифры, - и _; начало с буквы, до 30 символов (например MILK-001)",IF(SUMPRODUCT(--EXACT('Номенклатура'!$A$6:$A$205,B3539))=0,"Код не найден в номенклатуре",IF(SUMPRODUCT(--EXACT('Номенклатура'!$A$6:$A$205,B3539))&gt;1,"Код повторяется в номенклатуре",IF(ISNA(MATCH(C3539,{"Приход","Расход","Списание","Корректировка остатка"},0)),"Выберите тип операции",IF(NOT(ISNUMBER(D3539)),"Укажите количество",IF(D3539=0,"Количество не может быть 0",IF(AND(C3539&lt;&gt;"Корректировка остатка",D3539&lt;0),"Для этого типа количество положительное",IF(NOT(ISNUMBER('Номенклатура'!$C$2)),"Укажите дату начала учёта",IF(A3539&lt;INT('Номенклатура'!$C$2),"Раньше даты начала учёта: НЕ учтено",IF(AND(C3539="Корректировка остатка",TRIM(G3539)=""),"Учтено: добавьте пояснение","ОК")))))))))))))</f>
        <v/>
      </c>
    </row>
    <row r="3540" spans="1:9" x14ac:dyDescent="0.25">
      <c r="A3540" s="16"/>
      <c r="B3540" s="13"/>
      <c r="C3540" s="13"/>
      <c r="D3540" s="14"/>
      <c r="E3540" s="17" t="str">
        <f>IF(OR(B3540="",SUMPRODUCT(--EXACT('Номенклатура'!$A$6:$A$205,B3540))&lt;&gt;1),"",INDEX('Номенклатура'!$D$6:$D$205,SUMPRODUCT(EXACT('Номенклатура'!$A$6:$A$205,B3540)*(ROW('Номенклатура'!$A$6:$A$205)-5)))&amp;"")</f>
        <v/>
      </c>
      <c r="F3540" s="18" t="str">
        <f>IF(OR(I3540="ОК",I3540="Учтено: добавьте пояснение"),IF(C3540="Приход",D3540,IF(C3540="Корректировка остатка",D3540,-D3540)),"")</f>
        <v/>
      </c>
      <c r="G3540" s="13"/>
      <c r="H3540" s="15" t="str">
        <f>IF(OR(B3540="",SUMPRODUCT(--EXACT('Номенклатура'!$A$6:$A$205,B3540))&lt;&gt;1),"",INDEX('Номенклатура'!$B$6:$B$205,SUMPRODUCT(EXACT('Номенклатура'!$A$6:$A$205,B3540)*(ROW('Номенклатура'!$A$6:$A$205)-5)))&amp;"")</f>
        <v/>
      </c>
      <c r="I3540" s="15" t="str">
        <f>IF(COUNTA(A3540:D3540,G3540)=0,"",IF(NOT(ISNUMBER(A3540)),"Укажите дату",IF(B3540="","Укажите код",IF(NOT(AND(ISTEXT(B3540),LEN(B3540)&gt;0,LEN(B3540)&lt;=30,ISNUMBER(FIND(LEFT(B3540,1),"ABCDEFGHIJKLMNOPQRSTUVWXYZ")),SUMPRODUCT((MID(B3540,{1,2,3,4,5,6,7,8,9,10,11,12,13,14,15,16,17,18,19,20,21,22,23,24,25,26,27,28,29,30},1)&lt;&gt;"")*ISERROR(FIND(MID(B3540,{1,2,3,4,5,6,7,8,9,10,11,12,13,14,15,16,17,18,19,20,21,22,23,24,25,26,27,28,29,30},1),"ABCDEFGHIJKLMNOPQRSTUVWXYZ0123456789-_")))=0,ISERROR(VALUE(B3540)))),"Недопустимый код: только латинские буквы A-Z в верхнем регистре, цифры, - и _; начало с буквы, до 30 символов (например MILK-001)",IF(SUMPRODUCT(--EXACT('Номенклатура'!$A$6:$A$205,B3540))=0,"Код не найден в номенклатуре",IF(SUMPRODUCT(--EXACT('Номенклатура'!$A$6:$A$205,B3540))&gt;1,"Код повторяется в номенклатуре",IF(ISNA(MATCH(C3540,{"Приход","Расход","Списание","Корректировка остатка"},0)),"Выберите тип операции",IF(NOT(ISNUMBER(D3540)),"Укажите количество",IF(D3540=0,"Количество не может быть 0",IF(AND(C3540&lt;&gt;"Корректировка остатка",D3540&lt;0),"Для этого типа количество положительное",IF(NOT(ISNUMBER('Номенклатура'!$C$2)),"Укажите дату начала учёта",IF(A3540&lt;INT('Номенклатура'!$C$2),"Раньше даты начала учёта: НЕ учтено",IF(AND(C3540="Корректировка остатка",TRIM(G3540)=""),"Учтено: добавьте пояснение","ОК")))))))))))))</f>
        <v/>
      </c>
    </row>
    <row r="3541" spans="1:9" x14ac:dyDescent="0.25">
      <c r="A3541" s="16"/>
      <c r="B3541" s="13"/>
      <c r="C3541" s="13"/>
      <c r="D3541" s="14"/>
      <c r="E3541" s="17" t="str">
        <f>IF(OR(B3541="",SUMPRODUCT(--EXACT('Номенклатура'!$A$6:$A$205,B3541))&lt;&gt;1),"",INDEX('Номенклатура'!$D$6:$D$205,SUMPRODUCT(EXACT('Номенклатура'!$A$6:$A$205,B3541)*(ROW('Номенклатура'!$A$6:$A$205)-5)))&amp;"")</f>
        <v/>
      </c>
      <c r="F3541" s="18" t="str">
        <f>IF(OR(I3541="ОК",I3541="Учтено: добавьте пояснение"),IF(C3541="Приход",D3541,IF(C3541="Корректировка остатка",D3541,-D3541)),"")</f>
        <v/>
      </c>
      <c r="G3541" s="13"/>
      <c r="H3541" s="15" t="str">
        <f>IF(OR(B3541="",SUMPRODUCT(--EXACT('Номенклатура'!$A$6:$A$205,B3541))&lt;&gt;1),"",INDEX('Номенклатура'!$B$6:$B$205,SUMPRODUCT(EXACT('Номенклатура'!$A$6:$A$205,B3541)*(ROW('Номенклатура'!$A$6:$A$205)-5)))&amp;"")</f>
        <v/>
      </c>
      <c r="I3541" s="15" t="str">
        <f>IF(COUNTA(A3541:D3541,G3541)=0,"",IF(NOT(ISNUMBER(A3541)),"Укажите дату",IF(B3541="","Укажите код",IF(NOT(AND(ISTEXT(B3541),LEN(B3541)&gt;0,LEN(B3541)&lt;=30,ISNUMBER(FIND(LEFT(B3541,1),"ABCDEFGHIJKLMNOPQRSTUVWXYZ")),SUMPRODUCT((MID(B3541,{1,2,3,4,5,6,7,8,9,10,11,12,13,14,15,16,17,18,19,20,21,22,23,24,25,26,27,28,29,30},1)&lt;&gt;"")*ISERROR(FIND(MID(B3541,{1,2,3,4,5,6,7,8,9,10,11,12,13,14,15,16,17,18,19,20,21,22,23,24,25,26,27,28,29,30},1),"ABCDEFGHIJKLMNOPQRSTUVWXYZ0123456789-_")))=0,ISERROR(VALUE(B3541)))),"Недопустимый код: только латинские буквы A-Z в верхнем регистре, цифры, - и _; начало с буквы, до 30 символов (например MILK-001)",IF(SUMPRODUCT(--EXACT('Номенклатура'!$A$6:$A$205,B3541))=0,"Код не найден в номенклатуре",IF(SUMPRODUCT(--EXACT('Номенклатура'!$A$6:$A$205,B3541))&gt;1,"Код повторяется в номенклатуре",IF(ISNA(MATCH(C3541,{"Приход","Расход","Списание","Корректировка остатка"},0)),"Выберите тип операции",IF(NOT(ISNUMBER(D3541)),"Укажите количество",IF(D3541=0,"Количество не может быть 0",IF(AND(C3541&lt;&gt;"Корректировка остатка",D3541&lt;0),"Для этого типа количество положительное",IF(NOT(ISNUMBER('Номенклатура'!$C$2)),"Укажите дату начала учёта",IF(A3541&lt;INT('Номенклатура'!$C$2),"Раньше даты начала учёта: НЕ учтено",IF(AND(C3541="Корректировка остатка",TRIM(G3541)=""),"Учтено: добавьте пояснение","ОК")))))))))))))</f>
        <v/>
      </c>
    </row>
    <row r="3542" spans="1:9" x14ac:dyDescent="0.25">
      <c r="A3542" s="16"/>
      <c r="B3542" s="13"/>
      <c r="C3542" s="13"/>
      <c r="D3542" s="14"/>
      <c r="E3542" s="17" t="str">
        <f>IF(OR(B3542="",SUMPRODUCT(--EXACT('Номенклатура'!$A$6:$A$205,B3542))&lt;&gt;1),"",INDEX('Номенклатура'!$D$6:$D$205,SUMPRODUCT(EXACT('Номенклатура'!$A$6:$A$205,B3542)*(ROW('Номенклатура'!$A$6:$A$205)-5)))&amp;"")</f>
        <v/>
      </c>
      <c r="F3542" s="18" t="str">
        <f>IF(OR(I3542="ОК",I3542="Учтено: добавьте пояснение"),IF(C3542="Приход",D3542,IF(C3542="Корректировка остатка",D3542,-D3542)),"")</f>
        <v/>
      </c>
      <c r="G3542" s="13"/>
      <c r="H3542" s="15" t="str">
        <f>IF(OR(B3542="",SUMPRODUCT(--EXACT('Номенклатура'!$A$6:$A$205,B3542))&lt;&gt;1),"",INDEX('Номенклатура'!$B$6:$B$205,SUMPRODUCT(EXACT('Номенклатура'!$A$6:$A$205,B3542)*(ROW('Номенклатура'!$A$6:$A$205)-5)))&amp;"")</f>
        <v/>
      </c>
      <c r="I3542" s="15" t="str">
        <f>IF(COUNTA(A3542:D3542,G3542)=0,"",IF(NOT(ISNUMBER(A3542)),"Укажите дату",IF(B3542="","Укажите код",IF(NOT(AND(ISTEXT(B3542),LEN(B3542)&gt;0,LEN(B3542)&lt;=30,ISNUMBER(FIND(LEFT(B3542,1),"ABCDEFGHIJKLMNOPQRSTUVWXYZ")),SUMPRODUCT((MID(B3542,{1,2,3,4,5,6,7,8,9,10,11,12,13,14,15,16,17,18,19,20,21,22,23,24,25,26,27,28,29,30},1)&lt;&gt;"")*ISERROR(FIND(MID(B3542,{1,2,3,4,5,6,7,8,9,10,11,12,13,14,15,16,17,18,19,20,21,22,23,24,25,26,27,28,29,30},1),"ABCDEFGHIJKLMNOPQRSTUVWXYZ0123456789-_")))=0,ISERROR(VALUE(B3542)))),"Недопустимый код: только латинские буквы A-Z в верхнем регистре, цифры, - и _; начало с буквы, до 30 символов (например MILK-001)",IF(SUMPRODUCT(--EXACT('Номенклатура'!$A$6:$A$205,B3542))=0,"Код не найден в номенклатуре",IF(SUMPRODUCT(--EXACT('Номенклатура'!$A$6:$A$205,B3542))&gt;1,"Код повторяется в номенклатуре",IF(ISNA(MATCH(C3542,{"Приход","Расход","Списание","Корректировка остатка"},0)),"Выберите тип операции",IF(NOT(ISNUMBER(D3542)),"Укажите количество",IF(D3542=0,"Количество не может быть 0",IF(AND(C3542&lt;&gt;"Корректировка остатка",D3542&lt;0),"Для этого типа количество положительное",IF(NOT(ISNUMBER('Номенклатура'!$C$2)),"Укажите дату начала учёта",IF(A3542&lt;INT('Номенклатура'!$C$2),"Раньше даты начала учёта: НЕ учтено",IF(AND(C3542="Корректировка остатка",TRIM(G3542)=""),"Учтено: добавьте пояснение","ОК")))))))))))))</f>
        <v/>
      </c>
    </row>
    <row r="3543" spans="1:9" x14ac:dyDescent="0.25">
      <c r="A3543" s="16"/>
      <c r="B3543" s="13"/>
      <c r="C3543" s="13"/>
      <c r="D3543" s="14"/>
      <c r="E3543" s="17" t="str">
        <f>IF(OR(B3543="",SUMPRODUCT(--EXACT('Номенклатура'!$A$6:$A$205,B3543))&lt;&gt;1),"",INDEX('Номенклатура'!$D$6:$D$205,SUMPRODUCT(EXACT('Номенклатура'!$A$6:$A$205,B3543)*(ROW('Номенклатура'!$A$6:$A$205)-5)))&amp;"")</f>
        <v/>
      </c>
      <c r="F3543" s="18" t="str">
        <f>IF(OR(I3543="ОК",I3543="Учтено: добавьте пояснение"),IF(C3543="Приход",D3543,IF(C3543="Корректировка остатка",D3543,-D3543)),"")</f>
        <v/>
      </c>
      <c r="G3543" s="13"/>
      <c r="H3543" s="15" t="str">
        <f>IF(OR(B3543="",SUMPRODUCT(--EXACT('Номенклатура'!$A$6:$A$205,B3543))&lt;&gt;1),"",INDEX('Номенклатура'!$B$6:$B$205,SUMPRODUCT(EXACT('Номенклатура'!$A$6:$A$205,B3543)*(ROW('Номенклатура'!$A$6:$A$205)-5)))&amp;"")</f>
        <v/>
      </c>
      <c r="I3543" s="15" t="str">
        <f>IF(COUNTA(A3543:D3543,G3543)=0,"",IF(NOT(ISNUMBER(A3543)),"Укажите дату",IF(B3543="","Укажите код",IF(NOT(AND(ISTEXT(B3543),LEN(B3543)&gt;0,LEN(B3543)&lt;=30,ISNUMBER(FIND(LEFT(B3543,1),"ABCDEFGHIJKLMNOPQRSTUVWXYZ")),SUMPRODUCT((MID(B3543,{1,2,3,4,5,6,7,8,9,10,11,12,13,14,15,16,17,18,19,20,21,22,23,24,25,26,27,28,29,30},1)&lt;&gt;"")*ISERROR(FIND(MID(B3543,{1,2,3,4,5,6,7,8,9,10,11,12,13,14,15,16,17,18,19,20,21,22,23,24,25,26,27,28,29,30},1),"ABCDEFGHIJKLMNOPQRSTUVWXYZ0123456789-_")))=0,ISERROR(VALUE(B3543)))),"Недопустимый код: только латинские буквы A-Z в верхнем регистре, цифры, - и _; начало с буквы, до 30 символов (например MILK-001)",IF(SUMPRODUCT(--EXACT('Номенклатура'!$A$6:$A$205,B3543))=0,"Код не найден в номенклатуре",IF(SUMPRODUCT(--EXACT('Номенклатура'!$A$6:$A$205,B3543))&gt;1,"Код повторяется в номенклатуре",IF(ISNA(MATCH(C3543,{"Приход","Расход","Списание","Корректировка остатка"},0)),"Выберите тип операции",IF(NOT(ISNUMBER(D3543)),"Укажите количество",IF(D3543=0,"Количество не может быть 0",IF(AND(C3543&lt;&gt;"Корректировка остатка",D3543&lt;0),"Для этого типа количество положительное",IF(NOT(ISNUMBER('Номенклатура'!$C$2)),"Укажите дату начала учёта",IF(A3543&lt;INT('Номенклатура'!$C$2),"Раньше даты начала учёта: НЕ учтено",IF(AND(C3543="Корректировка остатка",TRIM(G3543)=""),"Учтено: добавьте пояснение","ОК")))))))))))))</f>
        <v/>
      </c>
    </row>
    <row r="3544" spans="1:9" x14ac:dyDescent="0.25">
      <c r="A3544" s="16"/>
      <c r="B3544" s="13"/>
      <c r="C3544" s="13"/>
      <c r="D3544" s="14"/>
      <c r="E3544" s="17" t="str">
        <f>IF(OR(B3544="",SUMPRODUCT(--EXACT('Номенклатура'!$A$6:$A$205,B3544))&lt;&gt;1),"",INDEX('Номенклатура'!$D$6:$D$205,SUMPRODUCT(EXACT('Номенклатура'!$A$6:$A$205,B3544)*(ROW('Номенклатура'!$A$6:$A$205)-5)))&amp;"")</f>
        <v/>
      </c>
      <c r="F3544" s="18" t="str">
        <f>IF(OR(I3544="ОК",I3544="Учтено: добавьте пояснение"),IF(C3544="Приход",D3544,IF(C3544="Корректировка остатка",D3544,-D3544)),"")</f>
        <v/>
      </c>
      <c r="G3544" s="13"/>
      <c r="H3544" s="15" t="str">
        <f>IF(OR(B3544="",SUMPRODUCT(--EXACT('Номенклатура'!$A$6:$A$205,B3544))&lt;&gt;1),"",INDEX('Номенклатура'!$B$6:$B$205,SUMPRODUCT(EXACT('Номенклатура'!$A$6:$A$205,B3544)*(ROW('Номенклатура'!$A$6:$A$205)-5)))&amp;"")</f>
        <v/>
      </c>
      <c r="I3544" s="15" t="str">
        <f>IF(COUNTA(A3544:D3544,G3544)=0,"",IF(NOT(ISNUMBER(A3544)),"Укажите дату",IF(B3544="","Укажите код",IF(NOT(AND(ISTEXT(B3544),LEN(B3544)&gt;0,LEN(B3544)&lt;=30,ISNUMBER(FIND(LEFT(B3544,1),"ABCDEFGHIJKLMNOPQRSTUVWXYZ")),SUMPRODUCT((MID(B3544,{1,2,3,4,5,6,7,8,9,10,11,12,13,14,15,16,17,18,19,20,21,22,23,24,25,26,27,28,29,30},1)&lt;&gt;"")*ISERROR(FIND(MID(B3544,{1,2,3,4,5,6,7,8,9,10,11,12,13,14,15,16,17,18,19,20,21,22,23,24,25,26,27,28,29,30},1),"ABCDEFGHIJKLMNOPQRSTUVWXYZ0123456789-_")))=0,ISERROR(VALUE(B3544)))),"Недопустимый код: только латинские буквы A-Z в верхнем регистре, цифры, - и _; начало с буквы, до 30 символов (например MILK-001)",IF(SUMPRODUCT(--EXACT('Номенклатура'!$A$6:$A$205,B3544))=0,"Код не найден в номенклатуре",IF(SUMPRODUCT(--EXACT('Номенклатура'!$A$6:$A$205,B3544))&gt;1,"Код повторяется в номенклатуре",IF(ISNA(MATCH(C3544,{"Приход","Расход","Списание","Корректировка остатка"},0)),"Выберите тип операции",IF(NOT(ISNUMBER(D3544)),"Укажите количество",IF(D3544=0,"Количество не может быть 0",IF(AND(C3544&lt;&gt;"Корректировка остатка",D3544&lt;0),"Для этого типа количество положительное",IF(NOT(ISNUMBER('Номенклатура'!$C$2)),"Укажите дату начала учёта",IF(A3544&lt;INT('Номенклатура'!$C$2),"Раньше даты начала учёта: НЕ учтено",IF(AND(C3544="Корректировка остатка",TRIM(G3544)=""),"Учтено: добавьте пояснение","ОК")))))))))))))</f>
        <v/>
      </c>
    </row>
    <row r="3545" spans="1:9" x14ac:dyDescent="0.25">
      <c r="A3545" s="16"/>
      <c r="B3545" s="13"/>
      <c r="C3545" s="13"/>
      <c r="D3545" s="14"/>
      <c r="E3545" s="17" t="str">
        <f>IF(OR(B3545="",SUMPRODUCT(--EXACT('Номенклатура'!$A$6:$A$205,B3545))&lt;&gt;1),"",INDEX('Номенклатура'!$D$6:$D$205,SUMPRODUCT(EXACT('Номенклатура'!$A$6:$A$205,B3545)*(ROW('Номенклатура'!$A$6:$A$205)-5)))&amp;"")</f>
        <v/>
      </c>
      <c r="F3545" s="18" t="str">
        <f>IF(OR(I3545="ОК",I3545="Учтено: добавьте пояснение"),IF(C3545="Приход",D3545,IF(C3545="Корректировка остатка",D3545,-D3545)),"")</f>
        <v/>
      </c>
      <c r="G3545" s="13"/>
      <c r="H3545" s="15" t="str">
        <f>IF(OR(B3545="",SUMPRODUCT(--EXACT('Номенклатура'!$A$6:$A$205,B3545))&lt;&gt;1),"",INDEX('Номенклатура'!$B$6:$B$205,SUMPRODUCT(EXACT('Номенклатура'!$A$6:$A$205,B3545)*(ROW('Номенклатура'!$A$6:$A$205)-5)))&amp;"")</f>
        <v/>
      </c>
      <c r="I3545" s="15" t="str">
        <f>IF(COUNTA(A3545:D3545,G3545)=0,"",IF(NOT(ISNUMBER(A3545)),"Укажите дату",IF(B3545="","Укажите код",IF(NOT(AND(ISTEXT(B3545),LEN(B3545)&gt;0,LEN(B3545)&lt;=30,ISNUMBER(FIND(LEFT(B3545,1),"ABCDEFGHIJKLMNOPQRSTUVWXYZ")),SUMPRODUCT((MID(B3545,{1,2,3,4,5,6,7,8,9,10,11,12,13,14,15,16,17,18,19,20,21,22,23,24,25,26,27,28,29,30},1)&lt;&gt;"")*ISERROR(FIND(MID(B3545,{1,2,3,4,5,6,7,8,9,10,11,12,13,14,15,16,17,18,19,20,21,22,23,24,25,26,27,28,29,30},1),"ABCDEFGHIJKLMNOPQRSTUVWXYZ0123456789-_")))=0,ISERROR(VALUE(B3545)))),"Недопустимый код: только латинские буквы A-Z в верхнем регистре, цифры, - и _; начало с буквы, до 30 символов (например MILK-001)",IF(SUMPRODUCT(--EXACT('Номенклатура'!$A$6:$A$205,B3545))=0,"Код не найден в номенклатуре",IF(SUMPRODUCT(--EXACT('Номенклатура'!$A$6:$A$205,B3545))&gt;1,"Код повторяется в номенклатуре",IF(ISNA(MATCH(C3545,{"Приход","Расход","Списание","Корректировка остатка"},0)),"Выберите тип операции",IF(NOT(ISNUMBER(D3545)),"Укажите количество",IF(D3545=0,"Количество не может быть 0",IF(AND(C3545&lt;&gt;"Корректировка остатка",D3545&lt;0),"Для этого типа количество положительное",IF(NOT(ISNUMBER('Номенклатура'!$C$2)),"Укажите дату начала учёта",IF(A3545&lt;INT('Номенклатура'!$C$2),"Раньше даты начала учёта: НЕ учтено",IF(AND(C3545="Корректировка остатка",TRIM(G3545)=""),"Учтено: добавьте пояснение","ОК")))))))))))))</f>
        <v/>
      </c>
    </row>
    <row r="3546" spans="1:9" x14ac:dyDescent="0.25">
      <c r="A3546" s="16"/>
      <c r="B3546" s="13"/>
      <c r="C3546" s="13"/>
      <c r="D3546" s="14"/>
      <c r="E3546" s="17" t="str">
        <f>IF(OR(B3546="",SUMPRODUCT(--EXACT('Номенклатура'!$A$6:$A$205,B3546))&lt;&gt;1),"",INDEX('Номенклатура'!$D$6:$D$205,SUMPRODUCT(EXACT('Номенклатура'!$A$6:$A$205,B3546)*(ROW('Номенклатура'!$A$6:$A$205)-5)))&amp;"")</f>
        <v/>
      </c>
      <c r="F3546" s="18" t="str">
        <f>IF(OR(I3546="ОК",I3546="Учтено: добавьте пояснение"),IF(C3546="Приход",D3546,IF(C3546="Корректировка остатка",D3546,-D3546)),"")</f>
        <v/>
      </c>
      <c r="G3546" s="13"/>
      <c r="H3546" s="15" t="str">
        <f>IF(OR(B3546="",SUMPRODUCT(--EXACT('Номенклатура'!$A$6:$A$205,B3546))&lt;&gt;1),"",INDEX('Номенклатура'!$B$6:$B$205,SUMPRODUCT(EXACT('Номенклатура'!$A$6:$A$205,B3546)*(ROW('Номенклатура'!$A$6:$A$205)-5)))&amp;"")</f>
        <v/>
      </c>
      <c r="I3546" s="15" t="str">
        <f>IF(COUNTA(A3546:D3546,G3546)=0,"",IF(NOT(ISNUMBER(A3546)),"Укажите дату",IF(B3546="","Укажите код",IF(NOT(AND(ISTEXT(B3546),LEN(B3546)&gt;0,LEN(B3546)&lt;=30,ISNUMBER(FIND(LEFT(B3546,1),"ABCDEFGHIJKLMNOPQRSTUVWXYZ")),SUMPRODUCT((MID(B3546,{1,2,3,4,5,6,7,8,9,10,11,12,13,14,15,16,17,18,19,20,21,22,23,24,25,26,27,28,29,30},1)&lt;&gt;"")*ISERROR(FIND(MID(B3546,{1,2,3,4,5,6,7,8,9,10,11,12,13,14,15,16,17,18,19,20,21,22,23,24,25,26,27,28,29,30},1),"ABCDEFGHIJKLMNOPQRSTUVWXYZ0123456789-_")))=0,ISERROR(VALUE(B3546)))),"Недопустимый код: только латинские буквы A-Z в верхнем регистре, цифры, - и _; начало с буквы, до 30 символов (например MILK-001)",IF(SUMPRODUCT(--EXACT('Номенклатура'!$A$6:$A$205,B3546))=0,"Код не найден в номенклатуре",IF(SUMPRODUCT(--EXACT('Номенклатура'!$A$6:$A$205,B3546))&gt;1,"Код повторяется в номенклатуре",IF(ISNA(MATCH(C3546,{"Приход","Расход","Списание","Корректировка остатка"},0)),"Выберите тип операции",IF(NOT(ISNUMBER(D3546)),"Укажите количество",IF(D3546=0,"Количество не может быть 0",IF(AND(C3546&lt;&gt;"Корректировка остатка",D3546&lt;0),"Для этого типа количество положительное",IF(NOT(ISNUMBER('Номенклатура'!$C$2)),"Укажите дату начала учёта",IF(A3546&lt;INT('Номенклатура'!$C$2),"Раньше даты начала учёта: НЕ учтено",IF(AND(C3546="Корректировка остатка",TRIM(G3546)=""),"Учтено: добавьте пояснение","ОК")))))))))))))</f>
        <v/>
      </c>
    </row>
    <row r="3547" spans="1:9" x14ac:dyDescent="0.25">
      <c r="A3547" s="16"/>
      <c r="B3547" s="13"/>
      <c r="C3547" s="13"/>
      <c r="D3547" s="14"/>
      <c r="E3547" s="17" t="str">
        <f>IF(OR(B3547="",SUMPRODUCT(--EXACT('Номенклатура'!$A$6:$A$205,B3547))&lt;&gt;1),"",INDEX('Номенклатура'!$D$6:$D$205,SUMPRODUCT(EXACT('Номенклатура'!$A$6:$A$205,B3547)*(ROW('Номенклатура'!$A$6:$A$205)-5)))&amp;"")</f>
        <v/>
      </c>
      <c r="F3547" s="18" t="str">
        <f>IF(OR(I3547="ОК",I3547="Учтено: добавьте пояснение"),IF(C3547="Приход",D3547,IF(C3547="Корректировка остатка",D3547,-D3547)),"")</f>
        <v/>
      </c>
      <c r="G3547" s="13"/>
      <c r="H3547" s="15" t="str">
        <f>IF(OR(B3547="",SUMPRODUCT(--EXACT('Номенклатура'!$A$6:$A$205,B3547))&lt;&gt;1),"",INDEX('Номенклатура'!$B$6:$B$205,SUMPRODUCT(EXACT('Номенклатура'!$A$6:$A$205,B3547)*(ROW('Номенклатура'!$A$6:$A$205)-5)))&amp;"")</f>
        <v/>
      </c>
      <c r="I3547" s="15" t="str">
        <f>IF(COUNTA(A3547:D3547,G3547)=0,"",IF(NOT(ISNUMBER(A3547)),"Укажите дату",IF(B3547="","Укажите код",IF(NOT(AND(ISTEXT(B3547),LEN(B3547)&gt;0,LEN(B3547)&lt;=30,ISNUMBER(FIND(LEFT(B3547,1),"ABCDEFGHIJKLMNOPQRSTUVWXYZ")),SUMPRODUCT((MID(B3547,{1,2,3,4,5,6,7,8,9,10,11,12,13,14,15,16,17,18,19,20,21,22,23,24,25,26,27,28,29,30},1)&lt;&gt;"")*ISERROR(FIND(MID(B3547,{1,2,3,4,5,6,7,8,9,10,11,12,13,14,15,16,17,18,19,20,21,22,23,24,25,26,27,28,29,30},1),"ABCDEFGHIJKLMNOPQRSTUVWXYZ0123456789-_")))=0,ISERROR(VALUE(B3547)))),"Недопустимый код: только латинские буквы A-Z в верхнем регистре, цифры, - и _; начало с буквы, до 30 символов (например MILK-001)",IF(SUMPRODUCT(--EXACT('Номенклатура'!$A$6:$A$205,B3547))=0,"Код не найден в номенклатуре",IF(SUMPRODUCT(--EXACT('Номенклатура'!$A$6:$A$205,B3547))&gt;1,"Код повторяется в номенклатуре",IF(ISNA(MATCH(C3547,{"Приход","Расход","Списание","Корректировка остатка"},0)),"Выберите тип операции",IF(NOT(ISNUMBER(D3547)),"Укажите количество",IF(D3547=0,"Количество не может быть 0",IF(AND(C3547&lt;&gt;"Корректировка остатка",D3547&lt;0),"Для этого типа количество положительное",IF(NOT(ISNUMBER('Номенклатура'!$C$2)),"Укажите дату начала учёта",IF(A3547&lt;INT('Номенклатура'!$C$2),"Раньше даты начала учёта: НЕ учтено",IF(AND(C3547="Корректировка остатка",TRIM(G3547)=""),"Учтено: добавьте пояснение","ОК")))))))))))))</f>
        <v/>
      </c>
    </row>
    <row r="3548" spans="1:9" x14ac:dyDescent="0.25">
      <c r="A3548" s="16"/>
      <c r="B3548" s="13"/>
      <c r="C3548" s="13"/>
      <c r="D3548" s="14"/>
      <c r="E3548" s="17" t="str">
        <f>IF(OR(B3548="",SUMPRODUCT(--EXACT('Номенклатура'!$A$6:$A$205,B3548))&lt;&gt;1),"",INDEX('Номенклатура'!$D$6:$D$205,SUMPRODUCT(EXACT('Номенклатура'!$A$6:$A$205,B3548)*(ROW('Номенклатура'!$A$6:$A$205)-5)))&amp;"")</f>
        <v/>
      </c>
      <c r="F3548" s="18" t="str">
        <f>IF(OR(I3548="ОК",I3548="Учтено: добавьте пояснение"),IF(C3548="Приход",D3548,IF(C3548="Корректировка остатка",D3548,-D3548)),"")</f>
        <v/>
      </c>
      <c r="G3548" s="13"/>
      <c r="H3548" s="15" t="str">
        <f>IF(OR(B3548="",SUMPRODUCT(--EXACT('Номенклатура'!$A$6:$A$205,B3548))&lt;&gt;1),"",INDEX('Номенклатура'!$B$6:$B$205,SUMPRODUCT(EXACT('Номенклатура'!$A$6:$A$205,B3548)*(ROW('Номенклатура'!$A$6:$A$205)-5)))&amp;"")</f>
        <v/>
      </c>
      <c r="I3548" s="15" t="str">
        <f>IF(COUNTA(A3548:D3548,G3548)=0,"",IF(NOT(ISNUMBER(A3548)),"Укажите дату",IF(B3548="","Укажите код",IF(NOT(AND(ISTEXT(B3548),LEN(B3548)&gt;0,LEN(B3548)&lt;=30,ISNUMBER(FIND(LEFT(B3548,1),"ABCDEFGHIJKLMNOPQRSTUVWXYZ")),SUMPRODUCT((MID(B3548,{1,2,3,4,5,6,7,8,9,10,11,12,13,14,15,16,17,18,19,20,21,22,23,24,25,26,27,28,29,30},1)&lt;&gt;"")*ISERROR(FIND(MID(B3548,{1,2,3,4,5,6,7,8,9,10,11,12,13,14,15,16,17,18,19,20,21,22,23,24,25,26,27,28,29,30},1),"ABCDEFGHIJKLMNOPQRSTUVWXYZ0123456789-_")))=0,ISERROR(VALUE(B3548)))),"Недопустимый код: только латинские буквы A-Z в верхнем регистре, цифры, - и _; начало с буквы, до 30 символов (например MILK-001)",IF(SUMPRODUCT(--EXACT('Номенклатура'!$A$6:$A$205,B3548))=0,"Код не найден в номенклатуре",IF(SUMPRODUCT(--EXACT('Номенклатура'!$A$6:$A$205,B3548))&gt;1,"Код повторяется в номенклатуре",IF(ISNA(MATCH(C3548,{"Приход","Расход","Списание","Корректировка остатка"},0)),"Выберите тип операции",IF(NOT(ISNUMBER(D3548)),"Укажите количество",IF(D3548=0,"Количество не может быть 0",IF(AND(C3548&lt;&gt;"Корректировка остатка",D3548&lt;0),"Для этого типа количество положительное",IF(NOT(ISNUMBER('Номенклатура'!$C$2)),"Укажите дату начала учёта",IF(A3548&lt;INT('Номенклатура'!$C$2),"Раньше даты начала учёта: НЕ учтено",IF(AND(C3548="Корректировка остатка",TRIM(G3548)=""),"Учтено: добавьте пояснение","ОК")))))))))))))</f>
        <v/>
      </c>
    </row>
    <row r="3549" spans="1:9" x14ac:dyDescent="0.25">
      <c r="A3549" s="16"/>
      <c r="B3549" s="13"/>
      <c r="C3549" s="13"/>
      <c r="D3549" s="14"/>
      <c r="E3549" s="17" t="str">
        <f>IF(OR(B3549="",SUMPRODUCT(--EXACT('Номенклатура'!$A$6:$A$205,B3549))&lt;&gt;1),"",INDEX('Номенклатура'!$D$6:$D$205,SUMPRODUCT(EXACT('Номенклатура'!$A$6:$A$205,B3549)*(ROW('Номенклатура'!$A$6:$A$205)-5)))&amp;"")</f>
        <v/>
      </c>
      <c r="F3549" s="18" t="str">
        <f>IF(OR(I3549="ОК",I3549="Учтено: добавьте пояснение"),IF(C3549="Приход",D3549,IF(C3549="Корректировка остатка",D3549,-D3549)),"")</f>
        <v/>
      </c>
      <c r="G3549" s="13"/>
      <c r="H3549" s="15" t="str">
        <f>IF(OR(B3549="",SUMPRODUCT(--EXACT('Номенклатура'!$A$6:$A$205,B3549))&lt;&gt;1),"",INDEX('Номенклатура'!$B$6:$B$205,SUMPRODUCT(EXACT('Номенклатура'!$A$6:$A$205,B3549)*(ROW('Номенклатура'!$A$6:$A$205)-5)))&amp;"")</f>
        <v/>
      </c>
      <c r="I3549" s="15" t="str">
        <f>IF(COUNTA(A3549:D3549,G3549)=0,"",IF(NOT(ISNUMBER(A3549)),"Укажите дату",IF(B3549="","Укажите код",IF(NOT(AND(ISTEXT(B3549),LEN(B3549)&gt;0,LEN(B3549)&lt;=30,ISNUMBER(FIND(LEFT(B3549,1),"ABCDEFGHIJKLMNOPQRSTUVWXYZ")),SUMPRODUCT((MID(B3549,{1,2,3,4,5,6,7,8,9,10,11,12,13,14,15,16,17,18,19,20,21,22,23,24,25,26,27,28,29,30},1)&lt;&gt;"")*ISERROR(FIND(MID(B3549,{1,2,3,4,5,6,7,8,9,10,11,12,13,14,15,16,17,18,19,20,21,22,23,24,25,26,27,28,29,30},1),"ABCDEFGHIJKLMNOPQRSTUVWXYZ0123456789-_")))=0,ISERROR(VALUE(B3549)))),"Недопустимый код: только латинские буквы A-Z в верхнем регистре, цифры, - и _; начало с буквы, до 30 символов (например MILK-001)",IF(SUMPRODUCT(--EXACT('Номенклатура'!$A$6:$A$205,B3549))=0,"Код не найден в номенклатуре",IF(SUMPRODUCT(--EXACT('Номенклатура'!$A$6:$A$205,B3549))&gt;1,"Код повторяется в номенклатуре",IF(ISNA(MATCH(C3549,{"Приход","Расход","Списание","Корректировка остатка"},0)),"Выберите тип операции",IF(NOT(ISNUMBER(D3549)),"Укажите количество",IF(D3549=0,"Количество не может быть 0",IF(AND(C3549&lt;&gt;"Корректировка остатка",D3549&lt;0),"Для этого типа количество положительное",IF(NOT(ISNUMBER('Номенклатура'!$C$2)),"Укажите дату начала учёта",IF(A3549&lt;INT('Номенклатура'!$C$2),"Раньше даты начала учёта: НЕ учтено",IF(AND(C3549="Корректировка остатка",TRIM(G3549)=""),"Учтено: добавьте пояснение","ОК")))))))))))))</f>
        <v/>
      </c>
    </row>
    <row r="3550" spans="1:9" x14ac:dyDescent="0.25">
      <c r="A3550" s="16"/>
      <c r="B3550" s="13"/>
      <c r="C3550" s="13"/>
      <c r="D3550" s="14"/>
      <c r="E3550" s="17" t="str">
        <f>IF(OR(B3550="",SUMPRODUCT(--EXACT('Номенклатура'!$A$6:$A$205,B3550))&lt;&gt;1),"",INDEX('Номенклатура'!$D$6:$D$205,SUMPRODUCT(EXACT('Номенклатура'!$A$6:$A$205,B3550)*(ROW('Номенклатура'!$A$6:$A$205)-5)))&amp;"")</f>
        <v/>
      </c>
      <c r="F3550" s="18" t="str">
        <f>IF(OR(I3550="ОК",I3550="Учтено: добавьте пояснение"),IF(C3550="Приход",D3550,IF(C3550="Корректировка остатка",D3550,-D3550)),"")</f>
        <v/>
      </c>
      <c r="G3550" s="13"/>
      <c r="H3550" s="15" t="str">
        <f>IF(OR(B3550="",SUMPRODUCT(--EXACT('Номенклатура'!$A$6:$A$205,B3550))&lt;&gt;1),"",INDEX('Номенклатура'!$B$6:$B$205,SUMPRODUCT(EXACT('Номенклатура'!$A$6:$A$205,B3550)*(ROW('Номенклатура'!$A$6:$A$205)-5)))&amp;"")</f>
        <v/>
      </c>
      <c r="I3550" s="15" t="str">
        <f>IF(COUNTA(A3550:D3550,G3550)=0,"",IF(NOT(ISNUMBER(A3550)),"Укажите дату",IF(B3550="","Укажите код",IF(NOT(AND(ISTEXT(B3550),LEN(B3550)&gt;0,LEN(B3550)&lt;=30,ISNUMBER(FIND(LEFT(B3550,1),"ABCDEFGHIJKLMNOPQRSTUVWXYZ")),SUMPRODUCT((MID(B3550,{1,2,3,4,5,6,7,8,9,10,11,12,13,14,15,16,17,18,19,20,21,22,23,24,25,26,27,28,29,30},1)&lt;&gt;"")*ISERROR(FIND(MID(B3550,{1,2,3,4,5,6,7,8,9,10,11,12,13,14,15,16,17,18,19,20,21,22,23,24,25,26,27,28,29,30},1),"ABCDEFGHIJKLMNOPQRSTUVWXYZ0123456789-_")))=0,ISERROR(VALUE(B3550)))),"Недопустимый код: только латинские буквы A-Z в верхнем регистре, цифры, - и _; начало с буквы, до 30 символов (например MILK-001)",IF(SUMPRODUCT(--EXACT('Номенклатура'!$A$6:$A$205,B3550))=0,"Код не найден в номенклатуре",IF(SUMPRODUCT(--EXACT('Номенклатура'!$A$6:$A$205,B3550))&gt;1,"Код повторяется в номенклатуре",IF(ISNA(MATCH(C3550,{"Приход","Расход","Списание","Корректировка остатка"},0)),"Выберите тип операции",IF(NOT(ISNUMBER(D3550)),"Укажите количество",IF(D3550=0,"Количество не может быть 0",IF(AND(C3550&lt;&gt;"Корректировка остатка",D3550&lt;0),"Для этого типа количество положительное",IF(NOT(ISNUMBER('Номенклатура'!$C$2)),"Укажите дату начала учёта",IF(A3550&lt;INT('Номенклатура'!$C$2),"Раньше даты начала учёта: НЕ учтено",IF(AND(C3550="Корректировка остатка",TRIM(G3550)=""),"Учтено: добавьте пояснение","ОК")))))))))))))</f>
        <v/>
      </c>
    </row>
    <row r="3551" spans="1:9" x14ac:dyDescent="0.25">
      <c r="A3551" s="16"/>
      <c r="B3551" s="13"/>
      <c r="C3551" s="13"/>
      <c r="D3551" s="14"/>
      <c r="E3551" s="17" t="str">
        <f>IF(OR(B3551="",SUMPRODUCT(--EXACT('Номенклатура'!$A$6:$A$205,B3551))&lt;&gt;1),"",INDEX('Номенклатура'!$D$6:$D$205,SUMPRODUCT(EXACT('Номенклатура'!$A$6:$A$205,B3551)*(ROW('Номенклатура'!$A$6:$A$205)-5)))&amp;"")</f>
        <v/>
      </c>
      <c r="F3551" s="18" t="str">
        <f>IF(OR(I3551="ОК",I3551="Учтено: добавьте пояснение"),IF(C3551="Приход",D3551,IF(C3551="Корректировка остатка",D3551,-D3551)),"")</f>
        <v/>
      </c>
      <c r="G3551" s="13"/>
      <c r="H3551" s="15" t="str">
        <f>IF(OR(B3551="",SUMPRODUCT(--EXACT('Номенклатура'!$A$6:$A$205,B3551))&lt;&gt;1),"",INDEX('Номенклатура'!$B$6:$B$205,SUMPRODUCT(EXACT('Номенклатура'!$A$6:$A$205,B3551)*(ROW('Номенклатура'!$A$6:$A$205)-5)))&amp;"")</f>
        <v/>
      </c>
      <c r="I3551" s="15" t="str">
        <f>IF(COUNTA(A3551:D3551,G3551)=0,"",IF(NOT(ISNUMBER(A3551)),"Укажите дату",IF(B3551="","Укажите код",IF(NOT(AND(ISTEXT(B3551),LEN(B3551)&gt;0,LEN(B3551)&lt;=30,ISNUMBER(FIND(LEFT(B3551,1),"ABCDEFGHIJKLMNOPQRSTUVWXYZ")),SUMPRODUCT((MID(B3551,{1,2,3,4,5,6,7,8,9,10,11,12,13,14,15,16,17,18,19,20,21,22,23,24,25,26,27,28,29,30},1)&lt;&gt;"")*ISERROR(FIND(MID(B3551,{1,2,3,4,5,6,7,8,9,10,11,12,13,14,15,16,17,18,19,20,21,22,23,24,25,26,27,28,29,30},1),"ABCDEFGHIJKLMNOPQRSTUVWXYZ0123456789-_")))=0,ISERROR(VALUE(B3551)))),"Недопустимый код: только латинские буквы A-Z в верхнем регистре, цифры, - и _; начало с буквы, до 30 символов (например MILK-001)",IF(SUMPRODUCT(--EXACT('Номенклатура'!$A$6:$A$205,B3551))=0,"Код не найден в номенклатуре",IF(SUMPRODUCT(--EXACT('Номенклатура'!$A$6:$A$205,B3551))&gt;1,"Код повторяется в номенклатуре",IF(ISNA(MATCH(C3551,{"Приход","Расход","Списание","Корректировка остатка"},0)),"Выберите тип операции",IF(NOT(ISNUMBER(D3551)),"Укажите количество",IF(D3551=0,"Количество не может быть 0",IF(AND(C3551&lt;&gt;"Корректировка остатка",D3551&lt;0),"Для этого типа количество положительное",IF(NOT(ISNUMBER('Номенклатура'!$C$2)),"Укажите дату начала учёта",IF(A3551&lt;INT('Номенклатура'!$C$2),"Раньше даты начала учёта: НЕ учтено",IF(AND(C3551="Корректировка остатка",TRIM(G3551)=""),"Учтено: добавьте пояснение","ОК")))))))))))))</f>
        <v/>
      </c>
    </row>
    <row r="3552" spans="1:9" x14ac:dyDescent="0.25">
      <c r="A3552" s="16"/>
      <c r="B3552" s="13"/>
      <c r="C3552" s="13"/>
      <c r="D3552" s="14"/>
      <c r="E3552" s="17" t="str">
        <f>IF(OR(B3552="",SUMPRODUCT(--EXACT('Номенклатура'!$A$6:$A$205,B3552))&lt;&gt;1),"",INDEX('Номенклатура'!$D$6:$D$205,SUMPRODUCT(EXACT('Номенклатура'!$A$6:$A$205,B3552)*(ROW('Номенклатура'!$A$6:$A$205)-5)))&amp;"")</f>
        <v/>
      </c>
      <c r="F3552" s="18" t="str">
        <f>IF(OR(I3552="ОК",I3552="Учтено: добавьте пояснение"),IF(C3552="Приход",D3552,IF(C3552="Корректировка остатка",D3552,-D3552)),"")</f>
        <v/>
      </c>
      <c r="G3552" s="13"/>
      <c r="H3552" s="15" t="str">
        <f>IF(OR(B3552="",SUMPRODUCT(--EXACT('Номенклатура'!$A$6:$A$205,B3552))&lt;&gt;1),"",INDEX('Номенклатура'!$B$6:$B$205,SUMPRODUCT(EXACT('Номенклатура'!$A$6:$A$205,B3552)*(ROW('Номенклатура'!$A$6:$A$205)-5)))&amp;"")</f>
        <v/>
      </c>
      <c r="I3552" s="15" t="str">
        <f>IF(COUNTA(A3552:D3552,G3552)=0,"",IF(NOT(ISNUMBER(A3552)),"Укажите дату",IF(B3552="","Укажите код",IF(NOT(AND(ISTEXT(B3552),LEN(B3552)&gt;0,LEN(B3552)&lt;=30,ISNUMBER(FIND(LEFT(B3552,1),"ABCDEFGHIJKLMNOPQRSTUVWXYZ")),SUMPRODUCT((MID(B3552,{1,2,3,4,5,6,7,8,9,10,11,12,13,14,15,16,17,18,19,20,21,22,23,24,25,26,27,28,29,30},1)&lt;&gt;"")*ISERROR(FIND(MID(B3552,{1,2,3,4,5,6,7,8,9,10,11,12,13,14,15,16,17,18,19,20,21,22,23,24,25,26,27,28,29,30},1),"ABCDEFGHIJKLMNOPQRSTUVWXYZ0123456789-_")))=0,ISERROR(VALUE(B3552)))),"Недопустимый код: только латинские буквы A-Z в верхнем регистре, цифры, - и _; начало с буквы, до 30 символов (например MILK-001)",IF(SUMPRODUCT(--EXACT('Номенклатура'!$A$6:$A$205,B3552))=0,"Код не найден в номенклатуре",IF(SUMPRODUCT(--EXACT('Номенклатура'!$A$6:$A$205,B3552))&gt;1,"Код повторяется в номенклатуре",IF(ISNA(MATCH(C3552,{"Приход","Расход","Списание","Корректировка остатка"},0)),"Выберите тип операции",IF(NOT(ISNUMBER(D3552)),"Укажите количество",IF(D3552=0,"Количество не может быть 0",IF(AND(C3552&lt;&gt;"Корректировка остатка",D3552&lt;0),"Для этого типа количество положительное",IF(NOT(ISNUMBER('Номенклатура'!$C$2)),"Укажите дату начала учёта",IF(A3552&lt;INT('Номенклатура'!$C$2),"Раньше даты начала учёта: НЕ учтено",IF(AND(C3552="Корректировка остатка",TRIM(G3552)=""),"Учтено: добавьте пояснение","ОК")))))))))))))</f>
        <v/>
      </c>
    </row>
    <row r="3553" spans="1:9" x14ac:dyDescent="0.25">
      <c r="A3553" s="16"/>
      <c r="B3553" s="13"/>
      <c r="C3553" s="13"/>
      <c r="D3553" s="14"/>
      <c r="E3553" s="17" t="str">
        <f>IF(OR(B3553="",SUMPRODUCT(--EXACT('Номенклатура'!$A$6:$A$205,B3553))&lt;&gt;1),"",INDEX('Номенклатура'!$D$6:$D$205,SUMPRODUCT(EXACT('Номенклатура'!$A$6:$A$205,B3553)*(ROW('Номенклатура'!$A$6:$A$205)-5)))&amp;"")</f>
        <v/>
      </c>
      <c r="F3553" s="18" t="str">
        <f>IF(OR(I3553="ОК",I3553="Учтено: добавьте пояснение"),IF(C3553="Приход",D3553,IF(C3553="Корректировка остатка",D3553,-D3553)),"")</f>
        <v/>
      </c>
      <c r="G3553" s="13"/>
      <c r="H3553" s="15" t="str">
        <f>IF(OR(B3553="",SUMPRODUCT(--EXACT('Номенклатура'!$A$6:$A$205,B3553))&lt;&gt;1),"",INDEX('Номенклатура'!$B$6:$B$205,SUMPRODUCT(EXACT('Номенклатура'!$A$6:$A$205,B3553)*(ROW('Номенклатура'!$A$6:$A$205)-5)))&amp;"")</f>
        <v/>
      </c>
      <c r="I3553" s="15" t="str">
        <f>IF(COUNTA(A3553:D3553,G3553)=0,"",IF(NOT(ISNUMBER(A3553)),"Укажите дату",IF(B3553="","Укажите код",IF(NOT(AND(ISTEXT(B3553),LEN(B3553)&gt;0,LEN(B3553)&lt;=30,ISNUMBER(FIND(LEFT(B3553,1),"ABCDEFGHIJKLMNOPQRSTUVWXYZ")),SUMPRODUCT((MID(B3553,{1,2,3,4,5,6,7,8,9,10,11,12,13,14,15,16,17,18,19,20,21,22,23,24,25,26,27,28,29,30},1)&lt;&gt;"")*ISERROR(FIND(MID(B3553,{1,2,3,4,5,6,7,8,9,10,11,12,13,14,15,16,17,18,19,20,21,22,23,24,25,26,27,28,29,30},1),"ABCDEFGHIJKLMNOPQRSTUVWXYZ0123456789-_")))=0,ISERROR(VALUE(B3553)))),"Недопустимый код: только латинские буквы A-Z в верхнем регистре, цифры, - и _; начало с буквы, до 30 символов (например MILK-001)",IF(SUMPRODUCT(--EXACT('Номенклатура'!$A$6:$A$205,B3553))=0,"Код не найден в номенклатуре",IF(SUMPRODUCT(--EXACT('Номенклатура'!$A$6:$A$205,B3553))&gt;1,"Код повторяется в номенклатуре",IF(ISNA(MATCH(C3553,{"Приход","Расход","Списание","Корректировка остатка"},0)),"Выберите тип операции",IF(NOT(ISNUMBER(D3553)),"Укажите количество",IF(D3553=0,"Количество не может быть 0",IF(AND(C3553&lt;&gt;"Корректировка остатка",D3553&lt;0),"Для этого типа количество положительное",IF(NOT(ISNUMBER('Номенклатура'!$C$2)),"Укажите дату начала учёта",IF(A3553&lt;INT('Номенклатура'!$C$2),"Раньше даты начала учёта: НЕ учтено",IF(AND(C3553="Корректировка остатка",TRIM(G3553)=""),"Учтено: добавьте пояснение","ОК")))))))))))))</f>
        <v/>
      </c>
    </row>
    <row r="3554" spans="1:9" x14ac:dyDescent="0.25">
      <c r="A3554" s="16"/>
      <c r="B3554" s="13"/>
      <c r="C3554" s="13"/>
      <c r="D3554" s="14"/>
      <c r="E3554" s="17" t="str">
        <f>IF(OR(B3554="",SUMPRODUCT(--EXACT('Номенклатура'!$A$6:$A$205,B3554))&lt;&gt;1),"",INDEX('Номенклатура'!$D$6:$D$205,SUMPRODUCT(EXACT('Номенклатура'!$A$6:$A$205,B3554)*(ROW('Номенклатура'!$A$6:$A$205)-5)))&amp;"")</f>
        <v/>
      </c>
      <c r="F3554" s="18" t="str">
        <f>IF(OR(I3554="ОК",I3554="Учтено: добавьте пояснение"),IF(C3554="Приход",D3554,IF(C3554="Корректировка остатка",D3554,-D3554)),"")</f>
        <v/>
      </c>
      <c r="G3554" s="13"/>
      <c r="H3554" s="15" t="str">
        <f>IF(OR(B3554="",SUMPRODUCT(--EXACT('Номенклатура'!$A$6:$A$205,B3554))&lt;&gt;1),"",INDEX('Номенклатура'!$B$6:$B$205,SUMPRODUCT(EXACT('Номенклатура'!$A$6:$A$205,B3554)*(ROW('Номенклатура'!$A$6:$A$205)-5)))&amp;"")</f>
        <v/>
      </c>
      <c r="I3554" s="15" t="str">
        <f>IF(COUNTA(A3554:D3554,G3554)=0,"",IF(NOT(ISNUMBER(A3554)),"Укажите дату",IF(B3554="","Укажите код",IF(NOT(AND(ISTEXT(B3554),LEN(B3554)&gt;0,LEN(B3554)&lt;=30,ISNUMBER(FIND(LEFT(B3554,1),"ABCDEFGHIJKLMNOPQRSTUVWXYZ")),SUMPRODUCT((MID(B3554,{1,2,3,4,5,6,7,8,9,10,11,12,13,14,15,16,17,18,19,20,21,22,23,24,25,26,27,28,29,30},1)&lt;&gt;"")*ISERROR(FIND(MID(B3554,{1,2,3,4,5,6,7,8,9,10,11,12,13,14,15,16,17,18,19,20,21,22,23,24,25,26,27,28,29,30},1),"ABCDEFGHIJKLMNOPQRSTUVWXYZ0123456789-_")))=0,ISERROR(VALUE(B3554)))),"Недопустимый код: только латинские буквы A-Z в верхнем регистре, цифры, - и _; начало с буквы, до 30 символов (например MILK-001)",IF(SUMPRODUCT(--EXACT('Номенклатура'!$A$6:$A$205,B3554))=0,"Код не найден в номенклатуре",IF(SUMPRODUCT(--EXACT('Номенклатура'!$A$6:$A$205,B3554))&gt;1,"Код повторяется в номенклатуре",IF(ISNA(MATCH(C3554,{"Приход","Расход","Списание","Корректировка остатка"},0)),"Выберите тип операции",IF(NOT(ISNUMBER(D3554)),"Укажите количество",IF(D3554=0,"Количество не может быть 0",IF(AND(C3554&lt;&gt;"Корректировка остатка",D3554&lt;0),"Для этого типа количество положительное",IF(NOT(ISNUMBER('Номенклатура'!$C$2)),"Укажите дату начала учёта",IF(A3554&lt;INT('Номенклатура'!$C$2),"Раньше даты начала учёта: НЕ учтено",IF(AND(C3554="Корректировка остатка",TRIM(G3554)=""),"Учтено: добавьте пояснение","ОК")))))))))))))</f>
        <v/>
      </c>
    </row>
    <row r="3555" spans="1:9" x14ac:dyDescent="0.25">
      <c r="A3555" s="16"/>
      <c r="B3555" s="13"/>
      <c r="C3555" s="13"/>
      <c r="D3555" s="14"/>
      <c r="E3555" s="17" t="str">
        <f>IF(OR(B3555="",SUMPRODUCT(--EXACT('Номенклатура'!$A$6:$A$205,B3555))&lt;&gt;1),"",INDEX('Номенклатура'!$D$6:$D$205,SUMPRODUCT(EXACT('Номенклатура'!$A$6:$A$205,B3555)*(ROW('Номенклатура'!$A$6:$A$205)-5)))&amp;"")</f>
        <v/>
      </c>
      <c r="F3555" s="18" t="str">
        <f>IF(OR(I3555="ОК",I3555="Учтено: добавьте пояснение"),IF(C3555="Приход",D3555,IF(C3555="Корректировка остатка",D3555,-D3555)),"")</f>
        <v/>
      </c>
      <c r="G3555" s="13"/>
      <c r="H3555" s="15" t="str">
        <f>IF(OR(B3555="",SUMPRODUCT(--EXACT('Номенклатура'!$A$6:$A$205,B3555))&lt;&gt;1),"",INDEX('Номенклатура'!$B$6:$B$205,SUMPRODUCT(EXACT('Номенклатура'!$A$6:$A$205,B3555)*(ROW('Номенклатура'!$A$6:$A$205)-5)))&amp;"")</f>
        <v/>
      </c>
      <c r="I3555" s="15" t="str">
        <f>IF(COUNTA(A3555:D3555,G3555)=0,"",IF(NOT(ISNUMBER(A3555)),"Укажите дату",IF(B3555="","Укажите код",IF(NOT(AND(ISTEXT(B3555),LEN(B3555)&gt;0,LEN(B3555)&lt;=30,ISNUMBER(FIND(LEFT(B3555,1),"ABCDEFGHIJKLMNOPQRSTUVWXYZ")),SUMPRODUCT((MID(B3555,{1,2,3,4,5,6,7,8,9,10,11,12,13,14,15,16,17,18,19,20,21,22,23,24,25,26,27,28,29,30},1)&lt;&gt;"")*ISERROR(FIND(MID(B3555,{1,2,3,4,5,6,7,8,9,10,11,12,13,14,15,16,17,18,19,20,21,22,23,24,25,26,27,28,29,30},1),"ABCDEFGHIJKLMNOPQRSTUVWXYZ0123456789-_")))=0,ISERROR(VALUE(B3555)))),"Недопустимый код: только латинские буквы A-Z в верхнем регистре, цифры, - и _; начало с буквы, до 30 символов (например MILK-001)",IF(SUMPRODUCT(--EXACT('Номенклатура'!$A$6:$A$205,B3555))=0,"Код не найден в номенклатуре",IF(SUMPRODUCT(--EXACT('Номенклатура'!$A$6:$A$205,B3555))&gt;1,"Код повторяется в номенклатуре",IF(ISNA(MATCH(C3555,{"Приход","Расход","Списание","Корректировка остатка"},0)),"Выберите тип операции",IF(NOT(ISNUMBER(D3555)),"Укажите количество",IF(D3555=0,"Количество не может быть 0",IF(AND(C3555&lt;&gt;"Корректировка остатка",D3555&lt;0),"Для этого типа количество положительное",IF(NOT(ISNUMBER('Номенклатура'!$C$2)),"Укажите дату начала учёта",IF(A3555&lt;INT('Номенклатура'!$C$2),"Раньше даты начала учёта: НЕ учтено",IF(AND(C3555="Корректировка остатка",TRIM(G3555)=""),"Учтено: добавьте пояснение","ОК")))))))))))))</f>
        <v/>
      </c>
    </row>
    <row r="3556" spans="1:9" x14ac:dyDescent="0.25">
      <c r="A3556" s="16"/>
      <c r="B3556" s="13"/>
      <c r="C3556" s="13"/>
      <c r="D3556" s="14"/>
      <c r="E3556" s="17" t="str">
        <f>IF(OR(B3556="",SUMPRODUCT(--EXACT('Номенклатура'!$A$6:$A$205,B3556))&lt;&gt;1),"",INDEX('Номенклатура'!$D$6:$D$205,SUMPRODUCT(EXACT('Номенклатура'!$A$6:$A$205,B3556)*(ROW('Номенклатура'!$A$6:$A$205)-5)))&amp;"")</f>
        <v/>
      </c>
      <c r="F3556" s="18" t="str">
        <f>IF(OR(I3556="ОК",I3556="Учтено: добавьте пояснение"),IF(C3556="Приход",D3556,IF(C3556="Корректировка остатка",D3556,-D3556)),"")</f>
        <v/>
      </c>
      <c r="G3556" s="13"/>
      <c r="H3556" s="15" t="str">
        <f>IF(OR(B3556="",SUMPRODUCT(--EXACT('Номенклатура'!$A$6:$A$205,B3556))&lt;&gt;1),"",INDEX('Номенклатура'!$B$6:$B$205,SUMPRODUCT(EXACT('Номенклатура'!$A$6:$A$205,B3556)*(ROW('Номенклатура'!$A$6:$A$205)-5)))&amp;"")</f>
        <v/>
      </c>
      <c r="I3556" s="15" t="str">
        <f>IF(COUNTA(A3556:D3556,G3556)=0,"",IF(NOT(ISNUMBER(A3556)),"Укажите дату",IF(B3556="","Укажите код",IF(NOT(AND(ISTEXT(B3556),LEN(B3556)&gt;0,LEN(B3556)&lt;=30,ISNUMBER(FIND(LEFT(B3556,1),"ABCDEFGHIJKLMNOPQRSTUVWXYZ")),SUMPRODUCT((MID(B3556,{1,2,3,4,5,6,7,8,9,10,11,12,13,14,15,16,17,18,19,20,21,22,23,24,25,26,27,28,29,30},1)&lt;&gt;"")*ISERROR(FIND(MID(B3556,{1,2,3,4,5,6,7,8,9,10,11,12,13,14,15,16,17,18,19,20,21,22,23,24,25,26,27,28,29,30},1),"ABCDEFGHIJKLMNOPQRSTUVWXYZ0123456789-_")))=0,ISERROR(VALUE(B3556)))),"Недопустимый код: только латинские буквы A-Z в верхнем регистре, цифры, - и _; начало с буквы, до 30 символов (например MILK-001)",IF(SUMPRODUCT(--EXACT('Номенклатура'!$A$6:$A$205,B3556))=0,"Код не найден в номенклатуре",IF(SUMPRODUCT(--EXACT('Номенклатура'!$A$6:$A$205,B3556))&gt;1,"Код повторяется в номенклатуре",IF(ISNA(MATCH(C3556,{"Приход","Расход","Списание","Корректировка остатка"},0)),"Выберите тип операции",IF(NOT(ISNUMBER(D3556)),"Укажите количество",IF(D3556=0,"Количество не может быть 0",IF(AND(C3556&lt;&gt;"Корректировка остатка",D3556&lt;0),"Для этого типа количество положительное",IF(NOT(ISNUMBER('Номенклатура'!$C$2)),"Укажите дату начала учёта",IF(A3556&lt;INT('Номенклатура'!$C$2),"Раньше даты начала учёта: НЕ учтено",IF(AND(C3556="Корректировка остатка",TRIM(G3556)=""),"Учтено: добавьте пояснение","ОК")))))))))))))</f>
        <v/>
      </c>
    </row>
    <row r="3557" spans="1:9" x14ac:dyDescent="0.25">
      <c r="A3557" s="16"/>
      <c r="B3557" s="13"/>
      <c r="C3557" s="13"/>
      <c r="D3557" s="14"/>
      <c r="E3557" s="17" t="str">
        <f>IF(OR(B3557="",SUMPRODUCT(--EXACT('Номенклатура'!$A$6:$A$205,B3557))&lt;&gt;1),"",INDEX('Номенклатура'!$D$6:$D$205,SUMPRODUCT(EXACT('Номенклатура'!$A$6:$A$205,B3557)*(ROW('Номенклатура'!$A$6:$A$205)-5)))&amp;"")</f>
        <v/>
      </c>
      <c r="F3557" s="18" t="str">
        <f>IF(OR(I3557="ОК",I3557="Учтено: добавьте пояснение"),IF(C3557="Приход",D3557,IF(C3557="Корректировка остатка",D3557,-D3557)),"")</f>
        <v/>
      </c>
      <c r="G3557" s="13"/>
      <c r="H3557" s="15" t="str">
        <f>IF(OR(B3557="",SUMPRODUCT(--EXACT('Номенклатура'!$A$6:$A$205,B3557))&lt;&gt;1),"",INDEX('Номенклатура'!$B$6:$B$205,SUMPRODUCT(EXACT('Номенклатура'!$A$6:$A$205,B3557)*(ROW('Номенклатура'!$A$6:$A$205)-5)))&amp;"")</f>
        <v/>
      </c>
      <c r="I3557" s="15" t="str">
        <f>IF(COUNTA(A3557:D3557,G3557)=0,"",IF(NOT(ISNUMBER(A3557)),"Укажите дату",IF(B3557="","Укажите код",IF(NOT(AND(ISTEXT(B3557),LEN(B3557)&gt;0,LEN(B3557)&lt;=30,ISNUMBER(FIND(LEFT(B3557,1),"ABCDEFGHIJKLMNOPQRSTUVWXYZ")),SUMPRODUCT((MID(B3557,{1,2,3,4,5,6,7,8,9,10,11,12,13,14,15,16,17,18,19,20,21,22,23,24,25,26,27,28,29,30},1)&lt;&gt;"")*ISERROR(FIND(MID(B3557,{1,2,3,4,5,6,7,8,9,10,11,12,13,14,15,16,17,18,19,20,21,22,23,24,25,26,27,28,29,30},1),"ABCDEFGHIJKLMNOPQRSTUVWXYZ0123456789-_")))=0,ISERROR(VALUE(B3557)))),"Недопустимый код: только латинские буквы A-Z в верхнем регистре, цифры, - и _; начало с буквы, до 30 символов (например MILK-001)",IF(SUMPRODUCT(--EXACT('Номенклатура'!$A$6:$A$205,B3557))=0,"Код не найден в номенклатуре",IF(SUMPRODUCT(--EXACT('Номенклатура'!$A$6:$A$205,B3557))&gt;1,"Код повторяется в номенклатуре",IF(ISNA(MATCH(C3557,{"Приход","Расход","Списание","Корректировка остатка"},0)),"Выберите тип операции",IF(NOT(ISNUMBER(D3557)),"Укажите количество",IF(D3557=0,"Количество не может быть 0",IF(AND(C3557&lt;&gt;"Корректировка остатка",D3557&lt;0),"Для этого типа количество положительное",IF(NOT(ISNUMBER('Номенклатура'!$C$2)),"Укажите дату начала учёта",IF(A3557&lt;INT('Номенклатура'!$C$2),"Раньше даты начала учёта: НЕ учтено",IF(AND(C3557="Корректировка остатка",TRIM(G3557)=""),"Учтено: добавьте пояснение","ОК")))))))))))))</f>
        <v/>
      </c>
    </row>
    <row r="3558" spans="1:9" x14ac:dyDescent="0.25">
      <c r="A3558" s="16"/>
      <c r="B3558" s="13"/>
      <c r="C3558" s="13"/>
      <c r="D3558" s="14"/>
      <c r="E3558" s="17" t="str">
        <f>IF(OR(B3558="",SUMPRODUCT(--EXACT('Номенклатура'!$A$6:$A$205,B3558))&lt;&gt;1),"",INDEX('Номенклатура'!$D$6:$D$205,SUMPRODUCT(EXACT('Номенклатура'!$A$6:$A$205,B3558)*(ROW('Номенклатура'!$A$6:$A$205)-5)))&amp;"")</f>
        <v/>
      </c>
      <c r="F3558" s="18" t="str">
        <f>IF(OR(I3558="ОК",I3558="Учтено: добавьте пояснение"),IF(C3558="Приход",D3558,IF(C3558="Корректировка остатка",D3558,-D3558)),"")</f>
        <v/>
      </c>
      <c r="G3558" s="13"/>
      <c r="H3558" s="15" t="str">
        <f>IF(OR(B3558="",SUMPRODUCT(--EXACT('Номенклатура'!$A$6:$A$205,B3558))&lt;&gt;1),"",INDEX('Номенклатура'!$B$6:$B$205,SUMPRODUCT(EXACT('Номенклатура'!$A$6:$A$205,B3558)*(ROW('Номенклатура'!$A$6:$A$205)-5)))&amp;"")</f>
        <v/>
      </c>
      <c r="I3558" s="15" t="str">
        <f>IF(COUNTA(A3558:D3558,G3558)=0,"",IF(NOT(ISNUMBER(A3558)),"Укажите дату",IF(B3558="","Укажите код",IF(NOT(AND(ISTEXT(B3558),LEN(B3558)&gt;0,LEN(B3558)&lt;=30,ISNUMBER(FIND(LEFT(B3558,1),"ABCDEFGHIJKLMNOPQRSTUVWXYZ")),SUMPRODUCT((MID(B3558,{1,2,3,4,5,6,7,8,9,10,11,12,13,14,15,16,17,18,19,20,21,22,23,24,25,26,27,28,29,30},1)&lt;&gt;"")*ISERROR(FIND(MID(B3558,{1,2,3,4,5,6,7,8,9,10,11,12,13,14,15,16,17,18,19,20,21,22,23,24,25,26,27,28,29,30},1),"ABCDEFGHIJKLMNOPQRSTUVWXYZ0123456789-_")))=0,ISERROR(VALUE(B3558)))),"Недопустимый код: только латинские буквы A-Z в верхнем регистре, цифры, - и _; начало с буквы, до 30 символов (например MILK-001)",IF(SUMPRODUCT(--EXACT('Номенклатура'!$A$6:$A$205,B3558))=0,"Код не найден в номенклатуре",IF(SUMPRODUCT(--EXACT('Номенклатура'!$A$6:$A$205,B3558))&gt;1,"Код повторяется в номенклатуре",IF(ISNA(MATCH(C3558,{"Приход","Расход","Списание","Корректировка остатка"},0)),"Выберите тип операции",IF(NOT(ISNUMBER(D3558)),"Укажите количество",IF(D3558=0,"Количество не может быть 0",IF(AND(C3558&lt;&gt;"Корректировка остатка",D3558&lt;0),"Для этого типа количество положительное",IF(NOT(ISNUMBER('Номенклатура'!$C$2)),"Укажите дату начала учёта",IF(A3558&lt;INT('Номенклатура'!$C$2),"Раньше даты начала учёта: НЕ учтено",IF(AND(C3558="Корректировка остатка",TRIM(G3558)=""),"Учтено: добавьте пояснение","ОК")))))))))))))</f>
        <v/>
      </c>
    </row>
    <row r="3559" spans="1:9" x14ac:dyDescent="0.25">
      <c r="A3559" s="16"/>
      <c r="B3559" s="13"/>
      <c r="C3559" s="13"/>
      <c r="D3559" s="14"/>
      <c r="E3559" s="17" t="str">
        <f>IF(OR(B3559="",SUMPRODUCT(--EXACT('Номенклатура'!$A$6:$A$205,B3559))&lt;&gt;1),"",INDEX('Номенклатура'!$D$6:$D$205,SUMPRODUCT(EXACT('Номенклатура'!$A$6:$A$205,B3559)*(ROW('Номенклатура'!$A$6:$A$205)-5)))&amp;"")</f>
        <v/>
      </c>
      <c r="F3559" s="18" t="str">
        <f>IF(OR(I3559="ОК",I3559="Учтено: добавьте пояснение"),IF(C3559="Приход",D3559,IF(C3559="Корректировка остатка",D3559,-D3559)),"")</f>
        <v/>
      </c>
      <c r="G3559" s="13"/>
      <c r="H3559" s="15" t="str">
        <f>IF(OR(B3559="",SUMPRODUCT(--EXACT('Номенклатура'!$A$6:$A$205,B3559))&lt;&gt;1),"",INDEX('Номенклатура'!$B$6:$B$205,SUMPRODUCT(EXACT('Номенклатура'!$A$6:$A$205,B3559)*(ROW('Номенклатура'!$A$6:$A$205)-5)))&amp;"")</f>
        <v/>
      </c>
      <c r="I3559" s="15" t="str">
        <f>IF(COUNTA(A3559:D3559,G3559)=0,"",IF(NOT(ISNUMBER(A3559)),"Укажите дату",IF(B3559="","Укажите код",IF(NOT(AND(ISTEXT(B3559),LEN(B3559)&gt;0,LEN(B3559)&lt;=30,ISNUMBER(FIND(LEFT(B3559,1),"ABCDEFGHIJKLMNOPQRSTUVWXYZ")),SUMPRODUCT((MID(B3559,{1,2,3,4,5,6,7,8,9,10,11,12,13,14,15,16,17,18,19,20,21,22,23,24,25,26,27,28,29,30},1)&lt;&gt;"")*ISERROR(FIND(MID(B3559,{1,2,3,4,5,6,7,8,9,10,11,12,13,14,15,16,17,18,19,20,21,22,23,24,25,26,27,28,29,30},1),"ABCDEFGHIJKLMNOPQRSTUVWXYZ0123456789-_")))=0,ISERROR(VALUE(B3559)))),"Недопустимый код: только латинские буквы A-Z в верхнем регистре, цифры, - и _; начало с буквы, до 30 символов (например MILK-001)",IF(SUMPRODUCT(--EXACT('Номенклатура'!$A$6:$A$205,B3559))=0,"Код не найден в номенклатуре",IF(SUMPRODUCT(--EXACT('Номенклатура'!$A$6:$A$205,B3559))&gt;1,"Код повторяется в номенклатуре",IF(ISNA(MATCH(C3559,{"Приход","Расход","Списание","Корректировка остатка"},0)),"Выберите тип операции",IF(NOT(ISNUMBER(D3559)),"Укажите количество",IF(D3559=0,"Количество не может быть 0",IF(AND(C3559&lt;&gt;"Корректировка остатка",D3559&lt;0),"Для этого типа количество положительное",IF(NOT(ISNUMBER('Номенклатура'!$C$2)),"Укажите дату начала учёта",IF(A3559&lt;INT('Номенклатура'!$C$2),"Раньше даты начала учёта: НЕ учтено",IF(AND(C3559="Корректировка остатка",TRIM(G3559)=""),"Учтено: добавьте пояснение","ОК")))))))))))))</f>
        <v/>
      </c>
    </row>
    <row r="3560" spans="1:9" x14ac:dyDescent="0.25">
      <c r="A3560" s="16"/>
      <c r="B3560" s="13"/>
      <c r="C3560" s="13"/>
      <c r="D3560" s="14"/>
      <c r="E3560" s="17" t="str">
        <f>IF(OR(B3560="",SUMPRODUCT(--EXACT('Номенклатура'!$A$6:$A$205,B3560))&lt;&gt;1),"",INDEX('Номенклатура'!$D$6:$D$205,SUMPRODUCT(EXACT('Номенклатура'!$A$6:$A$205,B3560)*(ROW('Номенклатура'!$A$6:$A$205)-5)))&amp;"")</f>
        <v/>
      </c>
      <c r="F3560" s="18" t="str">
        <f>IF(OR(I3560="ОК",I3560="Учтено: добавьте пояснение"),IF(C3560="Приход",D3560,IF(C3560="Корректировка остатка",D3560,-D3560)),"")</f>
        <v/>
      </c>
      <c r="G3560" s="13"/>
      <c r="H3560" s="15" t="str">
        <f>IF(OR(B3560="",SUMPRODUCT(--EXACT('Номенклатура'!$A$6:$A$205,B3560))&lt;&gt;1),"",INDEX('Номенклатура'!$B$6:$B$205,SUMPRODUCT(EXACT('Номенклатура'!$A$6:$A$205,B3560)*(ROW('Номенклатура'!$A$6:$A$205)-5)))&amp;"")</f>
        <v/>
      </c>
      <c r="I3560" s="15" t="str">
        <f>IF(COUNTA(A3560:D3560,G3560)=0,"",IF(NOT(ISNUMBER(A3560)),"Укажите дату",IF(B3560="","Укажите код",IF(NOT(AND(ISTEXT(B3560),LEN(B3560)&gt;0,LEN(B3560)&lt;=30,ISNUMBER(FIND(LEFT(B3560,1),"ABCDEFGHIJKLMNOPQRSTUVWXYZ")),SUMPRODUCT((MID(B3560,{1,2,3,4,5,6,7,8,9,10,11,12,13,14,15,16,17,18,19,20,21,22,23,24,25,26,27,28,29,30},1)&lt;&gt;"")*ISERROR(FIND(MID(B3560,{1,2,3,4,5,6,7,8,9,10,11,12,13,14,15,16,17,18,19,20,21,22,23,24,25,26,27,28,29,30},1),"ABCDEFGHIJKLMNOPQRSTUVWXYZ0123456789-_")))=0,ISERROR(VALUE(B3560)))),"Недопустимый код: только латинские буквы A-Z в верхнем регистре, цифры, - и _; начало с буквы, до 30 символов (например MILK-001)",IF(SUMPRODUCT(--EXACT('Номенклатура'!$A$6:$A$205,B3560))=0,"Код не найден в номенклатуре",IF(SUMPRODUCT(--EXACT('Номенклатура'!$A$6:$A$205,B3560))&gt;1,"Код повторяется в номенклатуре",IF(ISNA(MATCH(C3560,{"Приход","Расход","Списание","Корректировка остатка"},0)),"Выберите тип операции",IF(NOT(ISNUMBER(D3560)),"Укажите количество",IF(D3560=0,"Количество не может быть 0",IF(AND(C3560&lt;&gt;"Корректировка остатка",D3560&lt;0),"Для этого типа количество положительное",IF(NOT(ISNUMBER('Номенклатура'!$C$2)),"Укажите дату начала учёта",IF(A3560&lt;INT('Номенклатура'!$C$2),"Раньше даты начала учёта: НЕ учтено",IF(AND(C3560="Корректировка остатка",TRIM(G3560)=""),"Учтено: добавьте пояснение","ОК")))))))))))))</f>
        <v/>
      </c>
    </row>
    <row r="3561" spans="1:9" x14ac:dyDescent="0.25">
      <c r="A3561" s="16"/>
      <c r="B3561" s="13"/>
      <c r="C3561" s="13"/>
      <c r="D3561" s="14"/>
      <c r="E3561" s="17" t="str">
        <f>IF(OR(B3561="",SUMPRODUCT(--EXACT('Номенклатура'!$A$6:$A$205,B3561))&lt;&gt;1),"",INDEX('Номенклатура'!$D$6:$D$205,SUMPRODUCT(EXACT('Номенклатура'!$A$6:$A$205,B3561)*(ROW('Номенклатура'!$A$6:$A$205)-5)))&amp;"")</f>
        <v/>
      </c>
      <c r="F3561" s="18" t="str">
        <f>IF(OR(I3561="ОК",I3561="Учтено: добавьте пояснение"),IF(C3561="Приход",D3561,IF(C3561="Корректировка остатка",D3561,-D3561)),"")</f>
        <v/>
      </c>
      <c r="G3561" s="13"/>
      <c r="H3561" s="15" t="str">
        <f>IF(OR(B3561="",SUMPRODUCT(--EXACT('Номенклатура'!$A$6:$A$205,B3561))&lt;&gt;1),"",INDEX('Номенклатура'!$B$6:$B$205,SUMPRODUCT(EXACT('Номенклатура'!$A$6:$A$205,B3561)*(ROW('Номенклатура'!$A$6:$A$205)-5)))&amp;"")</f>
        <v/>
      </c>
      <c r="I3561" s="15" t="str">
        <f>IF(COUNTA(A3561:D3561,G3561)=0,"",IF(NOT(ISNUMBER(A3561)),"Укажите дату",IF(B3561="","Укажите код",IF(NOT(AND(ISTEXT(B3561),LEN(B3561)&gt;0,LEN(B3561)&lt;=30,ISNUMBER(FIND(LEFT(B3561,1),"ABCDEFGHIJKLMNOPQRSTUVWXYZ")),SUMPRODUCT((MID(B3561,{1,2,3,4,5,6,7,8,9,10,11,12,13,14,15,16,17,18,19,20,21,22,23,24,25,26,27,28,29,30},1)&lt;&gt;"")*ISERROR(FIND(MID(B3561,{1,2,3,4,5,6,7,8,9,10,11,12,13,14,15,16,17,18,19,20,21,22,23,24,25,26,27,28,29,30},1),"ABCDEFGHIJKLMNOPQRSTUVWXYZ0123456789-_")))=0,ISERROR(VALUE(B3561)))),"Недопустимый код: только латинские буквы A-Z в верхнем регистре, цифры, - и _; начало с буквы, до 30 символов (например MILK-001)",IF(SUMPRODUCT(--EXACT('Номенклатура'!$A$6:$A$205,B3561))=0,"Код не найден в номенклатуре",IF(SUMPRODUCT(--EXACT('Номенклатура'!$A$6:$A$205,B3561))&gt;1,"Код повторяется в номенклатуре",IF(ISNA(MATCH(C3561,{"Приход","Расход","Списание","Корректировка остатка"},0)),"Выберите тип операции",IF(NOT(ISNUMBER(D3561)),"Укажите количество",IF(D3561=0,"Количество не может быть 0",IF(AND(C3561&lt;&gt;"Корректировка остатка",D3561&lt;0),"Для этого типа количество положительное",IF(NOT(ISNUMBER('Номенклатура'!$C$2)),"Укажите дату начала учёта",IF(A3561&lt;INT('Номенклатура'!$C$2),"Раньше даты начала учёта: НЕ учтено",IF(AND(C3561="Корректировка остатка",TRIM(G3561)=""),"Учтено: добавьте пояснение","ОК")))))))))))))</f>
        <v/>
      </c>
    </row>
    <row r="3562" spans="1:9" x14ac:dyDescent="0.25">
      <c r="A3562" s="16"/>
      <c r="B3562" s="13"/>
      <c r="C3562" s="13"/>
      <c r="D3562" s="14"/>
      <c r="E3562" s="17" t="str">
        <f>IF(OR(B3562="",SUMPRODUCT(--EXACT('Номенклатура'!$A$6:$A$205,B3562))&lt;&gt;1),"",INDEX('Номенклатура'!$D$6:$D$205,SUMPRODUCT(EXACT('Номенклатура'!$A$6:$A$205,B3562)*(ROW('Номенклатура'!$A$6:$A$205)-5)))&amp;"")</f>
        <v/>
      </c>
      <c r="F3562" s="18" t="str">
        <f>IF(OR(I3562="ОК",I3562="Учтено: добавьте пояснение"),IF(C3562="Приход",D3562,IF(C3562="Корректировка остатка",D3562,-D3562)),"")</f>
        <v/>
      </c>
      <c r="G3562" s="13"/>
      <c r="H3562" s="15" t="str">
        <f>IF(OR(B3562="",SUMPRODUCT(--EXACT('Номенклатура'!$A$6:$A$205,B3562))&lt;&gt;1),"",INDEX('Номенклатура'!$B$6:$B$205,SUMPRODUCT(EXACT('Номенклатура'!$A$6:$A$205,B3562)*(ROW('Номенклатура'!$A$6:$A$205)-5)))&amp;"")</f>
        <v/>
      </c>
      <c r="I3562" s="15" t="str">
        <f>IF(COUNTA(A3562:D3562,G3562)=0,"",IF(NOT(ISNUMBER(A3562)),"Укажите дату",IF(B3562="","Укажите код",IF(NOT(AND(ISTEXT(B3562),LEN(B3562)&gt;0,LEN(B3562)&lt;=30,ISNUMBER(FIND(LEFT(B3562,1),"ABCDEFGHIJKLMNOPQRSTUVWXYZ")),SUMPRODUCT((MID(B3562,{1,2,3,4,5,6,7,8,9,10,11,12,13,14,15,16,17,18,19,20,21,22,23,24,25,26,27,28,29,30},1)&lt;&gt;"")*ISERROR(FIND(MID(B3562,{1,2,3,4,5,6,7,8,9,10,11,12,13,14,15,16,17,18,19,20,21,22,23,24,25,26,27,28,29,30},1),"ABCDEFGHIJKLMNOPQRSTUVWXYZ0123456789-_")))=0,ISERROR(VALUE(B3562)))),"Недопустимый код: только латинские буквы A-Z в верхнем регистре, цифры, - и _; начало с буквы, до 30 символов (например MILK-001)",IF(SUMPRODUCT(--EXACT('Номенклатура'!$A$6:$A$205,B3562))=0,"Код не найден в номенклатуре",IF(SUMPRODUCT(--EXACT('Номенклатура'!$A$6:$A$205,B3562))&gt;1,"Код повторяется в номенклатуре",IF(ISNA(MATCH(C3562,{"Приход","Расход","Списание","Корректировка остатка"},0)),"Выберите тип операции",IF(NOT(ISNUMBER(D3562)),"Укажите количество",IF(D3562=0,"Количество не может быть 0",IF(AND(C3562&lt;&gt;"Корректировка остатка",D3562&lt;0),"Для этого типа количество положительное",IF(NOT(ISNUMBER('Номенклатура'!$C$2)),"Укажите дату начала учёта",IF(A3562&lt;INT('Номенклатура'!$C$2),"Раньше даты начала учёта: НЕ учтено",IF(AND(C3562="Корректировка остатка",TRIM(G3562)=""),"Учтено: добавьте пояснение","ОК")))))))))))))</f>
        <v/>
      </c>
    </row>
    <row r="3563" spans="1:9" x14ac:dyDescent="0.25">
      <c r="A3563" s="16"/>
      <c r="B3563" s="13"/>
      <c r="C3563" s="13"/>
      <c r="D3563" s="14"/>
      <c r="E3563" s="17" t="str">
        <f>IF(OR(B3563="",SUMPRODUCT(--EXACT('Номенклатура'!$A$6:$A$205,B3563))&lt;&gt;1),"",INDEX('Номенклатура'!$D$6:$D$205,SUMPRODUCT(EXACT('Номенклатура'!$A$6:$A$205,B3563)*(ROW('Номенклатура'!$A$6:$A$205)-5)))&amp;"")</f>
        <v/>
      </c>
      <c r="F3563" s="18" t="str">
        <f>IF(OR(I3563="ОК",I3563="Учтено: добавьте пояснение"),IF(C3563="Приход",D3563,IF(C3563="Корректировка остатка",D3563,-D3563)),"")</f>
        <v/>
      </c>
      <c r="G3563" s="13"/>
      <c r="H3563" s="15" t="str">
        <f>IF(OR(B3563="",SUMPRODUCT(--EXACT('Номенклатура'!$A$6:$A$205,B3563))&lt;&gt;1),"",INDEX('Номенклатура'!$B$6:$B$205,SUMPRODUCT(EXACT('Номенклатура'!$A$6:$A$205,B3563)*(ROW('Номенклатура'!$A$6:$A$205)-5)))&amp;"")</f>
        <v/>
      </c>
      <c r="I3563" s="15" t="str">
        <f>IF(COUNTA(A3563:D3563,G3563)=0,"",IF(NOT(ISNUMBER(A3563)),"Укажите дату",IF(B3563="","Укажите код",IF(NOT(AND(ISTEXT(B3563),LEN(B3563)&gt;0,LEN(B3563)&lt;=30,ISNUMBER(FIND(LEFT(B3563,1),"ABCDEFGHIJKLMNOPQRSTUVWXYZ")),SUMPRODUCT((MID(B3563,{1,2,3,4,5,6,7,8,9,10,11,12,13,14,15,16,17,18,19,20,21,22,23,24,25,26,27,28,29,30},1)&lt;&gt;"")*ISERROR(FIND(MID(B3563,{1,2,3,4,5,6,7,8,9,10,11,12,13,14,15,16,17,18,19,20,21,22,23,24,25,26,27,28,29,30},1),"ABCDEFGHIJKLMNOPQRSTUVWXYZ0123456789-_")))=0,ISERROR(VALUE(B3563)))),"Недопустимый код: только латинские буквы A-Z в верхнем регистре, цифры, - и _; начало с буквы, до 30 символов (например MILK-001)",IF(SUMPRODUCT(--EXACT('Номенклатура'!$A$6:$A$205,B3563))=0,"Код не найден в номенклатуре",IF(SUMPRODUCT(--EXACT('Номенклатура'!$A$6:$A$205,B3563))&gt;1,"Код повторяется в номенклатуре",IF(ISNA(MATCH(C3563,{"Приход","Расход","Списание","Корректировка остатка"},0)),"Выберите тип операции",IF(NOT(ISNUMBER(D3563)),"Укажите количество",IF(D3563=0,"Количество не может быть 0",IF(AND(C3563&lt;&gt;"Корректировка остатка",D3563&lt;0),"Для этого типа количество положительное",IF(NOT(ISNUMBER('Номенклатура'!$C$2)),"Укажите дату начала учёта",IF(A3563&lt;INT('Номенклатура'!$C$2),"Раньше даты начала учёта: НЕ учтено",IF(AND(C3563="Корректировка остатка",TRIM(G3563)=""),"Учтено: добавьте пояснение","ОК")))))))))))))</f>
        <v/>
      </c>
    </row>
    <row r="3564" spans="1:9" x14ac:dyDescent="0.25">
      <c r="A3564" s="16"/>
      <c r="B3564" s="13"/>
      <c r="C3564" s="13"/>
      <c r="D3564" s="14"/>
      <c r="E3564" s="17" t="str">
        <f>IF(OR(B3564="",SUMPRODUCT(--EXACT('Номенклатура'!$A$6:$A$205,B3564))&lt;&gt;1),"",INDEX('Номенклатура'!$D$6:$D$205,SUMPRODUCT(EXACT('Номенклатура'!$A$6:$A$205,B3564)*(ROW('Номенклатура'!$A$6:$A$205)-5)))&amp;"")</f>
        <v/>
      </c>
      <c r="F3564" s="18" t="str">
        <f>IF(OR(I3564="ОК",I3564="Учтено: добавьте пояснение"),IF(C3564="Приход",D3564,IF(C3564="Корректировка остатка",D3564,-D3564)),"")</f>
        <v/>
      </c>
      <c r="G3564" s="13"/>
      <c r="H3564" s="15" t="str">
        <f>IF(OR(B3564="",SUMPRODUCT(--EXACT('Номенклатура'!$A$6:$A$205,B3564))&lt;&gt;1),"",INDEX('Номенклатура'!$B$6:$B$205,SUMPRODUCT(EXACT('Номенклатура'!$A$6:$A$205,B3564)*(ROW('Номенклатура'!$A$6:$A$205)-5)))&amp;"")</f>
        <v/>
      </c>
      <c r="I3564" s="15" t="str">
        <f>IF(COUNTA(A3564:D3564,G3564)=0,"",IF(NOT(ISNUMBER(A3564)),"Укажите дату",IF(B3564="","Укажите код",IF(NOT(AND(ISTEXT(B3564),LEN(B3564)&gt;0,LEN(B3564)&lt;=30,ISNUMBER(FIND(LEFT(B3564,1),"ABCDEFGHIJKLMNOPQRSTUVWXYZ")),SUMPRODUCT((MID(B3564,{1,2,3,4,5,6,7,8,9,10,11,12,13,14,15,16,17,18,19,20,21,22,23,24,25,26,27,28,29,30},1)&lt;&gt;"")*ISERROR(FIND(MID(B3564,{1,2,3,4,5,6,7,8,9,10,11,12,13,14,15,16,17,18,19,20,21,22,23,24,25,26,27,28,29,30},1),"ABCDEFGHIJKLMNOPQRSTUVWXYZ0123456789-_")))=0,ISERROR(VALUE(B3564)))),"Недопустимый код: только латинские буквы A-Z в верхнем регистре, цифры, - и _; начало с буквы, до 30 символов (например MILK-001)",IF(SUMPRODUCT(--EXACT('Номенклатура'!$A$6:$A$205,B3564))=0,"Код не найден в номенклатуре",IF(SUMPRODUCT(--EXACT('Номенклатура'!$A$6:$A$205,B3564))&gt;1,"Код повторяется в номенклатуре",IF(ISNA(MATCH(C3564,{"Приход","Расход","Списание","Корректировка остатка"},0)),"Выберите тип операции",IF(NOT(ISNUMBER(D3564)),"Укажите количество",IF(D3564=0,"Количество не может быть 0",IF(AND(C3564&lt;&gt;"Корректировка остатка",D3564&lt;0),"Для этого типа количество положительное",IF(NOT(ISNUMBER('Номенклатура'!$C$2)),"Укажите дату начала учёта",IF(A3564&lt;INT('Номенклатура'!$C$2),"Раньше даты начала учёта: НЕ учтено",IF(AND(C3564="Корректировка остатка",TRIM(G3564)=""),"Учтено: добавьте пояснение","ОК")))))))))))))</f>
        <v/>
      </c>
    </row>
    <row r="3565" spans="1:9" x14ac:dyDescent="0.25">
      <c r="A3565" s="16"/>
      <c r="B3565" s="13"/>
      <c r="C3565" s="13"/>
      <c r="D3565" s="14"/>
      <c r="E3565" s="17" t="str">
        <f>IF(OR(B3565="",SUMPRODUCT(--EXACT('Номенклатура'!$A$6:$A$205,B3565))&lt;&gt;1),"",INDEX('Номенклатура'!$D$6:$D$205,SUMPRODUCT(EXACT('Номенклатура'!$A$6:$A$205,B3565)*(ROW('Номенклатура'!$A$6:$A$205)-5)))&amp;"")</f>
        <v/>
      </c>
      <c r="F3565" s="18" t="str">
        <f>IF(OR(I3565="ОК",I3565="Учтено: добавьте пояснение"),IF(C3565="Приход",D3565,IF(C3565="Корректировка остатка",D3565,-D3565)),"")</f>
        <v/>
      </c>
      <c r="G3565" s="13"/>
      <c r="H3565" s="15" t="str">
        <f>IF(OR(B3565="",SUMPRODUCT(--EXACT('Номенклатура'!$A$6:$A$205,B3565))&lt;&gt;1),"",INDEX('Номенклатура'!$B$6:$B$205,SUMPRODUCT(EXACT('Номенклатура'!$A$6:$A$205,B3565)*(ROW('Номенклатура'!$A$6:$A$205)-5)))&amp;"")</f>
        <v/>
      </c>
      <c r="I3565" s="15" t="str">
        <f>IF(COUNTA(A3565:D3565,G3565)=0,"",IF(NOT(ISNUMBER(A3565)),"Укажите дату",IF(B3565="","Укажите код",IF(NOT(AND(ISTEXT(B3565),LEN(B3565)&gt;0,LEN(B3565)&lt;=30,ISNUMBER(FIND(LEFT(B3565,1),"ABCDEFGHIJKLMNOPQRSTUVWXYZ")),SUMPRODUCT((MID(B3565,{1,2,3,4,5,6,7,8,9,10,11,12,13,14,15,16,17,18,19,20,21,22,23,24,25,26,27,28,29,30},1)&lt;&gt;"")*ISERROR(FIND(MID(B3565,{1,2,3,4,5,6,7,8,9,10,11,12,13,14,15,16,17,18,19,20,21,22,23,24,25,26,27,28,29,30},1),"ABCDEFGHIJKLMNOPQRSTUVWXYZ0123456789-_")))=0,ISERROR(VALUE(B3565)))),"Недопустимый код: только латинские буквы A-Z в верхнем регистре, цифры, - и _; начало с буквы, до 30 символов (например MILK-001)",IF(SUMPRODUCT(--EXACT('Номенклатура'!$A$6:$A$205,B3565))=0,"Код не найден в номенклатуре",IF(SUMPRODUCT(--EXACT('Номенклатура'!$A$6:$A$205,B3565))&gt;1,"Код повторяется в номенклатуре",IF(ISNA(MATCH(C3565,{"Приход","Расход","Списание","Корректировка остатка"},0)),"Выберите тип операции",IF(NOT(ISNUMBER(D3565)),"Укажите количество",IF(D3565=0,"Количество не может быть 0",IF(AND(C3565&lt;&gt;"Корректировка остатка",D3565&lt;0),"Для этого типа количество положительное",IF(NOT(ISNUMBER('Номенклатура'!$C$2)),"Укажите дату начала учёта",IF(A3565&lt;INT('Номенклатура'!$C$2),"Раньше даты начала учёта: НЕ учтено",IF(AND(C3565="Корректировка остатка",TRIM(G3565)=""),"Учтено: добавьте пояснение","ОК")))))))))))))</f>
        <v/>
      </c>
    </row>
    <row r="3566" spans="1:9" x14ac:dyDescent="0.25">
      <c r="A3566" s="16"/>
      <c r="B3566" s="13"/>
      <c r="C3566" s="13"/>
      <c r="D3566" s="14"/>
      <c r="E3566" s="17" t="str">
        <f>IF(OR(B3566="",SUMPRODUCT(--EXACT('Номенклатура'!$A$6:$A$205,B3566))&lt;&gt;1),"",INDEX('Номенклатура'!$D$6:$D$205,SUMPRODUCT(EXACT('Номенклатура'!$A$6:$A$205,B3566)*(ROW('Номенклатура'!$A$6:$A$205)-5)))&amp;"")</f>
        <v/>
      </c>
      <c r="F3566" s="18" t="str">
        <f>IF(OR(I3566="ОК",I3566="Учтено: добавьте пояснение"),IF(C3566="Приход",D3566,IF(C3566="Корректировка остатка",D3566,-D3566)),"")</f>
        <v/>
      </c>
      <c r="G3566" s="13"/>
      <c r="H3566" s="15" t="str">
        <f>IF(OR(B3566="",SUMPRODUCT(--EXACT('Номенклатура'!$A$6:$A$205,B3566))&lt;&gt;1),"",INDEX('Номенклатура'!$B$6:$B$205,SUMPRODUCT(EXACT('Номенклатура'!$A$6:$A$205,B3566)*(ROW('Номенклатура'!$A$6:$A$205)-5)))&amp;"")</f>
        <v/>
      </c>
      <c r="I3566" s="15" t="str">
        <f>IF(COUNTA(A3566:D3566,G3566)=0,"",IF(NOT(ISNUMBER(A3566)),"Укажите дату",IF(B3566="","Укажите код",IF(NOT(AND(ISTEXT(B3566),LEN(B3566)&gt;0,LEN(B3566)&lt;=30,ISNUMBER(FIND(LEFT(B3566,1),"ABCDEFGHIJKLMNOPQRSTUVWXYZ")),SUMPRODUCT((MID(B3566,{1,2,3,4,5,6,7,8,9,10,11,12,13,14,15,16,17,18,19,20,21,22,23,24,25,26,27,28,29,30},1)&lt;&gt;"")*ISERROR(FIND(MID(B3566,{1,2,3,4,5,6,7,8,9,10,11,12,13,14,15,16,17,18,19,20,21,22,23,24,25,26,27,28,29,30},1),"ABCDEFGHIJKLMNOPQRSTUVWXYZ0123456789-_")))=0,ISERROR(VALUE(B3566)))),"Недопустимый код: только латинские буквы A-Z в верхнем регистре, цифры, - и _; начало с буквы, до 30 символов (например MILK-001)",IF(SUMPRODUCT(--EXACT('Номенклатура'!$A$6:$A$205,B3566))=0,"Код не найден в номенклатуре",IF(SUMPRODUCT(--EXACT('Номенклатура'!$A$6:$A$205,B3566))&gt;1,"Код повторяется в номенклатуре",IF(ISNA(MATCH(C3566,{"Приход","Расход","Списание","Корректировка остатка"},0)),"Выберите тип операции",IF(NOT(ISNUMBER(D3566)),"Укажите количество",IF(D3566=0,"Количество не может быть 0",IF(AND(C3566&lt;&gt;"Корректировка остатка",D3566&lt;0),"Для этого типа количество положительное",IF(NOT(ISNUMBER('Номенклатура'!$C$2)),"Укажите дату начала учёта",IF(A3566&lt;INT('Номенклатура'!$C$2),"Раньше даты начала учёта: НЕ учтено",IF(AND(C3566="Корректировка остатка",TRIM(G3566)=""),"Учтено: добавьте пояснение","ОК")))))))))))))</f>
        <v/>
      </c>
    </row>
    <row r="3567" spans="1:9" x14ac:dyDescent="0.25">
      <c r="A3567" s="16"/>
      <c r="B3567" s="13"/>
      <c r="C3567" s="13"/>
      <c r="D3567" s="14"/>
      <c r="E3567" s="17" t="str">
        <f>IF(OR(B3567="",SUMPRODUCT(--EXACT('Номенклатура'!$A$6:$A$205,B3567))&lt;&gt;1),"",INDEX('Номенклатура'!$D$6:$D$205,SUMPRODUCT(EXACT('Номенклатура'!$A$6:$A$205,B3567)*(ROW('Номенклатура'!$A$6:$A$205)-5)))&amp;"")</f>
        <v/>
      </c>
      <c r="F3567" s="18" t="str">
        <f>IF(OR(I3567="ОК",I3567="Учтено: добавьте пояснение"),IF(C3567="Приход",D3567,IF(C3567="Корректировка остатка",D3567,-D3567)),"")</f>
        <v/>
      </c>
      <c r="G3567" s="13"/>
      <c r="H3567" s="15" t="str">
        <f>IF(OR(B3567="",SUMPRODUCT(--EXACT('Номенклатура'!$A$6:$A$205,B3567))&lt;&gt;1),"",INDEX('Номенклатура'!$B$6:$B$205,SUMPRODUCT(EXACT('Номенклатура'!$A$6:$A$205,B3567)*(ROW('Номенклатура'!$A$6:$A$205)-5)))&amp;"")</f>
        <v/>
      </c>
      <c r="I3567" s="15" t="str">
        <f>IF(COUNTA(A3567:D3567,G3567)=0,"",IF(NOT(ISNUMBER(A3567)),"Укажите дату",IF(B3567="","Укажите код",IF(NOT(AND(ISTEXT(B3567),LEN(B3567)&gt;0,LEN(B3567)&lt;=30,ISNUMBER(FIND(LEFT(B3567,1),"ABCDEFGHIJKLMNOPQRSTUVWXYZ")),SUMPRODUCT((MID(B3567,{1,2,3,4,5,6,7,8,9,10,11,12,13,14,15,16,17,18,19,20,21,22,23,24,25,26,27,28,29,30},1)&lt;&gt;"")*ISERROR(FIND(MID(B3567,{1,2,3,4,5,6,7,8,9,10,11,12,13,14,15,16,17,18,19,20,21,22,23,24,25,26,27,28,29,30},1),"ABCDEFGHIJKLMNOPQRSTUVWXYZ0123456789-_")))=0,ISERROR(VALUE(B3567)))),"Недопустимый код: только латинские буквы A-Z в верхнем регистре, цифры, - и _; начало с буквы, до 30 символов (например MILK-001)",IF(SUMPRODUCT(--EXACT('Номенклатура'!$A$6:$A$205,B3567))=0,"Код не найден в номенклатуре",IF(SUMPRODUCT(--EXACT('Номенклатура'!$A$6:$A$205,B3567))&gt;1,"Код повторяется в номенклатуре",IF(ISNA(MATCH(C3567,{"Приход","Расход","Списание","Корректировка остатка"},0)),"Выберите тип операции",IF(NOT(ISNUMBER(D3567)),"Укажите количество",IF(D3567=0,"Количество не может быть 0",IF(AND(C3567&lt;&gt;"Корректировка остатка",D3567&lt;0),"Для этого типа количество положительное",IF(NOT(ISNUMBER('Номенклатура'!$C$2)),"Укажите дату начала учёта",IF(A3567&lt;INT('Номенклатура'!$C$2),"Раньше даты начала учёта: НЕ учтено",IF(AND(C3567="Корректировка остатка",TRIM(G3567)=""),"Учтено: добавьте пояснение","ОК")))))))))))))</f>
        <v/>
      </c>
    </row>
    <row r="3568" spans="1:9" x14ac:dyDescent="0.25">
      <c r="A3568" s="16"/>
      <c r="B3568" s="13"/>
      <c r="C3568" s="13"/>
      <c r="D3568" s="14"/>
      <c r="E3568" s="17" t="str">
        <f>IF(OR(B3568="",SUMPRODUCT(--EXACT('Номенклатура'!$A$6:$A$205,B3568))&lt;&gt;1),"",INDEX('Номенклатура'!$D$6:$D$205,SUMPRODUCT(EXACT('Номенклатура'!$A$6:$A$205,B3568)*(ROW('Номенклатура'!$A$6:$A$205)-5)))&amp;"")</f>
        <v/>
      </c>
      <c r="F3568" s="18" t="str">
        <f>IF(OR(I3568="ОК",I3568="Учтено: добавьте пояснение"),IF(C3568="Приход",D3568,IF(C3568="Корректировка остатка",D3568,-D3568)),"")</f>
        <v/>
      </c>
      <c r="G3568" s="13"/>
      <c r="H3568" s="15" t="str">
        <f>IF(OR(B3568="",SUMPRODUCT(--EXACT('Номенклатура'!$A$6:$A$205,B3568))&lt;&gt;1),"",INDEX('Номенклатура'!$B$6:$B$205,SUMPRODUCT(EXACT('Номенклатура'!$A$6:$A$205,B3568)*(ROW('Номенклатура'!$A$6:$A$205)-5)))&amp;"")</f>
        <v/>
      </c>
      <c r="I3568" s="15" t="str">
        <f>IF(COUNTA(A3568:D3568,G3568)=0,"",IF(NOT(ISNUMBER(A3568)),"Укажите дату",IF(B3568="","Укажите код",IF(NOT(AND(ISTEXT(B3568),LEN(B3568)&gt;0,LEN(B3568)&lt;=30,ISNUMBER(FIND(LEFT(B3568,1),"ABCDEFGHIJKLMNOPQRSTUVWXYZ")),SUMPRODUCT((MID(B3568,{1,2,3,4,5,6,7,8,9,10,11,12,13,14,15,16,17,18,19,20,21,22,23,24,25,26,27,28,29,30},1)&lt;&gt;"")*ISERROR(FIND(MID(B3568,{1,2,3,4,5,6,7,8,9,10,11,12,13,14,15,16,17,18,19,20,21,22,23,24,25,26,27,28,29,30},1),"ABCDEFGHIJKLMNOPQRSTUVWXYZ0123456789-_")))=0,ISERROR(VALUE(B3568)))),"Недопустимый код: только латинские буквы A-Z в верхнем регистре, цифры, - и _; начало с буквы, до 30 символов (например MILK-001)",IF(SUMPRODUCT(--EXACT('Номенклатура'!$A$6:$A$205,B3568))=0,"Код не найден в номенклатуре",IF(SUMPRODUCT(--EXACT('Номенклатура'!$A$6:$A$205,B3568))&gt;1,"Код повторяется в номенклатуре",IF(ISNA(MATCH(C3568,{"Приход","Расход","Списание","Корректировка остатка"},0)),"Выберите тип операции",IF(NOT(ISNUMBER(D3568)),"Укажите количество",IF(D3568=0,"Количество не может быть 0",IF(AND(C3568&lt;&gt;"Корректировка остатка",D3568&lt;0),"Для этого типа количество положительное",IF(NOT(ISNUMBER('Номенклатура'!$C$2)),"Укажите дату начала учёта",IF(A3568&lt;INT('Номенклатура'!$C$2),"Раньше даты начала учёта: НЕ учтено",IF(AND(C3568="Корректировка остатка",TRIM(G3568)=""),"Учтено: добавьте пояснение","ОК")))))))))))))</f>
        <v/>
      </c>
    </row>
    <row r="3569" spans="1:9" x14ac:dyDescent="0.25">
      <c r="A3569" s="16"/>
      <c r="B3569" s="13"/>
      <c r="C3569" s="13"/>
      <c r="D3569" s="14"/>
      <c r="E3569" s="17" t="str">
        <f>IF(OR(B3569="",SUMPRODUCT(--EXACT('Номенклатура'!$A$6:$A$205,B3569))&lt;&gt;1),"",INDEX('Номенклатура'!$D$6:$D$205,SUMPRODUCT(EXACT('Номенклатура'!$A$6:$A$205,B3569)*(ROW('Номенклатура'!$A$6:$A$205)-5)))&amp;"")</f>
        <v/>
      </c>
      <c r="F3569" s="18" t="str">
        <f>IF(OR(I3569="ОК",I3569="Учтено: добавьте пояснение"),IF(C3569="Приход",D3569,IF(C3569="Корректировка остатка",D3569,-D3569)),"")</f>
        <v/>
      </c>
      <c r="G3569" s="13"/>
      <c r="H3569" s="15" t="str">
        <f>IF(OR(B3569="",SUMPRODUCT(--EXACT('Номенклатура'!$A$6:$A$205,B3569))&lt;&gt;1),"",INDEX('Номенклатура'!$B$6:$B$205,SUMPRODUCT(EXACT('Номенклатура'!$A$6:$A$205,B3569)*(ROW('Номенклатура'!$A$6:$A$205)-5)))&amp;"")</f>
        <v/>
      </c>
      <c r="I3569" s="15" t="str">
        <f>IF(COUNTA(A3569:D3569,G3569)=0,"",IF(NOT(ISNUMBER(A3569)),"Укажите дату",IF(B3569="","Укажите код",IF(NOT(AND(ISTEXT(B3569),LEN(B3569)&gt;0,LEN(B3569)&lt;=30,ISNUMBER(FIND(LEFT(B3569,1),"ABCDEFGHIJKLMNOPQRSTUVWXYZ")),SUMPRODUCT((MID(B3569,{1,2,3,4,5,6,7,8,9,10,11,12,13,14,15,16,17,18,19,20,21,22,23,24,25,26,27,28,29,30},1)&lt;&gt;"")*ISERROR(FIND(MID(B3569,{1,2,3,4,5,6,7,8,9,10,11,12,13,14,15,16,17,18,19,20,21,22,23,24,25,26,27,28,29,30},1),"ABCDEFGHIJKLMNOPQRSTUVWXYZ0123456789-_")))=0,ISERROR(VALUE(B3569)))),"Недопустимый код: только латинские буквы A-Z в верхнем регистре, цифры, - и _; начало с буквы, до 30 символов (например MILK-001)",IF(SUMPRODUCT(--EXACT('Номенклатура'!$A$6:$A$205,B3569))=0,"Код не найден в номенклатуре",IF(SUMPRODUCT(--EXACT('Номенклатура'!$A$6:$A$205,B3569))&gt;1,"Код повторяется в номенклатуре",IF(ISNA(MATCH(C3569,{"Приход","Расход","Списание","Корректировка остатка"},0)),"Выберите тип операции",IF(NOT(ISNUMBER(D3569)),"Укажите количество",IF(D3569=0,"Количество не может быть 0",IF(AND(C3569&lt;&gt;"Корректировка остатка",D3569&lt;0),"Для этого типа количество положительное",IF(NOT(ISNUMBER('Номенклатура'!$C$2)),"Укажите дату начала учёта",IF(A3569&lt;INT('Номенклатура'!$C$2),"Раньше даты начала учёта: НЕ учтено",IF(AND(C3569="Корректировка остатка",TRIM(G3569)=""),"Учтено: добавьте пояснение","ОК")))))))))))))</f>
        <v/>
      </c>
    </row>
    <row r="3570" spans="1:9" x14ac:dyDescent="0.25">
      <c r="A3570" s="16"/>
      <c r="B3570" s="13"/>
      <c r="C3570" s="13"/>
      <c r="D3570" s="14"/>
      <c r="E3570" s="17" t="str">
        <f>IF(OR(B3570="",SUMPRODUCT(--EXACT('Номенклатура'!$A$6:$A$205,B3570))&lt;&gt;1),"",INDEX('Номенклатура'!$D$6:$D$205,SUMPRODUCT(EXACT('Номенклатура'!$A$6:$A$205,B3570)*(ROW('Номенклатура'!$A$6:$A$205)-5)))&amp;"")</f>
        <v/>
      </c>
      <c r="F3570" s="18" t="str">
        <f>IF(OR(I3570="ОК",I3570="Учтено: добавьте пояснение"),IF(C3570="Приход",D3570,IF(C3570="Корректировка остатка",D3570,-D3570)),"")</f>
        <v/>
      </c>
      <c r="G3570" s="13"/>
      <c r="H3570" s="15" t="str">
        <f>IF(OR(B3570="",SUMPRODUCT(--EXACT('Номенклатура'!$A$6:$A$205,B3570))&lt;&gt;1),"",INDEX('Номенклатура'!$B$6:$B$205,SUMPRODUCT(EXACT('Номенклатура'!$A$6:$A$205,B3570)*(ROW('Номенклатура'!$A$6:$A$205)-5)))&amp;"")</f>
        <v/>
      </c>
      <c r="I3570" s="15" t="str">
        <f>IF(COUNTA(A3570:D3570,G3570)=0,"",IF(NOT(ISNUMBER(A3570)),"Укажите дату",IF(B3570="","Укажите код",IF(NOT(AND(ISTEXT(B3570),LEN(B3570)&gt;0,LEN(B3570)&lt;=30,ISNUMBER(FIND(LEFT(B3570,1),"ABCDEFGHIJKLMNOPQRSTUVWXYZ")),SUMPRODUCT((MID(B3570,{1,2,3,4,5,6,7,8,9,10,11,12,13,14,15,16,17,18,19,20,21,22,23,24,25,26,27,28,29,30},1)&lt;&gt;"")*ISERROR(FIND(MID(B3570,{1,2,3,4,5,6,7,8,9,10,11,12,13,14,15,16,17,18,19,20,21,22,23,24,25,26,27,28,29,30},1),"ABCDEFGHIJKLMNOPQRSTUVWXYZ0123456789-_")))=0,ISERROR(VALUE(B3570)))),"Недопустимый код: только латинские буквы A-Z в верхнем регистре, цифры, - и _; начало с буквы, до 30 символов (например MILK-001)",IF(SUMPRODUCT(--EXACT('Номенклатура'!$A$6:$A$205,B3570))=0,"Код не найден в номенклатуре",IF(SUMPRODUCT(--EXACT('Номенклатура'!$A$6:$A$205,B3570))&gt;1,"Код повторяется в номенклатуре",IF(ISNA(MATCH(C3570,{"Приход","Расход","Списание","Корректировка остатка"},0)),"Выберите тип операции",IF(NOT(ISNUMBER(D3570)),"Укажите количество",IF(D3570=0,"Количество не может быть 0",IF(AND(C3570&lt;&gt;"Корректировка остатка",D3570&lt;0),"Для этого типа количество положительное",IF(NOT(ISNUMBER('Номенклатура'!$C$2)),"Укажите дату начала учёта",IF(A3570&lt;INT('Номенклатура'!$C$2),"Раньше даты начала учёта: НЕ учтено",IF(AND(C3570="Корректировка остатка",TRIM(G3570)=""),"Учтено: добавьте пояснение","ОК")))))))))))))</f>
        <v/>
      </c>
    </row>
    <row r="3571" spans="1:9" x14ac:dyDescent="0.25">
      <c r="A3571" s="16"/>
      <c r="B3571" s="13"/>
      <c r="C3571" s="13"/>
      <c r="D3571" s="14"/>
      <c r="E3571" s="17" t="str">
        <f>IF(OR(B3571="",SUMPRODUCT(--EXACT('Номенклатура'!$A$6:$A$205,B3571))&lt;&gt;1),"",INDEX('Номенклатура'!$D$6:$D$205,SUMPRODUCT(EXACT('Номенклатура'!$A$6:$A$205,B3571)*(ROW('Номенклатура'!$A$6:$A$205)-5)))&amp;"")</f>
        <v/>
      </c>
      <c r="F3571" s="18" t="str">
        <f>IF(OR(I3571="ОК",I3571="Учтено: добавьте пояснение"),IF(C3571="Приход",D3571,IF(C3571="Корректировка остатка",D3571,-D3571)),"")</f>
        <v/>
      </c>
      <c r="G3571" s="13"/>
      <c r="H3571" s="15" t="str">
        <f>IF(OR(B3571="",SUMPRODUCT(--EXACT('Номенклатура'!$A$6:$A$205,B3571))&lt;&gt;1),"",INDEX('Номенклатура'!$B$6:$B$205,SUMPRODUCT(EXACT('Номенклатура'!$A$6:$A$205,B3571)*(ROW('Номенклатура'!$A$6:$A$205)-5)))&amp;"")</f>
        <v/>
      </c>
      <c r="I3571" s="15" t="str">
        <f>IF(COUNTA(A3571:D3571,G3571)=0,"",IF(NOT(ISNUMBER(A3571)),"Укажите дату",IF(B3571="","Укажите код",IF(NOT(AND(ISTEXT(B3571),LEN(B3571)&gt;0,LEN(B3571)&lt;=30,ISNUMBER(FIND(LEFT(B3571,1),"ABCDEFGHIJKLMNOPQRSTUVWXYZ")),SUMPRODUCT((MID(B3571,{1,2,3,4,5,6,7,8,9,10,11,12,13,14,15,16,17,18,19,20,21,22,23,24,25,26,27,28,29,30},1)&lt;&gt;"")*ISERROR(FIND(MID(B3571,{1,2,3,4,5,6,7,8,9,10,11,12,13,14,15,16,17,18,19,20,21,22,23,24,25,26,27,28,29,30},1),"ABCDEFGHIJKLMNOPQRSTUVWXYZ0123456789-_")))=0,ISERROR(VALUE(B3571)))),"Недопустимый код: только латинские буквы A-Z в верхнем регистре, цифры, - и _; начало с буквы, до 30 символов (например MILK-001)",IF(SUMPRODUCT(--EXACT('Номенклатура'!$A$6:$A$205,B3571))=0,"Код не найден в номенклатуре",IF(SUMPRODUCT(--EXACT('Номенклатура'!$A$6:$A$205,B3571))&gt;1,"Код повторяется в номенклатуре",IF(ISNA(MATCH(C3571,{"Приход","Расход","Списание","Корректировка остатка"},0)),"Выберите тип операции",IF(NOT(ISNUMBER(D3571)),"Укажите количество",IF(D3571=0,"Количество не может быть 0",IF(AND(C3571&lt;&gt;"Корректировка остатка",D3571&lt;0),"Для этого типа количество положительное",IF(NOT(ISNUMBER('Номенклатура'!$C$2)),"Укажите дату начала учёта",IF(A3571&lt;INT('Номенклатура'!$C$2),"Раньше даты начала учёта: НЕ учтено",IF(AND(C3571="Корректировка остатка",TRIM(G3571)=""),"Учтено: добавьте пояснение","ОК")))))))))))))</f>
        <v/>
      </c>
    </row>
    <row r="3572" spans="1:9" x14ac:dyDescent="0.25">
      <c r="A3572" s="16"/>
      <c r="B3572" s="13"/>
      <c r="C3572" s="13"/>
      <c r="D3572" s="14"/>
      <c r="E3572" s="17" t="str">
        <f>IF(OR(B3572="",SUMPRODUCT(--EXACT('Номенклатура'!$A$6:$A$205,B3572))&lt;&gt;1),"",INDEX('Номенклатура'!$D$6:$D$205,SUMPRODUCT(EXACT('Номенклатура'!$A$6:$A$205,B3572)*(ROW('Номенклатура'!$A$6:$A$205)-5)))&amp;"")</f>
        <v/>
      </c>
      <c r="F3572" s="18" t="str">
        <f>IF(OR(I3572="ОК",I3572="Учтено: добавьте пояснение"),IF(C3572="Приход",D3572,IF(C3572="Корректировка остатка",D3572,-D3572)),"")</f>
        <v/>
      </c>
      <c r="G3572" s="13"/>
      <c r="H3572" s="15" t="str">
        <f>IF(OR(B3572="",SUMPRODUCT(--EXACT('Номенклатура'!$A$6:$A$205,B3572))&lt;&gt;1),"",INDEX('Номенклатура'!$B$6:$B$205,SUMPRODUCT(EXACT('Номенклатура'!$A$6:$A$205,B3572)*(ROW('Номенклатура'!$A$6:$A$205)-5)))&amp;"")</f>
        <v/>
      </c>
      <c r="I3572" s="15" t="str">
        <f>IF(COUNTA(A3572:D3572,G3572)=0,"",IF(NOT(ISNUMBER(A3572)),"Укажите дату",IF(B3572="","Укажите код",IF(NOT(AND(ISTEXT(B3572),LEN(B3572)&gt;0,LEN(B3572)&lt;=30,ISNUMBER(FIND(LEFT(B3572,1),"ABCDEFGHIJKLMNOPQRSTUVWXYZ")),SUMPRODUCT((MID(B3572,{1,2,3,4,5,6,7,8,9,10,11,12,13,14,15,16,17,18,19,20,21,22,23,24,25,26,27,28,29,30},1)&lt;&gt;"")*ISERROR(FIND(MID(B3572,{1,2,3,4,5,6,7,8,9,10,11,12,13,14,15,16,17,18,19,20,21,22,23,24,25,26,27,28,29,30},1),"ABCDEFGHIJKLMNOPQRSTUVWXYZ0123456789-_")))=0,ISERROR(VALUE(B3572)))),"Недопустимый код: только латинские буквы A-Z в верхнем регистре, цифры, - и _; начало с буквы, до 30 символов (например MILK-001)",IF(SUMPRODUCT(--EXACT('Номенклатура'!$A$6:$A$205,B3572))=0,"Код не найден в номенклатуре",IF(SUMPRODUCT(--EXACT('Номенклатура'!$A$6:$A$205,B3572))&gt;1,"Код повторяется в номенклатуре",IF(ISNA(MATCH(C3572,{"Приход","Расход","Списание","Корректировка остатка"},0)),"Выберите тип операции",IF(NOT(ISNUMBER(D3572)),"Укажите количество",IF(D3572=0,"Количество не может быть 0",IF(AND(C3572&lt;&gt;"Корректировка остатка",D3572&lt;0),"Для этого типа количество положительное",IF(NOT(ISNUMBER('Номенклатура'!$C$2)),"Укажите дату начала учёта",IF(A3572&lt;INT('Номенклатура'!$C$2),"Раньше даты начала учёта: НЕ учтено",IF(AND(C3572="Корректировка остатка",TRIM(G3572)=""),"Учтено: добавьте пояснение","ОК")))))))))))))</f>
        <v/>
      </c>
    </row>
    <row r="3573" spans="1:9" x14ac:dyDescent="0.25">
      <c r="A3573" s="16"/>
      <c r="B3573" s="13"/>
      <c r="C3573" s="13"/>
      <c r="D3573" s="14"/>
      <c r="E3573" s="17" t="str">
        <f>IF(OR(B3573="",SUMPRODUCT(--EXACT('Номенклатура'!$A$6:$A$205,B3573))&lt;&gt;1),"",INDEX('Номенклатура'!$D$6:$D$205,SUMPRODUCT(EXACT('Номенклатура'!$A$6:$A$205,B3573)*(ROW('Номенклатура'!$A$6:$A$205)-5)))&amp;"")</f>
        <v/>
      </c>
      <c r="F3573" s="18" t="str">
        <f>IF(OR(I3573="ОК",I3573="Учтено: добавьте пояснение"),IF(C3573="Приход",D3573,IF(C3573="Корректировка остатка",D3573,-D3573)),"")</f>
        <v/>
      </c>
      <c r="G3573" s="13"/>
      <c r="H3573" s="15" t="str">
        <f>IF(OR(B3573="",SUMPRODUCT(--EXACT('Номенклатура'!$A$6:$A$205,B3573))&lt;&gt;1),"",INDEX('Номенклатура'!$B$6:$B$205,SUMPRODUCT(EXACT('Номенклатура'!$A$6:$A$205,B3573)*(ROW('Номенклатура'!$A$6:$A$205)-5)))&amp;"")</f>
        <v/>
      </c>
      <c r="I3573" s="15" t="str">
        <f>IF(COUNTA(A3573:D3573,G3573)=0,"",IF(NOT(ISNUMBER(A3573)),"Укажите дату",IF(B3573="","Укажите код",IF(NOT(AND(ISTEXT(B3573),LEN(B3573)&gt;0,LEN(B3573)&lt;=30,ISNUMBER(FIND(LEFT(B3573,1),"ABCDEFGHIJKLMNOPQRSTUVWXYZ")),SUMPRODUCT((MID(B3573,{1,2,3,4,5,6,7,8,9,10,11,12,13,14,15,16,17,18,19,20,21,22,23,24,25,26,27,28,29,30},1)&lt;&gt;"")*ISERROR(FIND(MID(B3573,{1,2,3,4,5,6,7,8,9,10,11,12,13,14,15,16,17,18,19,20,21,22,23,24,25,26,27,28,29,30},1),"ABCDEFGHIJKLMNOPQRSTUVWXYZ0123456789-_")))=0,ISERROR(VALUE(B3573)))),"Недопустимый код: только латинские буквы A-Z в верхнем регистре, цифры, - и _; начало с буквы, до 30 символов (например MILK-001)",IF(SUMPRODUCT(--EXACT('Номенклатура'!$A$6:$A$205,B3573))=0,"Код не найден в номенклатуре",IF(SUMPRODUCT(--EXACT('Номенклатура'!$A$6:$A$205,B3573))&gt;1,"Код повторяется в номенклатуре",IF(ISNA(MATCH(C3573,{"Приход","Расход","Списание","Корректировка остатка"},0)),"Выберите тип операции",IF(NOT(ISNUMBER(D3573)),"Укажите количество",IF(D3573=0,"Количество не может быть 0",IF(AND(C3573&lt;&gt;"Корректировка остатка",D3573&lt;0),"Для этого типа количество положительное",IF(NOT(ISNUMBER('Номенклатура'!$C$2)),"Укажите дату начала учёта",IF(A3573&lt;INT('Номенклатура'!$C$2),"Раньше даты начала учёта: НЕ учтено",IF(AND(C3573="Корректировка остатка",TRIM(G3573)=""),"Учтено: добавьте пояснение","ОК")))))))))))))</f>
        <v/>
      </c>
    </row>
    <row r="3574" spans="1:9" x14ac:dyDescent="0.25">
      <c r="A3574" s="16"/>
      <c r="B3574" s="13"/>
      <c r="C3574" s="13"/>
      <c r="D3574" s="14"/>
      <c r="E3574" s="17" t="str">
        <f>IF(OR(B3574="",SUMPRODUCT(--EXACT('Номенклатура'!$A$6:$A$205,B3574))&lt;&gt;1),"",INDEX('Номенклатура'!$D$6:$D$205,SUMPRODUCT(EXACT('Номенклатура'!$A$6:$A$205,B3574)*(ROW('Номенклатура'!$A$6:$A$205)-5)))&amp;"")</f>
        <v/>
      </c>
      <c r="F3574" s="18" t="str">
        <f>IF(OR(I3574="ОК",I3574="Учтено: добавьте пояснение"),IF(C3574="Приход",D3574,IF(C3574="Корректировка остатка",D3574,-D3574)),"")</f>
        <v/>
      </c>
      <c r="G3574" s="13"/>
      <c r="H3574" s="15" t="str">
        <f>IF(OR(B3574="",SUMPRODUCT(--EXACT('Номенклатура'!$A$6:$A$205,B3574))&lt;&gt;1),"",INDEX('Номенклатура'!$B$6:$B$205,SUMPRODUCT(EXACT('Номенклатура'!$A$6:$A$205,B3574)*(ROW('Номенклатура'!$A$6:$A$205)-5)))&amp;"")</f>
        <v/>
      </c>
      <c r="I3574" s="15" t="str">
        <f>IF(COUNTA(A3574:D3574,G3574)=0,"",IF(NOT(ISNUMBER(A3574)),"Укажите дату",IF(B3574="","Укажите код",IF(NOT(AND(ISTEXT(B3574),LEN(B3574)&gt;0,LEN(B3574)&lt;=30,ISNUMBER(FIND(LEFT(B3574,1),"ABCDEFGHIJKLMNOPQRSTUVWXYZ")),SUMPRODUCT((MID(B3574,{1,2,3,4,5,6,7,8,9,10,11,12,13,14,15,16,17,18,19,20,21,22,23,24,25,26,27,28,29,30},1)&lt;&gt;"")*ISERROR(FIND(MID(B3574,{1,2,3,4,5,6,7,8,9,10,11,12,13,14,15,16,17,18,19,20,21,22,23,24,25,26,27,28,29,30},1),"ABCDEFGHIJKLMNOPQRSTUVWXYZ0123456789-_")))=0,ISERROR(VALUE(B3574)))),"Недопустимый код: только латинские буквы A-Z в верхнем регистре, цифры, - и _; начало с буквы, до 30 символов (например MILK-001)",IF(SUMPRODUCT(--EXACT('Номенклатура'!$A$6:$A$205,B3574))=0,"Код не найден в номенклатуре",IF(SUMPRODUCT(--EXACT('Номенклатура'!$A$6:$A$205,B3574))&gt;1,"Код повторяется в номенклатуре",IF(ISNA(MATCH(C3574,{"Приход","Расход","Списание","Корректировка остатка"},0)),"Выберите тип операции",IF(NOT(ISNUMBER(D3574)),"Укажите количество",IF(D3574=0,"Количество не может быть 0",IF(AND(C3574&lt;&gt;"Корректировка остатка",D3574&lt;0),"Для этого типа количество положительное",IF(NOT(ISNUMBER('Номенклатура'!$C$2)),"Укажите дату начала учёта",IF(A3574&lt;INT('Номенклатура'!$C$2),"Раньше даты начала учёта: НЕ учтено",IF(AND(C3574="Корректировка остатка",TRIM(G3574)=""),"Учтено: добавьте пояснение","ОК")))))))))))))</f>
        <v/>
      </c>
    </row>
    <row r="3575" spans="1:9" x14ac:dyDescent="0.25">
      <c r="A3575" s="16"/>
      <c r="B3575" s="13"/>
      <c r="C3575" s="13"/>
      <c r="D3575" s="14"/>
      <c r="E3575" s="17" t="str">
        <f>IF(OR(B3575="",SUMPRODUCT(--EXACT('Номенклатура'!$A$6:$A$205,B3575))&lt;&gt;1),"",INDEX('Номенклатура'!$D$6:$D$205,SUMPRODUCT(EXACT('Номенклатура'!$A$6:$A$205,B3575)*(ROW('Номенклатура'!$A$6:$A$205)-5)))&amp;"")</f>
        <v/>
      </c>
      <c r="F3575" s="18" t="str">
        <f>IF(OR(I3575="ОК",I3575="Учтено: добавьте пояснение"),IF(C3575="Приход",D3575,IF(C3575="Корректировка остатка",D3575,-D3575)),"")</f>
        <v/>
      </c>
      <c r="G3575" s="13"/>
      <c r="H3575" s="15" t="str">
        <f>IF(OR(B3575="",SUMPRODUCT(--EXACT('Номенклатура'!$A$6:$A$205,B3575))&lt;&gt;1),"",INDEX('Номенклатура'!$B$6:$B$205,SUMPRODUCT(EXACT('Номенклатура'!$A$6:$A$205,B3575)*(ROW('Номенклатура'!$A$6:$A$205)-5)))&amp;"")</f>
        <v/>
      </c>
      <c r="I3575" s="15" t="str">
        <f>IF(COUNTA(A3575:D3575,G3575)=0,"",IF(NOT(ISNUMBER(A3575)),"Укажите дату",IF(B3575="","Укажите код",IF(NOT(AND(ISTEXT(B3575),LEN(B3575)&gt;0,LEN(B3575)&lt;=30,ISNUMBER(FIND(LEFT(B3575,1),"ABCDEFGHIJKLMNOPQRSTUVWXYZ")),SUMPRODUCT((MID(B3575,{1,2,3,4,5,6,7,8,9,10,11,12,13,14,15,16,17,18,19,20,21,22,23,24,25,26,27,28,29,30},1)&lt;&gt;"")*ISERROR(FIND(MID(B3575,{1,2,3,4,5,6,7,8,9,10,11,12,13,14,15,16,17,18,19,20,21,22,23,24,25,26,27,28,29,30},1),"ABCDEFGHIJKLMNOPQRSTUVWXYZ0123456789-_")))=0,ISERROR(VALUE(B3575)))),"Недопустимый код: только латинские буквы A-Z в верхнем регистре, цифры, - и _; начало с буквы, до 30 символов (например MILK-001)",IF(SUMPRODUCT(--EXACT('Номенклатура'!$A$6:$A$205,B3575))=0,"Код не найден в номенклатуре",IF(SUMPRODUCT(--EXACT('Номенклатура'!$A$6:$A$205,B3575))&gt;1,"Код повторяется в номенклатуре",IF(ISNA(MATCH(C3575,{"Приход","Расход","Списание","Корректировка остатка"},0)),"Выберите тип операции",IF(NOT(ISNUMBER(D3575)),"Укажите количество",IF(D3575=0,"Количество не может быть 0",IF(AND(C3575&lt;&gt;"Корректировка остатка",D3575&lt;0),"Для этого типа количество положительное",IF(NOT(ISNUMBER('Номенклатура'!$C$2)),"Укажите дату начала учёта",IF(A3575&lt;INT('Номенклатура'!$C$2),"Раньше даты начала учёта: НЕ учтено",IF(AND(C3575="Корректировка остатка",TRIM(G3575)=""),"Учтено: добавьте пояснение","ОК")))))))))))))</f>
        <v/>
      </c>
    </row>
    <row r="3576" spans="1:9" x14ac:dyDescent="0.25">
      <c r="A3576" s="16"/>
      <c r="B3576" s="13"/>
      <c r="C3576" s="13"/>
      <c r="D3576" s="14"/>
      <c r="E3576" s="17" t="str">
        <f>IF(OR(B3576="",SUMPRODUCT(--EXACT('Номенклатура'!$A$6:$A$205,B3576))&lt;&gt;1),"",INDEX('Номенклатура'!$D$6:$D$205,SUMPRODUCT(EXACT('Номенклатура'!$A$6:$A$205,B3576)*(ROW('Номенклатура'!$A$6:$A$205)-5)))&amp;"")</f>
        <v/>
      </c>
      <c r="F3576" s="18" t="str">
        <f>IF(OR(I3576="ОК",I3576="Учтено: добавьте пояснение"),IF(C3576="Приход",D3576,IF(C3576="Корректировка остатка",D3576,-D3576)),"")</f>
        <v/>
      </c>
      <c r="G3576" s="13"/>
      <c r="H3576" s="15" t="str">
        <f>IF(OR(B3576="",SUMPRODUCT(--EXACT('Номенклатура'!$A$6:$A$205,B3576))&lt;&gt;1),"",INDEX('Номенклатура'!$B$6:$B$205,SUMPRODUCT(EXACT('Номенклатура'!$A$6:$A$205,B3576)*(ROW('Номенклатура'!$A$6:$A$205)-5)))&amp;"")</f>
        <v/>
      </c>
      <c r="I3576" s="15" t="str">
        <f>IF(COUNTA(A3576:D3576,G3576)=0,"",IF(NOT(ISNUMBER(A3576)),"Укажите дату",IF(B3576="","Укажите код",IF(NOT(AND(ISTEXT(B3576),LEN(B3576)&gt;0,LEN(B3576)&lt;=30,ISNUMBER(FIND(LEFT(B3576,1),"ABCDEFGHIJKLMNOPQRSTUVWXYZ")),SUMPRODUCT((MID(B3576,{1,2,3,4,5,6,7,8,9,10,11,12,13,14,15,16,17,18,19,20,21,22,23,24,25,26,27,28,29,30},1)&lt;&gt;"")*ISERROR(FIND(MID(B3576,{1,2,3,4,5,6,7,8,9,10,11,12,13,14,15,16,17,18,19,20,21,22,23,24,25,26,27,28,29,30},1),"ABCDEFGHIJKLMNOPQRSTUVWXYZ0123456789-_")))=0,ISERROR(VALUE(B3576)))),"Недопустимый код: только латинские буквы A-Z в верхнем регистре, цифры, - и _; начало с буквы, до 30 символов (например MILK-001)",IF(SUMPRODUCT(--EXACT('Номенклатура'!$A$6:$A$205,B3576))=0,"Код не найден в номенклатуре",IF(SUMPRODUCT(--EXACT('Номенклатура'!$A$6:$A$205,B3576))&gt;1,"Код повторяется в номенклатуре",IF(ISNA(MATCH(C3576,{"Приход","Расход","Списание","Корректировка остатка"},0)),"Выберите тип операции",IF(NOT(ISNUMBER(D3576)),"Укажите количество",IF(D3576=0,"Количество не может быть 0",IF(AND(C3576&lt;&gt;"Корректировка остатка",D3576&lt;0),"Для этого типа количество положительное",IF(NOT(ISNUMBER('Номенклатура'!$C$2)),"Укажите дату начала учёта",IF(A3576&lt;INT('Номенклатура'!$C$2),"Раньше даты начала учёта: НЕ учтено",IF(AND(C3576="Корректировка остатка",TRIM(G3576)=""),"Учтено: добавьте пояснение","ОК")))))))))))))</f>
        <v/>
      </c>
    </row>
    <row r="3577" spans="1:9" x14ac:dyDescent="0.25">
      <c r="A3577" s="16"/>
      <c r="B3577" s="13"/>
      <c r="C3577" s="13"/>
      <c r="D3577" s="14"/>
      <c r="E3577" s="17" t="str">
        <f>IF(OR(B3577="",SUMPRODUCT(--EXACT('Номенклатура'!$A$6:$A$205,B3577))&lt;&gt;1),"",INDEX('Номенклатура'!$D$6:$D$205,SUMPRODUCT(EXACT('Номенклатура'!$A$6:$A$205,B3577)*(ROW('Номенклатура'!$A$6:$A$205)-5)))&amp;"")</f>
        <v/>
      </c>
      <c r="F3577" s="18" t="str">
        <f>IF(OR(I3577="ОК",I3577="Учтено: добавьте пояснение"),IF(C3577="Приход",D3577,IF(C3577="Корректировка остатка",D3577,-D3577)),"")</f>
        <v/>
      </c>
      <c r="G3577" s="13"/>
      <c r="H3577" s="15" t="str">
        <f>IF(OR(B3577="",SUMPRODUCT(--EXACT('Номенклатура'!$A$6:$A$205,B3577))&lt;&gt;1),"",INDEX('Номенклатура'!$B$6:$B$205,SUMPRODUCT(EXACT('Номенклатура'!$A$6:$A$205,B3577)*(ROW('Номенклатура'!$A$6:$A$205)-5)))&amp;"")</f>
        <v/>
      </c>
      <c r="I3577" s="15" t="str">
        <f>IF(COUNTA(A3577:D3577,G3577)=0,"",IF(NOT(ISNUMBER(A3577)),"Укажите дату",IF(B3577="","Укажите код",IF(NOT(AND(ISTEXT(B3577),LEN(B3577)&gt;0,LEN(B3577)&lt;=30,ISNUMBER(FIND(LEFT(B3577,1),"ABCDEFGHIJKLMNOPQRSTUVWXYZ")),SUMPRODUCT((MID(B3577,{1,2,3,4,5,6,7,8,9,10,11,12,13,14,15,16,17,18,19,20,21,22,23,24,25,26,27,28,29,30},1)&lt;&gt;"")*ISERROR(FIND(MID(B3577,{1,2,3,4,5,6,7,8,9,10,11,12,13,14,15,16,17,18,19,20,21,22,23,24,25,26,27,28,29,30},1),"ABCDEFGHIJKLMNOPQRSTUVWXYZ0123456789-_")))=0,ISERROR(VALUE(B3577)))),"Недопустимый код: только латинские буквы A-Z в верхнем регистре, цифры, - и _; начало с буквы, до 30 символов (например MILK-001)",IF(SUMPRODUCT(--EXACT('Номенклатура'!$A$6:$A$205,B3577))=0,"Код не найден в номенклатуре",IF(SUMPRODUCT(--EXACT('Номенклатура'!$A$6:$A$205,B3577))&gt;1,"Код повторяется в номенклатуре",IF(ISNA(MATCH(C3577,{"Приход","Расход","Списание","Корректировка остатка"},0)),"Выберите тип операции",IF(NOT(ISNUMBER(D3577)),"Укажите количество",IF(D3577=0,"Количество не может быть 0",IF(AND(C3577&lt;&gt;"Корректировка остатка",D3577&lt;0),"Для этого типа количество положительное",IF(NOT(ISNUMBER('Номенклатура'!$C$2)),"Укажите дату начала учёта",IF(A3577&lt;INT('Номенклатура'!$C$2),"Раньше даты начала учёта: НЕ учтено",IF(AND(C3577="Корректировка остатка",TRIM(G3577)=""),"Учтено: добавьте пояснение","ОК")))))))))))))</f>
        <v/>
      </c>
    </row>
    <row r="3578" spans="1:9" x14ac:dyDescent="0.25">
      <c r="A3578" s="16"/>
      <c r="B3578" s="13"/>
      <c r="C3578" s="13"/>
      <c r="D3578" s="14"/>
      <c r="E3578" s="17" t="str">
        <f>IF(OR(B3578="",SUMPRODUCT(--EXACT('Номенклатура'!$A$6:$A$205,B3578))&lt;&gt;1),"",INDEX('Номенклатура'!$D$6:$D$205,SUMPRODUCT(EXACT('Номенклатура'!$A$6:$A$205,B3578)*(ROW('Номенклатура'!$A$6:$A$205)-5)))&amp;"")</f>
        <v/>
      </c>
      <c r="F3578" s="18" t="str">
        <f>IF(OR(I3578="ОК",I3578="Учтено: добавьте пояснение"),IF(C3578="Приход",D3578,IF(C3578="Корректировка остатка",D3578,-D3578)),"")</f>
        <v/>
      </c>
      <c r="G3578" s="13"/>
      <c r="H3578" s="15" t="str">
        <f>IF(OR(B3578="",SUMPRODUCT(--EXACT('Номенклатура'!$A$6:$A$205,B3578))&lt;&gt;1),"",INDEX('Номенклатура'!$B$6:$B$205,SUMPRODUCT(EXACT('Номенклатура'!$A$6:$A$205,B3578)*(ROW('Номенклатура'!$A$6:$A$205)-5)))&amp;"")</f>
        <v/>
      </c>
      <c r="I3578" s="15" t="str">
        <f>IF(COUNTA(A3578:D3578,G3578)=0,"",IF(NOT(ISNUMBER(A3578)),"Укажите дату",IF(B3578="","Укажите код",IF(NOT(AND(ISTEXT(B3578),LEN(B3578)&gt;0,LEN(B3578)&lt;=30,ISNUMBER(FIND(LEFT(B3578,1),"ABCDEFGHIJKLMNOPQRSTUVWXYZ")),SUMPRODUCT((MID(B3578,{1,2,3,4,5,6,7,8,9,10,11,12,13,14,15,16,17,18,19,20,21,22,23,24,25,26,27,28,29,30},1)&lt;&gt;"")*ISERROR(FIND(MID(B3578,{1,2,3,4,5,6,7,8,9,10,11,12,13,14,15,16,17,18,19,20,21,22,23,24,25,26,27,28,29,30},1),"ABCDEFGHIJKLMNOPQRSTUVWXYZ0123456789-_")))=0,ISERROR(VALUE(B3578)))),"Недопустимый код: только латинские буквы A-Z в верхнем регистре, цифры, - и _; начало с буквы, до 30 символов (например MILK-001)",IF(SUMPRODUCT(--EXACT('Номенклатура'!$A$6:$A$205,B3578))=0,"Код не найден в номенклатуре",IF(SUMPRODUCT(--EXACT('Номенклатура'!$A$6:$A$205,B3578))&gt;1,"Код повторяется в номенклатуре",IF(ISNA(MATCH(C3578,{"Приход","Расход","Списание","Корректировка остатка"},0)),"Выберите тип операции",IF(NOT(ISNUMBER(D3578)),"Укажите количество",IF(D3578=0,"Количество не может быть 0",IF(AND(C3578&lt;&gt;"Корректировка остатка",D3578&lt;0),"Для этого типа количество положительное",IF(NOT(ISNUMBER('Номенклатура'!$C$2)),"Укажите дату начала учёта",IF(A3578&lt;INT('Номенклатура'!$C$2),"Раньше даты начала учёта: НЕ учтено",IF(AND(C3578="Корректировка остатка",TRIM(G3578)=""),"Учтено: добавьте пояснение","ОК")))))))))))))</f>
        <v/>
      </c>
    </row>
    <row r="3579" spans="1:9" x14ac:dyDescent="0.25">
      <c r="A3579" s="16"/>
      <c r="B3579" s="13"/>
      <c r="C3579" s="13"/>
      <c r="D3579" s="14"/>
      <c r="E3579" s="17" t="str">
        <f>IF(OR(B3579="",SUMPRODUCT(--EXACT('Номенклатура'!$A$6:$A$205,B3579))&lt;&gt;1),"",INDEX('Номенклатура'!$D$6:$D$205,SUMPRODUCT(EXACT('Номенклатура'!$A$6:$A$205,B3579)*(ROW('Номенклатура'!$A$6:$A$205)-5)))&amp;"")</f>
        <v/>
      </c>
      <c r="F3579" s="18" t="str">
        <f>IF(OR(I3579="ОК",I3579="Учтено: добавьте пояснение"),IF(C3579="Приход",D3579,IF(C3579="Корректировка остатка",D3579,-D3579)),"")</f>
        <v/>
      </c>
      <c r="G3579" s="13"/>
      <c r="H3579" s="15" t="str">
        <f>IF(OR(B3579="",SUMPRODUCT(--EXACT('Номенклатура'!$A$6:$A$205,B3579))&lt;&gt;1),"",INDEX('Номенклатура'!$B$6:$B$205,SUMPRODUCT(EXACT('Номенклатура'!$A$6:$A$205,B3579)*(ROW('Номенклатура'!$A$6:$A$205)-5)))&amp;"")</f>
        <v/>
      </c>
      <c r="I3579" s="15" t="str">
        <f>IF(COUNTA(A3579:D3579,G3579)=0,"",IF(NOT(ISNUMBER(A3579)),"Укажите дату",IF(B3579="","Укажите код",IF(NOT(AND(ISTEXT(B3579),LEN(B3579)&gt;0,LEN(B3579)&lt;=30,ISNUMBER(FIND(LEFT(B3579,1),"ABCDEFGHIJKLMNOPQRSTUVWXYZ")),SUMPRODUCT((MID(B3579,{1,2,3,4,5,6,7,8,9,10,11,12,13,14,15,16,17,18,19,20,21,22,23,24,25,26,27,28,29,30},1)&lt;&gt;"")*ISERROR(FIND(MID(B3579,{1,2,3,4,5,6,7,8,9,10,11,12,13,14,15,16,17,18,19,20,21,22,23,24,25,26,27,28,29,30},1),"ABCDEFGHIJKLMNOPQRSTUVWXYZ0123456789-_")))=0,ISERROR(VALUE(B3579)))),"Недопустимый код: только латинские буквы A-Z в верхнем регистре, цифры, - и _; начало с буквы, до 30 символов (например MILK-001)",IF(SUMPRODUCT(--EXACT('Номенклатура'!$A$6:$A$205,B3579))=0,"Код не найден в номенклатуре",IF(SUMPRODUCT(--EXACT('Номенклатура'!$A$6:$A$205,B3579))&gt;1,"Код повторяется в номенклатуре",IF(ISNA(MATCH(C3579,{"Приход","Расход","Списание","Корректировка остатка"},0)),"Выберите тип операции",IF(NOT(ISNUMBER(D3579)),"Укажите количество",IF(D3579=0,"Количество не может быть 0",IF(AND(C3579&lt;&gt;"Корректировка остатка",D3579&lt;0),"Для этого типа количество положительное",IF(NOT(ISNUMBER('Номенклатура'!$C$2)),"Укажите дату начала учёта",IF(A3579&lt;INT('Номенклатура'!$C$2),"Раньше даты начала учёта: НЕ учтено",IF(AND(C3579="Корректировка остатка",TRIM(G3579)=""),"Учтено: добавьте пояснение","ОК")))))))))))))</f>
        <v/>
      </c>
    </row>
    <row r="3580" spans="1:9" x14ac:dyDescent="0.25">
      <c r="A3580" s="16"/>
      <c r="B3580" s="13"/>
      <c r="C3580" s="13"/>
      <c r="D3580" s="14"/>
      <c r="E3580" s="17" t="str">
        <f>IF(OR(B3580="",SUMPRODUCT(--EXACT('Номенклатура'!$A$6:$A$205,B3580))&lt;&gt;1),"",INDEX('Номенклатура'!$D$6:$D$205,SUMPRODUCT(EXACT('Номенклатура'!$A$6:$A$205,B3580)*(ROW('Номенклатура'!$A$6:$A$205)-5)))&amp;"")</f>
        <v/>
      </c>
      <c r="F3580" s="18" t="str">
        <f>IF(OR(I3580="ОК",I3580="Учтено: добавьте пояснение"),IF(C3580="Приход",D3580,IF(C3580="Корректировка остатка",D3580,-D3580)),"")</f>
        <v/>
      </c>
      <c r="G3580" s="13"/>
      <c r="H3580" s="15" t="str">
        <f>IF(OR(B3580="",SUMPRODUCT(--EXACT('Номенклатура'!$A$6:$A$205,B3580))&lt;&gt;1),"",INDEX('Номенклатура'!$B$6:$B$205,SUMPRODUCT(EXACT('Номенклатура'!$A$6:$A$205,B3580)*(ROW('Номенклатура'!$A$6:$A$205)-5)))&amp;"")</f>
        <v/>
      </c>
      <c r="I3580" s="15" t="str">
        <f>IF(COUNTA(A3580:D3580,G3580)=0,"",IF(NOT(ISNUMBER(A3580)),"Укажите дату",IF(B3580="","Укажите код",IF(NOT(AND(ISTEXT(B3580),LEN(B3580)&gt;0,LEN(B3580)&lt;=30,ISNUMBER(FIND(LEFT(B3580,1),"ABCDEFGHIJKLMNOPQRSTUVWXYZ")),SUMPRODUCT((MID(B3580,{1,2,3,4,5,6,7,8,9,10,11,12,13,14,15,16,17,18,19,20,21,22,23,24,25,26,27,28,29,30},1)&lt;&gt;"")*ISERROR(FIND(MID(B3580,{1,2,3,4,5,6,7,8,9,10,11,12,13,14,15,16,17,18,19,20,21,22,23,24,25,26,27,28,29,30},1),"ABCDEFGHIJKLMNOPQRSTUVWXYZ0123456789-_")))=0,ISERROR(VALUE(B3580)))),"Недопустимый код: только латинские буквы A-Z в верхнем регистре, цифры, - и _; начало с буквы, до 30 символов (например MILK-001)",IF(SUMPRODUCT(--EXACT('Номенклатура'!$A$6:$A$205,B3580))=0,"Код не найден в номенклатуре",IF(SUMPRODUCT(--EXACT('Номенклатура'!$A$6:$A$205,B3580))&gt;1,"Код повторяется в номенклатуре",IF(ISNA(MATCH(C3580,{"Приход","Расход","Списание","Корректировка остатка"},0)),"Выберите тип операции",IF(NOT(ISNUMBER(D3580)),"Укажите количество",IF(D3580=0,"Количество не может быть 0",IF(AND(C3580&lt;&gt;"Корректировка остатка",D3580&lt;0),"Для этого типа количество положительное",IF(NOT(ISNUMBER('Номенклатура'!$C$2)),"Укажите дату начала учёта",IF(A3580&lt;INT('Номенклатура'!$C$2),"Раньше даты начала учёта: НЕ учтено",IF(AND(C3580="Корректировка остатка",TRIM(G3580)=""),"Учтено: добавьте пояснение","ОК")))))))))))))</f>
        <v/>
      </c>
    </row>
    <row r="3581" spans="1:9" x14ac:dyDescent="0.25">
      <c r="A3581" s="16"/>
      <c r="B3581" s="13"/>
      <c r="C3581" s="13"/>
      <c r="D3581" s="14"/>
      <c r="E3581" s="17" t="str">
        <f>IF(OR(B3581="",SUMPRODUCT(--EXACT('Номенклатура'!$A$6:$A$205,B3581))&lt;&gt;1),"",INDEX('Номенклатура'!$D$6:$D$205,SUMPRODUCT(EXACT('Номенклатура'!$A$6:$A$205,B3581)*(ROW('Номенклатура'!$A$6:$A$205)-5)))&amp;"")</f>
        <v/>
      </c>
      <c r="F3581" s="18" t="str">
        <f>IF(OR(I3581="ОК",I3581="Учтено: добавьте пояснение"),IF(C3581="Приход",D3581,IF(C3581="Корректировка остатка",D3581,-D3581)),"")</f>
        <v/>
      </c>
      <c r="G3581" s="13"/>
      <c r="H3581" s="15" t="str">
        <f>IF(OR(B3581="",SUMPRODUCT(--EXACT('Номенклатура'!$A$6:$A$205,B3581))&lt;&gt;1),"",INDEX('Номенклатура'!$B$6:$B$205,SUMPRODUCT(EXACT('Номенклатура'!$A$6:$A$205,B3581)*(ROW('Номенклатура'!$A$6:$A$205)-5)))&amp;"")</f>
        <v/>
      </c>
      <c r="I3581" s="15" t="str">
        <f>IF(COUNTA(A3581:D3581,G3581)=0,"",IF(NOT(ISNUMBER(A3581)),"Укажите дату",IF(B3581="","Укажите код",IF(NOT(AND(ISTEXT(B3581),LEN(B3581)&gt;0,LEN(B3581)&lt;=30,ISNUMBER(FIND(LEFT(B3581,1),"ABCDEFGHIJKLMNOPQRSTUVWXYZ")),SUMPRODUCT((MID(B3581,{1,2,3,4,5,6,7,8,9,10,11,12,13,14,15,16,17,18,19,20,21,22,23,24,25,26,27,28,29,30},1)&lt;&gt;"")*ISERROR(FIND(MID(B3581,{1,2,3,4,5,6,7,8,9,10,11,12,13,14,15,16,17,18,19,20,21,22,23,24,25,26,27,28,29,30},1),"ABCDEFGHIJKLMNOPQRSTUVWXYZ0123456789-_")))=0,ISERROR(VALUE(B3581)))),"Недопустимый код: только латинские буквы A-Z в верхнем регистре, цифры, - и _; начало с буквы, до 30 символов (например MILK-001)",IF(SUMPRODUCT(--EXACT('Номенклатура'!$A$6:$A$205,B3581))=0,"Код не найден в номенклатуре",IF(SUMPRODUCT(--EXACT('Номенклатура'!$A$6:$A$205,B3581))&gt;1,"Код повторяется в номенклатуре",IF(ISNA(MATCH(C3581,{"Приход","Расход","Списание","Корректировка остатка"},0)),"Выберите тип операции",IF(NOT(ISNUMBER(D3581)),"Укажите количество",IF(D3581=0,"Количество не может быть 0",IF(AND(C3581&lt;&gt;"Корректировка остатка",D3581&lt;0),"Для этого типа количество положительное",IF(NOT(ISNUMBER('Номенклатура'!$C$2)),"Укажите дату начала учёта",IF(A3581&lt;INT('Номенклатура'!$C$2),"Раньше даты начала учёта: НЕ учтено",IF(AND(C3581="Корректировка остатка",TRIM(G3581)=""),"Учтено: добавьте пояснение","ОК")))))))))))))</f>
        <v/>
      </c>
    </row>
    <row r="3582" spans="1:9" x14ac:dyDescent="0.25">
      <c r="A3582" s="16"/>
      <c r="B3582" s="13"/>
      <c r="C3582" s="13"/>
      <c r="D3582" s="14"/>
      <c r="E3582" s="17" t="str">
        <f>IF(OR(B3582="",SUMPRODUCT(--EXACT('Номенклатура'!$A$6:$A$205,B3582))&lt;&gt;1),"",INDEX('Номенклатура'!$D$6:$D$205,SUMPRODUCT(EXACT('Номенклатура'!$A$6:$A$205,B3582)*(ROW('Номенклатура'!$A$6:$A$205)-5)))&amp;"")</f>
        <v/>
      </c>
      <c r="F3582" s="18" t="str">
        <f>IF(OR(I3582="ОК",I3582="Учтено: добавьте пояснение"),IF(C3582="Приход",D3582,IF(C3582="Корректировка остатка",D3582,-D3582)),"")</f>
        <v/>
      </c>
      <c r="G3582" s="13"/>
      <c r="H3582" s="15" t="str">
        <f>IF(OR(B3582="",SUMPRODUCT(--EXACT('Номенклатура'!$A$6:$A$205,B3582))&lt;&gt;1),"",INDEX('Номенклатура'!$B$6:$B$205,SUMPRODUCT(EXACT('Номенклатура'!$A$6:$A$205,B3582)*(ROW('Номенклатура'!$A$6:$A$205)-5)))&amp;"")</f>
        <v/>
      </c>
      <c r="I3582" s="15" t="str">
        <f>IF(COUNTA(A3582:D3582,G3582)=0,"",IF(NOT(ISNUMBER(A3582)),"Укажите дату",IF(B3582="","Укажите код",IF(NOT(AND(ISTEXT(B3582),LEN(B3582)&gt;0,LEN(B3582)&lt;=30,ISNUMBER(FIND(LEFT(B3582,1),"ABCDEFGHIJKLMNOPQRSTUVWXYZ")),SUMPRODUCT((MID(B3582,{1,2,3,4,5,6,7,8,9,10,11,12,13,14,15,16,17,18,19,20,21,22,23,24,25,26,27,28,29,30},1)&lt;&gt;"")*ISERROR(FIND(MID(B3582,{1,2,3,4,5,6,7,8,9,10,11,12,13,14,15,16,17,18,19,20,21,22,23,24,25,26,27,28,29,30},1),"ABCDEFGHIJKLMNOPQRSTUVWXYZ0123456789-_")))=0,ISERROR(VALUE(B3582)))),"Недопустимый код: только латинские буквы A-Z в верхнем регистре, цифры, - и _; начало с буквы, до 30 символов (например MILK-001)",IF(SUMPRODUCT(--EXACT('Номенклатура'!$A$6:$A$205,B3582))=0,"Код не найден в номенклатуре",IF(SUMPRODUCT(--EXACT('Номенклатура'!$A$6:$A$205,B3582))&gt;1,"Код повторяется в номенклатуре",IF(ISNA(MATCH(C3582,{"Приход","Расход","Списание","Корректировка остатка"},0)),"Выберите тип операции",IF(NOT(ISNUMBER(D3582)),"Укажите количество",IF(D3582=0,"Количество не может быть 0",IF(AND(C3582&lt;&gt;"Корректировка остатка",D3582&lt;0),"Для этого типа количество положительное",IF(NOT(ISNUMBER('Номенклатура'!$C$2)),"Укажите дату начала учёта",IF(A3582&lt;INT('Номенклатура'!$C$2),"Раньше даты начала учёта: НЕ учтено",IF(AND(C3582="Корректировка остатка",TRIM(G3582)=""),"Учтено: добавьте пояснение","ОК")))))))))))))</f>
        <v/>
      </c>
    </row>
    <row r="3583" spans="1:9" x14ac:dyDescent="0.25">
      <c r="A3583" s="16"/>
      <c r="B3583" s="13"/>
      <c r="C3583" s="13"/>
      <c r="D3583" s="14"/>
      <c r="E3583" s="17" t="str">
        <f>IF(OR(B3583="",SUMPRODUCT(--EXACT('Номенклатура'!$A$6:$A$205,B3583))&lt;&gt;1),"",INDEX('Номенклатура'!$D$6:$D$205,SUMPRODUCT(EXACT('Номенклатура'!$A$6:$A$205,B3583)*(ROW('Номенклатура'!$A$6:$A$205)-5)))&amp;"")</f>
        <v/>
      </c>
      <c r="F3583" s="18" t="str">
        <f>IF(OR(I3583="ОК",I3583="Учтено: добавьте пояснение"),IF(C3583="Приход",D3583,IF(C3583="Корректировка остатка",D3583,-D3583)),"")</f>
        <v/>
      </c>
      <c r="G3583" s="13"/>
      <c r="H3583" s="15" t="str">
        <f>IF(OR(B3583="",SUMPRODUCT(--EXACT('Номенклатура'!$A$6:$A$205,B3583))&lt;&gt;1),"",INDEX('Номенклатура'!$B$6:$B$205,SUMPRODUCT(EXACT('Номенклатура'!$A$6:$A$205,B3583)*(ROW('Номенклатура'!$A$6:$A$205)-5)))&amp;"")</f>
        <v/>
      </c>
      <c r="I3583" s="15" t="str">
        <f>IF(COUNTA(A3583:D3583,G3583)=0,"",IF(NOT(ISNUMBER(A3583)),"Укажите дату",IF(B3583="","Укажите код",IF(NOT(AND(ISTEXT(B3583),LEN(B3583)&gt;0,LEN(B3583)&lt;=30,ISNUMBER(FIND(LEFT(B3583,1),"ABCDEFGHIJKLMNOPQRSTUVWXYZ")),SUMPRODUCT((MID(B3583,{1,2,3,4,5,6,7,8,9,10,11,12,13,14,15,16,17,18,19,20,21,22,23,24,25,26,27,28,29,30},1)&lt;&gt;"")*ISERROR(FIND(MID(B3583,{1,2,3,4,5,6,7,8,9,10,11,12,13,14,15,16,17,18,19,20,21,22,23,24,25,26,27,28,29,30},1),"ABCDEFGHIJKLMNOPQRSTUVWXYZ0123456789-_")))=0,ISERROR(VALUE(B3583)))),"Недопустимый код: только латинские буквы A-Z в верхнем регистре, цифры, - и _; начало с буквы, до 30 символов (например MILK-001)",IF(SUMPRODUCT(--EXACT('Номенклатура'!$A$6:$A$205,B3583))=0,"Код не найден в номенклатуре",IF(SUMPRODUCT(--EXACT('Номенклатура'!$A$6:$A$205,B3583))&gt;1,"Код повторяется в номенклатуре",IF(ISNA(MATCH(C3583,{"Приход","Расход","Списание","Корректировка остатка"},0)),"Выберите тип операции",IF(NOT(ISNUMBER(D3583)),"Укажите количество",IF(D3583=0,"Количество не может быть 0",IF(AND(C3583&lt;&gt;"Корректировка остатка",D3583&lt;0),"Для этого типа количество положительное",IF(NOT(ISNUMBER('Номенклатура'!$C$2)),"Укажите дату начала учёта",IF(A3583&lt;INT('Номенклатура'!$C$2),"Раньше даты начала учёта: НЕ учтено",IF(AND(C3583="Корректировка остатка",TRIM(G3583)=""),"Учтено: добавьте пояснение","ОК")))))))))))))</f>
        <v/>
      </c>
    </row>
    <row r="3584" spans="1:9" x14ac:dyDescent="0.25">
      <c r="A3584" s="16"/>
      <c r="B3584" s="13"/>
      <c r="C3584" s="13"/>
      <c r="D3584" s="14"/>
      <c r="E3584" s="17" t="str">
        <f>IF(OR(B3584="",SUMPRODUCT(--EXACT('Номенклатура'!$A$6:$A$205,B3584))&lt;&gt;1),"",INDEX('Номенклатура'!$D$6:$D$205,SUMPRODUCT(EXACT('Номенклатура'!$A$6:$A$205,B3584)*(ROW('Номенклатура'!$A$6:$A$205)-5)))&amp;"")</f>
        <v/>
      </c>
      <c r="F3584" s="18" t="str">
        <f>IF(OR(I3584="ОК",I3584="Учтено: добавьте пояснение"),IF(C3584="Приход",D3584,IF(C3584="Корректировка остатка",D3584,-D3584)),"")</f>
        <v/>
      </c>
      <c r="G3584" s="13"/>
      <c r="H3584" s="15" t="str">
        <f>IF(OR(B3584="",SUMPRODUCT(--EXACT('Номенклатура'!$A$6:$A$205,B3584))&lt;&gt;1),"",INDEX('Номенклатура'!$B$6:$B$205,SUMPRODUCT(EXACT('Номенклатура'!$A$6:$A$205,B3584)*(ROW('Номенклатура'!$A$6:$A$205)-5)))&amp;"")</f>
        <v/>
      </c>
      <c r="I3584" s="15" t="str">
        <f>IF(COUNTA(A3584:D3584,G3584)=0,"",IF(NOT(ISNUMBER(A3584)),"Укажите дату",IF(B3584="","Укажите код",IF(NOT(AND(ISTEXT(B3584),LEN(B3584)&gt;0,LEN(B3584)&lt;=30,ISNUMBER(FIND(LEFT(B3584,1),"ABCDEFGHIJKLMNOPQRSTUVWXYZ")),SUMPRODUCT((MID(B3584,{1,2,3,4,5,6,7,8,9,10,11,12,13,14,15,16,17,18,19,20,21,22,23,24,25,26,27,28,29,30},1)&lt;&gt;"")*ISERROR(FIND(MID(B3584,{1,2,3,4,5,6,7,8,9,10,11,12,13,14,15,16,17,18,19,20,21,22,23,24,25,26,27,28,29,30},1),"ABCDEFGHIJKLMNOPQRSTUVWXYZ0123456789-_")))=0,ISERROR(VALUE(B3584)))),"Недопустимый код: только латинские буквы A-Z в верхнем регистре, цифры, - и _; начало с буквы, до 30 символов (например MILK-001)",IF(SUMPRODUCT(--EXACT('Номенклатура'!$A$6:$A$205,B3584))=0,"Код не найден в номенклатуре",IF(SUMPRODUCT(--EXACT('Номенклатура'!$A$6:$A$205,B3584))&gt;1,"Код повторяется в номенклатуре",IF(ISNA(MATCH(C3584,{"Приход","Расход","Списание","Корректировка остатка"},0)),"Выберите тип операции",IF(NOT(ISNUMBER(D3584)),"Укажите количество",IF(D3584=0,"Количество не может быть 0",IF(AND(C3584&lt;&gt;"Корректировка остатка",D3584&lt;0),"Для этого типа количество положительное",IF(NOT(ISNUMBER('Номенклатура'!$C$2)),"Укажите дату начала учёта",IF(A3584&lt;INT('Номенклатура'!$C$2),"Раньше даты начала учёта: НЕ учтено",IF(AND(C3584="Корректировка остатка",TRIM(G3584)=""),"Учтено: добавьте пояснение","ОК")))))))))))))</f>
        <v/>
      </c>
    </row>
    <row r="3585" spans="1:9" x14ac:dyDescent="0.25">
      <c r="A3585" s="16"/>
      <c r="B3585" s="13"/>
      <c r="C3585" s="13"/>
      <c r="D3585" s="14"/>
      <c r="E3585" s="17" t="str">
        <f>IF(OR(B3585="",SUMPRODUCT(--EXACT('Номенклатура'!$A$6:$A$205,B3585))&lt;&gt;1),"",INDEX('Номенклатура'!$D$6:$D$205,SUMPRODUCT(EXACT('Номенклатура'!$A$6:$A$205,B3585)*(ROW('Номенклатура'!$A$6:$A$205)-5)))&amp;"")</f>
        <v/>
      </c>
      <c r="F3585" s="18" t="str">
        <f>IF(OR(I3585="ОК",I3585="Учтено: добавьте пояснение"),IF(C3585="Приход",D3585,IF(C3585="Корректировка остатка",D3585,-D3585)),"")</f>
        <v/>
      </c>
      <c r="G3585" s="13"/>
      <c r="H3585" s="15" t="str">
        <f>IF(OR(B3585="",SUMPRODUCT(--EXACT('Номенклатура'!$A$6:$A$205,B3585))&lt;&gt;1),"",INDEX('Номенклатура'!$B$6:$B$205,SUMPRODUCT(EXACT('Номенклатура'!$A$6:$A$205,B3585)*(ROW('Номенклатура'!$A$6:$A$205)-5)))&amp;"")</f>
        <v/>
      </c>
      <c r="I3585" s="15" t="str">
        <f>IF(COUNTA(A3585:D3585,G3585)=0,"",IF(NOT(ISNUMBER(A3585)),"Укажите дату",IF(B3585="","Укажите код",IF(NOT(AND(ISTEXT(B3585),LEN(B3585)&gt;0,LEN(B3585)&lt;=30,ISNUMBER(FIND(LEFT(B3585,1),"ABCDEFGHIJKLMNOPQRSTUVWXYZ")),SUMPRODUCT((MID(B3585,{1,2,3,4,5,6,7,8,9,10,11,12,13,14,15,16,17,18,19,20,21,22,23,24,25,26,27,28,29,30},1)&lt;&gt;"")*ISERROR(FIND(MID(B3585,{1,2,3,4,5,6,7,8,9,10,11,12,13,14,15,16,17,18,19,20,21,22,23,24,25,26,27,28,29,30},1),"ABCDEFGHIJKLMNOPQRSTUVWXYZ0123456789-_")))=0,ISERROR(VALUE(B3585)))),"Недопустимый код: только латинские буквы A-Z в верхнем регистре, цифры, - и _; начало с буквы, до 30 символов (например MILK-001)",IF(SUMPRODUCT(--EXACT('Номенклатура'!$A$6:$A$205,B3585))=0,"Код не найден в номенклатуре",IF(SUMPRODUCT(--EXACT('Номенклатура'!$A$6:$A$205,B3585))&gt;1,"Код повторяется в номенклатуре",IF(ISNA(MATCH(C3585,{"Приход","Расход","Списание","Корректировка остатка"},0)),"Выберите тип операции",IF(NOT(ISNUMBER(D3585)),"Укажите количество",IF(D3585=0,"Количество не может быть 0",IF(AND(C3585&lt;&gt;"Корректировка остатка",D3585&lt;0),"Для этого типа количество положительное",IF(NOT(ISNUMBER('Номенклатура'!$C$2)),"Укажите дату начала учёта",IF(A3585&lt;INT('Номенклатура'!$C$2),"Раньше даты начала учёта: НЕ учтено",IF(AND(C3585="Корректировка остатка",TRIM(G3585)=""),"Учтено: добавьте пояснение","ОК")))))))))))))</f>
        <v/>
      </c>
    </row>
    <row r="3586" spans="1:9" x14ac:dyDescent="0.25">
      <c r="A3586" s="16"/>
      <c r="B3586" s="13"/>
      <c r="C3586" s="13"/>
      <c r="D3586" s="14"/>
      <c r="E3586" s="17" t="str">
        <f>IF(OR(B3586="",SUMPRODUCT(--EXACT('Номенклатура'!$A$6:$A$205,B3586))&lt;&gt;1),"",INDEX('Номенклатура'!$D$6:$D$205,SUMPRODUCT(EXACT('Номенклатура'!$A$6:$A$205,B3586)*(ROW('Номенклатура'!$A$6:$A$205)-5)))&amp;"")</f>
        <v/>
      </c>
      <c r="F3586" s="18" t="str">
        <f>IF(OR(I3586="ОК",I3586="Учтено: добавьте пояснение"),IF(C3586="Приход",D3586,IF(C3586="Корректировка остатка",D3586,-D3586)),"")</f>
        <v/>
      </c>
      <c r="G3586" s="13"/>
      <c r="H3586" s="15" t="str">
        <f>IF(OR(B3586="",SUMPRODUCT(--EXACT('Номенклатура'!$A$6:$A$205,B3586))&lt;&gt;1),"",INDEX('Номенклатура'!$B$6:$B$205,SUMPRODUCT(EXACT('Номенклатура'!$A$6:$A$205,B3586)*(ROW('Номенклатура'!$A$6:$A$205)-5)))&amp;"")</f>
        <v/>
      </c>
      <c r="I3586" s="15" t="str">
        <f>IF(COUNTA(A3586:D3586,G3586)=0,"",IF(NOT(ISNUMBER(A3586)),"Укажите дату",IF(B3586="","Укажите код",IF(NOT(AND(ISTEXT(B3586),LEN(B3586)&gt;0,LEN(B3586)&lt;=30,ISNUMBER(FIND(LEFT(B3586,1),"ABCDEFGHIJKLMNOPQRSTUVWXYZ")),SUMPRODUCT((MID(B3586,{1,2,3,4,5,6,7,8,9,10,11,12,13,14,15,16,17,18,19,20,21,22,23,24,25,26,27,28,29,30},1)&lt;&gt;"")*ISERROR(FIND(MID(B3586,{1,2,3,4,5,6,7,8,9,10,11,12,13,14,15,16,17,18,19,20,21,22,23,24,25,26,27,28,29,30},1),"ABCDEFGHIJKLMNOPQRSTUVWXYZ0123456789-_")))=0,ISERROR(VALUE(B3586)))),"Недопустимый код: только латинские буквы A-Z в верхнем регистре, цифры, - и _; начало с буквы, до 30 символов (например MILK-001)",IF(SUMPRODUCT(--EXACT('Номенклатура'!$A$6:$A$205,B3586))=0,"Код не найден в номенклатуре",IF(SUMPRODUCT(--EXACT('Номенклатура'!$A$6:$A$205,B3586))&gt;1,"Код повторяется в номенклатуре",IF(ISNA(MATCH(C3586,{"Приход","Расход","Списание","Корректировка остатка"},0)),"Выберите тип операции",IF(NOT(ISNUMBER(D3586)),"Укажите количество",IF(D3586=0,"Количество не может быть 0",IF(AND(C3586&lt;&gt;"Корректировка остатка",D3586&lt;0),"Для этого типа количество положительное",IF(NOT(ISNUMBER('Номенклатура'!$C$2)),"Укажите дату начала учёта",IF(A3586&lt;INT('Номенклатура'!$C$2),"Раньше даты начала учёта: НЕ учтено",IF(AND(C3586="Корректировка остатка",TRIM(G3586)=""),"Учтено: добавьте пояснение","ОК")))))))))))))</f>
        <v/>
      </c>
    </row>
    <row r="3587" spans="1:9" x14ac:dyDescent="0.25">
      <c r="A3587" s="16"/>
      <c r="B3587" s="13"/>
      <c r="C3587" s="13"/>
      <c r="D3587" s="14"/>
      <c r="E3587" s="17" t="str">
        <f>IF(OR(B3587="",SUMPRODUCT(--EXACT('Номенклатура'!$A$6:$A$205,B3587))&lt;&gt;1),"",INDEX('Номенклатура'!$D$6:$D$205,SUMPRODUCT(EXACT('Номенклатура'!$A$6:$A$205,B3587)*(ROW('Номенклатура'!$A$6:$A$205)-5)))&amp;"")</f>
        <v/>
      </c>
      <c r="F3587" s="18" t="str">
        <f>IF(OR(I3587="ОК",I3587="Учтено: добавьте пояснение"),IF(C3587="Приход",D3587,IF(C3587="Корректировка остатка",D3587,-D3587)),"")</f>
        <v/>
      </c>
      <c r="G3587" s="13"/>
      <c r="H3587" s="15" t="str">
        <f>IF(OR(B3587="",SUMPRODUCT(--EXACT('Номенклатура'!$A$6:$A$205,B3587))&lt;&gt;1),"",INDEX('Номенклатура'!$B$6:$B$205,SUMPRODUCT(EXACT('Номенклатура'!$A$6:$A$205,B3587)*(ROW('Номенклатура'!$A$6:$A$205)-5)))&amp;"")</f>
        <v/>
      </c>
      <c r="I3587" s="15" t="str">
        <f>IF(COUNTA(A3587:D3587,G3587)=0,"",IF(NOT(ISNUMBER(A3587)),"Укажите дату",IF(B3587="","Укажите код",IF(NOT(AND(ISTEXT(B3587),LEN(B3587)&gt;0,LEN(B3587)&lt;=30,ISNUMBER(FIND(LEFT(B3587,1),"ABCDEFGHIJKLMNOPQRSTUVWXYZ")),SUMPRODUCT((MID(B3587,{1,2,3,4,5,6,7,8,9,10,11,12,13,14,15,16,17,18,19,20,21,22,23,24,25,26,27,28,29,30},1)&lt;&gt;"")*ISERROR(FIND(MID(B3587,{1,2,3,4,5,6,7,8,9,10,11,12,13,14,15,16,17,18,19,20,21,22,23,24,25,26,27,28,29,30},1),"ABCDEFGHIJKLMNOPQRSTUVWXYZ0123456789-_")))=0,ISERROR(VALUE(B3587)))),"Недопустимый код: только латинские буквы A-Z в верхнем регистре, цифры, - и _; начало с буквы, до 30 символов (например MILK-001)",IF(SUMPRODUCT(--EXACT('Номенклатура'!$A$6:$A$205,B3587))=0,"Код не найден в номенклатуре",IF(SUMPRODUCT(--EXACT('Номенклатура'!$A$6:$A$205,B3587))&gt;1,"Код повторяется в номенклатуре",IF(ISNA(MATCH(C3587,{"Приход","Расход","Списание","Корректировка остатка"},0)),"Выберите тип операции",IF(NOT(ISNUMBER(D3587)),"Укажите количество",IF(D3587=0,"Количество не может быть 0",IF(AND(C3587&lt;&gt;"Корректировка остатка",D3587&lt;0),"Для этого типа количество положительное",IF(NOT(ISNUMBER('Номенклатура'!$C$2)),"Укажите дату начала учёта",IF(A3587&lt;INT('Номенклатура'!$C$2),"Раньше даты начала учёта: НЕ учтено",IF(AND(C3587="Корректировка остатка",TRIM(G3587)=""),"Учтено: добавьте пояснение","ОК")))))))))))))</f>
        <v/>
      </c>
    </row>
    <row r="3588" spans="1:9" x14ac:dyDescent="0.25">
      <c r="A3588" s="16"/>
      <c r="B3588" s="13"/>
      <c r="C3588" s="13"/>
      <c r="D3588" s="14"/>
      <c r="E3588" s="17" t="str">
        <f>IF(OR(B3588="",SUMPRODUCT(--EXACT('Номенклатура'!$A$6:$A$205,B3588))&lt;&gt;1),"",INDEX('Номенклатура'!$D$6:$D$205,SUMPRODUCT(EXACT('Номенклатура'!$A$6:$A$205,B3588)*(ROW('Номенклатура'!$A$6:$A$205)-5)))&amp;"")</f>
        <v/>
      </c>
      <c r="F3588" s="18" t="str">
        <f>IF(OR(I3588="ОК",I3588="Учтено: добавьте пояснение"),IF(C3588="Приход",D3588,IF(C3588="Корректировка остатка",D3588,-D3588)),"")</f>
        <v/>
      </c>
      <c r="G3588" s="13"/>
      <c r="H3588" s="15" t="str">
        <f>IF(OR(B3588="",SUMPRODUCT(--EXACT('Номенклатура'!$A$6:$A$205,B3588))&lt;&gt;1),"",INDEX('Номенклатура'!$B$6:$B$205,SUMPRODUCT(EXACT('Номенклатура'!$A$6:$A$205,B3588)*(ROW('Номенклатура'!$A$6:$A$205)-5)))&amp;"")</f>
        <v/>
      </c>
      <c r="I3588" s="15" t="str">
        <f>IF(COUNTA(A3588:D3588,G3588)=0,"",IF(NOT(ISNUMBER(A3588)),"Укажите дату",IF(B3588="","Укажите код",IF(NOT(AND(ISTEXT(B3588),LEN(B3588)&gt;0,LEN(B3588)&lt;=30,ISNUMBER(FIND(LEFT(B3588,1),"ABCDEFGHIJKLMNOPQRSTUVWXYZ")),SUMPRODUCT((MID(B3588,{1,2,3,4,5,6,7,8,9,10,11,12,13,14,15,16,17,18,19,20,21,22,23,24,25,26,27,28,29,30},1)&lt;&gt;"")*ISERROR(FIND(MID(B3588,{1,2,3,4,5,6,7,8,9,10,11,12,13,14,15,16,17,18,19,20,21,22,23,24,25,26,27,28,29,30},1),"ABCDEFGHIJKLMNOPQRSTUVWXYZ0123456789-_")))=0,ISERROR(VALUE(B3588)))),"Недопустимый код: только латинские буквы A-Z в верхнем регистре, цифры, - и _; начало с буквы, до 30 символов (например MILK-001)",IF(SUMPRODUCT(--EXACT('Номенклатура'!$A$6:$A$205,B3588))=0,"Код не найден в номенклатуре",IF(SUMPRODUCT(--EXACT('Номенклатура'!$A$6:$A$205,B3588))&gt;1,"Код повторяется в номенклатуре",IF(ISNA(MATCH(C3588,{"Приход","Расход","Списание","Корректировка остатка"},0)),"Выберите тип операции",IF(NOT(ISNUMBER(D3588)),"Укажите количество",IF(D3588=0,"Количество не может быть 0",IF(AND(C3588&lt;&gt;"Корректировка остатка",D3588&lt;0),"Для этого типа количество положительное",IF(NOT(ISNUMBER('Номенклатура'!$C$2)),"Укажите дату начала учёта",IF(A3588&lt;INT('Номенклатура'!$C$2),"Раньше даты начала учёта: НЕ учтено",IF(AND(C3588="Корректировка остатка",TRIM(G3588)=""),"Учтено: добавьте пояснение","ОК")))))))))))))</f>
        <v/>
      </c>
    </row>
    <row r="3589" spans="1:9" x14ac:dyDescent="0.25">
      <c r="A3589" s="16"/>
      <c r="B3589" s="13"/>
      <c r="C3589" s="13"/>
      <c r="D3589" s="14"/>
      <c r="E3589" s="17" t="str">
        <f>IF(OR(B3589="",SUMPRODUCT(--EXACT('Номенклатура'!$A$6:$A$205,B3589))&lt;&gt;1),"",INDEX('Номенклатура'!$D$6:$D$205,SUMPRODUCT(EXACT('Номенклатура'!$A$6:$A$205,B3589)*(ROW('Номенклатура'!$A$6:$A$205)-5)))&amp;"")</f>
        <v/>
      </c>
      <c r="F3589" s="18" t="str">
        <f>IF(OR(I3589="ОК",I3589="Учтено: добавьте пояснение"),IF(C3589="Приход",D3589,IF(C3589="Корректировка остатка",D3589,-D3589)),"")</f>
        <v/>
      </c>
      <c r="G3589" s="13"/>
      <c r="H3589" s="15" t="str">
        <f>IF(OR(B3589="",SUMPRODUCT(--EXACT('Номенклатура'!$A$6:$A$205,B3589))&lt;&gt;1),"",INDEX('Номенклатура'!$B$6:$B$205,SUMPRODUCT(EXACT('Номенклатура'!$A$6:$A$205,B3589)*(ROW('Номенклатура'!$A$6:$A$205)-5)))&amp;"")</f>
        <v/>
      </c>
      <c r="I3589" s="15" t="str">
        <f>IF(COUNTA(A3589:D3589,G3589)=0,"",IF(NOT(ISNUMBER(A3589)),"Укажите дату",IF(B3589="","Укажите код",IF(NOT(AND(ISTEXT(B3589),LEN(B3589)&gt;0,LEN(B3589)&lt;=30,ISNUMBER(FIND(LEFT(B3589,1),"ABCDEFGHIJKLMNOPQRSTUVWXYZ")),SUMPRODUCT((MID(B3589,{1,2,3,4,5,6,7,8,9,10,11,12,13,14,15,16,17,18,19,20,21,22,23,24,25,26,27,28,29,30},1)&lt;&gt;"")*ISERROR(FIND(MID(B3589,{1,2,3,4,5,6,7,8,9,10,11,12,13,14,15,16,17,18,19,20,21,22,23,24,25,26,27,28,29,30},1),"ABCDEFGHIJKLMNOPQRSTUVWXYZ0123456789-_")))=0,ISERROR(VALUE(B3589)))),"Недопустимый код: только латинские буквы A-Z в верхнем регистре, цифры, - и _; начало с буквы, до 30 символов (например MILK-001)",IF(SUMPRODUCT(--EXACT('Номенклатура'!$A$6:$A$205,B3589))=0,"Код не найден в номенклатуре",IF(SUMPRODUCT(--EXACT('Номенклатура'!$A$6:$A$205,B3589))&gt;1,"Код повторяется в номенклатуре",IF(ISNA(MATCH(C3589,{"Приход","Расход","Списание","Корректировка остатка"},0)),"Выберите тип операции",IF(NOT(ISNUMBER(D3589)),"Укажите количество",IF(D3589=0,"Количество не может быть 0",IF(AND(C3589&lt;&gt;"Корректировка остатка",D3589&lt;0),"Для этого типа количество положительное",IF(NOT(ISNUMBER('Номенклатура'!$C$2)),"Укажите дату начала учёта",IF(A3589&lt;INT('Номенклатура'!$C$2),"Раньше даты начала учёта: НЕ учтено",IF(AND(C3589="Корректировка остатка",TRIM(G3589)=""),"Учтено: добавьте пояснение","ОК")))))))))))))</f>
        <v/>
      </c>
    </row>
    <row r="3590" spans="1:9" x14ac:dyDescent="0.25">
      <c r="A3590" s="16"/>
      <c r="B3590" s="13"/>
      <c r="C3590" s="13"/>
      <c r="D3590" s="14"/>
      <c r="E3590" s="17" t="str">
        <f>IF(OR(B3590="",SUMPRODUCT(--EXACT('Номенклатура'!$A$6:$A$205,B3590))&lt;&gt;1),"",INDEX('Номенклатура'!$D$6:$D$205,SUMPRODUCT(EXACT('Номенклатура'!$A$6:$A$205,B3590)*(ROW('Номенклатура'!$A$6:$A$205)-5)))&amp;"")</f>
        <v/>
      </c>
      <c r="F3590" s="18" t="str">
        <f>IF(OR(I3590="ОК",I3590="Учтено: добавьте пояснение"),IF(C3590="Приход",D3590,IF(C3590="Корректировка остатка",D3590,-D3590)),"")</f>
        <v/>
      </c>
      <c r="G3590" s="13"/>
      <c r="H3590" s="15" t="str">
        <f>IF(OR(B3590="",SUMPRODUCT(--EXACT('Номенклатура'!$A$6:$A$205,B3590))&lt;&gt;1),"",INDEX('Номенклатура'!$B$6:$B$205,SUMPRODUCT(EXACT('Номенклатура'!$A$6:$A$205,B3590)*(ROW('Номенклатура'!$A$6:$A$205)-5)))&amp;"")</f>
        <v/>
      </c>
      <c r="I3590" s="15" t="str">
        <f>IF(COUNTA(A3590:D3590,G3590)=0,"",IF(NOT(ISNUMBER(A3590)),"Укажите дату",IF(B3590="","Укажите код",IF(NOT(AND(ISTEXT(B3590),LEN(B3590)&gt;0,LEN(B3590)&lt;=30,ISNUMBER(FIND(LEFT(B3590,1),"ABCDEFGHIJKLMNOPQRSTUVWXYZ")),SUMPRODUCT((MID(B3590,{1,2,3,4,5,6,7,8,9,10,11,12,13,14,15,16,17,18,19,20,21,22,23,24,25,26,27,28,29,30},1)&lt;&gt;"")*ISERROR(FIND(MID(B3590,{1,2,3,4,5,6,7,8,9,10,11,12,13,14,15,16,17,18,19,20,21,22,23,24,25,26,27,28,29,30},1),"ABCDEFGHIJKLMNOPQRSTUVWXYZ0123456789-_")))=0,ISERROR(VALUE(B3590)))),"Недопустимый код: только латинские буквы A-Z в верхнем регистре, цифры, - и _; начало с буквы, до 30 символов (например MILK-001)",IF(SUMPRODUCT(--EXACT('Номенклатура'!$A$6:$A$205,B3590))=0,"Код не найден в номенклатуре",IF(SUMPRODUCT(--EXACT('Номенклатура'!$A$6:$A$205,B3590))&gt;1,"Код повторяется в номенклатуре",IF(ISNA(MATCH(C3590,{"Приход","Расход","Списание","Корректировка остатка"},0)),"Выберите тип операции",IF(NOT(ISNUMBER(D3590)),"Укажите количество",IF(D3590=0,"Количество не может быть 0",IF(AND(C3590&lt;&gt;"Корректировка остатка",D3590&lt;0),"Для этого типа количество положительное",IF(NOT(ISNUMBER('Номенклатура'!$C$2)),"Укажите дату начала учёта",IF(A3590&lt;INT('Номенклатура'!$C$2),"Раньше даты начала учёта: НЕ учтено",IF(AND(C3590="Корректировка остатка",TRIM(G3590)=""),"Учтено: добавьте пояснение","ОК")))))))))))))</f>
        <v/>
      </c>
    </row>
    <row r="3591" spans="1:9" x14ac:dyDescent="0.25">
      <c r="A3591" s="16"/>
      <c r="B3591" s="13"/>
      <c r="C3591" s="13"/>
      <c r="D3591" s="14"/>
      <c r="E3591" s="17" t="str">
        <f>IF(OR(B3591="",SUMPRODUCT(--EXACT('Номенклатура'!$A$6:$A$205,B3591))&lt;&gt;1),"",INDEX('Номенклатура'!$D$6:$D$205,SUMPRODUCT(EXACT('Номенклатура'!$A$6:$A$205,B3591)*(ROW('Номенклатура'!$A$6:$A$205)-5)))&amp;"")</f>
        <v/>
      </c>
      <c r="F3591" s="18" t="str">
        <f>IF(OR(I3591="ОК",I3591="Учтено: добавьте пояснение"),IF(C3591="Приход",D3591,IF(C3591="Корректировка остатка",D3591,-D3591)),"")</f>
        <v/>
      </c>
      <c r="G3591" s="13"/>
      <c r="H3591" s="15" t="str">
        <f>IF(OR(B3591="",SUMPRODUCT(--EXACT('Номенклатура'!$A$6:$A$205,B3591))&lt;&gt;1),"",INDEX('Номенклатура'!$B$6:$B$205,SUMPRODUCT(EXACT('Номенклатура'!$A$6:$A$205,B3591)*(ROW('Номенклатура'!$A$6:$A$205)-5)))&amp;"")</f>
        <v/>
      </c>
      <c r="I3591" s="15" t="str">
        <f>IF(COUNTA(A3591:D3591,G3591)=0,"",IF(NOT(ISNUMBER(A3591)),"Укажите дату",IF(B3591="","Укажите код",IF(NOT(AND(ISTEXT(B3591),LEN(B3591)&gt;0,LEN(B3591)&lt;=30,ISNUMBER(FIND(LEFT(B3591,1),"ABCDEFGHIJKLMNOPQRSTUVWXYZ")),SUMPRODUCT((MID(B3591,{1,2,3,4,5,6,7,8,9,10,11,12,13,14,15,16,17,18,19,20,21,22,23,24,25,26,27,28,29,30},1)&lt;&gt;"")*ISERROR(FIND(MID(B3591,{1,2,3,4,5,6,7,8,9,10,11,12,13,14,15,16,17,18,19,20,21,22,23,24,25,26,27,28,29,30},1),"ABCDEFGHIJKLMNOPQRSTUVWXYZ0123456789-_")))=0,ISERROR(VALUE(B3591)))),"Недопустимый код: только латинские буквы A-Z в верхнем регистре, цифры, - и _; начало с буквы, до 30 символов (например MILK-001)",IF(SUMPRODUCT(--EXACT('Номенклатура'!$A$6:$A$205,B3591))=0,"Код не найден в номенклатуре",IF(SUMPRODUCT(--EXACT('Номенклатура'!$A$6:$A$205,B3591))&gt;1,"Код повторяется в номенклатуре",IF(ISNA(MATCH(C3591,{"Приход","Расход","Списание","Корректировка остатка"},0)),"Выберите тип операции",IF(NOT(ISNUMBER(D3591)),"Укажите количество",IF(D3591=0,"Количество не может быть 0",IF(AND(C3591&lt;&gt;"Корректировка остатка",D3591&lt;0),"Для этого типа количество положительное",IF(NOT(ISNUMBER('Номенклатура'!$C$2)),"Укажите дату начала учёта",IF(A3591&lt;INT('Номенклатура'!$C$2),"Раньше даты начала учёта: НЕ учтено",IF(AND(C3591="Корректировка остатка",TRIM(G3591)=""),"Учтено: добавьте пояснение","ОК")))))))))))))</f>
        <v/>
      </c>
    </row>
    <row r="3592" spans="1:9" x14ac:dyDescent="0.25">
      <c r="A3592" s="16"/>
      <c r="B3592" s="13"/>
      <c r="C3592" s="13"/>
      <c r="D3592" s="14"/>
      <c r="E3592" s="17" t="str">
        <f>IF(OR(B3592="",SUMPRODUCT(--EXACT('Номенклатура'!$A$6:$A$205,B3592))&lt;&gt;1),"",INDEX('Номенклатура'!$D$6:$D$205,SUMPRODUCT(EXACT('Номенклатура'!$A$6:$A$205,B3592)*(ROW('Номенклатура'!$A$6:$A$205)-5)))&amp;"")</f>
        <v/>
      </c>
      <c r="F3592" s="18" t="str">
        <f>IF(OR(I3592="ОК",I3592="Учтено: добавьте пояснение"),IF(C3592="Приход",D3592,IF(C3592="Корректировка остатка",D3592,-D3592)),"")</f>
        <v/>
      </c>
      <c r="G3592" s="13"/>
      <c r="H3592" s="15" t="str">
        <f>IF(OR(B3592="",SUMPRODUCT(--EXACT('Номенклатура'!$A$6:$A$205,B3592))&lt;&gt;1),"",INDEX('Номенклатура'!$B$6:$B$205,SUMPRODUCT(EXACT('Номенклатура'!$A$6:$A$205,B3592)*(ROW('Номенклатура'!$A$6:$A$205)-5)))&amp;"")</f>
        <v/>
      </c>
      <c r="I3592" s="15" t="str">
        <f>IF(COUNTA(A3592:D3592,G3592)=0,"",IF(NOT(ISNUMBER(A3592)),"Укажите дату",IF(B3592="","Укажите код",IF(NOT(AND(ISTEXT(B3592),LEN(B3592)&gt;0,LEN(B3592)&lt;=30,ISNUMBER(FIND(LEFT(B3592,1),"ABCDEFGHIJKLMNOPQRSTUVWXYZ")),SUMPRODUCT((MID(B3592,{1,2,3,4,5,6,7,8,9,10,11,12,13,14,15,16,17,18,19,20,21,22,23,24,25,26,27,28,29,30},1)&lt;&gt;"")*ISERROR(FIND(MID(B3592,{1,2,3,4,5,6,7,8,9,10,11,12,13,14,15,16,17,18,19,20,21,22,23,24,25,26,27,28,29,30},1),"ABCDEFGHIJKLMNOPQRSTUVWXYZ0123456789-_")))=0,ISERROR(VALUE(B3592)))),"Недопустимый код: только латинские буквы A-Z в верхнем регистре, цифры, - и _; начало с буквы, до 30 символов (например MILK-001)",IF(SUMPRODUCT(--EXACT('Номенклатура'!$A$6:$A$205,B3592))=0,"Код не найден в номенклатуре",IF(SUMPRODUCT(--EXACT('Номенклатура'!$A$6:$A$205,B3592))&gt;1,"Код повторяется в номенклатуре",IF(ISNA(MATCH(C3592,{"Приход","Расход","Списание","Корректировка остатка"},0)),"Выберите тип операции",IF(NOT(ISNUMBER(D3592)),"Укажите количество",IF(D3592=0,"Количество не может быть 0",IF(AND(C3592&lt;&gt;"Корректировка остатка",D3592&lt;0),"Для этого типа количество положительное",IF(NOT(ISNUMBER('Номенклатура'!$C$2)),"Укажите дату начала учёта",IF(A3592&lt;INT('Номенклатура'!$C$2),"Раньше даты начала учёта: НЕ учтено",IF(AND(C3592="Корректировка остатка",TRIM(G3592)=""),"Учтено: добавьте пояснение","ОК")))))))))))))</f>
        <v/>
      </c>
    </row>
    <row r="3593" spans="1:9" x14ac:dyDescent="0.25">
      <c r="A3593" s="16"/>
      <c r="B3593" s="13"/>
      <c r="C3593" s="13"/>
      <c r="D3593" s="14"/>
      <c r="E3593" s="17" t="str">
        <f>IF(OR(B3593="",SUMPRODUCT(--EXACT('Номенклатура'!$A$6:$A$205,B3593))&lt;&gt;1),"",INDEX('Номенклатура'!$D$6:$D$205,SUMPRODUCT(EXACT('Номенклатура'!$A$6:$A$205,B3593)*(ROW('Номенклатура'!$A$6:$A$205)-5)))&amp;"")</f>
        <v/>
      </c>
      <c r="F3593" s="18" t="str">
        <f>IF(OR(I3593="ОК",I3593="Учтено: добавьте пояснение"),IF(C3593="Приход",D3593,IF(C3593="Корректировка остатка",D3593,-D3593)),"")</f>
        <v/>
      </c>
      <c r="G3593" s="13"/>
      <c r="H3593" s="15" t="str">
        <f>IF(OR(B3593="",SUMPRODUCT(--EXACT('Номенклатура'!$A$6:$A$205,B3593))&lt;&gt;1),"",INDEX('Номенклатура'!$B$6:$B$205,SUMPRODUCT(EXACT('Номенклатура'!$A$6:$A$205,B3593)*(ROW('Номенклатура'!$A$6:$A$205)-5)))&amp;"")</f>
        <v/>
      </c>
      <c r="I3593" s="15" t="str">
        <f>IF(COUNTA(A3593:D3593,G3593)=0,"",IF(NOT(ISNUMBER(A3593)),"Укажите дату",IF(B3593="","Укажите код",IF(NOT(AND(ISTEXT(B3593),LEN(B3593)&gt;0,LEN(B3593)&lt;=30,ISNUMBER(FIND(LEFT(B3593,1),"ABCDEFGHIJKLMNOPQRSTUVWXYZ")),SUMPRODUCT((MID(B3593,{1,2,3,4,5,6,7,8,9,10,11,12,13,14,15,16,17,18,19,20,21,22,23,24,25,26,27,28,29,30},1)&lt;&gt;"")*ISERROR(FIND(MID(B3593,{1,2,3,4,5,6,7,8,9,10,11,12,13,14,15,16,17,18,19,20,21,22,23,24,25,26,27,28,29,30},1),"ABCDEFGHIJKLMNOPQRSTUVWXYZ0123456789-_")))=0,ISERROR(VALUE(B3593)))),"Недопустимый код: только латинские буквы A-Z в верхнем регистре, цифры, - и _; начало с буквы, до 30 символов (например MILK-001)",IF(SUMPRODUCT(--EXACT('Номенклатура'!$A$6:$A$205,B3593))=0,"Код не найден в номенклатуре",IF(SUMPRODUCT(--EXACT('Номенклатура'!$A$6:$A$205,B3593))&gt;1,"Код повторяется в номенклатуре",IF(ISNA(MATCH(C3593,{"Приход","Расход","Списание","Корректировка остатка"},0)),"Выберите тип операции",IF(NOT(ISNUMBER(D3593)),"Укажите количество",IF(D3593=0,"Количество не может быть 0",IF(AND(C3593&lt;&gt;"Корректировка остатка",D3593&lt;0),"Для этого типа количество положительное",IF(NOT(ISNUMBER('Номенклатура'!$C$2)),"Укажите дату начала учёта",IF(A3593&lt;INT('Номенклатура'!$C$2),"Раньше даты начала учёта: НЕ учтено",IF(AND(C3593="Корректировка остатка",TRIM(G3593)=""),"Учтено: добавьте пояснение","ОК")))))))))))))</f>
        <v/>
      </c>
    </row>
    <row r="3594" spans="1:9" x14ac:dyDescent="0.25">
      <c r="A3594" s="16"/>
      <c r="B3594" s="13"/>
      <c r="C3594" s="13"/>
      <c r="D3594" s="14"/>
      <c r="E3594" s="17" t="str">
        <f>IF(OR(B3594="",SUMPRODUCT(--EXACT('Номенклатура'!$A$6:$A$205,B3594))&lt;&gt;1),"",INDEX('Номенклатура'!$D$6:$D$205,SUMPRODUCT(EXACT('Номенклатура'!$A$6:$A$205,B3594)*(ROW('Номенклатура'!$A$6:$A$205)-5)))&amp;"")</f>
        <v/>
      </c>
      <c r="F3594" s="18" t="str">
        <f>IF(OR(I3594="ОК",I3594="Учтено: добавьте пояснение"),IF(C3594="Приход",D3594,IF(C3594="Корректировка остатка",D3594,-D3594)),"")</f>
        <v/>
      </c>
      <c r="G3594" s="13"/>
      <c r="H3594" s="15" t="str">
        <f>IF(OR(B3594="",SUMPRODUCT(--EXACT('Номенклатура'!$A$6:$A$205,B3594))&lt;&gt;1),"",INDEX('Номенклатура'!$B$6:$B$205,SUMPRODUCT(EXACT('Номенклатура'!$A$6:$A$205,B3594)*(ROW('Номенклатура'!$A$6:$A$205)-5)))&amp;"")</f>
        <v/>
      </c>
      <c r="I3594" s="15" t="str">
        <f>IF(COUNTA(A3594:D3594,G3594)=0,"",IF(NOT(ISNUMBER(A3594)),"Укажите дату",IF(B3594="","Укажите код",IF(NOT(AND(ISTEXT(B3594),LEN(B3594)&gt;0,LEN(B3594)&lt;=30,ISNUMBER(FIND(LEFT(B3594,1),"ABCDEFGHIJKLMNOPQRSTUVWXYZ")),SUMPRODUCT((MID(B3594,{1,2,3,4,5,6,7,8,9,10,11,12,13,14,15,16,17,18,19,20,21,22,23,24,25,26,27,28,29,30},1)&lt;&gt;"")*ISERROR(FIND(MID(B3594,{1,2,3,4,5,6,7,8,9,10,11,12,13,14,15,16,17,18,19,20,21,22,23,24,25,26,27,28,29,30},1),"ABCDEFGHIJKLMNOPQRSTUVWXYZ0123456789-_")))=0,ISERROR(VALUE(B3594)))),"Недопустимый код: только латинские буквы A-Z в верхнем регистре, цифры, - и _; начало с буквы, до 30 символов (например MILK-001)",IF(SUMPRODUCT(--EXACT('Номенклатура'!$A$6:$A$205,B3594))=0,"Код не найден в номенклатуре",IF(SUMPRODUCT(--EXACT('Номенклатура'!$A$6:$A$205,B3594))&gt;1,"Код повторяется в номенклатуре",IF(ISNA(MATCH(C3594,{"Приход","Расход","Списание","Корректировка остатка"},0)),"Выберите тип операции",IF(NOT(ISNUMBER(D3594)),"Укажите количество",IF(D3594=0,"Количество не может быть 0",IF(AND(C3594&lt;&gt;"Корректировка остатка",D3594&lt;0),"Для этого типа количество положительное",IF(NOT(ISNUMBER('Номенклатура'!$C$2)),"Укажите дату начала учёта",IF(A3594&lt;INT('Номенклатура'!$C$2),"Раньше даты начала учёта: НЕ учтено",IF(AND(C3594="Корректировка остатка",TRIM(G3594)=""),"Учтено: добавьте пояснение","ОК")))))))))))))</f>
        <v/>
      </c>
    </row>
    <row r="3595" spans="1:9" x14ac:dyDescent="0.25">
      <c r="A3595" s="16"/>
      <c r="B3595" s="13"/>
      <c r="C3595" s="13"/>
      <c r="D3595" s="14"/>
      <c r="E3595" s="17" t="str">
        <f>IF(OR(B3595="",SUMPRODUCT(--EXACT('Номенклатура'!$A$6:$A$205,B3595))&lt;&gt;1),"",INDEX('Номенклатура'!$D$6:$D$205,SUMPRODUCT(EXACT('Номенклатура'!$A$6:$A$205,B3595)*(ROW('Номенклатура'!$A$6:$A$205)-5)))&amp;"")</f>
        <v/>
      </c>
      <c r="F3595" s="18" t="str">
        <f>IF(OR(I3595="ОК",I3595="Учтено: добавьте пояснение"),IF(C3595="Приход",D3595,IF(C3595="Корректировка остатка",D3595,-D3595)),"")</f>
        <v/>
      </c>
      <c r="G3595" s="13"/>
      <c r="H3595" s="15" t="str">
        <f>IF(OR(B3595="",SUMPRODUCT(--EXACT('Номенклатура'!$A$6:$A$205,B3595))&lt;&gt;1),"",INDEX('Номенклатура'!$B$6:$B$205,SUMPRODUCT(EXACT('Номенклатура'!$A$6:$A$205,B3595)*(ROW('Номенклатура'!$A$6:$A$205)-5)))&amp;"")</f>
        <v/>
      </c>
      <c r="I3595" s="15" t="str">
        <f>IF(COUNTA(A3595:D3595,G3595)=0,"",IF(NOT(ISNUMBER(A3595)),"Укажите дату",IF(B3595="","Укажите код",IF(NOT(AND(ISTEXT(B3595),LEN(B3595)&gt;0,LEN(B3595)&lt;=30,ISNUMBER(FIND(LEFT(B3595,1),"ABCDEFGHIJKLMNOPQRSTUVWXYZ")),SUMPRODUCT((MID(B3595,{1,2,3,4,5,6,7,8,9,10,11,12,13,14,15,16,17,18,19,20,21,22,23,24,25,26,27,28,29,30},1)&lt;&gt;"")*ISERROR(FIND(MID(B3595,{1,2,3,4,5,6,7,8,9,10,11,12,13,14,15,16,17,18,19,20,21,22,23,24,25,26,27,28,29,30},1),"ABCDEFGHIJKLMNOPQRSTUVWXYZ0123456789-_")))=0,ISERROR(VALUE(B3595)))),"Недопустимый код: только латинские буквы A-Z в верхнем регистре, цифры, - и _; начало с буквы, до 30 символов (например MILK-001)",IF(SUMPRODUCT(--EXACT('Номенклатура'!$A$6:$A$205,B3595))=0,"Код не найден в номенклатуре",IF(SUMPRODUCT(--EXACT('Номенклатура'!$A$6:$A$205,B3595))&gt;1,"Код повторяется в номенклатуре",IF(ISNA(MATCH(C3595,{"Приход","Расход","Списание","Корректировка остатка"},0)),"Выберите тип операции",IF(NOT(ISNUMBER(D3595)),"Укажите количество",IF(D3595=0,"Количество не может быть 0",IF(AND(C3595&lt;&gt;"Корректировка остатка",D3595&lt;0),"Для этого типа количество положительное",IF(NOT(ISNUMBER('Номенклатура'!$C$2)),"Укажите дату начала учёта",IF(A3595&lt;INT('Номенклатура'!$C$2),"Раньше даты начала учёта: НЕ учтено",IF(AND(C3595="Корректировка остатка",TRIM(G3595)=""),"Учтено: добавьте пояснение","ОК")))))))))))))</f>
        <v/>
      </c>
    </row>
    <row r="3596" spans="1:9" x14ac:dyDescent="0.25">
      <c r="A3596" s="16"/>
      <c r="B3596" s="13"/>
      <c r="C3596" s="13"/>
      <c r="D3596" s="14"/>
      <c r="E3596" s="17" t="str">
        <f>IF(OR(B3596="",SUMPRODUCT(--EXACT('Номенклатура'!$A$6:$A$205,B3596))&lt;&gt;1),"",INDEX('Номенклатура'!$D$6:$D$205,SUMPRODUCT(EXACT('Номенклатура'!$A$6:$A$205,B3596)*(ROW('Номенклатура'!$A$6:$A$205)-5)))&amp;"")</f>
        <v/>
      </c>
      <c r="F3596" s="18" t="str">
        <f>IF(OR(I3596="ОК",I3596="Учтено: добавьте пояснение"),IF(C3596="Приход",D3596,IF(C3596="Корректировка остатка",D3596,-D3596)),"")</f>
        <v/>
      </c>
      <c r="G3596" s="13"/>
      <c r="H3596" s="15" t="str">
        <f>IF(OR(B3596="",SUMPRODUCT(--EXACT('Номенклатура'!$A$6:$A$205,B3596))&lt;&gt;1),"",INDEX('Номенклатура'!$B$6:$B$205,SUMPRODUCT(EXACT('Номенклатура'!$A$6:$A$205,B3596)*(ROW('Номенклатура'!$A$6:$A$205)-5)))&amp;"")</f>
        <v/>
      </c>
      <c r="I3596" s="15" t="str">
        <f>IF(COUNTA(A3596:D3596,G3596)=0,"",IF(NOT(ISNUMBER(A3596)),"Укажите дату",IF(B3596="","Укажите код",IF(NOT(AND(ISTEXT(B3596),LEN(B3596)&gt;0,LEN(B3596)&lt;=30,ISNUMBER(FIND(LEFT(B3596,1),"ABCDEFGHIJKLMNOPQRSTUVWXYZ")),SUMPRODUCT((MID(B3596,{1,2,3,4,5,6,7,8,9,10,11,12,13,14,15,16,17,18,19,20,21,22,23,24,25,26,27,28,29,30},1)&lt;&gt;"")*ISERROR(FIND(MID(B3596,{1,2,3,4,5,6,7,8,9,10,11,12,13,14,15,16,17,18,19,20,21,22,23,24,25,26,27,28,29,30},1),"ABCDEFGHIJKLMNOPQRSTUVWXYZ0123456789-_")))=0,ISERROR(VALUE(B3596)))),"Недопустимый код: только латинские буквы A-Z в верхнем регистре, цифры, - и _; начало с буквы, до 30 символов (например MILK-001)",IF(SUMPRODUCT(--EXACT('Номенклатура'!$A$6:$A$205,B3596))=0,"Код не найден в номенклатуре",IF(SUMPRODUCT(--EXACT('Номенклатура'!$A$6:$A$205,B3596))&gt;1,"Код повторяется в номенклатуре",IF(ISNA(MATCH(C3596,{"Приход","Расход","Списание","Корректировка остатка"},0)),"Выберите тип операции",IF(NOT(ISNUMBER(D3596)),"Укажите количество",IF(D3596=0,"Количество не может быть 0",IF(AND(C3596&lt;&gt;"Корректировка остатка",D3596&lt;0),"Для этого типа количество положительное",IF(NOT(ISNUMBER('Номенклатура'!$C$2)),"Укажите дату начала учёта",IF(A3596&lt;INT('Номенклатура'!$C$2),"Раньше даты начала учёта: НЕ учтено",IF(AND(C3596="Корректировка остатка",TRIM(G3596)=""),"Учтено: добавьте пояснение","ОК")))))))))))))</f>
        <v/>
      </c>
    </row>
    <row r="3597" spans="1:9" x14ac:dyDescent="0.25">
      <c r="A3597" s="16"/>
      <c r="B3597" s="13"/>
      <c r="C3597" s="13"/>
      <c r="D3597" s="14"/>
      <c r="E3597" s="17" t="str">
        <f>IF(OR(B3597="",SUMPRODUCT(--EXACT('Номенклатура'!$A$6:$A$205,B3597))&lt;&gt;1),"",INDEX('Номенклатура'!$D$6:$D$205,SUMPRODUCT(EXACT('Номенклатура'!$A$6:$A$205,B3597)*(ROW('Номенклатура'!$A$6:$A$205)-5)))&amp;"")</f>
        <v/>
      </c>
      <c r="F3597" s="18" t="str">
        <f>IF(OR(I3597="ОК",I3597="Учтено: добавьте пояснение"),IF(C3597="Приход",D3597,IF(C3597="Корректировка остатка",D3597,-D3597)),"")</f>
        <v/>
      </c>
      <c r="G3597" s="13"/>
      <c r="H3597" s="15" t="str">
        <f>IF(OR(B3597="",SUMPRODUCT(--EXACT('Номенклатура'!$A$6:$A$205,B3597))&lt;&gt;1),"",INDEX('Номенклатура'!$B$6:$B$205,SUMPRODUCT(EXACT('Номенклатура'!$A$6:$A$205,B3597)*(ROW('Номенклатура'!$A$6:$A$205)-5)))&amp;"")</f>
        <v/>
      </c>
      <c r="I3597" s="15" t="str">
        <f>IF(COUNTA(A3597:D3597,G3597)=0,"",IF(NOT(ISNUMBER(A3597)),"Укажите дату",IF(B3597="","Укажите код",IF(NOT(AND(ISTEXT(B3597),LEN(B3597)&gt;0,LEN(B3597)&lt;=30,ISNUMBER(FIND(LEFT(B3597,1),"ABCDEFGHIJKLMNOPQRSTUVWXYZ")),SUMPRODUCT((MID(B3597,{1,2,3,4,5,6,7,8,9,10,11,12,13,14,15,16,17,18,19,20,21,22,23,24,25,26,27,28,29,30},1)&lt;&gt;"")*ISERROR(FIND(MID(B3597,{1,2,3,4,5,6,7,8,9,10,11,12,13,14,15,16,17,18,19,20,21,22,23,24,25,26,27,28,29,30},1),"ABCDEFGHIJKLMNOPQRSTUVWXYZ0123456789-_")))=0,ISERROR(VALUE(B3597)))),"Недопустимый код: только латинские буквы A-Z в верхнем регистре, цифры, - и _; начало с буквы, до 30 символов (например MILK-001)",IF(SUMPRODUCT(--EXACT('Номенклатура'!$A$6:$A$205,B3597))=0,"Код не найден в номенклатуре",IF(SUMPRODUCT(--EXACT('Номенклатура'!$A$6:$A$205,B3597))&gt;1,"Код повторяется в номенклатуре",IF(ISNA(MATCH(C3597,{"Приход","Расход","Списание","Корректировка остатка"},0)),"Выберите тип операции",IF(NOT(ISNUMBER(D3597)),"Укажите количество",IF(D3597=0,"Количество не может быть 0",IF(AND(C3597&lt;&gt;"Корректировка остатка",D3597&lt;0),"Для этого типа количество положительное",IF(NOT(ISNUMBER('Номенклатура'!$C$2)),"Укажите дату начала учёта",IF(A3597&lt;INT('Номенклатура'!$C$2),"Раньше даты начала учёта: НЕ учтено",IF(AND(C3597="Корректировка остатка",TRIM(G3597)=""),"Учтено: добавьте пояснение","ОК")))))))))))))</f>
        <v/>
      </c>
    </row>
    <row r="3598" spans="1:9" x14ac:dyDescent="0.25">
      <c r="A3598" s="16"/>
      <c r="B3598" s="13"/>
      <c r="C3598" s="13"/>
      <c r="D3598" s="14"/>
      <c r="E3598" s="17" t="str">
        <f>IF(OR(B3598="",SUMPRODUCT(--EXACT('Номенклатура'!$A$6:$A$205,B3598))&lt;&gt;1),"",INDEX('Номенклатура'!$D$6:$D$205,SUMPRODUCT(EXACT('Номенклатура'!$A$6:$A$205,B3598)*(ROW('Номенклатура'!$A$6:$A$205)-5)))&amp;"")</f>
        <v/>
      </c>
      <c r="F3598" s="18" t="str">
        <f>IF(OR(I3598="ОК",I3598="Учтено: добавьте пояснение"),IF(C3598="Приход",D3598,IF(C3598="Корректировка остатка",D3598,-D3598)),"")</f>
        <v/>
      </c>
      <c r="G3598" s="13"/>
      <c r="H3598" s="15" t="str">
        <f>IF(OR(B3598="",SUMPRODUCT(--EXACT('Номенклатура'!$A$6:$A$205,B3598))&lt;&gt;1),"",INDEX('Номенклатура'!$B$6:$B$205,SUMPRODUCT(EXACT('Номенклатура'!$A$6:$A$205,B3598)*(ROW('Номенклатура'!$A$6:$A$205)-5)))&amp;"")</f>
        <v/>
      </c>
      <c r="I3598" s="15" t="str">
        <f>IF(COUNTA(A3598:D3598,G3598)=0,"",IF(NOT(ISNUMBER(A3598)),"Укажите дату",IF(B3598="","Укажите код",IF(NOT(AND(ISTEXT(B3598),LEN(B3598)&gt;0,LEN(B3598)&lt;=30,ISNUMBER(FIND(LEFT(B3598,1),"ABCDEFGHIJKLMNOPQRSTUVWXYZ")),SUMPRODUCT((MID(B3598,{1,2,3,4,5,6,7,8,9,10,11,12,13,14,15,16,17,18,19,20,21,22,23,24,25,26,27,28,29,30},1)&lt;&gt;"")*ISERROR(FIND(MID(B3598,{1,2,3,4,5,6,7,8,9,10,11,12,13,14,15,16,17,18,19,20,21,22,23,24,25,26,27,28,29,30},1),"ABCDEFGHIJKLMNOPQRSTUVWXYZ0123456789-_")))=0,ISERROR(VALUE(B3598)))),"Недопустимый код: только латинские буквы A-Z в верхнем регистре, цифры, - и _; начало с буквы, до 30 символов (например MILK-001)",IF(SUMPRODUCT(--EXACT('Номенклатура'!$A$6:$A$205,B3598))=0,"Код не найден в номенклатуре",IF(SUMPRODUCT(--EXACT('Номенклатура'!$A$6:$A$205,B3598))&gt;1,"Код повторяется в номенклатуре",IF(ISNA(MATCH(C3598,{"Приход","Расход","Списание","Корректировка остатка"},0)),"Выберите тип операции",IF(NOT(ISNUMBER(D3598)),"Укажите количество",IF(D3598=0,"Количество не может быть 0",IF(AND(C3598&lt;&gt;"Корректировка остатка",D3598&lt;0),"Для этого типа количество положительное",IF(NOT(ISNUMBER('Номенклатура'!$C$2)),"Укажите дату начала учёта",IF(A3598&lt;INT('Номенклатура'!$C$2),"Раньше даты начала учёта: НЕ учтено",IF(AND(C3598="Корректировка остатка",TRIM(G3598)=""),"Учтено: добавьте пояснение","ОК")))))))))))))</f>
        <v/>
      </c>
    </row>
    <row r="3599" spans="1:9" x14ac:dyDescent="0.25">
      <c r="A3599" s="16"/>
      <c r="B3599" s="13"/>
      <c r="C3599" s="13"/>
      <c r="D3599" s="14"/>
      <c r="E3599" s="17" t="str">
        <f>IF(OR(B3599="",SUMPRODUCT(--EXACT('Номенклатура'!$A$6:$A$205,B3599))&lt;&gt;1),"",INDEX('Номенклатура'!$D$6:$D$205,SUMPRODUCT(EXACT('Номенклатура'!$A$6:$A$205,B3599)*(ROW('Номенклатура'!$A$6:$A$205)-5)))&amp;"")</f>
        <v/>
      </c>
      <c r="F3599" s="18" t="str">
        <f>IF(OR(I3599="ОК",I3599="Учтено: добавьте пояснение"),IF(C3599="Приход",D3599,IF(C3599="Корректировка остатка",D3599,-D3599)),"")</f>
        <v/>
      </c>
      <c r="G3599" s="13"/>
      <c r="H3599" s="15" t="str">
        <f>IF(OR(B3599="",SUMPRODUCT(--EXACT('Номенклатура'!$A$6:$A$205,B3599))&lt;&gt;1),"",INDEX('Номенклатура'!$B$6:$B$205,SUMPRODUCT(EXACT('Номенклатура'!$A$6:$A$205,B3599)*(ROW('Номенклатура'!$A$6:$A$205)-5)))&amp;"")</f>
        <v/>
      </c>
      <c r="I3599" s="15" t="str">
        <f>IF(COUNTA(A3599:D3599,G3599)=0,"",IF(NOT(ISNUMBER(A3599)),"Укажите дату",IF(B3599="","Укажите код",IF(NOT(AND(ISTEXT(B3599),LEN(B3599)&gt;0,LEN(B3599)&lt;=30,ISNUMBER(FIND(LEFT(B3599,1),"ABCDEFGHIJKLMNOPQRSTUVWXYZ")),SUMPRODUCT((MID(B3599,{1,2,3,4,5,6,7,8,9,10,11,12,13,14,15,16,17,18,19,20,21,22,23,24,25,26,27,28,29,30},1)&lt;&gt;"")*ISERROR(FIND(MID(B3599,{1,2,3,4,5,6,7,8,9,10,11,12,13,14,15,16,17,18,19,20,21,22,23,24,25,26,27,28,29,30},1),"ABCDEFGHIJKLMNOPQRSTUVWXYZ0123456789-_")))=0,ISERROR(VALUE(B3599)))),"Недопустимый код: только латинские буквы A-Z в верхнем регистре, цифры, - и _; начало с буквы, до 30 символов (например MILK-001)",IF(SUMPRODUCT(--EXACT('Номенклатура'!$A$6:$A$205,B3599))=0,"Код не найден в номенклатуре",IF(SUMPRODUCT(--EXACT('Номенклатура'!$A$6:$A$205,B3599))&gt;1,"Код повторяется в номенклатуре",IF(ISNA(MATCH(C3599,{"Приход","Расход","Списание","Корректировка остатка"},0)),"Выберите тип операции",IF(NOT(ISNUMBER(D3599)),"Укажите количество",IF(D3599=0,"Количество не может быть 0",IF(AND(C3599&lt;&gt;"Корректировка остатка",D3599&lt;0),"Для этого типа количество положительное",IF(NOT(ISNUMBER('Номенклатура'!$C$2)),"Укажите дату начала учёта",IF(A3599&lt;INT('Номенклатура'!$C$2),"Раньше даты начала учёта: НЕ учтено",IF(AND(C3599="Корректировка остатка",TRIM(G3599)=""),"Учтено: добавьте пояснение","ОК")))))))))))))</f>
        <v/>
      </c>
    </row>
    <row r="3600" spans="1:9" x14ac:dyDescent="0.25">
      <c r="A3600" s="16"/>
      <c r="B3600" s="13"/>
      <c r="C3600" s="13"/>
      <c r="D3600" s="14"/>
      <c r="E3600" s="17" t="str">
        <f>IF(OR(B3600="",SUMPRODUCT(--EXACT('Номенклатура'!$A$6:$A$205,B3600))&lt;&gt;1),"",INDEX('Номенклатура'!$D$6:$D$205,SUMPRODUCT(EXACT('Номенклатура'!$A$6:$A$205,B3600)*(ROW('Номенклатура'!$A$6:$A$205)-5)))&amp;"")</f>
        <v/>
      </c>
      <c r="F3600" s="18" t="str">
        <f>IF(OR(I3600="ОК",I3600="Учтено: добавьте пояснение"),IF(C3600="Приход",D3600,IF(C3600="Корректировка остатка",D3600,-D3600)),"")</f>
        <v/>
      </c>
      <c r="G3600" s="13"/>
      <c r="H3600" s="15" t="str">
        <f>IF(OR(B3600="",SUMPRODUCT(--EXACT('Номенклатура'!$A$6:$A$205,B3600))&lt;&gt;1),"",INDEX('Номенклатура'!$B$6:$B$205,SUMPRODUCT(EXACT('Номенклатура'!$A$6:$A$205,B3600)*(ROW('Номенклатура'!$A$6:$A$205)-5)))&amp;"")</f>
        <v/>
      </c>
      <c r="I3600" s="15" t="str">
        <f>IF(COUNTA(A3600:D3600,G3600)=0,"",IF(NOT(ISNUMBER(A3600)),"Укажите дату",IF(B3600="","Укажите код",IF(NOT(AND(ISTEXT(B3600),LEN(B3600)&gt;0,LEN(B3600)&lt;=30,ISNUMBER(FIND(LEFT(B3600,1),"ABCDEFGHIJKLMNOPQRSTUVWXYZ")),SUMPRODUCT((MID(B3600,{1,2,3,4,5,6,7,8,9,10,11,12,13,14,15,16,17,18,19,20,21,22,23,24,25,26,27,28,29,30},1)&lt;&gt;"")*ISERROR(FIND(MID(B3600,{1,2,3,4,5,6,7,8,9,10,11,12,13,14,15,16,17,18,19,20,21,22,23,24,25,26,27,28,29,30},1),"ABCDEFGHIJKLMNOPQRSTUVWXYZ0123456789-_")))=0,ISERROR(VALUE(B3600)))),"Недопустимый код: только латинские буквы A-Z в верхнем регистре, цифры, - и _; начало с буквы, до 30 символов (например MILK-001)",IF(SUMPRODUCT(--EXACT('Номенклатура'!$A$6:$A$205,B3600))=0,"Код не найден в номенклатуре",IF(SUMPRODUCT(--EXACT('Номенклатура'!$A$6:$A$205,B3600))&gt;1,"Код повторяется в номенклатуре",IF(ISNA(MATCH(C3600,{"Приход","Расход","Списание","Корректировка остатка"},0)),"Выберите тип операции",IF(NOT(ISNUMBER(D3600)),"Укажите количество",IF(D3600=0,"Количество не может быть 0",IF(AND(C3600&lt;&gt;"Корректировка остатка",D3600&lt;0),"Для этого типа количество положительное",IF(NOT(ISNUMBER('Номенклатура'!$C$2)),"Укажите дату начала учёта",IF(A3600&lt;INT('Номенклатура'!$C$2),"Раньше даты начала учёта: НЕ учтено",IF(AND(C3600="Корректировка остатка",TRIM(G3600)=""),"Учтено: добавьте пояснение","ОК")))))))))))))</f>
        <v/>
      </c>
    </row>
    <row r="3601" spans="1:9" x14ac:dyDescent="0.25">
      <c r="A3601" s="16"/>
      <c r="B3601" s="13"/>
      <c r="C3601" s="13"/>
      <c r="D3601" s="14"/>
      <c r="E3601" s="17" t="str">
        <f>IF(OR(B3601="",SUMPRODUCT(--EXACT('Номенклатура'!$A$6:$A$205,B3601))&lt;&gt;1),"",INDEX('Номенклатура'!$D$6:$D$205,SUMPRODUCT(EXACT('Номенклатура'!$A$6:$A$205,B3601)*(ROW('Номенклатура'!$A$6:$A$205)-5)))&amp;"")</f>
        <v/>
      </c>
      <c r="F3601" s="18" t="str">
        <f>IF(OR(I3601="ОК",I3601="Учтено: добавьте пояснение"),IF(C3601="Приход",D3601,IF(C3601="Корректировка остатка",D3601,-D3601)),"")</f>
        <v/>
      </c>
      <c r="G3601" s="13"/>
      <c r="H3601" s="15" t="str">
        <f>IF(OR(B3601="",SUMPRODUCT(--EXACT('Номенклатура'!$A$6:$A$205,B3601))&lt;&gt;1),"",INDEX('Номенклатура'!$B$6:$B$205,SUMPRODUCT(EXACT('Номенклатура'!$A$6:$A$205,B3601)*(ROW('Номенклатура'!$A$6:$A$205)-5)))&amp;"")</f>
        <v/>
      </c>
      <c r="I3601" s="15" t="str">
        <f>IF(COUNTA(A3601:D3601,G3601)=0,"",IF(NOT(ISNUMBER(A3601)),"Укажите дату",IF(B3601="","Укажите код",IF(NOT(AND(ISTEXT(B3601),LEN(B3601)&gt;0,LEN(B3601)&lt;=30,ISNUMBER(FIND(LEFT(B3601,1),"ABCDEFGHIJKLMNOPQRSTUVWXYZ")),SUMPRODUCT((MID(B3601,{1,2,3,4,5,6,7,8,9,10,11,12,13,14,15,16,17,18,19,20,21,22,23,24,25,26,27,28,29,30},1)&lt;&gt;"")*ISERROR(FIND(MID(B3601,{1,2,3,4,5,6,7,8,9,10,11,12,13,14,15,16,17,18,19,20,21,22,23,24,25,26,27,28,29,30},1),"ABCDEFGHIJKLMNOPQRSTUVWXYZ0123456789-_")))=0,ISERROR(VALUE(B3601)))),"Недопустимый код: только латинские буквы A-Z в верхнем регистре, цифры, - и _; начало с буквы, до 30 символов (например MILK-001)",IF(SUMPRODUCT(--EXACT('Номенклатура'!$A$6:$A$205,B3601))=0,"Код не найден в номенклатуре",IF(SUMPRODUCT(--EXACT('Номенклатура'!$A$6:$A$205,B3601))&gt;1,"Код повторяется в номенклатуре",IF(ISNA(MATCH(C3601,{"Приход","Расход","Списание","Корректировка остатка"},0)),"Выберите тип операции",IF(NOT(ISNUMBER(D3601)),"Укажите количество",IF(D3601=0,"Количество не может быть 0",IF(AND(C3601&lt;&gt;"Корректировка остатка",D3601&lt;0),"Для этого типа количество положительное",IF(NOT(ISNUMBER('Номенклатура'!$C$2)),"Укажите дату начала учёта",IF(A3601&lt;INT('Номенклатура'!$C$2),"Раньше даты начала учёта: НЕ учтено",IF(AND(C3601="Корректировка остатка",TRIM(G3601)=""),"Учтено: добавьте пояснение","ОК")))))))))))))</f>
        <v/>
      </c>
    </row>
    <row r="3602" spans="1:9" x14ac:dyDescent="0.25">
      <c r="A3602" s="16"/>
      <c r="B3602" s="13"/>
      <c r="C3602" s="13"/>
      <c r="D3602" s="14"/>
      <c r="E3602" s="17" t="str">
        <f>IF(OR(B3602="",SUMPRODUCT(--EXACT('Номенклатура'!$A$6:$A$205,B3602))&lt;&gt;1),"",INDEX('Номенклатура'!$D$6:$D$205,SUMPRODUCT(EXACT('Номенклатура'!$A$6:$A$205,B3602)*(ROW('Номенклатура'!$A$6:$A$205)-5)))&amp;"")</f>
        <v/>
      </c>
      <c r="F3602" s="18" t="str">
        <f>IF(OR(I3602="ОК",I3602="Учтено: добавьте пояснение"),IF(C3602="Приход",D3602,IF(C3602="Корректировка остатка",D3602,-D3602)),"")</f>
        <v/>
      </c>
      <c r="G3602" s="13"/>
      <c r="H3602" s="15" t="str">
        <f>IF(OR(B3602="",SUMPRODUCT(--EXACT('Номенклатура'!$A$6:$A$205,B3602))&lt;&gt;1),"",INDEX('Номенклатура'!$B$6:$B$205,SUMPRODUCT(EXACT('Номенклатура'!$A$6:$A$205,B3602)*(ROW('Номенклатура'!$A$6:$A$205)-5)))&amp;"")</f>
        <v/>
      </c>
      <c r="I3602" s="15" t="str">
        <f>IF(COUNTA(A3602:D3602,G3602)=0,"",IF(NOT(ISNUMBER(A3602)),"Укажите дату",IF(B3602="","Укажите код",IF(NOT(AND(ISTEXT(B3602),LEN(B3602)&gt;0,LEN(B3602)&lt;=30,ISNUMBER(FIND(LEFT(B3602,1),"ABCDEFGHIJKLMNOPQRSTUVWXYZ")),SUMPRODUCT((MID(B3602,{1,2,3,4,5,6,7,8,9,10,11,12,13,14,15,16,17,18,19,20,21,22,23,24,25,26,27,28,29,30},1)&lt;&gt;"")*ISERROR(FIND(MID(B3602,{1,2,3,4,5,6,7,8,9,10,11,12,13,14,15,16,17,18,19,20,21,22,23,24,25,26,27,28,29,30},1),"ABCDEFGHIJKLMNOPQRSTUVWXYZ0123456789-_")))=0,ISERROR(VALUE(B3602)))),"Недопустимый код: только латинские буквы A-Z в верхнем регистре, цифры, - и _; начало с буквы, до 30 символов (например MILK-001)",IF(SUMPRODUCT(--EXACT('Номенклатура'!$A$6:$A$205,B3602))=0,"Код не найден в номенклатуре",IF(SUMPRODUCT(--EXACT('Номенклатура'!$A$6:$A$205,B3602))&gt;1,"Код повторяется в номенклатуре",IF(ISNA(MATCH(C3602,{"Приход","Расход","Списание","Корректировка остатка"},0)),"Выберите тип операции",IF(NOT(ISNUMBER(D3602)),"Укажите количество",IF(D3602=0,"Количество не может быть 0",IF(AND(C3602&lt;&gt;"Корректировка остатка",D3602&lt;0),"Для этого типа количество положительное",IF(NOT(ISNUMBER('Номенклатура'!$C$2)),"Укажите дату начала учёта",IF(A3602&lt;INT('Номенклатура'!$C$2),"Раньше даты начала учёта: НЕ учтено",IF(AND(C3602="Корректировка остатка",TRIM(G3602)=""),"Учтено: добавьте пояснение","ОК")))))))))))))</f>
        <v/>
      </c>
    </row>
    <row r="3603" spans="1:9" x14ac:dyDescent="0.25">
      <c r="A3603" s="16"/>
      <c r="B3603" s="13"/>
      <c r="C3603" s="13"/>
      <c r="D3603" s="14"/>
      <c r="E3603" s="17" t="str">
        <f>IF(OR(B3603="",SUMPRODUCT(--EXACT('Номенклатура'!$A$6:$A$205,B3603))&lt;&gt;1),"",INDEX('Номенклатура'!$D$6:$D$205,SUMPRODUCT(EXACT('Номенклатура'!$A$6:$A$205,B3603)*(ROW('Номенклатура'!$A$6:$A$205)-5)))&amp;"")</f>
        <v/>
      </c>
      <c r="F3603" s="18" t="str">
        <f>IF(OR(I3603="ОК",I3603="Учтено: добавьте пояснение"),IF(C3603="Приход",D3603,IF(C3603="Корректировка остатка",D3603,-D3603)),"")</f>
        <v/>
      </c>
      <c r="G3603" s="13"/>
      <c r="H3603" s="15" t="str">
        <f>IF(OR(B3603="",SUMPRODUCT(--EXACT('Номенклатура'!$A$6:$A$205,B3603))&lt;&gt;1),"",INDEX('Номенклатура'!$B$6:$B$205,SUMPRODUCT(EXACT('Номенклатура'!$A$6:$A$205,B3603)*(ROW('Номенклатура'!$A$6:$A$205)-5)))&amp;"")</f>
        <v/>
      </c>
      <c r="I3603" s="15" t="str">
        <f>IF(COUNTA(A3603:D3603,G3603)=0,"",IF(NOT(ISNUMBER(A3603)),"Укажите дату",IF(B3603="","Укажите код",IF(NOT(AND(ISTEXT(B3603),LEN(B3603)&gt;0,LEN(B3603)&lt;=30,ISNUMBER(FIND(LEFT(B3603,1),"ABCDEFGHIJKLMNOPQRSTUVWXYZ")),SUMPRODUCT((MID(B3603,{1,2,3,4,5,6,7,8,9,10,11,12,13,14,15,16,17,18,19,20,21,22,23,24,25,26,27,28,29,30},1)&lt;&gt;"")*ISERROR(FIND(MID(B3603,{1,2,3,4,5,6,7,8,9,10,11,12,13,14,15,16,17,18,19,20,21,22,23,24,25,26,27,28,29,30},1),"ABCDEFGHIJKLMNOPQRSTUVWXYZ0123456789-_")))=0,ISERROR(VALUE(B3603)))),"Недопустимый код: только латинские буквы A-Z в верхнем регистре, цифры, - и _; начало с буквы, до 30 символов (например MILK-001)",IF(SUMPRODUCT(--EXACT('Номенклатура'!$A$6:$A$205,B3603))=0,"Код не найден в номенклатуре",IF(SUMPRODUCT(--EXACT('Номенклатура'!$A$6:$A$205,B3603))&gt;1,"Код повторяется в номенклатуре",IF(ISNA(MATCH(C3603,{"Приход","Расход","Списание","Корректировка остатка"},0)),"Выберите тип операции",IF(NOT(ISNUMBER(D3603)),"Укажите количество",IF(D3603=0,"Количество не может быть 0",IF(AND(C3603&lt;&gt;"Корректировка остатка",D3603&lt;0),"Для этого типа количество положительное",IF(NOT(ISNUMBER('Номенклатура'!$C$2)),"Укажите дату начала учёта",IF(A3603&lt;INT('Номенклатура'!$C$2),"Раньше даты начала учёта: НЕ учтено",IF(AND(C3603="Корректировка остатка",TRIM(G3603)=""),"Учтено: добавьте пояснение","ОК")))))))))))))</f>
        <v/>
      </c>
    </row>
    <row r="3604" spans="1:9" x14ac:dyDescent="0.25">
      <c r="A3604" s="16"/>
      <c r="B3604" s="13"/>
      <c r="C3604" s="13"/>
      <c r="D3604" s="14"/>
      <c r="E3604" s="17" t="str">
        <f>IF(OR(B3604="",SUMPRODUCT(--EXACT('Номенклатура'!$A$6:$A$205,B3604))&lt;&gt;1),"",INDEX('Номенклатура'!$D$6:$D$205,SUMPRODUCT(EXACT('Номенклатура'!$A$6:$A$205,B3604)*(ROW('Номенклатура'!$A$6:$A$205)-5)))&amp;"")</f>
        <v/>
      </c>
      <c r="F3604" s="18" t="str">
        <f>IF(OR(I3604="ОК",I3604="Учтено: добавьте пояснение"),IF(C3604="Приход",D3604,IF(C3604="Корректировка остатка",D3604,-D3604)),"")</f>
        <v/>
      </c>
      <c r="G3604" s="13"/>
      <c r="H3604" s="15" t="str">
        <f>IF(OR(B3604="",SUMPRODUCT(--EXACT('Номенклатура'!$A$6:$A$205,B3604))&lt;&gt;1),"",INDEX('Номенклатура'!$B$6:$B$205,SUMPRODUCT(EXACT('Номенклатура'!$A$6:$A$205,B3604)*(ROW('Номенклатура'!$A$6:$A$205)-5)))&amp;"")</f>
        <v/>
      </c>
      <c r="I3604" s="15" t="str">
        <f>IF(COUNTA(A3604:D3604,G3604)=0,"",IF(NOT(ISNUMBER(A3604)),"Укажите дату",IF(B3604="","Укажите код",IF(NOT(AND(ISTEXT(B3604),LEN(B3604)&gt;0,LEN(B3604)&lt;=30,ISNUMBER(FIND(LEFT(B3604,1),"ABCDEFGHIJKLMNOPQRSTUVWXYZ")),SUMPRODUCT((MID(B3604,{1,2,3,4,5,6,7,8,9,10,11,12,13,14,15,16,17,18,19,20,21,22,23,24,25,26,27,28,29,30},1)&lt;&gt;"")*ISERROR(FIND(MID(B3604,{1,2,3,4,5,6,7,8,9,10,11,12,13,14,15,16,17,18,19,20,21,22,23,24,25,26,27,28,29,30},1),"ABCDEFGHIJKLMNOPQRSTUVWXYZ0123456789-_")))=0,ISERROR(VALUE(B3604)))),"Недопустимый код: только латинские буквы A-Z в верхнем регистре, цифры, - и _; начало с буквы, до 30 символов (например MILK-001)",IF(SUMPRODUCT(--EXACT('Номенклатура'!$A$6:$A$205,B3604))=0,"Код не найден в номенклатуре",IF(SUMPRODUCT(--EXACT('Номенклатура'!$A$6:$A$205,B3604))&gt;1,"Код повторяется в номенклатуре",IF(ISNA(MATCH(C3604,{"Приход","Расход","Списание","Корректировка остатка"},0)),"Выберите тип операции",IF(NOT(ISNUMBER(D3604)),"Укажите количество",IF(D3604=0,"Количество не может быть 0",IF(AND(C3604&lt;&gt;"Корректировка остатка",D3604&lt;0),"Для этого типа количество положительное",IF(NOT(ISNUMBER('Номенклатура'!$C$2)),"Укажите дату начала учёта",IF(A3604&lt;INT('Номенклатура'!$C$2),"Раньше даты начала учёта: НЕ учтено",IF(AND(C3604="Корректировка остатка",TRIM(G3604)=""),"Учтено: добавьте пояснение","ОК")))))))))))))</f>
        <v/>
      </c>
    </row>
    <row r="3605" spans="1:9" x14ac:dyDescent="0.25">
      <c r="A3605" s="16"/>
      <c r="B3605" s="13"/>
      <c r="C3605" s="13"/>
      <c r="D3605" s="14"/>
      <c r="E3605" s="17" t="str">
        <f>IF(OR(B3605="",SUMPRODUCT(--EXACT('Номенклатура'!$A$6:$A$205,B3605))&lt;&gt;1),"",INDEX('Номенклатура'!$D$6:$D$205,SUMPRODUCT(EXACT('Номенклатура'!$A$6:$A$205,B3605)*(ROW('Номенклатура'!$A$6:$A$205)-5)))&amp;"")</f>
        <v/>
      </c>
      <c r="F3605" s="18" t="str">
        <f>IF(OR(I3605="ОК",I3605="Учтено: добавьте пояснение"),IF(C3605="Приход",D3605,IF(C3605="Корректировка остатка",D3605,-D3605)),"")</f>
        <v/>
      </c>
      <c r="G3605" s="13"/>
      <c r="H3605" s="15" t="str">
        <f>IF(OR(B3605="",SUMPRODUCT(--EXACT('Номенклатура'!$A$6:$A$205,B3605))&lt;&gt;1),"",INDEX('Номенклатура'!$B$6:$B$205,SUMPRODUCT(EXACT('Номенклатура'!$A$6:$A$205,B3605)*(ROW('Номенклатура'!$A$6:$A$205)-5)))&amp;"")</f>
        <v/>
      </c>
      <c r="I3605" s="15" t="str">
        <f>IF(COUNTA(A3605:D3605,G3605)=0,"",IF(NOT(ISNUMBER(A3605)),"Укажите дату",IF(B3605="","Укажите код",IF(NOT(AND(ISTEXT(B3605),LEN(B3605)&gt;0,LEN(B3605)&lt;=30,ISNUMBER(FIND(LEFT(B3605,1),"ABCDEFGHIJKLMNOPQRSTUVWXYZ")),SUMPRODUCT((MID(B3605,{1,2,3,4,5,6,7,8,9,10,11,12,13,14,15,16,17,18,19,20,21,22,23,24,25,26,27,28,29,30},1)&lt;&gt;"")*ISERROR(FIND(MID(B3605,{1,2,3,4,5,6,7,8,9,10,11,12,13,14,15,16,17,18,19,20,21,22,23,24,25,26,27,28,29,30},1),"ABCDEFGHIJKLMNOPQRSTUVWXYZ0123456789-_")))=0,ISERROR(VALUE(B3605)))),"Недопустимый код: только латинские буквы A-Z в верхнем регистре, цифры, - и _; начало с буквы, до 30 символов (например MILK-001)",IF(SUMPRODUCT(--EXACT('Номенклатура'!$A$6:$A$205,B3605))=0,"Код не найден в номенклатуре",IF(SUMPRODUCT(--EXACT('Номенклатура'!$A$6:$A$205,B3605))&gt;1,"Код повторяется в номенклатуре",IF(ISNA(MATCH(C3605,{"Приход","Расход","Списание","Корректировка остатка"},0)),"Выберите тип операции",IF(NOT(ISNUMBER(D3605)),"Укажите количество",IF(D3605=0,"Количество не может быть 0",IF(AND(C3605&lt;&gt;"Корректировка остатка",D3605&lt;0),"Для этого типа количество положительное",IF(NOT(ISNUMBER('Номенклатура'!$C$2)),"Укажите дату начала учёта",IF(A3605&lt;INT('Номенклатура'!$C$2),"Раньше даты начала учёта: НЕ учтено",IF(AND(C3605="Корректировка остатка",TRIM(G3605)=""),"Учтено: добавьте пояснение","ОК")))))))))))))</f>
        <v/>
      </c>
    </row>
    <row r="3606" spans="1:9" x14ac:dyDescent="0.25">
      <c r="A3606" s="16"/>
      <c r="B3606" s="13"/>
      <c r="C3606" s="13"/>
      <c r="D3606" s="14"/>
      <c r="E3606" s="17" t="str">
        <f>IF(OR(B3606="",SUMPRODUCT(--EXACT('Номенклатура'!$A$6:$A$205,B3606))&lt;&gt;1),"",INDEX('Номенклатура'!$D$6:$D$205,SUMPRODUCT(EXACT('Номенклатура'!$A$6:$A$205,B3606)*(ROW('Номенклатура'!$A$6:$A$205)-5)))&amp;"")</f>
        <v/>
      </c>
      <c r="F3606" s="18" t="str">
        <f>IF(OR(I3606="ОК",I3606="Учтено: добавьте пояснение"),IF(C3606="Приход",D3606,IF(C3606="Корректировка остатка",D3606,-D3606)),"")</f>
        <v/>
      </c>
      <c r="G3606" s="13"/>
      <c r="H3606" s="15" t="str">
        <f>IF(OR(B3606="",SUMPRODUCT(--EXACT('Номенклатура'!$A$6:$A$205,B3606))&lt;&gt;1),"",INDEX('Номенклатура'!$B$6:$B$205,SUMPRODUCT(EXACT('Номенклатура'!$A$6:$A$205,B3606)*(ROW('Номенклатура'!$A$6:$A$205)-5)))&amp;"")</f>
        <v/>
      </c>
      <c r="I3606" s="15" t="str">
        <f>IF(COUNTA(A3606:D3606,G3606)=0,"",IF(NOT(ISNUMBER(A3606)),"Укажите дату",IF(B3606="","Укажите код",IF(NOT(AND(ISTEXT(B3606),LEN(B3606)&gt;0,LEN(B3606)&lt;=30,ISNUMBER(FIND(LEFT(B3606,1),"ABCDEFGHIJKLMNOPQRSTUVWXYZ")),SUMPRODUCT((MID(B3606,{1,2,3,4,5,6,7,8,9,10,11,12,13,14,15,16,17,18,19,20,21,22,23,24,25,26,27,28,29,30},1)&lt;&gt;"")*ISERROR(FIND(MID(B3606,{1,2,3,4,5,6,7,8,9,10,11,12,13,14,15,16,17,18,19,20,21,22,23,24,25,26,27,28,29,30},1),"ABCDEFGHIJKLMNOPQRSTUVWXYZ0123456789-_")))=0,ISERROR(VALUE(B3606)))),"Недопустимый код: только латинские буквы A-Z в верхнем регистре, цифры, - и _; начало с буквы, до 30 символов (например MILK-001)",IF(SUMPRODUCT(--EXACT('Номенклатура'!$A$6:$A$205,B3606))=0,"Код не найден в номенклатуре",IF(SUMPRODUCT(--EXACT('Номенклатура'!$A$6:$A$205,B3606))&gt;1,"Код повторяется в номенклатуре",IF(ISNA(MATCH(C3606,{"Приход","Расход","Списание","Корректировка остатка"},0)),"Выберите тип операции",IF(NOT(ISNUMBER(D3606)),"Укажите количество",IF(D3606=0,"Количество не может быть 0",IF(AND(C3606&lt;&gt;"Корректировка остатка",D3606&lt;0),"Для этого типа количество положительное",IF(NOT(ISNUMBER('Номенклатура'!$C$2)),"Укажите дату начала учёта",IF(A3606&lt;INT('Номенклатура'!$C$2),"Раньше даты начала учёта: НЕ учтено",IF(AND(C3606="Корректировка остатка",TRIM(G3606)=""),"Учтено: добавьте пояснение","ОК")))))))))))))</f>
        <v/>
      </c>
    </row>
    <row r="3607" spans="1:9" x14ac:dyDescent="0.25">
      <c r="A3607" s="16"/>
      <c r="B3607" s="13"/>
      <c r="C3607" s="13"/>
      <c r="D3607" s="14"/>
      <c r="E3607" s="17" t="str">
        <f>IF(OR(B3607="",SUMPRODUCT(--EXACT('Номенклатура'!$A$6:$A$205,B3607))&lt;&gt;1),"",INDEX('Номенклатура'!$D$6:$D$205,SUMPRODUCT(EXACT('Номенклатура'!$A$6:$A$205,B3607)*(ROW('Номенклатура'!$A$6:$A$205)-5)))&amp;"")</f>
        <v/>
      </c>
      <c r="F3607" s="18" t="str">
        <f>IF(OR(I3607="ОК",I3607="Учтено: добавьте пояснение"),IF(C3607="Приход",D3607,IF(C3607="Корректировка остатка",D3607,-D3607)),"")</f>
        <v/>
      </c>
      <c r="G3607" s="13"/>
      <c r="H3607" s="15" t="str">
        <f>IF(OR(B3607="",SUMPRODUCT(--EXACT('Номенклатура'!$A$6:$A$205,B3607))&lt;&gt;1),"",INDEX('Номенклатура'!$B$6:$B$205,SUMPRODUCT(EXACT('Номенклатура'!$A$6:$A$205,B3607)*(ROW('Номенклатура'!$A$6:$A$205)-5)))&amp;"")</f>
        <v/>
      </c>
      <c r="I3607" s="15" t="str">
        <f>IF(COUNTA(A3607:D3607,G3607)=0,"",IF(NOT(ISNUMBER(A3607)),"Укажите дату",IF(B3607="","Укажите код",IF(NOT(AND(ISTEXT(B3607),LEN(B3607)&gt;0,LEN(B3607)&lt;=30,ISNUMBER(FIND(LEFT(B3607,1),"ABCDEFGHIJKLMNOPQRSTUVWXYZ")),SUMPRODUCT((MID(B3607,{1,2,3,4,5,6,7,8,9,10,11,12,13,14,15,16,17,18,19,20,21,22,23,24,25,26,27,28,29,30},1)&lt;&gt;"")*ISERROR(FIND(MID(B3607,{1,2,3,4,5,6,7,8,9,10,11,12,13,14,15,16,17,18,19,20,21,22,23,24,25,26,27,28,29,30},1),"ABCDEFGHIJKLMNOPQRSTUVWXYZ0123456789-_")))=0,ISERROR(VALUE(B3607)))),"Недопустимый код: только латинские буквы A-Z в верхнем регистре, цифры, - и _; начало с буквы, до 30 символов (например MILK-001)",IF(SUMPRODUCT(--EXACT('Номенклатура'!$A$6:$A$205,B3607))=0,"Код не найден в номенклатуре",IF(SUMPRODUCT(--EXACT('Номенклатура'!$A$6:$A$205,B3607))&gt;1,"Код повторяется в номенклатуре",IF(ISNA(MATCH(C3607,{"Приход","Расход","Списание","Корректировка остатка"},0)),"Выберите тип операции",IF(NOT(ISNUMBER(D3607)),"Укажите количество",IF(D3607=0,"Количество не может быть 0",IF(AND(C3607&lt;&gt;"Корректировка остатка",D3607&lt;0),"Для этого типа количество положительное",IF(NOT(ISNUMBER('Номенклатура'!$C$2)),"Укажите дату начала учёта",IF(A3607&lt;INT('Номенклатура'!$C$2),"Раньше даты начала учёта: НЕ учтено",IF(AND(C3607="Корректировка остатка",TRIM(G3607)=""),"Учтено: добавьте пояснение","ОК")))))))))))))</f>
        <v/>
      </c>
    </row>
    <row r="3608" spans="1:9" x14ac:dyDescent="0.25">
      <c r="A3608" s="16"/>
      <c r="B3608" s="13"/>
      <c r="C3608" s="13"/>
      <c r="D3608" s="14"/>
      <c r="E3608" s="17" t="str">
        <f>IF(OR(B3608="",SUMPRODUCT(--EXACT('Номенклатура'!$A$6:$A$205,B3608))&lt;&gt;1),"",INDEX('Номенклатура'!$D$6:$D$205,SUMPRODUCT(EXACT('Номенклатура'!$A$6:$A$205,B3608)*(ROW('Номенклатура'!$A$6:$A$205)-5)))&amp;"")</f>
        <v/>
      </c>
      <c r="F3608" s="18" t="str">
        <f>IF(OR(I3608="ОК",I3608="Учтено: добавьте пояснение"),IF(C3608="Приход",D3608,IF(C3608="Корректировка остатка",D3608,-D3608)),"")</f>
        <v/>
      </c>
      <c r="G3608" s="13"/>
      <c r="H3608" s="15" t="str">
        <f>IF(OR(B3608="",SUMPRODUCT(--EXACT('Номенклатура'!$A$6:$A$205,B3608))&lt;&gt;1),"",INDEX('Номенклатура'!$B$6:$B$205,SUMPRODUCT(EXACT('Номенклатура'!$A$6:$A$205,B3608)*(ROW('Номенклатура'!$A$6:$A$205)-5)))&amp;"")</f>
        <v/>
      </c>
      <c r="I3608" s="15" t="str">
        <f>IF(COUNTA(A3608:D3608,G3608)=0,"",IF(NOT(ISNUMBER(A3608)),"Укажите дату",IF(B3608="","Укажите код",IF(NOT(AND(ISTEXT(B3608),LEN(B3608)&gt;0,LEN(B3608)&lt;=30,ISNUMBER(FIND(LEFT(B3608,1),"ABCDEFGHIJKLMNOPQRSTUVWXYZ")),SUMPRODUCT((MID(B3608,{1,2,3,4,5,6,7,8,9,10,11,12,13,14,15,16,17,18,19,20,21,22,23,24,25,26,27,28,29,30},1)&lt;&gt;"")*ISERROR(FIND(MID(B3608,{1,2,3,4,5,6,7,8,9,10,11,12,13,14,15,16,17,18,19,20,21,22,23,24,25,26,27,28,29,30},1),"ABCDEFGHIJKLMNOPQRSTUVWXYZ0123456789-_")))=0,ISERROR(VALUE(B3608)))),"Недопустимый код: только латинские буквы A-Z в верхнем регистре, цифры, - и _; начало с буквы, до 30 символов (например MILK-001)",IF(SUMPRODUCT(--EXACT('Номенклатура'!$A$6:$A$205,B3608))=0,"Код не найден в номенклатуре",IF(SUMPRODUCT(--EXACT('Номенклатура'!$A$6:$A$205,B3608))&gt;1,"Код повторяется в номенклатуре",IF(ISNA(MATCH(C3608,{"Приход","Расход","Списание","Корректировка остатка"},0)),"Выберите тип операции",IF(NOT(ISNUMBER(D3608)),"Укажите количество",IF(D3608=0,"Количество не может быть 0",IF(AND(C3608&lt;&gt;"Корректировка остатка",D3608&lt;0),"Для этого типа количество положительное",IF(NOT(ISNUMBER('Номенклатура'!$C$2)),"Укажите дату начала учёта",IF(A3608&lt;INT('Номенклатура'!$C$2),"Раньше даты начала учёта: НЕ учтено",IF(AND(C3608="Корректировка остатка",TRIM(G3608)=""),"Учтено: добавьте пояснение","ОК")))))))))))))</f>
        <v/>
      </c>
    </row>
    <row r="3609" spans="1:9" x14ac:dyDescent="0.25">
      <c r="A3609" s="16"/>
      <c r="B3609" s="13"/>
      <c r="C3609" s="13"/>
      <c r="D3609" s="14"/>
      <c r="E3609" s="17" t="str">
        <f>IF(OR(B3609="",SUMPRODUCT(--EXACT('Номенклатура'!$A$6:$A$205,B3609))&lt;&gt;1),"",INDEX('Номенклатура'!$D$6:$D$205,SUMPRODUCT(EXACT('Номенклатура'!$A$6:$A$205,B3609)*(ROW('Номенклатура'!$A$6:$A$205)-5)))&amp;"")</f>
        <v/>
      </c>
      <c r="F3609" s="18" t="str">
        <f>IF(OR(I3609="ОК",I3609="Учтено: добавьте пояснение"),IF(C3609="Приход",D3609,IF(C3609="Корректировка остатка",D3609,-D3609)),"")</f>
        <v/>
      </c>
      <c r="G3609" s="13"/>
      <c r="H3609" s="15" t="str">
        <f>IF(OR(B3609="",SUMPRODUCT(--EXACT('Номенклатура'!$A$6:$A$205,B3609))&lt;&gt;1),"",INDEX('Номенклатура'!$B$6:$B$205,SUMPRODUCT(EXACT('Номенклатура'!$A$6:$A$205,B3609)*(ROW('Номенклатура'!$A$6:$A$205)-5)))&amp;"")</f>
        <v/>
      </c>
      <c r="I3609" s="15" t="str">
        <f>IF(COUNTA(A3609:D3609,G3609)=0,"",IF(NOT(ISNUMBER(A3609)),"Укажите дату",IF(B3609="","Укажите код",IF(NOT(AND(ISTEXT(B3609),LEN(B3609)&gt;0,LEN(B3609)&lt;=30,ISNUMBER(FIND(LEFT(B3609,1),"ABCDEFGHIJKLMNOPQRSTUVWXYZ")),SUMPRODUCT((MID(B3609,{1,2,3,4,5,6,7,8,9,10,11,12,13,14,15,16,17,18,19,20,21,22,23,24,25,26,27,28,29,30},1)&lt;&gt;"")*ISERROR(FIND(MID(B3609,{1,2,3,4,5,6,7,8,9,10,11,12,13,14,15,16,17,18,19,20,21,22,23,24,25,26,27,28,29,30},1),"ABCDEFGHIJKLMNOPQRSTUVWXYZ0123456789-_")))=0,ISERROR(VALUE(B3609)))),"Недопустимый код: только латинские буквы A-Z в верхнем регистре, цифры, - и _; начало с буквы, до 30 символов (например MILK-001)",IF(SUMPRODUCT(--EXACT('Номенклатура'!$A$6:$A$205,B3609))=0,"Код не найден в номенклатуре",IF(SUMPRODUCT(--EXACT('Номенклатура'!$A$6:$A$205,B3609))&gt;1,"Код повторяется в номенклатуре",IF(ISNA(MATCH(C3609,{"Приход","Расход","Списание","Корректировка остатка"},0)),"Выберите тип операции",IF(NOT(ISNUMBER(D3609)),"Укажите количество",IF(D3609=0,"Количество не может быть 0",IF(AND(C3609&lt;&gt;"Корректировка остатка",D3609&lt;0),"Для этого типа количество положительное",IF(NOT(ISNUMBER('Номенклатура'!$C$2)),"Укажите дату начала учёта",IF(A3609&lt;INT('Номенклатура'!$C$2),"Раньше даты начала учёта: НЕ учтено",IF(AND(C3609="Корректировка остатка",TRIM(G3609)=""),"Учтено: добавьте пояснение","ОК")))))))))))))</f>
        <v/>
      </c>
    </row>
    <row r="3610" spans="1:9" x14ac:dyDescent="0.25">
      <c r="A3610" s="16"/>
      <c r="B3610" s="13"/>
      <c r="C3610" s="13"/>
      <c r="D3610" s="14"/>
      <c r="E3610" s="17" t="str">
        <f>IF(OR(B3610="",SUMPRODUCT(--EXACT('Номенклатура'!$A$6:$A$205,B3610))&lt;&gt;1),"",INDEX('Номенклатура'!$D$6:$D$205,SUMPRODUCT(EXACT('Номенклатура'!$A$6:$A$205,B3610)*(ROW('Номенклатура'!$A$6:$A$205)-5)))&amp;"")</f>
        <v/>
      </c>
      <c r="F3610" s="18" t="str">
        <f>IF(OR(I3610="ОК",I3610="Учтено: добавьте пояснение"),IF(C3610="Приход",D3610,IF(C3610="Корректировка остатка",D3610,-D3610)),"")</f>
        <v/>
      </c>
      <c r="G3610" s="13"/>
      <c r="H3610" s="15" t="str">
        <f>IF(OR(B3610="",SUMPRODUCT(--EXACT('Номенклатура'!$A$6:$A$205,B3610))&lt;&gt;1),"",INDEX('Номенклатура'!$B$6:$B$205,SUMPRODUCT(EXACT('Номенклатура'!$A$6:$A$205,B3610)*(ROW('Номенклатура'!$A$6:$A$205)-5)))&amp;"")</f>
        <v/>
      </c>
      <c r="I3610" s="15" t="str">
        <f>IF(COUNTA(A3610:D3610,G3610)=0,"",IF(NOT(ISNUMBER(A3610)),"Укажите дату",IF(B3610="","Укажите код",IF(NOT(AND(ISTEXT(B3610),LEN(B3610)&gt;0,LEN(B3610)&lt;=30,ISNUMBER(FIND(LEFT(B3610,1),"ABCDEFGHIJKLMNOPQRSTUVWXYZ")),SUMPRODUCT((MID(B3610,{1,2,3,4,5,6,7,8,9,10,11,12,13,14,15,16,17,18,19,20,21,22,23,24,25,26,27,28,29,30},1)&lt;&gt;"")*ISERROR(FIND(MID(B3610,{1,2,3,4,5,6,7,8,9,10,11,12,13,14,15,16,17,18,19,20,21,22,23,24,25,26,27,28,29,30},1),"ABCDEFGHIJKLMNOPQRSTUVWXYZ0123456789-_")))=0,ISERROR(VALUE(B3610)))),"Недопустимый код: только латинские буквы A-Z в верхнем регистре, цифры, - и _; начало с буквы, до 30 символов (например MILK-001)",IF(SUMPRODUCT(--EXACT('Номенклатура'!$A$6:$A$205,B3610))=0,"Код не найден в номенклатуре",IF(SUMPRODUCT(--EXACT('Номенклатура'!$A$6:$A$205,B3610))&gt;1,"Код повторяется в номенклатуре",IF(ISNA(MATCH(C3610,{"Приход","Расход","Списание","Корректировка остатка"},0)),"Выберите тип операции",IF(NOT(ISNUMBER(D3610)),"Укажите количество",IF(D3610=0,"Количество не может быть 0",IF(AND(C3610&lt;&gt;"Корректировка остатка",D3610&lt;0),"Для этого типа количество положительное",IF(NOT(ISNUMBER('Номенклатура'!$C$2)),"Укажите дату начала учёта",IF(A3610&lt;INT('Номенклатура'!$C$2),"Раньше даты начала учёта: НЕ учтено",IF(AND(C3610="Корректировка остатка",TRIM(G3610)=""),"Учтено: добавьте пояснение","ОК")))))))))))))</f>
        <v/>
      </c>
    </row>
    <row r="3611" spans="1:9" x14ac:dyDescent="0.25">
      <c r="A3611" s="16"/>
      <c r="B3611" s="13"/>
      <c r="C3611" s="13"/>
      <c r="D3611" s="14"/>
      <c r="E3611" s="17" t="str">
        <f>IF(OR(B3611="",SUMPRODUCT(--EXACT('Номенклатура'!$A$6:$A$205,B3611))&lt;&gt;1),"",INDEX('Номенклатура'!$D$6:$D$205,SUMPRODUCT(EXACT('Номенклатура'!$A$6:$A$205,B3611)*(ROW('Номенклатура'!$A$6:$A$205)-5)))&amp;"")</f>
        <v/>
      </c>
      <c r="F3611" s="18" t="str">
        <f>IF(OR(I3611="ОК",I3611="Учтено: добавьте пояснение"),IF(C3611="Приход",D3611,IF(C3611="Корректировка остатка",D3611,-D3611)),"")</f>
        <v/>
      </c>
      <c r="G3611" s="13"/>
      <c r="H3611" s="15" t="str">
        <f>IF(OR(B3611="",SUMPRODUCT(--EXACT('Номенклатура'!$A$6:$A$205,B3611))&lt;&gt;1),"",INDEX('Номенклатура'!$B$6:$B$205,SUMPRODUCT(EXACT('Номенклатура'!$A$6:$A$205,B3611)*(ROW('Номенклатура'!$A$6:$A$205)-5)))&amp;"")</f>
        <v/>
      </c>
      <c r="I3611" s="15" t="str">
        <f>IF(COUNTA(A3611:D3611,G3611)=0,"",IF(NOT(ISNUMBER(A3611)),"Укажите дату",IF(B3611="","Укажите код",IF(NOT(AND(ISTEXT(B3611),LEN(B3611)&gt;0,LEN(B3611)&lt;=30,ISNUMBER(FIND(LEFT(B3611,1),"ABCDEFGHIJKLMNOPQRSTUVWXYZ")),SUMPRODUCT((MID(B3611,{1,2,3,4,5,6,7,8,9,10,11,12,13,14,15,16,17,18,19,20,21,22,23,24,25,26,27,28,29,30},1)&lt;&gt;"")*ISERROR(FIND(MID(B3611,{1,2,3,4,5,6,7,8,9,10,11,12,13,14,15,16,17,18,19,20,21,22,23,24,25,26,27,28,29,30},1),"ABCDEFGHIJKLMNOPQRSTUVWXYZ0123456789-_")))=0,ISERROR(VALUE(B3611)))),"Недопустимый код: только латинские буквы A-Z в верхнем регистре, цифры, - и _; начало с буквы, до 30 символов (например MILK-001)",IF(SUMPRODUCT(--EXACT('Номенклатура'!$A$6:$A$205,B3611))=0,"Код не найден в номенклатуре",IF(SUMPRODUCT(--EXACT('Номенклатура'!$A$6:$A$205,B3611))&gt;1,"Код повторяется в номенклатуре",IF(ISNA(MATCH(C3611,{"Приход","Расход","Списание","Корректировка остатка"},0)),"Выберите тип операции",IF(NOT(ISNUMBER(D3611)),"Укажите количество",IF(D3611=0,"Количество не может быть 0",IF(AND(C3611&lt;&gt;"Корректировка остатка",D3611&lt;0),"Для этого типа количество положительное",IF(NOT(ISNUMBER('Номенклатура'!$C$2)),"Укажите дату начала учёта",IF(A3611&lt;INT('Номенклатура'!$C$2),"Раньше даты начала учёта: НЕ учтено",IF(AND(C3611="Корректировка остатка",TRIM(G3611)=""),"Учтено: добавьте пояснение","ОК")))))))))))))</f>
        <v/>
      </c>
    </row>
    <row r="3612" spans="1:9" x14ac:dyDescent="0.25">
      <c r="A3612" s="16"/>
      <c r="B3612" s="13"/>
      <c r="C3612" s="13"/>
      <c r="D3612" s="14"/>
      <c r="E3612" s="17" t="str">
        <f>IF(OR(B3612="",SUMPRODUCT(--EXACT('Номенклатура'!$A$6:$A$205,B3612))&lt;&gt;1),"",INDEX('Номенклатура'!$D$6:$D$205,SUMPRODUCT(EXACT('Номенклатура'!$A$6:$A$205,B3612)*(ROW('Номенклатура'!$A$6:$A$205)-5)))&amp;"")</f>
        <v/>
      </c>
      <c r="F3612" s="18" t="str">
        <f>IF(OR(I3612="ОК",I3612="Учтено: добавьте пояснение"),IF(C3612="Приход",D3612,IF(C3612="Корректировка остатка",D3612,-D3612)),"")</f>
        <v/>
      </c>
      <c r="G3612" s="13"/>
      <c r="H3612" s="15" t="str">
        <f>IF(OR(B3612="",SUMPRODUCT(--EXACT('Номенклатура'!$A$6:$A$205,B3612))&lt;&gt;1),"",INDEX('Номенклатура'!$B$6:$B$205,SUMPRODUCT(EXACT('Номенклатура'!$A$6:$A$205,B3612)*(ROW('Номенклатура'!$A$6:$A$205)-5)))&amp;"")</f>
        <v/>
      </c>
      <c r="I3612" s="15" t="str">
        <f>IF(COUNTA(A3612:D3612,G3612)=0,"",IF(NOT(ISNUMBER(A3612)),"Укажите дату",IF(B3612="","Укажите код",IF(NOT(AND(ISTEXT(B3612),LEN(B3612)&gt;0,LEN(B3612)&lt;=30,ISNUMBER(FIND(LEFT(B3612,1),"ABCDEFGHIJKLMNOPQRSTUVWXYZ")),SUMPRODUCT((MID(B3612,{1,2,3,4,5,6,7,8,9,10,11,12,13,14,15,16,17,18,19,20,21,22,23,24,25,26,27,28,29,30},1)&lt;&gt;"")*ISERROR(FIND(MID(B3612,{1,2,3,4,5,6,7,8,9,10,11,12,13,14,15,16,17,18,19,20,21,22,23,24,25,26,27,28,29,30},1),"ABCDEFGHIJKLMNOPQRSTUVWXYZ0123456789-_")))=0,ISERROR(VALUE(B3612)))),"Недопустимый код: только латинские буквы A-Z в верхнем регистре, цифры, - и _; начало с буквы, до 30 символов (например MILK-001)",IF(SUMPRODUCT(--EXACT('Номенклатура'!$A$6:$A$205,B3612))=0,"Код не найден в номенклатуре",IF(SUMPRODUCT(--EXACT('Номенклатура'!$A$6:$A$205,B3612))&gt;1,"Код повторяется в номенклатуре",IF(ISNA(MATCH(C3612,{"Приход","Расход","Списание","Корректировка остатка"},0)),"Выберите тип операции",IF(NOT(ISNUMBER(D3612)),"Укажите количество",IF(D3612=0,"Количество не может быть 0",IF(AND(C3612&lt;&gt;"Корректировка остатка",D3612&lt;0),"Для этого типа количество положительное",IF(NOT(ISNUMBER('Номенклатура'!$C$2)),"Укажите дату начала учёта",IF(A3612&lt;INT('Номенклатура'!$C$2),"Раньше даты начала учёта: НЕ учтено",IF(AND(C3612="Корректировка остатка",TRIM(G3612)=""),"Учтено: добавьте пояснение","ОК")))))))))))))</f>
        <v/>
      </c>
    </row>
    <row r="3613" spans="1:9" x14ac:dyDescent="0.25">
      <c r="A3613" s="16"/>
      <c r="B3613" s="13"/>
      <c r="C3613" s="13"/>
      <c r="D3613" s="14"/>
      <c r="E3613" s="17" t="str">
        <f>IF(OR(B3613="",SUMPRODUCT(--EXACT('Номенклатура'!$A$6:$A$205,B3613))&lt;&gt;1),"",INDEX('Номенклатура'!$D$6:$D$205,SUMPRODUCT(EXACT('Номенклатура'!$A$6:$A$205,B3613)*(ROW('Номенклатура'!$A$6:$A$205)-5)))&amp;"")</f>
        <v/>
      </c>
      <c r="F3613" s="18" t="str">
        <f>IF(OR(I3613="ОК",I3613="Учтено: добавьте пояснение"),IF(C3613="Приход",D3613,IF(C3613="Корректировка остатка",D3613,-D3613)),"")</f>
        <v/>
      </c>
      <c r="G3613" s="13"/>
      <c r="H3613" s="15" t="str">
        <f>IF(OR(B3613="",SUMPRODUCT(--EXACT('Номенклатура'!$A$6:$A$205,B3613))&lt;&gt;1),"",INDEX('Номенклатура'!$B$6:$B$205,SUMPRODUCT(EXACT('Номенклатура'!$A$6:$A$205,B3613)*(ROW('Номенклатура'!$A$6:$A$205)-5)))&amp;"")</f>
        <v/>
      </c>
      <c r="I3613" s="15" t="str">
        <f>IF(COUNTA(A3613:D3613,G3613)=0,"",IF(NOT(ISNUMBER(A3613)),"Укажите дату",IF(B3613="","Укажите код",IF(NOT(AND(ISTEXT(B3613),LEN(B3613)&gt;0,LEN(B3613)&lt;=30,ISNUMBER(FIND(LEFT(B3613,1),"ABCDEFGHIJKLMNOPQRSTUVWXYZ")),SUMPRODUCT((MID(B3613,{1,2,3,4,5,6,7,8,9,10,11,12,13,14,15,16,17,18,19,20,21,22,23,24,25,26,27,28,29,30},1)&lt;&gt;"")*ISERROR(FIND(MID(B3613,{1,2,3,4,5,6,7,8,9,10,11,12,13,14,15,16,17,18,19,20,21,22,23,24,25,26,27,28,29,30},1),"ABCDEFGHIJKLMNOPQRSTUVWXYZ0123456789-_")))=0,ISERROR(VALUE(B3613)))),"Недопустимый код: только латинские буквы A-Z в верхнем регистре, цифры, - и _; начало с буквы, до 30 символов (например MILK-001)",IF(SUMPRODUCT(--EXACT('Номенклатура'!$A$6:$A$205,B3613))=0,"Код не найден в номенклатуре",IF(SUMPRODUCT(--EXACT('Номенклатура'!$A$6:$A$205,B3613))&gt;1,"Код повторяется в номенклатуре",IF(ISNA(MATCH(C3613,{"Приход","Расход","Списание","Корректировка остатка"},0)),"Выберите тип операции",IF(NOT(ISNUMBER(D3613)),"Укажите количество",IF(D3613=0,"Количество не может быть 0",IF(AND(C3613&lt;&gt;"Корректировка остатка",D3613&lt;0),"Для этого типа количество положительное",IF(NOT(ISNUMBER('Номенклатура'!$C$2)),"Укажите дату начала учёта",IF(A3613&lt;INT('Номенклатура'!$C$2),"Раньше даты начала учёта: НЕ учтено",IF(AND(C3613="Корректировка остатка",TRIM(G3613)=""),"Учтено: добавьте пояснение","ОК")))))))))))))</f>
        <v/>
      </c>
    </row>
    <row r="3614" spans="1:9" x14ac:dyDescent="0.25">
      <c r="A3614" s="16"/>
      <c r="B3614" s="13"/>
      <c r="C3614" s="13"/>
      <c r="D3614" s="14"/>
      <c r="E3614" s="17" t="str">
        <f>IF(OR(B3614="",SUMPRODUCT(--EXACT('Номенклатура'!$A$6:$A$205,B3614))&lt;&gt;1),"",INDEX('Номенклатура'!$D$6:$D$205,SUMPRODUCT(EXACT('Номенклатура'!$A$6:$A$205,B3614)*(ROW('Номенклатура'!$A$6:$A$205)-5)))&amp;"")</f>
        <v/>
      </c>
      <c r="F3614" s="18" t="str">
        <f>IF(OR(I3614="ОК",I3614="Учтено: добавьте пояснение"),IF(C3614="Приход",D3614,IF(C3614="Корректировка остатка",D3614,-D3614)),"")</f>
        <v/>
      </c>
      <c r="G3614" s="13"/>
      <c r="H3614" s="15" t="str">
        <f>IF(OR(B3614="",SUMPRODUCT(--EXACT('Номенклатура'!$A$6:$A$205,B3614))&lt;&gt;1),"",INDEX('Номенклатура'!$B$6:$B$205,SUMPRODUCT(EXACT('Номенклатура'!$A$6:$A$205,B3614)*(ROW('Номенклатура'!$A$6:$A$205)-5)))&amp;"")</f>
        <v/>
      </c>
      <c r="I3614" s="15" t="str">
        <f>IF(COUNTA(A3614:D3614,G3614)=0,"",IF(NOT(ISNUMBER(A3614)),"Укажите дату",IF(B3614="","Укажите код",IF(NOT(AND(ISTEXT(B3614),LEN(B3614)&gt;0,LEN(B3614)&lt;=30,ISNUMBER(FIND(LEFT(B3614,1),"ABCDEFGHIJKLMNOPQRSTUVWXYZ")),SUMPRODUCT((MID(B3614,{1,2,3,4,5,6,7,8,9,10,11,12,13,14,15,16,17,18,19,20,21,22,23,24,25,26,27,28,29,30},1)&lt;&gt;"")*ISERROR(FIND(MID(B3614,{1,2,3,4,5,6,7,8,9,10,11,12,13,14,15,16,17,18,19,20,21,22,23,24,25,26,27,28,29,30},1),"ABCDEFGHIJKLMNOPQRSTUVWXYZ0123456789-_")))=0,ISERROR(VALUE(B3614)))),"Недопустимый код: только латинские буквы A-Z в верхнем регистре, цифры, - и _; начало с буквы, до 30 символов (например MILK-001)",IF(SUMPRODUCT(--EXACT('Номенклатура'!$A$6:$A$205,B3614))=0,"Код не найден в номенклатуре",IF(SUMPRODUCT(--EXACT('Номенклатура'!$A$6:$A$205,B3614))&gt;1,"Код повторяется в номенклатуре",IF(ISNA(MATCH(C3614,{"Приход","Расход","Списание","Корректировка остатка"},0)),"Выберите тип операции",IF(NOT(ISNUMBER(D3614)),"Укажите количество",IF(D3614=0,"Количество не может быть 0",IF(AND(C3614&lt;&gt;"Корректировка остатка",D3614&lt;0),"Для этого типа количество положительное",IF(NOT(ISNUMBER('Номенклатура'!$C$2)),"Укажите дату начала учёта",IF(A3614&lt;INT('Номенклатура'!$C$2),"Раньше даты начала учёта: НЕ учтено",IF(AND(C3614="Корректировка остатка",TRIM(G3614)=""),"Учтено: добавьте пояснение","ОК")))))))))))))</f>
        <v/>
      </c>
    </row>
    <row r="3615" spans="1:9" x14ac:dyDescent="0.25">
      <c r="A3615" s="16"/>
      <c r="B3615" s="13"/>
      <c r="C3615" s="13"/>
      <c r="D3615" s="14"/>
      <c r="E3615" s="17" t="str">
        <f>IF(OR(B3615="",SUMPRODUCT(--EXACT('Номенклатура'!$A$6:$A$205,B3615))&lt;&gt;1),"",INDEX('Номенклатура'!$D$6:$D$205,SUMPRODUCT(EXACT('Номенклатура'!$A$6:$A$205,B3615)*(ROW('Номенклатура'!$A$6:$A$205)-5)))&amp;"")</f>
        <v/>
      </c>
      <c r="F3615" s="18" t="str">
        <f>IF(OR(I3615="ОК",I3615="Учтено: добавьте пояснение"),IF(C3615="Приход",D3615,IF(C3615="Корректировка остатка",D3615,-D3615)),"")</f>
        <v/>
      </c>
      <c r="G3615" s="13"/>
      <c r="H3615" s="15" t="str">
        <f>IF(OR(B3615="",SUMPRODUCT(--EXACT('Номенклатура'!$A$6:$A$205,B3615))&lt;&gt;1),"",INDEX('Номенклатура'!$B$6:$B$205,SUMPRODUCT(EXACT('Номенклатура'!$A$6:$A$205,B3615)*(ROW('Номенклатура'!$A$6:$A$205)-5)))&amp;"")</f>
        <v/>
      </c>
      <c r="I3615" s="15" t="str">
        <f>IF(COUNTA(A3615:D3615,G3615)=0,"",IF(NOT(ISNUMBER(A3615)),"Укажите дату",IF(B3615="","Укажите код",IF(NOT(AND(ISTEXT(B3615),LEN(B3615)&gt;0,LEN(B3615)&lt;=30,ISNUMBER(FIND(LEFT(B3615,1),"ABCDEFGHIJKLMNOPQRSTUVWXYZ")),SUMPRODUCT((MID(B3615,{1,2,3,4,5,6,7,8,9,10,11,12,13,14,15,16,17,18,19,20,21,22,23,24,25,26,27,28,29,30},1)&lt;&gt;"")*ISERROR(FIND(MID(B3615,{1,2,3,4,5,6,7,8,9,10,11,12,13,14,15,16,17,18,19,20,21,22,23,24,25,26,27,28,29,30},1),"ABCDEFGHIJKLMNOPQRSTUVWXYZ0123456789-_")))=0,ISERROR(VALUE(B3615)))),"Недопустимый код: только латинские буквы A-Z в верхнем регистре, цифры, - и _; начало с буквы, до 30 символов (например MILK-001)",IF(SUMPRODUCT(--EXACT('Номенклатура'!$A$6:$A$205,B3615))=0,"Код не найден в номенклатуре",IF(SUMPRODUCT(--EXACT('Номенклатура'!$A$6:$A$205,B3615))&gt;1,"Код повторяется в номенклатуре",IF(ISNA(MATCH(C3615,{"Приход","Расход","Списание","Корректировка остатка"},0)),"Выберите тип операции",IF(NOT(ISNUMBER(D3615)),"Укажите количество",IF(D3615=0,"Количество не может быть 0",IF(AND(C3615&lt;&gt;"Корректировка остатка",D3615&lt;0),"Для этого типа количество положительное",IF(NOT(ISNUMBER('Номенклатура'!$C$2)),"Укажите дату начала учёта",IF(A3615&lt;INT('Номенклатура'!$C$2),"Раньше даты начала учёта: НЕ учтено",IF(AND(C3615="Корректировка остатка",TRIM(G3615)=""),"Учтено: добавьте пояснение","ОК")))))))))))))</f>
        <v/>
      </c>
    </row>
    <row r="3616" spans="1:9" x14ac:dyDescent="0.25">
      <c r="A3616" s="16"/>
      <c r="B3616" s="13"/>
      <c r="C3616" s="13"/>
      <c r="D3616" s="14"/>
      <c r="E3616" s="17" t="str">
        <f>IF(OR(B3616="",SUMPRODUCT(--EXACT('Номенклатура'!$A$6:$A$205,B3616))&lt;&gt;1),"",INDEX('Номенклатура'!$D$6:$D$205,SUMPRODUCT(EXACT('Номенклатура'!$A$6:$A$205,B3616)*(ROW('Номенклатура'!$A$6:$A$205)-5)))&amp;"")</f>
        <v/>
      </c>
      <c r="F3616" s="18" t="str">
        <f>IF(OR(I3616="ОК",I3616="Учтено: добавьте пояснение"),IF(C3616="Приход",D3616,IF(C3616="Корректировка остатка",D3616,-D3616)),"")</f>
        <v/>
      </c>
      <c r="G3616" s="13"/>
      <c r="H3616" s="15" t="str">
        <f>IF(OR(B3616="",SUMPRODUCT(--EXACT('Номенклатура'!$A$6:$A$205,B3616))&lt;&gt;1),"",INDEX('Номенклатура'!$B$6:$B$205,SUMPRODUCT(EXACT('Номенклатура'!$A$6:$A$205,B3616)*(ROW('Номенклатура'!$A$6:$A$205)-5)))&amp;"")</f>
        <v/>
      </c>
      <c r="I3616" s="15" t="str">
        <f>IF(COUNTA(A3616:D3616,G3616)=0,"",IF(NOT(ISNUMBER(A3616)),"Укажите дату",IF(B3616="","Укажите код",IF(NOT(AND(ISTEXT(B3616),LEN(B3616)&gt;0,LEN(B3616)&lt;=30,ISNUMBER(FIND(LEFT(B3616,1),"ABCDEFGHIJKLMNOPQRSTUVWXYZ")),SUMPRODUCT((MID(B3616,{1,2,3,4,5,6,7,8,9,10,11,12,13,14,15,16,17,18,19,20,21,22,23,24,25,26,27,28,29,30},1)&lt;&gt;"")*ISERROR(FIND(MID(B3616,{1,2,3,4,5,6,7,8,9,10,11,12,13,14,15,16,17,18,19,20,21,22,23,24,25,26,27,28,29,30},1),"ABCDEFGHIJKLMNOPQRSTUVWXYZ0123456789-_")))=0,ISERROR(VALUE(B3616)))),"Недопустимый код: только латинские буквы A-Z в верхнем регистре, цифры, - и _; начало с буквы, до 30 символов (например MILK-001)",IF(SUMPRODUCT(--EXACT('Номенклатура'!$A$6:$A$205,B3616))=0,"Код не найден в номенклатуре",IF(SUMPRODUCT(--EXACT('Номенклатура'!$A$6:$A$205,B3616))&gt;1,"Код повторяется в номенклатуре",IF(ISNA(MATCH(C3616,{"Приход","Расход","Списание","Корректировка остатка"},0)),"Выберите тип операции",IF(NOT(ISNUMBER(D3616)),"Укажите количество",IF(D3616=0,"Количество не может быть 0",IF(AND(C3616&lt;&gt;"Корректировка остатка",D3616&lt;0),"Для этого типа количество положительное",IF(NOT(ISNUMBER('Номенклатура'!$C$2)),"Укажите дату начала учёта",IF(A3616&lt;INT('Номенклатура'!$C$2),"Раньше даты начала учёта: НЕ учтено",IF(AND(C3616="Корректировка остатка",TRIM(G3616)=""),"Учтено: добавьте пояснение","ОК")))))))))))))</f>
        <v/>
      </c>
    </row>
    <row r="3617" spans="1:9" x14ac:dyDescent="0.25">
      <c r="A3617" s="16"/>
      <c r="B3617" s="13"/>
      <c r="C3617" s="13"/>
      <c r="D3617" s="14"/>
      <c r="E3617" s="17" t="str">
        <f>IF(OR(B3617="",SUMPRODUCT(--EXACT('Номенклатура'!$A$6:$A$205,B3617))&lt;&gt;1),"",INDEX('Номенклатура'!$D$6:$D$205,SUMPRODUCT(EXACT('Номенклатура'!$A$6:$A$205,B3617)*(ROW('Номенклатура'!$A$6:$A$205)-5)))&amp;"")</f>
        <v/>
      </c>
      <c r="F3617" s="18" t="str">
        <f>IF(OR(I3617="ОК",I3617="Учтено: добавьте пояснение"),IF(C3617="Приход",D3617,IF(C3617="Корректировка остатка",D3617,-D3617)),"")</f>
        <v/>
      </c>
      <c r="G3617" s="13"/>
      <c r="H3617" s="15" t="str">
        <f>IF(OR(B3617="",SUMPRODUCT(--EXACT('Номенклатура'!$A$6:$A$205,B3617))&lt;&gt;1),"",INDEX('Номенклатура'!$B$6:$B$205,SUMPRODUCT(EXACT('Номенклатура'!$A$6:$A$205,B3617)*(ROW('Номенклатура'!$A$6:$A$205)-5)))&amp;"")</f>
        <v/>
      </c>
      <c r="I3617" s="15" t="str">
        <f>IF(COUNTA(A3617:D3617,G3617)=0,"",IF(NOT(ISNUMBER(A3617)),"Укажите дату",IF(B3617="","Укажите код",IF(NOT(AND(ISTEXT(B3617),LEN(B3617)&gt;0,LEN(B3617)&lt;=30,ISNUMBER(FIND(LEFT(B3617,1),"ABCDEFGHIJKLMNOPQRSTUVWXYZ")),SUMPRODUCT((MID(B3617,{1,2,3,4,5,6,7,8,9,10,11,12,13,14,15,16,17,18,19,20,21,22,23,24,25,26,27,28,29,30},1)&lt;&gt;"")*ISERROR(FIND(MID(B3617,{1,2,3,4,5,6,7,8,9,10,11,12,13,14,15,16,17,18,19,20,21,22,23,24,25,26,27,28,29,30},1),"ABCDEFGHIJKLMNOPQRSTUVWXYZ0123456789-_")))=0,ISERROR(VALUE(B3617)))),"Недопустимый код: только латинские буквы A-Z в верхнем регистре, цифры, - и _; начало с буквы, до 30 символов (например MILK-001)",IF(SUMPRODUCT(--EXACT('Номенклатура'!$A$6:$A$205,B3617))=0,"Код не найден в номенклатуре",IF(SUMPRODUCT(--EXACT('Номенклатура'!$A$6:$A$205,B3617))&gt;1,"Код повторяется в номенклатуре",IF(ISNA(MATCH(C3617,{"Приход","Расход","Списание","Корректировка остатка"},0)),"Выберите тип операции",IF(NOT(ISNUMBER(D3617)),"Укажите количество",IF(D3617=0,"Количество не может быть 0",IF(AND(C3617&lt;&gt;"Корректировка остатка",D3617&lt;0),"Для этого типа количество положительное",IF(NOT(ISNUMBER('Номенклатура'!$C$2)),"Укажите дату начала учёта",IF(A3617&lt;INT('Номенклатура'!$C$2),"Раньше даты начала учёта: НЕ учтено",IF(AND(C3617="Корректировка остатка",TRIM(G3617)=""),"Учтено: добавьте пояснение","ОК")))))))))))))</f>
        <v/>
      </c>
    </row>
    <row r="3618" spans="1:9" x14ac:dyDescent="0.25">
      <c r="A3618" s="16"/>
      <c r="B3618" s="13"/>
      <c r="C3618" s="13"/>
      <c r="D3618" s="14"/>
      <c r="E3618" s="17" t="str">
        <f>IF(OR(B3618="",SUMPRODUCT(--EXACT('Номенклатура'!$A$6:$A$205,B3618))&lt;&gt;1),"",INDEX('Номенклатура'!$D$6:$D$205,SUMPRODUCT(EXACT('Номенклатура'!$A$6:$A$205,B3618)*(ROW('Номенклатура'!$A$6:$A$205)-5)))&amp;"")</f>
        <v/>
      </c>
      <c r="F3618" s="18" t="str">
        <f>IF(OR(I3618="ОК",I3618="Учтено: добавьте пояснение"),IF(C3618="Приход",D3618,IF(C3618="Корректировка остатка",D3618,-D3618)),"")</f>
        <v/>
      </c>
      <c r="G3618" s="13"/>
      <c r="H3618" s="15" t="str">
        <f>IF(OR(B3618="",SUMPRODUCT(--EXACT('Номенклатура'!$A$6:$A$205,B3618))&lt;&gt;1),"",INDEX('Номенклатура'!$B$6:$B$205,SUMPRODUCT(EXACT('Номенклатура'!$A$6:$A$205,B3618)*(ROW('Номенклатура'!$A$6:$A$205)-5)))&amp;"")</f>
        <v/>
      </c>
      <c r="I3618" s="15" t="str">
        <f>IF(COUNTA(A3618:D3618,G3618)=0,"",IF(NOT(ISNUMBER(A3618)),"Укажите дату",IF(B3618="","Укажите код",IF(NOT(AND(ISTEXT(B3618),LEN(B3618)&gt;0,LEN(B3618)&lt;=30,ISNUMBER(FIND(LEFT(B3618,1),"ABCDEFGHIJKLMNOPQRSTUVWXYZ")),SUMPRODUCT((MID(B3618,{1,2,3,4,5,6,7,8,9,10,11,12,13,14,15,16,17,18,19,20,21,22,23,24,25,26,27,28,29,30},1)&lt;&gt;"")*ISERROR(FIND(MID(B3618,{1,2,3,4,5,6,7,8,9,10,11,12,13,14,15,16,17,18,19,20,21,22,23,24,25,26,27,28,29,30},1),"ABCDEFGHIJKLMNOPQRSTUVWXYZ0123456789-_")))=0,ISERROR(VALUE(B3618)))),"Недопустимый код: только латинские буквы A-Z в верхнем регистре, цифры, - и _; начало с буквы, до 30 символов (например MILK-001)",IF(SUMPRODUCT(--EXACT('Номенклатура'!$A$6:$A$205,B3618))=0,"Код не найден в номенклатуре",IF(SUMPRODUCT(--EXACT('Номенклатура'!$A$6:$A$205,B3618))&gt;1,"Код повторяется в номенклатуре",IF(ISNA(MATCH(C3618,{"Приход","Расход","Списание","Корректировка остатка"},0)),"Выберите тип операции",IF(NOT(ISNUMBER(D3618)),"Укажите количество",IF(D3618=0,"Количество не может быть 0",IF(AND(C3618&lt;&gt;"Корректировка остатка",D3618&lt;0),"Для этого типа количество положительное",IF(NOT(ISNUMBER('Номенклатура'!$C$2)),"Укажите дату начала учёта",IF(A3618&lt;INT('Номенклатура'!$C$2),"Раньше даты начала учёта: НЕ учтено",IF(AND(C3618="Корректировка остатка",TRIM(G3618)=""),"Учтено: добавьте пояснение","ОК")))))))))))))</f>
        <v/>
      </c>
    </row>
    <row r="3619" spans="1:9" x14ac:dyDescent="0.25">
      <c r="A3619" s="16"/>
      <c r="B3619" s="13"/>
      <c r="C3619" s="13"/>
      <c r="D3619" s="14"/>
      <c r="E3619" s="17" t="str">
        <f>IF(OR(B3619="",SUMPRODUCT(--EXACT('Номенклатура'!$A$6:$A$205,B3619))&lt;&gt;1),"",INDEX('Номенклатура'!$D$6:$D$205,SUMPRODUCT(EXACT('Номенклатура'!$A$6:$A$205,B3619)*(ROW('Номенклатура'!$A$6:$A$205)-5)))&amp;"")</f>
        <v/>
      </c>
      <c r="F3619" s="18" t="str">
        <f>IF(OR(I3619="ОК",I3619="Учтено: добавьте пояснение"),IF(C3619="Приход",D3619,IF(C3619="Корректировка остатка",D3619,-D3619)),"")</f>
        <v/>
      </c>
      <c r="G3619" s="13"/>
      <c r="H3619" s="15" t="str">
        <f>IF(OR(B3619="",SUMPRODUCT(--EXACT('Номенклатура'!$A$6:$A$205,B3619))&lt;&gt;1),"",INDEX('Номенклатура'!$B$6:$B$205,SUMPRODUCT(EXACT('Номенклатура'!$A$6:$A$205,B3619)*(ROW('Номенклатура'!$A$6:$A$205)-5)))&amp;"")</f>
        <v/>
      </c>
      <c r="I3619" s="15" t="str">
        <f>IF(COUNTA(A3619:D3619,G3619)=0,"",IF(NOT(ISNUMBER(A3619)),"Укажите дату",IF(B3619="","Укажите код",IF(NOT(AND(ISTEXT(B3619),LEN(B3619)&gt;0,LEN(B3619)&lt;=30,ISNUMBER(FIND(LEFT(B3619,1),"ABCDEFGHIJKLMNOPQRSTUVWXYZ")),SUMPRODUCT((MID(B3619,{1,2,3,4,5,6,7,8,9,10,11,12,13,14,15,16,17,18,19,20,21,22,23,24,25,26,27,28,29,30},1)&lt;&gt;"")*ISERROR(FIND(MID(B3619,{1,2,3,4,5,6,7,8,9,10,11,12,13,14,15,16,17,18,19,20,21,22,23,24,25,26,27,28,29,30},1),"ABCDEFGHIJKLMNOPQRSTUVWXYZ0123456789-_")))=0,ISERROR(VALUE(B3619)))),"Недопустимый код: только латинские буквы A-Z в верхнем регистре, цифры, - и _; начало с буквы, до 30 символов (например MILK-001)",IF(SUMPRODUCT(--EXACT('Номенклатура'!$A$6:$A$205,B3619))=0,"Код не найден в номенклатуре",IF(SUMPRODUCT(--EXACT('Номенклатура'!$A$6:$A$205,B3619))&gt;1,"Код повторяется в номенклатуре",IF(ISNA(MATCH(C3619,{"Приход","Расход","Списание","Корректировка остатка"},0)),"Выберите тип операции",IF(NOT(ISNUMBER(D3619)),"Укажите количество",IF(D3619=0,"Количество не может быть 0",IF(AND(C3619&lt;&gt;"Корректировка остатка",D3619&lt;0),"Для этого типа количество положительное",IF(NOT(ISNUMBER('Номенклатура'!$C$2)),"Укажите дату начала учёта",IF(A3619&lt;INT('Номенклатура'!$C$2),"Раньше даты начала учёта: НЕ учтено",IF(AND(C3619="Корректировка остатка",TRIM(G3619)=""),"Учтено: добавьте пояснение","ОК")))))))))))))</f>
        <v/>
      </c>
    </row>
    <row r="3620" spans="1:9" x14ac:dyDescent="0.25">
      <c r="A3620" s="16"/>
      <c r="B3620" s="13"/>
      <c r="C3620" s="13"/>
      <c r="D3620" s="14"/>
      <c r="E3620" s="17" t="str">
        <f>IF(OR(B3620="",SUMPRODUCT(--EXACT('Номенклатура'!$A$6:$A$205,B3620))&lt;&gt;1),"",INDEX('Номенклатура'!$D$6:$D$205,SUMPRODUCT(EXACT('Номенклатура'!$A$6:$A$205,B3620)*(ROW('Номенклатура'!$A$6:$A$205)-5)))&amp;"")</f>
        <v/>
      </c>
      <c r="F3620" s="18" t="str">
        <f>IF(OR(I3620="ОК",I3620="Учтено: добавьте пояснение"),IF(C3620="Приход",D3620,IF(C3620="Корректировка остатка",D3620,-D3620)),"")</f>
        <v/>
      </c>
      <c r="G3620" s="13"/>
      <c r="H3620" s="15" t="str">
        <f>IF(OR(B3620="",SUMPRODUCT(--EXACT('Номенклатура'!$A$6:$A$205,B3620))&lt;&gt;1),"",INDEX('Номенклатура'!$B$6:$B$205,SUMPRODUCT(EXACT('Номенклатура'!$A$6:$A$205,B3620)*(ROW('Номенклатура'!$A$6:$A$205)-5)))&amp;"")</f>
        <v/>
      </c>
      <c r="I3620" s="15" t="str">
        <f>IF(COUNTA(A3620:D3620,G3620)=0,"",IF(NOT(ISNUMBER(A3620)),"Укажите дату",IF(B3620="","Укажите код",IF(NOT(AND(ISTEXT(B3620),LEN(B3620)&gt;0,LEN(B3620)&lt;=30,ISNUMBER(FIND(LEFT(B3620,1),"ABCDEFGHIJKLMNOPQRSTUVWXYZ")),SUMPRODUCT((MID(B3620,{1,2,3,4,5,6,7,8,9,10,11,12,13,14,15,16,17,18,19,20,21,22,23,24,25,26,27,28,29,30},1)&lt;&gt;"")*ISERROR(FIND(MID(B3620,{1,2,3,4,5,6,7,8,9,10,11,12,13,14,15,16,17,18,19,20,21,22,23,24,25,26,27,28,29,30},1),"ABCDEFGHIJKLMNOPQRSTUVWXYZ0123456789-_")))=0,ISERROR(VALUE(B3620)))),"Недопустимый код: только латинские буквы A-Z в верхнем регистре, цифры, - и _; начало с буквы, до 30 символов (например MILK-001)",IF(SUMPRODUCT(--EXACT('Номенклатура'!$A$6:$A$205,B3620))=0,"Код не найден в номенклатуре",IF(SUMPRODUCT(--EXACT('Номенклатура'!$A$6:$A$205,B3620))&gt;1,"Код повторяется в номенклатуре",IF(ISNA(MATCH(C3620,{"Приход","Расход","Списание","Корректировка остатка"},0)),"Выберите тип операции",IF(NOT(ISNUMBER(D3620)),"Укажите количество",IF(D3620=0,"Количество не может быть 0",IF(AND(C3620&lt;&gt;"Корректировка остатка",D3620&lt;0),"Для этого типа количество положительное",IF(NOT(ISNUMBER('Номенклатура'!$C$2)),"Укажите дату начала учёта",IF(A3620&lt;INT('Номенклатура'!$C$2),"Раньше даты начала учёта: НЕ учтено",IF(AND(C3620="Корректировка остатка",TRIM(G3620)=""),"Учтено: добавьте пояснение","ОК")))))))))))))</f>
        <v/>
      </c>
    </row>
    <row r="3621" spans="1:9" x14ac:dyDescent="0.25">
      <c r="A3621" s="16"/>
      <c r="B3621" s="13"/>
      <c r="C3621" s="13"/>
      <c r="D3621" s="14"/>
      <c r="E3621" s="17" t="str">
        <f>IF(OR(B3621="",SUMPRODUCT(--EXACT('Номенклатура'!$A$6:$A$205,B3621))&lt;&gt;1),"",INDEX('Номенклатура'!$D$6:$D$205,SUMPRODUCT(EXACT('Номенклатура'!$A$6:$A$205,B3621)*(ROW('Номенклатура'!$A$6:$A$205)-5)))&amp;"")</f>
        <v/>
      </c>
      <c r="F3621" s="18" t="str">
        <f>IF(OR(I3621="ОК",I3621="Учтено: добавьте пояснение"),IF(C3621="Приход",D3621,IF(C3621="Корректировка остатка",D3621,-D3621)),"")</f>
        <v/>
      </c>
      <c r="G3621" s="13"/>
      <c r="H3621" s="15" t="str">
        <f>IF(OR(B3621="",SUMPRODUCT(--EXACT('Номенклатура'!$A$6:$A$205,B3621))&lt;&gt;1),"",INDEX('Номенклатура'!$B$6:$B$205,SUMPRODUCT(EXACT('Номенклатура'!$A$6:$A$205,B3621)*(ROW('Номенклатура'!$A$6:$A$205)-5)))&amp;"")</f>
        <v/>
      </c>
      <c r="I3621" s="15" t="str">
        <f>IF(COUNTA(A3621:D3621,G3621)=0,"",IF(NOT(ISNUMBER(A3621)),"Укажите дату",IF(B3621="","Укажите код",IF(NOT(AND(ISTEXT(B3621),LEN(B3621)&gt;0,LEN(B3621)&lt;=30,ISNUMBER(FIND(LEFT(B3621,1),"ABCDEFGHIJKLMNOPQRSTUVWXYZ")),SUMPRODUCT((MID(B3621,{1,2,3,4,5,6,7,8,9,10,11,12,13,14,15,16,17,18,19,20,21,22,23,24,25,26,27,28,29,30},1)&lt;&gt;"")*ISERROR(FIND(MID(B3621,{1,2,3,4,5,6,7,8,9,10,11,12,13,14,15,16,17,18,19,20,21,22,23,24,25,26,27,28,29,30},1),"ABCDEFGHIJKLMNOPQRSTUVWXYZ0123456789-_")))=0,ISERROR(VALUE(B3621)))),"Недопустимый код: только латинские буквы A-Z в верхнем регистре, цифры, - и _; начало с буквы, до 30 символов (например MILK-001)",IF(SUMPRODUCT(--EXACT('Номенклатура'!$A$6:$A$205,B3621))=0,"Код не найден в номенклатуре",IF(SUMPRODUCT(--EXACT('Номенклатура'!$A$6:$A$205,B3621))&gt;1,"Код повторяется в номенклатуре",IF(ISNA(MATCH(C3621,{"Приход","Расход","Списание","Корректировка остатка"},0)),"Выберите тип операции",IF(NOT(ISNUMBER(D3621)),"Укажите количество",IF(D3621=0,"Количество не может быть 0",IF(AND(C3621&lt;&gt;"Корректировка остатка",D3621&lt;0),"Для этого типа количество положительное",IF(NOT(ISNUMBER('Номенклатура'!$C$2)),"Укажите дату начала учёта",IF(A3621&lt;INT('Номенклатура'!$C$2),"Раньше даты начала учёта: НЕ учтено",IF(AND(C3621="Корректировка остатка",TRIM(G3621)=""),"Учтено: добавьте пояснение","ОК")))))))))))))</f>
        <v/>
      </c>
    </row>
    <row r="3622" spans="1:9" x14ac:dyDescent="0.25">
      <c r="A3622" s="16"/>
      <c r="B3622" s="13"/>
      <c r="C3622" s="13"/>
      <c r="D3622" s="14"/>
      <c r="E3622" s="17" t="str">
        <f>IF(OR(B3622="",SUMPRODUCT(--EXACT('Номенклатура'!$A$6:$A$205,B3622))&lt;&gt;1),"",INDEX('Номенклатура'!$D$6:$D$205,SUMPRODUCT(EXACT('Номенклатура'!$A$6:$A$205,B3622)*(ROW('Номенклатура'!$A$6:$A$205)-5)))&amp;"")</f>
        <v/>
      </c>
      <c r="F3622" s="18" t="str">
        <f>IF(OR(I3622="ОК",I3622="Учтено: добавьте пояснение"),IF(C3622="Приход",D3622,IF(C3622="Корректировка остатка",D3622,-D3622)),"")</f>
        <v/>
      </c>
      <c r="G3622" s="13"/>
      <c r="H3622" s="15" t="str">
        <f>IF(OR(B3622="",SUMPRODUCT(--EXACT('Номенклатура'!$A$6:$A$205,B3622))&lt;&gt;1),"",INDEX('Номенклатура'!$B$6:$B$205,SUMPRODUCT(EXACT('Номенклатура'!$A$6:$A$205,B3622)*(ROW('Номенклатура'!$A$6:$A$205)-5)))&amp;"")</f>
        <v/>
      </c>
      <c r="I3622" s="15" t="str">
        <f>IF(COUNTA(A3622:D3622,G3622)=0,"",IF(NOT(ISNUMBER(A3622)),"Укажите дату",IF(B3622="","Укажите код",IF(NOT(AND(ISTEXT(B3622),LEN(B3622)&gt;0,LEN(B3622)&lt;=30,ISNUMBER(FIND(LEFT(B3622,1),"ABCDEFGHIJKLMNOPQRSTUVWXYZ")),SUMPRODUCT((MID(B3622,{1,2,3,4,5,6,7,8,9,10,11,12,13,14,15,16,17,18,19,20,21,22,23,24,25,26,27,28,29,30},1)&lt;&gt;"")*ISERROR(FIND(MID(B3622,{1,2,3,4,5,6,7,8,9,10,11,12,13,14,15,16,17,18,19,20,21,22,23,24,25,26,27,28,29,30},1),"ABCDEFGHIJKLMNOPQRSTUVWXYZ0123456789-_")))=0,ISERROR(VALUE(B3622)))),"Недопустимый код: только латинские буквы A-Z в верхнем регистре, цифры, - и _; начало с буквы, до 30 символов (например MILK-001)",IF(SUMPRODUCT(--EXACT('Номенклатура'!$A$6:$A$205,B3622))=0,"Код не найден в номенклатуре",IF(SUMPRODUCT(--EXACT('Номенклатура'!$A$6:$A$205,B3622))&gt;1,"Код повторяется в номенклатуре",IF(ISNA(MATCH(C3622,{"Приход","Расход","Списание","Корректировка остатка"},0)),"Выберите тип операции",IF(NOT(ISNUMBER(D3622)),"Укажите количество",IF(D3622=0,"Количество не может быть 0",IF(AND(C3622&lt;&gt;"Корректировка остатка",D3622&lt;0),"Для этого типа количество положительное",IF(NOT(ISNUMBER('Номенклатура'!$C$2)),"Укажите дату начала учёта",IF(A3622&lt;INT('Номенклатура'!$C$2),"Раньше даты начала учёта: НЕ учтено",IF(AND(C3622="Корректировка остатка",TRIM(G3622)=""),"Учтено: добавьте пояснение","ОК")))))))))))))</f>
        <v/>
      </c>
    </row>
    <row r="3623" spans="1:9" x14ac:dyDescent="0.25">
      <c r="A3623" s="16"/>
      <c r="B3623" s="13"/>
      <c r="C3623" s="13"/>
      <c r="D3623" s="14"/>
      <c r="E3623" s="17" t="str">
        <f>IF(OR(B3623="",SUMPRODUCT(--EXACT('Номенклатура'!$A$6:$A$205,B3623))&lt;&gt;1),"",INDEX('Номенклатура'!$D$6:$D$205,SUMPRODUCT(EXACT('Номенклатура'!$A$6:$A$205,B3623)*(ROW('Номенклатура'!$A$6:$A$205)-5)))&amp;"")</f>
        <v/>
      </c>
      <c r="F3623" s="18" t="str">
        <f>IF(OR(I3623="ОК",I3623="Учтено: добавьте пояснение"),IF(C3623="Приход",D3623,IF(C3623="Корректировка остатка",D3623,-D3623)),"")</f>
        <v/>
      </c>
      <c r="G3623" s="13"/>
      <c r="H3623" s="15" t="str">
        <f>IF(OR(B3623="",SUMPRODUCT(--EXACT('Номенклатура'!$A$6:$A$205,B3623))&lt;&gt;1),"",INDEX('Номенклатура'!$B$6:$B$205,SUMPRODUCT(EXACT('Номенклатура'!$A$6:$A$205,B3623)*(ROW('Номенклатура'!$A$6:$A$205)-5)))&amp;"")</f>
        <v/>
      </c>
      <c r="I3623" s="15" t="str">
        <f>IF(COUNTA(A3623:D3623,G3623)=0,"",IF(NOT(ISNUMBER(A3623)),"Укажите дату",IF(B3623="","Укажите код",IF(NOT(AND(ISTEXT(B3623),LEN(B3623)&gt;0,LEN(B3623)&lt;=30,ISNUMBER(FIND(LEFT(B3623,1),"ABCDEFGHIJKLMNOPQRSTUVWXYZ")),SUMPRODUCT((MID(B3623,{1,2,3,4,5,6,7,8,9,10,11,12,13,14,15,16,17,18,19,20,21,22,23,24,25,26,27,28,29,30},1)&lt;&gt;"")*ISERROR(FIND(MID(B3623,{1,2,3,4,5,6,7,8,9,10,11,12,13,14,15,16,17,18,19,20,21,22,23,24,25,26,27,28,29,30},1),"ABCDEFGHIJKLMNOPQRSTUVWXYZ0123456789-_")))=0,ISERROR(VALUE(B3623)))),"Недопустимый код: только латинские буквы A-Z в верхнем регистре, цифры, - и _; начало с буквы, до 30 символов (например MILK-001)",IF(SUMPRODUCT(--EXACT('Номенклатура'!$A$6:$A$205,B3623))=0,"Код не найден в номенклатуре",IF(SUMPRODUCT(--EXACT('Номенклатура'!$A$6:$A$205,B3623))&gt;1,"Код повторяется в номенклатуре",IF(ISNA(MATCH(C3623,{"Приход","Расход","Списание","Корректировка остатка"},0)),"Выберите тип операции",IF(NOT(ISNUMBER(D3623)),"Укажите количество",IF(D3623=0,"Количество не может быть 0",IF(AND(C3623&lt;&gt;"Корректировка остатка",D3623&lt;0),"Для этого типа количество положительное",IF(NOT(ISNUMBER('Номенклатура'!$C$2)),"Укажите дату начала учёта",IF(A3623&lt;INT('Номенклатура'!$C$2),"Раньше даты начала учёта: НЕ учтено",IF(AND(C3623="Корректировка остатка",TRIM(G3623)=""),"Учтено: добавьте пояснение","ОК")))))))))))))</f>
        <v/>
      </c>
    </row>
    <row r="3624" spans="1:9" x14ac:dyDescent="0.25">
      <c r="A3624" s="16"/>
      <c r="B3624" s="13"/>
      <c r="C3624" s="13"/>
      <c r="D3624" s="14"/>
      <c r="E3624" s="17" t="str">
        <f>IF(OR(B3624="",SUMPRODUCT(--EXACT('Номенклатура'!$A$6:$A$205,B3624))&lt;&gt;1),"",INDEX('Номенклатура'!$D$6:$D$205,SUMPRODUCT(EXACT('Номенклатура'!$A$6:$A$205,B3624)*(ROW('Номенклатура'!$A$6:$A$205)-5)))&amp;"")</f>
        <v/>
      </c>
      <c r="F3624" s="18" t="str">
        <f>IF(OR(I3624="ОК",I3624="Учтено: добавьте пояснение"),IF(C3624="Приход",D3624,IF(C3624="Корректировка остатка",D3624,-D3624)),"")</f>
        <v/>
      </c>
      <c r="G3624" s="13"/>
      <c r="H3624" s="15" t="str">
        <f>IF(OR(B3624="",SUMPRODUCT(--EXACT('Номенклатура'!$A$6:$A$205,B3624))&lt;&gt;1),"",INDEX('Номенклатура'!$B$6:$B$205,SUMPRODUCT(EXACT('Номенклатура'!$A$6:$A$205,B3624)*(ROW('Номенклатура'!$A$6:$A$205)-5)))&amp;"")</f>
        <v/>
      </c>
      <c r="I3624" s="15" t="str">
        <f>IF(COUNTA(A3624:D3624,G3624)=0,"",IF(NOT(ISNUMBER(A3624)),"Укажите дату",IF(B3624="","Укажите код",IF(NOT(AND(ISTEXT(B3624),LEN(B3624)&gt;0,LEN(B3624)&lt;=30,ISNUMBER(FIND(LEFT(B3624,1),"ABCDEFGHIJKLMNOPQRSTUVWXYZ")),SUMPRODUCT((MID(B3624,{1,2,3,4,5,6,7,8,9,10,11,12,13,14,15,16,17,18,19,20,21,22,23,24,25,26,27,28,29,30},1)&lt;&gt;"")*ISERROR(FIND(MID(B3624,{1,2,3,4,5,6,7,8,9,10,11,12,13,14,15,16,17,18,19,20,21,22,23,24,25,26,27,28,29,30},1),"ABCDEFGHIJKLMNOPQRSTUVWXYZ0123456789-_")))=0,ISERROR(VALUE(B3624)))),"Недопустимый код: только латинские буквы A-Z в верхнем регистре, цифры, - и _; начало с буквы, до 30 символов (например MILK-001)",IF(SUMPRODUCT(--EXACT('Номенклатура'!$A$6:$A$205,B3624))=0,"Код не найден в номенклатуре",IF(SUMPRODUCT(--EXACT('Номенклатура'!$A$6:$A$205,B3624))&gt;1,"Код повторяется в номенклатуре",IF(ISNA(MATCH(C3624,{"Приход","Расход","Списание","Корректировка остатка"},0)),"Выберите тип операции",IF(NOT(ISNUMBER(D3624)),"Укажите количество",IF(D3624=0,"Количество не может быть 0",IF(AND(C3624&lt;&gt;"Корректировка остатка",D3624&lt;0),"Для этого типа количество положительное",IF(NOT(ISNUMBER('Номенклатура'!$C$2)),"Укажите дату начала учёта",IF(A3624&lt;INT('Номенклатура'!$C$2),"Раньше даты начала учёта: НЕ учтено",IF(AND(C3624="Корректировка остатка",TRIM(G3624)=""),"Учтено: добавьте пояснение","ОК")))))))))))))</f>
        <v/>
      </c>
    </row>
    <row r="3625" spans="1:9" x14ac:dyDescent="0.25">
      <c r="A3625" s="16"/>
      <c r="B3625" s="13"/>
      <c r="C3625" s="13"/>
      <c r="D3625" s="14"/>
      <c r="E3625" s="17" t="str">
        <f>IF(OR(B3625="",SUMPRODUCT(--EXACT('Номенклатура'!$A$6:$A$205,B3625))&lt;&gt;1),"",INDEX('Номенклатура'!$D$6:$D$205,SUMPRODUCT(EXACT('Номенклатура'!$A$6:$A$205,B3625)*(ROW('Номенклатура'!$A$6:$A$205)-5)))&amp;"")</f>
        <v/>
      </c>
      <c r="F3625" s="18" t="str">
        <f>IF(OR(I3625="ОК",I3625="Учтено: добавьте пояснение"),IF(C3625="Приход",D3625,IF(C3625="Корректировка остатка",D3625,-D3625)),"")</f>
        <v/>
      </c>
      <c r="G3625" s="13"/>
      <c r="H3625" s="15" t="str">
        <f>IF(OR(B3625="",SUMPRODUCT(--EXACT('Номенклатура'!$A$6:$A$205,B3625))&lt;&gt;1),"",INDEX('Номенклатура'!$B$6:$B$205,SUMPRODUCT(EXACT('Номенклатура'!$A$6:$A$205,B3625)*(ROW('Номенклатура'!$A$6:$A$205)-5)))&amp;"")</f>
        <v/>
      </c>
      <c r="I3625" s="15" t="str">
        <f>IF(COUNTA(A3625:D3625,G3625)=0,"",IF(NOT(ISNUMBER(A3625)),"Укажите дату",IF(B3625="","Укажите код",IF(NOT(AND(ISTEXT(B3625),LEN(B3625)&gt;0,LEN(B3625)&lt;=30,ISNUMBER(FIND(LEFT(B3625,1),"ABCDEFGHIJKLMNOPQRSTUVWXYZ")),SUMPRODUCT((MID(B3625,{1,2,3,4,5,6,7,8,9,10,11,12,13,14,15,16,17,18,19,20,21,22,23,24,25,26,27,28,29,30},1)&lt;&gt;"")*ISERROR(FIND(MID(B3625,{1,2,3,4,5,6,7,8,9,10,11,12,13,14,15,16,17,18,19,20,21,22,23,24,25,26,27,28,29,30},1),"ABCDEFGHIJKLMNOPQRSTUVWXYZ0123456789-_")))=0,ISERROR(VALUE(B3625)))),"Недопустимый код: только латинские буквы A-Z в верхнем регистре, цифры, - и _; начало с буквы, до 30 символов (например MILK-001)",IF(SUMPRODUCT(--EXACT('Номенклатура'!$A$6:$A$205,B3625))=0,"Код не найден в номенклатуре",IF(SUMPRODUCT(--EXACT('Номенклатура'!$A$6:$A$205,B3625))&gt;1,"Код повторяется в номенклатуре",IF(ISNA(MATCH(C3625,{"Приход","Расход","Списание","Корректировка остатка"},0)),"Выберите тип операции",IF(NOT(ISNUMBER(D3625)),"Укажите количество",IF(D3625=0,"Количество не может быть 0",IF(AND(C3625&lt;&gt;"Корректировка остатка",D3625&lt;0),"Для этого типа количество положительное",IF(NOT(ISNUMBER('Номенклатура'!$C$2)),"Укажите дату начала учёта",IF(A3625&lt;INT('Номенклатура'!$C$2),"Раньше даты начала учёта: НЕ учтено",IF(AND(C3625="Корректировка остатка",TRIM(G3625)=""),"Учтено: добавьте пояснение","ОК")))))))))))))</f>
        <v/>
      </c>
    </row>
    <row r="3626" spans="1:9" x14ac:dyDescent="0.25">
      <c r="A3626" s="16"/>
      <c r="B3626" s="13"/>
      <c r="C3626" s="13"/>
      <c r="D3626" s="14"/>
      <c r="E3626" s="17" t="str">
        <f>IF(OR(B3626="",SUMPRODUCT(--EXACT('Номенклатура'!$A$6:$A$205,B3626))&lt;&gt;1),"",INDEX('Номенклатура'!$D$6:$D$205,SUMPRODUCT(EXACT('Номенклатура'!$A$6:$A$205,B3626)*(ROW('Номенклатура'!$A$6:$A$205)-5)))&amp;"")</f>
        <v/>
      </c>
      <c r="F3626" s="18" t="str">
        <f>IF(OR(I3626="ОК",I3626="Учтено: добавьте пояснение"),IF(C3626="Приход",D3626,IF(C3626="Корректировка остатка",D3626,-D3626)),"")</f>
        <v/>
      </c>
      <c r="G3626" s="13"/>
      <c r="H3626" s="15" t="str">
        <f>IF(OR(B3626="",SUMPRODUCT(--EXACT('Номенклатура'!$A$6:$A$205,B3626))&lt;&gt;1),"",INDEX('Номенклатура'!$B$6:$B$205,SUMPRODUCT(EXACT('Номенклатура'!$A$6:$A$205,B3626)*(ROW('Номенклатура'!$A$6:$A$205)-5)))&amp;"")</f>
        <v/>
      </c>
      <c r="I3626" s="15" t="str">
        <f>IF(COUNTA(A3626:D3626,G3626)=0,"",IF(NOT(ISNUMBER(A3626)),"Укажите дату",IF(B3626="","Укажите код",IF(NOT(AND(ISTEXT(B3626),LEN(B3626)&gt;0,LEN(B3626)&lt;=30,ISNUMBER(FIND(LEFT(B3626,1),"ABCDEFGHIJKLMNOPQRSTUVWXYZ")),SUMPRODUCT((MID(B3626,{1,2,3,4,5,6,7,8,9,10,11,12,13,14,15,16,17,18,19,20,21,22,23,24,25,26,27,28,29,30},1)&lt;&gt;"")*ISERROR(FIND(MID(B3626,{1,2,3,4,5,6,7,8,9,10,11,12,13,14,15,16,17,18,19,20,21,22,23,24,25,26,27,28,29,30},1),"ABCDEFGHIJKLMNOPQRSTUVWXYZ0123456789-_")))=0,ISERROR(VALUE(B3626)))),"Недопустимый код: только латинские буквы A-Z в верхнем регистре, цифры, - и _; начало с буквы, до 30 символов (например MILK-001)",IF(SUMPRODUCT(--EXACT('Номенклатура'!$A$6:$A$205,B3626))=0,"Код не найден в номенклатуре",IF(SUMPRODUCT(--EXACT('Номенклатура'!$A$6:$A$205,B3626))&gt;1,"Код повторяется в номенклатуре",IF(ISNA(MATCH(C3626,{"Приход","Расход","Списание","Корректировка остатка"},0)),"Выберите тип операции",IF(NOT(ISNUMBER(D3626)),"Укажите количество",IF(D3626=0,"Количество не может быть 0",IF(AND(C3626&lt;&gt;"Корректировка остатка",D3626&lt;0),"Для этого типа количество положительное",IF(NOT(ISNUMBER('Номенклатура'!$C$2)),"Укажите дату начала учёта",IF(A3626&lt;INT('Номенклатура'!$C$2),"Раньше даты начала учёта: НЕ учтено",IF(AND(C3626="Корректировка остатка",TRIM(G3626)=""),"Учтено: добавьте пояснение","ОК")))))))))))))</f>
        <v/>
      </c>
    </row>
    <row r="3627" spans="1:9" x14ac:dyDescent="0.25">
      <c r="A3627" s="16"/>
      <c r="B3627" s="13"/>
      <c r="C3627" s="13"/>
      <c r="D3627" s="14"/>
      <c r="E3627" s="17" t="str">
        <f>IF(OR(B3627="",SUMPRODUCT(--EXACT('Номенклатура'!$A$6:$A$205,B3627))&lt;&gt;1),"",INDEX('Номенклатура'!$D$6:$D$205,SUMPRODUCT(EXACT('Номенклатура'!$A$6:$A$205,B3627)*(ROW('Номенклатура'!$A$6:$A$205)-5)))&amp;"")</f>
        <v/>
      </c>
      <c r="F3627" s="18" t="str">
        <f>IF(OR(I3627="ОК",I3627="Учтено: добавьте пояснение"),IF(C3627="Приход",D3627,IF(C3627="Корректировка остатка",D3627,-D3627)),"")</f>
        <v/>
      </c>
      <c r="G3627" s="13"/>
      <c r="H3627" s="15" t="str">
        <f>IF(OR(B3627="",SUMPRODUCT(--EXACT('Номенклатура'!$A$6:$A$205,B3627))&lt;&gt;1),"",INDEX('Номенклатура'!$B$6:$B$205,SUMPRODUCT(EXACT('Номенклатура'!$A$6:$A$205,B3627)*(ROW('Номенклатура'!$A$6:$A$205)-5)))&amp;"")</f>
        <v/>
      </c>
      <c r="I3627" s="15" t="str">
        <f>IF(COUNTA(A3627:D3627,G3627)=0,"",IF(NOT(ISNUMBER(A3627)),"Укажите дату",IF(B3627="","Укажите код",IF(NOT(AND(ISTEXT(B3627),LEN(B3627)&gt;0,LEN(B3627)&lt;=30,ISNUMBER(FIND(LEFT(B3627,1),"ABCDEFGHIJKLMNOPQRSTUVWXYZ")),SUMPRODUCT((MID(B3627,{1,2,3,4,5,6,7,8,9,10,11,12,13,14,15,16,17,18,19,20,21,22,23,24,25,26,27,28,29,30},1)&lt;&gt;"")*ISERROR(FIND(MID(B3627,{1,2,3,4,5,6,7,8,9,10,11,12,13,14,15,16,17,18,19,20,21,22,23,24,25,26,27,28,29,30},1),"ABCDEFGHIJKLMNOPQRSTUVWXYZ0123456789-_")))=0,ISERROR(VALUE(B3627)))),"Недопустимый код: только латинские буквы A-Z в верхнем регистре, цифры, - и _; начало с буквы, до 30 символов (например MILK-001)",IF(SUMPRODUCT(--EXACT('Номенклатура'!$A$6:$A$205,B3627))=0,"Код не найден в номенклатуре",IF(SUMPRODUCT(--EXACT('Номенклатура'!$A$6:$A$205,B3627))&gt;1,"Код повторяется в номенклатуре",IF(ISNA(MATCH(C3627,{"Приход","Расход","Списание","Корректировка остатка"},0)),"Выберите тип операции",IF(NOT(ISNUMBER(D3627)),"Укажите количество",IF(D3627=0,"Количество не может быть 0",IF(AND(C3627&lt;&gt;"Корректировка остатка",D3627&lt;0),"Для этого типа количество положительное",IF(NOT(ISNUMBER('Номенклатура'!$C$2)),"Укажите дату начала учёта",IF(A3627&lt;INT('Номенклатура'!$C$2),"Раньше даты начала учёта: НЕ учтено",IF(AND(C3627="Корректировка остатка",TRIM(G3627)=""),"Учтено: добавьте пояснение","ОК")))))))))))))</f>
        <v/>
      </c>
    </row>
    <row r="3628" spans="1:9" x14ac:dyDescent="0.25">
      <c r="A3628" s="16"/>
      <c r="B3628" s="13"/>
      <c r="C3628" s="13"/>
      <c r="D3628" s="14"/>
      <c r="E3628" s="17" t="str">
        <f>IF(OR(B3628="",SUMPRODUCT(--EXACT('Номенклатура'!$A$6:$A$205,B3628))&lt;&gt;1),"",INDEX('Номенклатура'!$D$6:$D$205,SUMPRODUCT(EXACT('Номенклатура'!$A$6:$A$205,B3628)*(ROW('Номенклатура'!$A$6:$A$205)-5)))&amp;"")</f>
        <v/>
      </c>
      <c r="F3628" s="18" t="str">
        <f>IF(OR(I3628="ОК",I3628="Учтено: добавьте пояснение"),IF(C3628="Приход",D3628,IF(C3628="Корректировка остатка",D3628,-D3628)),"")</f>
        <v/>
      </c>
      <c r="G3628" s="13"/>
      <c r="H3628" s="15" t="str">
        <f>IF(OR(B3628="",SUMPRODUCT(--EXACT('Номенклатура'!$A$6:$A$205,B3628))&lt;&gt;1),"",INDEX('Номенклатура'!$B$6:$B$205,SUMPRODUCT(EXACT('Номенклатура'!$A$6:$A$205,B3628)*(ROW('Номенклатура'!$A$6:$A$205)-5)))&amp;"")</f>
        <v/>
      </c>
      <c r="I3628" s="15" t="str">
        <f>IF(COUNTA(A3628:D3628,G3628)=0,"",IF(NOT(ISNUMBER(A3628)),"Укажите дату",IF(B3628="","Укажите код",IF(NOT(AND(ISTEXT(B3628),LEN(B3628)&gt;0,LEN(B3628)&lt;=30,ISNUMBER(FIND(LEFT(B3628,1),"ABCDEFGHIJKLMNOPQRSTUVWXYZ")),SUMPRODUCT((MID(B3628,{1,2,3,4,5,6,7,8,9,10,11,12,13,14,15,16,17,18,19,20,21,22,23,24,25,26,27,28,29,30},1)&lt;&gt;"")*ISERROR(FIND(MID(B3628,{1,2,3,4,5,6,7,8,9,10,11,12,13,14,15,16,17,18,19,20,21,22,23,24,25,26,27,28,29,30},1),"ABCDEFGHIJKLMNOPQRSTUVWXYZ0123456789-_")))=0,ISERROR(VALUE(B3628)))),"Недопустимый код: только латинские буквы A-Z в верхнем регистре, цифры, - и _; начало с буквы, до 30 символов (например MILK-001)",IF(SUMPRODUCT(--EXACT('Номенклатура'!$A$6:$A$205,B3628))=0,"Код не найден в номенклатуре",IF(SUMPRODUCT(--EXACT('Номенклатура'!$A$6:$A$205,B3628))&gt;1,"Код повторяется в номенклатуре",IF(ISNA(MATCH(C3628,{"Приход","Расход","Списание","Корректировка остатка"},0)),"Выберите тип операции",IF(NOT(ISNUMBER(D3628)),"Укажите количество",IF(D3628=0,"Количество не может быть 0",IF(AND(C3628&lt;&gt;"Корректировка остатка",D3628&lt;0),"Для этого типа количество положительное",IF(NOT(ISNUMBER('Номенклатура'!$C$2)),"Укажите дату начала учёта",IF(A3628&lt;INT('Номенклатура'!$C$2),"Раньше даты начала учёта: НЕ учтено",IF(AND(C3628="Корректировка остатка",TRIM(G3628)=""),"Учтено: добавьте пояснение","ОК")))))))))))))</f>
        <v/>
      </c>
    </row>
    <row r="3629" spans="1:9" x14ac:dyDescent="0.25">
      <c r="A3629" s="16"/>
      <c r="B3629" s="13"/>
      <c r="C3629" s="13"/>
      <c r="D3629" s="14"/>
      <c r="E3629" s="17" t="str">
        <f>IF(OR(B3629="",SUMPRODUCT(--EXACT('Номенклатура'!$A$6:$A$205,B3629))&lt;&gt;1),"",INDEX('Номенклатура'!$D$6:$D$205,SUMPRODUCT(EXACT('Номенклатура'!$A$6:$A$205,B3629)*(ROW('Номенклатура'!$A$6:$A$205)-5)))&amp;"")</f>
        <v/>
      </c>
      <c r="F3629" s="18" t="str">
        <f>IF(OR(I3629="ОК",I3629="Учтено: добавьте пояснение"),IF(C3629="Приход",D3629,IF(C3629="Корректировка остатка",D3629,-D3629)),"")</f>
        <v/>
      </c>
      <c r="G3629" s="13"/>
      <c r="H3629" s="15" t="str">
        <f>IF(OR(B3629="",SUMPRODUCT(--EXACT('Номенклатура'!$A$6:$A$205,B3629))&lt;&gt;1),"",INDEX('Номенклатура'!$B$6:$B$205,SUMPRODUCT(EXACT('Номенклатура'!$A$6:$A$205,B3629)*(ROW('Номенклатура'!$A$6:$A$205)-5)))&amp;"")</f>
        <v/>
      </c>
      <c r="I3629" s="15" t="str">
        <f>IF(COUNTA(A3629:D3629,G3629)=0,"",IF(NOT(ISNUMBER(A3629)),"Укажите дату",IF(B3629="","Укажите код",IF(NOT(AND(ISTEXT(B3629),LEN(B3629)&gt;0,LEN(B3629)&lt;=30,ISNUMBER(FIND(LEFT(B3629,1),"ABCDEFGHIJKLMNOPQRSTUVWXYZ")),SUMPRODUCT((MID(B3629,{1,2,3,4,5,6,7,8,9,10,11,12,13,14,15,16,17,18,19,20,21,22,23,24,25,26,27,28,29,30},1)&lt;&gt;"")*ISERROR(FIND(MID(B3629,{1,2,3,4,5,6,7,8,9,10,11,12,13,14,15,16,17,18,19,20,21,22,23,24,25,26,27,28,29,30},1),"ABCDEFGHIJKLMNOPQRSTUVWXYZ0123456789-_")))=0,ISERROR(VALUE(B3629)))),"Недопустимый код: только латинские буквы A-Z в верхнем регистре, цифры, - и _; начало с буквы, до 30 символов (например MILK-001)",IF(SUMPRODUCT(--EXACT('Номенклатура'!$A$6:$A$205,B3629))=0,"Код не найден в номенклатуре",IF(SUMPRODUCT(--EXACT('Номенклатура'!$A$6:$A$205,B3629))&gt;1,"Код повторяется в номенклатуре",IF(ISNA(MATCH(C3629,{"Приход","Расход","Списание","Корректировка остатка"},0)),"Выберите тип операции",IF(NOT(ISNUMBER(D3629)),"Укажите количество",IF(D3629=0,"Количество не может быть 0",IF(AND(C3629&lt;&gt;"Корректировка остатка",D3629&lt;0),"Для этого типа количество положительное",IF(NOT(ISNUMBER('Номенклатура'!$C$2)),"Укажите дату начала учёта",IF(A3629&lt;INT('Номенклатура'!$C$2),"Раньше даты начала учёта: НЕ учтено",IF(AND(C3629="Корректировка остатка",TRIM(G3629)=""),"Учтено: добавьте пояснение","ОК")))))))))))))</f>
        <v/>
      </c>
    </row>
    <row r="3630" spans="1:9" x14ac:dyDescent="0.25">
      <c r="A3630" s="16"/>
      <c r="B3630" s="13"/>
      <c r="C3630" s="13"/>
      <c r="D3630" s="14"/>
      <c r="E3630" s="17" t="str">
        <f>IF(OR(B3630="",SUMPRODUCT(--EXACT('Номенклатура'!$A$6:$A$205,B3630))&lt;&gt;1),"",INDEX('Номенклатура'!$D$6:$D$205,SUMPRODUCT(EXACT('Номенклатура'!$A$6:$A$205,B3630)*(ROW('Номенклатура'!$A$6:$A$205)-5)))&amp;"")</f>
        <v/>
      </c>
      <c r="F3630" s="18" t="str">
        <f>IF(OR(I3630="ОК",I3630="Учтено: добавьте пояснение"),IF(C3630="Приход",D3630,IF(C3630="Корректировка остатка",D3630,-D3630)),"")</f>
        <v/>
      </c>
      <c r="G3630" s="13"/>
      <c r="H3630" s="15" t="str">
        <f>IF(OR(B3630="",SUMPRODUCT(--EXACT('Номенклатура'!$A$6:$A$205,B3630))&lt;&gt;1),"",INDEX('Номенклатура'!$B$6:$B$205,SUMPRODUCT(EXACT('Номенклатура'!$A$6:$A$205,B3630)*(ROW('Номенклатура'!$A$6:$A$205)-5)))&amp;"")</f>
        <v/>
      </c>
      <c r="I3630" s="15" t="str">
        <f>IF(COUNTA(A3630:D3630,G3630)=0,"",IF(NOT(ISNUMBER(A3630)),"Укажите дату",IF(B3630="","Укажите код",IF(NOT(AND(ISTEXT(B3630),LEN(B3630)&gt;0,LEN(B3630)&lt;=30,ISNUMBER(FIND(LEFT(B3630,1),"ABCDEFGHIJKLMNOPQRSTUVWXYZ")),SUMPRODUCT((MID(B3630,{1,2,3,4,5,6,7,8,9,10,11,12,13,14,15,16,17,18,19,20,21,22,23,24,25,26,27,28,29,30},1)&lt;&gt;"")*ISERROR(FIND(MID(B3630,{1,2,3,4,5,6,7,8,9,10,11,12,13,14,15,16,17,18,19,20,21,22,23,24,25,26,27,28,29,30},1),"ABCDEFGHIJKLMNOPQRSTUVWXYZ0123456789-_")))=0,ISERROR(VALUE(B3630)))),"Недопустимый код: только латинские буквы A-Z в верхнем регистре, цифры, - и _; начало с буквы, до 30 символов (например MILK-001)",IF(SUMPRODUCT(--EXACT('Номенклатура'!$A$6:$A$205,B3630))=0,"Код не найден в номенклатуре",IF(SUMPRODUCT(--EXACT('Номенклатура'!$A$6:$A$205,B3630))&gt;1,"Код повторяется в номенклатуре",IF(ISNA(MATCH(C3630,{"Приход","Расход","Списание","Корректировка остатка"},0)),"Выберите тип операции",IF(NOT(ISNUMBER(D3630)),"Укажите количество",IF(D3630=0,"Количество не может быть 0",IF(AND(C3630&lt;&gt;"Корректировка остатка",D3630&lt;0),"Для этого типа количество положительное",IF(NOT(ISNUMBER('Номенклатура'!$C$2)),"Укажите дату начала учёта",IF(A3630&lt;INT('Номенклатура'!$C$2),"Раньше даты начала учёта: НЕ учтено",IF(AND(C3630="Корректировка остатка",TRIM(G3630)=""),"Учтено: добавьте пояснение","ОК")))))))))))))</f>
        <v/>
      </c>
    </row>
    <row r="3631" spans="1:9" x14ac:dyDescent="0.25">
      <c r="A3631" s="16"/>
      <c r="B3631" s="13"/>
      <c r="C3631" s="13"/>
      <c r="D3631" s="14"/>
      <c r="E3631" s="17" t="str">
        <f>IF(OR(B3631="",SUMPRODUCT(--EXACT('Номенклатура'!$A$6:$A$205,B3631))&lt;&gt;1),"",INDEX('Номенклатура'!$D$6:$D$205,SUMPRODUCT(EXACT('Номенклатура'!$A$6:$A$205,B3631)*(ROW('Номенклатура'!$A$6:$A$205)-5)))&amp;"")</f>
        <v/>
      </c>
      <c r="F3631" s="18" t="str">
        <f>IF(OR(I3631="ОК",I3631="Учтено: добавьте пояснение"),IF(C3631="Приход",D3631,IF(C3631="Корректировка остатка",D3631,-D3631)),"")</f>
        <v/>
      </c>
      <c r="G3631" s="13"/>
      <c r="H3631" s="15" t="str">
        <f>IF(OR(B3631="",SUMPRODUCT(--EXACT('Номенклатура'!$A$6:$A$205,B3631))&lt;&gt;1),"",INDEX('Номенклатура'!$B$6:$B$205,SUMPRODUCT(EXACT('Номенклатура'!$A$6:$A$205,B3631)*(ROW('Номенклатура'!$A$6:$A$205)-5)))&amp;"")</f>
        <v/>
      </c>
      <c r="I3631" s="15" t="str">
        <f>IF(COUNTA(A3631:D3631,G3631)=0,"",IF(NOT(ISNUMBER(A3631)),"Укажите дату",IF(B3631="","Укажите код",IF(NOT(AND(ISTEXT(B3631),LEN(B3631)&gt;0,LEN(B3631)&lt;=30,ISNUMBER(FIND(LEFT(B3631,1),"ABCDEFGHIJKLMNOPQRSTUVWXYZ")),SUMPRODUCT((MID(B3631,{1,2,3,4,5,6,7,8,9,10,11,12,13,14,15,16,17,18,19,20,21,22,23,24,25,26,27,28,29,30},1)&lt;&gt;"")*ISERROR(FIND(MID(B3631,{1,2,3,4,5,6,7,8,9,10,11,12,13,14,15,16,17,18,19,20,21,22,23,24,25,26,27,28,29,30},1),"ABCDEFGHIJKLMNOPQRSTUVWXYZ0123456789-_")))=0,ISERROR(VALUE(B3631)))),"Недопустимый код: только латинские буквы A-Z в верхнем регистре, цифры, - и _; начало с буквы, до 30 символов (например MILK-001)",IF(SUMPRODUCT(--EXACT('Номенклатура'!$A$6:$A$205,B3631))=0,"Код не найден в номенклатуре",IF(SUMPRODUCT(--EXACT('Номенклатура'!$A$6:$A$205,B3631))&gt;1,"Код повторяется в номенклатуре",IF(ISNA(MATCH(C3631,{"Приход","Расход","Списание","Корректировка остатка"},0)),"Выберите тип операции",IF(NOT(ISNUMBER(D3631)),"Укажите количество",IF(D3631=0,"Количество не может быть 0",IF(AND(C3631&lt;&gt;"Корректировка остатка",D3631&lt;0),"Для этого типа количество положительное",IF(NOT(ISNUMBER('Номенклатура'!$C$2)),"Укажите дату начала учёта",IF(A3631&lt;INT('Номенклатура'!$C$2),"Раньше даты начала учёта: НЕ учтено",IF(AND(C3631="Корректировка остатка",TRIM(G3631)=""),"Учтено: добавьте пояснение","ОК")))))))))))))</f>
        <v/>
      </c>
    </row>
    <row r="3632" spans="1:9" x14ac:dyDescent="0.25">
      <c r="A3632" s="16"/>
      <c r="B3632" s="13"/>
      <c r="C3632" s="13"/>
      <c r="D3632" s="14"/>
      <c r="E3632" s="17" t="str">
        <f>IF(OR(B3632="",SUMPRODUCT(--EXACT('Номенклатура'!$A$6:$A$205,B3632))&lt;&gt;1),"",INDEX('Номенклатура'!$D$6:$D$205,SUMPRODUCT(EXACT('Номенклатура'!$A$6:$A$205,B3632)*(ROW('Номенклатура'!$A$6:$A$205)-5)))&amp;"")</f>
        <v/>
      </c>
      <c r="F3632" s="18" t="str">
        <f>IF(OR(I3632="ОК",I3632="Учтено: добавьте пояснение"),IF(C3632="Приход",D3632,IF(C3632="Корректировка остатка",D3632,-D3632)),"")</f>
        <v/>
      </c>
      <c r="G3632" s="13"/>
      <c r="H3632" s="15" t="str">
        <f>IF(OR(B3632="",SUMPRODUCT(--EXACT('Номенклатура'!$A$6:$A$205,B3632))&lt;&gt;1),"",INDEX('Номенклатура'!$B$6:$B$205,SUMPRODUCT(EXACT('Номенклатура'!$A$6:$A$205,B3632)*(ROW('Номенклатура'!$A$6:$A$205)-5)))&amp;"")</f>
        <v/>
      </c>
      <c r="I3632" s="15" t="str">
        <f>IF(COUNTA(A3632:D3632,G3632)=0,"",IF(NOT(ISNUMBER(A3632)),"Укажите дату",IF(B3632="","Укажите код",IF(NOT(AND(ISTEXT(B3632),LEN(B3632)&gt;0,LEN(B3632)&lt;=30,ISNUMBER(FIND(LEFT(B3632,1),"ABCDEFGHIJKLMNOPQRSTUVWXYZ")),SUMPRODUCT((MID(B3632,{1,2,3,4,5,6,7,8,9,10,11,12,13,14,15,16,17,18,19,20,21,22,23,24,25,26,27,28,29,30},1)&lt;&gt;"")*ISERROR(FIND(MID(B3632,{1,2,3,4,5,6,7,8,9,10,11,12,13,14,15,16,17,18,19,20,21,22,23,24,25,26,27,28,29,30},1),"ABCDEFGHIJKLMNOPQRSTUVWXYZ0123456789-_")))=0,ISERROR(VALUE(B3632)))),"Недопустимый код: только латинские буквы A-Z в верхнем регистре, цифры, - и _; начало с буквы, до 30 символов (например MILK-001)",IF(SUMPRODUCT(--EXACT('Номенклатура'!$A$6:$A$205,B3632))=0,"Код не найден в номенклатуре",IF(SUMPRODUCT(--EXACT('Номенклатура'!$A$6:$A$205,B3632))&gt;1,"Код повторяется в номенклатуре",IF(ISNA(MATCH(C3632,{"Приход","Расход","Списание","Корректировка остатка"},0)),"Выберите тип операции",IF(NOT(ISNUMBER(D3632)),"Укажите количество",IF(D3632=0,"Количество не может быть 0",IF(AND(C3632&lt;&gt;"Корректировка остатка",D3632&lt;0),"Для этого типа количество положительное",IF(NOT(ISNUMBER('Номенклатура'!$C$2)),"Укажите дату начала учёта",IF(A3632&lt;INT('Номенклатура'!$C$2),"Раньше даты начала учёта: НЕ учтено",IF(AND(C3632="Корректировка остатка",TRIM(G3632)=""),"Учтено: добавьте пояснение","ОК")))))))))))))</f>
        <v/>
      </c>
    </row>
    <row r="3633" spans="1:9" x14ac:dyDescent="0.25">
      <c r="A3633" s="16"/>
      <c r="B3633" s="13"/>
      <c r="C3633" s="13"/>
      <c r="D3633" s="14"/>
      <c r="E3633" s="17" t="str">
        <f>IF(OR(B3633="",SUMPRODUCT(--EXACT('Номенклатура'!$A$6:$A$205,B3633))&lt;&gt;1),"",INDEX('Номенклатура'!$D$6:$D$205,SUMPRODUCT(EXACT('Номенклатура'!$A$6:$A$205,B3633)*(ROW('Номенклатура'!$A$6:$A$205)-5)))&amp;"")</f>
        <v/>
      </c>
      <c r="F3633" s="18" t="str">
        <f>IF(OR(I3633="ОК",I3633="Учтено: добавьте пояснение"),IF(C3633="Приход",D3633,IF(C3633="Корректировка остатка",D3633,-D3633)),"")</f>
        <v/>
      </c>
      <c r="G3633" s="13"/>
      <c r="H3633" s="15" t="str">
        <f>IF(OR(B3633="",SUMPRODUCT(--EXACT('Номенклатура'!$A$6:$A$205,B3633))&lt;&gt;1),"",INDEX('Номенклатура'!$B$6:$B$205,SUMPRODUCT(EXACT('Номенклатура'!$A$6:$A$205,B3633)*(ROW('Номенклатура'!$A$6:$A$205)-5)))&amp;"")</f>
        <v/>
      </c>
      <c r="I3633" s="15" t="str">
        <f>IF(COUNTA(A3633:D3633,G3633)=0,"",IF(NOT(ISNUMBER(A3633)),"Укажите дату",IF(B3633="","Укажите код",IF(NOT(AND(ISTEXT(B3633),LEN(B3633)&gt;0,LEN(B3633)&lt;=30,ISNUMBER(FIND(LEFT(B3633,1),"ABCDEFGHIJKLMNOPQRSTUVWXYZ")),SUMPRODUCT((MID(B3633,{1,2,3,4,5,6,7,8,9,10,11,12,13,14,15,16,17,18,19,20,21,22,23,24,25,26,27,28,29,30},1)&lt;&gt;"")*ISERROR(FIND(MID(B3633,{1,2,3,4,5,6,7,8,9,10,11,12,13,14,15,16,17,18,19,20,21,22,23,24,25,26,27,28,29,30},1),"ABCDEFGHIJKLMNOPQRSTUVWXYZ0123456789-_")))=0,ISERROR(VALUE(B3633)))),"Недопустимый код: только латинские буквы A-Z в верхнем регистре, цифры, - и _; начало с буквы, до 30 символов (например MILK-001)",IF(SUMPRODUCT(--EXACT('Номенклатура'!$A$6:$A$205,B3633))=0,"Код не найден в номенклатуре",IF(SUMPRODUCT(--EXACT('Номенклатура'!$A$6:$A$205,B3633))&gt;1,"Код повторяется в номенклатуре",IF(ISNA(MATCH(C3633,{"Приход","Расход","Списание","Корректировка остатка"},0)),"Выберите тип операции",IF(NOT(ISNUMBER(D3633)),"Укажите количество",IF(D3633=0,"Количество не может быть 0",IF(AND(C3633&lt;&gt;"Корректировка остатка",D3633&lt;0),"Для этого типа количество положительное",IF(NOT(ISNUMBER('Номенклатура'!$C$2)),"Укажите дату начала учёта",IF(A3633&lt;INT('Номенклатура'!$C$2),"Раньше даты начала учёта: НЕ учтено",IF(AND(C3633="Корректировка остатка",TRIM(G3633)=""),"Учтено: добавьте пояснение","ОК")))))))))))))</f>
        <v/>
      </c>
    </row>
    <row r="3634" spans="1:9" x14ac:dyDescent="0.25">
      <c r="A3634" s="16"/>
      <c r="B3634" s="13"/>
      <c r="C3634" s="13"/>
      <c r="D3634" s="14"/>
      <c r="E3634" s="17" t="str">
        <f>IF(OR(B3634="",SUMPRODUCT(--EXACT('Номенклатура'!$A$6:$A$205,B3634))&lt;&gt;1),"",INDEX('Номенклатура'!$D$6:$D$205,SUMPRODUCT(EXACT('Номенклатура'!$A$6:$A$205,B3634)*(ROW('Номенклатура'!$A$6:$A$205)-5)))&amp;"")</f>
        <v/>
      </c>
      <c r="F3634" s="18" t="str">
        <f>IF(OR(I3634="ОК",I3634="Учтено: добавьте пояснение"),IF(C3634="Приход",D3634,IF(C3634="Корректировка остатка",D3634,-D3634)),"")</f>
        <v/>
      </c>
      <c r="G3634" s="13"/>
      <c r="H3634" s="15" t="str">
        <f>IF(OR(B3634="",SUMPRODUCT(--EXACT('Номенклатура'!$A$6:$A$205,B3634))&lt;&gt;1),"",INDEX('Номенклатура'!$B$6:$B$205,SUMPRODUCT(EXACT('Номенклатура'!$A$6:$A$205,B3634)*(ROW('Номенклатура'!$A$6:$A$205)-5)))&amp;"")</f>
        <v/>
      </c>
      <c r="I3634" s="15" t="str">
        <f>IF(COUNTA(A3634:D3634,G3634)=0,"",IF(NOT(ISNUMBER(A3634)),"Укажите дату",IF(B3634="","Укажите код",IF(NOT(AND(ISTEXT(B3634),LEN(B3634)&gt;0,LEN(B3634)&lt;=30,ISNUMBER(FIND(LEFT(B3634,1),"ABCDEFGHIJKLMNOPQRSTUVWXYZ")),SUMPRODUCT((MID(B3634,{1,2,3,4,5,6,7,8,9,10,11,12,13,14,15,16,17,18,19,20,21,22,23,24,25,26,27,28,29,30},1)&lt;&gt;"")*ISERROR(FIND(MID(B3634,{1,2,3,4,5,6,7,8,9,10,11,12,13,14,15,16,17,18,19,20,21,22,23,24,25,26,27,28,29,30},1),"ABCDEFGHIJKLMNOPQRSTUVWXYZ0123456789-_")))=0,ISERROR(VALUE(B3634)))),"Недопустимый код: только латинские буквы A-Z в верхнем регистре, цифры, - и _; начало с буквы, до 30 символов (например MILK-001)",IF(SUMPRODUCT(--EXACT('Номенклатура'!$A$6:$A$205,B3634))=0,"Код не найден в номенклатуре",IF(SUMPRODUCT(--EXACT('Номенклатура'!$A$6:$A$205,B3634))&gt;1,"Код повторяется в номенклатуре",IF(ISNA(MATCH(C3634,{"Приход","Расход","Списание","Корректировка остатка"},0)),"Выберите тип операции",IF(NOT(ISNUMBER(D3634)),"Укажите количество",IF(D3634=0,"Количество не может быть 0",IF(AND(C3634&lt;&gt;"Корректировка остатка",D3634&lt;0),"Для этого типа количество положительное",IF(NOT(ISNUMBER('Номенклатура'!$C$2)),"Укажите дату начала учёта",IF(A3634&lt;INT('Номенклатура'!$C$2),"Раньше даты начала учёта: НЕ учтено",IF(AND(C3634="Корректировка остатка",TRIM(G3634)=""),"Учтено: добавьте пояснение","ОК")))))))))))))</f>
        <v/>
      </c>
    </row>
    <row r="3635" spans="1:9" x14ac:dyDescent="0.25">
      <c r="A3635" s="16"/>
      <c r="B3635" s="13"/>
      <c r="C3635" s="13"/>
      <c r="D3635" s="14"/>
      <c r="E3635" s="17" t="str">
        <f>IF(OR(B3635="",SUMPRODUCT(--EXACT('Номенклатура'!$A$6:$A$205,B3635))&lt;&gt;1),"",INDEX('Номенклатура'!$D$6:$D$205,SUMPRODUCT(EXACT('Номенклатура'!$A$6:$A$205,B3635)*(ROW('Номенклатура'!$A$6:$A$205)-5)))&amp;"")</f>
        <v/>
      </c>
      <c r="F3635" s="18" t="str">
        <f>IF(OR(I3635="ОК",I3635="Учтено: добавьте пояснение"),IF(C3635="Приход",D3635,IF(C3635="Корректировка остатка",D3635,-D3635)),"")</f>
        <v/>
      </c>
      <c r="G3635" s="13"/>
      <c r="H3635" s="15" t="str">
        <f>IF(OR(B3635="",SUMPRODUCT(--EXACT('Номенклатура'!$A$6:$A$205,B3635))&lt;&gt;1),"",INDEX('Номенклатура'!$B$6:$B$205,SUMPRODUCT(EXACT('Номенклатура'!$A$6:$A$205,B3635)*(ROW('Номенклатура'!$A$6:$A$205)-5)))&amp;"")</f>
        <v/>
      </c>
      <c r="I3635" s="15" t="str">
        <f>IF(COUNTA(A3635:D3635,G3635)=0,"",IF(NOT(ISNUMBER(A3635)),"Укажите дату",IF(B3635="","Укажите код",IF(NOT(AND(ISTEXT(B3635),LEN(B3635)&gt;0,LEN(B3635)&lt;=30,ISNUMBER(FIND(LEFT(B3635,1),"ABCDEFGHIJKLMNOPQRSTUVWXYZ")),SUMPRODUCT((MID(B3635,{1,2,3,4,5,6,7,8,9,10,11,12,13,14,15,16,17,18,19,20,21,22,23,24,25,26,27,28,29,30},1)&lt;&gt;"")*ISERROR(FIND(MID(B3635,{1,2,3,4,5,6,7,8,9,10,11,12,13,14,15,16,17,18,19,20,21,22,23,24,25,26,27,28,29,30},1),"ABCDEFGHIJKLMNOPQRSTUVWXYZ0123456789-_")))=0,ISERROR(VALUE(B3635)))),"Недопустимый код: только латинские буквы A-Z в верхнем регистре, цифры, - и _; начало с буквы, до 30 символов (например MILK-001)",IF(SUMPRODUCT(--EXACT('Номенклатура'!$A$6:$A$205,B3635))=0,"Код не найден в номенклатуре",IF(SUMPRODUCT(--EXACT('Номенклатура'!$A$6:$A$205,B3635))&gt;1,"Код повторяется в номенклатуре",IF(ISNA(MATCH(C3635,{"Приход","Расход","Списание","Корректировка остатка"},0)),"Выберите тип операции",IF(NOT(ISNUMBER(D3635)),"Укажите количество",IF(D3635=0,"Количество не может быть 0",IF(AND(C3635&lt;&gt;"Корректировка остатка",D3635&lt;0),"Для этого типа количество положительное",IF(NOT(ISNUMBER('Номенклатура'!$C$2)),"Укажите дату начала учёта",IF(A3635&lt;INT('Номенклатура'!$C$2),"Раньше даты начала учёта: НЕ учтено",IF(AND(C3635="Корректировка остатка",TRIM(G3635)=""),"Учтено: добавьте пояснение","ОК")))))))))))))</f>
        <v/>
      </c>
    </row>
    <row r="3636" spans="1:9" x14ac:dyDescent="0.25">
      <c r="A3636" s="16"/>
      <c r="B3636" s="13"/>
      <c r="C3636" s="13"/>
      <c r="D3636" s="14"/>
      <c r="E3636" s="17" t="str">
        <f>IF(OR(B3636="",SUMPRODUCT(--EXACT('Номенклатура'!$A$6:$A$205,B3636))&lt;&gt;1),"",INDEX('Номенклатура'!$D$6:$D$205,SUMPRODUCT(EXACT('Номенклатура'!$A$6:$A$205,B3636)*(ROW('Номенклатура'!$A$6:$A$205)-5)))&amp;"")</f>
        <v/>
      </c>
      <c r="F3636" s="18" t="str">
        <f>IF(OR(I3636="ОК",I3636="Учтено: добавьте пояснение"),IF(C3636="Приход",D3636,IF(C3636="Корректировка остатка",D3636,-D3636)),"")</f>
        <v/>
      </c>
      <c r="G3636" s="13"/>
      <c r="H3636" s="15" t="str">
        <f>IF(OR(B3636="",SUMPRODUCT(--EXACT('Номенклатура'!$A$6:$A$205,B3636))&lt;&gt;1),"",INDEX('Номенклатура'!$B$6:$B$205,SUMPRODUCT(EXACT('Номенклатура'!$A$6:$A$205,B3636)*(ROW('Номенклатура'!$A$6:$A$205)-5)))&amp;"")</f>
        <v/>
      </c>
      <c r="I3636" s="15" t="str">
        <f>IF(COUNTA(A3636:D3636,G3636)=0,"",IF(NOT(ISNUMBER(A3636)),"Укажите дату",IF(B3636="","Укажите код",IF(NOT(AND(ISTEXT(B3636),LEN(B3636)&gt;0,LEN(B3636)&lt;=30,ISNUMBER(FIND(LEFT(B3636,1),"ABCDEFGHIJKLMNOPQRSTUVWXYZ")),SUMPRODUCT((MID(B3636,{1,2,3,4,5,6,7,8,9,10,11,12,13,14,15,16,17,18,19,20,21,22,23,24,25,26,27,28,29,30},1)&lt;&gt;"")*ISERROR(FIND(MID(B3636,{1,2,3,4,5,6,7,8,9,10,11,12,13,14,15,16,17,18,19,20,21,22,23,24,25,26,27,28,29,30},1),"ABCDEFGHIJKLMNOPQRSTUVWXYZ0123456789-_")))=0,ISERROR(VALUE(B3636)))),"Недопустимый код: только латинские буквы A-Z в верхнем регистре, цифры, - и _; начало с буквы, до 30 символов (например MILK-001)",IF(SUMPRODUCT(--EXACT('Номенклатура'!$A$6:$A$205,B3636))=0,"Код не найден в номенклатуре",IF(SUMPRODUCT(--EXACT('Номенклатура'!$A$6:$A$205,B3636))&gt;1,"Код повторяется в номенклатуре",IF(ISNA(MATCH(C3636,{"Приход","Расход","Списание","Корректировка остатка"},0)),"Выберите тип операции",IF(NOT(ISNUMBER(D3636)),"Укажите количество",IF(D3636=0,"Количество не может быть 0",IF(AND(C3636&lt;&gt;"Корректировка остатка",D3636&lt;0),"Для этого типа количество положительное",IF(NOT(ISNUMBER('Номенклатура'!$C$2)),"Укажите дату начала учёта",IF(A3636&lt;INT('Номенклатура'!$C$2),"Раньше даты начала учёта: НЕ учтено",IF(AND(C3636="Корректировка остатка",TRIM(G3636)=""),"Учтено: добавьте пояснение","ОК")))))))))))))</f>
        <v/>
      </c>
    </row>
    <row r="3637" spans="1:9" x14ac:dyDescent="0.25">
      <c r="A3637" s="16"/>
      <c r="B3637" s="13"/>
      <c r="C3637" s="13"/>
      <c r="D3637" s="14"/>
      <c r="E3637" s="17" t="str">
        <f>IF(OR(B3637="",SUMPRODUCT(--EXACT('Номенклатура'!$A$6:$A$205,B3637))&lt;&gt;1),"",INDEX('Номенклатура'!$D$6:$D$205,SUMPRODUCT(EXACT('Номенклатура'!$A$6:$A$205,B3637)*(ROW('Номенклатура'!$A$6:$A$205)-5)))&amp;"")</f>
        <v/>
      </c>
      <c r="F3637" s="18" t="str">
        <f>IF(OR(I3637="ОК",I3637="Учтено: добавьте пояснение"),IF(C3637="Приход",D3637,IF(C3637="Корректировка остатка",D3637,-D3637)),"")</f>
        <v/>
      </c>
      <c r="G3637" s="13"/>
      <c r="H3637" s="15" t="str">
        <f>IF(OR(B3637="",SUMPRODUCT(--EXACT('Номенклатура'!$A$6:$A$205,B3637))&lt;&gt;1),"",INDEX('Номенклатура'!$B$6:$B$205,SUMPRODUCT(EXACT('Номенклатура'!$A$6:$A$205,B3637)*(ROW('Номенклатура'!$A$6:$A$205)-5)))&amp;"")</f>
        <v/>
      </c>
      <c r="I3637" s="15" t="str">
        <f>IF(COUNTA(A3637:D3637,G3637)=0,"",IF(NOT(ISNUMBER(A3637)),"Укажите дату",IF(B3637="","Укажите код",IF(NOT(AND(ISTEXT(B3637),LEN(B3637)&gt;0,LEN(B3637)&lt;=30,ISNUMBER(FIND(LEFT(B3637,1),"ABCDEFGHIJKLMNOPQRSTUVWXYZ")),SUMPRODUCT((MID(B3637,{1,2,3,4,5,6,7,8,9,10,11,12,13,14,15,16,17,18,19,20,21,22,23,24,25,26,27,28,29,30},1)&lt;&gt;"")*ISERROR(FIND(MID(B3637,{1,2,3,4,5,6,7,8,9,10,11,12,13,14,15,16,17,18,19,20,21,22,23,24,25,26,27,28,29,30},1),"ABCDEFGHIJKLMNOPQRSTUVWXYZ0123456789-_")))=0,ISERROR(VALUE(B3637)))),"Недопустимый код: только латинские буквы A-Z в верхнем регистре, цифры, - и _; начало с буквы, до 30 символов (например MILK-001)",IF(SUMPRODUCT(--EXACT('Номенклатура'!$A$6:$A$205,B3637))=0,"Код не найден в номенклатуре",IF(SUMPRODUCT(--EXACT('Номенклатура'!$A$6:$A$205,B3637))&gt;1,"Код повторяется в номенклатуре",IF(ISNA(MATCH(C3637,{"Приход","Расход","Списание","Корректировка остатка"},0)),"Выберите тип операции",IF(NOT(ISNUMBER(D3637)),"Укажите количество",IF(D3637=0,"Количество не может быть 0",IF(AND(C3637&lt;&gt;"Корректировка остатка",D3637&lt;0),"Для этого типа количество положительное",IF(NOT(ISNUMBER('Номенклатура'!$C$2)),"Укажите дату начала учёта",IF(A3637&lt;INT('Номенклатура'!$C$2),"Раньше даты начала учёта: НЕ учтено",IF(AND(C3637="Корректировка остатка",TRIM(G3637)=""),"Учтено: добавьте пояснение","ОК")))))))))))))</f>
        <v/>
      </c>
    </row>
    <row r="3638" spans="1:9" x14ac:dyDescent="0.25">
      <c r="A3638" s="16"/>
      <c r="B3638" s="13"/>
      <c r="C3638" s="13"/>
      <c r="D3638" s="14"/>
      <c r="E3638" s="17" t="str">
        <f>IF(OR(B3638="",SUMPRODUCT(--EXACT('Номенклатура'!$A$6:$A$205,B3638))&lt;&gt;1),"",INDEX('Номенклатура'!$D$6:$D$205,SUMPRODUCT(EXACT('Номенклатура'!$A$6:$A$205,B3638)*(ROW('Номенклатура'!$A$6:$A$205)-5)))&amp;"")</f>
        <v/>
      </c>
      <c r="F3638" s="18" t="str">
        <f>IF(OR(I3638="ОК",I3638="Учтено: добавьте пояснение"),IF(C3638="Приход",D3638,IF(C3638="Корректировка остатка",D3638,-D3638)),"")</f>
        <v/>
      </c>
      <c r="G3638" s="13"/>
      <c r="H3638" s="15" t="str">
        <f>IF(OR(B3638="",SUMPRODUCT(--EXACT('Номенклатура'!$A$6:$A$205,B3638))&lt;&gt;1),"",INDEX('Номенклатура'!$B$6:$B$205,SUMPRODUCT(EXACT('Номенклатура'!$A$6:$A$205,B3638)*(ROW('Номенклатура'!$A$6:$A$205)-5)))&amp;"")</f>
        <v/>
      </c>
      <c r="I3638" s="15" t="str">
        <f>IF(COUNTA(A3638:D3638,G3638)=0,"",IF(NOT(ISNUMBER(A3638)),"Укажите дату",IF(B3638="","Укажите код",IF(NOT(AND(ISTEXT(B3638),LEN(B3638)&gt;0,LEN(B3638)&lt;=30,ISNUMBER(FIND(LEFT(B3638,1),"ABCDEFGHIJKLMNOPQRSTUVWXYZ")),SUMPRODUCT((MID(B3638,{1,2,3,4,5,6,7,8,9,10,11,12,13,14,15,16,17,18,19,20,21,22,23,24,25,26,27,28,29,30},1)&lt;&gt;"")*ISERROR(FIND(MID(B3638,{1,2,3,4,5,6,7,8,9,10,11,12,13,14,15,16,17,18,19,20,21,22,23,24,25,26,27,28,29,30},1),"ABCDEFGHIJKLMNOPQRSTUVWXYZ0123456789-_")))=0,ISERROR(VALUE(B3638)))),"Недопустимый код: только латинские буквы A-Z в верхнем регистре, цифры, - и _; начало с буквы, до 30 символов (например MILK-001)",IF(SUMPRODUCT(--EXACT('Номенклатура'!$A$6:$A$205,B3638))=0,"Код не найден в номенклатуре",IF(SUMPRODUCT(--EXACT('Номенклатура'!$A$6:$A$205,B3638))&gt;1,"Код повторяется в номенклатуре",IF(ISNA(MATCH(C3638,{"Приход","Расход","Списание","Корректировка остатка"},0)),"Выберите тип операции",IF(NOT(ISNUMBER(D3638)),"Укажите количество",IF(D3638=0,"Количество не может быть 0",IF(AND(C3638&lt;&gt;"Корректировка остатка",D3638&lt;0),"Для этого типа количество положительное",IF(NOT(ISNUMBER('Номенклатура'!$C$2)),"Укажите дату начала учёта",IF(A3638&lt;INT('Номенклатура'!$C$2),"Раньше даты начала учёта: НЕ учтено",IF(AND(C3638="Корректировка остатка",TRIM(G3638)=""),"Учтено: добавьте пояснение","ОК")))))))))))))</f>
        <v/>
      </c>
    </row>
    <row r="3639" spans="1:9" x14ac:dyDescent="0.25">
      <c r="A3639" s="16"/>
      <c r="B3639" s="13"/>
      <c r="C3639" s="13"/>
      <c r="D3639" s="14"/>
      <c r="E3639" s="17" t="str">
        <f>IF(OR(B3639="",SUMPRODUCT(--EXACT('Номенклатура'!$A$6:$A$205,B3639))&lt;&gt;1),"",INDEX('Номенклатура'!$D$6:$D$205,SUMPRODUCT(EXACT('Номенклатура'!$A$6:$A$205,B3639)*(ROW('Номенклатура'!$A$6:$A$205)-5)))&amp;"")</f>
        <v/>
      </c>
      <c r="F3639" s="18" t="str">
        <f>IF(OR(I3639="ОК",I3639="Учтено: добавьте пояснение"),IF(C3639="Приход",D3639,IF(C3639="Корректировка остатка",D3639,-D3639)),"")</f>
        <v/>
      </c>
      <c r="G3639" s="13"/>
      <c r="H3639" s="15" t="str">
        <f>IF(OR(B3639="",SUMPRODUCT(--EXACT('Номенклатура'!$A$6:$A$205,B3639))&lt;&gt;1),"",INDEX('Номенклатура'!$B$6:$B$205,SUMPRODUCT(EXACT('Номенклатура'!$A$6:$A$205,B3639)*(ROW('Номенклатура'!$A$6:$A$205)-5)))&amp;"")</f>
        <v/>
      </c>
      <c r="I3639" s="15" t="str">
        <f>IF(COUNTA(A3639:D3639,G3639)=0,"",IF(NOT(ISNUMBER(A3639)),"Укажите дату",IF(B3639="","Укажите код",IF(NOT(AND(ISTEXT(B3639),LEN(B3639)&gt;0,LEN(B3639)&lt;=30,ISNUMBER(FIND(LEFT(B3639,1),"ABCDEFGHIJKLMNOPQRSTUVWXYZ")),SUMPRODUCT((MID(B3639,{1,2,3,4,5,6,7,8,9,10,11,12,13,14,15,16,17,18,19,20,21,22,23,24,25,26,27,28,29,30},1)&lt;&gt;"")*ISERROR(FIND(MID(B3639,{1,2,3,4,5,6,7,8,9,10,11,12,13,14,15,16,17,18,19,20,21,22,23,24,25,26,27,28,29,30},1),"ABCDEFGHIJKLMNOPQRSTUVWXYZ0123456789-_")))=0,ISERROR(VALUE(B3639)))),"Недопустимый код: только латинские буквы A-Z в верхнем регистре, цифры, - и _; начало с буквы, до 30 символов (например MILK-001)",IF(SUMPRODUCT(--EXACT('Номенклатура'!$A$6:$A$205,B3639))=0,"Код не найден в номенклатуре",IF(SUMPRODUCT(--EXACT('Номенклатура'!$A$6:$A$205,B3639))&gt;1,"Код повторяется в номенклатуре",IF(ISNA(MATCH(C3639,{"Приход","Расход","Списание","Корректировка остатка"},0)),"Выберите тип операции",IF(NOT(ISNUMBER(D3639)),"Укажите количество",IF(D3639=0,"Количество не может быть 0",IF(AND(C3639&lt;&gt;"Корректировка остатка",D3639&lt;0),"Для этого типа количество положительное",IF(NOT(ISNUMBER('Номенклатура'!$C$2)),"Укажите дату начала учёта",IF(A3639&lt;INT('Номенклатура'!$C$2),"Раньше даты начала учёта: НЕ учтено",IF(AND(C3639="Корректировка остатка",TRIM(G3639)=""),"Учтено: добавьте пояснение","ОК")))))))))))))</f>
        <v/>
      </c>
    </row>
    <row r="3640" spans="1:9" x14ac:dyDescent="0.25">
      <c r="A3640" s="16"/>
      <c r="B3640" s="13"/>
      <c r="C3640" s="13"/>
      <c r="D3640" s="14"/>
      <c r="E3640" s="17" t="str">
        <f>IF(OR(B3640="",SUMPRODUCT(--EXACT('Номенклатура'!$A$6:$A$205,B3640))&lt;&gt;1),"",INDEX('Номенклатура'!$D$6:$D$205,SUMPRODUCT(EXACT('Номенклатура'!$A$6:$A$205,B3640)*(ROW('Номенклатура'!$A$6:$A$205)-5)))&amp;"")</f>
        <v/>
      </c>
      <c r="F3640" s="18" t="str">
        <f>IF(OR(I3640="ОК",I3640="Учтено: добавьте пояснение"),IF(C3640="Приход",D3640,IF(C3640="Корректировка остатка",D3640,-D3640)),"")</f>
        <v/>
      </c>
      <c r="G3640" s="13"/>
      <c r="H3640" s="15" t="str">
        <f>IF(OR(B3640="",SUMPRODUCT(--EXACT('Номенклатура'!$A$6:$A$205,B3640))&lt;&gt;1),"",INDEX('Номенклатура'!$B$6:$B$205,SUMPRODUCT(EXACT('Номенклатура'!$A$6:$A$205,B3640)*(ROW('Номенклатура'!$A$6:$A$205)-5)))&amp;"")</f>
        <v/>
      </c>
      <c r="I3640" s="15" t="str">
        <f>IF(COUNTA(A3640:D3640,G3640)=0,"",IF(NOT(ISNUMBER(A3640)),"Укажите дату",IF(B3640="","Укажите код",IF(NOT(AND(ISTEXT(B3640),LEN(B3640)&gt;0,LEN(B3640)&lt;=30,ISNUMBER(FIND(LEFT(B3640,1),"ABCDEFGHIJKLMNOPQRSTUVWXYZ")),SUMPRODUCT((MID(B3640,{1,2,3,4,5,6,7,8,9,10,11,12,13,14,15,16,17,18,19,20,21,22,23,24,25,26,27,28,29,30},1)&lt;&gt;"")*ISERROR(FIND(MID(B3640,{1,2,3,4,5,6,7,8,9,10,11,12,13,14,15,16,17,18,19,20,21,22,23,24,25,26,27,28,29,30},1),"ABCDEFGHIJKLMNOPQRSTUVWXYZ0123456789-_")))=0,ISERROR(VALUE(B3640)))),"Недопустимый код: только латинские буквы A-Z в верхнем регистре, цифры, - и _; начало с буквы, до 30 символов (например MILK-001)",IF(SUMPRODUCT(--EXACT('Номенклатура'!$A$6:$A$205,B3640))=0,"Код не найден в номенклатуре",IF(SUMPRODUCT(--EXACT('Номенклатура'!$A$6:$A$205,B3640))&gt;1,"Код повторяется в номенклатуре",IF(ISNA(MATCH(C3640,{"Приход","Расход","Списание","Корректировка остатка"},0)),"Выберите тип операции",IF(NOT(ISNUMBER(D3640)),"Укажите количество",IF(D3640=0,"Количество не может быть 0",IF(AND(C3640&lt;&gt;"Корректировка остатка",D3640&lt;0),"Для этого типа количество положительное",IF(NOT(ISNUMBER('Номенклатура'!$C$2)),"Укажите дату начала учёта",IF(A3640&lt;INT('Номенклатура'!$C$2),"Раньше даты начала учёта: НЕ учтено",IF(AND(C3640="Корректировка остатка",TRIM(G3640)=""),"Учтено: добавьте пояснение","ОК")))))))))))))</f>
        <v/>
      </c>
    </row>
    <row r="3641" spans="1:9" x14ac:dyDescent="0.25">
      <c r="A3641" s="16"/>
      <c r="B3641" s="13"/>
      <c r="C3641" s="13"/>
      <c r="D3641" s="14"/>
      <c r="E3641" s="17" t="str">
        <f>IF(OR(B3641="",SUMPRODUCT(--EXACT('Номенклатура'!$A$6:$A$205,B3641))&lt;&gt;1),"",INDEX('Номенклатура'!$D$6:$D$205,SUMPRODUCT(EXACT('Номенклатура'!$A$6:$A$205,B3641)*(ROW('Номенклатура'!$A$6:$A$205)-5)))&amp;"")</f>
        <v/>
      </c>
      <c r="F3641" s="18" t="str">
        <f>IF(OR(I3641="ОК",I3641="Учтено: добавьте пояснение"),IF(C3641="Приход",D3641,IF(C3641="Корректировка остатка",D3641,-D3641)),"")</f>
        <v/>
      </c>
      <c r="G3641" s="13"/>
      <c r="H3641" s="15" t="str">
        <f>IF(OR(B3641="",SUMPRODUCT(--EXACT('Номенклатура'!$A$6:$A$205,B3641))&lt;&gt;1),"",INDEX('Номенклатура'!$B$6:$B$205,SUMPRODUCT(EXACT('Номенклатура'!$A$6:$A$205,B3641)*(ROW('Номенклатура'!$A$6:$A$205)-5)))&amp;"")</f>
        <v/>
      </c>
      <c r="I3641" s="15" t="str">
        <f>IF(COUNTA(A3641:D3641,G3641)=0,"",IF(NOT(ISNUMBER(A3641)),"Укажите дату",IF(B3641="","Укажите код",IF(NOT(AND(ISTEXT(B3641),LEN(B3641)&gt;0,LEN(B3641)&lt;=30,ISNUMBER(FIND(LEFT(B3641,1),"ABCDEFGHIJKLMNOPQRSTUVWXYZ")),SUMPRODUCT((MID(B3641,{1,2,3,4,5,6,7,8,9,10,11,12,13,14,15,16,17,18,19,20,21,22,23,24,25,26,27,28,29,30},1)&lt;&gt;"")*ISERROR(FIND(MID(B3641,{1,2,3,4,5,6,7,8,9,10,11,12,13,14,15,16,17,18,19,20,21,22,23,24,25,26,27,28,29,30},1),"ABCDEFGHIJKLMNOPQRSTUVWXYZ0123456789-_")))=0,ISERROR(VALUE(B3641)))),"Недопустимый код: только латинские буквы A-Z в верхнем регистре, цифры, - и _; начало с буквы, до 30 символов (например MILK-001)",IF(SUMPRODUCT(--EXACT('Номенклатура'!$A$6:$A$205,B3641))=0,"Код не найден в номенклатуре",IF(SUMPRODUCT(--EXACT('Номенклатура'!$A$6:$A$205,B3641))&gt;1,"Код повторяется в номенклатуре",IF(ISNA(MATCH(C3641,{"Приход","Расход","Списание","Корректировка остатка"},0)),"Выберите тип операции",IF(NOT(ISNUMBER(D3641)),"Укажите количество",IF(D3641=0,"Количество не может быть 0",IF(AND(C3641&lt;&gt;"Корректировка остатка",D3641&lt;0),"Для этого типа количество положительное",IF(NOT(ISNUMBER('Номенклатура'!$C$2)),"Укажите дату начала учёта",IF(A3641&lt;INT('Номенклатура'!$C$2),"Раньше даты начала учёта: НЕ учтено",IF(AND(C3641="Корректировка остатка",TRIM(G3641)=""),"Учтено: добавьте пояснение","ОК")))))))))))))</f>
        <v/>
      </c>
    </row>
    <row r="3642" spans="1:9" x14ac:dyDescent="0.25">
      <c r="A3642" s="16"/>
      <c r="B3642" s="13"/>
      <c r="C3642" s="13"/>
      <c r="D3642" s="14"/>
      <c r="E3642" s="17" t="str">
        <f>IF(OR(B3642="",SUMPRODUCT(--EXACT('Номенклатура'!$A$6:$A$205,B3642))&lt;&gt;1),"",INDEX('Номенклатура'!$D$6:$D$205,SUMPRODUCT(EXACT('Номенклатура'!$A$6:$A$205,B3642)*(ROW('Номенклатура'!$A$6:$A$205)-5)))&amp;"")</f>
        <v/>
      </c>
      <c r="F3642" s="18" t="str">
        <f>IF(OR(I3642="ОК",I3642="Учтено: добавьте пояснение"),IF(C3642="Приход",D3642,IF(C3642="Корректировка остатка",D3642,-D3642)),"")</f>
        <v/>
      </c>
      <c r="G3642" s="13"/>
      <c r="H3642" s="15" t="str">
        <f>IF(OR(B3642="",SUMPRODUCT(--EXACT('Номенклатура'!$A$6:$A$205,B3642))&lt;&gt;1),"",INDEX('Номенклатура'!$B$6:$B$205,SUMPRODUCT(EXACT('Номенклатура'!$A$6:$A$205,B3642)*(ROW('Номенклатура'!$A$6:$A$205)-5)))&amp;"")</f>
        <v/>
      </c>
      <c r="I3642" s="15" t="str">
        <f>IF(COUNTA(A3642:D3642,G3642)=0,"",IF(NOT(ISNUMBER(A3642)),"Укажите дату",IF(B3642="","Укажите код",IF(NOT(AND(ISTEXT(B3642),LEN(B3642)&gt;0,LEN(B3642)&lt;=30,ISNUMBER(FIND(LEFT(B3642,1),"ABCDEFGHIJKLMNOPQRSTUVWXYZ")),SUMPRODUCT((MID(B3642,{1,2,3,4,5,6,7,8,9,10,11,12,13,14,15,16,17,18,19,20,21,22,23,24,25,26,27,28,29,30},1)&lt;&gt;"")*ISERROR(FIND(MID(B3642,{1,2,3,4,5,6,7,8,9,10,11,12,13,14,15,16,17,18,19,20,21,22,23,24,25,26,27,28,29,30},1),"ABCDEFGHIJKLMNOPQRSTUVWXYZ0123456789-_")))=0,ISERROR(VALUE(B3642)))),"Недопустимый код: только латинские буквы A-Z в верхнем регистре, цифры, - и _; начало с буквы, до 30 символов (например MILK-001)",IF(SUMPRODUCT(--EXACT('Номенклатура'!$A$6:$A$205,B3642))=0,"Код не найден в номенклатуре",IF(SUMPRODUCT(--EXACT('Номенклатура'!$A$6:$A$205,B3642))&gt;1,"Код повторяется в номенклатуре",IF(ISNA(MATCH(C3642,{"Приход","Расход","Списание","Корректировка остатка"},0)),"Выберите тип операции",IF(NOT(ISNUMBER(D3642)),"Укажите количество",IF(D3642=0,"Количество не может быть 0",IF(AND(C3642&lt;&gt;"Корректировка остатка",D3642&lt;0),"Для этого типа количество положительное",IF(NOT(ISNUMBER('Номенклатура'!$C$2)),"Укажите дату начала учёта",IF(A3642&lt;INT('Номенклатура'!$C$2),"Раньше даты начала учёта: НЕ учтено",IF(AND(C3642="Корректировка остатка",TRIM(G3642)=""),"Учтено: добавьте пояснение","ОК")))))))))))))</f>
        <v/>
      </c>
    </row>
    <row r="3643" spans="1:9" x14ac:dyDescent="0.25">
      <c r="A3643" s="16"/>
      <c r="B3643" s="13"/>
      <c r="C3643" s="13"/>
      <c r="D3643" s="14"/>
      <c r="E3643" s="17" t="str">
        <f>IF(OR(B3643="",SUMPRODUCT(--EXACT('Номенклатура'!$A$6:$A$205,B3643))&lt;&gt;1),"",INDEX('Номенклатура'!$D$6:$D$205,SUMPRODUCT(EXACT('Номенклатура'!$A$6:$A$205,B3643)*(ROW('Номенклатура'!$A$6:$A$205)-5)))&amp;"")</f>
        <v/>
      </c>
      <c r="F3643" s="18" t="str">
        <f>IF(OR(I3643="ОК",I3643="Учтено: добавьте пояснение"),IF(C3643="Приход",D3643,IF(C3643="Корректировка остатка",D3643,-D3643)),"")</f>
        <v/>
      </c>
      <c r="G3643" s="13"/>
      <c r="H3643" s="15" t="str">
        <f>IF(OR(B3643="",SUMPRODUCT(--EXACT('Номенклатура'!$A$6:$A$205,B3643))&lt;&gt;1),"",INDEX('Номенклатура'!$B$6:$B$205,SUMPRODUCT(EXACT('Номенклатура'!$A$6:$A$205,B3643)*(ROW('Номенклатура'!$A$6:$A$205)-5)))&amp;"")</f>
        <v/>
      </c>
      <c r="I3643" s="15" t="str">
        <f>IF(COUNTA(A3643:D3643,G3643)=0,"",IF(NOT(ISNUMBER(A3643)),"Укажите дату",IF(B3643="","Укажите код",IF(NOT(AND(ISTEXT(B3643),LEN(B3643)&gt;0,LEN(B3643)&lt;=30,ISNUMBER(FIND(LEFT(B3643,1),"ABCDEFGHIJKLMNOPQRSTUVWXYZ")),SUMPRODUCT((MID(B3643,{1,2,3,4,5,6,7,8,9,10,11,12,13,14,15,16,17,18,19,20,21,22,23,24,25,26,27,28,29,30},1)&lt;&gt;"")*ISERROR(FIND(MID(B3643,{1,2,3,4,5,6,7,8,9,10,11,12,13,14,15,16,17,18,19,20,21,22,23,24,25,26,27,28,29,30},1),"ABCDEFGHIJKLMNOPQRSTUVWXYZ0123456789-_")))=0,ISERROR(VALUE(B3643)))),"Недопустимый код: только латинские буквы A-Z в верхнем регистре, цифры, - и _; начало с буквы, до 30 символов (например MILK-001)",IF(SUMPRODUCT(--EXACT('Номенклатура'!$A$6:$A$205,B3643))=0,"Код не найден в номенклатуре",IF(SUMPRODUCT(--EXACT('Номенклатура'!$A$6:$A$205,B3643))&gt;1,"Код повторяется в номенклатуре",IF(ISNA(MATCH(C3643,{"Приход","Расход","Списание","Корректировка остатка"},0)),"Выберите тип операции",IF(NOT(ISNUMBER(D3643)),"Укажите количество",IF(D3643=0,"Количество не может быть 0",IF(AND(C3643&lt;&gt;"Корректировка остатка",D3643&lt;0),"Для этого типа количество положительное",IF(NOT(ISNUMBER('Номенклатура'!$C$2)),"Укажите дату начала учёта",IF(A3643&lt;INT('Номенклатура'!$C$2),"Раньше даты начала учёта: НЕ учтено",IF(AND(C3643="Корректировка остатка",TRIM(G3643)=""),"Учтено: добавьте пояснение","ОК")))))))))))))</f>
        <v/>
      </c>
    </row>
    <row r="3644" spans="1:9" x14ac:dyDescent="0.25">
      <c r="A3644" s="16"/>
      <c r="B3644" s="13"/>
      <c r="C3644" s="13"/>
      <c r="D3644" s="14"/>
      <c r="E3644" s="17" t="str">
        <f>IF(OR(B3644="",SUMPRODUCT(--EXACT('Номенклатура'!$A$6:$A$205,B3644))&lt;&gt;1),"",INDEX('Номенклатура'!$D$6:$D$205,SUMPRODUCT(EXACT('Номенклатура'!$A$6:$A$205,B3644)*(ROW('Номенклатура'!$A$6:$A$205)-5)))&amp;"")</f>
        <v/>
      </c>
      <c r="F3644" s="18" t="str">
        <f>IF(OR(I3644="ОК",I3644="Учтено: добавьте пояснение"),IF(C3644="Приход",D3644,IF(C3644="Корректировка остатка",D3644,-D3644)),"")</f>
        <v/>
      </c>
      <c r="G3644" s="13"/>
      <c r="H3644" s="15" t="str">
        <f>IF(OR(B3644="",SUMPRODUCT(--EXACT('Номенклатура'!$A$6:$A$205,B3644))&lt;&gt;1),"",INDEX('Номенклатура'!$B$6:$B$205,SUMPRODUCT(EXACT('Номенклатура'!$A$6:$A$205,B3644)*(ROW('Номенклатура'!$A$6:$A$205)-5)))&amp;"")</f>
        <v/>
      </c>
      <c r="I3644" s="15" t="str">
        <f>IF(COUNTA(A3644:D3644,G3644)=0,"",IF(NOT(ISNUMBER(A3644)),"Укажите дату",IF(B3644="","Укажите код",IF(NOT(AND(ISTEXT(B3644),LEN(B3644)&gt;0,LEN(B3644)&lt;=30,ISNUMBER(FIND(LEFT(B3644,1),"ABCDEFGHIJKLMNOPQRSTUVWXYZ")),SUMPRODUCT((MID(B3644,{1,2,3,4,5,6,7,8,9,10,11,12,13,14,15,16,17,18,19,20,21,22,23,24,25,26,27,28,29,30},1)&lt;&gt;"")*ISERROR(FIND(MID(B3644,{1,2,3,4,5,6,7,8,9,10,11,12,13,14,15,16,17,18,19,20,21,22,23,24,25,26,27,28,29,30},1),"ABCDEFGHIJKLMNOPQRSTUVWXYZ0123456789-_")))=0,ISERROR(VALUE(B3644)))),"Недопустимый код: только латинские буквы A-Z в верхнем регистре, цифры, - и _; начало с буквы, до 30 символов (например MILK-001)",IF(SUMPRODUCT(--EXACT('Номенклатура'!$A$6:$A$205,B3644))=0,"Код не найден в номенклатуре",IF(SUMPRODUCT(--EXACT('Номенклатура'!$A$6:$A$205,B3644))&gt;1,"Код повторяется в номенклатуре",IF(ISNA(MATCH(C3644,{"Приход","Расход","Списание","Корректировка остатка"},0)),"Выберите тип операции",IF(NOT(ISNUMBER(D3644)),"Укажите количество",IF(D3644=0,"Количество не может быть 0",IF(AND(C3644&lt;&gt;"Корректировка остатка",D3644&lt;0),"Для этого типа количество положительное",IF(NOT(ISNUMBER('Номенклатура'!$C$2)),"Укажите дату начала учёта",IF(A3644&lt;INT('Номенклатура'!$C$2),"Раньше даты начала учёта: НЕ учтено",IF(AND(C3644="Корректировка остатка",TRIM(G3644)=""),"Учтено: добавьте пояснение","ОК")))))))))))))</f>
        <v/>
      </c>
    </row>
    <row r="3645" spans="1:9" x14ac:dyDescent="0.25">
      <c r="A3645" s="16"/>
      <c r="B3645" s="13"/>
      <c r="C3645" s="13"/>
      <c r="D3645" s="14"/>
      <c r="E3645" s="17" t="str">
        <f>IF(OR(B3645="",SUMPRODUCT(--EXACT('Номенклатура'!$A$6:$A$205,B3645))&lt;&gt;1),"",INDEX('Номенклатура'!$D$6:$D$205,SUMPRODUCT(EXACT('Номенклатура'!$A$6:$A$205,B3645)*(ROW('Номенклатура'!$A$6:$A$205)-5)))&amp;"")</f>
        <v/>
      </c>
      <c r="F3645" s="18" t="str">
        <f>IF(OR(I3645="ОК",I3645="Учтено: добавьте пояснение"),IF(C3645="Приход",D3645,IF(C3645="Корректировка остатка",D3645,-D3645)),"")</f>
        <v/>
      </c>
      <c r="G3645" s="13"/>
      <c r="H3645" s="15" t="str">
        <f>IF(OR(B3645="",SUMPRODUCT(--EXACT('Номенклатура'!$A$6:$A$205,B3645))&lt;&gt;1),"",INDEX('Номенклатура'!$B$6:$B$205,SUMPRODUCT(EXACT('Номенклатура'!$A$6:$A$205,B3645)*(ROW('Номенклатура'!$A$6:$A$205)-5)))&amp;"")</f>
        <v/>
      </c>
      <c r="I3645" s="15" t="str">
        <f>IF(COUNTA(A3645:D3645,G3645)=0,"",IF(NOT(ISNUMBER(A3645)),"Укажите дату",IF(B3645="","Укажите код",IF(NOT(AND(ISTEXT(B3645),LEN(B3645)&gt;0,LEN(B3645)&lt;=30,ISNUMBER(FIND(LEFT(B3645,1),"ABCDEFGHIJKLMNOPQRSTUVWXYZ")),SUMPRODUCT((MID(B3645,{1,2,3,4,5,6,7,8,9,10,11,12,13,14,15,16,17,18,19,20,21,22,23,24,25,26,27,28,29,30},1)&lt;&gt;"")*ISERROR(FIND(MID(B3645,{1,2,3,4,5,6,7,8,9,10,11,12,13,14,15,16,17,18,19,20,21,22,23,24,25,26,27,28,29,30},1),"ABCDEFGHIJKLMNOPQRSTUVWXYZ0123456789-_")))=0,ISERROR(VALUE(B3645)))),"Недопустимый код: только латинские буквы A-Z в верхнем регистре, цифры, - и _; начало с буквы, до 30 символов (например MILK-001)",IF(SUMPRODUCT(--EXACT('Номенклатура'!$A$6:$A$205,B3645))=0,"Код не найден в номенклатуре",IF(SUMPRODUCT(--EXACT('Номенклатура'!$A$6:$A$205,B3645))&gt;1,"Код повторяется в номенклатуре",IF(ISNA(MATCH(C3645,{"Приход","Расход","Списание","Корректировка остатка"},0)),"Выберите тип операции",IF(NOT(ISNUMBER(D3645)),"Укажите количество",IF(D3645=0,"Количество не может быть 0",IF(AND(C3645&lt;&gt;"Корректировка остатка",D3645&lt;0),"Для этого типа количество положительное",IF(NOT(ISNUMBER('Номенклатура'!$C$2)),"Укажите дату начала учёта",IF(A3645&lt;INT('Номенклатура'!$C$2),"Раньше даты начала учёта: НЕ учтено",IF(AND(C3645="Корректировка остатка",TRIM(G3645)=""),"Учтено: добавьте пояснение","ОК")))))))))))))</f>
        <v/>
      </c>
    </row>
    <row r="3646" spans="1:9" x14ac:dyDescent="0.25">
      <c r="A3646" s="16"/>
      <c r="B3646" s="13"/>
      <c r="C3646" s="13"/>
      <c r="D3646" s="14"/>
      <c r="E3646" s="17" t="str">
        <f>IF(OR(B3646="",SUMPRODUCT(--EXACT('Номенклатура'!$A$6:$A$205,B3646))&lt;&gt;1),"",INDEX('Номенклатура'!$D$6:$D$205,SUMPRODUCT(EXACT('Номенклатура'!$A$6:$A$205,B3646)*(ROW('Номенклатура'!$A$6:$A$205)-5)))&amp;"")</f>
        <v/>
      </c>
      <c r="F3646" s="18" t="str">
        <f>IF(OR(I3646="ОК",I3646="Учтено: добавьте пояснение"),IF(C3646="Приход",D3646,IF(C3646="Корректировка остатка",D3646,-D3646)),"")</f>
        <v/>
      </c>
      <c r="G3646" s="13"/>
      <c r="H3646" s="15" t="str">
        <f>IF(OR(B3646="",SUMPRODUCT(--EXACT('Номенклатура'!$A$6:$A$205,B3646))&lt;&gt;1),"",INDEX('Номенклатура'!$B$6:$B$205,SUMPRODUCT(EXACT('Номенклатура'!$A$6:$A$205,B3646)*(ROW('Номенклатура'!$A$6:$A$205)-5)))&amp;"")</f>
        <v/>
      </c>
      <c r="I3646" s="15" t="str">
        <f>IF(COUNTA(A3646:D3646,G3646)=0,"",IF(NOT(ISNUMBER(A3646)),"Укажите дату",IF(B3646="","Укажите код",IF(NOT(AND(ISTEXT(B3646),LEN(B3646)&gt;0,LEN(B3646)&lt;=30,ISNUMBER(FIND(LEFT(B3646,1),"ABCDEFGHIJKLMNOPQRSTUVWXYZ")),SUMPRODUCT((MID(B3646,{1,2,3,4,5,6,7,8,9,10,11,12,13,14,15,16,17,18,19,20,21,22,23,24,25,26,27,28,29,30},1)&lt;&gt;"")*ISERROR(FIND(MID(B3646,{1,2,3,4,5,6,7,8,9,10,11,12,13,14,15,16,17,18,19,20,21,22,23,24,25,26,27,28,29,30},1),"ABCDEFGHIJKLMNOPQRSTUVWXYZ0123456789-_")))=0,ISERROR(VALUE(B3646)))),"Недопустимый код: только латинские буквы A-Z в верхнем регистре, цифры, - и _; начало с буквы, до 30 символов (например MILK-001)",IF(SUMPRODUCT(--EXACT('Номенклатура'!$A$6:$A$205,B3646))=0,"Код не найден в номенклатуре",IF(SUMPRODUCT(--EXACT('Номенклатура'!$A$6:$A$205,B3646))&gt;1,"Код повторяется в номенклатуре",IF(ISNA(MATCH(C3646,{"Приход","Расход","Списание","Корректировка остатка"},0)),"Выберите тип операции",IF(NOT(ISNUMBER(D3646)),"Укажите количество",IF(D3646=0,"Количество не может быть 0",IF(AND(C3646&lt;&gt;"Корректировка остатка",D3646&lt;0),"Для этого типа количество положительное",IF(NOT(ISNUMBER('Номенклатура'!$C$2)),"Укажите дату начала учёта",IF(A3646&lt;INT('Номенклатура'!$C$2),"Раньше даты начала учёта: НЕ учтено",IF(AND(C3646="Корректировка остатка",TRIM(G3646)=""),"Учтено: добавьте пояснение","ОК")))))))))))))</f>
        <v/>
      </c>
    </row>
    <row r="3647" spans="1:9" x14ac:dyDescent="0.25">
      <c r="A3647" s="16"/>
      <c r="B3647" s="13"/>
      <c r="C3647" s="13"/>
      <c r="D3647" s="14"/>
      <c r="E3647" s="17" t="str">
        <f>IF(OR(B3647="",SUMPRODUCT(--EXACT('Номенклатура'!$A$6:$A$205,B3647))&lt;&gt;1),"",INDEX('Номенклатура'!$D$6:$D$205,SUMPRODUCT(EXACT('Номенклатура'!$A$6:$A$205,B3647)*(ROW('Номенклатура'!$A$6:$A$205)-5)))&amp;"")</f>
        <v/>
      </c>
      <c r="F3647" s="18" t="str">
        <f>IF(OR(I3647="ОК",I3647="Учтено: добавьте пояснение"),IF(C3647="Приход",D3647,IF(C3647="Корректировка остатка",D3647,-D3647)),"")</f>
        <v/>
      </c>
      <c r="G3647" s="13"/>
      <c r="H3647" s="15" t="str">
        <f>IF(OR(B3647="",SUMPRODUCT(--EXACT('Номенклатура'!$A$6:$A$205,B3647))&lt;&gt;1),"",INDEX('Номенклатура'!$B$6:$B$205,SUMPRODUCT(EXACT('Номенклатура'!$A$6:$A$205,B3647)*(ROW('Номенклатура'!$A$6:$A$205)-5)))&amp;"")</f>
        <v/>
      </c>
      <c r="I3647" s="15" t="str">
        <f>IF(COUNTA(A3647:D3647,G3647)=0,"",IF(NOT(ISNUMBER(A3647)),"Укажите дату",IF(B3647="","Укажите код",IF(NOT(AND(ISTEXT(B3647),LEN(B3647)&gt;0,LEN(B3647)&lt;=30,ISNUMBER(FIND(LEFT(B3647,1),"ABCDEFGHIJKLMNOPQRSTUVWXYZ")),SUMPRODUCT((MID(B3647,{1,2,3,4,5,6,7,8,9,10,11,12,13,14,15,16,17,18,19,20,21,22,23,24,25,26,27,28,29,30},1)&lt;&gt;"")*ISERROR(FIND(MID(B3647,{1,2,3,4,5,6,7,8,9,10,11,12,13,14,15,16,17,18,19,20,21,22,23,24,25,26,27,28,29,30},1),"ABCDEFGHIJKLMNOPQRSTUVWXYZ0123456789-_")))=0,ISERROR(VALUE(B3647)))),"Недопустимый код: только латинские буквы A-Z в верхнем регистре, цифры, - и _; начало с буквы, до 30 символов (например MILK-001)",IF(SUMPRODUCT(--EXACT('Номенклатура'!$A$6:$A$205,B3647))=0,"Код не найден в номенклатуре",IF(SUMPRODUCT(--EXACT('Номенклатура'!$A$6:$A$205,B3647))&gt;1,"Код повторяется в номенклатуре",IF(ISNA(MATCH(C3647,{"Приход","Расход","Списание","Корректировка остатка"},0)),"Выберите тип операции",IF(NOT(ISNUMBER(D3647)),"Укажите количество",IF(D3647=0,"Количество не может быть 0",IF(AND(C3647&lt;&gt;"Корректировка остатка",D3647&lt;0),"Для этого типа количество положительное",IF(NOT(ISNUMBER('Номенклатура'!$C$2)),"Укажите дату начала учёта",IF(A3647&lt;INT('Номенклатура'!$C$2),"Раньше даты начала учёта: НЕ учтено",IF(AND(C3647="Корректировка остатка",TRIM(G3647)=""),"Учтено: добавьте пояснение","ОК")))))))))))))</f>
        <v/>
      </c>
    </row>
    <row r="3648" spans="1:9" x14ac:dyDescent="0.25">
      <c r="A3648" s="16"/>
      <c r="B3648" s="13"/>
      <c r="C3648" s="13"/>
      <c r="D3648" s="14"/>
      <c r="E3648" s="17" t="str">
        <f>IF(OR(B3648="",SUMPRODUCT(--EXACT('Номенклатура'!$A$6:$A$205,B3648))&lt;&gt;1),"",INDEX('Номенклатура'!$D$6:$D$205,SUMPRODUCT(EXACT('Номенклатура'!$A$6:$A$205,B3648)*(ROW('Номенклатура'!$A$6:$A$205)-5)))&amp;"")</f>
        <v/>
      </c>
      <c r="F3648" s="18" t="str">
        <f>IF(OR(I3648="ОК",I3648="Учтено: добавьте пояснение"),IF(C3648="Приход",D3648,IF(C3648="Корректировка остатка",D3648,-D3648)),"")</f>
        <v/>
      </c>
      <c r="G3648" s="13"/>
      <c r="H3648" s="15" t="str">
        <f>IF(OR(B3648="",SUMPRODUCT(--EXACT('Номенклатура'!$A$6:$A$205,B3648))&lt;&gt;1),"",INDEX('Номенклатура'!$B$6:$B$205,SUMPRODUCT(EXACT('Номенклатура'!$A$6:$A$205,B3648)*(ROW('Номенклатура'!$A$6:$A$205)-5)))&amp;"")</f>
        <v/>
      </c>
      <c r="I3648" s="15" t="str">
        <f>IF(COUNTA(A3648:D3648,G3648)=0,"",IF(NOT(ISNUMBER(A3648)),"Укажите дату",IF(B3648="","Укажите код",IF(NOT(AND(ISTEXT(B3648),LEN(B3648)&gt;0,LEN(B3648)&lt;=30,ISNUMBER(FIND(LEFT(B3648,1),"ABCDEFGHIJKLMNOPQRSTUVWXYZ")),SUMPRODUCT((MID(B3648,{1,2,3,4,5,6,7,8,9,10,11,12,13,14,15,16,17,18,19,20,21,22,23,24,25,26,27,28,29,30},1)&lt;&gt;"")*ISERROR(FIND(MID(B3648,{1,2,3,4,5,6,7,8,9,10,11,12,13,14,15,16,17,18,19,20,21,22,23,24,25,26,27,28,29,30},1),"ABCDEFGHIJKLMNOPQRSTUVWXYZ0123456789-_")))=0,ISERROR(VALUE(B3648)))),"Недопустимый код: только латинские буквы A-Z в верхнем регистре, цифры, - и _; начало с буквы, до 30 символов (например MILK-001)",IF(SUMPRODUCT(--EXACT('Номенклатура'!$A$6:$A$205,B3648))=0,"Код не найден в номенклатуре",IF(SUMPRODUCT(--EXACT('Номенклатура'!$A$6:$A$205,B3648))&gt;1,"Код повторяется в номенклатуре",IF(ISNA(MATCH(C3648,{"Приход","Расход","Списание","Корректировка остатка"},0)),"Выберите тип операции",IF(NOT(ISNUMBER(D3648)),"Укажите количество",IF(D3648=0,"Количество не может быть 0",IF(AND(C3648&lt;&gt;"Корректировка остатка",D3648&lt;0),"Для этого типа количество положительное",IF(NOT(ISNUMBER('Номенклатура'!$C$2)),"Укажите дату начала учёта",IF(A3648&lt;INT('Номенклатура'!$C$2),"Раньше даты начала учёта: НЕ учтено",IF(AND(C3648="Корректировка остатка",TRIM(G3648)=""),"Учтено: добавьте пояснение","ОК")))))))))))))</f>
        <v/>
      </c>
    </row>
    <row r="3649" spans="1:9" x14ac:dyDescent="0.25">
      <c r="A3649" s="16"/>
      <c r="B3649" s="13"/>
      <c r="C3649" s="13"/>
      <c r="D3649" s="14"/>
      <c r="E3649" s="17" t="str">
        <f>IF(OR(B3649="",SUMPRODUCT(--EXACT('Номенклатура'!$A$6:$A$205,B3649))&lt;&gt;1),"",INDEX('Номенклатура'!$D$6:$D$205,SUMPRODUCT(EXACT('Номенклатура'!$A$6:$A$205,B3649)*(ROW('Номенклатура'!$A$6:$A$205)-5)))&amp;"")</f>
        <v/>
      </c>
      <c r="F3649" s="18" t="str">
        <f>IF(OR(I3649="ОК",I3649="Учтено: добавьте пояснение"),IF(C3649="Приход",D3649,IF(C3649="Корректировка остатка",D3649,-D3649)),"")</f>
        <v/>
      </c>
      <c r="G3649" s="13"/>
      <c r="H3649" s="15" t="str">
        <f>IF(OR(B3649="",SUMPRODUCT(--EXACT('Номенклатура'!$A$6:$A$205,B3649))&lt;&gt;1),"",INDEX('Номенклатура'!$B$6:$B$205,SUMPRODUCT(EXACT('Номенклатура'!$A$6:$A$205,B3649)*(ROW('Номенклатура'!$A$6:$A$205)-5)))&amp;"")</f>
        <v/>
      </c>
      <c r="I3649" s="15" t="str">
        <f>IF(COUNTA(A3649:D3649,G3649)=0,"",IF(NOT(ISNUMBER(A3649)),"Укажите дату",IF(B3649="","Укажите код",IF(NOT(AND(ISTEXT(B3649),LEN(B3649)&gt;0,LEN(B3649)&lt;=30,ISNUMBER(FIND(LEFT(B3649,1),"ABCDEFGHIJKLMNOPQRSTUVWXYZ")),SUMPRODUCT((MID(B3649,{1,2,3,4,5,6,7,8,9,10,11,12,13,14,15,16,17,18,19,20,21,22,23,24,25,26,27,28,29,30},1)&lt;&gt;"")*ISERROR(FIND(MID(B3649,{1,2,3,4,5,6,7,8,9,10,11,12,13,14,15,16,17,18,19,20,21,22,23,24,25,26,27,28,29,30},1),"ABCDEFGHIJKLMNOPQRSTUVWXYZ0123456789-_")))=0,ISERROR(VALUE(B3649)))),"Недопустимый код: только латинские буквы A-Z в верхнем регистре, цифры, - и _; начало с буквы, до 30 символов (например MILK-001)",IF(SUMPRODUCT(--EXACT('Номенклатура'!$A$6:$A$205,B3649))=0,"Код не найден в номенклатуре",IF(SUMPRODUCT(--EXACT('Номенклатура'!$A$6:$A$205,B3649))&gt;1,"Код повторяется в номенклатуре",IF(ISNA(MATCH(C3649,{"Приход","Расход","Списание","Корректировка остатка"},0)),"Выберите тип операции",IF(NOT(ISNUMBER(D3649)),"Укажите количество",IF(D3649=0,"Количество не может быть 0",IF(AND(C3649&lt;&gt;"Корректировка остатка",D3649&lt;0),"Для этого типа количество положительное",IF(NOT(ISNUMBER('Номенклатура'!$C$2)),"Укажите дату начала учёта",IF(A3649&lt;INT('Номенклатура'!$C$2),"Раньше даты начала учёта: НЕ учтено",IF(AND(C3649="Корректировка остатка",TRIM(G3649)=""),"Учтено: добавьте пояснение","ОК")))))))))))))</f>
        <v/>
      </c>
    </row>
    <row r="3650" spans="1:9" x14ac:dyDescent="0.25">
      <c r="A3650" s="16"/>
      <c r="B3650" s="13"/>
      <c r="C3650" s="13"/>
      <c r="D3650" s="14"/>
      <c r="E3650" s="17" t="str">
        <f>IF(OR(B3650="",SUMPRODUCT(--EXACT('Номенклатура'!$A$6:$A$205,B3650))&lt;&gt;1),"",INDEX('Номенклатура'!$D$6:$D$205,SUMPRODUCT(EXACT('Номенклатура'!$A$6:$A$205,B3650)*(ROW('Номенклатура'!$A$6:$A$205)-5)))&amp;"")</f>
        <v/>
      </c>
      <c r="F3650" s="18" t="str">
        <f>IF(OR(I3650="ОК",I3650="Учтено: добавьте пояснение"),IF(C3650="Приход",D3650,IF(C3650="Корректировка остатка",D3650,-D3650)),"")</f>
        <v/>
      </c>
      <c r="G3650" s="13"/>
      <c r="H3650" s="15" t="str">
        <f>IF(OR(B3650="",SUMPRODUCT(--EXACT('Номенклатура'!$A$6:$A$205,B3650))&lt;&gt;1),"",INDEX('Номенклатура'!$B$6:$B$205,SUMPRODUCT(EXACT('Номенклатура'!$A$6:$A$205,B3650)*(ROW('Номенклатура'!$A$6:$A$205)-5)))&amp;"")</f>
        <v/>
      </c>
      <c r="I3650" s="15" t="str">
        <f>IF(COUNTA(A3650:D3650,G3650)=0,"",IF(NOT(ISNUMBER(A3650)),"Укажите дату",IF(B3650="","Укажите код",IF(NOT(AND(ISTEXT(B3650),LEN(B3650)&gt;0,LEN(B3650)&lt;=30,ISNUMBER(FIND(LEFT(B3650,1),"ABCDEFGHIJKLMNOPQRSTUVWXYZ")),SUMPRODUCT((MID(B3650,{1,2,3,4,5,6,7,8,9,10,11,12,13,14,15,16,17,18,19,20,21,22,23,24,25,26,27,28,29,30},1)&lt;&gt;"")*ISERROR(FIND(MID(B3650,{1,2,3,4,5,6,7,8,9,10,11,12,13,14,15,16,17,18,19,20,21,22,23,24,25,26,27,28,29,30},1),"ABCDEFGHIJKLMNOPQRSTUVWXYZ0123456789-_")))=0,ISERROR(VALUE(B3650)))),"Недопустимый код: только латинские буквы A-Z в верхнем регистре, цифры, - и _; начало с буквы, до 30 символов (например MILK-001)",IF(SUMPRODUCT(--EXACT('Номенклатура'!$A$6:$A$205,B3650))=0,"Код не найден в номенклатуре",IF(SUMPRODUCT(--EXACT('Номенклатура'!$A$6:$A$205,B3650))&gt;1,"Код повторяется в номенклатуре",IF(ISNA(MATCH(C3650,{"Приход","Расход","Списание","Корректировка остатка"},0)),"Выберите тип операции",IF(NOT(ISNUMBER(D3650)),"Укажите количество",IF(D3650=0,"Количество не может быть 0",IF(AND(C3650&lt;&gt;"Корректировка остатка",D3650&lt;0),"Для этого типа количество положительное",IF(NOT(ISNUMBER('Номенклатура'!$C$2)),"Укажите дату начала учёта",IF(A3650&lt;INT('Номенклатура'!$C$2),"Раньше даты начала учёта: НЕ учтено",IF(AND(C3650="Корректировка остатка",TRIM(G3650)=""),"Учтено: добавьте пояснение","ОК")))))))))))))</f>
        <v/>
      </c>
    </row>
    <row r="3651" spans="1:9" x14ac:dyDescent="0.25">
      <c r="A3651" s="16"/>
      <c r="B3651" s="13"/>
      <c r="C3651" s="13"/>
      <c r="D3651" s="14"/>
      <c r="E3651" s="17" t="str">
        <f>IF(OR(B3651="",SUMPRODUCT(--EXACT('Номенклатура'!$A$6:$A$205,B3651))&lt;&gt;1),"",INDEX('Номенклатура'!$D$6:$D$205,SUMPRODUCT(EXACT('Номенклатура'!$A$6:$A$205,B3651)*(ROW('Номенклатура'!$A$6:$A$205)-5)))&amp;"")</f>
        <v/>
      </c>
      <c r="F3651" s="18" t="str">
        <f>IF(OR(I3651="ОК",I3651="Учтено: добавьте пояснение"),IF(C3651="Приход",D3651,IF(C3651="Корректировка остатка",D3651,-D3651)),"")</f>
        <v/>
      </c>
      <c r="G3651" s="13"/>
      <c r="H3651" s="15" t="str">
        <f>IF(OR(B3651="",SUMPRODUCT(--EXACT('Номенклатура'!$A$6:$A$205,B3651))&lt;&gt;1),"",INDEX('Номенклатура'!$B$6:$B$205,SUMPRODUCT(EXACT('Номенклатура'!$A$6:$A$205,B3651)*(ROW('Номенклатура'!$A$6:$A$205)-5)))&amp;"")</f>
        <v/>
      </c>
      <c r="I3651" s="15" t="str">
        <f>IF(COUNTA(A3651:D3651,G3651)=0,"",IF(NOT(ISNUMBER(A3651)),"Укажите дату",IF(B3651="","Укажите код",IF(NOT(AND(ISTEXT(B3651),LEN(B3651)&gt;0,LEN(B3651)&lt;=30,ISNUMBER(FIND(LEFT(B3651,1),"ABCDEFGHIJKLMNOPQRSTUVWXYZ")),SUMPRODUCT((MID(B3651,{1,2,3,4,5,6,7,8,9,10,11,12,13,14,15,16,17,18,19,20,21,22,23,24,25,26,27,28,29,30},1)&lt;&gt;"")*ISERROR(FIND(MID(B3651,{1,2,3,4,5,6,7,8,9,10,11,12,13,14,15,16,17,18,19,20,21,22,23,24,25,26,27,28,29,30},1),"ABCDEFGHIJKLMNOPQRSTUVWXYZ0123456789-_")))=0,ISERROR(VALUE(B3651)))),"Недопустимый код: только латинские буквы A-Z в верхнем регистре, цифры, - и _; начало с буквы, до 30 символов (например MILK-001)",IF(SUMPRODUCT(--EXACT('Номенклатура'!$A$6:$A$205,B3651))=0,"Код не найден в номенклатуре",IF(SUMPRODUCT(--EXACT('Номенклатура'!$A$6:$A$205,B3651))&gt;1,"Код повторяется в номенклатуре",IF(ISNA(MATCH(C3651,{"Приход","Расход","Списание","Корректировка остатка"},0)),"Выберите тип операции",IF(NOT(ISNUMBER(D3651)),"Укажите количество",IF(D3651=0,"Количество не может быть 0",IF(AND(C3651&lt;&gt;"Корректировка остатка",D3651&lt;0),"Для этого типа количество положительное",IF(NOT(ISNUMBER('Номенклатура'!$C$2)),"Укажите дату начала учёта",IF(A3651&lt;INT('Номенклатура'!$C$2),"Раньше даты начала учёта: НЕ учтено",IF(AND(C3651="Корректировка остатка",TRIM(G3651)=""),"Учтено: добавьте пояснение","ОК")))))))))))))</f>
        <v/>
      </c>
    </row>
    <row r="3652" spans="1:9" x14ac:dyDescent="0.25">
      <c r="A3652" s="16"/>
      <c r="B3652" s="13"/>
      <c r="C3652" s="13"/>
      <c r="D3652" s="14"/>
      <c r="E3652" s="17" t="str">
        <f>IF(OR(B3652="",SUMPRODUCT(--EXACT('Номенклатура'!$A$6:$A$205,B3652))&lt;&gt;1),"",INDEX('Номенклатура'!$D$6:$D$205,SUMPRODUCT(EXACT('Номенклатура'!$A$6:$A$205,B3652)*(ROW('Номенклатура'!$A$6:$A$205)-5)))&amp;"")</f>
        <v/>
      </c>
      <c r="F3652" s="18" t="str">
        <f>IF(OR(I3652="ОК",I3652="Учтено: добавьте пояснение"),IF(C3652="Приход",D3652,IF(C3652="Корректировка остатка",D3652,-D3652)),"")</f>
        <v/>
      </c>
      <c r="G3652" s="13"/>
      <c r="H3652" s="15" t="str">
        <f>IF(OR(B3652="",SUMPRODUCT(--EXACT('Номенклатура'!$A$6:$A$205,B3652))&lt;&gt;1),"",INDEX('Номенклатура'!$B$6:$B$205,SUMPRODUCT(EXACT('Номенклатура'!$A$6:$A$205,B3652)*(ROW('Номенклатура'!$A$6:$A$205)-5)))&amp;"")</f>
        <v/>
      </c>
      <c r="I3652" s="15" t="str">
        <f>IF(COUNTA(A3652:D3652,G3652)=0,"",IF(NOT(ISNUMBER(A3652)),"Укажите дату",IF(B3652="","Укажите код",IF(NOT(AND(ISTEXT(B3652),LEN(B3652)&gt;0,LEN(B3652)&lt;=30,ISNUMBER(FIND(LEFT(B3652,1),"ABCDEFGHIJKLMNOPQRSTUVWXYZ")),SUMPRODUCT((MID(B3652,{1,2,3,4,5,6,7,8,9,10,11,12,13,14,15,16,17,18,19,20,21,22,23,24,25,26,27,28,29,30},1)&lt;&gt;"")*ISERROR(FIND(MID(B3652,{1,2,3,4,5,6,7,8,9,10,11,12,13,14,15,16,17,18,19,20,21,22,23,24,25,26,27,28,29,30},1),"ABCDEFGHIJKLMNOPQRSTUVWXYZ0123456789-_")))=0,ISERROR(VALUE(B3652)))),"Недопустимый код: только латинские буквы A-Z в верхнем регистре, цифры, - и _; начало с буквы, до 30 символов (например MILK-001)",IF(SUMPRODUCT(--EXACT('Номенклатура'!$A$6:$A$205,B3652))=0,"Код не найден в номенклатуре",IF(SUMPRODUCT(--EXACT('Номенклатура'!$A$6:$A$205,B3652))&gt;1,"Код повторяется в номенклатуре",IF(ISNA(MATCH(C3652,{"Приход","Расход","Списание","Корректировка остатка"},0)),"Выберите тип операции",IF(NOT(ISNUMBER(D3652)),"Укажите количество",IF(D3652=0,"Количество не может быть 0",IF(AND(C3652&lt;&gt;"Корректировка остатка",D3652&lt;0),"Для этого типа количество положительное",IF(NOT(ISNUMBER('Номенклатура'!$C$2)),"Укажите дату начала учёта",IF(A3652&lt;INT('Номенклатура'!$C$2),"Раньше даты начала учёта: НЕ учтено",IF(AND(C3652="Корректировка остатка",TRIM(G3652)=""),"Учтено: добавьте пояснение","ОК")))))))))))))</f>
        <v/>
      </c>
    </row>
    <row r="3653" spans="1:9" x14ac:dyDescent="0.25">
      <c r="A3653" s="16"/>
      <c r="B3653" s="13"/>
      <c r="C3653" s="13"/>
      <c r="D3653" s="14"/>
      <c r="E3653" s="17" t="str">
        <f>IF(OR(B3653="",SUMPRODUCT(--EXACT('Номенклатура'!$A$6:$A$205,B3653))&lt;&gt;1),"",INDEX('Номенклатура'!$D$6:$D$205,SUMPRODUCT(EXACT('Номенклатура'!$A$6:$A$205,B3653)*(ROW('Номенклатура'!$A$6:$A$205)-5)))&amp;"")</f>
        <v/>
      </c>
      <c r="F3653" s="18" t="str">
        <f>IF(OR(I3653="ОК",I3653="Учтено: добавьте пояснение"),IF(C3653="Приход",D3653,IF(C3653="Корректировка остатка",D3653,-D3653)),"")</f>
        <v/>
      </c>
      <c r="G3653" s="13"/>
      <c r="H3653" s="15" t="str">
        <f>IF(OR(B3653="",SUMPRODUCT(--EXACT('Номенклатура'!$A$6:$A$205,B3653))&lt;&gt;1),"",INDEX('Номенклатура'!$B$6:$B$205,SUMPRODUCT(EXACT('Номенклатура'!$A$6:$A$205,B3653)*(ROW('Номенклатура'!$A$6:$A$205)-5)))&amp;"")</f>
        <v/>
      </c>
      <c r="I3653" s="15" t="str">
        <f>IF(COUNTA(A3653:D3653,G3653)=0,"",IF(NOT(ISNUMBER(A3653)),"Укажите дату",IF(B3653="","Укажите код",IF(NOT(AND(ISTEXT(B3653),LEN(B3653)&gt;0,LEN(B3653)&lt;=30,ISNUMBER(FIND(LEFT(B3653,1),"ABCDEFGHIJKLMNOPQRSTUVWXYZ")),SUMPRODUCT((MID(B3653,{1,2,3,4,5,6,7,8,9,10,11,12,13,14,15,16,17,18,19,20,21,22,23,24,25,26,27,28,29,30},1)&lt;&gt;"")*ISERROR(FIND(MID(B3653,{1,2,3,4,5,6,7,8,9,10,11,12,13,14,15,16,17,18,19,20,21,22,23,24,25,26,27,28,29,30},1),"ABCDEFGHIJKLMNOPQRSTUVWXYZ0123456789-_")))=0,ISERROR(VALUE(B3653)))),"Недопустимый код: только латинские буквы A-Z в верхнем регистре, цифры, - и _; начало с буквы, до 30 символов (например MILK-001)",IF(SUMPRODUCT(--EXACT('Номенклатура'!$A$6:$A$205,B3653))=0,"Код не найден в номенклатуре",IF(SUMPRODUCT(--EXACT('Номенклатура'!$A$6:$A$205,B3653))&gt;1,"Код повторяется в номенклатуре",IF(ISNA(MATCH(C3653,{"Приход","Расход","Списание","Корректировка остатка"},0)),"Выберите тип операции",IF(NOT(ISNUMBER(D3653)),"Укажите количество",IF(D3653=0,"Количество не может быть 0",IF(AND(C3653&lt;&gt;"Корректировка остатка",D3653&lt;0),"Для этого типа количество положительное",IF(NOT(ISNUMBER('Номенклатура'!$C$2)),"Укажите дату начала учёта",IF(A3653&lt;INT('Номенклатура'!$C$2),"Раньше даты начала учёта: НЕ учтено",IF(AND(C3653="Корректировка остатка",TRIM(G3653)=""),"Учтено: добавьте пояснение","ОК")))))))))))))</f>
        <v/>
      </c>
    </row>
    <row r="3654" spans="1:9" x14ac:dyDescent="0.25">
      <c r="A3654" s="16"/>
      <c r="B3654" s="13"/>
      <c r="C3654" s="13"/>
      <c r="D3654" s="14"/>
      <c r="E3654" s="17" t="str">
        <f>IF(OR(B3654="",SUMPRODUCT(--EXACT('Номенклатура'!$A$6:$A$205,B3654))&lt;&gt;1),"",INDEX('Номенклатура'!$D$6:$D$205,SUMPRODUCT(EXACT('Номенклатура'!$A$6:$A$205,B3654)*(ROW('Номенклатура'!$A$6:$A$205)-5)))&amp;"")</f>
        <v/>
      </c>
      <c r="F3654" s="18" t="str">
        <f>IF(OR(I3654="ОК",I3654="Учтено: добавьте пояснение"),IF(C3654="Приход",D3654,IF(C3654="Корректировка остатка",D3654,-D3654)),"")</f>
        <v/>
      </c>
      <c r="G3654" s="13"/>
      <c r="H3654" s="15" t="str">
        <f>IF(OR(B3654="",SUMPRODUCT(--EXACT('Номенклатура'!$A$6:$A$205,B3654))&lt;&gt;1),"",INDEX('Номенклатура'!$B$6:$B$205,SUMPRODUCT(EXACT('Номенклатура'!$A$6:$A$205,B3654)*(ROW('Номенклатура'!$A$6:$A$205)-5)))&amp;"")</f>
        <v/>
      </c>
      <c r="I3654" s="15" t="str">
        <f>IF(COUNTA(A3654:D3654,G3654)=0,"",IF(NOT(ISNUMBER(A3654)),"Укажите дату",IF(B3654="","Укажите код",IF(NOT(AND(ISTEXT(B3654),LEN(B3654)&gt;0,LEN(B3654)&lt;=30,ISNUMBER(FIND(LEFT(B3654,1),"ABCDEFGHIJKLMNOPQRSTUVWXYZ")),SUMPRODUCT((MID(B3654,{1,2,3,4,5,6,7,8,9,10,11,12,13,14,15,16,17,18,19,20,21,22,23,24,25,26,27,28,29,30},1)&lt;&gt;"")*ISERROR(FIND(MID(B3654,{1,2,3,4,5,6,7,8,9,10,11,12,13,14,15,16,17,18,19,20,21,22,23,24,25,26,27,28,29,30},1),"ABCDEFGHIJKLMNOPQRSTUVWXYZ0123456789-_")))=0,ISERROR(VALUE(B3654)))),"Недопустимый код: только латинские буквы A-Z в верхнем регистре, цифры, - и _; начало с буквы, до 30 символов (например MILK-001)",IF(SUMPRODUCT(--EXACT('Номенклатура'!$A$6:$A$205,B3654))=0,"Код не найден в номенклатуре",IF(SUMPRODUCT(--EXACT('Номенклатура'!$A$6:$A$205,B3654))&gt;1,"Код повторяется в номенклатуре",IF(ISNA(MATCH(C3654,{"Приход","Расход","Списание","Корректировка остатка"},0)),"Выберите тип операции",IF(NOT(ISNUMBER(D3654)),"Укажите количество",IF(D3654=0,"Количество не может быть 0",IF(AND(C3654&lt;&gt;"Корректировка остатка",D3654&lt;0),"Для этого типа количество положительное",IF(NOT(ISNUMBER('Номенклатура'!$C$2)),"Укажите дату начала учёта",IF(A3654&lt;INT('Номенклатура'!$C$2),"Раньше даты начала учёта: НЕ учтено",IF(AND(C3654="Корректировка остатка",TRIM(G3654)=""),"Учтено: добавьте пояснение","ОК")))))))))))))</f>
        <v/>
      </c>
    </row>
    <row r="3655" spans="1:9" x14ac:dyDescent="0.25">
      <c r="A3655" s="16"/>
      <c r="B3655" s="13"/>
      <c r="C3655" s="13"/>
      <c r="D3655" s="14"/>
      <c r="E3655" s="17" t="str">
        <f>IF(OR(B3655="",SUMPRODUCT(--EXACT('Номенклатура'!$A$6:$A$205,B3655))&lt;&gt;1),"",INDEX('Номенклатура'!$D$6:$D$205,SUMPRODUCT(EXACT('Номенклатура'!$A$6:$A$205,B3655)*(ROW('Номенклатура'!$A$6:$A$205)-5)))&amp;"")</f>
        <v/>
      </c>
      <c r="F3655" s="18" t="str">
        <f>IF(OR(I3655="ОК",I3655="Учтено: добавьте пояснение"),IF(C3655="Приход",D3655,IF(C3655="Корректировка остатка",D3655,-D3655)),"")</f>
        <v/>
      </c>
      <c r="G3655" s="13"/>
      <c r="H3655" s="15" t="str">
        <f>IF(OR(B3655="",SUMPRODUCT(--EXACT('Номенклатура'!$A$6:$A$205,B3655))&lt;&gt;1),"",INDEX('Номенклатура'!$B$6:$B$205,SUMPRODUCT(EXACT('Номенклатура'!$A$6:$A$205,B3655)*(ROW('Номенклатура'!$A$6:$A$205)-5)))&amp;"")</f>
        <v/>
      </c>
      <c r="I3655" s="15" t="str">
        <f>IF(COUNTA(A3655:D3655,G3655)=0,"",IF(NOT(ISNUMBER(A3655)),"Укажите дату",IF(B3655="","Укажите код",IF(NOT(AND(ISTEXT(B3655),LEN(B3655)&gt;0,LEN(B3655)&lt;=30,ISNUMBER(FIND(LEFT(B3655,1),"ABCDEFGHIJKLMNOPQRSTUVWXYZ")),SUMPRODUCT((MID(B3655,{1,2,3,4,5,6,7,8,9,10,11,12,13,14,15,16,17,18,19,20,21,22,23,24,25,26,27,28,29,30},1)&lt;&gt;"")*ISERROR(FIND(MID(B3655,{1,2,3,4,5,6,7,8,9,10,11,12,13,14,15,16,17,18,19,20,21,22,23,24,25,26,27,28,29,30},1),"ABCDEFGHIJKLMNOPQRSTUVWXYZ0123456789-_")))=0,ISERROR(VALUE(B3655)))),"Недопустимый код: только латинские буквы A-Z в верхнем регистре, цифры, - и _; начало с буквы, до 30 символов (например MILK-001)",IF(SUMPRODUCT(--EXACT('Номенклатура'!$A$6:$A$205,B3655))=0,"Код не найден в номенклатуре",IF(SUMPRODUCT(--EXACT('Номенклатура'!$A$6:$A$205,B3655))&gt;1,"Код повторяется в номенклатуре",IF(ISNA(MATCH(C3655,{"Приход","Расход","Списание","Корректировка остатка"},0)),"Выберите тип операции",IF(NOT(ISNUMBER(D3655)),"Укажите количество",IF(D3655=0,"Количество не может быть 0",IF(AND(C3655&lt;&gt;"Корректировка остатка",D3655&lt;0),"Для этого типа количество положительное",IF(NOT(ISNUMBER('Номенклатура'!$C$2)),"Укажите дату начала учёта",IF(A3655&lt;INT('Номенклатура'!$C$2),"Раньше даты начала учёта: НЕ учтено",IF(AND(C3655="Корректировка остатка",TRIM(G3655)=""),"Учтено: добавьте пояснение","ОК")))))))))))))</f>
        <v/>
      </c>
    </row>
    <row r="3656" spans="1:9" x14ac:dyDescent="0.25">
      <c r="A3656" s="16"/>
      <c r="B3656" s="13"/>
      <c r="C3656" s="13"/>
      <c r="D3656" s="14"/>
      <c r="E3656" s="17" t="str">
        <f>IF(OR(B3656="",SUMPRODUCT(--EXACT('Номенклатура'!$A$6:$A$205,B3656))&lt;&gt;1),"",INDEX('Номенклатура'!$D$6:$D$205,SUMPRODUCT(EXACT('Номенклатура'!$A$6:$A$205,B3656)*(ROW('Номенклатура'!$A$6:$A$205)-5)))&amp;"")</f>
        <v/>
      </c>
      <c r="F3656" s="18" t="str">
        <f>IF(OR(I3656="ОК",I3656="Учтено: добавьте пояснение"),IF(C3656="Приход",D3656,IF(C3656="Корректировка остатка",D3656,-D3656)),"")</f>
        <v/>
      </c>
      <c r="G3656" s="13"/>
      <c r="H3656" s="15" t="str">
        <f>IF(OR(B3656="",SUMPRODUCT(--EXACT('Номенклатура'!$A$6:$A$205,B3656))&lt;&gt;1),"",INDEX('Номенклатура'!$B$6:$B$205,SUMPRODUCT(EXACT('Номенклатура'!$A$6:$A$205,B3656)*(ROW('Номенклатура'!$A$6:$A$205)-5)))&amp;"")</f>
        <v/>
      </c>
      <c r="I3656" s="15" t="str">
        <f>IF(COUNTA(A3656:D3656,G3656)=0,"",IF(NOT(ISNUMBER(A3656)),"Укажите дату",IF(B3656="","Укажите код",IF(NOT(AND(ISTEXT(B3656),LEN(B3656)&gt;0,LEN(B3656)&lt;=30,ISNUMBER(FIND(LEFT(B3656,1),"ABCDEFGHIJKLMNOPQRSTUVWXYZ")),SUMPRODUCT((MID(B3656,{1,2,3,4,5,6,7,8,9,10,11,12,13,14,15,16,17,18,19,20,21,22,23,24,25,26,27,28,29,30},1)&lt;&gt;"")*ISERROR(FIND(MID(B3656,{1,2,3,4,5,6,7,8,9,10,11,12,13,14,15,16,17,18,19,20,21,22,23,24,25,26,27,28,29,30},1),"ABCDEFGHIJKLMNOPQRSTUVWXYZ0123456789-_")))=0,ISERROR(VALUE(B3656)))),"Недопустимый код: только латинские буквы A-Z в верхнем регистре, цифры, - и _; начало с буквы, до 30 символов (например MILK-001)",IF(SUMPRODUCT(--EXACT('Номенклатура'!$A$6:$A$205,B3656))=0,"Код не найден в номенклатуре",IF(SUMPRODUCT(--EXACT('Номенклатура'!$A$6:$A$205,B3656))&gt;1,"Код повторяется в номенклатуре",IF(ISNA(MATCH(C3656,{"Приход","Расход","Списание","Корректировка остатка"},0)),"Выберите тип операции",IF(NOT(ISNUMBER(D3656)),"Укажите количество",IF(D3656=0,"Количество не может быть 0",IF(AND(C3656&lt;&gt;"Корректировка остатка",D3656&lt;0),"Для этого типа количество положительное",IF(NOT(ISNUMBER('Номенклатура'!$C$2)),"Укажите дату начала учёта",IF(A3656&lt;INT('Номенклатура'!$C$2),"Раньше даты начала учёта: НЕ учтено",IF(AND(C3656="Корректировка остатка",TRIM(G3656)=""),"Учтено: добавьте пояснение","ОК")))))))))))))</f>
        <v/>
      </c>
    </row>
    <row r="3657" spans="1:9" x14ac:dyDescent="0.25">
      <c r="A3657" s="16"/>
      <c r="B3657" s="13"/>
      <c r="C3657" s="13"/>
      <c r="D3657" s="14"/>
      <c r="E3657" s="17" t="str">
        <f>IF(OR(B3657="",SUMPRODUCT(--EXACT('Номенклатура'!$A$6:$A$205,B3657))&lt;&gt;1),"",INDEX('Номенклатура'!$D$6:$D$205,SUMPRODUCT(EXACT('Номенклатура'!$A$6:$A$205,B3657)*(ROW('Номенклатура'!$A$6:$A$205)-5)))&amp;"")</f>
        <v/>
      </c>
      <c r="F3657" s="18" t="str">
        <f>IF(OR(I3657="ОК",I3657="Учтено: добавьте пояснение"),IF(C3657="Приход",D3657,IF(C3657="Корректировка остатка",D3657,-D3657)),"")</f>
        <v/>
      </c>
      <c r="G3657" s="13"/>
      <c r="H3657" s="15" t="str">
        <f>IF(OR(B3657="",SUMPRODUCT(--EXACT('Номенклатура'!$A$6:$A$205,B3657))&lt;&gt;1),"",INDEX('Номенклатура'!$B$6:$B$205,SUMPRODUCT(EXACT('Номенклатура'!$A$6:$A$205,B3657)*(ROW('Номенклатура'!$A$6:$A$205)-5)))&amp;"")</f>
        <v/>
      </c>
      <c r="I3657" s="15" t="str">
        <f>IF(COUNTA(A3657:D3657,G3657)=0,"",IF(NOT(ISNUMBER(A3657)),"Укажите дату",IF(B3657="","Укажите код",IF(NOT(AND(ISTEXT(B3657),LEN(B3657)&gt;0,LEN(B3657)&lt;=30,ISNUMBER(FIND(LEFT(B3657,1),"ABCDEFGHIJKLMNOPQRSTUVWXYZ")),SUMPRODUCT((MID(B3657,{1,2,3,4,5,6,7,8,9,10,11,12,13,14,15,16,17,18,19,20,21,22,23,24,25,26,27,28,29,30},1)&lt;&gt;"")*ISERROR(FIND(MID(B3657,{1,2,3,4,5,6,7,8,9,10,11,12,13,14,15,16,17,18,19,20,21,22,23,24,25,26,27,28,29,30},1),"ABCDEFGHIJKLMNOPQRSTUVWXYZ0123456789-_")))=0,ISERROR(VALUE(B3657)))),"Недопустимый код: только латинские буквы A-Z в верхнем регистре, цифры, - и _; начало с буквы, до 30 символов (например MILK-001)",IF(SUMPRODUCT(--EXACT('Номенклатура'!$A$6:$A$205,B3657))=0,"Код не найден в номенклатуре",IF(SUMPRODUCT(--EXACT('Номенклатура'!$A$6:$A$205,B3657))&gt;1,"Код повторяется в номенклатуре",IF(ISNA(MATCH(C3657,{"Приход","Расход","Списание","Корректировка остатка"},0)),"Выберите тип операции",IF(NOT(ISNUMBER(D3657)),"Укажите количество",IF(D3657=0,"Количество не может быть 0",IF(AND(C3657&lt;&gt;"Корректировка остатка",D3657&lt;0),"Для этого типа количество положительное",IF(NOT(ISNUMBER('Номенклатура'!$C$2)),"Укажите дату начала учёта",IF(A3657&lt;INT('Номенклатура'!$C$2),"Раньше даты начала учёта: НЕ учтено",IF(AND(C3657="Корректировка остатка",TRIM(G3657)=""),"Учтено: добавьте пояснение","ОК")))))))))))))</f>
        <v/>
      </c>
    </row>
    <row r="3658" spans="1:9" x14ac:dyDescent="0.25">
      <c r="A3658" s="16"/>
      <c r="B3658" s="13"/>
      <c r="C3658" s="13"/>
      <c r="D3658" s="14"/>
      <c r="E3658" s="17" t="str">
        <f>IF(OR(B3658="",SUMPRODUCT(--EXACT('Номенклатура'!$A$6:$A$205,B3658))&lt;&gt;1),"",INDEX('Номенклатура'!$D$6:$D$205,SUMPRODUCT(EXACT('Номенклатура'!$A$6:$A$205,B3658)*(ROW('Номенклатура'!$A$6:$A$205)-5)))&amp;"")</f>
        <v/>
      </c>
      <c r="F3658" s="18" t="str">
        <f>IF(OR(I3658="ОК",I3658="Учтено: добавьте пояснение"),IF(C3658="Приход",D3658,IF(C3658="Корректировка остатка",D3658,-D3658)),"")</f>
        <v/>
      </c>
      <c r="G3658" s="13"/>
      <c r="H3658" s="15" t="str">
        <f>IF(OR(B3658="",SUMPRODUCT(--EXACT('Номенклатура'!$A$6:$A$205,B3658))&lt;&gt;1),"",INDEX('Номенклатура'!$B$6:$B$205,SUMPRODUCT(EXACT('Номенклатура'!$A$6:$A$205,B3658)*(ROW('Номенклатура'!$A$6:$A$205)-5)))&amp;"")</f>
        <v/>
      </c>
      <c r="I3658" s="15" t="str">
        <f>IF(COUNTA(A3658:D3658,G3658)=0,"",IF(NOT(ISNUMBER(A3658)),"Укажите дату",IF(B3658="","Укажите код",IF(NOT(AND(ISTEXT(B3658),LEN(B3658)&gt;0,LEN(B3658)&lt;=30,ISNUMBER(FIND(LEFT(B3658,1),"ABCDEFGHIJKLMNOPQRSTUVWXYZ")),SUMPRODUCT((MID(B3658,{1,2,3,4,5,6,7,8,9,10,11,12,13,14,15,16,17,18,19,20,21,22,23,24,25,26,27,28,29,30},1)&lt;&gt;"")*ISERROR(FIND(MID(B3658,{1,2,3,4,5,6,7,8,9,10,11,12,13,14,15,16,17,18,19,20,21,22,23,24,25,26,27,28,29,30},1),"ABCDEFGHIJKLMNOPQRSTUVWXYZ0123456789-_")))=0,ISERROR(VALUE(B3658)))),"Недопустимый код: только латинские буквы A-Z в верхнем регистре, цифры, - и _; начало с буквы, до 30 символов (например MILK-001)",IF(SUMPRODUCT(--EXACT('Номенклатура'!$A$6:$A$205,B3658))=0,"Код не найден в номенклатуре",IF(SUMPRODUCT(--EXACT('Номенклатура'!$A$6:$A$205,B3658))&gt;1,"Код повторяется в номенклатуре",IF(ISNA(MATCH(C3658,{"Приход","Расход","Списание","Корректировка остатка"},0)),"Выберите тип операции",IF(NOT(ISNUMBER(D3658)),"Укажите количество",IF(D3658=0,"Количество не может быть 0",IF(AND(C3658&lt;&gt;"Корректировка остатка",D3658&lt;0),"Для этого типа количество положительное",IF(NOT(ISNUMBER('Номенклатура'!$C$2)),"Укажите дату начала учёта",IF(A3658&lt;INT('Номенклатура'!$C$2),"Раньше даты начала учёта: НЕ учтено",IF(AND(C3658="Корректировка остатка",TRIM(G3658)=""),"Учтено: добавьте пояснение","ОК")))))))))))))</f>
        <v/>
      </c>
    </row>
    <row r="3659" spans="1:9" x14ac:dyDescent="0.25">
      <c r="A3659" s="16"/>
      <c r="B3659" s="13"/>
      <c r="C3659" s="13"/>
      <c r="D3659" s="14"/>
      <c r="E3659" s="17" t="str">
        <f>IF(OR(B3659="",SUMPRODUCT(--EXACT('Номенклатура'!$A$6:$A$205,B3659))&lt;&gt;1),"",INDEX('Номенклатура'!$D$6:$D$205,SUMPRODUCT(EXACT('Номенклатура'!$A$6:$A$205,B3659)*(ROW('Номенклатура'!$A$6:$A$205)-5)))&amp;"")</f>
        <v/>
      </c>
      <c r="F3659" s="18" t="str">
        <f>IF(OR(I3659="ОК",I3659="Учтено: добавьте пояснение"),IF(C3659="Приход",D3659,IF(C3659="Корректировка остатка",D3659,-D3659)),"")</f>
        <v/>
      </c>
      <c r="G3659" s="13"/>
      <c r="H3659" s="15" t="str">
        <f>IF(OR(B3659="",SUMPRODUCT(--EXACT('Номенклатура'!$A$6:$A$205,B3659))&lt;&gt;1),"",INDEX('Номенклатура'!$B$6:$B$205,SUMPRODUCT(EXACT('Номенклатура'!$A$6:$A$205,B3659)*(ROW('Номенклатура'!$A$6:$A$205)-5)))&amp;"")</f>
        <v/>
      </c>
      <c r="I3659" s="15" t="str">
        <f>IF(COUNTA(A3659:D3659,G3659)=0,"",IF(NOT(ISNUMBER(A3659)),"Укажите дату",IF(B3659="","Укажите код",IF(NOT(AND(ISTEXT(B3659),LEN(B3659)&gt;0,LEN(B3659)&lt;=30,ISNUMBER(FIND(LEFT(B3659,1),"ABCDEFGHIJKLMNOPQRSTUVWXYZ")),SUMPRODUCT((MID(B3659,{1,2,3,4,5,6,7,8,9,10,11,12,13,14,15,16,17,18,19,20,21,22,23,24,25,26,27,28,29,30},1)&lt;&gt;"")*ISERROR(FIND(MID(B3659,{1,2,3,4,5,6,7,8,9,10,11,12,13,14,15,16,17,18,19,20,21,22,23,24,25,26,27,28,29,30},1),"ABCDEFGHIJKLMNOPQRSTUVWXYZ0123456789-_")))=0,ISERROR(VALUE(B3659)))),"Недопустимый код: только латинские буквы A-Z в верхнем регистре, цифры, - и _; начало с буквы, до 30 символов (например MILK-001)",IF(SUMPRODUCT(--EXACT('Номенклатура'!$A$6:$A$205,B3659))=0,"Код не найден в номенклатуре",IF(SUMPRODUCT(--EXACT('Номенклатура'!$A$6:$A$205,B3659))&gt;1,"Код повторяется в номенклатуре",IF(ISNA(MATCH(C3659,{"Приход","Расход","Списание","Корректировка остатка"},0)),"Выберите тип операции",IF(NOT(ISNUMBER(D3659)),"Укажите количество",IF(D3659=0,"Количество не может быть 0",IF(AND(C3659&lt;&gt;"Корректировка остатка",D3659&lt;0),"Для этого типа количество положительное",IF(NOT(ISNUMBER('Номенклатура'!$C$2)),"Укажите дату начала учёта",IF(A3659&lt;INT('Номенклатура'!$C$2),"Раньше даты начала учёта: НЕ учтено",IF(AND(C3659="Корректировка остатка",TRIM(G3659)=""),"Учтено: добавьте пояснение","ОК")))))))))))))</f>
        <v/>
      </c>
    </row>
    <row r="3660" spans="1:9" x14ac:dyDescent="0.25">
      <c r="A3660" s="16"/>
      <c r="B3660" s="13"/>
      <c r="C3660" s="13"/>
      <c r="D3660" s="14"/>
      <c r="E3660" s="17" t="str">
        <f>IF(OR(B3660="",SUMPRODUCT(--EXACT('Номенклатура'!$A$6:$A$205,B3660))&lt;&gt;1),"",INDEX('Номенклатура'!$D$6:$D$205,SUMPRODUCT(EXACT('Номенклатура'!$A$6:$A$205,B3660)*(ROW('Номенклатура'!$A$6:$A$205)-5)))&amp;"")</f>
        <v/>
      </c>
      <c r="F3660" s="18" t="str">
        <f>IF(OR(I3660="ОК",I3660="Учтено: добавьте пояснение"),IF(C3660="Приход",D3660,IF(C3660="Корректировка остатка",D3660,-D3660)),"")</f>
        <v/>
      </c>
      <c r="G3660" s="13"/>
      <c r="H3660" s="15" t="str">
        <f>IF(OR(B3660="",SUMPRODUCT(--EXACT('Номенклатура'!$A$6:$A$205,B3660))&lt;&gt;1),"",INDEX('Номенклатура'!$B$6:$B$205,SUMPRODUCT(EXACT('Номенклатура'!$A$6:$A$205,B3660)*(ROW('Номенклатура'!$A$6:$A$205)-5)))&amp;"")</f>
        <v/>
      </c>
      <c r="I3660" s="15" t="str">
        <f>IF(COUNTA(A3660:D3660,G3660)=0,"",IF(NOT(ISNUMBER(A3660)),"Укажите дату",IF(B3660="","Укажите код",IF(NOT(AND(ISTEXT(B3660),LEN(B3660)&gt;0,LEN(B3660)&lt;=30,ISNUMBER(FIND(LEFT(B3660,1),"ABCDEFGHIJKLMNOPQRSTUVWXYZ")),SUMPRODUCT((MID(B3660,{1,2,3,4,5,6,7,8,9,10,11,12,13,14,15,16,17,18,19,20,21,22,23,24,25,26,27,28,29,30},1)&lt;&gt;"")*ISERROR(FIND(MID(B3660,{1,2,3,4,5,6,7,8,9,10,11,12,13,14,15,16,17,18,19,20,21,22,23,24,25,26,27,28,29,30},1),"ABCDEFGHIJKLMNOPQRSTUVWXYZ0123456789-_")))=0,ISERROR(VALUE(B3660)))),"Недопустимый код: только латинские буквы A-Z в верхнем регистре, цифры, - и _; начало с буквы, до 30 символов (например MILK-001)",IF(SUMPRODUCT(--EXACT('Номенклатура'!$A$6:$A$205,B3660))=0,"Код не найден в номенклатуре",IF(SUMPRODUCT(--EXACT('Номенклатура'!$A$6:$A$205,B3660))&gt;1,"Код повторяется в номенклатуре",IF(ISNA(MATCH(C3660,{"Приход","Расход","Списание","Корректировка остатка"},0)),"Выберите тип операции",IF(NOT(ISNUMBER(D3660)),"Укажите количество",IF(D3660=0,"Количество не может быть 0",IF(AND(C3660&lt;&gt;"Корректировка остатка",D3660&lt;0),"Для этого типа количество положительное",IF(NOT(ISNUMBER('Номенклатура'!$C$2)),"Укажите дату начала учёта",IF(A3660&lt;INT('Номенклатура'!$C$2),"Раньше даты начала учёта: НЕ учтено",IF(AND(C3660="Корректировка остатка",TRIM(G3660)=""),"Учтено: добавьте пояснение","ОК")))))))))))))</f>
        <v/>
      </c>
    </row>
    <row r="3661" spans="1:9" x14ac:dyDescent="0.25">
      <c r="A3661" s="16"/>
      <c r="B3661" s="13"/>
      <c r="C3661" s="13"/>
      <c r="D3661" s="14"/>
      <c r="E3661" s="17" t="str">
        <f>IF(OR(B3661="",SUMPRODUCT(--EXACT('Номенклатура'!$A$6:$A$205,B3661))&lt;&gt;1),"",INDEX('Номенклатура'!$D$6:$D$205,SUMPRODUCT(EXACT('Номенклатура'!$A$6:$A$205,B3661)*(ROW('Номенклатура'!$A$6:$A$205)-5)))&amp;"")</f>
        <v/>
      </c>
      <c r="F3661" s="18" t="str">
        <f>IF(OR(I3661="ОК",I3661="Учтено: добавьте пояснение"),IF(C3661="Приход",D3661,IF(C3661="Корректировка остатка",D3661,-D3661)),"")</f>
        <v/>
      </c>
      <c r="G3661" s="13"/>
      <c r="H3661" s="15" t="str">
        <f>IF(OR(B3661="",SUMPRODUCT(--EXACT('Номенклатура'!$A$6:$A$205,B3661))&lt;&gt;1),"",INDEX('Номенклатура'!$B$6:$B$205,SUMPRODUCT(EXACT('Номенклатура'!$A$6:$A$205,B3661)*(ROW('Номенклатура'!$A$6:$A$205)-5)))&amp;"")</f>
        <v/>
      </c>
      <c r="I3661" s="15" t="str">
        <f>IF(COUNTA(A3661:D3661,G3661)=0,"",IF(NOT(ISNUMBER(A3661)),"Укажите дату",IF(B3661="","Укажите код",IF(NOT(AND(ISTEXT(B3661),LEN(B3661)&gt;0,LEN(B3661)&lt;=30,ISNUMBER(FIND(LEFT(B3661,1),"ABCDEFGHIJKLMNOPQRSTUVWXYZ")),SUMPRODUCT((MID(B3661,{1,2,3,4,5,6,7,8,9,10,11,12,13,14,15,16,17,18,19,20,21,22,23,24,25,26,27,28,29,30},1)&lt;&gt;"")*ISERROR(FIND(MID(B3661,{1,2,3,4,5,6,7,8,9,10,11,12,13,14,15,16,17,18,19,20,21,22,23,24,25,26,27,28,29,30},1),"ABCDEFGHIJKLMNOPQRSTUVWXYZ0123456789-_")))=0,ISERROR(VALUE(B3661)))),"Недопустимый код: только латинские буквы A-Z в верхнем регистре, цифры, - и _; начало с буквы, до 30 символов (например MILK-001)",IF(SUMPRODUCT(--EXACT('Номенклатура'!$A$6:$A$205,B3661))=0,"Код не найден в номенклатуре",IF(SUMPRODUCT(--EXACT('Номенклатура'!$A$6:$A$205,B3661))&gt;1,"Код повторяется в номенклатуре",IF(ISNA(MATCH(C3661,{"Приход","Расход","Списание","Корректировка остатка"},0)),"Выберите тип операции",IF(NOT(ISNUMBER(D3661)),"Укажите количество",IF(D3661=0,"Количество не может быть 0",IF(AND(C3661&lt;&gt;"Корректировка остатка",D3661&lt;0),"Для этого типа количество положительное",IF(NOT(ISNUMBER('Номенклатура'!$C$2)),"Укажите дату начала учёта",IF(A3661&lt;INT('Номенклатура'!$C$2),"Раньше даты начала учёта: НЕ учтено",IF(AND(C3661="Корректировка остатка",TRIM(G3661)=""),"Учтено: добавьте пояснение","ОК")))))))))))))</f>
        <v/>
      </c>
    </row>
    <row r="3662" spans="1:9" x14ac:dyDescent="0.25">
      <c r="A3662" s="16"/>
      <c r="B3662" s="13"/>
      <c r="C3662" s="13"/>
      <c r="D3662" s="14"/>
      <c r="E3662" s="17" t="str">
        <f>IF(OR(B3662="",SUMPRODUCT(--EXACT('Номенклатура'!$A$6:$A$205,B3662))&lt;&gt;1),"",INDEX('Номенклатура'!$D$6:$D$205,SUMPRODUCT(EXACT('Номенклатура'!$A$6:$A$205,B3662)*(ROW('Номенклатура'!$A$6:$A$205)-5)))&amp;"")</f>
        <v/>
      </c>
      <c r="F3662" s="18" t="str">
        <f>IF(OR(I3662="ОК",I3662="Учтено: добавьте пояснение"),IF(C3662="Приход",D3662,IF(C3662="Корректировка остатка",D3662,-D3662)),"")</f>
        <v/>
      </c>
      <c r="G3662" s="13"/>
      <c r="H3662" s="15" t="str">
        <f>IF(OR(B3662="",SUMPRODUCT(--EXACT('Номенклатура'!$A$6:$A$205,B3662))&lt;&gt;1),"",INDEX('Номенклатура'!$B$6:$B$205,SUMPRODUCT(EXACT('Номенклатура'!$A$6:$A$205,B3662)*(ROW('Номенклатура'!$A$6:$A$205)-5)))&amp;"")</f>
        <v/>
      </c>
      <c r="I3662" s="15" t="str">
        <f>IF(COUNTA(A3662:D3662,G3662)=0,"",IF(NOT(ISNUMBER(A3662)),"Укажите дату",IF(B3662="","Укажите код",IF(NOT(AND(ISTEXT(B3662),LEN(B3662)&gt;0,LEN(B3662)&lt;=30,ISNUMBER(FIND(LEFT(B3662,1),"ABCDEFGHIJKLMNOPQRSTUVWXYZ")),SUMPRODUCT((MID(B3662,{1,2,3,4,5,6,7,8,9,10,11,12,13,14,15,16,17,18,19,20,21,22,23,24,25,26,27,28,29,30},1)&lt;&gt;"")*ISERROR(FIND(MID(B3662,{1,2,3,4,5,6,7,8,9,10,11,12,13,14,15,16,17,18,19,20,21,22,23,24,25,26,27,28,29,30},1),"ABCDEFGHIJKLMNOPQRSTUVWXYZ0123456789-_")))=0,ISERROR(VALUE(B3662)))),"Недопустимый код: только латинские буквы A-Z в верхнем регистре, цифры, - и _; начало с буквы, до 30 символов (например MILK-001)",IF(SUMPRODUCT(--EXACT('Номенклатура'!$A$6:$A$205,B3662))=0,"Код не найден в номенклатуре",IF(SUMPRODUCT(--EXACT('Номенклатура'!$A$6:$A$205,B3662))&gt;1,"Код повторяется в номенклатуре",IF(ISNA(MATCH(C3662,{"Приход","Расход","Списание","Корректировка остатка"},0)),"Выберите тип операции",IF(NOT(ISNUMBER(D3662)),"Укажите количество",IF(D3662=0,"Количество не может быть 0",IF(AND(C3662&lt;&gt;"Корректировка остатка",D3662&lt;0),"Для этого типа количество положительное",IF(NOT(ISNUMBER('Номенклатура'!$C$2)),"Укажите дату начала учёта",IF(A3662&lt;INT('Номенклатура'!$C$2),"Раньше даты начала учёта: НЕ учтено",IF(AND(C3662="Корректировка остатка",TRIM(G3662)=""),"Учтено: добавьте пояснение","ОК")))))))))))))</f>
        <v/>
      </c>
    </row>
    <row r="3663" spans="1:9" x14ac:dyDescent="0.25">
      <c r="A3663" s="16"/>
      <c r="B3663" s="13"/>
      <c r="C3663" s="13"/>
      <c r="D3663" s="14"/>
      <c r="E3663" s="17" t="str">
        <f>IF(OR(B3663="",SUMPRODUCT(--EXACT('Номенклатура'!$A$6:$A$205,B3663))&lt;&gt;1),"",INDEX('Номенклатура'!$D$6:$D$205,SUMPRODUCT(EXACT('Номенклатура'!$A$6:$A$205,B3663)*(ROW('Номенклатура'!$A$6:$A$205)-5)))&amp;"")</f>
        <v/>
      </c>
      <c r="F3663" s="18" t="str">
        <f>IF(OR(I3663="ОК",I3663="Учтено: добавьте пояснение"),IF(C3663="Приход",D3663,IF(C3663="Корректировка остатка",D3663,-D3663)),"")</f>
        <v/>
      </c>
      <c r="G3663" s="13"/>
      <c r="H3663" s="15" t="str">
        <f>IF(OR(B3663="",SUMPRODUCT(--EXACT('Номенклатура'!$A$6:$A$205,B3663))&lt;&gt;1),"",INDEX('Номенклатура'!$B$6:$B$205,SUMPRODUCT(EXACT('Номенклатура'!$A$6:$A$205,B3663)*(ROW('Номенклатура'!$A$6:$A$205)-5)))&amp;"")</f>
        <v/>
      </c>
      <c r="I3663" s="15" t="str">
        <f>IF(COUNTA(A3663:D3663,G3663)=0,"",IF(NOT(ISNUMBER(A3663)),"Укажите дату",IF(B3663="","Укажите код",IF(NOT(AND(ISTEXT(B3663),LEN(B3663)&gt;0,LEN(B3663)&lt;=30,ISNUMBER(FIND(LEFT(B3663,1),"ABCDEFGHIJKLMNOPQRSTUVWXYZ")),SUMPRODUCT((MID(B3663,{1,2,3,4,5,6,7,8,9,10,11,12,13,14,15,16,17,18,19,20,21,22,23,24,25,26,27,28,29,30},1)&lt;&gt;"")*ISERROR(FIND(MID(B3663,{1,2,3,4,5,6,7,8,9,10,11,12,13,14,15,16,17,18,19,20,21,22,23,24,25,26,27,28,29,30},1),"ABCDEFGHIJKLMNOPQRSTUVWXYZ0123456789-_")))=0,ISERROR(VALUE(B3663)))),"Недопустимый код: только латинские буквы A-Z в верхнем регистре, цифры, - и _; начало с буквы, до 30 символов (например MILK-001)",IF(SUMPRODUCT(--EXACT('Номенклатура'!$A$6:$A$205,B3663))=0,"Код не найден в номенклатуре",IF(SUMPRODUCT(--EXACT('Номенклатура'!$A$6:$A$205,B3663))&gt;1,"Код повторяется в номенклатуре",IF(ISNA(MATCH(C3663,{"Приход","Расход","Списание","Корректировка остатка"},0)),"Выберите тип операции",IF(NOT(ISNUMBER(D3663)),"Укажите количество",IF(D3663=0,"Количество не может быть 0",IF(AND(C3663&lt;&gt;"Корректировка остатка",D3663&lt;0),"Для этого типа количество положительное",IF(NOT(ISNUMBER('Номенклатура'!$C$2)),"Укажите дату начала учёта",IF(A3663&lt;INT('Номенклатура'!$C$2),"Раньше даты начала учёта: НЕ учтено",IF(AND(C3663="Корректировка остатка",TRIM(G3663)=""),"Учтено: добавьте пояснение","ОК")))))))))))))</f>
        <v/>
      </c>
    </row>
    <row r="3664" spans="1:9" x14ac:dyDescent="0.25">
      <c r="A3664" s="16"/>
      <c r="B3664" s="13"/>
      <c r="C3664" s="13"/>
      <c r="D3664" s="14"/>
      <c r="E3664" s="17" t="str">
        <f>IF(OR(B3664="",SUMPRODUCT(--EXACT('Номенклатура'!$A$6:$A$205,B3664))&lt;&gt;1),"",INDEX('Номенклатура'!$D$6:$D$205,SUMPRODUCT(EXACT('Номенклатура'!$A$6:$A$205,B3664)*(ROW('Номенклатура'!$A$6:$A$205)-5)))&amp;"")</f>
        <v/>
      </c>
      <c r="F3664" s="18" t="str">
        <f>IF(OR(I3664="ОК",I3664="Учтено: добавьте пояснение"),IF(C3664="Приход",D3664,IF(C3664="Корректировка остатка",D3664,-D3664)),"")</f>
        <v/>
      </c>
      <c r="G3664" s="13"/>
      <c r="H3664" s="15" t="str">
        <f>IF(OR(B3664="",SUMPRODUCT(--EXACT('Номенклатура'!$A$6:$A$205,B3664))&lt;&gt;1),"",INDEX('Номенклатура'!$B$6:$B$205,SUMPRODUCT(EXACT('Номенклатура'!$A$6:$A$205,B3664)*(ROW('Номенклатура'!$A$6:$A$205)-5)))&amp;"")</f>
        <v/>
      </c>
      <c r="I3664" s="15" t="str">
        <f>IF(COUNTA(A3664:D3664,G3664)=0,"",IF(NOT(ISNUMBER(A3664)),"Укажите дату",IF(B3664="","Укажите код",IF(NOT(AND(ISTEXT(B3664),LEN(B3664)&gt;0,LEN(B3664)&lt;=30,ISNUMBER(FIND(LEFT(B3664,1),"ABCDEFGHIJKLMNOPQRSTUVWXYZ")),SUMPRODUCT((MID(B3664,{1,2,3,4,5,6,7,8,9,10,11,12,13,14,15,16,17,18,19,20,21,22,23,24,25,26,27,28,29,30},1)&lt;&gt;"")*ISERROR(FIND(MID(B3664,{1,2,3,4,5,6,7,8,9,10,11,12,13,14,15,16,17,18,19,20,21,22,23,24,25,26,27,28,29,30},1),"ABCDEFGHIJKLMNOPQRSTUVWXYZ0123456789-_")))=0,ISERROR(VALUE(B3664)))),"Недопустимый код: только латинские буквы A-Z в верхнем регистре, цифры, - и _; начало с буквы, до 30 символов (например MILK-001)",IF(SUMPRODUCT(--EXACT('Номенклатура'!$A$6:$A$205,B3664))=0,"Код не найден в номенклатуре",IF(SUMPRODUCT(--EXACT('Номенклатура'!$A$6:$A$205,B3664))&gt;1,"Код повторяется в номенклатуре",IF(ISNA(MATCH(C3664,{"Приход","Расход","Списание","Корректировка остатка"},0)),"Выберите тип операции",IF(NOT(ISNUMBER(D3664)),"Укажите количество",IF(D3664=0,"Количество не может быть 0",IF(AND(C3664&lt;&gt;"Корректировка остатка",D3664&lt;0),"Для этого типа количество положительное",IF(NOT(ISNUMBER('Номенклатура'!$C$2)),"Укажите дату начала учёта",IF(A3664&lt;INT('Номенклатура'!$C$2),"Раньше даты начала учёта: НЕ учтено",IF(AND(C3664="Корректировка остатка",TRIM(G3664)=""),"Учтено: добавьте пояснение","ОК")))))))))))))</f>
        <v/>
      </c>
    </row>
    <row r="3665" spans="1:9" x14ac:dyDescent="0.25">
      <c r="A3665" s="16"/>
      <c r="B3665" s="13"/>
      <c r="C3665" s="13"/>
      <c r="D3665" s="14"/>
      <c r="E3665" s="17" t="str">
        <f>IF(OR(B3665="",SUMPRODUCT(--EXACT('Номенклатура'!$A$6:$A$205,B3665))&lt;&gt;1),"",INDEX('Номенклатура'!$D$6:$D$205,SUMPRODUCT(EXACT('Номенклатура'!$A$6:$A$205,B3665)*(ROW('Номенклатура'!$A$6:$A$205)-5)))&amp;"")</f>
        <v/>
      </c>
      <c r="F3665" s="18" t="str">
        <f>IF(OR(I3665="ОК",I3665="Учтено: добавьте пояснение"),IF(C3665="Приход",D3665,IF(C3665="Корректировка остатка",D3665,-D3665)),"")</f>
        <v/>
      </c>
      <c r="G3665" s="13"/>
      <c r="H3665" s="15" t="str">
        <f>IF(OR(B3665="",SUMPRODUCT(--EXACT('Номенклатура'!$A$6:$A$205,B3665))&lt;&gt;1),"",INDEX('Номенклатура'!$B$6:$B$205,SUMPRODUCT(EXACT('Номенклатура'!$A$6:$A$205,B3665)*(ROW('Номенклатура'!$A$6:$A$205)-5)))&amp;"")</f>
        <v/>
      </c>
      <c r="I3665" s="15" t="str">
        <f>IF(COUNTA(A3665:D3665,G3665)=0,"",IF(NOT(ISNUMBER(A3665)),"Укажите дату",IF(B3665="","Укажите код",IF(NOT(AND(ISTEXT(B3665),LEN(B3665)&gt;0,LEN(B3665)&lt;=30,ISNUMBER(FIND(LEFT(B3665,1),"ABCDEFGHIJKLMNOPQRSTUVWXYZ")),SUMPRODUCT((MID(B3665,{1,2,3,4,5,6,7,8,9,10,11,12,13,14,15,16,17,18,19,20,21,22,23,24,25,26,27,28,29,30},1)&lt;&gt;"")*ISERROR(FIND(MID(B3665,{1,2,3,4,5,6,7,8,9,10,11,12,13,14,15,16,17,18,19,20,21,22,23,24,25,26,27,28,29,30},1),"ABCDEFGHIJKLMNOPQRSTUVWXYZ0123456789-_")))=0,ISERROR(VALUE(B3665)))),"Недопустимый код: только латинские буквы A-Z в верхнем регистре, цифры, - и _; начало с буквы, до 30 символов (например MILK-001)",IF(SUMPRODUCT(--EXACT('Номенклатура'!$A$6:$A$205,B3665))=0,"Код не найден в номенклатуре",IF(SUMPRODUCT(--EXACT('Номенклатура'!$A$6:$A$205,B3665))&gt;1,"Код повторяется в номенклатуре",IF(ISNA(MATCH(C3665,{"Приход","Расход","Списание","Корректировка остатка"},0)),"Выберите тип операции",IF(NOT(ISNUMBER(D3665)),"Укажите количество",IF(D3665=0,"Количество не может быть 0",IF(AND(C3665&lt;&gt;"Корректировка остатка",D3665&lt;0),"Для этого типа количество положительное",IF(NOT(ISNUMBER('Номенклатура'!$C$2)),"Укажите дату начала учёта",IF(A3665&lt;INT('Номенклатура'!$C$2),"Раньше даты начала учёта: НЕ учтено",IF(AND(C3665="Корректировка остатка",TRIM(G3665)=""),"Учтено: добавьте пояснение","ОК")))))))))))))</f>
        <v/>
      </c>
    </row>
    <row r="3666" spans="1:9" x14ac:dyDescent="0.25">
      <c r="A3666" s="16"/>
      <c r="B3666" s="13"/>
      <c r="C3666" s="13"/>
      <c r="D3666" s="14"/>
      <c r="E3666" s="17" t="str">
        <f>IF(OR(B3666="",SUMPRODUCT(--EXACT('Номенклатура'!$A$6:$A$205,B3666))&lt;&gt;1),"",INDEX('Номенклатура'!$D$6:$D$205,SUMPRODUCT(EXACT('Номенклатура'!$A$6:$A$205,B3666)*(ROW('Номенклатура'!$A$6:$A$205)-5)))&amp;"")</f>
        <v/>
      </c>
      <c r="F3666" s="18" t="str">
        <f>IF(OR(I3666="ОК",I3666="Учтено: добавьте пояснение"),IF(C3666="Приход",D3666,IF(C3666="Корректировка остатка",D3666,-D3666)),"")</f>
        <v/>
      </c>
      <c r="G3666" s="13"/>
      <c r="H3666" s="15" t="str">
        <f>IF(OR(B3666="",SUMPRODUCT(--EXACT('Номенклатура'!$A$6:$A$205,B3666))&lt;&gt;1),"",INDEX('Номенклатура'!$B$6:$B$205,SUMPRODUCT(EXACT('Номенклатура'!$A$6:$A$205,B3666)*(ROW('Номенклатура'!$A$6:$A$205)-5)))&amp;"")</f>
        <v/>
      </c>
      <c r="I3666" s="15" t="str">
        <f>IF(COUNTA(A3666:D3666,G3666)=0,"",IF(NOT(ISNUMBER(A3666)),"Укажите дату",IF(B3666="","Укажите код",IF(NOT(AND(ISTEXT(B3666),LEN(B3666)&gt;0,LEN(B3666)&lt;=30,ISNUMBER(FIND(LEFT(B3666,1),"ABCDEFGHIJKLMNOPQRSTUVWXYZ")),SUMPRODUCT((MID(B3666,{1,2,3,4,5,6,7,8,9,10,11,12,13,14,15,16,17,18,19,20,21,22,23,24,25,26,27,28,29,30},1)&lt;&gt;"")*ISERROR(FIND(MID(B3666,{1,2,3,4,5,6,7,8,9,10,11,12,13,14,15,16,17,18,19,20,21,22,23,24,25,26,27,28,29,30},1),"ABCDEFGHIJKLMNOPQRSTUVWXYZ0123456789-_")))=0,ISERROR(VALUE(B3666)))),"Недопустимый код: только латинские буквы A-Z в верхнем регистре, цифры, - и _; начало с буквы, до 30 символов (например MILK-001)",IF(SUMPRODUCT(--EXACT('Номенклатура'!$A$6:$A$205,B3666))=0,"Код не найден в номенклатуре",IF(SUMPRODUCT(--EXACT('Номенклатура'!$A$6:$A$205,B3666))&gt;1,"Код повторяется в номенклатуре",IF(ISNA(MATCH(C3666,{"Приход","Расход","Списание","Корректировка остатка"},0)),"Выберите тип операции",IF(NOT(ISNUMBER(D3666)),"Укажите количество",IF(D3666=0,"Количество не может быть 0",IF(AND(C3666&lt;&gt;"Корректировка остатка",D3666&lt;0),"Для этого типа количество положительное",IF(NOT(ISNUMBER('Номенклатура'!$C$2)),"Укажите дату начала учёта",IF(A3666&lt;INT('Номенклатура'!$C$2),"Раньше даты начала учёта: НЕ учтено",IF(AND(C3666="Корректировка остатка",TRIM(G3666)=""),"Учтено: добавьте пояснение","ОК")))))))))))))</f>
        <v/>
      </c>
    </row>
    <row r="3667" spans="1:9" x14ac:dyDescent="0.25">
      <c r="A3667" s="16"/>
      <c r="B3667" s="13"/>
      <c r="C3667" s="13"/>
      <c r="D3667" s="14"/>
      <c r="E3667" s="17" t="str">
        <f>IF(OR(B3667="",SUMPRODUCT(--EXACT('Номенклатура'!$A$6:$A$205,B3667))&lt;&gt;1),"",INDEX('Номенклатура'!$D$6:$D$205,SUMPRODUCT(EXACT('Номенклатура'!$A$6:$A$205,B3667)*(ROW('Номенклатура'!$A$6:$A$205)-5)))&amp;"")</f>
        <v/>
      </c>
      <c r="F3667" s="18" t="str">
        <f>IF(OR(I3667="ОК",I3667="Учтено: добавьте пояснение"),IF(C3667="Приход",D3667,IF(C3667="Корректировка остатка",D3667,-D3667)),"")</f>
        <v/>
      </c>
      <c r="G3667" s="13"/>
      <c r="H3667" s="15" t="str">
        <f>IF(OR(B3667="",SUMPRODUCT(--EXACT('Номенклатура'!$A$6:$A$205,B3667))&lt;&gt;1),"",INDEX('Номенклатура'!$B$6:$B$205,SUMPRODUCT(EXACT('Номенклатура'!$A$6:$A$205,B3667)*(ROW('Номенклатура'!$A$6:$A$205)-5)))&amp;"")</f>
        <v/>
      </c>
      <c r="I3667" s="15" t="str">
        <f>IF(COUNTA(A3667:D3667,G3667)=0,"",IF(NOT(ISNUMBER(A3667)),"Укажите дату",IF(B3667="","Укажите код",IF(NOT(AND(ISTEXT(B3667),LEN(B3667)&gt;0,LEN(B3667)&lt;=30,ISNUMBER(FIND(LEFT(B3667,1),"ABCDEFGHIJKLMNOPQRSTUVWXYZ")),SUMPRODUCT((MID(B3667,{1,2,3,4,5,6,7,8,9,10,11,12,13,14,15,16,17,18,19,20,21,22,23,24,25,26,27,28,29,30},1)&lt;&gt;"")*ISERROR(FIND(MID(B3667,{1,2,3,4,5,6,7,8,9,10,11,12,13,14,15,16,17,18,19,20,21,22,23,24,25,26,27,28,29,30},1),"ABCDEFGHIJKLMNOPQRSTUVWXYZ0123456789-_")))=0,ISERROR(VALUE(B3667)))),"Недопустимый код: только латинские буквы A-Z в верхнем регистре, цифры, - и _; начало с буквы, до 30 символов (например MILK-001)",IF(SUMPRODUCT(--EXACT('Номенклатура'!$A$6:$A$205,B3667))=0,"Код не найден в номенклатуре",IF(SUMPRODUCT(--EXACT('Номенклатура'!$A$6:$A$205,B3667))&gt;1,"Код повторяется в номенклатуре",IF(ISNA(MATCH(C3667,{"Приход","Расход","Списание","Корректировка остатка"},0)),"Выберите тип операции",IF(NOT(ISNUMBER(D3667)),"Укажите количество",IF(D3667=0,"Количество не может быть 0",IF(AND(C3667&lt;&gt;"Корректировка остатка",D3667&lt;0),"Для этого типа количество положительное",IF(NOT(ISNUMBER('Номенклатура'!$C$2)),"Укажите дату начала учёта",IF(A3667&lt;INT('Номенклатура'!$C$2),"Раньше даты начала учёта: НЕ учтено",IF(AND(C3667="Корректировка остатка",TRIM(G3667)=""),"Учтено: добавьте пояснение","ОК")))))))))))))</f>
        <v/>
      </c>
    </row>
    <row r="3668" spans="1:9" x14ac:dyDescent="0.25">
      <c r="A3668" s="16"/>
      <c r="B3668" s="13"/>
      <c r="C3668" s="13"/>
      <c r="D3668" s="14"/>
      <c r="E3668" s="17" t="str">
        <f>IF(OR(B3668="",SUMPRODUCT(--EXACT('Номенклатура'!$A$6:$A$205,B3668))&lt;&gt;1),"",INDEX('Номенклатура'!$D$6:$D$205,SUMPRODUCT(EXACT('Номенклатура'!$A$6:$A$205,B3668)*(ROW('Номенклатура'!$A$6:$A$205)-5)))&amp;"")</f>
        <v/>
      </c>
      <c r="F3668" s="18" t="str">
        <f>IF(OR(I3668="ОК",I3668="Учтено: добавьте пояснение"),IF(C3668="Приход",D3668,IF(C3668="Корректировка остатка",D3668,-D3668)),"")</f>
        <v/>
      </c>
      <c r="G3668" s="13"/>
      <c r="H3668" s="15" t="str">
        <f>IF(OR(B3668="",SUMPRODUCT(--EXACT('Номенклатура'!$A$6:$A$205,B3668))&lt;&gt;1),"",INDEX('Номенклатура'!$B$6:$B$205,SUMPRODUCT(EXACT('Номенклатура'!$A$6:$A$205,B3668)*(ROW('Номенклатура'!$A$6:$A$205)-5)))&amp;"")</f>
        <v/>
      </c>
      <c r="I3668" s="15" t="str">
        <f>IF(COUNTA(A3668:D3668,G3668)=0,"",IF(NOT(ISNUMBER(A3668)),"Укажите дату",IF(B3668="","Укажите код",IF(NOT(AND(ISTEXT(B3668),LEN(B3668)&gt;0,LEN(B3668)&lt;=30,ISNUMBER(FIND(LEFT(B3668,1),"ABCDEFGHIJKLMNOPQRSTUVWXYZ")),SUMPRODUCT((MID(B3668,{1,2,3,4,5,6,7,8,9,10,11,12,13,14,15,16,17,18,19,20,21,22,23,24,25,26,27,28,29,30},1)&lt;&gt;"")*ISERROR(FIND(MID(B3668,{1,2,3,4,5,6,7,8,9,10,11,12,13,14,15,16,17,18,19,20,21,22,23,24,25,26,27,28,29,30},1),"ABCDEFGHIJKLMNOPQRSTUVWXYZ0123456789-_")))=0,ISERROR(VALUE(B3668)))),"Недопустимый код: только латинские буквы A-Z в верхнем регистре, цифры, - и _; начало с буквы, до 30 символов (например MILK-001)",IF(SUMPRODUCT(--EXACT('Номенклатура'!$A$6:$A$205,B3668))=0,"Код не найден в номенклатуре",IF(SUMPRODUCT(--EXACT('Номенклатура'!$A$6:$A$205,B3668))&gt;1,"Код повторяется в номенклатуре",IF(ISNA(MATCH(C3668,{"Приход","Расход","Списание","Корректировка остатка"},0)),"Выберите тип операции",IF(NOT(ISNUMBER(D3668)),"Укажите количество",IF(D3668=0,"Количество не может быть 0",IF(AND(C3668&lt;&gt;"Корректировка остатка",D3668&lt;0),"Для этого типа количество положительное",IF(NOT(ISNUMBER('Номенклатура'!$C$2)),"Укажите дату начала учёта",IF(A3668&lt;INT('Номенклатура'!$C$2),"Раньше даты начала учёта: НЕ учтено",IF(AND(C3668="Корректировка остатка",TRIM(G3668)=""),"Учтено: добавьте пояснение","ОК")))))))))))))</f>
        <v/>
      </c>
    </row>
    <row r="3669" spans="1:9" x14ac:dyDescent="0.25">
      <c r="A3669" s="16"/>
      <c r="B3669" s="13"/>
      <c r="C3669" s="13"/>
      <c r="D3669" s="14"/>
      <c r="E3669" s="17" t="str">
        <f>IF(OR(B3669="",SUMPRODUCT(--EXACT('Номенклатура'!$A$6:$A$205,B3669))&lt;&gt;1),"",INDEX('Номенклатура'!$D$6:$D$205,SUMPRODUCT(EXACT('Номенклатура'!$A$6:$A$205,B3669)*(ROW('Номенклатура'!$A$6:$A$205)-5)))&amp;"")</f>
        <v/>
      </c>
      <c r="F3669" s="18" t="str">
        <f>IF(OR(I3669="ОК",I3669="Учтено: добавьте пояснение"),IF(C3669="Приход",D3669,IF(C3669="Корректировка остатка",D3669,-D3669)),"")</f>
        <v/>
      </c>
      <c r="G3669" s="13"/>
      <c r="H3669" s="15" t="str">
        <f>IF(OR(B3669="",SUMPRODUCT(--EXACT('Номенклатура'!$A$6:$A$205,B3669))&lt;&gt;1),"",INDEX('Номенклатура'!$B$6:$B$205,SUMPRODUCT(EXACT('Номенклатура'!$A$6:$A$205,B3669)*(ROW('Номенклатура'!$A$6:$A$205)-5)))&amp;"")</f>
        <v/>
      </c>
      <c r="I3669" s="15" t="str">
        <f>IF(COUNTA(A3669:D3669,G3669)=0,"",IF(NOT(ISNUMBER(A3669)),"Укажите дату",IF(B3669="","Укажите код",IF(NOT(AND(ISTEXT(B3669),LEN(B3669)&gt;0,LEN(B3669)&lt;=30,ISNUMBER(FIND(LEFT(B3669,1),"ABCDEFGHIJKLMNOPQRSTUVWXYZ")),SUMPRODUCT((MID(B3669,{1,2,3,4,5,6,7,8,9,10,11,12,13,14,15,16,17,18,19,20,21,22,23,24,25,26,27,28,29,30},1)&lt;&gt;"")*ISERROR(FIND(MID(B3669,{1,2,3,4,5,6,7,8,9,10,11,12,13,14,15,16,17,18,19,20,21,22,23,24,25,26,27,28,29,30},1),"ABCDEFGHIJKLMNOPQRSTUVWXYZ0123456789-_")))=0,ISERROR(VALUE(B3669)))),"Недопустимый код: только латинские буквы A-Z в верхнем регистре, цифры, - и _; начало с буквы, до 30 символов (например MILK-001)",IF(SUMPRODUCT(--EXACT('Номенклатура'!$A$6:$A$205,B3669))=0,"Код не найден в номенклатуре",IF(SUMPRODUCT(--EXACT('Номенклатура'!$A$6:$A$205,B3669))&gt;1,"Код повторяется в номенклатуре",IF(ISNA(MATCH(C3669,{"Приход","Расход","Списание","Корректировка остатка"},0)),"Выберите тип операции",IF(NOT(ISNUMBER(D3669)),"Укажите количество",IF(D3669=0,"Количество не может быть 0",IF(AND(C3669&lt;&gt;"Корректировка остатка",D3669&lt;0),"Для этого типа количество положительное",IF(NOT(ISNUMBER('Номенклатура'!$C$2)),"Укажите дату начала учёта",IF(A3669&lt;INT('Номенклатура'!$C$2),"Раньше даты начала учёта: НЕ учтено",IF(AND(C3669="Корректировка остатка",TRIM(G3669)=""),"Учтено: добавьте пояснение","ОК")))))))))))))</f>
        <v/>
      </c>
    </row>
    <row r="3670" spans="1:9" x14ac:dyDescent="0.25">
      <c r="A3670" s="16"/>
      <c r="B3670" s="13"/>
      <c r="C3670" s="13"/>
      <c r="D3670" s="14"/>
      <c r="E3670" s="17" t="str">
        <f>IF(OR(B3670="",SUMPRODUCT(--EXACT('Номенклатура'!$A$6:$A$205,B3670))&lt;&gt;1),"",INDEX('Номенклатура'!$D$6:$D$205,SUMPRODUCT(EXACT('Номенклатура'!$A$6:$A$205,B3670)*(ROW('Номенклатура'!$A$6:$A$205)-5)))&amp;"")</f>
        <v/>
      </c>
      <c r="F3670" s="18" t="str">
        <f>IF(OR(I3670="ОК",I3670="Учтено: добавьте пояснение"),IF(C3670="Приход",D3670,IF(C3670="Корректировка остатка",D3670,-D3670)),"")</f>
        <v/>
      </c>
      <c r="G3670" s="13"/>
      <c r="H3670" s="15" t="str">
        <f>IF(OR(B3670="",SUMPRODUCT(--EXACT('Номенклатура'!$A$6:$A$205,B3670))&lt;&gt;1),"",INDEX('Номенклатура'!$B$6:$B$205,SUMPRODUCT(EXACT('Номенклатура'!$A$6:$A$205,B3670)*(ROW('Номенклатура'!$A$6:$A$205)-5)))&amp;"")</f>
        <v/>
      </c>
      <c r="I3670" s="15" t="str">
        <f>IF(COUNTA(A3670:D3670,G3670)=0,"",IF(NOT(ISNUMBER(A3670)),"Укажите дату",IF(B3670="","Укажите код",IF(NOT(AND(ISTEXT(B3670),LEN(B3670)&gt;0,LEN(B3670)&lt;=30,ISNUMBER(FIND(LEFT(B3670,1),"ABCDEFGHIJKLMNOPQRSTUVWXYZ")),SUMPRODUCT((MID(B3670,{1,2,3,4,5,6,7,8,9,10,11,12,13,14,15,16,17,18,19,20,21,22,23,24,25,26,27,28,29,30},1)&lt;&gt;"")*ISERROR(FIND(MID(B3670,{1,2,3,4,5,6,7,8,9,10,11,12,13,14,15,16,17,18,19,20,21,22,23,24,25,26,27,28,29,30},1),"ABCDEFGHIJKLMNOPQRSTUVWXYZ0123456789-_")))=0,ISERROR(VALUE(B3670)))),"Недопустимый код: только латинские буквы A-Z в верхнем регистре, цифры, - и _; начало с буквы, до 30 символов (например MILK-001)",IF(SUMPRODUCT(--EXACT('Номенклатура'!$A$6:$A$205,B3670))=0,"Код не найден в номенклатуре",IF(SUMPRODUCT(--EXACT('Номенклатура'!$A$6:$A$205,B3670))&gt;1,"Код повторяется в номенклатуре",IF(ISNA(MATCH(C3670,{"Приход","Расход","Списание","Корректировка остатка"},0)),"Выберите тип операции",IF(NOT(ISNUMBER(D3670)),"Укажите количество",IF(D3670=0,"Количество не может быть 0",IF(AND(C3670&lt;&gt;"Корректировка остатка",D3670&lt;0),"Для этого типа количество положительное",IF(NOT(ISNUMBER('Номенклатура'!$C$2)),"Укажите дату начала учёта",IF(A3670&lt;INT('Номенклатура'!$C$2),"Раньше даты начала учёта: НЕ учтено",IF(AND(C3670="Корректировка остатка",TRIM(G3670)=""),"Учтено: добавьте пояснение","ОК")))))))))))))</f>
        <v/>
      </c>
    </row>
    <row r="3671" spans="1:9" x14ac:dyDescent="0.25">
      <c r="A3671" s="16"/>
      <c r="B3671" s="13"/>
      <c r="C3671" s="13"/>
      <c r="D3671" s="14"/>
      <c r="E3671" s="17" t="str">
        <f>IF(OR(B3671="",SUMPRODUCT(--EXACT('Номенклатура'!$A$6:$A$205,B3671))&lt;&gt;1),"",INDEX('Номенклатура'!$D$6:$D$205,SUMPRODUCT(EXACT('Номенклатура'!$A$6:$A$205,B3671)*(ROW('Номенклатура'!$A$6:$A$205)-5)))&amp;"")</f>
        <v/>
      </c>
      <c r="F3671" s="18" t="str">
        <f>IF(OR(I3671="ОК",I3671="Учтено: добавьте пояснение"),IF(C3671="Приход",D3671,IF(C3671="Корректировка остатка",D3671,-D3671)),"")</f>
        <v/>
      </c>
      <c r="G3671" s="13"/>
      <c r="H3671" s="15" t="str">
        <f>IF(OR(B3671="",SUMPRODUCT(--EXACT('Номенклатура'!$A$6:$A$205,B3671))&lt;&gt;1),"",INDEX('Номенклатура'!$B$6:$B$205,SUMPRODUCT(EXACT('Номенклатура'!$A$6:$A$205,B3671)*(ROW('Номенклатура'!$A$6:$A$205)-5)))&amp;"")</f>
        <v/>
      </c>
      <c r="I3671" s="15" t="str">
        <f>IF(COUNTA(A3671:D3671,G3671)=0,"",IF(NOT(ISNUMBER(A3671)),"Укажите дату",IF(B3671="","Укажите код",IF(NOT(AND(ISTEXT(B3671),LEN(B3671)&gt;0,LEN(B3671)&lt;=30,ISNUMBER(FIND(LEFT(B3671,1),"ABCDEFGHIJKLMNOPQRSTUVWXYZ")),SUMPRODUCT((MID(B3671,{1,2,3,4,5,6,7,8,9,10,11,12,13,14,15,16,17,18,19,20,21,22,23,24,25,26,27,28,29,30},1)&lt;&gt;"")*ISERROR(FIND(MID(B3671,{1,2,3,4,5,6,7,8,9,10,11,12,13,14,15,16,17,18,19,20,21,22,23,24,25,26,27,28,29,30},1),"ABCDEFGHIJKLMNOPQRSTUVWXYZ0123456789-_")))=0,ISERROR(VALUE(B3671)))),"Недопустимый код: только латинские буквы A-Z в верхнем регистре, цифры, - и _; начало с буквы, до 30 символов (например MILK-001)",IF(SUMPRODUCT(--EXACT('Номенклатура'!$A$6:$A$205,B3671))=0,"Код не найден в номенклатуре",IF(SUMPRODUCT(--EXACT('Номенклатура'!$A$6:$A$205,B3671))&gt;1,"Код повторяется в номенклатуре",IF(ISNA(MATCH(C3671,{"Приход","Расход","Списание","Корректировка остатка"},0)),"Выберите тип операции",IF(NOT(ISNUMBER(D3671)),"Укажите количество",IF(D3671=0,"Количество не может быть 0",IF(AND(C3671&lt;&gt;"Корректировка остатка",D3671&lt;0),"Для этого типа количество положительное",IF(NOT(ISNUMBER('Номенклатура'!$C$2)),"Укажите дату начала учёта",IF(A3671&lt;INT('Номенклатура'!$C$2),"Раньше даты начала учёта: НЕ учтено",IF(AND(C3671="Корректировка остатка",TRIM(G3671)=""),"Учтено: добавьте пояснение","ОК")))))))))))))</f>
        <v/>
      </c>
    </row>
    <row r="3672" spans="1:9" x14ac:dyDescent="0.25">
      <c r="A3672" s="16"/>
      <c r="B3672" s="13"/>
      <c r="C3672" s="13"/>
      <c r="D3672" s="14"/>
      <c r="E3672" s="17" t="str">
        <f>IF(OR(B3672="",SUMPRODUCT(--EXACT('Номенклатура'!$A$6:$A$205,B3672))&lt;&gt;1),"",INDEX('Номенклатура'!$D$6:$D$205,SUMPRODUCT(EXACT('Номенклатура'!$A$6:$A$205,B3672)*(ROW('Номенклатура'!$A$6:$A$205)-5)))&amp;"")</f>
        <v/>
      </c>
      <c r="F3672" s="18" t="str">
        <f>IF(OR(I3672="ОК",I3672="Учтено: добавьте пояснение"),IF(C3672="Приход",D3672,IF(C3672="Корректировка остатка",D3672,-D3672)),"")</f>
        <v/>
      </c>
      <c r="G3672" s="13"/>
      <c r="H3672" s="15" t="str">
        <f>IF(OR(B3672="",SUMPRODUCT(--EXACT('Номенклатура'!$A$6:$A$205,B3672))&lt;&gt;1),"",INDEX('Номенклатура'!$B$6:$B$205,SUMPRODUCT(EXACT('Номенклатура'!$A$6:$A$205,B3672)*(ROW('Номенклатура'!$A$6:$A$205)-5)))&amp;"")</f>
        <v/>
      </c>
      <c r="I3672" s="15" t="str">
        <f>IF(COUNTA(A3672:D3672,G3672)=0,"",IF(NOT(ISNUMBER(A3672)),"Укажите дату",IF(B3672="","Укажите код",IF(NOT(AND(ISTEXT(B3672),LEN(B3672)&gt;0,LEN(B3672)&lt;=30,ISNUMBER(FIND(LEFT(B3672,1),"ABCDEFGHIJKLMNOPQRSTUVWXYZ")),SUMPRODUCT((MID(B3672,{1,2,3,4,5,6,7,8,9,10,11,12,13,14,15,16,17,18,19,20,21,22,23,24,25,26,27,28,29,30},1)&lt;&gt;"")*ISERROR(FIND(MID(B3672,{1,2,3,4,5,6,7,8,9,10,11,12,13,14,15,16,17,18,19,20,21,22,23,24,25,26,27,28,29,30},1),"ABCDEFGHIJKLMNOPQRSTUVWXYZ0123456789-_")))=0,ISERROR(VALUE(B3672)))),"Недопустимый код: только латинские буквы A-Z в верхнем регистре, цифры, - и _; начало с буквы, до 30 символов (например MILK-001)",IF(SUMPRODUCT(--EXACT('Номенклатура'!$A$6:$A$205,B3672))=0,"Код не найден в номенклатуре",IF(SUMPRODUCT(--EXACT('Номенклатура'!$A$6:$A$205,B3672))&gt;1,"Код повторяется в номенклатуре",IF(ISNA(MATCH(C3672,{"Приход","Расход","Списание","Корректировка остатка"},0)),"Выберите тип операции",IF(NOT(ISNUMBER(D3672)),"Укажите количество",IF(D3672=0,"Количество не может быть 0",IF(AND(C3672&lt;&gt;"Корректировка остатка",D3672&lt;0),"Для этого типа количество положительное",IF(NOT(ISNUMBER('Номенклатура'!$C$2)),"Укажите дату начала учёта",IF(A3672&lt;INT('Номенклатура'!$C$2),"Раньше даты начала учёта: НЕ учтено",IF(AND(C3672="Корректировка остатка",TRIM(G3672)=""),"Учтено: добавьте пояснение","ОК")))))))))))))</f>
        <v/>
      </c>
    </row>
    <row r="3673" spans="1:9" x14ac:dyDescent="0.25">
      <c r="A3673" s="16"/>
      <c r="B3673" s="13"/>
      <c r="C3673" s="13"/>
      <c r="D3673" s="14"/>
      <c r="E3673" s="17" t="str">
        <f>IF(OR(B3673="",SUMPRODUCT(--EXACT('Номенклатура'!$A$6:$A$205,B3673))&lt;&gt;1),"",INDEX('Номенклатура'!$D$6:$D$205,SUMPRODUCT(EXACT('Номенклатура'!$A$6:$A$205,B3673)*(ROW('Номенклатура'!$A$6:$A$205)-5)))&amp;"")</f>
        <v/>
      </c>
      <c r="F3673" s="18" t="str">
        <f>IF(OR(I3673="ОК",I3673="Учтено: добавьте пояснение"),IF(C3673="Приход",D3673,IF(C3673="Корректировка остатка",D3673,-D3673)),"")</f>
        <v/>
      </c>
      <c r="G3673" s="13"/>
      <c r="H3673" s="15" t="str">
        <f>IF(OR(B3673="",SUMPRODUCT(--EXACT('Номенклатура'!$A$6:$A$205,B3673))&lt;&gt;1),"",INDEX('Номенклатура'!$B$6:$B$205,SUMPRODUCT(EXACT('Номенклатура'!$A$6:$A$205,B3673)*(ROW('Номенклатура'!$A$6:$A$205)-5)))&amp;"")</f>
        <v/>
      </c>
      <c r="I3673" s="15" t="str">
        <f>IF(COUNTA(A3673:D3673,G3673)=0,"",IF(NOT(ISNUMBER(A3673)),"Укажите дату",IF(B3673="","Укажите код",IF(NOT(AND(ISTEXT(B3673),LEN(B3673)&gt;0,LEN(B3673)&lt;=30,ISNUMBER(FIND(LEFT(B3673,1),"ABCDEFGHIJKLMNOPQRSTUVWXYZ")),SUMPRODUCT((MID(B3673,{1,2,3,4,5,6,7,8,9,10,11,12,13,14,15,16,17,18,19,20,21,22,23,24,25,26,27,28,29,30},1)&lt;&gt;"")*ISERROR(FIND(MID(B3673,{1,2,3,4,5,6,7,8,9,10,11,12,13,14,15,16,17,18,19,20,21,22,23,24,25,26,27,28,29,30},1),"ABCDEFGHIJKLMNOPQRSTUVWXYZ0123456789-_")))=0,ISERROR(VALUE(B3673)))),"Недопустимый код: только латинские буквы A-Z в верхнем регистре, цифры, - и _; начало с буквы, до 30 символов (например MILK-001)",IF(SUMPRODUCT(--EXACT('Номенклатура'!$A$6:$A$205,B3673))=0,"Код не найден в номенклатуре",IF(SUMPRODUCT(--EXACT('Номенклатура'!$A$6:$A$205,B3673))&gt;1,"Код повторяется в номенклатуре",IF(ISNA(MATCH(C3673,{"Приход","Расход","Списание","Корректировка остатка"},0)),"Выберите тип операции",IF(NOT(ISNUMBER(D3673)),"Укажите количество",IF(D3673=0,"Количество не может быть 0",IF(AND(C3673&lt;&gt;"Корректировка остатка",D3673&lt;0),"Для этого типа количество положительное",IF(NOT(ISNUMBER('Номенклатура'!$C$2)),"Укажите дату начала учёта",IF(A3673&lt;INT('Номенклатура'!$C$2),"Раньше даты начала учёта: НЕ учтено",IF(AND(C3673="Корректировка остатка",TRIM(G3673)=""),"Учтено: добавьте пояснение","ОК")))))))))))))</f>
        <v/>
      </c>
    </row>
    <row r="3674" spans="1:9" x14ac:dyDescent="0.25">
      <c r="A3674" s="16"/>
      <c r="B3674" s="13"/>
      <c r="C3674" s="13"/>
      <c r="D3674" s="14"/>
      <c r="E3674" s="17" t="str">
        <f>IF(OR(B3674="",SUMPRODUCT(--EXACT('Номенклатура'!$A$6:$A$205,B3674))&lt;&gt;1),"",INDEX('Номенклатура'!$D$6:$D$205,SUMPRODUCT(EXACT('Номенклатура'!$A$6:$A$205,B3674)*(ROW('Номенклатура'!$A$6:$A$205)-5)))&amp;"")</f>
        <v/>
      </c>
      <c r="F3674" s="18" t="str">
        <f>IF(OR(I3674="ОК",I3674="Учтено: добавьте пояснение"),IF(C3674="Приход",D3674,IF(C3674="Корректировка остатка",D3674,-D3674)),"")</f>
        <v/>
      </c>
      <c r="G3674" s="13"/>
      <c r="H3674" s="15" t="str">
        <f>IF(OR(B3674="",SUMPRODUCT(--EXACT('Номенклатура'!$A$6:$A$205,B3674))&lt;&gt;1),"",INDEX('Номенклатура'!$B$6:$B$205,SUMPRODUCT(EXACT('Номенклатура'!$A$6:$A$205,B3674)*(ROW('Номенклатура'!$A$6:$A$205)-5)))&amp;"")</f>
        <v/>
      </c>
      <c r="I3674" s="15" t="str">
        <f>IF(COUNTA(A3674:D3674,G3674)=0,"",IF(NOT(ISNUMBER(A3674)),"Укажите дату",IF(B3674="","Укажите код",IF(NOT(AND(ISTEXT(B3674),LEN(B3674)&gt;0,LEN(B3674)&lt;=30,ISNUMBER(FIND(LEFT(B3674,1),"ABCDEFGHIJKLMNOPQRSTUVWXYZ")),SUMPRODUCT((MID(B3674,{1,2,3,4,5,6,7,8,9,10,11,12,13,14,15,16,17,18,19,20,21,22,23,24,25,26,27,28,29,30},1)&lt;&gt;"")*ISERROR(FIND(MID(B3674,{1,2,3,4,5,6,7,8,9,10,11,12,13,14,15,16,17,18,19,20,21,22,23,24,25,26,27,28,29,30},1),"ABCDEFGHIJKLMNOPQRSTUVWXYZ0123456789-_")))=0,ISERROR(VALUE(B3674)))),"Недопустимый код: только латинские буквы A-Z в верхнем регистре, цифры, - и _; начало с буквы, до 30 символов (например MILK-001)",IF(SUMPRODUCT(--EXACT('Номенклатура'!$A$6:$A$205,B3674))=0,"Код не найден в номенклатуре",IF(SUMPRODUCT(--EXACT('Номенклатура'!$A$6:$A$205,B3674))&gt;1,"Код повторяется в номенклатуре",IF(ISNA(MATCH(C3674,{"Приход","Расход","Списание","Корректировка остатка"},0)),"Выберите тип операции",IF(NOT(ISNUMBER(D3674)),"Укажите количество",IF(D3674=0,"Количество не может быть 0",IF(AND(C3674&lt;&gt;"Корректировка остатка",D3674&lt;0),"Для этого типа количество положительное",IF(NOT(ISNUMBER('Номенклатура'!$C$2)),"Укажите дату начала учёта",IF(A3674&lt;INT('Номенклатура'!$C$2),"Раньше даты начала учёта: НЕ учтено",IF(AND(C3674="Корректировка остатка",TRIM(G3674)=""),"Учтено: добавьте пояснение","ОК")))))))))))))</f>
        <v/>
      </c>
    </row>
    <row r="3675" spans="1:9" x14ac:dyDescent="0.25">
      <c r="A3675" s="16"/>
      <c r="B3675" s="13"/>
      <c r="C3675" s="13"/>
      <c r="D3675" s="14"/>
      <c r="E3675" s="17" t="str">
        <f>IF(OR(B3675="",SUMPRODUCT(--EXACT('Номенклатура'!$A$6:$A$205,B3675))&lt;&gt;1),"",INDEX('Номенклатура'!$D$6:$D$205,SUMPRODUCT(EXACT('Номенклатура'!$A$6:$A$205,B3675)*(ROW('Номенклатура'!$A$6:$A$205)-5)))&amp;"")</f>
        <v/>
      </c>
      <c r="F3675" s="18" t="str">
        <f>IF(OR(I3675="ОК",I3675="Учтено: добавьте пояснение"),IF(C3675="Приход",D3675,IF(C3675="Корректировка остатка",D3675,-D3675)),"")</f>
        <v/>
      </c>
      <c r="G3675" s="13"/>
      <c r="H3675" s="15" t="str">
        <f>IF(OR(B3675="",SUMPRODUCT(--EXACT('Номенклатура'!$A$6:$A$205,B3675))&lt;&gt;1),"",INDEX('Номенклатура'!$B$6:$B$205,SUMPRODUCT(EXACT('Номенклатура'!$A$6:$A$205,B3675)*(ROW('Номенклатура'!$A$6:$A$205)-5)))&amp;"")</f>
        <v/>
      </c>
      <c r="I3675" s="15" t="str">
        <f>IF(COUNTA(A3675:D3675,G3675)=0,"",IF(NOT(ISNUMBER(A3675)),"Укажите дату",IF(B3675="","Укажите код",IF(NOT(AND(ISTEXT(B3675),LEN(B3675)&gt;0,LEN(B3675)&lt;=30,ISNUMBER(FIND(LEFT(B3675,1),"ABCDEFGHIJKLMNOPQRSTUVWXYZ")),SUMPRODUCT((MID(B3675,{1,2,3,4,5,6,7,8,9,10,11,12,13,14,15,16,17,18,19,20,21,22,23,24,25,26,27,28,29,30},1)&lt;&gt;"")*ISERROR(FIND(MID(B3675,{1,2,3,4,5,6,7,8,9,10,11,12,13,14,15,16,17,18,19,20,21,22,23,24,25,26,27,28,29,30},1),"ABCDEFGHIJKLMNOPQRSTUVWXYZ0123456789-_")))=0,ISERROR(VALUE(B3675)))),"Недопустимый код: только латинские буквы A-Z в верхнем регистре, цифры, - и _; начало с буквы, до 30 символов (например MILK-001)",IF(SUMPRODUCT(--EXACT('Номенклатура'!$A$6:$A$205,B3675))=0,"Код не найден в номенклатуре",IF(SUMPRODUCT(--EXACT('Номенклатура'!$A$6:$A$205,B3675))&gt;1,"Код повторяется в номенклатуре",IF(ISNA(MATCH(C3675,{"Приход","Расход","Списание","Корректировка остатка"},0)),"Выберите тип операции",IF(NOT(ISNUMBER(D3675)),"Укажите количество",IF(D3675=0,"Количество не может быть 0",IF(AND(C3675&lt;&gt;"Корректировка остатка",D3675&lt;0),"Для этого типа количество положительное",IF(NOT(ISNUMBER('Номенклатура'!$C$2)),"Укажите дату начала учёта",IF(A3675&lt;INT('Номенклатура'!$C$2),"Раньше даты начала учёта: НЕ учтено",IF(AND(C3675="Корректировка остатка",TRIM(G3675)=""),"Учтено: добавьте пояснение","ОК")))))))))))))</f>
        <v/>
      </c>
    </row>
    <row r="3676" spans="1:9" x14ac:dyDescent="0.25">
      <c r="A3676" s="16"/>
      <c r="B3676" s="13"/>
      <c r="C3676" s="13"/>
      <c r="D3676" s="14"/>
      <c r="E3676" s="17" t="str">
        <f>IF(OR(B3676="",SUMPRODUCT(--EXACT('Номенклатура'!$A$6:$A$205,B3676))&lt;&gt;1),"",INDEX('Номенклатура'!$D$6:$D$205,SUMPRODUCT(EXACT('Номенклатура'!$A$6:$A$205,B3676)*(ROW('Номенклатура'!$A$6:$A$205)-5)))&amp;"")</f>
        <v/>
      </c>
      <c r="F3676" s="18" t="str">
        <f>IF(OR(I3676="ОК",I3676="Учтено: добавьте пояснение"),IF(C3676="Приход",D3676,IF(C3676="Корректировка остатка",D3676,-D3676)),"")</f>
        <v/>
      </c>
      <c r="G3676" s="13"/>
      <c r="H3676" s="15" t="str">
        <f>IF(OR(B3676="",SUMPRODUCT(--EXACT('Номенклатура'!$A$6:$A$205,B3676))&lt;&gt;1),"",INDEX('Номенклатура'!$B$6:$B$205,SUMPRODUCT(EXACT('Номенклатура'!$A$6:$A$205,B3676)*(ROW('Номенклатура'!$A$6:$A$205)-5)))&amp;"")</f>
        <v/>
      </c>
      <c r="I3676" s="15" t="str">
        <f>IF(COUNTA(A3676:D3676,G3676)=0,"",IF(NOT(ISNUMBER(A3676)),"Укажите дату",IF(B3676="","Укажите код",IF(NOT(AND(ISTEXT(B3676),LEN(B3676)&gt;0,LEN(B3676)&lt;=30,ISNUMBER(FIND(LEFT(B3676,1),"ABCDEFGHIJKLMNOPQRSTUVWXYZ")),SUMPRODUCT((MID(B3676,{1,2,3,4,5,6,7,8,9,10,11,12,13,14,15,16,17,18,19,20,21,22,23,24,25,26,27,28,29,30},1)&lt;&gt;"")*ISERROR(FIND(MID(B3676,{1,2,3,4,5,6,7,8,9,10,11,12,13,14,15,16,17,18,19,20,21,22,23,24,25,26,27,28,29,30},1),"ABCDEFGHIJKLMNOPQRSTUVWXYZ0123456789-_")))=0,ISERROR(VALUE(B3676)))),"Недопустимый код: только латинские буквы A-Z в верхнем регистре, цифры, - и _; начало с буквы, до 30 символов (например MILK-001)",IF(SUMPRODUCT(--EXACT('Номенклатура'!$A$6:$A$205,B3676))=0,"Код не найден в номенклатуре",IF(SUMPRODUCT(--EXACT('Номенклатура'!$A$6:$A$205,B3676))&gt;1,"Код повторяется в номенклатуре",IF(ISNA(MATCH(C3676,{"Приход","Расход","Списание","Корректировка остатка"},0)),"Выберите тип операции",IF(NOT(ISNUMBER(D3676)),"Укажите количество",IF(D3676=0,"Количество не может быть 0",IF(AND(C3676&lt;&gt;"Корректировка остатка",D3676&lt;0),"Для этого типа количество положительное",IF(NOT(ISNUMBER('Номенклатура'!$C$2)),"Укажите дату начала учёта",IF(A3676&lt;INT('Номенклатура'!$C$2),"Раньше даты начала учёта: НЕ учтено",IF(AND(C3676="Корректировка остатка",TRIM(G3676)=""),"Учтено: добавьте пояснение","ОК")))))))))))))</f>
        <v/>
      </c>
    </row>
    <row r="3677" spans="1:9" x14ac:dyDescent="0.25">
      <c r="A3677" s="16"/>
      <c r="B3677" s="13"/>
      <c r="C3677" s="13"/>
      <c r="D3677" s="14"/>
      <c r="E3677" s="17" t="str">
        <f>IF(OR(B3677="",SUMPRODUCT(--EXACT('Номенклатура'!$A$6:$A$205,B3677))&lt;&gt;1),"",INDEX('Номенклатура'!$D$6:$D$205,SUMPRODUCT(EXACT('Номенклатура'!$A$6:$A$205,B3677)*(ROW('Номенклатура'!$A$6:$A$205)-5)))&amp;"")</f>
        <v/>
      </c>
      <c r="F3677" s="18" t="str">
        <f>IF(OR(I3677="ОК",I3677="Учтено: добавьте пояснение"),IF(C3677="Приход",D3677,IF(C3677="Корректировка остатка",D3677,-D3677)),"")</f>
        <v/>
      </c>
      <c r="G3677" s="13"/>
      <c r="H3677" s="15" t="str">
        <f>IF(OR(B3677="",SUMPRODUCT(--EXACT('Номенклатура'!$A$6:$A$205,B3677))&lt;&gt;1),"",INDEX('Номенклатура'!$B$6:$B$205,SUMPRODUCT(EXACT('Номенклатура'!$A$6:$A$205,B3677)*(ROW('Номенклатура'!$A$6:$A$205)-5)))&amp;"")</f>
        <v/>
      </c>
      <c r="I3677" s="15" t="str">
        <f>IF(COUNTA(A3677:D3677,G3677)=0,"",IF(NOT(ISNUMBER(A3677)),"Укажите дату",IF(B3677="","Укажите код",IF(NOT(AND(ISTEXT(B3677),LEN(B3677)&gt;0,LEN(B3677)&lt;=30,ISNUMBER(FIND(LEFT(B3677,1),"ABCDEFGHIJKLMNOPQRSTUVWXYZ")),SUMPRODUCT((MID(B3677,{1,2,3,4,5,6,7,8,9,10,11,12,13,14,15,16,17,18,19,20,21,22,23,24,25,26,27,28,29,30},1)&lt;&gt;"")*ISERROR(FIND(MID(B3677,{1,2,3,4,5,6,7,8,9,10,11,12,13,14,15,16,17,18,19,20,21,22,23,24,25,26,27,28,29,30},1),"ABCDEFGHIJKLMNOPQRSTUVWXYZ0123456789-_")))=0,ISERROR(VALUE(B3677)))),"Недопустимый код: только латинские буквы A-Z в верхнем регистре, цифры, - и _; начало с буквы, до 30 символов (например MILK-001)",IF(SUMPRODUCT(--EXACT('Номенклатура'!$A$6:$A$205,B3677))=0,"Код не найден в номенклатуре",IF(SUMPRODUCT(--EXACT('Номенклатура'!$A$6:$A$205,B3677))&gt;1,"Код повторяется в номенклатуре",IF(ISNA(MATCH(C3677,{"Приход","Расход","Списание","Корректировка остатка"},0)),"Выберите тип операции",IF(NOT(ISNUMBER(D3677)),"Укажите количество",IF(D3677=0,"Количество не может быть 0",IF(AND(C3677&lt;&gt;"Корректировка остатка",D3677&lt;0),"Для этого типа количество положительное",IF(NOT(ISNUMBER('Номенклатура'!$C$2)),"Укажите дату начала учёта",IF(A3677&lt;INT('Номенклатура'!$C$2),"Раньше даты начала учёта: НЕ учтено",IF(AND(C3677="Корректировка остатка",TRIM(G3677)=""),"Учтено: добавьте пояснение","ОК")))))))))))))</f>
        <v/>
      </c>
    </row>
    <row r="3678" spans="1:9" x14ac:dyDescent="0.25">
      <c r="A3678" s="16"/>
      <c r="B3678" s="13"/>
      <c r="C3678" s="13"/>
      <c r="D3678" s="14"/>
      <c r="E3678" s="17" t="str">
        <f>IF(OR(B3678="",SUMPRODUCT(--EXACT('Номенклатура'!$A$6:$A$205,B3678))&lt;&gt;1),"",INDEX('Номенклатура'!$D$6:$D$205,SUMPRODUCT(EXACT('Номенклатура'!$A$6:$A$205,B3678)*(ROW('Номенклатура'!$A$6:$A$205)-5)))&amp;"")</f>
        <v/>
      </c>
      <c r="F3678" s="18" t="str">
        <f>IF(OR(I3678="ОК",I3678="Учтено: добавьте пояснение"),IF(C3678="Приход",D3678,IF(C3678="Корректировка остатка",D3678,-D3678)),"")</f>
        <v/>
      </c>
      <c r="G3678" s="13"/>
      <c r="H3678" s="15" t="str">
        <f>IF(OR(B3678="",SUMPRODUCT(--EXACT('Номенклатура'!$A$6:$A$205,B3678))&lt;&gt;1),"",INDEX('Номенклатура'!$B$6:$B$205,SUMPRODUCT(EXACT('Номенклатура'!$A$6:$A$205,B3678)*(ROW('Номенклатура'!$A$6:$A$205)-5)))&amp;"")</f>
        <v/>
      </c>
      <c r="I3678" s="15" t="str">
        <f>IF(COUNTA(A3678:D3678,G3678)=0,"",IF(NOT(ISNUMBER(A3678)),"Укажите дату",IF(B3678="","Укажите код",IF(NOT(AND(ISTEXT(B3678),LEN(B3678)&gt;0,LEN(B3678)&lt;=30,ISNUMBER(FIND(LEFT(B3678,1),"ABCDEFGHIJKLMNOPQRSTUVWXYZ")),SUMPRODUCT((MID(B3678,{1,2,3,4,5,6,7,8,9,10,11,12,13,14,15,16,17,18,19,20,21,22,23,24,25,26,27,28,29,30},1)&lt;&gt;"")*ISERROR(FIND(MID(B3678,{1,2,3,4,5,6,7,8,9,10,11,12,13,14,15,16,17,18,19,20,21,22,23,24,25,26,27,28,29,30},1),"ABCDEFGHIJKLMNOPQRSTUVWXYZ0123456789-_")))=0,ISERROR(VALUE(B3678)))),"Недопустимый код: только латинские буквы A-Z в верхнем регистре, цифры, - и _; начало с буквы, до 30 символов (например MILK-001)",IF(SUMPRODUCT(--EXACT('Номенклатура'!$A$6:$A$205,B3678))=0,"Код не найден в номенклатуре",IF(SUMPRODUCT(--EXACT('Номенклатура'!$A$6:$A$205,B3678))&gt;1,"Код повторяется в номенклатуре",IF(ISNA(MATCH(C3678,{"Приход","Расход","Списание","Корректировка остатка"},0)),"Выберите тип операции",IF(NOT(ISNUMBER(D3678)),"Укажите количество",IF(D3678=0,"Количество не может быть 0",IF(AND(C3678&lt;&gt;"Корректировка остатка",D3678&lt;0),"Для этого типа количество положительное",IF(NOT(ISNUMBER('Номенклатура'!$C$2)),"Укажите дату начала учёта",IF(A3678&lt;INT('Номенклатура'!$C$2),"Раньше даты начала учёта: НЕ учтено",IF(AND(C3678="Корректировка остатка",TRIM(G3678)=""),"Учтено: добавьте пояснение","ОК")))))))))))))</f>
        <v/>
      </c>
    </row>
    <row r="3679" spans="1:9" x14ac:dyDescent="0.25">
      <c r="A3679" s="16"/>
      <c r="B3679" s="13"/>
      <c r="C3679" s="13"/>
      <c r="D3679" s="14"/>
      <c r="E3679" s="17" t="str">
        <f>IF(OR(B3679="",SUMPRODUCT(--EXACT('Номенклатура'!$A$6:$A$205,B3679))&lt;&gt;1),"",INDEX('Номенклатура'!$D$6:$D$205,SUMPRODUCT(EXACT('Номенклатура'!$A$6:$A$205,B3679)*(ROW('Номенклатура'!$A$6:$A$205)-5)))&amp;"")</f>
        <v/>
      </c>
      <c r="F3679" s="18" t="str">
        <f>IF(OR(I3679="ОК",I3679="Учтено: добавьте пояснение"),IF(C3679="Приход",D3679,IF(C3679="Корректировка остатка",D3679,-D3679)),"")</f>
        <v/>
      </c>
      <c r="G3679" s="13"/>
      <c r="H3679" s="15" t="str">
        <f>IF(OR(B3679="",SUMPRODUCT(--EXACT('Номенклатура'!$A$6:$A$205,B3679))&lt;&gt;1),"",INDEX('Номенклатура'!$B$6:$B$205,SUMPRODUCT(EXACT('Номенклатура'!$A$6:$A$205,B3679)*(ROW('Номенклатура'!$A$6:$A$205)-5)))&amp;"")</f>
        <v/>
      </c>
      <c r="I3679" s="15" t="str">
        <f>IF(COUNTA(A3679:D3679,G3679)=0,"",IF(NOT(ISNUMBER(A3679)),"Укажите дату",IF(B3679="","Укажите код",IF(NOT(AND(ISTEXT(B3679),LEN(B3679)&gt;0,LEN(B3679)&lt;=30,ISNUMBER(FIND(LEFT(B3679,1),"ABCDEFGHIJKLMNOPQRSTUVWXYZ")),SUMPRODUCT((MID(B3679,{1,2,3,4,5,6,7,8,9,10,11,12,13,14,15,16,17,18,19,20,21,22,23,24,25,26,27,28,29,30},1)&lt;&gt;"")*ISERROR(FIND(MID(B3679,{1,2,3,4,5,6,7,8,9,10,11,12,13,14,15,16,17,18,19,20,21,22,23,24,25,26,27,28,29,30},1),"ABCDEFGHIJKLMNOPQRSTUVWXYZ0123456789-_")))=0,ISERROR(VALUE(B3679)))),"Недопустимый код: только латинские буквы A-Z в верхнем регистре, цифры, - и _; начало с буквы, до 30 символов (например MILK-001)",IF(SUMPRODUCT(--EXACT('Номенклатура'!$A$6:$A$205,B3679))=0,"Код не найден в номенклатуре",IF(SUMPRODUCT(--EXACT('Номенклатура'!$A$6:$A$205,B3679))&gt;1,"Код повторяется в номенклатуре",IF(ISNA(MATCH(C3679,{"Приход","Расход","Списание","Корректировка остатка"},0)),"Выберите тип операции",IF(NOT(ISNUMBER(D3679)),"Укажите количество",IF(D3679=0,"Количество не может быть 0",IF(AND(C3679&lt;&gt;"Корректировка остатка",D3679&lt;0),"Для этого типа количество положительное",IF(NOT(ISNUMBER('Номенклатура'!$C$2)),"Укажите дату начала учёта",IF(A3679&lt;INT('Номенклатура'!$C$2),"Раньше даты начала учёта: НЕ учтено",IF(AND(C3679="Корректировка остатка",TRIM(G3679)=""),"Учтено: добавьте пояснение","ОК")))))))))))))</f>
        <v/>
      </c>
    </row>
    <row r="3680" spans="1:9" x14ac:dyDescent="0.25">
      <c r="A3680" s="16"/>
      <c r="B3680" s="13"/>
      <c r="C3680" s="13"/>
      <c r="D3680" s="14"/>
      <c r="E3680" s="17" t="str">
        <f>IF(OR(B3680="",SUMPRODUCT(--EXACT('Номенклатура'!$A$6:$A$205,B3680))&lt;&gt;1),"",INDEX('Номенклатура'!$D$6:$D$205,SUMPRODUCT(EXACT('Номенклатура'!$A$6:$A$205,B3680)*(ROW('Номенклатура'!$A$6:$A$205)-5)))&amp;"")</f>
        <v/>
      </c>
      <c r="F3680" s="18" t="str">
        <f>IF(OR(I3680="ОК",I3680="Учтено: добавьте пояснение"),IF(C3680="Приход",D3680,IF(C3680="Корректировка остатка",D3680,-D3680)),"")</f>
        <v/>
      </c>
      <c r="G3680" s="13"/>
      <c r="H3680" s="15" t="str">
        <f>IF(OR(B3680="",SUMPRODUCT(--EXACT('Номенклатура'!$A$6:$A$205,B3680))&lt;&gt;1),"",INDEX('Номенклатура'!$B$6:$B$205,SUMPRODUCT(EXACT('Номенклатура'!$A$6:$A$205,B3680)*(ROW('Номенклатура'!$A$6:$A$205)-5)))&amp;"")</f>
        <v/>
      </c>
      <c r="I3680" s="15" t="str">
        <f>IF(COUNTA(A3680:D3680,G3680)=0,"",IF(NOT(ISNUMBER(A3680)),"Укажите дату",IF(B3680="","Укажите код",IF(NOT(AND(ISTEXT(B3680),LEN(B3680)&gt;0,LEN(B3680)&lt;=30,ISNUMBER(FIND(LEFT(B3680,1),"ABCDEFGHIJKLMNOPQRSTUVWXYZ")),SUMPRODUCT((MID(B3680,{1,2,3,4,5,6,7,8,9,10,11,12,13,14,15,16,17,18,19,20,21,22,23,24,25,26,27,28,29,30},1)&lt;&gt;"")*ISERROR(FIND(MID(B3680,{1,2,3,4,5,6,7,8,9,10,11,12,13,14,15,16,17,18,19,20,21,22,23,24,25,26,27,28,29,30},1),"ABCDEFGHIJKLMNOPQRSTUVWXYZ0123456789-_")))=0,ISERROR(VALUE(B3680)))),"Недопустимый код: только латинские буквы A-Z в верхнем регистре, цифры, - и _; начало с буквы, до 30 символов (например MILK-001)",IF(SUMPRODUCT(--EXACT('Номенклатура'!$A$6:$A$205,B3680))=0,"Код не найден в номенклатуре",IF(SUMPRODUCT(--EXACT('Номенклатура'!$A$6:$A$205,B3680))&gt;1,"Код повторяется в номенклатуре",IF(ISNA(MATCH(C3680,{"Приход","Расход","Списание","Корректировка остатка"},0)),"Выберите тип операции",IF(NOT(ISNUMBER(D3680)),"Укажите количество",IF(D3680=0,"Количество не может быть 0",IF(AND(C3680&lt;&gt;"Корректировка остатка",D3680&lt;0),"Для этого типа количество положительное",IF(NOT(ISNUMBER('Номенклатура'!$C$2)),"Укажите дату начала учёта",IF(A3680&lt;INT('Номенклатура'!$C$2),"Раньше даты начала учёта: НЕ учтено",IF(AND(C3680="Корректировка остатка",TRIM(G3680)=""),"Учтено: добавьте пояснение","ОК")))))))))))))</f>
        <v/>
      </c>
    </row>
    <row r="3681" spans="1:9" x14ac:dyDescent="0.25">
      <c r="A3681" s="16"/>
      <c r="B3681" s="13"/>
      <c r="C3681" s="13"/>
      <c r="D3681" s="14"/>
      <c r="E3681" s="17" t="str">
        <f>IF(OR(B3681="",SUMPRODUCT(--EXACT('Номенклатура'!$A$6:$A$205,B3681))&lt;&gt;1),"",INDEX('Номенклатура'!$D$6:$D$205,SUMPRODUCT(EXACT('Номенклатура'!$A$6:$A$205,B3681)*(ROW('Номенклатура'!$A$6:$A$205)-5)))&amp;"")</f>
        <v/>
      </c>
      <c r="F3681" s="18" t="str">
        <f>IF(OR(I3681="ОК",I3681="Учтено: добавьте пояснение"),IF(C3681="Приход",D3681,IF(C3681="Корректировка остатка",D3681,-D3681)),"")</f>
        <v/>
      </c>
      <c r="G3681" s="13"/>
      <c r="H3681" s="15" t="str">
        <f>IF(OR(B3681="",SUMPRODUCT(--EXACT('Номенклатура'!$A$6:$A$205,B3681))&lt;&gt;1),"",INDEX('Номенклатура'!$B$6:$B$205,SUMPRODUCT(EXACT('Номенклатура'!$A$6:$A$205,B3681)*(ROW('Номенклатура'!$A$6:$A$205)-5)))&amp;"")</f>
        <v/>
      </c>
      <c r="I3681" s="15" t="str">
        <f>IF(COUNTA(A3681:D3681,G3681)=0,"",IF(NOT(ISNUMBER(A3681)),"Укажите дату",IF(B3681="","Укажите код",IF(NOT(AND(ISTEXT(B3681),LEN(B3681)&gt;0,LEN(B3681)&lt;=30,ISNUMBER(FIND(LEFT(B3681,1),"ABCDEFGHIJKLMNOPQRSTUVWXYZ")),SUMPRODUCT((MID(B3681,{1,2,3,4,5,6,7,8,9,10,11,12,13,14,15,16,17,18,19,20,21,22,23,24,25,26,27,28,29,30},1)&lt;&gt;"")*ISERROR(FIND(MID(B3681,{1,2,3,4,5,6,7,8,9,10,11,12,13,14,15,16,17,18,19,20,21,22,23,24,25,26,27,28,29,30},1),"ABCDEFGHIJKLMNOPQRSTUVWXYZ0123456789-_")))=0,ISERROR(VALUE(B3681)))),"Недопустимый код: только латинские буквы A-Z в верхнем регистре, цифры, - и _; начало с буквы, до 30 символов (например MILK-001)",IF(SUMPRODUCT(--EXACT('Номенклатура'!$A$6:$A$205,B3681))=0,"Код не найден в номенклатуре",IF(SUMPRODUCT(--EXACT('Номенклатура'!$A$6:$A$205,B3681))&gt;1,"Код повторяется в номенклатуре",IF(ISNA(MATCH(C3681,{"Приход","Расход","Списание","Корректировка остатка"},0)),"Выберите тип операции",IF(NOT(ISNUMBER(D3681)),"Укажите количество",IF(D3681=0,"Количество не может быть 0",IF(AND(C3681&lt;&gt;"Корректировка остатка",D3681&lt;0),"Для этого типа количество положительное",IF(NOT(ISNUMBER('Номенклатура'!$C$2)),"Укажите дату начала учёта",IF(A3681&lt;INT('Номенклатура'!$C$2),"Раньше даты начала учёта: НЕ учтено",IF(AND(C3681="Корректировка остатка",TRIM(G3681)=""),"Учтено: добавьте пояснение","ОК")))))))))))))</f>
        <v/>
      </c>
    </row>
    <row r="3682" spans="1:9" x14ac:dyDescent="0.25">
      <c r="A3682" s="16"/>
      <c r="B3682" s="13"/>
      <c r="C3682" s="13"/>
      <c r="D3682" s="14"/>
      <c r="E3682" s="17" t="str">
        <f>IF(OR(B3682="",SUMPRODUCT(--EXACT('Номенклатура'!$A$6:$A$205,B3682))&lt;&gt;1),"",INDEX('Номенклатура'!$D$6:$D$205,SUMPRODUCT(EXACT('Номенклатура'!$A$6:$A$205,B3682)*(ROW('Номенклатура'!$A$6:$A$205)-5)))&amp;"")</f>
        <v/>
      </c>
      <c r="F3682" s="18" t="str">
        <f>IF(OR(I3682="ОК",I3682="Учтено: добавьте пояснение"),IF(C3682="Приход",D3682,IF(C3682="Корректировка остатка",D3682,-D3682)),"")</f>
        <v/>
      </c>
      <c r="G3682" s="13"/>
      <c r="H3682" s="15" t="str">
        <f>IF(OR(B3682="",SUMPRODUCT(--EXACT('Номенклатура'!$A$6:$A$205,B3682))&lt;&gt;1),"",INDEX('Номенклатура'!$B$6:$B$205,SUMPRODUCT(EXACT('Номенклатура'!$A$6:$A$205,B3682)*(ROW('Номенклатура'!$A$6:$A$205)-5)))&amp;"")</f>
        <v/>
      </c>
      <c r="I3682" s="15" t="str">
        <f>IF(COUNTA(A3682:D3682,G3682)=0,"",IF(NOT(ISNUMBER(A3682)),"Укажите дату",IF(B3682="","Укажите код",IF(NOT(AND(ISTEXT(B3682),LEN(B3682)&gt;0,LEN(B3682)&lt;=30,ISNUMBER(FIND(LEFT(B3682,1),"ABCDEFGHIJKLMNOPQRSTUVWXYZ")),SUMPRODUCT((MID(B3682,{1,2,3,4,5,6,7,8,9,10,11,12,13,14,15,16,17,18,19,20,21,22,23,24,25,26,27,28,29,30},1)&lt;&gt;"")*ISERROR(FIND(MID(B3682,{1,2,3,4,5,6,7,8,9,10,11,12,13,14,15,16,17,18,19,20,21,22,23,24,25,26,27,28,29,30},1),"ABCDEFGHIJKLMNOPQRSTUVWXYZ0123456789-_")))=0,ISERROR(VALUE(B3682)))),"Недопустимый код: только латинские буквы A-Z в верхнем регистре, цифры, - и _; начало с буквы, до 30 символов (например MILK-001)",IF(SUMPRODUCT(--EXACT('Номенклатура'!$A$6:$A$205,B3682))=0,"Код не найден в номенклатуре",IF(SUMPRODUCT(--EXACT('Номенклатура'!$A$6:$A$205,B3682))&gt;1,"Код повторяется в номенклатуре",IF(ISNA(MATCH(C3682,{"Приход","Расход","Списание","Корректировка остатка"},0)),"Выберите тип операции",IF(NOT(ISNUMBER(D3682)),"Укажите количество",IF(D3682=0,"Количество не может быть 0",IF(AND(C3682&lt;&gt;"Корректировка остатка",D3682&lt;0),"Для этого типа количество положительное",IF(NOT(ISNUMBER('Номенклатура'!$C$2)),"Укажите дату начала учёта",IF(A3682&lt;INT('Номенклатура'!$C$2),"Раньше даты начала учёта: НЕ учтено",IF(AND(C3682="Корректировка остатка",TRIM(G3682)=""),"Учтено: добавьте пояснение","ОК")))))))))))))</f>
        <v/>
      </c>
    </row>
    <row r="3683" spans="1:9" x14ac:dyDescent="0.25">
      <c r="A3683" s="16"/>
      <c r="B3683" s="13"/>
      <c r="C3683" s="13"/>
      <c r="D3683" s="14"/>
      <c r="E3683" s="17" t="str">
        <f>IF(OR(B3683="",SUMPRODUCT(--EXACT('Номенклатура'!$A$6:$A$205,B3683))&lt;&gt;1),"",INDEX('Номенклатура'!$D$6:$D$205,SUMPRODUCT(EXACT('Номенклатура'!$A$6:$A$205,B3683)*(ROW('Номенклатура'!$A$6:$A$205)-5)))&amp;"")</f>
        <v/>
      </c>
      <c r="F3683" s="18" t="str">
        <f>IF(OR(I3683="ОК",I3683="Учтено: добавьте пояснение"),IF(C3683="Приход",D3683,IF(C3683="Корректировка остатка",D3683,-D3683)),"")</f>
        <v/>
      </c>
      <c r="G3683" s="13"/>
      <c r="H3683" s="15" t="str">
        <f>IF(OR(B3683="",SUMPRODUCT(--EXACT('Номенклатура'!$A$6:$A$205,B3683))&lt;&gt;1),"",INDEX('Номенклатура'!$B$6:$B$205,SUMPRODUCT(EXACT('Номенклатура'!$A$6:$A$205,B3683)*(ROW('Номенклатура'!$A$6:$A$205)-5)))&amp;"")</f>
        <v/>
      </c>
      <c r="I3683" s="15" t="str">
        <f>IF(COUNTA(A3683:D3683,G3683)=0,"",IF(NOT(ISNUMBER(A3683)),"Укажите дату",IF(B3683="","Укажите код",IF(NOT(AND(ISTEXT(B3683),LEN(B3683)&gt;0,LEN(B3683)&lt;=30,ISNUMBER(FIND(LEFT(B3683,1),"ABCDEFGHIJKLMNOPQRSTUVWXYZ")),SUMPRODUCT((MID(B3683,{1,2,3,4,5,6,7,8,9,10,11,12,13,14,15,16,17,18,19,20,21,22,23,24,25,26,27,28,29,30},1)&lt;&gt;"")*ISERROR(FIND(MID(B3683,{1,2,3,4,5,6,7,8,9,10,11,12,13,14,15,16,17,18,19,20,21,22,23,24,25,26,27,28,29,30},1),"ABCDEFGHIJKLMNOPQRSTUVWXYZ0123456789-_")))=0,ISERROR(VALUE(B3683)))),"Недопустимый код: только латинские буквы A-Z в верхнем регистре, цифры, - и _; начало с буквы, до 30 символов (например MILK-001)",IF(SUMPRODUCT(--EXACT('Номенклатура'!$A$6:$A$205,B3683))=0,"Код не найден в номенклатуре",IF(SUMPRODUCT(--EXACT('Номенклатура'!$A$6:$A$205,B3683))&gt;1,"Код повторяется в номенклатуре",IF(ISNA(MATCH(C3683,{"Приход","Расход","Списание","Корректировка остатка"},0)),"Выберите тип операции",IF(NOT(ISNUMBER(D3683)),"Укажите количество",IF(D3683=0,"Количество не может быть 0",IF(AND(C3683&lt;&gt;"Корректировка остатка",D3683&lt;0),"Для этого типа количество положительное",IF(NOT(ISNUMBER('Номенклатура'!$C$2)),"Укажите дату начала учёта",IF(A3683&lt;INT('Номенклатура'!$C$2),"Раньше даты начала учёта: НЕ учтено",IF(AND(C3683="Корректировка остатка",TRIM(G3683)=""),"Учтено: добавьте пояснение","ОК")))))))))))))</f>
        <v/>
      </c>
    </row>
    <row r="3684" spans="1:9" x14ac:dyDescent="0.25">
      <c r="A3684" s="16"/>
      <c r="B3684" s="13"/>
      <c r="C3684" s="13"/>
      <c r="D3684" s="14"/>
      <c r="E3684" s="17" t="str">
        <f>IF(OR(B3684="",SUMPRODUCT(--EXACT('Номенклатура'!$A$6:$A$205,B3684))&lt;&gt;1),"",INDEX('Номенклатура'!$D$6:$D$205,SUMPRODUCT(EXACT('Номенклатура'!$A$6:$A$205,B3684)*(ROW('Номенклатура'!$A$6:$A$205)-5)))&amp;"")</f>
        <v/>
      </c>
      <c r="F3684" s="18" t="str">
        <f>IF(OR(I3684="ОК",I3684="Учтено: добавьте пояснение"),IF(C3684="Приход",D3684,IF(C3684="Корректировка остатка",D3684,-D3684)),"")</f>
        <v/>
      </c>
      <c r="G3684" s="13"/>
      <c r="H3684" s="15" t="str">
        <f>IF(OR(B3684="",SUMPRODUCT(--EXACT('Номенклатура'!$A$6:$A$205,B3684))&lt;&gt;1),"",INDEX('Номенклатура'!$B$6:$B$205,SUMPRODUCT(EXACT('Номенклатура'!$A$6:$A$205,B3684)*(ROW('Номенклатура'!$A$6:$A$205)-5)))&amp;"")</f>
        <v/>
      </c>
      <c r="I3684" s="15" t="str">
        <f>IF(COUNTA(A3684:D3684,G3684)=0,"",IF(NOT(ISNUMBER(A3684)),"Укажите дату",IF(B3684="","Укажите код",IF(NOT(AND(ISTEXT(B3684),LEN(B3684)&gt;0,LEN(B3684)&lt;=30,ISNUMBER(FIND(LEFT(B3684,1),"ABCDEFGHIJKLMNOPQRSTUVWXYZ")),SUMPRODUCT((MID(B3684,{1,2,3,4,5,6,7,8,9,10,11,12,13,14,15,16,17,18,19,20,21,22,23,24,25,26,27,28,29,30},1)&lt;&gt;"")*ISERROR(FIND(MID(B3684,{1,2,3,4,5,6,7,8,9,10,11,12,13,14,15,16,17,18,19,20,21,22,23,24,25,26,27,28,29,30},1),"ABCDEFGHIJKLMNOPQRSTUVWXYZ0123456789-_")))=0,ISERROR(VALUE(B3684)))),"Недопустимый код: только латинские буквы A-Z в верхнем регистре, цифры, - и _; начало с буквы, до 30 символов (например MILK-001)",IF(SUMPRODUCT(--EXACT('Номенклатура'!$A$6:$A$205,B3684))=0,"Код не найден в номенклатуре",IF(SUMPRODUCT(--EXACT('Номенклатура'!$A$6:$A$205,B3684))&gt;1,"Код повторяется в номенклатуре",IF(ISNA(MATCH(C3684,{"Приход","Расход","Списание","Корректировка остатка"},0)),"Выберите тип операции",IF(NOT(ISNUMBER(D3684)),"Укажите количество",IF(D3684=0,"Количество не может быть 0",IF(AND(C3684&lt;&gt;"Корректировка остатка",D3684&lt;0),"Для этого типа количество положительное",IF(NOT(ISNUMBER('Номенклатура'!$C$2)),"Укажите дату начала учёта",IF(A3684&lt;INT('Номенклатура'!$C$2),"Раньше даты начала учёта: НЕ учтено",IF(AND(C3684="Корректировка остатка",TRIM(G3684)=""),"Учтено: добавьте пояснение","ОК")))))))))))))</f>
        <v/>
      </c>
    </row>
    <row r="3685" spans="1:9" x14ac:dyDescent="0.25">
      <c r="A3685" s="16"/>
      <c r="B3685" s="13"/>
      <c r="C3685" s="13"/>
      <c r="D3685" s="14"/>
      <c r="E3685" s="17" t="str">
        <f>IF(OR(B3685="",SUMPRODUCT(--EXACT('Номенклатура'!$A$6:$A$205,B3685))&lt;&gt;1),"",INDEX('Номенклатура'!$D$6:$D$205,SUMPRODUCT(EXACT('Номенклатура'!$A$6:$A$205,B3685)*(ROW('Номенклатура'!$A$6:$A$205)-5)))&amp;"")</f>
        <v/>
      </c>
      <c r="F3685" s="18" t="str">
        <f>IF(OR(I3685="ОК",I3685="Учтено: добавьте пояснение"),IF(C3685="Приход",D3685,IF(C3685="Корректировка остатка",D3685,-D3685)),"")</f>
        <v/>
      </c>
      <c r="G3685" s="13"/>
      <c r="H3685" s="15" t="str">
        <f>IF(OR(B3685="",SUMPRODUCT(--EXACT('Номенклатура'!$A$6:$A$205,B3685))&lt;&gt;1),"",INDEX('Номенклатура'!$B$6:$B$205,SUMPRODUCT(EXACT('Номенклатура'!$A$6:$A$205,B3685)*(ROW('Номенклатура'!$A$6:$A$205)-5)))&amp;"")</f>
        <v/>
      </c>
      <c r="I3685" s="15" t="str">
        <f>IF(COUNTA(A3685:D3685,G3685)=0,"",IF(NOT(ISNUMBER(A3685)),"Укажите дату",IF(B3685="","Укажите код",IF(NOT(AND(ISTEXT(B3685),LEN(B3685)&gt;0,LEN(B3685)&lt;=30,ISNUMBER(FIND(LEFT(B3685,1),"ABCDEFGHIJKLMNOPQRSTUVWXYZ")),SUMPRODUCT((MID(B3685,{1,2,3,4,5,6,7,8,9,10,11,12,13,14,15,16,17,18,19,20,21,22,23,24,25,26,27,28,29,30},1)&lt;&gt;"")*ISERROR(FIND(MID(B3685,{1,2,3,4,5,6,7,8,9,10,11,12,13,14,15,16,17,18,19,20,21,22,23,24,25,26,27,28,29,30},1),"ABCDEFGHIJKLMNOPQRSTUVWXYZ0123456789-_")))=0,ISERROR(VALUE(B3685)))),"Недопустимый код: только латинские буквы A-Z в верхнем регистре, цифры, - и _; начало с буквы, до 30 символов (например MILK-001)",IF(SUMPRODUCT(--EXACT('Номенклатура'!$A$6:$A$205,B3685))=0,"Код не найден в номенклатуре",IF(SUMPRODUCT(--EXACT('Номенклатура'!$A$6:$A$205,B3685))&gt;1,"Код повторяется в номенклатуре",IF(ISNA(MATCH(C3685,{"Приход","Расход","Списание","Корректировка остатка"},0)),"Выберите тип операции",IF(NOT(ISNUMBER(D3685)),"Укажите количество",IF(D3685=0,"Количество не может быть 0",IF(AND(C3685&lt;&gt;"Корректировка остатка",D3685&lt;0),"Для этого типа количество положительное",IF(NOT(ISNUMBER('Номенклатура'!$C$2)),"Укажите дату начала учёта",IF(A3685&lt;INT('Номенклатура'!$C$2),"Раньше даты начала учёта: НЕ учтено",IF(AND(C3685="Корректировка остатка",TRIM(G3685)=""),"Учтено: добавьте пояснение","ОК")))))))))))))</f>
        <v/>
      </c>
    </row>
    <row r="3686" spans="1:9" x14ac:dyDescent="0.25">
      <c r="A3686" s="16"/>
      <c r="B3686" s="13"/>
      <c r="C3686" s="13"/>
      <c r="D3686" s="14"/>
      <c r="E3686" s="17" t="str">
        <f>IF(OR(B3686="",SUMPRODUCT(--EXACT('Номенклатура'!$A$6:$A$205,B3686))&lt;&gt;1),"",INDEX('Номенклатура'!$D$6:$D$205,SUMPRODUCT(EXACT('Номенклатура'!$A$6:$A$205,B3686)*(ROW('Номенклатура'!$A$6:$A$205)-5)))&amp;"")</f>
        <v/>
      </c>
      <c r="F3686" s="18" t="str">
        <f>IF(OR(I3686="ОК",I3686="Учтено: добавьте пояснение"),IF(C3686="Приход",D3686,IF(C3686="Корректировка остатка",D3686,-D3686)),"")</f>
        <v/>
      </c>
      <c r="G3686" s="13"/>
      <c r="H3686" s="15" t="str">
        <f>IF(OR(B3686="",SUMPRODUCT(--EXACT('Номенклатура'!$A$6:$A$205,B3686))&lt;&gt;1),"",INDEX('Номенклатура'!$B$6:$B$205,SUMPRODUCT(EXACT('Номенклатура'!$A$6:$A$205,B3686)*(ROW('Номенклатура'!$A$6:$A$205)-5)))&amp;"")</f>
        <v/>
      </c>
      <c r="I3686" s="15" t="str">
        <f>IF(COUNTA(A3686:D3686,G3686)=0,"",IF(NOT(ISNUMBER(A3686)),"Укажите дату",IF(B3686="","Укажите код",IF(NOT(AND(ISTEXT(B3686),LEN(B3686)&gt;0,LEN(B3686)&lt;=30,ISNUMBER(FIND(LEFT(B3686,1),"ABCDEFGHIJKLMNOPQRSTUVWXYZ")),SUMPRODUCT((MID(B3686,{1,2,3,4,5,6,7,8,9,10,11,12,13,14,15,16,17,18,19,20,21,22,23,24,25,26,27,28,29,30},1)&lt;&gt;"")*ISERROR(FIND(MID(B3686,{1,2,3,4,5,6,7,8,9,10,11,12,13,14,15,16,17,18,19,20,21,22,23,24,25,26,27,28,29,30},1),"ABCDEFGHIJKLMNOPQRSTUVWXYZ0123456789-_")))=0,ISERROR(VALUE(B3686)))),"Недопустимый код: только латинские буквы A-Z в верхнем регистре, цифры, - и _; начало с буквы, до 30 символов (например MILK-001)",IF(SUMPRODUCT(--EXACT('Номенклатура'!$A$6:$A$205,B3686))=0,"Код не найден в номенклатуре",IF(SUMPRODUCT(--EXACT('Номенклатура'!$A$6:$A$205,B3686))&gt;1,"Код повторяется в номенклатуре",IF(ISNA(MATCH(C3686,{"Приход","Расход","Списание","Корректировка остатка"},0)),"Выберите тип операции",IF(NOT(ISNUMBER(D3686)),"Укажите количество",IF(D3686=0,"Количество не может быть 0",IF(AND(C3686&lt;&gt;"Корректировка остатка",D3686&lt;0),"Для этого типа количество положительное",IF(NOT(ISNUMBER('Номенклатура'!$C$2)),"Укажите дату начала учёта",IF(A3686&lt;INT('Номенклатура'!$C$2),"Раньше даты начала учёта: НЕ учтено",IF(AND(C3686="Корректировка остатка",TRIM(G3686)=""),"Учтено: добавьте пояснение","ОК")))))))))))))</f>
        <v/>
      </c>
    </row>
    <row r="3687" spans="1:9" x14ac:dyDescent="0.25">
      <c r="A3687" s="16"/>
      <c r="B3687" s="13"/>
      <c r="C3687" s="13"/>
      <c r="D3687" s="14"/>
      <c r="E3687" s="17" t="str">
        <f>IF(OR(B3687="",SUMPRODUCT(--EXACT('Номенклатура'!$A$6:$A$205,B3687))&lt;&gt;1),"",INDEX('Номенклатура'!$D$6:$D$205,SUMPRODUCT(EXACT('Номенклатура'!$A$6:$A$205,B3687)*(ROW('Номенклатура'!$A$6:$A$205)-5)))&amp;"")</f>
        <v/>
      </c>
      <c r="F3687" s="18" t="str">
        <f>IF(OR(I3687="ОК",I3687="Учтено: добавьте пояснение"),IF(C3687="Приход",D3687,IF(C3687="Корректировка остатка",D3687,-D3687)),"")</f>
        <v/>
      </c>
      <c r="G3687" s="13"/>
      <c r="H3687" s="15" t="str">
        <f>IF(OR(B3687="",SUMPRODUCT(--EXACT('Номенклатура'!$A$6:$A$205,B3687))&lt;&gt;1),"",INDEX('Номенклатура'!$B$6:$B$205,SUMPRODUCT(EXACT('Номенклатура'!$A$6:$A$205,B3687)*(ROW('Номенклатура'!$A$6:$A$205)-5)))&amp;"")</f>
        <v/>
      </c>
      <c r="I3687" s="15" t="str">
        <f>IF(COUNTA(A3687:D3687,G3687)=0,"",IF(NOT(ISNUMBER(A3687)),"Укажите дату",IF(B3687="","Укажите код",IF(NOT(AND(ISTEXT(B3687),LEN(B3687)&gt;0,LEN(B3687)&lt;=30,ISNUMBER(FIND(LEFT(B3687,1),"ABCDEFGHIJKLMNOPQRSTUVWXYZ")),SUMPRODUCT((MID(B3687,{1,2,3,4,5,6,7,8,9,10,11,12,13,14,15,16,17,18,19,20,21,22,23,24,25,26,27,28,29,30},1)&lt;&gt;"")*ISERROR(FIND(MID(B3687,{1,2,3,4,5,6,7,8,9,10,11,12,13,14,15,16,17,18,19,20,21,22,23,24,25,26,27,28,29,30},1),"ABCDEFGHIJKLMNOPQRSTUVWXYZ0123456789-_")))=0,ISERROR(VALUE(B3687)))),"Недопустимый код: только латинские буквы A-Z в верхнем регистре, цифры, - и _; начало с буквы, до 30 символов (например MILK-001)",IF(SUMPRODUCT(--EXACT('Номенклатура'!$A$6:$A$205,B3687))=0,"Код не найден в номенклатуре",IF(SUMPRODUCT(--EXACT('Номенклатура'!$A$6:$A$205,B3687))&gt;1,"Код повторяется в номенклатуре",IF(ISNA(MATCH(C3687,{"Приход","Расход","Списание","Корректировка остатка"},0)),"Выберите тип операции",IF(NOT(ISNUMBER(D3687)),"Укажите количество",IF(D3687=0,"Количество не может быть 0",IF(AND(C3687&lt;&gt;"Корректировка остатка",D3687&lt;0),"Для этого типа количество положительное",IF(NOT(ISNUMBER('Номенклатура'!$C$2)),"Укажите дату начала учёта",IF(A3687&lt;INT('Номенклатура'!$C$2),"Раньше даты начала учёта: НЕ учтено",IF(AND(C3687="Корректировка остатка",TRIM(G3687)=""),"Учтено: добавьте пояснение","ОК")))))))))))))</f>
        <v/>
      </c>
    </row>
    <row r="3688" spans="1:9" x14ac:dyDescent="0.25">
      <c r="A3688" s="16"/>
      <c r="B3688" s="13"/>
      <c r="C3688" s="13"/>
      <c r="D3688" s="14"/>
      <c r="E3688" s="17" t="str">
        <f>IF(OR(B3688="",SUMPRODUCT(--EXACT('Номенклатура'!$A$6:$A$205,B3688))&lt;&gt;1),"",INDEX('Номенклатура'!$D$6:$D$205,SUMPRODUCT(EXACT('Номенклатура'!$A$6:$A$205,B3688)*(ROW('Номенклатура'!$A$6:$A$205)-5)))&amp;"")</f>
        <v/>
      </c>
      <c r="F3688" s="18" t="str">
        <f>IF(OR(I3688="ОК",I3688="Учтено: добавьте пояснение"),IF(C3688="Приход",D3688,IF(C3688="Корректировка остатка",D3688,-D3688)),"")</f>
        <v/>
      </c>
      <c r="G3688" s="13"/>
      <c r="H3688" s="15" t="str">
        <f>IF(OR(B3688="",SUMPRODUCT(--EXACT('Номенклатура'!$A$6:$A$205,B3688))&lt;&gt;1),"",INDEX('Номенклатура'!$B$6:$B$205,SUMPRODUCT(EXACT('Номенклатура'!$A$6:$A$205,B3688)*(ROW('Номенклатура'!$A$6:$A$205)-5)))&amp;"")</f>
        <v/>
      </c>
      <c r="I3688" s="15" t="str">
        <f>IF(COUNTA(A3688:D3688,G3688)=0,"",IF(NOT(ISNUMBER(A3688)),"Укажите дату",IF(B3688="","Укажите код",IF(NOT(AND(ISTEXT(B3688),LEN(B3688)&gt;0,LEN(B3688)&lt;=30,ISNUMBER(FIND(LEFT(B3688,1),"ABCDEFGHIJKLMNOPQRSTUVWXYZ")),SUMPRODUCT((MID(B3688,{1,2,3,4,5,6,7,8,9,10,11,12,13,14,15,16,17,18,19,20,21,22,23,24,25,26,27,28,29,30},1)&lt;&gt;"")*ISERROR(FIND(MID(B3688,{1,2,3,4,5,6,7,8,9,10,11,12,13,14,15,16,17,18,19,20,21,22,23,24,25,26,27,28,29,30},1),"ABCDEFGHIJKLMNOPQRSTUVWXYZ0123456789-_")))=0,ISERROR(VALUE(B3688)))),"Недопустимый код: только латинские буквы A-Z в верхнем регистре, цифры, - и _; начало с буквы, до 30 символов (например MILK-001)",IF(SUMPRODUCT(--EXACT('Номенклатура'!$A$6:$A$205,B3688))=0,"Код не найден в номенклатуре",IF(SUMPRODUCT(--EXACT('Номенклатура'!$A$6:$A$205,B3688))&gt;1,"Код повторяется в номенклатуре",IF(ISNA(MATCH(C3688,{"Приход","Расход","Списание","Корректировка остатка"},0)),"Выберите тип операции",IF(NOT(ISNUMBER(D3688)),"Укажите количество",IF(D3688=0,"Количество не может быть 0",IF(AND(C3688&lt;&gt;"Корректировка остатка",D3688&lt;0),"Для этого типа количество положительное",IF(NOT(ISNUMBER('Номенклатура'!$C$2)),"Укажите дату начала учёта",IF(A3688&lt;INT('Номенклатура'!$C$2),"Раньше даты начала учёта: НЕ учтено",IF(AND(C3688="Корректировка остатка",TRIM(G3688)=""),"Учтено: добавьте пояснение","ОК")))))))))))))</f>
        <v/>
      </c>
    </row>
    <row r="3689" spans="1:9" x14ac:dyDescent="0.25">
      <c r="A3689" s="16"/>
      <c r="B3689" s="13"/>
      <c r="C3689" s="13"/>
      <c r="D3689" s="14"/>
      <c r="E3689" s="17" t="str">
        <f>IF(OR(B3689="",SUMPRODUCT(--EXACT('Номенклатура'!$A$6:$A$205,B3689))&lt;&gt;1),"",INDEX('Номенклатура'!$D$6:$D$205,SUMPRODUCT(EXACT('Номенклатура'!$A$6:$A$205,B3689)*(ROW('Номенклатура'!$A$6:$A$205)-5)))&amp;"")</f>
        <v/>
      </c>
      <c r="F3689" s="18" t="str">
        <f>IF(OR(I3689="ОК",I3689="Учтено: добавьте пояснение"),IF(C3689="Приход",D3689,IF(C3689="Корректировка остатка",D3689,-D3689)),"")</f>
        <v/>
      </c>
      <c r="G3689" s="13"/>
      <c r="H3689" s="15" t="str">
        <f>IF(OR(B3689="",SUMPRODUCT(--EXACT('Номенклатура'!$A$6:$A$205,B3689))&lt;&gt;1),"",INDEX('Номенклатура'!$B$6:$B$205,SUMPRODUCT(EXACT('Номенклатура'!$A$6:$A$205,B3689)*(ROW('Номенклатура'!$A$6:$A$205)-5)))&amp;"")</f>
        <v/>
      </c>
      <c r="I3689" s="15" t="str">
        <f>IF(COUNTA(A3689:D3689,G3689)=0,"",IF(NOT(ISNUMBER(A3689)),"Укажите дату",IF(B3689="","Укажите код",IF(NOT(AND(ISTEXT(B3689),LEN(B3689)&gt;0,LEN(B3689)&lt;=30,ISNUMBER(FIND(LEFT(B3689,1),"ABCDEFGHIJKLMNOPQRSTUVWXYZ")),SUMPRODUCT((MID(B3689,{1,2,3,4,5,6,7,8,9,10,11,12,13,14,15,16,17,18,19,20,21,22,23,24,25,26,27,28,29,30},1)&lt;&gt;"")*ISERROR(FIND(MID(B3689,{1,2,3,4,5,6,7,8,9,10,11,12,13,14,15,16,17,18,19,20,21,22,23,24,25,26,27,28,29,30},1),"ABCDEFGHIJKLMNOPQRSTUVWXYZ0123456789-_")))=0,ISERROR(VALUE(B3689)))),"Недопустимый код: только латинские буквы A-Z в верхнем регистре, цифры, - и _; начало с буквы, до 30 символов (например MILK-001)",IF(SUMPRODUCT(--EXACT('Номенклатура'!$A$6:$A$205,B3689))=0,"Код не найден в номенклатуре",IF(SUMPRODUCT(--EXACT('Номенклатура'!$A$6:$A$205,B3689))&gt;1,"Код повторяется в номенклатуре",IF(ISNA(MATCH(C3689,{"Приход","Расход","Списание","Корректировка остатка"},0)),"Выберите тип операции",IF(NOT(ISNUMBER(D3689)),"Укажите количество",IF(D3689=0,"Количество не может быть 0",IF(AND(C3689&lt;&gt;"Корректировка остатка",D3689&lt;0),"Для этого типа количество положительное",IF(NOT(ISNUMBER('Номенклатура'!$C$2)),"Укажите дату начала учёта",IF(A3689&lt;INT('Номенклатура'!$C$2),"Раньше даты начала учёта: НЕ учтено",IF(AND(C3689="Корректировка остатка",TRIM(G3689)=""),"Учтено: добавьте пояснение","ОК")))))))))))))</f>
        <v/>
      </c>
    </row>
    <row r="3690" spans="1:9" x14ac:dyDescent="0.25">
      <c r="A3690" s="16"/>
      <c r="B3690" s="13"/>
      <c r="C3690" s="13"/>
      <c r="D3690" s="14"/>
      <c r="E3690" s="17" t="str">
        <f>IF(OR(B3690="",SUMPRODUCT(--EXACT('Номенклатура'!$A$6:$A$205,B3690))&lt;&gt;1),"",INDEX('Номенклатура'!$D$6:$D$205,SUMPRODUCT(EXACT('Номенклатура'!$A$6:$A$205,B3690)*(ROW('Номенклатура'!$A$6:$A$205)-5)))&amp;"")</f>
        <v/>
      </c>
      <c r="F3690" s="18" t="str">
        <f>IF(OR(I3690="ОК",I3690="Учтено: добавьте пояснение"),IF(C3690="Приход",D3690,IF(C3690="Корректировка остатка",D3690,-D3690)),"")</f>
        <v/>
      </c>
      <c r="G3690" s="13"/>
      <c r="H3690" s="15" t="str">
        <f>IF(OR(B3690="",SUMPRODUCT(--EXACT('Номенклатура'!$A$6:$A$205,B3690))&lt;&gt;1),"",INDEX('Номенклатура'!$B$6:$B$205,SUMPRODUCT(EXACT('Номенклатура'!$A$6:$A$205,B3690)*(ROW('Номенклатура'!$A$6:$A$205)-5)))&amp;"")</f>
        <v/>
      </c>
      <c r="I3690" s="15" t="str">
        <f>IF(COUNTA(A3690:D3690,G3690)=0,"",IF(NOT(ISNUMBER(A3690)),"Укажите дату",IF(B3690="","Укажите код",IF(NOT(AND(ISTEXT(B3690),LEN(B3690)&gt;0,LEN(B3690)&lt;=30,ISNUMBER(FIND(LEFT(B3690,1),"ABCDEFGHIJKLMNOPQRSTUVWXYZ")),SUMPRODUCT((MID(B3690,{1,2,3,4,5,6,7,8,9,10,11,12,13,14,15,16,17,18,19,20,21,22,23,24,25,26,27,28,29,30},1)&lt;&gt;"")*ISERROR(FIND(MID(B3690,{1,2,3,4,5,6,7,8,9,10,11,12,13,14,15,16,17,18,19,20,21,22,23,24,25,26,27,28,29,30},1),"ABCDEFGHIJKLMNOPQRSTUVWXYZ0123456789-_")))=0,ISERROR(VALUE(B3690)))),"Недопустимый код: только латинские буквы A-Z в верхнем регистре, цифры, - и _; начало с буквы, до 30 символов (например MILK-001)",IF(SUMPRODUCT(--EXACT('Номенклатура'!$A$6:$A$205,B3690))=0,"Код не найден в номенклатуре",IF(SUMPRODUCT(--EXACT('Номенклатура'!$A$6:$A$205,B3690))&gt;1,"Код повторяется в номенклатуре",IF(ISNA(MATCH(C3690,{"Приход","Расход","Списание","Корректировка остатка"},0)),"Выберите тип операции",IF(NOT(ISNUMBER(D3690)),"Укажите количество",IF(D3690=0,"Количество не может быть 0",IF(AND(C3690&lt;&gt;"Корректировка остатка",D3690&lt;0),"Для этого типа количество положительное",IF(NOT(ISNUMBER('Номенклатура'!$C$2)),"Укажите дату начала учёта",IF(A3690&lt;INT('Номенклатура'!$C$2),"Раньше даты начала учёта: НЕ учтено",IF(AND(C3690="Корректировка остатка",TRIM(G3690)=""),"Учтено: добавьте пояснение","ОК")))))))))))))</f>
        <v/>
      </c>
    </row>
    <row r="3691" spans="1:9" x14ac:dyDescent="0.25">
      <c r="A3691" s="16"/>
      <c r="B3691" s="13"/>
      <c r="C3691" s="13"/>
      <c r="D3691" s="14"/>
      <c r="E3691" s="17" t="str">
        <f>IF(OR(B3691="",SUMPRODUCT(--EXACT('Номенклатура'!$A$6:$A$205,B3691))&lt;&gt;1),"",INDEX('Номенклатура'!$D$6:$D$205,SUMPRODUCT(EXACT('Номенклатура'!$A$6:$A$205,B3691)*(ROW('Номенклатура'!$A$6:$A$205)-5)))&amp;"")</f>
        <v/>
      </c>
      <c r="F3691" s="18" t="str">
        <f>IF(OR(I3691="ОК",I3691="Учтено: добавьте пояснение"),IF(C3691="Приход",D3691,IF(C3691="Корректировка остатка",D3691,-D3691)),"")</f>
        <v/>
      </c>
      <c r="G3691" s="13"/>
      <c r="H3691" s="15" t="str">
        <f>IF(OR(B3691="",SUMPRODUCT(--EXACT('Номенклатура'!$A$6:$A$205,B3691))&lt;&gt;1),"",INDEX('Номенклатура'!$B$6:$B$205,SUMPRODUCT(EXACT('Номенклатура'!$A$6:$A$205,B3691)*(ROW('Номенклатура'!$A$6:$A$205)-5)))&amp;"")</f>
        <v/>
      </c>
      <c r="I3691" s="15" t="str">
        <f>IF(COUNTA(A3691:D3691,G3691)=0,"",IF(NOT(ISNUMBER(A3691)),"Укажите дату",IF(B3691="","Укажите код",IF(NOT(AND(ISTEXT(B3691),LEN(B3691)&gt;0,LEN(B3691)&lt;=30,ISNUMBER(FIND(LEFT(B3691,1),"ABCDEFGHIJKLMNOPQRSTUVWXYZ")),SUMPRODUCT((MID(B3691,{1,2,3,4,5,6,7,8,9,10,11,12,13,14,15,16,17,18,19,20,21,22,23,24,25,26,27,28,29,30},1)&lt;&gt;"")*ISERROR(FIND(MID(B3691,{1,2,3,4,5,6,7,8,9,10,11,12,13,14,15,16,17,18,19,20,21,22,23,24,25,26,27,28,29,30},1),"ABCDEFGHIJKLMNOPQRSTUVWXYZ0123456789-_")))=0,ISERROR(VALUE(B3691)))),"Недопустимый код: только латинские буквы A-Z в верхнем регистре, цифры, - и _; начало с буквы, до 30 символов (например MILK-001)",IF(SUMPRODUCT(--EXACT('Номенклатура'!$A$6:$A$205,B3691))=0,"Код не найден в номенклатуре",IF(SUMPRODUCT(--EXACT('Номенклатура'!$A$6:$A$205,B3691))&gt;1,"Код повторяется в номенклатуре",IF(ISNA(MATCH(C3691,{"Приход","Расход","Списание","Корректировка остатка"},0)),"Выберите тип операции",IF(NOT(ISNUMBER(D3691)),"Укажите количество",IF(D3691=0,"Количество не может быть 0",IF(AND(C3691&lt;&gt;"Корректировка остатка",D3691&lt;0),"Для этого типа количество положительное",IF(NOT(ISNUMBER('Номенклатура'!$C$2)),"Укажите дату начала учёта",IF(A3691&lt;INT('Номенклатура'!$C$2),"Раньше даты начала учёта: НЕ учтено",IF(AND(C3691="Корректировка остатка",TRIM(G3691)=""),"Учтено: добавьте пояснение","ОК")))))))))))))</f>
        <v/>
      </c>
    </row>
    <row r="3692" spans="1:9" x14ac:dyDescent="0.25">
      <c r="A3692" s="16"/>
      <c r="B3692" s="13"/>
      <c r="C3692" s="13"/>
      <c r="D3692" s="14"/>
      <c r="E3692" s="17" t="str">
        <f>IF(OR(B3692="",SUMPRODUCT(--EXACT('Номенклатура'!$A$6:$A$205,B3692))&lt;&gt;1),"",INDEX('Номенклатура'!$D$6:$D$205,SUMPRODUCT(EXACT('Номенклатура'!$A$6:$A$205,B3692)*(ROW('Номенклатура'!$A$6:$A$205)-5)))&amp;"")</f>
        <v/>
      </c>
      <c r="F3692" s="18" t="str">
        <f>IF(OR(I3692="ОК",I3692="Учтено: добавьте пояснение"),IF(C3692="Приход",D3692,IF(C3692="Корректировка остатка",D3692,-D3692)),"")</f>
        <v/>
      </c>
      <c r="G3692" s="13"/>
      <c r="H3692" s="15" t="str">
        <f>IF(OR(B3692="",SUMPRODUCT(--EXACT('Номенклатура'!$A$6:$A$205,B3692))&lt;&gt;1),"",INDEX('Номенклатура'!$B$6:$B$205,SUMPRODUCT(EXACT('Номенклатура'!$A$6:$A$205,B3692)*(ROW('Номенклатура'!$A$6:$A$205)-5)))&amp;"")</f>
        <v/>
      </c>
      <c r="I3692" s="15" t="str">
        <f>IF(COUNTA(A3692:D3692,G3692)=0,"",IF(NOT(ISNUMBER(A3692)),"Укажите дату",IF(B3692="","Укажите код",IF(NOT(AND(ISTEXT(B3692),LEN(B3692)&gt;0,LEN(B3692)&lt;=30,ISNUMBER(FIND(LEFT(B3692,1),"ABCDEFGHIJKLMNOPQRSTUVWXYZ")),SUMPRODUCT((MID(B3692,{1,2,3,4,5,6,7,8,9,10,11,12,13,14,15,16,17,18,19,20,21,22,23,24,25,26,27,28,29,30},1)&lt;&gt;"")*ISERROR(FIND(MID(B3692,{1,2,3,4,5,6,7,8,9,10,11,12,13,14,15,16,17,18,19,20,21,22,23,24,25,26,27,28,29,30},1),"ABCDEFGHIJKLMNOPQRSTUVWXYZ0123456789-_")))=0,ISERROR(VALUE(B3692)))),"Недопустимый код: только латинские буквы A-Z в верхнем регистре, цифры, - и _; начало с буквы, до 30 символов (например MILK-001)",IF(SUMPRODUCT(--EXACT('Номенклатура'!$A$6:$A$205,B3692))=0,"Код не найден в номенклатуре",IF(SUMPRODUCT(--EXACT('Номенклатура'!$A$6:$A$205,B3692))&gt;1,"Код повторяется в номенклатуре",IF(ISNA(MATCH(C3692,{"Приход","Расход","Списание","Корректировка остатка"},0)),"Выберите тип операции",IF(NOT(ISNUMBER(D3692)),"Укажите количество",IF(D3692=0,"Количество не может быть 0",IF(AND(C3692&lt;&gt;"Корректировка остатка",D3692&lt;0),"Для этого типа количество положительное",IF(NOT(ISNUMBER('Номенклатура'!$C$2)),"Укажите дату начала учёта",IF(A3692&lt;INT('Номенклатура'!$C$2),"Раньше даты начала учёта: НЕ учтено",IF(AND(C3692="Корректировка остатка",TRIM(G3692)=""),"Учтено: добавьте пояснение","ОК")))))))))))))</f>
        <v/>
      </c>
    </row>
    <row r="3693" spans="1:9" x14ac:dyDescent="0.25">
      <c r="A3693" s="16"/>
      <c r="B3693" s="13"/>
      <c r="C3693" s="13"/>
      <c r="D3693" s="14"/>
      <c r="E3693" s="17" t="str">
        <f>IF(OR(B3693="",SUMPRODUCT(--EXACT('Номенклатура'!$A$6:$A$205,B3693))&lt;&gt;1),"",INDEX('Номенклатура'!$D$6:$D$205,SUMPRODUCT(EXACT('Номенклатура'!$A$6:$A$205,B3693)*(ROW('Номенклатура'!$A$6:$A$205)-5)))&amp;"")</f>
        <v/>
      </c>
      <c r="F3693" s="18" t="str">
        <f>IF(OR(I3693="ОК",I3693="Учтено: добавьте пояснение"),IF(C3693="Приход",D3693,IF(C3693="Корректировка остатка",D3693,-D3693)),"")</f>
        <v/>
      </c>
      <c r="G3693" s="13"/>
      <c r="H3693" s="15" t="str">
        <f>IF(OR(B3693="",SUMPRODUCT(--EXACT('Номенклатура'!$A$6:$A$205,B3693))&lt;&gt;1),"",INDEX('Номенклатура'!$B$6:$B$205,SUMPRODUCT(EXACT('Номенклатура'!$A$6:$A$205,B3693)*(ROW('Номенклатура'!$A$6:$A$205)-5)))&amp;"")</f>
        <v/>
      </c>
      <c r="I3693" s="15" t="str">
        <f>IF(COUNTA(A3693:D3693,G3693)=0,"",IF(NOT(ISNUMBER(A3693)),"Укажите дату",IF(B3693="","Укажите код",IF(NOT(AND(ISTEXT(B3693),LEN(B3693)&gt;0,LEN(B3693)&lt;=30,ISNUMBER(FIND(LEFT(B3693,1),"ABCDEFGHIJKLMNOPQRSTUVWXYZ")),SUMPRODUCT((MID(B3693,{1,2,3,4,5,6,7,8,9,10,11,12,13,14,15,16,17,18,19,20,21,22,23,24,25,26,27,28,29,30},1)&lt;&gt;"")*ISERROR(FIND(MID(B3693,{1,2,3,4,5,6,7,8,9,10,11,12,13,14,15,16,17,18,19,20,21,22,23,24,25,26,27,28,29,30},1),"ABCDEFGHIJKLMNOPQRSTUVWXYZ0123456789-_")))=0,ISERROR(VALUE(B3693)))),"Недопустимый код: только латинские буквы A-Z в верхнем регистре, цифры, - и _; начало с буквы, до 30 символов (например MILK-001)",IF(SUMPRODUCT(--EXACT('Номенклатура'!$A$6:$A$205,B3693))=0,"Код не найден в номенклатуре",IF(SUMPRODUCT(--EXACT('Номенклатура'!$A$6:$A$205,B3693))&gt;1,"Код повторяется в номенклатуре",IF(ISNA(MATCH(C3693,{"Приход","Расход","Списание","Корректировка остатка"},0)),"Выберите тип операции",IF(NOT(ISNUMBER(D3693)),"Укажите количество",IF(D3693=0,"Количество не может быть 0",IF(AND(C3693&lt;&gt;"Корректировка остатка",D3693&lt;0),"Для этого типа количество положительное",IF(NOT(ISNUMBER('Номенклатура'!$C$2)),"Укажите дату начала учёта",IF(A3693&lt;INT('Номенклатура'!$C$2),"Раньше даты начала учёта: НЕ учтено",IF(AND(C3693="Корректировка остатка",TRIM(G3693)=""),"Учтено: добавьте пояснение","ОК")))))))))))))</f>
        <v/>
      </c>
    </row>
    <row r="3694" spans="1:9" x14ac:dyDescent="0.25">
      <c r="A3694" s="16"/>
      <c r="B3694" s="13"/>
      <c r="C3694" s="13"/>
      <c r="D3694" s="14"/>
      <c r="E3694" s="17" t="str">
        <f>IF(OR(B3694="",SUMPRODUCT(--EXACT('Номенклатура'!$A$6:$A$205,B3694))&lt;&gt;1),"",INDEX('Номенклатура'!$D$6:$D$205,SUMPRODUCT(EXACT('Номенклатура'!$A$6:$A$205,B3694)*(ROW('Номенклатура'!$A$6:$A$205)-5)))&amp;"")</f>
        <v/>
      </c>
      <c r="F3694" s="18" t="str">
        <f>IF(OR(I3694="ОК",I3694="Учтено: добавьте пояснение"),IF(C3694="Приход",D3694,IF(C3694="Корректировка остатка",D3694,-D3694)),"")</f>
        <v/>
      </c>
      <c r="G3694" s="13"/>
      <c r="H3694" s="15" t="str">
        <f>IF(OR(B3694="",SUMPRODUCT(--EXACT('Номенклатура'!$A$6:$A$205,B3694))&lt;&gt;1),"",INDEX('Номенклатура'!$B$6:$B$205,SUMPRODUCT(EXACT('Номенклатура'!$A$6:$A$205,B3694)*(ROW('Номенклатура'!$A$6:$A$205)-5)))&amp;"")</f>
        <v/>
      </c>
      <c r="I3694" s="15" t="str">
        <f>IF(COUNTA(A3694:D3694,G3694)=0,"",IF(NOT(ISNUMBER(A3694)),"Укажите дату",IF(B3694="","Укажите код",IF(NOT(AND(ISTEXT(B3694),LEN(B3694)&gt;0,LEN(B3694)&lt;=30,ISNUMBER(FIND(LEFT(B3694,1),"ABCDEFGHIJKLMNOPQRSTUVWXYZ")),SUMPRODUCT((MID(B3694,{1,2,3,4,5,6,7,8,9,10,11,12,13,14,15,16,17,18,19,20,21,22,23,24,25,26,27,28,29,30},1)&lt;&gt;"")*ISERROR(FIND(MID(B3694,{1,2,3,4,5,6,7,8,9,10,11,12,13,14,15,16,17,18,19,20,21,22,23,24,25,26,27,28,29,30},1),"ABCDEFGHIJKLMNOPQRSTUVWXYZ0123456789-_")))=0,ISERROR(VALUE(B3694)))),"Недопустимый код: только латинские буквы A-Z в верхнем регистре, цифры, - и _; начало с буквы, до 30 символов (например MILK-001)",IF(SUMPRODUCT(--EXACT('Номенклатура'!$A$6:$A$205,B3694))=0,"Код не найден в номенклатуре",IF(SUMPRODUCT(--EXACT('Номенклатура'!$A$6:$A$205,B3694))&gt;1,"Код повторяется в номенклатуре",IF(ISNA(MATCH(C3694,{"Приход","Расход","Списание","Корректировка остатка"},0)),"Выберите тип операции",IF(NOT(ISNUMBER(D3694)),"Укажите количество",IF(D3694=0,"Количество не может быть 0",IF(AND(C3694&lt;&gt;"Корректировка остатка",D3694&lt;0),"Для этого типа количество положительное",IF(NOT(ISNUMBER('Номенклатура'!$C$2)),"Укажите дату начала учёта",IF(A3694&lt;INT('Номенклатура'!$C$2),"Раньше даты начала учёта: НЕ учтено",IF(AND(C3694="Корректировка остатка",TRIM(G3694)=""),"Учтено: добавьте пояснение","ОК")))))))))))))</f>
        <v/>
      </c>
    </row>
    <row r="3695" spans="1:9" x14ac:dyDescent="0.25">
      <c r="A3695" s="16"/>
      <c r="B3695" s="13"/>
      <c r="C3695" s="13"/>
      <c r="D3695" s="14"/>
      <c r="E3695" s="17" t="str">
        <f>IF(OR(B3695="",SUMPRODUCT(--EXACT('Номенклатура'!$A$6:$A$205,B3695))&lt;&gt;1),"",INDEX('Номенклатура'!$D$6:$D$205,SUMPRODUCT(EXACT('Номенклатура'!$A$6:$A$205,B3695)*(ROW('Номенклатура'!$A$6:$A$205)-5)))&amp;"")</f>
        <v/>
      </c>
      <c r="F3695" s="18" t="str">
        <f>IF(OR(I3695="ОК",I3695="Учтено: добавьте пояснение"),IF(C3695="Приход",D3695,IF(C3695="Корректировка остатка",D3695,-D3695)),"")</f>
        <v/>
      </c>
      <c r="G3695" s="13"/>
      <c r="H3695" s="15" t="str">
        <f>IF(OR(B3695="",SUMPRODUCT(--EXACT('Номенклатура'!$A$6:$A$205,B3695))&lt;&gt;1),"",INDEX('Номенклатура'!$B$6:$B$205,SUMPRODUCT(EXACT('Номенклатура'!$A$6:$A$205,B3695)*(ROW('Номенклатура'!$A$6:$A$205)-5)))&amp;"")</f>
        <v/>
      </c>
      <c r="I3695" s="15" t="str">
        <f>IF(COUNTA(A3695:D3695,G3695)=0,"",IF(NOT(ISNUMBER(A3695)),"Укажите дату",IF(B3695="","Укажите код",IF(NOT(AND(ISTEXT(B3695),LEN(B3695)&gt;0,LEN(B3695)&lt;=30,ISNUMBER(FIND(LEFT(B3695,1),"ABCDEFGHIJKLMNOPQRSTUVWXYZ")),SUMPRODUCT((MID(B3695,{1,2,3,4,5,6,7,8,9,10,11,12,13,14,15,16,17,18,19,20,21,22,23,24,25,26,27,28,29,30},1)&lt;&gt;"")*ISERROR(FIND(MID(B3695,{1,2,3,4,5,6,7,8,9,10,11,12,13,14,15,16,17,18,19,20,21,22,23,24,25,26,27,28,29,30},1),"ABCDEFGHIJKLMNOPQRSTUVWXYZ0123456789-_")))=0,ISERROR(VALUE(B3695)))),"Недопустимый код: только латинские буквы A-Z в верхнем регистре, цифры, - и _; начало с буквы, до 30 символов (например MILK-001)",IF(SUMPRODUCT(--EXACT('Номенклатура'!$A$6:$A$205,B3695))=0,"Код не найден в номенклатуре",IF(SUMPRODUCT(--EXACT('Номенклатура'!$A$6:$A$205,B3695))&gt;1,"Код повторяется в номенклатуре",IF(ISNA(MATCH(C3695,{"Приход","Расход","Списание","Корректировка остатка"},0)),"Выберите тип операции",IF(NOT(ISNUMBER(D3695)),"Укажите количество",IF(D3695=0,"Количество не может быть 0",IF(AND(C3695&lt;&gt;"Корректировка остатка",D3695&lt;0),"Для этого типа количество положительное",IF(NOT(ISNUMBER('Номенклатура'!$C$2)),"Укажите дату начала учёта",IF(A3695&lt;INT('Номенклатура'!$C$2),"Раньше даты начала учёта: НЕ учтено",IF(AND(C3695="Корректировка остатка",TRIM(G3695)=""),"Учтено: добавьте пояснение","ОК")))))))))))))</f>
        <v/>
      </c>
    </row>
    <row r="3696" spans="1:9" x14ac:dyDescent="0.25">
      <c r="A3696" s="16"/>
      <c r="B3696" s="13"/>
      <c r="C3696" s="13"/>
      <c r="D3696" s="14"/>
      <c r="E3696" s="17" t="str">
        <f>IF(OR(B3696="",SUMPRODUCT(--EXACT('Номенклатура'!$A$6:$A$205,B3696))&lt;&gt;1),"",INDEX('Номенклатура'!$D$6:$D$205,SUMPRODUCT(EXACT('Номенклатура'!$A$6:$A$205,B3696)*(ROW('Номенклатура'!$A$6:$A$205)-5)))&amp;"")</f>
        <v/>
      </c>
      <c r="F3696" s="18" t="str">
        <f>IF(OR(I3696="ОК",I3696="Учтено: добавьте пояснение"),IF(C3696="Приход",D3696,IF(C3696="Корректировка остатка",D3696,-D3696)),"")</f>
        <v/>
      </c>
      <c r="G3696" s="13"/>
      <c r="H3696" s="15" t="str">
        <f>IF(OR(B3696="",SUMPRODUCT(--EXACT('Номенклатура'!$A$6:$A$205,B3696))&lt;&gt;1),"",INDEX('Номенклатура'!$B$6:$B$205,SUMPRODUCT(EXACT('Номенклатура'!$A$6:$A$205,B3696)*(ROW('Номенклатура'!$A$6:$A$205)-5)))&amp;"")</f>
        <v/>
      </c>
      <c r="I3696" s="15" t="str">
        <f>IF(COUNTA(A3696:D3696,G3696)=0,"",IF(NOT(ISNUMBER(A3696)),"Укажите дату",IF(B3696="","Укажите код",IF(NOT(AND(ISTEXT(B3696),LEN(B3696)&gt;0,LEN(B3696)&lt;=30,ISNUMBER(FIND(LEFT(B3696,1),"ABCDEFGHIJKLMNOPQRSTUVWXYZ")),SUMPRODUCT((MID(B3696,{1,2,3,4,5,6,7,8,9,10,11,12,13,14,15,16,17,18,19,20,21,22,23,24,25,26,27,28,29,30},1)&lt;&gt;"")*ISERROR(FIND(MID(B3696,{1,2,3,4,5,6,7,8,9,10,11,12,13,14,15,16,17,18,19,20,21,22,23,24,25,26,27,28,29,30},1),"ABCDEFGHIJKLMNOPQRSTUVWXYZ0123456789-_")))=0,ISERROR(VALUE(B3696)))),"Недопустимый код: только латинские буквы A-Z в верхнем регистре, цифры, - и _; начало с буквы, до 30 символов (например MILK-001)",IF(SUMPRODUCT(--EXACT('Номенклатура'!$A$6:$A$205,B3696))=0,"Код не найден в номенклатуре",IF(SUMPRODUCT(--EXACT('Номенклатура'!$A$6:$A$205,B3696))&gt;1,"Код повторяется в номенклатуре",IF(ISNA(MATCH(C3696,{"Приход","Расход","Списание","Корректировка остатка"},0)),"Выберите тип операции",IF(NOT(ISNUMBER(D3696)),"Укажите количество",IF(D3696=0,"Количество не может быть 0",IF(AND(C3696&lt;&gt;"Корректировка остатка",D3696&lt;0),"Для этого типа количество положительное",IF(NOT(ISNUMBER('Номенклатура'!$C$2)),"Укажите дату начала учёта",IF(A3696&lt;INT('Номенклатура'!$C$2),"Раньше даты начала учёта: НЕ учтено",IF(AND(C3696="Корректировка остатка",TRIM(G3696)=""),"Учтено: добавьте пояснение","ОК")))))))))))))</f>
        <v/>
      </c>
    </row>
    <row r="3697" spans="1:9" x14ac:dyDescent="0.25">
      <c r="A3697" s="16"/>
      <c r="B3697" s="13"/>
      <c r="C3697" s="13"/>
      <c r="D3697" s="14"/>
      <c r="E3697" s="17" t="str">
        <f>IF(OR(B3697="",SUMPRODUCT(--EXACT('Номенклатура'!$A$6:$A$205,B3697))&lt;&gt;1),"",INDEX('Номенклатура'!$D$6:$D$205,SUMPRODUCT(EXACT('Номенклатура'!$A$6:$A$205,B3697)*(ROW('Номенклатура'!$A$6:$A$205)-5)))&amp;"")</f>
        <v/>
      </c>
      <c r="F3697" s="18" t="str">
        <f>IF(OR(I3697="ОК",I3697="Учтено: добавьте пояснение"),IF(C3697="Приход",D3697,IF(C3697="Корректировка остатка",D3697,-D3697)),"")</f>
        <v/>
      </c>
      <c r="G3697" s="13"/>
      <c r="H3697" s="15" t="str">
        <f>IF(OR(B3697="",SUMPRODUCT(--EXACT('Номенклатура'!$A$6:$A$205,B3697))&lt;&gt;1),"",INDEX('Номенклатура'!$B$6:$B$205,SUMPRODUCT(EXACT('Номенклатура'!$A$6:$A$205,B3697)*(ROW('Номенклатура'!$A$6:$A$205)-5)))&amp;"")</f>
        <v/>
      </c>
      <c r="I3697" s="15" t="str">
        <f>IF(COUNTA(A3697:D3697,G3697)=0,"",IF(NOT(ISNUMBER(A3697)),"Укажите дату",IF(B3697="","Укажите код",IF(NOT(AND(ISTEXT(B3697),LEN(B3697)&gt;0,LEN(B3697)&lt;=30,ISNUMBER(FIND(LEFT(B3697,1),"ABCDEFGHIJKLMNOPQRSTUVWXYZ")),SUMPRODUCT((MID(B3697,{1,2,3,4,5,6,7,8,9,10,11,12,13,14,15,16,17,18,19,20,21,22,23,24,25,26,27,28,29,30},1)&lt;&gt;"")*ISERROR(FIND(MID(B3697,{1,2,3,4,5,6,7,8,9,10,11,12,13,14,15,16,17,18,19,20,21,22,23,24,25,26,27,28,29,30},1),"ABCDEFGHIJKLMNOPQRSTUVWXYZ0123456789-_")))=0,ISERROR(VALUE(B3697)))),"Недопустимый код: только латинские буквы A-Z в верхнем регистре, цифры, - и _; начало с буквы, до 30 символов (например MILK-001)",IF(SUMPRODUCT(--EXACT('Номенклатура'!$A$6:$A$205,B3697))=0,"Код не найден в номенклатуре",IF(SUMPRODUCT(--EXACT('Номенклатура'!$A$6:$A$205,B3697))&gt;1,"Код повторяется в номенклатуре",IF(ISNA(MATCH(C3697,{"Приход","Расход","Списание","Корректировка остатка"},0)),"Выберите тип операции",IF(NOT(ISNUMBER(D3697)),"Укажите количество",IF(D3697=0,"Количество не может быть 0",IF(AND(C3697&lt;&gt;"Корректировка остатка",D3697&lt;0),"Для этого типа количество положительное",IF(NOT(ISNUMBER('Номенклатура'!$C$2)),"Укажите дату начала учёта",IF(A3697&lt;INT('Номенклатура'!$C$2),"Раньше даты начала учёта: НЕ учтено",IF(AND(C3697="Корректировка остатка",TRIM(G3697)=""),"Учтено: добавьте пояснение","ОК")))))))))))))</f>
        <v/>
      </c>
    </row>
    <row r="3698" spans="1:9" x14ac:dyDescent="0.25">
      <c r="A3698" s="16"/>
      <c r="B3698" s="13"/>
      <c r="C3698" s="13"/>
      <c r="D3698" s="14"/>
      <c r="E3698" s="17" t="str">
        <f>IF(OR(B3698="",SUMPRODUCT(--EXACT('Номенклатура'!$A$6:$A$205,B3698))&lt;&gt;1),"",INDEX('Номенклатура'!$D$6:$D$205,SUMPRODUCT(EXACT('Номенклатура'!$A$6:$A$205,B3698)*(ROW('Номенклатура'!$A$6:$A$205)-5)))&amp;"")</f>
        <v/>
      </c>
      <c r="F3698" s="18" t="str">
        <f>IF(OR(I3698="ОК",I3698="Учтено: добавьте пояснение"),IF(C3698="Приход",D3698,IF(C3698="Корректировка остатка",D3698,-D3698)),"")</f>
        <v/>
      </c>
      <c r="G3698" s="13"/>
      <c r="H3698" s="15" t="str">
        <f>IF(OR(B3698="",SUMPRODUCT(--EXACT('Номенклатура'!$A$6:$A$205,B3698))&lt;&gt;1),"",INDEX('Номенклатура'!$B$6:$B$205,SUMPRODUCT(EXACT('Номенклатура'!$A$6:$A$205,B3698)*(ROW('Номенклатура'!$A$6:$A$205)-5)))&amp;"")</f>
        <v/>
      </c>
      <c r="I3698" s="15" t="str">
        <f>IF(COUNTA(A3698:D3698,G3698)=0,"",IF(NOT(ISNUMBER(A3698)),"Укажите дату",IF(B3698="","Укажите код",IF(NOT(AND(ISTEXT(B3698),LEN(B3698)&gt;0,LEN(B3698)&lt;=30,ISNUMBER(FIND(LEFT(B3698,1),"ABCDEFGHIJKLMNOPQRSTUVWXYZ")),SUMPRODUCT((MID(B3698,{1,2,3,4,5,6,7,8,9,10,11,12,13,14,15,16,17,18,19,20,21,22,23,24,25,26,27,28,29,30},1)&lt;&gt;"")*ISERROR(FIND(MID(B3698,{1,2,3,4,5,6,7,8,9,10,11,12,13,14,15,16,17,18,19,20,21,22,23,24,25,26,27,28,29,30},1),"ABCDEFGHIJKLMNOPQRSTUVWXYZ0123456789-_")))=0,ISERROR(VALUE(B3698)))),"Недопустимый код: только латинские буквы A-Z в верхнем регистре, цифры, - и _; начало с буквы, до 30 символов (например MILK-001)",IF(SUMPRODUCT(--EXACT('Номенклатура'!$A$6:$A$205,B3698))=0,"Код не найден в номенклатуре",IF(SUMPRODUCT(--EXACT('Номенклатура'!$A$6:$A$205,B3698))&gt;1,"Код повторяется в номенклатуре",IF(ISNA(MATCH(C3698,{"Приход","Расход","Списание","Корректировка остатка"},0)),"Выберите тип операции",IF(NOT(ISNUMBER(D3698)),"Укажите количество",IF(D3698=0,"Количество не может быть 0",IF(AND(C3698&lt;&gt;"Корректировка остатка",D3698&lt;0),"Для этого типа количество положительное",IF(NOT(ISNUMBER('Номенклатура'!$C$2)),"Укажите дату начала учёта",IF(A3698&lt;INT('Номенклатура'!$C$2),"Раньше даты начала учёта: НЕ учтено",IF(AND(C3698="Корректировка остатка",TRIM(G3698)=""),"Учтено: добавьте пояснение","ОК")))))))))))))</f>
        <v/>
      </c>
    </row>
    <row r="3699" spans="1:9" x14ac:dyDescent="0.25">
      <c r="A3699" s="16"/>
      <c r="B3699" s="13"/>
      <c r="C3699" s="13"/>
      <c r="D3699" s="14"/>
      <c r="E3699" s="17" t="str">
        <f>IF(OR(B3699="",SUMPRODUCT(--EXACT('Номенклатура'!$A$6:$A$205,B3699))&lt;&gt;1),"",INDEX('Номенклатура'!$D$6:$D$205,SUMPRODUCT(EXACT('Номенклатура'!$A$6:$A$205,B3699)*(ROW('Номенклатура'!$A$6:$A$205)-5)))&amp;"")</f>
        <v/>
      </c>
      <c r="F3699" s="18" t="str">
        <f>IF(OR(I3699="ОК",I3699="Учтено: добавьте пояснение"),IF(C3699="Приход",D3699,IF(C3699="Корректировка остатка",D3699,-D3699)),"")</f>
        <v/>
      </c>
      <c r="G3699" s="13"/>
      <c r="H3699" s="15" t="str">
        <f>IF(OR(B3699="",SUMPRODUCT(--EXACT('Номенклатура'!$A$6:$A$205,B3699))&lt;&gt;1),"",INDEX('Номенклатура'!$B$6:$B$205,SUMPRODUCT(EXACT('Номенклатура'!$A$6:$A$205,B3699)*(ROW('Номенклатура'!$A$6:$A$205)-5)))&amp;"")</f>
        <v/>
      </c>
      <c r="I3699" s="15" t="str">
        <f>IF(COUNTA(A3699:D3699,G3699)=0,"",IF(NOT(ISNUMBER(A3699)),"Укажите дату",IF(B3699="","Укажите код",IF(NOT(AND(ISTEXT(B3699),LEN(B3699)&gt;0,LEN(B3699)&lt;=30,ISNUMBER(FIND(LEFT(B3699,1),"ABCDEFGHIJKLMNOPQRSTUVWXYZ")),SUMPRODUCT((MID(B3699,{1,2,3,4,5,6,7,8,9,10,11,12,13,14,15,16,17,18,19,20,21,22,23,24,25,26,27,28,29,30},1)&lt;&gt;"")*ISERROR(FIND(MID(B3699,{1,2,3,4,5,6,7,8,9,10,11,12,13,14,15,16,17,18,19,20,21,22,23,24,25,26,27,28,29,30},1),"ABCDEFGHIJKLMNOPQRSTUVWXYZ0123456789-_")))=0,ISERROR(VALUE(B3699)))),"Недопустимый код: только латинские буквы A-Z в верхнем регистре, цифры, - и _; начало с буквы, до 30 символов (например MILK-001)",IF(SUMPRODUCT(--EXACT('Номенклатура'!$A$6:$A$205,B3699))=0,"Код не найден в номенклатуре",IF(SUMPRODUCT(--EXACT('Номенклатура'!$A$6:$A$205,B3699))&gt;1,"Код повторяется в номенклатуре",IF(ISNA(MATCH(C3699,{"Приход","Расход","Списание","Корректировка остатка"},0)),"Выберите тип операции",IF(NOT(ISNUMBER(D3699)),"Укажите количество",IF(D3699=0,"Количество не может быть 0",IF(AND(C3699&lt;&gt;"Корректировка остатка",D3699&lt;0),"Для этого типа количество положительное",IF(NOT(ISNUMBER('Номенклатура'!$C$2)),"Укажите дату начала учёта",IF(A3699&lt;INT('Номенклатура'!$C$2),"Раньше даты начала учёта: НЕ учтено",IF(AND(C3699="Корректировка остатка",TRIM(G3699)=""),"Учтено: добавьте пояснение","ОК")))))))))))))</f>
        <v/>
      </c>
    </row>
    <row r="3700" spans="1:9" x14ac:dyDescent="0.25">
      <c r="A3700" s="16"/>
      <c r="B3700" s="13"/>
      <c r="C3700" s="13"/>
      <c r="D3700" s="14"/>
      <c r="E3700" s="17" t="str">
        <f>IF(OR(B3700="",SUMPRODUCT(--EXACT('Номенклатура'!$A$6:$A$205,B3700))&lt;&gt;1),"",INDEX('Номенклатура'!$D$6:$D$205,SUMPRODUCT(EXACT('Номенклатура'!$A$6:$A$205,B3700)*(ROW('Номенклатура'!$A$6:$A$205)-5)))&amp;"")</f>
        <v/>
      </c>
      <c r="F3700" s="18" t="str">
        <f>IF(OR(I3700="ОК",I3700="Учтено: добавьте пояснение"),IF(C3700="Приход",D3700,IF(C3700="Корректировка остатка",D3700,-D3700)),"")</f>
        <v/>
      </c>
      <c r="G3700" s="13"/>
      <c r="H3700" s="15" t="str">
        <f>IF(OR(B3700="",SUMPRODUCT(--EXACT('Номенклатура'!$A$6:$A$205,B3700))&lt;&gt;1),"",INDEX('Номенклатура'!$B$6:$B$205,SUMPRODUCT(EXACT('Номенклатура'!$A$6:$A$205,B3700)*(ROW('Номенклатура'!$A$6:$A$205)-5)))&amp;"")</f>
        <v/>
      </c>
      <c r="I3700" s="15" t="str">
        <f>IF(COUNTA(A3700:D3700,G3700)=0,"",IF(NOT(ISNUMBER(A3700)),"Укажите дату",IF(B3700="","Укажите код",IF(NOT(AND(ISTEXT(B3700),LEN(B3700)&gt;0,LEN(B3700)&lt;=30,ISNUMBER(FIND(LEFT(B3700,1),"ABCDEFGHIJKLMNOPQRSTUVWXYZ")),SUMPRODUCT((MID(B3700,{1,2,3,4,5,6,7,8,9,10,11,12,13,14,15,16,17,18,19,20,21,22,23,24,25,26,27,28,29,30},1)&lt;&gt;"")*ISERROR(FIND(MID(B3700,{1,2,3,4,5,6,7,8,9,10,11,12,13,14,15,16,17,18,19,20,21,22,23,24,25,26,27,28,29,30},1),"ABCDEFGHIJKLMNOPQRSTUVWXYZ0123456789-_")))=0,ISERROR(VALUE(B3700)))),"Недопустимый код: только латинские буквы A-Z в верхнем регистре, цифры, - и _; начало с буквы, до 30 символов (например MILK-001)",IF(SUMPRODUCT(--EXACT('Номенклатура'!$A$6:$A$205,B3700))=0,"Код не найден в номенклатуре",IF(SUMPRODUCT(--EXACT('Номенклатура'!$A$6:$A$205,B3700))&gt;1,"Код повторяется в номенклатуре",IF(ISNA(MATCH(C3700,{"Приход","Расход","Списание","Корректировка остатка"},0)),"Выберите тип операции",IF(NOT(ISNUMBER(D3700)),"Укажите количество",IF(D3700=0,"Количество не может быть 0",IF(AND(C3700&lt;&gt;"Корректировка остатка",D3700&lt;0),"Для этого типа количество положительное",IF(NOT(ISNUMBER('Номенклатура'!$C$2)),"Укажите дату начала учёта",IF(A3700&lt;INT('Номенклатура'!$C$2),"Раньше даты начала учёта: НЕ учтено",IF(AND(C3700="Корректировка остатка",TRIM(G3700)=""),"Учтено: добавьте пояснение","ОК")))))))))))))</f>
        <v/>
      </c>
    </row>
    <row r="3701" spans="1:9" x14ac:dyDescent="0.25">
      <c r="A3701" s="16"/>
      <c r="B3701" s="13"/>
      <c r="C3701" s="13"/>
      <c r="D3701" s="14"/>
      <c r="E3701" s="17" t="str">
        <f>IF(OR(B3701="",SUMPRODUCT(--EXACT('Номенклатура'!$A$6:$A$205,B3701))&lt;&gt;1),"",INDEX('Номенклатура'!$D$6:$D$205,SUMPRODUCT(EXACT('Номенклатура'!$A$6:$A$205,B3701)*(ROW('Номенклатура'!$A$6:$A$205)-5)))&amp;"")</f>
        <v/>
      </c>
      <c r="F3701" s="18" t="str">
        <f>IF(OR(I3701="ОК",I3701="Учтено: добавьте пояснение"),IF(C3701="Приход",D3701,IF(C3701="Корректировка остатка",D3701,-D3701)),"")</f>
        <v/>
      </c>
      <c r="G3701" s="13"/>
      <c r="H3701" s="15" t="str">
        <f>IF(OR(B3701="",SUMPRODUCT(--EXACT('Номенклатура'!$A$6:$A$205,B3701))&lt;&gt;1),"",INDEX('Номенклатура'!$B$6:$B$205,SUMPRODUCT(EXACT('Номенклатура'!$A$6:$A$205,B3701)*(ROW('Номенклатура'!$A$6:$A$205)-5)))&amp;"")</f>
        <v/>
      </c>
      <c r="I3701" s="15" t="str">
        <f>IF(COUNTA(A3701:D3701,G3701)=0,"",IF(NOT(ISNUMBER(A3701)),"Укажите дату",IF(B3701="","Укажите код",IF(NOT(AND(ISTEXT(B3701),LEN(B3701)&gt;0,LEN(B3701)&lt;=30,ISNUMBER(FIND(LEFT(B3701,1),"ABCDEFGHIJKLMNOPQRSTUVWXYZ")),SUMPRODUCT((MID(B3701,{1,2,3,4,5,6,7,8,9,10,11,12,13,14,15,16,17,18,19,20,21,22,23,24,25,26,27,28,29,30},1)&lt;&gt;"")*ISERROR(FIND(MID(B3701,{1,2,3,4,5,6,7,8,9,10,11,12,13,14,15,16,17,18,19,20,21,22,23,24,25,26,27,28,29,30},1),"ABCDEFGHIJKLMNOPQRSTUVWXYZ0123456789-_")))=0,ISERROR(VALUE(B3701)))),"Недопустимый код: только латинские буквы A-Z в верхнем регистре, цифры, - и _; начало с буквы, до 30 символов (например MILK-001)",IF(SUMPRODUCT(--EXACT('Номенклатура'!$A$6:$A$205,B3701))=0,"Код не найден в номенклатуре",IF(SUMPRODUCT(--EXACT('Номенклатура'!$A$6:$A$205,B3701))&gt;1,"Код повторяется в номенклатуре",IF(ISNA(MATCH(C3701,{"Приход","Расход","Списание","Корректировка остатка"},0)),"Выберите тип операции",IF(NOT(ISNUMBER(D3701)),"Укажите количество",IF(D3701=0,"Количество не может быть 0",IF(AND(C3701&lt;&gt;"Корректировка остатка",D3701&lt;0),"Для этого типа количество положительное",IF(NOT(ISNUMBER('Номенклатура'!$C$2)),"Укажите дату начала учёта",IF(A3701&lt;INT('Номенклатура'!$C$2),"Раньше даты начала учёта: НЕ учтено",IF(AND(C3701="Корректировка остатка",TRIM(G3701)=""),"Учтено: добавьте пояснение","ОК")))))))))))))</f>
        <v/>
      </c>
    </row>
    <row r="3702" spans="1:9" x14ac:dyDescent="0.25">
      <c r="A3702" s="16"/>
      <c r="B3702" s="13"/>
      <c r="C3702" s="13"/>
      <c r="D3702" s="14"/>
      <c r="E3702" s="17" t="str">
        <f>IF(OR(B3702="",SUMPRODUCT(--EXACT('Номенклатура'!$A$6:$A$205,B3702))&lt;&gt;1),"",INDEX('Номенклатура'!$D$6:$D$205,SUMPRODUCT(EXACT('Номенклатура'!$A$6:$A$205,B3702)*(ROW('Номенклатура'!$A$6:$A$205)-5)))&amp;"")</f>
        <v/>
      </c>
      <c r="F3702" s="18" t="str">
        <f>IF(OR(I3702="ОК",I3702="Учтено: добавьте пояснение"),IF(C3702="Приход",D3702,IF(C3702="Корректировка остатка",D3702,-D3702)),"")</f>
        <v/>
      </c>
      <c r="G3702" s="13"/>
      <c r="H3702" s="15" t="str">
        <f>IF(OR(B3702="",SUMPRODUCT(--EXACT('Номенклатура'!$A$6:$A$205,B3702))&lt;&gt;1),"",INDEX('Номенклатура'!$B$6:$B$205,SUMPRODUCT(EXACT('Номенклатура'!$A$6:$A$205,B3702)*(ROW('Номенклатура'!$A$6:$A$205)-5)))&amp;"")</f>
        <v/>
      </c>
      <c r="I3702" s="15" t="str">
        <f>IF(COUNTA(A3702:D3702,G3702)=0,"",IF(NOT(ISNUMBER(A3702)),"Укажите дату",IF(B3702="","Укажите код",IF(NOT(AND(ISTEXT(B3702),LEN(B3702)&gt;0,LEN(B3702)&lt;=30,ISNUMBER(FIND(LEFT(B3702,1),"ABCDEFGHIJKLMNOPQRSTUVWXYZ")),SUMPRODUCT((MID(B3702,{1,2,3,4,5,6,7,8,9,10,11,12,13,14,15,16,17,18,19,20,21,22,23,24,25,26,27,28,29,30},1)&lt;&gt;"")*ISERROR(FIND(MID(B3702,{1,2,3,4,5,6,7,8,9,10,11,12,13,14,15,16,17,18,19,20,21,22,23,24,25,26,27,28,29,30},1),"ABCDEFGHIJKLMNOPQRSTUVWXYZ0123456789-_")))=0,ISERROR(VALUE(B3702)))),"Недопустимый код: только латинские буквы A-Z в верхнем регистре, цифры, - и _; начало с буквы, до 30 символов (например MILK-001)",IF(SUMPRODUCT(--EXACT('Номенклатура'!$A$6:$A$205,B3702))=0,"Код не найден в номенклатуре",IF(SUMPRODUCT(--EXACT('Номенклатура'!$A$6:$A$205,B3702))&gt;1,"Код повторяется в номенклатуре",IF(ISNA(MATCH(C3702,{"Приход","Расход","Списание","Корректировка остатка"},0)),"Выберите тип операции",IF(NOT(ISNUMBER(D3702)),"Укажите количество",IF(D3702=0,"Количество не может быть 0",IF(AND(C3702&lt;&gt;"Корректировка остатка",D3702&lt;0),"Для этого типа количество положительное",IF(NOT(ISNUMBER('Номенклатура'!$C$2)),"Укажите дату начала учёта",IF(A3702&lt;INT('Номенклатура'!$C$2),"Раньше даты начала учёта: НЕ учтено",IF(AND(C3702="Корректировка остатка",TRIM(G3702)=""),"Учтено: добавьте пояснение","ОК")))))))))))))</f>
        <v/>
      </c>
    </row>
    <row r="3703" spans="1:9" x14ac:dyDescent="0.25">
      <c r="A3703" s="16"/>
      <c r="B3703" s="13"/>
      <c r="C3703" s="13"/>
      <c r="D3703" s="14"/>
      <c r="E3703" s="17" t="str">
        <f>IF(OR(B3703="",SUMPRODUCT(--EXACT('Номенклатура'!$A$6:$A$205,B3703))&lt;&gt;1),"",INDEX('Номенклатура'!$D$6:$D$205,SUMPRODUCT(EXACT('Номенклатура'!$A$6:$A$205,B3703)*(ROW('Номенклатура'!$A$6:$A$205)-5)))&amp;"")</f>
        <v/>
      </c>
      <c r="F3703" s="18" t="str">
        <f>IF(OR(I3703="ОК",I3703="Учтено: добавьте пояснение"),IF(C3703="Приход",D3703,IF(C3703="Корректировка остатка",D3703,-D3703)),"")</f>
        <v/>
      </c>
      <c r="G3703" s="13"/>
      <c r="H3703" s="15" t="str">
        <f>IF(OR(B3703="",SUMPRODUCT(--EXACT('Номенклатура'!$A$6:$A$205,B3703))&lt;&gt;1),"",INDEX('Номенклатура'!$B$6:$B$205,SUMPRODUCT(EXACT('Номенклатура'!$A$6:$A$205,B3703)*(ROW('Номенклатура'!$A$6:$A$205)-5)))&amp;"")</f>
        <v/>
      </c>
      <c r="I3703" s="15" t="str">
        <f>IF(COUNTA(A3703:D3703,G3703)=0,"",IF(NOT(ISNUMBER(A3703)),"Укажите дату",IF(B3703="","Укажите код",IF(NOT(AND(ISTEXT(B3703),LEN(B3703)&gt;0,LEN(B3703)&lt;=30,ISNUMBER(FIND(LEFT(B3703,1),"ABCDEFGHIJKLMNOPQRSTUVWXYZ")),SUMPRODUCT((MID(B3703,{1,2,3,4,5,6,7,8,9,10,11,12,13,14,15,16,17,18,19,20,21,22,23,24,25,26,27,28,29,30},1)&lt;&gt;"")*ISERROR(FIND(MID(B3703,{1,2,3,4,5,6,7,8,9,10,11,12,13,14,15,16,17,18,19,20,21,22,23,24,25,26,27,28,29,30},1),"ABCDEFGHIJKLMNOPQRSTUVWXYZ0123456789-_")))=0,ISERROR(VALUE(B3703)))),"Недопустимый код: только латинские буквы A-Z в верхнем регистре, цифры, - и _; начало с буквы, до 30 символов (например MILK-001)",IF(SUMPRODUCT(--EXACT('Номенклатура'!$A$6:$A$205,B3703))=0,"Код не найден в номенклатуре",IF(SUMPRODUCT(--EXACT('Номенклатура'!$A$6:$A$205,B3703))&gt;1,"Код повторяется в номенклатуре",IF(ISNA(MATCH(C3703,{"Приход","Расход","Списание","Корректировка остатка"},0)),"Выберите тип операции",IF(NOT(ISNUMBER(D3703)),"Укажите количество",IF(D3703=0,"Количество не может быть 0",IF(AND(C3703&lt;&gt;"Корректировка остатка",D3703&lt;0),"Для этого типа количество положительное",IF(NOT(ISNUMBER('Номенклатура'!$C$2)),"Укажите дату начала учёта",IF(A3703&lt;INT('Номенклатура'!$C$2),"Раньше даты начала учёта: НЕ учтено",IF(AND(C3703="Корректировка остатка",TRIM(G3703)=""),"Учтено: добавьте пояснение","ОК")))))))))))))</f>
        <v/>
      </c>
    </row>
    <row r="3704" spans="1:9" x14ac:dyDescent="0.25">
      <c r="A3704" s="16"/>
      <c r="B3704" s="13"/>
      <c r="C3704" s="13"/>
      <c r="D3704" s="14"/>
      <c r="E3704" s="17" t="str">
        <f>IF(OR(B3704="",SUMPRODUCT(--EXACT('Номенклатура'!$A$6:$A$205,B3704))&lt;&gt;1),"",INDEX('Номенклатура'!$D$6:$D$205,SUMPRODUCT(EXACT('Номенклатура'!$A$6:$A$205,B3704)*(ROW('Номенклатура'!$A$6:$A$205)-5)))&amp;"")</f>
        <v/>
      </c>
      <c r="F3704" s="18" t="str">
        <f>IF(OR(I3704="ОК",I3704="Учтено: добавьте пояснение"),IF(C3704="Приход",D3704,IF(C3704="Корректировка остатка",D3704,-D3704)),"")</f>
        <v/>
      </c>
      <c r="G3704" s="13"/>
      <c r="H3704" s="15" t="str">
        <f>IF(OR(B3704="",SUMPRODUCT(--EXACT('Номенклатура'!$A$6:$A$205,B3704))&lt;&gt;1),"",INDEX('Номенклатура'!$B$6:$B$205,SUMPRODUCT(EXACT('Номенклатура'!$A$6:$A$205,B3704)*(ROW('Номенклатура'!$A$6:$A$205)-5)))&amp;"")</f>
        <v/>
      </c>
      <c r="I3704" s="15" t="str">
        <f>IF(COUNTA(A3704:D3704,G3704)=0,"",IF(NOT(ISNUMBER(A3704)),"Укажите дату",IF(B3704="","Укажите код",IF(NOT(AND(ISTEXT(B3704),LEN(B3704)&gt;0,LEN(B3704)&lt;=30,ISNUMBER(FIND(LEFT(B3704,1),"ABCDEFGHIJKLMNOPQRSTUVWXYZ")),SUMPRODUCT((MID(B3704,{1,2,3,4,5,6,7,8,9,10,11,12,13,14,15,16,17,18,19,20,21,22,23,24,25,26,27,28,29,30},1)&lt;&gt;"")*ISERROR(FIND(MID(B3704,{1,2,3,4,5,6,7,8,9,10,11,12,13,14,15,16,17,18,19,20,21,22,23,24,25,26,27,28,29,30},1),"ABCDEFGHIJKLMNOPQRSTUVWXYZ0123456789-_")))=0,ISERROR(VALUE(B3704)))),"Недопустимый код: только латинские буквы A-Z в верхнем регистре, цифры, - и _; начало с буквы, до 30 символов (например MILK-001)",IF(SUMPRODUCT(--EXACT('Номенклатура'!$A$6:$A$205,B3704))=0,"Код не найден в номенклатуре",IF(SUMPRODUCT(--EXACT('Номенклатура'!$A$6:$A$205,B3704))&gt;1,"Код повторяется в номенклатуре",IF(ISNA(MATCH(C3704,{"Приход","Расход","Списание","Корректировка остатка"},0)),"Выберите тип операции",IF(NOT(ISNUMBER(D3704)),"Укажите количество",IF(D3704=0,"Количество не может быть 0",IF(AND(C3704&lt;&gt;"Корректировка остатка",D3704&lt;0),"Для этого типа количество положительное",IF(NOT(ISNUMBER('Номенклатура'!$C$2)),"Укажите дату начала учёта",IF(A3704&lt;INT('Номенклатура'!$C$2),"Раньше даты начала учёта: НЕ учтено",IF(AND(C3704="Корректировка остатка",TRIM(G3704)=""),"Учтено: добавьте пояснение","ОК")))))))))))))</f>
        <v/>
      </c>
    </row>
    <row r="3705" spans="1:9" x14ac:dyDescent="0.25">
      <c r="A3705" s="16"/>
      <c r="B3705" s="13"/>
      <c r="C3705" s="13"/>
      <c r="D3705" s="14"/>
      <c r="E3705" s="17" t="str">
        <f>IF(OR(B3705="",SUMPRODUCT(--EXACT('Номенклатура'!$A$6:$A$205,B3705))&lt;&gt;1),"",INDEX('Номенклатура'!$D$6:$D$205,SUMPRODUCT(EXACT('Номенклатура'!$A$6:$A$205,B3705)*(ROW('Номенклатура'!$A$6:$A$205)-5)))&amp;"")</f>
        <v/>
      </c>
      <c r="F3705" s="18" t="str">
        <f>IF(OR(I3705="ОК",I3705="Учтено: добавьте пояснение"),IF(C3705="Приход",D3705,IF(C3705="Корректировка остатка",D3705,-D3705)),"")</f>
        <v/>
      </c>
      <c r="G3705" s="13"/>
      <c r="H3705" s="15" t="str">
        <f>IF(OR(B3705="",SUMPRODUCT(--EXACT('Номенклатура'!$A$6:$A$205,B3705))&lt;&gt;1),"",INDEX('Номенклатура'!$B$6:$B$205,SUMPRODUCT(EXACT('Номенклатура'!$A$6:$A$205,B3705)*(ROW('Номенклатура'!$A$6:$A$205)-5)))&amp;"")</f>
        <v/>
      </c>
      <c r="I3705" s="15" t="str">
        <f>IF(COUNTA(A3705:D3705,G3705)=0,"",IF(NOT(ISNUMBER(A3705)),"Укажите дату",IF(B3705="","Укажите код",IF(NOT(AND(ISTEXT(B3705),LEN(B3705)&gt;0,LEN(B3705)&lt;=30,ISNUMBER(FIND(LEFT(B3705,1),"ABCDEFGHIJKLMNOPQRSTUVWXYZ")),SUMPRODUCT((MID(B3705,{1,2,3,4,5,6,7,8,9,10,11,12,13,14,15,16,17,18,19,20,21,22,23,24,25,26,27,28,29,30},1)&lt;&gt;"")*ISERROR(FIND(MID(B3705,{1,2,3,4,5,6,7,8,9,10,11,12,13,14,15,16,17,18,19,20,21,22,23,24,25,26,27,28,29,30},1),"ABCDEFGHIJKLMNOPQRSTUVWXYZ0123456789-_")))=0,ISERROR(VALUE(B3705)))),"Недопустимый код: только латинские буквы A-Z в верхнем регистре, цифры, - и _; начало с буквы, до 30 символов (например MILK-001)",IF(SUMPRODUCT(--EXACT('Номенклатура'!$A$6:$A$205,B3705))=0,"Код не найден в номенклатуре",IF(SUMPRODUCT(--EXACT('Номенклатура'!$A$6:$A$205,B3705))&gt;1,"Код повторяется в номенклатуре",IF(ISNA(MATCH(C3705,{"Приход","Расход","Списание","Корректировка остатка"},0)),"Выберите тип операции",IF(NOT(ISNUMBER(D3705)),"Укажите количество",IF(D3705=0,"Количество не может быть 0",IF(AND(C3705&lt;&gt;"Корректировка остатка",D3705&lt;0),"Для этого типа количество положительное",IF(NOT(ISNUMBER('Номенклатура'!$C$2)),"Укажите дату начала учёта",IF(A3705&lt;INT('Номенклатура'!$C$2),"Раньше даты начала учёта: НЕ учтено",IF(AND(C3705="Корректировка остатка",TRIM(G3705)=""),"Учтено: добавьте пояснение","ОК")))))))))))))</f>
        <v/>
      </c>
    </row>
    <row r="3706" spans="1:9" x14ac:dyDescent="0.25">
      <c r="A3706" s="16"/>
      <c r="B3706" s="13"/>
      <c r="C3706" s="13"/>
      <c r="D3706" s="14"/>
      <c r="E3706" s="17" t="str">
        <f>IF(OR(B3706="",SUMPRODUCT(--EXACT('Номенклатура'!$A$6:$A$205,B3706))&lt;&gt;1),"",INDEX('Номенклатура'!$D$6:$D$205,SUMPRODUCT(EXACT('Номенклатура'!$A$6:$A$205,B3706)*(ROW('Номенклатура'!$A$6:$A$205)-5)))&amp;"")</f>
        <v/>
      </c>
      <c r="F3706" s="18" t="str">
        <f>IF(OR(I3706="ОК",I3706="Учтено: добавьте пояснение"),IF(C3706="Приход",D3706,IF(C3706="Корректировка остатка",D3706,-D3706)),"")</f>
        <v/>
      </c>
      <c r="G3706" s="13"/>
      <c r="H3706" s="15" t="str">
        <f>IF(OR(B3706="",SUMPRODUCT(--EXACT('Номенклатура'!$A$6:$A$205,B3706))&lt;&gt;1),"",INDEX('Номенклатура'!$B$6:$B$205,SUMPRODUCT(EXACT('Номенклатура'!$A$6:$A$205,B3706)*(ROW('Номенклатура'!$A$6:$A$205)-5)))&amp;"")</f>
        <v/>
      </c>
      <c r="I3706" s="15" t="str">
        <f>IF(COUNTA(A3706:D3706,G3706)=0,"",IF(NOT(ISNUMBER(A3706)),"Укажите дату",IF(B3706="","Укажите код",IF(NOT(AND(ISTEXT(B3706),LEN(B3706)&gt;0,LEN(B3706)&lt;=30,ISNUMBER(FIND(LEFT(B3706,1),"ABCDEFGHIJKLMNOPQRSTUVWXYZ")),SUMPRODUCT((MID(B3706,{1,2,3,4,5,6,7,8,9,10,11,12,13,14,15,16,17,18,19,20,21,22,23,24,25,26,27,28,29,30},1)&lt;&gt;"")*ISERROR(FIND(MID(B3706,{1,2,3,4,5,6,7,8,9,10,11,12,13,14,15,16,17,18,19,20,21,22,23,24,25,26,27,28,29,30},1),"ABCDEFGHIJKLMNOPQRSTUVWXYZ0123456789-_")))=0,ISERROR(VALUE(B3706)))),"Недопустимый код: только латинские буквы A-Z в верхнем регистре, цифры, - и _; начало с буквы, до 30 символов (например MILK-001)",IF(SUMPRODUCT(--EXACT('Номенклатура'!$A$6:$A$205,B3706))=0,"Код не найден в номенклатуре",IF(SUMPRODUCT(--EXACT('Номенклатура'!$A$6:$A$205,B3706))&gt;1,"Код повторяется в номенклатуре",IF(ISNA(MATCH(C3706,{"Приход","Расход","Списание","Корректировка остатка"},0)),"Выберите тип операции",IF(NOT(ISNUMBER(D3706)),"Укажите количество",IF(D3706=0,"Количество не может быть 0",IF(AND(C3706&lt;&gt;"Корректировка остатка",D3706&lt;0),"Для этого типа количество положительное",IF(NOT(ISNUMBER('Номенклатура'!$C$2)),"Укажите дату начала учёта",IF(A3706&lt;INT('Номенклатура'!$C$2),"Раньше даты начала учёта: НЕ учтено",IF(AND(C3706="Корректировка остатка",TRIM(G3706)=""),"Учтено: добавьте пояснение","ОК")))))))))))))</f>
        <v/>
      </c>
    </row>
    <row r="3707" spans="1:9" x14ac:dyDescent="0.25">
      <c r="A3707" s="16"/>
      <c r="B3707" s="13"/>
      <c r="C3707" s="13"/>
      <c r="D3707" s="14"/>
      <c r="E3707" s="17" t="str">
        <f>IF(OR(B3707="",SUMPRODUCT(--EXACT('Номенклатура'!$A$6:$A$205,B3707))&lt;&gt;1),"",INDEX('Номенклатура'!$D$6:$D$205,SUMPRODUCT(EXACT('Номенклатура'!$A$6:$A$205,B3707)*(ROW('Номенклатура'!$A$6:$A$205)-5)))&amp;"")</f>
        <v/>
      </c>
      <c r="F3707" s="18" t="str">
        <f>IF(OR(I3707="ОК",I3707="Учтено: добавьте пояснение"),IF(C3707="Приход",D3707,IF(C3707="Корректировка остатка",D3707,-D3707)),"")</f>
        <v/>
      </c>
      <c r="G3707" s="13"/>
      <c r="H3707" s="15" t="str">
        <f>IF(OR(B3707="",SUMPRODUCT(--EXACT('Номенклатура'!$A$6:$A$205,B3707))&lt;&gt;1),"",INDEX('Номенклатура'!$B$6:$B$205,SUMPRODUCT(EXACT('Номенклатура'!$A$6:$A$205,B3707)*(ROW('Номенклатура'!$A$6:$A$205)-5)))&amp;"")</f>
        <v/>
      </c>
      <c r="I3707" s="15" t="str">
        <f>IF(COUNTA(A3707:D3707,G3707)=0,"",IF(NOT(ISNUMBER(A3707)),"Укажите дату",IF(B3707="","Укажите код",IF(NOT(AND(ISTEXT(B3707),LEN(B3707)&gt;0,LEN(B3707)&lt;=30,ISNUMBER(FIND(LEFT(B3707,1),"ABCDEFGHIJKLMNOPQRSTUVWXYZ")),SUMPRODUCT((MID(B3707,{1,2,3,4,5,6,7,8,9,10,11,12,13,14,15,16,17,18,19,20,21,22,23,24,25,26,27,28,29,30},1)&lt;&gt;"")*ISERROR(FIND(MID(B3707,{1,2,3,4,5,6,7,8,9,10,11,12,13,14,15,16,17,18,19,20,21,22,23,24,25,26,27,28,29,30},1),"ABCDEFGHIJKLMNOPQRSTUVWXYZ0123456789-_")))=0,ISERROR(VALUE(B3707)))),"Недопустимый код: только латинские буквы A-Z в верхнем регистре, цифры, - и _; начало с буквы, до 30 символов (например MILK-001)",IF(SUMPRODUCT(--EXACT('Номенклатура'!$A$6:$A$205,B3707))=0,"Код не найден в номенклатуре",IF(SUMPRODUCT(--EXACT('Номенклатура'!$A$6:$A$205,B3707))&gt;1,"Код повторяется в номенклатуре",IF(ISNA(MATCH(C3707,{"Приход","Расход","Списание","Корректировка остатка"},0)),"Выберите тип операции",IF(NOT(ISNUMBER(D3707)),"Укажите количество",IF(D3707=0,"Количество не может быть 0",IF(AND(C3707&lt;&gt;"Корректировка остатка",D3707&lt;0),"Для этого типа количество положительное",IF(NOT(ISNUMBER('Номенклатура'!$C$2)),"Укажите дату начала учёта",IF(A3707&lt;INT('Номенклатура'!$C$2),"Раньше даты начала учёта: НЕ учтено",IF(AND(C3707="Корректировка остатка",TRIM(G3707)=""),"Учтено: добавьте пояснение","ОК")))))))))))))</f>
        <v/>
      </c>
    </row>
    <row r="3708" spans="1:9" x14ac:dyDescent="0.25">
      <c r="A3708" s="16"/>
      <c r="B3708" s="13"/>
      <c r="C3708" s="13"/>
      <c r="D3708" s="14"/>
      <c r="E3708" s="17" t="str">
        <f>IF(OR(B3708="",SUMPRODUCT(--EXACT('Номенклатура'!$A$6:$A$205,B3708))&lt;&gt;1),"",INDEX('Номенклатура'!$D$6:$D$205,SUMPRODUCT(EXACT('Номенклатура'!$A$6:$A$205,B3708)*(ROW('Номенклатура'!$A$6:$A$205)-5)))&amp;"")</f>
        <v/>
      </c>
      <c r="F3708" s="18" t="str">
        <f>IF(OR(I3708="ОК",I3708="Учтено: добавьте пояснение"),IF(C3708="Приход",D3708,IF(C3708="Корректировка остатка",D3708,-D3708)),"")</f>
        <v/>
      </c>
      <c r="G3708" s="13"/>
      <c r="H3708" s="15" t="str">
        <f>IF(OR(B3708="",SUMPRODUCT(--EXACT('Номенклатура'!$A$6:$A$205,B3708))&lt;&gt;1),"",INDEX('Номенклатура'!$B$6:$B$205,SUMPRODUCT(EXACT('Номенклатура'!$A$6:$A$205,B3708)*(ROW('Номенклатура'!$A$6:$A$205)-5)))&amp;"")</f>
        <v/>
      </c>
      <c r="I3708" s="15" t="str">
        <f>IF(COUNTA(A3708:D3708,G3708)=0,"",IF(NOT(ISNUMBER(A3708)),"Укажите дату",IF(B3708="","Укажите код",IF(NOT(AND(ISTEXT(B3708),LEN(B3708)&gt;0,LEN(B3708)&lt;=30,ISNUMBER(FIND(LEFT(B3708,1),"ABCDEFGHIJKLMNOPQRSTUVWXYZ")),SUMPRODUCT((MID(B3708,{1,2,3,4,5,6,7,8,9,10,11,12,13,14,15,16,17,18,19,20,21,22,23,24,25,26,27,28,29,30},1)&lt;&gt;"")*ISERROR(FIND(MID(B3708,{1,2,3,4,5,6,7,8,9,10,11,12,13,14,15,16,17,18,19,20,21,22,23,24,25,26,27,28,29,30},1),"ABCDEFGHIJKLMNOPQRSTUVWXYZ0123456789-_")))=0,ISERROR(VALUE(B3708)))),"Недопустимый код: только латинские буквы A-Z в верхнем регистре, цифры, - и _; начало с буквы, до 30 символов (например MILK-001)",IF(SUMPRODUCT(--EXACT('Номенклатура'!$A$6:$A$205,B3708))=0,"Код не найден в номенклатуре",IF(SUMPRODUCT(--EXACT('Номенклатура'!$A$6:$A$205,B3708))&gt;1,"Код повторяется в номенклатуре",IF(ISNA(MATCH(C3708,{"Приход","Расход","Списание","Корректировка остатка"},0)),"Выберите тип операции",IF(NOT(ISNUMBER(D3708)),"Укажите количество",IF(D3708=0,"Количество не может быть 0",IF(AND(C3708&lt;&gt;"Корректировка остатка",D3708&lt;0),"Для этого типа количество положительное",IF(NOT(ISNUMBER('Номенклатура'!$C$2)),"Укажите дату начала учёта",IF(A3708&lt;INT('Номенклатура'!$C$2),"Раньше даты начала учёта: НЕ учтено",IF(AND(C3708="Корректировка остатка",TRIM(G3708)=""),"Учтено: добавьте пояснение","ОК")))))))))))))</f>
        <v/>
      </c>
    </row>
    <row r="3709" spans="1:9" x14ac:dyDescent="0.25">
      <c r="A3709" s="16"/>
      <c r="B3709" s="13"/>
      <c r="C3709" s="13"/>
      <c r="D3709" s="14"/>
      <c r="E3709" s="17" t="str">
        <f>IF(OR(B3709="",SUMPRODUCT(--EXACT('Номенклатура'!$A$6:$A$205,B3709))&lt;&gt;1),"",INDEX('Номенклатура'!$D$6:$D$205,SUMPRODUCT(EXACT('Номенклатура'!$A$6:$A$205,B3709)*(ROW('Номенклатура'!$A$6:$A$205)-5)))&amp;"")</f>
        <v/>
      </c>
      <c r="F3709" s="18" t="str">
        <f>IF(OR(I3709="ОК",I3709="Учтено: добавьте пояснение"),IF(C3709="Приход",D3709,IF(C3709="Корректировка остатка",D3709,-D3709)),"")</f>
        <v/>
      </c>
      <c r="G3709" s="13"/>
      <c r="H3709" s="15" t="str">
        <f>IF(OR(B3709="",SUMPRODUCT(--EXACT('Номенклатура'!$A$6:$A$205,B3709))&lt;&gt;1),"",INDEX('Номенклатура'!$B$6:$B$205,SUMPRODUCT(EXACT('Номенклатура'!$A$6:$A$205,B3709)*(ROW('Номенклатура'!$A$6:$A$205)-5)))&amp;"")</f>
        <v/>
      </c>
      <c r="I3709" s="15" t="str">
        <f>IF(COUNTA(A3709:D3709,G3709)=0,"",IF(NOT(ISNUMBER(A3709)),"Укажите дату",IF(B3709="","Укажите код",IF(NOT(AND(ISTEXT(B3709),LEN(B3709)&gt;0,LEN(B3709)&lt;=30,ISNUMBER(FIND(LEFT(B3709,1),"ABCDEFGHIJKLMNOPQRSTUVWXYZ")),SUMPRODUCT((MID(B3709,{1,2,3,4,5,6,7,8,9,10,11,12,13,14,15,16,17,18,19,20,21,22,23,24,25,26,27,28,29,30},1)&lt;&gt;"")*ISERROR(FIND(MID(B3709,{1,2,3,4,5,6,7,8,9,10,11,12,13,14,15,16,17,18,19,20,21,22,23,24,25,26,27,28,29,30},1),"ABCDEFGHIJKLMNOPQRSTUVWXYZ0123456789-_")))=0,ISERROR(VALUE(B3709)))),"Недопустимый код: только латинские буквы A-Z в верхнем регистре, цифры, - и _; начало с буквы, до 30 символов (например MILK-001)",IF(SUMPRODUCT(--EXACT('Номенклатура'!$A$6:$A$205,B3709))=0,"Код не найден в номенклатуре",IF(SUMPRODUCT(--EXACT('Номенклатура'!$A$6:$A$205,B3709))&gt;1,"Код повторяется в номенклатуре",IF(ISNA(MATCH(C3709,{"Приход","Расход","Списание","Корректировка остатка"},0)),"Выберите тип операции",IF(NOT(ISNUMBER(D3709)),"Укажите количество",IF(D3709=0,"Количество не может быть 0",IF(AND(C3709&lt;&gt;"Корректировка остатка",D3709&lt;0),"Для этого типа количество положительное",IF(NOT(ISNUMBER('Номенклатура'!$C$2)),"Укажите дату начала учёта",IF(A3709&lt;INT('Номенклатура'!$C$2),"Раньше даты начала учёта: НЕ учтено",IF(AND(C3709="Корректировка остатка",TRIM(G3709)=""),"Учтено: добавьте пояснение","ОК")))))))))))))</f>
        <v/>
      </c>
    </row>
    <row r="3710" spans="1:9" x14ac:dyDescent="0.25">
      <c r="A3710" s="16"/>
      <c r="B3710" s="13"/>
      <c r="C3710" s="13"/>
      <c r="D3710" s="14"/>
      <c r="E3710" s="17" t="str">
        <f>IF(OR(B3710="",SUMPRODUCT(--EXACT('Номенклатура'!$A$6:$A$205,B3710))&lt;&gt;1),"",INDEX('Номенклатура'!$D$6:$D$205,SUMPRODUCT(EXACT('Номенклатура'!$A$6:$A$205,B3710)*(ROW('Номенклатура'!$A$6:$A$205)-5)))&amp;"")</f>
        <v/>
      </c>
      <c r="F3710" s="18" t="str">
        <f>IF(OR(I3710="ОК",I3710="Учтено: добавьте пояснение"),IF(C3710="Приход",D3710,IF(C3710="Корректировка остатка",D3710,-D3710)),"")</f>
        <v/>
      </c>
      <c r="G3710" s="13"/>
      <c r="H3710" s="15" t="str">
        <f>IF(OR(B3710="",SUMPRODUCT(--EXACT('Номенклатура'!$A$6:$A$205,B3710))&lt;&gt;1),"",INDEX('Номенклатура'!$B$6:$B$205,SUMPRODUCT(EXACT('Номенклатура'!$A$6:$A$205,B3710)*(ROW('Номенклатура'!$A$6:$A$205)-5)))&amp;"")</f>
        <v/>
      </c>
      <c r="I3710" s="15" t="str">
        <f>IF(COUNTA(A3710:D3710,G3710)=0,"",IF(NOT(ISNUMBER(A3710)),"Укажите дату",IF(B3710="","Укажите код",IF(NOT(AND(ISTEXT(B3710),LEN(B3710)&gt;0,LEN(B3710)&lt;=30,ISNUMBER(FIND(LEFT(B3710,1),"ABCDEFGHIJKLMNOPQRSTUVWXYZ")),SUMPRODUCT((MID(B3710,{1,2,3,4,5,6,7,8,9,10,11,12,13,14,15,16,17,18,19,20,21,22,23,24,25,26,27,28,29,30},1)&lt;&gt;"")*ISERROR(FIND(MID(B3710,{1,2,3,4,5,6,7,8,9,10,11,12,13,14,15,16,17,18,19,20,21,22,23,24,25,26,27,28,29,30},1),"ABCDEFGHIJKLMNOPQRSTUVWXYZ0123456789-_")))=0,ISERROR(VALUE(B3710)))),"Недопустимый код: только латинские буквы A-Z в верхнем регистре, цифры, - и _; начало с буквы, до 30 символов (например MILK-001)",IF(SUMPRODUCT(--EXACT('Номенклатура'!$A$6:$A$205,B3710))=0,"Код не найден в номенклатуре",IF(SUMPRODUCT(--EXACT('Номенклатура'!$A$6:$A$205,B3710))&gt;1,"Код повторяется в номенклатуре",IF(ISNA(MATCH(C3710,{"Приход","Расход","Списание","Корректировка остатка"},0)),"Выберите тип операции",IF(NOT(ISNUMBER(D3710)),"Укажите количество",IF(D3710=0,"Количество не может быть 0",IF(AND(C3710&lt;&gt;"Корректировка остатка",D3710&lt;0),"Для этого типа количество положительное",IF(NOT(ISNUMBER('Номенклатура'!$C$2)),"Укажите дату начала учёта",IF(A3710&lt;INT('Номенклатура'!$C$2),"Раньше даты начала учёта: НЕ учтено",IF(AND(C3710="Корректировка остатка",TRIM(G3710)=""),"Учтено: добавьте пояснение","ОК")))))))))))))</f>
        <v/>
      </c>
    </row>
    <row r="3711" spans="1:9" x14ac:dyDescent="0.25">
      <c r="A3711" s="16"/>
      <c r="B3711" s="13"/>
      <c r="C3711" s="13"/>
      <c r="D3711" s="14"/>
      <c r="E3711" s="17" t="str">
        <f>IF(OR(B3711="",SUMPRODUCT(--EXACT('Номенклатура'!$A$6:$A$205,B3711))&lt;&gt;1),"",INDEX('Номенклатура'!$D$6:$D$205,SUMPRODUCT(EXACT('Номенклатура'!$A$6:$A$205,B3711)*(ROW('Номенклатура'!$A$6:$A$205)-5)))&amp;"")</f>
        <v/>
      </c>
      <c r="F3711" s="18" t="str">
        <f>IF(OR(I3711="ОК",I3711="Учтено: добавьте пояснение"),IF(C3711="Приход",D3711,IF(C3711="Корректировка остатка",D3711,-D3711)),"")</f>
        <v/>
      </c>
      <c r="G3711" s="13"/>
      <c r="H3711" s="15" t="str">
        <f>IF(OR(B3711="",SUMPRODUCT(--EXACT('Номенклатура'!$A$6:$A$205,B3711))&lt;&gt;1),"",INDEX('Номенклатура'!$B$6:$B$205,SUMPRODUCT(EXACT('Номенклатура'!$A$6:$A$205,B3711)*(ROW('Номенклатура'!$A$6:$A$205)-5)))&amp;"")</f>
        <v/>
      </c>
      <c r="I3711" s="15" t="str">
        <f>IF(COUNTA(A3711:D3711,G3711)=0,"",IF(NOT(ISNUMBER(A3711)),"Укажите дату",IF(B3711="","Укажите код",IF(NOT(AND(ISTEXT(B3711),LEN(B3711)&gt;0,LEN(B3711)&lt;=30,ISNUMBER(FIND(LEFT(B3711,1),"ABCDEFGHIJKLMNOPQRSTUVWXYZ")),SUMPRODUCT((MID(B3711,{1,2,3,4,5,6,7,8,9,10,11,12,13,14,15,16,17,18,19,20,21,22,23,24,25,26,27,28,29,30},1)&lt;&gt;"")*ISERROR(FIND(MID(B3711,{1,2,3,4,5,6,7,8,9,10,11,12,13,14,15,16,17,18,19,20,21,22,23,24,25,26,27,28,29,30},1),"ABCDEFGHIJKLMNOPQRSTUVWXYZ0123456789-_")))=0,ISERROR(VALUE(B3711)))),"Недопустимый код: только латинские буквы A-Z в верхнем регистре, цифры, - и _; начало с буквы, до 30 символов (например MILK-001)",IF(SUMPRODUCT(--EXACT('Номенклатура'!$A$6:$A$205,B3711))=0,"Код не найден в номенклатуре",IF(SUMPRODUCT(--EXACT('Номенклатура'!$A$6:$A$205,B3711))&gt;1,"Код повторяется в номенклатуре",IF(ISNA(MATCH(C3711,{"Приход","Расход","Списание","Корректировка остатка"},0)),"Выберите тип операции",IF(NOT(ISNUMBER(D3711)),"Укажите количество",IF(D3711=0,"Количество не может быть 0",IF(AND(C3711&lt;&gt;"Корректировка остатка",D3711&lt;0),"Для этого типа количество положительное",IF(NOT(ISNUMBER('Номенклатура'!$C$2)),"Укажите дату начала учёта",IF(A3711&lt;INT('Номенклатура'!$C$2),"Раньше даты начала учёта: НЕ учтено",IF(AND(C3711="Корректировка остатка",TRIM(G3711)=""),"Учтено: добавьте пояснение","ОК")))))))))))))</f>
        <v/>
      </c>
    </row>
    <row r="3712" spans="1:9" x14ac:dyDescent="0.25">
      <c r="A3712" s="16"/>
      <c r="B3712" s="13"/>
      <c r="C3712" s="13"/>
      <c r="D3712" s="14"/>
      <c r="E3712" s="17" t="str">
        <f>IF(OR(B3712="",SUMPRODUCT(--EXACT('Номенклатура'!$A$6:$A$205,B3712))&lt;&gt;1),"",INDEX('Номенклатура'!$D$6:$D$205,SUMPRODUCT(EXACT('Номенклатура'!$A$6:$A$205,B3712)*(ROW('Номенклатура'!$A$6:$A$205)-5)))&amp;"")</f>
        <v/>
      </c>
      <c r="F3712" s="18" t="str">
        <f>IF(OR(I3712="ОК",I3712="Учтено: добавьте пояснение"),IF(C3712="Приход",D3712,IF(C3712="Корректировка остатка",D3712,-D3712)),"")</f>
        <v/>
      </c>
      <c r="G3712" s="13"/>
      <c r="H3712" s="15" t="str">
        <f>IF(OR(B3712="",SUMPRODUCT(--EXACT('Номенклатура'!$A$6:$A$205,B3712))&lt;&gt;1),"",INDEX('Номенклатура'!$B$6:$B$205,SUMPRODUCT(EXACT('Номенклатура'!$A$6:$A$205,B3712)*(ROW('Номенклатура'!$A$6:$A$205)-5)))&amp;"")</f>
        <v/>
      </c>
      <c r="I3712" s="15" t="str">
        <f>IF(COUNTA(A3712:D3712,G3712)=0,"",IF(NOT(ISNUMBER(A3712)),"Укажите дату",IF(B3712="","Укажите код",IF(NOT(AND(ISTEXT(B3712),LEN(B3712)&gt;0,LEN(B3712)&lt;=30,ISNUMBER(FIND(LEFT(B3712,1),"ABCDEFGHIJKLMNOPQRSTUVWXYZ")),SUMPRODUCT((MID(B3712,{1,2,3,4,5,6,7,8,9,10,11,12,13,14,15,16,17,18,19,20,21,22,23,24,25,26,27,28,29,30},1)&lt;&gt;"")*ISERROR(FIND(MID(B3712,{1,2,3,4,5,6,7,8,9,10,11,12,13,14,15,16,17,18,19,20,21,22,23,24,25,26,27,28,29,30},1),"ABCDEFGHIJKLMNOPQRSTUVWXYZ0123456789-_")))=0,ISERROR(VALUE(B3712)))),"Недопустимый код: только латинские буквы A-Z в верхнем регистре, цифры, - и _; начало с буквы, до 30 символов (например MILK-001)",IF(SUMPRODUCT(--EXACT('Номенклатура'!$A$6:$A$205,B3712))=0,"Код не найден в номенклатуре",IF(SUMPRODUCT(--EXACT('Номенклатура'!$A$6:$A$205,B3712))&gt;1,"Код повторяется в номенклатуре",IF(ISNA(MATCH(C3712,{"Приход","Расход","Списание","Корректировка остатка"},0)),"Выберите тип операции",IF(NOT(ISNUMBER(D3712)),"Укажите количество",IF(D3712=0,"Количество не может быть 0",IF(AND(C3712&lt;&gt;"Корректировка остатка",D3712&lt;0),"Для этого типа количество положительное",IF(NOT(ISNUMBER('Номенклатура'!$C$2)),"Укажите дату начала учёта",IF(A3712&lt;INT('Номенклатура'!$C$2),"Раньше даты начала учёта: НЕ учтено",IF(AND(C3712="Корректировка остатка",TRIM(G3712)=""),"Учтено: добавьте пояснение","ОК")))))))))))))</f>
        <v/>
      </c>
    </row>
    <row r="3713" spans="1:9" x14ac:dyDescent="0.25">
      <c r="A3713" s="16"/>
      <c r="B3713" s="13"/>
      <c r="C3713" s="13"/>
      <c r="D3713" s="14"/>
      <c r="E3713" s="17" t="str">
        <f>IF(OR(B3713="",SUMPRODUCT(--EXACT('Номенклатура'!$A$6:$A$205,B3713))&lt;&gt;1),"",INDEX('Номенклатура'!$D$6:$D$205,SUMPRODUCT(EXACT('Номенклатура'!$A$6:$A$205,B3713)*(ROW('Номенклатура'!$A$6:$A$205)-5)))&amp;"")</f>
        <v/>
      </c>
      <c r="F3713" s="18" t="str">
        <f>IF(OR(I3713="ОК",I3713="Учтено: добавьте пояснение"),IF(C3713="Приход",D3713,IF(C3713="Корректировка остатка",D3713,-D3713)),"")</f>
        <v/>
      </c>
      <c r="G3713" s="13"/>
      <c r="H3713" s="15" t="str">
        <f>IF(OR(B3713="",SUMPRODUCT(--EXACT('Номенклатура'!$A$6:$A$205,B3713))&lt;&gt;1),"",INDEX('Номенклатура'!$B$6:$B$205,SUMPRODUCT(EXACT('Номенклатура'!$A$6:$A$205,B3713)*(ROW('Номенклатура'!$A$6:$A$205)-5)))&amp;"")</f>
        <v/>
      </c>
      <c r="I3713" s="15" t="str">
        <f>IF(COUNTA(A3713:D3713,G3713)=0,"",IF(NOT(ISNUMBER(A3713)),"Укажите дату",IF(B3713="","Укажите код",IF(NOT(AND(ISTEXT(B3713),LEN(B3713)&gt;0,LEN(B3713)&lt;=30,ISNUMBER(FIND(LEFT(B3713,1),"ABCDEFGHIJKLMNOPQRSTUVWXYZ")),SUMPRODUCT((MID(B3713,{1,2,3,4,5,6,7,8,9,10,11,12,13,14,15,16,17,18,19,20,21,22,23,24,25,26,27,28,29,30},1)&lt;&gt;"")*ISERROR(FIND(MID(B3713,{1,2,3,4,5,6,7,8,9,10,11,12,13,14,15,16,17,18,19,20,21,22,23,24,25,26,27,28,29,30},1),"ABCDEFGHIJKLMNOPQRSTUVWXYZ0123456789-_")))=0,ISERROR(VALUE(B3713)))),"Недопустимый код: только латинские буквы A-Z в верхнем регистре, цифры, - и _; начало с буквы, до 30 символов (например MILK-001)",IF(SUMPRODUCT(--EXACT('Номенклатура'!$A$6:$A$205,B3713))=0,"Код не найден в номенклатуре",IF(SUMPRODUCT(--EXACT('Номенклатура'!$A$6:$A$205,B3713))&gt;1,"Код повторяется в номенклатуре",IF(ISNA(MATCH(C3713,{"Приход","Расход","Списание","Корректировка остатка"},0)),"Выберите тип операции",IF(NOT(ISNUMBER(D3713)),"Укажите количество",IF(D3713=0,"Количество не может быть 0",IF(AND(C3713&lt;&gt;"Корректировка остатка",D3713&lt;0),"Для этого типа количество положительное",IF(NOT(ISNUMBER('Номенклатура'!$C$2)),"Укажите дату начала учёта",IF(A3713&lt;INT('Номенклатура'!$C$2),"Раньше даты начала учёта: НЕ учтено",IF(AND(C3713="Корректировка остатка",TRIM(G3713)=""),"Учтено: добавьте пояснение","ОК")))))))))))))</f>
        <v/>
      </c>
    </row>
    <row r="3714" spans="1:9" x14ac:dyDescent="0.25">
      <c r="A3714" s="16"/>
      <c r="B3714" s="13"/>
      <c r="C3714" s="13"/>
      <c r="D3714" s="14"/>
      <c r="E3714" s="17" t="str">
        <f>IF(OR(B3714="",SUMPRODUCT(--EXACT('Номенклатура'!$A$6:$A$205,B3714))&lt;&gt;1),"",INDEX('Номенклатура'!$D$6:$D$205,SUMPRODUCT(EXACT('Номенклатура'!$A$6:$A$205,B3714)*(ROW('Номенклатура'!$A$6:$A$205)-5)))&amp;"")</f>
        <v/>
      </c>
      <c r="F3714" s="18" t="str">
        <f>IF(OR(I3714="ОК",I3714="Учтено: добавьте пояснение"),IF(C3714="Приход",D3714,IF(C3714="Корректировка остатка",D3714,-D3714)),"")</f>
        <v/>
      </c>
      <c r="G3714" s="13"/>
      <c r="H3714" s="15" t="str">
        <f>IF(OR(B3714="",SUMPRODUCT(--EXACT('Номенклатура'!$A$6:$A$205,B3714))&lt;&gt;1),"",INDEX('Номенклатура'!$B$6:$B$205,SUMPRODUCT(EXACT('Номенклатура'!$A$6:$A$205,B3714)*(ROW('Номенклатура'!$A$6:$A$205)-5)))&amp;"")</f>
        <v/>
      </c>
      <c r="I3714" s="15" t="str">
        <f>IF(COUNTA(A3714:D3714,G3714)=0,"",IF(NOT(ISNUMBER(A3714)),"Укажите дату",IF(B3714="","Укажите код",IF(NOT(AND(ISTEXT(B3714),LEN(B3714)&gt;0,LEN(B3714)&lt;=30,ISNUMBER(FIND(LEFT(B3714,1),"ABCDEFGHIJKLMNOPQRSTUVWXYZ")),SUMPRODUCT((MID(B3714,{1,2,3,4,5,6,7,8,9,10,11,12,13,14,15,16,17,18,19,20,21,22,23,24,25,26,27,28,29,30},1)&lt;&gt;"")*ISERROR(FIND(MID(B3714,{1,2,3,4,5,6,7,8,9,10,11,12,13,14,15,16,17,18,19,20,21,22,23,24,25,26,27,28,29,30},1),"ABCDEFGHIJKLMNOPQRSTUVWXYZ0123456789-_")))=0,ISERROR(VALUE(B3714)))),"Недопустимый код: только латинские буквы A-Z в верхнем регистре, цифры, - и _; начало с буквы, до 30 символов (например MILK-001)",IF(SUMPRODUCT(--EXACT('Номенклатура'!$A$6:$A$205,B3714))=0,"Код не найден в номенклатуре",IF(SUMPRODUCT(--EXACT('Номенклатура'!$A$6:$A$205,B3714))&gt;1,"Код повторяется в номенклатуре",IF(ISNA(MATCH(C3714,{"Приход","Расход","Списание","Корректировка остатка"},0)),"Выберите тип операции",IF(NOT(ISNUMBER(D3714)),"Укажите количество",IF(D3714=0,"Количество не может быть 0",IF(AND(C3714&lt;&gt;"Корректировка остатка",D3714&lt;0),"Для этого типа количество положительное",IF(NOT(ISNUMBER('Номенклатура'!$C$2)),"Укажите дату начала учёта",IF(A3714&lt;INT('Номенклатура'!$C$2),"Раньше даты начала учёта: НЕ учтено",IF(AND(C3714="Корректировка остатка",TRIM(G3714)=""),"Учтено: добавьте пояснение","ОК")))))))))))))</f>
        <v/>
      </c>
    </row>
    <row r="3715" spans="1:9" x14ac:dyDescent="0.25">
      <c r="A3715" s="16"/>
      <c r="B3715" s="13"/>
      <c r="C3715" s="13"/>
      <c r="D3715" s="14"/>
      <c r="E3715" s="17" t="str">
        <f>IF(OR(B3715="",SUMPRODUCT(--EXACT('Номенклатура'!$A$6:$A$205,B3715))&lt;&gt;1),"",INDEX('Номенклатура'!$D$6:$D$205,SUMPRODUCT(EXACT('Номенклатура'!$A$6:$A$205,B3715)*(ROW('Номенклатура'!$A$6:$A$205)-5)))&amp;"")</f>
        <v/>
      </c>
      <c r="F3715" s="18" t="str">
        <f>IF(OR(I3715="ОК",I3715="Учтено: добавьте пояснение"),IF(C3715="Приход",D3715,IF(C3715="Корректировка остатка",D3715,-D3715)),"")</f>
        <v/>
      </c>
      <c r="G3715" s="13"/>
      <c r="H3715" s="15" t="str">
        <f>IF(OR(B3715="",SUMPRODUCT(--EXACT('Номенклатура'!$A$6:$A$205,B3715))&lt;&gt;1),"",INDEX('Номенклатура'!$B$6:$B$205,SUMPRODUCT(EXACT('Номенклатура'!$A$6:$A$205,B3715)*(ROW('Номенклатура'!$A$6:$A$205)-5)))&amp;"")</f>
        <v/>
      </c>
      <c r="I3715" s="15" t="str">
        <f>IF(COUNTA(A3715:D3715,G3715)=0,"",IF(NOT(ISNUMBER(A3715)),"Укажите дату",IF(B3715="","Укажите код",IF(NOT(AND(ISTEXT(B3715),LEN(B3715)&gt;0,LEN(B3715)&lt;=30,ISNUMBER(FIND(LEFT(B3715,1),"ABCDEFGHIJKLMNOPQRSTUVWXYZ")),SUMPRODUCT((MID(B3715,{1,2,3,4,5,6,7,8,9,10,11,12,13,14,15,16,17,18,19,20,21,22,23,24,25,26,27,28,29,30},1)&lt;&gt;"")*ISERROR(FIND(MID(B3715,{1,2,3,4,5,6,7,8,9,10,11,12,13,14,15,16,17,18,19,20,21,22,23,24,25,26,27,28,29,30},1),"ABCDEFGHIJKLMNOPQRSTUVWXYZ0123456789-_")))=0,ISERROR(VALUE(B3715)))),"Недопустимый код: только латинские буквы A-Z в верхнем регистре, цифры, - и _; начало с буквы, до 30 символов (например MILK-001)",IF(SUMPRODUCT(--EXACT('Номенклатура'!$A$6:$A$205,B3715))=0,"Код не найден в номенклатуре",IF(SUMPRODUCT(--EXACT('Номенклатура'!$A$6:$A$205,B3715))&gt;1,"Код повторяется в номенклатуре",IF(ISNA(MATCH(C3715,{"Приход","Расход","Списание","Корректировка остатка"},0)),"Выберите тип операции",IF(NOT(ISNUMBER(D3715)),"Укажите количество",IF(D3715=0,"Количество не может быть 0",IF(AND(C3715&lt;&gt;"Корректировка остатка",D3715&lt;0),"Для этого типа количество положительное",IF(NOT(ISNUMBER('Номенклатура'!$C$2)),"Укажите дату начала учёта",IF(A3715&lt;INT('Номенклатура'!$C$2),"Раньше даты начала учёта: НЕ учтено",IF(AND(C3715="Корректировка остатка",TRIM(G3715)=""),"Учтено: добавьте пояснение","ОК")))))))))))))</f>
        <v/>
      </c>
    </row>
    <row r="3716" spans="1:9" x14ac:dyDescent="0.25">
      <c r="A3716" s="16"/>
      <c r="B3716" s="13"/>
      <c r="C3716" s="13"/>
      <c r="D3716" s="14"/>
      <c r="E3716" s="17" t="str">
        <f>IF(OR(B3716="",SUMPRODUCT(--EXACT('Номенклатура'!$A$6:$A$205,B3716))&lt;&gt;1),"",INDEX('Номенклатура'!$D$6:$D$205,SUMPRODUCT(EXACT('Номенклатура'!$A$6:$A$205,B3716)*(ROW('Номенклатура'!$A$6:$A$205)-5)))&amp;"")</f>
        <v/>
      </c>
      <c r="F3716" s="18" t="str">
        <f>IF(OR(I3716="ОК",I3716="Учтено: добавьте пояснение"),IF(C3716="Приход",D3716,IF(C3716="Корректировка остатка",D3716,-D3716)),"")</f>
        <v/>
      </c>
      <c r="G3716" s="13"/>
      <c r="H3716" s="15" t="str">
        <f>IF(OR(B3716="",SUMPRODUCT(--EXACT('Номенклатура'!$A$6:$A$205,B3716))&lt;&gt;1),"",INDEX('Номенклатура'!$B$6:$B$205,SUMPRODUCT(EXACT('Номенклатура'!$A$6:$A$205,B3716)*(ROW('Номенклатура'!$A$6:$A$205)-5)))&amp;"")</f>
        <v/>
      </c>
      <c r="I3716" s="15" t="str">
        <f>IF(COUNTA(A3716:D3716,G3716)=0,"",IF(NOT(ISNUMBER(A3716)),"Укажите дату",IF(B3716="","Укажите код",IF(NOT(AND(ISTEXT(B3716),LEN(B3716)&gt;0,LEN(B3716)&lt;=30,ISNUMBER(FIND(LEFT(B3716,1),"ABCDEFGHIJKLMNOPQRSTUVWXYZ")),SUMPRODUCT((MID(B3716,{1,2,3,4,5,6,7,8,9,10,11,12,13,14,15,16,17,18,19,20,21,22,23,24,25,26,27,28,29,30},1)&lt;&gt;"")*ISERROR(FIND(MID(B3716,{1,2,3,4,5,6,7,8,9,10,11,12,13,14,15,16,17,18,19,20,21,22,23,24,25,26,27,28,29,30},1),"ABCDEFGHIJKLMNOPQRSTUVWXYZ0123456789-_")))=0,ISERROR(VALUE(B3716)))),"Недопустимый код: только латинские буквы A-Z в верхнем регистре, цифры, - и _; начало с буквы, до 30 символов (например MILK-001)",IF(SUMPRODUCT(--EXACT('Номенклатура'!$A$6:$A$205,B3716))=0,"Код не найден в номенклатуре",IF(SUMPRODUCT(--EXACT('Номенклатура'!$A$6:$A$205,B3716))&gt;1,"Код повторяется в номенклатуре",IF(ISNA(MATCH(C3716,{"Приход","Расход","Списание","Корректировка остатка"},0)),"Выберите тип операции",IF(NOT(ISNUMBER(D3716)),"Укажите количество",IF(D3716=0,"Количество не может быть 0",IF(AND(C3716&lt;&gt;"Корректировка остатка",D3716&lt;0),"Для этого типа количество положительное",IF(NOT(ISNUMBER('Номенклатура'!$C$2)),"Укажите дату начала учёта",IF(A3716&lt;INT('Номенклатура'!$C$2),"Раньше даты начала учёта: НЕ учтено",IF(AND(C3716="Корректировка остатка",TRIM(G3716)=""),"Учтено: добавьте пояснение","ОК")))))))))))))</f>
        <v/>
      </c>
    </row>
    <row r="3717" spans="1:9" x14ac:dyDescent="0.25">
      <c r="A3717" s="16"/>
      <c r="B3717" s="13"/>
      <c r="C3717" s="13"/>
      <c r="D3717" s="14"/>
      <c r="E3717" s="17" t="str">
        <f>IF(OR(B3717="",SUMPRODUCT(--EXACT('Номенклатура'!$A$6:$A$205,B3717))&lt;&gt;1),"",INDEX('Номенклатура'!$D$6:$D$205,SUMPRODUCT(EXACT('Номенклатура'!$A$6:$A$205,B3717)*(ROW('Номенклатура'!$A$6:$A$205)-5)))&amp;"")</f>
        <v/>
      </c>
      <c r="F3717" s="18" t="str">
        <f>IF(OR(I3717="ОК",I3717="Учтено: добавьте пояснение"),IF(C3717="Приход",D3717,IF(C3717="Корректировка остатка",D3717,-D3717)),"")</f>
        <v/>
      </c>
      <c r="G3717" s="13"/>
      <c r="H3717" s="15" t="str">
        <f>IF(OR(B3717="",SUMPRODUCT(--EXACT('Номенклатура'!$A$6:$A$205,B3717))&lt;&gt;1),"",INDEX('Номенклатура'!$B$6:$B$205,SUMPRODUCT(EXACT('Номенклатура'!$A$6:$A$205,B3717)*(ROW('Номенклатура'!$A$6:$A$205)-5)))&amp;"")</f>
        <v/>
      </c>
      <c r="I3717" s="15" t="str">
        <f>IF(COUNTA(A3717:D3717,G3717)=0,"",IF(NOT(ISNUMBER(A3717)),"Укажите дату",IF(B3717="","Укажите код",IF(NOT(AND(ISTEXT(B3717),LEN(B3717)&gt;0,LEN(B3717)&lt;=30,ISNUMBER(FIND(LEFT(B3717,1),"ABCDEFGHIJKLMNOPQRSTUVWXYZ")),SUMPRODUCT((MID(B3717,{1,2,3,4,5,6,7,8,9,10,11,12,13,14,15,16,17,18,19,20,21,22,23,24,25,26,27,28,29,30},1)&lt;&gt;"")*ISERROR(FIND(MID(B3717,{1,2,3,4,5,6,7,8,9,10,11,12,13,14,15,16,17,18,19,20,21,22,23,24,25,26,27,28,29,30},1),"ABCDEFGHIJKLMNOPQRSTUVWXYZ0123456789-_")))=0,ISERROR(VALUE(B3717)))),"Недопустимый код: только латинские буквы A-Z в верхнем регистре, цифры, - и _; начало с буквы, до 30 символов (например MILK-001)",IF(SUMPRODUCT(--EXACT('Номенклатура'!$A$6:$A$205,B3717))=0,"Код не найден в номенклатуре",IF(SUMPRODUCT(--EXACT('Номенклатура'!$A$6:$A$205,B3717))&gt;1,"Код повторяется в номенклатуре",IF(ISNA(MATCH(C3717,{"Приход","Расход","Списание","Корректировка остатка"},0)),"Выберите тип операции",IF(NOT(ISNUMBER(D3717)),"Укажите количество",IF(D3717=0,"Количество не может быть 0",IF(AND(C3717&lt;&gt;"Корректировка остатка",D3717&lt;0),"Для этого типа количество положительное",IF(NOT(ISNUMBER('Номенклатура'!$C$2)),"Укажите дату начала учёта",IF(A3717&lt;INT('Номенклатура'!$C$2),"Раньше даты начала учёта: НЕ учтено",IF(AND(C3717="Корректировка остатка",TRIM(G3717)=""),"Учтено: добавьте пояснение","ОК")))))))))))))</f>
        <v/>
      </c>
    </row>
    <row r="3718" spans="1:9" x14ac:dyDescent="0.25">
      <c r="A3718" s="16"/>
      <c r="B3718" s="13"/>
      <c r="C3718" s="13"/>
      <c r="D3718" s="14"/>
      <c r="E3718" s="17" t="str">
        <f>IF(OR(B3718="",SUMPRODUCT(--EXACT('Номенклатура'!$A$6:$A$205,B3718))&lt;&gt;1),"",INDEX('Номенклатура'!$D$6:$D$205,SUMPRODUCT(EXACT('Номенклатура'!$A$6:$A$205,B3718)*(ROW('Номенклатура'!$A$6:$A$205)-5)))&amp;"")</f>
        <v/>
      </c>
      <c r="F3718" s="18" t="str">
        <f>IF(OR(I3718="ОК",I3718="Учтено: добавьте пояснение"),IF(C3718="Приход",D3718,IF(C3718="Корректировка остатка",D3718,-D3718)),"")</f>
        <v/>
      </c>
      <c r="G3718" s="13"/>
      <c r="H3718" s="15" t="str">
        <f>IF(OR(B3718="",SUMPRODUCT(--EXACT('Номенклатура'!$A$6:$A$205,B3718))&lt;&gt;1),"",INDEX('Номенклатура'!$B$6:$B$205,SUMPRODUCT(EXACT('Номенклатура'!$A$6:$A$205,B3718)*(ROW('Номенклатура'!$A$6:$A$205)-5)))&amp;"")</f>
        <v/>
      </c>
      <c r="I3718" s="15" t="str">
        <f>IF(COUNTA(A3718:D3718,G3718)=0,"",IF(NOT(ISNUMBER(A3718)),"Укажите дату",IF(B3718="","Укажите код",IF(NOT(AND(ISTEXT(B3718),LEN(B3718)&gt;0,LEN(B3718)&lt;=30,ISNUMBER(FIND(LEFT(B3718,1),"ABCDEFGHIJKLMNOPQRSTUVWXYZ")),SUMPRODUCT((MID(B3718,{1,2,3,4,5,6,7,8,9,10,11,12,13,14,15,16,17,18,19,20,21,22,23,24,25,26,27,28,29,30},1)&lt;&gt;"")*ISERROR(FIND(MID(B3718,{1,2,3,4,5,6,7,8,9,10,11,12,13,14,15,16,17,18,19,20,21,22,23,24,25,26,27,28,29,30},1),"ABCDEFGHIJKLMNOPQRSTUVWXYZ0123456789-_")))=0,ISERROR(VALUE(B3718)))),"Недопустимый код: только латинские буквы A-Z в верхнем регистре, цифры, - и _; начало с буквы, до 30 символов (например MILK-001)",IF(SUMPRODUCT(--EXACT('Номенклатура'!$A$6:$A$205,B3718))=0,"Код не найден в номенклатуре",IF(SUMPRODUCT(--EXACT('Номенклатура'!$A$6:$A$205,B3718))&gt;1,"Код повторяется в номенклатуре",IF(ISNA(MATCH(C3718,{"Приход","Расход","Списание","Корректировка остатка"},0)),"Выберите тип операции",IF(NOT(ISNUMBER(D3718)),"Укажите количество",IF(D3718=0,"Количество не может быть 0",IF(AND(C3718&lt;&gt;"Корректировка остатка",D3718&lt;0),"Для этого типа количество положительное",IF(NOT(ISNUMBER('Номенклатура'!$C$2)),"Укажите дату начала учёта",IF(A3718&lt;INT('Номенклатура'!$C$2),"Раньше даты начала учёта: НЕ учтено",IF(AND(C3718="Корректировка остатка",TRIM(G3718)=""),"Учтено: добавьте пояснение","ОК")))))))))))))</f>
        <v/>
      </c>
    </row>
    <row r="3719" spans="1:9" x14ac:dyDescent="0.25">
      <c r="A3719" s="16"/>
      <c r="B3719" s="13"/>
      <c r="C3719" s="13"/>
      <c r="D3719" s="14"/>
      <c r="E3719" s="17" t="str">
        <f>IF(OR(B3719="",SUMPRODUCT(--EXACT('Номенклатура'!$A$6:$A$205,B3719))&lt;&gt;1),"",INDEX('Номенклатура'!$D$6:$D$205,SUMPRODUCT(EXACT('Номенклатура'!$A$6:$A$205,B3719)*(ROW('Номенклатура'!$A$6:$A$205)-5)))&amp;"")</f>
        <v/>
      </c>
      <c r="F3719" s="18" t="str">
        <f>IF(OR(I3719="ОК",I3719="Учтено: добавьте пояснение"),IF(C3719="Приход",D3719,IF(C3719="Корректировка остатка",D3719,-D3719)),"")</f>
        <v/>
      </c>
      <c r="G3719" s="13"/>
      <c r="H3719" s="15" t="str">
        <f>IF(OR(B3719="",SUMPRODUCT(--EXACT('Номенклатура'!$A$6:$A$205,B3719))&lt;&gt;1),"",INDEX('Номенклатура'!$B$6:$B$205,SUMPRODUCT(EXACT('Номенклатура'!$A$6:$A$205,B3719)*(ROW('Номенклатура'!$A$6:$A$205)-5)))&amp;"")</f>
        <v/>
      </c>
      <c r="I3719" s="15" t="str">
        <f>IF(COUNTA(A3719:D3719,G3719)=0,"",IF(NOT(ISNUMBER(A3719)),"Укажите дату",IF(B3719="","Укажите код",IF(NOT(AND(ISTEXT(B3719),LEN(B3719)&gt;0,LEN(B3719)&lt;=30,ISNUMBER(FIND(LEFT(B3719,1),"ABCDEFGHIJKLMNOPQRSTUVWXYZ")),SUMPRODUCT((MID(B3719,{1,2,3,4,5,6,7,8,9,10,11,12,13,14,15,16,17,18,19,20,21,22,23,24,25,26,27,28,29,30},1)&lt;&gt;"")*ISERROR(FIND(MID(B3719,{1,2,3,4,5,6,7,8,9,10,11,12,13,14,15,16,17,18,19,20,21,22,23,24,25,26,27,28,29,30},1),"ABCDEFGHIJKLMNOPQRSTUVWXYZ0123456789-_")))=0,ISERROR(VALUE(B3719)))),"Недопустимый код: только латинские буквы A-Z в верхнем регистре, цифры, - и _; начало с буквы, до 30 символов (например MILK-001)",IF(SUMPRODUCT(--EXACT('Номенклатура'!$A$6:$A$205,B3719))=0,"Код не найден в номенклатуре",IF(SUMPRODUCT(--EXACT('Номенклатура'!$A$6:$A$205,B3719))&gt;1,"Код повторяется в номенклатуре",IF(ISNA(MATCH(C3719,{"Приход","Расход","Списание","Корректировка остатка"},0)),"Выберите тип операции",IF(NOT(ISNUMBER(D3719)),"Укажите количество",IF(D3719=0,"Количество не может быть 0",IF(AND(C3719&lt;&gt;"Корректировка остатка",D3719&lt;0),"Для этого типа количество положительное",IF(NOT(ISNUMBER('Номенклатура'!$C$2)),"Укажите дату начала учёта",IF(A3719&lt;INT('Номенклатура'!$C$2),"Раньше даты начала учёта: НЕ учтено",IF(AND(C3719="Корректировка остатка",TRIM(G3719)=""),"Учтено: добавьте пояснение","ОК")))))))))))))</f>
        <v/>
      </c>
    </row>
    <row r="3720" spans="1:9" x14ac:dyDescent="0.25">
      <c r="A3720" s="16"/>
      <c r="B3720" s="13"/>
      <c r="C3720" s="13"/>
      <c r="D3720" s="14"/>
      <c r="E3720" s="17" t="str">
        <f>IF(OR(B3720="",SUMPRODUCT(--EXACT('Номенклатура'!$A$6:$A$205,B3720))&lt;&gt;1),"",INDEX('Номенклатура'!$D$6:$D$205,SUMPRODUCT(EXACT('Номенклатура'!$A$6:$A$205,B3720)*(ROW('Номенклатура'!$A$6:$A$205)-5)))&amp;"")</f>
        <v/>
      </c>
      <c r="F3720" s="18" t="str">
        <f>IF(OR(I3720="ОК",I3720="Учтено: добавьте пояснение"),IF(C3720="Приход",D3720,IF(C3720="Корректировка остатка",D3720,-D3720)),"")</f>
        <v/>
      </c>
      <c r="G3720" s="13"/>
      <c r="H3720" s="15" t="str">
        <f>IF(OR(B3720="",SUMPRODUCT(--EXACT('Номенклатура'!$A$6:$A$205,B3720))&lt;&gt;1),"",INDEX('Номенклатура'!$B$6:$B$205,SUMPRODUCT(EXACT('Номенклатура'!$A$6:$A$205,B3720)*(ROW('Номенклатура'!$A$6:$A$205)-5)))&amp;"")</f>
        <v/>
      </c>
      <c r="I3720" s="15" t="str">
        <f>IF(COUNTA(A3720:D3720,G3720)=0,"",IF(NOT(ISNUMBER(A3720)),"Укажите дату",IF(B3720="","Укажите код",IF(NOT(AND(ISTEXT(B3720),LEN(B3720)&gt;0,LEN(B3720)&lt;=30,ISNUMBER(FIND(LEFT(B3720,1),"ABCDEFGHIJKLMNOPQRSTUVWXYZ")),SUMPRODUCT((MID(B3720,{1,2,3,4,5,6,7,8,9,10,11,12,13,14,15,16,17,18,19,20,21,22,23,24,25,26,27,28,29,30},1)&lt;&gt;"")*ISERROR(FIND(MID(B3720,{1,2,3,4,5,6,7,8,9,10,11,12,13,14,15,16,17,18,19,20,21,22,23,24,25,26,27,28,29,30},1),"ABCDEFGHIJKLMNOPQRSTUVWXYZ0123456789-_")))=0,ISERROR(VALUE(B3720)))),"Недопустимый код: только латинские буквы A-Z в верхнем регистре, цифры, - и _; начало с буквы, до 30 символов (например MILK-001)",IF(SUMPRODUCT(--EXACT('Номенклатура'!$A$6:$A$205,B3720))=0,"Код не найден в номенклатуре",IF(SUMPRODUCT(--EXACT('Номенклатура'!$A$6:$A$205,B3720))&gt;1,"Код повторяется в номенклатуре",IF(ISNA(MATCH(C3720,{"Приход","Расход","Списание","Корректировка остатка"},0)),"Выберите тип операции",IF(NOT(ISNUMBER(D3720)),"Укажите количество",IF(D3720=0,"Количество не может быть 0",IF(AND(C3720&lt;&gt;"Корректировка остатка",D3720&lt;0),"Для этого типа количество положительное",IF(NOT(ISNUMBER('Номенклатура'!$C$2)),"Укажите дату начала учёта",IF(A3720&lt;INT('Номенклатура'!$C$2),"Раньше даты начала учёта: НЕ учтено",IF(AND(C3720="Корректировка остатка",TRIM(G3720)=""),"Учтено: добавьте пояснение","ОК")))))))))))))</f>
        <v/>
      </c>
    </row>
    <row r="3721" spans="1:9" x14ac:dyDescent="0.25">
      <c r="A3721" s="16"/>
      <c r="B3721" s="13"/>
      <c r="C3721" s="13"/>
      <c r="D3721" s="14"/>
      <c r="E3721" s="17" t="str">
        <f>IF(OR(B3721="",SUMPRODUCT(--EXACT('Номенклатура'!$A$6:$A$205,B3721))&lt;&gt;1),"",INDEX('Номенклатура'!$D$6:$D$205,SUMPRODUCT(EXACT('Номенклатура'!$A$6:$A$205,B3721)*(ROW('Номенклатура'!$A$6:$A$205)-5)))&amp;"")</f>
        <v/>
      </c>
      <c r="F3721" s="18" t="str">
        <f>IF(OR(I3721="ОК",I3721="Учтено: добавьте пояснение"),IF(C3721="Приход",D3721,IF(C3721="Корректировка остатка",D3721,-D3721)),"")</f>
        <v/>
      </c>
      <c r="G3721" s="13"/>
      <c r="H3721" s="15" t="str">
        <f>IF(OR(B3721="",SUMPRODUCT(--EXACT('Номенклатура'!$A$6:$A$205,B3721))&lt;&gt;1),"",INDEX('Номенклатура'!$B$6:$B$205,SUMPRODUCT(EXACT('Номенклатура'!$A$6:$A$205,B3721)*(ROW('Номенклатура'!$A$6:$A$205)-5)))&amp;"")</f>
        <v/>
      </c>
      <c r="I3721" s="15" t="str">
        <f>IF(COUNTA(A3721:D3721,G3721)=0,"",IF(NOT(ISNUMBER(A3721)),"Укажите дату",IF(B3721="","Укажите код",IF(NOT(AND(ISTEXT(B3721),LEN(B3721)&gt;0,LEN(B3721)&lt;=30,ISNUMBER(FIND(LEFT(B3721,1),"ABCDEFGHIJKLMNOPQRSTUVWXYZ")),SUMPRODUCT((MID(B3721,{1,2,3,4,5,6,7,8,9,10,11,12,13,14,15,16,17,18,19,20,21,22,23,24,25,26,27,28,29,30},1)&lt;&gt;"")*ISERROR(FIND(MID(B3721,{1,2,3,4,5,6,7,8,9,10,11,12,13,14,15,16,17,18,19,20,21,22,23,24,25,26,27,28,29,30},1),"ABCDEFGHIJKLMNOPQRSTUVWXYZ0123456789-_")))=0,ISERROR(VALUE(B3721)))),"Недопустимый код: только латинские буквы A-Z в верхнем регистре, цифры, - и _; начало с буквы, до 30 символов (например MILK-001)",IF(SUMPRODUCT(--EXACT('Номенклатура'!$A$6:$A$205,B3721))=0,"Код не найден в номенклатуре",IF(SUMPRODUCT(--EXACT('Номенклатура'!$A$6:$A$205,B3721))&gt;1,"Код повторяется в номенклатуре",IF(ISNA(MATCH(C3721,{"Приход","Расход","Списание","Корректировка остатка"},0)),"Выберите тип операции",IF(NOT(ISNUMBER(D3721)),"Укажите количество",IF(D3721=0,"Количество не может быть 0",IF(AND(C3721&lt;&gt;"Корректировка остатка",D3721&lt;0),"Для этого типа количество положительное",IF(NOT(ISNUMBER('Номенклатура'!$C$2)),"Укажите дату начала учёта",IF(A3721&lt;INT('Номенклатура'!$C$2),"Раньше даты начала учёта: НЕ учтено",IF(AND(C3721="Корректировка остатка",TRIM(G3721)=""),"Учтено: добавьте пояснение","ОК")))))))))))))</f>
        <v/>
      </c>
    </row>
    <row r="3722" spans="1:9" x14ac:dyDescent="0.25">
      <c r="A3722" s="16"/>
      <c r="B3722" s="13"/>
      <c r="C3722" s="13"/>
      <c r="D3722" s="14"/>
      <c r="E3722" s="17" t="str">
        <f>IF(OR(B3722="",SUMPRODUCT(--EXACT('Номенклатура'!$A$6:$A$205,B3722))&lt;&gt;1),"",INDEX('Номенклатура'!$D$6:$D$205,SUMPRODUCT(EXACT('Номенклатура'!$A$6:$A$205,B3722)*(ROW('Номенклатура'!$A$6:$A$205)-5)))&amp;"")</f>
        <v/>
      </c>
      <c r="F3722" s="18" t="str">
        <f>IF(OR(I3722="ОК",I3722="Учтено: добавьте пояснение"),IF(C3722="Приход",D3722,IF(C3722="Корректировка остатка",D3722,-D3722)),"")</f>
        <v/>
      </c>
      <c r="G3722" s="13"/>
      <c r="H3722" s="15" t="str">
        <f>IF(OR(B3722="",SUMPRODUCT(--EXACT('Номенклатура'!$A$6:$A$205,B3722))&lt;&gt;1),"",INDEX('Номенклатура'!$B$6:$B$205,SUMPRODUCT(EXACT('Номенклатура'!$A$6:$A$205,B3722)*(ROW('Номенклатура'!$A$6:$A$205)-5)))&amp;"")</f>
        <v/>
      </c>
      <c r="I3722" s="15" t="str">
        <f>IF(COUNTA(A3722:D3722,G3722)=0,"",IF(NOT(ISNUMBER(A3722)),"Укажите дату",IF(B3722="","Укажите код",IF(NOT(AND(ISTEXT(B3722),LEN(B3722)&gt;0,LEN(B3722)&lt;=30,ISNUMBER(FIND(LEFT(B3722,1),"ABCDEFGHIJKLMNOPQRSTUVWXYZ")),SUMPRODUCT((MID(B3722,{1,2,3,4,5,6,7,8,9,10,11,12,13,14,15,16,17,18,19,20,21,22,23,24,25,26,27,28,29,30},1)&lt;&gt;"")*ISERROR(FIND(MID(B3722,{1,2,3,4,5,6,7,8,9,10,11,12,13,14,15,16,17,18,19,20,21,22,23,24,25,26,27,28,29,30},1),"ABCDEFGHIJKLMNOPQRSTUVWXYZ0123456789-_")))=0,ISERROR(VALUE(B3722)))),"Недопустимый код: только латинские буквы A-Z в верхнем регистре, цифры, - и _; начало с буквы, до 30 символов (например MILK-001)",IF(SUMPRODUCT(--EXACT('Номенклатура'!$A$6:$A$205,B3722))=0,"Код не найден в номенклатуре",IF(SUMPRODUCT(--EXACT('Номенклатура'!$A$6:$A$205,B3722))&gt;1,"Код повторяется в номенклатуре",IF(ISNA(MATCH(C3722,{"Приход","Расход","Списание","Корректировка остатка"},0)),"Выберите тип операции",IF(NOT(ISNUMBER(D3722)),"Укажите количество",IF(D3722=0,"Количество не может быть 0",IF(AND(C3722&lt;&gt;"Корректировка остатка",D3722&lt;0),"Для этого типа количество положительное",IF(NOT(ISNUMBER('Номенклатура'!$C$2)),"Укажите дату начала учёта",IF(A3722&lt;INT('Номенклатура'!$C$2),"Раньше даты начала учёта: НЕ учтено",IF(AND(C3722="Корректировка остатка",TRIM(G3722)=""),"Учтено: добавьте пояснение","ОК")))))))))))))</f>
        <v/>
      </c>
    </row>
    <row r="3723" spans="1:9" x14ac:dyDescent="0.25">
      <c r="A3723" s="16"/>
      <c r="B3723" s="13"/>
      <c r="C3723" s="13"/>
      <c r="D3723" s="14"/>
      <c r="E3723" s="17" t="str">
        <f>IF(OR(B3723="",SUMPRODUCT(--EXACT('Номенклатура'!$A$6:$A$205,B3723))&lt;&gt;1),"",INDEX('Номенклатура'!$D$6:$D$205,SUMPRODUCT(EXACT('Номенклатура'!$A$6:$A$205,B3723)*(ROW('Номенклатура'!$A$6:$A$205)-5)))&amp;"")</f>
        <v/>
      </c>
      <c r="F3723" s="18" t="str">
        <f>IF(OR(I3723="ОК",I3723="Учтено: добавьте пояснение"),IF(C3723="Приход",D3723,IF(C3723="Корректировка остатка",D3723,-D3723)),"")</f>
        <v/>
      </c>
      <c r="G3723" s="13"/>
      <c r="H3723" s="15" t="str">
        <f>IF(OR(B3723="",SUMPRODUCT(--EXACT('Номенклатура'!$A$6:$A$205,B3723))&lt;&gt;1),"",INDEX('Номенклатура'!$B$6:$B$205,SUMPRODUCT(EXACT('Номенклатура'!$A$6:$A$205,B3723)*(ROW('Номенклатура'!$A$6:$A$205)-5)))&amp;"")</f>
        <v/>
      </c>
      <c r="I3723" s="15" t="str">
        <f>IF(COUNTA(A3723:D3723,G3723)=0,"",IF(NOT(ISNUMBER(A3723)),"Укажите дату",IF(B3723="","Укажите код",IF(NOT(AND(ISTEXT(B3723),LEN(B3723)&gt;0,LEN(B3723)&lt;=30,ISNUMBER(FIND(LEFT(B3723,1),"ABCDEFGHIJKLMNOPQRSTUVWXYZ")),SUMPRODUCT((MID(B3723,{1,2,3,4,5,6,7,8,9,10,11,12,13,14,15,16,17,18,19,20,21,22,23,24,25,26,27,28,29,30},1)&lt;&gt;"")*ISERROR(FIND(MID(B3723,{1,2,3,4,5,6,7,8,9,10,11,12,13,14,15,16,17,18,19,20,21,22,23,24,25,26,27,28,29,30},1),"ABCDEFGHIJKLMNOPQRSTUVWXYZ0123456789-_")))=0,ISERROR(VALUE(B3723)))),"Недопустимый код: только латинские буквы A-Z в верхнем регистре, цифры, - и _; начало с буквы, до 30 символов (например MILK-001)",IF(SUMPRODUCT(--EXACT('Номенклатура'!$A$6:$A$205,B3723))=0,"Код не найден в номенклатуре",IF(SUMPRODUCT(--EXACT('Номенклатура'!$A$6:$A$205,B3723))&gt;1,"Код повторяется в номенклатуре",IF(ISNA(MATCH(C3723,{"Приход","Расход","Списание","Корректировка остатка"},0)),"Выберите тип операции",IF(NOT(ISNUMBER(D3723)),"Укажите количество",IF(D3723=0,"Количество не может быть 0",IF(AND(C3723&lt;&gt;"Корректировка остатка",D3723&lt;0),"Для этого типа количество положительное",IF(NOT(ISNUMBER('Номенклатура'!$C$2)),"Укажите дату начала учёта",IF(A3723&lt;INT('Номенклатура'!$C$2),"Раньше даты начала учёта: НЕ учтено",IF(AND(C3723="Корректировка остатка",TRIM(G3723)=""),"Учтено: добавьте пояснение","ОК")))))))))))))</f>
        <v/>
      </c>
    </row>
    <row r="3724" spans="1:9" x14ac:dyDescent="0.25">
      <c r="A3724" s="16"/>
      <c r="B3724" s="13"/>
      <c r="C3724" s="13"/>
      <c r="D3724" s="14"/>
      <c r="E3724" s="17" t="str">
        <f>IF(OR(B3724="",SUMPRODUCT(--EXACT('Номенклатура'!$A$6:$A$205,B3724))&lt;&gt;1),"",INDEX('Номенклатура'!$D$6:$D$205,SUMPRODUCT(EXACT('Номенклатура'!$A$6:$A$205,B3724)*(ROW('Номенклатура'!$A$6:$A$205)-5)))&amp;"")</f>
        <v/>
      </c>
      <c r="F3724" s="18" t="str">
        <f>IF(OR(I3724="ОК",I3724="Учтено: добавьте пояснение"),IF(C3724="Приход",D3724,IF(C3724="Корректировка остатка",D3724,-D3724)),"")</f>
        <v/>
      </c>
      <c r="G3724" s="13"/>
      <c r="H3724" s="15" t="str">
        <f>IF(OR(B3724="",SUMPRODUCT(--EXACT('Номенклатура'!$A$6:$A$205,B3724))&lt;&gt;1),"",INDEX('Номенклатура'!$B$6:$B$205,SUMPRODUCT(EXACT('Номенклатура'!$A$6:$A$205,B3724)*(ROW('Номенклатура'!$A$6:$A$205)-5)))&amp;"")</f>
        <v/>
      </c>
      <c r="I3724" s="15" t="str">
        <f>IF(COUNTA(A3724:D3724,G3724)=0,"",IF(NOT(ISNUMBER(A3724)),"Укажите дату",IF(B3724="","Укажите код",IF(NOT(AND(ISTEXT(B3724),LEN(B3724)&gt;0,LEN(B3724)&lt;=30,ISNUMBER(FIND(LEFT(B3724,1),"ABCDEFGHIJKLMNOPQRSTUVWXYZ")),SUMPRODUCT((MID(B3724,{1,2,3,4,5,6,7,8,9,10,11,12,13,14,15,16,17,18,19,20,21,22,23,24,25,26,27,28,29,30},1)&lt;&gt;"")*ISERROR(FIND(MID(B3724,{1,2,3,4,5,6,7,8,9,10,11,12,13,14,15,16,17,18,19,20,21,22,23,24,25,26,27,28,29,30},1),"ABCDEFGHIJKLMNOPQRSTUVWXYZ0123456789-_")))=0,ISERROR(VALUE(B3724)))),"Недопустимый код: только латинские буквы A-Z в верхнем регистре, цифры, - и _; начало с буквы, до 30 символов (например MILK-001)",IF(SUMPRODUCT(--EXACT('Номенклатура'!$A$6:$A$205,B3724))=0,"Код не найден в номенклатуре",IF(SUMPRODUCT(--EXACT('Номенклатура'!$A$6:$A$205,B3724))&gt;1,"Код повторяется в номенклатуре",IF(ISNA(MATCH(C3724,{"Приход","Расход","Списание","Корректировка остатка"},0)),"Выберите тип операции",IF(NOT(ISNUMBER(D3724)),"Укажите количество",IF(D3724=0,"Количество не может быть 0",IF(AND(C3724&lt;&gt;"Корректировка остатка",D3724&lt;0),"Для этого типа количество положительное",IF(NOT(ISNUMBER('Номенклатура'!$C$2)),"Укажите дату начала учёта",IF(A3724&lt;INT('Номенклатура'!$C$2),"Раньше даты начала учёта: НЕ учтено",IF(AND(C3724="Корректировка остатка",TRIM(G3724)=""),"Учтено: добавьте пояснение","ОК")))))))))))))</f>
        <v/>
      </c>
    </row>
    <row r="3725" spans="1:9" x14ac:dyDescent="0.25">
      <c r="A3725" s="16"/>
      <c r="B3725" s="13"/>
      <c r="C3725" s="13"/>
      <c r="D3725" s="14"/>
      <c r="E3725" s="17" t="str">
        <f>IF(OR(B3725="",SUMPRODUCT(--EXACT('Номенклатура'!$A$6:$A$205,B3725))&lt;&gt;1),"",INDEX('Номенклатура'!$D$6:$D$205,SUMPRODUCT(EXACT('Номенклатура'!$A$6:$A$205,B3725)*(ROW('Номенклатура'!$A$6:$A$205)-5)))&amp;"")</f>
        <v/>
      </c>
      <c r="F3725" s="18" t="str">
        <f>IF(OR(I3725="ОК",I3725="Учтено: добавьте пояснение"),IF(C3725="Приход",D3725,IF(C3725="Корректировка остатка",D3725,-D3725)),"")</f>
        <v/>
      </c>
      <c r="G3725" s="13"/>
      <c r="H3725" s="15" t="str">
        <f>IF(OR(B3725="",SUMPRODUCT(--EXACT('Номенклатура'!$A$6:$A$205,B3725))&lt;&gt;1),"",INDEX('Номенклатура'!$B$6:$B$205,SUMPRODUCT(EXACT('Номенклатура'!$A$6:$A$205,B3725)*(ROW('Номенклатура'!$A$6:$A$205)-5)))&amp;"")</f>
        <v/>
      </c>
      <c r="I3725" s="15" t="str">
        <f>IF(COUNTA(A3725:D3725,G3725)=0,"",IF(NOT(ISNUMBER(A3725)),"Укажите дату",IF(B3725="","Укажите код",IF(NOT(AND(ISTEXT(B3725),LEN(B3725)&gt;0,LEN(B3725)&lt;=30,ISNUMBER(FIND(LEFT(B3725,1),"ABCDEFGHIJKLMNOPQRSTUVWXYZ")),SUMPRODUCT((MID(B3725,{1,2,3,4,5,6,7,8,9,10,11,12,13,14,15,16,17,18,19,20,21,22,23,24,25,26,27,28,29,30},1)&lt;&gt;"")*ISERROR(FIND(MID(B3725,{1,2,3,4,5,6,7,8,9,10,11,12,13,14,15,16,17,18,19,20,21,22,23,24,25,26,27,28,29,30},1),"ABCDEFGHIJKLMNOPQRSTUVWXYZ0123456789-_")))=0,ISERROR(VALUE(B3725)))),"Недопустимый код: только латинские буквы A-Z в верхнем регистре, цифры, - и _; начало с буквы, до 30 символов (например MILK-001)",IF(SUMPRODUCT(--EXACT('Номенклатура'!$A$6:$A$205,B3725))=0,"Код не найден в номенклатуре",IF(SUMPRODUCT(--EXACT('Номенклатура'!$A$6:$A$205,B3725))&gt;1,"Код повторяется в номенклатуре",IF(ISNA(MATCH(C3725,{"Приход","Расход","Списание","Корректировка остатка"},0)),"Выберите тип операции",IF(NOT(ISNUMBER(D3725)),"Укажите количество",IF(D3725=0,"Количество не может быть 0",IF(AND(C3725&lt;&gt;"Корректировка остатка",D3725&lt;0),"Для этого типа количество положительное",IF(NOT(ISNUMBER('Номенклатура'!$C$2)),"Укажите дату начала учёта",IF(A3725&lt;INT('Номенклатура'!$C$2),"Раньше даты начала учёта: НЕ учтено",IF(AND(C3725="Корректировка остатка",TRIM(G3725)=""),"Учтено: добавьте пояснение","ОК")))))))))))))</f>
        <v/>
      </c>
    </row>
    <row r="3726" spans="1:9" x14ac:dyDescent="0.25">
      <c r="A3726" s="16"/>
      <c r="B3726" s="13"/>
      <c r="C3726" s="13"/>
      <c r="D3726" s="14"/>
      <c r="E3726" s="17" t="str">
        <f>IF(OR(B3726="",SUMPRODUCT(--EXACT('Номенклатура'!$A$6:$A$205,B3726))&lt;&gt;1),"",INDEX('Номенклатура'!$D$6:$D$205,SUMPRODUCT(EXACT('Номенклатура'!$A$6:$A$205,B3726)*(ROW('Номенклатура'!$A$6:$A$205)-5)))&amp;"")</f>
        <v/>
      </c>
      <c r="F3726" s="18" t="str">
        <f>IF(OR(I3726="ОК",I3726="Учтено: добавьте пояснение"),IF(C3726="Приход",D3726,IF(C3726="Корректировка остатка",D3726,-D3726)),"")</f>
        <v/>
      </c>
      <c r="G3726" s="13"/>
      <c r="H3726" s="15" t="str">
        <f>IF(OR(B3726="",SUMPRODUCT(--EXACT('Номенклатура'!$A$6:$A$205,B3726))&lt;&gt;1),"",INDEX('Номенклатура'!$B$6:$B$205,SUMPRODUCT(EXACT('Номенклатура'!$A$6:$A$205,B3726)*(ROW('Номенклатура'!$A$6:$A$205)-5)))&amp;"")</f>
        <v/>
      </c>
      <c r="I3726" s="15" t="str">
        <f>IF(COUNTA(A3726:D3726,G3726)=0,"",IF(NOT(ISNUMBER(A3726)),"Укажите дату",IF(B3726="","Укажите код",IF(NOT(AND(ISTEXT(B3726),LEN(B3726)&gt;0,LEN(B3726)&lt;=30,ISNUMBER(FIND(LEFT(B3726,1),"ABCDEFGHIJKLMNOPQRSTUVWXYZ")),SUMPRODUCT((MID(B3726,{1,2,3,4,5,6,7,8,9,10,11,12,13,14,15,16,17,18,19,20,21,22,23,24,25,26,27,28,29,30},1)&lt;&gt;"")*ISERROR(FIND(MID(B3726,{1,2,3,4,5,6,7,8,9,10,11,12,13,14,15,16,17,18,19,20,21,22,23,24,25,26,27,28,29,30},1),"ABCDEFGHIJKLMNOPQRSTUVWXYZ0123456789-_")))=0,ISERROR(VALUE(B3726)))),"Недопустимый код: только латинские буквы A-Z в верхнем регистре, цифры, - и _; начало с буквы, до 30 символов (например MILK-001)",IF(SUMPRODUCT(--EXACT('Номенклатура'!$A$6:$A$205,B3726))=0,"Код не найден в номенклатуре",IF(SUMPRODUCT(--EXACT('Номенклатура'!$A$6:$A$205,B3726))&gt;1,"Код повторяется в номенклатуре",IF(ISNA(MATCH(C3726,{"Приход","Расход","Списание","Корректировка остатка"},0)),"Выберите тип операции",IF(NOT(ISNUMBER(D3726)),"Укажите количество",IF(D3726=0,"Количество не может быть 0",IF(AND(C3726&lt;&gt;"Корректировка остатка",D3726&lt;0),"Для этого типа количество положительное",IF(NOT(ISNUMBER('Номенклатура'!$C$2)),"Укажите дату начала учёта",IF(A3726&lt;INT('Номенклатура'!$C$2),"Раньше даты начала учёта: НЕ учтено",IF(AND(C3726="Корректировка остатка",TRIM(G3726)=""),"Учтено: добавьте пояснение","ОК")))))))))))))</f>
        <v/>
      </c>
    </row>
    <row r="3727" spans="1:9" x14ac:dyDescent="0.25">
      <c r="A3727" s="16"/>
      <c r="B3727" s="13"/>
      <c r="C3727" s="13"/>
      <c r="D3727" s="14"/>
      <c r="E3727" s="17" t="str">
        <f>IF(OR(B3727="",SUMPRODUCT(--EXACT('Номенклатура'!$A$6:$A$205,B3727))&lt;&gt;1),"",INDEX('Номенклатура'!$D$6:$D$205,SUMPRODUCT(EXACT('Номенклатура'!$A$6:$A$205,B3727)*(ROW('Номенклатура'!$A$6:$A$205)-5)))&amp;"")</f>
        <v/>
      </c>
      <c r="F3727" s="18" t="str">
        <f>IF(OR(I3727="ОК",I3727="Учтено: добавьте пояснение"),IF(C3727="Приход",D3727,IF(C3727="Корректировка остатка",D3727,-D3727)),"")</f>
        <v/>
      </c>
      <c r="G3727" s="13"/>
      <c r="H3727" s="15" t="str">
        <f>IF(OR(B3727="",SUMPRODUCT(--EXACT('Номенклатура'!$A$6:$A$205,B3727))&lt;&gt;1),"",INDEX('Номенклатура'!$B$6:$B$205,SUMPRODUCT(EXACT('Номенклатура'!$A$6:$A$205,B3727)*(ROW('Номенклатура'!$A$6:$A$205)-5)))&amp;"")</f>
        <v/>
      </c>
      <c r="I3727" s="15" t="str">
        <f>IF(COUNTA(A3727:D3727,G3727)=0,"",IF(NOT(ISNUMBER(A3727)),"Укажите дату",IF(B3727="","Укажите код",IF(NOT(AND(ISTEXT(B3727),LEN(B3727)&gt;0,LEN(B3727)&lt;=30,ISNUMBER(FIND(LEFT(B3727,1),"ABCDEFGHIJKLMNOPQRSTUVWXYZ")),SUMPRODUCT((MID(B3727,{1,2,3,4,5,6,7,8,9,10,11,12,13,14,15,16,17,18,19,20,21,22,23,24,25,26,27,28,29,30},1)&lt;&gt;"")*ISERROR(FIND(MID(B3727,{1,2,3,4,5,6,7,8,9,10,11,12,13,14,15,16,17,18,19,20,21,22,23,24,25,26,27,28,29,30},1),"ABCDEFGHIJKLMNOPQRSTUVWXYZ0123456789-_")))=0,ISERROR(VALUE(B3727)))),"Недопустимый код: только латинские буквы A-Z в верхнем регистре, цифры, - и _; начало с буквы, до 30 символов (например MILK-001)",IF(SUMPRODUCT(--EXACT('Номенклатура'!$A$6:$A$205,B3727))=0,"Код не найден в номенклатуре",IF(SUMPRODUCT(--EXACT('Номенклатура'!$A$6:$A$205,B3727))&gt;1,"Код повторяется в номенклатуре",IF(ISNA(MATCH(C3727,{"Приход","Расход","Списание","Корректировка остатка"},0)),"Выберите тип операции",IF(NOT(ISNUMBER(D3727)),"Укажите количество",IF(D3727=0,"Количество не может быть 0",IF(AND(C3727&lt;&gt;"Корректировка остатка",D3727&lt;0),"Для этого типа количество положительное",IF(NOT(ISNUMBER('Номенклатура'!$C$2)),"Укажите дату начала учёта",IF(A3727&lt;INT('Номенклатура'!$C$2),"Раньше даты начала учёта: НЕ учтено",IF(AND(C3727="Корректировка остатка",TRIM(G3727)=""),"Учтено: добавьте пояснение","ОК")))))))))))))</f>
        <v/>
      </c>
    </row>
    <row r="3728" spans="1:9" x14ac:dyDescent="0.25">
      <c r="A3728" s="16"/>
      <c r="B3728" s="13"/>
      <c r="C3728" s="13"/>
      <c r="D3728" s="14"/>
      <c r="E3728" s="17" t="str">
        <f>IF(OR(B3728="",SUMPRODUCT(--EXACT('Номенклатура'!$A$6:$A$205,B3728))&lt;&gt;1),"",INDEX('Номенклатура'!$D$6:$D$205,SUMPRODUCT(EXACT('Номенклатура'!$A$6:$A$205,B3728)*(ROW('Номенклатура'!$A$6:$A$205)-5)))&amp;"")</f>
        <v/>
      </c>
      <c r="F3728" s="18" t="str">
        <f>IF(OR(I3728="ОК",I3728="Учтено: добавьте пояснение"),IF(C3728="Приход",D3728,IF(C3728="Корректировка остатка",D3728,-D3728)),"")</f>
        <v/>
      </c>
      <c r="G3728" s="13"/>
      <c r="H3728" s="15" t="str">
        <f>IF(OR(B3728="",SUMPRODUCT(--EXACT('Номенклатура'!$A$6:$A$205,B3728))&lt;&gt;1),"",INDEX('Номенклатура'!$B$6:$B$205,SUMPRODUCT(EXACT('Номенклатура'!$A$6:$A$205,B3728)*(ROW('Номенклатура'!$A$6:$A$205)-5)))&amp;"")</f>
        <v/>
      </c>
      <c r="I3728" s="15" t="str">
        <f>IF(COUNTA(A3728:D3728,G3728)=0,"",IF(NOT(ISNUMBER(A3728)),"Укажите дату",IF(B3728="","Укажите код",IF(NOT(AND(ISTEXT(B3728),LEN(B3728)&gt;0,LEN(B3728)&lt;=30,ISNUMBER(FIND(LEFT(B3728,1),"ABCDEFGHIJKLMNOPQRSTUVWXYZ")),SUMPRODUCT((MID(B3728,{1,2,3,4,5,6,7,8,9,10,11,12,13,14,15,16,17,18,19,20,21,22,23,24,25,26,27,28,29,30},1)&lt;&gt;"")*ISERROR(FIND(MID(B3728,{1,2,3,4,5,6,7,8,9,10,11,12,13,14,15,16,17,18,19,20,21,22,23,24,25,26,27,28,29,30},1),"ABCDEFGHIJKLMNOPQRSTUVWXYZ0123456789-_")))=0,ISERROR(VALUE(B3728)))),"Недопустимый код: только латинские буквы A-Z в верхнем регистре, цифры, - и _; начало с буквы, до 30 символов (например MILK-001)",IF(SUMPRODUCT(--EXACT('Номенклатура'!$A$6:$A$205,B3728))=0,"Код не найден в номенклатуре",IF(SUMPRODUCT(--EXACT('Номенклатура'!$A$6:$A$205,B3728))&gt;1,"Код повторяется в номенклатуре",IF(ISNA(MATCH(C3728,{"Приход","Расход","Списание","Корректировка остатка"},0)),"Выберите тип операции",IF(NOT(ISNUMBER(D3728)),"Укажите количество",IF(D3728=0,"Количество не может быть 0",IF(AND(C3728&lt;&gt;"Корректировка остатка",D3728&lt;0),"Для этого типа количество положительное",IF(NOT(ISNUMBER('Номенклатура'!$C$2)),"Укажите дату начала учёта",IF(A3728&lt;INT('Номенклатура'!$C$2),"Раньше даты начала учёта: НЕ учтено",IF(AND(C3728="Корректировка остатка",TRIM(G3728)=""),"Учтено: добавьте пояснение","ОК")))))))))))))</f>
        <v/>
      </c>
    </row>
    <row r="3729" spans="1:9" x14ac:dyDescent="0.25">
      <c r="A3729" s="16"/>
      <c r="B3729" s="13"/>
      <c r="C3729" s="13"/>
      <c r="D3729" s="14"/>
      <c r="E3729" s="17" t="str">
        <f>IF(OR(B3729="",SUMPRODUCT(--EXACT('Номенклатура'!$A$6:$A$205,B3729))&lt;&gt;1),"",INDEX('Номенклатура'!$D$6:$D$205,SUMPRODUCT(EXACT('Номенклатура'!$A$6:$A$205,B3729)*(ROW('Номенклатура'!$A$6:$A$205)-5)))&amp;"")</f>
        <v/>
      </c>
      <c r="F3729" s="18" t="str">
        <f>IF(OR(I3729="ОК",I3729="Учтено: добавьте пояснение"),IF(C3729="Приход",D3729,IF(C3729="Корректировка остатка",D3729,-D3729)),"")</f>
        <v/>
      </c>
      <c r="G3729" s="13"/>
      <c r="H3729" s="15" t="str">
        <f>IF(OR(B3729="",SUMPRODUCT(--EXACT('Номенклатура'!$A$6:$A$205,B3729))&lt;&gt;1),"",INDEX('Номенклатура'!$B$6:$B$205,SUMPRODUCT(EXACT('Номенклатура'!$A$6:$A$205,B3729)*(ROW('Номенклатура'!$A$6:$A$205)-5)))&amp;"")</f>
        <v/>
      </c>
      <c r="I3729" s="15" t="str">
        <f>IF(COUNTA(A3729:D3729,G3729)=0,"",IF(NOT(ISNUMBER(A3729)),"Укажите дату",IF(B3729="","Укажите код",IF(NOT(AND(ISTEXT(B3729),LEN(B3729)&gt;0,LEN(B3729)&lt;=30,ISNUMBER(FIND(LEFT(B3729,1),"ABCDEFGHIJKLMNOPQRSTUVWXYZ")),SUMPRODUCT((MID(B3729,{1,2,3,4,5,6,7,8,9,10,11,12,13,14,15,16,17,18,19,20,21,22,23,24,25,26,27,28,29,30},1)&lt;&gt;"")*ISERROR(FIND(MID(B3729,{1,2,3,4,5,6,7,8,9,10,11,12,13,14,15,16,17,18,19,20,21,22,23,24,25,26,27,28,29,30},1),"ABCDEFGHIJKLMNOPQRSTUVWXYZ0123456789-_")))=0,ISERROR(VALUE(B3729)))),"Недопустимый код: только латинские буквы A-Z в верхнем регистре, цифры, - и _; начало с буквы, до 30 символов (например MILK-001)",IF(SUMPRODUCT(--EXACT('Номенклатура'!$A$6:$A$205,B3729))=0,"Код не найден в номенклатуре",IF(SUMPRODUCT(--EXACT('Номенклатура'!$A$6:$A$205,B3729))&gt;1,"Код повторяется в номенклатуре",IF(ISNA(MATCH(C3729,{"Приход","Расход","Списание","Корректировка остатка"},0)),"Выберите тип операции",IF(NOT(ISNUMBER(D3729)),"Укажите количество",IF(D3729=0,"Количество не может быть 0",IF(AND(C3729&lt;&gt;"Корректировка остатка",D3729&lt;0),"Для этого типа количество положительное",IF(NOT(ISNUMBER('Номенклатура'!$C$2)),"Укажите дату начала учёта",IF(A3729&lt;INT('Номенклатура'!$C$2),"Раньше даты начала учёта: НЕ учтено",IF(AND(C3729="Корректировка остатка",TRIM(G3729)=""),"Учтено: добавьте пояснение","ОК")))))))))))))</f>
        <v/>
      </c>
    </row>
    <row r="3730" spans="1:9" x14ac:dyDescent="0.25">
      <c r="A3730" s="16"/>
      <c r="B3730" s="13"/>
      <c r="C3730" s="13"/>
      <c r="D3730" s="14"/>
      <c r="E3730" s="17" t="str">
        <f>IF(OR(B3730="",SUMPRODUCT(--EXACT('Номенклатура'!$A$6:$A$205,B3730))&lt;&gt;1),"",INDEX('Номенклатура'!$D$6:$D$205,SUMPRODUCT(EXACT('Номенклатура'!$A$6:$A$205,B3730)*(ROW('Номенклатура'!$A$6:$A$205)-5)))&amp;"")</f>
        <v/>
      </c>
      <c r="F3730" s="18" t="str">
        <f>IF(OR(I3730="ОК",I3730="Учтено: добавьте пояснение"),IF(C3730="Приход",D3730,IF(C3730="Корректировка остатка",D3730,-D3730)),"")</f>
        <v/>
      </c>
      <c r="G3730" s="13"/>
      <c r="H3730" s="15" t="str">
        <f>IF(OR(B3730="",SUMPRODUCT(--EXACT('Номенклатура'!$A$6:$A$205,B3730))&lt;&gt;1),"",INDEX('Номенклатура'!$B$6:$B$205,SUMPRODUCT(EXACT('Номенклатура'!$A$6:$A$205,B3730)*(ROW('Номенклатура'!$A$6:$A$205)-5)))&amp;"")</f>
        <v/>
      </c>
      <c r="I3730" s="15" t="str">
        <f>IF(COUNTA(A3730:D3730,G3730)=0,"",IF(NOT(ISNUMBER(A3730)),"Укажите дату",IF(B3730="","Укажите код",IF(NOT(AND(ISTEXT(B3730),LEN(B3730)&gt;0,LEN(B3730)&lt;=30,ISNUMBER(FIND(LEFT(B3730,1),"ABCDEFGHIJKLMNOPQRSTUVWXYZ")),SUMPRODUCT((MID(B3730,{1,2,3,4,5,6,7,8,9,10,11,12,13,14,15,16,17,18,19,20,21,22,23,24,25,26,27,28,29,30},1)&lt;&gt;"")*ISERROR(FIND(MID(B3730,{1,2,3,4,5,6,7,8,9,10,11,12,13,14,15,16,17,18,19,20,21,22,23,24,25,26,27,28,29,30},1),"ABCDEFGHIJKLMNOPQRSTUVWXYZ0123456789-_")))=0,ISERROR(VALUE(B3730)))),"Недопустимый код: только латинские буквы A-Z в верхнем регистре, цифры, - и _; начало с буквы, до 30 символов (например MILK-001)",IF(SUMPRODUCT(--EXACT('Номенклатура'!$A$6:$A$205,B3730))=0,"Код не найден в номенклатуре",IF(SUMPRODUCT(--EXACT('Номенклатура'!$A$6:$A$205,B3730))&gt;1,"Код повторяется в номенклатуре",IF(ISNA(MATCH(C3730,{"Приход","Расход","Списание","Корректировка остатка"},0)),"Выберите тип операции",IF(NOT(ISNUMBER(D3730)),"Укажите количество",IF(D3730=0,"Количество не может быть 0",IF(AND(C3730&lt;&gt;"Корректировка остатка",D3730&lt;0),"Для этого типа количество положительное",IF(NOT(ISNUMBER('Номенклатура'!$C$2)),"Укажите дату начала учёта",IF(A3730&lt;INT('Номенклатура'!$C$2),"Раньше даты начала учёта: НЕ учтено",IF(AND(C3730="Корректировка остатка",TRIM(G3730)=""),"Учтено: добавьте пояснение","ОК")))))))))))))</f>
        <v/>
      </c>
    </row>
    <row r="3731" spans="1:9" x14ac:dyDescent="0.25">
      <c r="A3731" s="16"/>
      <c r="B3731" s="13"/>
      <c r="C3731" s="13"/>
      <c r="D3731" s="14"/>
      <c r="E3731" s="17" t="str">
        <f>IF(OR(B3731="",SUMPRODUCT(--EXACT('Номенклатура'!$A$6:$A$205,B3731))&lt;&gt;1),"",INDEX('Номенклатура'!$D$6:$D$205,SUMPRODUCT(EXACT('Номенклатура'!$A$6:$A$205,B3731)*(ROW('Номенклатура'!$A$6:$A$205)-5)))&amp;"")</f>
        <v/>
      </c>
      <c r="F3731" s="18" t="str">
        <f>IF(OR(I3731="ОК",I3731="Учтено: добавьте пояснение"),IF(C3731="Приход",D3731,IF(C3731="Корректировка остатка",D3731,-D3731)),"")</f>
        <v/>
      </c>
      <c r="G3731" s="13"/>
      <c r="H3731" s="15" t="str">
        <f>IF(OR(B3731="",SUMPRODUCT(--EXACT('Номенклатура'!$A$6:$A$205,B3731))&lt;&gt;1),"",INDEX('Номенклатура'!$B$6:$B$205,SUMPRODUCT(EXACT('Номенклатура'!$A$6:$A$205,B3731)*(ROW('Номенклатура'!$A$6:$A$205)-5)))&amp;"")</f>
        <v/>
      </c>
      <c r="I3731" s="15" t="str">
        <f>IF(COUNTA(A3731:D3731,G3731)=0,"",IF(NOT(ISNUMBER(A3731)),"Укажите дату",IF(B3731="","Укажите код",IF(NOT(AND(ISTEXT(B3731),LEN(B3731)&gt;0,LEN(B3731)&lt;=30,ISNUMBER(FIND(LEFT(B3731,1),"ABCDEFGHIJKLMNOPQRSTUVWXYZ")),SUMPRODUCT((MID(B3731,{1,2,3,4,5,6,7,8,9,10,11,12,13,14,15,16,17,18,19,20,21,22,23,24,25,26,27,28,29,30},1)&lt;&gt;"")*ISERROR(FIND(MID(B3731,{1,2,3,4,5,6,7,8,9,10,11,12,13,14,15,16,17,18,19,20,21,22,23,24,25,26,27,28,29,30},1),"ABCDEFGHIJKLMNOPQRSTUVWXYZ0123456789-_")))=0,ISERROR(VALUE(B3731)))),"Недопустимый код: только латинские буквы A-Z в верхнем регистре, цифры, - и _; начало с буквы, до 30 символов (например MILK-001)",IF(SUMPRODUCT(--EXACT('Номенклатура'!$A$6:$A$205,B3731))=0,"Код не найден в номенклатуре",IF(SUMPRODUCT(--EXACT('Номенклатура'!$A$6:$A$205,B3731))&gt;1,"Код повторяется в номенклатуре",IF(ISNA(MATCH(C3731,{"Приход","Расход","Списание","Корректировка остатка"},0)),"Выберите тип операции",IF(NOT(ISNUMBER(D3731)),"Укажите количество",IF(D3731=0,"Количество не может быть 0",IF(AND(C3731&lt;&gt;"Корректировка остатка",D3731&lt;0),"Для этого типа количество положительное",IF(NOT(ISNUMBER('Номенклатура'!$C$2)),"Укажите дату начала учёта",IF(A3731&lt;INT('Номенклатура'!$C$2),"Раньше даты начала учёта: НЕ учтено",IF(AND(C3731="Корректировка остатка",TRIM(G3731)=""),"Учтено: добавьте пояснение","ОК")))))))))))))</f>
        <v/>
      </c>
    </row>
    <row r="3732" spans="1:9" x14ac:dyDescent="0.25">
      <c r="A3732" s="16"/>
      <c r="B3732" s="13"/>
      <c r="C3732" s="13"/>
      <c r="D3732" s="14"/>
      <c r="E3732" s="17" t="str">
        <f>IF(OR(B3732="",SUMPRODUCT(--EXACT('Номенклатура'!$A$6:$A$205,B3732))&lt;&gt;1),"",INDEX('Номенклатура'!$D$6:$D$205,SUMPRODUCT(EXACT('Номенклатура'!$A$6:$A$205,B3732)*(ROW('Номенклатура'!$A$6:$A$205)-5)))&amp;"")</f>
        <v/>
      </c>
      <c r="F3732" s="18" t="str">
        <f>IF(OR(I3732="ОК",I3732="Учтено: добавьте пояснение"),IF(C3732="Приход",D3732,IF(C3732="Корректировка остатка",D3732,-D3732)),"")</f>
        <v/>
      </c>
      <c r="G3732" s="13"/>
      <c r="H3732" s="15" t="str">
        <f>IF(OR(B3732="",SUMPRODUCT(--EXACT('Номенклатура'!$A$6:$A$205,B3732))&lt;&gt;1),"",INDEX('Номенклатура'!$B$6:$B$205,SUMPRODUCT(EXACT('Номенклатура'!$A$6:$A$205,B3732)*(ROW('Номенклатура'!$A$6:$A$205)-5)))&amp;"")</f>
        <v/>
      </c>
      <c r="I3732" s="15" t="str">
        <f>IF(COUNTA(A3732:D3732,G3732)=0,"",IF(NOT(ISNUMBER(A3732)),"Укажите дату",IF(B3732="","Укажите код",IF(NOT(AND(ISTEXT(B3732),LEN(B3732)&gt;0,LEN(B3732)&lt;=30,ISNUMBER(FIND(LEFT(B3732,1),"ABCDEFGHIJKLMNOPQRSTUVWXYZ")),SUMPRODUCT((MID(B3732,{1,2,3,4,5,6,7,8,9,10,11,12,13,14,15,16,17,18,19,20,21,22,23,24,25,26,27,28,29,30},1)&lt;&gt;"")*ISERROR(FIND(MID(B3732,{1,2,3,4,5,6,7,8,9,10,11,12,13,14,15,16,17,18,19,20,21,22,23,24,25,26,27,28,29,30},1),"ABCDEFGHIJKLMNOPQRSTUVWXYZ0123456789-_")))=0,ISERROR(VALUE(B3732)))),"Недопустимый код: только латинские буквы A-Z в верхнем регистре, цифры, - и _; начало с буквы, до 30 символов (например MILK-001)",IF(SUMPRODUCT(--EXACT('Номенклатура'!$A$6:$A$205,B3732))=0,"Код не найден в номенклатуре",IF(SUMPRODUCT(--EXACT('Номенклатура'!$A$6:$A$205,B3732))&gt;1,"Код повторяется в номенклатуре",IF(ISNA(MATCH(C3732,{"Приход","Расход","Списание","Корректировка остатка"},0)),"Выберите тип операции",IF(NOT(ISNUMBER(D3732)),"Укажите количество",IF(D3732=0,"Количество не может быть 0",IF(AND(C3732&lt;&gt;"Корректировка остатка",D3732&lt;0),"Для этого типа количество положительное",IF(NOT(ISNUMBER('Номенклатура'!$C$2)),"Укажите дату начала учёта",IF(A3732&lt;INT('Номенклатура'!$C$2),"Раньше даты начала учёта: НЕ учтено",IF(AND(C3732="Корректировка остатка",TRIM(G3732)=""),"Учтено: добавьте пояснение","ОК")))))))))))))</f>
        <v/>
      </c>
    </row>
    <row r="3733" spans="1:9" x14ac:dyDescent="0.25">
      <c r="A3733" s="16"/>
      <c r="B3733" s="13"/>
      <c r="C3733" s="13"/>
      <c r="D3733" s="14"/>
      <c r="E3733" s="17" t="str">
        <f>IF(OR(B3733="",SUMPRODUCT(--EXACT('Номенклатура'!$A$6:$A$205,B3733))&lt;&gt;1),"",INDEX('Номенклатура'!$D$6:$D$205,SUMPRODUCT(EXACT('Номенклатура'!$A$6:$A$205,B3733)*(ROW('Номенклатура'!$A$6:$A$205)-5)))&amp;"")</f>
        <v/>
      </c>
      <c r="F3733" s="18" t="str">
        <f>IF(OR(I3733="ОК",I3733="Учтено: добавьте пояснение"),IF(C3733="Приход",D3733,IF(C3733="Корректировка остатка",D3733,-D3733)),"")</f>
        <v/>
      </c>
      <c r="G3733" s="13"/>
      <c r="H3733" s="15" t="str">
        <f>IF(OR(B3733="",SUMPRODUCT(--EXACT('Номенклатура'!$A$6:$A$205,B3733))&lt;&gt;1),"",INDEX('Номенклатура'!$B$6:$B$205,SUMPRODUCT(EXACT('Номенклатура'!$A$6:$A$205,B3733)*(ROW('Номенклатура'!$A$6:$A$205)-5)))&amp;"")</f>
        <v/>
      </c>
      <c r="I3733" s="15" t="str">
        <f>IF(COUNTA(A3733:D3733,G3733)=0,"",IF(NOT(ISNUMBER(A3733)),"Укажите дату",IF(B3733="","Укажите код",IF(NOT(AND(ISTEXT(B3733),LEN(B3733)&gt;0,LEN(B3733)&lt;=30,ISNUMBER(FIND(LEFT(B3733,1),"ABCDEFGHIJKLMNOPQRSTUVWXYZ")),SUMPRODUCT((MID(B3733,{1,2,3,4,5,6,7,8,9,10,11,12,13,14,15,16,17,18,19,20,21,22,23,24,25,26,27,28,29,30},1)&lt;&gt;"")*ISERROR(FIND(MID(B3733,{1,2,3,4,5,6,7,8,9,10,11,12,13,14,15,16,17,18,19,20,21,22,23,24,25,26,27,28,29,30},1),"ABCDEFGHIJKLMNOPQRSTUVWXYZ0123456789-_")))=0,ISERROR(VALUE(B3733)))),"Недопустимый код: только латинские буквы A-Z в верхнем регистре, цифры, - и _; начало с буквы, до 30 символов (например MILK-001)",IF(SUMPRODUCT(--EXACT('Номенклатура'!$A$6:$A$205,B3733))=0,"Код не найден в номенклатуре",IF(SUMPRODUCT(--EXACT('Номенклатура'!$A$6:$A$205,B3733))&gt;1,"Код повторяется в номенклатуре",IF(ISNA(MATCH(C3733,{"Приход","Расход","Списание","Корректировка остатка"},0)),"Выберите тип операции",IF(NOT(ISNUMBER(D3733)),"Укажите количество",IF(D3733=0,"Количество не может быть 0",IF(AND(C3733&lt;&gt;"Корректировка остатка",D3733&lt;0),"Для этого типа количество положительное",IF(NOT(ISNUMBER('Номенклатура'!$C$2)),"Укажите дату начала учёта",IF(A3733&lt;INT('Номенклатура'!$C$2),"Раньше даты начала учёта: НЕ учтено",IF(AND(C3733="Корректировка остатка",TRIM(G3733)=""),"Учтено: добавьте пояснение","ОК")))))))))))))</f>
        <v/>
      </c>
    </row>
    <row r="3734" spans="1:9" x14ac:dyDescent="0.25">
      <c r="A3734" s="16"/>
      <c r="B3734" s="13"/>
      <c r="C3734" s="13"/>
      <c r="D3734" s="14"/>
      <c r="E3734" s="17" t="str">
        <f>IF(OR(B3734="",SUMPRODUCT(--EXACT('Номенклатура'!$A$6:$A$205,B3734))&lt;&gt;1),"",INDEX('Номенклатура'!$D$6:$D$205,SUMPRODUCT(EXACT('Номенклатура'!$A$6:$A$205,B3734)*(ROW('Номенклатура'!$A$6:$A$205)-5)))&amp;"")</f>
        <v/>
      </c>
      <c r="F3734" s="18" t="str">
        <f>IF(OR(I3734="ОК",I3734="Учтено: добавьте пояснение"),IF(C3734="Приход",D3734,IF(C3734="Корректировка остатка",D3734,-D3734)),"")</f>
        <v/>
      </c>
      <c r="G3734" s="13"/>
      <c r="H3734" s="15" t="str">
        <f>IF(OR(B3734="",SUMPRODUCT(--EXACT('Номенклатура'!$A$6:$A$205,B3734))&lt;&gt;1),"",INDEX('Номенклатура'!$B$6:$B$205,SUMPRODUCT(EXACT('Номенклатура'!$A$6:$A$205,B3734)*(ROW('Номенклатура'!$A$6:$A$205)-5)))&amp;"")</f>
        <v/>
      </c>
      <c r="I3734" s="15" t="str">
        <f>IF(COUNTA(A3734:D3734,G3734)=0,"",IF(NOT(ISNUMBER(A3734)),"Укажите дату",IF(B3734="","Укажите код",IF(NOT(AND(ISTEXT(B3734),LEN(B3734)&gt;0,LEN(B3734)&lt;=30,ISNUMBER(FIND(LEFT(B3734,1),"ABCDEFGHIJKLMNOPQRSTUVWXYZ")),SUMPRODUCT((MID(B3734,{1,2,3,4,5,6,7,8,9,10,11,12,13,14,15,16,17,18,19,20,21,22,23,24,25,26,27,28,29,30},1)&lt;&gt;"")*ISERROR(FIND(MID(B3734,{1,2,3,4,5,6,7,8,9,10,11,12,13,14,15,16,17,18,19,20,21,22,23,24,25,26,27,28,29,30},1),"ABCDEFGHIJKLMNOPQRSTUVWXYZ0123456789-_")))=0,ISERROR(VALUE(B3734)))),"Недопустимый код: только латинские буквы A-Z в верхнем регистре, цифры, - и _; начало с буквы, до 30 символов (например MILK-001)",IF(SUMPRODUCT(--EXACT('Номенклатура'!$A$6:$A$205,B3734))=0,"Код не найден в номенклатуре",IF(SUMPRODUCT(--EXACT('Номенклатура'!$A$6:$A$205,B3734))&gt;1,"Код повторяется в номенклатуре",IF(ISNA(MATCH(C3734,{"Приход","Расход","Списание","Корректировка остатка"},0)),"Выберите тип операции",IF(NOT(ISNUMBER(D3734)),"Укажите количество",IF(D3734=0,"Количество не может быть 0",IF(AND(C3734&lt;&gt;"Корректировка остатка",D3734&lt;0),"Для этого типа количество положительное",IF(NOT(ISNUMBER('Номенклатура'!$C$2)),"Укажите дату начала учёта",IF(A3734&lt;INT('Номенклатура'!$C$2),"Раньше даты начала учёта: НЕ учтено",IF(AND(C3734="Корректировка остатка",TRIM(G3734)=""),"Учтено: добавьте пояснение","ОК")))))))))))))</f>
        <v/>
      </c>
    </row>
    <row r="3735" spans="1:9" x14ac:dyDescent="0.25">
      <c r="A3735" s="16"/>
      <c r="B3735" s="13"/>
      <c r="C3735" s="13"/>
      <c r="D3735" s="14"/>
      <c r="E3735" s="17" t="str">
        <f>IF(OR(B3735="",SUMPRODUCT(--EXACT('Номенклатура'!$A$6:$A$205,B3735))&lt;&gt;1),"",INDEX('Номенклатура'!$D$6:$D$205,SUMPRODUCT(EXACT('Номенклатура'!$A$6:$A$205,B3735)*(ROW('Номенклатура'!$A$6:$A$205)-5)))&amp;"")</f>
        <v/>
      </c>
      <c r="F3735" s="18" t="str">
        <f>IF(OR(I3735="ОК",I3735="Учтено: добавьте пояснение"),IF(C3735="Приход",D3735,IF(C3735="Корректировка остатка",D3735,-D3735)),"")</f>
        <v/>
      </c>
      <c r="G3735" s="13"/>
      <c r="H3735" s="15" t="str">
        <f>IF(OR(B3735="",SUMPRODUCT(--EXACT('Номенклатура'!$A$6:$A$205,B3735))&lt;&gt;1),"",INDEX('Номенклатура'!$B$6:$B$205,SUMPRODUCT(EXACT('Номенклатура'!$A$6:$A$205,B3735)*(ROW('Номенклатура'!$A$6:$A$205)-5)))&amp;"")</f>
        <v/>
      </c>
      <c r="I3735" s="15" t="str">
        <f>IF(COUNTA(A3735:D3735,G3735)=0,"",IF(NOT(ISNUMBER(A3735)),"Укажите дату",IF(B3735="","Укажите код",IF(NOT(AND(ISTEXT(B3735),LEN(B3735)&gt;0,LEN(B3735)&lt;=30,ISNUMBER(FIND(LEFT(B3735,1),"ABCDEFGHIJKLMNOPQRSTUVWXYZ")),SUMPRODUCT((MID(B3735,{1,2,3,4,5,6,7,8,9,10,11,12,13,14,15,16,17,18,19,20,21,22,23,24,25,26,27,28,29,30},1)&lt;&gt;"")*ISERROR(FIND(MID(B3735,{1,2,3,4,5,6,7,8,9,10,11,12,13,14,15,16,17,18,19,20,21,22,23,24,25,26,27,28,29,30},1),"ABCDEFGHIJKLMNOPQRSTUVWXYZ0123456789-_")))=0,ISERROR(VALUE(B3735)))),"Недопустимый код: только латинские буквы A-Z в верхнем регистре, цифры, - и _; начало с буквы, до 30 символов (например MILK-001)",IF(SUMPRODUCT(--EXACT('Номенклатура'!$A$6:$A$205,B3735))=0,"Код не найден в номенклатуре",IF(SUMPRODUCT(--EXACT('Номенклатура'!$A$6:$A$205,B3735))&gt;1,"Код повторяется в номенклатуре",IF(ISNA(MATCH(C3735,{"Приход","Расход","Списание","Корректировка остатка"},0)),"Выберите тип операции",IF(NOT(ISNUMBER(D3735)),"Укажите количество",IF(D3735=0,"Количество не может быть 0",IF(AND(C3735&lt;&gt;"Корректировка остатка",D3735&lt;0),"Для этого типа количество положительное",IF(NOT(ISNUMBER('Номенклатура'!$C$2)),"Укажите дату начала учёта",IF(A3735&lt;INT('Номенклатура'!$C$2),"Раньше даты начала учёта: НЕ учтено",IF(AND(C3735="Корректировка остатка",TRIM(G3735)=""),"Учтено: добавьте пояснение","ОК")))))))))))))</f>
        <v/>
      </c>
    </row>
    <row r="3736" spans="1:9" x14ac:dyDescent="0.25">
      <c r="A3736" s="16"/>
      <c r="B3736" s="13"/>
      <c r="C3736" s="13"/>
      <c r="D3736" s="14"/>
      <c r="E3736" s="17" t="str">
        <f>IF(OR(B3736="",SUMPRODUCT(--EXACT('Номенклатура'!$A$6:$A$205,B3736))&lt;&gt;1),"",INDEX('Номенклатура'!$D$6:$D$205,SUMPRODUCT(EXACT('Номенклатура'!$A$6:$A$205,B3736)*(ROW('Номенклатура'!$A$6:$A$205)-5)))&amp;"")</f>
        <v/>
      </c>
      <c r="F3736" s="18" t="str">
        <f>IF(OR(I3736="ОК",I3736="Учтено: добавьте пояснение"),IF(C3736="Приход",D3736,IF(C3736="Корректировка остатка",D3736,-D3736)),"")</f>
        <v/>
      </c>
      <c r="G3736" s="13"/>
      <c r="H3736" s="15" t="str">
        <f>IF(OR(B3736="",SUMPRODUCT(--EXACT('Номенклатура'!$A$6:$A$205,B3736))&lt;&gt;1),"",INDEX('Номенклатура'!$B$6:$B$205,SUMPRODUCT(EXACT('Номенклатура'!$A$6:$A$205,B3736)*(ROW('Номенклатура'!$A$6:$A$205)-5)))&amp;"")</f>
        <v/>
      </c>
      <c r="I3736" s="15" t="str">
        <f>IF(COUNTA(A3736:D3736,G3736)=0,"",IF(NOT(ISNUMBER(A3736)),"Укажите дату",IF(B3736="","Укажите код",IF(NOT(AND(ISTEXT(B3736),LEN(B3736)&gt;0,LEN(B3736)&lt;=30,ISNUMBER(FIND(LEFT(B3736,1),"ABCDEFGHIJKLMNOPQRSTUVWXYZ")),SUMPRODUCT((MID(B3736,{1,2,3,4,5,6,7,8,9,10,11,12,13,14,15,16,17,18,19,20,21,22,23,24,25,26,27,28,29,30},1)&lt;&gt;"")*ISERROR(FIND(MID(B3736,{1,2,3,4,5,6,7,8,9,10,11,12,13,14,15,16,17,18,19,20,21,22,23,24,25,26,27,28,29,30},1),"ABCDEFGHIJKLMNOPQRSTUVWXYZ0123456789-_")))=0,ISERROR(VALUE(B3736)))),"Недопустимый код: только латинские буквы A-Z в верхнем регистре, цифры, - и _; начало с буквы, до 30 символов (например MILK-001)",IF(SUMPRODUCT(--EXACT('Номенклатура'!$A$6:$A$205,B3736))=0,"Код не найден в номенклатуре",IF(SUMPRODUCT(--EXACT('Номенклатура'!$A$6:$A$205,B3736))&gt;1,"Код повторяется в номенклатуре",IF(ISNA(MATCH(C3736,{"Приход","Расход","Списание","Корректировка остатка"},0)),"Выберите тип операции",IF(NOT(ISNUMBER(D3736)),"Укажите количество",IF(D3736=0,"Количество не может быть 0",IF(AND(C3736&lt;&gt;"Корректировка остатка",D3736&lt;0),"Для этого типа количество положительное",IF(NOT(ISNUMBER('Номенклатура'!$C$2)),"Укажите дату начала учёта",IF(A3736&lt;INT('Номенклатура'!$C$2),"Раньше даты начала учёта: НЕ учтено",IF(AND(C3736="Корректировка остатка",TRIM(G3736)=""),"Учтено: добавьте пояснение","ОК")))))))))))))</f>
        <v/>
      </c>
    </row>
    <row r="3737" spans="1:9" x14ac:dyDescent="0.25">
      <c r="A3737" s="16"/>
      <c r="B3737" s="13"/>
      <c r="C3737" s="13"/>
      <c r="D3737" s="14"/>
      <c r="E3737" s="17" t="str">
        <f>IF(OR(B3737="",SUMPRODUCT(--EXACT('Номенклатура'!$A$6:$A$205,B3737))&lt;&gt;1),"",INDEX('Номенклатура'!$D$6:$D$205,SUMPRODUCT(EXACT('Номенклатура'!$A$6:$A$205,B3737)*(ROW('Номенклатура'!$A$6:$A$205)-5)))&amp;"")</f>
        <v/>
      </c>
      <c r="F3737" s="18" t="str">
        <f>IF(OR(I3737="ОК",I3737="Учтено: добавьте пояснение"),IF(C3737="Приход",D3737,IF(C3737="Корректировка остатка",D3737,-D3737)),"")</f>
        <v/>
      </c>
      <c r="G3737" s="13"/>
      <c r="H3737" s="15" t="str">
        <f>IF(OR(B3737="",SUMPRODUCT(--EXACT('Номенклатура'!$A$6:$A$205,B3737))&lt;&gt;1),"",INDEX('Номенклатура'!$B$6:$B$205,SUMPRODUCT(EXACT('Номенклатура'!$A$6:$A$205,B3737)*(ROW('Номенклатура'!$A$6:$A$205)-5)))&amp;"")</f>
        <v/>
      </c>
      <c r="I3737" s="15" t="str">
        <f>IF(COUNTA(A3737:D3737,G3737)=0,"",IF(NOT(ISNUMBER(A3737)),"Укажите дату",IF(B3737="","Укажите код",IF(NOT(AND(ISTEXT(B3737),LEN(B3737)&gt;0,LEN(B3737)&lt;=30,ISNUMBER(FIND(LEFT(B3737,1),"ABCDEFGHIJKLMNOPQRSTUVWXYZ")),SUMPRODUCT((MID(B3737,{1,2,3,4,5,6,7,8,9,10,11,12,13,14,15,16,17,18,19,20,21,22,23,24,25,26,27,28,29,30},1)&lt;&gt;"")*ISERROR(FIND(MID(B3737,{1,2,3,4,5,6,7,8,9,10,11,12,13,14,15,16,17,18,19,20,21,22,23,24,25,26,27,28,29,30},1),"ABCDEFGHIJKLMNOPQRSTUVWXYZ0123456789-_")))=0,ISERROR(VALUE(B3737)))),"Недопустимый код: только латинские буквы A-Z в верхнем регистре, цифры, - и _; начало с буквы, до 30 символов (например MILK-001)",IF(SUMPRODUCT(--EXACT('Номенклатура'!$A$6:$A$205,B3737))=0,"Код не найден в номенклатуре",IF(SUMPRODUCT(--EXACT('Номенклатура'!$A$6:$A$205,B3737))&gt;1,"Код повторяется в номенклатуре",IF(ISNA(MATCH(C3737,{"Приход","Расход","Списание","Корректировка остатка"},0)),"Выберите тип операции",IF(NOT(ISNUMBER(D3737)),"Укажите количество",IF(D3737=0,"Количество не может быть 0",IF(AND(C3737&lt;&gt;"Корректировка остатка",D3737&lt;0),"Для этого типа количество положительное",IF(NOT(ISNUMBER('Номенклатура'!$C$2)),"Укажите дату начала учёта",IF(A3737&lt;INT('Номенклатура'!$C$2),"Раньше даты начала учёта: НЕ учтено",IF(AND(C3737="Корректировка остатка",TRIM(G3737)=""),"Учтено: добавьте пояснение","ОК")))))))))))))</f>
        <v/>
      </c>
    </row>
    <row r="3738" spans="1:9" x14ac:dyDescent="0.25">
      <c r="A3738" s="16"/>
      <c r="B3738" s="13"/>
      <c r="C3738" s="13"/>
      <c r="D3738" s="14"/>
      <c r="E3738" s="17" t="str">
        <f>IF(OR(B3738="",SUMPRODUCT(--EXACT('Номенклатура'!$A$6:$A$205,B3738))&lt;&gt;1),"",INDEX('Номенклатура'!$D$6:$D$205,SUMPRODUCT(EXACT('Номенклатура'!$A$6:$A$205,B3738)*(ROW('Номенклатура'!$A$6:$A$205)-5)))&amp;"")</f>
        <v/>
      </c>
      <c r="F3738" s="18" t="str">
        <f>IF(OR(I3738="ОК",I3738="Учтено: добавьте пояснение"),IF(C3738="Приход",D3738,IF(C3738="Корректировка остатка",D3738,-D3738)),"")</f>
        <v/>
      </c>
      <c r="G3738" s="13"/>
      <c r="H3738" s="15" t="str">
        <f>IF(OR(B3738="",SUMPRODUCT(--EXACT('Номенклатура'!$A$6:$A$205,B3738))&lt;&gt;1),"",INDEX('Номенклатура'!$B$6:$B$205,SUMPRODUCT(EXACT('Номенклатура'!$A$6:$A$205,B3738)*(ROW('Номенклатура'!$A$6:$A$205)-5)))&amp;"")</f>
        <v/>
      </c>
      <c r="I3738" s="15" t="str">
        <f>IF(COUNTA(A3738:D3738,G3738)=0,"",IF(NOT(ISNUMBER(A3738)),"Укажите дату",IF(B3738="","Укажите код",IF(NOT(AND(ISTEXT(B3738),LEN(B3738)&gt;0,LEN(B3738)&lt;=30,ISNUMBER(FIND(LEFT(B3738,1),"ABCDEFGHIJKLMNOPQRSTUVWXYZ")),SUMPRODUCT((MID(B3738,{1,2,3,4,5,6,7,8,9,10,11,12,13,14,15,16,17,18,19,20,21,22,23,24,25,26,27,28,29,30},1)&lt;&gt;"")*ISERROR(FIND(MID(B3738,{1,2,3,4,5,6,7,8,9,10,11,12,13,14,15,16,17,18,19,20,21,22,23,24,25,26,27,28,29,30},1),"ABCDEFGHIJKLMNOPQRSTUVWXYZ0123456789-_")))=0,ISERROR(VALUE(B3738)))),"Недопустимый код: только латинские буквы A-Z в верхнем регистре, цифры, - и _; начало с буквы, до 30 символов (например MILK-001)",IF(SUMPRODUCT(--EXACT('Номенклатура'!$A$6:$A$205,B3738))=0,"Код не найден в номенклатуре",IF(SUMPRODUCT(--EXACT('Номенклатура'!$A$6:$A$205,B3738))&gt;1,"Код повторяется в номенклатуре",IF(ISNA(MATCH(C3738,{"Приход","Расход","Списание","Корректировка остатка"},0)),"Выберите тип операции",IF(NOT(ISNUMBER(D3738)),"Укажите количество",IF(D3738=0,"Количество не может быть 0",IF(AND(C3738&lt;&gt;"Корректировка остатка",D3738&lt;0),"Для этого типа количество положительное",IF(NOT(ISNUMBER('Номенклатура'!$C$2)),"Укажите дату начала учёта",IF(A3738&lt;INT('Номенклатура'!$C$2),"Раньше даты начала учёта: НЕ учтено",IF(AND(C3738="Корректировка остатка",TRIM(G3738)=""),"Учтено: добавьте пояснение","ОК")))))))))))))</f>
        <v/>
      </c>
    </row>
    <row r="3739" spans="1:9" x14ac:dyDescent="0.25">
      <c r="A3739" s="16"/>
      <c r="B3739" s="13"/>
      <c r="C3739" s="13"/>
      <c r="D3739" s="14"/>
      <c r="E3739" s="17" t="str">
        <f>IF(OR(B3739="",SUMPRODUCT(--EXACT('Номенклатура'!$A$6:$A$205,B3739))&lt;&gt;1),"",INDEX('Номенклатура'!$D$6:$D$205,SUMPRODUCT(EXACT('Номенклатура'!$A$6:$A$205,B3739)*(ROW('Номенклатура'!$A$6:$A$205)-5)))&amp;"")</f>
        <v/>
      </c>
      <c r="F3739" s="18" t="str">
        <f>IF(OR(I3739="ОК",I3739="Учтено: добавьте пояснение"),IF(C3739="Приход",D3739,IF(C3739="Корректировка остатка",D3739,-D3739)),"")</f>
        <v/>
      </c>
      <c r="G3739" s="13"/>
      <c r="H3739" s="15" t="str">
        <f>IF(OR(B3739="",SUMPRODUCT(--EXACT('Номенклатура'!$A$6:$A$205,B3739))&lt;&gt;1),"",INDEX('Номенклатура'!$B$6:$B$205,SUMPRODUCT(EXACT('Номенклатура'!$A$6:$A$205,B3739)*(ROW('Номенклатура'!$A$6:$A$205)-5)))&amp;"")</f>
        <v/>
      </c>
      <c r="I3739" s="15" t="str">
        <f>IF(COUNTA(A3739:D3739,G3739)=0,"",IF(NOT(ISNUMBER(A3739)),"Укажите дату",IF(B3739="","Укажите код",IF(NOT(AND(ISTEXT(B3739),LEN(B3739)&gt;0,LEN(B3739)&lt;=30,ISNUMBER(FIND(LEFT(B3739,1),"ABCDEFGHIJKLMNOPQRSTUVWXYZ")),SUMPRODUCT((MID(B3739,{1,2,3,4,5,6,7,8,9,10,11,12,13,14,15,16,17,18,19,20,21,22,23,24,25,26,27,28,29,30},1)&lt;&gt;"")*ISERROR(FIND(MID(B3739,{1,2,3,4,5,6,7,8,9,10,11,12,13,14,15,16,17,18,19,20,21,22,23,24,25,26,27,28,29,30},1),"ABCDEFGHIJKLMNOPQRSTUVWXYZ0123456789-_")))=0,ISERROR(VALUE(B3739)))),"Недопустимый код: только латинские буквы A-Z в верхнем регистре, цифры, - и _; начало с буквы, до 30 символов (например MILK-001)",IF(SUMPRODUCT(--EXACT('Номенклатура'!$A$6:$A$205,B3739))=0,"Код не найден в номенклатуре",IF(SUMPRODUCT(--EXACT('Номенклатура'!$A$6:$A$205,B3739))&gt;1,"Код повторяется в номенклатуре",IF(ISNA(MATCH(C3739,{"Приход","Расход","Списание","Корректировка остатка"},0)),"Выберите тип операции",IF(NOT(ISNUMBER(D3739)),"Укажите количество",IF(D3739=0,"Количество не может быть 0",IF(AND(C3739&lt;&gt;"Корректировка остатка",D3739&lt;0),"Для этого типа количество положительное",IF(NOT(ISNUMBER('Номенклатура'!$C$2)),"Укажите дату начала учёта",IF(A3739&lt;INT('Номенклатура'!$C$2),"Раньше даты начала учёта: НЕ учтено",IF(AND(C3739="Корректировка остатка",TRIM(G3739)=""),"Учтено: добавьте пояснение","ОК")))))))))))))</f>
        <v/>
      </c>
    </row>
    <row r="3740" spans="1:9" x14ac:dyDescent="0.25">
      <c r="A3740" s="16"/>
      <c r="B3740" s="13"/>
      <c r="C3740" s="13"/>
      <c r="D3740" s="14"/>
      <c r="E3740" s="17" t="str">
        <f>IF(OR(B3740="",SUMPRODUCT(--EXACT('Номенклатура'!$A$6:$A$205,B3740))&lt;&gt;1),"",INDEX('Номенклатура'!$D$6:$D$205,SUMPRODUCT(EXACT('Номенклатура'!$A$6:$A$205,B3740)*(ROW('Номенклатура'!$A$6:$A$205)-5)))&amp;"")</f>
        <v/>
      </c>
      <c r="F3740" s="18" t="str">
        <f>IF(OR(I3740="ОК",I3740="Учтено: добавьте пояснение"),IF(C3740="Приход",D3740,IF(C3740="Корректировка остатка",D3740,-D3740)),"")</f>
        <v/>
      </c>
      <c r="G3740" s="13"/>
      <c r="H3740" s="15" t="str">
        <f>IF(OR(B3740="",SUMPRODUCT(--EXACT('Номенклатура'!$A$6:$A$205,B3740))&lt;&gt;1),"",INDEX('Номенклатура'!$B$6:$B$205,SUMPRODUCT(EXACT('Номенклатура'!$A$6:$A$205,B3740)*(ROW('Номенклатура'!$A$6:$A$205)-5)))&amp;"")</f>
        <v/>
      </c>
      <c r="I3740" s="15" t="str">
        <f>IF(COUNTA(A3740:D3740,G3740)=0,"",IF(NOT(ISNUMBER(A3740)),"Укажите дату",IF(B3740="","Укажите код",IF(NOT(AND(ISTEXT(B3740),LEN(B3740)&gt;0,LEN(B3740)&lt;=30,ISNUMBER(FIND(LEFT(B3740,1),"ABCDEFGHIJKLMNOPQRSTUVWXYZ")),SUMPRODUCT((MID(B3740,{1,2,3,4,5,6,7,8,9,10,11,12,13,14,15,16,17,18,19,20,21,22,23,24,25,26,27,28,29,30},1)&lt;&gt;"")*ISERROR(FIND(MID(B3740,{1,2,3,4,5,6,7,8,9,10,11,12,13,14,15,16,17,18,19,20,21,22,23,24,25,26,27,28,29,30},1),"ABCDEFGHIJKLMNOPQRSTUVWXYZ0123456789-_")))=0,ISERROR(VALUE(B3740)))),"Недопустимый код: только латинские буквы A-Z в верхнем регистре, цифры, - и _; начало с буквы, до 30 символов (например MILK-001)",IF(SUMPRODUCT(--EXACT('Номенклатура'!$A$6:$A$205,B3740))=0,"Код не найден в номенклатуре",IF(SUMPRODUCT(--EXACT('Номенклатура'!$A$6:$A$205,B3740))&gt;1,"Код повторяется в номенклатуре",IF(ISNA(MATCH(C3740,{"Приход","Расход","Списание","Корректировка остатка"},0)),"Выберите тип операции",IF(NOT(ISNUMBER(D3740)),"Укажите количество",IF(D3740=0,"Количество не может быть 0",IF(AND(C3740&lt;&gt;"Корректировка остатка",D3740&lt;0),"Для этого типа количество положительное",IF(NOT(ISNUMBER('Номенклатура'!$C$2)),"Укажите дату начала учёта",IF(A3740&lt;INT('Номенклатура'!$C$2),"Раньше даты начала учёта: НЕ учтено",IF(AND(C3740="Корректировка остатка",TRIM(G3740)=""),"Учтено: добавьте пояснение","ОК")))))))))))))</f>
        <v/>
      </c>
    </row>
    <row r="3741" spans="1:9" x14ac:dyDescent="0.25">
      <c r="A3741" s="16"/>
      <c r="B3741" s="13"/>
      <c r="C3741" s="13"/>
      <c r="D3741" s="14"/>
      <c r="E3741" s="17" t="str">
        <f>IF(OR(B3741="",SUMPRODUCT(--EXACT('Номенклатура'!$A$6:$A$205,B3741))&lt;&gt;1),"",INDEX('Номенклатура'!$D$6:$D$205,SUMPRODUCT(EXACT('Номенклатура'!$A$6:$A$205,B3741)*(ROW('Номенклатура'!$A$6:$A$205)-5)))&amp;"")</f>
        <v/>
      </c>
      <c r="F3741" s="18" t="str">
        <f>IF(OR(I3741="ОК",I3741="Учтено: добавьте пояснение"),IF(C3741="Приход",D3741,IF(C3741="Корректировка остатка",D3741,-D3741)),"")</f>
        <v/>
      </c>
      <c r="G3741" s="13"/>
      <c r="H3741" s="15" t="str">
        <f>IF(OR(B3741="",SUMPRODUCT(--EXACT('Номенклатура'!$A$6:$A$205,B3741))&lt;&gt;1),"",INDEX('Номенклатура'!$B$6:$B$205,SUMPRODUCT(EXACT('Номенклатура'!$A$6:$A$205,B3741)*(ROW('Номенклатура'!$A$6:$A$205)-5)))&amp;"")</f>
        <v/>
      </c>
      <c r="I3741" s="15" t="str">
        <f>IF(COUNTA(A3741:D3741,G3741)=0,"",IF(NOT(ISNUMBER(A3741)),"Укажите дату",IF(B3741="","Укажите код",IF(NOT(AND(ISTEXT(B3741),LEN(B3741)&gt;0,LEN(B3741)&lt;=30,ISNUMBER(FIND(LEFT(B3741,1),"ABCDEFGHIJKLMNOPQRSTUVWXYZ")),SUMPRODUCT((MID(B3741,{1,2,3,4,5,6,7,8,9,10,11,12,13,14,15,16,17,18,19,20,21,22,23,24,25,26,27,28,29,30},1)&lt;&gt;"")*ISERROR(FIND(MID(B3741,{1,2,3,4,5,6,7,8,9,10,11,12,13,14,15,16,17,18,19,20,21,22,23,24,25,26,27,28,29,30},1),"ABCDEFGHIJKLMNOPQRSTUVWXYZ0123456789-_")))=0,ISERROR(VALUE(B3741)))),"Недопустимый код: только латинские буквы A-Z в верхнем регистре, цифры, - и _; начало с буквы, до 30 символов (например MILK-001)",IF(SUMPRODUCT(--EXACT('Номенклатура'!$A$6:$A$205,B3741))=0,"Код не найден в номенклатуре",IF(SUMPRODUCT(--EXACT('Номенклатура'!$A$6:$A$205,B3741))&gt;1,"Код повторяется в номенклатуре",IF(ISNA(MATCH(C3741,{"Приход","Расход","Списание","Корректировка остатка"},0)),"Выберите тип операции",IF(NOT(ISNUMBER(D3741)),"Укажите количество",IF(D3741=0,"Количество не может быть 0",IF(AND(C3741&lt;&gt;"Корректировка остатка",D3741&lt;0),"Для этого типа количество положительное",IF(NOT(ISNUMBER('Номенклатура'!$C$2)),"Укажите дату начала учёта",IF(A3741&lt;INT('Номенклатура'!$C$2),"Раньше даты начала учёта: НЕ учтено",IF(AND(C3741="Корректировка остатка",TRIM(G3741)=""),"Учтено: добавьте пояснение","ОК")))))))))))))</f>
        <v/>
      </c>
    </row>
    <row r="3742" spans="1:9" x14ac:dyDescent="0.25">
      <c r="A3742" s="16"/>
      <c r="B3742" s="13"/>
      <c r="C3742" s="13"/>
      <c r="D3742" s="14"/>
      <c r="E3742" s="17" t="str">
        <f>IF(OR(B3742="",SUMPRODUCT(--EXACT('Номенклатура'!$A$6:$A$205,B3742))&lt;&gt;1),"",INDEX('Номенклатура'!$D$6:$D$205,SUMPRODUCT(EXACT('Номенклатура'!$A$6:$A$205,B3742)*(ROW('Номенклатура'!$A$6:$A$205)-5)))&amp;"")</f>
        <v/>
      </c>
      <c r="F3742" s="18" t="str">
        <f>IF(OR(I3742="ОК",I3742="Учтено: добавьте пояснение"),IF(C3742="Приход",D3742,IF(C3742="Корректировка остатка",D3742,-D3742)),"")</f>
        <v/>
      </c>
      <c r="G3742" s="13"/>
      <c r="H3742" s="15" t="str">
        <f>IF(OR(B3742="",SUMPRODUCT(--EXACT('Номенклатура'!$A$6:$A$205,B3742))&lt;&gt;1),"",INDEX('Номенклатура'!$B$6:$B$205,SUMPRODUCT(EXACT('Номенклатура'!$A$6:$A$205,B3742)*(ROW('Номенклатура'!$A$6:$A$205)-5)))&amp;"")</f>
        <v/>
      </c>
      <c r="I3742" s="15" t="str">
        <f>IF(COUNTA(A3742:D3742,G3742)=0,"",IF(NOT(ISNUMBER(A3742)),"Укажите дату",IF(B3742="","Укажите код",IF(NOT(AND(ISTEXT(B3742),LEN(B3742)&gt;0,LEN(B3742)&lt;=30,ISNUMBER(FIND(LEFT(B3742,1),"ABCDEFGHIJKLMNOPQRSTUVWXYZ")),SUMPRODUCT((MID(B3742,{1,2,3,4,5,6,7,8,9,10,11,12,13,14,15,16,17,18,19,20,21,22,23,24,25,26,27,28,29,30},1)&lt;&gt;"")*ISERROR(FIND(MID(B3742,{1,2,3,4,5,6,7,8,9,10,11,12,13,14,15,16,17,18,19,20,21,22,23,24,25,26,27,28,29,30},1),"ABCDEFGHIJKLMNOPQRSTUVWXYZ0123456789-_")))=0,ISERROR(VALUE(B3742)))),"Недопустимый код: только латинские буквы A-Z в верхнем регистре, цифры, - и _; начало с буквы, до 30 символов (например MILK-001)",IF(SUMPRODUCT(--EXACT('Номенклатура'!$A$6:$A$205,B3742))=0,"Код не найден в номенклатуре",IF(SUMPRODUCT(--EXACT('Номенклатура'!$A$6:$A$205,B3742))&gt;1,"Код повторяется в номенклатуре",IF(ISNA(MATCH(C3742,{"Приход","Расход","Списание","Корректировка остатка"},0)),"Выберите тип операции",IF(NOT(ISNUMBER(D3742)),"Укажите количество",IF(D3742=0,"Количество не может быть 0",IF(AND(C3742&lt;&gt;"Корректировка остатка",D3742&lt;0),"Для этого типа количество положительное",IF(NOT(ISNUMBER('Номенклатура'!$C$2)),"Укажите дату начала учёта",IF(A3742&lt;INT('Номенклатура'!$C$2),"Раньше даты начала учёта: НЕ учтено",IF(AND(C3742="Корректировка остатка",TRIM(G3742)=""),"Учтено: добавьте пояснение","ОК")))))))))))))</f>
        <v/>
      </c>
    </row>
    <row r="3743" spans="1:9" x14ac:dyDescent="0.25">
      <c r="A3743" s="16"/>
      <c r="B3743" s="13"/>
      <c r="C3743" s="13"/>
      <c r="D3743" s="14"/>
      <c r="E3743" s="17" t="str">
        <f>IF(OR(B3743="",SUMPRODUCT(--EXACT('Номенклатура'!$A$6:$A$205,B3743))&lt;&gt;1),"",INDEX('Номенклатура'!$D$6:$D$205,SUMPRODUCT(EXACT('Номенклатура'!$A$6:$A$205,B3743)*(ROW('Номенклатура'!$A$6:$A$205)-5)))&amp;"")</f>
        <v/>
      </c>
      <c r="F3743" s="18" t="str">
        <f>IF(OR(I3743="ОК",I3743="Учтено: добавьте пояснение"),IF(C3743="Приход",D3743,IF(C3743="Корректировка остатка",D3743,-D3743)),"")</f>
        <v/>
      </c>
      <c r="G3743" s="13"/>
      <c r="H3743" s="15" t="str">
        <f>IF(OR(B3743="",SUMPRODUCT(--EXACT('Номенклатура'!$A$6:$A$205,B3743))&lt;&gt;1),"",INDEX('Номенклатура'!$B$6:$B$205,SUMPRODUCT(EXACT('Номенклатура'!$A$6:$A$205,B3743)*(ROW('Номенклатура'!$A$6:$A$205)-5)))&amp;"")</f>
        <v/>
      </c>
      <c r="I3743" s="15" t="str">
        <f>IF(COUNTA(A3743:D3743,G3743)=0,"",IF(NOT(ISNUMBER(A3743)),"Укажите дату",IF(B3743="","Укажите код",IF(NOT(AND(ISTEXT(B3743),LEN(B3743)&gt;0,LEN(B3743)&lt;=30,ISNUMBER(FIND(LEFT(B3743,1),"ABCDEFGHIJKLMNOPQRSTUVWXYZ")),SUMPRODUCT((MID(B3743,{1,2,3,4,5,6,7,8,9,10,11,12,13,14,15,16,17,18,19,20,21,22,23,24,25,26,27,28,29,30},1)&lt;&gt;"")*ISERROR(FIND(MID(B3743,{1,2,3,4,5,6,7,8,9,10,11,12,13,14,15,16,17,18,19,20,21,22,23,24,25,26,27,28,29,30},1),"ABCDEFGHIJKLMNOPQRSTUVWXYZ0123456789-_")))=0,ISERROR(VALUE(B3743)))),"Недопустимый код: только латинские буквы A-Z в верхнем регистре, цифры, - и _; начало с буквы, до 30 символов (например MILK-001)",IF(SUMPRODUCT(--EXACT('Номенклатура'!$A$6:$A$205,B3743))=0,"Код не найден в номенклатуре",IF(SUMPRODUCT(--EXACT('Номенклатура'!$A$6:$A$205,B3743))&gt;1,"Код повторяется в номенклатуре",IF(ISNA(MATCH(C3743,{"Приход","Расход","Списание","Корректировка остатка"},0)),"Выберите тип операции",IF(NOT(ISNUMBER(D3743)),"Укажите количество",IF(D3743=0,"Количество не может быть 0",IF(AND(C3743&lt;&gt;"Корректировка остатка",D3743&lt;0),"Для этого типа количество положительное",IF(NOT(ISNUMBER('Номенклатура'!$C$2)),"Укажите дату начала учёта",IF(A3743&lt;INT('Номенклатура'!$C$2),"Раньше даты начала учёта: НЕ учтено",IF(AND(C3743="Корректировка остатка",TRIM(G3743)=""),"Учтено: добавьте пояснение","ОК")))))))))))))</f>
        <v/>
      </c>
    </row>
    <row r="3744" spans="1:9" x14ac:dyDescent="0.25">
      <c r="A3744" s="16"/>
      <c r="B3744" s="13"/>
      <c r="C3744" s="13"/>
      <c r="D3744" s="14"/>
      <c r="E3744" s="17" t="str">
        <f>IF(OR(B3744="",SUMPRODUCT(--EXACT('Номенклатура'!$A$6:$A$205,B3744))&lt;&gt;1),"",INDEX('Номенклатура'!$D$6:$D$205,SUMPRODUCT(EXACT('Номенклатура'!$A$6:$A$205,B3744)*(ROW('Номенклатура'!$A$6:$A$205)-5)))&amp;"")</f>
        <v/>
      </c>
      <c r="F3744" s="18" t="str">
        <f>IF(OR(I3744="ОК",I3744="Учтено: добавьте пояснение"),IF(C3744="Приход",D3744,IF(C3744="Корректировка остатка",D3744,-D3744)),"")</f>
        <v/>
      </c>
      <c r="G3744" s="13"/>
      <c r="H3744" s="15" t="str">
        <f>IF(OR(B3744="",SUMPRODUCT(--EXACT('Номенклатура'!$A$6:$A$205,B3744))&lt;&gt;1),"",INDEX('Номенклатура'!$B$6:$B$205,SUMPRODUCT(EXACT('Номенклатура'!$A$6:$A$205,B3744)*(ROW('Номенклатура'!$A$6:$A$205)-5)))&amp;"")</f>
        <v/>
      </c>
      <c r="I3744" s="15" t="str">
        <f>IF(COUNTA(A3744:D3744,G3744)=0,"",IF(NOT(ISNUMBER(A3744)),"Укажите дату",IF(B3744="","Укажите код",IF(NOT(AND(ISTEXT(B3744),LEN(B3744)&gt;0,LEN(B3744)&lt;=30,ISNUMBER(FIND(LEFT(B3744,1),"ABCDEFGHIJKLMNOPQRSTUVWXYZ")),SUMPRODUCT((MID(B3744,{1,2,3,4,5,6,7,8,9,10,11,12,13,14,15,16,17,18,19,20,21,22,23,24,25,26,27,28,29,30},1)&lt;&gt;"")*ISERROR(FIND(MID(B3744,{1,2,3,4,5,6,7,8,9,10,11,12,13,14,15,16,17,18,19,20,21,22,23,24,25,26,27,28,29,30},1),"ABCDEFGHIJKLMNOPQRSTUVWXYZ0123456789-_")))=0,ISERROR(VALUE(B3744)))),"Недопустимый код: только латинские буквы A-Z в верхнем регистре, цифры, - и _; начало с буквы, до 30 символов (например MILK-001)",IF(SUMPRODUCT(--EXACT('Номенклатура'!$A$6:$A$205,B3744))=0,"Код не найден в номенклатуре",IF(SUMPRODUCT(--EXACT('Номенклатура'!$A$6:$A$205,B3744))&gt;1,"Код повторяется в номенклатуре",IF(ISNA(MATCH(C3744,{"Приход","Расход","Списание","Корректировка остатка"},0)),"Выберите тип операции",IF(NOT(ISNUMBER(D3744)),"Укажите количество",IF(D3744=0,"Количество не может быть 0",IF(AND(C3744&lt;&gt;"Корректировка остатка",D3744&lt;0),"Для этого типа количество положительное",IF(NOT(ISNUMBER('Номенклатура'!$C$2)),"Укажите дату начала учёта",IF(A3744&lt;INT('Номенклатура'!$C$2),"Раньше даты начала учёта: НЕ учтено",IF(AND(C3744="Корректировка остатка",TRIM(G3744)=""),"Учтено: добавьте пояснение","ОК")))))))))))))</f>
        <v/>
      </c>
    </row>
    <row r="3745" spans="1:9" x14ac:dyDescent="0.25">
      <c r="A3745" s="16"/>
      <c r="B3745" s="13"/>
      <c r="C3745" s="13"/>
      <c r="D3745" s="14"/>
      <c r="E3745" s="17" t="str">
        <f>IF(OR(B3745="",SUMPRODUCT(--EXACT('Номенклатура'!$A$6:$A$205,B3745))&lt;&gt;1),"",INDEX('Номенклатура'!$D$6:$D$205,SUMPRODUCT(EXACT('Номенклатура'!$A$6:$A$205,B3745)*(ROW('Номенклатура'!$A$6:$A$205)-5)))&amp;"")</f>
        <v/>
      </c>
      <c r="F3745" s="18" t="str">
        <f>IF(OR(I3745="ОК",I3745="Учтено: добавьте пояснение"),IF(C3745="Приход",D3745,IF(C3745="Корректировка остатка",D3745,-D3745)),"")</f>
        <v/>
      </c>
      <c r="G3745" s="13"/>
      <c r="H3745" s="15" t="str">
        <f>IF(OR(B3745="",SUMPRODUCT(--EXACT('Номенклатура'!$A$6:$A$205,B3745))&lt;&gt;1),"",INDEX('Номенклатура'!$B$6:$B$205,SUMPRODUCT(EXACT('Номенклатура'!$A$6:$A$205,B3745)*(ROW('Номенклатура'!$A$6:$A$205)-5)))&amp;"")</f>
        <v/>
      </c>
      <c r="I3745" s="15" t="str">
        <f>IF(COUNTA(A3745:D3745,G3745)=0,"",IF(NOT(ISNUMBER(A3745)),"Укажите дату",IF(B3745="","Укажите код",IF(NOT(AND(ISTEXT(B3745),LEN(B3745)&gt;0,LEN(B3745)&lt;=30,ISNUMBER(FIND(LEFT(B3745,1),"ABCDEFGHIJKLMNOPQRSTUVWXYZ")),SUMPRODUCT((MID(B3745,{1,2,3,4,5,6,7,8,9,10,11,12,13,14,15,16,17,18,19,20,21,22,23,24,25,26,27,28,29,30},1)&lt;&gt;"")*ISERROR(FIND(MID(B3745,{1,2,3,4,5,6,7,8,9,10,11,12,13,14,15,16,17,18,19,20,21,22,23,24,25,26,27,28,29,30},1),"ABCDEFGHIJKLMNOPQRSTUVWXYZ0123456789-_")))=0,ISERROR(VALUE(B3745)))),"Недопустимый код: только латинские буквы A-Z в верхнем регистре, цифры, - и _; начало с буквы, до 30 символов (например MILK-001)",IF(SUMPRODUCT(--EXACT('Номенклатура'!$A$6:$A$205,B3745))=0,"Код не найден в номенклатуре",IF(SUMPRODUCT(--EXACT('Номенклатура'!$A$6:$A$205,B3745))&gt;1,"Код повторяется в номенклатуре",IF(ISNA(MATCH(C3745,{"Приход","Расход","Списание","Корректировка остатка"},0)),"Выберите тип операции",IF(NOT(ISNUMBER(D3745)),"Укажите количество",IF(D3745=0,"Количество не может быть 0",IF(AND(C3745&lt;&gt;"Корректировка остатка",D3745&lt;0),"Для этого типа количество положительное",IF(NOT(ISNUMBER('Номенклатура'!$C$2)),"Укажите дату начала учёта",IF(A3745&lt;INT('Номенклатура'!$C$2),"Раньше даты начала учёта: НЕ учтено",IF(AND(C3745="Корректировка остатка",TRIM(G3745)=""),"Учтено: добавьте пояснение","ОК")))))))))))))</f>
        <v/>
      </c>
    </row>
    <row r="3746" spans="1:9" x14ac:dyDescent="0.25">
      <c r="A3746" s="16"/>
      <c r="B3746" s="13"/>
      <c r="C3746" s="13"/>
      <c r="D3746" s="14"/>
      <c r="E3746" s="17" t="str">
        <f>IF(OR(B3746="",SUMPRODUCT(--EXACT('Номенклатура'!$A$6:$A$205,B3746))&lt;&gt;1),"",INDEX('Номенклатура'!$D$6:$D$205,SUMPRODUCT(EXACT('Номенклатура'!$A$6:$A$205,B3746)*(ROW('Номенклатура'!$A$6:$A$205)-5)))&amp;"")</f>
        <v/>
      </c>
      <c r="F3746" s="18" t="str">
        <f>IF(OR(I3746="ОК",I3746="Учтено: добавьте пояснение"),IF(C3746="Приход",D3746,IF(C3746="Корректировка остатка",D3746,-D3746)),"")</f>
        <v/>
      </c>
      <c r="G3746" s="13"/>
      <c r="H3746" s="15" t="str">
        <f>IF(OR(B3746="",SUMPRODUCT(--EXACT('Номенклатура'!$A$6:$A$205,B3746))&lt;&gt;1),"",INDEX('Номенклатура'!$B$6:$B$205,SUMPRODUCT(EXACT('Номенклатура'!$A$6:$A$205,B3746)*(ROW('Номенклатура'!$A$6:$A$205)-5)))&amp;"")</f>
        <v/>
      </c>
      <c r="I3746" s="15" t="str">
        <f>IF(COUNTA(A3746:D3746,G3746)=0,"",IF(NOT(ISNUMBER(A3746)),"Укажите дату",IF(B3746="","Укажите код",IF(NOT(AND(ISTEXT(B3746),LEN(B3746)&gt;0,LEN(B3746)&lt;=30,ISNUMBER(FIND(LEFT(B3746,1),"ABCDEFGHIJKLMNOPQRSTUVWXYZ")),SUMPRODUCT((MID(B3746,{1,2,3,4,5,6,7,8,9,10,11,12,13,14,15,16,17,18,19,20,21,22,23,24,25,26,27,28,29,30},1)&lt;&gt;"")*ISERROR(FIND(MID(B3746,{1,2,3,4,5,6,7,8,9,10,11,12,13,14,15,16,17,18,19,20,21,22,23,24,25,26,27,28,29,30},1),"ABCDEFGHIJKLMNOPQRSTUVWXYZ0123456789-_")))=0,ISERROR(VALUE(B3746)))),"Недопустимый код: только латинские буквы A-Z в верхнем регистре, цифры, - и _; начало с буквы, до 30 символов (например MILK-001)",IF(SUMPRODUCT(--EXACT('Номенклатура'!$A$6:$A$205,B3746))=0,"Код не найден в номенклатуре",IF(SUMPRODUCT(--EXACT('Номенклатура'!$A$6:$A$205,B3746))&gt;1,"Код повторяется в номенклатуре",IF(ISNA(MATCH(C3746,{"Приход","Расход","Списание","Корректировка остатка"},0)),"Выберите тип операции",IF(NOT(ISNUMBER(D3746)),"Укажите количество",IF(D3746=0,"Количество не может быть 0",IF(AND(C3746&lt;&gt;"Корректировка остатка",D3746&lt;0),"Для этого типа количество положительное",IF(NOT(ISNUMBER('Номенклатура'!$C$2)),"Укажите дату начала учёта",IF(A3746&lt;INT('Номенклатура'!$C$2),"Раньше даты начала учёта: НЕ учтено",IF(AND(C3746="Корректировка остатка",TRIM(G3746)=""),"Учтено: добавьте пояснение","ОК")))))))))))))</f>
        <v/>
      </c>
    </row>
    <row r="3747" spans="1:9" x14ac:dyDescent="0.25">
      <c r="A3747" s="16"/>
      <c r="B3747" s="13"/>
      <c r="C3747" s="13"/>
      <c r="D3747" s="14"/>
      <c r="E3747" s="17" t="str">
        <f>IF(OR(B3747="",SUMPRODUCT(--EXACT('Номенклатура'!$A$6:$A$205,B3747))&lt;&gt;1),"",INDEX('Номенклатура'!$D$6:$D$205,SUMPRODUCT(EXACT('Номенклатура'!$A$6:$A$205,B3747)*(ROW('Номенклатура'!$A$6:$A$205)-5)))&amp;"")</f>
        <v/>
      </c>
      <c r="F3747" s="18" t="str">
        <f>IF(OR(I3747="ОК",I3747="Учтено: добавьте пояснение"),IF(C3747="Приход",D3747,IF(C3747="Корректировка остатка",D3747,-D3747)),"")</f>
        <v/>
      </c>
      <c r="G3747" s="13"/>
      <c r="H3747" s="15" t="str">
        <f>IF(OR(B3747="",SUMPRODUCT(--EXACT('Номенклатура'!$A$6:$A$205,B3747))&lt;&gt;1),"",INDEX('Номенклатура'!$B$6:$B$205,SUMPRODUCT(EXACT('Номенклатура'!$A$6:$A$205,B3747)*(ROW('Номенклатура'!$A$6:$A$205)-5)))&amp;"")</f>
        <v/>
      </c>
      <c r="I3747" s="15" t="str">
        <f>IF(COUNTA(A3747:D3747,G3747)=0,"",IF(NOT(ISNUMBER(A3747)),"Укажите дату",IF(B3747="","Укажите код",IF(NOT(AND(ISTEXT(B3747),LEN(B3747)&gt;0,LEN(B3747)&lt;=30,ISNUMBER(FIND(LEFT(B3747,1),"ABCDEFGHIJKLMNOPQRSTUVWXYZ")),SUMPRODUCT((MID(B3747,{1,2,3,4,5,6,7,8,9,10,11,12,13,14,15,16,17,18,19,20,21,22,23,24,25,26,27,28,29,30},1)&lt;&gt;"")*ISERROR(FIND(MID(B3747,{1,2,3,4,5,6,7,8,9,10,11,12,13,14,15,16,17,18,19,20,21,22,23,24,25,26,27,28,29,30},1),"ABCDEFGHIJKLMNOPQRSTUVWXYZ0123456789-_")))=0,ISERROR(VALUE(B3747)))),"Недопустимый код: только латинские буквы A-Z в верхнем регистре, цифры, - и _; начало с буквы, до 30 символов (например MILK-001)",IF(SUMPRODUCT(--EXACT('Номенклатура'!$A$6:$A$205,B3747))=0,"Код не найден в номенклатуре",IF(SUMPRODUCT(--EXACT('Номенклатура'!$A$6:$A$205,B3747))&gt;1,"Код повторяется в номенклатуре",IF(ISNA(MATCH(C3747,{"Приход","Расход","Списание","Корректировка остатка"},0)),"Выберите тип операции",IF(NOT(ISNUMBER(D3747)),"Укажите количество",IF(D3747=0,"Количество не может быть 0",IF(AND(C3747&lt;&gt;"Корректировка остатка",D3747&lt;0),"Для этого типа количество положительное",IF(NOT(ISNUMBER('Номенклатура'!$C$2)),"Укажите дату начала учёта",IF(A3747&lt;INT('Номенклатура'!$C$2),"Раньше даты начала учёта: НЕ учтено",IF(AND(C3747="Корректировка остатка",TRIM(G3747)=""),"Учтено: добавьте пояснение","ОК")))))))))))))</f>
        <v/>
      </c>
    </row>
    <row r="3748" spans="1:9" x14ac:dyDescent="0.25">
      <c r="A3748" s="16"/>
      <c r="B3748" s="13"/>
      <c r="C3748" s="13"/>
      <c r="D3748" s="14"/>
      <c r="E3748" s="17" t="str">
        <f>IF(OR(B3748="",SUMPRODUCT(--EXACT('Номенклатура'!$A$6:$A$205,B3748))&lt;&gt;1),"",INDEX('Номенклатура'!$D$6:$D$205,SUMPRODUCT(EXACT('Номенклатура'!$A$6:$A$205,B3748)*(ROW('Номенклатура'!$A$6:$A$205)-5)))&amp;"")</f>
        <v/>
      </c>
      <c r="F3748" s="18" t="str">
        <f>IF(OR(I3748="ОК",I3748="Учтено: добавьте пояснение"),IF(C3748="Приход",D3748,IF(C3748="Корректировка остатка",D3748,-D3748)),"")</f>
        <v/>
      </c>
      <c r="G3748" s="13"/>
      <c r="H3748" s="15" t="str">
        <f>IF(OR(B3748="",SUMPRODUCT(--EXACT('Номенклатура'!$A$6:$A$205,B3748))&lt;&gt;1),"",INDEX('Номенклатура'!$B$6:$B$205,SUMPRODUCT(EXACT('Номенклатура'!$A$6:$A$205,B3748)*(ROW('Номенклатура'!$A$6:$A$205)-5)))&amp;"")</f>
        <v/>
      </c>
      <c r="I3748" s="15" t="str">
        <f>IF(COUNTA(A3748:D3748,G3748)=0,"",IF(NOT(ISNUMBER(A3748)),"Укажите дату",IF(B3748="","Укажите код",IF(NOT(AND(ISTEXT(B3748),LEN(B3748)&gt;0,LEN(B3748)&lt;=30,ISNUMBER(FIND(LEFT(B3748,1),"ABCDEFGHIJKLMNOPQRSTUVWXYZ")),SUMPRODUCT((MID(B3748,{1,2,3,4,5,6,7,8,9,10,11,12,13,14,15,16,17,18,19,20,21,22,23,24,25,26,27,28,29,30},1)&lt;&gt;"")*ISERROR(FIND(MID(B3748,{1,2,3,4,5,6,7,8,9,10,11,12,13,14,15,16,17,18,19,20,21,22,23,24,25,26,27,28,29,30},1),"ABCDEFGHIJKLMNOPQRSTUVWXYZ0123456789-_")))=0,ISERROR(VALUE(B3748)))),"Недопустимый код: только латинские буквы A-Z в верхнем регистре, цифры, - и _; начало с буквы, до 30 символов (например MILK-001)",IF(SUMPRODUCT(--EXACT('Номенклатура'!$A$6:$A$205,B3748))=0,"Код не найден в номенклатуре",IF(SUMPRODUCT(--EXACT('Номенклатура'!$A$6:$A$205,B3748))&gt;1,"Код повторяется в номенклатуре",IF(ISNA(MATCH(C3748,{"Приход","Расход","Списание","Корректировка остатка"},0)),"Выберите тип операции",IF(NOT(ISNUMBER(D3748)),"Укажите количество",IF(D3748=0,"Количество не может быть 0",IF(AND(C3748&lt;&gt;"Корректировка остатка",D3748&lt;0),"Для этого типа количество положительное",IF(NOT(ISNUMBER('Номенклатура'!$C$2)),"Укажите дату начала учёта",IF(A3748&lt;INT('Номенклатура'!$C$2),"Раньше даты начала учёта: НЕ учтено",IF(AND(C3748="Корректировка остатка",TRIM(G3748)=""),"Учтено: добавьте пояснение","ОК")))))))))))))</f>
        <v/>
      </c>
    </row>
    <row r="3749" spans="1:9" x14ac:dyDescent="0.25">
      <c r="A3749" s="16"/>
      <c r="B3749" s="13"/>
      <c r="C3749" s="13"/>
      <c r="D3749" s="14"/>
      <c r="E3749" s="17" t="str">
        <f>IF(OR(B3749="",SUMPRODUCT(--EXACT('Номенклатура'!$A$6:$A$205,B3749))&lt;&gt;1),"",INDEX('Номенклатура'!$D$6:$D$205,SUMPRODUCT(EXACT('Номенклатура'!$A$6:$A$205,B3749)*(ROW('Номенклатура'!$A$6:$A$205)-5)))&amp;"")</f>
        <v/>
      </c>
      <c r="F3749" s="18" t="str">
        <f>IF(OR(I3749="ОК",I3749="Учтено: добавьте пояснение"),IF(C3749="Приход",D3749,IF(C3749="Корректировка остатка",D3749,-D3749)),"")</f>
        <v/>
      </c>
      <c r="G3749" s="13"/>
      <c r="H3749" s="15" t="str">
        <f>IF(OR(B3749="",SUMPRODUCT(--EXACT('Номенклатура'!$A$6:$A$205,B3749))&lt;&gt;1),"",INDEX('Номенклатура'!$B$6:$B$205,SUMPRODUCT(EXACT('Номенклатура'!$A$6:$A$205,B3749)*(ROW('Номенклатура'!$A$6:$A$205)-5)))&amp;"")</f>
        <v/>
      </c>
      <c r="I3749" s="15" t="str">
        <f>IF(COUNTA(A3749:D3749,G3749)=0,"",IF(NOT(ISNUMBER(A3749)),"Укажите дату",IF(B3749="","Укажите код",IF(NOT(AND(ISTEXT(B3749),LEN(B3749)&gt;0,LEN(B3749)&lt;=30,ISNUMBER(FIND(LEFT(B3749,1),"ABCDEFGHIJKLMNOPQRSTUVWXYZ")),SUMPRODUCT((MID(B3749,{1,2,3,4,5,6,7,8,9,10,11,12,13,14,15,16,17,18,19,20,21,22,23,24,25,26,27,28,29,30},1)&lt;&gt;"")*ISERROR(FIND(MID(B3749,{1,2,3,4,5,6,7,8,9,10,11,12,13,14,15,16,17,18,19,20,21,22,23,24,25,26,27,28,29,30},1),"ABCDEFGHIJKLMNOPQRSTUVWXYZ0123456789-_")))=0,ISERROR(VALUE(B3749)))),"Недопустимый код: только латинские буквы A-Z в верхнем регистре, цифры, - и _; начало с буквы, до 30 символов (например MILK-001)",IF(SUMPRODUCT(--EXACT('Номенклатура'!$A$6:$A$205,B3749))=0,"Код не найден в номенклатуре",IF(SUMPRODUCT(--EXACT('Номенклатура'!$A$6:$A$205,B3749))&gt;1,"Код повторяется в номенклатуре",IF(ISNA(MATCH(C3749,{"Приход","Расход","Списание","Корректировка остатка"},0)),"Выберите тип операции",IF(NOT(ISNUMBER(D3749)),"Укажите количество",IF(D3749=0,"Количество не может быть 0",IF(AND(C3749&lt;&gt;"Корректировка остатка",D3749&lt;0),"Для этого типа количество положительное",IF(NOT(ISNUMBER('Номенклатура'!$C$2)),"Укажите дату начала учёта",IF(A3749&lt;INT('Номенклатура'!$C$2),"Раньше даты начала учёта: НЕ учтено",IF(AND(C3749="Корректировка остатка",TRIM(G3749)=""),"Учтено: добавьте пояснение","ОК")))))))))))))</f>
        <v/>
      </c>
    </row>
    <row r="3750" spans="1:9" x14ac:dyDescent="0.25">
      <c r="A3750" s="16"/>
      <c r="B3750" s="13"/>
      <c r="C3750" s="13"/>
      <c r="D3750" s="14"/>
      <c r="E3750" s="17" t="str">
        <f>IF(OR(B3750="",SUMPRODUCT(--EXACT('Номенклатура'!$A$6:$A$205,B3750))&lt;&gt;1),"",INDEX('Номенклатура'!$D$6:$D$205,SUMPRODUCT(EXACT('Номенклатура'!$A$6:$A$205,B3750)*(ROW('Номенклатура'!$A$6:$A$205)-5)))&amp;"")</f>
        <v/>
      </c>
      <c r="F3750" s="18" t="str">
        <f>IF(OR(I3750="ОК",I3750="Учтено: добавьте пояснение"),IF(C3750="Приход",D3750,IF(C3750="Корректировка остатка",D3750,-D3750)),"")</f>
        <v/>
      </c>
      <c r="G3750" s="13"/>
      <c r="H3750" s="15" t="str">
        <f>IF(OR(B3750="",SUMPRODUCT(--EXACT('Номенклатура'!$A$6:$A$205,B3750))&lt;&gt;1),"",INDEX('Номенклатура'!$B$6:$B$205,SUMPRODUCT(EXACT('Номенклатура'!$A$6:$A$205,B3750)*(ROW('Номенклатура'!$A$6:$A$205)-5)))&amp;"")</f>
        <v/>
      </c>
      <c r="I3750" s="15" t="str">
        <f>IF(COUNTA(A3750:D3750,G3750)=0,"",IF(NOT(ISNUMBER(A3750)),"Укажите дату",IF(B3750="","Укажите код",IF(NOT(AND(ISTEXT(B3750),LEN(B3750)&gt;0,LEN(B3750)&lt;=30,ISNUMBER(FIND(LEFT(B3750,1),"ABCDEFGHIJKLMNOPQRSTUVWXYZ")),SUMPRODUCT((MID(B3750,{1,2,3,4,5,6,7,8,9,10,11,12,13,14,15,16,17,18,19,20,21,22,23,24,25,26,27,28,29,30},1)&lt;&gt;"")*ISERROR(FIND(MID(B3750,{1,2,3,4,5,6,7,8,9,10,11,12,13,14,15,16,17,18,19,20,21,22,23,24,25,26,27,28,29,30},1),"ABCDEFGHIJKLMNOPQRSTUVWXYZ0123456789-_")))=0,ISERROR(VALUE(B3750)))),"Недопустимый код: только латинские буквы A-Z в верхнем регистре, цифры, - и _; начало с буквы, до 30 символов (например MILK-001)",IF(SUMPRODUCT(--EXACT('Номенклатура'!$A$6:$A$205,B3750))=0,"Код не найден в номенклатуре",IF(SUMPRODUCT(--EXACT('Номенклатура'!$A$6:$A$205,B3750))&gt;1,"Код повторяется в номенклатуре",IF(ISNA(MATCH(C3750,{"Приход","Расход","Списание","Корректировка остатка"},0)),"Выберите тип операции",IF(NOT(ISNUMBER(D3750)),"Укажите количество",IF(D3750=0,"Количество не может быть 0",IF(AND(C3750&lt;&gt;"Корректировка остатка",D3750&lt;0),"Для этого типа количество положительное",IF(NOT(ISNUMBER('Номенклатура'!$C$2)),"Укажите дату начала учёта",IF(A3750&lt;INT('Номенклатура'!$C$2),"Раньше даты начала учёта: НЕ учтено",IF(AND(C3750="Корректировка остатка",TRIM(G3750)=""),"Учтено: добавьте пояснение","ОК")))))))))))))</f>
        <v/>
      </c>
    </row>
    <row r="3751" spans="1:9" x14ac:dyDescent="0.25">
      <c r="A3751" s="16"/>
      <c r="B3751" s="13"/>
      <c r="C3751" s="13"/>
      <c r="D3751" s="14"/>
      <c r="E3751" s="17" t="str">
        <f>IF(OR(B3751="",SUMPRODUCT(--EXACT('Номенклатура'!$A$6:$A$205,B3751))&lt;&gt;1),"",INDEX('Номенклатура'!$D$6:$D$205,SUMPRODUCT(EXACT('Номенклатура'!$A$6:$A$205,B3751)*(ROW('Номенклатура'!$A$6:$A$205)-5)))&amp;"")</f>
        <v/>
      </c>
      <c r="F3751" s="18" t="str">
        <f>IF(OR(I3751="ОК",I3751="Учтено: добавьте пояснение"),IF(C3751="Приход",D3751,IF(C3751="Корректировка остатка",D3751,-D3751)),"")</f>
        <v/>
      </c>
      <c r="G3751" s="13"/>
      <c r="H3751" s="15" t="str">
        <f>IF(OR(B3751="",SUMPRODUCT(--EXACT('Номенклатура'!$A$6:$A$205,B3751))&lt;&gt;1),"",INDEX('Номенклатура'!$B$6:$B$205,SUMPRODUCT(EXACT('Номенклатура'!$A$6:$A$205,B3751)*(ROW('Номенклатура'!$A$6:$A$205)-5)))&amp;"")</f>
        <v/>
      </c>
      <c r="I3751" s="15" t="str">
        <f>IF(COUNTA(A3751:D3751,G3751)=0,"",IF(NOT(ISNUMBER(A3751)),"Укажите дату",IF(B3751="","Укажите код",IF(NOT(AND(ISTEXT(B3751),LEN(B3751)&gt;0,LEN(B3751)&lt;=30,ISNUMBER(FIND(LEFT(B3751,1),"ABCDEFGHIJKLMNOPQRSTUVWXYZ")),SUMPRODUCT((MID(B3751,{1,2,3,4,5,6,7,8,9,10,11,12,13,14,15,16,17,18,19,20,21,22,23,24,25,26,27,28,29,30},1)&lt;&gt;"")*ISERROR(FIND(MID(B3751,{1,2,3,4,5,6,7,8,9,10,11,12,13,14,15,16,17,18,19,20,21,22,23,24,25,26,27,28,29,30},1),"ABCDEFGHIJKLMNOPQRSTUVWXYZ0123456789-_")))=0,ISERROR(VALUE(B3751)))),"Недопустимый код: только латинские буквы A-Z в верхнем регистре, цифры, - и _; начало с буквы, до 30 символов (например MILK-001)",IF(SUMPRODUCT(--EXACT('Номенклатура'!$A$6:$A$205,B3751))=0,"Код не найден в номенклатуре",IF(SUMPRODUCT(--EXACT('Номенклатура'!$A$6:$A$205,B3751))&gt;1,"Код повторяется в номенклатуре",IF(ISNA(MATCH(C3751,{"Приход","Расход","Списание","Корректировка остатка"},0)),"Выберите тип операции",IF(NOT(ISNUMBER(D3751)),"Укажите количество",IF(D3751=0,"Количество не может быть 0",IF(AND(C3751&lt;&gt;"Корректировка остатка",D3751&lt;0),"Для этого типа количество положительное",IF(NOT(ISNUMBER('Номенклатура'!$C$2)),"Укажите дату начала учёта",IF(A3751&lt;INT('Номенклатура'!$C$2),"Раньше даты начала учёта: НЕ учтено",IF(AND(C3751="Корректировка остатка",TRIM(G3751)=""),"Учтено: добавьте пояснение","ОК")))))))))))))</f>
        <v/>
      </c>
    </row>
    <row r="3752" spans="1:9" x14ac:dyDescent="0.25">
      <c r="A3752" s="16"/>
      <c r="B3752" s="13"/>
      <c r="C3752" s="13"/>
      <c r="D3752" s="14"/>
      <c r="E3752" s="17" t="str">
        <f>IF(OR(B3752="",SUMPRODUCT(--EXACT('Номенклатура'!$A$6:$A$205,B3752))&lt;&gt;1),"",INDEX('Номенклатура'!$D$6:$D$205,SUMPRODUCT(EXACT('Номенклатура'!$A$6:$A$205,B3752)*(ROW('Номенклатура'!$A$6:$A$205)-5)))&amp;"")</f>
        <v/>
      </c>
      <c r="F3752" s="18" t="str">
        <f>IF(OR(I3752="ОК",I3752="Учтено: добавьте пояснение"),IF(C3752="Приход",D3752,IF(C3752="Корректировка остатка",D3752,-D3752)),"")</f>
        <v/>
      </c>
      <c r="G3752" s="13"/>
      <c r="H3752" s="15" t="str">
        <f>IF(OR(B3752="",SUMPRODUCT(--EXACT('Номенклатура'!$A$6:$A$205,B3752))&lt;&gt;1),"",INDEX('Номенклатура'!$B$6:$B$205,SUMPRODUCT(EXACT('Номенклатура'!$A$6:$A$205,B3752)*(ROW('Номенклатура'!$A$6:$A$205)-5)))&amp;"")</f>
        <v/>
      </c>
      <c r="I3752" s="15" t="str">
        <f>IF(COUNTA(A3752:D3752,G3752)=0,"",IF(NOT(ISNUMBER(A3752)),"Укажите дату",IF(B3752="","Укажите код",IF(NOT(AND(ISTEXT(B3752),LEN(B3752)&gt;0,LEN(B3752)&lt;=30,ISNUMBER(FIND(LEFT(B3752,1),"ABCDEFGHIJKLMNOPQRSTUVWXYZ")),SUMPRODUCT((MID(B3752,{1,2,3,4,5,6,7,8,9,10,11,12,13,14,15,16,17,18,19,20,21,22,23,24,25,26,27,28,29,30},1)&lt;&gt;"")*ISERROR(FIND(MID(B3752,{1,2,3,4,5,6,7,8,9,10,11,12,13,14,15,16,17,18,19,20,21,22,23,24,25,26,27,28,29,30},1),"ABCDEFGHIJKLMNOPQRSTUVWXYZ0123456789-_")))=0,ISERROR(VALUE(B3752)))),"Недопустимый код: только латинские буквы A-Z в верхнем регистре, цифры, - и _; начало с буквы, до 30 символов (например MILK-001)",IF(SUMPRODUCT(--EXACT('Номенклатура'!$A$6:$A$205,B3752))=0,"Код не найден в номенклатуре",IF(SUMPRODUCT(--EXACT('Номенклатура'!$A$6:$A$205,B3752))&gt;1,"Код повторяется в номенклатуре",IF(ISNA(MATCH(C3752,{"Приход","Расход","Списание","Корректировка остатка"},0)),"Выберите тип операции",IF(NOT(ISNUMBER(D3752)),"Укажите количество",IF(D3752=0,"Количество не может быть 0",IF(AND(C3752&lt;&gt;"Корректировка остатка",D3752&lt;0),"Для этого типа количество положительное",IF(NOT(ISNUMBER('Номенклатура'!$C$2)),"Укажите дату начала учёта",IF(A3752&lt;INT('Номенклатура'!$C$2),"Раньше даты начала учёта: НЕ учтено",IF(AND(C3752="Корректировка остатка",TRIM(G3752)=""),"Учтено: добавьте пояснение","ОК")))))))))))))</f>
        <v/>
      </c>
    </row>
    <row r="3753" spans="1:9" x14ac:dyDescent="0.25">
      <c r="A3753" s="16"/>
      <c r="B3753" s="13"/>
      <c r="C3753" s="13"/>
      <c r="D3753" s="14"/>
      <c r="E3753" s="17" t="str">
        <f>IF(OR(B3753="",SUMPRODUCT(--EXACT('Номенклатура'!$A$6:$A$205,B3753))&lt;&gt;1),"",INDEX('Номенклатура'!$D$6:$D$205,SUMPRODUCT(EXACT('Номенклатура'!$A$6:$A$205,B3753)*(ROW('Номенклатура'!$A$6:$A$205)-5)))&amp;"")</f>
        <v/>
      </c>
      <c r="F3753" s="18" t="str">
        <f>IF(OR(I3753="ОК",I3753="Учтено: добавьте пояснение"),IF(C3753="Приход",D3753,IF(C3753="Корректировка остатка",D3753,-D3753)),"")</f>
        <v/>
      </c>
      <c r="G3753" s="13"/>
      <c r="H3753" s="15" t="str">
        <f>IF(OR(B3753="",SUMPRODUCT(--EXACT('Номенклатура'!$A$6:$A$205,B3753))&lt;&gt;1),"",INDEX('Номенклатура'!$B$6:$B$205,SUMPRODUCT(EXACT('Номенклатура'!$A$6:$A$205,B3753)*(ROW('Номенклатура'!$A$6:$A$205)-5)))&amp;"")</f>
        <v/>
      </c>
      <c r="I3753" s="15" t="str">
        <f>IF(COUNTA(A3753:D3753,G3753)=0,"",IF(NOT(ISNUMBER(A3753)),"Укажите дату",IF(B3753="","Укажите код",IF(NOT(AND(ISTEXT(B3753),LEN(B3753)&gt;0,LEN(B3753)&lt;=30,ISNUMBER(FIND(LEFT(B3753,1),"ABCDEFGHIJKLMNOPQRSTUVWXYZ")),SUMPRODUCT((MID(B3753,{1,2,3,4,5,6,7,8,9,10,11,12,13,14,15,16,17,18,19,20,21,22,23,24,25,26,27,28,29,30},1)&lt;&gt;"")*ISERROR(FIND(MID(B3753,{1,2,3,4,5,6,7,8,9,10,11,12,13,14,15,16,17,18,19,20,21,22,23,24,25,26,27,28,29,30},1),"ABCDEFGHIJKLMNOPQRSTUVWXYZ0123456789-_")))=0,ISERROR(VALUE(B3753)))),"Недопустимый код: только латинские буквы A-Z в верхнем регистре, цифры, - и _; начало с буквы, до 30 символов (например MILK-001)",IF(SUMPRODUCT(--EXACT('Номенклатура'!$A$6:$A$205,B3753))=0,"Код не найден в номенклатуре",IF(SUMPRODUCT(--EXACT('Номенклатура'!$A$6:$A$205,B3753))&gt;1,"Код повторяется в номенклатуре",IF(ISNA(MATCH(C3753,{"Приход","Расход","Списание","Корректировка остатка"},0)),"Выберите тип операции",IF(NOT(ISNUMBER(D3753)),"Укажите количество",IF(D3753=0,"Количество не может быть 0",IF(AND(C3753&lt;&gt;"Корректировка остатка",D3753&lt;0),"Для этого типа количество положительное",IF(NOT(ISNUMBER('Номенклатура'!$C$2)),"Укажите дату начала учёта",IF(A3753&lt;INT('Номенклатура'!$C$2),"Раньше даты начала учёта: НЕ учтено",IF(AND(C3753="Корректировка остатка",TRIM(G3753)=""),"Учтено: добавьте пояснение","ОК")))))))))))))</f>
        <v/>
      </c>
    </row>
    <row r="3754" spans="1:9" x14ac:dyDescent="0.25">
      <c r="A3754" s="16"/>
      <c r="B3754" s="13"/>
      <c r="C3754" s="13"/>
      <c r="D3754" s="14"/>
      <c r="E3754" s="17" t="str">
        <f>IF(OR(B3754="",SUMPRODUCT(--EXACT('Номенклатура'!$A$6:$A$205,B3754))&lt;&gt;1),"",INDEX('Номенклатура'!$D$6:$D$205,SUMPRODUCT(EXACT('Номенклатура'!$A$6:$A$205,B3754)*(ROW('Номенклатура'!$A$6:$A$205)-5)))&amp;"")</f>
        <v/>
      </c>
      <c r="F3754" s="18" t="str">
        <f>IF(OR(I3754="ОК",I3754="Учтено: добавьте пояснение"),IF(C3754="Приход",D3754,IF(C3754="Корректировка остатка",D3754,-D3754)),"")</f>
        <v/>
      </c>
      <c r="G3754" s="13"/>
      <c r="H3754" s="15" t="str">
        <f>IF(OR(B3754="",SUMPRODUCT(--EXACT('Номенклатура'!$A$6:$A$205,B3754))&lt;&gt;1),"",INDEX('Номенклатура'!$B$6:$B$205,SUMPRODUCT(EXACT('Номенклатура'!$A$6:$A$205,B3754)*(ROW('Номенклатура'!$A$6:$A$205)-5)))&amp;"")</f>
        <v/>
      </c>
      <c r="I3754" s="15" t="str">
        <f>IF(COUNTA(A3754:D3754,G3754)=0,"",IF(NOT(ISNUMBER(A3754)),"Укажите дату",IF(B3754="","Укажите код",IF(NOT(AND(ISTEXT(B3754),LEN(B3754)&gt;0,LEN(B3754)&lt;=30,ISNUMBER(FIND(LEFT(B3754,1),"ABCDEFGHIJKLMNOPQRSTUVWXYZ")),SUMPRODUCT((MID(B3754,{1,2,3,4,5,6,7,8,9,10,11,12,13,14,15,16,17,18,19,20,21,22,23,24,25,26,27,28,29,30},1)&lt;&gt;"")*ISERROR(FIND(MID(B3754,{1,2,3,4,5,6,7,8,9,10,11,12,13,14,15,16,17,18,19,20,21,22,23,24,25,26,27,28,29,30},1),"ABCDEFGHIJKLMNOPQRSTUVWXYZ0123456789-_")))=0,ISERROR(VALUE(B3754)))),"Недопустимый код: только латинские буквы A-Z в верхнем регистре, цифры, - и _; начало с буквы, до 30 символов (например MILK-001)",IF(SUMPRODUCT(--EXACT('Номенклатура'!$A$6:$A$205,B3754))=0,"Код не найден в номенклатуре",IF(SUMPRODUCT(--EXACT('Номенклатура'!$A$6:$A$205,B3754))&gt;1,"Код повторяется в номенклатуре",IF(ISNA(MATCH(C3754,{"Приход","Расход","Списание","Корректировка остатка"},0)),"Выберите тип операции",IF(NOT(ISNUMBER(D3754)),"Укажите количество",IF(D3754=0,"Количество не может быть 0",IF(AND(C3754&lt;&gt;"Корректировка остатка",D3754&lt;0),"Для этого типа количество положительное",IF(NOT(ISNUMBER('Номенклатура'!$C$2)),"Укажите дату начала учёта",IF(A3754&lt;INT('Номенклатура'!$C$2),"Раньше даты начала учёта: НЕ учтено",IF(AND(C3754="Корректировка остатка",TRIM(G3754)=""),"Учтено: добавьте пояснение","ОК")))))))))))))</f>
        <v/>
      </c>
    </row>
    <row r="3755" spans="1:9" x14ac:dyDescent="0.25">
      <c r="A3755" s="16"/>
      <c r="B3755" s="13"/>
      <c r="C3755" s="13"/>
      <c r="D3755" s="14"/>
      <c r="E3755" s="17" t="str">
        <f>IF(OR(B3755="",SUMPRODUCT(--EXACT('Номенклатура'!$A$6:$A$205,B3755))&lt;&gt;1),"",INDEX('Номенклатура'!$D$6:$D$205,SUMPRODUCT(EXACT('Номенклатура'!$A$6:$A$205,B3755)*(ROW('Номенклатура'!$A$6:$A$205)-5)))&amp;"")</f>
        <v/>
      </c>
      <c r="F3755" s="18" t="str">
        <f>IF(OR(I3755="ОК",I3755="Учтено: добавьте пояснение"),IF(C3755="Приход",D3755,IF(C3755="Корректировка остатка",D3755,-D3755)),"")</f>
        <v/>
      </c>
      <c r="G3755" s="13"/>
      <c r="H3755" s="15" t="str">
        <f>IF(OR(B3755="",SUMPRODUCT(--EXACT('Номенклатура'!$A$6:$A$205,B3755))&lt;&gt;1),"",INDEX('Номенклатура'!$B$6:$B$205,SUMPRODUCT(EXACT('Номенклатура'!$A$6:$A$205,B3755)*(ROW('Номенклатура'!$A$6:$A$205)-5)))&amp;"")</f>
        <v/>
      </c>
      <c r="I3755" s="15" t="str">
        <f>IF(COUNTA(A3755:D3755,G3755)=0,"",IF(NOT(ISNUMBER(A3755)),"Укажите дату",IF(B3755="","Укажите код",IF(NOT(AND(ISTEXT(B3755),LEN(B3755)&gt;0,LEN(B3755)&lt;=30,ISNUMBER(FIND(LEFT(B3755,1),"ABCDEFGHIJKLMNOPQRSTUVWXYZ")),SUMPRODUCT((MID(B3755,{1,2,3,4,5,6,7,8,9,10,11,12,13,14,15,16,17,18,19,20,21,22,23,24,25,26,27,28,29,30},1)&lt;&gt;"")*ISERROR(FIND(MID(B3755,{1,2,3,4,5,6,7,8,9,10,11,12,13,14,15,16,17,18,19,20,21,22,23,24,25,26,27,28,29,30},1),"ABCDEFGHIJKLMNOPQRSTUVWXYZ0123456789-_")))=0,ISERROR(VALUE(B3755)))),"Недопустимый код: только латинские буквы A-Z в верхнем регистре, цифры, - и _; начало с буквы, до 30 символов (например MILK-001)",IF(SUMPRODUCT(--EXACT('Номенклатура'!$A$6:$A$205,B3755))=0,"Код не найден в номенклатуре",IF(SUMPRODUCT(--EXACT('Номенклатура'!$A$6:$A$205,B3755))&gt;1,"Код повторяется в номенклатуре",IF(ISNA(MATCH(C3755,{"Приход","Расход","Списание","Корректировка остатка"},0)),"Выберите тип операции",IF(NOT(ISNUMBER(D3755)),"Укажите количество",IF(D3755=0,"Количество не может быть 0",IF(AND(C3755&lt;&gt;"Корректировка остатка",D3755&lt;0),"Для этого типа количество положительное",IF(NOT(ISNUMBER('Номенклатура'!$C$2)),"Укажите дату начала учёта",IF(A3755&lt;INT('Номенклатура'!$C$2),"Раньше даты начала учёта: НЕ учтено",IF(AND(C3755="Корректировка остатка",TRIM(G3755)=""),"Учтено: добавьте пояснение","ОК")))))))))))))</f>
        <v/>
      </c>
    </row>
    <row r="3756" spans="1:9" x14ac:dyDescent="0.25">
      <c r="A3756" s="16"/>
      <c r="B3756" s="13"/>
      <c r="C3756" s="13"/>
      <c r="D3756" s="14"/>
      <c r="E3756" s="17" t="str">
        <f>IF(OR(B3756="",SUMPRODUCT(--EXACT('Номенклатура'!$A$6:$A$205,B3756))&lt;&gt;1),"",INDEX('Номенклатура'!$D$6:$D$205,SUMPRODUCT(EXACT('Номенклатура'!$A$6:$A$205,B3756)*(ROW('Номенклатура'!$A$6:$A$205)-5)))&amp;"")</f>
        <v/>
      </c>
      <c r="F3756" s="18" t="str">
        <f>IF(OR(I3756="ОК",I3756="Учтено: добавьте пояснение"),IF(C3756="Приход",D3756,IF(C3756="Корректировка остатка",D3756,-D3756)),"")</f>
        <v/>
      </c>
      <c r="G3756" s="13"/>
      <c r="H3756" s="15" t="str">
        <f>IF(OR(B3756="",SUMPRODUCT(--EXACT('Номенклатура'!$A$6:$A$205,B3756))&lt;&gt;1),"",INDEX('Номенклатура'!$B$6:$B$205,SUMPRODUCT(EXACT('Номенклатура'!$A$6:$A$205,B3756)*(ROW('Номенклатура'!$A$6:$A$205)-5)))&amp;"")</f>
        <v/>
      </c>
      <c r="I3756" s="15" t="str">
        <f>IF(COUNTA(A3756:D3756,G3756)=0,"",IF(NOT(ISNUMBER(A3756)),"Укажите дату",IF(B3756="","Укажите код",IF(NOT(AND(ISTEXT(B3756),LEN(B3756)&gt;0,LEN(B3756)&lt;=30,ISNUMBER(FIND(LEFT(B3756,1),"ABCDEFGHIJKLMNOPQRSTUVWXYZ")),SUMPRODUCT((MID(B3756,{1,2,3,4,5,6,7,8,9,10,11,12,13,14,15,16,17,18,19,20,21,22,23,24,25,26,27,28,29,30},1)&lt;&gt;"")*ISERROR(FIND(MID(B3756,{1,2,3,4,5,6,7,8,9,10,11,12,13,14,15,16,17,18,19,20,21,22,23,24,25,26,27,28,29,30},1),"ABCDEFGHIJKLMNOPQRSTUVWXYZ0123456789-_")))=0,ISERROR(VALUE(B3756)))),"Недопустимый код: только латинские буквы A-Z в верхнем регистре, цифры, - и _; начало с буквы, до 30 символов (например MILK-001)",IF(SUMPRODUCT(--EXACT('Номенклатура'!$A$6:$A$205,B3756))=0,"Код не найден в номенклатуре",IF(SUMPRODUCT(--EXACT('Номенклатура'!$A$6:$A$205,B3756))&gt;1,"Код повторяется в номенклатуре",IF(ISNA(MATCH(C3756,{"Приход","Расход","Списание","Корректировка остатка"},0)),"Выберите тип операции",IF(NOT(ISNUMBER(D3756)),"Укажите количество",IF(D3756=0,"Количество не может быть 0",IF(AND(C3756&lt;&gt;"Корректировка остатка",D3756&lt;0),"Для этого типа количество положительное",IF(NOT(ISNUMBER('Номенклатура'!$C$2)),"Укажите дату начала учёта",IF(A3756&lt;INT('Номенклатура'!$C$2),"Раньше даты начала учёта: НЕ учтено",IF(AND(C3756="Корректировка остатка",TRIM(G3756)=""),"Учтено: добавьте пояснение","ОК")))))))))))))</f>
        <v/>
      </c>
    </row>
    <row r="3757" spans="1:9" x14ac:dyDescent="0.25">
      <c r="A3757" s="16"/>
      <c r="B3757" s="13"/>
      <c r="C3757" s="13"/>
      <c r="D3757" s="14"/>
      <c r="E3757" s="17" t="str">
        <f>IF(OR(B3757="",SUMPRODUCT(--EXACT('Номенклатура'!$A$6:$A$205,B3757))&lt;&gt;1),"",INDEX('Номенклатура'!$D$6:$D$205,SUMPRODUCT(EXACT('Номенклатура'!$A$6:$A$205,B3757)*(ROW('Номенклатура'!$A$6:$A$205)-5)))&amp;"")</f>
        <v/>
      </c>
      <c r="F3757" s="18" t="str">
        <f>IF(OR(I3757="ОК",I3757="Учтено: добавьте пояснение"),IF(C3757="Приход",D3757,IF(C3757="Корректировка остатка",D3757,-D3757)),"")</f>
        <v/>
      </c>
      <c r="G3757" s="13"/>
      <c r="H3757" s="15" t="str">
        <f>IF(OR(B3757="",SUMPRODUCT(--EXACT('Номенклатура'!$A$6:$A$205,B3757))&lt;&gt;1),"",INDEX('Номенклатура'!$B$6:$B$205,SUMPRODUCT(EXACT('Номенклатура'!$A$6:$A$205,B3757)*(ROW('Номенклатура'!$A$6:$A$205)-5)))&amp;"")</f>
        <v/>
      </c>
      <c r="I3757" s="15" t="str">
        <f>IF(COUNTA(A3757:D3757,G3757)=0,"",IF(NOT(ISNUMBER(A3757)),"Укажите дату",IF(B3757="","Укажите код",IF(NOT(AND(ISTEXT(B3757),LEN(B3757)&gt;0,LEN(B3757)&lt;=30,ISNUMBER(FIND(LEFT(B3757,1),"ABCDEFGHIJKLMNOPQRSTUVWXYZ")),SUMPRODUCT((MID(B3757,{1,2,3,4,5,6,7,8,9,10,11,12,13,14,15,16,17,18,19,20,21,22,23,24,25,26,27,28,29,30},1)&lt;&gt;"")*ISERROR(FIND(MID(B3757,{1,2,3,4,5,6,7,8,9,10,11,12,13,14,15,16,17,18,19,20,21,22,23,24,25,26,27,28,29,30},1),"ABCDEFGHIJKLMNOPQRSTUVWXYZ0123456789-_")))=0,ISERROR(VALUE(B3757)))),"Недопустимый код: только латинские буквы A-Z в верхнем регистре, цифры, - и _; начало с буквы, до 30 символов (например MILK-001)",IF(SUMPRODUCT(--EXACT('Номенклатура'!$A$6:$A$205,B3757))=0,"Код не найден в номенклатуре",IF(SUMPRODUCT(--EXACT('Номенклатура'!$A$6:$A$205,B3757))&gt;1,"Код повторяется в номенклатуре",IF(ISNA(MATCH(C3757,{"Приход","Расход","Списание","Корректировка остатка"},0)),"Выберите тип операции",IF(NOT(ISNUMBER(D3757)),"Укажите количество",IF(D3757=0,"Количество не может быть 0",IF(AND(C3757&lt;&gt;"Корректировка остатка",D3757&lt;0),"Для этого типа количество положительное",IF(NOT(ISNUMBER('Номенклатура'!$C$2)),"Укажите дату начала учёта",IF(A3757&lt;INT('Номенклатура'!$C$2),"Раньше даты начала учёта: НЕ учтено",IF(AND(C3757="Корректировка остатка",TRIM(G3757)=""),"Учтено: добавьте пояснение","ОК")))))))))))))</f>
        <v/>
      </c>
    </row>
    <row r="3758" spans="1:9" x14ac:dyDescent="0.25">
      <c r="A3758" s="16"/>
      <c r="B3758" s="13"/>
      <c r="C3758" s="13"/>
      <c r="D3758" s="14"/>
      <c r="E3758" s="17" t="str">
        <f>IF(OR(B3758="",SUMPRODUCT(--EXACT('Номенклатура'!$A$6:$A$205,B3758))&lt;&gt;1),"",INDEX('Номенклатура'!$D$6:$D$205,SUMPRODUCT(EXACT('Номенклатура'!$A$6:$A$205,B3758)*(ROW('Номенклатура'!$A$6:$A$205)-5)))&amp;"")</f>
        <v/>
      </c>
      <c r="F3758" s="18" t="str">
        <f>IF(OR(I3758="ОК",I3758="Учтено: добавьте пояснение"),IF(C3758="Приход",D3758,IF(C3758="Корректировка остатка",D3758,-D3758)),"")</f>
        <v/>
      </c>
      <c r="G3758" s="13"/>
      <c r="H3758" s="15" t="str">
        <f>IF(OR(B3758="",SUMPRODUCT(--EXACT('Номенклатура'!$A$6:$A$205,B3758))&lt;&gt;1),"",INDEX('Номенклатура'!$B$6:$B$205,SUMPRODUCT(EXACT('Номенклатура'!$A$6:$A$205,B3758)*(ROW('Номенклатура'!$A$6:$A$205)-5)))&amp;"")</f>
        <v/>
      </c>
      <c r="I3758" s="15" t="str">
        <f>IF(COUNTA(A3758:D3758,G3758)=0,"",IF(NOT(ISNUMBER(A3758)),"Укажите дату",IF(B3758="","Укажите код",IF(NOT(AND(ISTEXT(B3758),LEN(B3758)&gt;0,LEN(B3758)&lt;=30,ISNUMBER(FIND(LEFT(B3758,1),"ABCDEFGHIJKLMNOPQRSTUVWXYZ")),SUMPRODUCT((MID(B3758,{1,2,3,4,5,6,7,8,9,10,11,12,13,14,15,16,17,18,19,20,21,22,23,24,25,26,27,28,29,30},1)&lt;&gt;"")*ISERROR(FIND(MID(B3758,{1,2,3,4,5,6,7,8,9,10,11,12,13,14,15,16,17,18,19,20,21,22,23,24,25,26,27,28,29,30},1),"ABCDEFGHIJKLMNOPQRSTUVWXYZ0123456789-_")))=0,ISERROR(VALUE(B3758)))),"Недопустимый код: только латинские буквы A-Z в верхнем регистре, цифры, - и _; начало с буквы, до 30 символов (например MILK-001)",IF(SUMPRODUCT(--EXACT('Номенклатура'!$A$6:$A$205,B3758))=0,"Код не найден в номенклатуре",IF(SUMPRODUCT(--EXACT('Номенклатура'!$A$6:$A$205,B3758))&gt;1,"Код повторяется в номенклатуре",IF(ISNA(MATCH(C3758,{"Приход","Расход","Списание","Корректировка остатка"},0)),"Выберите тип операции",IF(NOT(ISNUMBER(D3758)),"Укажите количество",IF(D3758=0,"Количество не может быть 0",IF(AND(C3758&lt;&gt;"Корректировка остатка",D3758&lt;0),"Для этого типа количество положительное",IF(NOT(ISNUMBER('Номенклатура'!$C$2)),"Укажите дату начала учёта",IF(A3758&lt;INT('Номенклатура'!$C$2),"Раньше даты начала учёта: НЕ учтено",IF(AND(C3758="Корректировка остатка",TRIM(G3758)=""),"Учтено: добавьте пояснение","ОК")))))))))))))</f>
        <v/>
      </c>
    </row>
    <row r="3759" spans="1:9" x14ac:dyDescent="0.25">
      <c r="A3759" s="16"/>
      <c r="B3759" s="13"/>
      <c r="C3759" s="13"/>
      <c r="D3759" s="14"/>
      <c r="E3759" s="17" t="str">
        <f>IF(OR(B3759="",SUMPRODUCT(--EXACT('Номенклатура'!$A$6:$A$205,B3759))&lt;&gt;1),"",INDEX('Номенклатура'!$D$6:$D$205,SUMPRODUCT(EXACT('Номенклатура'!$A$6:$A$205,B3759)*(ROW('Номенклатура'!$A$6:$A$205)-5)))&amp;"")</f>
        <v/>
      </c>
      <c r="F3759" s="18" t="str">
        <f>IF(OR(I3759="ОК",I3759="Учтено: добавьте пояснение"),IF(C3759="Приход",D3759,IF(C3759="Корректировка остатка",D3759,-D3759)),"")</f>
        <v/>
      </c>
      <c r="G3759" s="13"/>
      <c r="H3759" s="15" t="str">
        <f>IF(OR(B3759="",SUMPRODUCT(--EXACT('Номенклатура'!$A$6:$A$205,B3759))&lt;&gt;1),"",INDEX('Номенклатура'!$B$6:$B$205,SUMPRODUCT(EXACT('Номенклатура'!$A$6:$A$205,B3759)*(ROW('Номенклатура'!$A$6:$A$205)-5)))&amp;"")</f>
        <v/>
      </c>
      <c r="I3759" s="15" t="str">
        <f>IF(COUNTA(A3759:D3759,G3759)=0,"",IF(NOT(ISNUMBER(A3759)),"Укажите дату",IF(B3759="","Укажите код",IF(NOT(AND(ISTEXT(B3759),LEN(B3759)&gt;0,LEN(B3759)&lt;=30,ISNUMBER(FIND(LEFT(B3759,1),"ABCDEFGHIJKLMNOPQRSTUVWXYZ")),SUMPRODUCT((MID(B3759,{1,2,3,4,5,6,7,8,9,10,11,12,13,14,15,16,17,18,19,20,21,22,23,24,25,26,27,28,29,30},1)&lt;&gt;"")*ISERROR(FIND(MID(B3759,{1,2,3,4,5,6,7,8,9,10,11,12,13,14,15,16,17,18,19,20,21,22,23,24,25,26,27,28,29,30},1),"ABCDEFGHIJKLMNOPQRSTUVWXYZ0123456789-_")))=0,ISERROR(VALUE(B3759)))),"Недопустимый код: только латинские буквы A-Z в верхнем регистре, цифры, - и _; начало с буквы, до 30 символов (например MILK-001)",IF(SUMPRODUCT(--EXACT('Номенклатура'!$A$6:$A$205,B3759))=0,"Код не найден в номенклатуре",IF(SUMPRODUCT(--EXACT('Номенклатура'!$A$6:$A$205,B3759))&gt;1,"Код повторяется в номенклатуре",IF(ISNA(MATCH(C3759,{"Приход","Расход","Списание","Корректировка остатка"},0)),"Выберите тип операции",IF(NOT(ISNUMBER(D3759)),"Укажите количество",IF(D3759=0,"Количество не может быть 0",IF(AND(C3759&lt;&gt;"Корректировка остатка",D3759&lt;0),"Для этого типа количество положительное",IF(NOT(ISNUMBER('Номенклатура'!$C$2)),"Укажите дату начала учёта",IF(A3759&lt;INT('Номенклатура'!$C$2),"Раньше даты начала учёта: НЕ учтено",IF(AND(C3759="Корректировка остатка",TRIM(G3759)=""),"Учтено: добавьте пояснение","ОК")))))))))))))</f>
        <v/>
      </c>
    </row>
    <row r="3760" spans="1:9" x14ac:dyDescent="0.25">
      <c r="A3760" s="16"/>
      <c r="B3760" s="13"/>
      <c r="C3760" s="13"/>
      <c r="D3760" s="14"/>
      <c r="E3760" s="17" t="str">
        <f>IF(OR(B3760="",SUMPRODUCT(--EXACT('Номенклатура'!$A$6:$A$205,B3760))&lt;&gt;1),"",INDEX('Номенклатура'!$D$6:$D$205,SUMPRODUCT(EXACT('Номенклатура'!$A$6:$A$205,B3760)*(ROW('Номенклатура'!$A$6:$A$205)-5)))&amp;"")</f>
        <v/>
      </c>
      <c r="F3760" s="18" t="str">
        <f>IF(OR(I3760="ОК",I3760="Учтено: добавьте пояснение"),IF(C3760="Приход",D3760,IF(C3760="Корректировка остатка",D3760,-D3760)),"")</f>
        <v/>
      </c>
      <c r="G3760" s="13"/>
      <c r="H3760" s="15" t="str">
        <f>IF(OR(B3760="",SUMPRODUCT(--EXACT('Номенклатура'!$A$6:$A$205,B3760))&lt;&gt;1),"",INDEX('Номенклатура'!$B$6:$B$205,SUMPRODUCT(EXACT('Номенклатура'!$A$6:$A$205,B3760)*(ROW('Номенклатура'!$A$6:$A$205)-5)))&amp;"")</f>
        <v/>
      </c>
      <c r="I3760" s="15" t="str">
        <f>IF(COUNTA(A3760:D3760,G3760)=0,"",IF(NOT(ISNUMBER(A3760)),"Укажите дату",IF(B3760="","Укажите код",IF(NOT(AND(ISTEXT(B3760),LEN(B3760)&gt;0,LEN(B3760)&lt;=30,ISNUMBER(FIND(LEFT(B3760,1),"ABCDEFGHIJKLMNOPQRSTUVWXYZ")),SUMPRODUCT((MID(B3760,{1,2,3,4,5,6,7,8,9,10,11,12,13,14,15,16,17,18,19,20,21,22,23,24,25,26,27,28,29,30},1)&lt;&gt;"")*ISERROR(FIND(MID(B3760,{1,2,3,4,5,6,7,8,9,10,11,12,13,14,15,16,17,18,19,20,21,22,23,24,25,26,27,28,29,30},1),"ABCDEFGHIJKLMNOPQRSTUVWXYZ0123456789-_")))=0,ISERROR(VALUE(B3760)))),"Недопустимый код: только латинские буквы A-Z в верхнем регистре, цифры, - и _; начало с буквы, до 30 символов (например MILK-001)",IF(SUMPRODUCT(--EXACT('Номенклатура'!$A$6:$A$205,B3760))=0,"Код не найден в номенклатуре",IF(SUMPRODUCT(--EXACT('Номенклатура'!$A$6:$A$205,B3760))&gt;1,"Код повторяется в номенклатуре",IF(ISNA(MATCH(C3760,{"Приход","Расход","Списание","Корректировка остатка"},0)),"Выберите тип операции",IF(NOT(ISNUMBER(D3760)),"Укажите количество",IF(D3760=0,"Количество не может быть 0",IF(AND(C3760&lt;&gt;"Корректировка остатка",D3760&lt;0),"Для этого типа количество положительное",IF(NOT(ISNUMBER('Номенклатура'!$C$2)),"Укажите дату начала учёта",IF(A3760&lt;INT('Номенклатура'!$C$2),"Раньше даты начала учёта: НЕ учтено",IF(AND(C3760="Корректировка остатка",TRIM(G3760)=""),"Учтено: добавьте пояснение","ОК")))))))))))))</f>
        <v/>
      </c>
    </row>
    <row r="3761" spans="1:9" x14ac:dyDescent="0.25">
      <c r="A3761" s="16"/>
      <c r="B3761" s="13"/>
      <c r="C3761" s="13"/>
      <c r="D3761" s="14"/>
      <c r="E3761" s="17" t="str">
        <f>IF(OR(B3761="",SUMPRODUCT(--EXACT('Номенклатура'!$A$6:$A$205,B3761))&lt;&gt;1),"",INDEX('Номенклатура'!$D$6:$D$205,SUMPRODUCT(EXACT('Номенклатура'!$A$6:$A$205,B3761)*(ROW('Номенклатура'!$A$6:$A$205)-5)))&amp;"")</f>
        <v/>
      </c>
      <c r="F3761" s="18" t="str">
        <f>IF(OR(I3761="ОК",I3761="Учтено: добавьте пояснение"),IF(C3761="Приход",D3761,IF(C3761="Корректировка остатка",D3761,-D3761)),"")</f>
        <v/>
      </c>
      <c r="G3761" s="13"/>
      <c r="H3761" s="15" t="str">
        <f>IF(OR(B3761="",SUMPRODUCT(--EXACT('Номенклатура'!$A$6:$A$205,B3761))&lt;&gt;1),"",INDEX('Номенклатура'!$B$6:$B$205,SUMPRODUCT(EXACT('Номенклатура'!$A$6:$A$205,B3761)*(ROW('Номенклатура'!$A$6:$A$205)-5)))&amp;"")</f>
        <v/>
      </c>
      <c r="I3761" s="15" t="str">
        <f>IF(COUNTA(A3761:D3761,G3761)=0,"",IF(NOT(ISNUMBER(A3761)),"Укажите дату",IF(B3761="","Укажите код",IF(NOT(AND(ISTEXT(B3761),LEN(B3761)&gt;0,LEN(B3761)&lt;=30,ISNUMBER(FIND(LEFT(B3761,1),"ABCDEFGHIJKLMNOPQRSTUVWXYZ")),SUMPRODUCT((MID(B3761,{1,2,3,4,5,6,7,8,9,10,11,12,13,14,15,16,17,18,19,20,21,22,23,24,25,26,27,28,29,30},1)&lt;&gt;"")*ISERROR(FIND(MID(B3761,{1,2,3,4,5,6,7,8,9,10,11,12,13,14,15,16,17,18,19,20,21,22,23,24,25,26,27,28,29,30},1),"ABCDEFGHIJKLMNOPQRSTUVWXYZ0123456789-_")))=0,ISERROR(VALUE(B3761)))),"Недопустимый код: только латинские буквы A-Z в верхнем регистре, цифры, - и _; начало с буквы, до 30 символов (например MILK-001)",IF(SUMPRODUCT(--EXACT('Номенклатура'!$A$6:$A$205,B3761))=0,"Код не найден в номенклатуре",IF(SUMPRODUCT(--EXACT('Номенклатура'!$A$6:$A$205,B3761))&gt;1,"Код повторяется в номенклатуре",IF(ISNA(MATCH(C3761,{"Приход","Расход","Списание","Корректировка остатка"},0)),"Выберите тип операции",IF(NOT(ISNUMBER(D3761)),"Укажите количество",IF(D3761=0,"Количество не может быть 0",IF(AND(C3761&lt;&gt;"Корректировка остатка",D3761&lt;0),"Для этого типа количество положительное",IF(NOT(ISNUMBER('Номенклатура'!$C$2)),"Укажите дату начала учёта",IF(A3761&lt;INT('Номенклатура'!$C$2),"Раньше даты начала учёта: НЕ учтено",IF(AND(C3761="Корректировка остатка",TRIM(G3761)=""),"Учтено: добавьте пояснение","ОК")))))))))))))</f>
        <v/>
      </c>
    </row>
    <row r="3762" spans="1:9" x14ac:dyDescent="0.25">
      <c r="A3762" s="16"/>
      <c r="B3762" s="13"/>
      <c r="C3762" s="13"/>
      <c r="D3762" s="14"/>
      <c r="E3762" s="17" t="str">
        <f>IF(OR(B3762="",SUMPRODUCT(--EXACT('Номенклатура'!$A$6:$A$205,B3762))&lt;&gt;1),"",INDEX('Номенклатура'!$D$6:$D$205,SUMPRODUCT(EXACT('Номенклатура'!$A$6:$A$205,B3762)*(ROW('Номенклатура'!$A$6:$A$205)-5)))&amp;"")</f>
        <v/>
      </c>
      <c r="F3762" s="18" t="str">
        <f>IF(OR(I3762="ОК",I3762="Учтено: добавьте пояснение"),IF(C3762="Приход",D3762,IF(C3762="Корректировка остатка",D3762,-D3762)),"")</f>
        <v/>
      </c>
      <c r="G3762" s="13"/>
      <c r="H3762" s="15" t="str">
        <f>IF(OR(B3762="",SUMPRODUCT(--EXACT('Номенклатура'!$A$6:$A$205,B3762))&lt;&gt;1),"",INDEX('Номенклатура'!$B$6:$B$205,SUMPRODUCT(EXACT('Номенклатура'!$A$6:$A$205,B3762)*(ROW('Номенклатура'!$A$6:$A$205)-5)))&amp;"")</f>
        <v/>
      </c>
      <c r="I3762" s="15" t="str">
        <f>IF(COUNTA(A3762:D3762,G3762)=0,"",IF(NOT(ISNUMBER(A3762)),"Укажите дату",IF(B3762="","Укажите код",IF(NOT(AND(ISTEXT(B3762),LEN(B3762)&gt;0,LEN(B3762)&lt;=30,ISNUMBER(FIND(LEFT(B3762,1),"ABCDEFGHIJKLMNOPQRSTUVWXYZ")),SUMPRODUCT((MID(B3762,{1,2,3,4,5,6,7,8,9,10,11,12,13,14,15,16,17,18,19,20,21,22,23,24,25,26,27,28,29,30},1)&lt;&gt;"")*ISERROR(FIND(MID(B3762,{1,2,3,4,5,6,7,8,9,10,11,12,13,14,15,16,17,18,19,20,21,22,23,24,25,26,27,28,29,30},1),"ABCDEFGHIJKLMNOPQRSTUVWXYZ0123456789-_")))=0,ISERROR(VALUE(B3762)))),"Недопустимый код: только латинские буквы A-Z в верхнем регистре, цифры, - и _; начало с буквы, до 30 символов (например MILK-001)",IF(SUMPRODUCT(--EXACT('Номенклатура'!$A$6:$A$205,B3762))=0,"Код не найден в номенклатуре",IF(SUMPRODUCT(--EXACT('Номенклатура'!$A$6:$A$205,B3762))&gt;1,"Код повторяется в номенклатуре",IF(ISNA(MATCH(C3762,{"Приход","Расход","Списание","Корректировка остатка"},0)),"Выберите тип операции",IF(NOT(ISNUMBER(D3762)),"Укажите количество",IF(D3762=0,"Количество не может быть 0",IF(AND(C3762&lt;&gt;"Корректировка остатка",D3762&lt;0),"Для этого типа количество положительное",IF(NOT(ISNUMBER('Номенклатура'!$C$2)),"Укажите дату начала учёта",IF(A3762&lt;INT('Номенклатура'!$C$2),"Раньше даты начала учёта: НЕ учтено",IF(AND(C3762="Корректировка остатка",TRIM(G3762)=""),"Учтено: добавьте пояснение","ОК")))))))))))))</f>
        <v/>
      </c>
    </row>
    <row r="3763" spans="1:9" x14ac:dyDescent="0.25">
      <c r="A3763" s="16"/>
      <c r="B3763" s="13"/>
      <c r="C3763" s="13"/>
      <c r="D3763" s="14"/>
      <c r="E3763" s="17" t="str">
        <f>IF(OR(B3763="",SUMPRODUCT(--EXACT('Номенклатура'!$A$6:$A$205,B3763))&lt;&gt;1),"",INDEX('Номенклатура'!$D$6:$D$205,SUMPRODUCT(EXACT('Номенклатура'!$A$6:$A$205,B3763)*(ROW('Номенклатура'!$A$6:$A$205)-5)))&amp;"")</f>
        <v/>
      </c>
      <c r="F3763" s="18" t="str">
        <f>IF(OR(I3763="ОК",I3763="Учтено: добавьте пояснение"),IF(C3763="Приход",D3763,IF(C3763="Корректировка остатка",D3763,-D3763)),"")</f>
        <v/>
      </c>
      <c r="G3763" s="13"/>
      <c r="H3763" s="15" t="str">
        <f>IF(OR(B3763="",SUMPRODUCT(--EXACT('Номенклатура'!$A$6:$A$205,B3763))&lt;&gt;1),"",INDEX('Номенклатура'!$B$6:$B$205,SUMPRODUCT(EXACT('Номенклатура'!$A$6:$A$205,B3763)*(ROW('Номенклатура'!$A$6:$A$205)-5)))&amp;"")</f>
        <v/>
      </c>
      <c r="I3763" s="15" t="str">
        <f>IF(COUNTA(A3763:D3763,G3763)=0,"",IF(NOT(ISNUMBER(A3763)),"Укажите дату",IF(B3763="","Укажите код",IF(NOT(AND(ISTEXT(B3763),LEN(B3763)&gt;0,LEN(B3763)&lt;=30,ISNUMBER(FIND(LEFT(B3763,1),"ABCDEFGHIJKLMNOPQRSTUVWXYZ")),SUMPRODUCT((MID(B3763,{1,2,3,4,5,6,7,8,9,10,11,12,13,14,15,16,17,18,19,20,21,22,23,24,25,26,27,28,29,30},1)&lt;&gt;"")*ISERROR(FIND(MID(B3763,{1,2,3,4,5,6,7,8,9,10,11,12,13,14,15,16,17,18,19,20,21,22,23,24,25,26,27,28,29,30},1),"ABCDEFGHIJKLMNOPQRSTUVWXYZ0123456789-_")))=0,ISERROR(VALUE(B3763)))),"Недопустимый код: только латинские буквы A-Z в верхнем регистре, цифры, - и _; начало с буквы, до 30 символов (например MILK-001)",IF(SUMPRODUCT(--EXACT('Номенклатура'!$A$6:$A$205,B3763))=0,"Код не найден в номенклатуре",IF(SUMPRODUCT(--EXACT('Номенклатура'!$A$6:$A$205,B3763))&gt;1,"Код повторяется в номенклатуре",IF(ISNA(MATCH(C3763,{"Приход","Расход","Списание","Корректировка остатка"},0)),"Выберите тип операции",IF(NOT(ISNUMBER(D3763)),"Укажите количество",IF(D3763=0,"Количество не может быть 0",IF(AND(C3763&lt;&gt;"Корректировка остатка",D3763&lt;0),"Для этого типа количество положительное",IF(NOT(ISNUMBER('Номенклатура'!$C$2)),"Укажите дату начала учёта",IF(A3763&lt;INT('Номенклатура'!$C$2),"Раньше даты начала учёта: НЕ учтено",IF(AND(C3763="Корректировка остатка",TRIM(G3763)=""),"Учтено: добавьте пояснение","ОК")))))))))))))</f>
        <v/>
      </c>
    </row>
    <row r="3764" spans="1:9" x14ac:dyDescent="0.25">
      <c r="A3764" s="16"/>
      <c r="B3764" s="13"/>
      <c r="C3764" s="13"/>
      <c r="D3764" s="14"/>
      <c r="E3764" s="17" t="str">
        <f>IF(OR(B3764="",SUMPRODUCT(--EXACT('Номенклатура'!$A$6:$A$205,B3764))&lt;&gt;1),"",INDEX('Номенклатура'!$D$6:$D$205,SUMPRODUCT(EXACT('Номенклатура'!$A$6:$A$205,B3764)*(ROW('Номенклатура'!$A$6:$A$205)-5)))&amp;"")</f>
        <v/>
      </c>
      <c r="F3764" s="18" t="str">
        <f>IF(OR(I3764="ОК",I3764="Учтено: добавьте пояснение"),IF(C3764="Приход",D3764,IF(C3764="Корректировка остатка",D3764,-D3764)),"")</f>
        <v/>
      </c>
      <c r="G3764" s="13"/>
      <c r="H3764" s="15" t="str">
        <f>IF(OR(B3764="",SUMPRODUCT(--EXACT('Номенклатура'!$A$6:$A$205,B3764))&lt;&gt;1),"",INDEX('Номенклатура'!$B$6:$B$205,SUMPRODUCT(EXACT('Номенклатура'!$A$6:$A$205,B3764)*(ROW('Номенклатура'!$A$6:$A$205)-5)))&amp;"")</f>
        <v/>
      </c>
      <c r="I3764" s="15" t="str">
        <f>IF(COUNTA(A3764:D3764,G3764)=0,"",IF(NOT(ISNUMBER(A3764)),"Укажите дату",IF(B3764="","Укажите код",IF(NOT(AND(ISTEXT(B3764),LEN(B3764)&gt;0,LEN(B3764)&lt;=30,ISNUMBER(FIND(LEFT(B3764,1),"ABCDEFGHIJKLMNOPQRSTUVWXYZ")),SUMPRODUCT((MID(B3764,{1,2,3,4,5,6,7,8,9,10,11,12,13,14,15,16,17,18,19,20,21,22,23,24,25,26,27,28,29,30},1)&lt;&gt;"")*ISERROR(FIND(MID(B3764,{1,2,3,4,5,6,7,8,9,10,11,12,13,14,15,16,17,18,19,20,21,22,23,24,25,26,27,28,29,30},1),"ABCDEFGHIJKLMNOPQRSTUVWXYZ0123456789-_")))=0,ISERROR(VALUE(B3764)))),"Недопустимый код: только латинские буквы A-Z в верхнем регистре, цифры, - и _; начало с буквы, до 30 символов (например MILK-001)",IF(SUMPRODUCT(--EXACT('Номенклатура'!$A$6:$A$205,B3764))=0,"Код не найден в номенклатуре",IF(SUMPRODUCT(--EXACT('Номенклатура'!$A$6:$A$205,B3764))&gt;1,"Код повторяется в номенклатуре",IF(ISNA(MATCH(C3764,{"Приход","Расход","Списание","Корректировка остатка"},0)),"Выберите тип операции",IF(NOT(ISNUMBER(D3764)),"Укажите количество",IF(D3764=0,"Количество не может быть 0",IF(AND(C3764&lt;&gt;"Корректировка остатка",D3764&lt;0),"Для этого типа количество положительное",IF(NOT(ISNUMBER('Номенклатура'!$C$2)),"Укажите дату начала учёта",IF(A3764&lt;INT('Номенклатура'!$C$2),"Раньше даты начала учёта: НЕ учтено",IF(AND(C3764="Корректировка остатка",TRIM(G3764)=""),"Учтено: добавьте пояснение","ОК")))))))))))))</f>
        <v/>
      </c>
    </row>
    <row r="3765" spans="1:9" x14ac:dyDescent="0.25">
      <c r="A3765" s="16"/>
      <c r="B3765" s="13"/>
      <c r="C3765" s="13"/>
      <c r="D3765" s="14"/>
      <c r="E3765" s="17" t="str">
        <f>IF(OR(B3765="",SUMPRODUCT(--EXACT('Номенклатура'!$A$6:$A$205,B3765))&lt;&gt;1),"",INDEX('Номенклатура'!$D$6:$D$205,SUMPRODUCT(EXACT('Номенклатура'!$A$6:$A$205,B3765)*(ROW('Номенклатура'!$A$6:$A$205)-5)))&amp;"")</f>
        <v/>
      </c>
      <c r="F3765" s="18" t="str">
        <f>IF(OR(I3765="ОК",I3765="Учтено: добавьте пояснение"),IF(C3765="Приход",D3765,IF(C3765="Корректировка остатка",D3765,-D3765)),"")</f>
        <v/>
      </c>
      <c r="G3765" s="13"/>
      <c r="H3765" s="15" t="str">
        <f>IF(OR(B3765="",SUMPRODUCT(--EXACT('Номенклатура'!$A$6:$A$205,B3765))&lt;&gt;1),"",INDEX('Номенклатура'!$B$6:$B$205,SUMPRODUCT(EXACT('Номенклатура'!$A$6:$A$205,B3765)*(ROW('Номенклатура'!$A$6:$A$205)-5)))&amp;"")</f>
        <v/>
      </c>
      <c r="I3765" s="15" t="str">
        <f>IF(COUNTA(A3765:D3765,G3765)=0,"",IF(NOT(ISNUMBER(A3765)),"Укажите дату",IF(B3765="","Укажите код",IF(NOT(AND(ISTEXT(B3765),LEN(B3765)&gt;0,LEN(B3765)&lt;=30,ISNUMBER(FIND(LEFT(B3765,1),"ABCDEFGHIJKLMNOPQRSTUVWXYZ")),SUMPRODUCT((MID(B3765,{1,2,3,4,5,6,7,8,9,10,11,12,13,14,15,16,17,18,19,20,21,22,23,24,25,26,27,28,29,30},1)&lt;&gt;"")*ISERROR(FIND(MID(B3765,{1,2,3,4,5,6,7,8,9,10,11,12,13,14,15,16,17,18,19,20,21,22,23,24,25,26,27,28,29,30},1),"ABCDEFGHIJKLMNOPQRSTUVWXYZ0123456789-_")))=0,ISERROR(VALUE(B3765)))),"Недопустимый код: только латинские буквы A-Z в верхнем регистре, цифры, - и _; начало с буквы, до 30 символов (например MILK-001)",IF(SUMPRODUCT(--EXACT('Номенклатура'!$A$6:$A$205,B3765))=0,"Код не найден в номенклатуре",IF(SUMPRODUCT(--EXACT('Номенклатура'!$A$6:$A$205,B3765))&gt;1,"Код повторяется в номенклатуре",IF(ISNA(MATCH(C3765,{"Приход","Расход","Списание","Корректировка остатка"},0)),"Выберите тип операции",IF(NOT(ISNUMBER(D3765)),"Укажите количество",IF(D3765=0,"Количество не может быть 0",IF(AND(C3765&lt;&gt;"Корректировка остатка",D3765&lt;0),"Для этого типа количество положительное",IF(NOT(ISNUMBER('Номенклатура'!$C$2)),"Укажите дату начала учёта",IF(A3765&lt;INT('Номенклатура'!$C$2),"Раньше даты начала учёта: НЕ учтено",IF(AND(C3765="Корректировка остатка",TRIM(G3765)=""),"Учтено: добавьте пояснение","ОК")))))))))))))</f>
        <v/>
      </c>
    </row>
    <row r="3766" spans="1:9" x14ac:dyDescent="0.25">
      <c r="A3766" s="16"/>
      <c r="B3766" s="13"/>
      <c r="C3766" s="13"/>
      <c r="D3766" s="14"/>
      <c r="E3766" s="17" t="str">
        <f>IF(OR(B3766="",SUMPRODUCT(--EXACT('Номенклатура'!$A$6:$A$205,B3766))&lt;&gt;1),"",INDEX('Номенклатура'!$D$6:$D$205,SUMPRODUCT(EXACT('Номенклатура'!$A$6:$A$205,B3766)*(ROW('Номенклатура'!$A$6:$A$205)-5)))&amp;"")</f>
        <v/>
      </c>
      <c r="F3766" s="18" t="str">
        <f>IF(OR(I3766="ОК",I3766="Учтено: добавьте пояснение"),IF(C3766="Приход",D3766,IF(C3766="Корректировка остатка",D3766,-D3766)),"")</f>
        <v/>
      </c>
      <c r="G3766" s="13"/>
      <c r="H3766" s="15" t="str">
        <f>IF(OR(B3766="",SUMPRODUCT(--EXACT('Номенклатура'!$A$6:$A$205,B3766))&lt;&gt;1),"",INDEX('Номенклатура'!$B$6:$B$205,SUMPRODUCT(EXACT('Номенклатура'!$A$6:$A$205,B3766)*(ROW('Номенклатура'!$A$6:$A$205)-5)))&amp;"")</f>
        <v/>
      </c>
      <c r="I3766" s="15" t="str">
        <f>IF(COUNTA(A3766:D3766,G3766)=0,"",IF(NOT(ISNUMBER(A3766)),"Укажите дату",IF(B3766="","Укажите код",IF(NOT(AND(ISTEXT(B3766),LEN(B3766)&gt;0,LEN(B3766)&lt;=30,ISNUMBER(FIND(LEFT(B3766,1),"ABCDEFGHIJKLMNOPQRSTUVWXYZ")),SUMPRODUCT((MID(B3766,{1,2,3,4,5,6,7,8,9,10,11,12,13,14,15,16,17,18,19,20,21,22,23,24,25,26,27,28,29,30},1)&lt;&gt;"")*ISERROR(FIND(MID(B3766,{1,2,3,4,5,6,7,8,9,10,11,12,13,14,15,16,17,18,19,20,21,22,23,24,25,26,27,28,29,30},1),"ABCDEFGHIJKLMNOPQRSTUVWXYZ0123456789-_")))=0,ISERROR(VALUE(B3766)))),"Недопустимый код: только латинские буквы A-Z в верхнем регистре, цифры, - и _; начало с буквы, до 30 символов (например MILK-001)",IF(SUMPRODUCT(--EXACT('Номенклатура'!$A$6:$A$205,B3766))=0,"Код не найден в номенклатуре",IF(SUMPRODUCT(--EXACT('Номенклатура'!$A$6:$A$205,B3766))&gt;1,"Код повторяется в номенклатуре",IF(ISNA(MATCH(C3766,{"Приход","Расход","Списание","Корректировка остатка"},0)),"Выберите тип операции",IF(NOT(ISNUMBER(D3766)),"Укажите количество",IF(D3766=0,"Количество не может быть 0",IF(AND(C3766&lt;&gt;"Корректировка остатка",D3766&lt;0),"Для этого типа количество положительное",IF(NOT(ISNUMBER('Номенклатура'!$C$2)),"Укажите дату начала учёта",IF(A3766&lt;INT('Номенклатура'!$C$2),"Раньше даты начала учёта: НЕ учтено",IF(AND(C3766="Корректировка остатка",TRIM(G3766)=""),"Учтено: добавьте пояснение","ОК")))))))))))))</f>
        <v/>
      </c>
    </row>
    <row r="3767" spans="1:9" x14ac:dyDescent="0.25">
      <c r="A3767" s="16"/>
      <c r="B3767" s="13"/>
      <c r="C3767" s="13"/>
      <c r="D3767" s="14"/>
      <c r="E3767" s="17" t="str">
        <f>IF(OR(B3767="",SUMPRODUCT(--EXACT('Номенклатура'!$A$6:$A$205,B3767))&lt;&gt;1),"",INDEX('Номенклатура'!$D$6:$D$205,SUMPRODUCT(EXACT('Номенклатура'!$A$6:$A$205,B3767)*(ROW('Номенклатура'!$A$6:$A$205)-5)))&amp;"")</f>
        <v/>
      </c>
      <c r="F3767" s="18" t="str">
        <f>IF(OR(I3767="ОК",I3767="Учтено: добавьте пояснение"),IF(C3767="Приход",D3767,IF(C3767="Корректировка остатка",D3767,-D3767)),"")</f>
        <v/>
      </c>
      <c r="G3767" s="13"/>
      <c r="H3767" s="15" t="str">
        <f>IF(OR(B3767="",SUMPRODUCT(--EXACT('Номенклатура'!$A$6:$A$205,B3767))&lt;&gt;1),"",INDEX('Номенклатура'!$B$6:$B$205,SUMPRODUCT(EXACT('Номенклатура'!$A$6:$A$205,B3767)*(ROW('Номенклатура'!$A$6:$A$205)-5)))&amp;"")</f>
        <v/>
      </c>
      <c r="I3767" s="15" t="str">
        <f>IF(COUNTA(A3767:D3767,G3767)=0,"",IF(NOT(ISNUMBER(A3767)),"Укажите дату",IF(B3767="","Укажите код",IF(NOT(AND(ISTEXT(B3767),LEN(B3767)&gt;0,LEN(B3767)&lt;=30,ISNUMBER(FIND(LEFT(B3767,1),"ABCDEFGHIJKLMNOPQRSTUVWXYZ")),SUMPRODUCT((MID(B3767,{1,2,3,4,5,6,7,8,9,10,11,12,13,14,15,16,17,18,19,20,21,22,23,24,25,26,27,28,29,30},1)&lt;&gt;"")*ISERROR(FIND(MID(B3767,{1,2,3,4,5,6,7,8,9,10,11,12,13,14,15,16,17,18,19,20,21,22,23,24,25,26,27,28,29,30},1),"ABCDEFGHIJKLMNOPQRSTUVWXYZ0123456789-_")))=0,ISERROR(VALUE(B3767)))),"Недопустимый код: только латинские буквы A-Z в верхнем регистре, цифры, - и _; начало с буквы, до 30 символов (например MILK-001)",IF(SUMPRODUCT(--EXACT('Номенклатура'!$A$6:$A$205,B3767))=0,"Код не найден в номенклатуре",IF(SUMPRODUCT(--EXACT('Номенклатура'!$A$6:$A$205,B3767))&gt;1,"Код повторяется в номенклатуре",IF(ISNA(MATCH(C3767,{"Приход","Расход","Списание","Корректировка остатка"},0)),"Выберите тип операции",IF(NOT(ISNUMBER(D3767)),"Укажите количество",IF(D3767=0,"Количество не может быть 0",IF(AND(C3767&lt;&gt;"Корректировка остатка",D3767&lt;0),"Для этого типа количество положительное",IF(NOT(ISNUMBER('Номенклатура'!$C$2)),"Укажите дату начала учёта",IF(A3767&lt;INT('Номенклатура'!$C$2),"Раньше даты начала учёта: НЕ учтено",IF(AND(C3767="Корректировка остатка",TRIM(G3767)=""),"Учтено: добавьте пояснение","ОК")))))))))))))</f>
        <v/>
      </c>
    </row>
    <row r="3768" spans="1:9" x14ac:dyDescent="0.25">
      <c r="A3768" s="16"/>
      <c r="B3768" s="13"/>
      <c r="C3768" s="13"/>
      <c r="D3768" s="14"/>
      <c r="E3768" s="17" t="str">
        <f>IF(OR(B3768="",SUMPRODUCT(--EXACT('Номенклатура'!$A$6:$A$205,B3768))&lt;&gt;1),"",INDEX('Номенклатура'!$D$6:$D$205,SUMPRODUCT(EXACT('Номенклатура'!$A$6:$A$205,B3768)*(ROW('Номенклатура'!$A$6:$A$205)-5)))&amp;"")</f>
        <v/>
      </c>
      <c r="F3768" s="18" t="str">
        <f>IF(OR(I3768="ОК",I3768="Учтено: добавьте пояснение"),IF(C3768="Приход",D3768,IF(C3768="Корректировка остатка",D3768,-D3768)),"")</f>
        <v/>
      </c>
      <c r="G3768" s="13"/>
      <c r="H3768" s="15" t="str">
        <f>IF(OR(B3768="",SUMPRODUCT(--EXACT('Номенклатура'!$A$6:$A$205,B3768))&lt;&gt;1),"",INDEX('Номенклатура'!$B$6:$B$205,SUMPRODUCT(EXACT('Номенклатура'!$A$6:$A$205,B3768)*(ROW('Номенклатура'!$A$6:$A$205)-5)))&amp;"")</f>
        <v/>
      </c>
      <c r="I3768" s="15" t="str">
        <f>IF(COUNTA(A3768:D3768,G3768)=0,"",IF(NOT(ISNUMBER(A3768)),"Укажите дату",IF(B3768="","Укажите код",IF(NOT(AND(ISTEXT(B3768),LEN(B3768)&gt;0,LEN(B3768)&lt;=30,ISNUMBER(FIND(LEFT(B3768,1),"ABCDEFGHIJKLMNOPQRSTUVWXYZ")),SUMPRODUCT((MID(B3768,{1,2,3,4,5,6,7,8,9,10,11,12,13,14,15,16,17,18,19,20,21,22,23,24,25,26,27,28,29,30},1)&lt;&gt;"")*ISERROR(FIND(MID(B3768,{1,2,3,4,5,6,7,8,9,10,11,12,13,14,15,16,17,18,19,20,21,22,23,24,25,26,27,28,29,30},1),"ABCDEFGHIJKLMNOPQRSTUVWXYZ0123456789-_")))=0,ISERROR(VALUE(B3768)))),"Недопустимый код: только латинские буквы A-Z в верхнем регистре, цифры, - и _; начало с буквы, до 30 символов (например MILK-001)",IF(SUMPRODUCT(--EXACT('Номенклатура'!$A$6:$A$205,B3768))=0,"Код не найден в номенклатуре",IF(SUMPRODUCT(--EXACT('Номенклатура'!$A$6:$A$205,B3768))&gt;1,"Код повторяется в номенклатуре",IF(ISNA(MATCH(C3768,{"Приход","Расход","Списание","Корректировка остатка"},0)),"Выберите тип операции",IF(NOT(ISNUMBER(D3768)),"Укажите количество",IF(D3768=0,"Количество не может быть 0",IF(AND(C3768&lt;&gt;"Корректировка остатка",D3768&lt;0),"Для этого типа количество положительное",IF(NOT(ISNUMBER('Номенклатура'!$C$2)),"Укажите дату начала учёта",IF(A3768&lt;INT('Номенклатура'!$C$2),"Раньше даты начала учёта: НЕ учтено",IF(AND(C3768="Корректировка остатка",TRIM(G3768)=""),"Учтено: добавьте пояснение","ОК")))))))))))))</f>
        <v/>
      </c>
    </row>
    <row r="3769" spans="1:9" x14ac:dyDescent="0.25">
      <c r="A3769" s="16"/>
      <c r="B3769" s="13"/>
      <c r="C3769" s="13"/>
      <c r="D3769" s="14"/>
      <c r="E3769" s="17" t="str">
        <f>IF(OR(B3769="",SUMPRODUCT(--EXACT('Номенклатура'!$A$6:$A$205,B3769))&lt;&gt;1),"",INDEX('Номенклатура'!$D$6:$D$205,SUMPRODUCT(EXACT('Номенклатура'!$A$6:$A$205,B3769)*(ROW('Номенклатура'!$A$6:$A$205)-5)))&amp;"")</f>
        <v/>
      </c>
      <c r="F3769" s="18" t="str">
        <f>IF(OR(I3769="ОК",I3769="Учтено: добавьте пояснение"),IF(C3769="Приход",D3769,IF(C3769="Корректировка остатка",D3769,-D3769)),"")</f>
        <v/>
      </c>
      <c r="G3769" s="13"/>
      <c r="H3769" s="15" t="str">
        <f>IF(OR(B3769="",SUMPRODUCT(--EXACT('Номенклатура'!$A$6:$A$205,B3769))&lt;&gt;1),"",INDEX('Номенклатура'!$B$6:$B$205,SUMPRODUCT(EXACT('Номенклатура'!$A$6:$A$205,B3769)*(ROW('Номенклатура'!$A$6:$A$205)-5)))&amp;"")</f>
        <v/>
      </c>
      <c r="I3769" s="15" t="str">
        <f>IF(COUNTA(A3769:D3769,G3769)=0,"",IF(NOT(ISNUMBER(A3769)),"Укажите дату",IF(B3769="","Укажите код",IF(NOT(AND(ISTEXT(B3769),LEN(B3769)&gt;0,LEN(B3769)&lt;=30,ISNUMBER(FIND(LEFT(B3769,1),"ABCDEFGHIJKLMNOPQRSTUVWXYZ")),SUMPRODUCT((MID(B3769,{1,2,3,4,5,6,7,8,9,10,11,12,13,14,15,16,17,18,19,20,21,22,23,24,25,26,27,28,29,30},1)&lt;&gt;"")*ISERROR(FIND(MID(B3769,{1,2,3,4,5,6,7,8,9,10,11,12,13,14,15,16,17,18,19,20,21,22,23,24,25,26,27,28,29,30},1),"ABCDEFGHIJKLMNOPQRSTUVWXYZ0123456789-_")))=0,ISERROR(VALUE(B3769)))),"Недопустимый код: только латинские буквы A-Z в верхнем регистре, цифры, - и _; начало с буквы, до 30 символов (например MILK-001)",IF(SUMPRODUCT(--EXACT('Номенклатура'!$A$6:$A$205,B3769))=0,"Код не найден в номенклатуре",IF(SUMPRODUCT(--EXACT('Номенклатура'!$A$6:$A$205,B3769))&gt;1,"Код повторяется в номенклатуре",IF(ISNA(MATCH(C3769,{"Приход","Расход","Списание","Корректировка остатка"},0)),"Выберите тип операции",IF(NOT(ISNUMBER(D3769)),"Укажите количество",IF(D3769=0,"Количество не может быть 0",IF(AND(C3769&lt;&gt;"Корректировка остатка",D3769&lt;0),"Для этого типа количество положительное",IF(NOT(ISNUMBER('Номенклатура'!$C$2)),"Укажите дату начала учёта",IF(A3769&lt;INT('Номенклатура'!$C$2),"Раньше даты начала учёта: НЕ учтено",IF(AND(C3769="Корректировка остатка",TRIM(G3769)=""),"Учтено: добавьте пояснение","ОК")))))))))))))</f>
        <v/>
      </c>
    </row>
    <row r="3770" spans="1:9" x14ac:dyDescent="0.25">
      <c r="A3770" s="16"/>
      <c r="B3770" s="13"/>
      <c r="C3770" s="13"/>
      <c r="D3770" s="14"/>
      <c r="E3770" s="17" t="str">
        <f>IF(OR(B3770="",SUMPRODUCT(--EXACT('Номенклатура'!$A$6:$A$205,B3770))&lt;&gt;1),"",INDEX('Номенклатура'!$D$6:$D$205,SUMPRODUCT(EXACT('Номенклатура'!$A$6:$A$205,B3770)*(ROW('Номенклатура'!$A$6:$A$205)-5)))&amp;"")</f>
        <v/>
      </c>
      <c r="F3770" s="18" t="str">
        <f>IF(OR(I3770="ОК",I3770="Учтено: добавьте пояснение"),IF(C3770="Приход",D3770,IF(C3770="Корректировка остатка",D3770,-D3770)),"")</f>
        <v/>
      </c>
      <c r="G3770" s="13"/>
      <c r="H3770" s="15" t="str">
        <f>IF(OR(B3770="",SUMPRODUCT(--EXACT('Номенклатура'!$A$6:$A$205,B3770))&lt;&gt;1),"",INDEX('Номенклатура'!$B$6:$B$205,SUMPRODUCT(EXACT('Номенклатура'!$A$6:$A$205,B3770)*(ROW('Номенклатура'!$A$6:$A$205)-5)))&amp;"")</f>
        <v/>
      </c>
      <c r="I3770" s="15" t="str">
        <f>IF(COUNTA(A3770:D3770,G3770)=0,"",IF(NOT(ISNUMBER(A3770)),"Укажите дату",IF(B3770="","Укажите код",IF(NOT(AND(ISTEXT(B3770),LEN(B3770)&gt;0,LEN(B3770)&lt;=30,ISNUMBER(FIND(LEFT(B3770,1),"ABCDEFGHIJKLMNOPQRSTUVWXYZ")),SUMPRODUCT((MID(B3770,{1,2,3,4,5,6,7,8,9,10,11,12,13,14,15,16,17,18,19,20,21,22,23,24,25,26,27,28,29,30},1)&lt;&gt;"")*ISERROR(FIND(MID(B3770,{1,2,3,4,5,6,7,8,9,10,11,12,13,14,15,16,17,18,19,20,21,22,23,24,25,26,27,28,29,30},1),"ABCDEFGHIJKLMNOPQRSTUVWXYZ0123456789-_")))=0,ISERROR(VALUE(B3770)))),"Недопустимый код: только латинские буквы A-Z в верхнем регистре, цифры, - и _; начало с буквы, до 30 символов (например MILK-001)",IF(SUMPRODUCT(--EXACT('Номенклатура'!$A$6:$A$205,B3770))=0,"Код не найден в номенклатуре",IF(SUMPRODUCT(--EXACT('Номенклатура'!$A$6:$A$205,B3770))&gt;1,"Код повторяется в номенклатуре",IF(ISNA(MATCH(C3770,{"Приход","Расход","Списание","Корректировка остатка"},0)),"Выберите тип операции",IF(NOT(ISNUMBER(D3770)),"Укажите количество",IF(D3770=0,"Количество не может быть 0",IF(AND(C3770&lt;&gt;"Корректировка остатка",D3770&lt;0),"Для этого типа количество положительное",IF(NOT(ISNUMBER('Номенклатура'!$C$2)),"Укажите дату начала учёта",IF(A3770&lt;INT('Номенклатура'!$C$2),"Раньше даты начала учёта: НЕ учтено",IF(AND(C3770="Корректировка остатка",TRIM(G3770)=""),"Учтено: добавьте пояснение","ОК")))))))))))))</f>
        <v/>
      </c>
    </row>
    <row r="3771" spans="1:9" x14ac:dyDescent="0.25">
      <c r="A3771" s="16"/>
      <c r="B3771" s="13"/>
      <c r="C3771" s="13"/>
      <c r="D3771" s="14"/>
      <c r="E3771" s="17" t="str">
        <f>IF(OR(B3771="",SUMPRODUCT(--EXACT('Номенклатура'!$A$6:$A$205,B3771))&lt;&gt;1),"",INDEX('Номенклатура'!$D$6:$D$205,SUMPRODUCT(EXACT('Номенклатура'!$A$6:$A$205,B3771)*(ROW('Номенклатура'!$A$6:$A$205)-5)))&amp;"")</f>
        <v/>
      </c>
      <c r="F3771" s="18" t="str">
        <f>IF(OR(I3771="ОК",I3771="Учтено: добавьте пояснение"),IF(C3771="Приход",D3771,IF(C3771="Корректировка остатка",D3771,-D3771)),"")</f>
        <v/>
      </c>
      <c r="G3771" s="13"/>
      <c r="H3771" s="15" t="str">
        <f>IF(OR(B3771="",SUMPRODUCT(--EXACT('Номенклатура'!$A$6:$A$205,B3771))&lt;&gt;1),"",INDEX('Номенклатура'!$B$6:$B$205,SUMPRODUCT(EXACT('Номенклатура'!$A$6:$A$205,B3771)*(ROW('Номенклатура'!$A$6:$A$205)-5)))&amp;"")</f>
        <v/>
      </c>
      <c r="I3771" s="15" t="str">
        <f>IF(COUNTA(A3771:D3771,G3771)=0,"",IF(NOT(ISNUMBER(A3771)),"Укажите дату",IF(B3771="","Укажите код",IF(NOT(AND(ISTEXT(B3771),LEN(B3771)&gt;0,LEN(B3771)&lt;=30,ISNUMBER(FIND(LEFT(B3771,1),"ABCDEFGHIJKLMNOPQRSTUVWXYZ")),SUMPRODUCT((MID(B3771,{1,2,3,4,5,6,7,8,9,10,11,12,13,14,15,16,17,18,19,20,21,22,23,24,25,26,27,28,29,30},1)&lt;&gt;"")*ISERROR(FIND(MID(B3771,{1,2,3,4,5,6,7,8,9,10,11,12,13,14,15,16,17,18,19,20,21,22,23,24,25,26,27,28,29,30},1),"ABCDEFGHIJKLMNOPQRSTUVWXYZ0123456789-_")))=0,ISERROR(VALUE(B3771)))),"Недопустимый код: только латинские буквы A-Z в верхнем регистре, цифры, - и _; начало с буквы, до 30 символов (например MILK-001)",IF(SUMPRODUCT(--EXACT('Номенклатура'!$A$6:$A$205,B3771))=0,"Код не найден в номенклатуре",IF(SUMPRODUCT(--EXACT('Номенклатура'!$A$6:$A$205,B3771))&gt;1,"Код повторяется в номенклатуре",IF(ISNA(MATCH(C3771,{"Приход","Расход","Списание","Корректировка остатка"},0)),"Выберите тип операции",IF(NOT(ISNUMBER(D3771)),"Укажите количество",IF(D3771=0,"Количество не может быть 0",IF(AND(C3771&lt;&gt;"Корректировка остатка",D3771&lt;0),"Для этого типа количество положительное",IF(NOT(ISNUMBER('Номенклатура'!$C$2)),"Укажите дату начала учёта",IF(A3771&lt;INT('Номенклатура'!$C$2),"Раньше даты начала учёта: НЕ учтено",IF(AND(C3771="Корректировка остатка",TRIM(G3771)=""),"Учтено: добавьте пояснение","ОК")))))))))))))</f>
        <v/>
      </c>
    </row>
    <row r="3772" spans="1:9" x14ac:dyDescent="0.25">
      <c r="A3772" s="16"/>
      <c r="B3772" s="13"/>
      <c r="C3772" s="13"/>
      <c r="D3772" s="14"/>
      <c r="E3772" s="17" t="str">
        <f>IF(OR(B3772="",SUMPRODUCT(--EXACT('Номенклатура'!$A$6:$A$205,B3772))&lt;&gt;1),"",INDEX('Номенклатура'!$D$6:$D$205,SUMPRODUCT(EXACT('Номенклатура'!$A$6:$A$205,B3772)*(ROW('Номенклатура'!$A$6:$A$205)-5)))&amp;"")</f>
        <v/>
      </c>
      <c r="F3772" s="18" t="str">
        <f>IF(OR(I3772="ОК",I3772="Учтено: добавьте пояснение"),IF(C3772="Приход",D3772,IF(C3772="Корректировка остатка",D3772,-D3772)),"")</f>
        <v/>
      </c>
      <c r="G3772" s="13"/>
      <c r="H3772" s="15" t="str">
        <f>IF(OR(B3772="",SUMPRODUCT(--EXACT('Номенклатура'!$A$6:$A$205,B3772))&lt;&gt;1),"",INDEX('Номенклатура'!$B$6:$B$205,SUMPRODUCT(EXACT('Номенклатура'!$A$6:$A$205,B3772)*(ROW('Номенклатура'!$A$6:$A$205)-5)))&amp;"")</f>
        <v/>
      </c>
      <c r="I3772" s="15" t="str">
        <f>IF(COUNTA(A3772:D3772,G3772)=0,"",IF(NOT(ISNUMBER(A3772)),"Укажите дату",IF(B3772="","Укажите код",IF(NOT(AND(ISTEXT(B3772),LEN(B3772)&gt;0,LEN(B3772)&lt;=30,ISNUMBER(FIND(LEFT(B3772,1),"ABCDEFGHIJKLMNOPQRSTUVWXYZ")),SUMPRODUCT((MID(B3772,{1,2,3,4,5,6,7,8,9,10,11,12,13,14,15,16,17,18,19,20,21,22,23,24,25,26,27,28,29,30},1)&lt;&gt;"")*ISERROR(FIND(MID(B3772,{1,2,3,4,5,6,7,8,9,10,11,12,13,14,15,16,17,18,19,20,21,22,23,24,25,26,27,28,29,30},1),"ABCDEFGHIJKLMNOPQRSTUVWXYZ0123456789-_")))=0,ISERROR(VALUE(B3772)))),"Недопустимый код: только латинские буквы A-Z в верхнем регистре, цифры, - и _; начало с буквы, до 30 символов (например MILK-001)",IF(SUMPRODUCT(--EXACT('Номенклатура'!$A$6:$A$205,B3772))=0,"Код не найден в номенклатуре",IF(SUMPRODUCT(--EXACT('Номенклатура'!$A$6:$A$205,B3772))&gt;1,"Код повторяется в номенклатуре",IF(ISNA(MATCH(C3772,{"Приход","Расход","Списание","Корректировка остатка"},0)),"Выберите тип операции",IF(NOT(ISNUMBER(D3772)),"Укажите количество",IF(D3772=0,"Количество не может быть 0",IF(AND(C3772&lt;&gt;"Корректировка остатка",D3772&lt;0),"Для этого типа количество положительное",IF(NOT(ISNUMBER('Номенклатура'!$C$2)),"Укажите дату начала учёта",IF(A3772&lt;INT('Номенклатура'!$C$2),"Раньше даты начала учёта: НЕ учтено",IF(AND(C3772="Корректировка остатка",TRIM(G3772)=""),"Учтено: добавьте пояснение","ОК")))))))))))))</f>
        <v/>
      </c>
    </row>
    <row r="3773" spans="1:9" x14ac:dyDescent="0.25">
      <c r="A3773" s="16"/>
      <c r="B3773" s="13"/>
      <c r="C3773" s="13"/>
      <c r="D3773" s="14"/>
      <c r="E3773" s="17" t="str">
        <f>IF(OR(B3773="",SUMPRODUCT(--EXACT('Номенклатура'!$A$6:$A$205,B3773))&lt;&gt;1),"",INDEX('Номенклатура'!$D$6:$D$205,SUMPRODUCT(EXACT('Номенклатура'!$A$6:$A$205,B3773)*(ROW('Номенклатура'!$A$6:$A$205)-5)))&amp;"")</f>
        <v/>
      </c>
      <c r="F3773" s="18" t="str">
        <f>IF(OR(I3773="ОК",I3773="Учтено: добавьте пояснение"),IF(C3773="Приход",D3773,IF(C3773="Корректировка остатка",D3773,-D3773)),"")</f>
        <v/>
      </c>
      <c r="G3773" s="13"/>
      <c r="H3773" s="15" t="str">
        <f>IF(OR(B3773="",SUMPRODUCT(--EXACT('Номенклатура'!$A$6:$A$205,B3773))&lt;&gt;1),"",INDEX('Номенклатура'!$B$6:$B$205,SUMPRODUCT(EXACT('Номенклатура'!$A$6:$A$205,B3773)*(ROW('Номенклатура'!$A$6:$A$205)-5)))&amp;"")</f>
        <v/>
      </c>
      <c r="I3773" s="15" t="str">
        <f>IF(COUNTA(A3773:D3773,G3773)=0,"",IF(NOT(ISNUMBER(A3773)),"Укажите дату",IF(B3773="","Укажите код",IF(NOT(AND(ISTEXT(B3773),LEN(B3773)&gt;0,LEN(B3773)&lt;=30,ISNUMBER(FIND(LEFT(B3773,1),"ABCDEFGHIJKLMNOPQRSTUVWXYZ")),SUMPRODUCT((MID(B3773,{1,2,3,4,5,6,7,8,9,10,11,12,13,14,15,16,17,18,19,20,21,22,23,24,25,26,27,28,29,30},1)&lt;&gt;"")*ISERROR(FIND(MID(B3773,{1,2,3,4,5,6,7,8,9,10,11,12,13,14,15,16,17,18,19,20,21,22,23,24,25,26,27,28,29,30},1),"ABCDEFGHIJKLMNOPQRSTUVWXYZ0123456789-_")))=0,ISERROR(VALUE(B3773)))),"Недопустимый код: только латинские буквы A-Z в верхнем регистре, цифры, - и _; начало с буквы, до 30 символов (например MILK-001)",IF(SUMPRODUCT(--EXACT('Номенклатура'!$A$6:$A$205,B3773))=0,"Код не найден в номенклатуре",IF(SUMPRODUCT(--EXACT('Номенклатура'!$A$6:$A$205,B3773))&gt;1,"Код повторяется в номенклатуре",IF(ISNA(MATCH(C3773,{"Приход","Расход","Списание","Корректировка остатка"},0)),"Выберите тип операции",IF(NOT(ISNUMBER(D3773)),"Укажите количество",IF(D3773=0,"Количество не может быть 0",IF(AND(C3773&lt;&gt;"Корректировка остатка",D3773&lt;0),"Для этого типа количество положительное",IF(NOT(ISNUMBER('Номенклатура'!$C$2)),"Укажите дату начала учёта",IF(A3773&lt;INT('Номенклатура'!$C$2),"Раньше даты начала учёта: НЕ учтено",IF(AND(C3773="Корректировка остатка",TRIM(G3773)=""),"Учтено: добавьте пояснение","ОК")))))))))))))</f>
        <v/>
      </c>
    </row>
    <row r="3774" spans="1:9" x14ac:dyDescent="0.25">
      <c r="A3774" s="16"/>
      <c r="B3774" s="13"/>
      <c r="C3774" s="13"/>
      <c r="D3774" s="14"/>
      <c r="E3774" s="17" t="str">
        <f>IF(OR(B3774="",SUMPRODUCT(--EXACT('Номенклатура'!$A$6:$A$205,B3774))&lt;&gt;1),"",INDEX('Номенклатура'!$D$6:$D$205,SUMPRODUCT(EXACT('Номенклатура'!$A$6:$A$205,B3774)*(ROW('Номенклатура'!$A$6:$A$205)-5)))&amp;"")</f>
        <v/>
      </c>
      <c r="F3774" s="18" t="str">
        <f>IF(OR(I3774="ОК",I3774="Учтено: добавьте пояснение"),IF(C3774="Приход",D3774,IF(C3774="Корректировка остатка",D3774,-D3774)),"")</f>
        <v/>
      </c>
      <c r="G3774" s="13"/>
      <c r="H3774" s="15" t="str">
        <f>IF(OR(B3774="",SUMPRODUCT(--EXACT('Номенклатура'!$A$6:$A$205,B3774))&lt;&gt;1),"",INDEX('Номенклатура'!$B$6:$B$205,SUMPRODUCT(EXACT('Номенклатура'!$A$6:$A$205,B3774)*(ROW('Номенклатура'!$A$6:$A$205)-5)))&amp;"")</f>
        <v/>
      </c>
      <c r="I3774" s="15" t="str">
        <f>IF(COUNTA(A3774:D3774,G3774)=0,"",IF(NOT(ISNUMBER(A3774)),"Укажите дату",IF(B3774="","Укажите код",IF(NOT(AND(ISTEXT(B3774),LEN(B3774)&gt;0,LEN(B3774)&lt;=30,ISNUMBER(FIND(LEFT(B3774,1),"ABCDEFGHIJKLMNOPQRSTUVWXYZ")),SUMPRODUCT((MID(B3774,{1,2,3,4,5,6,7,8,9,10,11,12,13,14,15,16,17,18,19,20,21,22,23,24,25,26,27,28,29,30},1)&lt;&gt;"")*ISERROR(FIND(MID(B3774,{1,2,3,4,5,6,7,8,9,10,11,12,13,14,15,16,17,18,19,20,21,22,23,24,25,26,27,28,29,30},1),"ABCDEFGHIJKLMNOPQRSTUVWXYZ0123456789-_")))=0,ISERROR(VALUE(B3774)))),"Недопустимый код: только латинские буквы A-Z в верхнем регистре, цифры, - и _; начало с буквы, до 30 символов (например MILK-001)",IF(SUMPRODUCT(--EXACT('Номенклатура'!$A$6:$A$205,B3774))=0,"Код не найден в номенклатуре",IF(SUMPRODUCT(--EXACT('Номенклатура'!$A$6:$A$205,B3774))&gt;1,"Код повторяется в номенклатуре",IF(ISNA(MATCH(C3774,{"Приход","Расход","Списание","Корректировка остатка"},0)),"Выберите тип операции",IF(NOT(ISNUMBER(D3774)),"Укажите количество",IF(D3774=0,"Количество не может быть 0",IF(AND(C3774&lt;&gt;"Корректировка остатка",D3774&lt;0),"Для этого типа количество положительное",IF(NOT(ISNUMBER('Номенклатура'!$C$2)),"Укажите дату начала учёта",IF(A3774&lt;INT('Номенклатура'!$C$2),"Раньше даты начала учёта: НЕ учтено",IF(AND(C3774="Корректировка остатка",TRIM(G3774)=""),"Учтено: добавьте пояснение","ОК")))))))))))))</f>
        <v/>
      </c>
    </row>
    <row r="3775" spans="1:9" x14ac:dyDescent="0.25">
      <c r="A3775" s="16"/>
      <c r="B3775" s="13"/>
      <c r="C3775" s="13"/>
      <c r="D3775" s="14"/>
      <c r="E3775" s="17" t="str">
        <f>IF(OR(B3775="",SUMPRODUCT(--EXACT('Номенклатура'!$A$6:$A$205,B3775))&lt;&gt;1),"",INDEX('Номенклатура'!$D$6:$D$205,SUMPRODUCT(EXACT('Номенклатура'!$A$6:$A$205,B3775)*(ROW('Номенклатура'!$A$6:$A$205)-5)))&amp;"")</f>
        <v/>
      </c>
      <c r="F3775" s="18" t="str">
        <f>IF(OR(I3775="ОК",I3775="Учтено: добавьте пояснение"),IF(C3775="Приход",D3775,IF(C3775="Корректировка остатка",D3775,-D3775)),"")</f>
        <v/>
      </c>
      <c r="G3775" s="13"/>
      <c r="H3775" s="15" t="str">
        <f>IF(OR(B3775="",SUMPRODUCT(--EXACT('Номенклатура'!$A$6:$A$205,B3775))&lt;&gt;1),"",INDEX('Номенклатура'!$B$6:$B$205,SUMPRODUCT(EXACT('Номенклатура'!$A$6:$A$205,B3775)*(ROW('Номенклатура'!$A$6:$A$205)-5)))&amp;"")</f>
        <v/>
      </c>
      <c r="I3775" s="15" t="str">
        <f>IF(COUNTA(A3775:D3775,G3775)=0,"",IF(NOT(ISNUMBER(A3775)),"Укажите дату",IF(B3775="","Укажите код",IF(NOT(AND(ISTEXT(B3775),LEN(B3775)&gt;0,LEN(B3775)&lt;=30,ISNUMBER(FIND(LEFT(B3775,1),"ABCDEFGHIJKLMNOPQRSTUVWXYZ")),SUMPRODUCT((MID(B3775,{1,2,3,4,5,6,7,8,9,10,11,12,13,14,15,16,17,18,19,20,21,22,23,24,25,26,27,28,29,30},1)&lt;&gt;"")*ISERROR(FIND(MID(B3775,{1,2,3,4,5,6,7,8,9,10,11,12,13,14,15,16,17,18,19,20,21,22,23,24,25,26,27,28,29,30},1),"ABCDEFGHIJKLMNOPQRSTUVWXYZ0123456789-_")))=0,ISERROR(VALUE(B3775)))),"Недопустимый код: только латинские буквы A-Z в верхнем регистре, цифры, - и _; начало с буквы, до 30 символов (например MILK-001)",IF(SUMPRODUCT(--EXACT('Номенклатура'!$A$6:$A$205,B3775))=0,"Код не найден в номенклатуре",IF(SUMPRODUCT(--EXACT('Номенклатура'!$A$6:$A$205,B3775))&gt;1,"Код повторяется в номенклатуре",IF(ISNA(MATCH(C3775,{"Приход","Расход","Списание","Корректировка остатка"},0)),"Выберите тип операции",IF(NOT(ISNUMBER(D3775)),"Укажите количество",IF(D3775=0,"Количество не может быть 0",IF(AND(C3775&lt;&gt;"Корректировка остатка",D3775&lt;0),"Для этого типа количество положительное",IF(NOT(ISNUMBER('Номенклатура'!$C$2)),"Укажите дату начала учёта",IF(A3775&lt;INT('Номенклатура'!$C$2),"Раньше даты начала учёта: НЕ учтено",IF(AND(C3775="Корректировка остатка",TRIM(G3775)=""),"Учтено: добавьте пояснение","ОК")))))))))))))</f>
        <v/>
      </c>
    </row>
    <row r="3776" spans="1:9" x14ac:dyDescent="0.25">
      <c r="A3776" s="16"/>
      <c r="B3776" s="13"/>
      <c r="C3776" s="13"/>
      <c r="D3776" s="14"/>
      <c r="E3776" s="17" t="str">
        <f>IF(OR(B3776="",SUMPRODUCT(--EXACT('Номенклатура'!$A$6:$A$205,B3776))&lt;&gt;1),"",INDEX('Номенклатура'!$D$6:$D$205,SUMPRODUCT(EXACT('Номенклатура'!$A$6:$A$205,B3776)*(ROW('Номенклатура'!$A$6:$A$205)-5)))&amp;"")</f>
        <v/>
      </c>
      <c r="F3776" s="18" t="str">
        <f>IF(OR(I3776="ОК",I3776="Учтено: добавьте пояснение"),IF(C3776="Приход",D3776,IF(C3776="Корректировка остатка",D3776,-D3776)),"")</f>
        <v/>
      </c>
      <c r="G3776" s="13"/>
      <c r="H3776" s="15" t="str">
        <f>IF(OR(B3776="",SUMPRODUCT(--EXACT('Номенклатура'!$A$6:$A$205,B3776))&lt;&gt;1),"",INDEX('Номенклатура'!$B$6:$B$205,SUMPRODUCT(EXACT('Номенклатура'!$A$6:$A$205,B3776)*(ROW('Номенклатура'!$A$6:$A$205)-5)))&amp;"")</f>
        <v/>
      </c>
      <c r="I3776" s="15" t="str">
        <f>IF(COUNTA(A3776:D3776,G3776)=0,"",IF(NOT(ISNUMBER(A3776)),"Укажите дату",IF(B3776="","Укажите код",IF(NOT(AND(ISTEXT(B3776),LEN(B3776)&gt;0,LEN(B3776)&lt;=30,ISNUMBER(FIND(LEFT(B3776,1),"ABCDEFGHIJKLMNOPQRSTUVWXYZ")),SUMPRODUCT((MID(B3776,{1,2,3,4,5,6,7,8,9,10,11,12,13,14,15,16,17,18,19,20,21,22,23,24,25,26,27,28,29,30},1)&lt;&gt;"")*ISERROR(FIND(MID(B3776,{1,2,3,4,5,6,7,8,9,10,11,12,13,14,15,16,17,18,19,20,21,22,23,24,25,26,27,28,29,30},1),"ABCDEFGHIJKLMNOPQRSTUVWXYZ0123456789-_")))=0,ISERROR(VALUE(B3776)))),"Недопустимый код: только латинские буквы A-Z в верхнем регистре, цифры, - и _; начало с буквы, до 30 символов (например MILK-001)",IF(SUMPRODUCT(--EXACT('Номенклатура'!$A$6:$A$205,B3776))=0,"Код не найден в номенклатуре",IF(SUMPRODUCT(--EXACT('Номенклатура'!$A$6:$A$205,B3776))&gt;1,"Код повторяется в номенклатуре",IF(ISNA(MATCH(C3776,{"Приход","Расход","Списание","Корректировка остатка"},0)),"Выберите тип операции",IF(NOT(ISNUMBER(D3776)),"Укажите количество",IF(D3776=0,"Количество не может быть 0",IF(AND(C3776&lt;&gt;"Корректировка остатка",D3776&lt;0),"Для этого типа количество положительное",IF(NOT(ISNUMBER('Номенклатура'!$C$2)),"Укажите дату начала учёта",IF(A3776&lt;INT('Номенклатура'!$C$2),"Раньше даты начала учёта: НЕ учтено",IF(AND(C3776="Корректировка остатка",TRIM(G3776)=""),"Учтено: добавьте пояснение","ОК")))))))))))))</f>
        <v/>
      </c>
    </row>
    <row r="3777" spans="1:9" x14ac:dyDescent="0.25">
      <c r="A3777" s="16"/>
      <c r="B3777" s="13"/>
      <c r="C3777" s="13"/>
      <c r="D3777" s="14"/>
      <c r="E3777" s="17" t="str">
        <f>IF(OR(B3777="",SUMPRODUCT(--EXACT('Номенклатура'!$A$6:$A$205,B3777))&lt;&gt;1),"",INDEX('Номенклатура'!$D$6:$D$205,SUMPRODUCT(EXACT('Номенклатура'!$A$6:$A$205,B3777)*(ROW('Номенклатура'!$A$6:$A$205)-5)))&amp;"")</f>
        <v/>
      </c>
      <c r="F3777" s="18" t="str">
        <f>IF(OR(I3777="ОК",I3777="Учтено: добавьте пояснение"),IF(C3777="Приход",D3777,IF(C3777="Корректировка остатка",D3777,-D3777)),"")</f>
        <v/>
      </c>
      <c r="G3777" s="13"/>
      <c r="H3777" s="15" t="str">
        <f>IF(OR(B3777="",SUMPRODUCT(--EXACT('Номенклатура'!$A$6:$A$205,B3777))&lt;&gt;1),"",INDEX('Номенклатура'!$B$6:$B$205,SUMPRODUCT(EXACT('Номенклатура'!$A$6:$A$205,B3777)*(ROW('Номенклатура'!$A$6:$A$205)-5)))&amp;"")</f>
        <v/>
      </c>
      <c r="I3777" s="15" t="str">
        <f>IF(COUNTA(A3777:D3777,G3777)=0,"",IF(NOT(ISNUMBER(A3777)),"Укажите дату",IF(B3777="","Укажите код",IF(NOT(AND(ISTEXT(B3777),LEN(B3777)&gt;0,LEN(B3777)&lt;=30,ISNUMBER(FIND(LEFT(B3777,1),"ABCDEFGHIJKLMNOPQRSTUVWXYZ")),SUMPRODUCT((MID(B3777,{1,2,3,4,5,6,7,8,9,10,11,12,13,14,15,16,17,18,19,20,21,22,23,24,25,26,27,28,29,30},1)&lt;&gt;"")*ISERROR(FIND(MID(B3777,{1,2,3,4,5,6,7,8,9,10,11,12,13,14,15,16,17,18,19,20,21,22,23,24,25,26,27,28,29,30},1),"ABCDEFGHIJKLMNOPQRSTUVWXYZ0123456789-_")))=0,ISERROR(VALUE(B3777)))),"Недопустимый код: только латинские буквы A-Z в верхнем регистре, цифры, - и _; начало с буквы, до 30 символов (например MILK-001)",IF(SUMPRODUCT(--EXACT('Номенклатура'!$A$6:$A$205,B3777))=0,"Код не найден в номенклатуре",IF(SUMPRODUCT(--EXACT('Номенклатура'!$A$6:$A$205,B3777))&gt;1,"Код повторяется в номенклатуре",IF(ISNA(MATCH(C3777,{"Приход","Расход","Списание","Корректировка остатка"},0)),"Выберите тип операции",IF(NOT(ISNUMBER(D3777)),"Укажите количество",IF(D3777=0,"Количество не может быть 0",IF(AND(C3777&lt;&gt;"Корректировка остатка",D3777&lt;0),"Для этого типа количество положительное",IF(NOT(ISNUMBER('Номенклатура'!$C$2)),"Укажите дату начала учёта",IF(A3777&lt;INT('Номенклатура'!$C$2),"Раньше даты начала учёта: НЕ учтено",IF(AND(C3777="Корректировка остатка",TRIM(G3777)=""),"Учтено: добавьте пояснение","ОК")))))))))))))</f>
        <v/>
      </c>
    </row>
    <row r="3778" spans="1:9" x14ac:dyDescent="0.25">
      <c r="A3778" s="16"/>
      <c r="B3778" s="13"/>
      <c r="C3778" s="13"/>
      <c r="D3778" s="14"/>
      <c r="E3778" s="17" t="str">
        <f>IF(OR(B3778="",SUMPRODUCT(--EXACT('Номенклатура'!$A$6:$A$205,B3778))&lt;&gt;1),"",INDEX('Номенклатура'!$D$6:$D$205,SUMPRODUCT(EXACT('Номенклатура'!$A$6:$A$205,B3778)*(ROW('Номенклатура'!$A$6:$A$205)-5)))&amp;"")</f>
        <v/>
      </c>
      <c r="F3778" s="18" t="str">
        <f>IF(OR(I3778="ОК",I3778="Учтено: добавьте пояснение"),IF(C3778="Приход",D3778,IF(C3778="Корректировка остатка",D3778,-D3778)),"")</f>
        <v/>
      </c>
      <c r="G3778" s="13"/>
      <c r="H3778" s="15" t="str">
        <f>IF(OR(B3778="",SUMPRODUCT(--EXACT('Номенклатура'!$A$6:$A$205,B3778))&lt;&gt;1),"",INDEX('Номенклатура'!$B$6:$B$205,SUMPRODUCT(EXACT('Номенклатура'!$A$6:$A$205,B3778)*(ROW('Номенклатура'!$A$6:$A$205)-5)))&amp;"")</f>
        <v/>
      </c>
      <c r="I3778" s="15" t="str">
        <f>IF(COUNTA(A3778:D3778,G3778)=0,"",IF(NOT(ISNUMBER(A3778)),"Укажите дату",IF(B3778="","Укажите код",IF(NOT(AND(ISTEXT(B3778),LEN(B3778)&gt;0,LEN(B3778)&lt;=30,ISNUMBER(FIND(LEFT(B3778,1),"ABCDEFGHIJKLMNOPQRSTUVWXYZ")),SUMPRODUCT((MID(B3778,{1,2,3,4,5,6,7,8,9,10,11,12,13,14,15,16,17,18,19,20,21,22,23,24,25,26,27,28,29,30},1)&lt;&gt;"")*ISERROR(FIND(MID(B3778,{1,2,3,4,5,6,7,8,9,10,11,12,13,14,15,16,17,18,19,20,21,22,23,24,25,26,27,28,29,30},1),"ABCDEFGHIJKLMNOPQRSTUVWXYZ0123456789-_")))=0,ISERROR(VALUE(B3778)))),"Недопустимый код: только латинские буквы A-Z в верхнем регистре, цифры, - и _; начало с буквы, до 30 символов (например MILK-001)",IF(SUMPRODUCT(--EXACT('Номенклатура'!$A$6:$A$205,B3778))=0,"Код не найден в номенклатуре",IF(SUMPRODUCT(--EXACT('Номенклатура'!$A$6:$A$205,B3778))&gt;1,"Код повторяется в номенклатуре",IF(ISNA(MATCH(C3778,{"Приход","Расход","Списание","Корректировка остатка"},0)),"Выберите тип операции",IF(NOT(ISNUMBER(D3778)),"Укажите количество",IF(D3778=0,"Количество не может быть 0",IF(AND(C3778&lt;&gt;"Корректировка остатка",D3778&lt;0),"Для этого типа количество положительное",IF(NOT(ISNUMBER('Номенклатура'!$C$2)),"Укажите дату начала учёта",IF(A3778&lt;INT('Номенклатура'!$C$2),"Раньше даты начала учёта: НЕ учтено",IF(AND(C3778="Корректировка остатка",TRIM(G3778)=""),"Учтено: добавьте пояснение","ОК")))))))))))))</f>
        <v/>
      </c>
    </row>
    <row r="3779" spans="1:9" x14ac:dyDescent="0.25">
      <c r="A3779" s="16"/>
      <c r="B3779" s="13"/>
      <c r="C3779" s="13"/>
      <c r="D3779" s="14"/>
      <c r="E3779" s="17" t="str">
        <f>IF(OR(B3779="",SUMPRODUCT(--EXACT('Номенклатура'!$A$6:$A$205,B3779))&lt;&gt;1),"",INDEX('Номенклатура'!$D$6:$D$205,SUMPRODUCT(EXACT('Номенклатура'!$A$6:$A$205,B3779)*(ROW('Номенклатура'!$A$6:$A$205)-5)))&amp;"")</f>
        <v/>
      </c>
      <c r="F3779" s="18" t="str">
        <f>IF(OR(I3779="ОК",I3779="Учтено: добавьте пояснение"),IF(C3779="Приход",D3779,IF(C3779="Корректировка остатка",D3779,-D3779)),"")</f>
        <v/>
      </c>
      <c r="G3779" s="13"/>
      <c r="H3779" s="15" t="str">
        <f>IF(OR(B3779="",SUMPRODUCT(--EXACT('Номенклатура'!$A$6:$A$205,B3779))&lt;&gt;1),"",INDEX('Номенклатура'!$B$6:$B$205,SUMPRODUCT(EXACT('Номенклатура'!$A$6:$A$205,B3779)*(ROW('Номенклатура'!$A$6:$A$205)-5)))&amp;"")</f>
        <v/>
      </c>
      <c r="I3779" s="15" t="str">
        <f>IF(COUNTA(A3779:D3779,G3779)=0,"",IF(NOT(ISNUMBER(A3779)),"Укажите дату",IF(B3779="","Укажите код",IF(NOT(AND(ISTEXT(B3779),LEN(B3779)&gt;0,LEN(B3779)&lt;=30,ISNUMBER(FIND(LEFT(B3779,1),"ABCDEFGHIJKLMNOPQRSTUVWXYZ")),SUMPRODUCT((MID(B3779,{1,2,3,4,5,6,7,8,9,10,11,12,13,14,15,16,17,18,19,20,21,22,23,24,25,26,27,28,29,30},1)&lt;&gt;"")*ISERROR(FIND(MID(B3779,{1,2,3,4,5,6,7,8,9,10,11,12,13,14,15,16,17,18,19,20,21,22,23,24,25,26,27,28,29,30},1),"ABCDEFGHIJKLMNOPQRSTUVWXYZ0123456789-_")))=0,ISERROR(VALUE(B3779)))),"Недопустимый код: только латинские буквы A-Z в верхнем регистре, цифры, - и _; начало с буквы, до 30 символов (например MILK-001)",IF(SUMPRODUCT(--EXACT('Номенклатура'!$A$6:$A$205,B3779))=0,"Код не найден в номенклатуре",IF(SUMPRODUCT(--EXACT('Номенклатура'!$A$6:$A$205,B3779))&gt;1,"Код повторяется в номенклатуре",IF(ISNA(MATCH(C3779,{"Приход","Расход","Списание","Корректировка остатка"},0)),"Выберите тип операции",IF(NOT(ISNUMBER(D3779)),"Укажите количество",IF(D3779=0,"Количество не может быть 0",IF(AND(C3779&lt;&gt;"Корректировка остатка",D3779&lt;0),"Для этого типа количество положительное",IF(NOT(ISNUMBER('Номенклатура'!$C$2)),"Укажите дату начала учёта",IF(A3779&lt;INT('Номенклатура'!$C$2),"Раньше даты начала учёта: НЕ учтено",IF(AND(C3779="Корректировка остатка",TRIM(G3779)=""),"Учтено: добавьте пояснение","ОК")))))))))))))</f>
        <v/>
      </c>
    </row>
    <row r="3780" spans="1:9" x14ac:dyDescent="0.25">
      <c r="A3780" s="16"/>
      <c r="B3780" s="13"/>
      <c r="C3780" s="13"/>
      <c r="D3780" s="14"/>
      <c r="E3780" s="17" t="str">
        <f>IF(OR(B3780="",SUMPRODUCT(--EXACT('Номенклатура'!$A$6:$A$205,B3780))&lt;&gt;1),"",INDEX('Номенклатура'!$D$6:$D$205,SUMPRODUCT(EXACT('Номенклатура'!$A$6:$A$205,B3780)*(ROW('Номенклатура'!$A$6:$A$205)-5)))&amp;"")</f>
        <v/>
      </c>
      <c r="F3780" s="18" t="str">
        <f>IF(OR(I3780="ОК",I3780="Учтено: добавьте пояснение"),IF(C3780="Приход",D3780,IF(C3780="Корректировка остатка",D3780,-D3780)),"")</f>
        <v/>
      </c>
      <c r="G3780" s="13"/>
      <c r="H3780" s="15" t="str">
        <f>IF(OR(B3780="",SUMPRODUCT(--EXACT('Номенклатура'!$A$6:$A$205,B3780))&lt;&gt;1),"",INDEX('Номенклатура'!$B$6:$B$205,SUMPRODUCT(EXACT('Номенклатура'!$A$6:$A$205,B3780)*(ROW('Номенклатура'!$A$6:$A$205)-5)))&amp;"")</f>
        <v/>
      </c>
      <c r="I3780" s="15" t="str">
        <f>IF(COUNTA(A3780:D3780,G3780)=0,"",IF(NOT(ISNUMBER(A3780)),"Укажите дату",IF(B3780="","Укажите код",IF(NOT(AND(ISTEXT(B3780),LEN(B3780)&gt;0,LEN(B3780)&lt;=30,ISNUMBER(FIND(LEFT(B3780,1),"ABCDEFGHIJKLMNOPQRSTUVWXYZ")),SUMPRODUCT((MID(B3780,{1,2,3,4,5,6,7,8,9,10,11,12,13,14,15,16,17,18,19,20,21,22,23,24,25,26,27,28,29,30},1)&lt;&gt;"")*ISERROR(FIND(MID(B3780,{1,2,3,4,5,6,7,8,9,10,11,12,13,14,15,16,17,18,19,20,21,22,23,24,25,26,27,28,29,30},1),"ABCDEFGHIJKLMNOPQRSTUVWXYZ0123456789-_")))=0,ISERROR(VALUE(B3780)))),"Недопустимый код: только латинские буквы A-Z в верхнем регистре, цифры, - и _; начало с буквы, до 30 символов (например MILK-001)",IF(SUMPRODUCT(--EXACT('Номенклатура'!$A$6:$A$205,B3780))=0,"Код не найден в номенклатуре",IF(SUMPRODUCT(--EXACT('Номенклатура'!$A$6:$A$205,B3780))&gt;1,"Код повторяется в номенклатуре",IF(ISNA(MATCH(C3780,{"Приход","Расход","Списание","Корректировка остатка"},0)),"Выберите тип операции",IF(NOT(ISNUMBER(D3780)),"Укажите количество",IF(D3780=0,"Количество не может быть 0",IF(AND(C3780&lt;&gt;"Корректировка остатка",D3780&lt;0),"Для этого типа количество положительное",IF(NOT(ISNUMBER('Номенклатура'!$C$2)),"Укажите дату начала учёта",IF(A3780&lt;INT('Номенклатура'!$C$2),"Раньше даты начала учёта: НЕ учтено",IF(AND(C3780="Корректировка остатка",TRIM(G3780)=""),"Учтено: добавьте пояснение","ОК")))))))))))))</f>
        <v/>
      </c>
    </row>
    <row r="3781" spans="1:9" x14ac:dyDescent="0.25">
      <c r="A3781" s="16"/>
      <c r="B3781" s="13"/>
      <c r="C3781" s="13"/>
      <c r="D3781" s="14"/>
      <c r="E3781" s="17" t="str">
        <f>IF(OR(B3781="",SUMPRODUCT(--EXACT('Номенклатура'!$A$6:$A$205,B3781))&lt;&gt;1),"",INDEX('Номенклатура'!$D$6:$D$205,SUMPRODUCT(EXACT('Номенклатура'!$A$6:$A$205,B3781)*(ROW('Номенклатура'!$A$6:$A$205)-5)))&amp;"")</f>
        <v/>
      </c>
      <c r="F3781" s="18" t="str">
        <f>IF(OR(I3781="ОК",I3781="Учтено: добавьте пояснение"),IF(C3781="Приход",D3781,IF(C3781="Корректировка остатка",D3781,-D3781)),"")</f>
        <v/>
      </c>
      <c r="G3781" s="13"/>
      <c r="H3781" s="15" t="str">
        <f>IF(OR(B3781="",SUMPRODUCT(--EXACT('Номенклатура'!$A$6:$A$205,B3781))&lt;&gt;1),"",INDEX('Номенклатура'!$B$6:$B$205,SUMPRODUCT(EXACT('Номенклатура'!$A$6:$A$205,B3781)*(ROW('Номенклатура'!$A$6:$A$205)-5)))&amp;"")</f>
        <v/>
      </c>
      <c r="I3781" s="15" t="str">
        <f>IF(COUNTA(A3781:D3781,G3781)=0,"",IF(NOT(ISNUMBER(A3781)),"Укажите дату",IF(B3781="","Укажите код",IF(NOT(AND(ISTEXT(B3781),LEN(B3781)&gt;0,LEN(B3781)&lt;=30,ISNUMBER(FIND(LEFT(B3781,1),"ABCDEFGHIJKLMNOPQRSTUVWXYZ")),SUMPRODUCT((MID(B3781,{1,2,3,4,5,6,7,8,9,10,11,12,13,14,15,16,17,18,19,20,21,22,23,24,25,26,27,28,29,30},1)&lt;&gt;"")*ISERROR(FIND(MID(B3781,{1,2,3,4,5,6,7,8,9,10,11,12,13,14,15,16,17,18,19,20,21,22,23,24,25,26,27,28,29,30},1),"ABCDEFGHIJKLMNOPQRSTUVWXYZ0123456789-_")))=0,ISERROR(VALUE(B3781)))),"Недопустимый код: только латинские буквы A-Z в верхнем регистре, цифры, - и _; начало с буквы, до 30 символов (например MILK-001)",IF(SUMPRODUCT(--EXACT('Номенклатура'!$A$6:$A$205,B3781))=0,"Код не найден в номенклатуре",IF(SUMPRODUCT(--EXACT('Номенклатура'!$A$6:$A$205,B3781))&gt;1,"Код повторяется в номенклатуре",IF(ISNA(MATCH(C3781,{"Приход","Расход","Списание","Корректировка остатка"},0)),"Выберите тип операции",IF(NOT(ISNUMBER(D3781)),"Укажите количество",IF(D3781=0,"Количество не может быть 0",IF(AND(C3781&lt;&gt;"Корректировка остатка",D3781&lt;0),"Для этого типа количество положительное",IF(NOT(ISNUMBER('Номенклатура'!$C$2)),"Укажите дату начала учёта",IF(A3781&lt;INT('Номенклатура'!$C$2),"Раньше даты начала учёта: НЕ учтено",IF(AND(C3781="Корректировка остатка",TRIM(G3781)=""),"Учтено: добавьте пояснение","ОК")))))))))))))</f>
        <v/>
      </c>
    </row>
    <row r="3782" spans="1:9" x14ac:dyDescent="0.25">
      <c r="A3782" s="16"/>
      <c r="B3782" s="13"/>
      <c r="C3782" s="13"/>
      <c r="D3782" s="14"/>
      <c r="E3782" s="17" t="str">
        <f>IF(OR(B3782="",SUMPRODUCT(--EXACT('Номенклатура'!$A$6:$A$205,B3782))&lt;&gt;1),"",INDEX('Номенклатура'!$D$6:$D$205,SUMPRODUCT(EXACT('Номенклатура'!$A$6:$A$205,B3782)*(ROW('Номенклатура'!$A$6:$A$205)-5)))&amp;"")</f>
        <v/>
      </c>
      <c r="F3782" s="18" t="str">
        <f>IF(OR(I3782="ОК",I3782="Учтено: добавьте пояснение"),IF(C3782="Приход",D3782,IF(C3782="Корректировка остатка",D3782,-D3782)),"")</f>
        <v/>
      </c>
      <c r="G3782" s="13"/>
      <c r="H3782" s="15" t="str">
        <f>IF(OR(B3782="",SUMPRODUCT(--EXACT('Номенклатура'!$A$6:$A$205,B3782))&lt;&gt;1),"",INDEX('Номенклатура'!$B$6:$B$205,SUMPRODUCT(EXACT('Номенклатура'!$A$6:$A$205,B3782)*(ROW('Номенклатура'!$A$6:$A$205)-5)))&amp;"")</f>
        <v/>
      </c>
      <c r="I3782" s="15" t="str">
        <f>IF(COUNTA(A3782:D3782,G3782)=0,"",IF(NOT(ISNUMBER(A3782)),"Укажите дату",IF(B3782="","Укажите код",IF(NOT(AND(ISTEXT(B3782),LEN(B3782)&gt;0,LEN(B3782)&lt;=30,ISNUMBER(FIND(LEFT(B3782,1),"ABCDEFGHIJKLMNOPQRSTUVWXYZ")),SUMPRODUCT((MID(B3782,{1,2,3,4,5,6,7,8,9,10,11,12,13,14,15,16,17,18,19,20,21,22,23,24,25,26,27,28,29,30},1)&lt;&gt;"")*ISERROR(FIND(MID(B3782,{1,2,3,4,5,6,7,8,9,10,11,12,13,14,15,16,17,18,19,20,21,22,23,24,25,26,27,28,29,30},1),"ABCDEFGHIJKLMNOPQRSTUVWXYZ0123456789-_")))=0,ISERROR(VALUE(B3782)))),"Недопустимый код: только латинские буквы A-Z в верхнем регистре, цифры, - и _; начало с буквы, до 30 символов (например MILK-001)",IF(SUMPRODUCT(--EXACT('Номенклатура'!$A$6:$A$205,B3782))=0,"Код не найден в номенклатуре",IF(SUMPRODUCT(--EXACT('Номенклатура'!$A$6:$A$205,B3782))&gt;1,"Код повторяется в номенклатуре",IF(ISNA(MATCH(C3782,{"Приход","Расход","Списание","Корректировка остатка"},0)),"Выберите тип операции",IF(NOT(ISNUMBER(D3782)),"Укажите количество",IF(D3782=0,"Количество не может быть 0",IF(AND(C3782&lt;&gt;"Корректировка остатка",D3782&lt;0),"Для этого типа количество положительное",IF(NOT(ISNUMBER('Номенклатура'!$C$2)),"Укажите дату начала учёта",IF(A3782&lt;INT('Номенклатура'!$C$2),"Раньше даты начала учёта: НЕ учтено",IF(AND(C3782="Корректировка остатка",TRIM(G3782)=""),"Учтено: добавьте пояснение","ОК")))))))))))))</f>
        <v/>
      </c>
    </row>
    <row r="3783" spans="1:9" x14ac:dyDescent="0.25">
      <c r="A3783" s="16"/>
      <c r="B3783" s="13"/>
      <c r="C3783" s="13"/>
      <c r="D3783" s="14"/>
      <c r="E3783" s="17" t="str">
        <f>IF(OR(B3783="",SUMPRODUCT(--EXACT('Номенклатура'!$A$6:$A$205,B3783))&lt;&gt;1),"",INDEX('Номенклатура'!$D$6:$D$205,SUMPRODUCT(EXACT('Номенклатура'!$A$6:$A$205,B3783)*(ROW('Номенклатура'!$A$6:$A$205)-5)))&amp;"")</f>
        <v/>
      </c>
      <c r="F3783" s="18" t="str">
        <f>IF(OR(I3783="ОК",I3783="Учтено: добавьте пояснение"),IF(C3783="Приход",D3783,IF(C3783="Корректировка остатка",D3783,-D3783)),"")</f>
        <v/>
      </c>
      <c r="G3783" s="13"/>
      <c r="H3783" s="15" t="str">
        <f>IF(OR(B3783="",SUMPRODUCT(--EXACT('Номенклатура'!$A$6:$A$205,B3783))&lt;&gt;1),"",INDEX('Номенклатура'!$B$6:$B$205,SUMPRODUCT(EXACT('Номенклатура'!$A$6:$A$205,B3783)*(ROW('Номенклатура'!$A$6:$A$205)-5)))&amp;"")</f>
        <v/>
      </c>
      <c r="I3783" s="15" t="str">
        <f>IF(COUNTA(A3783:D3783,G3783)=0,"",IF(NOT(ISNUMBER(A3783)),"Укажите дату",IF(B3783="","Укажите код",IF(NOT(AND(ISTEXT(B3783),LEN(B3783)&gt;0,LEN(B3783)&lt;=30,ISNUMBER(FIND(LEFT(B3783,1),"ABCDEFGHIJKLMNOPQRSTUVWXYZ")),SUMPRODUCT((MID(B3783,{1,2,3,4,5,6,7,8,9,10,11,12,13,14,15,16,17,18,19,20,21,22,23,24,25,26,27,28,29,30},1)&lt;&gt;"")*ISERROR(FIND(MID(B3783,{1,2,3,4,5,6,7,8,9,10,11,12,13,14,15,16,17,18,19,20,21,22,23,24,25,26,27,28,29,30},1),"ABCDEFGHIJKLMNOPQRSTUVWXYZ0123456789-_")))=0,ISERROR(VALUE(B3783)))),"Недопустимый код: только латинские буквы A-Z в верхнем регистре, цифры, - и _; начало с буквы, до 30 символов (например MILK-001)",IF(SUMPRODUCT(--EXACT('Номенклатура'!$A$6:$A$205,B3783))=0,"Код не найден в номенклатуре",IF(SUMPRODUCT(--EXACT('Номенклатура'!$A$6:$A$205,B3783))&gt;1,"Код повторяется в номенклатуре",IF(ISNA(MATCH(C3783,{"Приход","Расход","Списание","Корректировка остатка"},0)),"Выберите тип операции",IF(NOT(ISNUMBER(D3783)),"Укажите количество",IF(D3783=0,"Количество не может быть 0",IF(AND(C3783&lt;&gt;"Корректировка остатка",D3783&lt;0),"Для этого типа количество положительное",IF(NOT(ISNUMBER('Номенклатура'!$C$2)),"Укажите дату начала учёта",IF(A3783&lt;INT('Номенклатура'!$C$2),"Раньше даты начала учёта: НЕ учтено",IF(AND(C3783="Корректировка остатка",TRIM(G3783)=""),"Учтено: добавьте пояснение","ОК")))))))))))))</f>
        <v/>
      </c>
    </row>
    <row r="3784" spans="1:9" x14ac:dyDescent="0.25">
      <c r="A3784" s="16"/>
      <c r="B3784" s="13"/>
      <c r="C3784" s="13"/>
      <c r="D3784" s="14"/>
      <c r="E3784" s="17" t="str">
        <f>IF(OR(B3784="",SUMPRODUCT(--EXACT('Номенклатура'!$A$6:$A$205,B3784))&lt;&gt;1),"",INDEX('Номенклатура'!$D$6:$D$205,SUMPRODUCT(EXACT('Номенклатура'!$A$6:$A$205,B3784)*(ROW('Номенклатура'!$A$6:$A$205)-5)))&amp;"")</f>
        <v/>
      </c>
      <c r="F3784" s="18" t="str">
        <f>IF(OR(I3784="ОК",I3784="Учтено: добавьте пояснение"),IF(C3784="Приход",D3784,IF(C3784="Корректировка остатка",D3784,-D3784)),"")</f>
        <v/>
      </c>
      <c r="G3784" s="13"/>
      <c r="H3784" s="15" t="str">
        <f>IF(OR(B3784="",SUMPRODUCT(--EXACT('Номенклатура'!$A$6:$A$205,B3784))&lt;&gt;1),"",INDEX('Номенклатура'!$B$6:$B$205,SUMPRODUCT(EXACT('Номенклатура'!$A$6:$A$205,B3784)*(ROW('Номенклатура'!$A$6:$A$205)-5)))&amp;"")</f>
        <v/>
      </c>
      <c r="I3784" s="15" t="str">
        <f>IF(COUNTA(A3784:D3784,G3784)=0,"",IF(NOT(ISNUMBER(A3784)),"Укажите дату",IF(B3784="","Укажите код",IF(NOT(AND(ISTEXT(B3784),LEN(B3784)&gt;0,LEN(B3784)&lt;=30,ISNUMBER(FIND(LEFT(B3784,1),"ABCDEFGHIJKLMNOPQRSTUVWXYZ")),SUMPRODUCT((MID(B3784,{1,2,3,4,5,6,7,8,9,10,11,12,13,14,15,16,17,18,19,20,21,22,23,24,25,26,27,28,29,30},1)&lt;&gt;"")*ISERROR(FIND(MID(B3784,{1,2,3,4,5,6,7,8,9,10,11,12,13,14,15,16,17,18,19,20,21,22,23,24,25,26,27,28,29,30},1),"ABCDEFGHIJKLMNOPQRSTUVWXYZ0123456789-_")))=0,ISERROR(VALUE(B3784)))),"Недопустимый код: только латинские буквы A-Z в верхнем регистре, цифры, - и _; начало с буквы, до 30 символов (например MILK-001)",IF(SUMPRODUCT(--EXACT('Номенклатура'!$A$6:$A$205,B3784))=0,"Код не найден в номенклатуре",IF(SUMPRODUCT(--EXACT('Номенклатура'!$A$6:$A$205,B3784))&gt;1,"Код повторяется в номенклатуре",IF(ISNA(MATCH(C3784,{"Приход","Расход","Списание","Корректировка остатка"},0)),"Выберите тип операции",IF(NOT(ISNUMBER(D3784)),"Укажите количество",IF(D3784=0,"Количество не может быть 0",IF(AND(C3784&lt;&gt;"Корректировка остатка",D3784&lt;0),"Для этого типа количество положительное",IF(NOT(ISNUMBER('Номенклатура'!$C$2)),"Укажите дату начала учёта",IF(A3784&lt;INT('Номенклатура'!$C$2),"Раньше даты начала учёта: НЕ учтено",IF(AND(C3784="Корректировка остатка",TRIM(G3784)=""),"Учтено: добавьте пояснение","ОК")))))))))))))</f>
        <v/>
      </c>
    </row>
    <row r="3785" spans="1:9" x14ac:dyDescent="0.25">
      <c r="A3785" s="16"/>
      <c r="B3785" s="13"/>
      <c r="C3785" s="13"/>
      <c r="D3785" s="14"/>
      <c r="E3785" s="17" t="str">
        <f>IF(OR(B3785="",SUMPRODUCT(--EXACT('Номенклатура'!$A$6:$A$205,B3785))&lt;&gt;1),"",INDEX('Номенклатура'!$D$6:$D$205,SUMPRODUCT(EXACT('Номенклатура'!$A$6:$A$205,B3785)*(ROW('Номенклатура'!$A$6:$A$205)-5)))&amp;"")</f>
        <v/>
      </c>
      <c r="F3785" s="18" t="str">
        <f>IF(OR(I3785="ОК",I3785="Учтено: добавьте пояснение"),IF(C3785="Приход",D3785,IF(C3785="Корректировка остатка",D3785,-D3785)),"")</f>
        <v/>
      </c>
      <c r="G3785" s="13"/>
      <c r="H3785" s="15" t="str">
        <f>IF(OR(B3785="",SUMPRODUCT(--EXACT('Номенклатура'!$A$6:$A$205,B3785))&lt;&gt;1),"",INDEX('Номенклатура'!$B$6:$B$205,SUMPRODUCT(EXACT('Номенклатура'!$A$6:$A$205,B3785)*(ROW('Номенклатура'!$A$6:$A$205)-5)))&amp;"")</f>
        <v/>
      </c>
      <c r="I3785" s="15" t="str">
        <f>IF(COUNTA(A3785:D3785,G3785)=0,"",IF(NOT(ISNUMBER(A3785)),"Укажите дату",IF(B3785="","Укажите код",IF(NOT(AND(ISTEXT(B3785),LEN(B3785)&gt;0,LEN(B3785)&lt;=30,ISNUMBER(FIND(LEFT(B3785,1),"ABCDEFGHIJKLMNOPQRSTUVWXYZ")),SUMPRODUCT((MID(B3785,{1,2,3,4,5,6,7,8,9,10,11,12,13,14,15,16,17,18,19,20,21,22,23,24,25,26,27,28,29,30},1)&lt;&gt;"")*ISERROR(FIND(MID(B3785,{1,2,3,4,5,6,7,8,9,10,11,12,13,14,15,16,17,18,19,20,21,22,23,24,25,26,27,28,29,30},1),"ABCDEFGHIJKLMNOPQRSTUVWXYZ0123456789-_")))=0,ISERROR(VALUE(B3785)))),"Недопустимый код: только латинские буквы A-Z в верхнем регистре, цифры, - и _; начало с буквы, до 30 символов (например MILK-001)",IF(SUMPRODUCT(--EXACT('Номенклатура'!$A$6:$A$205,B3785))=0,"Код не найден в номенклатуре",IF(SUMPRODUCT(--EXACT('Номенклатура'!$A$6:$A$205,B3785))&gt;1,"Код повторяется в номенклатуре",IF(ISNA(MATCH(C3785,{"Приход","Расход","Списание","Корректировка остатка"},0)),"Выберите тип операции",IF(NOT(ISNUMBER(D3785)),"Укажите количество",IF(D3785=0,"Количество не может быть 0",IF(AND(C3785&lt;&gt;"Корректировка остатка",D3785&lt;0),"Для этого типа количество положительное",IF(NOT(ISNUMBER('Номенклатура'!$C$2)),"Укажите дату начала учёта",IF(A3785&lt;INT('Номенклатура'!$C$2),"Раньше даты начала учёта: НЕ учтено",IF(AND(C3785="Корректировка остатка",TRIM(G3785)=""),"Учтено: добавьте пояснение","ОК")))))))))))))</f>
        <v/>
      </c>
    </row>
    <row r="3786" spans="1:9" x14ac:dyDescent="0.25">
      <c r="A3786" s="16"/>
      <c r="B3786" s="13"/>
      <c r="C3786" s="13"/>
      <c r="D3786" s="14"/>
      <c r="E3786" s="17" t="str">
        <f>IF(OR(B3786="",SUMPRODUCT(--EXACT('Номенклатура'!$A$6:$A$205,B3786))&lt;&gt;1),"",INDEX('Номенклатура'!$D$6:$D$205,SUMPRODUCT(EXACT('Номенклатура'!$A$6:$A$205,B3786)*(ROW('Номенклатура'!$A$6:$A$205)-5)))&amp;"")</f>
        <v/>
      </c>
      <c r="F3786" s="18" t="str">
        <f>IF(OR(I3786="ОК",I3786="Учтено: добавьте пояснение"),IF(C3786="Приход",D3786,IF(C3786="Корректировка остатка",D3786,-D3786)),"")</f>
        <v/>
      </c>
      <c r="G3786" s="13"/>
      <c r="H3786" s="15" t="str">
        <f>IF(OR(B3786="",SUMPRODUCT(--EXACT('Номенклатура'!$A$6:$A$205,B3786))&lt;&gt;1),"",INDEX('Номенклатура'!$B$6:$B$205,SUMPRODUCT(EXACT('Номенклатура'!$A$6:$A$205,B3786)*(ROW('Номенклатура'!$A$6:$A$205)-5)))&amp;"")</f>
        <v/>
      </c>
      <c r="I3786" s="15" t="str">
        <f>IF(COUNTA(A3786:D3786,G3786)=0,"",IF(NOT(ISNUMBER(A3786)),"Укажите дату",IF(B3786="","Укажите код",IF(NOT(AND(ISTEXT(B3786),LEN(B3786)&gt;0,LEN(B3786)&lt;=30,ISNUMBER(FIND(LEFT(B3786,1),"ABCDEFGHIJKLMNOPQRSTUVWXYZ")),SUMPRODUCT((MID(B3786,{1,2,3,4,5,6,7,8,9,10,11,12,13,14,15,16,17,18,19,20,21,22,23,24,25,26,27,28,29,30},1)&lt;&gt;"")*ISERROR(FIND(MID(B3786,{1,2,3,4,5,6,7,8,9,10,11,12,13,14,15,16,17,18,19,20,21,22,23,24,25,26,27,28,29,30},1),"ABCDEFGHIJKLMNOPQRSTUVWXYZ0123456789-_")))=0,ISERROR(VALUE(B3786)))),"Недопустимый код: только латинские буквы A-Z в верхнем регистре, цифры, - и _; начало с буквы, до 30 символов (например MILK-001)",IF(SUMPRODUCT(--EXACT('Номенклатура'!$A$6:$A$205,B3786))=0,"Код не найден в номенклатуре",IF(SUMPRODUCT(--EXACT('Номенклатура'!$A$6:$A$205,B3786))&gt;1,"Код повторяется в номенклатуре",IF(ISNA(MATCH(C3786,{"Приход","Расход","Списание","Корректировка остатка"},0)),"Выберите тип операции",IF(NOT(ISNUMBER(D3786)),"Укажите количество",IF(D3786=0,"Количество не может быть 0",IF(AND(C3786&lt;&gt;"Корректировка остатка",D3786&lt;0),"Для этого типа количество положительное",IF(NOT(ISNUMBER('Номенклатура'!$C$2)),"Укажите дату начала учёта",IF(A3786&lt;INT('Номенклатура'!$C$2),"Раньше даты начала учёта: НЕ учтено",IF(AND(C3786="Корректировка остатка",TRIM(G3786)=""),"Учтено: добавьте пояснение","ОК")))))))))))))</f>
        <v/>
      </c>
    </row>
    <row r="3787" spans="1:9" x14ac:dyDescent="0.25">
      <c r="A3787" s="16"/>
      <c r="B3787" s="13"/>
      <c r="C3787" s="13"/>
      <c r="D3787" s="14"/>
      <c r="E3787" s="17" t="str">
        <f>IF(OR(B3787="",SUMPRODUCT(--EXACT('Номенклатура'!$A$6:$A$205,B3787))&lt;&gt;1),"",INDEX('Номенклатура'!$D$6:$D$205,SUMPRODUCT(EXACT('Номенклатура'!$A$6:$A$205,B3787)*(ROW('Номенклатура'!$A$6:$A$205)-5)))&amp;"")</f>
        <v/>
      </c>
      <c r="F3787" s="18" t="str">
        <f>IF(OR(I3787="ОК",I3787="Учтено: добавьте пояснение"),IF(C3787="Приход",D3787,IF(C3787="Корректировка остатка",D3787,-D3787)),"")</f>
        <v/>
      </c>
      <c r="G3787" s="13"/>
      <c r="H3787" s="15" t="str">
        <f>IF(OR(B3787="",SUMPRODUCT(--EXACT('Номенклатура'!$A$6:$A$205,B3787))&lt;&gt;1),"",INDEX('Номенклатура'!$B$6:$B$205,SUMPRODUCT(EXACT('Номенклатура'!$A$6:$A$205,B3787)*(ROW('Номенклатура'!$A$6:$A$205)-5)))&amp;"")</f>
        <v/>
      </c>
      <c r="I3787" s="15" t="str">
        <f>IF(COUNTA(A3787:D3787,G3787)=0,"",IF(NOT(ISNUMBER(A3787)),"Укажите дату",IF(B3787="","Укажите код",IF(NOT(AND(ISTEXT(B3787),LEN(B3787)&gt;0,LEN(B3787)&lt;=30,ISNUMBER(FIND(LEFT(B3787,1),"ABCDEFGHIJKLMNOPQRSTUVWXYZ")),SUMPRODUCT((MID(B3787,{1,2,3,4,5,6,7,8,9,10,11,12,13,14,15,16,17,18,19,20,21,22,23,24,25,26,27,28,29,30},1)&lt;&gt;"")*ISERROR(FIND(MID(B3787,{1,2,3,4,5,6,7,8,9,10,11,12,13,14,15,16,17,18,19,20,21,22,23,24,25,26,27,28,29,30},1),"ABCDEFGHIJKLMNOPQRSTUVWXYZ0123456789-_")))=0,ISERROR(VALUE(B3787)))),"Недопустимый код: только латинские буквы A-Z в верхнем регистре, цифры, - и _; начало с буквы, до 30 символов (например MILK-001)",IF(SUMPRODUCT(--EXACT('Номенклатура'!$A$6:$A$205,B3787))=0,"Код не найден в номенклатуре",IF(SUMPRODUCT(--EXACT('Номенклатура'!$A$6:$A$205,B3787))&gt;1,"Код повторяется в номенклатуре",IF(ISNA(MATCH(C3787,{"Приход","Расход","Списание","Корректировка остатка"},0)),"Выберите тип операции",IF(NOT(ISNUMBER(D3787)),"Укажите количество",IF(D3787=0,"Количество не может быть 0",IF(AND(C3787&lt;&gt;"Корректировка остатка",D3787&lt;0),"Для этого типа количество положительное",IF(NOT(ISNUMBER('Номенклатура'!$C$2)),"Укажите дату начала учёта",IF(A3787&lt;INT('Номенклатура'!$C$2),"Раньше даты начала учёта: НЕ учтено",IF(AND(C3787="Корректировка остатка",TRIM(G3787)=""),"Учтено: добавьте пояснение","ОК")))))))))))))</f>
        <v/>
      </c>
    </row>
    <row r="3788" spans="1:9" x14ac:dyDescent="0.25">
      <c r="A3788" s="16"/>
      <c r="B3788" s="13"/>
      <c r="C3788" s="13"/>
      <c r="D3788" s="14"/>
      <c r="E3788" s="17" t="str">
        <f>IF(OR(B3788="",SUMPRODUCT(--EXACT('Номенклатура'!$A$6:$A$205,B3788))&lt;&gt;1),"",INDEX('Номенклатура'!$D$6:$D$205,SUMPRODUCT(EXACT('Номенклатура'!$A$6:$A$205,B3788)*(ROW('Номенклатура'!$A$6:$A$205)-5)))&amp;"")</f>
        <v/>
      </c>
      <c r="F3788" s="18" t="str">
        <f>IF(OR(I3788="ОК",I3788="Учтено: добавьте пояснение"),IF(C3788="Приход",D3788,IF(C3788="Корректировка остатка",D3788,-D3788)),"")</f>
        <v/>
      </c>
      <c r="G3788" s="13"/>
      <c r="H3788" s="15" t="str">
        <f>IF(OR(B3788="",SUMPRODUCT(--EXACT('Номенклатура'!$A$6:$A$205,B3788))&lt;&gt;1),"",INDEX('Номенклатура'!$B$6:$B$205,SUMPRODUCT(EXACT('Номенклатура'!$A$6:$A$205,B3788)*(ROW('Номенклатура'!$A$6:$A$205)-5)))&amp;"")</f>
        <v/>
      </c>
      <c r="I3788" s="15" t="str">
        <f>IF(COUNTA(A3788:D3788,G3788)=0,"",IF(NOT(ISNUMBER(A3788)),"Укажите дату",IF(B3788="","Укажите код",IF(NOT(AND(ISTEXT(B3788),LEN(B3788)&gt;0,LEN(B3788)&lt;=30,ISNUMBER(FIND(LEFT(B3788,1),"ABCDEFGHIJKLMNOPQRSTUVWXYZ")),SUMPRODUCT((MID(B3788,{1,2,3,4,5,6,7,8,9,10,11,12,13,14,15,16,17,18,19,20,21,22,23,24,25,26,27,28,29,30},1)&lt;&gt;"")*ISERROR(FIND(MID(B3788,{1,2,3,4,5,6,7,8,9,10,11,12,13,14,15,16,17,18,19,20,21,22,23,24,25,26,27,28,29,30},1),"ABCDEFGHIJKLMNOPQRSTUVWXYZ0123456789-_")))=0,ISERROR(VALUE(B3788)))),"Недопустимый код: только латинские буквы A-Z в верхнем регистре, цифры, - и _; начало с буквы, до 30 символов (например MILK-001)",IF(SUMPRODUCT(--EXACT('Номенклатура'!$A$6:$A$205,B3788))=0,"Код не найден в номенклатуре",IF(SUMPRODUCT(--EXACT('Номенклатура'!$A$6:$A$205,B3788))&gt;1,"Код повторяется в номенклатуре",IF(ISNA(MATCH(C3788,{"Приход","Расход","Списание","Корректировка остатка"},0)),"Выберите тип операции",IF(NOT(ISNUMBER(D3788)),"Укажите количество",IF(D3788=0,"Количество не может быть 0",IF(AND(C3788&lt;&gt;"Корректировка остатка",D3788&lt;0),"Для этого типа количество положительное",IF(NOT(ISNUMBER('Номенклатура'!$C$2)),"Укажите дату начала учёта",IF(A3788&lt;INT('Номенклатура'!$C$2),"Раньше даты начала учёта: НЕ учтено",IF(AND(C3788="Корректировка остатка",TRIM(G3788)=""),"Учтено: добавьте пояснение","ОК")))))))))))))</f>
        <v/>
      </c>
    </row>
    <row r="3789" spans="1:9" x14ac:dyDescent="0.25">
      <c r="A3789" s="16"/>
      <c r="B3789" s="13"/>
      <c r="C3789" s="13"/>
      <c r="D3789" s="14"/>
      <c r="E3789" s="17" t="str">
        <f>IF(OR(B3789="",SUMPRODUCT(--EXACT('Номенклатура'!$A$6:$A$205,B3789))&lt;&gt;1),"",INDEX('Номенклатура'!$D$6:$D$205,SUMPRODUCT(EXACT('Номенклатура'!$A$6:$A$205,B3789)*(ROW('Номенклатура'!$A$6:$A$205)-5)))&amp;"")</f>
        <v/>
      </c>
      <c r="F3789" s="18" t="str">
        <f>IF(OR(I3789="ОК",I3789="Учтено: добавьте пояснение"),IF(C3789="Приход",D3789,IF(C3789="Корректировка остатка",D3789,-D3789)),"")</f>
        <v/>
      </c>
      <c r="G3789" s="13"/>
      <c r="H3789" s="15" t="str">
        <f>IF(OR(B3789="",SUMPRODUCT(--EXACT('Номенклатура'!$A$6:$A$205,B3789))&lt;&gt;1),"",INDEX('Номенклатура'!$B$6:$B$205,SUMPRODUCT(EXACT('Номенклатура'!$A$6:$A$205,B3789)*(ROW('Номенклатура'!$A$6:$A$205)-5)))&amp;"")</f>
        <v/>
      </c>
      <c r="I3789" s="15" t="str">
        <f>IF(COUNTA(A3789:D3789,G3789)=0,"",IF(NOT(ISNUMBER(A3789)),"Укажите дату",IF(B3789="","Укажите код",IF(NOT(AND(ISTEXT(B3789),LEN(B3789)&gt;0,LEN(B3789)&lt;=30,ISNUMBER(FIND(LEFT(B3789,1),"ABCDEFGHIJKLMNOPQRSTUVWXYZ")),SUMPRODUCT((MID(B3789,{1,2,3,4,5,6,7,8,9,10,11,12,13,14,15,16,17,18,19,20,21,22,23,24,25,26,27,28,29,30},1)&lt;&gt;"")*ISERROR(FIND(MID(B3789,{1,2,3,4,5,6,7,8,9,10,11,12,13,14,15,16,17,18,19,20,21,22,23,24,25,26,27,28,29,30},1),"ABCDEFGHIJKLMNOPQRSTUVWXYZ0123456789-_")))=0,ISERROR(VALUE(B3789)))),"Недопустимый код: только латинские буквы A-Z в верхнем регистре, цифры, - и _; начало с буквы, до 30 символов (например MILK-001)",IF(SUMPRODUCT(--EXACT('Номенклатура'!$A$6:$A$205,B3789))=0,"Код не найден в номенклатуре",IF(SUMPRODUCT(--EXACT('Номенклатура'!$A$6:$A$205,B3789))&gt;1,"Код повторяется в номенклатуре",IF(ISNA(MATCH(C3789,{"Приход","Расход","Списание","Корректировка остатка"},0)),"Выберите тип операции",IF(NOT(ISNUMBER(D3789)),"Укажите количество",IF(D3789=0,"Количество не может быть 0",IF(AND(C3789&lt;&gt;"Корректировка остатка",D3789&lt;0),"Для этого типа количество положительное",IF(NOT(ISNUMBER('Номенклатура'!$C$2)),"Укажите дату начала учёта",IF(A3789&lt;INT('Номенклатура'!$C$2),"Раньше даты начала учёта: НЕ учтено",IF(AND(C3789="Корректировка остатка",TRIM(G3789)=""),"Учтено: добавьте пояснение","ОК")))))))))))))</f>
        <v/>
      </c>
    </row>
    <row r="3790" spans="1:9" x14ac:dyDescent="0.25">
      <c r="A3790" s="16"/>
      <c r="B3790" s="13"/>
      <c r="C3790" s="13"/>
      <c r="D3790" s="14"/>
      <c r="E3790" s="17" t="str">
        <f>IF(OR(B3790="",SUMPRODUCT(--EXACT('Номенклатура'!$A$6:$A$205,B3790))&lt;&gt;1),"",INDEX('Номенклатура'!$D$6:$D$205,SUMPRODUCT(EXACT('Номенклатура'!$A$6:$A$205,B3790)*(ROW('Номенклатура'!$A$6:$A$205)-5)))&amp;"")</f>
        <v/>
      </c>
      <c r="F3790" s="18" t="str">
        <f>IF(OR(I3790="ОК",I3790="Учтено: добавьте пояснение"),IF(C3790="Приход",D3790,IF(C3790="Корректировка остатка",D3790,-D3790)),"")</f>
        <v/>
      </c>
      <c r="G3790" s="13"/>
      <c r="H3790" s="15" t="str">
        <f>IF(OR(B3790="",SUMPRODUCT(--EXACT('Номенклатура'!$A$6:$A$205,B3790))&lt;&gt;1),"",INDEX('Номенклатура'!$B$6:$B$205,SUMPRODUCT(EXACT('Номенклатура'!$A$6:$A$205,B3790)*(ROW('Номенклатура'!$A$6:$A$205)-5)))&amp;"")</f>
        <v/>
      </c>
      <c r="I3790" s="15" t="str">
        <f>IF(COUNTA(A3790:D3790,G3790)=0,"",IF(NOT(ISNUMBER(A3790)),"Укажите дату",IF(B3790="","Укажите код",IF(NOT(AND(ISTEXT(B3790),LEN(B3790)&gt;0,LEN(B3790)&lt;=30,ISNUMBER(FIND(LEFT(B3790,1),"ABCDEFGHIJKLMNOPQRSTUVWXYZ")),SUMPRODUCT((MID(B3790,{1,2,3,4,5,6,7,8,9,10,11,12,13,14,15,16,17,18,19,20,21,22,23,24,25,26,27,28,29,30},1)&lt;&gt;"")*ISERROR(FIND(MID(B3790,{1,2,3,4,5,6,7,8,9,10,11,12,13,14,15,16,17,18,19,20,21,22,23,24,25,26,27,28,29,30},1),"ABCDEFGHIJKLMNOPQRSTUVWXYZ0123456789-_")))=0,ISERROR(VALUE(B3790)))),"Недопустимый код: только латинские буквы A-Z в верхнем регистре, цифры, - и _; начало с буквы, до 30 символов (например MILK-001)",IF(SUMPRODUCT(--EXACT('Номенклатура'!$A$6:$A$205,B3790))=0,"Код не найден в номенклатуре",IF(SUMPRODUCT(--EXACT('Номенклатура'!$A$6:$A$205,B3790))&gt;1,"Код повторяется в номенклатуре",IF(ISNA(MATCH(C3790,{"Приход","Расход","Списание","Корректировка остатка"},0)),"Выберите тип операции",IF(NOT(ISNUMBER(D3790)),"Укажите количество",IF(D3790=0,"Количество не может быть 0",IF(AND(C3790&lt;&gt;"Корректировка остатка",D3790&lt;0),"Для этого типа количество положительное",IF(NOT(ISNUMBER('Номенклатура'!$C$2)),"Укажите дату начала учёта",IF(A3790&lt;INT('Номенклатура'!$C$2),"Раньше даты начала учёта: НЕ учтено",IF(AND(C3790="Корректировка остатка",TRIM(G3790)=""),"Учтено: добавьте пояснение","ОК")))))))))))))</f>
        <v/>
      </c>
    </row>
    <row r="3791" spans="1:9" x14ac:dyDescent="0.25">
      <c r="A3791" s="16"/>
      <c r="B3791" s="13"/>
      <c r="C3791" s="13"/>
      <c r="D3791" s="14"/>
      <c r="E3791" s="17" t="str">
        <f>IF(OR(B3791="",SUMPRODUCT(--EXACT('Номенклатура'!$A$6:$A$205,B3791))&lt;&gt;1),"",INDEX('Номенклатура'!$D$6:$D$205,SUMPRODUCT(EXACT('Номенклатура'!$A$6:$A$205,B3791)*(ROW('Номенклатура'!$A$6:$A$205)-5)))&amp;"")</f>
        <v/>
      </c>
      <c r="F3791" s="18" t="str">
        <f>IF(OR(I3791="ОК",I3791="Учтено: добавьте пояснение"),IF(C3791="Приход",D3791,IF(C3791="Корректировка остатка",D3791,-D3791)),"")</f>
        <v/>
      </c>
      <c r="G3791" s="13"/>
      <c r="H3791" s="15" t="str">
        <f>IF(OR(B3791="",SUMPRODUCT(--EXACT('Номенклатура'!$A$6:$A$205,B3791))&lt;&gt;1),"",INDEX('Номенклатура'!$B$6:$B$205,SUMPRODUCT(EXACT('Номенклатура'!$A$6:$A$205,B3791)*(ROW('Номенклатура'!$A$6:$A$205)-5)))&amp;"")</f>
        <v/>
      </c>
      <c r="I3791" s="15" t="str">
        <f>IF(COUNTA(A3791:D3791,G3791)=0,"",IF(NOT(ISNUMBER(A3791)),"Укажите дату",IF(B3791="","Укажите код",IF(NOT(AND(ISTEXT(B3791),LEN(B3791)&gt;0,LEN(B3791)&lt;=30,ISNUMBER(FIND(LEFT(B3791,1),"ABCDEFGHIJKLMNOPQRSTUVWXYZ")),SUMPRODUCT((MID(B3791,{1,2,3,4,5,6,7,8,9,10,11,12,13,14,15,16,17,18,19,20,21,22,23,24,25,26,27,28,29,30},1)&lt;&gt;"")*ISERROR(FIND(MID(B3791,{1,2,3,4,5,6,7,8,9,10,11,12,13,14,15,16,17,18,19,20,21,22,23,24,25,26,27,28,29,30},1),"ABCDEFGHIJKLMNOPQRSTUVWXYZ0123456789-_")))=0,ISERROR(VALUE(B3791)))),"Недопустимый код: только латинские буквы A-Z в верхнем регистре, цифры, - и _; начало с буквы, до 30 символов (например MILK-001)",IF(SUMPRODUCT(--EXACT('Номенклатура'!$A$6:$A$205,B3791))=0,"Код не найден в номенклатуре",IF(SUMPRODUCT(--EXACT('Номенклатура'!$A$6:$A$205,B3791))&gt;1,"Код повторяется в номенклатуре",IF(ISNA(MATCH(C3791,{"Приход","Расход","Списание","Корректировка остатка"},0)),"Выберите тип операции",IF(NOT(ISNUMBER(D3791)),"Укажите количество",IF(D3791=0,"Количество не может быть 0",IF(AND(C3791&lt;&gt;"Корректировка остатка",D3791&lt;0),"Для этого типа количество положительное",IF(NOT(ISNUMBER('Номенклатура'!$C$2)),"Укажите дату начала учёта",IF(A3791&lt;INT('Номенклатура'!$C$2),"Раньше даты начала учёта: НЕ учтено",IF(AND(C3791="Корректировка остатка",TRIM(G3791)=""),"Учтено: добавьте пояснение","ОК")))))))))))))</f>
        <v/>
      </c>
    </row>
    <row r="3792" spans="1:9" x14ac:dyDescent="0.25">
      <c r="A3792" s="16"/>
      <c r="B3792" s="13"/>
      <c r="C3792" s="13"/>
      <c r="D3792" s="14"/>
      <c r="E3792" s="17" t="str">
        <f>IF(OR(B3792="",SUMPRODUCT(--EXACT('Номенклатура'!$A$6:$A$205,B3792))&lt;&gt;1),"",INDEX('Номенклатура'!$D$6:$D$205,SUMPRODUCT(EXACT('Номенклатура'!$A$6:$A$205,B3792)*(ROW('Номенклатура'!$A$6:$A$205)-5)))&amp;"")</f>
        <v/>
      </c>
      <c r="F3792" s="18" t="str">
        <f>IF(OR(I3792="ОК",I3792="Учтено: добавьте пояснение"),IF(C3792="Приход",D3792,IF(C3792="Корректировка остатка",D3792,-D3792)),"")</f>
        <v/>
      </c>
      <c r="G3792" s="13"/>
      <c r="H3792" s="15" t="str">
        <f>IF(OR(B3792="",SUMPRODUCT(--EXACT('Номенклатура'!$A$6:$A$205,B3792))&lt;&gt;1),"",INDEX('Номенклатура'!$B$6:$B$205,SUMPRODUCT(EXACT('Номенклатура'!$A$6:$A$205,B3792)*(ROW('Номенклатура'!$A$6:$A$205)-5)))&amp;"")</f>
        <v/>
      </c>
      <c r="I3792" s="15" t="str">
        <f>IF(COUNTA(A3792:D3792,G3792)=0,"",IF(NOT(ISNUMBER(A3792)),"Укажите дату",IF(B3792="","Укажите код",IF(NOT(AND(ISTEXT(B3792),LEN(B3792)&gt;0,LEN(B3792)&lt;=30,ISNUMBER(FIND(LEFT(B3792,1),"ABCDEFGHIJKLMNOPQRSTUVWXYZ")),SUMPRODUCT((MID(B3792,{1,2,3,4,5,6,7,8,9,10,11,12,13,14,15,16,17,18,19,20,21,22,23,24,25,26,27,28,29,30},1)&lt;&gt;"")*ISERROR(FIND(MID(B3792,{1,2,3,4,5,6,7,8,9,10,11,12,13,14,15,16,17,18,19,20,21,22,23,24,25,26,27,28,29,30},1),"ABCDEFGHIJKLMNOPQRSTUVWXYZ0123456789-_")))=0,ISERROR(VALUE(B3792)))),"Недопустимый код: только латинские буквы A-Z в верхнем регистре, цифры, - и _; начало с буквы, до 30 символов (например MILK-001)",IF(SUMPRODUCT(--EXACT('Номенклатура'!$A$6:$A$205,B3792))=0,"Код не найден в номенклатуре",IF(SUMPRODUCT(--EXACT('Номенклатура'!$A$6:$A$205,B3792))&gt;1,"Код повторяется в номенклатуре",IF(ISNA(MATCH(C3792,{"Приход","Расход","Списание","Корректировка остатка"},0)),"Выберите тип операции",IF(NOT(ISNUMBER(D3792)),"Укажите количество",IF(D3792=0,"Количество не может быть 0",IF(AND(C3792&lt;&gt;"Корректировка остатка",D3792&lt;0),"Для этого типа количество положительное",IF(NOT(ISNUMBER('Номенклатура'!$C$2)),"Укажите дату начала учёта",IF(A3792&lt;INT('Номенклатура'!$C$2),"Раньше даты начала учёта: НЕ учтено",IF(AND(C3792="Корректировка остатка",TRIM(G3792)=""),"Учтено: добавьте пояснение","ОК")))))))))))))</f>
        <v/>
      </c>
    </row>
    <row r="3793" spans="1:9" x14ac:dyDescent="0.25">
      <c r="A3793" s="16"/>
      <c r="B3793" s="13"/>
      <c r="C3793" s="13"/>
      <c r="D3793" s="14"/>
      <c r="E3793" s="17" t="str">
        <f>IF(OR(B3793="",SUMPRODUCT(--EXACT('Номенклатура'!$A$6:$A$205,B3793))&lt;&gt;1),"",INDEX('Номенклатура'!$D$6:$D$205,SUMPRODUCT(EXACT('Номенклатура'!$A$6:$A$205,B3793)*(ROW('Номенклатура'!$A$6:$A$205)-5)))&amp;"")</f>
        <v/>
      </c>
      <c r="F3793" s="18" t="str">
        <f>IF(OR(I3793="ОК",I3793="Учтено: добавьте пояснение"),IF(C3793="Приход",D3793,IF(C3793="Корректировка остатка",D3793,-D3793)),"")</f>
        <v/>
      </c>
      <c r="G3793" s="13"/>
      <c r="H3793" s="15" t="str">
        <f>IF(OR(B3793="",SUMPRODUCT(--EXACT('Номенклатура'!$A$6:$A$205,B3793))&lt;&gt;1),"",INDEX('Номенклатура'!$B$6:$B$205,SUMPRODUCT(EXACT('Номенклатура'!$A$6:$A$205,B3793)*(ROW('Номенклатура'!$A$6:$A$205)-5)))&amp;"")</f>
        <v/>
      </c>
      <c r="I3793" s="15" t="str">
        <f>IF(COUNTA(A3793:D3793,G3793)=0,"",IF(NOT(ISNUMBER(A3793)),"Укажите дату",IF(B3793="","Укажите код",IF(NOT(AND(ISTEXT(B3793),LEN(B3793)&gt;0,LEN(B3793)&lt;=30,ISNUMBER(FIND(LEFT(B3793,1),"ABCDEFGHIJKLMNOPQRSTUVWXYZ")),SUMPRODUCT((MID(B3793,{1,2,3,4,5,6,7,8,9,10,11,12,13,14,15,16,17,18,19,20,21,22,23,24,25,26,27,28,29,30},1)&lt;&gt;"")*ISERROR(FIND(MID(B3793,{1,2,3,4,5,6,7,8,9,10,11,12,13,14,15,16,17,18,19,20,21,22,23,24,25,26,27,28,29,30},1),"ABCDEFGHIJKLMNOPQRSTUVWXYZ0123456789-_")))=0,ISERROR(VALUE(B3793)))),"Недопустимый код: только латинские буквы A-Z в верхнем регистре, цифры, - и _; начало с буквы, до 30 символов (например MILK-001)",IF(SUMPRODUCT(--EXACT('Номенклатура'!$A$6:$A$205,B3793))=0,"Код не найден в номенклатуре",IF(SUMPRODUCT(--EXACT('Номенклатура'!$A$6:$A$205,B3793))&gt;1,"Код повторяется в номенклатуре",IF(ISNA(MATCH(C3793,{"Приход","Расход","Списание","Корректировка остатка"},0)),"Выберите тип операции",IF(NOT(ISNUMBER(D3793)),"Укажите количество",IF(D3793=0,"Количество не может быть 0",IF(AND(C3793&lt;&gt;"Корректировка остатка",D3793&lt;0),"Для этого типа количество положительное",IF(NOT(ISNUMBER('Номенклатура'!$C$2)),"Укажите дату начала учёта",IF(A3793&lt;INT('Номенклатура'!$C$2),"Раньше даты начала учёта: НЕ учтено",IF(AND(C3793="Корректировка остатка",TRIM(G3793)=""),"Учтено: добавьте пояснение","ОК")))))))))))))</f>
        <v/>
      </c>
    </row>
    <row r="3794" spans="1:9" x14ac:dyDescent="0.25">
      <c r="A3794" s="16"/>
      <c r="B3794" s="13"/>
      <c r="C3794" s="13"/>
      <c r="D3794" s="14"/>
      <c r="E3794" s="17" t="str">
        <f>IF(OR(B3794="",SUMPRODUCT(--EXACT('Номенклатура'!$A$6:$A$205,B3794))&lt;&gt;1),"",INDEX('Номенклатура'!$D$6:$D$205,SUMPRODUCT(EXACT('Номенклатура'!$A$6:$A$205,B3794)*(ROW('Номенклатура'!$A$6:$A$205)-5)))&amp;"")</f>
        <v/>
      </c>
      <c r="F3794" s="18" t="str">
        <f>IF(OR(I3794="ОК",I3794="Учтено: добавьте пояснение"),IF(C3794="Приход",D3794,IF(C3794="Корректировка остатка",D3794,-D3794)),"")</f>
        <v/>
      </c>
      <c r="G3794" s="13"/>
      <c r="H3794" s="15" t="str">
        <f>IF(OR(B3794="",SUMPRODUCT(--EXACT('Номенклатура'!$A$6:$A$205,B3794))&lt;&gt;1),"",INDEX('Номенклатура'!$B$6:$B$205,SUMPRODUCT(EXACT('Номенклатура'!$A$6:$A$205,B3794)*(ROW('Номенклатура'!$A$6:$A$205)-5)))&amp;"")</f>
        <v/>
      </c>
      <c r="I3794" s="15" t="str">
        <f>IF(COUNTA(A3794:D3794,G3794)=0,"",IF(NOT(ISNUMBER(A3794)),"Укажите дату",IF(B3794="","Укажите код",IF(NOT(AND(ISTEXT(B3794),LEN(B3794)&gt;0,LEN(B3794)&lt;=30,ISNUMBER(FIND(LEFT(B3794,1),"ABCDEFGHIJKLMNOPQRSTUVWXYZ")),SUMPRODUCT((MID(B3794,{1,2,3,4,5,6,7,8,9,10,11,12,13,14,15,16,17,18,19,20,21,22,23,24,25,26,27,28,29,30},1)&lt;&gt;"")*ISERROR(FIND(MID(B3794,{1,2,3,4,5,6,7,8,9,10,11,12,13,14,15,16,17,18,19,20,21,22,23,24,25,26,27,28,29,30},1),"ABCDEFGHIJKLMNOPQRSTUVWXYZ0123456789-_")))=0,ISERROR(VALUE(B3794)))),"Недопустимый код: только латинские буквы A-Z в верхнем регистре, цифры, - и _; начало с буквы, до 30 символов (например MILK-001)",IF(SUMPRODUCT(--EXACT('Номенклатура'!$A$6:$A$205,B3794))=0,"Код не найден в номенклатуре",IF(SUMPRODUCT(--EXACT('Номенклатура'!$A$6:$A$205,B3794))&gt;1,"Код повторяется в номенклатуре",IF(ISNA(MATCH(C3794,{"Приход","Расход","Списание","Корректировка остатка"},0)),"Выберите тип операции",IF(NOT(ISNUMBER(D3794)),"Укажите количество",IF(D3794=0,"Количество не может быть 0",IF(AND(C3794&lt;&gt;"Корректировка остатка",D3794&lt;0),"Для этого типа количество положительное",IF(NOT(ISNUMBER('Номенклатура'!$C$2)),"Укажите дату начала учёта",IF(A3794&lt;INT('Номенклатура'!$C$2),"Раньше даты начала учёта: НЕ учтено",IF(AND(C3794="Корректировка остатка",TRIM(G3794)=""),"Учтено: добавьте пояснение","ОК")))))))))))))</f>
        <v/>
      </c>
    </row>
    <row r="3795" spans="1:9" x14ac:dyDescent="0.25">
      <c r="A3795" s="16"/>
      <c r="B3795" s="13"/>
      <c r="C3795" s="13"/>
      <c r="D3795" s="14"/>
      <c r="E3795" s="17" t="str">
        <f>IF(OR(B3795="",SUMPRODUCT(--EXACT('Номенклатура'!$A$6:$A$205,B3795))&lt;&gt;1),"",INDEX('Номенклатура'!$D$6:$D$205,SUMPRODUCT(EXACT('Номенклатура'!$A$6:$A$205,B3795)*(ROW('Номенклатура'!$A$6:$A$205)-5)))&amp;"")</f>
        <v/>
      </c>
      <c r="F3795" s="18" t="str">
        <f>IF(OR(I3795="ОК",I3795="Учтено: добавьте пояснение"),IF(C3795="Приход",D3795,IF(C3795="Корректировка остатка",D3795,-D3795)),"")</f>
        <v/>
      </c>
      <c r="G3795" s="13"/>
      <c r="H3795" s="15" t="str">
        <f>IF(OR(B3795="",SUMPRODUCT(--EXACT('Номенклатура'!$A$6:$A$205,B3795))&lt;&gt;1),"",INDEX('Номенклатура'!$B$6:$B$205,SUMPRODUCT(EXACT('Номенклатура'!$A$6:$A$205,B3795)*(ROW('Номенклатура'!$A$6:$A$205)-5)))&amp;"")</f>
        <v/>
      </c>
      <c r="I3795" s="15" t="str">
        <f>IF(COUNTA(A3795:D3795,G3795)=0,"",IF(NOT(ISNUMBER(A3795)),"Укажите дату",IF(B3795="","Укажите код",IF(NOT(AND(ISTEXT(B3795),LEN(B3795)&gt;0,LEN(B3795)&lt;=30,ISNUMBER(FIND(LEFT(B3795,1),"ABCDEFGHIJKLMNOPQRSTUVWXYZ")),SUMPRODUCT((MID(B3795,{1,2,3,4,5,6,7,8,9,10,11,12,13,14,15,16,17,18,19,20,21,22,23,24,25,26,27,28,29,30},1)&lt;&gt;"")*ISERROR(FIND(MID(B3795,{1,2,3,4,5,6,7,8,9,10,11,12,13,14,15,16,17,18,19,20,21,22,23,24,25,26,27,28,29,30},1),"ABCDEFGHIJKLMNOPQRSTUVWXYZ0123456789-_")))=0,ISERROR(VALUE(B3795)))),"Недопустимый код: только латинские буквы A-Z в верхнем регистре, цифры, - и _; начало с буквы, до 30 символов (например MILK-001)",IF(SUMPRODUCT(--EXACT('Номенклатура'!$A$6:$A$205,B3795))=0,"Код не найден в номенклатуре",IF(SUMPRODUCT(--EXACT('Номенклатура'!$A$6:$A$205,B3795))&gt;1,"Код повторяется в номенклатуре",IF(ISNA(MATCH(C3795,{"Приход","Расход","Списание","Корректировка остатка"},0)),"Выберите тип операции",IF(NOT(ISNUMBER(D3795)),"Укажите количество",IF(D3795=0,"Количество не может быть 0",IF(AND(C3795&lt;&gt;"Корректировка остатка",D3795&lt;0),"Для этого типа количество положительное",IF(NOT(ISNUMBER('Номенклатура'!$C$2)),"Укажите дату начала учёта",IF(A3795&lt;INT('Номенклатура'!$C$2),"Раньше даты начала учёта: НЕ учтено",IF(AND(C3795="Корректировка остатка",TRIM(G3795)=""),"Учтено: добавьте пояснение","ОК")))))))))))))</f>
        <v/>
      </c>
    </row>
    <row r="3796" spans="1:9" x14ac:dyDescent="0.25">
      <c r="A3796" s="16"/>
      <c r="B3796" s="13"/>
      <c r="C3796" s="13"/>
      <c r="D3796" s="14"/>
      <c r="E3796" s="17" t="str">
        <f>IF(OR(B3796="",SUMPRODUCT(--EXACT('Номенклатура'!$A$6:$A$205,B3796))&lt;&gt;1),"",INDEX('Номенклатура'!$D$6:$D$205,SUMPRODUCT(EXACT('Номенклатура'!$A$6:$A$205,B3796)*(ROW('Номенклатура'!$A$6:$A$205)-5)))&amp;"")</f>
        <v/>
      </c>
      <c r="F3796" s="18" t="str">
        <f>IF(OR(I3796="ОК",I3796="Учтено: добавьте пояснение"),IF(C3796="Приход",D3796,IF(C3796="Корректировка остатка",D3796,-D3796)),"")</f>
        <v/>
      </c>
      <c r="G3796" s="13"/>
      <c r="H3796" s="15" t="str">
        <f>IF(OR(B3796="",SUMPRODUCT(--EXACT('Номенклатура'!$A$6:$A$205,B3796))&lt;&gt;1),"",INDEX('Номенклатура'!$B$6:$B$205,SUMPRODUCT(EXACT('Номенклатура'!$A$6:$A$205,B3796)*(ROW('Номенклатура'!$A$6:$A$205)-5)))&amp;"")</f>
        <v/>
      </c>
      <c r="I3796" s="15" t="str">
        <f>IF(COUNTA(A3796:D3796,G3796)=0,"",IF(NOT(ISNUMBER(A3796)),"Укажите дату",IF(B3796="","Укажите код",IF(NOT(AND(ISTEXT(B3796),LEN(B3796)&gt;0,LEN(B3796)&lt;=30,ISNUMBER(FIND(LEFT(B3796,1),"ABCDEFGHIJKLMNOPQRSTUVWXYZ")),SUMPRODUCT((MID(B3796,{1,2,3,4,5,6,7,8,9,10,11,12,13,14,15,16,17,18,19,20,21,22,23,24,25,26,27,28,29,30},1)&lt;&gt;"")*ISERROR(FIND(MID(B3796,{1,2,3,4,5,6,7,8,9,10,11,12,13,14,15,16,17,18,19,20,21,22,23,24,25,26,27,28,29,30},1),"ABCDEFGHIJKLMNOPQRSTUVWXYZ0123456789-_")))=0,ISERROR(VALUE(B3796)))),"Недопустимый код: только латинские буквы A-Z в верхнем регистре, цифры, - и _; начало с буквы, до 30 символов (например MILK-001)",IF(SUMPRODUCT(--EXACT('Номенклатура'!$A$6:$A$205,B3796))=0,"Код не найден в номенклатуре",IF(SUMPRODUCT(--EXACT('Номенклатура'!$A$6:$A$205,B3796))&gt;1,"Код повторяется в номенклатуре",IF(ISNA(MATCH(C3796,{"Приход","Расход","Списание","Корректировка остатка"},0)),"Выберите тип операции",IF(NOT(ISNUMBER(D3796)),"Укажите количество",IF(D3796=0,"Количество не может быть 0",IF(AND(C3796&lt;&gt;"Корректировка остатка",D3796&lt;0),"Для этого типа количество положительное",IF(NOT(ISNUMBER('Номенклатура'!$C$2)),"Укажите дату начала учёта",IF(A3796&lt;INT('Номенклатура'!$C$2),"Раньше даты начала учёта: НЕ учтено",IF(AND(C3796="Корректировка остатка",TRIM(G3796)=""),"Учтено: добавьте пояснение","ОК")))))))))))))</f>
        <v/>
      </c>
    </row>
    <row r="3797" spans="1:9" x14ac:dyDescent="0.25">
      <c r="A3797" s="16"/>
      <c r="B3797" s="13"/>
      <c r="C3797" s="13"/>
      <c r="D3797" s="14"/>
      <c r="E3797" s="17" t="str">
        <f>IF(OR(B3797="",SUMPRODUCT(--EXACT('Номенклатура'!$A$6:$A$205,B3797))&lt;&gt;1),"",INDEX('Номенклатура'!$D$6:$D$205,SUMPRODUCT(EXACT('Номенклатура'!$A$6:$A$205,B3797)*(ROW('Номенклатура'!$A$6:$A$205)-5)))&amp;"")</f>
        <v/>
      </c>
      <c r="F3797" s="18" t="str">
        <f>IF(OR(I3797="ОК",I3797="Учтено: добавьте пояснение"),IF(C3797="Приход",D3797,IF(C3797="Корректировка остатка",D3797,-D3797)),"")</f>
        <v/>
      </c>
      <c r="G3797" s="13"/>
      <c r="H3797" s="15" t="str">
        <f>IF(OR(B3797="",SUMPRODUCT(--EXACT('Номенклатура'!$A$6:$A$205,B3797))&lt;&gt;1),"",INDEX('Номенклатура'!$B$6:$B$205,SUMPRODUCT(EXACT('Номенклатура'!$A$6:$A$205,B3797)*(ROW('Номенклатура'!$A$6:$A$205)-5)))&amp;"")</f>
        <v/>
      </c>
      <c r="I3797" s="15" t="str">
        <f>IF(COUNTA(A3797:D3797,G3797)=0,"",IF(NOT(ISNUMBER(A3797)),"Укажите дату",IF(B3797="","Укажите код",IF(NOT(AND(ISTEXT(B3797),LEN(B3797)&gt;0,LEN(B3797)&lt;=30,ISNUMBER(FIND(LEFT(B3797,1),"ABCDEFGHIJKLMNOPQRSTUVWXYZ")),SUMPRODUCT((MID(B3797,{1,2,3,4,5,6,7,8,9,10,11,12,13,14,15,16,17,18,19,20,21,22,23,24,25,26,27,28,29,30},1)&lt;&gt;"")*ISERROR(FIND(MID(B3797,{1,2,3,4,5,6,7,8,9,10,11,12,13,14,15,16,17,18,19,20,21,22,23,24,25,26,27,28,29,30},1),"ABCDEFGHIJKLMNOPQRSTUVWXYZ0123456789-_")))=0,ISERROR(VALUE(B3797)))),"Недопустимый код: только латинские буквы A-Z в верхнем регистре, цифры, - и _; начало с буквы, до 30 символов (например MILK-001)",IF(SUMPRODUCT(--EXACT('Номенклатура'!$A$6:$A$205,B3797))=0,"Код не найден в номенклатуре",IF(SUMPRODUCT(--EXACT('Номенклатура'!$A$6:$A$205,B3797))&gt;1,"Код повторяется в номенклатуре",IF(ISNA(MATCH(C3797,{"Приход","Расход","Списание","Корректировка остатка"},0)),"Выберите тип операции",IF(NOT(ISNUMBER(D3797)),"Укажите количество",IF(D3797=0,"Количество не может быть 0",IF(AND(C3797&lt;&gt;"Корректировка остатка",D3797&lt;0),"Для этого типа количество положительное",IF(NOT(ISNUMBER('Номенклатура'!$C$2)),"Укажите дату начала учёта",IF(A3797&lt;INT('Номенклатура'!$C$2),"Раньше даты начала учёта: НЕ учтено",IF(AND(C3797="Корректировка остатка",TRIM(G3797)=""),"Учтено: добавьте пояснение","ОК")))))))))))))</f>
        <v/>
      </c>
    </row>
    <row r="3798" spans="1:9" x14ac:dyDescent="0.25">
      <c r="A3798" s="16"/>
      <c r="B3798" s="13"/>
      <c r="C3798" s="13"/>
      <c r="D3798" s="14"/>
      <c r="E3798" s="17" t="str">
        <f>IF(OR(B3798="",SUMPRODUCT(--EXACT('Номенклатура'!$A$6:$A$205,B3798))&lt;&gt;1),"",INDEX('Номенклатура'!$D$6:$D$205,SUMPRODUCT(EXACT('Номенклатура'!$A$6:$A$205,B3798)*(ROW('Номенклатура'!$A$6:$A$205)-5)))&amp;"")</f>
        <v/>
      </c>
      <c r="F3798" s="18" t="str">
        <f>IF(OR(I3798="ОК",I3798="Учтено: добавьте пояснение"),IF(C3798="Приход",D3798,IF(C3798="Корректировка остатка",D3798,-D3798)),"")</f>
        <v/>
      </c>
      <c r="G3798" s="13"/>
      <c r="H3798" s="15" t="str">
        <f>IF(OR(B3798="",SUMPRODUCT(--EXACT('Номенклатура'!$A$6:$A$205,B3798))&lt;&gt;1),"",INDEX('Номенклатура'!$B$6:$B$205,SUMPRODUCT(EXACT('Номенклатура'!$A$6:$A$205,B3798)*(ROW('Номенклатура'!$A$6:$A$205)-5)))&amp;"")</f>
        <v/>
      </c>
      <c r="I3798" s="15" t="str">
        <f>IF(COUNTA(A3798:D3798,G3798)=0,"",IF(NOT(ISNUMBER(A3798)),"Укажите дату",IF(B3798="","Укажите код",IF(NOT(AND(ISTEXT(B3798),LEN(B3798)&gt;0,LEN(B3798)&lt;=30,ISNUMBER(FIND(LEFT(B3798,1),"ABCDEFGHIJKLMNOPQRSTUVWXYZ")),SUMPRODUCT((MID(B3798,{1,2,3,4,5,6,7,8,9,10,11,12,13,14,15,16,17,18,19,20,21,22,23,24,25,26,27,28,29,30},1)&lt;&gt;"")*ISERROR(FIND(MID(B3798,{1,2,3,4,5,6,7,8,9,10,11,12,13,14,15,16,17,18,19,20,21,22,23,24,25,26,27,28,29,30},1),"ABCDEFGHIJKLMNOPQRSTUVWXYZ0123456789-_")))=0,ISERROR(VALUE(B3798)))),"Недопустимый код: только латинские буквы A-Z в верхнем регистре, цифры, - и _; начало с буквы, до 30 символов (например MILK-001)",IF(SUMPRODUCT(--EXACT('Номенклатура'!$A$6:$A$205,B3798))=0,"Код не найден в номенклатуре",IF(SUMPRODUCT(--EXACT('Номенклатура'!$A$6:$A$205,B3798))&gt;1,"Код повторяется в номенклатуре",IF(ISNA(MATCH(C3798,{"Приход","Расход","Списание","Корректировка остатка"},0)),"Выберите тип операции",IF(NOT(ISNUMBER(D3798)),"Укажите количество",IF(D3798=0,"Количество не может быть 0",IF(AND(C3798&lt;&gt;"Корректировка остатка",D3798&lt;0),"Для этого типа количество положительное",IF(NOT(ISNUMBER('Номенклатура'!$C$2)),"Укажите дату начала учёта",IF(A3798&lt;INT('Номенклатура'!$C$2),"Раньше даты начала учёта: НЕ учтено",IF(AND(C3798="Корректировка остатка",TRIM(G3798)=""),"Учтено: добавьте пояснение","ОК")))))))))))))</f>
        <v/>
      </c>
    </row>
    <row r="3799" spans="1:9" x14ac:dyDescent="0.25">
      <c r="A3799" s="16"/>
      <c r="B3799" s="13"/>
      <c r="C3799" s="13"/>
      <c r="D3799" s="14"/>
      <c r="E3799" s="17" t="str">
        <f>IF(OR(B3799="",SUMPRODUCT(--EXACT('Номенклатура'!$A$6:$A$205,B3799))&lt;&gt;1),"",INDEX('Номенклатура'!$D$6:$D$205,SUMPRODUCT(EXACT('Номенклатура'!$A$6:$A$205,B3799)*(ROW('Номенклатура'!$A$6:$A$205)-5)))&amp;"")</f>
        <v/>
      </c>
      <c r="F3799" s="18" t="str">
        <f>IF(OR(I3799="ОК",I3799="Учтено: добавьте пояснение"),IF(C3799="Приход",D3799,IF(C3799="Корректировка остатка",D3799,-D3799)),"")</f>
        <v/>
      </c>
      <c r="G3799" s="13"/>
      <c r="H3799" s="15" t="str">
        <f>IF(OR(B3799="",SUMPRODUCT(--EXACT('Номенклатура'!$A$6:$A$205,B3799))&lt;&gt;1),"",INDEX('Номенклатура'!$B$6:$B$205,SUMPRODUCT(EXACT('Номенклатура'!$A$6:$A$205,B3799)*(ROW('Номенклатура'!$A$6:$A$205)-5)))&amp;"")</f>
        <v/>
      </c>
      <c r="I3799" s="15" t="str">
        <f>IF(COUNTA(A3799:D3799,G3799)=0,"",IF(NOT(ISNUMBER(A3799)),"Укажите дату",IF(B3799="","Укажите код",IF(NOT(AND(ISTEXT(B3799),LEN(B3799)&gt;0,LEN(B3799)&lt;=30,ISNUMBER(FIND(LEFT(B3799,1),"ABCDEFGHIJKLMNOPQRSTUVWXYZ")),SUMPRODUCT((MID(B3799,{1,2,3,4,5,6,7,8,9,10,11,12,13,14,15,16,17,18,19,20,21,22,23,24,25,26,27,28,29,30},1)&lt;&gt;"")*ISERROR(FIND(MID(B3799,{1,2,3,4,5,6,7,8,9,10,11,12,13,14,15,16,17,18,19,20,21,22,23,24,25,26,27,28,29,30},1),"ABCDEFGHIJKLMNOPQRSTUVWXYZ0123456789-_")))=0,ISERROR(VALUE(B3799)))),"Недопустимый код: только латинские буквы A-Z в верхнем регистре, цифры, - и _; начало с буквы, до 30 символов (например MILK-001)",IF(SUMPRODUCT(--EXACT('Номенклатура'!$A$6:$A$205,B3799))=0,"Код не найден в номенклатуре",IF(SUMPRODUCT(--EXACT('Номенклатура'!$A$6:$A$205,B3799))&gt;1,"Код повторяется в номенклатуре",IF(ISNA(MATCH(C3799,{"Приход","Расход","Списание","Корректировка остатка"},0)),"Выберите тип операции",IF(NOT(ISNUMBER(D3799)),"Укажите количество",IF(D3799=0,"Количество не может быть 0",IF(AND(C3799&lt;&gt;"Корректировка остатка",D3799&lt;0),"Для этого типа количество положительное",IF(NOT(ISNUMBER('Номенклатура'!$C$2)),"Укажите дату начала учёта",IF(A3799&lt;INT('Номенклатура'!$C$2),"Раньше даты начала учёта: НЕ учтено",IF(AND(C3799="Корректировка остатка",TRIM(G3799)=""),"Учтено: добавьте пояснение","ОК")))))))))))))</f>
        <v/>
      </c>
    </row>
    <row r="3800" spans="1:9" x14ac:dyDescent="0.25">
      <c r="A3800" s="16"/>
      <c r="B3800" s="13"/>
      <c r="C3800" s="13"/>
      <c r="D3800" s="14"/>
      <c r="E3800" s="17" t="str">
        <f>IF(OR(B3800="",SUMPRODUCT(--EXACT('Номенклатура'!$A$6:$A$205,B3800))&lt;&gt;1),"",INDEX('Номенклатура'!$D$6:$D$205,SUMPRODUCT(EXACT('Номенклатура'!$A$6:$A$205,B3800)*(ROW('Номенклатура'!$A$6:$A$205)-5)))&amp;"")</f>
        <v/>
      </c>
      <c r="F3800" s="18" t="str">
        <f>IF(OR(I3800="ОК",I3800="Учтено: добавьте пояснение"),IF(C3800="Приход",D3800,IF(C3800="Корректировка остатка",D3800,-D3800)),"")</f>
        <v/>
      </c>
      <c r="G3800" s="13"/>
      <c r="H3800" s="15" t="str">
        <f>IF(OR(B3800="",SUMPRODUCT(--EXACT('Номенклатура'!$A$6:$A$205,B3800))&lt;&gt;1),"",INDEX('Номенклатура'!$B$6:$B$205,SUMPRODUCT(EXACT('Номенклатура'!$A$6:$A$205,B3800)*(ROW('Номенклатура'!$A$6:$A$205)-5)))&amp;"")</f>
        <v/>
      </c>
      <c r="I3800" s="15" t="str">
        <f>IF(COUNTA(A3800:D3800,G3800)=0,"",IF(NOT(ISNUMBER(A3800)),"Укажите дату",IF(B3800="","Укажите код",IF(NOT(AND(ISTEXT(B3800),LEN(B3800)&gt;0,LEN(B3800)&lt;=30,ISNUMBER(FIND(LEFT(B3800,1),"ABCDEFGHIJKLMNOPQRSTUVWXYZ")),SUMPRODUCT((MID(B3800,{1,2,3,4,5,6,7,8,9,10,11,12,13,14,15,16,17,18,19,20,21,22,23,24,25,26,27,28,29,30},1)&lt;&gt;"")*ISERROR(FIND(MID(B3800,{1,2,3,4,5,6,7,8,9,10,11,12,13,14,15,16,17,18,19,20,21,22,23,24,25,26,27,28,29,30},1),"ABCDEFGHIJKLMNOPQRSTUVWXYZ0123456789-_")))=0,ISERROR(VALUE(B3800)))),"Недопустимый код: только латинские буквы A-Z в верхнем регистре, цифры, - и _; начало с буквы, до 30 символов (например MILK-001)",IF(SUMPRODUCT(--EXACT('Номенклатура'!$A$6:$A$205,B3800))=0,"Код не найден в номенклатуре",IF(SUMPRODUCT(--EXACT('Номенклатура'!$A$6:$A$205,B3800))&gt;1,"Код повторяется в номенклатуре",IF(ISNA(MATCH(C3800,{"Приход","Расход","Списание","Корректировка остатка"},0)),"Выберите тип операции",IF(NOT(ISNUMBER(D3800)),"Укажите количество",IF(D3800=0,"Количество не может быть 0",IF(AND(C3800&lt;&gt;"Корректировка остатка",D3800&lt;0),"Для этого типа количество положительное",IF(NOT(ISNUMBER('Номенклатура'!$C$2)),"Укажите дату начала учёта",IF(A3800&lt;INT('Номенклатура'!$C$2),"Раньше даты начала учёта: НЕ учтено",IF(AND(C3800="Корректировка остатка",TRIM(G3800)=""),"Учтено: добавьте пояснение","ОК")))))))))))))</f>
        <v/>
      </c>
    </row>
    <row r="3801" spans="1:9" x14ac:dyDescent="0.25">
      <c r="A3801" s="16"/>
      <c r="B3801" s="13"/>
      <c r="C3801" s="13"/>
      <c r="D3801" s="14"/>
      <c r="E3801" s="17" t="str">
        <f>IF(OR(B3801="",SUMPRODUCT(--EXACT('Номенклатура'!$A$6:$A$205,B3801))&lt;&gt;1),"",INDEX('Номенклатура'!$D$6:$D$205,SUMPRODUCT(EXACT('Номенклатура'!$A$6:$A$205,B3801)*(ROW('Номенклатура'!$A$6:$A$205)-5)))&amp;"")</f>
        <v/>
      </c>
      <c r="F3801" s="18" t="str">
        <f>IF(OR(I3801="ОК",I3801="Учтено: добавьте пояснение"),IF(C3801="Приход",D3801,IF(C3801="Корректировка остатка",D3801,-D3801)),"")</f>
        <v/>
      </c>
      <c r="G3801" s="13"/>
      <c r="H3801" s="15" t="str">
        <f>IF(OR(B3801="",SUMPRODUCT(--EXACT('Номенклатура'!$A$6:$A$205,B3801))&lt;&gt;1),"",INDEX('Номенклатура'!$B$6:$B$205,SUMPRODUCT(EXACT('Номенклатура'!$A$6:$A$205,B3801)*(ROW('Номенклатура'!$A$6:$A$205)-5)))&amp;"")</f>
        <v/>
      </c>
      <c r="I3801" s="15" t="str">
        <f>IF(COUNTA(A3801:D3801,G3801)=0,"",IF(NOT(ISNUMBER(A3801)),"Укажите дату",IF(B3801="","Укажите код",IF(NOT(AND(ISTEXT(B3801),LEN(B3801)&gt;0,LEN(B3801)&lt;=30,ISNUMBER(FIND(LEFT(B3801,1),"ABCDEFGHIJKLMNOPQRSTUVWXYZ")),SUMPRODUCT((MID(B3801,{1,2,3,4,5,6,7,8,9,10,11,12,13,14,15,16,17,18,19,20,21,22,23,24,25,26,27,28,29,30},1)&lt;&gt;"")*ISERROR(FIND(MID(B3801,{1,2,3,4,5,6,7,8,9,10,11,12,13,14,15,16,17,18,19,20,21,22,23,24,25,26,27,28,29,30},1),"ABCDEFGHIJKLMNOPQRSTUVWXYZ0123456789-_")))=0,ISERROR(VALUE(B3801)))),"Недопустимый код: только латинские буквы A-Z в верхнем регистре, цифры, - и _; начало с буквы, до 30 символов (например MILK-001)",IF(SUMPRODUCT(--EXACT('Номенклатура'!$A$6:$A$205,B3801))=0,"Код не найден в номенклатуре",IF(SUMPRODUCT(--EXACT('Номенклатура'!$A$6:$A$205,B3801))&gt;1,"Код повторяется в номенклатуре",IF(ISNA(MATCH(C3801,{"Приход","Расход","Списание","Корректировка остатка"},0)),"Выберите тип операции",IF(NOT(ISNUMBER(D3801)),"Укажите количество",IF(D3801=0,"Количество не может быть 0",IF(AND(C3801&lt;&gt;"Корректировка остатка",D3801&lt;0),"Для этого типа количество положительное",IF(NOT(ISNUMBER('Номенклатура'!$C$2)),"Укажите дату начала учёта",IF(A3801&lt;INT('Номенклатура'!$C$2),"Раньше даты начала учёта: НЕ учтено",IF(AND(C3801="Корректировка остатка",TRIM(G3801)=""),"Учтено: добавьте пояснение","ОК")))))))))))))</f>
        <v/>
      </c>
    </row>
    <row r="3802" spans="1:9" x14ac:dyDescent="0.25">
      <c r="A3802" s="16"/>
      <c r="B3802" s="13"/>
      <c r="C3802" s="13"/>
      <c r="D3802" s="14"/>
      <c r="E3802" s="17" t="str">
        <f>IF(OR(B3802="",SUMPRODUCT(--EXACT('Номенклатура'!$A$6:$A$205,B3802))&lt;&gt;1),"",INDEX('Номенклатура'!$D$6:$D$205,SUMPRODUCT(EXACT('Номенклатура'!$A$6:$A$205,B3802)*(ROW('Номенклатура'!$A$6:$A$205)-5)))&amp;"")</f>
        <v/>
      </c>
      <c r="F3802" s="18" t="str">
        <f>IF(OR(I3802="ОК",I3802="Учтено: добавьте пояснение"),IF(C3802="Приход",D3802,IF(C3802="Корректировка остатка",D3802,-D3802)),"")</f>
        <v/>
      </c>
      <c r="G3802" s="13"/>
      <c r="H3802" s="15" t="str">
        <f>IF(OR(B3802="",SUMPRODUCT(--EXACT('Номенклатура'!$A$6:$A$205,B3802))&lt;&gt;1),"",INDEX('Номенклатура'!$B$6:$B$205,SUMPRODUCT(EXACT('Номенклатура'!$A$6:$A$205,B3802)*(ROW('Номенклатура'!$A$6:$A$205)-5)))&amp;"")</f>
        <v/>
      </c>
      <c r="I3802" s="15" t="str">
        <f>IF(COUNTA(A3802:D3802,G3802)=0,"",IF(NOT(ISNUMBER(A3802)),"Укажите дату",IF(B3802="","Укажите код",IF(NOT(AND(ISTEXT(B3802),LEN(B3802)&gt;0,LEN(B3802)&lt;=30,ISNUMBER(FIND(LEFT(B3802,1),"ABCDEFGHIJKLMNOPQRSTUVWXYZ")),SUMPRODUCT((MID(B3802,{1,2,3,4,5,6,7,8,9,10,11,12,13,14,15,16,17,18,19,20,21,22,23,24,25,26,27,28,29,30},1)&lt;&gt;"")*ISERROR(FIND(MID(B3802,{1,2,3,4,5,6,7,8,9,10,11,12,13,14,15,16,17,18,19,20,21,22,23,24,25,26,27,28,29,30},1),"ABCDEFGHIJKLMNOPQRSTUVWXYZ0123456789-_")))=0,ISERROR(VALUE(B3802)))),"Недопустимый код: только латинские буквы A-Z в верхнем регистре, цифры, - и _; начало с буквы, до 30 символов (например MILK-001)",IF(SUMPRODUCT(--EXACT('Номенклатура'!$A$6:$A$205,B3802))=0,"Код не найден в номенклатуре",IF(SUMPRODUCT(--EXACT('Номенклатура'!$A$6:$A$205,B3802))&gt;1,"Код повторяется в номенклатуре",IF(ISNA(MATCH(C3802,{"Приход","Расход","Списание","Корректировка остатка"},0)),"Выберите тип операции",IF(NOT(ISNUMBER(D3802)),"Укажите количество",IF(D3802=0,"Количество не может быть 0",IF(AND(C3802&lt;&gt;"Корректировка остатка",D3802&lt;0),"Для этого типа количество положительное",IF(NOT(ISNUMBER('Номенклатура'!$C$2)),"Укажите дату начала учёта",IF(A3802&lt;INT('Номенклатура'!$C$2),"Раньше даты начала учёта: НЕ учтено",IF(AND(C3802="Корректировка остатка",TRIM(G3802)=""),"Учтено: добавьте пояснение","ОК")))))))))))))</f>
        <v/>
      </c>
    </row>
    <row r="3803" spans="1:9" x14ac:dyDescent="0.25">
      <c r="A3803" s="16"/>
      <c r="B3803" s="13"/>
      <c r="C3803" s="13"/>
      <c r="D3803" s="14"/>
      <c r="E3803" s="17" t="str">
        <f>IF(OR(B3803="",SUMPRODUCT(--EXACT('Номенклатура'!$A$6:$A$205,B3803))&lt;&gt;1),"",INDEX('Номенклатура'!$D$6:$D$205,SUMPRODUCT(EXACT('Номенклатура'!$A$6:$A$205,B3803)*(ROW('Номенклатура'!$A$6:$A$205)-5)))&amp;"")</f>
        <v/>
      </c>
      <c r="F3803" s="18" t="str">
        <f>IF(OR(I3803="ОК",I3803="Учтено: добавьте пояснение"),IF(C3803="Приход",D3803,IF(C3803="Корректировка остатка",D3803,-D3803)),"")</f>
        <v/>
      </c>
      <c r="G3803" s="13"/>
      <c r="H3803" s="15" t="str">
        <f>IF(OR(B3803="",SUMPRODUCT(--EXACT('Номенклатура'!$A$6:$A$205,B3803))&lt;&gt;1),"",INDEX('Номенклатура'!$B$6:$B$205,SUMPRODUCT(EXACT('Номенклатура'!$A$6:$A$205,B3803)*(ROW('Номенклатура'!$A$6:$A$205)-5)))&amp;"")</f>
        <v/>
      </c>
      <c r="I3803" s="15" t="str">
        <f>IF(COUNTA(A3803:D3803,G3803)=0,"",IF(NOT(ISNUMBER(A3803)),"Укажите дату",IF(B3803="","Укажите код",IF(NOT(AND(ISTEXT(B3803),LEN(B3803)&gt;0,LEN(B3803)&lt;=30,ISNUMBER(FIND(LEFT(B3803,1),"ABCDEFGHIJKLMNOPQRSTUVWXYZ")),SUMPRODUCT((MID(B3803,{1,2,3,4,5,6,7,8,9,10,11,12,13,14,15,16,17,18,19,20,21,22,23,24,25,26,27,28,29,30},1)&lt;&gt;"")*ISERROR(FIND(MID(B3803,{1,2,3,4,5,6,7,8,9,10,11,12,13,14,15,16,17,18,19,20,21,22,23,24,25,26,27,28,29,30},1),"ABCDEFGHIJKLMNOPQRSTUVWXYZ0123456789-_")))=0,ISERROR(VALUE(B3803)))),"Недопустимый код: только латинские буквы A-Z в верхнем регистре, цифры, - и _; начало с буквы, до 30 символов (например MILK-001)",IF(SUMPRODUCT(--EXACT('Номенклатура'!$A$6:$A$205,B3803))=0,"Код не найден в номенклатуре",IF(SUMPRODUCT(--EXACT('Номенклатура'!$A$6:$A$205,B3803))&gt;1,"Код повторяется в номенклатуре",IF(ISNA(MATCH(C3803,{"Приход","Расход","Списание","Корректировка остатка"},0)),"Выберите тип операции",IF(NOT(ISNUMBER(D3803)),"Укажите количество",IF(D3803=0,"Количество не может быть 0",IF(AND(C3803&lt;&gt;"Корректировка остатка",D3803&lt;0),"Для этого типа количество положительное",IF(NOT(ISNUMBER('Номенклатура'!$C$2)),"Укажите дату начала учёта",IF(A3803&lt;INT('Номенклатура'!$C$2),"Раньше даты начала учёта: НЕ учтено",IF(AND(C3803="Корректировка остатка",TRIM(G3803)=""),"Учтено: добавьте пояснение","ОК")))))))))))))</f>
        <v/>
      </c>
    </row>
    <row r="3804" spans="1:9" x14ac:dyDescent="0.25">
      <c r="A3804" s="16"/>
      <c r="B3804" s="13"/>
      <c r="C3804" s="13"/>
      <c r="D3804" s="14"/>
      <c r="E3804" s="17" t="str">
        <f>IF(OR(B3804="",SUMPRODUCT(--EXACT('Номенклатура'!$A$6:$A$205,B3804))&lt;&gt;1),"",INDEX('Номенклатура'!$D$6:$D$205,SUMPRODUCT(EXACT('Номенклатура'!$A$6:$A$205,B3804)*(ROW('Номенклатура'!$A$6:$A$205)-5)))&amp;"")</f>
        <v/>
      </c>
      <c r="F3804" s="18" t="str">
        <f>IF(OR(I3804="ОК",I3804="Учтено: добавьте пояснение"),IF(C3804="Приход",D3804,IF(C3804="Корректировка остатка",D3804,-D3804)),"")</f>
        <v/>
      </c>
      <c r="G3804" s="13"/>
      <c r="H3804" s="15" t="str">
        <f>IF(OR(B3804="",SUMPRODUCT(--EXACT('Номенклатура'!$A$6:$A$205,B3804))&lt;&gt;1),"",INDEX('Номенклатура'!$B$6:$B$205,SUMPRODUCT(EXACT('Номенклатура'!$A$6:$A$205,B3804)*(ROW('Номенклатура'!$A$6:$A$205)-5)))&amp;"")</f>
        <v/>
      </c>
      <c r="I3804" s="15" t="str">
        <f>IF(COUNTA(A3804:D3804,G3804)=0,"",IF(NOT(ISNUMBER(A3804)),"Укажите дату",IF(B3804="","Укажите код",IF(NOT(AND(ISTEXT(B3804),LEN(B3804)&gt;0,LEN(B3804)&lt;=30,ISNUMBER(FIND(LEFT(B3804,1),"ABCDEFGHIJKLMNOPQRSTUVWXYZ")),SUMPRODUCT((MID(B3804,{1,2,3,4,5,6,7,8,9,10,11,12,13,14,15,16,17,18,19,20,21,22,23,24,25,26,27,28,29,30},1)&lt;&gt;"")*ISERROR(FIND(MID(B3804,{1,2,3,4,5,6,7,8,9,10,11,12,13,14,15,16,17,18,19,20,21,22,23,24,25,26,27,28,29,30},1),"ABCDEFGHIJKLMNOPQRSTUVWXYZ0123456789-_")))=0,ISERROR(VALUE(B3804)))),"Недопустимый код: только латинские буквы A-Z в верхнем регистре, цифры, - и _; начало с буквы, до 30 символов (например MILK-001)",IF(SUMPRODUCT(--EXACT('Номенклатура'!$A$6:$A$205,B3804))=0,"Код не найден в номенклатуре",IF(SUMPRODUCT(--EXACT('Номенклатура'!$A$6:$A$205,B3804))&gt;1,"Код повторяется в номенклатуре",IF(ISNA(MATCH(C3804,{"Приход","Расход","Списание","Корректировка остатка"},0)),"Выберите тип операции",IF(NOT(ISNUMBER(D3804)),"Укажите количество",IF(D3804=0,"Количество не может быть 0",IF(AND(C3804&lt;&gt;"Корректировка остатка",D3804&lt;0),"Для этого типа количество положительное",IF(NOT(ISNUMBER('Номенклатура'!$C$2)),"Укажите дату начала учёта",IF(A3804&lt;INT('Номенклатура'!$C$2),"Раньше даты начала учёта: НЕ учтено",IF(AND(C3804="Корректировка остатка",TRIM(G3804)=""),"Учтено: добавьте пояснение","ОК")))))))))))))</f>
        <v/>
      </c>
    </row>
    <row r="3805" spans="1:9" x14ac:dyDescent="0.25">
      <c r="A3805" s="16"/>
      <c r="B3805" s="13"/>
      <c r="C3805" s="13"/>
      <c r="D3805" s="14"/>
      <c r="E3805" s="17" t="str">
        <f>IF(OR(B3805="",SUMPRODUCT(--EXACT('Номенклатура'!$A$6:$A$205,B3805))&lt;&gt;1),"",INDEX('Номенклатура'!$D$6:$D$205,SUMPRODUCT(EXACT('Номенклатура'!$A$6:$A$205,B3805)*(ROW('Номенклатура'!$A$6:$A$205)-5)))&amp;"")</f>
        <v/>
      </c>
      <c r="F3805" s="18" t="str">
        <f>IF(OR(I3805="ОК",I3805="Учтено: добавьте пояснение"),IF(C3805="Приход",D3805,IF(C3805="Корректировка остатка",D3805,-D3805)),"")</f>
        <v/>
      </c>
      <c r="G3805" s="13"/>
      <c r="H3805" s="15" t="str">
        <f>IF(OR(B3805="",SUMPRODUCT(--EXACT('Номенклатура'!$A$6:$A$205,B3805))&lt;&gt;1),"",INDEX('Номенклатура'!$B$6:$B$205,SUMPRODUCT(EXACT('Номенклатура'!$A$6:$A$205,B3805)*(ROW('Номенклатура'!$A$6:$A$205)-5)))&amp;"")</f>
        <v/>
      </c>
      <c r="I3805" s="15" t="str">
        <f>IF(COUNTA(A3805:D3805,G3805)=0,"",IF(NOT(ISNUMBER(A3805)),"Укажите дату",IF(B3805="","Укажите код",IF(NOT(AND(ISTEXT(B3805),LEN(B3805)&gt;0,LEN(B3805)&lt;=30,ISNUMBER(FIND(LEFT(B3805,1),"ABCDEFGHIJKLMNOPQRSTUVWXYZ")),SUMPRODUCT((MID(B3805,{1,2,3,4,5,6,7,8,9,10,11,12,13,14,15,16,17,18,19,20,21,22,23,24,25,26,27,28,29,30},1)&lt;&gt;"")*ISERROR(FIND(MID(B3805,{1,2,3,4,5,6,7,8,9,10,11,12,13,14,15,16,17,18,19,20,21,22,23,24,25,26,27,28,29,30},1),"ABCDEFGHIJKLMNOPQRSTUVWXYZ0123456789-_")))=0,ISERROR(VALUE(B3805)))),"Недопустимый код: только латинские буквы A-Z в верхнем регистре, цифры, - и _; начало с буквы, до 30 символов (например MILK-001)",IF(SUMPRODUCT(--EXACT('Номенклатура'!$A$6:$A$205,B3805))=0,"Код не найден в номенклатуре",IF(SUMPRODUCT(--EXACT('Номенклатура'!$A$6:$A$205,B3805))&gt;1,"Код повторяется в номенклатуре",IF(ISNA(MATCH(C3805,{"Приход","Расход","Списание","Корректировка остатка"},0)),"Выберите тип операции",IF(NOT(ISNUMBER(D3805)),"Укажите количество",IF(D3805=0,"Количество не может быть 0",IF(AND(C3805&lt;&gt;"Корректировка остатка",D3805&lt;0),"Для этого типа количество положительное",IF(NOT(ISNUMBER('Номенклатура'!$C$2)),"Укажите дату начала учёта",IF(A3805&lt;INT('Номенклатура'!$C$2),"Раньше даты начала учёта: НЕ учтено",IF(AND(C3805="Корректировка остатка",TRIM(G3805)=""),"Учтено: добавьте пояснение","ОК")))))))))))))</f>
        <v/>
      </c>
    </row>
    <row r="3806" spans="1:9" x14ac:dyDescent="0.25">
      <c r="A3806" s="16"/>
      <c r="B3806" s="13"/>
      <c r="C3806" s="13"/>
      <c r="D3806" s="14"/>
      <c r="E3806" s="17" t="str">
        <f>IF(OR(B3806="",SUMPRODUCT(--EXACT('Номенклатура'!$A$6:$A$205,B3806))&lt;&gt;1),"",INDEX('Номенклатура'!$D$6:$D$205,SUMPRODUCT(EXACT('Номенклатура'!$A$6:$A$205,B3806)*(ROW('Номенклатура'!$A$6:$A$205)-5)))&amp;"")</f>
        <v/>
      </c>
      <c r="F3806" s="18" t="str">
        <f>IF(OR(I3806="ОК",I3806="Учтено: добавьте пояснение"),IF(C3806="Приход",D3806,IF(C3806="Корректировка остатка",D3806,-D3806)),"")</f>
        <v/>
      </c>
      <c r="G3806" s="13"/>
      <c r="H3806" s="15" t="str">
        <f>IF(OR(B3806="",SUMPRODUCT(--EXACT('Номенклатура'!$A$6:$A$205,B3806))&lt;&gt;1),"",INDEX('Номенклатура'!$B$6:$B$205,SUMPRODUCT(EXACT('Номенклатура'!$A$6:$A$205,B3806)*(ROW('Номенклатура'!$A$6:$A$205)-5)))&amp;"")</f>
        <v/>
      </c>
      <c r="I3806" s="15" t="str">
        <f>IF(COUNTA(A3806:D3806,G3806)=0,"",IF(NOT(ISNUMBER(A3806)),"Укажите дату",IF(B3806="","Укажите код",IF(NOT(AND(ISTEXT(B3806),LEN(B3806)&gt;0,LEN(B3806)&lt;=30,ISNUMBER(FIND(LEFT(B3806,1),"ABCDEFGHIJKLMNOPQRSTUVWXYZ")),SUMPRODUCT((MID(B3806,{1,2,3,4,5,6,7,8,9,10,11,12,13,14,15,16,17,18,19,20,21,22,23,24,25,26,27,28,29,30},1)&lt;&gt;"")*ISERROR(FIND(MID(B3806,{1,2,3,4,5,6,7,8,9,10,11,12,13,14,15,16,17,18,19,20,21,22,23,24,25,26,27,28,29,30},1),"ABCDEFGHIJKLMNOPQRSTUVWXYZ0123456789-_")))=0,ISERROR(VALUE(B3806)))),"Недопустимый код: только латинские буквы A-Z в верхнем регистре, цифры, - и _; начало с буквы, до 30 символов (например MILK-001)",IF(SUMPRODUCT(--EXACT('Номенклатура'!$A$6:$A$205,B3806))=0,"Код не найден в номенклатуре",IF(SUMPRODUCT(--EXACT('Номенклатура'!$A$6:$A$205,B3806))&gt;1,"Код повторяется в номенклатуре",IF(ISNA(MATCH(C3806,{"Приход","Расход","Списание","Корректировка остатка"},0)),"Выберите тип операции",IF(NOT(ISNUMBER(D3806)),"Укажите количество",IF(D3806=0,"Количество не может быть 0",IF(AND(C3806&lt;&gt;"Корректировка остатка",D3806&lt;0),"Для этого типа количество положительное",IF(NOT(ISNUMBER('Номенклатура'!$C$2)),"Укажите дату начала учёта",IF(A3806&lt;INT('Номенклатура'!$C$2),"Раньше даты начала учёта: НЕ учтено",IF(AND(C3806="Корректировка остатка",TRIM(G3806)=""),"Учтено: добавьте пояснение","ОК")))))))))))))</f>
        <v/>
      </c>
    </row>
    <row r="3807" spans="1:9" x14ac:dyDescent="0.25">
      <c r="A3807" s="16"/>
      <c r="B3807" s="13"/>
      <c r="C3807" s="13"/>
      <c r="D3807" s="14"/>
      <c r="E3807" s="17" t="str">
        <f>IF(OR(B3807="",SUMPRODUCT(--EXACT('Номенклатура'!$A$6:$A$205,B3807))&lt;&gt;1),"",INDEX('Номенклатура'!$D$6:$D$205,SUMPRODUCT(EXACT('Номенклатура'!$A$6:$A$205,B3807)*(ROW('Номенклатура'!$A$6:$A$205)-5)))&amp;"")</f>
        <v/>
      </c>
      <c r="F3807" s="18" t="str">
        <f>IF(OR(I3807="ОК",I3807="Учтено: добавьте пояснение"),IF(C3807="Приход",D3807,IF(C3807="Корректировка остатка",D3807,-D3807)),"")</f>
        <v/>
      </c>
      <c r="G3807" s="13"/>
      <c r="H3807" s="15" t="str">
        <f>IF(OR(B3807="",SUMPRODUCT(--EXACT('Номенклатура'!$A$6:$A$205,B3807))&lt;&gt;1),"",INDEX('Номенклатура'!$B$6:$B$205,SUMPRODUCT(EXACT('Номенклатура'!$A$6:$A$205,B3807)*(ROW('Номенклатура'!$A$6:$A$205)-5)))&amp;"")</f>
        <v/>
      </c>
      <c r="I3807" s="15" t="str">
        <f>IF(COUNTA(A3807:D3807,G3807)=0,"",IF(NOT(ISNUMBER(A3807)),"Укажите дату",IF(B3807="","Укажите код",IF(NOT(AND(ISTEXT(B3807),LEN(B3807)&gt;0,LEN(B3807)&lt;=30,ISNUMBER(FIND(LEFT(B3807,1),"ABCDEFGHIJKLMNOPQRSTUVWXYZ")),SUMPRODUCT((MID(B3807,{1,2,3,4,5,6,7,8,9,10,11,12,13,14,15,16,17,18,19,20,21,22,23,24,25,26,27,28,29,30},1)&lt;&gt;"")*ISERROR(FIND(MID(B3807,{1,2,3,4,5,6,7,8,9,10,11,12,13,14,15,16,17,18,19,20,21,22,23,24,25,26,27,28,29,30},1),"ABCDEFGHIJKLMNOPQRSTUVWXYZ0123456789-_")))=0,ISERROR(VALUE(B3807)))),"Недопустимый код: только латинские буквы A-Z в верхнем регистре, цифры, - и _; начало с буквы, до 30 символов (например MILK-001)",IF(SUMPRODUCT(--EXACT('Номенклатура'!$A$6:$A$205,B3807))=0,"Код не найден в номенклатуре",IF(SUMPRODUCT(--EXACT('Номенклатура'!$A$6:$A$205,B3807))&gt;1,"Код повторяется в номенклатуре",IF(ISNA(MATCH(C3807,{"Приход","Расход","Списание","Корректировка остатка"},0)),"Выберите тип операции",IF(NOT(ISNUMBER(D3807)),"Укажите количество",IF(D3807=0,"Количество не может быть 0",IF(AND(C3807&lt;&gt;"Корректировка остатка",D3807&lt;0),"Для этого типа количество положительное",IF(NOT(ISNUMBER('Номенклатура'!$C$2)),"Укажите дату начала учёта",IF(A3807&lt;INT('Номенклатура'!$C$2),"Раньше даты начала учёта: НЕ учтено",IF(AND(C3807="Корректировка остатка",TRIM(G3807)=""),"Учтено: добавьте пояснение","ОК")))))))))))))</f>
        <v/>
      </c>
    </row>
    <row r="3808" spans="1:9" x14ac:dyDescent="0.25">
      <c r="A3808" s="16"/>
      <c r="B3808" s="13"/>
      <c r="C3808" s="13"/>
      <c r="D3808" s="14"/>
      <c r="E3808" s="17" t="str">
        <f>IF(OR(B3808="",SUMPRODUCT(--EXACT('Номенклатура'!$A$6:$A$205,B3808))&lt;&gt;1),"",INDEX('Номенклатура'!$D$6:$D$205,SUMPRODUCT(EXACT('Номенклатура'!$A$6:$A$205,B3808)*(ROW('Номенклатура'!$A$6:$A$205)-5)))&amp;"")</f>
        <v/>
      </c>
      <c r="F3808" s="18" t="str">
        <f>IF(OR(I3808="ОК",I3808="Учтено: добавьте пояснение"),IF(C3808="Приход",D3808,IF(C3808="Корректировка остатка",D3808,-D3808)),"")</f>
        <v/>
      </c>
      <c r="G3808" s="13"/>
      <c r="H3808" s="15" t="str">
        <f>IF(OR(B3808="",SUMPRODUCT(--EXACT('Номенклатура'!$A$6:$A$205,B3808))&lt;&gt;1),"",INDEX('Номенклатура'!$B$6:$B$205,SUMPRODUCT(EXACT('Номенклатура'!$A$6:$A$205,B3808)*(ROW('Номенклатура'!$A$6:$A$205)-5)))&amp;"")</f>
        <v/>
      </c>
      <c r="I3808" s="15" t="str">
        <f>IF(COUNTA(A3808:D3808,G3808)=0,"",IF(NOT(ISNUMBER(A3808)),"Укажите дату",IF(B3808="","Укажите код",IF(NOT(AND(ISTEXT(B3808),LEN(B3808)&gt;0,LEN(B3808)&lt;=30,ISNUMBER(FIND(LEFT(B3808,1),"ABCDEFGHIJKLMNOPQRSTUVWXYZ")),SUMPRODUCT((MID(B3808,{1,2,3,4,5,6,7,8,9,10,11,12,13,14,15,16,17,18,19,20,21,22,23,24,25,26,27,28,29,30},1)&lt;&gt;"")*ISERROR(FIND(MID(B3808,{1,2,3,4,5,6,7,8,9,10,11,12,13,14,15,16,17,18,19,20,21,22,23,24,25,26,27,28,29,30},1),"ABCDEFGHIJKLMNOPQRSTUVWXYZ0123456789-_")))=0,ISERROR(VALUE(B3808)))),"Недопустимый код: только латинские буквы A-Z в верхнем регистре, цифры, - и _; начало с буквы, до 30 символов (например MILK-001)",IF(SUMPRODUCT(--EXACT('Номенклатура'!$A$6:$A$205,B3808))=0,"Код не найден в номенклатуре",IF(SUMPRODUCT(--EXACT('Номенклатура'!$A$6:$A$205,B3808))&gt;1,"Код повторяется в номенклатуре",IF(ISNA(MATCH(C3808,{"Приход","Расход","Списание","Корректировка остатка"},0)),"Выберите тип операции",IF(NOT(ISNUMBER(D3808)),"Укажите количество",IF(D3808=0,"Количество не может быть 0",IF(AND(C3808&lt;&gt;"Корректировка остатка",D3808&lt;0),"Для этого типа количество положительное",IF(NOT(ISNUMBER('Номенклатура'!$C$2)),"Укажите дату начала учёта",IF(A3808&lt;INT('Номенклатура'!$C$2),"Раньше даты начала учёта: НЕ учтено",IF(AND(C3808="Корректировка остатка",TRIM(G3808)=""),"Учтено: добавьте пояснение","ОК")))))))))))))</f>
        <v/>
      </c>
    </row>
    <row r="3809" spans="1:9" x14ac:dyDescent="0.25">
      <c r="A3809" s="16"/>
      <c r="B3809" s="13"/>
      <c r="C3809" s="13"/>
      <c r="D3809" s="14"/>
      <c r="E3809" s="17" t="str">
        <f>IF(OR(B3809="",SUMPRODUCT(--EXACT('Номенклатура'!$A$6:$A$205,B3809))&lt;&gt;1),"",INDEX('Номенклатура'!$D$6:$D$205,SUMPRODUCT(EXACT('Номенклатура'!$A$6:$A$205,B3809)*(ROW('Номенклатура'!$A$6:$A$205)-5)))&amp;"")</f>
        <v/>
      </c>
      <c r="F3809" s="18" t="str">
        <f>IF(OR(I3809="ОК",I3809="Учтено: добавьте пояснение"),IF(C3809="Приход",D3809,IF(C3809="Корректировка остатка",D3809,-D3809)),"")</f>
        <v/>
      </c>
      <c r="G3809" s="13"/>
      <c r="H3809" s="15" t="str">
        <f>IF(OR(B3809="",SUMPRODUCT(--EXACT('Номенклатура'!$A$6:$A$205,B3809))&lt;&gt;1),"",INDEX('Номенклатура'!$B$6:$B$205,SUMPRODUCT(EXACT('Номенклатура'!$A$6:$A$205,B3809)*(ROW('Номенклатура'!$A$6:$A$205)-5)))&amp;"")</f>
        <v/>
      </c>
      <c r="I3809" s="15" t="str">
        <f>IF(COUNTA(A3809:D3809,G3809)=0,"",IF(NOT(ISNUMBER(A3809)),"Укажите дату",IF(B3809="","Укажите код",IF(NOT(AND(ISTEXT(B3809),LEN(B3809)&gt;0,LEN(B3809)&lt;=30,ISNUMBER(FIND(LEFT(B3809,1),"ABCDEFGHIJKLMNOPQRSTUVWXYZ")),SUMPRODUCT((MID(B3809,{1,2,3,4,5,6,7,8,9,10,11,12,13,14,15,16,17,18,19,20,21,22,23,24,25,26,27,28,29,30},1)&lt;&gt;"")*ISERROR(FIND(MID(B3809,{1,2,3,4,5,6,7,8,9,10,11,12,13,14,15,16,17,18,19,20,21,22,23,24,25,26,27,28,29,30},1),"ABCDEFGHIJKLMNOPQRSTUVWXYZ0123456789-_")))=0,ISERROR(VALUE(B3809)))),"Недопустимый код: только латинские буквы A-Z в верхнем регистре, цифры, - и _; начало с буквы, до 30 символов (например MILK-001)",IF(SUMPRODUCT(--EXACT('Номенклатура'!$A$6:$A$205,B3809))=0,"Код не найден в номенклатуре",IF(SUMPRODUCT(--EXACT('Номенклатура'!$A$6:$A$205,B3809))&gt;1,"Код повторяется в номенклатуре",IF(ISNA(MATCH(C3809,{"Приход","Расход","Списание","Корректировка остатка"},0)),"Выберите тип операции",IF(NOT(ISNUMBER(D3809)),"Укажите количество",IF(D3809=0,"Количество не может быть 0",IF(AND(C3809&lt;&gt;"Корректировка остатка",D3809&lt;0),"Для этого типа количество положительное",IF(NOT(ISNUMBER('Номенклатура'!$C$2)),"Укажите дату начала учёта",IF(A3809&lt;INT('Номенклатура'!$C$2),"Раньше даты начала учёта: НЕ учтено",IF(AND(C3809="Корректировка остатка",TRIM(G3809)=""),"Учтено: добавьте пояснение","ОК")))))))))))))</f>
        <v/>
      </c>
    </row>
    <row r="3810" spans="1:9" x14ac:dyDescent="0.25">
      <c r="A3810" s="16"/>
      <c r="B3810" s="13"/>
      <c r="C3810" s="13"/>
      <c r="D3810" s="14"/>
      <c r="E3810" s="17" t="str">
        <f>IF(OR(B3810="",SUMPRODUCT(--EXACT('Номенклатура'!$A$6:$A$205,B3810))&lt;&gt;1),"",INDEX('Номенклатура'!$D$6:$D$205,SUMPRODUCT(EXACT('Номенклатура'!$A$6:$A$205,B3810)*(ROW('Номенклатура'!$A$6:$A$205)-5)))&amp;"")</f>
        <v/>
      </c>
      <c r="F3810" s="18" t="str">
        <f>IF(OR(I3810="ОК",I3810="Учтено: добавьте пояснение"),IF(C3810="Приход",D3810,IF(C3810="Корректировка остатка",D3810,-D3810)),"")</f>
        <v/>
      </c>
      <c r="G3810" s="13"/>
      <c r="H3810" s="15" t="str">
        <f>IF(OR(B3810="",SUMPRODUCT(--EXACT('Номенклатура'!$A$6:$A$205,B3810))&lt;&gt;1),"",INDEX('Номенклатура'!$B$6:$B$205,SUMPRODUCT(EXACT('Номенклатура'!$A$6:$A$205,B3810)*(ROW('Номенклатура'!$A$6:$A$205)-5)))&amp;"")</f>
        <v/>
      </c>
      <c r="I3810" s="15" t="str">
        <f>IF(COUNTA(A3810:D3810,G3810)=0,"",IF(NOT(ISNUMBER(A3810)),"Укажите дату",IF(B3810="","Укажите код",IF(NOT(AND(ISTEXT(B3810),LEN(B3810)&gt;0,LEN(B3810)&lt;=30,ISNUMBER(FIND(LEFT(B3810,1),"ABCDEFGHIJKLMNOPQRSTUVWXYZ")),SUMPRODUCT((MID(B3810,{1,2,3,4,5,6,7,8,9,10,11,12,13,14,15,16,17,18,19,20,21,22,23,24,25,26,27,28,29,30},1)&lt;&gt;"")*ISERROR(FIND(MID(B3810,{1,2,3,4,5,6,7,8,9,10,11,12,13,14,15,16,17,18,19,20,21,22,23,24,25,26,27,28,29,30},1),"ABCDEFGHIJKLMNOPQRSTUVWXYZ0123456789-_")))=0,ISERROR(VALUE(B3810)))),"Недопустимый код: только латинские буквы A-Z в верхнем регистре, цифры, - и _; начало с буквы, до 30 символов (например MILK-001)",IF(SUMPRODUCT(--EXACT('Номенклатура'!$A$6:$A$205,B3810))=0,"Код не найден в номенклатуре",IF(SUMPRODUCT(--EXACT('Номенклатура'!$A$6:$A$205,B3810))&gt;1,"Код повторяется в номенклатуре",IF(ISNA(MATCH(C3810,{"Приход","Расход","Списание","Корректировка остатка"},0)),"Выберите тип операции",IF(NOT(ISNUMBER(D3810)),"Укажите количество",IF(D3810=0,"Количество не может быть 0",IF(AND(C3810&lt;&gt;"Корректировка остатка",D3810&lt;0),"Для этого типа количество положительное",IF(NOT(ISNUMBER('Номенклатура'!$C$2)),"Укажите дату начала учёта",IF(A3810&lt;INT('Номенклатура'!$C$2),"Раньше даты начала учёта: НЕ учтено",IF(AND(C3810="Корректировка остатка",TRIM(G3810)=""),"Учтено: добавьте пояснение","ОК")))))))))))))</f>
        <v/>
      </c>
    </row>
    <row r="3811" spans="1:9" x14ac:dyDescent="0.25">
      <c r="A3811" s="16"/>
      <c r="B3811" s="13"/>
      <c r="C3811" s="13"/>
      <c r="D3811" s="14"/>
      <c r="E3811" s="17" t="str">
        <f>IF(OR(B3811="",SUMPRODUCT(--EXACT('Номенклатура'!$A$6:$A$205,B3811))&lt;&gt;1),"",INDEX('Номенклатура'!$D$6:$D$205,SUMPRODUCT(EXACT('Номенклатура'!$A$6:$A$205,B3811)*(ROW('Номенклатура'!$A$6:$A$205)-5)))&amp;"")</f>
        <v/>
      </c>
      <c r="F3811" s="18" t="str">
        <f>IF(OR(I3811="ОК",I3811="Учтено: добавьте пояснение"),IF(C3811="Приход",D3811,IF(C3811="Корректировка остатка",D3811,-D3811)),"")</f>
        <v/>
      </c>
      <c r="G3811" s="13"/>
      <c r="H3811" s="15" t="str">
        <f>IF(OR(B3811="",SUMPRODUCT(--EXACT('Номенклатура'!$A$6:$A$205,B3811))&lt;&gt;1),"",INDEX('Номенклатура'!$B$6:$B$205,SUMPRODUCT(EXACT('Номенклатура'!$A$6:$A$205,B3811)*(ROW('Номенклатура'!$A$6:$A$205)-5)))&amp;"")</f>
        <v/>
      </c>
      <c r="I3811" s="15" t="str">
        <f>IF(COUNTA(A3811:D3811,G3811)=0,"",IF(NOT(ISNUMBER(A3811)),"Укажите дату",IF(B3811="","Укажите код",IF(NOT(AND(ISTEXT(B3811),LEN(B3811)&gt;0,LEN(B3811)&lt;=30,ISNUMBER(FIND(LEFT(B3811,1),"ABCDEFGHIJKLMNOPQRSTUVWXYZ")),SUMPRODUCT((MID(B3811,{1,2,3,4,5,6,7,8,9,10,11,12,13,14,15,16,17,18,19,20,21,22,23,24,25,26,27,28,29,30},1)&lt;&gt;"")*ISERROR(FIND(MID(B3811,{1,2,3,4,5,6,7,8,9,10,11,12,13,14,15,16,17,18,19,20,21,22,23,24,25,26,27,28,29,30},1),"ABCDEFGHIJKLMNOPQRSTUVWXYZ0123456789-_")))=0,ISERROR(VALUE(B3811)))),"Недопустимый код: только латинские буквы A-Z в верхнем регистре, цифры, - и _; начало с буквы, до 30 символов (например MILK-001)",IF(SUMPRODUCT(--EXACT('Номенклатура'!$A$6:$A$205,B3811))=0,"Код не найден в номенклатуре",IF(SUMPRODUCT(--EXACT('Номенклатура'!$A$6:$A$205,B3811))&gt;1,"Код повторяется в номенклатуре",IF(ISNA(MATCH(C3811,{"Приход","Расход","Списание","Корректировка остатка"},0)),"Выберите тип операции",IF(NOT(ISNUMBER(D3811)),"Укажите количество",IF(D3811=0,"Количество не может быть 0",IF(AND(C3811&lt;&gt;"Корректировка остатка",D3811&lt;0),"Для этого типа количество положительное",IF(NOT(ISNUMBER('Номенклатура'!$C$2)),"Укажите дату начала учёта",IF(A3811&lt;INT('Номенклатура'!$C$2),"Раньше даты начала учёта: НЕ учтено",IF(AND(C3811="Корректировка остатка",TRIM(G3811)=""),"Учтено: добавьте пояснение","ОК")))))))))))))</f>
        <v/>
      </c>
    </row>
    <row r="3812" spans="1:9" x14ac:dyDescent="0.25">
      <c r="A3812" s="16"/>
      <c r="B3812" s="13"/>
      <c r="C3812" s="13"/>
      <c r="D3812" s="14"/>
      <c r="E3812" s="17" t="str">
        <f>IF(OR(B3812="",SUMPRODUCT(--EXACT('Номенклатура'!$A$6:$A$205,B3812))&lt;&gt;1),"",INDEX('Номенклатура'!$D$6:$D$205,SUMPRODUCT(EXACT('Номенклатура'!$A$6:$A$205,B3812)*(ROW('Номенклатура'!$A$6:$A$205)-5)))&amp;"")</f>
        <v/>
      </c>
      <c r="F3812" s="18" t="str">
        <f>IF(OR(I3812="ОК",I3812="Учтено: добавьте пояснение"),IF(C3812="Приход",D3812,IF(C3812="Корректировка остатка",D3812,-D3812)),"")</f>
        <v/>
      </c>
      <c r="G3812" s="13"/>
      <c r="H3812" s="15" t="str">
        <f>IF(OR(B3812="",SUMPRODUCT(--EXACT('Номенклатура'!$A$6:$A$205,B3812))&lt;&gt;1),"",INDEX('Номенклатура'!$B$6:$B$205,SUMPRODUCT(EXACT('Номенклатура'!$A$6:$A$205,B3812)*(ROW('Номенклатура'!$A$6:$A$205)-5)))&amp;"")</f>
        <v/>
      </c>
      <c r="I3812" s="15" t="str">
        <f>IF(COUNTA(A3812:D3812,G3812)=0,"",IF(NOT(ISNUMBER(A3812)),"Укажите дату",IF(B3812="","Укажите код",IF(NOT(AND(ISTEXT(B3812),LEN(B3812)&gt;0,LEN(B3812)&lt;=30,ISNUMBER(FIND(LEFT(B3812,1),"ABCDEFGHIJKLMNOPQRSTUVWXYZ")),SUMPRODUCT((MID(B3812,{1,2,3,4,5,6,7,8,9,10,11,12,13,14,15,16,17,18,19,20,21,22,23,24,25,26,27,28,29,30},1)&lt;&gt;"")*ISERROR(FIND(MID(B3812,{1,2,3,4,5,6,7,8,9,10,11,12,13,14,15,16,17,18,19,20,21,22,23,24,25,26,27,28,29,30},1),"ABCDEFGHIJKLMNOPQRSTUVWXYZ0123456789-_")))=0,ISERROR(VALUE(B3812)))),"Недопустимый код: только латинские буквы A-Z в верхнем регистре, цифры, - и _; начало с буквы, до 30 символов (например MILK-001)",IF(SUMPRODUCT(--EXACT('Номенклатура'!$A$6:$A$205,B3812))=0,"Код не найден в номенклатуре",IF(SUMPRODUCT(--EXACT('Номенклатура'!$A$6:$A$205,B3812))&gt;1,"Код повторяется в номенклатуре",IF(ISNA(MATCH(C3812,{"Приход","Расход","Списание","Корректировка остатка"},0)),"Выберите тип операции",IF(NOT(ISNUMBER(D3812)),"Укажите количество",IF(D3812=0,"Количество не может быть 0",IF(AND(C3812&lt;&gt;"Корректировка остатка",D3812&lt;0),"Для этого типа количество положительное",IF(NOT(ISNUMBER('Номенклатура'!$C$2)),"Укажите дату начала учёта",IF(A3812&lt;INT('Номенклатура'!$C$2),"Раньше даты начала учёта: НЕ учтено",IF(AND(C3812="Корректировка остатка",TRIM(G3812)=""),"Учтено: добавьте пояснение","ОК")))))))))))))</f>
        <v/>
      </c>
    </row>
    <row r="3813" spans="1:9" x14ac:dyDescent="0.25">
      <c r="A3813" s="16"/>
      <c r="B3813" s="13"/>
      <c r="C3813" s="13"/>
      <c r="D3813" s="14"/>
      <c r="E3813" s="17" t="str">
        <f>IF(OR(B3813="",SUMPRODUCT(--EXACT('Номенклатура'!$A$6:$A$205,B3813))&lt;&gt;1),"",INDEX('Номенклатура'!$D$6:$D$205,SUMPRODUCT(EXACT('Номенклатура'!$A$6:$A$205,B3813)*(ROW('Номенклатура'!$A$6:$A$205)-5)))&amp;"")</f>
        <v/>
      </c>
      <c r="F3813" s="18" t="str">
        <f>IF(OR(I3813="ОК",I3813="Учтено: добавьте пояснение"),IF(C3813="Приход",D3813,IF(C3813="Корректировка остатка",D3813,-D3813)),"")</f>
        <v/>
      </c>
      <c r="G3813" s="13"/>
      <c r="H3813" s="15" t="str">
        <f>IF(OR(B3813="",SUMPRODUCT(--EXACT('Номенклатура'!$A$6:$A$205,B3813))&lt;&gt;1),"",INDEX('Номенклатура'!$B$6:$B$205,SUMPRODUCT(EXACT('Номенклатура'!$A$6:$A$205,B3813)*(ROW('Номенклатура'!$A$6:$A$205)-5)))&amp;"")</f>
        <v/>
      </c>
      <c r="I3813" s="15" t="str">
        <f>IF(COUNTA(A3813:D3813,G3813)=0,"",IF(NOT(ISNUMBER(A3813)),"Укажите дату",IF(B3813="","Укажите код",IF(NOT(AND(ISTEXT(B3813),LEN(B3813)&gt;0,LEN(B3813)&lt;=30,ISNUMBER(FIND(LEFT(B3813,1),"ABCDEFGHIJKLMNOPQRSTUVWXYZ")),SUMPRODUCT((MID(B3813,{1,2,3,4,5,6,7,8,9,10,11,12,13,14,15,16,17,18,19,20,21,22,23,24,25,26,27,28,29,30},1)&lt;&gt;"")*ISERROR(FIND(MID(B3813,{1,2,3,4,5,6,7,8,9,10,11,12,13,14,15,16,17,18,19,20,21,22,23,24,25,26,27,28,29,30},1),"ABCDEFGHIJKLMNOPQRSTUVWXYZ0123456789-_")))=0,ISERROR(VALUE(B3813)))),"Недопустимый код: только латинские буквы A-Z в верхнем регистре, цифры, - и _; начало с буквы, до 30 символов (например MILK-001)",IF(SUMPRODUCT(--EXACT('Номенклатура'!$A$6:$A$205,B3813))=0,"Код не найден в номенклатуре",IF(SUMPRODUCT(--EXACT('Номенклатура'!$A$6:$A$205,B3813))&gt;1,"Код повторяется в номенклатуре",IF(ISNA(MATCH(C3813,{"Приход","Расход","Списание","Корректировка остатка"},0)),"Выберите тип операции",IF(NOT(ISNUMBER(D3813)),"Укажите количество",IF(D3813=0,"Количество не может быть 0",IF(AND(C3813&lt;&gt;"Корректировка остатка",D3813&lt;0),"Для этого типа количество положительное",IF(NOT(ISNUMBER('Номенклатура'!$C$2)),"Укажите дату начала учёта",IF(A3813&lt;INT('Номенклатура'!$C$2),"Раньше даты начала учёта: НЕ учтено",IF(AND(C3813="Корректировка остатка",TRIM(G3813)=""),"Учтено: добавьте пояснение","ОК")))))))))))))</f>
        <v/>
      </c>
    </row>
    <row r="3814" spans="1:9" x14ac:dyDescent="0.25">
      <c r="A3814" s="16"/>
      <c r="B3814" s="13"/>
      <c r="C3814" s="13"/>
      <c r="D3814" s="14"/>
      <c r="E3814" s="17" t="str">
        <f>IF(OR(B3814="",SUMPRODUCT(--EXACT('Номенклатура'!$A$6:$A$205,B3814))&lt;&gt;1),"",INDEX('Номенклатура'!$D$6:$D$205,SUMPRODUCT(EXACT('Номенклатура'!$A$6:$A$205,B3814)*(ROW('Номенклатура'!$A$6:$A$205)-5)))&amp;"")</f>
        <v/>
      </c>
      <c r="F3814" s="18" t="str">
        <f>IF(OR(I3814="ОК",I3814="Учтено: добавьте пояснение"),IF(C3814="Приход",D3814,IF(C3814="Корректировка остатка",D3814,-D3814)),"")</f>
        <v/>
      </c>
      <c r="G3814" s="13"/>
      <c r="H3814" s="15" t="str">
        <f>IF(OR(B3814="",SUMPRODUCT(--EXACT('Номенклатура'!$A$6:$A$205,B3814))&lt;&gt;1),"",INDEX('Номенклатура'!$B$6:$B$205,SUMPRODUCT(EXACT('Номенклатура'!$A$6:$A$205,B3814)*(ROW('Номенклатура'!$A$6:$A$205)-5)))&amp;"")</f>
        <v/>
      </c>
      <c r="I3814" s="15" t="str">
        <f>IF(COUNTA(A3814:D3814,G3814)=0,"",IF(NOT(ISNUMBER(A3814)),"Укажите дату",IF(B3814="","Укажите код",IF(NOT(AND(ISTEXT(B3814),LEN(B3814)&gt;0,LEN(B3814)&lt;=30,ISNUMBER(FIND(LEFT(B3814,1),"ABCDEFGHIJKLMNOPQRSTUVWXYZ")),SUMPRODUCT((MID(B3814,{1,2,3,4,5,6,7,8,9,10,11,12,13,14,15,16,17,18,19,20,21,22,23,24,25,26,27,28,29,30},1)&lt;&gt;"")*ISERROR(FIND(MID(B3814,{1,2,3,4,5,6,7,8,9,10,11,12,13,14,15,16,17,18,19,20,21,22,23,24,25,26,27,28,29,30},1),"ABCDEFGHIJKLMNOPQRSTUVWXYZ0123456789-_")))=0,ISERROR(VALUE(B3814)))),"Недопустимый код: только латинские буквы A-Z в верхнем регистре, цифры, - и _; начало с буквы, до 30 символов (например MILK-001)",IF(SUMPRODUCT(--EXACT('Номенклатура'!$A$6:$A$205,B3814))=0,"Код не найден в номенклатуре",IF(SUMPRODUCT(--EXACT('Номенклатура'!$A$6:$A$205,B3814))&gt;1,"Код повторяется в номенклатуре",IF(ISNA(MATCH(C3814,{"Приход","Расход","Списание","Корректировка остатка"},0)),"Выберите тип операции",IF(NOT(ISNUMBER(D3814)),"Укажите количество",IF(D3814=0,"Количество не может быть 0",IF(AND(C3814&lt;&gt;"Корректировка остатка",D3814&lt;0),"Для этого типа количество положительное",IF(NOT(ISNUMBER('Номенклатура'!$C$2)),"Укажите дату начала учёта",IF(A3814&lt;INT('Номенклатура'!$C$2),"Раньше даты начала учёта: НЕ учтено",IF(AND(C3814="Корректировка остатка",TRIM(G3814)=""),"Учтено: добавьте пояснение","ОК")))))))))))))</f>
        <v/>
      </c>
    </row>
    <row r="3815" spans="1:9" x14ac:dyDescent="0.25">
      <c r="A3815" s="16"/>
      <c r="B3815" s="13"/>
      <c r="C3815" s="13"/>
      <c r="D3815" s="14"/>
      <c r="E3815" s="17" t="str">
        <f>IF(OR(B3815="",SUMPRODUCT(--EXACT('Номенклатура'!$A$6:$A$205,B3815))&lt;&gt;1),"",INDEX('Номенклатура'!$D$6:$D$205,SUMPRODUCT(EXACT('Номенклатура'!$A$6:$A$205,B3815)*(ROW('Номенклатура'!$A$6:$A$205)-5)))&amp;"")</f>
        <v/>
      </c>
      <c r="F3815" s="18" t="str">
        <f>IF(OR(I3815="ОК",I3815="Учтено: добавьте пояснение"),IF(C3815="Приход",D3815,IF(C3815="Корректировка остатка",D3815,-D3815)),"")</f>
        <v/>
      </c>
      <c r="G3815" s="13"/>
      <c r="H3815" s="15" t="str">
        <f>IF(OR(B3815="",SUMPRODUCT(--EXACT('Номенклатура'!$A$6:$A$205,B3815))&lt;&gt;1),"",INDEX('Номенклатура'!$B$6:$B$205,SUMPRODUCT(EXACT('Номенклатура'!$A$6:$A$205,B3815)*(ROW('Номенклатура'!$A$6:$A$205)-5)))&amp;"")</f>
        <v/>
      </c>
      <c r="I3815" s="15" t="str">
        <f>IF(COUNTA(A3815:D3815,G3815)=0,"",IF(NOT(ISNUMBER(A3815)),"Укажите дату",IF(B3815="","Укажите код",IF(NOT(AND(ISTEXT(B3815),LEN(B3815)&gt;0,LEN(B3815)&lt;=30,ISNUMBER(FIND(LEFT(B3815,1),"ABCDEFGHIJKLMNOPQRSTUVWXYZ")),SUMPRODUCT((MID(B3815,{1,2,3,4,5,6,7,8,9,10,11,12,13,14,15,16,17,18,19,20,21,22,23,24,25,26,27,28,29,30},1)&lt;&gt;"")*ISERROR(FIND(MID(B3815,{1,2,3,4,5,6,7,8,9,10,11,12,13,14,15,16,17,18,19,20,21,22,23,24,25,26,27,28,29,30},1),"ABCDEFGHIJKLMNOPQRSTUVWXYZ0123456789-_")))=0,ISERROR(VALUE(B3815)))),"Недопустимый код: только латинские буквы A-Z в верхнем регистре, цифры, - и _; начало с буквы, до 30 символов (например MILK-001)",IF(SUMPRODUCT(--EXACT('Номенклатура'!$A$6:$A$205,B3815))=0,"Код не найден в номенклатуре",IF(SUMPRODUCT(--EXACT('Номенклатура'!$A$6:$A$205,B3815))&gt;1,"Код повторяется в номенклатуре",IF(ISNA(MATCH(C3815,{"Приход","Расход","Списание","Корректировка остатка"},0)),"Выберите тип операции",IF(NOT(ISNUMBER(D3815)),"Укажите количество",IF(D3815=0,"Количество не может быть 0",IF(AND(C3815&lt;&gt;"Корректировка остатка",D3815&lt;0),"Для этого типа количество положительное",IF(NOT(ISNUMBER('Номенклатура'!$C$2)),"Укажите дату начала учёта",IF(A3815&lt;INT('Номенклатура'!$C$2),"Раньше даты начала учёта: НЕ учтено",IF(AND(C3815="Корректировка остатка",TRIM(G3815)=""),"Учтено: добавьте пояснение","ОК")))))))))))))</f>
        <v/>
      </c>
    </row>
    <row r="3816" spans="1:9" x14ac:dyDescent="0.25">
      <c r="A3816" s="16"/>
      <c r="B3816" s="13"/>
      <c r="C3816" s="13"/>
      <c r="D3816" s="14"/>
      <c r="E3816" s="17" t="str">
        <f>IF(OR(B3816="",SUMPRODUCT(--EXACT('Номенклатура'!$A$6:$A$205,B3816))&lt;&gt;1),"",INDEX('Номенклатура'!$D$6:$D$205,SUMPRODUCT(EXACT('Номенклатура'!$A$6:$A$205,B3816)*(ROW('Номенклатура'!$A$6:$A$205)-5)))&amp;"")</f>
        <v/>
      </c>
      <c r="F3816" s="18" t="str">
        <f>IF(OR(I3816="ОК",I3816="Учтено: добавьте пояснение"),IF(C3816="Приход",D3816,IF(C3816="Корректировка остатка",D3816,-D3816)),"")</f>
        <v/>
      </c>
      <c r="G3816" s="13"/>
      <c r="H3816" s="15" t="str">
        <f>IF(OR(B3816="",SUMPRODUCT(--EXACT('Номенклатура'!$A$6:$A$205,B3816))&lt;&gt;1),"",INDEX('Номенклатура'!$B$6:$B$205,SUMPRODUCT(EXACT('Номенклатура'!$A$6:$A$205,B3816)*(ROW('Номенклатура'!$A$6:$A$205)-5)))&amp;"")</f>
        <v/>
      </c>
      <c r="I3816" s="15" t="str">
        <f>IF(COUNTA(A3816:D3816,G3816)=0,"",IF(NOT(ISNUMBER(A3816)),"Укажите дату",IF(B3816="","Укажите код",IF(NOT(AND(ISTEXT(B3816),LEN(B3816)&gt;0,LEN(B3816)&lt;=30,ISNUMBER(FIND(LEFT(B3816,1),"ABCDEFGHIJKLMNOPQRSTUVWXYZ")),SUMPRODUCT((MID(B3816,{1,2,3,4,5,6,7,8,9,10,11,12,13,14,15,16,17,18,19,20,21,22,23,24,25,26,27,28,29,30},1)&lt;&gt;"")*ISERROR(FIND(MID(B3816,{1,2,3,4,5,6,7,8,9,10,11,12,13,14,15,16,17,18,19,20,21,22,23,24,25,26,27,28,29,30},1),"ABCDEFGHIJKLMNOPQRSTUVWXYZ0123456789-_")))=0,ISERROR(VALUE(B3816)))),"Недопустимый код: только латинские буквы A-Z в верхнем регистре, цифры, - и _; начало с буквы, до 30 символов (например MILK-001)",IF(SUMPRODUCT(--EXACT('Номенклатура'!$A$6:$A$205,B3816))=0,"Код не найден в номенклатуре",IF(SUMPRODUCT(--EXACT('Номенклатура'!$A$6:$A$205,B3816))&gt;1,"Код повторяется в номенклатуре",IF(ISNA(MATCH(C3816,{"Приход","Расход","Списание","Корректировка остатка"},0)),"Выберите тип операции",IF(NOT(ISNUMBER(D3816)),"Укажите количество",IF(D3816=0,"Количество не может быть 0",IF(AND(C3816&lt;&gt;"Корректировка остатка",D3816&lt;0),"Для этого типа количество положительное",IF(NOT(ISNUMBER('Номенклатура'!$C$2)),"Укажите дату начала учёта",IF(A3816&lt;INT('Номенклатура'!$C$2),"Раньше даты начала учёта: НЕ учтено",IF(AND(C3816="Корректировка остатка",TRIM(G3816)=""),"Учтено: добавьте пояснение","ОК")))))))))))))</f>
        <v/>
      </c>
    </row>
    <row r="3817" spans="1:9" x14ac:dyDescent="0.25">
      <c r="A3817" s="16"/>
      <c r="B3817" s="13"/>
      <c r="C3817" s="13"/>
      <c r="D3817" s="14"/>
      <c r="E3817" s="17" t="str">
        <f>IF(OR(B3817="",SUMPRODUCT(--EXACT('Номенклатура'!$A$6:$A$205,B3817))&lt;&gt;1),"",INDEX('Номенклатура'!$D$6:$D$205,SUMPRODUCT(EXACT('Номенклатура'!$A$6:$A$205,B3817)*(ROW('Номенклатура'!$A$6:$A$205)-5)))&amp;"")</f>
        <v/>
      </c>
      <c r="F3817" s="18" t="str">
        <f>IF(OR(I3817="ОК",I3817="Учтено: добавьте пояснение"),IF(C3817="Приход",D3817,IF(C3817="Корректировка остатка",D3817,-D3817)),"")</f>
        <v/>
      </c>
      <c r="G3817" s="13"/>
      <c r="H3817" s="15" t="str">
        <f>IF(OR(B3817="",SUMPRODUCT(--EXACT('Номенклатура'!$A$6:$A$205,B3817))&lt;&gt;1),"",INDEX('Номенклатура'!$B$6:$B$205,SUMPRODUCT(EXACT('Номенклатура'!$A$6:$A$205,B3817)*(ROW('Номенклатура'!$A$6:$A$205)-5)))&amp;"")</f>
        <v/>
      </c>
      <c r="I3817" s="15" t="str">
        <f>IF(COUNTA(A3817:D3817,G3817)=0,"",IF(NOT(ISNUMBER(A3817)),"Укажите дату",IF(B3817="","Укажите код",IF(NOT(AND(ISTEXT(B3817),LEN(B3817)&gt;0,LEN(B3817)&lt;=30,ISNUMBER(FIND(LEFT(B3817,1),"ABCDEFGHIJKLMNOPQRSTUVWXYZ")),SUMPRODUCT((MID(B3817,{1,2,3,4,5,6,7,8,9,10,11,12,13,14,15,16,17,18,19,20,21,22,23,24,25,26,27,28,29,30},1)&lt;&gt;"")*ISERROR(FIND(MID(B3817,{1,2,3,4,5,6,7,8,9,10,11,12,13,14,15,16,17,18,19,20,21,22,23,24,25,26,27,28,29,30},1),"ABCDEFGHIJKLMNOPQRSTUVWXYZ0123456789-_")))=0,ISERROR(VALUE(B3817)))),"Недопустимый код: только латинские буквы A-Z в верхнем регистре, цифры, - и _; начало с буквы, до 30 символов (например MILK-001)",IF(SUMPRODUCT(--EXACT('Номенклатура'!$A$6:$A$205,B3817))=0,"Код не найден в номенклатуре",IF(SUMPRODUCT(--EXACT('Номенклатура'!$A$6:$A$205,B3817))&gt;1,"Код повторяется в номенклатуре",IF(ISNA(MATCH(C3817,{"Приход","Расход","Списание","Корректировка остатка"},0)),"Выберите тип операции",IF(NOT(ISNUMBER(D3817)),"Укажите количество",IF(D3817=0,"Количество не может быть 0",IF(AND(C3817&lt;&gt;"Корректировка остатка",D3817&lt;0),"Для этого типа количество положительное",IF(NOT(ISNUMBER('Номенклатура'!$C$2)),"Укажите дату начала учёта",IF(A3817&lt;INT('Номенклатура'!$C$2),"Раньше даты начала учёта: НЕ учтено",IF(AND(C3817="Корректировка остатка",TRIM(G3817)=""),"Учтено: добавьте пояснение","ОК")))))))))))))</f>
        <v/>
      </c>
    </row>
    <row r="3818" spans="1:9" x14ac:dyDescent="0.25">
      <c r="A3818" s="16"/>
      <c r="B3818" s="13"/>
      <c r="C3818" s="13"/>
      <c r="D3818" s="14"/>
      <c r="E3818" s="17" t="str">
        <f>IF(OR(B3818="",SUMPRODUCT(--EXACT('Номенклатура'!$A$6:$A$205,B3818))&lt;&gt;1),"",INDEX('Номенклатура'!$D$6:$D$205,SUMPRODUCT(EXACT('Номенклатура'!$A$6:$A$205,B3818)*(ROW('Номенклатура'!$A$6:$A$205)-5)))&amp;"")</f>
        <v/>
      </c>
      <c r="F3818" s="18" t="str">
        <f>IF(OR(I3818="ОК",I3818="Учтено: добавьте пояснение"),IF(C3818="Приход",D3818,IF(C3818="Корректировка остатка",D3818,-D3818)),"")</f>
        <v/>
      </c>
      <c r="G3818" s="13"/>
      <c r="H3818" s="15" t="str">
        <f>IF(OR(B3818="",SUMPRODUCT(--EXACT('Номенклатура'!$A$6:$A$205,B3818))&lt;&gt;1),"",INDEX('Номенклатура'!$B$6:$B$205,SUMPRODUCT(EXACT('Номенклатура'!$A$6:$A$205,B3818)*(ROW('Номенклатура'!$A$6:$A$205)-5)))&amp;"")</f>
        <v/>
      </c>
      <c r="I3818" s="15" t="str">
        <f>IF(COUNTA(A3818:D3818,G3818)=0,"",IF(NOT(ISNUMBER(A3818)),"Укажите дату",IF(B3818="","Укажите код",IF(NOT(AND(ISTEXT(B3818),LEN(B3818)&gt;0,LEN(B3818)&lt;=30,ISNUMBER(FIND(LEFT(B3818,1),"ABCDEFGHIJKLMNOPQRSTUVWXYZ")),SUMPRODUCT((MID(B3818,{1,2,3,4,5,6,7,8,9,10,11,12,13,14,15,16,17,18,19,20,21,22,23,24,25,26,27,28,29,30},1)&lt;&gt;"")*ISERROR(FIND(MID(B3818,{1,2,3,4,5,6,7,8,9,10,11,12,13,14,15,16,17,18,19,20,21,22,23,24,25,26,27,28,29,30},1),"ABCDEFGHIJKLMNOPQRSTUVWXYZ0123456789-_")))=0,ISERROR(VALUE(B3818)))),"Недопустимый код: только латинские буквы A-Z в верхнем регистре, цифры, - и _; начало с буквы, до 30 символов (например MILK-001)",IF(SUMPRODUCT(--EXACT('Номенклатура'!$A$6:$A$205,B3818))=0,"Код не найден в номенклатуре",IF(SUMPRODUCT(--EXACT('Номенклатура'!$A$6:$A$205,B3818))&gt;1,"Код повторяется в номенклатуре",IF(ISNA(MATCH(C3818,{"Приход","Расход","Списание","Корректировка остатка"},0)),"Выберите тип операции",IF(NOT(ISNUMBER(D3818)),"Укажите количество",IF(D3818=0,"Количество не может быть 0",IF(AND(C3818&lt;&gt;"Корректировка остатка",D3818&lt;0),"Для этого типа количество положительное",IF(NOT(ISNUMBER('Номенклатура'!$C$2)),"Укажите дату начала учёта",IF(A3818&lt;INT('Номенклатура'!$C$2),"Раньше даты начала учёта: НЕ учтено",IF(AND(C3818="Корректировка остатка",TRIM(G3818)=""),"Учтено: добавьте пояснение","ОК")))))))))))))</f>
        <v/>
      </c>
    </row>
    <row r="3819" spans="1:9" x14ac:dyDescent="0.25">
      <c r="A3819" s="16"/>
      <c r="B3819" s="13"/>
      <c r="C3819" s="13"/>
      <c r="D3819" s="14"/>
      <c r="E3819" s="17" t="str">
        <f>IF(OR(B3819="",SUMPRODUCT(--EXACT('Номенклатура'!$A$6:$A$205,B3819))&lt;&gt;1),"",INDEX('Номенклатура'!$D$6:$D$205,SUMPRODUCT(EXACT('Номенклатура'!$A$6:$A$205,B3819)*(ROW('Номенклатура'!$A$6:$A$205)-5)))&amp;"")</f>
        <v/>
      </c>
      <c r="F3819" s="18" t="str">
        <f>IF(OR(I3819="ОК",I3819="Учтено: добавьте пояснение"),IF(C3819="Приход",D3819,IF(C3819="Корректировка остатка",D3819,-D3819)),"")</f>
        <v/>
      </c>
      <c r="G3819" s="13"/>
      <c r="H3819" s="15" t="str">
        <f>IF(OR(B3819="",SUMPRODUCT(--EXACT('Номенклатура'!$A$6:$A$205,B3819))&lt;&gt;1),"",INDEX('Номенклатура'!$B$6:$B$205,SUMPRODUCT(EXACT('Номенклатура'!$A$6:$A$205,B3819)*(ROW('Номенклатура'!$A$6:$A$205)-5)))&amp;"")</f>
        <v/>
      </c>
      <c r="I3819" s="15" t="str">
        <f>IF(COUNTA(A3819:D3819,G3819)=0,"",IF(NOT(ISNUMBER(A3819)),"Укажите дату",IF(B3819="","Укажите код",IF(NOT(AND(ISTEXT(B3819),LEN(B3819)&gt;0,LEN(B3819)&lt;=30,ISNUMBER(FIND(LEFT(B3819,1),"ABCDEFGHIJKLMNOPQRSTUVWXYZ")),SUMPRODUCT((MID(B3819,{1,2,3,4,5,6,7,8,9,10,11,12,13,14,15,16,17,18,19,20,21,22,23,24,25,26,27,28,29,30},1)&lt;&gt;"")*ISERROR(FIND(MID(B3819,{1,2,3,4,5,6,7,8,9,10,11,12,13,14,15,16,17,18,19,20,21,22,23,24,25,26,27,28,29,30},1),"ABCDEFGHIJKLMNOPQRSTUVWXYZ0123456789-_")))=0,ISERROR(VALUE(B3819)))),"Недопустимый код: только латинские буквы A-Z в верхнем регистре, цифры, - и _; начало с буквы, до 30 символов (например MILK-001)",IF(SUMPRODUCT(--EXACT('Номенклатура'!$A$6:$A$205,B3819))=0,"Код не найден в номенклатуре",IF(SUMPRODUCT(--EXACT('Номенклатура'!$A$6:$A$205,B3819))&gt;1,"Код повторяется в номенклатуре",IF(ISNA(MATCH(C3819,{"Приход","Расход","Списание","Корректировка остатка"},0)),"Выберите тип операции",IF(NOT(ISNUMBER(D3819)),"Укажите количество",IF(D3819=0,"Количество не может быть 0",IF(AND(C3819&lt;&gt;"Корректировка остатка",D3819&lt;0),"Для этого типа количество положительное",IF(NOT(ISNUMBER('Номенклатура'!$C$2)),"Укажите дату начала учёта",IF(A3819&lt;INT('Номенклатура'!$C$2),"Раньше даты начала учёта: НЕ учтено",IF(AND(C3819="Корректировка остатка",TRIM(G3819)=""),"Учтено: добавьте пояснение","ОК")))))))))))))</f>
        <v/>
      </c>
    </row>
    <row r="3820" spans="1:9" x14ac:dyDescent="0.25">
      <c r="A3820" s="16"/>
      <c r="B3820" s="13"/>
      <c r="C3820" s="13"/>
      <c r="D3820" s="14"/>
      <c r="E3820" s="17" t="str">
        <f>IF(OR(B3820="",SUMPRODUCT(--EXACT('Номенклатура'!$A$6:$A$205,B3820))&lt;&gt;1),"",INDEX('Номенклатура'!$D$6:$D$205,SUMPRODUCT(EXACT('Номенклатура'!$A$6:$A$205,B3820)*(ROW('Номенклатура'!$A$6:$A$205)-5)))&amp;"")</f>
        <v/>
      </c>
      <c r="F3820" s="18" t="str">
        <f>IF(OR(I3820="ОК",I3820="Учтено: добавьте пояснение"),IF(C3820="Приход",D3820,IF(C3820="Корректировка остатка",D3820,-D3820)),"")</f>
        <v/>
      </c>
      <c r="G3820" s="13"/>
      <c r="H3820" s="15" t="str">
        <f>IF(OR(B3820="",SUMPRODUCT(--EXACT('Номенклатура'!$A$6:$A$205,B3820))&lt;&gt;1),"",INDEX('Номенклатура'!$B$6:$B$205,SUMPRODUCT(EXACT('Номенклатура'!$A$6:$A$205,B3820)*(ROW('Номенклатура'!$A$6:$A$205)-5)))&amp;"")</f>
        <v/>
      </c>
      <c r="I3820" s="15" t="str">
        <f>IF(COUNTA(A3820:D3820,G3820)=0,"",IF(NOT(ISNUMBER(A3820)),"Укажите дату",IF(B3820="","Укажите код",IF(NOT(AND(ISTEXT(B3820),LEN(B3820)&gt;0,LEN(B3820)&lt;=30,ISNUMBER(FIND(LEFT(B3820,1),"ABCDEFGHIJKLMNOPQRSTUVWXYZ")),SUMPRODUCT((MID(B3820,{1,2,3,4,5,6,7,8,9,10,11,12,13,14,15,16,17,18,19,20,21,22,23,24,25,26,27,28,29,30},1)&lt;&gt;"")*ISERROR(FIND(MID(B3820,{1,2,3,4,5,6,7,8,9,10,11,12,13,14,15,16,17,18,19,20,21,22,23,24,25,26,27,28,29,30},1),"ABCDEFGHIJKLMNOPQRSTUVWXYZ0123456789-_")))=0,ISERROR(VALUE(B3820)))),"Недопустимый код: только латинские буквы A-Z в верхнем регистре, цифры, - и _; начало с буквы, до 30 символов (например MILK-001)",IF(SUMPRODUCT(--EXACT('Номенклатура'!$A$6:$A$205,B3820))=0,"Код не найден в номенклатуре",IF(SUMPRODUCT(--EXACT('Номенклатура'!$A$6:$A$205,B3820))&gt;1,"Код повторяется в номенклатуре",IF(ISNA(MATCH(C3820,{"Приход","Расход","Списание","Корректировка остатка"},0)),"Выберите тип операции",IF(NOT(ISNUMBER(D3820)),"Укажите количество",IF(D3820=0,"Количество не может быть 0",IF(AND(C3820&lt;&gt;"Корректировка остатка",D3820&lt;0),"Для этого типа количество положительное",IF(NOT(ISNUMBER('Номенклатура'!$C$2)),"Укажите дату начала учёта",IF(A3820&lt;INT('Номенклатура'!$C$2),"Раньше даты начала учёта: НЕ учтено",IF(AND(C3820="Корректировка остатка",TRIM(G3820)=""),"Учтено: добавьте пояснение","ОК")))))))))))))</f>
        <v/>
      </c>
    </row>
    <row r="3821" spans="1:9" x14ac:dyDescent="0.25">
      <c r="A3821" s="16"/>
      <c r="B3821" s="13"/>
      <c r="C3821" s="13"/>
      <c r="D3821" s="14"/>
      <c r="E3821" s="17" t="str">
        <f>IF(OR(B3821="",SUMPRODUCT(--EXACT('Номенклатура'!$A$6:$A$205,B3821))&lt;&gt;1),"",INDEX('Номенклатура'!$D$6:$D$205,SUMPRODUCT(EXACT('Номенклатура'!$A$6:$A$205,B3821)*(ROW('Номенклатура'!$A$6:$A$205)-5)))&amp;"")</f>
        <v/>
      </c>
      <c r="F3821" s="18" t="str">
        <f>IF(OR(I3821="ОК",I3821="Учтено: добавьте пояснение"),IF(C3821="Приход",D3821,IF(C3821="Корректировка остатка",D3821,-D3821)),"")</f>
        <v/>
      </c>
      <c r="G3821" s="13"/>
      <c r="H3821" s="15" t="str">
        <f>IF(OR(B3821="",SUMPRODUCT(--EXACT('Номенклатура'!$A$6:$A$205,B3821))&lt;&gt;1),"",INDEX('Номенклатура'!$B$6:$B$205,SUMPRODUCT(EXACT('Номенклатура'!$A$6:$A$205,B3821)*(ROW('Номенклатура'!$A$6:$A$205)-5)))&amp;"")</f>
        <v/>
      </c>
      <c r="I3821" s="15" t="str">
        <f>IF(COUNTA(A3821:D3821,G3821)=0,"",IF(NOT(ISNUMBER(A3821)),"Укажите дату",IF(B3821="","Укажите код",IF(NOT(AND(ISTEXT(B3821),LEN(B3821)&gt;0,LEN(B3821)&lt;=30,ISNUMBER(FIND(LEFT(B3821,1),"ABCDEFGHIJKLMNOPQRSTUVWXYZ")),SUMPRODUCT((MID(B3821,{1,2,3,4,5,6,7,8,9,10,11,12,13,14,15,16,17,18,19,20,21,22,23,24,25,26,27,28,29,30},1)&lt;&gt;"")*ISERROR(FIND(MID(B3821,{1,2,3,4,5,6,7,8,9,10,11,12,13,14,15,16,17,18,19,20,21,22,23,24,25,26,27,28,29,30},1),"ABCDEFGHIJKLMNOPQRSTUVWXYZ0123456789-_")))=0,ISERROR(VALUE(B3821)))),"Недопустимый код: только латинские буквы A-Z в верхнем регистре, цифры, - и _; начало с буквы, до 30 символов (например MILK-001)",IF(SUMPRODUCT(--EXACT('Номенклатура'!$A$6:$A$205,B3821))=0,"Код не найден в номенклатуре",IF(SUMPRODUCT(--EXACT('Номенклатура'!$A$6:$A$205,B3821))&gt;1,"Код повторяется в номенклатуре",IF(ISNA(MATCH(C3821,{"Приход","Расход","Списание","Корректировка остатка"},0)),"Выберите тип операции",IF(NOT(ISNUMBER(D3821)),"Укажите количество",IF(D3821=0,"Количество не может быть 0",IF(AND(C3821&lt;&gt;"Корректировка остатка",D3821&lt;0),"Для этого типа количество положительное",IF(NOT(ISNUMBER('Номенклатура'!$C$2)),"Укажите дату начала учёта",IF(A3821&lt;INT('Номенклатура'!$C$2),"Раньше даты начала учёта: НЕ учтено",IF(AND(C3821="Корректировка остатка",TRIM(G3821)=""),"Учтено: добавьте пояснение","ОК")))))))))))))</f>
        <v/>
      </c>
    </row>
    <row r="3822" spans="1:9" x14ac:dyDescent="0.25">
      <c r="A3822" s="16"/>
      <c r="B3822" s="13"/>
      <c r="C3822" s="13"/>
      <c r="D3822" s="14"/>
      <c r="E3822" s="17" t="str">
        <f>IF(OR(B3822="",SUMPRODUCT(--EXACT('Номенклатура'!$A$6:$A$205,B3822))&lt;&gt;1),"",INDEX('Номенклатура'!$D$6:$D$205,SUMPRODUCT(EXACT('Номенклатура'!$A$6:$A$205,B3822)*(ROW('Номенклатура'!$A$6:$A$205)-5)))&amp;"")</f>
        <v/>
      </c>
      <c r="F3822" s="18" t="str">
        <f>IF(OR(I3822="ОК",I3822="Учтено: добавьте пояснение"),IF(C3822="Приход",D3822,IF(C3822="Корректировка остатка",D3822,-D3822)),"")</f>
        <v/>
      </c>
      <c r="G3822" s="13"/>
      <c r="H3822" s="15" t="str">
        <f>IF(OR(B3822="",SUMPRODUCT(--EXACT('Номенклатура'!$A$6:$A$205,B3822))&lt;&gt;1),"",INDEX('Номенклатура'!$B$6:$B$205,SUMPRODUCT(EXACT('Номенклатура'!$A$6:$A$205,B3822)*(ROW('Номенклатура'!$A$6:$A$205)-5)))&amp;"")</f>
        <v/>
      </c>
      <c r="I3822" s="15" t="str">
        <f>IF(COUNTA(A3822:D3822,G3822)=0,"",IF(NOT(ISNUMBER(A3822)),"Укажите дату",IF(B3822="","Укажите код",IF(NOT(AND(ISTEXT(B3822),LEN(B3822)&gt;0,LEN(B3822)&lt;=30,ISNUMBER(FIND(LEFT(B3822,1),"ABCDEFGHIJKLMNOPQRSTUVWXYZ")),SUMPRODUCT((MID(B3822,{1,2,3,4,5,6,7,8,9,10,11,12,13,14,15,16,17,18,19,20,21,22,23,24,25,26,27,28,29,30},1)&lt;&gt;"")*ISERROR(FIND(MID(B3822,{1,2,3,4,5,6,7,8,9,10,11,12,13,14,15,16,17,18,19,20,21,22,23,24,25,26,27,28,29,30},1),"ABCDEFGHIJKLMNOPQRSTUVWXYZ0123456789-_")))=0,ISERROR(VALUE(B3822)))),"Недопустимый код: только латинские буквы A-Z в верхнем регистре, цифры, - и _; начало с буквы, до 30 символов (например MILK-001)",IF(SUMPRODUCT(--EXACT('Номенклатура'!$A$6:$A$205,B3822))=0,"Код не найден в номенклатуре",IF(SUMPRODUCT(--EXACT('Номенклатура'!$A$6:$A$205,B3822))&gt;1,"Код повторяется в номенклатуре",IF(ISNA(MATCH(C3822,{"Приход","Расход","Списание","Корректировка остатка"},0)),"Выберите тип операции",IF(NOT(ISNUMBER(D3822)),"Укажите количество",IF(D3822=0,"Количество не может быть 0",IF(AND(C3822&lt;&gt;"Корректировка остатка",D3822&lt;0),"Для этого типа количество положительное",IF(NOT(ISNUMBER('Номенклатура'!$C$2)),"Укажите дату начала учёта",IF(A3822&lt;INT('Номенклатура'!$C$2),"Раньше даты начала учёта: НЕ учтено",IF(AND(C3822="Корректировка остатка",TRIM(G3822)=""),"Учтено: добавьте пояснение","ОК")))))))))))))</f>
        <v/>
      </c>
    </row>
    <row r="3823" spans="1:9" x14ac:dyDescent="0.25">
      <c r="A3823" s="16"/>
      <c r="B3823" s="13"/>
      <c r="C3823" s="13"/>
      <c r="D3823" s="14"/>
      <c r="E3823" s="17" t="str">
        <f>IF(OR(B3823="",SUMPRODUCT(--EXACT('Номенклатура'!$A$6:$A$205,B3823))&lt;&gt;1),"",INDEX('Номенклатура'!$D$6:$D$205,SUMPRODUCT(EXACT('Номенклатура'!$A$6:$A$205,B3823)*(ROW('Номенклатура'!$A$6:$A$205)-5)))&amp;"")</f>
        <v/>
      </c>
      <c r="F3823" s="18" t="str">
        <f>IF(OR(I3823="ОК",I3823="Учтено: добавьте пояснение"),IF(C3823="Приход",D3823,IF(C3823="Корректировка остатка",D3823,-D3823)),"")</f>
        <v/>
      </c>
      <c r="G3823" s="13"/>
      <c r="H3823" s="15" t="str">
        <f>IF(OR(B3823="",SUMPRODUCT(--EXACT('Номенклатура'!$A$6:$A$205,B3823))&lt;&gt;1),"",INDEX('Номенклатура'!$B$6:$B$205,SUMPRODUCT(EXACT('Номенклатура'!$A$6:$A$205,B3823)*(ROW('Номенклатура'!$A$6:$A$205)-5)))&amp;"")</f>
        <v/>
      </c>
      <c r="I3823" s="15" t="str">
        <f>IF(COUNTA(A3823:D3823,G3823)=0,"",IF(NOT(ISNUMBER(A3823)),"Укажите дату",IF(B3823="","Укажите код",IF(NOT(AND(ISTEXT(B3823),LEN(B3823)&gt;0,LEN(B3823)&lt;=30,ISNUMBER(FIND(LEFT(B3823,1),"ABCDEFGHIJKLMNOPQRSTUVWXYZ")),SUMPRODUCT((MID(B3823,{1,2,3,4,5,6,7,8,9,10,11,12,13,14,15,16,17,18,19,20,21,22,23,24,25,26,27,28,29,30},1)&lt;&gt;"")*ISERROR(FIND(MID(B3823,{1,2,3,4,5,6,7,8,9,10,11,12,13,14,15,16,17,18,19,20,21,22,23,24,25,26,27,28,29,30},1),"ABCDEFGHIJKLMNOPQRSTUVWXYZ0123456789-_")))=0,ISERROR(VALUE(B3823)))),"Недопустимый код: только латинские буквы A-Z в верхнем регистре, цифры, - и _; начало с буквы, до 30 символов (например MILK-001)",IF(SUMPRODUCT(--EXACT('Номенклатура'!$A$6:$A$205,B3823))=0,"Код не найден в номенклатуре",IF(SUMPRODUCT(--EXACT('Номенклатура'!$A$6:$A$205,B3823))&gt;1,"Код повторяется в номенклатуре",IF(ISNA(MATCH(C3823,{"Приход","Расход","Списание","Корректировка остатка"},0)),"Выберите тип операции",IF(NOT(ISNUMBER(D3823)),"Укажите количество",IF(D3823=0,"Количество не может быть 0",IF(AND(C3823&lt;&gt;"Корректировка остатка",D3823&lt;0),"Для этого типа количество положительное",IF(NOT(ISNUMBER('Номенклатура'!$C$2)),"Укажите дату начала учёта",IF(A3823&lt;INT('Номенклатура'!$C$2),"Раньше даты начала учёта: НЕ учтено",IF(AND(C3823="Корректировка остатка",TRIM(G3823)=""),"Учтено: добавьте пояснение","ОК")))))))))))))</f>
        <v/>
      </c>
    </row>
    <row r="3824" spans="1:9" x14ac:dyDescent="0.25">
      <c r="A3824" s="16"/>
      <c r="B3824" s="13"/>
      <c r="C3824" s="13"/>
      <c r="D3824" s="14"/>
      <c r="E3824" s="17" t="str">
        <f>IF(OR(B3824="",SUMPRODUCT(--EXACT('Номенклатура'!$A$6:$A$205,B3824))&lt;&gt;1),"",INDEX('Номенклатура'!$D$6:$D$205,SUMPRODUCT(EXACT('Номенклатура'!$A$6:$A$205,B3824)*(ROW('Номенклатура'!$A$6:$A$205)-5)))&amp;"")</f>
        <v/>
      </c>
      <c r="F3824" s="18" t="str">
        <f>IF(OR(I3824="ОК",I3824="Учтено: добавьте пояснение"),IF(C3824="Приход",D3824,IF(C3824="Корректировка остатка",D3824,-D3824)),"")</f>
        <v/>
      </c>
      <c r="G3824" s="13"/>
      <c r="H3824" s="15" t="str">
        <f>IF(OR(B3824="",SUMPRODUCT(--EXACT('Номенклатура'!$A$6:$A$205,B3824))&lt;&gt;1),"",INDEX('Номенклатура'!$B$6:$B$205,SUMPRODUCT(EXACT('Номенклатура'!$A$6:$A$205,B3824)*(ROW('Номенклатура'!$A$6:$A$205)-5)))&amp;"")</f>
        <v/>
      </c>
      <c r="I3824" s="15" t="str">
        <f>IF(COUNTA(A3824:D3824,G3824)=0,"",IF(NOT(ISNUMBER(A3824)),"Укажите дату",IF(B3824="","Укажите код",IF(NOT(AND(ISTEXT(B3824),LEN(B3824)&gt;0,LEN(B3824)&lt;=30,ISNUMBER(FIND(LEFT(B3824,1),"ABCDEFGHIJKLMNOPQRSTUVWXYZ")),SUMPRODUCT((MID(B3824,{1,2,3,4,5,6,7,8,9,10,11,12,13,14,15,16,17,18,19,20,21,22,23,24,25,26,27,28,29,30},1)&lt;&gt;"")*ISERROR(FIND(MID(B3824,{1,2,3,4,5,6,7,8,9,10,11,12,13,14,15,16,17,18,19,20,21,22,23,24,25,26,27,28,29,30},1),"ABCDEFGHIJKLMNOPQRSTUVWXYZ0123456789-_")))=0,ISERROR(VALUE(B3824)))),"Недопустимый код: только латинские буквы A-Z в верхнем регистре, цифры, - и _; начало с буквы, до 30 символов (например MILK-001)",IF(SUMPRODUCT(--EXACT('Номенклатура'!$A$6:$A$205,B3824))=0,"Код не найден в номенклатуре",IF(SUMPRODUCT(--EXACT('Номенклатура'!$A$6:$A$205,B3824))&gt;1,"Код повторяется в номенклатуре",IF(ISNA(MATCH(C3824,{"Приход","Расход","Списание","Корректировка остатка"},0)),"Выберите тип операции",IF(NOT(ISNUMBER(D3824)),"Укажите количество",IF(D3824=0,"Количество не может быть 0",IF(AND(C3824&lt;&gt;"Корректировка остатка",D3824&lt;0),"Для этого типа количество положительное",IF(NOT(ISNUMBER('Номенклатура'!$C$2)),"Укажите дату начала учёта",IF(A3824&lt;INT('Номенклатура'!$C$2),"Раньше даты начала учёта: НЕ учтено",IF(AND(C3824="Корректировка остатка",TRIM(G3824)=""),"Учтено: добавьте пояснение","ОК")))))))))))))</f>
        <v/>
      </c>
    </row>
    <row r="3825" spans="1:9" x14ac:dyDescent="0.25">
      <c r="A3825" s="16"/>
      <c r="B3825" s="13"/>
      <c r="C3825" s="13"/>
      <c r="D3825" s="14"/>
      <c r="E3825" s="17" t="str">
        <f>IF(OR(B3825="",SUMPRODUCT(--EXACT('Номенклатура'!$A$6:$A$205,B3825))&lt;&gt;1),"",INDEX('Номенклатура'!$D$6:$D$205,SUMPRODUCT(EXACT('Номенклатура'!$A$6:$A$205,B3825)*(ROW('Номенклатура'!$A$6:$A$205)-5)))&amp;"")</f>
        <v/>
      </c>
      <c r="F3825" s="18" t="str">
        <f>IF(OR(I3825="ОК",I3825="Учтено: добавьте пояснение"),IF(C3825="Приход",D3825,IF(C3825="Корректировка остатка",D3825,-D3825)),"")</f>
        <v/>
      </c>
      <c r="G3825" s="13"/>
      <c r="H3825" s="15" t="str">
        <f>IF(OR(B3825="",SUMPRODUCT(--EXACT('Номенклатура'!$A$6:$A$205,B3825))&lt;&gt;1),"",INDEX('Номенклатура'!$B$6:$B$205,SUMPRODUCT(EXACT('Номенклатура'!$A$6:$A$205,B3825)*(ROW('Номенклатура'!$A$6:$A$205)-5)))&amp;"")</f>
        <v/>
      </c>
      <c r="I3825" s="15" t="str">
        <f>IF(COUNTA(A3825:D3825,G3825)=0,"",IF(NOT(ISNUMBER(A3825)),"Укажите дату",IF(B3825="","Укажите код",IF(NOT(AND(ISTEXT(B3825),LEN(B3825)&gt;0,LEN(B3825)&lt;=30,ISNUMBER(FIND(LEFT(B3825,1),"ABCDEFGHIJKLMNOPQRSTUVWXYZ")),SUMPRODUCT((MID(B3825,{1,2,3,4,5,6,7,8,9,10,11,12,13,14,15,16,17,18,19,20,21,22,23,24,25,26,27,28,29,30},1)&lt;&gt;"")*ISERROR(FIND(MID(B3825,{1,2,3,4,5,6,7,8,9,10,11,12,13,14,15,16,17,18,19,20,21,22,23,24,25,26,27,28,29,30},1),"ABCDEFGHIJKLMNOPQRSTUVWXYZ0123456789-_")))=0,ISERROR(VALUE(B3825)))),"Недопустимый код: только латинские буквы A-Z в верхнем регистре, цифры, - и _; начало с буквы, до 30 символов (например MILK-001)",IF(SUMPRODUCT(--EXACT('Номенклатура'!$A$6:$A$205,B3825))=0,"Код не найден в номенклатуре",IF(SUMPRODUCT(--EXACT('Номенклатура'!$A$6:$A$205,B3825))&gt;1,"Код повторяется в номенклатуре",IF(ISNA(MATCH(C3825,{"Приход","Расход","Списание","Корректировка остатка"},0)),"Выберите тип операции",IF(NOT(ISNUMBER(D3825)),"Укажите количество",IF(D3825=0,"Количество не может быть 0",IF(AND(C3825&lt;&gt;"Корректировка остатка",D3825&lt;0),"Для этого типа количество положительное",IF(NOT(ISNUMBER('Номенклатура'!$C$2)),"Укажите дату начала учёта",IF(A3825&lt;INT('Номенклатура'!$C$2),"Раньше даты начала учёта: НЕ учтено",IF(AND(C3825="Корректировка остатка",TRIM(G3825)=""),"Учтено: добавьте пояснение","ОК")))))))))))))</f>
        <v/>
      </c>
    </row>
    <row r="3826" spans="1:9" x14ac:dyDescent="0.25">
      <c r="A3826" s="16"/>
      <c r="B3826" s="13"/>
      <c r="C3826" s="13"/>
      <c r="D3826" s="14"/>
      <c r="E3826" s="17" t="str">
        <f>IF(OR(B3826="",SUMPRODUCT(--EXACT('Номенклатура'!$A$6:$A$205,B3826))&lt;&gt;1),"",INDEX('Номенклатура'!$D$6:$D$205,SUMPRODUCT(EXACT('Номенклатура'!$A$6:$A$205,B3826)*(ROW('Номенклатура'!$A$6:$A$205)-5)))&amp;"")</f>
        <v/>
      </c>
      <c r="F3826" s="18" t="str">
        <f>IF(OR(I3826="ОК",I3826="Учтено: добавьте пояснение"),IF(C3826="Приход",D3826,IF(C3826="Корректировка остатка",D3826,-D3826)),"")</f>
        <v/>
      </c>
      <c r="G3826" s="13"/>
      <c r="H3826" s="15" t="str">
        <f>IF(OR(B3826="",SUMPRODUCT(--EXACT('Номенклатура'!$A$6:$A$205,B3826))&lt;&gt;1),"",INDEX('Номенклатура'!$B$6:$B$205,SUMPRODUCT(EXACT('Номенклатура'!$A$6:$A$205,B3826)*(ROW('Номенклатура'!$A$6:$A$205)-5)))&amp;"")</f>
        <v/>
      </c>
      <c r="I3826" s="15" t="str">
        <f>IF(COUNTA(A3826:D3826,G3826)=0,"",IF(NOT(ISNUMBER(A3826)),"Укажите дату",IF(B3826="","Укажите код",IF(NOT(AND(ISTEXT(B3826),LEN(B3826)&gt;0,LEN(B3826)&lt;=30,ISNUMBER(FIND(LEFT(B3826,1),"ABCDEFGHIJKLMNOPQRSTUVWXYZ")),SUMPRODUCT((MID(B3826,{1,2,3,4,5,6,7,8,9,10,11,12,13,14,15,16,17,18,19,20,21,22,23,24,25,26,27,28,29,30},1)&lt;&gt;"")*ISERROR(FIND(MID(B3826,{1,2,3,4,5,6,7,8,9,10,11,12,13,14,15,16,17,18,19,20,21,22,23,24,25,26,27,28,29,30},1),"ABCDEFGHIJKLMNOPQRSTUVWXYZ0123456789-_")))=0,ISERROR(VALUE(B3826)))),"Недопустимый код: только латинские буквы A-Z в верхнем регистре, цифры, - и _; начало с буквы, до 30 символов (например MILK-001)",IF(SUMPRODUCT(--EXACT('Номенклатура'!$A$6:$A$205,B3826))=0,"Код не найден в номенклатуре",IF(SUMPRODUCT(--EXACT('Номенклатура'!$A$6:$A$205,B3826))&gt;1,"Код повторяется в номенклатуре",IF(ISNA(MATCH(C3826,{"Приход","Расход","Списание","Корректировка остатка"},0)),"Выберите тип операции",IF(NOT(ISNUMBER(D3826)),"Укажите количество",IF(D3826=0,"Количество не может быть 0",IF(AND(C3826&lt;&gt;"Корректировка остатка",D3826&lt;0),"Для этого типа количество положительное",IF(NOT(ISNUMBER('Номенклатура'!$C$2)),"Укажите дату начала учёта",IF(A3826&lt;INT('Номенклатура'!$C$2),"Раньше даты начала учёта: НЕ учтено",IF(AND(C3826="Корректировка остатка",TRIM(G3826)=""),"Учтено: добавьте пояснение","ОК")))))))))))))</f>
        <v/>
      </c>
    </row>
    <row r="3827" spans="1:9" x14ac:dyDescent="0.25">
      <c r="A3827" s="16"/>
      <c r="B3827" s="13"/>
      <c r="C3827" s="13"/>
      <c r="D3827" s="14"/>
      <c r="E3827" s="17" t="str">
        <f>IF(OR(B3827="",SUMPRODUCT(--EXACT('Номенклатура'!$A$6:$A$205,B3827))&lt;&gt;1),"",INDEX('Номенклатура'!$D$6:$D$205,SUMPRODUCT(EXACT('Номенклатура'!$A$6:$A$205,B3827)*(ROW('Номенклатура'!$A$6:$A$205)-5)))&amp;"")</f>
        <v/>
      </c>
      <c r="F3827" s="18" t="str">
        <f>IF(OR(I3827="ОК",I3827="Учтено: добавьте пояснение"),IF(C3827="Приход",D3827,IF(C3827="Корректировка остатка",D3827,-D3827)),"")</f>
        <v/>
      </c>
      <c r="G3827" s="13"/>
      <c r="H3827" s="15" t="str">
        <f>IF(OR(B3827="",SUMPRODUCT(--EXACT('Номенклатура'!$A$6:$A$205,B3827))&lt;&gt;1),"",INDEX('Номенклатура'!$B$6:$B$205,SUMPRODUCT(EXACT('Номенклатура'!$A$6:$A$205,B3827)*(ROW('Номенклатура'!$A$6:$A$205)-5)))&amp;"")</f>
        <v/>
      </c>
      <c r="I3827" s="15" t="str">
        <f>IF(COUNTA(A3827:D3827,G3827)=0,"",IF(NOT(ISNUMBER(A3827)),"Укажите дату",IF(B3827="","Укажите код",IF(NOT(AND(ISTEXT(B3827),LEN(B3827)&gt;0,LEN(B3827)&lt;=30,ISNUMBER(FIND(LEFT(B3827,1),"ABCDEFGHIJKLMNOPQRSTUVWXYZ")),SUMPRODUCT((MID(B3827,{1,2,3,4,5,6,7,8,9,10,11,12,13,14,15,16,17,18,19,20,21,22,23,24,25,26,27,28,29,30},1)&lt;&gt;"")*ISERROR(FIND(MID(B3827,{1,2,3,4,5,6,7,8,9,10,11,12,13,14,15,16,17,18,19,20,21,22,23,24,25,26,27,28,29,30},1),"ABCDEFGHIJKLMNOPQRSTUVWXYZ0123456789-_")))=0,ISERROR(VALUE(B3827)))),"Недопустимый код: только латинские буквы A-Z в верхнем регистре, цифры, - и _; начало с буквы, до 30 символов (например MILK-001)",IF(SUMPRODUCT(--EXACT('Номенклатура'!$A$6:$A$205,B3827))=0,"Код не найден в номенклатуре",IF(SUMPRODUCT(--EXACT('Номенклатура'!$A$6:$A$205,B3827))&gt;1,"Код повторяется в номенклатуре",IF(ISNA(MATCH(C3827,{"Приход","Расход","Списание","Корректировка остатка"},0)),"Выберите тип операции",IF(NOT(ISNUMBER(D3827)),"Укажите количество",IF(D3827=0,"Количество не может быть 0",IF(AND(C3827&lt;&gt;"Корректировка остатка",D3827&lt;0),"Для этого типа количество положительное",IF(NOT(ISNUMBER('Номенклатура'!$C$2)),"Укажите дату начала учёта",IF(A3827&lt;INT('Номенклатура'!$C$2),"Раньше даты начала учёта: НЕ учтено",IF(AND(C3827="Корректировка остатка",TRIM(G3827)=""),"Учтено: добавьте пояснение","ОК")))))))))))))</f>
        <v/>
      </c>
    </row>
    <row r="3828" spans="1:9" x14ac:dyDescent="0.25">
      <c r="A3828" s="16"/>
      <c r="B3828" s="13"/>
      <c r="C3828" s="13"/>
      <c r="D3828" s="14"/>
      <c r="E3828" s="17" t="str">
        <f>IF(OR(B3828="",SUMPRODUCT(--EXACT('Номенклатура'!$A$6:$A$205,B3828))&lt;&gt;1),"",INDEX('Номенклатура'!$D$6:$D$205,SUMPRODUCT(EXACT('Номенклатура'!$A$6:$A$205,B3828)*(ROW('Номенклатура'!$A$6:$A$205)-5)))&amp;"")</f>
        <v/>
      </c>
      <c r="F3828" s="18" t="str">
        <f>IF(OR(I3828="ОК",I3828="Учтено: добавьте пояснение"),IF(C3828="Приход",D3828,IF(C3828="Корректировка остатка",D3828,-D3828)),"")</f>
        <v/>
      </c>
      <c r="G3828" s="13"/>
      <c r="H3828" s="15" t="str">
        <f>IF(OR(B3828="",SUMPRODUCT(--EXACT('Номенклатура'!$A$6:$A$205,B3828))&lt;&gt;1),"",INDEX('Номенклатура'!$B$6:$B$205,SUMPRODUCT(EXACT('Номенклатура'!$A$6:$A$205,B3828)*(ROW('Номенклатура'!$A$6:$A$205)-5)))&amp;"")</f>
        <v/>
      </c>
      <c r="I3828" s="15" t="str">
        <f>IF(COUNTA(A3828:D3828,G3828)=0,"",IF(NOT(ISNUMBER(A3828)),"Укажите дату",IF(B3828="","Укажите код",IF(NOT(AND(ISTEXT(B3828),LEN(B3828)&gt;0,LEN(B3828)&lt;=30,ISNUMBER(FIND(LEFT(B3828,1),"ABCDEFGHIJKLMNOPQRSTUVWXYZ")),SUMPRODUCT((MID(B3828,{1,2,3,4,5,6,7,8,9,10,11,12,13,14,15,16,17,18,19,20,21,22,23,24,25,26,27,28,29,30},1)&lt;&gt;"")*ISERROR(FIND(MID(B3828,{1,2,3,4,5,6,7,8,9,10,11,12,13,14,15,16,17,18,19,20,21,22,23,24,25,26,27,28,29,30},1),"ABCDEFGHIJKLMNOPQRSTUVWXYZ0123456789-_")))=0,ISERROR(VALUE(B3828)))),"Недопустимый код: только латинские буквы A-Z в верхнем регистре, цифры, - и _; начало с буквы, до 30 символов (например MILK-001)",IF(SUMPRODUCT(--EXACT('Номенклатура'!$A$6:$A$205,B3828))=0,"Код не найден в номенклатуре",IF(SUMPRODUCT(--EXACT('Номенклатура'!$A$6:$A$205,B3828))&gt;1,"Код повторяется в номенклатуре",IF(ISNA(MATCH(C3828,{"Приход","Расход","Списание","Корректировка остатка"},0)),"Выберите тип операции",IF(NOT(ISNUMBER(D3828)),"Укажите количество",IF(D3828=0,"Количество не может быть 0",IF(AND(C3828&lt;&gt;"Корректировка остатка",D3828&lt;0),"Для этого типа количество положительное",IF(NOT(ISNUMBER('Номенклатура'!$C$2)),"Укажите дату начала учёта",IF(A3828&lt;INT('Номенклатура'!$C$2),"Раньше даты начала учёта: НЕ учтено",IF(AND(C3828="Корректировка остатка",TRIM(G3828)=""),"Учтено: добавьте пояснение","ОК")))))))))))))</f>
        <v/>
      </c>
    </row>
    <row r="3829" spans="1:9" x14ac:dyDescent="0.25">
      <c r="A3829" s="16"/>
      <c r="B3829" s="13"/>
      <c r="C3829" s="13"/>
      <c r="D3829" s="14"/>
      <c r="E3829" s="17" t="str">
        <f>IF(OR(B3829="",SUMPRODUCT(--EXACT('Номенклатура'!$A$6:$A$205,B3829))&lt;&gt;1),"",INDEX('Номенклатура'!$D$6:$D$205,SUMPRODUCT(EXACT('Номенклатура'!$A$6:$A$205,B3829)*(ROW('Номенклатура'!$A$6:$A$205)-5)))&amp;"")</f>
        <v/>
      </c>
      <c r="F3829" s="18" t="str">
        <f>IF(OR(I3829="ОК",I3829="Учтено: добавьте пояснение"),IF(C3829="Приход",D3829,IF(C3829="Корректировка остатка",D3829,-D3829)),"")</f>
        <v/>
      </c>
      <c r="G3829" s="13"/>
      <c r="H3829" s="15" t="str">
        <f>IF(OR(B3829="",SUMPRODUCT(--EXACT('Номенклатура'!$A$6:$A$205,B3829))&lt;&gt;1),"",INDEX('Номенклатура'!$B$6:$B$205,SUMPRODUCT(EXACT('Номенклатура'!$A$6:$A$205,B3829)*(ROW('Номенклатура'!$A$6:$A$205)-5)))&amp;"")</f>
        <v/>
      </c>
      <c r="I3829" s="15" t="str">
        <f>IF(COUNTA(A3829:D3829,G3829)=0,"",IF(NOT(ISNUMBER(A3829)),"Укажите дату",IF(B3829="","Укажите код",IF(NOT(AND(ISTEXT(B3829),LEN(B3829)&gt;0,LEN(B3829)&lt;=30,ISNUMBER(FIND(LEFT(B3829,1),"ABCDEFGHIJKLMNOPQRSTUVWXYZ")),SUMPRODUCT((MID(B3829,{1,2,3,4,5,6,7,8,9,10,11,12,13,14,15,16,17,18,19,20,21,22,23,24,25,26,27,28,29,30},1)&lt;&gt;"")*ISERROR(FIND(MID(B3829,{1,2,3,4,5,6,7,8,9,10,11,12,13,14,15,16,17,18,19,20,21,22,23,24,25,26,27,28,29,30},1),"ABCDEFGHIJKLMNOPQRSTUVWXYZ0123456789-_")))=0,ISERROR(VALUE(B3829)))),"Недопустимый код: только латинские буквы A-Z в верхнем регистре, цифры, - и _; начало с буквы, до 30 символов (например MILK-001)",IF(SUMPRODUCT(--EXACT('Номенклатура'!$A$6:$A$205,B3829))=0,"Код не найден в номенклатуре",IF(SUMPRODUCT(--EXACT('Номенклатура'!$A$6:$A$205,B3829))&gt;1,"Код повторяется в номенклатуре",IF(ISNA(MATCH(C3829,{"Приход","Расход","Списание","Корректировка остатка"},0)),"Выберите тип операции",IF(NOT(ISNUMBER(D3829)),"Укажите количество",IF(D3829=0,"Количество не может быть 0",IF(AND(C3829&lt;&gt;"Корректировка остатка",D3829&lt;0),"Для этого типа количество положительное",IF(NOT(ISNUMBER('Номенклатура'!$C$2)),"Укажите дату начала учёта",IF(A3829&lt;INT('Номенклатура'!$C$2),"Раньше даты начала учёта: НЕ учтено",IF(AND(C3829="Корректировка остатка",TRIM(G3829)=""),"Учтено: добавьте пояснение","ОК")))))))))))))</f>
        <v/>
      </c>
    </row>
    <row r="3830" spans="1:9" x14ac:dyDescent="0.25">
      <c r="A3830" s="16"/>
      <c r="B3830" s="13"/>
      <c r="C3830" s="13"/>
      <c r="D3830" s="14"/>
      <c r="E3830" s="17" t="str">
        <f>IF(OR(B3830="",SUMPRODUCT(--EXACT('Номенклатура'!$A$6:$A$205,B3830))&lt;&gt;1),"",INDEX('Номенклатура'!$D$6:$D$205,SUMPRODUCT(EXACT('Номенклатура'!$A$6:$A$205,B3830)*(ROW('Номенклатура'!$A$6:$A$205)-5)))&amp;"")</f>
        <v/>
      </c>
      <c r="F3830" s="18" t="str">
        <f>IF(OR(I3830="ОК",I3830="Учтено: добавьте пояснение"),IF(C3830="Приход",D3830,IF(C3830="Корректировка остатка",D3830,-D3830)),"")</f>
        <v/>
      </c>
      <c r="G3830" s="13"/>
      <c r="H3830" s="15" t="str">
        <f>IF(OR(B3830="",SUMPRODUCT(--EXACT('Номенклатура'!$A$6:$A$205,B3830))&lt;&gt;1),"",INDEX('Номенклатура'!$B$6:$B$205,SUMPRODUCT(EXACT('Номенклатура'!$A$6:$A$205,B3830)*(ROW('Номенклатура'!$A$6:$A$205)-5)))&amp;"")</f>
        <v/>
      </c>
      <c r="I3830" s="15" t="str">
        <f>IF(COUNTA(A3830:D3830,G3830)=0,"",IF(NOT(ISNUMBER(A3830)),"Укажите дату",IF(B3830="","Укажите код",IF(NOT(AND(ISTEXT(B3830),LEN(B3830)&gt;0,LEN(B3830)&lt;=30,ISNUMBER(FIND(LEFT(B3830,1),"ABCDEFGHIJKLMNOPQRSTUVWXYZ")),SUMPRODUCT((MID(B3830,{1,2,3,4,5,6,7,8,9,10,11,12,13,14,15,16,17,18,19,20,21,22,23,24,25,26,27,28,29,30},1)&lt;&gt;"")*ISERROR(FIND(MID(B3830,{1,2,3,4,5,6,7,8,9,10,11,12,13,14,15,16,17,18,19,20,21,22,23,24,25,26,27,28,29,30},1),"ABCDEFGHIJKLMNOPQRSTUVWXYZ0123456789-_")))=0,ISERROR(VALUE(B3830)))),"Недопустимый код: только латинские буквы A-Z в верхнем регистре, цифры, - и _; начало с буквы, до 30 символов (например MILK-001)",IF(SUMPRODUCT(--EXACT('Номенклатура'!$A$6:$A$205,B3830))=0,"Код не найден в номенклатуре",IF(SUMPRODUCT(--EXACT('Номенклатура'!$A$6:$A$205,B3830))&gt;1,"Код повторяется в номенклатуре",IF(ISNA(MATCH(C3830,{"Приход","Расход","Списание","Корректировка остатка"},0)),"Выберите тип операции",IF(NOT(ISNUMBER(D3830)),"Укажите количество",IF(D3830=0,"Количество не может быть 0",IF(AND(C3830&lt;&gt;"Корректировка остатка",D3830&lt;0),"Для этого типа количество положительное",IF(NOT(ISNUMBER('Номенклатура'!$C$2)),"Укажите дату начала учёта",IF(A3830&lt;INT('Номенклатура'!$C$2),"Раньше даты начала учёта: НЕ учтено",IF(AND(C3830="Корректировка остатка",TRIM(G3830)=""),"Учтено: добавьте пояснение","ОК")))))))))))))</f>
        <v/>
      </c>
    </row>
    <row r="3831" spans="1:9" x14ac:dyDescent="0.25">
      <c r="A3831" s="16"/>
      <c r="B3831" s="13"/>
      <c r="C3831" s="13"/>
      <c r="D3831" s="14"/>
      <c r="E3831" s="17" t="str">
        <f>IF(OR(B3831="",SUMPRODUCT(--EXACT('Номенклатура'!$A$6:$A$205,B3831))&lt;&gt;1),"",INDEX('Номенклатура'!$D$6:$D$205,SUMPRODUCT(EXACT('Номенклатура'!$A$6:$A$205,B3831)*(ROW('Номенклатура'!$A$6:$A$205)-5)))&amp;"")</f>
        <v/>
      </c>
      <c r="F3831" s="18" t="str">
        <f>IF(OR(I3831="ОК",I3831="Учтено: добавьте пояснение"),IF(C3831="Приход",D3831,IF(C3831="Корректировка остатка",D3831,-D3831)),"")</f>
        <v/>
      </c>
      <c r="G3831" s="13"/>
      <c r="H3831" s="15" t="str">
        <f>IF(OR(B3831="",SUMPRODUCT(--EXACT('Номенклатура'!$A$6:$A$205,B3831))&lt;&gt;1),"",INDEX('Номенклатура'!$B$6:$B$205,SUMPRODUCT(EXACT('Номенклатура'!$A$6:$A$205,B3831)*(ROW('Номенклатура'!$A$6:$A$205)-5)))&amp;"")</f>
        <v/>
      </c>
      <c r="I3831" s="15" t="str">
        <f>IF(COUNTA(A3831:D3831,G3831)=0,"",IF(NOT(ISNUMBER(A3831)),"Укажите дату",IF(B3831="","Укажите код",IF(NOT(AND(ISTEXT(B3831),LEN(B3831)&gt;0,LEN(B3831)&lt;=30,ISNUMBER(FIND(LEFT(B3831,1),"ABCDEFGHIJKLMNOPQRSTUVWXYZ")),SUMPRODUCT((MID(B3831,{1,2,3,4,5,6,7,8,9,10,11,12,13,14,15,16,17,18,19,20,21,22,23,24,25,26,27,28,29,30},1)&lt;&gt;"")*ISERROR(FIND(MID(B3831,{1,2,3,4,5,6,7,8,9,10,11,12,13,14,15,16,17,18,19,20,21,22,23,24,25,26,27,28,29,30},1),"ABCDEFGHIJKLMNOPQRSTUVWXYZ0123456789-_")))=0,ISERROR(VALUE(B3831)))),"Недопустимый код: только латинские буквы A-Z в верхнем регистре, цифры, - и _; начало с буквы, до 30 символов (например MILK-001)",IF(SUMPRODUCT(--EXACT('Номенклатура'!$A$6:$A$205,B3831))=0,"Код не найден в номенклатуре",IF(SUMPRODUCT(--EXACT('Номенклатура'!$A$6:$A$205,B3831))&gt;1,"Код повторяется в номенклатуре",IF(ISNA(MATCH(C3831,{"Приход","Расход","Списание","Корректировка остатка"},0)),"Выберите тип операции",IF(NOT(ISNUMBER(D3831)),"Укажите количество",IF(D3831=0,"Количество не может быть 0",IF(AND(C3831&lt;&gt;"Корректировка остатка",D3831&lt;0),"Для этого типа количество положительное",IF(NOT(ISNUMBER('Номенклатура'!$C$2)),"Укажите дату начала учёта",IF(A3831&lt;INT('Номенклатура'!$C$2),"Раньше даты начала учёта: НЕ учтено",IF(AND(C3831="Корректировка остатка",TRIM(G3831)=""),"Учтено: добавьте пояснение","ОК")))))))))))))</f>
        <v/>
      </c>
    </row>
    <row r="3832" spans="1:9" x14ac:dyDescent="0.25">
      <c r="A3832" s="16"/>
      <c r="B3832" s="13"/>
      <c r="C3832" s="13"/>
      <c r="D3832" s="14"/>
      <c r="E3832" s="17" t="str">
        <f>IF(OR(B3832="",SUMPRODUCT(--EXACT('Номенклатура'!$A$6:$A$205,B3832))&lt;&gt;1),"",INDEX('Номенклатура'!$D$6:$D$205,SUMPRODUCT(EXACT('Номенклатура'!$A$6:$A$205,B3832)*(ROW('Номенклатура'!$A$6:$A$205)-5)))&amp;"")</f>
        <v/>
      </c>
      <c r="F3832" s="18" t="str">
        <f>IF(OR(I3832="ОК",I3832="Учтено: добавьте пояснение"),IF(C3832="Приход",D3832,IF(C3832="Корректировка остатка",D3832,-D3832)),"")</f>
        <v/>
      </c>
      <c r="G3832" s="13"/>
      <c r="H3832" s="15" t="str">
        <f>IF(OR(B3832="",SUMPRODUCT(--EXACT('Номенклатура'!$A$6:$A$205,B3832))&lt;&gt;1),"",INDEX('Номенклатура'!$B$6:$B$205,SUMPRODUCT(EXACT('Номенклатура'!$A$6:$A$205,B3832)*(ROW('Номенклатура'!$A$6:$A$205)-5)))&amp;"")</f>
        <v/>
      </c>
      <c r="I3832" s="15" t="str">
        <f>IF(COUNTA(A3832:D3832,G3832)=0,"",IF(NOT(ISNUMBER(A3832)),"Укажите дату",IF(B3832="","Укажите код",IF(NOT(AND(ISTEXT(B3832),LEN(B3832)&gt;0,LEN(B3832)&lt;=30,ISNUMBER(FIND(LEFT(B3832,1),"ABCDEFGHIJKLMNOPQRSTUVWXYZ")),SUMPRODUCT((MID(B3832,{1,2,3,4,5,6,7,8,9,10,11,12,13,14,15,16,17,18,19,20,21,22,23,24,25,26,27,28,29,30},1)&lt;&gt;"")*ISERROR(FIND(MID(B3832,{1,2,3,4,5,6,7,8,9,10,11,12,13,14,15,16,17,18,19,20,21,22,23,24,25,26,27,28,29,30},1),"ABCDEFGHIJKLMNOPQRSTUVWXYZ0123456789-_")))=0,ISERROR(VALUE(B3832)))),"Недопустимый код: только латинские буквы A-Z в верхнем регистре, цифры, - и _; начало с буквы, до 30 символов (например MILK-001)",IF(SUMPRODUCT(--EXACT('Номенклатура'!$A$6:$A$205,B3832))=0,"Код не найден в номенклатуре",IF(SUMPRODUCT(--EXACT('Номенклатура'!$A$6:$A$205,B3832))&gt;1,"Код повторяется в номенклатуре",IF(ISNA(MATCH(C3832,{"Приход","Расход","Списание","Корректировка остатка"},0)),"Выберите тип операции",IF(NOT(ISNUMBER(D3832)),"Укажите количество",IF(D3832=0,"Количество не может быть 0",IF(AND(C3832&lt;&gt;"Корректировка остатка",D3832&lt;0),"Для этого типа количество положительное",IF(NOT(ISNUMBER('Номенклатура'!$C$2)),"Укажите дату начала учёта",IF(A3832&lt;INT('Номенклатура'!$C$2),"Раньше даты начала учёта: НЕ учтено",IF(AND(C3832="Корректировка остатка",TRIM(G3832)=""),"Учтено: добавьте пояснение","ОК")))))))))))))</f>
        <v/>
      </c>
    </row>
    <row r="3833" spans="1:9" x14ac:dyDescent="0.25">
      <c r="A3833" s="16"/>
      <c r="B3833" s="13"/>
      <c r="C3833" s="13"/>
      <c r="D3833" s="14"/>
      <c r="E3833" s="17" t="str">
        <f>IF(OR(B3833="",SUMPRODUCT(--EXACT('Номенклатура'!$A$6:$A$205,B3833))&lt;&gt;1),"",INDEX('Номенклатура'!$D$6:$D$205,SUMPRODUCT(EXACT('Номенклатура'!$A$6:$A$205,B3833)*(ROW('Номенклатура'!$A$6:$A$205)-5)))&amp;"")</f>
        <v/>
      </c>
      <c r="F3833" s="18" t="str">
        <f>IF(OR(I3833="ОК",I3833="Учтено: добавьте пояснение"),IF(C3833="Приход",D3833,IF(C3833="Корректировка остатка",D3833,-D3833)),"")</f>
        <v/>
      </c>
      <c r="G3833" s="13"/>
      <c r="H3833" s="15" t="str">
        <f>IF(OR(B3833="",SUMPRODUCT(--EXACT('Номенклатура'!$A$6:$A$205,B3833))&lt;&gt;1),"",INDEX('Номенклатура'!$B$6:$B$205,SUMPRODUCT(EXACT('Номенклатура'!$A$6:$A$205,B3833)*(ROW('Номенклатура'!$A$6:$A$205)-5)))&amp;"")</f>
        <v/>
      </c>
      <c r="I3833" s="15" t="str">
        <f>IF(COUNTA(A3833:D3833,G3833)=0,"",IF(NOT(ISNUMBER(A3833)),"Укажите дату",IF(B3833="","Укажите код",IF(NOT(AND(ISTEXT(B3833),LEN(B3833)&gt;0,LEN(B3833)&lt;=30,ISNUMBER(FIND(LEFT(B3833,1),"ABCDEFGHIJKLMNOPQRSTUVWXYZ")),SUMPRODUCT((MID(B3833,{1,2,3,4,5,6,7,8,9,10,11,12,13,14,15,16,17,18,19,20,21,22,23,24,25,26,27,28,29,30},1)&lt;&gt;"")*ISERROR(FIND(MID(B3833,{1,2,3,4,5,6,7,8,9,10,11,12,13,14,15,16,17,18,19,20,21,22,23,24,25,26,27,28,29,30},1),"ABCDEFGHIJKLMNOPQRSTUVWXYZ0123456789-_")))=0,ISERROR(VALUE(B3833)))),"Недопустимый код: только латинские буквы A-Z в верхнем регистре, цифры, - и _; начало с буквы, до 30 символов (например MILK-001)",IF(SUMPRODUCT(--EXACT('Номенклатура'!$A$6:$A$205,B3833))=0,"Код не найден в номенклатуре",IF(SUMPRODUCT(--EXACT('Номенклатура'!$A$6:$A$205,B3833))&gt;1,"Код повторяется в номенклатуре",IF(ISNA(MATCH(C3833,{"Приход","Расход","Списание","Корректировка остатка"},0)),"Выберите тип операции",IF(NOT(ISNUMBER(D3833)),"Укажите количество",IF(D3833=0,"Количество не может быть 0",IF(AND(C3833&lt;&gt;"Корректировка остатка",D3833&lt;0),"Для этого типа количество положительное",IF(NOT(ISNUMBER('Номенклатура'!$C$2)),"Укажите дату начала учёта",IF(A3833&lt;INT('Номенклатура'!$C$2),"Раньше даты начала учёта: НЕ учтено",IF(AND(C3833="Корректировка остатка",TRIM(G3833)=""),"Учтено: добавьте пояснение","ОК")))))))))))))</f>
        <v/>
      </c>
    </row>
    <row r="3834" spans="1:9" x14ac:dyDescent="0.25">
      <c r="A3834" s="16"/>
      <c r="B3834" s="13"/>
      <c r="C3834" s="13"/>
      <c r="D3834" s="14"/>
      <c r="E3834" s="17" t="str">
        <f>IF(OR(B3834="",SUMPRODUCT(--EXACT('Номенклатура'!$A$6:$A$205,B3834))&lt;&gt;1),"",INDEX('Номенклатура'!$D$6:$D$205,SUMPRODUCT(EXACT('Номенклатура'!$A$6:$A$205,B3834)*(ROW('Номенклатура'!$A$6:$A$205)-5)))&amp;"")</f>
        <v/>
      </c>
      <c r="F3834" s="18" t="str">
        <f>IF(OR(I3834="ОК",I3834="Учтено: добавьте пояснение"),IF(C3834="Приход",D3834,IF(C3834="Корректировка остатка",D3834,-D3834)),"")</f>
        <v/>
      </c>
      <c r="G3834" s="13"/>
      <c r="H3834" s="15" t="str">
        <f>IF(OR(B3834="",SUMPRODUCT(--EXACT('Номенклатура'!$A$6:$A$205,B3834))&lt;&gt;1),"",INDEX('Номенклатура'!$B$6:$B$205,SUMPRODUCT(EXACT('Номенклатура'!$A$6:$A$205,B3834)*(ROW('Номенклатура'!$A$6:$A$205)-5)))&amp;"")</f>
        <v/>
      </c>
      <c r="I3834" s="15" t="str">
        <f>IF(COUNTA(A3834:D3834,G3834)=0,"",IF(NOT(ISNUMBER(A3834)),"Укажите дату",IF(B3834="","Укажите код",IF(NOT(AND(ISTEXT(B3834),LEN(B3834)&gt;0,LEN(B3834)&lt;=30,ISNUMBER(FIND(LEFT(B3834,1),"ABCDEFGHIJKLMNOPQRSTUVWXYZ")),SUMPRODUCT((MID(B3834,{1,2,3,4,5,6,7,8,9,10,11,12,13,14,15,16,17,18,19,20,21,22,23,24,25,26,27,28,29,30},1)&lt;&gt;"")*ISERROR(FIND(MID(B3834,{1,2,3,4,5,6,7,8,9,10,11,12,13,14,15,16,17,18,19,20,21,22,23,24,25,26,27,28,29,30},1),"ABCDEFGHIJKLMNOPQRSTUVWXYZ0123456789-_")))=0,ISERROR(VALUE(B3834)))),"Недопустимый код: только латинские буквы A-Z в верхнем регистре, цифры, - и _; начало с буквы, до 30 символов (например MILK-001)",IF(SUMPRODUCT(--EXACT('Номенклатура'!$A$6:$A$205,B3834))=0,"Код не найден в номенклатуре",IF(SUMPRODUCT(--EXACT('Номенклатура'!$A$6:$A$205,B3834))&gt;1,"Код повторяется в номенклатуре",IF(ISNA(MATCH(C3834,{"Приход","Расход","Списание","Корректировка остатка"},0)),"Выберите тип операции",IF(NOT(ISNUMBER(D3834)),"Укажите количество",IF(D3834=0,"Количество не может быть 0",IF(AND(C3834&lt;&gt;"Корректировка остатка",D3834&lt;0),"Для этого типа количество положительное",IF(NOT(ISNUMBER('Номенклатура'!$C$2)),"Укажите дату начала учёта",IF(A3834&lt;INT('Номенклатура'!$C$2),"Раньше даты начала учёта: НЕ учтено",IF(AND(C3834="Корректировка остатка",TRIM(G3834)=""),"Учтено: добавьте пояснение","ОК")))))))))))))</f>
        <v/>
      </c>
    </row>
    <row r="3835" spans="1:9" x14ac:dyDescent="0.25">
      <c r="A3835" s="16"/>
      <c r="B3835" s="13"/>
      <c r="C3835" s="13"/>
      <c r="D3835" s="14"/>
      <c r="E3835" s="17" t="str">
        <f>IF(OR(B3835="",SUMPRODUCT(--EXACT('Номенклатура'!$A$6:$A$205,B3835))&lt;&gt;1),"",INDEX('Номенклатура'!$D$6:$D$205,SUMPRODUCT(EXACT('Номенклатура'!$A$6:$A$205,B3835)*(ROW('Номенклатура'!$A$6:$A$205)-5)))&amp;"")</f>
        <v/>
      </c>
      <c r="F3835" s="18" t="str">
        <f>IF(OR(I3835="ОК",I3835="Учтено: добавьте пояснение"),IF(C3835="Приход",D3835,IF(C3835="Корректировка остатка",D3835,-D3835)),"")</f>
        <v/>
      </c>
      <c r="G3835" s="13"/>
      <c r="H3835" s="15" t="str">
        <f>IF(OR(B3835="",SUMPRODUCT(--EXACT('Номенклатура'!$A$6:$A$205,B3835))&lt;&gt;1),"",INDEX('Номенклатура'!$B$6:$B$205,SUMPRODUCT(EXACT('Номенклатура'!$A$6:$A$205,B3835)*(ROW('Номенклатура'!$A$6:$A$205)-5)))&amp;"")</f>
        <v/>
      </c>
      <c r="I3835" s="15" t="str">
        <f>IF(COUNTA(A3835:D3835,G3835)=0,"",IF(NOT(ISNUMBER(A3835)),"Укажите дату",IF(B3835="","Укажите код",IF(NOT(AND(ISTEXT(B3835),LEN(B3835)&gt;0,LEN(B3835)&lt;=30,ISNUMBER(FIND(LEFT(B3835,1),"ABCDEFGHIJKLMNOPQRSTUVWXYZ")),SUMPRODUCT((MID(B3835,{1,2,3,4,5,6,7,8,9,10,11,12,13,14,15,16,17,18,19,20,21,22,23,24,25,26,27,28,29,30},1)&lt;&gt;"")*ISERROR(FIND(MID(B3835,{1,2,3,4,5,6,7,8,9,10,11,12,13,14,15,16,17,18,19,20,21,22,23,24,25,26,27,28,29,30},1),"ABCDEFGHIJKLMNOPQRSTUVWXYZ0123456789-_")))=0,ISERROR(VALUE(B3835)))),"Недопустимый код: только латинские буквы A-Z в верхнем регистре, цифры, - и _; начало с буквы, до 30 символов (например MILK-001)",IF(SUMPRODUCT(--EXACT('Номенклатура'!$A$6:$A$205,B3835))=0,"Код не найден в номенклатуре",IF(SUMPRODUCT(--EXACT('Номенклатура'!$A$6:$A$205,B3835))&gt;1,"Код повторяется в номенклатуре",IF(ISNA(MATCH(C3835,{"Приход","Расход","Списание","Корректировка остатка"},0)),"Выберите тип операции",IF(NOT(ISNUMBER(D3835)),"Укажите количество",IF(D3835=0,"Количество не может быть 0",IF(AND(C3835&lt;&gt;"Корректировка остатка",D3835&lt;0),"Для этого типа количество положительное",IF(NOT(ISNUMBER('Номенклатура'!$C$2)),"Укажите дату начала учёта",IF(A3835&lt;INT('Номенклатура'!$C$2),"Раньше даты начала учёта: НЕ учтено",IF(AND(C3835="Корректировка остатка",TRIM(G3835)=""),"Учтено: добавьте пояснение","ОК")))))))))))))</f>
        <v/>
      </c>
    </row>
    <row r="3836" spans="1:9" x14ac:dyDescent="0.25">
      <c r="A3836" s="16"/>
      <c r="B3836" s="13"/>
      <c r="C3836" s="13"/>
      <c r="D3836" s="14"/>
      <c r="E3836" s="17" t="str">
        <f>IF(OR(B3836="",SUMPRODUCT(--EXACT('Номенклатура'!$A$6:$A$205,B3836))&lt;&gt;1),"",INDEX('Номенклатура'!$D$6:$D$205,SUMPRODUCT(EXACT('Номенклатура'!$A$6:$A$205,B3836)*(ROW('Номенклатура'!$A$6:$A$205)-5)))&amp;"")</f>
        <v/>
      </c>
      <c r="F3836" s="18" t="str">
        <f>IF(OR(I3836="ОК",I3836="Учтено: добавьте пояснение"),IF(C3836="Приход",D3836,IF(C3836="Корректировка остатка",D3836,-D3836)),"")</f>
        <v/>
      </c>
      <c r="G3836" s="13"/>
      <c r="H3836" s="15" t="str">
        <f>IF(OR(B3836="",SUMPRODUCT(--EXACT('Номенклатура'!$A$6:$A$205,B3836))&lt;&gt;1),"",INDEX('Номенклатура'!$B$6:$B$205,SUMPRODUCT(EXACT('Номенклатура'!$A$6:$A$205,B3836)*(ROW('Номенклатура'!$A$6:$A$205)-5)))&amp;"")</f>
        <v/>
      </c>
      <c r="I3836" s="15" t="str">
        <f>IF(COUNTA(A3836:D3836,G3836)=0,"",IF(NOT(ISNUMBER(A3836)),"Укажите дату",IF(B3836="","Укажите код",IF(NOT(AND(ISTEXT(B3836),LEN(B3836)&gt;0,LEN(B3836)&lt;=30,ISNUMBER(FIND(LEFT(B3836,1),"ABCDEFGHIJKLMNOPQRSTUVWXYZ")),SUMPRODUCT((MID(B3836,{1,2,3,4,5,6,7,8,9,10,11,12,13,14,15,16,17,18,19,20,21,22,23,24,25,26,27,28,29,30},1)&lt;&gt;"")*ISERROR(FIND(MID(B3836,{1,2,3,4,5,6,7,8,9,10,11,12,13,14,15,16,17,18,19,20,21,22,23,24,25,26,27,28,29,30},1),"ABCDEFGHIJKLMNOPQRSTUVWXYZ0123456789-_")))=0,ISERROR(VALUE(B3836)))),"Недопустимый код: только латинские буквы A-Z в верхнем регистре, цифры, - и _; начало с буквы, до 30 символов (например MILK-001)",IF(SUMPRODUCT(--EXACT('Номенклатура'!$A$6:$A$205,B3836))=0,"Код не найден в номенклатуре",IF(SUMPRODUCT(--EXACT('Номенклатура'!$A$6:$A$205,B3836))&gt;1,"Код повторяется в номенклатуре",IF(ISNA(MATCH(C3836,{"Приход","Расход","Списание","Корректировка остатка"},0)),"Выберите тип операции",IF(NOT(ISNUMBER(D3836)),"Укажите количество",IF(D3836=0,"Количество не может быть 0",IF(AND(C3836&lt;&gt;"Корректировка остатка",D3836&lt;0),"Для этого типа количество положительное",IF(NOT(ISNUMBER('Номенклатура'!$C$2)),"Укажите дату начала учёта",IF(A3836&lt;INT('Номенклатура'!$C$2),"Раньше даты начала учёта: НЕ учтено",IF(AND(C3836="Корректировка остатка",TRIM(G3836)=""),"Учтено: добавьте пояснение","ОК")))))))))))))</f>
        <v/>
      </c>
    </row>
    <row r="3837" spans="1:9" x14ac:dyDescent="0.25">
      <c r="A3837" s="16"/>
      <c r="B3837" s="13"/>
      <c r="C3837" s="13"/>
      <c r="D3837" s="14"/>
      <c r="E3837" s="17" t="str">
        <f>IF(OR(B3837="",SUMPRODUCT(--EXACT('Номенклатура'!$A$6:$A$205,B3837))&lt;&gt;1),"",INDEX('Номенклатура'!$D$6:$D$205,SUMPRODUCT(EXACT('Номенклатура'!$A$6:$A$205,B3837)*(ROW('Номенклатура'!$A$6:$A$205)-5)))&amp;"")</f>
        <v/>
      </c>
      <c r="F3837" s="18" t="str">
        <f>IF(OR(I3837="ОК",I3837="Учтено: добавьте пояснение"),IF(C3837="Приход",D3837,IF(C3837="Корректировка остатка",D3837,-D3837)),"")</f>
        <v/>
      </c>
      <c r="G3837" s="13"/>
      <c r="H3837" s="15" t="str">
        <f>IF(OR(B3837="",SUMPRODUCT(--EXACT('Номенклатура'!$A$6:$A$205,B3837))&lt;&gt;1),"",INDEX('Номенклатура'!$B$6:$B$205,SUMPRODUCT(EXACT('Номенклатура'!$A$6:$A$205,B3837)*(ROW('Номенклатура'!$A$6:$A$205)-5)))&amp;"")</f>
        <v/>
      </c>
      <c r="I3837" s="15" t="str">
        <f>IF(COUNTA(A3837:D3837,G3837)=0,"",IF(NOT(ISNUMBER(A3837)),"Укажите дату",IF(B3837="","Укажите код",IF(NOT(AND(ISTEXT(B3837),LEN(B3837)&gt;0,LEN(B3837)&lt;=30,ISNUMBER(FIND(LEFT(B3837,1),"ABCDEFGHIJKLMNOPQRSTUVWXYZ")),SUMPRODUCT((MID(B3837,{1,2,3,4,5,6,7,8,9,10,11,12,13,14,15,16,17,18,19,20,21,22,23,24,25,26,27,28,29,30},1)&lt;&gt;"")*ISERROR(FIND(MID(B3837,{1,2,3,4,5,6,7,8,9,10,11,12,13,14,15,16,17,18,19,20,21,22,23,24,25,26,27,28,29,30},1),"ABCDEFGHIJKLMNOPQRSTUVWXYZ0123456789-_")))=0,ISERROR(VALUE(B3837)))),"Недопустимый код: только латинские буквы A-Z в верхнем регистре, цифры, - и _; начало с буквы, до 30 символов (например MILK-001)",IF(SUMPRODUCT(--EXACT('Номенклатура'!$A$6:$A$205,B3837))=0,"Код не найден в номенклатуре",IF(SUMPRODUCT(--EXACT('Номенклатура'!$A$6:$A$205,B3837))&gt;1,"Код повторяется в номенклатуре",IF(ISNA(MATCH(C3837,{"Приход","Расход","Списание","Корректировка остатка"},0)),"Выберите тип операции",IF(NOT(ISNUMBER(D3837)),"Укажите количество",IF(D3837=0,"Количество не может быть 0",IF(AND(C3837&lt;&gt;"Корректировка остатка",D3837&lt;0),"Для этого типа количество положительное",IF(NOT(ISNUMBER('Номенклатура'!$C$2)),"Укажите дату начала учёта",IF(A3837&lt;INT('Номенклатура'!$C$2),"Раньше даты начала учёта: НЕ учтено",IF(AND(C3837="Корректировка остатка",TRIM(G3837)=""),"Учтено: добавьте пояснение","ОК")))))))))))))</f>
        <v/>
      </c>
    </row>
    <row r="3838" spans="1:9" x14ac:dyDescent="0.25">
      <c r="A3838" s="16"/>
      <c r="B3838" s="13"/>
      <c r="C3838" s="13"/>
      <c r="D3838" s="14"/>
      <c r="E3838" s="17" t="str">
        <f>IF(OR(B3838="",SUMPRODUCT(--EXACT('Номенклатура'!$A$6:$A$205,B3838))&lt;&gt;1),"",INDEX('Номенклатура'!$D$6:$D$205,SUMPRODUCT(EXACT('Номенклатура'!$A$6:$A$205,B3838)*(ROW('Номенклатура'!$A$6:$A$205)-5)))&amp;"")</f>
        <v/>
      </c>
      <c r="F3838" s="18" t="str">
        <f>IF(OR(I3838="ОК",I3838="Учтено: добавьте пояснение"),IF(C3838="Приход",D3838,IF(C3838="Корректировка остатка",D3838,-D3838)),"")</f>
        <v/>
      </c>
      <c r="G3838" s="13"/>
      <c r="H3838" s="15" t="str">
        <f>IF(OR(B3838="",SUMPRODUCT(--EXACT('Номенклатура'!$A$6:$A$205,B3838))&lt;&gt;1),"",INDEX('Номенклатура'!$B$6:$B$205,SUMPRODUCT(EXACT('Номенклатура'!$A$6:$A$205,B3838)*(ROW('Номенклатура'!$A$6:$A$205)-5)))&amp;"")</f>
        <v/>
      </c>
      <c r="I3838" s="15" t="str">
        <f>IF(COUNTA(A3838:D3838,G3838)=0,"",IF(NOT(ISNUMBER(A3838)),"Укажите дату",IF(B3838="","Укажите код",IF(NOT(AND(ISTEXT(B3838),LEN(B3838)&gt;0,LEN(B3838)&lt;=30,ISNUMBER(FIND(LEFT(B3838,1),"ABCDEFGHIJKLMNOPQRSTUVWXYZ")),SUMPRODUCT((MID(B3838,{1,2,3,4,5,6,7,8,9,10,11,12,13,14,15,16,17,18,19,20,21,22,23,24,25,26,27,28,29,30},1)&lt;&gt;"")*ISERROR(FIND(MID(B3838,{1,2,3,4,5,6,7,8,9,10,11,12,13,14,15,16,17,18,19,20,21,22,23,24,25,26,27,28,29,30},1),"ABCDEFGHIJKLMNOPQRSTUVWXYZ0123456789-_")))=0,ISERROR(VALUE(B3838)))),"Недопустимый код: только латинские буквы A-Z в верхнем регистре, цифры, - и _; начало с буквы, до 30 символов (например MILK-001)",IF(SUMPRODUCT(--EXACT('Номенклатура'!$A$6:$A$205,B3838))=0,"Код не найден в номенклатуре",IF(SUMPRODUCT(--EXACT('Номенклатура'!$A$6:$A$205,B3838))&gt;1,"Код повторяется в номенклатуре",IF(ISNA(MATCH(C3838,{"Приход","Расход","Списание","Корректировка остатка"},0)),"Выберите тип операции",IF(NOT(ISNUMBER(D3838)),"Укажите количество",IF(D3838=0,"Количество не может быть 0",IF(AND(C3838&lt;&gt;"Корректировка остатка",D3838&lt;0),"Для этого типа количество положительное",IF(NOT(ISNUMBER('Номенклатура'!$C$2)),"Укажите дату начала учёта",IF(A3838&lt;INT('Номенклатура'!$C$2),"Раньше даты начала учёта: НЕ учтено",IF(AND(C3838="Корректировка остатка",TRIM(G3838)=""),"Учтено: добавьте пояснение","ОК")))))))))))))</f>
        <v/>
      </c>
    </row>
    <row r="3839" spans="1:9" x14ac:dyDescent="0.25">
      <c r="A3839" s="16"/>
      <c r="B3839" s="13"/>
      <c r="C3839" s="13"/>
      <c r="D3839" s="14"/>
      <c r="E3839" s="17" t="str">
        <f>IF(OR(B3839="",SUMPRODUCT(--EXACT('Номенклатура'!$A$6:$A$205,B3839))&lt;&gt;1),"",INDEX('Номенклатура'!$D$6:$D$205,SUMPRODUCT(EXACT('Номенклатура'!$A$6:$A$205,B3839)*(ROW('Номенклатура'!$A$6:$A$205)-5)))&amp;"")</f>
        <v/>
      </c>
      <c r="F3839" s="18" t="str">
        <f>IF(OR(I3839="ОК",I3839="Учтено: добавьте пояснение"),IF(C3839="Приход",D3839,IF(C3839="Корректировка остатка",D3839,-D3839)),"")</f>
        <v/>
      </c>
      <c r="G3839" s="13"/>
      <c r="H3839" s="15" t="str">
        <f>IF(OR(B3839="",SUMPRODUCT(--EXACT('Номенклатура'!$A$6:$A$205,B3839))&lt;&gt;1),"",INDEX('Номенклатура'!$B$6:$B$205,SUMPRODUCT(EXACT('Номенклатура'!$A$6:$A$205,B3839)*(ROW('Номенклатура'!$A$6:$A$205)-5)))&amp;"")</f>
        <v/>
      </c>
      <c r="I3839" s="15" t="str">
        <f>IF(COUNTA(A3839:D3839,G3839)=0,"",IF(NOT(ISNUMBER(A3839)),"Укажите дату",IF(B3839="","Укажите код",IF(NOT(AND(ISTEXT(B3839),LEN(B3839)&gt;0,LEN(B3839)&lt;=30,ISNUMBER(FIND(LEFT(B3839,1),"ABCDEFGHIJKLMNOPQRSTUVWXYZ")),SUMPRODUCT((MID(B3839,{1,2,3,4,5,6,7,8,9,10,11,12,13,14,15,16,17,18,19,20,21,22,23,24,25,26,27,28,29,30},1)&lt;&gt;"")*ISERROR(FIND(MID(B3839,{1,2,3,4,5,6,7,8,9,10,11,12,13,14,15,16,17,18,19,20,21,22,23,24,25,26,27,28,29,30},1),"ABCDEFGHIJKLMNOPQRSTUVWXYZ0123456789-_")))=0,ISERROR(VALUE(B3839)))),"Недопустимый код: только латинские буквы A-Z в верхнем регистре, цифры, - и _; начало с буквы, до 30 символов (например MILK-001)",IF(SUMPRODUCT(--EXACT('Номенклатура'!$A$6:$A$205,B3839))=0,"Код не найден в номенклатуре",IF(SUMPRODUCT(--EXACT('Номенклатура'!$A$6:$A$205,B3839))&gt;1,"Код повторяется в номенклатуре",IF(ISNA(MATCH(C3839,{"Приход","Расход","Списание","Корректировка остатка"},0)),"Выберите тип операции",IF(NOT(ISNUMBER(D3839)),"Укажите количество",IF(D3839=0,"Количество не может быть 0",IF(AND(C3839&lt;&gt;"Корректировка остатка",D3839&lt;0),"Для этого типа количество положительное",IF(NOT(ISNUMBER('Номенклатура'!$C$2)),"Укажите дату начала учёта",IF(A3839&lt;INT('Номенклатура'!$C$2),"Раньше даты начала учёта: НЕ учтено",IF(AND(C3839="Корректировка остатка",TRIM(G3839)=""),"Учтено: добавьте пояснение","ОК")))))))))))))</f>
        <v/>
      </c>
    </row>
    <row r="3840" spans="1:9" x14ac:dyDescent="0.25">
      <c r="A3840" s="16"/>
      <c r="B3840" s="13"/>
      <c r="C3840" s="13"/>
      <c r="D3840" s="14"/>
      <c r="E3840" s="17" t="str">
        <f>IF(OR(B3840="",SUMPRODUCT(--EXACT('Номенклатура'!$A$6:$A$205,B3840))&lt;&gt;1),"",INDEX('Номенклатура'!$D$6:$D$205,SUMPRODUCT(EXACT('Номенклатура'!$A$6:$A$205,B3840)*(ROW('Номенклатура'!$A$6:$A$205)-5)))&amp;"")</f>
        <v/>
      </c>
      <c r="F3840" s="18" t="str">
        <f>IF(OR(I3840="ОК",I3840="Учтено: добавьте пояснение"),IF(C3840="Приход",D3840,IF(C3840="Корректировка остатка",D3840,-D3840)),"")</f>
        <v/>
      </c>
      <c r="G3840" s="13"/>
      <c r="H3840" s="15" t="str">
        <f>IF(OR(B3840="",SUMPRODUCT(--EXACT('Номенклатура'!$A$6:$A$205,B3840))&lt;&gt;1),"",INDEX('Номенклатура'!$B$6:$B$205,SUMPRODUCT(EXACT('Номенклатура'!$A$6:$A$205,B3840)*(ROW('Номенклатура'!$A$6:$A$205)-5)))&amp;"")</f>
        <v/>
      </c>
      <c r="I3840" s="15" t="str">
        <f>IF(COUNTA(A3840:D3840,G3840)=0,"",IF(NOT(ISNUMBER(A3840)),"Укажите дату",IF(B3840="","Укажите код",IF(NOT(AND(ISTEXT(B3840),LEN(B3840)&gt;0,LEN(B3840)&lt;=30,ISNUMBER(FIND(LEFT(B3840,1),"ABCDEFGHIJKLMNOPQRSTUVWXYZ")),SUMPRODUCT((MID(B3840,{1,2,3,4,5,6,7,8,9,10,11,12,13,14,15,16,17,18,19,20,21,22,23,24,25,26,27,28,29,30},1)&lt;&gt;"")*ISERROR(FIND(MID(B3840,{1,2,3,4,5,6,7,8,9,10,11,12,13,14,15,16,17,18,19,20,21,22,23,24,25,26,27,28,29,30},1),"ABCDEFGHIJKLMNOPQRSTUVWXYZ0123456789-_")))=0,ISERROR(VALUE(B3840)))),"Недопустимый код: только латинские буквы A-Z в верхнем регистре, цифры, - и _; начало с буквы, до 30 символов (например MILK-001)",IF(SUMPRODUCT(--EXACT('Номенклатура'!$A$6:$A$205,B3840))=0,"Код не найден в номенклатуре",IF(SUMPRODUCT(--EXACT('Номенклатура'!$A$6:$A$205,B3840))&gt;1,"Код повторяется в номенклатуре",IF(ISNA(MATCH(C3840,{"Приход","Расход","Списание","Корректировка остатка"},0)),"Выберите тип операции",IF(NOT(ISNUMBER(D3840)),"Укажите количество",IF(D3840=0,"Количество не может быть 0",IF(AND(C3840&lt;&gt;"Корректировка остатка",D3840&lt;0),"Для этого типа количество положительное",IF(NOT(ISNUMBER('Номенклатура'!$C$2)),"Укажите дату начала учёта",IF(A3840&lt;INT('Номенклатура'!$C$2),"Раньше даты начала учёта: НЕ учтено",IF(AND(C3840="Корректировка остатка",TRIM(G3840)=""),"Учтено: добавьте пояснение","ОК")))))))))))))</f>
        <v/>
      </c>
    </row>
    <row r="3841" spans="1:9" x14ac:dyDescent="0.25">
      <c r="A3841" s="16"/>
      <c r="B3841" s="13"/>
      <c r="C3841" s="13"/>
      <c r="D3841" s="14"/>
      <c r="E3841" s="17" t="str">
        <f>IF(OR(B3841="",SUMPRODUCT(--EXACT('Номенклатура'!$A$6:$A$205,B3841))&lt;&gt;1),"",INDEX('Номенклатура'!$D$6:$D$205,SUMPRODUCT(EXACT('Номенклатура'!$A$6:$A$205,B3841)*(ROW('Номенклатура'!$A$6:$A$205)-5)))&amp;"")</f>
        <v/>
      </c>
      <c r="F3841" s="18" t="str">
        <f>IF(OR(I3841="ОК",I3841="Учтено: добавьте пояснение"),IF(C3841="Приход",D3841,IF(C3841="Корректировка остатка",D3841,-D3841)),"")</f>
        <v/>
      </c>
      <c r="G3841" s="13"/>
      <c r="H3841" s="15" t="str">
        <f>IF(OR(B3841="",SUMPRODUCT(--EXACT('Номенклатура'!$A$6:$A$205,B3841))&lt;&gt;1),"",INDEX('Номенклатура'!$B$6:$B$205,SUMPRODUCT(EXACT('Номенклатура'!$A$6:$A$205,B3841)*(ROW('Номенклатура'!$A$6:$A$205)-5)))&amp;"")</f>
        <v/>
      </c>
      <c r="I3841" s="15" t="str">
        <f>IF(COUNTA(A3841:D3841,G3841)=0,"",IF(NOT(ISNUMBER(A3841)),"Укажите дату",IF(B3841="","Укажите код",IF(NOT(AND(ISTEXT(B3841),LEN(B3841)&gt;0,LEN(B3841)&lt;=30,ISNUMBER(FIND(LEFT(B3841,1),"ABCDEFGHIJKLMNOPQRSTUVWXYZ")),SUMPRODUCT((MID(B3841,{1,2,3,4,5,6,7,8,9,10,11,12,13,14,15,16,17,18,19,20,21,22,23,24,25,26,27,28,29,30},1)&lt;&gt;"")*ISERROR(FIND(MID(B3841,{1,2,3,4,5,6,7,8,9,10,11,12,13,14,15,16,17,18,19,20,21,22,23,24,25,26,27,28,29,30},1),"ABCDEFGHIJKLMNOPQRSTUVWXYZ0123456789-_")))=0,ISERROR(VALUE(B3841)))),"Недопустимый код: только латинские буквы A-Z в верхнем регистре, цифры, - и _; начало с буквы, до 30 символов (например MILK-001)",IF(SUMPRODUCT(--EXACT('Номенклатура'!$A$6:$A$205,B3841))=0,"Код не найден в номенклатуре",IF(SUMPRODUCT(--EXACT('Номенклатура'!$A$6:$A$205,B3841))&gt;1,"Код повторяется в номенклатуре",IF(ISNA(MATCH(C3841,{"Приход","Расход","Списание","Корректировка остатка"},0)),"Выберите тип операции",IF(NOT(ISNUMBER(D3841)),"Укажите количество",IF(D3841=0,"Количество не может быть 0",IF(AND(C3841&lt;&gt;"Корректировка остатка",D3841&lt;0),"Для этого типа количество положительное",IF(NOT(ISNUMBER('Номенклатура'!$C$2)),"Укажите дату начала учёта",IF(A3841&lt;INT('Номенклатура'!$C$2),"Раньше даты начала учёта: НЕ учтено",IF(AND(C3841="Корректировка остатка",TRIM(G3841)=""),"Учтено: добавьте пояснение","ОК")))))))))))))</f>
        <v/>
      </c>
    </row>
    <row r="3842" spans="1:9" x14ac:dyDescent="0.25">
      <c r="A3842" s="16"/>
      <c r="B3842" s="13"/>
      <c r="C3842" s="13"/>
      <c r="D3842" s="14"/>
      <c r="E3842" s="17" t="str">
        <f>IF(OR(B3842="",SUMPRODUCT(--EXACT('Номенклатура'!$A$6:$A$205,B3842))&lt;&gt;1),"",INDEX('Номенклатура'!$D$6:$D$205,SUMPRODUCT(EXACT('Номенклатура'!$A$6:$A$205,B3842)*(ROW('Номенклатура'!$A$6:$A$205)-5)))&amp;"")</f>
        <v/>
      </c>
      <c r="F3842" s="18" t="str">
        <f>IF(OR(I3842="ОК",I3842="Учтено: добавьте пояснение"),IF(C3842="Приход",D3842,IF(C3842="Корректировка остатка",D3842,-D3842)),"")</f>
        <v/>
      </c>
      <c r="G3842" s="13"/>
      <c r="H3842" s="15" t="str">
        <f>IF(OR(B3842="",SUMPRODUCT(--EXACT('Номенклатура'!$A$6:$A$205,B3842))&lt;&gt;1),"",INDEX('Номенклатура'!$B$6:$B$205,SUMPRODUCT(EXACT('Номенклатура'!$A$6:$A$205,B3842)*(ROW('Номенклатура'!$A$6:$A$205)-5)))&amp;"")</f>
        <v/>
      </c>
      <c r="I3842" s="15" t="str">
        <f>IF(COUNTA(A3842:D3842,G3842)=0,"",IF(NOT(ISNUMBER(A3842)),"Укажите дату",IF(B3842="","Укажите код",IF(NOT(AND(ISTEXT(B3842),LEN(B3842)&gt;0,LEN(B3842)&lt;=30,ISNUMBER(FIND(LEFT(B3842,1),"ABCDEFGHIJKLMNOPQRSTUVWXYZ")),SUMPRODUCT((MID(B3842,{1,2,3,4,5,6,7,8,9,10,11,12,13,14,15,16,17,18,19,20,21,22,23,24,25,26,27,28,29,30},1)&lt;&gt;"")*ISERROR(FIND(MID(B3842,{1,2,3,4,5,6,7,8,9,10,11,12,13,14,15,16,17,18,19,20,21,22,23,24,25,26,27,28,29,30},1),"ABCDEFGHIJKLMNOPQRSTUVWXYZ0123456789-_")))=0,ISERROR(VALUE(B3842)))),"Недопустимый код: только латинские буквы A-Z в верхнем регистре, цифры, - и _; начало с буквы, до 30 символов (например MILK-001)",IF(SUMPRODUCT(--EXACT('Номенклатура'!$A$6:$A$205,B3842))=0,"Код не найден в номенклатуре",IF(SUMPRODUCT(--EXACT('Номенклатура'!$A$6:$A$205,B3842))&gt;1,"Код повторяется в номенклатуре",IF(ISNA(MATCH(C3842,{"Приход","Расход","Списание","Корректировка остатка"},0)),"Выберите тип операции",IF(NOT(ISNUMBER(D3842)),"Укажите количество",IF(D3842=0,"Количество не может быть 0",IF(AND(C3842&lt;&gt;"Корректировка остатка",D3842&lt;0),"Для этого типа количество положительное",IF(NOT(ISNUMBER('Номенклатура'!$C$2)),"Укажите дату начала учёта",IF(A3842&lt;INT('Номенклатура'!$C$2),"Раньше даты начала учёта: НЕ учтено",IF(AND(C3842="Корректировка остатка",TRIM(G3842)=""),"Учтено: добавьте пояснение","ОК")))))))))))))</f>
        <v/>
      </c>
    </row>
    <row r="3843" spans="1:9" x14ac:dyDescent="0.25">
      <c r="A3843" s="16"/>
      <c r="B3843" s="13"/>
      <c r="C3843" s="13"/>
      <c r="D3843" s="14"/>
      <c r="E3843" s="17" t="str">
        <f>IF(OR(B3843="",SUMPRODUCT(--EXACT('Номенклатура'!$A$6:$A$205,B3843))&lt;&gt;1),"",INDEX('Номенклатура'!$D$6:$D$205,SUMPRODUCT(EXACT('Номенклатура'!$A$6:$A$205,B3843)*(ROW('Номенклатура'!$A$6:$A$205)-5)))&amp;"")</f>
        <v/>
      </c>
      <c r="F3843" s="18" t="str">
        <f>IF(OR(I3843="ОК",I3843="Учтено: добавьте пояснение"),IF(C3843="Приход",D3843,IF(C3843="Корректировка остатка",D3843,-D3843)),"")</f>
        <v/>
      </c>
      <c r="G3843" s="13"/>
      <c r="H3843" s="15" t="str">
        <f>IF(OR(B3843="",SUMPRODUCT(--EXACT('Номенклатура'!$A$6:$A$205,B3843))&lt;&gt;1),"",INDEX('Номенклатура'!$B$6:$B$205,SUMPRODUCT(EXACT('Номенклатура'!$A$6:$A$205,B3843)*(ROW('Номенклатура'!$A$6:$A$205)-5)))&amp;"")</f>
        <v/>
      </c>
      <c r="I3843" s="15" t="str">
        <f>IF(COUNTA(A3843:D3843,G3843)=0,"",IF(NOT(ISNUMBER(A3843)),"Укажите дату",IF(B3843="","Укажите код",IF(NOT(AND(ISTEXT(B3843),LEN(B3843)&gt;0,LEN(B3843)&lt;=30,ISNUMBER(FIND(LEFT(B3843,1),"ABCDEFGHIJKLMNOPQRSTUVWXYZ")),SUMPRODUCT((MID(B3843,{1,2,3,4,5,6,7,8,9,10,11,12,13,14,15,16,17,18,19,20,21,22,23,24,25,26,27,28,29,30},1)&lt;&gt;"")*ISERROR(FIND(MID(B3843,{1,2,3,4,5,6,7,8,9,10,11,12,13,14,15,16,17,18,19,20,21,22,23,24,25,26,27,28,29,30},1),"ABCDEFGHIJKLMNOPQRSTUVWXYZ0123456789-_")))=0,ISERROR(VALUE(B3843)))),"Недопустимый код: только латинские буквы A-Z в верхнем регистре, цифры, - и _; начало с буквы, до 30 символов (например MILK-001)",IF(SUMPRODUCT(--EXACT('Номенклатура'!$A$6:$A$205,B3843))=0,"Код не найден в номенклатуре",IF(SUMPRODUCT(--EXACT('Номенклатура'!$A$6:$A$205,B3843))&gt;1,"Код повторяется в номенклатуре",IF(ISNA(MATCH(C3843,{"Приход","Расход","Списание","Корректировка остатка"},0)),"Выберите тип операции",IF(NOT(ISNUMBER(D3843)),"Укажите количество",IF(D3843=0,"Количество не может быть 0",IF(AND(C3843&lt;&gt;"Корректировка остатка",D3843&lt;0),"Для этого типа количество положительное",IF(NOT(ISNUMBER('Номенклатура'!$C$2)),"Укажите дату начала учёта",IF(A3843&lt;INT('Номенклатура'!$C$2),"Раньше даты начала учёта: НЕ учтено",IF(AND(C3843="Корректировка остатка",TRIM(G3843)=""),"Учтено: добавьте пояснение","ОК")))))))))))))</f>
        <v/>
      </c>
    </row>
    <row r="3844" spans="1:9" x14ac:dyDescent="0.25">
      <c r="A3844" s="16"/>
      <c r="B3844" s="13"/>
      <c r="C3844" s="13"/>
      <c r="D3844" s="14"/>
      <c r="E3844" s="17" t="str">
        <f>IF(OR(B3844="",SUMPRODUCT(--EXACT('Номенклатура'!$A$6:$A$205,B3844))&lt;&gt;1),"",INDEX('Номенклатура'!$D$6:$D$205,SUMPRODUCT(EXACT('Номенклатура'!$A$6:$A$205,B3844)*(ROW('Номенклатура'!$A$6:$A$205)-5)))&amp;"")</f>
        <v/>
      </c>
      <c r="F3844" s="18" t="str">
        <f>IF(OR(I3844="ОК",I3844="Учтено: добавьте пояснение"),IF(C3844="Приход",D3844,IF(C3844="Корректировка остатка",D3844,-D3844)),"")</f>
        <v/>
      </c>
      <c r="G3844" s="13"/>
      <c r="H3844" s="15" t="str">
        <f>IF(OR(B3844="",SUMPRODUCT(--EXACT('Номенклатура'!$A$6:$A$205,B3844))&lt;&gt;1),"",INDEX('Номенклатура'!$B$6:$B$205,SUMPRODUCT(EXACT('Номенклатура'!$A$6:$A$205,B3844)*(ROW('Номенклатура'!$A$6:$A$205)-5)))&amp;"")</f>
        <v/>
      </c>
      <c r="I3844" s="15" t="str">
        <f>IF(COUNTA(A3844:D3844,G3844)=0,"",IF(NOT(ISNUMBER(A3844)),"Укажите дату",IF(B3844="","Укажите код",IF(NOT(AND(ISTEXT(B3844),LEN(B3844)&gt;0,LEN(B3844)&lt;=30,ISNUMBER(FIND(LEFT(B3844,1),"ABCDEFGHIJKLMNOPQRSTUVWXYZ")),SUMPRODUCT((MID(B3844,{1,2,3,4,5,6,7,8,9,10,11,12,13,14,15,16,17,18,19,20,21,22,23,24,25,26,27,28,29,30},1)&lt;&gt;"")*ISERROR(FIND(MID(B3844,{1,2,3,4,5,6,7,8,9,10,11,12,13,14,15,16,17,18,19,20,21,22,23,24,25,26,27,28,29,30},1),"ABCDEFGHIJKLMNOPQRSTUVWXYZ0123456789-_")))=0,ISERROR(VALUE(B3844)))),"Недопустимый код: только латинские буквы A-Z в верхнем регистре, цифры, - и _; начало с буквы, до 30 символов (например MILK-001)",IF(SUMPRODUCT(--EXACT('Номенклатура'!$A$6:$A$205,B3844))=0,"Код не найден в номенклатуре",IF(SUMPRODUCT(--EXACT('Номенклатура'!$A$6:$A$205,B3844))&gt;1,"Код повторяется в номенклатуре",IF(ISNA(MATCH(C3844,{"Приход","Расход","Списание","Корректировка остатка"},0)),"Выберите тип операции",IF(NOT(ISNUMBER(D3844)),"Укажите количество",IF(D3844=0,"Количество не может быть 0",IF(AND(C3844&lt;&gt;"Корректировка остатка",D3844&lt;0),"Для этого типа количество положительное",IF(NOT(ISNUMBER('Номенклатура'!$C$2)),"Укажите дату начала учёта",IF(A3844&lt;INT('Номенклатура'!$C$2),"Раньше даты начала учёта: НЕ учтено",IF(AND(C3844="Корректировка остатка",TRIM(G3844)=""),"Учтено: добавьте пояснение","ОК")))))))))))))</f>
        <v/>
      </c>
    </row>
    <row r="3845" spans="1:9" x14ac:dyDescent="0.25">
      <c r="A3845" s="16"/>
      <c r="B3845" s="13"/>
      <c r="C3845" s="13"/>
      <c r="D3845" s="14"/>
      <c r="E3845" s="17" t="str">
        <f>IF(OR(B3845="",SUMPRODUCT(--EXACT('Номенклатура'!$A$6:$A$205,B3845))&lt;&gt;1),"",INDEX('Номенклатура'!$D$6:$D$205,SUMPRODUCT(EXACT('Номенклатура'!$A$6:$A$205,B3845)*(ROW('Номенклатура'!$A$6:$A$205)-5)))&amp;"")</f>
        <v/>
      </c>
      <c r="F3845" s="18" t="str">
        <f>IF(OR(I3845="ОК",I3845="Учтено: добавьте пояснение"),IF(C3845="Приход",D3845,IF(C3845="Корректировка остатка",D3845,-D3845)),"")</f>
        <v/>
      </c>
      <c r="G3845" s="13"/>
      <c r="H3845" s="15" t="str">
        <f>IF(OR(B3845="",SUMPRODUCT(--EXACT('Номенклатура'!$A$6:$A$205,B3845))&lt;&gt;1),"",INDEX('Номенклатура'!$B$6:$B$205,SUMPRODUCT(EXACT('Номенклатура'!$A$6:$A$205,B3845)*(ROW('Номенклатура'!$A$6:$A$205)-5)))&amp;"")</f>
        <v/>
      </c>
      <c r="I3845" s="15" t="str">
        <f>IF(COUNTA(A3845:D3845,G3845)=0,"",IF(NOT(ISNUMBER(A3845)),"Укажите дату",IF(B3845="","Укажите код",IF(NOT(AND(ISTEXT(B3845),LEN(B3845)&gt;0,LEN(B3845)&lt;=30,ISNUMBER(FIND(LEFT(B3845,1),"ABCDEFGHIJKLMNOPQRSTUVWXYZ")),SUMPRODUCT((MID(B3845,{1,2,3,4,5,6,7,8,9,10,11,12,13,14,15,16,17,18,19,20,21,22,23,24,25,26,27,28,29,30},1)&lt;&gt;"")*ISERROR(FIND(MID(B3845,{1,2,3,4,5,6,7,8,9,10,11,12,13,14,15,16,17,18,19,20,21,22,23,24,25,26,27,28,29,30},1),"ABCDEFGHIJKLMNOPQRSTUVWXYZ0123456789-_")))=0,ISERROR(VALUE(B3845)))),"Недопустимый код: только латинские буквы A-Z в верхнем регистре, цифры, - и _; начало с буквы, до 30 символов (например MILK-001)",IF(SUMPRODUCT(--EXACT('Номенклатура'!$A$6:$A$205,B3845))=0,"Код не найден в номенклатуре",IF(SUMPRODUCT(--EXACT('Номенклатура'!$A$6:$A$205,B3845))&gt;1,"Код повторяется в номенклатуре",IF(ISNA(MATCH(C3845,{"Приход","Расход","Списание","Корректировка остатка"},0)),"Выберите тип операции",IF(NOT(ISNUMBER(D3845)),"Укажите количество",IF(D3845=0,"Количество не может быть 0",IF(AND(C3845&lt;&gt;"Корректировка остатка",D3845&lt;0),"Для этого типа количество положительное",IF(NOT(ISNUMBER('Номенклатура'!$C$2)),"Укажите дату начала учёта",IF(A3845&lt;INT('Номенклатура'!$C$2),"Раньше даты начала учёта: НЕ учтено",IF(AND(C3845="Корректировка остатка",TRIM(G3845)=""),"Учтено: добавьте пояснение","ОК")))))))))))))</f>
        <v/>
      </c>
    </row>
    <row r="3846" spans="1:9" x14ac:dyDescent="0.25">
      <c r="A3846" s="16"/>
      <c r="B3846" s="13"/>
      <c r="C3846" s="13"/>
      <c r="D3846" s="14"/>
      <c r="E3846" s="17" t="str">
        <f>IF(OR(B3846="",SUMPRODUCT(--EXACT('Номенклатура'!$A$6:$A$205,B3846))&lt;&gt;1),"",INDEX('Номенклатура'!$D$6:$D$205,SUMPRODUCT(EXACT('Номенклатура'!$A$6:$A$205,B3846)*(ROW('Номенклатура'!$A$6:$A$205)-5)))&amp;"")</f>
        <v/>
      </c>
      <c r="F3846" s="18" t="str">
        <f>IF(OR(I3846="ОК",I3846="Учтено: добавьте пояснение"),IF(C3846="Приход",D3846,IF(C3846="Корректировка остатка",D3846,-D3846)),"")</f>
        <v/>
      </c>
      <c r="G3846" s="13"/>
      <c r="H3846" s="15" t="str">
        <f>IF(OR(B3846="",SUMPRODUCT(--EXACT('Номенклатура'!$A$6:$A$205,B3846))&lt;&gt;1),"",INDEX('Номенклатура'!$B$6:$B$205,SUMPRODUCT(EXACT('Номенклатура'!$A$6:$A$205,B3846)*(ROW('Номенклатура'!$A$6:$A$205)-5)))&amp;"")</f>
        <v/>
      </c>
      <c r="I3846" s="15" t="str">
        <f>IF(COUNTA(A3846:D3846,G3846)=0,"",IF(NOT(ISNUMBER(A3846)),"Укажите дату",IF(B3846="","Укажите код",IF(NOT(AND(ISTEXT(B3846),LEN(B3846)&gt;0,LEN(B3846)&lt;=30,ISNUMBER(FIND(LEFT(B3846,1),"ABCDEFGHIJKLMNOPQRSTUVWXYZ")),SUMPRODUCT((MID(B3846,{1,2,3,4,5,6,7,8,9,10,11,12,13,14,15,16,17,18,19,20,21,22,23,24,25,26,27,28,29,30},1)&lt;&gt;"")*ISERROR(FIND(MID(B3846,{1,2,3,4,5,6,7,8,9,10,11,12,13,14,15,16,17,18,19,20,21,22,23,24,25,26,27,28,29,30},1),"ABCDEFGHIJKLMNOPQRSTUVWXYZ0123456789-_")))=0,ISERROR(VALUE(B3846)))),"Недопустимый код: только латинские буквы A-Z в верхнем регистре, цифры, - и _; начало с буквы, до 30 символов (например MILK-001)",IF(SUMPRODUCT(--EXACT('Номенклатура'!$A$6:$A$205,B3846))=0,"Код не найден в номенклатуре",IF(SUMPRODUCT(--EXACT('Номенклатура'!$A$6:$A$205,B3846))&gt;1,"Код повторяется в номенклатуре",IF(ISNA(MATCH(C3846,{"Приход","Расход","Списание","Корректировка остатка"},0)),"Выберите тип операции",IF(NOT(ISNUMBER(D3846)),"Укажите количество",IF(D3846=0,"Количество не может быть 0",IF(AND(C3846&lt;&gt;"Корректировка остатка",D3846&lt;0),"Для этого типа количество положительное",IF(NOT(ISNUMBER('Номенклатура'!$C$2)),"Укажите дату начала учёта",IF(A3846&lt;INT('Номенклатура'!$C$2),"Раньше даты начала учёта: НЕ учтено",IF(AND(C3846="Корректировка остатка",TRIM(G3846)=""),"Учтено: добавьте пояснение","ОК")))))))))))))</f>
        <v/>
      </c>
    </row>
    <row r="3847" spans="1:9" x14ac:dyDescent="0.25">
      <c r="A3847" s="16"/>
      <c r="B3847" s="13"/>
      <c r="C3847" s="13"/>
      <c r="D3847" s="14"/>
      <c r="E3847" s="17" t="str">
        <f>IF(OR(B3847="",SUMPRODUCT(--EXACT('Номенклатура'!$A$6:$A$205,B3847))&lt;&gt;1),"",INDEX('Номенклатура'!$D$6:$D$205,SUMPRODUCT(EXACT('Номенклатура'!$A$6:$A$205,B3847)*(ROW('Номенклатура'!$A$6:$A$205)-5)))&amp;"")</f>
        <v/>
      </c>
      <c r="F3847" s="18" t="str">
        <f>IF(OR(I3847="ОК",I3847="Учтено: добавьте пояснение"),IF(C3847="Приход",D3847,IF(C3847="Корректировка остатка",D3847,-D3847)),"")</f>
        <v/>
      </c>
      <c r="G3847" s="13"/>
      <c r="H3847" s="15" t="str">
        <f>IF(OR(B3847="",SUMPRODUCT(--EXACT('Номенклатура'!$A$6:$A$205,B3847))&lt;&gt;1),"",INDEX('Номенклатура'!$B$6:$B$205,SUMPRODUCT(EXACT('Номенклатура'!$A$6:$A$205,B3847)*(ROW('Номенклатура'!$A$6:$A$205)-5)))&amp;"")</f>
        <v/>
      </c>
      <c r="I3847" s="15" t="str">
        <f>IF(COUNTA(A3847:D3847,G3847)=0,"",IF(NOT(ISNUMBER(A3847)),"Укажите дату",IF(B3847="","Укажите код",IF(NOT(AND(ISTEXT(B3847),LEN(B3847)&gt;0,LEN(B3847)&lt;=30,ISNUMBER(FIND(LEFT(B3847,1),"ABCDEFGHIJKLMNOPQRSTUVWXYZ")),SUMPRODUCT((MID(B3847,{1,2,3,4,5,6,7,8,9,10,11,12,13,14,15,16,17,18,19,20,21,22,23,24,25,26,27,28,29,30},1)&lt;&gt;"")*ISERROR(FIND(MID(B3847,{1,2,3,4,5,6,7,8,9,10,11,12,13,14,15,16,17,18,19,20,21,22,23,24,25,26,27,28,29,30},1),"ABCDEFGHIJKLMNOPQRSTUVWXYZ0123456789-_")))=0,ISERROR(VALUE(B3847)))),"Недопустимый код: только латинские буквы A-Z в верхнем регистре, цифры, - и _; начало с буквы, до 30 символов (например MILK-001)",IF(SUMPRODUCT(--EXACT('Номенклатура'!$A$6:$A$205,B3847))=0,"Код не найден в номенклатуре",IF(SUMPRODUCT(--EXACT('Номенклатура'!$A$6:$A$205,B3847))&gt;1,"Код повторяется в номенклатуре",IF(ISNA(MATCH(C3847,{"Приход","Расход","Списание","Корректировка остатка"},0)),"Выберите тип операции",IF(NOT(ISNUMBER(D3847)),"Укажите количество",IF(D3847=0,"Количество не может быть 0",IF(AND(C3847&lt;&gt;"Корректировка остатка",D3847&lt;0),"Для этого типа количество положительное",IF(NOT(ISNUMBER('Номенклатура'!$C$2)),"Укажите дату начала учёта",IF(A3847&lt;INT('Номенклатура'!$C$2),"Раньше даты начала учёта: НЕ учтено",IF(AND(C3847="Корректировка остатка",TRIM(G3847)=""),"Учтено: добавьте пояснение","ОК")))))))))))))</f>
        <v/>
      </c>
    </row>
    <row r="3848" spans="1:9" x14ac:dyDescent="0.25">
      <c r="A3848" s="16"/>
      <c r="B3848" s="13"/>
      <c r="C3848" s="13"/>
      <c r="D3848" s="14"/>
      <c r="E3848" s="17" t="str">
        <f>IF(OR(B3848="",SUMPRODUCT(--EXACT('Номенклатура'!$A$6:$A$205,B3848))&lt;&gt;1),"",INDEX('Номенклатура'!$D$6:$D$205,SUMPRODUCT(EXACT('Номенклатура'!$A$6:$A$205,B3848)*(ROW('Номенклатура'!$A$6:$A$205)-5)))&amp;"")</f>
        <v/>
      </c>
      <c r="F3848" s="18" t="str">
        <f>IF(OR(I3848="ОК",I3848="Учтено: добавьте пояснение"),IF(C3848="Приход",D3848,IF(C3848="Корректировка остатка",D3848,-D3848)),"")</f>
        <v/>
      </c>
      <c r="G3848" s="13"/>
      <c r="H3848" s="15" t="str">
        <f>IF(OR(B3848="",SUMPRODUCT(--EXACT('Номенклатура'!$A$6:$A$205,B3848))&lt;&gt;1),"",INDEX('Номенклатура'!$B$6:$B$205,SUMPRODUCT(EXACT('Номенклатура'!$A$6:$A$205,B3848)*(ROW('Номенклатура'!$A$6:$A$205)-5)))&amp;"")</f>
        <v/>
      </c>
      <c r="I3848" s="15" t="str">
        <f>IF(COUNTA(A3848:D3848,G3848)=0,"",IF(NOT(ISNUMBER(A3848)),"Укажите дату",IF(B3848="","Укажите код",IF(NOT(AND(ISTEXT(B3848),LEN(B3848)&gt;0,LEN(B3848)&lt;=30,ISNUMBER(FIND(LEFT(B3848,1),"ABCDEFGHIJKLMNOPQRSTUVWXYZ")),SUMPRODUCT((MID(B3848,{1,2,3,4,5,6,7,8,9,10,11,12,13,14,15,16,17,18,19,20,21,22,23,24,25,26,27,28,29,30},1)&lt;&gt;"")*ISERROR(FIND(MID(B3848,{1,2,3,4,5,6,7,8,9,10,11,12,13,14,15,16,17,18,19,20,21,22,23,24,25,26,27,28,29,30},1),"ABCDEFGHIJKLMNOPQRSTUVWXYZ0123456789-_")))=0,ISERROR(VALUE(B3848)))),"Недопустимый код: только латинские буквы A-Z в верхнем регистре, цифры, - и _; начало с буквы, до 30 символов (например MILK-001)",IF(SUMPRODUCT(--EXACT('Номенклатура'!$A$6:$A$205,B3848))=0,"Код не найден в номенклатуре",IF(SUMPRODUCT(--EXACT('Номенклатура'!$A$6:$A$205,B3848))&gt;1,"Код повторяется в номенклатуре",IF(ISNA(MATCH(C3848,{"Приход","Расход","Списание","Корректировка остатка"},0)),"Выберите тип операции",IF(NOT(ISNUMBER(D3848)),"Укажите количество",IF(D3848=0,"Количество не может быть 0",IF(AND(C3848&lt;&gt;"Корректировка остатка",D3848&lt;0),"Для этого типа количество положительное",IF(NOT(ISNUMBER('Номенклатура'!$C$2)),"Укажите дату начала учёта",IF(A3848&lt;INT('Номенклатура'!$C$2),"Раньше даты начала учёта: НЕ учтено",IF(AND(C3848="Корректировка остатка",TRIM(G3848)=""),"Учтено: добавьте пояснение","ОК")))))))))))))</f>
        <v/>
      </c>
    </row>
    <row r="3849" spans="1:9" x14ac:dyDescent="0.25">
      <c r="A3849" s="16"/>
      <c r="B3849" s="13"/>
      <c r="C3849" s="13"/>
      <c r="D3849" s="14"/>
      <c r="E3849" s="17" t="str">
        <f>IF(OR(B3849="",SUMPRODUCT(--EXACT('Номенклатура'!$A$6:$A$205,B3849))&lt;&gt;1),"",INDEX('Номенклатура'!$D$6:$D$205,SUMPRODUCT(EXACT('Номенклатура'!$A$6:$A$205,B3849)*(ROW('Номенклатура'!$A$6:$A$205)-5)))&amp;"")</f>
        <v/>
      </c>
      <c r="F3849" s="18" t="str">
        <f>IF(OR(I3849="ОК",I3849="Учтено: добавьте пояснение"),IF(C3849="Приход",D3849,IF(C3849="Корректировка остатка",D3849,-D3849)),"")</f>
        <v/>
      </c>
      <c r="G3849" s="13"/>
      <c r="H3849" s="15" t="str">
        <f>IF(OR(B3849="",SUMPRODUCT(--EXACT('Номенклатура'!$A$6:$A$205,B3849))&lt;&gt;1),"",INDEX('Номенклатура'!$B$6:$B$205,SUMPRODUCT(EXACT('Номенклатура'!$A$6:$A$205,B3849)*(ROW('Номенклатура'!$A$6:$A$205)-5)))&amp;"")</f>
        <v/>
      </c>
      <c r="I3849" s="15" t="str">
        <f>IF(COUNTA(A3849:D3849,G3849)=0,"",IF(NOT(ISNUMBER(A3849)),"Укажите дату",IF(B3849="","Укажите код",IF(NOT(AND(ISTEXT(B3849),LEN(B3849)&gt;0,LEN(B3849)&lt;=30,ISNUMBER(FIND(LEFT(B3849,1),"ABCDEFGHIJKLMNOPQRSTUVWXYZ")),SUMPRODUCT((MID(B3849,{1,2,3,4,5,6,7,8,9,10,11,12,13,14,15,16,17,18,19,20,21,22,23,24,25,26,27,28,29,30},1)&lt;&gt;"")*ISERROR(FIND(MID(B3849,{1,2,3,4,5,6,7,8,9,10,11,12,13,14,15,16,17,18,19,20,21,22,23,24,25,26,27,28,29,30},1),"ABCDEFGHIJKLMNOPQRSTUVWXYZ0123456789-_")))=0,ISERROR(VALUE(B3849)))),"Недопустимый код: только латинские буквы A-Z в верхнем регистре, цифры, - и _; начало с буквы, до 30 символов (например MILK-001)",IF(SUMPRODUCT(--EXACT('Номенклатура'!$A$6:$A$205,B3849))=0,"Код не найден в номенклатуре",IF(SUMPRODUCT(--EXACT('Номенклатура'!$A$6:$A$205,B3849))&gt;1,"Код повторяется в номенклатуре",IF(ISNA(MATCH(C3849,{"Приход","Расход","Списание","Корректировка остатка"},0)),"Выберите тип операции",IF(NOT(ISNUMBER(D3849)),"Укажите количество",IF(D3849=0,"Количество не может быть 0",IF(AND(C3849&lt;&gt;"Корректировка остатка",D3849&lt;0),"Для этого типа количество положительное",IF(NOT(ISNUMBER('Номенклатура'!$C$2)),"Укажите дату начала учёта",IF(A3849&lt;INT('Номенклатура'!$C$2),"Раньше даты начала учёта: НЕ учтено",IF(AND(C3849="Корректировка остатка",TRIM(G3849)=""),"Учтено: добавьте пояснение","ОК")))))))))))))</f>
        <v/>
      </c>
    </row>
    <row r="3850" spans="1:9" x14ac:dyDescent="0.25">
      <c r="A3850" s="16"/>
      <c r="B3850" s="13"/>
      <c r="C3850" s="13"/>
      <c r="D3850" s="14"/>
      <c r="E3850" s="17" t="str">
        <f>IF(OR(B3850="",SUMPRODUCT(--EXACT('Номенклатура'!$A$6:$A$205,B3850))&lt;&gt;1),"",INDEX('Номенклатура'!$D$6:$D$205,SUMPRODUCT(EXACT('Номенклатура'!$A$6:$A$205,B3850)*(ROW('Номенклатура'!$A$6:$A$205)-5)))&amp;"")</f>
        <v/>
      </c>
      <c r="F3850" s="18" t="str">
        <f>IF(OR(I3850="ОК",I3850="Учтено: добавьте пояснение"),IF(C3850="Приход",D3850,IF(C3850="Корректировка остатка",D3850,-D3850)),"")</f>
        <v/>
      </c>
      <c r="G3850" s="13"/>
      <c r="H3850" s="15" t="str">
        <f>IF(OR(B3850="",SUMPRODUCT(--EXACT('Номенклатура'!$A$6:$A$205,B3850))&lt;&gt;1),"",INDEX('Номенклатура'!$B$6:$B$205,SUMPRODUCT(EXACT('Номенклатура'!$A$6:$A$205,B3850)*(ROW('Номенклатура'!$A$6:$A$205)-5)))&amp;"")</f>
        <v/>
      </c>
      <c r="I3850" s="15" t="str">
        <f>IF(COUNTA(A3850:D3850,G3850)=0,"",IF(NOT(ISNUMBER(A3850)),"Укажите дату",IF(B3850="","Укажите код",IF(NOT(AND(ISTEXT(B3850),LEN(B3850)&gt;0,LEN(B3850)&lt;=30,ISNUMBER(FIND(LEFT(B3850,1),"ABCDEFGHIJKLMNOPQRSTUVWXYZ")),SUMPRODUCT((MID(B3850,{1,2,3,4,5,6,7,8,9,10,11,12,13,14,15,16,17,18,19,20,21,22,23,24,25,26,27,28,29,30},1)&lt;&gt;"")*ISERROR(FIND(MID(B3850,{1,2,3,4,5,6,7,8,9,10,11,12,13,14,15,16,17,18,19,20,21,22,23,24,25,26,27,28,29,30},1),"ABCDEFGHIJKLMNOPQRSTUVWXYZ0123456789-_")))=0,ISERROR(VALUE(B3850)))),"Недопустимый код: только латинские буквы A-Z в верхнем регистре, цифры, - и _; начало с буквы, до 30 символов (например MILK-001)",IF(SUMPRODUCT(--EXACT('Номенклатура'!$A$6:$A$205,B3850))=0,"Код не найден в номенклатуре",IF(SUMPRODUCT(--EXACT('Номенклатура'!$A$6:$A$205,B3850))&gt;1,"Код повторяется в номенклатуре",IF(ISNA(MATCH(C3850,{"Приход","Расход","Списание","Корректировка остатка"},0)),"Выберите тип операции",IF(NOT(ISNUMBER(D3850)),"Укажите количество",IF(D3850=0,"Количество не может быть 0",IF(AND(C3850&lt;&gt;"Корректировка остатка",D3850&lt;0),"Для этого типа количество положительное",IF(NOT(ISNUMBER('Номенклатура'!$C$2)),"Укажите дату начала учёта",IF(A3850&lt;INT('Номенклатура'!$C$2),"Раньше даты начала учёта: НЕ учтено",IF(AND(C3850="Корректировка остатка",TRIM(G3850)=""),"Учтено: добавьте пояснение","ОК")))))))))))))</f>
        <v/>
      </c>
    </row>
    <row r="3851" spans="1:9" x14ac:dyDescent="0.25">
      <c r="A3851" s="16"/>
      <c r="B3851" s="13"/>
      <c r="C3851" s="13"/>
      <c r="D3851" s="14"/>
      <c r="E3851" s="17" t="str">
        <f>IF(OR(B3851="",SUMPRODUCT(--EXACT('Номенклатура'!$A$6:$A$205,B3851))&lt;&gt;1),"",INDEX('Номенклатура'!$D$6:$D$205,SUMPRODUCT(EXACT('Номенклатура'!$A$6:$A$205,B3851)*(ROW('Номенклатура'!$A$6:$A$205)-5)))&amp;"")</f>
        <v/>
      </c>
      <c r="F3851" s="18" t="str">
        <f>IF(OR(I3851="ОК",I3851="Учтено: добавьте пояснение"),IF(C3851="Приход",D3851,IF(C3851="Корректировка остатка",D3851,-D3851)),"")</f>
        <v/>
      </c>
      <c r="G3851" s="13"/>
      <c r="H3851" s="15" t="str">
        <f>IF(OR(B3851="",SUMPRODUCT(--EXACT('Номенклатура'!$A$6:$A$205,B3851))&lt;&gt;1),"",INDEX('Номенклатура'!$B$6:$B$205,SUMPRODUCT(EXACT('Номенклатура'!$A$6:$A$205,B3851)*(ROW('Номенклатура'!$A$6:$A$205)-5)))&amp;"")</f>
        <v/>
      </c>
      <c r="I3851" s="15" t="str">
        <f>IF(COUNTA(A3851:D3851,G3851)=0,"",IF(NOT(ISNUMBER(A3851)),"Укажите дату",IF(B3851="","Укажите код",IF(NOT(AND(ISTEXT(B3851),LEN(B3851)&gt;0,LEN(B3851)&lt;=30,ISNUMBER(FIND(LEFT(B3851,1),"ABCDEFGHIJKLMNOPQRSTUVWXYZ")),SUMPRODUCT((MID(B3851,{1,2,3,4,5,6,7,8,9,10,11,12,13,14,15,16,17,18,19,20,21,22,23,24,25,26,27,28,29,30},1)&lt;&gt;"")*ISERROR(FIND(MID(B3851,{1,2,3,4,5,6,7,8,9,10,11,12,13,14,15,16,17,18,19,20,21,22,23,24,25,26,27,28,29,30},1),"ABCDEFGHIJKLMNOPQRSTUVWXYZ0123456789-_")))=0,ISERROR(VALUE(B3851)))),"Недопустимый код: только латинские буквы A-Z в верхнем регистре, цифры, - и _; начало с буквы, до 30 символов (например MILK-001)",IF(SUMPRODUCT(--EXACT('Номенклатура'!$A$6:$A$205,B3851))=0,"Код не найден в номенклатуре",IF(SUMPRODUCT(--EXACT('Номенклатура'!$A$6:$A$205,B3851))&gt;1,"Код повторяется в номенклатуре",IF(ISNA(MATCH(C3851,{"Приход","Расход","Списание","Корректировка остатка"},0)),"Выберите тип операции",IF(NOT(ISNUMBER(D3851)),"Укажите количество",IF(D3851=0,"Количество не может быть 0",IF(AND(C3851&lt;&gt;"Корректировка остатка",D3851&lt;0),"Для этого типа количество положительное",IF(NOT(ISNUMBER('Номенклатура'!$C$2)),"Укажите дату начала учёта",IF(A3851&lt;INT('Номенклатура'!$C$2),"Раньше даты начала учёта: НЕ учтено",IF(AND(C3851="Корректировка остатка",TRIM(G3851)=""),"Учтено: добавьте пояснение","ОК")))))))))))))</f>
        <v/>
      </c>
    </row>
    <row r="3852" spans="1:9" x14ac:dyDescent="0.25">
      <c r="A3852" s="16"/>
      <c r="B3852" s="13"/>
      <c r="C3852" s="13"/>
      <c r="D3852" s="14"/>
      <c r="E3852" s="17" t="str">
        <f>IF(OR(B3852="",SUMPRODUCT(--EXACT('Номенклатура'!$A$6:$A$205,B3852))&lt;&gt;1),"",INDEX('Номенклатура'!$D$6:$D$205,SUMPRODUCT(EXACT('Номенклатура'!$A$6:$A$205,B3852)*(ROW('Номенклатура'!$A$6:$A$205)-5)))&amp;"")</f>
        <v/>
      </c>
      <c r="F3852" s="18" t="str">
        <f>IF(OR(I3852="ОК",I3852="Учтено: добавьте пояснение"),IF(C3852="Приход",D3852,IF(C3852="Корректировка остатка",D3852,-D3852)),"")</f>
        <v/>
      </c>
      <c r="G3852" s="13"/>
      <c r="H3852" s="15" t="str">
        <f>IF(OR(B3852="",SUMPRODUCT(--EXACT('Номенклатура'!$A$6:$A$205,B3852))&lt;&gt;1),"",INDEX('Номенклатура'!$B$6:$B$205,SUMPRODUCT(EXACT('Номенклатура'!$A$6:$A$205,B3852)*(ROW('Номенклатура'!$A$6:$A$205)-5)))&amp;"")</f>
        <v/>
      </c>
      <c r="I3852" s="15" t="str">
        <f>IF(COUNTA(A3852:D3852,G3852)=0,"",IF(NOT(ISNUMBER(A3852)),"Укажите дату",IF(B3852="","Укажите код",IF(NOT(AND(ISTEXT(B3852),LEN(B3852)&gt;0,LEN(B3852)&lt;=30,ISNUMBER(FIND(LEFT(B3852,1),"ABCDEFGHIJKLMNOPQRSTUVWXYZ")),SUMPRODUCT((MID(B3852,{1,2,3,4,5,6,7,8,9,10,11,12,13,14,15,16,17,18,19,20,21,22,23,24,25,26,27,28,29,30},1)&lt;&gt;"")*ISERROR(FIND(MID(B3852,{1,2,3,4,5,6,7,8,9,10,11,12,13,14,15,16,17,18,19,20,21,22,23,24,25,26,27,28,29,30},1),"ABCDEFGHIJKLMNOPQRSTUVWXYZ0123456789-_")))=0,ISERROR(VALUE(B3852)))),"Недопустимый код: только латинские буквы A-Z в верхнем регистре, цифры, - и _; начало с буквы, до 30 символов (например MILK-001)",IF(SUMPRODUCT(--EXACT('Номенклатура'!$A$6:$A$205,B3852))=0,"Код не найден в номенклатуре",IF(SUMPRODUCT(--EXACT('Номенклатура'!$A$6:$A$205,B3852))&gt;1,"Код повторяется в номенклатуре",IF(ISNA(MATCH(C3852,{"Приход","Расход","Списание","Корректировка остатка"},0)),"Выберите тип операции",IF(NOT(ISNUMBER(D3852)),"Укажите количество",IF(D3852=0,"Количество не может быть 0",IF(AND(C3852&lt;&gt;"Корректировка остатка",D3852&lt;0),"Для этого типа количество положительное",IF(NOT(ISNUMBER('Номенклатура'!$C$2)),"Укажите дату начала учёта",IF(A3852&lt;INT('Номенклатура'!$C$2),"Раньше даты начала учёта: НЕ учтено",IF(AND(C3852="Корректировка остатка",TRIM(G3852)=""),"Учтено: добавьте пояснение","ОК")))))))))))))</f>
        <v/>
      </c>
    </row>
    <row r="3853" spans="1:9" x14ac:dyDescent="0.25">
      <c r="A3853" s="16"/>
      <c r="B3853" s="13"/>
      <c r="C3853" s="13"/>
      <c r="D3853" s="14"/>
      <c r="E3853" s="17" t="str">
        <f>IF(OR(B3853="",SUMPRODUCT(--EXACT('Номенклатура'!$A$6:$A$205,B3853))&lt;&gt;1),"",INDEX('Номенклатура'!$D$6:$D$205,SUMPRODUCT(EXACT('Номенклатура'!$A$6:$A$205,B3853)*(ROW('Номенклатура'!$A$6:$A$205)-5)))&amp;"")</f>
        <v/>
      </c>
      <c r="F3853" s="18" t="str">
        <f>IF(OR(I3853="ОК",I3853="Учтено: добавьте пояснение"),IF(C3853="Приход",D3853,IF(C3853="Корректировка остатка",D3853,-D3853)),"")</f>
        <v/>
      </c>
      <c r="G3853" s="13"/>
      <c r="H3853" s="15" t="str">
        <f>IF(OR(B3853="",SUMPRODUCT(--EXACT('Номенклатура'!$A$6:$A$205,B3853))&lt;&gt;1),"",INDEX('Номенклатура'!$B$6:$B$205,SUMPRODUCT(EXACT('Номенклатура'!$A$6:$A$205,B3853)*(ROW('Номенклатура'!$A$6:$A$205)-5)))&amp;"")</f>
        <v/>
      </c>
      <c r="I3853" s="15" t="str">
        <f>IF(COUNTA(A3853:D3853,G3853)=0,"",IF(NOT(ISNUMBER(A3853)),"Укажите дату",IF(B3853="","Укажите код",IF(NOT(AND(ISTEXT(B3853),LEN(B3853)&gt;0,LEN(B3853)&lt;=30,ISNUMBER(FIND(LEFT(B3853,1),"ABCDEFGHIJKLMNOPQRSTUVWXYZ")),SUMPRODUCT((MID(B3853,{1,2,3,4,5,6,7,8,9,10,11,12,13,14,15,16,17,18,19,20,21,22,23,24,25,26,27,28,29,30},1)&lt;&gt;"")*ISERROR(FIND(MID(B3853,{1,2,3,4,5,6,7,8,9,10,11,12,13,14,15,16,17,18,19,20,21,22,23,24,25,26,27,28,29,30},1),"ABCDEFGHIJKLMNOPQRSTUVWXYZ0123456789-_")))=0,ISERROR(VALUE(B3853)))),"Недопустимый код: только латинские буквы A-Z в верхнем регистре, цифры, - и _; начало с буквы, до 30 символов (например MILK-001)",IF(SUMPRODUCT(--EXACT('Номенклатура'!$A$6:$A$205,B3853))=0,"Код не найден в номенклатуре",IF(SUMPRODUCT(--EXACT('Номенклатура'!$A$6:$A$205,B3853))&gt;1,"Код повторяется в номенклатуре",IF(ISNA(MATCH(C3853,{"Приход","Расход","Списание","Корректировка остатка"},0)),"Выберите тип операции",IF(NOT(ISNUMBER(D3853)),"Укажите количество",IF(D3853=0,"Количество не может быть 0",IF(AND(C3853&lt;&gt;"Корректировка остатка",D3853&lt;0),"Для этого типа количество положительное",IF(NOT(ISNUMBER('Номенклатура'!$C$2)),"Укажите дату начала учёта",IF(A3853&lt;INT('Номенклатура'!$C$2),"Раньше даты начала учёта: НЕ учтено",IF(AND(C3853="Корректировка остатка",TRIM(G3853)=""),"Учтено: добавьте пояснение","ОК")))))))))))))</f>
        <v/>
      </c>
    </row>
    <row r="3854" spans="1:9" x14ac:dyDescent="0.25">
      <c r="A3854" s="16"/>
      <c r="B3854" s="13"/>
      <c r="C3854" s="13"/>
      <c r="D3854" s="14"/>
      <c r="E3854" s="17" t="str">
        <f>IF(OR(B3854="",SUMPRODUCT(--EXACT('Номенклатура'!$A$6:$A$205,B3854))&lt;&gt;1),"",INDEX('Номенклатура'!$D$6:$D$205,SUMPRODUCT(EXACT('Номенклатура'!$A$6:$A$205,B3854)*(ROW('Номенклатура'!$A$6:$A$205)-5)))&amp;"")</f>
        <v/>
      </c>
      <c r="F3854" s="18" t="str">
        <f>IF(OR(I3854="ОК",I3854="Учтено: добавьте пояснение"),IF(C3854="Приход",D3854,IF(C3854="Корректировка остатка",D3854,-D3854)),"")</f>
        <v/>
      </c>
      <c r="G3854" s="13"/>
      <c r="H3854" s="15" t="str">
        <f>IF(OR(B3854="",SUMPRODUCT(--EXACT('Номенклатура'!$A$6:$A$205,B3854))&lt;&gt;1),"",INDEX('Номенклатура'!$B$6:$B$205,SUMPRODUCT(EXACT('Номенклатура'!$A$6:$A$205,B3854)*(ROW('Номенклатура'!$A$6:$A$205)-5)))&amp;"")</f>
        <v/>
      </c>
      <c r="I3854" s="15" t="str">
        <f>IF(COUNTA(A3854:D3854,G3854)=0,"",IF(NOT(ISNUMBER(A3854)),"Укажите дату",IF(B3854="","Укажите код",IF(NOT(AND(ISTEXT(B3854),LEN(B3854)&gt;0,LEN(B3854)&lt;=30,ISNUMBER(FIND(LEFT(B3854,1),"ABCDEFGHIJKLMNOPQRSTUVWXYZ")),SUMPRODUCT((MID(B3854,{1,2,3,4,5,6,7,8,9,10,11,12,13,14,15,16,17,18,19,20,21,22,23,24,25,26,27,28,29,30},1)&lt;&gt;"")*ISERROR(FIND(MID(B3854,{1,2,3,4,5,6,7,8,9,10,11,12,13,14,15,16,17,18,19,20,21,22,23,24,25,26,27,28,29,30},1),"ABCDEFGHIJKLMNOPQRSTUVWXYZ0123456789-_")))=0,ISERROR(VALUE(B3854)))),"Недопустимый код: только латинские буквы A-Z в верхнем регистре, цифры, - и _; начало с буквы, до 30 символов (например MILK-001)",IF(SUMPRODUCT(--EXACT('Номенклатура'!$A$6:$A$205,B3854))=0,"Код не найден в номенклатуре",IF(SUMPRODUCT(--EXACT('Номенклатура'!$A$6:$A$205,B3854))&gt;1,"Код повторяется в номенклатуре",IF(ISNA(MATCH(C3854,{"Приход","Расход","Списание","Корректировка остатка"},0)),"Выберите тип операции",IF(NOT(ISNUMBER(D3854)),"Укажите количество",IF(D3854=0,"Количество не может быть 0",IF(AND(C3854&lt;&gt;"Корректировка остатка",D3854&lt;0),"Для этого типа количество положительное",IF(NOT(ISNUMBER('Номенклатура'!$C$2)),"Укажите дату начала учёта",IF(A3854&lt;INT('Номенклатура'!$C$2),"Раньше даты начала учёта: НЕ учтено",IF(AND(C3854="Корректировка остатка",TRIM(G3854)=""),"Учтено: добавьте пояснение","ОК")))))))))))))</f>
        <v/>
      </c>
    </row>
    <row r="3855" spans="1:9" x14ac:dyDescent="0.25">
      <c r="A3855" s="16"/>
      <c r="B3855" s="13"/>
      <c r="C3855" s="13"/>
      <c r="D3855" s="14"/>
      <c r="E3855" s="17" t="str">
        <f>IF(OR(B3855="",SUMPRODUCT(--EXACT('Номенклатура'!$A$6:$A$205,B3855))&lt;&gt;1),"",INDEX('Номенклатура'!$D$6:$D$205,SUMPRODUCT(EXACT('Номенклатура'!$A$6:$A$205,B3855)*(ROW('Номенклатура'!$A$6:$A$205)-5)))&amp;"")</f>
        <v/>
      </c>
      <c r="F3855" s="18" t="str">
        <f>IF(OR(I3855="ОК",I3855="Учтено: добавьте пояснение"),IF(C3855="Приход",D3855,IF(C3855="Корректировка остатка",D3855,-D3855)),"")</f>
        <v/>
      </c>
      <c r="G3855" s="13"/>
      <c r="H3855" s="15" t="str">
        <f>IF(OR(B3855="",SUMPRODUCT(--EXACT('Номенклатура'!$A$6:$A$205,B3855))&lt;&gt;1),"",INDEX('Номенклатура'!$B$6:$B$205,SUMPRODUCT(EXACT('Номенклатура'!$A$6:$A$205,B3855)*(ROW('Номенклатура'!$A$6:$A$205)-5)))&amp;"")</f>
        <v/>
      </c>
      <c r="I3855" s="15" t="str">
        <f>IF(COUNTA(A3855:D3855,G3855)=0,"",IF(NOT(ISNUMBER(A3855)),"Укажите дату",IF(B3855="","Укажите код",IF(NOT(AND(ISTEXT(B3855),LEN(B3855)&gt;0,LEN(B3855)&lt;=30,ISNUMBER(FIND(LEFT(B3855,1),"ABCDEFGHIJKLMNOPQRSTUVWXYZ")),SUMPRODUCT((MID(B3855,{1,2,3,4,5,6,7,8,9,10,11,12,13,14,15,16,17,18,19,20,21,22,23,24,25,26,27,28,29,30},1)&lt;&gt;"")*ISERROR(FIND(MID(B3855,{1,2,3,4,5,6,7,8,9,10,11,12,13,14,15,16,17,18,19,20,21,22,23,24,25,26,27,28,29,30},1),"ABCDEFGHIJKLMNOPQRSTUVWXYZ0123456789-_")))=0,ISERROR(VALUE(B3855)))),"Недопустимый код: только латинские буквы A-Z в верхнем регистре, цифры, - и _; начало с буквы, до 30 символов (например MILK-001)",IF(SUMPRODUCT(--EXACT('Номенклатура'!$A$6:$A$205,B3855))=0,"Код не найден в номенклатуре",IF(SUMPRODUCT(--EXACT('Номенклатура'!$A$6:$A$205,B3855))&gt;1,"Код повторяется в номенклатуре",IF(ISNA(MATCH(C3855,{"Приход","Расход","Списание","Корректировка остатка"},0)),"Выберите тип операции",IF(NOT(ISNUMBER(D3855)),"Укажите количество",IF(D3855=0,"Количество не может быть 0",IF(AND(C3855&lt;&gt;"Корректировка остатка",D3855&lt;0),"Для этого типа количество положительное",IF(NOT(ISNUMBER('Номенклатура'!$C$2)),"Укажите дату начала учёта",IF(A3855&lt;INT('Номенклатура'!$C$2),"Раньше даты начала учёта: НЕ учтено",IF(AND(C3855="Корректировка остатка",TRIM(G3855)=""),"Учтено: добавьте пояснение","ОК")))))))))))))</f>
        <v/>
      </c>
    </row>
    <row r="3856" spans="1:9" x14ac:dyDescent="0.25">
      <c r="A3856" s="16"/>
      <c r="B3856" s="13"/>
      <c r="C3856" s="13"/>
      <c r="D3856" s="14"/>
      <c r="E3856" s="17" t="str">
        <f>IF(OR(B3856="",SUMPRODUCT(--EXACT('Номенклатура'!$A$6:$A$205,B3856))&lt;&gt;1),"",INDEX('Номенклатура'!$D$6:$D$205,SUMPRODUCT(EXACT('Номенклатура'!$A$6:$A$205,B3856)*(ROW('Номенклатура'!$A$6:$A$205)-5)))&amp;"")</f>
        <v/>
      </c>
      <c r="F3856" s="18" t="str">
        <f>IF(OR(I3856="ОК",I3856="Учтено: добавьте пояснение"),IF(C3856="Приход",D3856,IF(C3856="Корректировка остатка",D3856,-D3856)),"")</f>
        <v/>
      </c>
      <c r="G3856" s="13"/>
      <c r="H3856" s="15" t="str">
        <f>IF(OR(B3856="",SUMPRODUCT(--EXACT('Номенклатура'!$A$6:$A$205,B3856))&lt;&gt;1),"",INDEX('Номенклатура'!$B$6:$B$205,SUMPRODUCT(EXACT('Номенклатура'!$A$6:$A$205,B3856)*(ROW('Номенклатура'!$A$6:$A$205)-5)))&amp;"")</f>
        <v/>
      </c>
      <c r="I3856" s="15" t="str">
        <f>IF(COUNTA(A3856:D3856,G3856)=0,"",IF(NOT(ISNUMBER(A3856)),"Укажите дату",IF(B3856="","Укажите код",IF(NOT(AND(ISTEXT(B3856),LEN(B3856)&gt;0,LEN(B3856)&lt;=30,ISNUMBER(FIND(LEFT(B3856,1),"ABCDEFGHIJKLMNOPQRSTUVWXYZ")),SUMPRODUCT((MID(B3856,{1,2,3,4,5,6,7,8,9,10,11,12,13,14,15,16,17,18,19,20,21,22,23,24,25,26,27,28,29,30},1)&lt;&gt;"")*ISERROR(FIND(MID(B3856,{1,2,3,4,5,6,7,8,9,10,11,12,13,14,15,16,17,18,19,20,21,22,23,24,25,26,27,28,29,30},1),"ABCDEFGHIJKLMNOPQRSTUVWXYZ0123456789-_")))=0,ISERROR(VALUE(B3856)))),"Недопустимый код: только латинские буквы A-Z в верхнем регистре, цифры, - и _; начало с буквы, до 30 символов (например MILK-001)",IF(SUMPRODUCT(--EXACT('Номенклатура'!$A$6:$A$205,B3856))=0,"Код не найден в номенклатуре",IF(SUMPRODUCT(--EXACT('Номенклатура'!$A$6:$A$205,B3856))&gt;1,"Код повторяется в номенклатуре",IF(ISNA(MATCH(C3856,{"Приход","Расход","Списание","Корректировка остатка"},0)),"Выберите тип операции",IF(NOT(ISNUMBER(D3856)),"Укажите количество",IF(D3856=0,"Количество не может быть 0",IF(AND(C3856&lt;&gt;"Корректировка остатка",D3856&lt;0),"Для этого типа количество положительное",IF(NOT(ISNUMBER('Номенклатура'!$C$2)),"Укажите дату начала учёта",IF(A3856&lt;INT('Номенклатура'!$C$2),"Раньше даты начала учёта: НЕ учтено",IF(AND(C3856="Корректировка остатка",TRIM(G3856)=""),"Учтено: добавьте пояснение","ОК")))))))))))))</f>
        <v/>
      </c>
    </row>
    <row r="3857" spans="1:9" x14ac:dyDescent="0.25">
      <c r="A3857" s="16"/>
      <c r="B3857" s="13"/>
      <c r="C3857" s="13"/>
      <c r="D3857" s="14"/>
      <c r="E3857" s="17" t="str">
        <f>IF(OR(B3857="",SUMPRODUCT(--EXACT('Номенклатура'!$A$6:$A$205,B3857))&lt;&gt;1),"",INDEX('Номенклатура'!$D$6:$D$205,SUMPRODUCT(EXACT('Номенклатура'!$A$6:$A$205,B3857)*(ROW('Номенклатура'!$A$6:$A$205)-5)))&amp;"")</f>
        <v/>
      </c>
      <c r="F3857" s="18" t="str">
        <f>IF(OR(I3857="ОК",I3857="Учтено: добавьте пояснение"),IF(C3857="Приход",D3857,IF(C3857="Корректировка остатка",D3857,-D3857)),"")</f>
        <v/>
      </c>
      <c r="G3857" s="13"/>
      <c r="H3857" s="15" t="str">
        <f>IF(OR(B3857="",SUMPRODUCT(--EXACT('Номенклатура'!$A$6:$A$205,B3857))&lt;&gt;1),"",INDEX('Номенклатура'!$B$6:$B$205,SUMPRODUCT(EXACT('Номенклатура'!$A$6:$A$205,B3857)*(ROW('Номенклатура'!$A$6:$A$205)-5)))&amp;"")</f>
        <v/>
      </c>
      <c r="I3857" s="15" t="str">
        <f>IF(COUNTA(A3857:D3857,G3857)=0,"",IF(NOT(ISNUMBER(A3857)),"Укажите дату",IF(B3857="","Укажите код",IF(NOT(AND(ISTEXT(B3857),LEN(B3857)&gt;0,LEN(B3857)&lt;=30,ISNUMBER(FIND(LEFT(B3857,1),"ABCDEFGHIJKLMNOPQRSTUVWXYZ")),SUMPRODUCT((MID(B3857,{1,2,3,4,5,6,7,8,9,10,11,12,13,14,15,16,17,18,19,20,21,22,23,24,25,26,27,28,29,30},1)&lt;&gt;"")*ISERROR(FIND(MID(B3857,{1,2,3,4,5,6,7,8,9,10,11,12,13,14,15,16,17,18,19,20,21,22,23,24,25,26,27,28,29,30},1),"ABCDEFGHIJKLMNOPQRSTUVWXYZ0123456789-_")))=0,ISERROR(VALUE(B3857)))),"Недопустимый код: только латинские буквы A-Z в верхнем регистре, цифры, - и _; начало с буквы, до 30 символов (например MILK-001)",IF(SUMPRODUCT(--EXACT('Номенклатура'!$A$6:$A$205,B3857))=0,"Код не найден в номенклатуре",IF(SUMPRODUCT(--EXACT('Номенклатура'!$A$6:$A$205,B3857))&gt;1,"Код повторяется в номенклатуре",IF(ISNA(MATCH(C3857,{"Приход","Расход","Списание","Корректировка остатка"},0)),"Выберите тип операции",IF(NOT(ISNUMBER(D3857)),"Укажите количество",IF(D3857=0,"Количество не может быть 0",IF(AND(C3857&lt;&gt;"Корректировка остатка",D3857&lt;0),"Для этого типа количество положительное",IF(NOT(ISNUMBER('Номенклатура'!$C$2)),"Укажите дату начала учёта",IF(A3857&lt;INT('Номенклатура'!$C$2),"Раньше даты начала учёта: НЕ учтено",IF(AND(C3857="Корректировка остатка",TRIM(G3857)=""),"Учтено: добавьте пояснение","ОК")))))))))))))</f>
        <v/>
      </c>
    </row>
    <row r="3858" spans="1:9" x14ac:dyDescent="0.25">
      <c r="A3858" s="16"/>
      <c r="B3858" s="13"/>
      <c r="C3858" s="13"/>
      <c r="D3858" s="14"/>
      <c r="E3858" s="17" t="str">
        <f>IF(OR(B3858="",SUMPRODUCT(--EXACT('Номенклатура'!$A$6:$A$205,B3858))&lt;&gt;1),"",INDEX('Номенклатура'!$D$6:$D$205,SUMPRODUCT(EXACT('Номенклатура'!$A$6:$A$205,B3858)*(ROW('Номенклатура'!$A$6:$A$205)-5)))&amp;"")</f>
        <v/>
      </c>
      <c r="F3858" s="18" t="str">
        <f>IF(OR(I3858="ОК",I3858="Учтено: добавьте пояснение"),IF(C3858="Приход",D3858,IF(C3858="Корректировка остатка",D3858,-D3858)),"")</f>
        <v/>
      </c>
      <c r="G3858" s="13"/>
      <c r="H3858" s="15" t="str">
        <f>IF(OR(B3858="",SUMPRODUCT(--EXACT('Номенклатура'!$A$6:$A$205,B3858))&lt;&gt;1),"",INDEX('Номенклатура'!$B$6:$B$205,SUMPRODUCT(EXACT('Номенклатура'!$A$6:$A$205,B3858)*(ROW('Номенклатура'!$A$6:$A$205)-5)))&amp;"")</f>
        <v/>
      </c>
      <c r="I3858" s="15" t="str">
        <f>IF(COUNTA(A3858:D3858,G3858)=0,"",IF(NOT(ISNUMBER(A3858)),"Укажите дату",IF(B3858="","Укажите код",IF(NOT(AND(ISTEXT(B3858),LEN(B3858)&gt;0,LEN(B3858)&lt;=30,ISNUMBER(FIND(LEFT(B3858,1),"ABCDEFGHIJKLMNOPQRSTUVWXYZ")),SUMPRODUCT((MID(B3858,{1,2,3,4,5,6,7,8,9,10,11,12,13,14,15,16,17,18,19,20,21,22,23,24,25,26,27,28,29,30},1)&lt;&gt;"")*ISERROR(FIND(MID(B3858,{1,2,3,4,5,6,7,8,9,10,11,12,13,14,15,16,17,18,19,20,21,22,23,24,25,26,27,28,29,30},1),"ABCDEFGHIJKLMNOPQRSTUVWXYZ0123456789-_")))=0,ISERROR(VALUE(B3858)))),"Недопустимый код: только латинские буквы A-Z в верхнем регистре, цифры, - и _; начало с буквы, до 30 символов (например MILK-001)",IF(SUMPRODUCT(--EXACT('Номенклатура'!$A$6:$A$205,B3858))=0,"Код не найден в номенклатуре",IF(SUMPRODUCT(--EXACT('Номенклатура'!$A$6:$A$205,B3858))&gt;1,"Код повторяется в номенклатуре",IF(ISNA(MATCH(C3858,{"Приход","Расход","Списание","Корректировка остатка"},0)),"Выберите тип операции",IF(NOT(ISNUMBER(D3858)),"Укажите количество",IF(D3858=0,"Количество не может быть 0",IF(AND(C3858&lt;&gt;"Корректировка остатка",D3858&lt;0),"Для этого типа количество положительное",IF(NOT(ISNUMBER('Номенклатура'!$C$2)),"Укажите дату начала учёта",IF(A3858&lt;INT('Номенклатура'!$C$2),"Раньше даты начала учёта: НЕ учтено",IF(AND(C3858="Корректировка остатка",TRIM(G3858)=""),"Учтено: добавьте пояснение","ОК")))))))))))))</f>
        <v/>
      </c>
    </row>
    <row r="3859" spans="1:9" x14ac:dyDescent="0.25">
      <c r="A3859" s="16"/>
      <c r="B3859" s="13"/>
      <c r="C3859" s="13"/>
      <c r="D3859" s="14"/>
      <c r="E3859" s="17" t="str">
        <f>IF(OR(B3859="",SUMPRODUCT(--EXACT('Номенклатура'!$A$6:$A$205,B3859))&lt;&gt;1),"",INDEX('Номенклатура'!$D$6:$D$205,SUMPRODUCT(EXACT('Номенклатура'!$A$6:$A$205,B3859)*(ROW('Номенклатура'!$A$6:$A$205)-5)))&amp;"")</f>
        <v/>
      </c>
      <c r="F3859" s="18" t="str">
        <f>IF(OR(I3859="ОК",I3859="Учтено: добавьте пояснение"),IF(C3859="Приход",D3859,IF(C3859="Корректировка остатка",D3859,-D3859)),"")</f>
        <v/>
      </c>
      <c r="G3859" s="13"/>
      <c r="H3859" s="15" t="str">
        <f>IF(OR(B3859="",SUMPRODUCT(--EXACT('Номенклатура'!$A$6:$A$205,B3859))&lt;&gt;1),"",INDEX('Номенклатура'!$B$6:$B$205,SUMPRODUCT(EXACT('Номенклатура'!$A$6:$A$205,B3859)*(ROW('Номенклатура'!$A$6:$A$205)-5)))&amp;"")</f>
        <v/>
      </c>
      <c r="I3859" s="15" t="str">
        <f>IF(COUNTA(A3859:D3859,G3859)=0,"",IF(NOT(ISNUMBER(A3859)),"Укажите дату",IF(B3859="","Укажите код",IF(NOT(AND(ISTEXT(B3859),LEN(B3859)&gt;0,LEN(B3859)&lt;=30,ISNUMBER(FIND(LEFT(B3859,1),"ABCDEFGHIJKLMNOPQRSTUVWXYZ")),SUMPRODUCT((MID(B3859,{1,2,3,4,5,6,7,8,9,10,11,12,13,14,15,16,17,18,19,20,21,22,23,24,25,26,27,28,29,30},1)&lt;&gt;"")*ISERROR(FIND(MID(B3859,{1,2,3,4,5,6,7,8,9,10,11,12,13,14,15,16,17,18,19,20,21,22,23,24,25,26,27,28,29,30},1),"ABCDEFGHIJKLMNOPQRSTUVWXYZ0123456789-_")))=0,ISERROR(VALUE(B3859)))),"Недопустимый код: только латинские буквы A-Z в верхнем регистре, цифры, - и _; начало с буквы, до 30 символов (например MILK-001)",IF(SUMPRODUCT(--EXACT('Номенклатура'!$A$6:$A$205,B3859))=0,"Код не найден в номенклатуре",IF(SUMPRODUCT(--EXACT('Номенклатура'!$A$6:$A$205,B3859))&gt;1,"Код повторяется в номенклатуре",IF(ISNA(MATCH(C3859,{"Приход","Расход","Списание","Корректировка остатка"},0)),"Выберите тип операции",IF(NOT(ISNUMBER(D3859)),"Укажите количество",IF(D3859=0,"Количество не может быть 0",IF(AND(C3859&lt;&gt;"Корректировка остатка",D3859&lt;0),"Для этого типа количество положительное",IF(NOT(ISNUMBER('Номенклатура'!$C$2)),"Укажите дату начала учёта",IF(A3859&lt;INT('Номенклатура'!$C$2),"Раньше даты начала учёта: НЕ учтено",IF(AND(C3859="Корректировка остатка",TRIM(G3859)=""),"Учтено: добавьте пояснение","ОК")))))))))))))</f>
        <v/>
      </c>
    </row>
    <row r="3860" spans="1:9" x14ac:dyDescent="0.25">
      <c r="A3860" s="16"/>
      <c r="B3860" s="13"/>
      <c r="C3860" s="13"/>
      <c r="D3860" s="14"/>
      <c r="E3860" s="17" t="str">
        <f>IF(OR(B3860="",SUMPRODUCT(--EXACT('Номенклатура'!$A$6:$A$205,B3860))&lt;&gt;1),"",INDEX('Номенклатура'!$D$6:$D$205,SUMPRODUCT(EXACT('Номенклатура'!$A$6:$A$205,B3860)*(ROW('Номенклатура'!$A$6:$A$205)-5)))&amp;"")</f>
        <v/>
      </c>
      <c r="F3860" s="18" t="str">
        <f>IF(OR(I3860="ОК",I3860="Учтено: добавьте пояснение"),IF(C3860="Приход",D3860,IF(C3860="Корректировка остатка",D3860,-D3860)),"")</f>
        <v/>
      </c>
      <c r="G3860" s="13"/>
      <c r="H3860" s="15" t="str">
        <f>IF(OR(B3860="",SUMPRODUCT(--EXACT('Номенклатура'!$A$6:$A$205,B3860))&lt;&gt;1),"",INDEX('Номенклатура'!$B$6:$B$205,SUMPRODUCT(EXACT('Номенклатура'!$A$6:$A$205,B3860)*(ROW('Номенклатура'!$A$6:$A$205)-5)))&amp;"")</f>
        <v/>
      </c>
      <c r="I3860" s="15" t="str">
        <f>IF(COUNTA(A3860:D3860,G3860)=0,"",IF(NOT(ISNUMBER(A3860)),"Укажите дату",IF(B3860="","Укажите код",IF(NOT(AND(ISTEXT(B3860),LEN(B3860)&gt;0,LEN(B3860)&lt;=30,ISNUMBER(FIND(LEFT(B3860,1),"ABCDEFGHIJKLMNOPQRSTUVWXYZ")),SUMPRODUCT((MID(B3860,{1,2,3,4,5,6,7,8,9,10,11,12,13,14,15,16,17,18,19,20,21,22,23,24,25,26,27,28,29,30},1)&lt;&gt;"")*ISERROR(FIND(MID(B3860,{1,2,3,4,5,6,7,8,9,10,11,12,13,14,15,16,17,18,19,20,21,22,23,24,25,26,27,28,29,30},1),"ABCDEFGHIJKLMNOPQRSTUVWXYZ0123456789-_")))=0,ISERROR(VALUE(B3860)))),"Недопустимый код: только латинские буквы A-Z в верхнем регистре, цифры, - и _; начало с буквы, до 30 символов (например MILK-001)",IF(SUMPRODUCT(--EXACT('Номенклатура'!$A$6:$A$205,B3860))=0,"Код не найден в номенклатуре",IF(SUMPRODUCT(--EXACT('Номенклатура'!$A$6:$A$205,B3860))&gt;1,"Код повторяется в номенклатуре",IF(ISNA(MATCH(C3860,{"Приход","Расход","Списание","Корректировка остатка"},0)),"Выберите тип операции",IF(NOT(ISNUMBER(D3860)),"Укажите количество",IF(D3860=0,"Количество не может быть 0",IF(AND(C3860&lt;&gt;"Корректировка остатка",D3860&lt;0),"Для этого типа количество положительное",IF(NOT(ISNUMBER('Номенклатура'!$C$2)),"Укажите дату начала учёта",IF(A3860&lt;INT('Номенклатура'!$C$2),"Раньше даты начала учёта: НЕ учтено",IF(AND(C3860="Корректировка остатка",TRIM(G3860)=""),"Учтено: добавьте пояснение","ОК")))))))))))))</f>
        <v/>
      </c>
    </row>
    <row r="3861" spans="1:9" x14ac:dyDescent="0.25">
      <c r="A3861" s="16"/>
      <c r="B3861" s="13"/>
      <c r="C3861" s="13"/>
      <c r="D3861" s="14"/>
      <c r="E3861" s="17" t="str">
        <f>IF(OR(B3861="",SUMPRODUCT(--EXACT('Номенклатура'!$A$6:$A$205,B3861))&lt;&gt;1),"",INDEX('Номенклатура'!$D$6:$D$205,SUMPRODUCT(EXACT('Номенклатура'!$A$6:$A$205,B3861)*(ROW('Номенклатура'!$A$6:$A$205)-5)))&amp;"")</f>
        <v/>
      </c>
      <c r="F3861" s="18" t="str">
        <f>IF(OR(I3861="ОК",I3861="Учтено: добавьте пояснение"),IF(C3861="Приход",D3861,IF(C3861="Корректировка остатка",D3861,-D3861)),"")</f>
        <v/>
      </c>
      <c r="G3861" s="13"/>
      <c r="H3861" s="15" t="str">
        <f>IF(OR(B3861="",SUMPRODUCT(--EXACT('Номенклатура'!$A$6:$A$205,B3861))&lt;&gt;1),"",INDEX('Номенклатура'!$B$6:$B$205,SUMPRODUCT(EXACT('Номенклатура'!$A$6:$A$205,B3861)*(ROW('Номенклатура'!$A$6:$A$205)-5)))&amp;"")</f>
        <v/>
      </c>
      <c r="I3861" s="15" t="str">
        <f>IF(COUNTA(A3861:D3861,G3861)=0,"",IF(NOT(ISNUMBER(A3861)),"Укажите дату",IF(B3861="","Укажите код",IF(NOT(AND(ISTEXT(B3861),LEN(B3861)&gt;0,LEN(B3861)&lt;=30,ISNUMBER(FIND(LEFT(B3861,1),"ABCDEFGHIJKLMNOPQRSTUVWXYZ")),SUMPRODUCT((MID(B3861,{1,2,3,4,5,6,7,8,9,10,11,12,13,14,15,16,17,18,19,20,21,22,23,24,25,26,27,28,29,30},1)&lt;&gt;"")*ISERROR(FIND(MID(B3861,{1,2,3,4,5,6,7,8,9,10,11,12,13,14,15,16,17,18,19,20,21,22,23,24,25,26,27,28,29,30},1),"ABCDEFGHIJKLMNOPQRSTUVWXYZ0123456789-_")))=0,ISERROR(VALUE(B3861)))),"Недопустимый код: только латинские буквы A-Z в верхнем регистре, цифры, - и _; начало с буквы, до 30 символов (например MILK-001)",IF(SUMPRODUCT(--EXACT('Номенклатура'!$A$6:$A$205,B3861))=0,"Код не найден в номенклатуре",IF(SUMPRODUCT(--EXACT('Номенклатура'!$A$6:$A$205,B3861))&gt;1,"Код повторяется в номенклатуре",IF(ISNA(MATCH(C3861,{"Приход","Расход","Списание","Корректировка остатка"},0)),"Выберите тип операции",IF(NOT(ISNUMBER(D3861)),"Укажите количество",IF(D3861=0,"Количество не может быть 0",IF(AND(C3861&lt;&gt;"Корректировка остатка",D3861&lt;0),"Для этого типа количество положительное",IF(NOT(ISNUMBER('Номенклатура'!$C$2)),"Укажите дату начала учёта",IF(A3861&lt;INT('Номенклатура'!$C$2),"Раньше даты начала учёта: НЕ учтено",IF(AND(C3861="Корректировка остатка",TRIM(G3861)=""),"Учтено: добавьте пояснение","ОК")))))))))))))</f>
        <v/>
      </c>
    </row>
    <row r="3862" spans="1:9" x14ac:dyDescent="0.25">
      <c r="A3862" s="16"/>
      <c r="B3862" s="13"/>
      <c r="C3862" s="13"/>
      <c r="D3862" s="14"/>
      <c r="E3862" s="17" t="str">
        <f>IF(OR(B3862="",SUMPRODUCT(--EXACT('Номенклатура'!$A$6:$A$205,B3862))&lt;&gt;1),"",INDEX('Номенклатура'!$D$6:$D$205,SUMPRODUCT(EXACT('Номенклатура'!$A$6:$A$205,B3862)*(ROW('Номенклатура'!$A$6:$A$205)-5)))&amp;"")</f>
        <v/>
      </c>
      <c r="F3862" s="18" t="str">
        <f>IF(OR(I3862="ОК",I3862="Учтено: добавьте пояснение"),IF(C3862="Приход",D3862,IF(C3862="Корректировка остатка",D3862,-D3862)),"")</f>
        <v/>
      </c>
      <c r="G3862" s="13"/>
      <c r="H3862" s="15" t="str">
        <f>IF(OR(B3862="",SUMPRODUCT(--EXACT('Номенклатура'!$A$6:$A$205,B3862))&lt;&gt;1),"",INDEX('Номенклатура'!$B$6:$B$205,SUMPRODUCT(EXACT('Номенклатура'!$A$6:$A$205,B3862)*(ROW('Номенклатура'!$A$6:$A$205)-5)))&amp;"")</f>
        <v/>
      </c>
      <c r="I3862" s="15" t="str">
        <f>IF(COUNTA(A3862:D3862,G3862)=0,"",IF(NOT(ISNUMBER(A3862)),"Укажите дату",IF(B3862="","Укажите код",IF(NOT(AND(ISTEXT(B3862),LEN(B3862)&gt;0,LEN(B3862)&lt;=30,ISNUMBER(FIND(LEFT(B3862,1),"ABCDEFGHIJKLMNOPQRSTUVWXYZ")),SUMPRODUCT((MID(B3862,{1,2,3,4,5,6,7,8,9,10,11,12,13,14,15,16,17,18,19,20,21,22,23,24,25,26,27,28,29,30},1)&lt;&gt;"")*ISERROR(FIND(MID(B3862,{1,2,3,4,5,6,7,8,9,10,11,12,13,14,15,16,17,18,19,20,21,22,23,24,25,26,27,28,29,30},1),"ABCDEFGHIJKLMNOPQRSTUVWXYZ0123456789-_")))=0,ISERROR(VALUE(B3862)))),"Недопустимый код: только латинские буквы A-Z в верхнем регистре, цифры, - и _; начало с буквы, до 30 символов (например MILK-001)",IF(SUMPRODUCT(--EXACT('Номенклатура'!$A$6:$A$205,B3862))=0,"Код не найден в номенклатуре",IF(SUMPRODUCT(--EXACT('Номенклатура'!$A$6:$A$205,B3862))&gt;1,"Код повторяется в номенклатуре",IF(ISNA(MATCH(C3862,{"Приход","Расход","Списание","Корректировка остатка"},0)),"Выберите тип операции",IF(NOT(ISNUMBER(D3862)),"Укажите количество",IF(D3862=0,"Количество не может быть 0",IF(AND(C3862&lt;&gt;"Корректировка остатка",D3862&lt;0),"Для этого типа количество положительное",IF(NOT(ISNUMBER('Номенклатура'!$C$2)),"Укажите дату начала учёта",IF(A3862&lt;INT('Номенклатура'!$C$2),"Раньше даты начала учёта: НЕ учтено",IF(AND(C3862="Корректировка остатка",TRIM(G3862)=""),"Учтено: добавьте пояснение","ОК")))))))))))))</f>
        <v/>
      </c>
    </row>
    <row r="3863" spans="1:9" x14ac:dyDescent="0.25">
      <c r="A3863" s="16"/>
      <c r="B3863" s="13"/>
      <c r="C3863" s="13"/>
      <c r="D3863" s="14"/>
      <c r="E3863" s="17" t="str">
        <f>IF(OR(B3863="",SUMPRODUCT(--EXACT('Номенклатура'!$A$6:$A$205,B3863))&lt;&gt;1),"",INDEX('Номенклатура'!$D$6:$D$205,SUMPRODUCT(EXACT('Номенклатура'!$A$6:$A$205,B3863)*(ROW('Номенклатура'!$A$6:$A$205)-5)))&amp;"")</f>
        <v/>
      </c>
      <c r="F3863" s="18" t="str">
        <f>IF(OR(I3863="ОК",I3863="Учтено: добавьте пояснение"),IF(C3863="Приход",D3863,IF(C3863="Корректировка остатка",D3863,-D3863)),"")</f>
        <v/>
      </c>
      <c r="G3863" s="13"/>
      <c r="H3863" s="15" t="str">
        <f>IF(OR(B3863="",SUMPRODUCT(--EXACT('Номенклатура'!$A$6:$A$205,B3863))&lt;&gt;1),"",INDEX('Номенклатура'!$B$6:$B$205,SUMPRODUCT(EXACT('Номенклатура'!$A$6:$A$205,B3863)*(ROW('Номенклатура'!$A$6:$A$205)-5)))&amp;"")</f>
        <v/>
      </c>
      <c r="I3863" s="15" t="str">
        <f>IF(COUNTA(A3863:D3863,G3863)=0,"",IF(NOT(ISNUMBER(A3863)),"Укажите дату",IF(B3863="","Укажите код",IF(NOT(AND(ISTEXT(B3863),LEN(B3863)&gt;0,LEN(B3863)&lt;=30,ISNUMBER(FIND(LEFT(B3863,1),"ABCDEFGHIJKLMNOPQRSTUVWXYZ")),SUMPRODUCT((MID(B3863,{1,2,3,4,5,6,7,8,9,10,11,12,13,14,15,16,17,18,19,20,21,22,23,24,25,26,27,28,29,30},1)&lt;&gt;"")*ISERROR(FIND(MID(B3863,{1,2,3,4,5,6,7,8,9,10,11,12,13,14,15,16,17,18,19,20,21,22,23,24,25,26,27,28,29,30},1),"ABCDEFGHIJKLMNOPQRSTUVWXYZ0123456789-_")))=0,ISERROR(VALUE(B3863)))),"Недопустимый код: только латинские буквы A-Z в верхнем регистре, цифры, - и _; начало с буквы, до 30 символов (например MILK-001)",IF(SUMPRODUCT(--EXACT('Номенклатура'!$A$6:$A$205,B3863))=0,"Код не найден в номенклатуре",IF(SUMPRODUCT(--EXACT('Номенклатура'!$A$6:$A$205,B3863))&gt;1,"Код повторяется в номенклатуре",IF(ISNA(MATCH(C3863,{"Приход","Расход","Списание","Корректировка остатка"},0)),"Выберите тип операции",IF(NOT(ISNUMBER(D3863)),"Укажите количество",IF(D3863=0,"Количество не может быть 0",IF(AND(C3863&lt;&gt;"Корректировка остатка",D3863&lt;0),"Для этого типа количество положительное",IF(NOT(ISNUMBER('Номенклатура'!$C$2)),"Укажите дату начала учёта",IF(A3863&lt;INT('Номенклатура'!$C$2),"Раньше даты начала учёта: НЕ учтено",IF(AND(C3863="Корректировка остатка",TRIM(G3863)=""),"Учтено: добавьте пояснение","ОК")))))))))))))</f>
        <v/>
      </c>
    </row>
    <row r="3864" spans="1:9" x14ac:dyDescent="0.25">
      <c r="A3864" s="16"/>
      <c r="B3864" s="13"/>
      <c r="C3864" s="13"/>
      <c r="D3864" s="14"/>
      <c r="E3864" s="17" t="str">
        <f>IF(OR(B3864="",SUMPRODUCT(--EXACT('Номенклатура'!$A$6:$A$205,B3864))&lt;&gt;1),"",INDEX('Номенклатура'!$D$6:$D$205,SUMPRODUCT(EXACT('Номенклатура'!$A$6:$A$205,B3864)*(ROW('Номенклатура'!$A$6:$A$205)-5)))&amp;"")</f>
        <v/>
      </c>
      <c r="F3864" s="18" t="str">
        <f>IF(OR(I3864="ОК",I3864="Учтено: добавьте пояснение"),IF(C3864="Приход",D3864,IF(C3864="Корректировка остатка",D3864,-D3864)),"")</f>
        <v/>
      </c>
      <c r="G3864" s="13"/>
      <c r="H3864" s="15" t="str">
        <f>IF(OR(B3864="",SUMPRODUCT(--EXACT('Номенклатура'!$A$6:$A$205,B3864))&lt;&gt;1),"",INDEX('Номенклатура'!$B$6:$B$205,SUMPRODUCT(EXACT('Номенклатура'!$A$6:$A$205,B3864)*(ROW('Номенклатура'!$A$6:$A$205)-5)))&amp;"")</f>
        <v/>
      </c>
      <c r="I3864" s="15" t="str">
        <f>IF(COUNTA(A3864:D3864,G3864)=0,"",IF(NOT(ISNUMBER(A3864)),"Укажите дату",IF(B3864="","Укажите код",IF(NOT(AND(ISTEXT(B3864),LEN(B3864)&gt;0,LEN(B3864)&lt;=30,ISNUMBER(FIND(LEFT(B3864,1),"ABCDEFGHIJKLMNOPQRSTUVWXYZ")),SUMPRODUCT((MID(B3864,{1,2,3,4,5,6,7,8,9,10,11,12,13,14,15,16,17,18,19,20,21,22,23,24,25,26,27,28,29,30},1)&lt;&gt;"")*ISERROR(FIND(MID(B3864,{1,2,3,4,5,6,7,8,9,10,11,12,13,14,15,16,17,18,19,20,21,22,23,24,25,26,27,28,29,30},1),"ABCDEFGHIJKLMNOPQRSTUVWXYZ0123456789-_")))=0,ISERROR(VALUE(B3864)))),"Недопустимый код: только латинские буквы A-Z в верхнем регистре, цифры, - и _; начало с буквы, до 30 символов (например MILK-001)",IF(SUMPRODUCT(--EXACT('Номенклатура'!$A$6:$A$205,B3864))=0,"Код не найден в номенклатуре",IF(SUMPRODUCT(--EXACT('Номенклатура'!$A$6:$A$205,B3864))&gt;1,"Код повторяется в номенклатуре",IF(ISNA(MATCH(C3864,{"Приход","Расход","Списание","Корректировка остатка"},0)),"Выберите тип операции",IF(NOT(ISNUMBER(D3864)),"Укажите количество",IF(D3864=0,"Количество не может быть 0",IF(AND(C3864&lt;&gt;"Корректировка остатка",D3864&lt;0),"Для этого типа количество положительное",IF(NOT(ISNUMBER('Номенклатура'!$C$2)),"Укажите дату начала учёта",IF(A3864&lt;INT('Номенклатура'!$C$2),"Раньше даты начала учёта: НЕ учтено",IF(AND(C3864="Корректировка остатка",TRIM(G3864)=""),"Учтено: добавьте пояснение","ОК")))))))))))))</f>
        <v/>
      </c>
    </row>
    <row r="3865" spans="1:9" x14ac:dyDescent="0.25">
      <c r="A3865" s="16"/>
      <c r="B3865" s="13"/>
      <c r="C3865" s="13"/>
      <c r="D3865" s="14"/>
      <c r="E3865" s="17" t="str">
        <f>IF(OR(B3865="",SUMPRODUCT(--EXACT('Номенклатура'!$A$6:$A$205,B3865))&lt;&gt;1),"",INDEX('Номенклатура'!$D$6:$D$205,SUMPRODUCT(EXACT('Номенклатура'!$A$6:$A$205,B3865)*(ROW('Номенклатура'!$A$6:$A$205)-5)))&amp;"")</f>
        <v/>
      </c>
      <c r="F3865" s="18" t="str">
        <f>IF(OR(I3865="ОК",I3865="Учтено: добавьте пояснение"),IF(C3865="Приход",D3865,IF(C3865="Корректировка остатка",D3865,-D3865)),"")</f>
        <v/>
      </c>
      <c r="G3865" s="13"/>
      <c r="H3865" s="15" t="str">
        <f>IF(OR(B3865="",SUMPRODUCT(--EXACT('Номенклатура'!$A$6:$A$205,B3865))&lt;&gt;1),"",INDEX('Номенклатура'!$B$6:$B$205,SUMPRODUCT(EXACT('Номенклатура'!$A$6:$A$205,B3865)*(ROW('Номенклатура'!$A$6:$A$205)-5)))&amp;"")</f>
        <v/>
      </c>
      <c r="I3865" s="15" t="str">
        <f>IF(COUNTA(A3865:D3865,G3865)=0,"",IF(NOT(ISNUMBER(A3865)),"Укажите дату",IF(B3865="","Укажите код",IF(NOT(AND(ISTEXT(B3865),LEN(B3865)&gt;0,LEN(B3865)&lt;=30,ISNUMBER(FIND(LEFT(B3865,1),"ABCDEFGHIJKLMNOPQRSTUVWXYZ")),SUMPRODUCT((MID(B3865,{1,2,3,4,5,6,7,8,9,10,11,12,13,14,15,16,17,18,19,20,21,22,23,24,25,26,27,28,29,30},1)&lt;&gt;"")*ISERROR(FIND(MID(B3865,{1,2,3,4,5,6,7,8,9,10,11,12,13,14,15,16,17,18,19,20,21,22,23,24,25,26,27,28,29,30},1),"ABCDEFGHIJKLMNOPQRSTUVWXYZ0123456789-_")))=0,ISERROR(VALUE(B3865)))),"Недопустимый код: только латинские буквы A-Z в верхнем регистре, цифры, - и _; начало с буквы, до 30 символов (например MILK-001)",IF(SUMPRODUCT(--EXACT('Номенклатура'!$A$6:$A$205,B3865))=0,"Код не найден в номенклатуре",IF(SUMPRODUCT(--EXACT('Номенклатура'!$A$6:$A$205,B3865))&gt;1,"Код повторяется в номенклатуре",IF(ISNA(MATCH(C3865,{"Приход","Расход","Списание","Корректировка остатка"},0)),"Выберите тип операции",IF(NOT(ISNUMBER(D3865)),"Укажите количество",IF(D3865=0,"Количество не может быть 0",IF(AND(C3865&lt;&gt;"Корректировка остатка",D3865&lt;0),"Для этого типа количество положительное",IF(NOT(ISNUMBER('Номенклатура'!$C$2)),"Укажите дату начала учёта",IF(A3865&lt;INT('Номенклатура'!$C$2),"Раньше даты начала учёта: НЕ учтено",IF(AND(C3865="Корректировка остатка",TRIM(G3865)=""),"Учтено: добавьте пояснение","ОК")))))))))))))</f>
        <v/>
      </c>
    </row>
    <row r="3866" spans="1:9" x14ac:dyDescent="0.25">
      <c r="A3866" s="16"/>
      <c r="B3866" s="13"/>
      <c r="C3866" s="13"/>
      <c r="D3866" s="14"/>
      <c r="E3866" s="17" t="str">
        <f>IF(OR(B3866="",SUMPRODUCT(--EXACT('Номенклатура'!$A$6:$A$205,B3866))&lt;&gt;1),"",INDEX('Номенклатура'!$D$6:$D$205,SUMPRODUCT(EXACT('Номенклатура'!$A$6:$A$205,B3866)*(ROW('Номенклатура'!$A$6:$A$205)-5)))&amp;"")</f>
        <v/>
      </c>
      <c r="F3866" s="18" t="str">
        <f>IF(OR(I3866="ОК",I3866="Учтено: добавьте пояснение"),IF(C3866="Приход",D3866,IF(C3866="Корректировка остатка",D3866,-D3866)),"")</f>
        <v/>
      </c>
      <c r="G3866" s="13"/>
      <c r="H3866" s="15" t="str">
        <f>IF(OR(B3866="",SUMPRODUCT(--EXACT('Номенклатура'!$A$6:$A$205,B3866))&lt;&gt;1),"",INDEX('Номенклатура'!$B$6:$B$205,SUMPRODUCT(EXACT('Номенклатура'!$A$6:$A$205,B3866)*(ROW('Номенклатура'!$A$6:$A$205)-5)))&amp;"")</f>
        <v/>
      </c>
      <c r="I3866" s="15" t="str">
        <f>IF(COUNTA(A3866:D3866,G3866)=0,"",IF(NOT(ISNUMBER(A3866)),"Укажите дату",IF(B3866="","Укажите код",IF(NOT(AND(ISTEXT(B3866),LEN(B3866)&gt;0,LEN(B3866)&lt;=30,ISNUMBER(FIND(LEFT(B3866,1),"ABCDEFGHIJKLMNOPQRSTUVWXYZ")),SUMPRODUCT((MID(B3866,{1,2,3,4,5,6,7,8,9,10,11,12,13,14,15,16,17,18,19,20,21,22,23,24,25,26,27,28,29,30},1)&lt;&gt;"")*ISERROR(FIND(MID(B3866,{1,2,3,4,5,6,7,8,9,10,11,12,13,14,15,16,17,18,19,20,21,22,23,24,25,26,27,28,29,30},1),"ABCDEFGHIJKLMNOPQRSTUVWXYZ0123456789-_")))=0,ISERROR(VALUE(B3866)))),"Недопустимый код: только латинские буквы A-Z в верхнем регистре, цифры, - и _; начало с буквы, до 30 символов (например MILK-001)",IF(SUMPRODUCT(--EXACT('Номенклатура'!$A$6:$A$205,B3866))=0,"Код не найден в номенклатуре",IF(SUMPRODUCT(--EXACT('Номенклатура'!$A$6:$A$205,B3866))&gt;1,"Код повторяется в номенклатуре",IF(ISNA(MATCH(C3866,{"Приход","Расход","Списание","Корректировка остатка"},0)),"Выберите тип операции",IF(NOT(ISNUMBER(D3866)),"Укажите количество",IF(D3866=0,"Количество не может быть 0",IF(AND(C3866&lt;&gt;"Корректировка остатка",D3866&lt;0),"Для этого типа количество положительное",IF(NOT(ISNUMBER('Номенклатура'!$C$2)),"Укажите дату начала учёта",IF(A3866&lt;INT('Номенклатура'!$C$2),"Раньше даты начала учёта: НЕ учтено",IF(AND(C3866="Корректировка остатка",TRIM(G3866)=""),"Учтено: добавьте пояснение","ОК")))))))))))))</f>
        <v/>
      </c>
    </row>
    <row r="3867" spans="1:9" x14ac:dyDescent="0.25">
      <c r="A3867" s="16"/>
      <c r="B3867" s="13"/>
      <c r="C3867" s="13"/>
      <c r="D3867" s="14"/>
      <c r="E3867" s="17" t="str">
        <f>IF(OR(B3867="",SUMPRODUCT(--EXACT('Номенклатура'!$A$6:$A$205,B3867))&lt;&gt;1),"",INDEX('Номенклатура'!$D$6:$D$205,SUMPRODUCT(EXACT('Номенклатура'!$A$6:$A$205,B3867)*(ROW('Номенклатура'!$A$6:$A$205)-5)))&amp;"")</f>
        <v/>
      </c>
      <c r="F3867" s="18" t="str">
        <f>IF(OR(I3867="ОК",I3867="Учтено: добавьте пояснение"),IF(C3867="Приход",D3867,IF(C3867="Корректировка остатка",D3867,-D3867)),"")</f>
        <v/>
      </c>
      <c r="G3867" s="13"/>
      <c r="H3867" s="15" t="str">
        <f>IF(OR(B3867="",SUMPRODUCT(--EXACT('Номенклатура'!$A$6:$A$205,B3867))&lt;&gt;1),"",INDEX('Номенклатура'!$B$6:$B$205,SUMPRODUCT(EXACT('Номенклатура'!$A$6:$A$205,B3867)*(ROW('Номенклатура'!$A$6:$A$205)-5)))&amp;"")</f>
        <v/>
      </c>
      <c r="I3867" s="15" t="str">
        <f>IF(COUNTA(A3867:D3867,G3867)=0,"",IF(NOT(ISNUMBER(A3867)),"Укажите дату",IF(B3867="","Укажите код",IF(NOT(AND(ISTEXT(B3867),LEN(B3867)&gt;0,LEN(B3867)&lt;=30,ISNUMBER(FIND(LEFT(B3867,1),"ABCDEFGHIJKLMNOPQRSTUVWXYZ")),SUMPRODUCT((MID(B3867,{1,2,3,4,5,6,7,8,9,10,11,12,13,14,15,16,17,18,19,20,21,22,23,24,25,26,27,28,29,30},1)&lt;&gt;"")*ISERROR(FIND(MID(B3867,{1,2,3,4,5,6,7,8,9,10,11,12,13,14,15,16,17,18,19,20,21,22,23,24,25,26,27,28,29,30},1),"ABCDEFGHIJKLMNOPQRSTUVWXYZ0123456789-_")))=0,ISERROR(VALUE(B3867)))),"Недопустимый код: только латинские буквы A-Z в верхнем регистре, цифры, - и _; начало с буквы, до 30 символов (например MILK-001)",IF(SUMPRODUCT(--EXACT('Номенклатура'!$A$6:$A$205,B3867))=0,"Код не найден в номенклатуре",IF(SUMPRODUCT(--EXACT('Номенклатура'!$A$6:$A$205,B3867))&gt;1,"Код повторяется в номенклатуре",IF(ISNA(MATCH(C3867,{"Приход","Расход","Списание","Корректировка остатка"},0)),"Выберите тип операции",IF(NOT(ISNUMBER(D3867)),"Укажите количество",IF(D3867=0,"Количество не может быть 0",IF(AND(C3867&lt;&gt;"Корректировка остатка",D3867&lt;0),"Для этого типа количество положительное",IF(NOT(ISNUMBER('Номенклатура'!$C$2)),"Укажите дату начала учёта",IF(A3867&lt;INT('Номенклатура'!$C$2),"Раньше даты начала учёта: НЕ учтено",IF(AND(C3867="Корректировка остатка",TRIM(G3867)=""),"Учтено: добавьте пояснение","ОК")))))))))))))</f>
        <v/>
      </c>
    </row>
    <row r="3868" spans="1:9" x14ac:dyDescent="0.25">
      <c r="A3868" s="16"/>
      <c r="B3868" s="13"/>
      <c r="C3868" s="13"/>
      <c r="D3868" s="14"/>
      <c r="E3868" s="17" t="str">
        <f>IF(OR(B3868="",SUMPRODUCT(--EXACT('Номенклатура'!$A$6:$A$205,B3868))&lt;&gt;1),"",INDEX('Номенклатура'!$D$6:$D$205,SUMPRODUCT(EXACT('Номенклатура'!$A$6:$A$205,B3868)*(ROW('Номенклатура'!$A$6:$A$205)-5)))&amp;"")</f>
        <v/>
      </c>
      <c r="F3868" s="18" t="str">
        <f>IF(OR(I3868="ОК",I3868="Учтено: добавьте пояснение"),IF(C3868="Приход",D3868,IF(C3868="Корректировка остатка",D3868,-D3868)),"")</f>
        <v/>
      </c>
      <c r="G3868" s="13"/>
      <c r="H3868" s="15" t="str">
        <f>IF(OR(B3868="",SUMPRODUCT(--EXACT('Номенклатура'!$A$6:$A$205,B3868))&lt;&gt;1),"",INDEX('Номенклатура'!$B$6:$B$205,SUMPRODUCT(EXACT('Номенклатура'!$A$6:$A$205,B3868)*(ROW('Номенклатура'!$A$6:$A$205)-5)))&amp;"")</f>
        <v/>
      </c>
      <c r="I3868" s="15" t="str">
        <f>IF(COUNTA(A3868:D3868,G3868)=0,"",IF(NOT(ISNUMBER(A3868)),"Укажите дату",IF(B3868="","Укажите код",IF(NOT(AND(ISTEXT(B3868),LEN(B3868)&gt;0,LEN(B3868)&lt;=30,ISNUMBER(FIND(LEFT(B3868,1),"ABCDEFGHIJKLMNOPQRSTUVWXYZ")),SUMPRODUCT((MID(B3868,{1,2,3,4,5,6,7,8,9,10,11,12,13,14,15,16,17,18,19,20,21,22,23,24,25,26,27,28,29,30},1)&lt;&gt;"")*ISERROR(FIND(MID(B3868,{1,2,3,4,5,6,7,8,9,10,11,12,13,14,15,16,17,18,19,20,21,22,23,24,25,26,27,28,29,30},1),"ABCDEFGHIJKLMNOPQRSTUVWXYZ0123456789-_")))=0,ISERROR(VALUE(B3868)))),"Недопустимый код: только латинские буквы A-Z в верхнем регистре, цифры, - и _; начало с буквы, до 30 символов (например MILK-001)",IF(SUMPRODUCT(--EXACT('Номенклатура'!$A$6:$A$205,B3868))=0,"Код не найден в номенклатуре",IF(SUMPRODUCT(--EXACT('Номенклатура'!$A$6:$A$205,B3868))&gt;1,"Код повторяется в номенклатуре",IF(ISNA(MATCH(C3868,{"Приход","Расход","Списание","Корректировка остатка"},0)),"Выберите тип операции",IF(NOT(ISNUMBER(D3868)),"Укажите количество",IF(D3868=0,"Количество не может быть 0",IF(AND(C3868&lt;&gt;"Корректировка остатка",D3868&lt;0),"Для этого типа количество положительное",IF(NOT(ISNUMBER('Номенклатура'!$C$2)),"Укажите дату начала учёта",IF(A3868&lt;INT('Номенклатура'!$C$2),"Раньше даты начала учёта: НЕ учтено",IF(AND(C3868="Корректировка остатка",TRIM(G3868)=""),"Учтено: добавьте пояснение","ОК")))))))))))))</f>
        <v/>
      </c>
    </row>
    <row r="3869" spans="1:9" x14ac:dyDescent="0.25">
      <c r="A3869" s="16"/>
      <c r="B3869" s="13"/>
      <c r="C3869" s="13"/>
      <c r="D3869" s="14"/>
      <c r="E3869" s="17" t="str">
        <f>IF(OR(B3869="",SUMPRODUCT(--EXACT('Номенклатура'!$A$6:$A$205,B3869))&lt;&gt;1),"",INDEX('Номенклатура'!$D$6:$D$205,SUMPRODUCT(EXACT('Номенклатура'!$A$6:$A$205,B3869)*(ROW('Номенклатура'!$A$6:$A$205)-5)))&amp;"")</f>
        <v/>
      </c>
      <c r="F3869" s="18" t="str">
        <f>IF(OR(I3869="ОК",I3869="Учтено: добавьте пояснение"),IF(C3869="Приход",D3869,IF(C3869="Корректировка остатка",D3869,-D3869)),"")</f>
        <v/>
      </c>
      <c r="G3869" s="13"/>
      <c r="H3869" s="15" t="str">
        <f>IF(OR(B3869="",SUMPRODUCT(--EXACT('Номенклатура'!$A$6:$A$205,B3869))&lt;&gt;1),"",INDEX('Номенклатура'!$B$6:$B$205,SUMPRODUCT(EXACT('Номенклатура'!$A$6:$A$205,B3869)*(ROW('Номенклатура'!$A$6:$A$205)-5)))&amp;"")</f>
        <v/>
      </c>
      <c r="I3869" s="15" t="str">
        <f>IF(COUNTA(A3869:D3869,G3869)=0,"",IF(NOT(ISNUMBER(A3869)),"Укажите дату",IF(B3869="","Укажите код",IF(NOT(AND(ISTEXT(B3869),LEN(B3869)&gt;0,LEN(B3869)&lt;=30,ISNUMBER(FIND(LEFT(B3869,1),"ABCDEFGHIJKLMNOPQRSTUVWXYZ")),SUMPRODUCT((MID(B3869,{1,2,3,4,5,6,7,8,9,10,11,12,13,14,15,16,17,18,19,20,21,22,23,24,25,26,27,28,29,30},1)&lt;&gt;"")*ISERROR(FIND(MID(B3869,{1,2,3,4,5,6,7,8,9,10,11,12,13,14,15,16,17,18,19,20,21,22,23,24,25,26,27,28,29,30},1),"ABCDEFGHIJKLMNOPQRSTUVWXYZ0123456789-_")))=0,ISERROR(VALUE(B3869)))),"Недопустимый код: только латинские буквы A-Z в верхнем регистре, цифры, - и _; начало с буквы, до 30 символов (например MILK-001)",IF(SUMPRODUCT(--EXACT('Номенклатура'!$A$6:$A$205,B3869))=0,"Код не найден в номенклатуре",IF(SUMPRODUCT(--EXACT('Номенклатура'!$A$6:$A$205,B3869))&gt;1,"Код повторяется в номенклатуре",IF(ISNA(MATCH(C3869,{"Приход","Расход","Списание","Корректировка остатка"},0)),"Выберите тип операции",IF(NOT(ISNUMBER(D3869)),"Укажите количество",IF(D3869=0,"Количество не может быть 0",IF(AND(C3869&lt;&gt;"Корректировка остатка",D3869&lt;0),"Для этого типа количество положительное",IF(NOT(ISNUMBER('Номенклатура'!$C$2)),"Укажите дату начала учёта",IF(A3869&lt;INT('Номенклатура'!$C$2),"Раньше даты начала учёта: НЕ учтено",IF(AND(C3869="Корректировка остатка",TRIM(G3869)=""),"Учтено: добавьте пояснение","ОК")))))))))))))</f>
        <v/>
      </c>
    </row>
    <row r="3870" spans="1:9" x14ac:dyDescent="0.25">
      <c r="A3870" s="16"/>
      <c r="B3870" s="13"/>
      <c r="C3870" s="13"/>
      <c r="D3870" s="14"/>
      <c r="E3870" s="17" t="str">
        <f>IF(OR(B3870="",SUMPRODUCT(--EXACT('Номенклатура'!$A$6:$A$205,B3870))&lt;&gt;1),"",INDEX('Номенклатура'!$D$6:$D$205,SUMPRODUCT(EXACT('Номенклатура'!$A$6:$A$205,B3870)*(ROW('Номенклатура'!$A$6:$A$205)-5)))&amp;"")</f>
        <v/>
      </c>
      <c r="F3870" s="18" t="str">
        <f>IF(OR(I3870="ОК",I3870="Учтено: добавьте пояснение"),IF(C3870="Приход",D3870,IF(C3870="Корректировка остатка",D3870,-D3870)),"")</f>
        <v/>
      </c>
      <c r="G3870" s="13"/>
      <c r="H3870" s="15" t="str">
        <f>IF(OR(B3870="",SUMPRODUCT(--EXACT('Номенклатура'!$A$6:$A$205,B3870))&lt;&gt;1),"",INDEX('Номенклатура'!$B$6:$B$205,SUMPRODUCT(EXACT('Номенклатура'!$A$6:$A$205,B3870)*(ROW('Номенклатура'!$A$6:$A$205)-5)))&amp;"")</f>
        <v/>
      </c>
      <c r="I3870" s="15" t="str">
        <f>IF(COUNTA(A3870:D3870,G3870)=0,"",IF(NOT(ISNUMBER(A3870)),"Укажите дату",IF(B3870="","Укажите код",IF(NOT(AND(ISTEXT(B3870),LEN(B3870)&gt;0,LEN(B3870)&lt;=30,ISNUMBER(FIND(LEFT(B3870,1),"ABCDEFGHIJKLMNOPQRSTUVWXYZ")),SUMPRODUCT((MID(B3870,{1,2,3,4,5,6,7,8,9,10,11,12,13,14,15,16,17,18,19,20,21,22,23,24,25,26,27,28,29,30},1)&lt;&gt;"")*ISERROR(FIND(MID(B3870,{1,2,3,4,5,6,7,8,9,10,11,12,13,14,15,16,17,18,19,20,21,22,23,24,25,26,27,28,29,30},1),"ABCDEFGHIJKLMNOPQRSTUVWXYZ0123456789-_")))=0,ISERROR(VALUE(B3870)))),"Недопустимый код: только латинские буквы A-Z в верхнем регистре, цифры, - и _; начало с буквы, до 30 символов (например MILK-001)",IF(SUMPRODUCT(--EXACT('Номенклатура'!$A$6:$A$205,B3870))=0,"Код не найден в номенклатуре",IF(SUMPRODUCT(--EXACT('Номенклатура'!$A$6:$A$205,B3870))&gt;1,"Код повторяется в номенклатуре",IF(ISNA(MATCH(C3870,{"Приход","Расход","Списание","Корректировка остатка"},0)),"Выберите тип операции",IF(NOT(ISNUMBER(D3870)),"Укажите количество",IF(D3870=0,"Количество не может быть 0",IF(AND(C3870&lt;&gt;"Корректировка остатка",D3870&lt;0),"Для этого типа количество положительное",IF(NOT(ISNUMBER('Номенклатура'!$C$2)),"Укажите дату начала учёта",IF(A3870&lt;INT('Номенклатура'!$C$2),"Раньше даты начала учёта: НЕ учтено",IF(AND(C3870="Корректировка остатка",TRIM(G3870)=""),"Учтено: добавьте пояснение","ОК")))))))))))))</f>
        <v/>
      </c>
    </row>
    <row r="3871" spans="1:9" x14ac:dyDescent="0.25">
      <c r="A3871" s="16"/>
      <c r="B3871" s="13"/>
      <c r="C3871" s="13"/>
      <c r="D3871" s="14"/>
      <c r="E3871" s="17" t="str">
        <f>IF(OR(B3871="",SUMPRODUCT(--EXACT('Номенклатура'!$A$6:$A$205,B3871))&lt;&gt;1),"",INDEX('Номенклатура'!$D$6:$D$205,SUMPRODUCT(EXACT('Номенклатура'!$A$6:$A$205,B3871)*(ROW('Номенклатура'!$A$6:$A$205)-5)))&amp;"")</f>
        <v/>
      </c>
      <c r="F3871" s="18" t="str">
        <f>IF(OR(I3871="ОК",I3871="Учтено: добавьте пояснение"),IF(C3871="Приход",D3871,IF(C3871="Корректировка остатка",D3871,-D3871)),"")</f>
        <v/>
      </c>
      <c r="G3871" s="13"/>
      <c r="H3871" s="15" t="str">
        <f>IF(OR(B3871="",SUMPRODUCT(--EXACT('Номенклатура'!$A$6:$A$205,B3871))&lt;&gt;1),"",INDEX('Номенклатура'!$B$6:$B$205,SUMPRODUCT(EXACT('Номенклатура'!$A$6:$A$205,B3871)*(ROW('Номенклатура'!$A$6:$A$205)-5)))&amp;"")</f>
        <v/>
      </c>
      <c r="I3871" s="15" t="str">
        <f>IF(COUNTA(A3871:D3871,G3871)=0,"",IF(NOT(ISNUMBER(A3871)),"Укажите дату",IF(B3871="","Укажите код",IF(NOT(AND(ISTEXT(B3871),LEN(B3871)&gt;0,LEN(B3871)&lt;=30,ISNUMBER(FIND(LEFT(B3871,1),"ABCDEFGHIJKLMNOPQRSTUVWXYZ")),SUMPRODUCT((MID(B3871,{1,2,3,4,5,6,7,8,9,10,11,12,13,14,15,16,17,18,19,20,21,22,23,24,25,26,27,28,29,30},1)&lt;&gt;"")*ISERROR(FIND(MID(B3871,{1,2,3,4,5,6,7,8,9,10,11,12,13,14,15,16,17,18,19,20,21,22,23,24,25,26,27,28,29,30},1),"ABCDEFGHIJKLMNOPQRSTUVWXYZ0123456789-_")))=0,ISERROR(VALUE(B3871)))),"Недопустимый код: только латинские буквы A-Z в верхнем регистре, цифры, - и _; начало с буквы, до 30 символов (например MILK-001)",IF(SUMPRODUCT(--EXACT('Номенклатура'!$A$6:$A$205,B3871))=0,"Код не найден в номенклатуре",IF(SUMPRODUCT(--EXACT('Номенклатура'!$A$6:$A$205,B3871))&gt;1,"Код повторяется в номенклатуре",IF(ISNA(MATCH(C3871,{"Приход","Расход","Списание","Корректировка остатка"},0)),"Выберите тип операции",IF(NOT(ISNUMBER(D3871)),"Укажите количество",IF(D3871=0,"Количество не может быть 0",IF(AND(C3871&lt;&gt;"Корректировка остатка",D3871&lt;0),"Для этого типа количество положительное",IF(NOT(ISNUMBER('Номенклатура'!$C$2)),"Укажите дату начала учёта",IF(A3871&lt;INT('Номенклатура'!$C$2),"Раньше даты начала учёта: НЕ учтено",IF(AND(C3871="Корректировка остатка",TRIM(G3871)=""),"Учтено: добавьте пояснение","ОК")))))))))))))</f>
        <v/>
      </c>
    </row>
    <row r="3872" spans="1:9" x14ac:dyDescent="0.25">
      <c r="A3872" s="16"/>
      <c r="B3872" s="13"/>
      <c r="C3872" s="13"/>
      <c r="D3872" s="14"/>
      <c r="E3872" s="17" t="str">
        <f>IF(OR(B3872="",SUMPRODUCT(--EXACT('Номенклатура'!$A$6:$A$205,B3872))&lt;&gt;1),"",INDEX('Номенклатура'!$D$6:$D$205,SUMPRODUCT(EXACT('Номенклатура'!$A$6:$A$205,B3872)*(ROW('Номенклатура'!$A$6:$A$205)-5)))&amp;"")</f>
        <v/>
      </c>
      <c r="F3872" s="18" t="str">
        <f>IF(OR(I3872="ОК",I3872="Учтено: добавьте пояснение"),IF(C3872="Приход",D3872,IF(C3872="Корректировка остатка",D3872,-D3872)),"")</f>
        <v/>
      </c>
      <c r="G3872" s="13"/>
      <c r="H3872" s="15" t="str">
        <f>IF(OR(B3872="",SUMPRODUCT(--EXACT('Номенклатура'!$A$6:$A$205,B3872))&lt;&gt;1),"",INDEX('Номенклатура'!$B$6:$B$205,SUMPRODUCT(EXACT('Номенклатура'!$A$6:$A$205,B3872)*(ROW('Номенклатура'!$A$6:$A$205)-5)))&amp;"")</f>
        <v/>
      </c>
      <c r="I3872" s="15" t="str">
        <f>IF(COUNTA(A3872:D3872,G3872)=0,"",IF(NOT(ISNUMBER(A3872)),"Укажите дату",IF(B3872="","Укажите код",IF(NOT(AND(ISTEXT(B3872),LEN(B3872)&gt;0,LEN(B3872)&lt;=30,ISNUMBER(FIND(LEFT(B3872,1),"ABCDEFGHIJKLMNOPQRSTUVWXYZ")),SUMPRODUCT((MID(B3872,{1,2,3,4,5,6,7,8,9,10,11,12,13,14,15,16,17,18,19,20,21,22,23,24,25,26,27,28,29,30},1)&lt;&gt;"")*ISERROR(FIND(MID(B3872,{1,2,3,4,5,6,7,8,9,10,11,12,13,14,15,16,17,18,19,20,21,22,23,24,25,26,27,28,29,30},1),"ABCDEFGHIJKLMNOPQRSTUVWXYZ0123456789-_")))=0,ISERROR(VALUE(B3872)))),"Недопустимый код: только латинские буквы A-Z в верхнем регистре, цифры, - и _; начало с буквы, до 30 символов (например MILK-001)",IF(SUMPRODUCT(--EXACT('Номенклатура'!$A$6:$A$205,B3872))=0,"Код не найден в номенклатуре",IF(SUMPRODUCT(--EXACT('Номенклатура'!$A$6:$A$205,B3872))&gt;1,"Код повторяется в номенклатуре",IF(ISNA(MATCH(C3872,{"Приход","Расход","Списание","Корректировка остатка"},0)),"Выберите тип операции",IF(NOT(ISNUMBER(D3872)),"Укажите количество",IF(D3872=0,"Количество не может быть 0",IF(AND(C3872&lt;&gt;"Корректировка остатка",D3872&lt;0),"Для этого типа количество положительное",IF(NOT(ISNUMBER('Номенклатура'!$C$2)),"Укажите дату начала учёта",IF(A3872&lt;INT('Номенклатура'!$C$2),"Раньше даты начала учёта: НЕ учтено",IF(AND(C3872="Корректировка остатка",TRIM(G3872)=""),"Учтено: добавьте пояснение","ОК")))))))))))))</f>
        <v/>
      </c>
    </row>
    <row r="3873" spans="1:9" x14ac:dyDescent="0.25">
      <c r="A3873" s="16"/>
      <c r="B3873" s="13"/>
      <c r="C3873" s="13"/>
      <c r="D3873" s="14"/>
      <c r="E3873" s="17" t="str">
        <f>IF(OR(B3873="",SUMPRODUCT(--EXACT('Номенклатура'!$A$6:$A$205,B3873))&lt;&gt;1),"",INDEX('Номенклатура'!$D$6:$D$205,SUMPRODUCT(EXACT('Номенклатура'!$A$6:$A$205,B3873)*(ROW('Номенклатура'!$A$6:$A$205)-5)))&amp;"")</f>
        <v/>
      </c>
      <c r="F3873" s="18" t="str">
        <f>IF(OR(I3873="ОК",I3873="Учтено: добавьте пояснение"),IF(C3873="Приход",D3873,IF(C3873="Корректировка остатка",D3873,-D3873)),"")</f>
        <v/>
      </c>
      <c r="G3873" s="13"/>
      <c r="H3873" s="15" t="str">
        <f>IF(OR(B3873="",SUMPRODUCT(--EXACT('Номенклатура'!$A$6:$A$205,B3873))&lt;&gt;1),"",INDEX('Номенклатура'!$B$6:$B$205,SUMPRODUCT(EXACT('Номенклатура'!$A$6:$A$205,B3873)*(ROW('Номенклатура'!$A$6:$A$205)-5)))&amp;"")</f>
        <v/>
      </c>
      <c r="I3873" s="15" t="str">
        <f>IF(COUNTA(A3873:D3873,G3873)=0,"",IF(NOT(ISNUMBER(A3873)),"Укажите дату",IF(B3873="","Укажите код",IF(NOT(AND(ISTEXT(B3873),LEN(B3873)&gt;0,LEN(B3873)&lt;=30,ISNUMBER(FIND(LEFT(B3873,1),"ABCDEFGHIJKLMNOPQRSTUVWXYZ")),SUMPRODUCT((MID(B3873,{1,2,3,4,5,6,7,8,9,10,11,12,13,14,15,16,17,18,19,20,21,22,23,24,25,26,27,28,29,30},1)&lt;&gt;"")*ISERROR(FIND(MID(B3873,{1,2,3,4,5,6,7,8,9,10,11,12,13,14,15,16,17,18,19,20,21,22,23,24,25,26,27,28,29,30},1),"ABCDEFGHIJKLMNOPQRSTUVWXYZ0123456789-_")))=0,ISERROR(VALUE(B3873)))),"Недопустимый код: только латинские буквы A-Z в верхнем регистре, цифры, - и _; начало с буквы, до 30 символов (например MILK-001)",IF(SUMPRODUCT(--EXACT('Номенклатура'!$A$6:$A$205,B3873))=0,"Код не найден в номенклатуре",IF(SUMPRODUCT(--EXACT('Номенклатура'!$A$6:$A$205,B3873))&gt;1,"Код повторяется в номенклатуре",IF(ISNA(MATCH(C3873,{"Приход","Расход","Списание","Корректировка остатка"},0)),"Выберите тип операции",IF(NOT(ISNUMBER(D3873)),"Укажите количество",IF(D3873=0,"Количество не может быть 0",IF(AND(C3873&lt;&gt;"Корректировка остатка",D3873&lt;0),"Для этого типа количество положительное",IF(NOT(ISNUMBER('Номенклатура'!$C$2)),"Укажите дату начала учёта",IF(A3873&lt;INT('Номенклатура'!$C$2),"Раньше даты начала учёта: НЕ учтено",IF(AND(C3873="Корректировка остатка",TRIM(G3873)=""),"Учтено: добавьте пояснение","ОК")))))))))))))</f>
        <v/>
      </c>
    </row>
    <row r="3874" spans="1:9" x14ac:dyDescent="0.25">
      <c r="A3874" s="16"/>
      <c r="B3874" s="13"/>
      <c r="C3874" s="13"/>
      <c r="D3874" s="14"/>
      <c r="E3874" s="17" t="str">
        <f>IF(OR(B3874="",SUMPRODUCT(--EXACT('Номенклатура'!$A$6:$A$205,B3874))&lt;&gt;1),"",INDEX('Номенклатура'!$D$6:$D$205,SUMPRODUCT(EXACT('Номенклатура'!$A$6:$A$205,B3874)*(ROW('Номенклатура'!$A$6:$A$205)-5)))&amp;"")</f>
        <v/>
      </c>
      <c r="F3874" s="18" t="str">
        <f>IF(OR(I3874="ОК",I3874="Учтено: добавьте пояснение"),IF(C3874="Приход",D3874,IF(C3874="Корректировка остатка",D3874,-D3874)),"")</f>
        <v/>
      </c>
      <c r="G3874" s="13"/>
      <c r="H3874" s="15" t="str">
        <f>IF(OR(B3874="",SUMPRODUCT(--EXACT('Номенклатура'!$A$6:$A$205,B3874))&lt;&gt;1),"",INDEX('Номенклатура'!$B$6:$B$205,SUMPRODUCT(EXACT('Номенклатура'!$A$6:$A$205,B3874)*(ROW('Номенклатура'!$A$6:$A$205)-5)))&amp;"")</f>
        <v/>
      </c>
      <c r="I3874" s="15" t="str">
        <f>IF(COUNTA(A3874:D3874,G3874)=0,"",IF(NOT(ISNUMBER(A3874)),"Укажите дату",IF(B3874="","Укажите код",IF(NOT(AND(ISTEXT(B3874),LEN(B3874)&gt;0,LEN(B3874)&lt;=30,ISNUMBER(FIND(LEFT(B3874,1),"ABCDEFGHIJKLMNOPQRSTUVWXYZ")),SUMPRODUCT((MID(B3874,{1,2,3,4,5,6,7,8,9,10,11,12,13,14,15,16,17,18,19,20,21,22,23,24,25,26,27,28,29,30},1)&lt;&gt;"")*ISERROR(FIND(MID(B3874,{1,2,3,4,5,6,7,8,9,10,11,12,13,14,15,16,17,18,19,20,21,22,23,24,25,26,27,28,29,30},1),"ABCDEFGHIJKLMNOPQRSTUVWXYZ0123456789-_")))=0,ISERROR(VALUE(B3874)))),"Недопустимый код: только латинские буквы A-Z в верхнем регистре, цифры, - и _; начало с буквы, до 30 символов (например MILK-001)",IF(SUMPRODUCT(--EXACT('Номенклатура'!$A$6:$A$205,B3874))=0,"Код не найден в номенклатуре",IF(SUMPRODUCT(--EXACT('Номенклатура'!$A$6:$A$205,B3874))&gt;1,"Код повторяется в номенклатуре",IF(ISNA(MATCH(C3874,{"Приход","Расход","Списание","Корректировка остатка"},0)),"Выберите тип операции",IF(NOT(ISNUMBER(D3874)),"Укажите количество",IF(D3874=0,"Количество не может быть 0",IF(AND(C3874&lt;&gt;"Корректировка остатка",D3874&lt;0),"Для этого типа количество положительное",IF(NOT(ISNUMBER('Номенклатура'!$C$2)),"Укажите дату начала учёта",IF(A3874&lt;INT('Номенклатура'!$C$2),"Раньше даты начала учёта: НЕ учтено",IF(AND(C3874="Корректировка остатка",TRIM(G3874)=""),"Учтено: добавьте пояснение","ОК")))))))))))))</f>
        <v/>
      </c>
    </row>
    <row r="3875" spans="1:9" x14ac:dyDescent="0.25">
      <c r="A3875" s="16"/>
      <c r="B3875" s="13"/>
      <c r="C3875" s="13"/>
      <c r="D3875" s="14"/>
      <c r="E3875" s="17" t="str">
        <f>IF(OR(B3875="",SUMPRODUCT(--EXACT('Номенклатура'!$A$6:$A$205,B3875))&lt;&gt;1),"",INDEX('Номенклатура'!$D$6:$D$205,SUMPRODUCT(EXACT('Номенклатура'!$A$6:$A$205,B3875)*(ROW('Номенклатура'!$A$6:$A$205)-5)))&amp;"")</f>
        <v/>
      </c>
      <c r="F3875" s="18" t="str">
        <f>IF(OR(I3875="ОК",I3875="Учтено: добавьте пояснение"),IF(C3875="Приход",D3875,IF(C3875="Корректировка остатка",D3875,-D3875)),"")</f>
        <v/>
      </c>
      <c r="G3875" s="13"/>
      <c r="H3875" s="15" t="str">
        <f>IF(OR(B3875="",SUMPRODUCT(--EXACT('Номенклатура'!$A$6:$A$205,B3875))&lt;&gt;1),"",INDEX('Номенклатура'!$B$6:$B$205,SUMPRODUCT(EXACT('Номенклатура'!$A$6:$A$205,B3875)*(ROW('Номенклатура'!$A$6:$A$205)-5)))&amp;"")</f>
        <v/>
      </c>
      <c r="I3875" s="15" t="str">
        <f>IF(COUNTA(A3875:D3875,G3875)=0,"",IF(NOT(ISNUMBER(A3875)),"Укажите дату",IF(B3875="","Укажите код",IF(NOT(AND(ISTEXT(B3875),LEN(B3875)&gt;0,LEN(B3875)&lt;=30,ISNUMBER(FIND(LEFT(B3875,1),"ABCDEFGHIJKLMNOPQRSTUVWXYZ")),SUMPRODUCT((MID(B3875,{1,2,3,4,5,6,7,8,9,10,11,12,13,14,15,16,17,18,19,20,21,22,23,24,25,26,27,28,29,30},1)&lt;&gt;"")*ISERROR(FIND(MID(B3875,{1,2,3,4,5,6,7,8,9,10,11,12,13,14,15,16,17,18,19,20,21,22,23,24,25,26,27,28,29,30},1),"ABCDEFGHIJKLMNOPQRSTUVWXYZ0123456789-_")))=0,ISERROR(VALUE(B3875)))),"Недопустимый код: только латинские буквы A-Z в верхнем регистре, цифры, - и _; начало с буквы, до 30 символов (например MILK-001)",IF(SUMPRODUCT(--EXACT('Номенклатура'!$A$6:$A$205,B3875))=0,"Код не найден в номенклатуре",IF(SUMPRODUCT(--EXACT('Номенклатура'!$A$6:$A$205,B3875))&gt;1,"Код повторяется в номенклатуре",IF(ISNA(MATCH(C3875,{"Приход","Расход","Списание","Корректировка остатка"},0)),"Выберите тип операции",IF(NOT(ISNUMBER(D3875)),"Укажите количество",IF(D3875=0,"Количество не может быть 0",IF(AND(C3875&lt;&gt;"Корректировка остатка",D3875&lt;0),"Для этого типа количество положительное",IF(NOT(ISNUMBER('Номенклатура'!$C$2)),"Укажите дату начала учёта",IF(A3875&lt;INT('Номенклатура'!$C$2),"Раньше даты начала учёта: НЕ учтено",IF(AND(C3875="Корректировка остатка",TRIM(G3875)=""),"Учтено: добавьте пояснение","ОК")))))))))))))</f>
        <v/>
      </c>
    </row>
    <row r="3876" spans="1:9" x14ac:dyDescent="0.25">
      <c r="A3876" s="16"/>
      <c r="B3876" s="13"/>
      <c r="C3876" s="13"/>
      <c r="D3876" s="14"/>
      <c r="E3876" s="17" t="str">
        <f>IF(OR(B3876="",SUMPRODUCT(--EXACT('Номенклатура'!$A$6:$A$205,B3876))&lt;&gt;1),"",INDEX('Номенклатура'!$D$6:$D$205,SUMPRODUCT(EXACT('Номенклатура'!$A$6:$A$205,B3876)*(ROW('Номенклатура'!$A$6:$A$205)-5)))&amp;"")</f>
        <v/>
      </c>
      <c r="F3876" s="18" t="str">
        <f>IF(OR(I3876="ОК",I3876="Учтено: добавьте пояснение"),IF(C3876="Приход",D3876,IF(C3876="Корректировка остатка",D3876,-D3876)),"")</f>
        <v/>
      </c>
      <c r="G3876" s="13"/>
      <c r="H3876" s="15" t="str">
        <f>IF(OR(B3876="",SUMPRODUCT(--EXACT('Номенклатура'!$A$6:$A$205,B3876))&lt;&gt;1),"",INDEX('Номенклатура'!$B$6:$B$205,SUMPRODUCT(EXACT('Номенклатура'!$A$6:$A$205,B3876)*(ROW('Номенклатура'!$A$6:$A$205)-5)))&amp;"")</f>
        <v/>
      </c>
      <c r="I3876" s="15" t="str">
        <f>IF(COUNTA(A3876:D3876,G3876)=0,"",IF(NOT(ISNUMBER(A3876)),"Укажите дату",IF(B3876="","Укажите код",IF(NOT(AND(ISTEXT(B3876),LEN(B3876)&gt;0,LEN(B3876)&lt;=30,ISNUMBER(FIND(LEFT(B3876,1),"ABCDEFGHIJKLMNOPQRSTUVWXYZ")),SUMPRODUCT((MID(B3876,{1,2,3,4,5,6,7,8,9,10,11,12,13,14,15,16,17,18,19,20,21,22,23,24,25,26,27,28,29,30},1)&lt;&gt;"")*ISERROR(FIND(MID(B3876,{1,2,3,4,5,6,7,8,9,10,11,12,13,14,15,16,17,18,19,20,21,22,23,24,25,26,27,28,29,30},1),"ABCDEFGHIJKLMNOPQRSTUVWXYZ0123456789-_")))=0,ISERROR(VALUE(B3876)))),"Недопустимый код: только латинские буквы A-Z в верхнем регистре, цифры, - и _; начало с буквы, до 30 символов (например MILK-001)",IF(SUMPRODUCT(--EXACT('Номенклатура'!$A$6:$A$205,B3876))=0,"Код не найден в номенклатуре",IF(SUMPRODUCT(--EXACT('Номенклатура'!$A$6:$A$205,B3876))&gt;1,"Код повторяется в номенклатуре",IF(ISNA(MATCH(C3876,{"Приход","Расход","Списание","Корректировка остатка"},0)),"Выберите тип операции",IF(NOT(ISNUMBER(D3876)),"Укажите количество",IF(D3876=0,"Количество не может быть 0",IF(AND(C3876&lt;&gt;"Корректировка остатка",D3876&lt;0),"Для этого типа количество положительное",IF(NOT(ISNUMBER('Номенклатура'!$C$2)),"Укажите дату начала учёта",IF(A3876&lt;INT('Номенклатура'!$C$2),"Раньше даты начала учёта: НЕ учтено",IF(AND(C3876="Корректировка остатка",TRIM(G3876)=""),"Учтено: добавьте пояснение","ОК")))))))))))))</f>
        <v/>
      </c>
    </row>
    <row r="3877" spans="1:9" x14ac:dyDescent="0.25">
      <c r="A3877" s="16"/>
      <c r="B3877" s="13"/>
      <c r="C3877" s="13"/>
      <c r="D3877" s="14"/>
      <c r="E3877" s="17" t="str">
        <f>IF(OR(B3877="",SUMPRODUCT(--EXACT('Номенклатура'!$A$6:$A$205,B3877))&lt;&gt;1),"",INDEX('Номенклатура'!$D$6:$D$205,SUMPRODUCT(EXACT('Номенклатура'!$A$6:$A$205,B3877)*(ROW('Номенклатура'!$A$6:$A$205)-5)))&amp;"")</f>
        <v/>
      </c>
      <c r="F3877" s="18" t="str">
        <f>IF(OR(I3877="ОК",I3877="Учтено: добавьте пояснение"),IF(C3877="Приход",D3877,IF(C3877="Корректировка остатка",D3877,-D3877)),"")</f>
        <v/>
      </c>
      <c r="G3877" s="13"/>
      <c r="H3877" s="15" t="str">
        <f>IF(OR(B3877="",SUMPRODUCT(--EXACT('Номенклатура'!$A$6:$A$205,B3877))&lt;&gt;1),"",INDEX('Номенклатура'!$B$6:$B$205,SUMPRODUCT(EXACT('Номенклатура'!$A$6:$A$205,B3877)*(ROW('Номенклатура'!$A$6:$A$205)-5)))&amp;"")</f>
        <v/>
      </c>
      <c r="I3877" s="15" t="str">
        <f>IF(COUNTA(A3877:D3877,G3877)=0,"",IF(NOT(ISNUMBER(A3877)),"Укажите дату",IF(B3877="","Укажите код",IF(NOT(AND(ISTEXT(B3877),LEN(B3877)&gt;0,LEN(B3877)&lt;=30,ISNUMBER(FIND(LEFT(B3877,1),"ABCDEFGHIJKLMNOPQRSTUVWXYZ")),SUMPRODUCT((MID(B3877,{1,2,3,4,5,6,7,8,9,10,11,12,13,14,15,16,17,18,19,20,21,22,23,24,25,26,27,28,29,30},1)&lt;&gt;"")*ISERROR(FIND(MID(B3877,{1,2,3,4,5,6,7,8,9,10,11,12,13,14,15,16,17,18,19,20,21,22,23,24,25,26,27,28,29,30},1),"ABCDEFGHIJKLMNOPQRSTUVWXYZ0123456789-_")))=0,ISERROR(VALUE(B3877)))),"Недопустимый код: только латинские буквы A-Z в верхнем регистре, цифры, - и _; начало с буквы, до 30 символов (например MILK-001)",IF(SUMPRODUCT(--EXACT('Номенклатура'!$A$6:$A$205,B3877))=0,"Код не найден в номенклатуре",IF(SUMPRODUCT(--EXACT('Номенклатура'!$A$6:$A$205,B3877))&gt;1,"Код повторяется в номенклатуре",IF(ISNA(MATCH(C3877,{"Приход","Расход","Списание","Корректировка остатка"},0)),"Выберите тип операции",IF(NOT(ISNUMBER(D3877)),"Укажите количество",IF(D3877=0,"Количество не может быть 0",IF(AND(C3877&lt;&gt;"Корректировка остатка",D3877&lt;0),"Для этого типа количество положительное",IF(NOT(ISNUMBER('Номенклатура'!$C$2)),"Укажите дату начала учёта",IF(A3877&lt;INT('Номенклатура'!$C$2),"Раньше даты начала учёта: НЕ учтено",IF(AND(C3877="Корректировка остатка",TRIM(G3877)=""),"Учтено: добавьте пояснение","ОК")))))))))))))</f>
        <v/>
      </c>
    </row>
    <row r="3878" spans="1:9" x14ac:dyDescent="0.25">
      <c r="A3878" s="16"/>
      <c r="B3878" s="13"/>
      <c r="C3878" s="13"/>
      <c r="D3878" s="14"/>
      <c r="E3878" s="17" t="str">
        <f>IF(OR(B3878="",SUMPRODUCT(--EXACT('Номенклатура'!$A$6:$A$205,B3878))&lt;&gt;1),"",INDEX('Номенклатура'!$D$6:$D$205,SUMPRODUCT(EXACT('Номенклатура'!$A$6:$A$205,B3878)*(ROW('Номенклатура'!$A$6:$A$205)-5)))&amp;"")</f>
        <v/>
      </c>
      <c r="F3878" s="18" t="str">
        <f>IF(OR(I3878="ОК",I3878="Учтено: добавьте пояснение"),IF(C3878="Приход",D3878,IF(C3878="Корректировка остатка",D3878,-D3878)),"")</f>
        <v/>
      </c>
      <c r="G3878" s="13"/>
      <c r="H3878" s="15" t="str">
        <f>IF(OR(B3878="",SUMPRODUCT(--EXACT('Номенклатура'!$A$6:$A$205,B3878))&lt;&gt;1),"",INDEX('Номенклатура'!$B$6:$B$205,SUMPRODUCT(EXACT('Номенклатура'!$A$6:$A$205,B3878)*(ROW('Номенклатура'!$A$6:$A$205)-5)))&amp;"")</f>
        <v/>
      </c>
      <c r="I3878" s="15" t="str">
        <f>IF(COUNTA(A3878:D3878,G3878)=0,"",IF(NOT(ISNUMBER(A3878)),"Укажите дату",IF(B3878="","Укажите код",IF(NOT(AND(ISTEXT(B3878),LEN(B3878)&gt;0,LEN(B3878)&lt;=30,ISNUMBER(FIND(LEFT(B3878,1),"ABCDEFGHIJKLMNOPQRSTUVWXYZ")),SUMPRODUCT((MID(B3878,{1,2,3,4,5,6,7,8,9,10,11,12,13,14,15,16,17,18,19,20,21,22,23,24,25,26,27,28,29,30},1)&lt;&gt;"")*ISERROR(FIND(MID(B3878,{1,2,3,4,5,6,7,8,9,10,11,12,13,14,15,16,17,18,19,20,21,22,23,24,25,26,27,28,29,30},1),"ABCDEFGHIJKLMNOPQRSTUVWXYZ0123456789-_")))=0,ISERROR(VALUE(B3878)))),"Недопустимый код: только латинские буквы A-Z в верхнем регистре, цифры, - и _; начало с буквы, до 30 символов (например MILK-001)",IF(SUMPRODUCT(--EXACT('Номенклатура'!$A$6:$A$205,B3878))=0,"Код не найден в номенклатуре",IF(SUMPRODUCT(--EXACT('Номенклатура'!$A$6:$A$205,B3878))&gt;1,"Код повторяется в номенклатуре",IF(ISNA(MATCH(C3878,{"Приход","Расход","Списание","Корректировка остатка"},0)),"Выберите тип операции",IF(NOT(ISNUMBER(D3878)),"Укажите количество",IF(D3878=0,"Количество не может быть 0",IF(AND(C3878&lt;&gt;"Корректировка остатка",D3878&lt;0),"Для этого типа количество положительное",IF(NOT(ISNUMBER('Номенклатура'!$C$2)),"Укажите дату начала учёта",IF(A3878&lt;INT('Номенклатура'!$C$2),"Раньше даты начала учёта: НЕ учтено",IF(AND(C3878="Корректировка остатка",TRIM(G3878)=""),"Учтено: добавьте пояснение","ОК")))))))))))))</f>
        <v/>
      </c>
    </row>
    <row r="3879" spans="1:9" x14ac:dyDescent="0.25">
      <c r="A3879" s="16"/>
      <c r="B3879" s="13"/>
      <c r="C3879" s="13"/>
      <c r="D3879" s="14"/>
      <c r="E3879" s="17" t="str">
        <f>IF(OR(B3879="",SUMPRODUCT(--EXACT('Номенклатура'!$A$6:$A$205,B3879))&lt;&gt;1),"",INDEX('Номенклатура'!$D$6:$D$205,SUMPRODUCT(EXACT('Номенклатура'!$A$6:$A$205,B3879)*(ROW('Номенклатура'!$A$6:$A$205)-5)))&amp;"")</f>
        <v/>
      </c>
      <c r="F3879" s="18" t="str">
        <f>IF(OR(I3879="ОК",I3879="Учтено: добавьте пояснение"),IF(C3879="Приход",D3879,IF(C3879="Корректировка остатка",D3879,-D3879)),"")</f>
        <v/>
      </c>
      <c r="G3879" s="13"/>
      <c r="H3879" s="15" t="str">
        <f>IF(OR(B3879="",SUMPRODUCT(--EXACT('Номенклатура'!$A$6:$A$205,B3879))&lt;&gt;1),"",INDEX('Номенклатура'!$B$6:$B$205,SUMPRODUCT(EXACT('Номенклатура'!$A$6:$A$205,B3879)*(ROW('Номенклатура'!$A$6:$A$205)-5)))&amp;"")</f>
        <v/>
      </c>
      <c r="I3879" s="15" t="str">
        <f>IF(COUNTA(A3879:D3879,G3879)=0,"",IF(NOT(ISNUMBER(A3879)),"Укажите дату",IF(B3879="","Укажите код",IF(NOT(AND(ISTEXT(B3879),LEN(B3879)&gt;0,LEN(B3879)&lt;=30,ISNUMBER(FIND(LEFT(B3879,1),"ABCDEFGHIJKLMNOPQRSTUVWXYZ")),SUMPRODUCT((MID(B3879,{1,2,3,4,5,6,7,8,9,10,11,12,13,14,15,16,17,18,19,20,21,22,23,24,25,26,27,28,29,30},1)&lt;&gt;"")*ISERROR(FIND(MID(B3879,{1,2,3,4,5,6,7,8,9,10,11,12,13,14,15,16,17,18,19,20,21,22,23,24,25,26,27,28,29,30},1),"ABCDEFGHIJKLMNOPQRSTUVWXYZ0123456789-_")))=0,ISERROR(VALUE(B3879)))),"Недопустимый код: только латинские буквы A-Z в верхнем регистре, цифры, - и _; начало с буквы, до 30 символов (например MILK-001)",IF(SUMPRODUCT(--EXACT('Номенклатура'!$A$6:$A$205,B3879))=0,"Код не найден в номенклатуре",IF(SUMPRODUCT(--EXACT('Номенклатура'!$A$6:$A$205,B3879))&gt;1,"Код повторяется в номенклатуре",IF(ISNA(MATCH(C3879,{"Приход","Расход","Списание","Корректировка остатка"},0)),"Выберите тип операции",IF(NOT(ISNUMBER(D3879)),"Укажите количество",IF(D3879=0,"Количество не может быть 0",IF(AND(C3879&lt;&gt;"Корректировка остатка",D3879&lt;0),"Для этого типа количество положительное",IF(NOT(ISNUMBER('Номенклатура'!$C$2)),"Укажите дату начала учёта",IF(A3879&lt;INT('Номенклатура'!$C$2),"Раньше даты начала учёта: НЕ учтено",IF(AND(C3879="Корректировка остатка",TRIM(G3879)=""),"Учтено: добавьте пояснение","ОК")))))))))))))</f>
        <v/>
      </c>
    </row>
    <row r="3880" spans="1:9" x14ac:dyDescent="0.25">
      <c r="A3880" s="16"/>
      <c r="B3880" s="13"/>
      <c r="C3880" s="13"/>
      <c r="D3880" s="14"/>
      <c r="E3880" s="17" t="str">
        <f>IF(OR(B3880="",SUMPRODUCT(--EXACT('Номенклатура'!$A$6:$A$205,B3880))&lt;&gt;1),"",INDEX('Номенклатура'!$D$6:$D$205,SUMPRODUCT(EXACT('Номенклатура'!$A$6:$A$205,B3880)*(ROW('Номенклатура'!$A$6:$A$205)-5)))&amp;"")</f>
        <v/>
      </c>
      <c r="F3880" s="18" t="str">
        <f>IF(OR(I3880="ОК",I3880="Учтено: добавьте пояснение"),IF(C3880="Приход",D3880,IF(C3880="Корректировка остатка",D3880,-D3880)),"")</f>
        <v/>
      </c>
      <c r="G3880" s="13"/>
      <c r="H3880" s="15" t="str">
        <f>IF(OR(B3880="",SUMPRODUCT(--EXACT('Номенклатура'!$A$6:$A$205,B3880))&lt;&gt;1),"",INDEX('Номенклатура'!$B$6:$B$205,SUMPRODUCT(EXACT('Номенклатура'!$A$6:$A$205,B3880)*(ROW('Номенклатура'!$A$6:$A$205)-5)))&amp;"")</f>
        <v/>
      </c>
      <c r="I3880" s="15" t="str">
        <f>IF(COUNTA(A3880:D3880,G3880)=0,"",IF(NOT(ISNUMBER(A3880)),"Укажите дату",IF(B3880="","Укажите код",IF(NOT(AND(ISTEXT(B3880),LEN(B3880)&gt;0,LEN(B3880)&lt;=30,ISNUMBER(FIND(LEFT(B3880,1),"ABCDEFGHIJKLMNOPQRSTUVWXYZ")),SUMPRODUCT((MID(B3880,{1,2,3,4,5,6,7,8,9,10,11,12,13,14,15,16,17,18,19,20,21,22,23,24,25,26,27,28,29,30},1)&lt;&gt;"")*ISERROR(FIND(MID(B3880,{1,2,3,4,5,6,7,8,9,10,11,12,13,14,15,16,17,18,19,20,21,22,23,24,25,26,27,28,29,30},1),"ABCDEFGHIJKLMNOPQRSTUVWXYZ0123456789-_")))=0,ISERROR(VALUE(B3880)))),"Недопустимый код: только латинские буквы A-Z в верхнем регистре, цифры, - и _; начало с буквы, до 30 символов (например MILK-001)",IF(SUMPRODUCT(--EXACT('Номенклатура'!$A$6:$A$205,B3880))=0,"Код не найден в номенклатуре",IF(SUMPRODUCT(--EXACT('Номенклатура'!$A$6:$A$205,B3880))&gt;1,"Код повторяется в номенклатуре",IF(ISNA(MATCH(C3880,{"Приход","Расход","Списание","Корректировка остатка"},0)),"Выберите тип операции",IF(NOT(ISNUMBER(D3880)),"Укажите количество",IF(D3880=0,"Количество не может быть 0",IF(AND(C3880&lt;&gt;"Корректировка остатка",D3880&lt;0),"Для этого типа количество положительное",IF(NOT(ISNUMBER('Номенклатура'!$C$2)),"Укажите дату начала учёта",IF(A3880&lt;INT('Номенклатура'!$C$2),"Раньше даты начала учёта: НЕ учтено",IF(AND(C3880="Корректировка остатка",TRIM(G3880)=""),"Учтено: добавьте пояснение","ОК")))))))))))))</f>
        <v/>
      </c>
    </row>
    <row r="3881" spans="1:9" x14ac:dyDescent="0.25">
      <c r="A3881" s="16"/>
      <c r="B3881" s="13"/>
      <c r="C3881" s="13"/>
      <c r="D3881" s="14"/>
      <c r="E3881" s="17" t="str">
        <f>IF(OR(B3881="",SUMPRODUCT(--EXACT('Номенклатура'!$A$6:$A$205,B3881))&lt;&gt;1),"",INDEX('Номенклатура'!$D$6:$D$205,SUMPRODUCT(EXACT('Номенклатура'!$A$6:$A$205,B3881)*(ROW('Номенклатура'!$A$6:$A$205)-5)))&amp;"")</f>
        <v/>
      </c>
      <c r="F3881" s="18" t="str">
        <f>IF(OR(I3881="ОК",I3881="Учтено: добавьте пояснение"),IF(C3881="Приход",D3881,IF(C3881="Корректировка остатка",D3881,-D3881)),"")</f>
        <v/>
      </c>
      <c r="G3881" s="13"/>
      <c r="H3881" s="15" t="str">
        <f>IF(OR(B3881="",SUMPRODUCT(--EXACT('Номенклатура'!$A$6:$A$205,B3881))&lt;&gt;1),"",INDEX('Номенклатура'!$B$6:$B$205,SUMPRODUCT(EXACT('Номенклатура'!$A$6:$A$205,B3881)*(ROW('Номенклатура'!$A$6:$A$205)-5)))&amp;"")</f>
        <v/>
      </c>
      <c r="I3881" s="15" t="str">
        <f>IF(COUNTA(A3881:D3881,G3881)=0,"",IF(NOT(ISNUMBER(A3881)),"Укажите дату",IF(B3881="","Укажите код",IF(NOT(AND(ISTEXT(B3881),LEN(B3881)&gt;0,LEN(B3881)&lt;=30,ISNUMBER(FIND(LEFT(B3881,1),"ABCDEFGHIJKLMNOPQRSTUVWXYZ")),SUMPRODUCT((MID(B3881,{1,2,3,4,5,6,7,8,9,10,11,12,13,14,15,16,17,18,19,20,21,22,23,24,25,26,27,28,29,30},1)&lt;&gt;"")*ISERROR(FIND(MID(B3881,{1,2,3,4,5,6,7,8,9,10,11,12,13,14,15,16,17,18,19,20,21,22,23,24,25,26,27,28,29,30},1),"ABCDEFGHIJKLMNOPQRSTUVWXYZ0123456789-_")))=0,ISERROR(VALUE(B3881)))),"Недопустимый код: только латинские буквы A-Z в верхнем регистре, цифры, - и _; начало с буквы, до 30 символов (например MILK-001)",IF(SUMPRODUCT(--EXACT('Номенклатура'!$A$6:$A$205,B3881))=0,"Код не найден в номенклатуре",IF(SUMPRODUCT(--EXACT('Номенклатура'!$A$6:$A$205,B3881))&gt;1,"Код повторяется в номенклатуре",IF(ISNA(MATCH(C3881,{"Приход","Расход","Списание","Корректировка остатка"},0)),"Выберите тип операции",IF(NOT(ISNUMBER(D3881)),"Укажите количество",IF(D3881=0,"Количество не может быть 0",IF(AND(C3881&lt;&gt;"Корректировка остатка",D3881&lt;0),"Для этого типа количество положительное",IF(NOT(ISNUMBER('Номенклатура'!$C$2)),"Укажите дату начала учёта",IF(A3881&lt;INT('Номенклатура'!$C$2),"Раньше даты начала учёта: НЕ учтено",IF(AND(C3881="Корректировка остатка",TRIM(G3881)=""),"Учтено: добавьте пояснение","ОК")))))))))))))</f>
        <v/>
      </c>
    </row>
    <row r="3882" spans="1:9" x14ac:dyDescent="0.25">
      <c r="A3882" s="16"/>
      <c r="B3882" s="13"/>
      <c r="C3882" s="13"/>
      <c r="D3882" s="14"/>
      <c r="E3882" s="17" t="str">
        <f>IF(OR(B3882="",SUMPRODUCT(--EXACT('Номенклатура'!$A$6:$A$205,B3882))&lt;&gt;1),"",INDEX('Номенклатура'!$D$6:$D$205,SUMPRODUCT(EXACT('Номенклатура'!$A$6:$A$205,B3882)*(ROW('Номенклатура'!$A$6:$A$205)-5)))&amp;"")</f>
        <v/>
      </c>
      <c r="F3882" s="18" t="str">
        <f>IF(OR(I3882="ОК",I3882="Учтено: добавьте пояснение"),IF(C3882="Приход",D3882,IF(C3882="Корректировка остатка",D3882,-D3882)),"")</f>
        <v/>
      </c>
      <c r="G3882" s="13"/>
      <c r="H3882" s="15" t="str">
        <f>IF(OR(B3882="",SUMPRODUCT(--EXACT('Номенклатура'!$A$6:$A$205,B3882))&lt;&gt;1),"",INDEX('Номенклатура'!$B$6:$B$205,SUMPRODUCT(EXACT('Номенклатура'!$A$6:$A$205,B3882)*(ROW('Номенклатура'!$A$6:$A$205)-5)))&amp;"")</f>
        <v/>
      </c>
      <c r="I3882" s="15" t="str">
        <f>IF(COUNTA(A3882:D3882,G3882)=0,"",IF(NOT(ISNUMBER(A3882)),"Укажите дату",IF(B3882="","Укажите код",IF(NOT(AND(ISTEXT(B3882),LEN(B3882)&gt;0,LEN(B3882)&lt;=30,ISNUMBER(FIND(LEFT(B3882,1),"ABCDEFGHIJKLMNOPQRSTUVWXYZ")),SUMPRODUCT((MID(B3882,{1,2,3,4,5,6,7,8,9,10,11,12,13,14,15,16,17,18,19,20,21,22,23,24,25,26,27,28,29,30},1)&lt;&gt;"")*ISERROR(FIND(MID(B3882,{1,2,3,4,5,6,7,8,9,10,11,12,13,14,15,16,17,18,19,20,21,22,23,24,25,26,27,28,29,30},1),"ABCDEFGHIJKLMNOPQRSTUVWXYZ0123456789-_")))=0,ISERROR(VALUE(B3882)))),"Недопустимый код: только латинские буквы A-Z в верхнем регистре, цифры, - и _; начало с буквы, до 30 символов (например MILK-001)",IF(SUMPRODUCT(--EXACT('Номенклатура'!$A$6:$A$205,B3882))=0,"Код не найден в номенклатуре",IF(SUMPRODUCT(--EXACT('Номенклатура'!$A$6:$A$205,B3882))&gt;1,"Код повторяется в номенклатуре",IF(ISNA(MATCH(C3882,{"Приход","Расход","Списание","Корректировка остатка"},0)),"Выберите тип операции",IF(NOT(ISNUMBER(D3882)),"Укажите количество",IF(D3882=0,"Количество не может быть 0",IF(AND(C3882&lt;&gt;"Корректировка остатка",D3882&lt;0),"Для этого типа количество положительное",IF(NOT(ISNUMBER('Номенклатура'!$C$2)),"Укажите дату начала учёта",IF(A3882&lt;INT('Номенклатура'!$C$2),"Раньше даты начала учёта: НЕ учтено",IF(AND(C3882="Корректировка остатка",TRIM(G3882)=""),"Учтено: добавьте пояснение","ОК")))))))))))))</f>
        <v/>
      </c>
    </row>
    <row r="3883" spans="1:9" x14ac:dyDescent="0.25">
      <c r="A3883" s="16"/>
      <c r="B3883" s="13"/>
      <c r="C3883" s="13"/>
      <c r="D3883" s="14"/>
      <c r="E3883" s="17" t="str">
        <f>IF(OR(B3883="",SUMPRODUCT(--EXACT('Номенклатура'!$A$6:$A$205,B3883))&lt;&gt;1),"",INDEX('Номенклатура'!$D$6:$D$205,SUMPRODUCT(EXACT('Номенклатура'!$A$6:$A$205,B3883)*(ROW('Номенклатура'!$A$6:$A$205)-5)))&amp;"")</f>
        <v/>
      </c>
      <c r="F3883" s="18" t="str">
        <f>IF(OR(I3883="ОК",I3883="Учтено: добавьте пояснение"),IF(C3883="Приход",D3883,IF(C3883="Корректировка остатка",D3883,-D3883)),"")</f>
        <v/>
      </c>
      <c r="G3883" s="13"/>
      <c r="H3883" s="15" t="str">
        <f>IF(OR(B3883="",SUMPRODUCT(--EXACT('Номенклатура'!$A$6:$A$205,B3883))&lt;&gt;1),"",INDEX('Номенклатура'!$B$6:$B$205,SUMPRODUCT(EXACT('Номенклатура'!$A$6:$A$205,B3883)*(ROW('Номенклатура'!$A$6:$A$205)-5)))&amp;"")</f>
        <v/>
      </c>
      <c r="I3883" s="15" t="str">
        <f>IF(COUNTA(A3883:D3883,G3883)=0,"",IF(NOT(ISNUMBER(A3883)),"Укажите дату",IF(B3883="","Укажите код",IF(NOT(AND(ISTEXT(B3883),LEN(B3883)&gt;0,LEN(B3883)&lt;=30,ISNUMBER(FIND(LEFT(B3883,1),"ABCDEFGHIJKLMNOPQRSTUVWXYZ")),SUMPRODUCT((MID(B3883,{1,2,3,4,5,6,7,8,9,10,11,12,13,14,15,16,17,18,19,20,21,22,23,24,25,26,27,28,29,30},1)&lt;&gt;"")*ISERROR(FIND(MID(B3883,{1,2,3,4,5,6,7,8,9,10,11,12,13,14,15,16,17,18,19,20,21,22,23,24,25,26,27,28,29,30},1),"ABCDEFGHIJKLMNOPQRSTUVWXYZ0123456789-_")))=0,ISERROR(VALUE(B3883)))),"Недопустимый код: только латинские буквы A-Z в верхнем регистре, цифры, - и _; начало с буквы, до 30 символов (например MILK-001)",IF(SUMPRODUCT(--EXACT('Номенклатура'!$A$6:$A$205,B3883))=0,"Код не найден в номенклатуре",IF(SUMPRODUCT(--EXACT('Номенклатура'!$A$6:$A$205,B3883))&gt;1,"Код повторяется в номенклатуре",IF(ISNA(MATCH(C3883,{"Приход","Расход","Списание","Корректировка остатка"},0)),"Выберите тип операции",IF(NOT(ISNUMBER(D3883)),"Укажите количество",IF(D3883=0,"Количество не может быть 0",IF(AND(C3883&lt;&gt;"Корректировка остатка",D3883&lt;0),"Для этого типа количество положительное",IF(NOT(ISNUMBER('Номенклатура'!$C$2)),"Укажите дату начала учёта",IF(A3883&lt;INT('Номенклатура'!$C$2),"Раньше даты начала учёта: НЕ учтено",IF(AND(C3883="Корректировка остатка",TRIM(G3883)=""),"Учтено: добавьте пояснение","ОК")))))))))))))</f>
        <v/>
      </c>
    </row>
    <row r="3884" spans="1:9" x14ac:dyDescent="0.25">
      <c r="A3884" s="16"/>
      <c r="B3884" s="13"/>
      <c r="C3884" s="13"/>
      <c r="D3884" s="14"/>
      <c r="E3884" s="17" t="str">
        <f>IF(OR(B3884="",SUMPRODUCT(--EXACT('Номенклатура'!$A$6:$A$205,B3884))&lt;&gt;1),"",INDEX('Номенклатура'!$D$6:$D$205,SUMPRODUCT(EXACT('Номенклатура'!$A$6:$A$205,B3884)*(ROW('Номенклатура'!$A$6:$A$205)-5)))&amp;"")</f>
        <v/>
      </c>
      <c r="F3884" s="18" t="str">
        <f>IF(OR(I3884="ОК",I3884="Учтено: добавьте пояснение"),IF(C3884="Приход",D3884,IF(C3884="Корректировка остатка",D3884,-D3884)),"")</f>
        <v/>
      </c>
      <c r="G3884" s="13"/>
      <c r="H3884" s="15" t="str">
        <f>IF(OR(B3884="",SUMPRODUCT(--EXACT('Номенклатура'!$A$6:$A$205,B3884))&lt;&gt;1),"",INDEX('Номенклатура'!$B$6:$B$205,SUMPRODUCT(EXACT('Номенклатура'!$A$6:$A$205,B3884)*(ROW('Номенклатура'!$A$6:$A$205)-5)))&amp;"")</f>
        <v/>
      </c>
      <c r="I3884" s="15" t="str">
        <f>IF(COUNTA(A3884:D3884,G3884)=0,"",IF(NOT(ISNUMBER(A3884)),"Укажите дату",IF(B3884="","Укажите код",IF(NOT(AND(ISTEXT(B3884),LEN(B3884)&gt;0,LEN(B3884)&lt;=30,ISNUMBER(FIND(LEFT(B3884,1),"ABCDEFGHIJKLMNOPQRSTUVWXYZ")),SUMPRODUCT((MID(B3884,{1,2,3,4,5,6,7,8,9,10,11,12,13,14,15,16,17,18,19,20,21,22,23,24,25,26,27,28,29,30},1)&lt;&gt;"")*ISERROR(FIND(MID(B3884,{1,2,3,4,5,6,7,8,9,10,11,12,13,14,15,16,17,18,19,20,21,22,23,24,25,26,27,28,29,30},1),"ABCDEFGHIJKLMNOPQRSTUVWXYZ0123456789-_")))=0,ISERROR(VALUE(B3884)))),"Недопустимый код: только латинские буквы A-Z в верхнем регистре, цифры, - и _; начало с буквы, до 30 символов (например MILK-001)",IF(SUMPRODUCT(--EXACT('Номенклатура'!$A$6:$A$205,B3884))=0,"Код не найден в номенклатуре",IF(SUMPRODUCT(--EXACT('Номенклатура'!$A$6:$A$205,B3884))&gt;1,"Код повторяется в номенклатуре",IF(ISNA(MATCH(C3884,{"Приход","Расход","Списание","Корректировка остатка"},0)),"Выберите тип операции",IF(NOT(ISNUMBER(D3884)),"Укажите количество",IF(D3884=0,"Количество не может быть 0",IF(AND(C3884&lt;&gt;"Корректировка остатка",D3884&lt;0),"Для этого типа количество положительное",IF(NOT(ISNUMBER('Номенклатура'!$C$2)),"Укажите дату начала учёта",IF(A3884&lt;INT('Номенклатура'!$C$2),"Раньше даты начала учёта: НЕ учтено",IF(AND(C3884="Корректировка остатка",TRIM(G3884)=""),"Учтено: добавьте пояснение","ОК")))))))))))))</f>
        <v/>
      </c>
    </row>
    <row r="3885" spans="1:9" x14ac:dyDescent="0.25">
      <c r="A3885" s="16"/>
      <c r="B3885" s="13"/>
      <c r="C3885" s="13"/>
      <c r="D3885" s="14"/>
      <c r="E3885" s="17" t="str">
        <f>IF(OR(B3885="",SUMPRODUCT(--EXACT('Номенклатура'!$A$6:$A$205,B3885))&lt;&gt;1),"",INDEX('Номенклатура'!$D$6:$D$205,SUMPRODUCT(EXACT('Номенклатура'!$A$6:$A$205,B3885)*(ROW('Номенклатура'!$A$6:$A$205)-5)))&amp;"")</f>
        <v/>
      </c>
      <c r="F3885" s="18" t="str">
        <f>IF(OR(I3885="ОК",I3885="Учтено: добавьте пояснение"),IF(C3885="Приход",D3885,IF(C3885="Корректировка остатка",D3885,-D3885)),"")</f>
        <v/>
      </c>
      <c r="G3885" s="13"/>
      <c r="H3885" s="15" t="str">
        <f>IF(OR(B3885="",SUMPRODUCT(--EXACT('Номенклатура'!$A$6:$A$205,B3885))&lt;&gt;1),"",INDEX('Номенклатура'!$B$6:$B$205,SUMPRODUCT(EXACT('Номенклатура'!$A$6:$A$205,B3885)*(ROW('Номенклатура'!$A$6:$A$205)-5)))&amp;"")</f>
        <v/>
      </c>
      <c r="I3885" s="15" t="str">
        <f>IF(COUNTA(A3885:D3885,G3885)=0,"",IF(NOT(ISNUMBER(A3885)),"Укажите дату",IF(B3885="","Укажите код",IF(NOT(AND(ISTEXT(B3885),LEN(B3885)&gt;0,LEN(B3885)&lt;=30,ISNUMBER(FIND(LEFT(B3885,1),"ABCDEFGHIJKLMNOPQRSTUVWXYZ")),SUMPRODUCT((MID(B3885,{1,2,3,4,5,6,7,8,9,10,11,12,13,14,15,16,17,18,19,20,21,22,23,24,25,26,27,28,29,30},1)&lt;&gt;"")*ISERROR(FIND(MID(B3885,{1,2,3,4,5,6,7,8,9,10,11,12,13,14,15,16,17,18,19,20,21,22,23,24,25,26,27,28,29,30},1),"ABCDEFGHIJKLMNOPQRSTUVWXYZ0123456789-_")))=0,ISERROR(VALUE(B3885)))),"Недопустимый код: только латинские буквы A-Z в верхнем регистре, цифры, - и _; начало с буквы, до 30 символов (например MILK-001)",IF(SUMPRODUCT(--EXACT('Номенклатура'!$A$6:$A$205,B3885))=0,"Код не найден в номенклатуре",IF(SUMPRODUCT(--EXACT('Номенклатура'!$A$6:$A$205,B3885))&gt;1,"Код повторяется в номенклатуре",IF(ISNA(MATCH(C3885,{"Приход","Расход","Списание","Корректировка остатка"},0)),"Выберите тип операции",IF(NOT(ISNUMBER(D3885)),"Укажите количество",IF(D3885=0,"Количество не может быть 0",IF(AND(C3885&lt;&gt;"Корректировка остатка",D3885&lt;0),"Для этого типа количество положительное",IF(NOT(ISNUMBER('Номенклатура'!$C$2)),"Укажите дату начала учёта",IF(A3885&lt;INT('Номенклатура'!$C$2),"Раньше даты начала учёта: НЕ учтено",IF(AND(C3885="Корректировка остатка",TRIM(G3885)=""),"Учтено: добавьте пояснение","ОК")))))))))))))</f>
        <v/>
      </c>
    </row>
    <row r="3886" spans="1:9" x14ac:dyDescent="0.25">
      <c r="A3886" s="16"/>
      <c r="B3886" s="13"/>
      <c r="C3886" s="13"/>
      <c r="D3886" s="14"/>
      <c r="E3886" s="17" t="str">
        <f>IF(OR(B3886="",SUMPRODUCT(--EXACT('Номенклатура'!$A$6:$A$205,B3886))&lt;&gt;1),"",INDEX('Номенклатура'!$D$6:$D$205,SUMPRODUCT(EXACT('Номенклатура'!$A$6:$A$205,B3886)*(ROW('Номенклатура'!$A$6:$A$205)-5)))&amp;"")</f>
        <v/>
      </c>
      <c r="F3886" s="18" t="str">
        <f>IF(OR(I3886="ОК",I3886="Учтено: добавьте пояснение"),IF(C3886="Приход",D3886,IF(C3886="Корректировка остатка",D3886,-D3886)),"")</f>
        <v/>
      </c>
      <c r="G3886" s="13"/>
      <c r="H3886" s="15" t="str">
        <f>IF(OR(B3886="",SUMPRODUCT(--EXACT('Номенклатура'!$A$6:$A$205,B3886))&lt;&gt;1),"",INDEX('Номенклатура'!$B$6:$B$205,SUMPRODUCT(EXACT('Номенклатура'!$A$6:$A$205,B3886)*(ROW('Номенклатура'!$A$6:$A$205)-5)))&amp;"")</f>
        <v/>
      </c>
      <c r="I3886" s="15" t="str">
        <f>IF(COUNTA(A3886:D3886,G3886)=0,"",IF(NOT(ISNUMBER(A3886)),"Укажите дату",IF(B3886="","Укажите код",IF(NOT(AND(ISTEXT(B3886),LEN(B3886)&gt;0,LEN(B3886)&lt;=30,ISNUMBER(FIND(LEFT(B3886,1),"ABCDEFGHIJKLMNOPQRSTUVWXYZ")),SUMPRODUCT((MID(B3886,{1,2,3,4,5,6,7,8,9,10,11,12,13,14,15,16,17,18,19,20,21,22,23,24,25,26,27,28,29,30},1)&lt;&gt;"")*ISERROR(FIND(MID(B3886,{1,2,3,4,5,6,7,8,9,10,11,12,13,14,15,16,17,18,19,20,21,22,23,24,25,26,27,28,29,30},1),"ABCDEFGHIJKLMNOPQRSTUVWXYZ0123456789-_")))=0,ISERROR(VALUE(B3886)))),"Недопустимый код: только латинские буквы A-Z в верхнем регистре, цифры, - и _; начало с буквы, до 30 символов (например MILK-001)",IF(SUMPRODUCT(--EXACT('Номенклатура'!$A$6:$A$205,B3886))=0,"Код не найден в номенклатуре",IF(SUMPRODUCT(--EXACT('Номенклатура'!$A$6:$A$205,B3886))&gt;1,"Код повторяется в номенклатуре",IF(ISNA(MATCH(C3886,{"Приход","Расход","Списание","Корректировка остатка"},0)),"Выберите тип операции",IF(NOT(ISNUMBER(D3886)),"Укажите количество",IF(D3886=0,"Количество не может быть 0",IF(AND(C3886&lt;&gt;"Корректировка остатка",D3886&lt;0),"Для этого типа количество положительное",IF(NOT(ISNUMBER('Номенклатура'!$C$2)),"Укажите дату начала учёта",IF(A3886&lt;INT('Номенклатура'!$C$2),"Раньше даты начала учёта: НЕ учтено",IF(AND(C3886="Корректировка остатка",TRIM(G3886)=""),"Учтено: добавьте пояснение","ОК")))))))))))))</f>
        <v/>
      </c>
    </row>
    <row r="3887" spans="1:9" x14ac:dyDescent="0.25">
      <c r="A3887" s="16"/>
      <c r="B3887" s="13"/>
      <c r="C3887" s="13"/>
      <c r="D3887" s="14"/>
      <c r="E3887" s="17" t="str">
        <f>IF(OR(B3887="",SUMPRODUCT(--EXACT('Номенклатура'!$A$6:$A$205,B3887))&lt;&gt;1),"",INDEX('Номенклатура'!$D$6:$D$205,SUMPRODUCT(EXACT('Номенклатура'!$A$6:$A$205,B3887)*(ROW('Номенклатура'!$A$6:$A$205)-5)))&amp;"")</f>
        <v/>
      </c>
      <c r="F3887" s="18" t="str">
        <f>IF(OR(I3887="ОК",I3887="Учтено: добавьте пояснение"),IF(C3887="Приход",D3887,IF(C3887="Корректировка остатка",D3887,-D3887)),"")</f>
        <v/>
      </c>
      <c r="G3887" s="13"/>
      <c r="H3887" s="15" t="str">
        <f>IF(OR(B3887="",SUMPRODUCT(--EXACT('Номенклатура'!$A$6:$A$205,B3887))&lt;&gt;1),"",INDEX('Номенклатура'!$B$6:$B$205,SUMPRODUCT(EXACT('Номенклатура'!$A$6:$A$205,B3887)*(ROW('Номенклатура'!$A$6:$A$205)-5)))&amp;"")</f>
        <v/>
      </c>
      <c r="I3887" s="15" t="str">
        <f>IF(COUNTA(A3887:D3887,G3887)=0,"",IF(NOT(ISNUMBER(A3887)),"Укажите дату",IF(B3887="","Укажите код",IF(NOT(AND(ISTEXT(B3887),LEN(B3887)&gt;0,LEN(B3887)&lt;=30,ISNUMBER(FIND(LEFT(B3887,1),"ABCDEFGHIJKLMNOPQRSTUVWXYZ")),SUMPRODUCT((MID(B3887,{1,2,3,4,5,6,7,8,9,10,11,12,13,14,15,16,17,18,19,20,21,22,23,24,25,26,27,28,29,30},1)&lt;&gt;"")*ISERROR(FIND(MID(B3887,{1,2,3,4,5,6,7,8,9,10,11,12,13,14,15,16,17,18,19,20,21,22,23,24,25,26,27,28,29,30},1),"ABCDEFGHIJKLMNOPQRSTUVWXYZ0123456789-_")))=0,ISERROR(VALUE(B3887)))),"Недопустимый код: только латинские буквы A-Z в верхнем регистре, цифры, - и _; начало с буквы, до 30 символов (например MILK-001)",IF(SUMPRODUCT(--EXACT('Номенклатура'!$A$6:$A$205,B3887))=0,"Код не найден в номенклатуре",IF(SUMPRODUCT(--EXACT('Номенклатура'!$A$6:$A$205,B3887))&gt;1,"Код повторяется в номенклатуре",IF(ISNA(MATCH(C3887,{"Приход","Расход","Списание","Корректировка остатка"},0)),"Выберите тип операции",IF(NOT(ISNUMBER(D3887)),"Укажите количество",IF(D3887=0,"Количество не может быть 0",IF(AND(C3887&lt;&gt;"Корректировка остатка",D3887&lt;0),"Для этого типа количество положительное",IF(NOT(ISNUMBER('Номенклатура'!$C$2)),"Укажите дату начала учёта",IF(A3887&lt;INT('Номенклатура'!$C$2),"Раньше даты начала учёта: НЕ учтено",IF(AND(C3887="Корректировка остатка",TRIM(G3887)=""),"Учтено: добавьте пояснение","ОК")))))))))))))</f>
        <v/>
      </c>
    </row>
    <row r="3888" spans="1:9" x14ac:dyDescent="0.25">
      <c r="A3888" s="16"/>
      <c r="B3888" s="13"/>
      <c r="C3888" s="13"/>
      <c r="D3888" s="14"/>
      <c r="E3888" s="17" t="str">
        <f>IF(OR(B3888="",SUMPRODUCT(--EXACT('Номенклатура'!$A$6:$A$205,B3888))&lt;&gt;1),"",INDEX('Номенклатура'!$D$6:$D$205,SUMPRODUCT(EXACT('Номенклатура'!$A$6:$A$205,B3888)*(ROW('Номенклатура'!$A$6:$A$205)-5)))&amp;"")</f>
        <v/>
      </c>
      <c r="F3888" s="18" t="str">
        <f>IF(OR(I3888="ОК",I3888="Учтено: добавьте пояснение"),IF(C3888="Приход",D3888,IF(C3888="Корректировка остатка",D3888,-D3888)),"")</f>
        <v/>
      </c>
      <c r="G3888" s="13"/>
      <c r="H3888" s="15" t="str">
        <f>IF(OR(B3888="",SUMPRODUCT(--EXACT('Номенклатура'!$A$6:$A$205,B3888))&lt;&gt;1),"",INDEX('Номенклатура'!$B$6:$B$205,SUMPRODUCT(EXACT('Номенклатура'!$A$6:$A$205,B3888)*(ROW('Номенклатура'!$A$6:$A$205)-5)))&amp;"")</f>
        <v/>
      </c>
      <c r="I3888" s="15" t="str">
        <f>IF(COUNTA(A3888:D3888,G3888)=0,"",IF(NOT(ISNUMBER(A3888)),"Укажите дату",IF(B3888="","Укажите код",IF(NOT(AND(ISTEXT(B3888),LEN(B3888)&gt;0,LEN(B3888)&lt;=30,ISNUMBER(FIND(LEFT(B3888,1),"ABCDEFGHIJKLMNOPQRSTUVWXYZ")),SUMPRODUCT((MID(B3888,{1,2,3,4,5,6,7,8,9,10,11,12,13,14,15,16,17,18,19,20,21,22,23,24,25,26,27,28,29,30},1)&lt;&gt;"")*ISERROR(FIND(MID(B3888,{1,2,3,4,5,6,7,8,9,10,11,12,13,14,15,16,17,18,19,20,21,22,23,24,25,26,27,28,29,30},1),"ABCDEFGHIJKLMNOPQRSTUVWXYZ0123456789-_")))=0,ISERROR(VALUE(B3888)))),"Недопустимый код: только латинские буквы A-Z в верхнем регистре, цифры, - и _; начало с буквы, до 30 символов (например MILK-001)",IF(SUMPRODUCT(--EXACT('Номенклатура'!$A$6:$A$205,B3888))=0,"Код не найден в номенклатуре",IF(SUMPRODUCT(--EXACT('Номенклатура'!$A$6:$A$205,B3888))&gt;1,"Код повторяется в номенклатуре",IF(ISNA(MATCH(C3888,{"Приход","Расход","Списание","Корректировка остатка"},0)),"Выберите тип операции",IF(NOT(ISNUMBER(D3888)),"Укажите количество",IF(D3888=0,"Количество не может быть 0",IF(AND(C3888&lt;&gt;"Корректировка остатка",D3888&lt;0),"Для этого типа количество положительное",IF(NOT(ISNUMBER('Номенклатура'!$C$2)),"Укажите дату начала учёта",IF(A3888&lt;INT('Номенклатура'!$C$2),"Раньше даты начала учёта: НЕ учтено",IF(AND(C3888="Корректировка остатка",TRIM(G3888)=""),"Учтено: добавьте пояснение","ОК")))))))))))))</f>
        <v/>
      </c>
    </row>
    <row r="3889" spans="1:9" x14ac:dyDescent="0.25">
      <c r="A3889" s="16"/>
      <c r="B3889" s="13"/>
      <c r="C3889" s="13"/>
      <c r="D3889" s="14"/>
      <c r="E3889" s="17" t="str">
        <f>IF(OR(B3889="",SUMPRODUCT(--EXACT('Номенклатура'!$A$6:$A$205,B3889))&lt;&gt;1),"",INDEX('Номенклатура'!$D$6:$D$205,SUMPRODUCT(EXACT('Номенклатура'!$A$6:$A$205,B3889)*(ROW('Номенклатура'!$A$6:$A$205)-5)))&amp;"")</f>
        <v/>
      </c>
      <c r="F3889" s="18" t="str">
        <f>IF(OR(I3889="ОК",I3889="Учтено: добавьте пояснение"),IF(C3889="Приход",D3889,IF(C3889="Корректировка остатка",D3889,-D3889)),"")</f>
        <v/>
      </c>
      <c r="G3889" s="13"/>
      <c r="H3889" s="15" t="str">
        <f>IF(OR(B3889="",SUMPRODUCT(--EXACT('Номенклатура'!$A$6:$A$205,B3889))&lt;&gt;1),"",INDEX('Номенклатура'!$B$6:$B$205,SUMPRODUCT(EXACT('Номенклатура'!$A$6:$A$205,B3889)*(ROW('Номенклатура'!$A$6:$A$205)-5)))&amp;"")</f>
        <v/>
      </c>
      <c r="I3889" s="15" t="str">
        <f>IF(COUNTA(A3889:D3889,G3889)=0,"",IF(NOT(ISNUMBER(A3889)),"Укажите дату",IF(B3889="","Укажите код",IF(NOT(AND(ISTEXT(B3889),LEN(B3889)&gt;0,LEN(B3889)&lt;=30,ISNUMBER(FIND(LEFT(B3889,1),"ABCDEFGHIJKLMNOPQRSTUVWXYZ")),SUMPRODUCT((MID(B3889,{1,2,3,4,5,6,7,8,9,10,11,12,13,14,15,16,17,18,19,20,21,22,23,24,25,26,27,28,29,30},1)&lt;&gt;"")*ISERROR(FIND(MID(B3889,{1,2,3,4,5,6,7,8,9,10,11,12,13,14,15,16,17,18,19,20,21,22,23,24,25,26,27,28,29,30},1),"ABCDEFGHIJKLMNOPQRSTUVWXYZ0123456789-_")))=0,ISERROR(VALUE(B3889)))),"Недопустимый код: только латинские буквы A-Z в верхнем регистре, цифры, - и _; начало с буквы, до 30 символов (например MILK-001)",IF(SUMPRODUCT(--EXACT('Номенклатура'!$A$6:$A$205,B3889))=0,"Код не найден в номенклатуре",IF(SUMPRODUCT(--EXACT('Номенклатура'!$A$6:$A$205,B3889))&gt;1,"Код повторяется в номенклатуре",IF(ISNA(MATCH(C3889,{"Приход","Расход","Списание","Корректировка остатка"},0)),"Выберите тип операции",IF(NOT(ISNUMBER(D3889)),"Укажите количество",IF(D3889=0,"Количество не может быть 0",IF(AND(C3889&lt;&gt;"Корректировка остатка",D3889&lt;0),"Для этого типа количество положительное",IF(NOT(ISNUMBER('Номенклатура'!$C$2)),"Укажите дату начала учёта",IF(A3889&lt;INT('Номенклатура'!$C$2),"Раньше даты начала учёта: НЕ учтено",IF(AND(C3889="Корректировка остатка",TRIM(G3889)=""),"Учтено: добавьте пояснение","ОК")))))))))))))</f>
        <v/>
      </c>
    </row>
    <row r="3890" spans="1:9" x14ac:dyDescent="0.25">
      <c r="A3890" s="16"/>
      <c r="B3890" s="13"/>
      <c r="C3890" s="13"/>
      <c r="D3890" s="14"/>
      <c r="E3890" s="17" t="str">
        <f>IF(OR(B3890="",SUMPRODUCT(--EXACT('Номенклатура'!$A$6:$A$205,B3890))&lt;&gt;1),"",INDEX('Номенклатура'!$D$6:$D$205,SUMPRODUCT(EXACT('Номенклатура'!$A$6:$A$205,B3890)*(ROW('Номенклатура'!$A$6:$A$205)-5)))&amp;"")</f>
        <v/>
      </c>
      <c r="F3890" s="18" t="str">
        <f>IF(OR(I3890="ОК",I3890="Учтено: добавьте пояснение"),IF(C3890="Приход",D3890,IF(C3890="Корректировка остатка",D3890,-D3890)),"")</f>
        <v/>
      </c>
      <c r="G3890" s="13"/>
      <c r="H3890" s="15" t="str">
        <f>IF(OR(B3890="",SUMPRODUCT(--EXACT('Номенклатура'!$A$6:$A$205,B3890))&lt;&gt;1),"",INDEX('Номенклатура'!$B$6:$B$205,SUMPRODUCT(EXACT('Номенклатура'!$A$6:$A$205,B3890)*(ROW('Номенклатура'!$A$6:$A$205)-5)))&amp;"")</f>
        <v/>
      </c>
      <c r="I3890" s="15" t="str">
        <f>IF(COUNTA(A3890:D3890,G3890)=0,"",IF(NOT(ISNUMBER(A3890)),"Укажите дату",IF(B3890="","Укажите код",IF(NOT(AND(ISTEXT(B3890),LEN(B3890)&gt;0,LEN(B3890)&lt;=30,ISNUMBER(FIND(LEFT(B3890,1),"ABCDEFGHIJKLMNOPQRSTUVWXYZ")),SUMPRODUCT((MID(B3890,{1,2,3,4,5,6,7,8,9,10,11,12,13,14,15,16,17,18,19,20,21,22,23,24,25,26,27,28,29,30},1)&lt;&gt;"")*ISERROR(FIND(MID(B3890,{1,2,3,4,5,6,7,8,9,10,11,12,13,14,15,16,17,18,19,20,21,22,23,24,25,26,27,28,29,30},1),"ABCDEFGHIJKLMNOPQRSTUVWXYZ0123456789-_")))=0,ISERROR(VALUE(B3890)))),"Недопустимый код: только латинские буквы A-Z в верхнем регистре, цифры, - и _; начало с буквы, до 30 символов (например MILK-001)",IF(SUMPRODUCT(--EXACT('Номенклатура'!$A$6:$A$205,B3890))=0,"Код не найден в номенклатуре",IF(SUMPRODUCT(--EXACT('Номенклатура'!$A$6:$A$205,B3890))&gt;1,"Код повторяется в номенклатуре",IF(ISNA(MATCH(C3890,{"Приход","Расход","Списание","Корректировка остатка"},0)),"Выберите тип операции",IF(NOT(ISNUMBER(D3890)),"Укажите количество",IF(D3890=0,"Количество не может быть 0",IF(AND(C3890&lt;&gt;"Корректировка остатка",D3890&lt;0),"Для этого типа количество положительное",IF(NOT(ISNUMBER('Номенклатура'!$C$2)),"Укажите дату начала учёта",IF(A3890&lt;INT('Номенклатура'!$C$2),"Раньше даты начала учёта: НЕ учтено",IF(AND(C3890="Корректировка остатка",TRIM(G3890)=""),"Учтено: добавьте пояснение","ОК")))))))))))))</f>
        <v/>
      </c>
    </row>
    <row r="3891" spans="1:9" x14ac:dyDescent="0.25">
      <c r="A3891" s="16"/>
      <c r="B3891" s="13"/>
      <c r="C3891" s="13"/>
      <c r="D3891" s="14"/>
      <c r="E3891" s="17" t="str">
        <f>IF(OR(B3891="",SUMPRODUCT(--EXACT('Номенклатура'!$A$6:$A$205,B3891))&lt;&gt;1),"",INDEX('Номенклатура'!$D$6:$D$205,SUMPRODUCT(EXACT('Номенклатура'!$A$6:$A$205,B3891)*(ROW('Номенклатура'!$A$6:$A$205)-5)))&amp;"")</f>
        <v/>
      </c>
      <c r="F3891" s="18" t="str">
        <f>IF(OR(I3891="ОК",I3891="Учтено: добавьте пояснение"),IF(C3891="Приход",D3891,IF(C3891="Корректировка остатка",D3891,-D3891)),"")</f>
        <v/>
      </c>
      <c r="G3891" s="13"/>
      <c r="H3891" s="15" t="str">
        <f>IF(OR(B3891="",SUMPRODUCT(--EXACT('Номенклатура'!$A$6:$A$205,B3891))&lt;&gt;1),"",INDEX('Номенклатура'!$B$6:$B$205,SUMPRODUCT(EXACT('Номенклатура'!$A$6:$A$205,B3891)*(ROW('Номенклатура'!$A$6:$A$205)-5)))&amp;"")</f>
        <v/>
      </c>
      <c r="I3891" s="15" t="str">
        <f>IF(COUNTA(A3891:D3891,G3891)=0,"",IF(NOT(ISNUMBER(A3891)),"Укажите дату",IF(B3891="","Укажите код",IF(NOT(AND(ISTEXT(B3891),LEN(B3891)&gt;0,LEN(B3891)&lt;=30,ISNUMBER(FIND(LEFT(B3891,1),"ABCDEFGHIJKLMNOPQRSTUVWXYZ")),SUMPRODUCT((MID(B3891,{1,2,3,4,5,6,7,8,9,10,11,12,13,14,15,16,17,18,19,20,21,22,23,24,25,26,27,28,29,30},1)&lt;&gt;"")*ISERROR(FIND(MID(B3891,{1,2,3,4,5,6,7,8,9,10,11,12,13,14,15,16,17,18,19,20,21,22,23,24,25,26,27,28,29,30},1),"ABCDEFGHIJKLMNOPQRSTUVWXYZ0123456789-_")))=0,ISERROR(VALUE(B3891)))),"Недопустимый код: только латинские буквы A-Z в верхнем регистре, цифры, - и _; начало с буквы, до 30 символов (например MILK-001)",IF(SUMPRODUCT(--EXACT('Номенклатура'!$A$6:$A$205,B3891))=0,"Код не найден в номенклатуре",IF(SUMPRODUCT(--EXACT('Номенклатура'!$A$6:$A$205,B3891))&gt;1,"Код повторяется в номенклатуре",IF(ISNA(MATCH(C3891,{"Приход","Расход","Списание","Корректировка остатка"},0)),"Выберите тип операции",IF(NOT(ISNUMBER(D3891)),"Укажите количество",IF(D3891=0,"Количество не может быть 0",IF(AND(C3891&lt;&gt;"Корректировка остатка",D3891&lt;0),"Для этого типа количество положительное",IF(NOT(ISNUMBER('Номенклатура'!$C$2)),"Укажите дату начала учёта",IF(A3891&lt;INT('Номенклатура'!$C$2),"Раньше даты начала учёта: НЕ учтено",IF(AND(C3891="Корректировка остатка",TRIM(G3891)=""),"Учтено: добавьте пояснение","ОК")))))))))))))</f>
        <v/>
      </c>
    </row>
    <row r="3892" spans="1:9" x14ac:dyDescent="0.25">
      <c r="A3892" s="16"/>
      <c r="B3892" s="13"/>
      <c r="C3892" s="13"/>
      <c r="D3892" s="14"/>
      <c r="E3892" s="17" t="str">
        <f>IF(OR(B3892="",SUMPRODUCT(--EXACT('Номенклатура'!$A$6:$A$205,B3892))&lt;&gt;1),"",INDEX('Номенклатура'!$D$6:$D$205,SUMPRODUCT(EXACT('Номенклатура'!$A$6:$A$205,B3892)*(ROW('Номенклатура'!$A$6:$A$205)-5)))&amp;"")</f>
        <v/>
      </c>
      <c r="F3892" s="18" t="str">
        <f>IF(OR(I3892="ОК",I3892="Учтено: добавьте пояснение"),IF(C3892="Приход",D3892,IF(C3892="Корректировка остатка",D3892,-D3892)),"")</f>
        <v/>
      </c>
      <c r="G3892" s="13"/>
      <c r="H3892" s="15" t="str">
        <f>IF(OR(B3892="",SUMPRODUCT(--EXACT('Номенклатура'!$A$6:$A$205,B3892))&lt;&gt;1),"",INDEX('Номенклатура'!$B$6:$B$205,SUMPRODUCT(EXACT('Номенклатура'!$A$6:$A$205,B3892)*(ROW('Номенклатура'!$A$6:$A$205)-5)))&amp;"")</f>
        <v/>
      </c>
      <c r="I3892" s="15" t="str">
        <f>IF(COUNTA(A3892:D3892,G3892)=0,"",IF(NOT(ISNUMBER(A3892)),"Укажите дату",IF(B3892="","Укажите код",IF(NOT(AND(ISTEXT(B3892),LEN(B3892)&gt;0,LEN(B3892)&lt;=30,ISNUMBER(FIND(LEFT(B3892,1),"ABCDEFGHIJKLMNOPQRSTUVWXYZ")),SUMPRODUCT((MID(B3892,{1,2,3,4,5,6,7,8,9,10,11,12,13,14,15,16,17,18,19,20,21,22,23,24,25,26,27,28,29,30},1)&lt;&gt;"")*ISERROR(FIND(MID(B3892,{1,2,3,4,5,6,7,8,9,10,11,12,13,14,15,16,17,18,19,20,21,22,23,24,25,26,27,28,29,30},1),"ABCDEFGHIJKLMNOPQRSTUVWXYZ0123456789-_")))=0,ISERROR(VALUE(B3892)))),"Недопустимый код: только латинские буквы A-Z в верхнем регистре, цифры, - и _; начало с буквы, до 30 символов (например MILK-001)",IF(SUMPRODUCT(--EXACT('Номенклатура'!$A$6:$A$205,B3892))=0,"Код не найден в номенклатуре",IF(SUMPRODUCT(--EXACT('Номенклатура'!$A$6:$A$205,B3892))&gt;1,"Код повторяется в номенклатуре",IF(ISNA(MATCH(C3892,{"Приход","Расход","Списание","Корректировка остатка"},0)),"Выберите тип операции",IF(NOT(ISNUMBER(D3892)),"Укажите количество",IF(D3892=0,"Количество не может быть 0",IF(AND(C3892&lt;&gt;"Корректировка остатка",D3892&lt;0),"Для этого типа количество положительное",IF(NOT(ISNUMBER('Номенклатура'!$C$2)),"Укажите дату начала учёта",IF(A3892&lt;INT('Номенклатура'!$C$2),"Раньше даты начала учёта: НЕ учтено",IF(AND(C3892="Корректировка остатка",TRIM(G3892)=""),"Учтено: добавьте пояснение","ОК")))))))))))))</f>
        <v/>
      </c>
    </row>
    <row r="3893" spans="1:9" x14ac:dyDescent="0.25">
      <c r="A3893" s="16"/>
      <c r="B3893" s="13"/>
      <c r="C3893" s="13"/>
      <c r="D3893" s="14"/>
      <c r="E3893" s="17" t="str">
        <f>IF(OR(B3893="",SUMPRODUCT(--EXACT('Номенклатура'!$A$6:$A$205,B3893))&lt;&gt;1),"",INDEX('Номенклатура'!$D$6:$D$205,SUMPRODUCT(EXACT('Номенклатура'!$A$6:$A$205,B3893)*(ROW('Номенклатура'!$A$6:$A$205)-5)))&amp;"")</f>
        <v/>
      </c>
      <c r="F3893" s="18" t="str">
        <f>IF(OR(I3893="ОК",I3893="Учтено: добавьте пояснение"),IF(C3893="Приход",D3893,IF(C3893="Корректировка остатка",D3893,-D3893)),"")</f>
        <v/>
      </c>
      <c r="G3893" s="13"/>
      <c r="H3893" s="15" t="str">
        <f>IF(OR(B3893="",SUMPRODUCT(--EXACT('Номенклатура'!$A$6:$A$205,B3893))&lt;&gt;1),"",INDEX('Номенклатура'!$B$6:$B$205,SUMPRODUCT(EXACT('Номенклатура'!$A$6:$A$205,B3893)*(ROW('Номенклатура'!$A$6:$A$205)-5)))&amp;"")</f>
        <v/>
      </c>
      <c r="I3893" s="15" t="str">
        <f>IF(COUNTA(A3893:D3893,G3893)=0,"",IF(NOT(ISNUMBER(A3893)),"Укажите дату",IF(B3893="","Укажите код",IF(NOT(AND(ISTEXT(B3893),LEN(B3893)&gt;0,LEN(B3893)&lt;=30,ISNUMBER(FIND(LEFT(B3893,1),"ABCDEFGHIJKLMNOPQRSTUVWXYZ")),SUMPRODUCT((MID(B3893,{1,2,3,4,5,6,7,8,9,10,11,12,13,14,15,16,17,18,19,20,21,22,23,24,25,26,27,28,29,30},1)&lt;&gt;"")*ISERROR(FIND(MID(B3893,{1,2,3,4,5,6,7,8,9,10,11,12,13,14,15,16,17,18,19,20,21,22,23,24,25,26,27,28,29,30},1),"ABCDEFGHIJKLMNOPQRSTUVWXYZ0123456789-_")))=0,ISERROR(VALUE(B3893)))),"Недопустимый код: только латинские буквы A-Z в верхнем регистре, цифры, - и _; начало с буквы, до 30 символов (например MILK-001)",IF(SUMPRODUCT(--EXACT('Номенклатура'!$A$6:$A$205,B3893))=0,"Код не найден в номенклатуре",IF(SUMPRODUCT(--EXACT('Номенклатура'!$A$6:$A$205,B3893))&gt;1,"Код повторяется в номенклатуре",IF(ISNA(MATCH(C3893,{"Приход","Расход","Списание","Корректировка остатка"},0)),"Выберите тип операции",IF(NOT(ISNUMBER(D3893)),"Укажите количество",IF(D3893=0,"Количество не может быть 0",IF(AND(C3893&lt;&gt;"Корректировка остатка",D3893&lt;0),"Для этого типа количество положительное",IF(NOT(ISNUMBER('Номенклатура'!$C$2)),"Укажите дату начала учёта",IF(A3893&lt;INT('Номенклатура'!$C$2),"Раньше даты начала учёта: НЕ учтено",IF(AND(C3893="Корректировка остатка",TRIM(G3893)=""),"Учтено: добавьте пояснение","ОК")))))))))))))</f>
        <v/>
      </c>
    </row>
    <row r="3894" spans="1:9" x14ac:dyDescent="0.25">
      <c r="A3894" s="16"/>
      <c r="B3894" s="13"/>
      <c r="C3894" s="13"/>
      <c r="D3894" s="14"/>
      <c r="E3894" s="17" t="str">
        <f>IF(OR(B3894="",SUMPRODUCT(--EXACT('Номенклатура'!$A$6:$A$205,B3894))&lt;&gt;1),"",INDEX('Номенклатура'!$D$6:$D$205,SUMPRODUCT(EXACT('Номенклатура'!$A$6:$A$205,B3894)*(ROW('Номенклатура'!$A$6:$A$205)-5)))&amp;"")</f>
        <v/>
      </c>
      <c r="F3894" s="18" t="str">
        <f>IF(OR(I3894="ОК",I3894="Учтено: добавьте пояснение"),IF(C3894="Приход",D3894,IF(C3894="Корректировка остатка",D3894,-D3894)),"")</f>
        <v/>
      </c>
      <c r="G3894" s="13"/>
      <c r="H3894" s="15" t="str">
        <f>IF(OR(B3894="",SUMPRODUCT(--EXACT('Номенклатура'!$A$6:$A$205,B3894))&lt;&gt;1),"",INDEX('Номенклатура'!$B$6:$B$205,SUMPRODUCT(EXACT('Номенклатура'!$A$6:$A$205,B3894)*(ROW('Номенклатура'!$A$6:$A$205)-5)))&amp;"")</f>
        <v/>
      </c>
      <c r="I3894" s="15" t="str">
        <f>IF(COUNTA(A3894:D3894,G3894)=0,"",IF(NOT(ISNUMBER(A3894)),"Укажите дату",IF(B3894="","Укажите код",IF(NOT(AND(ISTEXT(B3894),LEN(B3894)&gt;0,LEN(B3894)&lt;=30,ISNUMBER(FIND(LEFT(B3894,1),"ABCDEFGHIJKLMNOPQRSTUVWXYZ")),SUMPRODUCT((MID(B3894,{1,2,3,4,5,6,7,8,9,10,11,12,13,14,15,16,17,18,19,20,21,22,23,24,25,26,27,28,29,30},1)&lt;&gt;"")*ISERROR(FIND(MID(B3894,{1,2,3,4,5,6,7,8,9,10,11,12,13,14,15,16,17,18,19,20,21,22,23,24,25,26,27,28,29,30},1),"ABCDEFGHIJKLMNOPQRSTUVWXYZ0123456789-_")))=0,ISERROR(VALUE(B3894)))),"Недопустимый код: только латинские буквы A-Z в верхнем регистре, цифры, - и _; начало с буквы, до 30 символов (например MILK-001)",IF(SUMPRODUCT(--EXACT('Номенклатура'!$A$6:$A$205,B3894))=0,"Код не найден в номенклатуре",IF(SUMPRODUCT(--EXACT('Номенклатура'!$A$6:$A$205,B3894))&gt;1,"Код повторяется в номенклатуре",IF(ISNA(MATCH(C3894,{"Приход","Расход","Списание","Корректировка остатка"},0)),"Выберите тип операции",IF(NOT(ISNUMBER(D3894)),"Укажите количество",IF(D3894=0,"Количество не может быть 0",IF(AND(C3894&lt;&gt;"Корректировка остатка",D3894&lt;0),"Для этого типа количество положительное",IF(NOT(ISNUMBER('Номенклатура'!$C$2)),"Укажите дату начала учёта",IF(A3894&lt;INT('Номенклатура'!$C$2),"Раньше даты начала учёта: НЕ учтено",IF(AND(C3894="Корректировка остатка",TRIM(G3894)=""),"Учтено: добавьте пояснение","ОК")))))))))))))</f>
        <v/>
      </c>
    </row>
    <row r="3895" spans="1:9" x14ac:dyDescent="0.25">
      <c r="A3895" s="16"/>
      <c r="B3895" s="13"/>
      <c r="C3895" s="13"/>
      <c r="D3895" s="14"/>
      <c r="E3895" s="17" t="str">
        <f>IF(OR(B3895="",SUMPRODUCT(--EXACT('Номенклатура'!$A$6:$A$205,B3895))&lt;&gt;1),"",INDEX('Номенклатура'!$D$6:$D$205,SUMPRODUCT(EXACT('Номенклатура'!$A$6:$A$205,B3895)*(ROW('Номенклатура'!$A$6:$A$205)-5)))&amp;"")</f>
        <v/>
      </c>
      <c r="F3895" s="18" t="str">
        <f>IF(OR(I3895="ОК",I3895="Учтено: добавьте пояснение"),IF(C3895="Приход",D3895,IF(C3895="Корректировка остатка",D3895,-D3895)),"")</f>
        <v/>
      </c>
      <c r="G3895" s="13"/>
      <c r="H3895" s="15" t="str">
        <f>IF(OR(B3895="",SUMPRODUCT(--EXACT('Номенклатура'!$A$6:$A$205,B3895))&lt;&gt;1),"",INDEX('Номенклатура'!$B$6:$B$205,SUMPRODUCT(EXACT('Номенклатура'!$A$6:$A$205,B3895)*(ROW('Номенклатура'!$A$6:$A$205)-5)))&amp;"")</f>
        <v/>
      </c>
      <c r="I3895" s="15" t="str">
        <f>IF(COUNTA(A3895:D3895,G3895)=0,"",IF(NOT(ISNUMBER(A3895)),"Укажите дату",IF(B3895="","Укажите код",IF(NOT(AND(ISTEXT(B3895),LEN(B3895)&gt;0,LEN(B3895)&lt;=30,ISNUMBER(FIND(LEFT(B3895,1),"ABCDEFGHIJKLMNOPQRSTUVWXYZ")),SUMPRODUCT((MID(B3895,{1,2,3,4,5,6,7,8,9,10,11,12,13,14,15,16,17,18,19,20,21,22,23,24,25,26,27,28,29,30},1)&lt;&gt;"")*ISERROR(FIND(MID(B3895,{1,2,3,4,5,6,7,8,9,10,11,12,13,14,15,16,17,18,19,20,21,22,23,24,25,26,27,28,29,30},1),"ABCDEFGHIJKLMNOPQRSTUVWXYZ0123456789-_")))=0,ISERROR(VALUE(B3895)))),"Недопустимый код: только латинские буквы A-Z в верхнем регистре, цифры, - и _; начало с буквы, до 30 символов (например MILK-001)",IF(SUMPRODUCT(--EXACT('Номенклатура'!$A$6:$A$205,B3895))=0,"Код не найден в номенклатуре",IF(SUMPRODUCT(--EXACT('Номенклатура'!$A$6:$A$205,B3895))&gt;1,"Код повторяется в номенклатуре",IF(ISNA(MATCH(C3895,{"Приход","Расход","Списание","Корректировка остатка"},0)),"Выберите тип операции",IF(NOT(ISNUMBER(D3895)),"Укажите количество",IF(D3895=0,"Количество не может быть 0",IF(AND(C3895&lt;&gt;"Корректировка остатка",D3895&lt;0),"Для этого типа количество положительное",IF(NOT(ISNUMBER('Номенклатура'!$C$2)),"Укажите дату начала учёта",IF(A3895&lt;INT('Номенклатура'!$C$2),"Раньше даты начала учёта: НЕ учтено",IF(AND(C3895="Корректировка остатка",TRIM(G3895)=""),"Учтено: добавьте пояснение","ОК")))))))))))))</f>
        <v/>
      </c>
    </row>
    <row r="3896" spans="1:9" x14ac:dyDescent="0.25">
      <c r="A3896" s="16"/>
      <c r="B3896" s="13"/>
      <c r="C3896" s="13"/>
      <c r="D3896" s="14"/>
      <c r="E3896" s="17" t="str">
        <f>IF(OR(B3896="",SUMPRODUCT(--EXACT('Номенклатура'!$A$6:$A$205,B3896))&lt;&gt;1),"",INDEX('Номенклатура'!$D$6:$D$205,SUMPRODUCT(EXACT('Номенклатура'!$A$6:$A$205,B3896)*(ROW('Номенклатура'!$A$6:$A$205)-5)))&amp;"")</f>
        <v/>
      </c>
      <c r="F3896" s="18" t="str">
        <f>IF(OR(I3896="ОК",I3896="Учтено: добавьте пояснение"),IF(C3896="Приход",D3896,IF(C3896="Корректировка остатка",D3896,-D3896)),"")</f>
        <v/>
      </c>
      <c r="G3896" s="13"/>
      <c r="H3896" s="15" t="str">
        <f>IF(OR(B3896="",SUMPRODUCT(--EXACT('Номенклатура'!$A$6:$A$205,B3896))&lt;&gt;1),"",INDEX('Номенклатура'!$B$6:$B$205,SUMPRODUCT(EXACT('Номенклатура'!$A$6:$A$205,B3896)*(ROW('Номенклатура'!$A$6:$A$205)-5)))&amp;"")</f>
        <v/>
      </c>
      <c r="I3896" s="15" t="str">
        <f>IF(COUNTA(A3896:D3896,G3896)=0,"",IF(NOT(ISNUMBER(A3896)),"Укажите дату",IF(B3896="","Укажите код",IF(NOT(AND(ISTEXT(B3896),LEN(B3896)&gt;0,LEN(B3896)&lt;=30,ISNUMBER(FIND(LEFT(B3896,1),"ABCDEFGHIJKLMNOPQRSTUVWXYZ")),SUMPRODUCT((MID(B3896,{1,2,3,4,5,6,7,8,9,10,11,12,13,14,15,16,17,18,19,20,21,22,23,24,25,26,27,28,29,30},1)&lt;&gt;"")*ISERROR(FIND(MID(B3896,{1,2,3,4,5,6,7,8,9,10,11,12,13,14,15,16,17,18,19,20,21,22,23,24,25,26,27,28,29,30},1),"ABCDEFGHIJKLMNOPQRSTUVWXYZ0123456789-_")))=0,ISERROR(VALUE(B3896)))),"Недопустимый код: только латинские буквы A-Z в верхнем регистре, цифры, - и _; начало с буквы, до 30 символов (например MILK-001)",IF(SUMPRODUCT(--EXACT('Номенклатура'!$A$6:$A$205,B3896))=0,"Код не найден в номенклатуре",IF(SUMPRODUCT(--EXACT('Номенклатура'!$A$6:$A$205,B3896))&gt;1,"Код повторяется в номенклатуре",IF(ISNA(MATCH(C3896,{"Приход","Расход","Списание","Корректировка остатка"},0)),"Выберите тип операции",IF(NOT(ISNUMBER(D3896)),"Укажите количество",IF(D3896=0,"Количество не может быть 0",IF(AND(C3896&lt;&gt;"Корректировка остатка",D3896&lt;0),"Для этого типа количество положительное",IF(NOT(ISNUMBER('Номенклатура'!$C$2)),"Укажите дату начала учёта",IF(A3896&lt;INT('Номенклатура'!$C$2),"Раньше даты начала учёта: НЕ учтено",IF(AND(C3896="Корректировка остатка",TRIM(G3896)=""),"Учтено: добавьте пояснение","ОК")))))))))))))</f>
        <v/>
      </c>
    </row>
    <row r="3897" spans="1:9" x14ac:dyDescent="0.25">
      <c r="A3897" s="16"/>
      <c r="B3897" s="13"/>
      <c r="C3897" s="13"/>
      <c r="D3897" s="14"/>
      <c r="E3897" s="17" t="str">
        <f>IF(OR(B3897="",SUMPRODUCT(--EXACT('Номенклатура'!$A$6:$A$205,B3897))&lt;&gt;1),"",INDEX('Номенклатура'!$D$6:$D$205,SUMPRODUCT(EXACT('Номенклатура'!$A$6:$A$205,B3897)*(ROW('Номенклатура'!$A$6:$A$205)-5)))&amp;"")</f>
        <v/>
      </c>
      <c r="F3897" s="18" t="str">
        <f>IF(OR(I3897="ОК",I3897="Учтено: добавьте пояснение"),IF(C3897="Приход",D3897,IF(C3897="Корректировка остатка",D3897,-D3897)),"")</f>
        <v/>
      </c>
      <c r="G3897" s="13"/>
      <c r="H3897" s="15" t="str">
        <f>IF(OR(B3897="",SUMPRODUCT(--EXACT('Номенклатура'!$A$6:$A$205,B3897))&lt;&gt;1),"",INDEX('Номенклатура'!$B$6:$B$205,SUMPRODUCT(EXACT('Номенклатура'!$A$6:$A$205,B3897)*(ROW('Номенклатура'!$A$6:$A$205)-5)))&amp;"")</f>
        <v/>
      </c>
      <c r="I3897" s="15" t="str">
        <f>IF(COUNTA(A3897:D3897,G3897)=0,"",IF(NOT(ISNUMBER(A3897)),"Укажите дату",IF(B3897="","Укажите код",IF(NOT(AND(ISTEXT(B3897),LEN(B3897)&gt;0,LEN(B3897)&lt;=30,ISNUMBER(FIND(LEFT(B3897,1),"ABCDEFGHIJKLMNOPQRSTUVWXYZ")),SUMPRODUCT((MID(B3897,{1,2,3,4,5,6,7,8,9,10,11,12,13,14,15,16,17,18,19,20,21,22,23,24,25,26,27,28,29,30},1)&lt;&gt;"")*ISERROR(FIND(MID(B3897,{1,2,3,4,5,6,7,8,9,10,11,12,13,14,15,16,17,18,19,20,21,22,23,24,25,26,27,28,29,30},1),"ABCDEFGHIJKLMNOPQRSTUVWXYZ0123456789-_")))=0,ISERROR(VALUE(B3897)))),"Недопустимый код: только латинские буквы A-Z в верхнем регистре, цифры, - и _; начало с буквы, до 30 символов (например MILK-001)",IF(SUMPRODUCT(--EXACT('Номенклатура'!$A$6:$A$205,B3897))=0,"Код не найден в номенклатуре",IF(SUMPRODUCT(--EXACT('Номенклатура'!$A$6:$A$205,B3897))&gt;1,"Код повторяется в номенклатуре",IF(ISNA(MATCH(C3897,{"Приход","Расход","Списание","Корректировка остатка"},0)),"Выберите тип операции",IF(NOT(ISNUMBER(D3897)),"Укажите количество",IF(D3897=0,"Количество не может быть 0",IF(AND(C3897&lt;&gt;"Корректировка остатка",D3897&lt;0),"Для этого типа количество положительное",IF(NOT(ISNUMBER('Номенклатура'!$C$2)),"Укажите дату начала учёта",IF(A3897&lt;INT('Номенклатура'!$C$2),"Раньше даты начала учёта: НЕ учтено",IF(AND(C3897="Корректировка остатка",TRIM(G3897)=""),"Учтено: добавьте пояснение","ОК")))))))))))))</f>
        <v/>
      </c>
    </row>
    <row r="3898" spans="1:9" x14ac:dyDescent="0.25">
      <c r="A3898" s="16"/>
      <c r="B3898" s="13"/>
      <c r="C3898" s="13"/>
      <c r="D3898" s="14"/>
      <c r="E3898" s="17" t="str">
        <f>IF(OR(B3898="",SUMPRODUCT(--EXACT('Номенклатура'!$A$6:$A$205,B3898))&lt;&gt;1),"",INDEX('Номенклатура'!$D$6:$D$205,SUMPRODUCT(EXACT('Номенклатура'!$A$6:$A$205,B3898)*(ROW('Номенклатура'!$A$6:$A$205)-5)))&amp;"")</f>
        <v/>
      </c>
      <c r="F3898" s="18" t="str">
        <f>IF(OR(I3898="ОК",I3898="Учтено: добавьте пояснение"),IF(C3898="Приход",D3898,IF(C3898="Корректировка остатка",D3898,-D3898)),"")</f>
        <v/>
      </c>
      <c r="G3898" s="13"/>
      <c r="H3898" s="15" t="str">
        <f>IF(OR(B3898="",SUMPRODUCT(--EXACT('Номенклатура'!$A$6:$A$205,B3898))&lt;&gt;1),"",INDEX('Номенклатура'!$B$6:$B$205,SUMPRODUCT(EXACT('Номенклатура'!$A$6:$A$205,B3898)*(ROW('Номенклатура'!$A$6:$A$205)-5)))&amp;"")</f>
        <v/>
      </c>
      <c r="I3898" s="15" t="str">
        <f>IF(COUNTA(A3898:D3898,G3898)=0,"",IF(NOT(ISNUMBER(A3898)),"Укажите дату",IF(B3898="","Укажите код",IF(NOT(AND(ISTEXT(B3898),LEN(B3898)&gt;0,LEN(B3898)&lt;=30,ISNUMBER(FIND(LEFT(B3898,1),"ABCDEFGHIJKLMNOPQRSTUVWXYZ")),SUMPRODUCT((MID(B3898,{1,2,3,4,5,6,7,8,9,10,11,12,13,14,15,16,17,18,19,20,21,22,23,24,25,26,27,28,29,30},1)&lt;&gt;"")*ISERROR(FIND(MID(B3898,{1,2,3,4,5,6,7,8,9,10,11,12,13,14,15,16,17,18,19,20,21,22,23,24,25,26,27,28,29,30},1),"ABCDEFGHIJKLMNOPQRSTUVWXYZ0123456789-_")))=0,ISERROR(VALUE(B3898)))),"Недопустимый код: только латинские буквы A-Z в верхнем регистре, цифры, - и _; начало с буквы, до 30 символов (например MILK-001)",IF(SUMPRODUCT(--EXACT('Номенклатура'!$A$6:$A$205,B3898))=0,"Код не найден в номенклатуре",IF(SUMPRODUCT(--EXACT('Номенклатура'!$A$6:$A$205,B3898))&gt;1,"Код повторяется в номенклатуре",IF(ISNA(MATCH(C3898,{"Приход","Расход","Списание","Корректировка остатка"},0)),"Выберите тип операции",IF(NOT(ISNUMBER(D3898)),"Укажите количество",IF(D3898=0,"Количество не может быть 0",IF(AND(C3898&lt;&gt;"Корректировка остатка",D3898&lt;0),"Для этого типа количество положительное",IF(NOT(ISNUMBER('Номенклатура'!$C$2)),"Укажите дату начала учёта",IF(A3898&lt;INT('Номенклатура'!$C$2),"Раньше даты начала учёта: НЕ учтено",IF(AND(C3898="Корректировка остатка",TRIM(G3898)=""),"Учтено: добавьте пояснение","ОК")))))))))))))</f>
        <v/>
      </c>
    </row>
    <row r="3899" spans="1:9" x14ac:dyDescent="0.25">
      <c r="A3899" s="16"/>
      <c r="B3899" s="13"/>
      <c r="C3899" s="13"/>
      <c r="D3899" s="14"/>
      <c r="E3899" s="17" t="str">
        <f>IF(OR(B3899="",SUMPRODUCT(--EXACT('Номенклатура'!$A$6:$A$205,B3899))&lt;&gt;1),"",INDEX('Номенклатура'!$D$6:$D$205,SUMPRODUCT(EXACT('Номенклатура'!$A$6:$A$205,B3899)*(ROW('Номенклатура'!$A$6:$A$205)-5)))&amp;"")</f>
        <v/>
      </c>
      <c r="F3899" s="18" t="str">
        <f>IF(OR(I3899="ОК",I3899="Учтено: добавьте пояснение"),IF(C3899="Приход",D3899,IF(C3899="Корректировка остатка",D3899,-D3899)),"")</f>
        <v/>
      </c>
      <c r="G3899" s="13"/>
      <c r="H3899" s="15" t="str">
        <f>IF(OR(B3899="",SUMPRODUCT(--EXACT('Номенклатура'!$A$6:$A$205,B3899))&lt;&gt;1),"",INDEX('Номенклатура'!$B$6:$B$205,SUMPRODUCT(EXACT('Номенклатура'!$A$6:$A$205,B3899)*(ROW('Номенклатура'!$A$6:$A$205)-5)))&amp;"")</f>
        <v/>
      </c>
      <c r="I3899" s="15" t="str">
        <f>IF(COUNTA(A3899:D3899,G3899)=0,"",IF(NOT(ISNUMBER(A3899)),"Укажите дату",IF(B3899="","Укажите код",IF(NOT(AND(ISTEXT(B3899),LEN(B3899)&gt;0,LEN(B3899)&lt;=30,ISNUMBER(FIND(LEFT(B3899,1),"ABCDEFGHIJKLMNOPQRSTUVWXYZ")),SUMPRODUCT((MID(B3899,{1,2,3,4,5,6,7,8,9,10,11,12,13,14,15,16,17,18,19,20,21,22,23,24,25,26,27,28,29,30},1)&lt;&gt;"")*ISERROR(FIND(MID(B3899,{1,2,3,4,5,6,7,8,9,10,11,12,13,14,15,16,17,18,19,20,21,22,23,24,25,26,27,28,29,30},1),"ABCDEFGHIJKLMNOPQRSTUVWXYZ0123456789-_")))=0,ISERROR(VALUE(B3899)))),"Недопустимый код: только латинские буквы A-Z в верхнем регистре, цифры, - и _; начало с буквы, до 30 символов (например MILK-001)",IF(SUMPRODUCT(--EXACT('Номенклатура'!$A$6:$A$205,B3899))=0,"Код не найден в номенклатуре",IF(SUMPRODUCT(--EXACT('Номенклатура'!$A$6:$A$205,B3899))&gt;1,"Код повторяется в номенклатуре",IF(ISNA(MATCH(C3899,{"Приход","Расход","Списание","Корректировка остатка"},0)),"Выберите тип операции",IF(NOT(ISNUMBER(D3899)),"Укажите количество",IF(D3899=0,"Количество не может быть 0",IF(AND(C3899&lt;&gt;"Корректировка остатка",D3899&lt;0),"Для этого типа количество положительное",IF(NOT(ISNUMBER('Номенклатура'!$C$2)),"Укажите дату начала учёта",IF(A3899&lt;INT('Номенклатура'!$C$2),"Раньше даты начала учёта: НЕ учтено",IF(AND(C3899="Корректировка остатка",TRIM(G3899)=""),"Учтено: добавьте пояснение","ОК")))))))))))))</f>
        <v/>
      </c>
    </row>
    <row r="3900" spans="1:9" x14ac:dyDescent="0.25">
      <c r="A3900" s="16"/>
      <c r="B3900" s="13"/>
      <c r="C3900" s="13"/>
      <c r="D3900" s="14"/>
      <c r="E3900" s="17" t="str">
        <f>IF(OR(B3900="",SUMPRODUCT(--EXACT('Номенклатура'!$A$6:$A$205,B3900))&lt;&gt;1),"",INDEX('Номенклатура'!$D$6:$D$205,SUMPRODUCT(EXACT('Номенклатура'!$A$6:$A$205,B3900)*(ROW('Номенклатура'!$A$6:$A$205)-5)))&amp;"")</f>
        <v/>
      </c>
      <c r="F3900" s="18" t="str">
        <f>IF(OR(I3900="ОК",I3900="Учтено: добавьте пояснение"),IF(C3900="Приход",D3900,IF(C3900="Корректировка остатка",D3900,-D3900)),"")</f>
        <v/>
      </c>
      <c r="G3900" s="13"/>
      <c r="H3900" s="15" t="str">
        <f>IF(OR(B3900="",SUMPRODUCT(--EXACT('Номенклатура'!$A$6:$A$205,B3900))&lt;&gt;1),"",INDEX('Номенклатура'!$B$6:$B$205,SUMPRODUCT(EXACT('Номенклатура'!$A$6:$A$205,B3900)*(ROW('Номенклатура'!$A$6:$A$205)-5)))&amp;"")</f>
        <v/>
      </c>
      <c r="I3900" s="15" t="str">
        <f>IF(COUNTA(A3900:D3900,G3900)=0,"",IF(NOT(ISNUMBER(A3900)),"Укажите дату",IF(B3900="","Укажите код",IF(NOT(AND(ISTEXT(B3900),LEN(B3900)&gt;0,LEN(B3900)&lt;=30,ISNUMBER(FIND(LEFT(B3900,1),"ABCDEFGHIJKLMNOPQRSTUVWXYZ")),SUMPRODUCT((MID(B3900,{1,2,3,4,5,6,7,8,9,10,11,12,13,14,15,16,17,18,19,20,21,22,23,24,25,26,27,28,29,30},1)&lt;&gt;"")*ISERROR(FIND(MID(B3900,{1,2,3,4,5,6,7,8,9,10,11,12,13,14,15,16,17,18,19,20,21,22,23,24,25,26,27,28,29,30},1),"ABCDEFGHIJKLMNOPQRSTUVWXYZ0123456789-_")))=0,ISERROR(VALUE(B3900)))),"Недопустимый код: только латинские буквы A-Z в верхнем регистре, цифры, - и _; начало с буквы, до 30 символов (например MILK-001)",IF(SUMPRODUCT(--EXACT('Номенклатура'!$A$6:$A$205,B3900))=0,"Код не найден в номенклатуре",IF(SUMPRODUCT(--EXACT('Номенклатура'!$A$6:$A$205,B3900))&gt;1,"Код повторяется в номенклатуре",IF(ISNA(MATCH(C3900,{"Приход","Расход","Списание","Корректировка остатка"},0)),"Выберите тип операции",IF(NOT(ISNUMBER(D3900)),"Укажите количество",IF(D3900=0,"Количество не может быть 0",IF(AND(C3900&lt;&gt;"Корректировка остатка",D3900&lt;0),"Для этого типа количество положительное",IF(NOT(ISNUMBER('Номенклатура'!$C$2)),"Укажите дату начала учёта",IF(A3900&lt;INT('Номенклатура'!$C$2),"Раньше даты начала учёта: НЕ учтено",IF(AND(C3900="Корректировка остатка",TRIM(G3900)=""),"Учтено: добавьте пояснение","ОК")))))))))))))</f>
        <v/>
      </c>
    </row>
    <row r="3901" spans="1:9" x14ac:dyDescent="0.25">
      <c r="A3901" s="16"/>
      <c r="B3901" s="13"/>
      <c r="C3901" s="13"/>
      <c r="D3901" s="14"/>
      <c r="E3901" s="17" t="str">
        <f>IF(OR(B3901="",SUMPRODUCT(--EXACT('Номенклатура'!$A$6:$A$205,B3901))&lt;&gt;1),"",INDEX('Номенклатура'!$D$6:$D$205,SUMPRODUCT(EXACT('Номенклатура'!$A$6:$A$205,B3901)*(ROW('Номенклатура'!$A$6:$A$205)-5)))&amp;"")</f>
        <v/>
      </c>
      <c r="F3901" s="18" t="str">
        <f>IF(OR(I3901="ОК",I3901="Учтено: добавьте пояснение"),IF(C3901="Приход",D3901,IF(C3901="Корректировка остатка",D3901,-D3901)),"")</f>
        <v/>
      </c>
      <c r="G3901" s="13"/>
      <c r="H3901" s="15" t="str">
        <f>IF(OR(B3901="",SUMPRODUCT(--EXACT('Номенклатура'!$A$6:$A$205,B3901))&lt;&gt;1),"",INDEX('Номенклатура'!$B$6:$B$205,SUMPRODUCT(EXACT('Номенклатура'!$A$6:$A$205,B3901)*(ROW('Номенклатура'!$A$6:$A$205)-5)))&amp;"")</f>
        <v/>
      </c>
      <c r="I3901" s="15" t="str">
        <f>IF(COUNTA(A3901:D3901,G3901)=0,"",IF(NOT(ISNUMBER(A3901)),"Укажите дату",IF(B3901="","Укажите код",IF(NOT(AND(ISTEXT(B3901),LEN(B3901)&gt;0,LEN(B3901)&lt;=30,ISNUMBER(FIND(LEFT(B3901,1),"ABCDEFGHIJKLMNOPQRSTUVWXYZ")),SUMPRODUCT((MID(B3901,{1,2,3,4,5,6,7,8,9,10,11,12,13,14,15,16,17,18,19,20,21,22,23,24,25,26,27,28,29,30},1)&lt;&gt;"")*ISERROR(FIND(MID(B3901,{1,2,3,4,5,6,7,8,9,10,11,12,13,14,15,16,17,18,19,20,21,22,23,24,25,26,27,28,29,30},1),"ABCDEFGHIJKLMNOPQRSTUVWXYZ0123456789-_")))=0,ISERROR(VALUE(B3901)))),"Недопустимый код: только латинские буквы A-Z в верхнем регистре, цифры, - и _; начало с буквы, до 30 символов (например MILK-001)",IF(SUMPRODUCT(--EXACT('Номенклатура'!$A$6:$A$205,B3901))=0,"Код не найден в номенклатуре",IF(SUMPRODUCT(--EXACT('Номенклатура'!$A$6:$A$205,B3901))&gt;1,"Код повторяется в номенклатуре",IF(ISNA(MATCH(C3901,{"Приход","Расход","Списание","Корректировка остатка"},0)),"Выберите тип операции",IF(NOT(ISNUMBER(D3901)),"Укажите количество",IF(D3901=0,"Количество не может быть 0",IF(AND(C3901&lt;&gt;"Корректировка остатка",D3901&lt;0),"Для этого типа количество положительное",IF(NOT(ISNUMBER('Номенклатура'!$C$2)),"Укажите дату начала учёта",IF(A3901&lt;INT('Номенклатура'!$C$2),"Раньше даты начала учёта: НЕ учтено",IF(AND(C3901="Корректировка остатка",TRIM(G3901)=""),"Учтено: добавьте пояснение","ОК")))))))))))))</f>
        <v/>
      </c>
    </row>
    <row r="3902" spans="1:9" x14ac:dyDescent="0.25">
      <c r="A3902" s="16"/>
      <c r="B3902" s="13"/>
      <c r="C3902" s="13"/>
      <c r="D3902" s="14"/>
      <c r="E3902" s="17" t="str">
        <f>IF(OR(B3902="",SUMPRODUCT(--EXACT('Номенклатура'!$A$6:$A$205,B3902))&lt;&gt;1),"",INDEX('Номенклатура'!$D$6:$D$205,SUMPRODUCT(EXACT('Номенклатура'!$A$6:$A$205,B3902)*(ROW('Номенклатура'!$A$6:$A$205)-5)))&amp;"")</f>
        <v/>
      </c>
      <c r="F3902" s="18" t="str">
        <f>IF(OR(I3902="ОК",I3902="Учтено: добавьте пояснение"),IF(C3902="Приход",D3902,IF(C3902="Корректировка остатка",D3902,-D3902)),"")</f>
        <v/>
      </c>
      <c r="G3902" s="13"/>
      <c r="H3902" s="15" t="str">
        <f>IF(OR(B3902="",SUMPRODUCT(--EXACT('Номенклатура'!$A$6:$A$205,B3902))&lt;&gt;1),"",INDEX('Номенклатура'!$B$6:$B$205,SUMPRODUCT(EXACT('Номенклатура'!$A$6:$A$205,B3902)*(ROW('Номенклатура'!$A$6:$A$205)-5)))&amp;"")</f>
        <v/>
      </c>
      <c r="I3902" s="15" t="str">
        <f>IF(COUNTA(A3902:D3902,G3902)=0,"",IF(NOT(ISNUMBER(A3902)),"Укажите дату",IF(B3902="","Укажите код",IF(NOT(AND(ISTEXT(B3902),LEN(B3902)&gt;0,LEN(B3902)&lt;=30,ISNUMBER(FIND(LEFT(B3902,1),"ABCDEFGHIJKLMNOPQRSTUVWXYZ")),SUMPRODUCT((MID(B3902,{1,2,3,4,5,6,7,8,9,10,11,12,13,14,15,16,17,18,19,20,21,22,23,24,25,26,27,28,29,30},1)&lt;&gt;"")*ISERROR(FIND(MID(B3902,{1,2,3,4,5,6,7,8,9,10,11,12,13,14,15,16,17,18,19,20,21,22,23,24,25,26,27,28,29,30},1),"ABCDEFGHIJKLMNOPQRSTUVWXYZ0123456789-_")))=0,ISERROR(VALUE(B3902)))),"Недопустимый код: только латинские буквы A-Z в верхнем регистре, цифры, - и _; начало с буквы, до 30 символов (например MILK-001)",IF(SUMPRODUCT(--EXACT('Номенклатура'!$A$6:$A$205,B3902))=0,"Код не найден в номенклатуре",IF(SUMPRODUCT(--EXACT('Номенклатура'!$A$6:$A$205,B3902))&gt;1,"Код повторяется в номенклатуре",IF(ISNA(MATCH(C3902,{"Приход","Расход","Списание","Корректировка остатка"},0)),"Выберите тип операции",IF(NOT(ISNUMBER(D3902)),"Укажите количество",IF(D3902=0,"Количество не может быть 0",IF(AND(C3902&lt;&gt;"Корректировка остатка",D3902&lt;0),"Для этого типа количество положительное",IF(NOT(ISNUMBER('Номенклатура'!$C$2)),"Укажите дату начала учёта",IF(A3902&lt;INT('Номенклатура'!$C$2),"Раньше даты начала учёта: НЕ учтено",IF(AND(C3902="Корректировка остатка",TRIM(G3902)=""),"Учтено: добавьте пояснение","ОК")))))))))))))</f>
        <v/>
      </c>
    </row>
    <row r="3903" spans="1:9" x14ac:dyDescent="0.25">
      <c r="A3903" s="16"/>
      <c r="B3903" s="13"/>
      <c r="C3903" s="13"/>
      <c r="D3903" s="14"/>
      <c r="E3903" s="17" t="str">
        <f>IF(OR(B3903="",SUMPRODUCT(--EXACT('Номенклатура'!$A$6:$A$205,B3903))&lt;&gt;1),"",INDEX('Номенклатура'!$D$6:$D$205,SUMPRODUCT(EXACT('Номенклатура'!$A$6:$A$205,B3903)*(ROW('Номенклатура'!$A$6:$A$205)-5)))&amp;"")</f>
        <v/>
      </c>
      <c r="F3903" s="18" t="str">
        <f>IF(OR(I3903="ОК",I3903="Учтено: добавьте пояснение"),IF(C3903="Приход",D3903,IF(C3903="Корректировка остатка",D3903,-D3903)),"")</f>
        <v/>
      </c>
      <c r="G3903" s="13"/>
      <c r="H3903" s="15" t="str">
        <f>IF(OR(B3903="",SUMPRODUCT(--EXACT('Номенклатура'!$A$6:$A$205,B3903))&lt;&gt;1),"",INDEX('Номенклатура'!$B$6:$B$205,SUMPRODUCT(EXACT('Номенклатура'!$A$6:$A$205,B3903)*(ROW('Номенклатура'!$A$6:$A$205)-5)))&amp;"")</f>
        <v/>
      </c>
      <c r="I3903" s="15" t="str">
        <f>IF(COUNTA(A3903:D3903,G3903)=0,"",IF(NOT(ISNUMBER(A3903)),"Укажите дату",IF(B3903="","Укажите код",IF(NOT(AND(ISTEXT(B3903),LEN(B3903)&gt;0,LEN(B3903)&lt;=30,ISNUMBER(FIND(LEFT(B3903,1),"ABCDEFGHIJKLMNOPQRSTUVWXYZ")),SUMPRODUCT((MID(B3903,{1,2,3,4,5,6,7,8,9,10,11,12,13,14,15,16,17,18,19,20,21,22,23,24,25,26,27,28,29,30},1)&lt;&gt;"")*ISERROR(FIND(MID(B3903,{1,2,3,4,5,6,7,8,9,10,11,12,13,14,15,16,17,18,19,20,21,22,23,24,25,26,27,28,29,30},1),"ABCDEFGHIJKLMNOPQRSTUVWXYZ0123456789-_")))=0,ISERROR(VALUE(B3903)))),"Недопустимый код: только латинские буквы A-Z в верхнем регистре, цифры, - и _; начало с буквы, до 30 символов (например MILK-001)",IF(SUMPRODUCT(--EXACT('Номенклатура'!$A$6:$A$205,B3903))=0,"Код не найден в номенклатуре",IF(SUMPRODUCT(--EXACT('Номенклатура'!$A$6:$A$205,B3903))&gt;1,"Код повторяется в номенклатуре",IF(ISNA(MATCH(C3903,{"Приход","Расход","Списание","Корректировка остатка"},0)),"Выберите тип операции",IF(NOT(ISNUMBER(D3903)),"Укажите количество",IF(D3903=0,"Количество не может быть 0",IF(AND(C3903&lt;&gt;"Корректировка остатка",D3903&lt;0),"Для этого типа количество положительное",IF(NOT(ISNUMBER('Номенклатура'!$C$2)),"Укажите дату начала учёта",IF(A3903&lt;INT('Номенклатура'!$C$2),"Раньше даты начала учёта: НЕ учтено",IF(AND(C3903="Корректировка остатка",TRIM(G3903)=""),"Учтено: добавьте пояснение","ОК")))))))))))))</f>
        <v/>
      </c>
    </row>
    <row r="3904" spans="1:9" x14ac:dyDescent="0.25">
      <c r="A3904" s="16"/>
      <c r="B3904" s="13"/>
      <c r="C3904" s="13"/>
      <c r="D3904" s="14"/>
      <c r="E3904" s="17" t="str">
        <f>IF(OR(B3904="",SUMPRODUCT(--EXACT('Номенклатура'!$A$6:$A$205,B3904))&lt;&gt;1),"",INDEX('Номенклатура'!$D$6:$D$205,SUMPRODUCT(EXACT('Номенклатура'!$A$6:$A$205,B3904)*(ROW('Номенклатура'!$A$6:$A$205)-5)))&amp;"")</f>
        <v/>
      </c>
      <c r="F3904" s="18" t="str">
        <f>IF(OR(I3904="ОК",I3904="Учтено: добавьте пояснение"),IF(C3904="Приход",D3904,IF(C3904="Корректировка остатка",D3904,-D3904)),"")</f>
        <v/>
      </c>
      <c r="G3904" s="13"/>
      <c r="H3904" s="15" t="str">
        <f>IF(OR(B3904="",SUMPRODUCT(--EXACT('Номенклатура'!$A$6:$A$205,B3904))&lt;&gt;1),"",INDEX('Номенклатура'!$B$6:$B$205,SUMPRODUCT(EXACT('Номенклатура'!$A$6:$A$205,B3904)*(ROW('Номенклатура'!$A$6:$A$205)-5)))&amp;"")</f>
        <v/>
      </c>
      <c r="I3904" s="15" t="str">
        <f>IF(COUNTA(A3904:D3904,G3904)=0,"",IF(NOT(ISNUMBER(A3904)),"Укажите дату",IF(B3904="","Укажите код",IF(NOT(AND(ISTEXT(B3904),LEN(B3904)&gt;0,LEN(B3904)&lt;=30,ISNUMBER(FIND(LEFT(B3904,1),"ABCDEFGHIJKLMNOPQRSTUVWXYZ")),SUMPRODUCT((MID(B3904,{1,2,3,4,5,6,7,8,9,10,11,12,13,14,15,16,17,18,19,20,21,22,23,24,25,26,27,28,29,30},1)&lt;&gt;"")*ISERROR(FIND(MID(B3904,{1,2,3,4,5,6,7,8,9,10,11,12,13,14,15,16,17,18,19,20,21,22,23,24,25,26,27,28,29,30},1),"ABCDEFGHIJKLMNOPQRSTUVWXYZ0123456789-_")))=0,ISERROR(VALUE(B3904)))),"Недопустимый код: только латинские буквы A-Z в верхнем регистре, цифры, - и _; начало с буквы, до 30 символов (например MILK-001)",IF(SUMPRODUCT(--EXACT('Номенклатура'!$A$6:$A$205,B3904))=0,"Код не найден в номенклатуре",IF(SUMPRODUCT(--EXACT('Номенклатура'!$A$6:$A$205,B3904))&gt;1,"Код повторяется в номенклатуре",IF(ISNA(MATCH(C3904,{"Приход","Расход","Списание","Корректировка остатка"},0)),"Выберите тип операции",IF(NOT(ISNUMBER(D3904)),"Укажите количество",IF(D3904=0,"Количество не может быть 0",IF(AND(C3904&lt;&gt;"Корректировка остатка",D3904&lt;0),"Для этого типа количество положительное",IF(NOT(ISNUMBER('Номенклатура'!$C$2)),"Укажите дату начала учёта",IF(A3904&lt;INT('Номенклатура'!$C$2),"Раньше даты начала учёта: НЕ учтено",IF(AND(C3904="Корректировка остатка",TRIM(G3904)=""),"Учтено: добавьте пояснение","ОК")))))))))))))</f>
        <v/>
      </c>
    </row>
    <row r="3905" spans="1:9" x14ac:dyDescent="0.25">
      <c r="A3905" s="16"/>
      <c r="B3905" s="13"/>
      <c r="C3905" s="13"/>
      <c r="D3905" s="14"/>
      <c r="E3905" s="17" t="str">
        <f>IF(OR(B3905="",SUMPRODUCT(--EXACT('Номенклатура'!$A$6:$A$205,B3905))&lt;&gt;1),"",INDEX('Номенклатура'!$D$6:$D$205,SUMPRODUCT(EXACT('Номенклатура'!$A$6:$A$205,B3905)*(ROW('Номенклатура'!$A$6:$A$205)-5)))&amp;"")</f>
        <v/>
      </c>
      <c r="F3905" s="18" t="str">
        <f>IF(OR(I3905="ОК",I3905="Учтено: добавьте пояснение"),IF(C3905="Приход",D3905,IF(C3905="Корректировка остатка",D3905,-D3905)),"")</f>
        <v/>
      </c>
      <c r="G3905" s="13"/>
      <c r="H3905" s="15" t="str">
        <f>IF(OR(B3905="",SUMPRODUCT(--EXACT('Номенклатура'!$A$6:$A$205,B3905))&lt;&gt;1),"",INDEX('Номенклатура'!$B$6:$B$205,SUMPRODUCT(EXACT('Номенклатура'!$A$6:$A$205,B3905)*(ROW('Номенклатура'!$A$6:$A$205)-5)))&amp;"")</f>
        <v/>
      </c>
      <c r="I3905" s="15" t="str">
        <f>IF(COUNTA(A3905:D3905,G3905)=0,"",IF(NOT(ISNUMBER(A3905)),"Укажите дату",IF(B3905="","Укажите код",IF(NOT(AND(ISTEXT(B3905),LEN(B3905)&gt;0,LEN(B3905)&lt;=30,ISNUMBER(FIND(LEFT(B3905,1),"ABCDEFGHIJKLMNOPQRSTUVWXYZ")),SUMPRODUCT((MID(B3905,{1,2,3,4,5,6,7,8,9,10,11,12,13,14,15,16,17,18,19,20,21,22,23,24,25,26,27,28,29,30},1)&lt;&gt;"")*ISERROR(FIND(MID(B3905,{1,2,3,4,5,6,7,8,9,10,11,12,13,14,15,16,17,18,19,20,21,22,23,24,25,26,27,28,29,30},1),"ABCDEFGHIJKLMNOPQRSTUVWXYZ0123456789-_")))=0,ISERROR(VALUE(B3905)))),"Недопустимый код: только латинские буквы A-Z в верхнем регистре, цифры, - и _; начало с буквы, до 30 символов (например MILK-001)",IF(SUMPRODUCT(--EXACT('Номенклатура'!$A$6:$A$205,B3905))=0,"Код не найден в номенклатуре",IF(SUMPRODUCT(--EXACT('Номенклатура'!$A$6:$A$205,B3905))&gt;1,"Код повторяется в номенклатуре",IF(ISNA(MATCH(C3905,{"Приход","Расход","Списание","Корректировка остатка"},0)),"Выберите тип операции",IF(NOT(ISNUMBER(D3905)),"Укажите количество",IF(D3905=0,"Количество не может быть 0",IF(AND(C3905&lt;&gt;"Корректировка остатка",D3905&lt;0),"Для этого типа количество положительное",IF(NOT(ISNUMBER('Номенклатура'!$C$2)),"Укажите дату начала учёта",IF(A3905&lt;INT('Номенклатура'!$C$2),"Раньше даты начала учёта: НЕ учтено",IF(AND(C3905="Корректировка остатка",TRIM(G3905)=""),"Учтено: добавьте пояснение","ОК")))))))))))))</f>
        <v/>
      </c>
    </row>
    <row r="3906" spans="1:9" x14ac:dyDescent="0.25">
      <c r="A3906" s="16"/>
      <c r="B3906" s="13"/>
      <c r="C3906" s="13"/>
      <c r="D3906" s="14"/>
      <c r="E3906" s="17" t="str">
        <f>IF(OR(B3906="",SUMPRODUCT(--EXACT('Номенклатура'!$A$6:$A$205,B3906))&lt;&gt;1),"",INDEX('Номенклатура'!$D$6:$D$205,SUMPRODUCT(EXACT('Номенклатура'!$A$6:$A$205,B3906)*(ROW('Номенклатура'!$A$6:$A$205)-5)))&amp;"")</f>
        <v/>
      </c>
      <c r="F3906" s="18" t="str">
        <f>IF(OR(I3906="ОК",I3906="Учтено: добавьте пояснение"),IF(C3906="Приход",D3906,IF(C3906="Корректировка остатка",D3906,-D3906)),"")</f>
        <v/>
      </c>
      <c r="G3906" s="13"/>
      <c r="H3906" s="15" t="str">
        <f>IF(OR(B3906="",SUMPRODUCT(--EXACT('Номенклатура'!$A$6:$A$205,B3906))&lt;&gt;1),"",INDEX('Номенклатура'!$B$6:$B$205,SUMPRODUCT(EXACT('Номенклатура'!$A$6:$A$205,B3906)*(ROW('Номенклатура'!$A$6:$A$205)-5)))&amp;"")</f>
        <v/>
      </c>
      <c r="I3906" s="15" t="str">
        <f>IF(COUNTA(A3906:D3906,G3906)=0,"",IF(NOT(ISNUMBER(A3906)),"Укажите дату",IF(B3906="","Укажите код",IF(NOT(AND(ISTEXT(B3906),LEN(B3906)&gt;0,LEN(B3906)&lt;=30,ISNUMBER(FIND(LEFT(B3906,1),"ABCDEFGHIJKLMNOPQRSTUVWXYZ")),SUMPRODUCT((MID(B3906,{1,2,3,4,5,6,7,8,9,10,11,12,13,14,15,16,17,18,19,20,21,22,23,24,25,26,27,28,29,30},1)&lt;&gt;"")*ISERROR(FIND(MID(B3906,{1,2,3,4,5,6,7,8,9,10,11,12,13,14,15,16,17,18,19,20,21,22,23,24,25,26,27,28,29,30},1),"ABCDEFGHIJKLMNOPQRSTUVWXYZ0123456789-_")))=0,ISERROR(VALUE(B3906)))),"Недопустимый код: только латинские буквы A-Z в верхнем регистре, цифры, - и _; начало с буквы, до 30 символов (например MILK-001)",IF(SUMPRODUCT(--EXACT('Номенклатура'!$A$6:$A$205,B3906))=0,"Код не найден в номенклатуре",IF(SUMPRODUCT(--EXACT('Номенклатура'!$A$6:$A$205,B3906))&gt;1,"Код повторяется в номенклатуре",IF(ISNA(MATCH(C3906,{"Приход","Расход","Списание","Корректировка остатка"},0)),"Выберите тип операции",IF(NOT(ISNUMBER(D3906)),"Укажите количество",IF(D3906=0,"Количество не может быть 0",IF(AND(C3906&lt;&gt;"Корректировка остатка",D3906&lt;0),"Для этого типа количество положительное",IF(NOT(ISNUMBER('Номенклатура'!$C$2)),"Укажите дату начала учёта",IF(A3906&lt;INT('Номенклатура'!$C$2),"Раньше даты начала учёта: НЕ учтено",IF(AND(C3906="Корректировка остатка",TRIM(G3906)=""),"Учтено: добавьте пояснение","ОК")))))))))))))</f>
        <v/>
      </c>
    </row>
    <row r="3907" spans="1:9" x14ac:dyDescent="0.25">
      <c r="A3907" s="16"/>
      <c r="B3907" s="13"/>
      <c r="C3907" s="13"/>
      <c r="D3907" s="14"/>
      <c r="E3907" s="17" t="str">
        <f>IF(OR(B3907="",SUMPRODUCT(--EXACT('Номенклатура'!$A$6:$A$205,B3907))&lt;&gt;1),"",INDEX('Номенклатура'!$D$6:$D$205,SUMPRODUCT(EXACT('Номенклатура'!$A$6:$A$205,B3907)*(ROW('Номенклатура'!$A$6:$A$205)-5)))&amp;"")</f>
        <v/>
      </c>
      <c r="F3907" s="18" t="str">
        <f>IF(OR(I3907="ОК",I3907="Учтено: добавьте пояснение"),IF(C3907="Приход",D3907,IF(C3907="Корректировка остатка",D3907,-D3907)),"")</f>
        <v/>
      </c>
      <c r="G3907" s="13"/>
      <c r="H3907" s="15" t="str">
        <f>IF(OR(B3907="",SUMPRODUCT(--EXACT('Номенклатура'!$A$6:$A$205,B3907))&lt;&gt;1),"",INDEX('Номенклатура'!$B$6:$B$205,SUMPRODUCT(EXACT('Номенклатура'!$A$6:$A$205,B3907)*(ROW('Номенклатура'!$A$6:$A$205)-5)))&amp;"")</f>
        <v/>
      </c>
      <c r="I3907" s="15" t="str">
        <f>IF(COUNTA(A3907:D3907,G3907)=0,"",IF(NOT(ISNUMBER(A3907)),"Укажите дату",IF(B3907="","Укажите код",IF(NOT(AND(ISTEXT(B3907),LEN(B3907)&gt;0,LEN(B3907)&lt;=30,ISNUMBER(FIND(LEFT(B3907,1),"ABCDEFGHIJKLMNOPQRSTUVWXYZ")),SUMPRODUCT((MID(B3907,{1,2,3,4,5,6,7,8,9,10,11,12,13,14,15,16,17,18,19,20,21,22,23,24,25,26,27,28,29,30},1)&lt;&gt;"")*ISERROR(FIND(MID(B3907,{1,2,3,4,5,6,7,8,9,10,11,12,13,14,15,16,17,18,19,20,21,22,23,24,25,26,27,28,29,30},1),"ABCDEFGHIJKLMNOPQRSTUVWXYZ0123456789-_")))=0,ISERROR(VALUE(B3907)))),"Недопустимый код: только латинские буквы A-Z в верхнем регистре, цифры, - и _; начало с буквы, до 30 символов (например MILK-001)",IF(SUMPRODUCT(--EXACT('Номенклатура'!$A$6:$A$205,B3907))=0,"Код не найден в номенклатуре",IF(SUMPRODUCT(--EXACT('Номенклатура'!$A$6:$A$205,B3907))&gt;1,"Код повторяется в номенклатуре",IF(ISNA(MATCH(C3907,{"Приход","Расход","Списание","Корректировка остатка"},0)),"Выберите тип операции",IF(NOT(ISNUMBER(D3907)),"Укажите количество",IF(D3907=0,"Количество не может быть 0",IF(AND(C3907&lt;&gt;"Корректировка остатка",D3907&lt;0),"Для этого типа количество положительное",IF(NOT(ISNUMBER('Номенклатура'!$C$2)),"Укажите дату начала учёта",IF(A3907&lt;INT('Номенклатура'!$C$2),"Раньше даты начала учёта: НЕ учтено",IF(AND(C3907="Корректировка остатка",TRIM(G3907)=""),"Учтено: добавьте пояснение","ОК")))))))))))))</f>
        <v/>
      </c>
    </row>
    <row r="3908" spans="1:9" x14ac:dyDescent="0.25">
      <c r="A3908" s="16"/>
      <c r="B3908" s="13"/>
      <c r="C3908" s="13"/>
      <c r="D3908" s="14"/>
      <c r="E3908" s="17" t="str">
        <f>IF(OR(B3908="",SUMPRODUCT(--EXACT('Номенклатура'!$A$6:$A$205,B3908))&lt;&gt;1),"",INDEX('Номенклатура'!$D$6:$D$205,SUMPRODUCT(EXACT('Номенклатура'!$A$6:$A$205,B3908)*(ROW('Номенклатура'!$A$6:$A$205)-5)))&amp;"")</f>
        <v/>
      </c>
      <c r="F3908" s="18" t="str">
        <f>IF(OR(I3908="ОК",I3908="Учтено: добавьте пояснение"),IF(C3908="Приход",D3908,IF(C3908="Корректировка остатка",D3908,-D3908)),"")</f>
        <v/>
      </c>
      <c r="G3908" s="13"/>
      <c r="H3908" s="15" t="str">
        <f>IF(OR(B3908="",SUMPRODUCT(--EXACT('Номенклатура'!$A$6:$A$205,B3908))&lt;&gt;1),"",INDEX('Номенклатура'!$B$6:$B$205,SUMPRODUCT(EXACT('Номенклатура'!$A$6:$A$205,B3908)*(ROW('Номенклатура'!$A$6:$A$205)-5)))&amp;"")</f>
        <v/>
      </c>
      <c r="I3908" s="15" t="str">
        <f>IF(COUNTA(A3908:D3908,G3908)=0,"",IF(NOT(ISNUMBER(A3908)),"Укажите дату",IF(B3908="","Укажите код",IF(NOT(AND(ISTEXT(B3908),LEN(B3908)&gt;0,LEN(B3908)&lt;=30,ISNUMBER(FIND(LEFT(B3908,1),"ABCDEFGHIJKLMNOPQRSTUVWXYZ")),SUMPRODUCT((MID(B3908,{1,2,3,4,5,6,7,8,9,10,11,12,13,14,15,16,17,18,19,20,21,22,23,24,25,26,27,28,29,30},1)&lt;&gt;"")*ISERROR(FIND(MID(B3908,{1,2,3,4,5,6,7,8,9,10,11,12,13,14,15,16,17,18,19,20,21,22,23,24,25,26,27,28,29,30},1),"ABCDEFGHIJKLMNOPQRSTUVWXYZ0123456789-_")))=0,ISERROR(VALUE(B3908)))),"Недопустимый код: только латинские буквы A-Z в верхнем регистре, цифры, - и _; начало с буквы, до 30 символов (например MILK-001)",IF(SUMPRODUCT(--EXACT('Номенклатура'!$A$6:$A$205,B3908))=0,"Код не найден в номенклатуре",IF(SUMPRODUCT(--EXACT('Номенклатура'!$A$6:$A$205,B3908))&gt;1,"Код повторяется в номенклатуре",IF(ISNA(MATCH(C3908,{"Приход","Расход","Списание","Корректировка остатка"},0)),"Выберите тип операции",IF(NOT(ISNUMBER(D3908)),"Укажите количество",IF(D3908=0,"Количество не может быть 0",IF(AND(C3908&lt;&gt;"Корректировка остатка",D3908&lt;0),"Для этого типа количество положительное",IF(NOT(ISNUMBER('Номенклатура'!$C$2)),"Укажите дату начала учёта",IF(A3908&lt;INT('Номенклатура'!$C$2),"Раньше даты начала учёта: НЕ учтено",IF(AND(C3908="Корректировка остатка",TRIM(G3908)=""),"Учтено: добавьте пояснение","ОК")))))))))))))</f>
        <v/>
      </c>
    </row>
    <row r="3909" spans="1:9" x14ac:dyDescent="0.25">
      <c r="A3909" s="16"/>
      <c r="B3909" s="13"/>
      <c r="C3909" s="13"/>
      <c r="D3909" s="14"/>
      <c r="E3909" s="17" t="str">
        <f>IF(OR(B3909="",SUMPRODUCT(--EXACT('Номенклатура'!$A$6:$A$205,B3909))&lt;&gt;1),"",INDEX('Номенклатура'!$D$6:$D$205,SUMPRODUCT(EXACT('Номенклатура'!$A$6:$A$205,B3909)*(ROW('Номенклатура'!$A$6:$A$205)-5)))&amp;"")</f>
        <v/>
      </c>
      <c r="F3909" s="18" t="str">
        <f>IF(OR(I3909="ОК",I3909="Учтено: добавьте пояснение"),IF(C3909="Приход",D3909,IF(C3909="Корректировка остатка",D3909,-D3909)),"")</f>
        <v/>
      </c>
      <c r="G3909" s="13"/>
      <c r="H3909" s="15" t="str">
        <f>IF(OR(B3909="",SUMPRODUCT(--EXACT('Номенклатура'!$A$6:$A$205,B3909))&lt;&gt;1),"",INDEX('Номенклатура'!$B$6:$B$205,SUMPRODUCT(EXACT('Номенклатура'!$A$6:$A$205,B3909)*(ROW('Номенклатура'!$A$6:$A$205)-5)))&amp;"")</f>
        <v/>
      </c>
      <c r="I3909" s="15" t="str">
        <f>IF(COUNTA(A3909:D3909,G3909)=0,"",IF(NOT(ISNUMBER(A3909)),"Укажите дату",IF(B3909="","Укажите код",IF(NOT(AND(ISTEXT(B3909),LEN(B3909)&gt;0,LEN(B3909)&lt;=30,ISNUMBER(FIND(LEFT(B3909,1),"ABCDEFGHIJKLMNOPQRSTUVWXYZ")),SUMPRODUCT((MID(B3909,{1,2,3,4,5,6,7,8,9,10,11,12,13,14,15,16,17,18,19,20,21,22,23,24,25,26,27,28,29,30},1)&lt;&gt;"")*ISERROR(FIND(MID(B3909,{1,2,3,4,5,6,7,8,9,10,11,12,13,14,15,16,17,18,19,20,21,22,23,24,25,26,27,28,29,30},1),"ABCDEFGHIJKLMNOPQRSTUVWXYZ0123456789-_")))=0,ISERROR(VALUE(B3909)))),"Недопустимый код: только латинские буквы A-Z в верхнем регистре, цифры, - и _; начало с буквы, до 30 символов (например MILK-001)",IF(SUMPRODUCT(--EXACT('Номенклатура'!$A$6:$A$205,B3909))=0,"Код не найден в номенклатуре",IF(SUMPRODUCT(--EXACT('Номенклатура'!$A$6:$A$205,B3909))&gt;1,"Код повторяется в номенклатуре",IF(ISNA(MATCH(C3909,{"Приход","Расход","Списание","Корректировка остатка"},0)),"Выберите тип операции",IF(NOT(ISNUMBER(D3909)),"Укажите количество",IF(D3909=0,"Количество не может быть 0",IF(AND(C3909&lt;&gt;"Корректировка остатка",D3909&lt;0),"Для этого типа количество положительное",IF(NOT(ISNUMBER('Номенклатура'!$C$2)),"Укажите дату начала учёта",IF(A3909&lt;INT('Номенклатура'!$C$2),"Раньше даты начала учёта: НЕ учтено",IF(AND(C3909="Корректировка остатка",TRIM(G3909)=""),"Учтено: добавьте пояснение","ОК")))))))))))))</f>
        <v/>
      </c>
    </row>
    <row r="3910" spans="1:9" x14ac:dyDescent="0.25">
      <c r="A3910" s="16"/>
      <c r="B3910" s="13"/>
      <c r="C3910" s="13"/>
      <c r="D3910" s="14"/>
      <c r="E3910" s="17" t="str">
        <f>IF(OR(B3910="",SUMPRODUCT(--EXACT('Номенклатура'!$A$6:$A$205,B3910))&lt;&gt;1),"",INDEX('Номенклатура'!$D$6:$D$205,SUMPRODUCT(EXACT('Номенклатура'!$A$6:$A$205,B3910)*(ROW('Номенклатура'!$A$6:$A$205)-5)))&amp;"")</f>
        <v/>
      </c>
      <c r="F3910" s="18" t="str">
        <f>IF(OR(I3910="ОК",I3910="Учтено: добавьте пояснение"),IF(C3910="Приход",D3910,IF(C3910="Корректировка остатка",D3910,-D3910)),"")</f>
        <v/>
      </c>
      <c r="G3910" s="13"/>
      <c r="H3910" s="15" t="str">
        <f>IF(OR(B3910="",SUMPRODUCT(--EXACT('Номенклатура'!$A$6:$A$205,B3910))&lt;&gt;1),"",INDEX('Номенклатура'!$B$6:$B$205,SUMPRODUCT(EXACT('Номенклатура'!$A$6:$A$205,B3910)*(ROW('Номенклатура'!$A$6:$A$205)-5)))&amp;"")</f>
        <v/>
      </c>
      <c r="I3910" s="15" t="str">
        <f>IF(COUNTA(A3910:D3910,G3910)=0,"",IF(NOT(ISNUMBER(A3910)),"Укажите дату",IF(B3910="","Укажите код",IF(NOT(AND(ISTEXT(B3910),LEN(B3910)&gt;0,LEN(B3910)&lt;=30,ISNUMBER(FIND(LEFT(B3910,1),"ABCDEFGHIJKLMNOPQRSTUVWXYZ")),SUMPRODUCT((MID(B3910,{1,2,3,4,5,6,7,8,9,10,11,12,13,14,15,16,17,18,19,20,21,22,23,24,25,26,27,28,29,30},1)&lt;&gt;"")*ISERROR(FIND(MID(B3910,{1,2,3,4,5,6,7,8,9,10,11,12,13,14,15,16,17,18,19,20,21,22,23,24,25,26,27,28,29,30},1),"ABCDEFGHIJKLMNOPQRSTUVWXYZ0123456789-_")))=0,ISERROR(VALUE(B3910)))),"Недопустимый код: только латинские буквы A-Z в верхнем регистре, цифры, - и _; начало с буквы, до 30 символов (например MILK-001)",IF(SUMPRODUCT(--EXACT('Номенклатура'!$A$6:$A$205,B3910))=0,"Код не найден в номенклатуре",IF(SUMPRODUCT(--EXACT('Номенклатура'!$A$6:$A$205,B3910))&gt;1,"Код повторяется в номенклатуре",IF(ISNA(MATCH(C3910,{"Приход","Расход","Списание","Корректировка остатка"},0)),"Выберите тип операции",IF(NOT(ISNUMBER(D3910)),"Укажите количество",IF(D3910=0,"Количество не может быть 0",IF(AND(C3910&lt;&gt;"Корректировка остатка",D3910&lt;0),"Для этого типа количество положительное",IF(NOT(ISNUMBER('Номенклатура'!$C$2)),"Укажите дату начала учёта",IF(A3910&lt;INT('Номенклатура'!$C$2),"Раньше даты начала учёта: НЕ учтено",IF(AND(C3910="Корректировка остатка",TRIM(G3910)=""),"Учтено: добавьте пояснение","ОК")))))))))))))</f>
        <v/>
      </c>
    </row>
    <row r="3911" spans="1:9" x14ac:dyDescent="0.25">
      <c r="A3911" s="16"/>
      <c r="B3911" s="13"/>
      <c r="C3911" s="13"/>
      <c r="D3911" s="14"/>
      <c r="E3911" s="17" t="str">
        <f>IF(OR(B3911="",SUMPRODUCT(--EXACT('Номенклатура'!$A$6:$A$205,B3911))&lt;&gt;1),"",INDEX('Номенклатура'!$D$6:$D$205,SUMPRODUCT(EXACT('Номенклатура'!$A$6:$A$205,B3911)*(ROW('Номенклатура'!$A$6:$A$205)-5)))&amp;"")</f>
        <v/>
      </c>
      <c r="F3911" s="18" t="str">
        <f>IF(OR(I3911="ОК",I3911="Учтено: добавьте пояснение"),IF(C3911="Приход",D3911,IF(C3911="Корректировка остатка",D3911,-D3911)),"")</f>
        <v/>
      </c>
      <c r="G3911" s="13"/>
      <c r="H3911" s="15" t="str">
        <f>IF(OR(B3911="",SUMPRODUCT(--EXACT('Номенклатура'!$A$6:$A$205,B3911))&lt;&gt;1),"",INDEX('Номенклатура'!$B$6:$B$205,SUMPRODUCT(EXACT('Номенклатура'!$A$6:$A$205,B3911)*(ROW('Номенклатура'!$A$6:$A$205)-5)))&amp;"")</f>
        <v/>
      </c>
      <c r="I3911" s="15" t="str">
        <f>IF(COUNTA(A3911:D3911,G3911)=0,"",IF(NOT(ISNUMBER(A3911)),"Укажите дату",IF(B3911="","Укажите код",IF(NOT(AND(ISTEXT(B3911),LEN(B3911)&gt;0,LEN(B3911)&lt;=30,ISNUMBER(FIND(LEFT(B3911,1),"ABCDEFGHIJKLMNOPQRSTUVWXYZ")),SUMPRODUCT((MID(B3911,{1,2,3,4,5,6,7,8,9,10,11,12,13,14,15,16,17,18,19,20,21,22,23,24,25,26,27,28,29,30},1)&lt;&gt;"")*ISERROR(FIND(MID(B3911,{1,2,3,4,5,6,7,8,9,10,11,12,13,14,15,16,17,18,19,20,21,22,23,24,25,26,27,28,29,30},1),"ABCDEFGHIJKLMNOPQRSTUVWXYZ0123456789-_")))=0,ISERROR(VALUE(B3911)))),"Недопустимый код: только латинские буквы A-Z в верхнем регистре, цифры, - и _; начало с буквы, до 30 символов (например MILK-001)",IF(SUMPRODUCT(--EXACT('Номенклатура'!$A$6:$A$205,B3911))=0,"Код не найден в номенклатуре",IF(SUMPRODUCT(--EXACT('Номенклатура'!$A$6:$A$205,B3911))&gt;1,"Код повторяется в номенклатуре",IF(ISNA(MATCH(C3911,{"Приход","Расход","Списание","Корректировка остатка"},0)),"Выберите тип операции",IF(NOT(ISNUMBER(D3911)),"Укажите количество",IF(D3911=0,"Количество не может быть 0",IF(AND(C3911&lt;&gt;"Корректировка остатка",D3911&lt;0),"Для этого типа количество положительное",IF(NOT(ISNUMBER('Номенклатура'!$C$2)),"Укажите дату начала учёта",IF(A3911&lt;INT('Номенклатура'!$C$2),"Раньше даты начала учёта: НЕ учтено",IF(AND(C3911="Корректировка остатка",TRIM(G3911)=""),"Учтено: добавьте пояснение","ОК")))))))))))))</f>
        <v/>
      </c>
    </row>
    <row r="3912" spans="1:9" x14ac:dyDescent="0.25">
      <c r="A3912" s="16"/>
      <c r="B3912" s="13"/>
      <c r="C3912" s="13"/>
      <c r="D3912" s="14"/>
      <c r="E3912" s="17" t="str">
        <f>IF(OR(B3912="",SUMPRODUCT(--EXACT('Номенклатура'!$A$6:$A$205,B3912))&lt;&gt;1),"",INDEX('Номенклатура'!$D$6:$D$205,SUMPRODUCT(EXACT('Номенклатура'!$A$6:$A$205,B3912)*(ROW('Номенклатура'!$A$6:$A$205)-5)))&amp;"")</f>
        <v/>
      </c>
      <c r="F3912" s="18" t="str">
        <f>IF(OR(I3912="ОК",I3912="Учтено: добавьте пояснение"),IF(C3912="Приход",D3912,IF(C3912="Корректировка остатка",D3912,-D3912)),"")</f>
        <v/>
      </c>
      <c r="G3912" s="13"/>
      <c r="H3912" s="15" t="str">
        <f>IF(OR(B3912="",SUMPRODUCT(--EXACT('Номенклатура'!$A$6:$A$205,B3912))&lt;&gt;1),"",INDEX('Номенклатура'!$B$6:$B$205,SUMPRODUCT(EXACT('Номенклатура'!$A$6:$A$205,B3912)*(ROW('Номенклатура'!$A$6:$A$205)-5)))&amp;"")</f>
        <v/>
      </c>
      <c r="I3912" s="15" t="str">
        <f>IF(COUNTA(A3912:D3912,G3912)=0,"",IF(NOT(ISNUMBER(A3912)),"Укажите дату",IF(B3912="","Укажите код",IF(NOT(AND(ISTEXT(B3912),LEN(B3912)&gt;0,LEN(B3912)&lt;=30,ISNUMBER(FIND(LEFT(B3912,1),"ABCDEFGHIJKLMNOPQRSTUVWXYZ")),SUMPRODUCT((MID(B3912,{1,2,3,4,5,6,7,8,9,10,11,12,13,14,15,16,17,18,19,20,21,22,23,24,25,26,27,28,29,30},1)&lt;&gt;"")*ISERROR(FIND(MID(B3912,{1,2,3,4,5,6,7,8,9,10,11,12,13,14,15,16,17,18,19,20,21,22,23,24,25,26,27,28,29,30},1),"ABCDEFGHIJKLMNOPQRSTUVWXYZ0123456789-_")))=0,ISERROR(VALUE(B3912)))),"Недопустимый код: только латинские буквы A-Z в верхнем регистре, цифры, - и _; начало с буквы, до 30 символов (например MILK-001)",IF(SUMPRODUCT(--EXACT('Номенклатура'!$A$6:$A$205,B3912))=0,"Код не найден в номенклатуре",IF(SUMPRODUCT(--EXACT('Номенклатура'!$A$6:$A$205,B3912))&gt;1,"Код повторяется в номенклатуре",IF(ISNA(MATCH(C3912,{"Приход","Расход","Списание","Корректировка остатка"},0)),"Выберите тип операции",IF(NOT(ISNUMBER(D3912)),"Укажите количество",IF(D3912=0,"Количество не может быть 0",IF(AND(C3912&lt;&gt;"Корректировка остатка",D3912&lt;0),"Для этого типа количество положительное",IF(NOT(ISNUMBER('Номенклатура'!$C$2)),"Укажите дату начала учёта",IF(A3912&lt;INT('Номенклатура'!$C$2),"Раньше даты начала учёта: НЕ учтено",IF(AND(C3912="Корректировка остатка",TRIM(G3912)=""),"Учтено: добавьте пояснение","ОК")))))))))))))</f>
        <v/>
      </c>
    </row>
    <row r="3913" spans="1:9" x14ac:dyDescent="0.25">
      <c r="A3913" s="16"/>
      <c r="B3913" s="13"/>
      <c r="C3913" s="13"/>
      <c r="D3913" s="14"/>
      <c r="E3913" s="17" t="str">
        <f>IF(OR(B3913="",SUMPRODUCT(--EXACT('Номенклатура'!$A$6:$A$205,B3913))&lt;&gt;1),"",INDEX('Номенклатура'!$D$6:$D$205,SUMPRODUCT(EXACT('Номенклатура'!$A$6:$A$205,B3913)*(ROW('Номенклатура'!$A$6:$A$205)-5)))&amp;"")</f>
        <v/>
      </c>
      <c r="F3913" s="18" t="str">
        <f>IF(OR(I3913="ОК",I3913="Учтено: добавьте пояснение"),IF(C3913="Приход",D3913,IF(C3913="Корректировка остатка",D3913,-D3913)),"")</f>
        <v/>
      </c>
      <c r="G3913" s="13"/>
      <c r="H3913" s="15" t="str">
        <f>IF(OR(B3913="",SUMPRODUCT(--EXACT('Номенклатура'!$A$6:$A$205,B3913))&lt;&gt;1),"",INDEX('Номенклатура'!$B$6:$B$205,SUMPRODUCT(EXACT('Номенклатура'!$A$6:$A$205,B3913)*(ROW('Номенклатура'!$A$6:$A$205)-5)))&amp;"")</f>
        <v/>
      </c>
      <c r="I3913" s="15" t="str">
        <f>IF(COUNTA(A3913:D3913,G3913)=0,"",IF(NOT(ISNUMBER(A3913)),"Укажите дату",IF(B3913="","Укажите код",IF(NOT(AND(ISTEXT(B3913),LEN(B3913)&gt;0,LEN(B3913)&lt;=30,ISNUMBER(FIND(LEFT(B3913,1),"ABCDEFGHIJKLMNOPQRSTUVWXYZ")),SUMPRODUCT((MID(B3913,{1,2,3,4,5,6,7,8,9,10,11,12,13,14,15,16,17,18,19,20,21,22,23,24,25,26,27,28,29,30},1)&lt;&gt;"")*ISERROR(FIND(MID(B3913,{1,2,3,4,5,6,7,8,9,10,11,12,13,14,15,16,17,18,19,20,21,22,23,24,25,26,27,28,29,30},1),"ABCDEFGHIJKLMNOPQRSTUVWXYZ0123456789-_")))=0,ISERROR(VALUE(B3913)))),"Недопустимый код: только латинские буквы A-Z в верхнем регистре, цифры, - и _; начало с буквы, до 30 символов (например MILK-001)",IF(SUMPRODUCT(--EXACT('Номенклатура'!$A$6:$A$205,B3913))=0,"Код не найден в номенклатуре",IF(SUMPRODUCT(--EXACT('Номенклатура'!$A$6:$A$205,B3913))&gt;1,"Код повторяется в номенклатуре",IF(ISNA(MATCH(C3913,{"Приход","Расход","Списание","Корректировка остатка"},0)),"Выберите тип операции",IF(NOT(ISNUMBER(D3913)),"Укажите количество",IF(D3913=0,"Количество не может быть 0",IF(AND(C3913&lt;&gt;"Корректировка остатка",D3913&lt;0),"Для этого типа количество положительное",IF(NOT(ISNUMBER('Номенклатура'!$C$2)),"Укажите дату начала учёта",IF(A3913&lt;INT('Номенклатура'!$C$2),"Раньше даты начала учёта: НЕ учтено",IF(AND(C3913="Корректировка остатка",TRIM(G3913)=""),"Учтено: добавьте пояснение","ОК")))))))))))))</f>
        <v/>
      </c>
    </row>
    <row r="3914" spans="1:9" x14ac:dyDescent="0.25">
      <c r="A3914" s="16"/>
      <c r="B3914" s="13"/>
      <c r="C3914" s="13"/>
      <c r="D3914" s="14"/>
      <c r="E3914" s="17" t="str">
        <f>IF(OR(B3914="",SUMPRODUCT(--EXACT('Номенклатура'!$A$6:$A$205,B3914))&lt;&gt;1),"",INDEX('Номенклатура'!$D$6:$D$205,SUMPRODUCT(EXACT('Номенклатура'!$A$6:$A$205,B3914)*(ROW('Номенклатура'!$A$6:$A$205)-5)))&amp;"")</f>
        <v/>
      </c>
      <c r="F3914" s="18" t="str">
        <f>IF(OR(I3914="ОК",I3914="Учтено: добавьте пояснение"),IF(C3914="Приход",D3914,IF(C3914="Корректировка остатка",D3914,-D3914)),"")</f>
        <v/>
      </c>
      <c r="G3914" s="13"/>
      <c r="H3914" s="15" t="str">
        <f>IF(OR(B3914="",SUMPRODUCT(--EXACT('Номенклатура'!$A$6:$A$205,B3914))&lt;&gt;1),"",INDEX('Номенклатура'!$B$6:$B$205,SUMPRODUCT(EXACT('Номенклатура'!$A$6:$A$205,B3914)*(ROW('Номенклатура'!$A$6:$A$205)-5)))&amp;"")</f>
        <v/>
      </c>
      <c r="I3914" s="15" t="str">
        <f>IF(COUNTA(A3914:D3914,G3914)=0,"",IF(NOT(ISNUMBER(A3914)),"Укажите дату",IF(B3914="","Укажите код",IF(NOT(AND(ISTEXT(B3914),LEN(B3914)&gt;0,LEN(B3914)&lt;=30,ISNUMBER(FIND(LEFT(B3914,1),"ABCDEFGHIJKLMNOPQRSTUVWXYZ")),SUMPRODUCT((MID(B3914,{1,2,3,4,5,6,7,8,9,10,11,12,13,14,15,16,17,18,19,20,21,22,23,24,25,26,27,28,29,30},1)&lt;&gt;"")*ISERROR(FIND(MID(B3914,{1,2,3,4,5,6,7,8,9,10,11,12,13,14,15,16,17,18,19,20,21,22,23,24,25,26,27,28,29,30},1),"ABCDEFGHIJKLMNOPQRSTUVWXYZ0123456789-_")))=0,ISERROR(VALUE(B3914)))),"Недопустимый код: только латинские буквы A-Z в верхнем регистре, цифры, - и _; начало с буквы, до 30 символов (например MILK-001)",IF(SUMPRODUCT(--EXACT('Номенклатура'!$A$6:$A$205,B3914))=0,"Код не найден в номенклатуре",IF(SUMPRODUCT(--EXACT('Номенклатура'!$A$6:$A$205,B3914))&gt;1,"Код повторяется в номенклатуре",IF(ISNA(MATCH(C3914,{"Приход","Расход","Списание","Корректировка остатка"},0)),"Выберите тип операции",IF(NOT(ISNUMBER(D3914)),"Укажите количество",IF(D3914=0,"Количество не может быть 0",IF(AND(C3914&lt;&gt;"Корректировка остатка",D3914&lt;0),"Для этого типа количество положительное",IF(NOT(ISNUMBER('Номенклатура'!$C$2)),"Укажите дату начала учёта",IF(A3914&lt;INT('Номенклатура'!$C$2),"Раньше даты начала учёта: НЕ учтено",IF(AND(C3914="Корректировка остатка",TRIM(G3914)=""),"Учтено: добавьте пояснение","ОК")))))))))))))</f>
        <v/>
      </c>
    </row>
    <row r="3915" spans="1:9" x14ac:dyDescent="0.25">
      <c r="A3915" s="16"/>
      <c r="B3915" s="13"/>
      <c r="C3915" s="13"/>
      <c r="D3915" s="14"/>
      <c r="E3915" s="17" t="str">
        <f>IF(OR(B3915="",SUMPRODUCT(--EXACT('Номенклатура'!$A$6:$A$205,B3915))&lt;&gt;1),"",INDEX('Номенклатура'!$D$6:$D$205,SUMPRODUCT(EXACT('Номенклатура'!$A$6:$A$205,B3915)*(ROW('Номенклатура'!$A$6:$A$205)-5)))&amp;"")</f>
        <v/>
      </c>
      <c r="F3915" s="18" t="str">
        <f>IF(OR(I3915="ОК",I3915="Учтено: добавьте пояснение"),IF(C3915="Приход",D3915,IF(C3915="Корректировка остатка",D3915,-D3915)),"")</f>
        <v/>
      </c>
      <c r="G3915" s="13"/>
      <c r="H3915" s="15" t="str">
        <f>IF(OR(B3915="",SUMPRODUCT(--EXACT('Номенклатура'!$A$6:$A$205,B3915))&lt;&gt;1),"",INDEX('Номенклатура'!$B$6:$B$205,SUMPRODUCT(EXACT('Номенклатура'!$A$6:$A$205,B3915)*(ROW('Номенклатура'!$A$6:$A$205)-5)))&amp;"")</f>
        <v/>
      </c>
      <c r="I3915" s="15" t="str">
        <f>IF(COUNTA(A3915:D3915,G3915)=0,"",IF(NOT(ISNUMBER(A3915)),"Укажите дату",IF(B3915="","Укажите код",IF(NOT(AND(ISTEXT(B3915),LEN(B3915)&gt;0,LEN(B3915)&lt;=30,ISNUMBER(FIND(LEFT(B3915,1),"ABCDEFGHIJKLMNOPQRSTUVWXYZ")),SUMPRODUCT((MID(B3915,{1,2,3,4,5,6,7,8,9,10,11,12,13,14,15,16,17,18,19,20,21,22,23,24,25,26,27,28,29,30},1)&lt;&gt;"")*ISERROR(FIND(MID(B3915,{1,2,3,4,5,6,7,8,9,10,11,12,13,14,15,16,17,18,19,20,21,22,23,24,25,26,27,28,29,30},1),"ABCDEFGHIJKLMNOPQRSTUVWXYZ0123456789-_")))=0,ISERROR(VALUE(B3915)))),"Недопустимый код: только латинские буквы A-Z в верхнем регистре, цифры, - и _; начало с буквы, до 30 символов (например MILK-001)",IF(SUMPRODUCT(--EXACT('Номенклатура'!$A$6:$A$205,B3915))=0,"Код не найден в номенклатуре",IF(SUMPRODUCT(--EXACT('Номенклатура'!$A$6:$A$205,B3915))&gt;1,"Код повторяется в номенклатуре",IF(ISNA(MATCH(C3915,{"Приход","Расход","Списание","Корректировка остатка"},0)),"Выберите тип операции",IF(NOT(ISNUMBER(D3915)),"Укажите количество",IF(D3915=0,"Количество не может быть 0",IF(AND(C3915&lt;&gt;"Корректировка остатка",D3915&lt;0),"Для этого типа количество положительное",IF(NOT(ISNUMBER('Номенклатура'!$C$2)),"Укажите дату начала учёта",IF(A3915&lt;INT('Номенклатура'!$C$2),"Раньше даты начала учёта: НЕ учтено",IF(AND(C3915="Корректировка остатка",TRIM(G3915)=""),"Учтено: добавьте пояснение","ОК")))))))))))))</f>
        <v/>
      </c>
    </row>
    <row r="3916" spans="1:9" x14ac:dyDescent="0.25">
      <c r="A3916" s="16"/>
      <c r="B3916" s="13"/>
      <c r="C3916" s="13"/>
      <c r="D3916" s="14"/>
      <c r="E3916" s="17" t="str">
        <f>IF(OR(B3916="",SUMPRODUCT(--EXACT('Номенклатура'!$A$6:$A$205,B3916))&lt;&gt;1),"",INDEX('Номенклатура'!$D$6:$D$205,SUMPRODUCT(EXACT('Номенклатура'!$A$6:$A$205,B3916)*(ROW('Номенклатура'!$A$6:$A$205)-5)))&amp;"")</f>
        <v/>
      </c>
      <c r="F3916" s="18" t="str">
        <f>IF(OR(I3916="ОК",I3916="Учтено: добавьте пояснение"),IF(C3916="Приход",D3916,IF(C3916="Корректировка остатка",D3916,-D3916)),"")</f>
        <v/>
      </c>
      <c r="G3916" s="13"/>
      <c r="H3916" s="15" t="str">
        <f>IF(OR(B3916="",SUMPRODUCT(--EXACT('Номенклатура'!$A$6:$A$205,B3916))&lt;&gt;1),"",INDEX('Номенклатура'!$B$6:$B$205,SUMPRODUCT(EXACT('Номенклатура'!$A$6:$A$205,B3916)*(ROW('Номенклатура'!$A$6:$A$205)-5)))&amp;"")</f>
        <v/>
      </c>
      <c r="I3916" s="15" t="str">
        <f>IF(COUNTA(A3916:D3916,G3916)=0,"",IF(NOT(ISNUMBER(A3916)),"Укажите дату",IF(B3916="","Укажите код",IF(NOT(AND(ISTEXT(B3916),LEN(B3916)&gt;0,LEN(B3916)&lt;=30,ISNUMBER(FIND(LEFT(B3916,1),"ABCDEFGHIJKLMNOPQRSTUVWXYZ")),SUMPRODUCT((MID(B3916,{1,2,3,4,5,6,7,8,9,10,11,12,13,14,15,16,17,18,19,20,21,22,23,24,25,26,27,28,29,30},1)&lt;&gt;"")*ISERROR(FIND(MID(B3916,{1,2,3,4,5,6,7,8,9,10,11,12,13,14,15,16,17,18,19,20,21,22,23,24,25,26,27,28,29,30},1),"ABCDEFGHIJKLMNOPQRSTUVWXYZ0123456789-_")))=0,ISERROR(VALUE(B3916)))),"Недопустимый код: только латинские буквы A-Z в верхнем регистре, цифры, - и _; начало с буквы, до 30 символов (например MILK-001)",IF(SUMPRODUCT(--EXACT('Номенклатура'!$A$6:$A$205,B3916))=0,"Код не найден в номенклатуре",IF(SUMPRODUCT(--EXACT('Номенклатура'!$A$6:$A$205,B3916))&gt;1,"Код повторяется в номенклатуре",IF(ISNA(MATCH(C3916,{"Приход","Расход","Списание","Корректировка остатка"},0)),"Выберите тип операции",IF(NOT(ISNUMBER(D3916)),"Укажите количество",IF(D3916=0,"Количество не может быть 0",IF(AND(C3916&lt;&gt;"Корректировка остатка",D3916&lt;0),"Для этого типа количество положительное",IF(NOT(ISNUMBER('Номенклатура'!$C$2)),"Укажите дату начала учёта",IF(A3916&lt;INT('Номенклатура'!$C$2),"Раньше даты начала учёта: НЕ учтено",IF(AND(C3916="Корректировка остатка",TRIM(G3916)=""),"Учтено: добавьте пояснение","ОК")))))))))))))</f>
        <v/>
      </c>
    </row>
    <row r="3917" spans="1:9" x14ac:dyDescent="0.25">
      <c r="A3917" s="16"/>
      <c r="B3917" s="13"/>
      <c r="C3917" s="13"/>
      <c r="D3917" s="14"/>
      <c r="E3917" s="17" t="str">
        <f>IF(OR(B3917="",SUMPRODUCT(--EXACT('Номенклатура'!$A$6:$A$205,B3917))&lt;&gt;1),"",INDEX('Номенклатура'!$D$6:$D$205,SUMPRODUCT(EXACT('Номенклатура'!$A$6:$A$205,B3917)*(ROW('Номенклатура'!$A$6:$A$205)-5)))&amp;"")</f>
        <v/>
      </c>
      <c r="F3917" s="18" t="str">
        <f>IF(OR(I3917="ОК",I3917="Учтено: добавьте пояснение"),IF(C3917="Приход",D3917,IF(C3917="Корректировка остатка",D3917,-D3917)),"")</f>
        <v/>
      </c>
      <c r="G3917" s="13"/>
      <c r="H3917" s="15" t="str">
        <f>IF(OR(B3917="",SUMPRODUCT(--EXACT('Номенклатура'!$A$6:$A$205,B3917))&lt;&gt;1),"",INDEX('Номенклатура'!$B$6:$B$205,SUMPRODUCT(EXACT('Номенклатура'!$A$6:$A$205,B3917)*(ROW('Номенклатура'!$A$6:$A$205)-5)))&amp;"")</f>
        <v/>
      </c>
      <c r="I3917" s="15" t="str">
        <f>IF(COUNTA(A3917:D3917,G3917)=0,"",IF(NOT(ISNUMBER(A3917)),"Укажите дату",IF(B3917="","Укажите код",IF(NOT(AND(ISTEXT(B3917),LEN(B3917)&gt;0,LEN(B3917)&lt;=30,ISNUMBER(FIND(LEFT(B3917,1),"ABCDEFGHIJKLMNOPQRSTUVWXYZ")),SUMPRODUCT((MID(B3917,{1,2,3,4,5,6,7,8,9,10,11,12,13,14,15,16,17,18,19,20,21,22,23,24,25,26,27,28,29,30},1)&lt;&gt;"")*ISERROR(FIND(MID(B3917,{1,2,3,4,5,6,7,8,9,10,11,12,13,14,15,16,17,18,19,20,21,22,23,24,25,26,27,28,29,30},1),"ABCDEFGHIJKLMNOPQRSTUVWXYZ0123456789-_")))=0,ISERROR(VALUE(B3917)))),"Недопустимый код: только латинские буквы A-Z в верхнем регистре, цифры, - и _; начало с буквы, до 30 символов (например MILK-001)",IF(SUMPRODUCT(--EXACT('Номенклатура'!$A$6:$A$205,B3917))=0,"Код не найден в номенклатуре",IF(SUMPRODUCT(--EXACT('Номенклатура'!$A$6:$A$205,B3917))&gt;1,"Код повторяется в номенклатуре",IF(ISNA(MATCH(C3917,{"Приход","Расход","Списание","Корректировка остатка"},0)),"Выберите тип операции",IF(NOT(ISNUMBER(D3917)),"Укажите количество",IF(D3917=0,"Количество не может быть 0",IF(AND(C3917&lt;&gt;"Корректировка остатка",D3917&lt;0),"Для этого типа количество положительное",IF(NOT(ISNUMBER('Номенклатура'!$C$2)),"Укажите дату начала учёта",IF(A3917&lt;INT('Номенклатура'!$C$2),"Раньше даты начала учёта: НЕ учтено",IF(AND(C3917="Корректировка остатка",TRIM(G3917)=""),"Учтено: добавьте пояснение","ОК")))))))))))))</f>
        <v/>
      </c>
    </row>
    <row r="3918" spans="1:9" x14ac:dyDescent="0.25">
      <c r="A3918" s="16"/>
      <c r="B3918" s="13"/>
      <c r="C3918" s="13"/>
      <c r="D3918" s="14"/>
      <c r="E3918" s="17" t="str">
        <f>IF(OR(B3918="",SUMPRODUCT(--EXACT('Номенклатура'!$A$6:$A$205,B3918))&lt;&gt;1),"",INDEX('Номенклатура'!$D$6:$D$205,SUMPRODUCT(EXACT('Номенклатура'!$A$6:$A$205,B3918)*(ROW('Номенклатура'!$A$6:$A$205)-5)))&amp;"")</f>
        <v/>
      </c>
      <c r="F3918" s="18" t="str">
        <f>IF(OR(I3918="ОК",I3918="Учтено: добавьте пояснение"),IF(C3918="Приход",D3918,IF(C3918="Корректировка остатка",D3918,-D3918)),"")</f>
        <v/>
      </c>
      <c r="G3918" s="13"/>
      <c r="H3918" s="15" t="str">
        <f>IF(OR(B3918="",SUMPRODUCT(--EXACT('Номенклатура'!$A$6:$A$205,B3918))&lt;&gt;1),"",INDEX('Номенклатура'!$B$6:$B$205,SUMPRODUCT(EXACT('Номенклатура'!$A$6:$A$205,B3918)*(ROW('Номенклатура'!$A$6:$A$205)-5)))&amp;"")</f>
        <v/>
      </c>
      <c r="I3918" s="15" t="str">
        <f>IF(COUNTA(A3918:D3918,G3918)=0,"",IF(NOT(ISNUMBER(A3918)),"Укажите дату",IF(B3918="","Укажите код",IF(NOT(AND(ISTEXT(B3918),LEN(B3918)&gt;0,LEN(B3918)&lt;=30,ISNUMBER(FIND(LEFT(B3918,1),"ABCDEFGHIJKLMNOPQRSTUVWXYZ")),SUMPRODUCT((MID(B3918,{1,2,3,4,5,6,7,8,9,10,11,12,13,14,15,16,17,18,19,20,21,22,23,24,25,26,27,28,29,30},1)&lt;&gt;"")*ISERROR(FIND(MID(B3918,{1,2,3,4,5,6,7,8,9,10,11,12,13,14,15,16,17,18,19,20,21,22,23,24,25,26,27,28,29,30},1),"ABCDEFGHIJKLMNOPQRSTUVWXYZ0123456789-_")))=0,ISERROR(VALUE(B3918)))),"Недопустимый код: только латинские буквы A-Z в верхнем регистре, цифры, - и _; начало с буквы, до 30 символов (например MILK-001)",IF(SUMPRODUCT(--EXACT('Номенклатура'!$A$6:$A$205,B3918))=0,"Код не найден в номенклатуре",IF(SUMPRODUCT(--EXACT('Номенклатура'!$A$6:$A$205,B3918))&gt;1,"Код повторяется в номенклатуре",IF(ISNA(MATCH(C3918,{"Приход","Расход","Списание","Корректировка остатка"},0)),"Выберите тип операции",IF(NOT(ISNUMBER(D3918)),"Укажите количество",IF(D3918=0,"Количество не может быть 0",IF(AND(C3918&lt;&gt;"Корректировка остатка",D3918&lt;0),"Для этого типа количество положительное",IF(NOT(ISNUMBER('Номенклатура'!$C$2)),"Укажите дату начала учёта",IF(A3918&lt;INT('Номенклатура'!$C$2),"Раньше даты начала учёта: НЕ учтено",IF(AND(C3918="Корректировка остатка",TRIM(G3918)=""),"Учтено: добавьте пояснение","ОК")))))))))))))</f>
        <v/>
      </c>
    </row>
    <row r="3919" spans="1:9" x14ac:dyDescent="0.25">
      <c r="A3919" s="16"/>
      <c r="B3919" s="13"/>
      <c r="C3919" s="13"/>
      <c r="D3919" s="14"/>
      <c r="E3919" s="17" t="str">
        <f>IF(OR(B3919="",SUMPRODUCT(--EXACT('Номенклатура'!$A$6:$A$205,B3919))&lt;&gt;1),"",INDEX('Номенклатура'!$D$6:$D$205,SUMPRODUCT(EXACT('Номенклатура'!$A$6:$A$205,B3919)*(ROW('Номенклатура'!$A$6:$A$205)-5)))&amp;"")</f>
        <v/>
      </c>
      <c r="F3919" s="18" t="str">
        <f>IF(OR(I3919="ОК",I3919="Учтено: добавьте пояснение"),IF(C3919="Приход",D3919,IF(C3919="Корректировка остатка",D3919,-D3919)),"")</f>
        <v/>
      </c>
      <c r="G3919" s="13"/>
      <c r="H3919" s="15" t="str">
        <f>IF(OR(B3919="",SUMPRODUCT(--EXACT('Номенклатура'!$A$6:$A$205,B3919))&lt;&gt;1),"",INDEX('Номенклатура'!$B$6:$B$205,SUMPRODUCT(EXACT('Номенклатура'!$A$6:$A$205,B3919)*(ROW('Номенклатура'!$A$6:$A$205)-5)))&amp;"")</f>
        <v/>
      </c>
      <c r="I3919" s="15" t="str">
        <f>IF(COUNTA(A3919:D3919,G3919)=0,"",IF(NOT(ISNUMBER(A3919)),"Укажите дату",IF(B3919="","Укажите код",IF(NOT(AND(ISTEXT(B3919),LEN(B3919)&gt;0,LEN(B3919)&lt;=30,ISNUMBER(FIND(LEFT(B3919,1),"ABCDEFGHIJKLMNOPQRSTUVWXYZ")),SUMPRODUCT((MID(B3919,{1,2,3,4,5,6,7,8,9,10,11,12,13,14,15,16,17,18,19,20,21,22,23,24,25,26,27,28,29,30},1)&lt;&gt;"")*ISERROR(FIND(MID(B3919,{1,2,3,4,5,6,7,8,9,10,11,12,13,14,15,16,17,18,19,20,21,22,23,24,25,26,27,28,29,30},1),"ABCDEFGHIJKLMNOPQRSTUVWXYZ0123456789-_")))=0,ISERROR(VALUE(B3919)))),"Недопустимый код: только латинские буквы A-Z в верхнем регистре, цифры, - и _; начало с буквы, до 30 символов (например MILK-001)",IF(SUMPRODUCT(--EXACT('Номенклатура'!$A$6:$A$205,B3919))=0,"Код не найден в номенклатуре",IF(SUMPRODUCT(--EXACT('Номенклатура'!$A$6:$A$205,B3919))&gt;1,"Код повторяется в номенклатуре",IF(ISNA(MATCH(C3919,{"Приход","Расход","Списание","Корректировка остатка"},0)),"Выберите тип операции",IF(NOT(ISNUMBER(D3919)),"Укажите количество",IF(D3919=0,"Количество не может быть 0",IF(AND(C3919&lt;&gt;"Корректировка остатка",D3919&lt;0),"Для этого типа количество положительное",IF(NOT(ISNUMBER('Номенклатура'!$C$2)),"Укажите дату начала учёта",IF(A3919&lt;INT('Номенклатура'!$C$2),"Раньше даты начала учёта: НЕ учтено",IF(AND(C3919="Корректировка остатка",TRIM(G3919)=""),"Учтено: добавьте пояснение","ОК")))))))))))))</f>
        <v/>
      </c>
    </row>
    <row r="3920" spans="1:9" x14ac:dyDescent="0.25">
      <c r="A3920" s="16"/>
      <c r="B3920" s="13"/>
      <c r="C3920" s="13"/>
      <c r="D3920" s="14"/>
      <c r="E3920" s="17" t="str">
        <f>IF(OR(B3920="",SUMPRODUCT(--EXACT('Номенклатура'!$A$6:$A$205,B3920))&lt;&gt;1),"",INDEX('Номенклатура'!$D$6:$D$205,SUMPRODUCT(EXACT('Номенклатура'!$A$6:$A$205,B3920)*(ROW('Номенклатура'!$A$6:$A$205)-5)))&amp;"")</f>
        <v/>
      </c>
      <c r="F3920" s="18" t="str">
        <f>IF(OR(I3920="ОК",I3920="Учтено: добавьте пояснение"),IF(C3920="Приход",D3920,IF(C3920="Корректировка остатка",D3920,-D3920)),"")</f>
        <v/>
      </c>
      <c r="G3920" s="13"/>
      <c r="H3920" s="15" t="str">
        <f>IF(OR(B3920="",SUMPRODUCT(--EXACT('Номенклатура'!$A$6:$A$205,B3920))&lt;&gt;1),"",INDEX('Номенклатура'!$B$6:$B$205,SUMPRODUCT(EXACT('Номенклатура'!$A$6:$A$205,B3920)*(ROW('Номенклатура'!$A$6:$A$205)-5)))&amp;"")</f>
        <v/>
      </c>
      <c r="I3920" s="15" t="str">
        <f>IF(COUNTA(A3920:D3920,G3920)=0,"",IF(NOT(ISNUMBER(A3920)),"Укажите дату",IF(B3920="","Укажите код",IF(NOT(AND(ISTEXT(B3920),LEN(B3920)&gt;0,LEN(B3920)&lt;=30,ISNUMBER(FIND(LEFT(B3920,1),"ABCDEFGHIJKLMNOPQRSTUVWXYZ")),SUMPRODUCT((MID(B3920,{1,2,3,4,5,6,7,8,9,10,11,12,13,14,15,16,17,18,19,20,21,22,23,24,25,26,27,28,29,30},1)&lt;&gt;"")*ISERROR(FIND(MID(B3920,{1,2,3,4,5,6,7,8,9,10,11,12,13,14,15,16,17,18,19,20,21,22,23,24,25,26,27,28,29,30},1),"ABCDEFGHIJKLMNOPQRSTUVWXYZ0123456789-_")))=0,ISERROR(VALUE(B3920)))),"Недопустимый код: только латинские буквы A-Z в верхнем регистре, цифры, - и _; начало с буквы, до 30 символов (например MILK-001)",IF(SUMPRODUCT(--EXACT('Номенклатура'!$A$6:$A$205,B3920))=0,"Код не найден в номенклатуре",IF(SUMPRODUCT(--EXACT('Номенклатура'!$A$6:$A$205,B3920))&gt;1,"Код повторяется в номенклатуре",IF(ISNA(MATCH(C3920,{"Приход","Расход","Списание","Корректировка остатка"},0)),"Выберите тип операции",IF(NOT(ISNUMBER(D3920)),"Укажите количество",IF(D3920=0,"Количество не может быть 0",IF(AND(C3920&lt;&gt;"Корректировка остатка",D3920&lt;0),"Для этого типа количество положительное",IF(NOT(ISNUMBER('Номенклатура'!$C$2)),"Укажите дату начала учёта",IF(A3920&lt;INT('Номенклатура'!$C$2),"Раньше даты начала учёта: НЕ учтено",IF(AND(C3920="Корректировка остатка",TRIM(G3920)=""),"Учтено: добавьте пояснение","ОК")))))))))))))</f>
        <v/>
      </c>
    </row>
    <row r="3921" spans="1:9" x14ac:dyDescent="0.25">
      <c r="A3921" s="16"/>
      <c r="B3921" s="13"/>
      <c r="C3921" s="13"/>
      <c r="D3921" s="14"/>
      <c r="E3921" s="17" t="str">
        <f>IF(OR(B3921="",SUMPRODUCT(--EXACT('Номенклатура'!$A$6:$A$205,B3921))&lt;&gt;1),"",INDEX('Номенклатура'!$D$6:$D$205,SUMPRODUCT(EXACT('Номенклатура'!$A$6:$A$205,B3921)*(ROW('Номенклатура'!$A$6:$A$205)-5)))&amp;"")</f>
        <v/>
      </c>
      <c r="F3921" s="18" t="str">
        <f>IF(OR(I3921="ОК",I3921="Учтено: добавьте пояснение"),IF(C3921="Приход",D3921,IF(C3921="Корректировка остатка",D3921,-D3921)),"")</f>
        <v/>
      </c>
      <c r="G3921" s="13"/>
      <c r="H3921" s="15" t="str">
        <f>IF(OR(B3921="",SUMPRODUCT(--EXACT('Номенклатура'!$A$6:$A$205,B3921))&lt;&gt;1),"",INDEX('Номенклатура'!$B$6:$B$205,SUMPRODUCT(EXACT('Номенклатура'!$A$6:$A$205,B3921)*(ROW('Номенклатура'!$A$6:$A$205)-5)))&amp;"")</f>
        <v/>
      </c>
      <c r="I3921" s="15" t="str">
        <f>IF(COUNTA(A3921:D3921,G3921)=0,"",IF(NOT(ISNUMBER(A3921)),"Укажите дату",IF(B3921="","Укажите код",IF(NOT(AND(ISTEXT(B3921),LEN(B3921)&gt;0,LEN(B3921)&lt;=30,ISNUMBER(FIND(LEFT(B3921,1),"ABCDEFGHIJKLMNOPQRSTUVWXYZ")),SUMPRODUCT((MID(B3921,{1,2,3,4,5,6,7,8,9,10,11,12,13,14,15,16,17,18,19,20,21,22,23,24,25,26,27,28,29,30},1)&lt;&gt;"")*ISERROR(FIND(MID(B3921,{1,2,3,4,5,6,7,8,9,10,11,12,13,14,15,16,17,18,19,20,21,22,23,24,25,26,27,28,29,30},1),"ABCDEFGHIJKLMNOPQRSTUVWXYZ0123456789-_")))=0,ISERROR(VALUE(B3921)))),"Недопустимый код: только латинские буквы A-Z в верхнем регистре, цифры, - и _; начало с буквы, до 30 символов (например MILK-001)",IF(SUMPRODUCT(--EXACT('Номенклатура'!$A$6:$A$205,B3921))=0,"Код не найден в номенклатуре",IF(SUMPRODUCT(--EXACT('Номенклатура'!$A$6:$A$205,B3921))&gt;1,"Код повторяется в номенклатуре",IF(ISNA(MATCH(C3921,{"Приход","Расход","Списание","Корректировка остатка"},0)),"Выберите тип операции",IF(NOT(ISNUMBER(D3921)),"Укажите количество",IF(D3921=0,"Количество не может быть 0",IF(AND(C3921&lt;&gt;"Корректировка остатка",D3921&lt;0),"Для этого типа количество положительное",IF(NOT(ISNUMBER('Номенклатура'!$C$2)),"Укажите дату начала учёта",IF(A3921&lt;INT('Номенклатура'!$C$2),"Раньше даты начала учёта: НЕ учтено",IF(AND(C3921="Корректировка остатка",TRIM(G3921)=""),"Учтено: добавьте пояснение","ОК")))))))))))))</f>
        <v/>
      </c>
    </row>
    <row r="3922" spans="1:9" x14ac:dyDescent="0.25">
      <c r="A3922" s="16"/>
      <c r="B3922" s="13"/>
      <c r="C3922" s="13"/>
      <c r="D3922" s="14"/>
      <c r="E3922" s="17" t="str">
        <f>IF(OR(B3922="",SUMPRODUCT(--EXACT('Номенклатура'!$A$6:$A$205,B3922))&lt;&gt;1),"",INDEX('Номенклатура'!$D$6:$D$205,SUMPRODUCT(EXACT('Номенклатура'!$A$6:$A$205,B3922)*(ROW('Номенклатура'!$A$6:$A$205)-5)))&amp;"")</f>
        <v/>
      </c>
      <c r="F3922" s="18" t="str">
        <f>IF(OR(I3922="ОК",I3922="Учтено: добавьте пояснение"),IF(C3922="Приход",D3922,IF(C3922="Корректировка остатка",D3922,-D3922)),"")</f>
        <v/>
      </c>
      <c r="G3922" s="13"/>
      <c r="H3922" s="15" t="str">
        <f>IF(OR(B3922="",SUMPRODUCT(--EXACT('Номенклатура'!$A$6:$A$205,B3922))&lt;&gt;1),"",INDEX('Номенклатура'!$B$6:$B$205,SUMPRODUCT(EXACT('Номенклатура'!$A$6:$A$205,B3922)*(ROW('Номенклатура'!$A$6:$A$205)-5)))&amp;"")</f>
        <v/>
      </c>
      <c r="I3922" s="15" t="str">
        <f>IF(COUNTA(A3922:D3922,G3922)=0,"",IF(NOT(ISNUMBER(A3922)),"Укажите дату",IF(B3922="","Укажите код",IF(NOT(AND(ISTEXT(B3922),LEN(B3922)&gt;0,LEN(B3922)&lt;=30,ISNUMBER(FIND(LEFT(B3922,1),"ABCDEFGHIJKLMNOPQRSTUVWXYZ")),SUMPRODUCT((MID(B3922,{1,2,3,4,5,6,7,8,9,10,11,12,13,14,15,16,17,18,19,20,21,22,23,24,25,26,27,28,29,30},1)&lt;&gt;"")*ISERROR(FIND(MID(B3922,{1,2,3,4,5,6,7,8,9,10,11,12,13,14,15,16,17,18,19,20,21,22,23,24,25,26,27,28,29,30},1),"ABCDEFGHIJKLMNOPQRSTUVWXYZ0123456789-_")))=0,ISERROR(VALUE(B3922)))),"Недопустимый код: только латинские буквы A-Z в верхнем регистре, цифры, - и _; начало с буквы, до 30 символов (например MILK-001)",IF(SUMPRODUCT(--EXACT('Номенклатура'!$A$6:$A$205,B3922))=0,"Код не найден в номенклатуре",IF(SUMPRODUCT(--EXACT('Номенклатура'!$A$6:$A$205,B3922))&gt;1,"Код повторяется в номенклатуре",IF(ISNA(MATCH(C3922,{"Приход","Расход","Списание","Корректировка остатка"},0)),"Выберите тип операции",IF(NOT(ISNUMBER(D3922)),"Укажите количество",IF(D3922=0,"Количество не может быть 0",IF(AND(C3922&lt;&gt;"Корректировка остатка",D3922&lt;0),"Для этого типа количество положительное",IF(NOT(ISNUMBER('Номенклатура'!$C$2)),"Укажите дату начала учёта",IF(A3922&lt;INT('Номенклатура'!$C$2),"Раньше даты начала учёта: НЕ учтено",IF(AND(C3922="Корректировка остатка",TRIM(G3922)=""),"Учтено: добавьте пояснение","ОК")))))))))))))</f>
        <v/>
      </c>
    </row>
    <row r="3923" spans="1:9" x14ac:dyDescent="0.25">
      <c r="A3923" s="16"/>
      <c r="B3923" s="13"/>
      <c r="C3923" s="13"/>
      <c r="D3923" s="14"/>
      <c r="E3923" s="17" t="str">
        <f>IF(OR(B3923="",SUMPRODUCT(--EXACT('Номенклатура'!$A$6:$A$205,B3923))&lt;&gt;1),"",INDEX('Номенклатура'!$D$6:$D$205,SUMPRODUCT(EXACT('Номенклатура'!$A$6:$A$205,B3923)*(ROW('Номенклатура'!$A$6:$A$205)-5)))&amp;"")</f>
        <v/>
      </c>
      <c r="F3923" s="18" t="str">
        <f>IF(OR(I3923="ОК",I3923="Учтено: добавьте пояснение"),IF(C3923="Приход",D3923,IF(C3923="Корректировка остатка",D3923,-D3923)),"")</f>
        <v/>
      </c>
      <c r="G3923" s="13"/>
      <c r="H3923" s="15" t="str">
        <f>IF(OR(B3923="",SUMPRODUCT(--EXACT('Номенклатура'!$A$6:$A$205,B3923))&lt;&gt;1),"",INDEX('Номенклатура'!$B$6:$B$205,SUMPRODUCT(EXACT('Номенклатура'!$A$6:$A$205,B3923)*(ROW('Номенклатура'!$A$6:$A$205)-5)))&amp;"")</f>
        <v/>
      </c>
      <c r="I3923" s="15" t="str">
        <f>IF(COUNTA(A3923:D3923,G3923)=0,"",IF(NOT(ISNUMBER(A3923)),"Укажите дату",IF(B3923="","Укажите код",IF(NOT(AND(ISTEXT(B3923),LEN(B3923)&gt;0,LEN(B3923)&lt;=30,ISNUMBER(FIND(LEFT(B3923,1),"ABCDEFGHIJKLMNOPQRSTUVWXYZ")),SUMPRODUCT((MID(B3923,{1,2,3,4,5,6,7,8,9,10,11,12,13,14,15,16,17,18,19,20,21,22,23,24,25,26,27,28,29,30},1)&lt;&gt;"")*ISERROR(FIND(MID(B3923,{1,2,3,4,5,6,7,8,9,10,11,12,13,14,15,16,17,18,19,20,21,22,23,24,25,26,27,28,29,30},1),"ABCDEFGHIJKLMNOPQRSTUVWXYZ0123456789-_")))=0,ISERROR(VALUE(B3923)))),"Недопустимый код: только латинские буквы A-Z в верхнем регистре, цифры, - и _; начало с буквы, до 30 символов (например MILK-001)",IF(SUMPRODUCT(--EXACT('Номенклатура'!$A$6:$A$205,B3923))=0,"Код не найден в номенклатуре",IF(SUMPRODUCT(--EXACT('Номенклатура'!$A$6:$A$205,B3923))&gt;1,"Код повторяется в номенклатуре",IF(ISNA(MATCH(C3923,{"Приход","Расход","Списание","Корректировка остатка"},0)),"Выберите тип операции",IF(NOT(ISNUMBER(D3923)),"Укажите количество",IF(D3923=0,"Количество не может быть 0",IF(AND(C3923&lt;&gt;"Корректировка остатка",D3923&lt;0),"Для этого типа количество положительное",IF(NOT(ISNUMBER('Номенклатура'!$C$2)),"Укажите дату начала учёта",IF(A3923&lt;INT('Номенклатура'!$C$2),"Раньше даты начала учёта: НЕ учтено",IF(AND(C3923="Корректировка остатка",TRIM(G3923)=""),"Учтено: добавьте пояснение","ОК")))))))))))))</f>
        <v/>
      </c>
    </row>
    <row r="3924" spans="1:9" x14ac:dyDescent="0.25">
      <c r="A3924" s="16"/>
      <c r="B3924" s="13"/>
      <c r="C3924" s="13"/>
      <c r="D3924" s="14"/>
      <c r="E3924" s="17" t="str">
        <f>IF(OR(B3924="",SUMPRODUCT(--EXACT('Номенклатура'!$A$6:$A$205,B3924))&lt;&gt;1),"",INDEX('Номенклатура'!$D$6:$D$205,SUMPRODUCT(EXACT('Номенклатура'!$A$6:$A$205,B3924)*(ROW('Номенклатура'!$A$6:$A$205)-5)))&amp;"")</f>
        <v/>
      </c>
      <c r="F3924" s="18" t="str">
        <f>IF(OR(I3924="ОК",I3924="Учтено: добавьте пояснение"),IF(C3924="Приход",D3924,IF(C3924="Корректировка остатка",D3924,-D3924)),"")</f>
        <v/>
      </c>
      <c r="G3924" s="13"/>
      <c r="H3924" s="15" t="str">
        <f>IF(OR(B3924="",SUMPRODUCT(--EXACT('Номенклатура'!$A$6:$A$205,B3924))&lt;&gt;1),"",INDEX('Номенклатура'!$B$6:$B$205,SUMPRODUCT(EXACT('Номенклатура'!$A$6:$A$205,B3924)*(ROW('Номенклатура'!$A$6:$A$205)-5)))&amp;"")</f>
        <v/>
      </c>
      <c r="I3924" s="15" t="str">
        <f>IF(COUNTA(A3924:D3924,G3924)=0,"",IF(NOT(ISNUMBER(A3924)),"Укажите дату",IF(B3924="","Укажите код",IF(NOT(AND(ISTEXT(B3924),LEN(B3924)&gt;0,LEN(B3924)&lt;=30,ISNUMBER(FIND(LEFT(B3924,1),"ABCDEFGHIJKLMNOPQRSTUVWXYZ")),SUMPRODUCT((MID(B3924,{1,2,3,4,5,6,7,8,9,10,11,12,13,14,15,16,17,18,19,20,21,22,23,24,25,26,27,28,29,30},1)&lt;&gt;"")*ISERROR(FIND(MID(B3924,{1,2,3,4,5,6,7,8,9,10,11,12,13,14,15,16,17,18,19,20,21,22,23,24,25,26,27,28,29,30},1),"ABCDEFGHIJKLMNOPQRSTUVWXYZ0123456789-_")))=0,ISERROR(VALUE(B3924)))),"Недопустимый код: только латинские буквы A-Z в верхнем регистре, цифры, - и _; начало с буквы, до 30 символов (например MILK-001)",IF(SUMPRODUCT(--EXACT('Номенклатура'!$A$6:$A$205,B3924))=0,"Код не найден в номенклатуре",IF(SUMPRODUCT(--EXACT('Номенклатура'!$A$6:$A$205,B3924))&gt;1,"Код повторяется в номенклатуре",IF(ISNA(MATCH(C3924,{"Приход","Расход","Списание","Корректировка остатка"},0)),"Выберите тип операции",IF(NOT(ISNUMBER(D3924)),"Укажите количество",IF(D3924=0,"Количество не может быть 0",IF(AND(C3924&lt;&gt;"Корректировка остатка",D3924&lt;0),"Для этого типа количество положительное",IF(NOT(ISNUMBER('Номенклатура'!$C$2)),"Укажите дату начала учёта",IF(A3924&lt;INT('Номенклатура'!$C$2),"Раньше даты начала учёта: НЕ учтено",IF(AND(C3924="Корректировка остатка",TRIM(G3924)=""),"Учтено: добавьте пояснение","ОК")))))))))))))</f>
        <v/>
      </c>
    </row>
    <row r="3925" spans="1:9" x14ac:dyDescent="0.25">
      <c r="A3925" s="16"/>
      <c r="B3925" s="13"/>
      <c r="C3925" s="13"/>
      <c r="D3925" s="14"/>
      <c r="E3925" s="17" t="str">
        <f>IF(OR(B3925="",SUMPRODUCT(--EXACT('Номенклатура'!$A$6:$A$205,B3925))&lt;&gt;1),"",INDEX('Номенклатура'!$D$6:$D$205,SUMPRODUCT(EXACT('Номенклатура'!$A$6:$A$205,B3925)*(ROW('Номенклатура'!$A$6:$A$205)-5)))&amp;"")</f>
        <v/>
      </c>
      <c r="F3925" s="18" t="str">
        <f>IF(OR(I3925="ОК",I3925="Учтено: добавьте пояснение"),IF(C3925="Приход",D3925,IF(C3925="Корректировка остатка",D3925,-D3925)),"")</f>
        <v/>
      </c>
      <c r="G3925" s="13"/>
      <c r="H3925" s="15" t="str">
        <f>IF(OR(B3925="",SUMPRODUCT(--EXACT('Номенклатура'!$A$6:$A$205,B3925))&lt;&gt;1),"",INDEX('Номенклатура'!$B$6:$B$205,SUMPRODUCT(EXACT('Номенклатура'!$A$6:$A$205,B3925)*(ROW('Номенклатура'!$A$6:$A$205)-5)))&amp;"")</f>
        <v/>
      </c>
      <c r="I3925" s="15" t="str">
        <f>IF(COUNTA(A3925:D3925,G3925)=0,"",IF(NOT(ISNUMBER(A3925)),"Укажите дату",IF(B3925="","Укажите код",IF(NOT(AND(ISTEXT(B3925),LEN(B3925)&gt;0,LEN(B3925)&lt;=30,ISNUMBER(FIND(LEFT(B3925,1),"ABCDEFGHIJKLMNOPQRSTUVWXYZ")),SUMPRODUCT((MID(B3925,{1,2,3,4,5,6,7,8,9,10,11,12,13,14,15,16,17,18,19,20,21,22,23,24,25,26,27,28,29,30},1)&lt;&gt;"")*ISERROR(FIND(MID(B3925,{1,2,3,4,5,6,7,8,9,10,11,12,13,14,15,16,17,18,19,20,21,22,23,24,25,26,27,28,29,30},1),"ABCDEFGHIJKLMNOPQRSTUVWXYZ0123456789-_")))=0,ISERROR(VALUE(B3925)))),"Недопустимый код: только латинские буквы A-Z в верхнем регистре, цифры, - и _; начало с буквы, до 30 символов (например MILK-001)",IF(SUMPRODUCT(--EXACT('Номенклатура'!$A$6:$A$205,B3925))=0,"Код не найден в номенклатуре",IF(SUMPRODUCT(--EXACT('Номенклатура'!$A$6:$A$205,B3925))&gt;1,"Код повторяется в номенклатуре",IF(ISNA(MATCH(C3925,{"Приход","Расход","Списание","Корректировка остатка"},0)),"Выберите тип операции",IF(NOT(ISNUMBER(D3925)),"Укажите количество",IF(D3925=0,"Количество не может быть 0",IF(AND(C3925&lt;&gt;"Корректировка остатка",D3925&lt;0),"Для этого типа количество положительное",IF(NOT(ISNUMBER('Номенклатура'!$C$2)),"Укажите дату начала учёта",IF(A3925&lt;INT('Номенклатура'!$C$2),"Раньше даты начала учёта: НЕ учтено",IF(AND(C3925="Корректировка остатка",TRIM(G3925)=""),"Учтено: добавьте пояснение","ОК")))))))))))))</f>
        <v/>
      </c>
    </row>
    <row r="3926" spans="1:9" x14ac:dyDescent="0.25">
      <c r="A3926" s="16"/>
      <c r="B3926" s="13"/>
      <c r="C3926" s="13"/>
      <c r="D3926" s="14"/>
      <c r="E3926" s="17" t="str">
        <f>IF(OR(B3926="",SUMPRODUCT(--EXACT('Номенклатура'!$A$6:$A$205,B3926))&lt;&gt;1),"",INDEX('Номенклатура'!$D$6:$D$205,SUMPRODUCT(EXACT('Номенклатура'!$A$6:$A$205,B3926)*(ROW('Номенклатура'!$A$6:$A$205)-5)))&amp;"")</f>
        <v/>
      </c>
      <c r="F3926" s="18" t="str">
        <f>IF(OR(I3926="ОК",I3926="Учтено: добавьте пояснение"),IF(C3926="Приход",D3926,IF(C3926="Корректировка остатка",D3926,-D3926)),"")</f>
        <v/>
      </c>
      <c r="G3926" s="13"/>
      <c r="H3926" s="15" t="str">
        <f>IF(OR(B3926="",SUMPRODUCT(--EXACT('Номенклатура'!$A$6:$A$205,B3926))&lt;&gt;1),"",INDEX('Номенклатура'!$B$6:$B$205,SUMPRODUCT(EXACT('Номенклатура'!$A$6:$A$205,B3926)*(ROW('Номенклатура'!$A$6:$A$205)-5)))&amp;"")</f>
        <v/>
      </c>
      <c r="I3926" s="15" t="str">
        <f>IF(COUNTA(A3926:D3926,G3926)=0,"",IF(NOT(ISNUMBER(A3926)),"Укажите дату",IF(B3926="","Укажите код",IF(NOT(AND(ISTEXT(B3926),LEN(B3926)&gt;0,LEN(B3926)&lt;=30,ISNUMBER(FIND(LEFT(B3926,1),"ABCDEFGHIJKLMNOPQRSTUVWXYZ")),SUMPRODUCT((MID(B3926,{1,2,3,4,5,6,7,8,9,10,11,12,13,14,15,16,17,18,19,20,21,22,23,24,25,26,27,28,29,30},1)&lt;&gt;"")*ISERROR(FIND(MID(B3926,{1,2,3,4,5,6,7,8,9,10,11,12,13,14,15,16,17,18,19,20,21,22,23,24,25,26,27,28,29,30},1),"ABCDEFGHIJKLMNOPQRSTUVWXYZ0123456789-_")))=0,ISERROR(VALUE(B3926)))),"Недопустимый код: только латинские буквы A-Z в верхнем регистре, цифры, - и _; начало с буквы, до 30 символов (например MILK-001)",IF(SUMPRODUCT(--EXACT('Номенклатура'!$A$6:$A$205,B3926))=0,"Код не найден в номенклатуре",IF(SUMPRODUCT(--EXACT('Номенклатура'!$A$6:$A$205,B3926))&gt;1,"Код повторяется в номенклатуре",IF(ISNA(MATCH(C3926,{"Приход","Расход","Списание","Корректировка остатка"},0)),"Выберите тип операции",IF(NOT(ISNUMBER(D3926)),"Укажите количество",IF(D3926=0,"Количество не может быть 0",IF(AND(C3926&lt;&gt;"Корректировка остатка",D3926&lt;0),"Для этого типа количество положительное",IF(NOT(ISNUMBER('Номенклатура'!$C$2)),"Укажите дату начала учёта",IF(A3926&lt;INT('Номенклатура'!$C$2),"Раньше даты начала учёта: НЕ учтено",IF(AND(C3926="Корректировка остатка",TRIM(G3926)=""),"Учтено: добавьте пояснение","ОК")))))))))))))</f>
        <v/>
      </c>
    </row>
    <row r="3927" spans="1:9" x14ac:dyDescent="0.25">
      <c r="A3927" s="16"/>
      <c r="B3927" s="13"/>
      <c r="C3927" s="13"/>
      <c r="D3927" s="14"/>
      <c r="E3927" s="17" t="str">
        <f>IF(OR(B3927="",SUMPRODUCT(--EXACT('Номенклатура'!$A$6:$A$205,B3927))&lt;&gt;1),"",INDEX('Номенклатура'!$D$6:$D$205,SUMPRODUCT(EXACT('Номенклатура'!$A$6:$A$205,B3927)*(ROW('Номенклатура'!$A$6:$A$205)-5)))&amp;"")</f>
        <v/>
      </c>
      <c r="F3927" s="18" t="str">
        <f>IF(OR(I3927="ОК",I3927="Учтено: добавьте пояснение"),IF(C3927="Приход",D3927,IF(C3927="Корректировка остатка",D3927,-D3927)),"")</f>
        <v/>
      </c>
      <c r="G3927" s="13"/>
      <c r="H3927" s="15" t="str">
        <f>IF(OR(B3927="",SUMPRODUCT(--EXACT('Номенклатура'!$A$6:$A$205,B3927))&lt;&gt;1),"",INDEX('Номенклатура'!$B$6:$B$205,SUMPRODUCT(EXACT('Номенклатура'!$A$6:$A$205,B3927)*(ROW('Номенклатура'!$A$6:$A$205)-5)))&amp;"")</f>
        <v/>
      </c>
      <c r="I3927" s="15" t="str">
        <f>IF(COUNTA(A3927:D3927,G3927)=0,"",IF(NOT(ISNUMBER(A3927)),"Укажите дату",IF(B3927="","Укажите код",IF(NOT(AND(ISTEXT(B3927),LEN(B3927)&gt;0,LEN(B3927)&lt;=30,ISNUMBER(FIND(LEFT(B3927,1),"ABCDEFGHIJKLMNOPQRSTUVWXYZ")),SUMPRODUCT((MID(B3927,{1,2,3,4,5,6,7,8,9,10,11,12,13,14,15,16,17,18,19,20,21,22,23,24,25,26,27,28,29,30},1)&lt;&gt;"")*ISERROR(FIND(MID(B3927,{1,2,3,4,5,6,7,8,9,10,11,12,13,14,15,16,17,18,19,20,21,22,23,24,25,26,27,28,29,30},1),"ABCDEFGHIJKLMNOPQRSTUVWXYZ0123456789-_")))=0,ISERROR(VALUE(B3927)))),"Недопустимый код: только латинские буквы A-Z в верхнем регистре, цифры, - и _; начало с буквы, до 30 символов (например MILK-001)",IF(SUMPRODUCT(--EXACT('Номенклатура'!$A$6:$A$205,B3927))=0,"Код не найден в номенклатуре",IF(SUMPRODUCT(--EXACT('Номенклатура'!$A$6:$A$205,B3927))&gt;1,"Код повторяется в номенклатуре",IF(ISNA(MATCH(C3927,{"Приход","Расход","Списание","Корректировка остатка"},0)),"Выберите тип операции",IF(NOT(ISNUMBER(D3927)),"Укажите количество",IF(D3927=0,"Количество не может быть 0",IF(AND(C3927&lt;&gt;"Корректировка остатка",D3927&lt;0),"Для этого типа количество положительное",IF(NOT(ISNUMBER('Номенклатура'!$C$2)),"Укажите дату начала учёта",IF(A3927&lt;INT('Номенклатура'!$C$2),"Раньше даты начала учёта: НЕ учтено",IF(AND(C3927="Корректировка остатка",TRIM(G3927)=""),"Учтено: добавьте пояснение","ОК")))))))))))))</f>
        <v/>
      </c>
    </row>
    <row r="3928" spans="1:9" x14ac:dyDescent="0.25">
      <c r="A3928" s="16"/>
      <c r="B3928" s="13"/>
      <c r="C3928" s="13"/>
      <c r="D3928" s="14"/>
      <c r="E3928" s="17" t="str">
        <f>IF(OR(B3928="",SUMPRODUCT(--EXACT('Номенклатура'!$A$6:$A$205,B3928))&lt;&gt;1),"",INDEX('Номенклатура'!$D$6:$D$205,SUMPRODUCT(EXACT('Номенклатура'!$A$6:$A$205,B3928)*(ROW('Номенклатура'!$A$6:$A$205)-5)))&amp;"")</f>
        <v/>
      </c>
      <c r="F3928" s="18" t="str">
        <f>IF(OR(I3928="ОК",I3928="Учтено: добавьте пояснение"),IF(C3928="Приход",D3928,IF(C3928="Корректировка остатка",D3928,-D3928)),"")</f>
        <v/>
      </c>
      <c r="G3928" s="13"/>
      <c r="H3928" s="15" t="str">
        <f>IF(OR(B3928="",SUMPRODUCT(--EXACT('Номенклатура'!$A$6:$A$205,B3928))&lt;&gt;1),"",INDEX('Номенклатура'!$B$6:$B$205,SUMPRODUCT(EXACT('Номенклатура'!$A$6:$A$205,B3928)*(ROW('Номенклатура'!$A$6:$A$205)-5)))&amp;"")</f>
        <v/>
      </c>
      <c r="I3928" s="15" t="str">
        <f>IF(COUNTA(A3928:D3928,G3928)=0,"",IF(NOT(ISNUMBER(A3928)),"Укажите дату",IF(B3928="","Укажите код",IF(NOT(AND(ISTEXT(B3928),LEN(B3928)&gt;0,LEN(B3928)&lt;=30,ISNUMBER(FIND(LEFT(B3928,1),"ABCDEFGHIJKLMNOPQRSTUVWXYZ")),SUMPRODUCT((MID(B3928,{1,2,3,4,5,6,7,8,9,10,11,12,13,14,15,16,17,18,19,20,21,22,23,24,25,26,27,28,29,30},1)&lt;&gt;"")*ISERROR(FIND(MID(B3928,{1,2,3,4,5,6,7,8,9,10,11,12,13,14,15,16,17,18,19,20,21,22,23,24,25,26,27,28,29,30},1),"ABCDEFGHIJKLMNOPQRSTUVWXYZ0123456789-_")))=0,ISERROR(VALUE(B3928)))),"Недопустимый код: только латинские буквы A-Z в верхнем регистре, цифры, - и _; начало с буквы, до 30 символов (например MILK-001)",IF(SUMPRODUCT(--EXACT('Номенклатура'!$A$6:$A$205,B3928))=0,"Код не найден в номенклатуре",IF(SUMPRODUCT(--EXACT('Номенклатура'!$A$6:$A$205,B3928))&gt;1,"Код повторяется в номенклатуре",IF(ISNA(MATCH(C3928,{"Приход","Расход","Списание","Корректировка остатка"},0)),"Выберите тип операции",IF(NOT(ISNUMBER(D3928)),"Укажите количество",IF(D3928=0,"Количество не может быть 0",IF(AND(C3928&lt;&gt;"Корректировка остатка",D3928&lt;0),"Для этого типа количество положительное",IF(NOT(ISNUMBER('Номенклатура'!$C$2)),"Укажите дату начала учёта",IF(A3928&lt;INT('Номенклатура'!$C$2),"Раньше даты начала учёта: НЕ учтено",IF(AND(C3928="Корректировка остатка",TRIM(G3928)=""),"Учтено: добавьте пояснение","ОК")))))))))))))</f>
        <v/>
      </c>
    </row>
    <row r="3929" spans="1:9" x14ac:dyDescent="0.25">
      <c r="A3929" s="16"/>
      <c r="B3929" s="13"/>
      <c r="C3929" s="13"/>
      <c r="D3929" s="14"/>
      <c r="E3929" s="17" t="str">
        <f>IF(OR(B3929="",SUMPRODUCT(--EXACT('Номенклатура'!$A$6:$A$205,B3929))&lt;&gt;1),"",INDEX('Номенклатура'!$D$6:$D$205,SUMPRODUCT(EXACT('Номенклатура'!$A$6:$A$205,B3929)*(ROW('Номенклатура'!$A$6:$A$205)-5)))&amp;"")</f>
        <v/>
      </c>
      <c r="F3929" s="18" t="str">
        <f>IF(OR(I3929="ОК",I3929="Учтено: добавьте пояснение"),IF(C3929="Приход",D3929,IF(C3929="Корректировка остатка",D3929,-D3929)),"")</f>
        <v/>
      </c>
      <c r="G3929" s="13"/>
      <c r="H3929" s="15" t="str">
        <f>IF(OR(B3929="",SUMPRODUCT(--EXACT('Номенклатура'!$A$6:$A$205,B3929))&lt;&gt;1),"",INDEX('Номенклатура'!$B$6:$B$205,SUMPRODUCT(EXACT('Номенклатура'!$A$6:$A$205,B3929)*(ROW('Номенклатура'!$A$6:$A$205)-5)))&amp;"")</f>
        <v/>
      </c>
      <c r="I3929" s="15" t="str">
        <f>IF(COUNTA(A3929:D3929,G3929)=0,"",IF(NOT(ISNUMBER(A3929)),"Укажите дату",IF(B3929="","Укажите код",IF(NOT(AND(ISTEXT(B3929),LEN(B3929)&gt;0,LEN(B3929)&lt;=30,ISNUMBER(FIND(LEFT(B3929,1),"ABCDEFGHIJKLMNOPQRSTUVWXYZ")),SUMPRODUCT((MID(B3929,{1,2,3,4,5,6,7,8,9,10,11,12,13,14,15,16,17,18,19,20,21,22,23,24,25,26,27,28,29,30},1)&lt;&gt;"")*ISERROR(FIND(MID(B3929,{1,2,3,4,5,6,7,8,9,10,11,12,13,14,15,16,17,18,19,20,21,22,23,24,25,26,27,28,29,30},1),"ABCDEFGHIJKLMNOPQRSTUVWXYZ0123456789-_")))=0,ISERROR(VALUE(B3929)))),"Недопустимый код: только латинские буквы A-Z в верхнем регистре, цифры, - и _; начало с буквы, до 30 символов (например MILK-001)",IF(SUMPRODUCT(--EXACT('Номенклатура'!$A$6:$A$205,B3929))=0,"Код не найден в номенклатуре",IF(SUMPRODUCT(--EXACT('Номенклатура'!$A$6:$A$205,B3929))&gt;1,"Код повторяется в номенклатуре",IF(ISNA(MATCH(C3929,{"Приход","Расход","Списание","Корректировка остатка"},0)),"Выберите тип операции",IF(NOT(ISNUMBER(D3929)),"Укажите количество",IF(D3929=0,"Количество не может быть 0",IF(AND(C3929&lt;&gt;"Корректировка остатка",D3929&lt;0),"Для этого типа количество положительное",IF(NOT(ISNUMBER('Номенклатура'!$C$2)),"Укажите дату начала учёта",IF(A3929&lt;INT('Номенклатура'!$C$2),"Раньше даты начала учёта: НЕ учтено",IF(AND(C3929="Корректировка остатка",TRIM(G3929)=""),"Учтено: добавьте пояснение","ОК")))))))))))))</f>
        <v/>
      </c>
    </row>
    <row r="3930" spans="1:9" x14ac:dyDescent="0.25">
      <c r="A3930" s="16"/>
      <c r="B3930" s="13"/>
      <c r="C3930" s="13"/>
      <c r="D3930" s="14"/>
      <c r="E3930" s="17" t="str">
        <f>IF(OR(B3930="",SUMPRODUCT(--EXACT('Номенклатура'!$A$6:$A$205,B3930))&lt;&gt;1),"",INDEX('Номенклатура'!$D$6:$D$205,SUMPRODUCT(EXACT('Номенклатура'!$A$6:$A$205,B3930)*(ROW('Номенклатура'!$A$6:$A$205)-5)))&amp;"")</f>
        <v/>
      </c>
      <c r="F3930" s="18" t="str">
        <f>IF(OR(I3930="ОК",I3930="Учтено: добавьте пояснение"),IF(C3930="Приход",D3930,IF(C3930="Корректировка остатка",D3930,-D3930)),"")</f>
        <v/>
      </c>
      <c r="G3930" s="13"/>
      <c r="H3930" s="15" t="str">
        <f>IF(OR(B3930="",SUMPRODUCT(--EXACT('Номенклатура'!$A$6:$A$205,B3930))&lt;&gt;1),"",INDEX('Номенклатура'!$B$6:$B$205,SUMPRODUCT(EXACT('Номенклатура'!$A$6:$A$205,B3930)*(ROW('Номенклатура'!$A$6:$A$205)-5)))&amp;"")</f>
        <v/>
      </c>
      <c r="I3930" s="15" t="str">
        <f>IF(COUNTA(A3930:D3930,G3930)=0,"",IF(NOT(ISNUMBER(A3930)),"Укажите дату",IF(B3930="","Укажите код",IF(NOT(AND(ISTEXT(B3930),LEN(B3930)&gt;0,LEN(B3930)&lt;=30,ISNUMBER(FIND(LEFT(B3930,1),"ABCDEFGHIJKLMNOPQRSTUVWXYZ")),SUMPRODUCT((MID(B3930,{1,2,3,4,5,6,7,8,9,10,11,12,13,14,15,16,17,18,19,20,21,22,23,24,25,26,27,28,29,30},1)&lt;&gt;"")*ISERROR(FIND(MID(B3930,{1,2,3,4,5,6,7,8,9,10,11,12,13,14,15,16,17,18,19,20,21,22,23,24,25,26,27,28,29,30},1),"ABCDEFGHIJKLMNOPQRSTUVWXYZ0123456789-_")))=0,ISERROR(VALUE(B3930)))),"Недопустимый код: только латинские буквы A-Z в верхнем регистре, цифры, - и _; начало с буквы, до 30 символов (например MILK-001)",IF(SUMPRODUCT(--EXACT('Номенклатура'!$A$6:$A$205,B3930))=0,"Код не найден в номенклатуре",IF(SUMPRODUCT(--EXACT('Номенклатура'!$A$6:$A$205,B3930))&gt;1,"Код повторяется в номенклатуре",IF(ISNA(MATCH(C3930,{"Приход","Расход","Списание","Корректировка остатка"},0)),"Выберите тип операции",IF(NOT(ISNUMBER(D3930)),"Укажите количество",IF(D3930=0,"Количество не может быть 0",IF(AND(C3930&lt;&gt;"Корректировка остатка",D3930&lt;0),"Для этого типа количество положительное",IF(NOT(ISNUMBER('Номенклатура'!$C$2)),"Укажите дату начала учёта",IF(A3930&lt;INT('Номенклатура'!$C$2),"Раньше даты начала учёта: НЕ учтено",IF(AND(C3930="Корректировка остатка",TRIM(G3930)=""),"Учтено: добавьте пояснение","ОК")))))))))))))</f>
        <v/>
      </c>
    </row>
    <row r="3931" spans="1:9" x14ac:dyDescent="0.25">
      <c r="A3931" s="16"/>
      <c r="B3931" s="13"/>
      <c r="C3931" s="13"/>
      <c r="D3931" s="14"/>
      <c r="E3931" s="17" t="str">
        <f>IF(OR(B3931="",SUMPRODUCT(--EXACT('Номенклатура'!$A$6:$A$205,B3931))&lt;&gt;1),"",INDEX('Номенклатура'!$D$6:$D$205,SUMPRODUCT(EXACT('Номенклатура'!$A$6:$A$205,B3931)*(ROW('Номенклатура'!$A$6:$A$205)-5)))&amp;"")</f>
        <v/>
      </c>
      <c r="F3931" s="18" t="str">
        <f>IF(OR(I3931="ОК",I3931="Учтено: добавьте пояснение"),IF(C3931="Приход",D3931,IF(C3931="Корректировка остатка",D3931,-D3931)),"")</f>
        <v/>
      </c>
      <c r="G3931" s="13"/>
      <c r="H3931" s="15" t="str">
        <f>IF(OR(B3931="",SUMPRODUCT(--EXACT('Номенклатура'!$A$6:$A$205,B3931))&lt;&gt;1),"",INDEX('Номенклатура'!$B$6:$B$205,SUMPRODUCT(EXACT('Номенклатура'!$A$6:$A$205,B3931)*(ROW('Номенклатура'!$A$6:$A$205)-5)))&amp;"")</f>
        <v/>
      </c>
      <c r="I3931" s="15" t="str">
        <f>IF(COUNTA(A3931:D3931,G3931)=0,"",IF(NOT(ISNUMBER(A3931)),"Укажите дату",IF(B3931="","Укажите код",IF(NOT(AND(ISTEXT(B3931),LEN(B3931)&gt;0,LEN(B3931)&lt;=30,ISNUMBER(FIND(LEFT(B3931,1),"ABCDEFGHIJKLMNOPQRSTUVWXYZ")),SUMPRODUCT((MID(B3931,{1,2,3,4,5,6,7,8,9,10,11,12,13,14,15,16,17,18,19,20,21,22,23,24,25,26,27,28,29,30},1)&lt;&gt;"")*ISERROR(FIND(MID(B3931,{1,2,3,4,5,6,7,8,9,10,11,12,13,14,15,16,17,18,19,20,21,22,23,24,25,26,27,28,29,30},1),"ABCDEFGHIJKLMNOPQRSTUVWXYZ0123456789-_")))=0,ISERROR(VALUE(B3931)))),"Недопустимый код: только латинские буквы A-Z в верхнем регистре, цифры, - и _; начало с буквы, до 30 символов (например MILK-001)",IF(SUMPRODUCT(--EXACT('Номенклатура'!$A$6:$A$205,B3931))=0,"Код не найден в номенклатуре",IF(SUMPRODUCT(--EXACT('Номенклатура'!$A$6:$A$205,B3931))&gt;1,"Код повторяется в номенклатуре",IF(ISNA(MATCH(C3931,{"Приход","Расход","Списание","Корректировка остатка"},0)),"Выберите тип операции",IF(NOT(ISNUMBER(D3931)),"Укажите количество",IF(D3931=0,"Количество не может быть 0",IF(AND(C3931&lt;&gt;"Корректировка остатка",D3931&lt;0),"Для этого типа количество положительное",IF(NOT(ISNUMBER('Номенклатура'!$C$2)),"Укажите дату начала учёта",IF(A3931&lt;INT('Номенклатура'!$C$2),"Раньше даты начала учёта: НЕ учтено",IF(AND(C3931="Корректировка остатка",TRIM(G3931)=""),"Учтено: добавьте пояснение","ОК")))))))))))))</f>
        <v/>
      </c>
    </row>
    <row r="3932" spans="1:9" x14ac:dyDescent="0.25">
      <c r="A3932" s="16"/>
      <c r="B3932" s="13"/>
      <c r="C3932" s="13"/>
      <c r="D3932" s="14"/>
      <c r="E3932" s="17" t="str">
        <f>IF(OR(B3932="",SUMPRODUCT(--EXACT('Номенклатура'!$A$6:$A$205,B3932))&lt;&gt;1),"",INDEX('Номенклатура'!$D$6:$D$205,SUMPRODUCT(EXACT('Номенклатура'!$A$6:$A$205,B3932)*(ROW('Номенклатура'!$A$6:$A$205)-5)))&amp;"")</f>
        <v/>
      </c>
      <c r="F3932" s="18" t="str">
        <f>IF(OR(I3932="ОК",I3932="Учтено: добавьте пояснение"),IF(C3932="Приход",D3932,IF(C3932="Корректировка остатка",D3932,-D3932)),"")</f>
        <v/>
      </c>
      <c r="G3932" s="13"/>
      <c r="H3932" s="15" t="str">
        <f>IF(OR(B3932="",SUMPRODUCT(--EXACT('Номенклатура'!$A$6:$A$205,B3932))&lt;&gt;1),"",INDEX('Номенклатура'!$B$6:$B$205,SUMPRODUCT(EXACT('Номенклатура'!$A$6:$A$205,B3932)*(ROW('Номенклатура'!$A$6:$A$205)-5)))&amp;"")</f>
        <v/>
      </c>
      <c r="I3932" s="15" t="str">
        <f>IF(COUNTA(A3932:D3932,G3932)=0,"",IF(NOT(ISNUMBER(A3932)),"Укажите дату",IF(B3932="","Укажите код",IF(NOT(AND(ISTEXT(B3932),LEN(B3932)&gt;0,LEN(B3932)&lt;=30,ISNUMBER(FIND(LEFT(B3932,1),"ABCDEFGHIJKLMNOPQRSTUVWXYZ")),SUMPRODUCT((MID(B3932,{1,2,3,4,5,6,7,8,9,10,11,12,13,14,15,16,17,18,19,20,21,22,23,24,25,26,27,28,29,30},1)&lt;&gt;"")*ISERROR(FIND(MID(B3932,{1,2,3,4,5,6,7,8,9,10,11,12,13,14,15,16,17,18,19,20,21,22,23,24,25,26,27,28,29,30},1),"ABCDEFGHIJKLMNOPQRSTUVWXYZ0123456789-_")))=0,ISERROR(VALUE(B3932)))),"Недопустимый код: только латинские буквы A-Z в верхнем регистре, цифры, - и _; начало с буквы, до 30 символов (например MILK-001)",IF(SUMPRODUCT(--EXACT('Номенклатура'!$A$6:$A$205,B3932))=0,"Код не найден в номенклатуре",IF(SUMPRODUCT(--EXACT('Номенклатура'!$A$6:$A$205,B3932))&gt;1,"Код повторяется в номенклатуре",IF(ISNA(MATCH(C3932,{"Приход","Расход","Списание","Корректировка остатка"},0)),"Выберите тип операции",IF(NOT(ISNUMBER(D3932)),"Укажите количество",IF(D3932=0,"Количество не может быть 0",IF(AND(C3932&lt;&gt;"Корректировка остатка",D3932&lt;0),"Для этого типа количество положительное",IF(NOT(ISNUMBER('Номенклатура'!$C$2)),"Укажите дату начала учёта",IF(A3932&lt;INT('Номенклатура'!$C$2),"Раньше даты начала учёта: НЕ учтено",IF(AND(C3932="Корректировка остатка",TRIM(G3932)=""),"Учтено: добавьте пояснение","ОК")))))))))))))</f>
        <v/>
      </c>
    </row>
    <row r="3933" spans="1:9" x14ac:dyDescent="0.25">
      <c r="A3933" s="16"/>
      <c r="B3933" s="13"/>
      <c r="C3933" s="13"/>
      <c r="D3933" s="14"/>
      <c r="E3933" s="17" t="str">
        <f>IF(OR(B3933="",SUMPRODUCT(--EXACT('Номенклатура'!$A$6:$A$205,B3933))&lt;&gt;1),"",INDEX('Номенклатура'!$D$6:$D$205,SUMPRODUCT(EXACT('Номенклатура'!$A$6:$A$205,B3933)*(ROW('Номенклатура'!$A$6:$A$205)-5)))&amp;"")</f>
        <v/>
      </c>
      <c r="F3933" s="18" t="str">
        <f>IF(OR(I3933="ОК",I3933="Учтено: добавьте пояснение"),IF(C3933="Приход",D3933,IF(C3933="Корректировка остатка",D3933,-D3933)),"")</f>
        <v/>
      </c>
      <c r="G3933" s="13"/>
      <c r="H3933" s="15" t="str">
        <f>IF(OR(B3933="",SUMPRODUCT(--EXACT('Номенклатура'!$A$6:$A$205,B3933))&lt;&gt;1),"",INDEX('Номенклатура'!$B$6:$B$205,SUMPRODUCT(EXACT('Номенклатура'!$A$6:$A$205,B3933)*(ROW('Номенклатура'!$A$6:$A$205)-5)))&amp;"")</f>
        <v/>
      </c>
      <c r="I3933" s="15" t="str">
        <f>IF(COUNTA(A3933:D3933,G3933)=0,"",IF(NOT(ISNUMBER(A3933)),"Укажите дату",IF(B3933="","Укажите код",IF(NOT(AND(ISTEXT(B3933),LEN(B3933)&gt;0,LEN(B3933)&lt;=30,ISNUMBER(FIND(LEFT(B3933,1),"ABCDEFGHIJKLMNOPQRSTUVWXYZ")),SUMPRODUCT((MID(B3933,{1,2,3,4,5,6,7,8,9,10,11,12,13,14,15,16,17,18,19,20,21,22,23,24,25,26,27,28,29,30},1)&lt;&gt;"")*ISERROR(FIND(MID(B3933,{1,2,3,4,5,6,7,8,9,10,11,12,13,14,15,16,17,18,19,20,21,22,23,24,25,26,27,28,29,30},1),"ABCDEFGHIJKLMNOPQRSTUVWXYZ0123456789-_")))=0,ISERROR(VALUE(B3933)))),"Недопустимый код: только латинские буквы A-Z в верхнем регистре, цифры, - и _; начало с буквы, до 30 символов (например MILK-001)",IF(SUMPRODUCT(--EXACT('Номенклатура'!$A$6:$A$205,B3933))=0,"Код не найден в номенклатуре",IF(SUMPRODUCT(--EXACT('Номенклатура'!$A$6:$A$205,B3933))&gt;1,"Код повторяется в номенклатуре",IF(ISNA(MATCH(C3933,{"Приход","Расход","Списание","Корректировка остатка"},0)),"Выберите тип операции",IF(NOT(ISNUMBER(D3933)),"Укажите количество",IF(D3933=0,"Количество не может быть 0",IF(AND(C3933&lt;&gt;"Корректировка остатка",D3933&lt;0),"Для этого типа количество положительное",IF(NOT(ISNUMBER('Номенклатура'!$C$2)),"Укажите дату начала учёта",IF(A3933&lt;INT('Номенклатура'!$C$2),"Раньше даты начала учёта: НЕ учтено",IF(AND(C3933="Корректировка остатка",TRIM(G3933)=""),"Учтено: добавьте пояснение","ОК")))))))))))))</f>
        <v/>
      </c>
    </row>
    <row r="3934" spans="1:9" x14ac:dyDescent="0.25">
      <c r="A3934" s="16"/>
      <c r="B3934" s="13"/>
      <c r="C3934" s="13"/>
      <c r="D3934" s="14"/>
      <c r="E3934" s="17" t="str">
        <f>IF(OR(B3934="",SUMPRODUCT(--EXACT('Номенклатура'!$A$6:$A$205,B3934))&lt;&gt;1),"",INDEX('Номенклатура'!$D$6:$D$205,SUMPRODUCT(EXACT('Номенклатура'!$A$6:$A$205,B3934)*(ROW('Номенклатура'!$A$6:$A$205)-5)))&amp;"")</f>
        <v/>
      </c>
      <c r="F3934" s="18" t="str">
        <f>IF(OR(I3934="ОК",I3934="Учтено: добавьте пояснение"),IF(C3934="Приход",D3934,IF(C3934="Корректировка остатка",D3934,-D3934)),"")</f>
        <v/>
      </c>
      <c r="G3934" s="13"/>
      <c r="H3934" s="15" t="str">
        <f>IF(OR(B3934="",SUMPRODUCT(--EXACT('Номенклатура'!$A$6:$A$205,B3934))&lt;&gt;1),"",INDEX('Номенклатура'!$B$6:$B$205,SUMPRODUCT(EXACT('Номенклатура'!$A$6:$A$205,B3934)*(ROW('Номенклатура'!$A$6:$A$205)-5)))&amp;"")</f>
        <v/>
      </c>
      <c r="I3934" s="15" t="str">
        <f>IF(COUNTA(A3934:D3934,G3934)=0,"",IF(NOT(ISNUMBER(A3934)),"Укажите дату",IF(B3934="","Укажите код",IF(NOT(AND(ISTEXT(B3934),LEN(B3934)&gt;0,LEN(B3934)&lt;=30,ISNUMBER(FIND(LEFT(B3934,1),"ABCDEFGHIJKLMNOPQRSTUVWXYZ")),SUMPRODUCT((MID(B3934,{1,2,3,4,5,6,7,8,9,10,11,12,13,14,15,16,17,18,19,20,21,22,23,24,25,26,27,28,29,30},1)&lt;&gt;"")*ISERROR(FIND(MID(B3934,{1,2,3,4,5,6,7,8,9,10,11,12,13,14,15,16,17,18,19,20,21,22,23,24,25,26,27,28,29,30},1),"ABCDEFGHIJKLMNOPQRSTUVWXYZ0123456789-_")))=0,ISERROR(VALUE(B3934)))),"Недопустимый код: только латинские буквы A-Z в верхнем регистре, цифры, - и _; начало с буквы, до 30 символов (например MILK-001)",IF(SUMPRODUCT(--EXACT('Номенклатура'!$A$6:$A$205,B3934))=0,"Код не найден в номенклатуре",IF(SUMPRODUCT(--EXACT('Номенклатура'!$A$6:$A$205,B3934))&gt;1,"Код повторяется в номенклатуре",IF(ISNA(MATCH(C3934,{"Приход","Расход","Списание","Корректировка остатка"},0)),"Выберите тип операции",IF(NOT(ISNUMBER(D3934)),"Укажите количество",IF(D3934=0,"Количество не может быть 0",IF(AND(C3934&lt;&gt;"Корректировка остатка",D3934&lt;0),"Для этого типа количество положительное",IF(NOT(ISNUMBER('Номенклатура'!$C$2)),"Укажите дату начала учёта",IF(A3934&lt;INT('Номенклатура'!$C$2),"Раньше даты начала учёта: НЕ учтено",IF(AND(C3934="Корректировка остатка",TRIM(G3934)=""),"Учтено: добавьте пояснение","ОК")))))))))))))</f>
        <v/>
      </c>
    </row>
    <row r="3935" spans="1:9" x14ac:dyDescent="0.25">
      <c r="A3935" s="16"/>
      <c r="B3935" s="13"/>
      <c r="C3935" s="13"/>
      <c r="D3935" s="14"/>
      <c r="E3935" s="17" t="str">
        <f>IF(OR(B3935="",SUMPRODUCT(--EXACT('Номенклатура'!$A$6:$A$205,B3935))&lt;&gt;1),"",INDEX('Номенклатура'!$D$6:$D$205,SUMPRODUCT(EXACT('Номенклатура'!$A$6:$A$205,B3935)*(ROW('Номенклатура'!$A$6:$A$205)-5)))&amp;"")</f>
        <v/>
      </c>
      <c r="F3935" s="18" t="str">
        <f>IF(OR(I3935="ОК",I3935="Учтено: добавьте пояснение"),IF(C3935="Приход",D3935,IF(C3935="Корректировка остатка",D3935,-D3935)),"")</f>
        <v/>
      </c>
      <c r="G3935" s="13"/>
      <c r="H3935" s="15" t="str">
        <f>IF(OR(B3935="",SUMPRODUCT(--EXACT('Номенклатура'!$A$6:$A$205,B3935))&lt;&gt;1),"",INDEX('Номенклатура'!$B$6:$B$205,SUMPRODUCT(EXACT('Номенклатура'!$A$6:$A$205,B3935)*(ROW('Номенклатура'!$A$6:$A$205)-5)))&amp;"")</f>
        <v/>
      </c>
      <c r="I3935" s="15" t="str">
        <f>IF(COUNTA(A3935:D3935,G3935)=0,"",IF(NOT(ISNUMBER(A3935)),"Укажите дату",IF(B3935="","Укажите код",IF(NOT(AND(ISTEXT(B3935),LEN(B3935)&gt;0,LEN(B3935)&lt;=30,ISNUMBER(FIND(LEFT(B3935,1),"ABCDEFGHIJKLMNOPQRSTUVWXYZ")),SUMPRODUCT((MID(B3935,{1,2,3,4,5,6,7,8,9,10,11,12,13,14,15,16,17,18,19,20,21,22,23,24,25,26,27,28,29,30},1)&lt;&gt;"")*ISERROR(FIND(MID(B3935,{1,2,3,4,5,6,7,8,9,10,11,12,13,14,15,16,17,18,19,20,21,22,23,24,25,26,27,28,29,30},1),"ABCDEFGHIJKLMNOPQRSTUVWXYZ0123456789-_")))=0,ISERROR(VALUE(B3935)))),"Недопустимый код: только латинские буквы A-Z в верхнем регистре, цифры, - и _; начало с буквы, до 30 символов (например MILK-001)",IF(SUMPRODUCT(--EXACT('Номенклатура'!$A$6:$A$205,B3935))=0,"Код не найден в номенклатуре",IF(SUMPRODUCT(--EXACT('Номенклатура'!$A$6:$A$205,B3935))&gt;1,"Код повторяется в номенклатуре",IF(ISNA(MATCH(C3935,{"Приход","Расход","Списание","Корректировка остатка"},0)),"Выберите тип операции",IF(NOT(ISNUMBER(D3935)),"Укажите количество",IF(D3935=0,"Количество не может быть 0",IF(AND(C3935&lt;&gt;"Корректировка остатка",D3935&lt;0),"Для этого типа количество положительное",IF(NOT(ISNUMBER('Номенклатура'!$C$2)),"Укажите дату начала учёта",IF(A3935&lt;INT('Номенклатура'!$C$2),"Раньше даты начала учёта: НЕ учтено",IF(AND(C3935="Корректировка остатка",TRIM(G3935)=""),"Учтено: добавьте пояснение","ОК")))))))))))))</f>
        <v/>
      </c>
    </row>
    <row r="3936" spans="1:9" x14ac:dyDescent="0.25">
      <c r="A3936" s="16"/>
      <c r="B3936" s="13"/>
      <c r="C3936" s="13"/>
      <c r="D3936" s="14"/>
      <c r="E3936" s="17" t="str">
        <f>IF(OR(B3936="",SUMPRODUCT(--EXACT('Номенклатура'!$A$6:$A$205,B3936))&lt;&gt;1),"",INDEX('Номенклатура'!$D$6:$D$205,SUMPRODUCT(EXACT('Номенклатура'!$A$6:$A$205,B3936)*(ROW('Номенклатура'!$A$6:$A$205)-5)))&amp;"")</f>
        <v/>
      </c>
      <c r="F3936" s="18" t="str">
        <f>IF(OR(I3936="ОК",I3936="Учтено: добавьте пояснение"),IF(C3936="Приход",D3936,IF(C3936="Корректировка остатка",D3936,-D3936)),"")</f>
        <v/>
      </c>
      <c r="G3936" s="13"/>
      <c r="H3936" s="15" t="str">
        <f>IF(OR(B3936="",SUMPRODUCT(--EXACT('Номенклатура'!$A$6:$A$205,B3936))&lt;&gt;1),"",INDEX('Номенклатура'!$B$6:$B$205,SUMPRODUCT(EXACT('Номенклатура'!$A$6:$A$205,B3936)*(ROW('Номенклатура'!$A$6:$A$205)-5)))&amp;"")</f>
        <v/>
      </c>
      <c r="I3936" s="15" t="str">
        <f>IF(COUNTA(A3936:D3936,G3936)=0,"",IF(NOT(ISNUMBER(A3936)),"Укажите дату",IF(B3936="","Укажите код",IF(NOT(AND(ISTEXT(B3936),LEN(B3936)&gt;0,LEN(B3936)&lt;=30,ISNUMBER(FIND(LEFT(B3936,1),"ABCDEFGHIJKLMNOPQRSTUVWXYZ")),SUMPRODUCT((MID(B3936,{1,2,3,4,5,6,7,8,9,10,11,12,13,14,15,16,17,18,19,20,21,22,23,24,25,26,27,28,29,30},1)&lt;&gt;"")*ISERROR(FIND(MID(B3936,{1,2,3,4,5,6,7,8,9,10,11,12,13,14,15,16,17,18,19,20,21,22,23,24,25,26,27,28,29,30},1),"ABCDEFGHIJKLMNOPQRSTUVWXYZ0123456789-_")))=0,ISERROR(VALUE(B3936)))),"Недопустимый код: только латинские буквы A-Z в верхнем регистре, цифры, - и _; начало с буквы, до 30 символов (например MILK-001)",IF(SUMPRODUCT(--EXACT('Номенклатура'!$A$6:$A$205,B3936))=0,"Код не найден в номенклатуре",IF(SUMPRODUCT(--EXACT('Номенклатура'!$A$6:$A$205,B3936))&gt;1,"Код повторяется в номенклатуре",IF(ISNA(MATCH(C3936,{"Приход","Расход","Списание","Корректировка остатка"},0)),"Выберите тип операции",IF(NOT(ISNUMBER(D3936)),"Укажите количество",IF(D3936=0,"Количество не может быть 0",IF(AND(C3936&lt;&gt;"Корректировка остатка",D3936&lt;0),"Для этого типа количество положительное",IF(NOT(ISNUMBER('Номенклатура'!$C$2)),"Укажите дату начала учёта",IF(A3936&lt;INT('Номенклатура'!$C$2),"Раньше даты начала учёта: НЕ учтено",IF(AND(C3936="Корректировка остатка",TRIM(G3936)=""),"Учтено: добавьте пояснение","ОК")))))))))))))</f>
        <v/>
      </c>
    </row>
    <row r="3937" spans="1:9" x14ac:dyDescent="0.25">
      <c r="A3937" s="16"/>
      <c r="B3937" s="13"/>
      <c r="C3937" s="13"/>
      <c r="D3937" s="14"/>
      <c r="E3937" s="17" t="str">
        <f>IF(OR(B3937="",SUMPRODUCT(--EXACT('Номенклатура'!$A$6:$A$205,B3937))&lt;&gt;1),"",INDEX('Номенклатура'!$D$6:$D$205,SUMPRODUCT(EXACT('Номенклатура'!$A$6:$A$205,B3937)*(ROW('Номенклатура'!$A$6:$A$205)-5)))&amp;"")</f>
        <v/>
      </c>
      <c r="F3937" s="18" t="str">
        <f>IF(OR(I3937="ОК",I3937="Учтено: добавьте пояснение"),IF(C3937="Приход",D3937,IF(C3937="Корректировка остатка",D3937,-D3937)),"")</f>
        <v/>
      </c>
      <c r="G3937" s="13"/>
      <c r="H3937" s="15" t="str">
        <f>IF(OR(B3937="",SUMPRODUCT(--EXACT('Номенклатура'!$A$6:$A$205,B3937))&lt;&gt;1),"",INDEX('Номенклатура'!$B$6:$B$205,SUMPRODUCT(EXACT('Номенклатура'!$A$6:$A$205,B3937)*(ROW('Номенклатура'!$A$6:$A$205)-5)))&amp;"")</f>
        <v/>
      </c>
      <c r="I3937" s="15" t="str">
        <f>IF(COUNTA(A3937:D3937,G3937)=0,"",IF(NOT(ISNUMBER(A3937)),"Укажите дату",IF(B3937="","Укажите код",IF(NOT(AND(ISTEXT(B3937),LEN(B3937)&gt;0,LEN(B3937)&lt;=30,ISNUMBER(FIND(LEFT(B3937,1),"ABCDEFGHIJKLMNOPQRSTUVWXYZ")),SUMPRODUCT((MID(B3937,{1,2,3,4,5,6,7,8,9,10,11,12,13,14,15,16,17,18,19,20,21,22,23,24,25,26,27,28,29,30},1)&lt;&gt;"")*ISERROR(FIND(MID(B3937,{1,2,3,4,5,6,7,8,9,10,11,12,13,14,15,16,17,18,19,20,21,22,23,24,25,26,27,28,29,30},1),"ABCDEFGHIJKLMNOPQRSTUVWXYZ0123456789-_")))=0,ISERROR(VALUE(B3937)))),"Недопустимый код: только латинские буквы A-Z в верхнем регистре, цифры, - и _; начало с буквы, до 30 символов (например MILK-001)",IF(SUMPRODUCT(--EXACT('Номенклатура'!$A$6:$A$205,B3937))=0,"Код не найден в номенклатуре",IF(SUMPRODUCT(--EXACT('Номенклатура'!$A$6:$A$205,B3937))&gt;1,"Код повторяется в номенклатуре",IF(ISNA(MATCH(C3937,{"Приход","Расход","Списание","Корректировка остатка"},0)),"Выберите тип операции",IF(NOT(ISNUMBER(D3937)),"Укажите количество",IF(D3937=0,"Количество не может быть 0",IF(AND(C3937&lt;&gt;"Корректировка остатка",D3937&lt;0),"Для этого типа количество положительное",IF(NOT(ISNUMBER('Номенклатура'!$C$2)),"Укажите дату начала учёта",IF(A3937&lt;INT('Номенклатура'!$C$2),"Раньше даты начала учёта: НЕ учтено",IF(AND(C3937="Корректировка остатка",TRIM(G3937)=""),"Учтено: добавьте пояснение","ОК")))))))))))))</f>
        <v/>
      </c>
    </row>
    <row r="3938" spans="1:9" x14ac:dyDescent="0.25">
      <c r="A3938" s="16"/>
      <c r="B3938" s="13"/>
      <c r="C3938" s="13"/>
      <c r="D3938" s="14"/>
      <c r="E3938" s="17" t="str">
        <f>IF(OR(B3938="",SUMPRODUCT(--EXACT('Номенклатура'!$A$6:$A$205,B3938))&lt;&gt;1),"",INDEX('Номенклатура'!$D$6:$D$205,SUMPRODUCT(EXACT('Номенклатура'!$A$6:$A$205,B3938)*(ROW('Номенклатура'!$A$6:$A$205)-5)))&amp;"")</f>
        <v/>
      </c>
      <c r="F3938" s="18" t="str">
        <f>IF(OR(I3938="ОК",I3938="Учтено: добавьте пояснение"),IF(C3938="Приход",D3938,IF(C3938="Корректировка остатка",D3938,-D3938)),"")</f>
        <v/>
      </c>
      <c r="G3938" s="13"/>
      <c r="H3938" s="15" t="str">
        <f>IF(OR(B3938="",SUMPRODUCT(--EXACT('Номенклатура'!$A$6:$A$205,B3938))&lt;&gt;1),"",INDEX('Номенклатура'!$B$6:$B$205,SUMPRODUCT(EXACT('Номенклатура'!$A$6:$A$205,B3938)*(ROW('Номенклатура'!$A$6:$A$205)-5)))&amp;"")</f>
        <v/>
      </c>
      <c r="I3938" s="15" t="str">
        <f>IF(COUNTA(A3938:D3938,G3938)=0,"",IF(NOT(ISNUMBER(A3938)),"Укажите дату",IF(B3938="","Укажите код",IF(NOT(AND(ISTEXT(B3938),LEN(B3938)&gt;0,LEN(B3938)&lt;=30,ISNUMBER(FIND(LEFT(B3938,1),"ABCDEFGHIJKLMNOPQRSTUVWXYZ")),SUMPRODUCT((MID(B3938,{1,2,3,4,5,6,7,8,9,10,11,12,13,14,15,16,17,18,19,20,21,22,23,24,25,26,27,28,29,30},1)&lt;&gt;"")*ISERROR(FIND(MID(B3938,{1,2,3,4,5,6,7,8,9,10,11,12,13,14,15,16,17,18,19,20,21,22,23,24,25,26,27,28,29,30},1),"ABCDEFGHIJKLMNOPQRSTUVWXYZ0123456789-_")))=0,ISERROR(VALUE(B3938)))),"Недопустимый код: только латинские буквы A-Z в верхнем регистре, цифры, - и _; начало с буквы, до 30 символов (например MILK-001)",IF(SUMPRODUCT(--EXACT('Номенклатура'!$A$6:$A$205,B3938))=0,"Код не найден в номенклатуре",IF(SUMPRODUCT(--EXACT('Номенклатура'!$A$6:$A$205,B3938))&gt;1,"Код повторяется в номенклатуре",IF(ISNA(MATCH(C3938,{"Приход","Расход","Списание","Корректировка остатка"},0)),"Выберите тип операции",IF(NOT(ISNUMBER(D3938)),"Укажите количество",IF(D3938=0,"Количество не может быть 0",IF(AND(C3938&lt;&gt;"Корректировка остатка",D3938&lt;0),"Для этого типа количество положительное",IF(NOT(ISNUMBER('Номенклатура'!$C$2)),"Укажите дату начала учёта",IF(A3938&lt;INT('Номенклатура'!$C$2),"Раньше даты начала учёта: НЕ учтено",IF(AND(C3938="Корректировка остатка",TRIM(G3938)=""),"Учтено: добавьте пояснение","ОК")))))))))))))</f>
        <v/>
      </c>
    </row>
    <row r="3939" spans="1:9" x14ac:dyDescent="0.25">
      <c r="A3939" s="16"/>
      <c r="B3939" s="13"/>
      <c r="C3939" s="13"/>
      <c r="D3939" s="14"/>
      <c r="E3939" s="17" t="str">
        <f>IF(OR(B3939="",SUMPRODUCT(--EXACT('Номенклатура'!$A$6:$A$205,B3939))&lt;&gt;1),"",INDEX('Номенклатура'!$D$6:$D$205,SUMPRODUCT(EXACT('Номенклатура'!$A$6:$A$205,B3939)*(ROW('Номенклатура'!$A$6:$A$205)-5)))&amp;"")</f>
        <v/>
      </c>
      <c r="F3939" s="18" t="str">
        <f>IF(OR(I3939="ОК",I3939="Учтено: добавьте пояснение"),IF(C3939="Приход",D3939,IF(C3939="Корректировка остатка",D3939,-D3939)),"")</f>
        <v/>
      </c>
      <c r="G3939" s="13"/>
      <c r="H3939" s="15" t="str">
        <f>IF(OR(B3939="",SUMPRODUCT(--EXACT('Номенклатура'!$A$6:$A$205,B3939))&lt;&gt;1),"",INDEX('Номенклатура'!$B$6:$B$205,SUMPRODUCT(EXACT('Номенклатура'!$A$6:$A$205,B3939)*(ROW('Номенклатура'!$A$6:$A$205)-5)))&amp;"")</f>
        <v/>
      </c>
      <c r="I3939" s="15" t="str">
        <f>IF(COUNTA(A3939:D3939,G3939)=0,"",IF(NOT(ISNUMBER(A3939)),"Укажите дату",IF(B3939="","Укажите код",IF(NOT(AND(ISTEXT(B3939),LEN(B3939)&gt;0,LEN(B3939)&lt;=30,ISNUMBER(FIND(LEFT(B3939,1),"ABCDEFGHIJKLMNOPQRSTUVWXYZ")),SUMPRODUCT((MID(B3939,{1,2,3,4,5,6,7,8,9,10,11,12,13,14,15,16,17,18,19,20,21,22,23,24,25,26,27,28,29,30},1)&lt;&gt;"")*ISERROR(FIND(MID(B3939,{1,2,3,4,5,6,7,8,9,10,11,12,13,14,15,16,17,18,19,20,21,22,23,24,25,26,27,28,29,30},1),"ABCDEFGHIJKLMNOPQRSTUVWXYZ0123456789-_")))=0,ISERROR(VALUE(B3939)))),"Недопустимый код: только латинские буквы A-Z в верхнем регистре, цифры, - и _; начало с буквы, до 30 символов (например MILK-001)",IF(SUMPRODUCT(--EXACT('Номенклатура'!$A$6:$A$205,B3939))=0,"Код не найден в номенклатуре",IF(SUMPRODUCT(--EXACT('Номенклатура'!$A$6:$A$205,B3939))&gt;1,"Код повторяется в номенклатуре",IF(ISNA(MATCH(C3939,{"Приход","Расход","Списание","Корректировка остатка"},0)),"Выберите тип операции",IF(NOT(ISNUMBER(D3939)),"Укажите количество",IF(D3939=0,"Количество не может быть 0",IF(AND(C3939&lt;&gt;"Корректировка остатка",D3939&lt;0),"Для этого типа количество положительное",IF(NOT(ISNUMBER('Номенклатура'!$C$2)),"Укажите дату начала учёта",IF(A3939&lt;INT('Номенклатура'!$C$2),"Раньше даты начала учёта: НЕ учтено",IF(AND(C3939="Корректировка остатка",TRIM(G3939)=""),"Учтено: добавьте пояснение","ОК")))))))))))))</f>
        <v/>
      </c>
    </row>
    <row r="3940" spans="1:9" x14ac:dyDescent="0.25">
      <c r="A3940" s="16"/>
      <c r="B3940" s="13"/>
      <c r="C3940" s="13"/>
      <c r="D3940" s="14"/>
      <c r="E3940" s="17" t="str">
        <f>IF(OR(B3940="",SUMPRODUCT(--EXACT('Номенклатура'!$A$6:$A$205,B3940))&lt;&gt;1),"",INDEX('Номенклатура'!$D$6:$D$205,SUMPRODUCT(EXACT('Номенклатура'!$A$6:$A$205,B3940)*(ROW('Номенклатура'!$A$6:$A$205)-5)))&amp;"")</f>
        <v/>
      </c>
      <c r="F3940" s="18" t="str">
        <f>IF(OR(I3940="ОК",I3940="Учтено: добавьте пояснение"),IF(C3940="Приход",D3940,IF(C3940="Корректировка остатка",D3940,-D3940)),"")</f>
        <v/>
      </c>
      <c r="G3940" s="13"/>
      <c r="H3940" s="15" t="str">
        <f>IF(OR(B3940="",SUMPRODUCT(--EXACT('Номенклатура'!$A$6:$A$205,B3940))&lt;&gt;1),"",INDEX('Номенклатура'!$B$6:$B$205,SUMPRODUCT(EXACT('Номенклатура'!$A$6:$A$205,B3940)*(ROW('Номенклатура'!$A$6:$A$205)-5)))&amp;"")</f>
        <v/>
      </c>
      <c r="I3940" s="15" t="str">
        <f>IF(COUNTA(A3940:D3940,G3940)=0,"",IF(NOT(ISNUMBER(A3940)),"Укажите дату",IF(B3940="","Укажите код",IF(NOT(AND(ISTEXT(B3940),LEN(B3940)&gt;0,LEN(B3940)&lt;=30,ISNUMBER(FIND(LEFT(B3940,1),"ABCDEFGHIJKLMNOPQRSTUVWXYZ")),SUMPRODUCT((MID(B3940,{1,2,3,4,5,6,7,8,9,10,11,12,13,14,15,16,17,18,19,20,21,22,23,24,25,26,27,28,29,30},1)&lt;&gt;"")*ISERROR(FIND(MID(B3940,{1,2,3,4,5,6,7,8,9,10,11,12,13,14,15,16,17,18,19,20,21,22,23,24,25,26,27,28,29,30},1),"ABCDEFGHIJKLMNOPQRSTUVWXYZ0123456789-_")))=0,ISERROR(VALUE(B3940)))),"Недопустимый код: только латинские буквы A-Z в верхнем регистре, цифры, - и _; начало с буквы, до 30 символов (например MILK-001)",IF(SUMPRODUCT(--EXACT('Номенклатура'!$A$6:$A$205,B3940))=0,"Код не найден в номенклатуре",IF(SUMPRODUCT(--EXACT('Номенклатура'!$A$6:$A$205,B3940))&gt;1,"Код повторяется в номенклатуре",IF(ISNA(MATCH(C3940,{"Приход","Расход","Списание","Корректировка остатка"},0)),"Выберите тип операции",IF(NOT(ISNUMBER(D3940)),"Укажите количество",IF(D3940=0,"Количество не может быть 0",IF(AND(C3940&lt;&gt;"Корректировка остатка",D3940&lt;0),"Для этого типа количество положительное",IF(NOT(ISNUMBER('Номенклатура'!$C$2)),"Укажите дату начала учёта",IF(A3940&lt;INT('Номенклатура'!$C$2),"Раньше даты начала учёта: НЕ учтено",IF(AND(C3940="Корректировка остатка",TRIM(G3940)=""),"Учтено: добавьте пояснение","ОК")))))))))))))</f>
        <v/>
      </c>
    </row>
    <row r="3941" spans="1:9" x14ac:dyDescent="0.25">
      <c r="A3941" s="16"/>
      <c r="B3941" s="13"/>
      <c r="C3941" s="13"/>
      <c r="D3941" s="14"/>
      <c r="E3941" s="17" t="str">
        <f>IF(OR(B3941="",SUMPRODUCT(--EXACT('Номенклатура'!$A$6:$A$205,B3941))&lt;&gt;1),"",INDEX('Номенклатура'!$D$6:$D$205,SUMPRODUCT(EXACT('Номенклатура'!$A$6:$A$205,B3941)*(ROW('Номенклатура'!$A$6:$A$205)-5)))&amp;"")</f>
        <v/>
      </c>
      <c r="F3941" s="18" t="str">
        <f>IF(OR(I3941="ОК",I3941="Учтено: добавьте пояснение"),IF(C3941="Приход",D3941,IF(C3941="Корректировка остатка",D3941,-D3941)),"")</f>
        <v/>
      </c>
      <c r="G3941" s="13"/>
      <c r="H3941" s="15" t="str">
        <f>IF(OR(B3941="",SUMPRODUCT(--EXACT('Номенклатура'!$A$6:$A$205,B3941))&lt;&gt;1),"",INDEX('Номенклатура'!$B$6:$B$205,SUMPRODUCT(EXACT('Номенклатура'!$A$6:$A$205,B3941)*(ROW('Номенклатура'!$A$6:$A$205)-5)))&amp;"")</f>
        <v/>
      </c>
      <c r="I3941" s="15" t="str">
        <f>IF(COUNTA(A3941:D3941,G3941)=0,"",IF(NOT(ISNUMBER(A3941)),"Укажите дату",IF(B3941="","Укажите код",IF(NOT(AND(ISTEXT(B3941),LEN(B3941)&gt;0,LEN(B3941)&lt;=30,ISNUMBER(FIND(LEFT(B3941,1),"ABCDEFGHIJKLMNOPQRSTUVWXYZ")),SUMPRODUCT((MID(B3941,{1,2,3,4,5,6,7,8,9,10,11,12,13,14,15,16,17,18,19,20,21,22,23,24,25,26,27,28,29,30},1)&lt;&gt;"")*ISERROR(FIND(MID(B3941,{1,2,3,4,5,6,7,8,9,10,11,12,13,14,15,16,17,18,19,20,21,22,23,24,25,26,27,28,29,30},1),"ABCDEFGHIJKLMNOPQRSTUVWXYZ0123456789-_")))=0,ISERROR(VALUE(B3941)))),"Недопустимый код: только латинские буквы A-Z в верхнем регистре, цифры, - и _; начало с буквы, до 30 символов (например MILK-001)",IF(SUMPRODUCT(--EXACT('Номенклатура'!$A$6:$A$205,B3941))=0,"Код не найден в номенклатуре",IF(SUMPRODUCT(--EXACT('Номенклатура'!$A$6:$A$205,B3941))&gt;1,"Код повторяется в номенклатуре",IF(ISNA(MATCH(C3941,{"Приход","Расход","Списание","Корректировка остатка"},0)),"Выберите тип операции",IF(NOT(ISNUMBER(D3941)),"Укажите количество",IF(D3941=0,"Количество не может быть 0",IF(AND(C3941&lt;&gt;"Корректировка остатка",D3941&lt;0),"Для этого типа количество положительное",IF(NOT(ISNUMBER('Номенклатура'!$C$2)),"Укажите дату начала учёта",IF(A3941&lt;INT('Номенклатура'!$C$2),"Раньше даты начала учёта: НЕ учтено",IF(AND(C3941="Корректировка остатка",TRIM(G3941)=""),"Учтено: добавьте пояснение","ОК")))))))))))))</f>
        <v/>
      </c>
    </row>
    <row r="3942" spans="1:9" x14ac:dyDescent="0.25">
      <c r="A3942" s="16"/>
      <c r="B3942" s="13"/>
      <c r="C3942" s="13"/>
      <c r="D3942" s="14"/>
      <c r="E3942" s="17" t="str">
        <f>IF(OR(B3942="",SUMPRODUCT(--EXACT('Номенклатура'!$A$6:$A$205,B3942))&lt;&gt;1),"",INDEX('Номенклатура'!$D$6:$D$205,SUMPRODUCT(EXACT('Номенклатура'!$A$6:$A$205,B3942)*(ROW('Номенклатура'!$A$6:$A$205)-5)))&amp;"")</f>
        <v/>
      </c>
      <c r="F3942" s="18" t="str">
        <f>IF(OR(I3942="ОК",I3942="Учтено: добавьте пояснение"),IF(C3942="Приход",D3942,IF(C3942="Корректировка остатка",D3942,-D3942)),"")</f>
        <v/>
      </c>
      <c r="G3942" s="13"/>
      <c r="H3942" s="15" t="str">
        <f>IF(OR(B3942="",SUMPRODUCT(--EXACT('Номенклатура'!$A$6:$A$205,B3942))&lt;&gt;1),"",INDEX('Номенклатура'!$B$6:$B$205,SUMPRODUCT(EXACT('Номенклатура'!$A$6:$A$205,B3942)*(ROW('Номенклатура'!$A$6:$A$205)-5)))&amp;"")</f>
        <v/>
      </c>
      <c r="I3942" s="15" t="str">
        <f>IF(COUNTA(A3942:D3942,G3942)=0,"",IF(NOT(ISNUMBER(A3942)),"Укажите дату",IF(B3942="","Укажите код",IF(NOT(AND(ISTEXT(B3942),LEN(B3942)&gt;0,LEN(B3942)&lt;=30,ISNUMBER(FIND(LEFT(B3942,1),"ABCDEFGHIJKLMNOPQRSTUVWXYZ")),SUMPRODUCT((MID(B3942,{1,2,3,4,5,6,7,8,9,10,11,12,13,14,15,16,17,18,19,20,21,22,23,24,25,26,27,28,29,30},1)&lt;&gt;"")*ISERROR(FIND(MID(B3942,{1,2,3,4,5,6,7,8,9,10,11,12,13,14,15,16,17,18,19,20,21,22,23,24,25,26,27,28,29,30},1),"ABCDEFGHIJKLMNOPQRSTUVWXYZ0123456789-_")))=0,ISERROR(VALUE(B3942)))),"Недопустимый код: только латинские буквы A-Z в верхнем регистре, цифры, - и _; начало с буквы, до 30 символов (например MILK-001)",IF(SUMPRODUCT(--EXACT('Номенклатура'!$A$6:$A$205,B3942))=0,"Код не найден в номенклатуре",IF(SUMPRODUCT(--EXACT('Номенклатура'!$A$6:$A$205,B3942))&gt;1,"Код повторяется в номенклатуре",IF(ISNA(MATCH(C3942,{"Приход","Расход","Списание","Корректировка остатка"},0)),"Выберите тип операции",IF(NOT(ISNUMBER(D3942)),"Укажите количество",IF(D3942=0,"Количество не может быть 0",IF(AND(C3942&lt;&gt;"Корректировка остатка",D3942&lt;0),"Для этого типа количество положительное",IF(NOT(ISNUMBER('Номенклатура'!$C$2)),"Укажите дату начала учёта",IF(A3942&lt;INT('Номенклатура'!$C$2),"Раньше даты начала учёта: НЕ учтено",IF(AND(C3942="Корректировка остатка",TRIM(G3942)=""),"Учтено: добавьте пояснение","ОК")))))))))))))</f>
        <v/>
      </c>
    </row>
    <row r="3943" spans="1:9" x14ac:dyDescent="0.25">
      <c r="A3943" s="16"/>
      <c r="B3943" s="13"/>
      <c r="C3943" s="13"/>
      <c r="D3943" s="14"/>
      <c r="E3943" s="17" t="str">
        <f>IF(OR(B3943="",SUMPRODUCT(--EXACT('Номенклатура'!$A$6:$A$205,B3943))&lt;&gt;1),"",INDEX('Номенклатура'!$D$6:$D$205,SUMPRODUCT(EXACT('Номенклатура'!$A$6:$A$205,B3943)*(ROW('Номенклатура'!$A$6:$A$205)-5)))&amp;"")</f>
        <v/>
      </c>
      <c r="F3943" s="18" t="str">
        <f>IF(OR(I3943="ОК",I3943="Учтено: добавьте пояснение"),IF(C3943="Приход",D3943,IF(C3943="Корректировка остатка",D3943,-D3943)),"")</f>
        <v/>
      </c>
      <c r="G3943" s="13"/>
      <c r="H3943" s="15" t="str">
        <f>IF(OR(B3943="",SUMPRODUCT(--EXACT('Номенклатура'!$A$6:$A$205,B3943))&lt;&gt;1),"",INDEX('Номенклатура'!$B$6:$B$205,SUMPRODUCT(EXACT('Номенклатура'!$A$6:$A$205,B3943)*(ROW('Номенклатура'!$A$6:$A$205)-5)))&amp;"")</f>
        <v/>
      </c>
      <c r="I3943" s="15" t="str">
        <f>IF(COUNTA(A3943:D3943,G3943)=0,"",IF(NOT(ISNUMBER(A3943)),"Укажите дату",IF(B3943="","Укажите код",IF(NOT(AND(ISTEXT(B3943),LEN(B3943)&gt;0,LEN(B3943)&lt;=30,ISNUMBER(FIND(LEFT(B3943,1),"ABCDEFGHIJKLMNOPQRSTUVWXYZ")),SUMPRODUCT((MID(B3943,{1,2,3,4,5,6,7,8,9,10,11,12,13,14,15,16,17,18,19,20,21,22,23,24,25,26,27,28,29,30},1)&lt;&gt;"")*ISERROR(FIND(MID(B3943,{1,2,3,4,5,6,7,8,9,10,11,12,13,14,15,16,17,18,19,20,21,22,23,24,25,26,27,28,29,30},1),"ABCDEFGHIJKLMNOPQRSTUVWXYZ0123456789-_")))=0,ISERROR(VALUE(B3943)))),"Недопустимый код: только латинские буквы A-Z в верхнем регистре, цифры, - и _; начало с буквы, до 30 символов (например MILK-001)",IF(SUMPRODUCT(--EXACT('Номенклатура'!$A$6:$A$205,B3943))=0,"Код не найден в номенклатуре",IF(SUMPRODUCT(--EXACT('Номенклатура'!$A$6:$A$205,B3943))&gt;1,"Код повторяется в номенклатуре",IF(ISNA(MATCH(C3943,{"Приход","Расход","Списание","Корректировка остатка"},0)),"Выберите тип операции",IF(NOT(ISNUMBER(D3943)),"Укажите количество",IF(D3943=0,"Количество не может быть 0",IF(AND(C3943&lt;&gt;"Корректировка остатка",D3943&lt;0),"Для этого типа количество положительное",IF(NOT(ISNUMBER('Номенклатура'!$C$2)),"Укажите дату начала учёта",IF(A3943&lt;INT('Номенклатура'!$C$2),"Раньше даты начала учёта: НЕ учтено",IF(AND(C3943="Корректировка остатка",TRIM(G3943)=""),"Учтено: добавьте пояснение","ОК")))))))))))))</f>
        <v/>
      </c>
    </row>
    <row r="3944" spans="1:9" x14ac:dyDescent="0.25">
      <c r="A3944" s="16"/>
      <c r="B3944" s="13"/>
      <c r="C3944" s="13"/>
      <c r="D3944" s="14"/>
      <c r="E3944" s="17" t="str">
        <f>IF(OR(B3944="",SUMPRODUCT(--EXACT('Номенклатура'!$A$6:$A$205,B3944))&lt;&gt;1),"",INDEX('Номенклатура'!$D$6:$D$205,SUMPRODUCT(EXACT('Номенклатура'!$A$6:$A$205,B3944)*(ROW('Номенклатура'!$A$6:$A$205)-5)))&amp;"")</f>
        <v/>
      </c>
      <c r="F3944" s="18" t="str">
        <f>IF(OR(I3944="ОК",I3944="Учтено: добавьте пояснение"),IF(C3944="Приход",D3944,IF(C3944="Корректировка остатка",D3944,-D3944)),"")</f>
        <v/>
      </c>
      <c r="G3944" s="13"/>
      <c r="H3944" s="15" t="str">
        <f>IF(OR(B3944="",SUMPRODUCT(--EXACT('Номенклатура'!$A$6:$A$205,B3944))&lt;&gt;1),"",INDEX('Номенклатура'!$B$6:$B$205,SUMPRODUCT(EXACT('Номенклатура'!$A$6:$A$205,B3944)*(ROW('Номенклатура'!$A$6:$A$205)-5)))&amp;"")</f>
        <v/>
      </c>
      <c r="I3944" s="15" t="str">
        <f>IF(COUNTA(A3944:D3944,G3944)=0,"",IF(NOT(ISNUMBER(A3944)),"Укажите дату",IF(B3944="","Укажите код",IF(NOT(AND(ISTEXT(B3944),LEN(B3944)&gt;0,LEN(B3944)&lt;=30,ISNUMBER(FIND(LEFT(B3944,1),"ABCDEFGHIJKLMNOPQRSTUVWXYZ")),SUMPRODUCT((MID(B3944,{1,2,3,4,5,6,7,8,9,10,11,12,13,14,15,16,17,18,19,20,21,22,23,24,25,26,27,28,29,30},1)&lt;&gt;"")*ISERROR(FIND(MID(B3944,{1,2,3,4,5,6,7,8,9,10,11,12,13,14,15,16,17,18,19,20,21,22,23,24,25,26,27,28,29,30},1),"ABCDEFGHIJKLMNOPQRSTUVWXYZ0123456789-_")))=0,ISERROR(VALUE(B3944)))),"Недопустимый код: только латинские буквы A-Z в верхнем регистре, цифры, - и _; начало с буквы, до 30 символов (например MILK-001)",IF(SUMPRODUCT(--EXACT('Номенклатура'!$A$6:$A$205,B3944))=0,"Код не найден в номенклатуре",IF(SUMPRODUCT(--EXACT('Номенклатура'!$A$6:$A$205,B3944))&gt;1,"Код повторяется в номенклатуре",IF(ISNA(MATCH(C3944,{"Приход","Расход","Списание","Корректировка остатка"},0)),"Выберите тип операции",IF(NOT(ISNUMBER(D3944)),"Укажите количество",IF(D3944=0,"Количество не может быть 0",IF(AND(C3944&lt;&gt;"Корректировка остатка",D3944&lt;0),"Для этого типа количество положительное",IF(NOT(ISNUMBER('Номенклатура'!$C$2)),"Укажите дату начала учёта",IF(A3944&lt;INT('Номенклатура'!$C$2),"Раньше даты начала учёта: НЕ учтено",IF(AND(C3944="Корректировка остатка",TRIM(G3944)=""),"Учтено: добавьте пояснение","ОК")))))))))))))</f>
        <v/>
      </c>
    </row>
    <row r="3945" spans="1:9" x14ac:dyDescent="0.25">
      <c r="A3945" s="16"/>
      <c r="B3945" s="13"/>
      <c r="C3945" s="13"/>
      <c r="D3945" s="14"/>
      <c r="E3945" s="17" t="str">
        <f>IF(OR(B3945="",SUMPRODUCT(--EXACT('Номенклатура'!$A$6:$A$205,B3945))&lt;&gt;1),"",INDEX('Номенклатура'!$D$6:$D$205,SUMPRODUCT(EXACT('Номенклатура'!$A$6:$A$205,B3945)*(ROW('Номенклатура'!$A$6:$A$205)-5)))&amp;"")</f>
        <v/>
      </c>
      <c r="F3945" s="18" t="str">
        <f>IF(OR(I3945="ОК",I3945="Учтено: добавьте пояснение"),IF(C3945="Приход",D3945,IF(C3945="Корректировка остатка",D3945,-D3945)),"")</f>
        <v/>
      </c>
      <c r="G3945" s="13"/>
      <c r="H3945" s="15" t="str">
        <f>IF(OR(B3945="",SUMPRODUCT(--EXACT('Номенклатура'!$A$6:$A$205,B3945))&lt;&gt;1),"",INDEX('Номенклатура'!$B$6:$B$205,SUMPRODUCT(EXACT('Номенклатура'!$A$6:$A$205,B3945)*(ROW('Номенклатура'!$A$6:$A$205)-5)))&amp;"")</f>
        <v/>
      </c>
      <c r="I3945" s="15" t="str">
        <f>IF(COUNTA(A3945:D3945,G3945)=0,"",IF(NOT(ISNUMBER(A3945)),"Укажите дату",IF(B3945="","Укажите код",IF(NOT(AND(ISTEXT(B3945),LEN(B3945)&gt;0,LEN(B3945)&lt;=30,ISNUMBER(FIND(LEFT(B3945,1),"ABCDEFGHIJKLMNOPQRSTUVWXYZ")),SUMPRODUCT((MID(B3945,{1,2,3,4,5,6,7,8,9,10,11,12,13,14,15,16,17,18,19,20,21,22,23,24,25,26,27,28,29,30},1)&lt;&gt;"")*ISERROR(FIND(MID(B3945,{1,2,3,4,5,6,7,8,9,10,11,12,13,14,15,16,17,18,19,20,21,22,23,24,25,26,27,28,29,30},1),"ABCDEFGHIJKLMNOPQRSTUVWXYZ0123456789-_")))=0,ISERROR(VALUE(B3945)))),"Недопустимый код: только латинские буквы A-Z в верхнем регистре, цифры, - и _; начало с буквы, до 30 символов (например MILK-001)",IF(SUMPRODUCT(--EXACT('Номенклатура'!$A$6:$A$205,B3945))=0,"Код не найден в номенклатуре",IF(SUMPRODUCT(--EXACT('Номенклатура'!$A$6:$A$205,B3945))&gt;1,"Код повторяется в номенклатуре",IF(ISNA(MATCH(C3945,{"Приход","Расход","Списание","Корректировка остатка"},0)),"Выберите тип операции",IF(NOT(ISNUMBER(D3945)),"Укажите количество",IF(D3945=0,"Количество не может быть 0",IF(AND(C3945&lt;&gt;"Корректировка остатка",D3945&lt;0),"Для этого типа количество положительное",IF(NOT(ISNUMBER('Номенклатура'!$C$2)),"Укажите дату начала учёта",IF(A3945&lt;INT('Номенклатура'!$C$2),"Раньше даты начала учёта: НЕ учтено",IF(AND(C3945="Корректировка остатка",TRIM(G3945)=""),"Учтено: добавьте пояснение","ОК")))))))))))))</f>
        <v/>
      </c>
    </row>
    <row r="3946" spans="1:9" x14ac:dyDescent="0.25">
      <c r="A3946" s="16"/>
      <c r="B3946" s="13"/>
      <c r="C3946" s="13"/>
      <c r="D3946" s="14"/>
      <c r="E3946" s="17" t="str">
        <f>IF(OR(B3946="",SUMPRODUCT(--EXACT('Номенклатура'!$A$6:$A$205,B3946))&lt;&gt;1),"",INDEX('Номенклатура'!$D$6:$D$205,SUMPRODUCT(EXACT('Номенклатура'!$A$6:$A$205,B3946)*(ROW('Номенклатура'!$A$6:$A$205)-5)))&amp;"")</f>
        <v/>
      </c>
      <c r="F3946" s="18" t="str">
        <f>IF(OR(I3946="ОК",I3946="Учтено: добавьте пояснение"),IF(C3946="Приход",D3946,IF(C3946="Корректировка остатка",D3946,-D3946)),"")</f>
        <v/>
      </c>
      <c r="G3946" s="13"/>
      <c r="H3946" s="15" t="str">
        <f>IF(OR(B3946="",SUMPRODUCT(--EXACT('Номенклатура'!$A$6:$A$205,B3946))&lt;&gt;1),"",INDEX('Номенклатура'!$B$6:$B$205,SUMPRODUCT(EXACT('Номенклатура'!$A$6:$A$205,B3946)*(ROW('Номенклатура'!$A$6:$A$205)-5)))&amp;"")</f>
        <v/>
      </c>
      <c r="I3946" s="15" t="str">
        <f>IF(COUNTA(A3946:D3946,G3946)=0,"",IF(NOT(ISNUMBER(A3946)),"Укажите дату",IF(B3946="","Укажите код",IF(NOT(AND(ISTEXT(B3946),LEN(B3946)&gt;0,LEN(B3946)&lt;=30,ISNUMBER(FIND(LEFT(B3946,1),"ABCDEFGHIJKLMNOPQRSTUVWXYZ")),SUMPRODUCT((MID(B3946,{1,2,3,4,5,6,7,8,9,10,11,12,13,14,15,16,17,18,19,20,21,22,23,24,25,26,27,28,29,30},1)&lt;&gt;"")*ISERROR(FIND(MID(B3946,{1,2,3,4,5,6,7,8,9,10,11,12,13,14,15,16,17,18,19,20,21,22,23,24,25,26,27,28,29,30},1),"ABCDEFGHIJKLMNOPQRSTUVWXYZ0123456789-_")))=0,ISERROR(VALUE(B3946)))),"Недопустимый код: только латинские буквы A-Z в верхнем регистре, цифры, - и _; начало с буквы, до 30 символов (например MILK-001)",IF(SUMPRODUCT(--EXACT('Номенклатура'!$A$6:$A$205,B3946))=0,"Код не найден в номенклатуре",IF(SUMPRODUCT(--EXACT('Номенклатура'!$A$6:$A$205,B3946))&gt;1,"Код повторяется в номенклатуре",IF(ISNA(MATCH(C3946,{"Приход","Расход","Списание","Корректировка остатка"},0)),"Выберите тип операции",IF(NOT(ISNUMBER(D3946)),"Укажите количество",IF(D3946=0,"Количество не может быть 0",IF(AND(C3946&lt;&gt;"Корректировка остатка",D3946&lt;0),"Для этого типа количество положительное",IF(NOT(ISNUMBER('Номенклатура'!$C$2)),"Укажите дату начала учёта",IF(A3946&lt;INT('Номенклатура'!$C$2),"Раньше даты начала учёта: НЕ учтено",IF(AND(C3946="Корректировка остатка",TRIM(G3946)=""),"Учтено: добавьте пояснение","ОК")))))))))))))</f>
        <v/>
      </c>
    </row>
    <row r="3947" spans="1:9" x14ac:dyDescent="0.25">
      <c r="A3947" s="16"/>
      <c r="B3947" s="13"/>
      <c r="C3947" s="13"/>
      <c r="D3947" s="14"/>
      <c r="E3947" s="17" t="str">
        <f>IF(OR(B3947="",SUMPRODUCT(--EXACT('Номенклатура'!$A$6:$A$205,B3947))&lt;&gt;1),"",INDEX('Номенклатура'!$D$6:$D$205,SUMPRODUCT(EXACT('Номенклатура'!$A$6:$A$205,B3947)*(ROW('Номенклатура'!$A$6:$A$205)-5)))&amp;"")</f>
        <v/>
      </c>
      <c r="F3947" s="18" t="str">
        <f>IF(OR(I3947="ОК",I3947="Учтено: добавьте пояснение"),IF(C3947="Приход",D3947,IF(C3947="Корректировка остатка",D3947,-D3947)),"")</f>
        <v/>
      </c>
      <c r="G3947" s="13"/>
      <c r="H3947" s="15" t="str">
        <f>IF(OR(B3947="",SUMPRODUCT(--EXACT('Номенклатура'!$A$6:$A$205,B3947))&lt;&gt;1),"",INDEX('Номенклатура'!$B$6:$B$205,SUMPRODUCT(EXACT('Номенклатура'!$A$6:$A$205,B3947)*(ROW('Номенклатура'!$A$6:$A$205)-5)))&amp;"")</f>
        <v/>
      </c>
      <c r="I3947" s="15" t="str">
        <f>IF(COUNTA(A3947:D3947,G3947)=0,"",IF(NOT(ISNUMBER(A3947)),"Укажите дату",IF(B3947="","Укажите код",IF(NOT(AND(ISTEXT(B3947),LEN(B3947)&gt;0,LEN(B3947)&lt;=30,ISNUMBER(FIND(LEFT(B3947,1),"ABCDEFGHIJKLMNOPQRSTUVWXYZ")),SUMPRODUCT((MID(B3947,{1,2,3,4,5,6,7,8,9,10,11,12,13,14,15,16,17,18,19,20,21,22,23,24,25,26,27,28,29,30},1)&lt;&gt;"")*ISERROR(FIND(MID(B3947,{1,2,3,4,5,6,7,8,9,10,11,12,13,14,15,16,17,18,19,20,21,22,23,24,25,26,27,28,29,30},1),"ABCDEFGHIJKLMNOPQRSTUVWXYZ0123456789-_")))=0,ISERROR(VALUE(B3947)))),"Недопустимый код: только латинские буквы A-Z в верхнем регистре, цифры, - и _; начало с буквы, до 30 символов (например MILK-001)",IF(SUMPRODUCT(--EXACT('Номенклатура'!$A$6:$A$205,B3947))=0,"Код не найден в номенклатуре",IF(SUMPRODUCT(--EXACT('Номенклатура'!$A$6:$A$205,B3947))&gt;1,"Код повторяется в номенклатуре",IF(ISNA(MATCH(C3947,{"Приход","Расход","Списание","Корректировка остатка"},0)),"Выберите тип операции",IF(NOT(ISNUMBER(D3947)),"Укажите количество",IF(D3947=0,"Количество не может быть 0",IF(AND(C3947&lt;&gt;"Корректировка остатка",D3947&lt;0),"Для этого типа количество положительное",IF(NOT(ISNUMBER('Номенклатура'!$C$2)),"Укажите дату начала учёта",IF(A3947&lt;INT('Номенклатура'!$C$2),"Раньше даты начала учёта: НЕ учтено",IF(AND(C3947="Корректировка остатка",TRIM(G3947)=""),"Учтено: добавьте пояснение","ОК")))))))))))))</f>
        <v/>
      </c>
    </row>
    <row r="3948" spans="1:9" x14ac:dyDescent="0.25">
      <c r="A3948" s="16"/>
      <c r="B3948" s="13"/>
      <c r="C3948" s="13"/>
      <c r="D3948" s="14"/>
      <c r="E3948" s="17" t="str">
        <f>IF(OR(B3948="",SUMPRODUCT(--EXACT('Номенклатура'!$A$6:$A$205,B3948))&lt;&gt;1),"",INDEX('Номенклатура'!$D$6:$D$205,SUMPRODUCT(EXACT('Номенклатура'!$A$6:$A$205,B3948)*(ROW('Номенклатура'!$A$6:$A$205)-5)))&amp;"")</f>
        <v/>
      </c>
      <c r="F3948" s="18" t="str">
        <f>IF(OR(I3948="ОК",I3948="Учтено: добавьте пояснение"),IF(C3948="Приход",D3948,IF(C3948="Корректировка остатка",D3948,-D3948)),"")</f>
        <v/>
      </c>
      <c r="G3948" s="13"/>
      <c r="H3948" s="15" t="str">
        <f>IF(OR(B3948="",SUMPRODUCT(--EXACT('Номенклатура'!$A$6:$A$205,B3948))&lt;&gt;1),"",INDEX('Номенклатура'!$B$6:$B$205,SUMPRODUCT(EXACT('Номенклатура'!$A$6:$A$205,B3948)*(ROW('Номенклатура'!$A$6:$A$205)-5)))&amp;"")</f>
        <v/>
      </c>
      <c r="I3948" s="15" t="str">
        <f>IF(COUNTA(A3948:D3948,G3948)=0,"",IF(NOT(ISNUMBER(A3948)),"Укажите дату",IF(B3948="","Укажите код",IF(NOT(AND(ISTEXT(B3948),LEN(B3948)&gt;0,LEN(B3948)&lt;=30,ISNUMBER(FIND(LEFT(B3948,1),"ABCDEFGHIJKLMNOPQRSTUVWXYZ")),SUMPRODUCT((MID(B3948,{1,2,3,4,5,6,7,8,9,10,11,12,13,14,15,16,17,18,19,20,21,22,23,24,25,26,27,28,29,30},1)&lt;&gt;"")*ISERROR(FIND(MID(B3948,{1,2,3,4,5,6,7,8,9,10,11,12,13,14,15,16,17,18,19,20,21,22,23,24,25,26,27,28,29,30},1),"ABCDEFGHIJKLMNOPQRSTUVWXYZ0123456789-_")))=0,ISERROR(VALUE(B3948)))),"Недопустимый код: только латинские буквы A-Z в верхнем регистре, цифры, - и _; начало с буквы, до 30 символов (например MILK-001)",IF(SUMPRODUCT(--EXACT('Номенклатура'!$A$6:$A$205,B3948))=0,"Код не найден в номенклатуре",IF(SUMPRODUCT(--EXACT('Номенклатура'!$A$6:$A$205,B3948))&gt;1,"Код повторяется в номенклатуре",IF(ISNA(MATCH(C3948,{"Приход","Расход","Списание","Корректировка остатка"},0)),"Выберите тип операции",IF(NOT(ISNUMBER(D3948)),"Укажите количество",IF(D3948=0,"Количество не может быть 0",IF(AND(C3948&lt;&gt;"Корректировка остатка",D3948&lt;0),"Для этого типа количество положительное",IF(NOT(ISNUMBER('Номенклатура'!$C$2)),"Укажите дату начала учёта",IF(A3948&lt;INT('Номенклатура'!$C$2),"Раньше даты начала учёта: НЕ учтено",IF(AND(C3948="Корректировка остатка",TRIM(G3948)=""),"Учтено: добавьте пояснение","ОК")))))))))))))</f>
        <v/>
      </c>
    </row>
    <row r="3949" spans="1:9" x14ac:dyDescent="0.25">
      <c r="A3949" s="16"/>
      <c r="B3949" s="13"/>
      <c r="C3949" s="13"/>
      <c r="D3949" s="14"/>
      <c r="E3949" s="17" t="str">
        <f>IF(OR(B3949="",SUMPRODUCT(--EXACT('Номенклатура'!$A$6:$A$205,B3949))&lt;&gt;1),"",INDEX('Номенклатура'!$D$6:$D$205,SUMPRODUCT(EXACT('Номенклатура'!$A$6:$A$205,B3949)*(ROW('Номенклатура'!$A$6:$A$205)-5)))&amp;"")</f>
        <v/>
      </c>
      <c r="F3949" s="18" t="str">
        <f>IF(OR(I3949="ОК",I3949="Учтено: добавьте пояснение"),IF(C3949="Приход",D3949,IF(C3949="Корректировка остатка",D3949,-D3949)),"")</f>
        <v/>
      </c>
      <c r="G3949" s="13"/>
      <c r="H3949" s="15" t="str">
        <f>IF(OR(B3949="",SUMPRODUCT(--EXACT('Номенклатура'!$A$6:$A$205,B3949))&lt;&gt;1),"",INDEX('Номенклатура'!$B$6:$B$205,SUMPRODUCT(EXACT('Номенклатура'!$A$6:$A$205,B3949)*(ROW('Номенклатура'!$A$6:$A$205)-5)))&amp;"")</f>
        <v/>
      </c>
      <c r="I3949" s="15" t="str">
        <f>IF(COUNTA(A3949:D3949,G3949)=0,"",IF(NOT(ISNUMBER(A3949)),"Укажите дату",IF(B3949="","Укажите код",IF(NOT(AND(ISTEXT(B3949),LEN(B3949)&gt;0,LEN(B3949)&lt;=30,ISNUMBER(FIND(LEFT(B3949,1),"ABCDEFGHIJKLMNOPQRSTUVWXYZ")),SUMPRODUCT((MID(B3949,{1,2,3,4,5,6,7,8,9,10,11,12,13,14,15,16,17,18,19,20,21,22,23,24,25,26,27,28,29,30},1)&lt;&gt;"")*ISERROR(FIND(MID(B3949,{1,2,3,4,5,6,7,8,9,10,11,12,13,14,15,16,17,18,19,20,21,22,23,24,25,26,27,28,29,30},1),"ABCDEFGHIJKLMNOPQRSTUVWXYZ0123456789-_")))=0,ISERROR(VALUE(B3949)))),"Недопустимый код: только латинские буквы A-Z в верхнем регистре, цифры, - и _; начало с буквы, до 30 символов (например MILK-001)",IF(SUMPRODUCT(--EXACT('Номенклатура'!$A$6:$A$205,B3949))=0,"Код не найден в номенклатуре",IF(SUMPRODUCT(--EXACT('Номенклатура'!$A$6:$A$205,B3949))&gt;1,"Код повторяется в номенклатуре",IF(ISNA(MATCH(C3949,{"Приход","Расход","Списание","Корректировка остатка"},0)),"Выберите тип операции",IF(NOT(ISNUMBER(D3949)),"Укажите количество",IF(D3949=0,"Количество не может быть 0",IF(AND(C3949&lt;&gt;"Корректировка остатка",D3949&lt;0),"Для этого типа количество положительное",IF(NOT(ISNUMBER('Номенклатура'!$C$2)),"Укажите дату начала учёта",IF(A3949&lt;INT('Номенклатура'!$C$2),"Раньше даты начала учёта: НЕ учтено",IF(AND(C3949="Корректировка остатка",TRIM(G3949)=""),"Учтено: добавьте пояснение","ОК")))))))))))))</f>
        <v/>
      </c>
    </row>
    <row r="3950" spans="1:9" x14ac:dyDescent="0.25">
      <c r="A3950" s="16"/>
      <c r="B3950" s="13"/>
      <c r="C3950" s="13"/>
      <c r="D3950" s="14"/>
      <c r="E3950" s="17" t="str">
        <f>IF(OR(B3950="",SUMPRODUCT(--EXACT('Номенклатура'!$A$6:$A$205,B3950))&lt;&gt;1),"",INDEX('Номенклатура'!$D$6:$D$205,SUMPRODUCT(EXACT('Номенклатура'!$A$6:$A$205,B3950)*(ROW('Номенклатура'!$A$6:$A$205)-5)))&amp;"")</f>
        <v/>
      </c>
      <c r="F3950" s="18" t="str">
        <f>IF(OR(I3950="ОК",I3950="Учтено: добавьте пояснение"),IF(C3950="Приход",D3950,IF(C3950="Корректировка остатка",D3950,-D3950)),"")</f>
        <v/>
      </c>
      <c r="G3950" s="13"/>
      <c r="H3950" s="15" t="str">
        <f>IF(OR(B3950="",SUMPRODUCT(--EXACT('Номенклатура'!$A$6:$A$205,B3950))&lt;&gt;1),"",INDEX('Номенклатура'!$B$6:$B$205,SUMPRODUCT(EXACT('Номенклатура'!$A$6:$A$205,B3950)*(ROW('Номенклатура'!$A$6:$A$205)-5)))&amp;"")</f>
        <v/>
      </c>
      <c r="I3950" s="15" t="str">
        <f>IF(COUNTA(A3950:D3950,G3950)=0,"",IF(NOT(ISNUMBER(A3950)),"Укажите дату",IF(B3950="","Укажите код",IF(NOT(AND(ISTEXT(B3950),LEN(B3950)&gt;0,LEN(B3950)&lt;=30,ISNUMBER(FIND(LEFT(B3950,1),"ABCDEFGHIJKLMNOPQRSTUVWXYZ")),SUMPRODUCT((MID(B3950,{1,2,3,4,5,6,7,8,9,10,11,12,13,14,15,16,17,18,19,20,21,22,23,24,25,26,27,28,29,30},1)&lt;&gt;"")*ISERROR(FIND(MID(B3950,{1,2,3,4,5,6,7,8,9,10,11,12,13,14,15,16,17,18,19,20,21,22,23,24,25,26,27,28,29,30},1),"ABCDEFGHIJKLMNOPQRSTUVWXYZ0123456789-_")))=0,ISERROR(VALUE(B3950)))),"Недопустимый код: только латинские буквы A-Z в верхнем регистре, цифры, - и _; начало с буквы, до 30 символов (например MILK-001)",IF(SUMPRODUCT(--EXACT('Номенклатура'!$A$6:$A$205,B3950))=0,"Код не найден в номенклатуре",IF(SUMPRODUCT(--EXACT('Номенклатура'!$A$6:$A$205,B3950))&gt;1,"Код повторяется в номенклатуре",IF(ISNA(MATCH(C3950,{"Приход","Расход","Списание","Корректировка остатка"},0)),"Выберите тип операции",IF(NOT(ISNUMBER(D3950)),"Укажите количество",IF(D3950=0,"Количество не может быть 0",IF(AND(C3950&lt;&gt;"Корректировка остатка",D3950&lt;0),"Для этого типа количество положительное",IF(NOT(ISNUMBER('Номенклатура'!$C$2)),"Укажите дату начала учёта",IF(A3950&lt;INT('Номенклатура'!$C$2),"Раньше даты начала учёта: НЕ учтено",IF(AND(C3950="Корректировка остатка",TRIM(G3950)=""),"Учтено: добавьте пояснение","ОК")))))))))))))</f>
        <v/>
      </c>
    </row>
    <row r="3951" spans="1:9" x14ac:dyDescent="0.25">
      <c r="A3951" s="16"/>
      <c r="B3951" s="13"/>
      <c r="C3951" s="13"/>
      <c r="D3951" s="14"/>
      <c r="E3951" s="17" t="str">
        <f>IF(OR(B3951="",SUMPRODUCT(--EXACT('Номенклатура'!$A$6:$A$205,B3951))&lt;&gt;1),"",INDEX('Номенклатура'!$D$6:$D$205,SUMPRODUCT(EXACT('Номенклатура'!$A$6:$A$205,B3951)*(ROW('Номенклатура'!$A$6:$A$205)-5)))&amp;"")</f>
        <v/>
      </c>
      <c r="F3951" s="18" t="str">
        <f>IF(OR(I3951="ОК",I3951="Учтено: добавьте пояснение"),IF(C3951="Приход",D3951,IF(C3951="Корректировка остатка",D3951,-D3951)),"")</f>
        <v/>
      </c>
      <c r="G3951" s="13"/>
      <c r="H3951" s="15" t="str">
        <f>IF(OR(B3951="",SUMPRODUCT(--EXACT('Номенклатура'!$A$6:$A$205,B3951))&lt;&gt;1),"",INDEX('Номенклатура'!$B$6:$B$205,SUMPRODUCT(EXACT('Номенклатура'!$A$6:$A$205,B3951)*(ROW('Номенклатура'!$A$6:$A$205)-5)))&amp;"")</f>
        <v/>
      </c>
      <c r="I3951" s="15" t="str">
        <f>IF(COUNTA(A3951:D3951,G3951)=0,"",IF(NOT(ISNUMBER(A3951)),"Укажите дату",IF(B3951="","Укажите код",IF(NOT(AND(ISTEXT(B3951),LEN(B3951)&gt;0,LEN(B3951)&lt;=30,ISNUMBER(FIND(LEFT(B3951,1),"ABCDEFGHIJKLMNOPQRSTUVWXYZ")),SUMPRODUCT((MID(B3951,{1,2,3,4,5,6,7,8,9,10,11,12,13,14,15,16,17,18,19,20,21,22,23,24,25,26,27,28,29,30},1)&lt;&gt;"")*ISERROR(FIND(MID(B3951,{1,2,3,4,5,6,7,8,9,10,11,12,13,14,15,16,17,18,19,20,21,22,23,24,25,26,27,28,29,30},1),"ABCDEFGHIJKLMNOPQRSTUVWXYZ0123456789-_")))=0,ISERROR(VALUE(B3951)))),"Недопустимый код: только латинские буквы A-Z в верхнем регистре, цифры, - и _; начало с буквы, до 30 символов (например MILK-001)",IF(SUMPRODUCT(--EXACT('Номенклатура'!$A$6:$A$205,B3951))=0,"Код не найден в номенклатуре",IF(SUMPRODUCT(--EXACT('Номенклатура'!$A$6:$A$205,B3951))&gt;1,"Код повторяется в номенклатуре",IF(ISNA(MATCH(C3951,{"Приход","Расход","Списание","Корректировка остатка"},0)),"Выберите тип операции",IF(NOT(ISNUMBER(D3951)),"Укажите количество",IF(D3951=0,"Количество не может быть 0",IF(AND(C3951&lt;&gt;"Корректировка остатка",D3951&lt;0),"Для этого типа количество положительное",IF(NOT(ISNUMBER('Номенклатура'!$C$2)),"Укажите дату начала учёта",IF(A3951&lt;INT('Номенклатура'!$C$2),"Раньше даты начала учёта: НЕ учтено",IF(AND(C3951="Корректировка остатка",TRIM(G3951)=""),"Учтено: добавьте пояснение","ОК")))))))))))))</f>
        <v/>
      </c>
    </row>
    <row r="3952" spans="1:9" x14ac:dyDescent="0.25">
      <c r="A3952" s="16"/>
      <c r="B3952" s="13"/>
      <c r="C3952" s="13"/>
      <c r="D3952" s="14"/>
      <c r="E3952" s="17" t="str">
        <f>IF(OR(B3952="",SUMPRODUCT(--EXACT('Номенклатура'!$A$6:$A$205,B3952))&lt;&gt;1),"",INDEX('Номенклатура'!$D$6:$D$205,SUMPRODUCT(EXACT('Номенклатура'!$A$6:$A$205,B3952)*(ROW('Номенклатура'!$A$6:$A$205)-5)))&amp;"")</f>
        <v/>
      </c>
      <c r="F3952" s="18" t="str">
        <f>IF(OR(I3952="ОК",I3952="Учтено: добавьте пояснение"),IF(C3952="Приход",D3952,IF(C3952="Корректировка остатка",D3952,-D3952)),"")</f>
        <v/>
      </c>
      <c r="G3952" s="13"/>
      <c r="H3952" s="15" t="str">
        <f>IF(OR(B3952="",SUMPRODUCT(--EXACT('Номенклатура'!$A$6:$A$205,B3952))&lt;&gt;1),"",INDEX('Номенклатура'!$B$6:$B$205,SUMPRODUCT(EXACT('Номенклатура'!$A$6:$A$205,B3952)*(ROW('Номенклатура'!$A$6:$A$205)-5)))&amp;"")</f>
        <v/>
      </c>
      <c r="I3952" s="15" t="str">
        <f>IF(COUNTA(A3952:D3952,G3952)=0,"",IF(NOT(ISNUMBER(A3952)),"Укажите дату",IF(B3952="","Укажите код",IF(NOT(AND(ISTEXT(B3952),LEN(B3952)&gt;0,LEN(B3952)&lt;=30,ISNUMBER(FIND(LEFT(B3952,1),"ABCDEFGHIJKLMNOPQRSTUVWXYZ")),SUMPRODUCT((MID(B3952,{1,2,3,4,5,6,7,8,9,10,11,12,13,14,15,16,17,18,19,20,21,22,23,24,25,26,27,28,29,30},1)&lt;&gt;"")*ISERROR(FIND(MID(B3952,{1,2,3,4,5,6,7,8,9,10,11,12,13,14,15,16,17,18,19,20,21,22,23,24,25,26,27,28,29,30},1),"ABCDEFGHIJKLMNOPQRSTUVWXYZ0123456789-_")))=0,ISERROR(VALUE(B3952)))),"Недопустимый код: только латинские буквы A-Z в верхнем регистре, цифры, - и _; начало с буквы, до 30 символов (например MILK-001)",IF(SUMPRODUCT(--EXACT('Номенклатура'!$A$6:$A$205,B3952))=0,"Код не найден в номенклатуре",IF(SUMPRODUCT(--EXACT('Номенклатура'!$A$6:$A$205,B3952))&gt;1,"Код повторяется в номенклатуре",IF(ISNA(MATCH(C3952,{"Приход","Расход","Списание","Корректировка остатка"},0)),"Выберите тип операции",IF(NOT(ISNUMBER(D3952)),"Укажите количество",IF(D3952=0,"Количество не может быть 0",IF(AND(C3952&lt;&gt;"Корректировка остатка",D3952&lt;0),"Для этого типа количество положительное",IF(NOT(ISNUMBER('Номенклатура'!$C$2)),"Укажите дату начала учёта",IF(A3952&lt;INT('Номенклатура'!$C$2),"Раньше даты начала учёта: НЕ учтено",IF(AND(C3952="Корректировка остатка",TRIM(G3952)=""),"Учтено: добавьте пояснение","ОК")))))))))))))</f>
        <v/>
      </c>
    </row>
    <row r="3953" spans="1:9" x14ac:dyDescent="0.25">
      <c r="A3953" s="16"/>
      <c r="B3953" s="13"/>
      <c r="C3953" s="13"/>
      <c r="D3953" s="14"/>
      <c r="E3953" s="17" t="str">
        <f>IF(OR(B3953="",SUMPRODUCT(--EXACT('Номенклатура'!$A$6:$A$205,B3953))&lt;&gt;1),"",INDEX('Номенклатура'!$D$6:$D$205,SUMPRODUCT(EXACT('Номенклатура'!$A$6:$A$205,B3953)*(ROW('Номенклатура'!$A$6:$A$205)-5)))&amp;"")</f>
        <v/>
      </c>
      <c r="F3953" s="18" t="str">
        <f>IF(OR(I3953="ОК",I3953="Учтено: добавьте пояснение"),IF(C3953="Приход",D3953,IF(C3953="Корректировка остатка",D3953,-D3953)),"")</f>
        <v/>
      </c>
      <c r="G3953" s="13"/>
      <c r="H3953" s="15" t="str">
        <f>IF(OR(B3953="",SUMPRODUCT(--EXACT('Номенклатура'!$A$6:$A$205,B3953))&lt;&gt;1),"",INDEX('Номенклатура'!$B$6:$B$205,SUMPRODUCT(EXACT('Номенклатура'!$A$6:$A$205,B3953)*(ROW('Номенклатура'!$A$6:$A$205)-5)))&amp;"")</f>
        <v/>
      </c>
      <c r="I3953" s="15" t="str">
        <f>IF(COUNTA(A3953:D3953,G3953)=0,"",IF(NOT(ISNUMBER(A3953)),"Укажите дату",IF(B3953="","Укажите код",IF(NOT(AND(ISTEXT(B3953),LEN(B3953)&gt;0,LEN(B3953)&lt;=30,ISNUMBER(FIND(LEFT(B3953,1),"ABCDEFGHIJKLMNOPQRSTUVWXYZ")),SUMPRODUCT((MID(B3953,{1,2,3,4,5,6,7,8,9,10,11,12,13,14,15,16,17,18,19,20,21,22,23,24,25,26,27,28,29,30},1)&lt;&gt;"")*ISERROR(FIND(MID(B3953,{1,2,3,4,5,6,7,8,9,10,11,12,13,14,15,16,17,18,19,20,21,22,23,24,25,26,27,28,29,30},1),"ABCDEFGHIJKLMNOPQRSTUVWXYZ0123456789-_")))=0,ISERROR(VALUE(B3953)))),"Недопустимый код: только латинские буквы A-Z в верхнем регистре, цифры, - и _; начало с буквы, до 30 символов (например MILK-001)",IF(SUMPRODUCT(--EXACT('Номенклатура'!$A$6:$A$205,B3953))=0,"Код не найден в номенклатуре",IF(SUMPRODUCT(--EXACT('Номенклатура'!$A$6:$A$205,B3953))&gt;1,"Код повторяется в номенклатуре",IF(ISNA(MATCH(C3953,{"Приход","Расход","Списание","Корректировка остатка"},0)),"Выберите тип операции",IF(NOT(ISNUMBER(D3953)),"Укажите количество",IF(D3953=0,"Количество не может быть 0",IF(AND(C3953&lt;&gt;"Корректировка остатка",D3953&lt;0),"Для этого типа количество положительное",IF(NOT(ISNUMBER('Номенклатура'!$C$2)),"Укажите дату начала учёта",IF(A3953&lt;INT('Номенклатура'!$C$2),"Раньше даты начала учёта: НЕ учтено",IF(AND(C3953="Корректировка остатка",TRIM(G3953)=""),"Учтено: добавьте пояснение","ОК")))))))))))))</f>
        <v/>
      </c>
    </row>
    <row r="3954" spans="1:9" x14ac:dyDescent="0.25">
      <c r="A3954" s="16"/>
      <c r="B3954" s="13"/>
      <c r="C3954" s="13"/>
      <c r="D3954" s="14"/>
      <c r="E3954" s="17" t="str">
        <f>IF(OR(B3954="",SUMPRODUCT(--EXACT('Номенклатура'!$A$6:$A$205,B3954))&lt;&gt;1),"",INDEX('Номенклатура'!$D$6:$D$205,SUMPRODUCT(EXACT('Номенклатура'!$A$6:$A$205,B3954)*(ROW('Номенклатура'!$A$6:$A$205)-5)))&amp;"")</f>
        <v/>
      </c>
      <c r="F3954" s="18" t="str">
        <f>IF(OR(I3954="ОК",I3954="Учтено: добавьте пояснение"),IF(C3954="Приход",D3954,IF(C3954="Корректировка остатка",D3954,-D3954)),"")</f>
        <v/>
      </c>
      <c r="G3954" s="13"/>
      <c r="H3954" s="15" t="str">
        <f>IF(OR(B3954="",SUMPRODUCT(--EXACT('Номенклатура'!$A$6:$A$205,B3954))&lt;&gt;1),"",INDEX('Номенклатура'!$B$6:$B$205,SUMPRODUCT(EXACT('Номенклатура'!$A$6:$A$205,B3954)*(ROW('Номенклатура'!$A$6:$A$205)-5)))&amp;"")</f>
        <v/>
      </c>
      <c r="I3954" s="15" t="str">
        <f>IF(COUNTA(A3954:D3954,G3954)=0,"",IF(NOT(ISNUMBER(A3954)),"Укажите дату",IF(B3954="","Укажите код",IF(NOT(AND(ISTEXT(B3954),LEN(B3954)&gt;0,LEN(B3954)&lt;=30,ISNUMBER(FIND(LEFT(B3954,1),"ABCDEFGHIJKLMNOPQRSTUVWXYZ")),SUMPRODUCT((MID(B3954,{1,2,3,4,5,6,7,8,9,10,11,12,13,14,15,16,17,18,19,20,21,22,23,24,25,26,27,28,29,30},1)&lt;&gt;"")*ISERROR(FIND(MID(B3954,{1,2,3,4,5,6,7,8,9,10,11,12,13,14,15,16,17,18,19,20,21,22,23,24,25,26,27,28,29,30},1),"ABCDEFGHIJKLMNOPQRSTUVWXYZ0123456789-_")))=0,ISERROR(VALUE(B3954)))),"Недопустимый код: только латинские буквы A-Z в верхнем регистре, цифры, - и _; начало с буквы, до 30 символов (например MILK-001)",IF(SUMPRODUCT(--EXACT('Номенклатура'!$A$6:$A$205,B3954))=0,"Код не найден в номенклатуре",IF(SUMPRODUCT(--EXACT('Номенклатура'!$A$6:$A$205,B3954))&gt;1,"Код повторяется в номенклатуре",IF(ISNA(MATCH(C3954,{"Приход","Расход","Списание","Корректировка остатка"},0)),"Выберите тип операции",IF(NOT(ISNUMBER(D3954)),"Укажите количество",IF(D3954=0,"Количество не может быть 0",IF(AND(C3954&lt;&gt;"Корректировка остатка",D3954&lt;0),"Для этого типа количество положительное",IF(NOT(ISNUMBER('Номенклатура'!$C$2)),"Укажите дату начала учёта",IF(A3954&lt;INT('Номенклатура'!$C$2),"Раньше даты начала учёта: НЕ учтено",IF(AND(C3954="Корректировка остатка",TRIM(G3954)=""),"Учтено: добавьте пояснение","ОК")))))))))))))</f>
        <v/>
      </c>
    </row>
    <row r="3955" spans="1:9" x14ac:dyDescent="0.25">
      <c r="A3955" s="16"/>
      <c r="B3955" s="13"/>
      <c r="C3955" s="13"/>
      <c r="D3955" s="14"/>
      <c r="E3955" s="17" t="str">
        <f>IF(OR(B3955="",SUMPRODUCT(--EXACT('Номенклатура'!$A$6:$A$205,B3955))&lt;&gt;1),"",INDEX('Номенклатура'!$D$6:$D$205,SUMPRODUCT(EXACT('Номенклатура'!$A$6:$A$205,B3955)*(ROW('Номенклатура'!$A$6:$A$205)-5)))&amp;"")</f>
        <v/>
      </c>
      <c r="F3955" s="18" t="str">
        <f>IF(OR(I3955="ОК",I3955="Учтено: добавьте пояснение"),IF(C3955="Приход",D3955,IF(C3955="Корректировка остатка",D3955,-D3955)),"")</f>
        <v/>
      </c>
      <c r="G3955" s="13"/>
      <c r="H3955" s="15" t="str">
        <f>IF(OR(B3955="",SUMPRODUCT(--EXACT('Номенклатура'!$A$6:$A$205,B3955))&lt;&gt;1),"",INDEX('Номенклатура'!$B$6:$B$205,SUMPRODUCT(EXACT('Номенклатура'!$A$6:$A$205,B3955)*(ROW('Номенклатура'!$A$6:$A$205)-5)))&amp;"")</f>
        <v/>
      </c>
      <c r="I3955" s="15" t="str">
        <f>IF(COUNTA(A3955:D3955,G3955)=0,"",IF(NOT(ISNUMBER(A3955)),"Укажите дату",IF(B3955="","Укажите код",IF(NOT(AND(ISTEXT(B3955),LEN(B3955)&gt;0,LEN(B3955)&lt;=30,ISNUMBER(FIND(LEFT(B3955,1),"ABCDEFGHIJKLMNOPQRSTUVWXYZ")),SUMPRODUCT((MID(B3955,{1,2,3,4,5,6,7,8,9,10,11,12,13,14,15,16,17,18,19,20,21,22,23,24,25,26,27,28,29,30},1)&lt;&gt;"")*ISERROR(FIND(MID(B3955,{1,2,3,4,5,6,7,8,9,10,11,12,13,14,15,16,17,18,19,20,21,22,23,24,25,26,27,28,29,30},1),"ABCDEFGHIJKLMNOPQRSTUVWXYZ0123456789-_")))=0,ISERROR(VALUE(B3955)))),"Недопустимый код: только латинские буквы A-Z в верхнем регистре, цифры, - и _; начало с буквы, до 30 символов (например MILK-001)",IF(SUMPRODUCT(--EXACT('Номенклатура'!$A$6:$A$205,B3955))=0,"Код не найден в номенклатуре",IF(SUMPRODUCT(--EXACT('Номенклатура'!$A$6:$A$205,B3955))&gt;1,"Код повторяется в номенклатуре",IF(ISNA(MATCH(C3955,{"Приход","Расход","Списание","Корректировка остатка"},0)),"Выберите тип операции",IF(NOT(ISNUMBER(D3955)),"Укажите количество",IF(D3955=0,"Количество не может быть 0",IF(AND(C3955&lt;&gt;"Корректировка остатка",D3955&lt;0),"Для этого типа количество положительное",IF(NOT(ISNUMBER('Номенклатура'!$C$2)),"Укажите дату начала учёта",IF(A3955&lt;INT('Номенклатура'!$C$2),"Раньше даты начала учёта: НЕ учтено",IF(AND(C3955="Корректировка остатка",TRIM(G3955)=""),"Учтено: добавьте пояснение","ОК")))))))))))))</f>
        <v/>
      </c>
    </row>
    <row r="3956" spans="1:9" x14ac:dyDescent="0.25">
      <c r="A3956" s="16"/>
      <c r="B3956" s="13"/>
      <c r="C3956" s="13"/>
      <c r="D3956" s="14"/>
      <c r="E3956" s="17" t="str">
        <f>IF(OR(B3956="",SUMPRODUCT(--EXACT('Номенклатура'!$A$6:$A$205,B3956))&lt;&gt;1),"",INDEX('Номенклатура'!$D$6:$D$205,SUMPRODUCT(EXACT('Номенклатура'!$A$6:$A$205,B3956)*(ROW('Номенклатура'!$A$6:$A$205)-5)))&amp;"")</f>
        <v/>
      </c>
      <c r="F3956" s="18" t="str">
        <f>IF(OR(I3956="ОК",I3956="Учтено: добавьте пояснение"),IF(C3956="Приход",D3956,IF(C3956="Корректировка остатка",D3956,-D3956)),"")</f>
        <v/>
      </c>
      <c r="G3956" s="13"/>
      <c r="H3956" s="15" t="str">
        <f>IF(OR(B3956="",SUMPRODUCT(--EXACT('Номенклатура'!$A$6:$A$205,B3956))&lt;&gt;1),"",INDEX('Номенклатура'!$B$6:$B$205,SUMPRODUCT(EXACT('Номенклатура'!$A$6:$A$205,B3956)*(ROW('Номенклатура'!$A$6:$A$205)-5)))&amp;"")</f>
        <v/>
      </c>
      <c r="I3956" s="15" t="str">
        <f>IF(COUNTA(A3956:D3956,G3956)=0,"",IF(NOT(ISNUMBER(A3956)),"Укажите дату",IF(B3956="","Укажите код",IF(NOT(AND(ISTEXT(B3956),LEN(B3956)&gt;0,LEN(B3956)&lt;=30,ISNUMBER(FIND(LEFT(B3956,1),"ABCDEFGHIJKLMNOPQRSTUVWXYZ")),SUMPRODUCT((MID(B3956,{1,2,3,4,5,6,7,8,9,10,11,12,13,14,15,16,17,18,19,20,21,22,23,24,25,26,27,28,29,30},1)&lt;&gt;"")*ISERROR(FIND(MID(B3956,{1,2,3,4,5,6,7,8,9,10,11,12,13,14,15,16,17,18,19,20,21,22,23,24,25,26,27,28,29,30},1),"ABCDEFGHIJKLMNOPQRSTUVWXYZ0123456789-_")))=0,ISERROR(VALUE(B3956)))),"Недопустимый код: только латинские буквы A-Z в верхнем регистре, цифры, - и _; начало с буквы, до 30 символов (например MILK-001)",IF(SUMPRODUCT(--EXACT('Номенклатура'!$A$6:$A$205,B3956))=0,"Код не найден в номенклатуре",IF(SUMPRODUCT(--EXACT('Номенклатура'!$A$6:$A$205,B3956))&gt;1,"Код повторяется в номенклатуре",IF(ISNA(MATCH(C3956,{"Приход","Расход","Списание","Корректировка остатка"},0)),"Выберите тип операции",IF(NOT(ISNUMBER(D3956)),"Укажите количество",IF(D3956=0,"Количество не может быть 0",IF(AND(C3956&lt;&gt;"Корректировка остатка",D3956&lt;0),"Для этого типа количество положительное",IF(NOT(ISNUMBER('Номенклатура'!$C$2)),"Укажите дату начала учёта",IF(A3956&lt;INT('Номенклатура'!$C$2),"Раньше даты начала учёта: НЕ учтено",IF(AND(C3956="Корректировка остатка",TRIM(G3956)=""),"Учтено: добавьте пояснение","ОК")))))))))))))</f>
        <v/>
      </c>
    </row>
    <row r="3957" spans="1:9" x14ac:dyDescent="0.25">
      <c r="A3957" s="16"/>
      <c r="B3957" s="13"/>
      <c r="C3957" s="13"/>
      <c r="D3957" s="14"/>
      <c r="E3957" s="17" t="str">
        <f>IF(OR(B3957="",SUMPRODUCT(--EXACT('Номенклатура'!$A$6:$A$205,B3957))&lt;&gt;1),"",INDEX('Номенклатура'!$D$6:$D$205,SUMPRODUCT(EXACT('Номенклатура'!$A$6:$A$205,B3957)*(ROW('Номенклатура'!$A$6:$A$205)-5)))&amp;"")</f>
        <v/>
      </c>
      <c r="F3957" s="18" t="str">
        <f>IF(OR(I3957="ОК",I3957="Учтено: добавьте пояснение"),IF(C3957="Приход",D3957,IF(C3957="Корректировка остатка",D3957,-D3957)),"")</f>
        <v/>
      </c>
      <c r="G3957" s="13"/>
      <c r="H3957" s="15" t="str">
        <f>IF(OR(B3957="",SUMPRODUCT(--EXACT('Номенклатура'!$A$6:$A$205,B3957))&lt;&gt;1),"",INDEX('Номенклатура'!$B$6:$B$205,SUMPRODUCT(EXACT('Номенклатура'!$A$6:$A$205,B3957)*(ROW('Номенклатура'!$A$6:$A$205)-5)))&amp;"")</f>
        <v/>
      </c>
      <c r="I3957" s="15" t="str">
        <f>IF(COUNTA(A3957:D3957,G3957)=0,"",IF(NOT(ISNUMBER(A3957)),"Укажите дату",IF(B3957="","Укажите код",IF(NOT(AND(ISTEXT(B3957),LEN(B3957)&gt;0,LEN(B3957)&lt;=30,ISNUMBER(FIND(LEFT(B3957,1),"ABCDEFGHIJKLMNOPQRSTUVWXYZ")),SUMPRODUCT((MID(B3957,{1,2,3,4,5,6,7,8,9,10,11,12,13,14,15,16,17,18,19,20,21,22,23,24,25,26,27,28,29,30},1)&lt;&gt;"")*ISERROR(FIND(MID(B3957,{1,2,3,4,5,6,7,8,9,10,11,12,13,14,15,16,17,18,19,20,21,22,23,24,25,26,27,28,29,30},1),"ABCDEFGHIJKLMNOPQRSTUVWXYZ0123456789-_")))=0,ISERROR(VALUE(B3957)))),"Недопустимый код: только латинские буквы A-Z в верхнем регистре, цифры, - и _; начало с буквы, до 30 символов (например MILK-001)",IF(SUMPRODUCT(--EXACT('Номенклатура'!$A$6:$A$205,B3957))=0,"Код не найден в номенклатуре",IF(SUMPRODUCT(--EXACT('Номенклатура'!$A$6:$A$205,B3957))&gt;1,"Код повторяется в номенклатуре",IF(ISNA(MATCH(C3957,{"Приход","Расход","Списание","Корректировка остатка"},0)),"Выберите тип операции",IF(NOT(ISNUMBER(D3957)),"Укажите количество",IF(D3957=0,"Количество не может быть 0",IF(AND(C3957&lt;&gt;"Корректировка остатка",D3957&lt;0),"Для этого типа количество положительное",IF(NOT(ISNUMBER('Номенклатура'!$C$2)),"Укажите дату начала учёта",IF(A3957&lt;INT('Номенклатура'!$C$2),"Раньше даты начала учёта: НЕ учтено",IF(AND(C3957="Корректировка остатка",TRIM(G3957)=""),"Учтено: добавьте пояснение","ОК")))))))))))))</f>
        <v/>
      </c>
    </row>
    <row r="3958" spans="1:9" x14ac:dyDescent="0.25">
      <c r="A3958" s="16"/>
      <c r="B3958" s="13"/>
      <c r="C3958" s="13"/>
      <c r="D3958" s="14"/>
      <c r="E3958" s="17" t="str">
        <f>IF(OR(B3958="",SUMPRODUCT(--EXACT('Номенклатура'!$A$6:$A$205,B3958))&lt;&gt;1),"",INDEX('Номенклатура'!$D$6:$D$205,SUMPRODUCT(EXACT('Номенклатура'!$A$6:$A$205,B3958)*(ROW('Номенклатура'!$A$6:$A$205)-5)))&amp;"")</f>
        <v/>
      </c>
      <c r="F3958" s="18" t="str">
        <f>IF(OR(I3958="ОК",I3958="Учтено: добавьте пояснение"),IF(C3958="Приход",D3958,IF(C3958="Корректировка остатка",D3958,-D3958)),"")</f>
        <v/>
      </c>
      <c r="G3958" s="13"/>
      <c r="H3958" s="15" t="str">
        <f>IF(OR(B3958="",SUMPRODUCT(--EXACT('Номенклатура'!$A$6:$A$205,B3958))&lt;&gt;1),"",INDEX('Номенклатура'!$B$6:$B$205,SUMPRODUCT(EXACT('Номенклатура'!$A$6:$A$205,B3958)*(ROW('Номенклатура'!$A$6:$A$205)-5)))&amp;"")</f>
        <v/>
      </c>
      <c r="I3958" s="15" t="str">
        <f>IF(COUNTA(A3958:D3958,G3958)=0,"",IF(NOT(ISNUMBER(A3958)),"Укажите дату",IF(B3958="","Укажите код",IF(NOT(AND(ISTEXT(B3958),LEN(B3958)&gt;0,LEN(B3958)&lt;=30,ISNUMBER(FIND(LEFT(B3958,1),"ABCDEFGHIJKLMNOPQRSTUVWXYZ")),SUMPRODUCT((MID(B3958,{1,2,3,4,5,6,7,8,9,10,11,12,13,14,15,16,17,18,19,20,21,22,23,24,25,26,27,28,29,30},1)&lt;&gt;"")*ISERROR(FIND(MID(B3958,{1,2,3,4,5,6,7,8,9,10,11,12,13,14,15,16,17,18,19,20,21,22,23,24,25,26,27,28,29,30},1),"ABCDEFGHIJKLMNOPQRSTUVWXYZ0123456789-_")))=0,ISERROR(VALUE(B3958)))),"Недопустимый код: только латинские буквы A-Z в верхнем регистре, цифры, - и _; начало с буквы, до 30 символов (например MILK-001)",IF(SUMPRODUCT(--EXACT('Номенклатура'!$A$6:$A$205,B3958))=0,"Код не найден в номенклатуре",IF(SUMPRODUCT(--EXACT('Номенклатура'!$A$6:$A$205,B3958))&gt;1,"Код повторяется в номенклатуре",IF(ISNA(MATCH(C3958,{"Приход","Расход","Списание","Корректировка остатка"},0)),"Выберите тип операции",IF(NOT(ISNUMBER(D3958)),"Укажите количество",IF(D3958=0,"Количество не может быть 0",IF(AND(C3958&lt;&gt;"Корректировка остатка",D3958&lt;0),"Для этого типа количество положительное",IF(NOT(ISNUMBER('Номенклатура'!$C$2)),"Укажите дату начала учёта",IF(A3958&lt;INT('Номенклатура'!$C$2),"Раньше даты начала учёта: НЕ учтено",IF(AND(C3958="Корректировка остатка",TRIM(G3958)=""),"Учтено: добавьте пояснение","ОК")))))))))))))</f>
        <v/>
      </c>
    </row>
    <row r="3959" spans="1:9" x14ac:dyDescent="0.25">
      <c r="A3959" s="16"/>
      <c r="B3959" s="13"/>
      <c r="C3959" s="13"/>
      <c r="D3959" s="14"/>
      <c r="E3959" s="17" t="str">
        <f>IF(OR(B3959="",SUMPRODUCT(--EXACT('Номенклатура'!$A$6:$A$205,B3959))&lt;&gt;1),"",INDEX('Номенклатура'!$D$6:$D$205,SUMPRODUCT(EXACT('Номенклатура'!$A$6:$A$205,B3959)*(ROW('Номенклатура'!$A$6:$A$205)-5)))&amp;"")</f>
        <v/>
      </c>
      <c r="F3959" s="18" t="str">
        <f>IF(OR(I3959="ОК",I3959="Учтено: добавьте пояснение"),IF(C3959="Приход",D3959,IF(C3959="Корректировка остатка",D3959,-D3959)),"")</f>
        <v/>
      </c>
      <c r="G3959" s="13"/>
      <c r="H3959" s="15" t="str">
        <f>IF(OR(B3959="",SUMPRODUCT(--EXACT('Номенклатура'!$A$6:$A$205,B3959))&lt;&gt;1),"",INDEX('Номенклатура'!$B$6:$B$205,SUMPRODUCT(EXACT('Номенклатура'!$A$6:$A$205,B3959)*(ROW('Номенклатура'!$A$6:$A$205)-5)))&amp;"")</f>
        <v/>
      </c>
      <c r="I3959" s="15" t="str">
        <f>IF(COUNTA(A3959:D3959,G3959)=0,"",IF(NOT(ISNUMBER(A3959)),"Укажите дату",IF(B3959="","Укажите код",IF(NOT(AND(ISTEXT(B3959),LEN(B3959)&gt;0,LEN(B3959)&lt;=30,ISNUMBER(FIND(LEFT(B3959,1),"ABCDEFGHIJKLMNOPQRSTUVWXYZ")),SUMPRODUCT((MID(B3959,{1,2,3,4,5,6,7,8,9,10,11,12,13,14,15,16,17,18,19,20,21,22,23,24,25,26,27,28,29,30},1)&lt;&gt;"")*ISERROR(FIND(MID(B3959,{1,2,3,4,5,6,7,8,9,10,11,12,13,14,15,16,17,18,19,20,21,22,23,24,25,26,27,28,29,30},1),"ABCDEFGHIJKLMNOPQRSTUVWXYZ0123456789-_")))=0,ISERROR(VALUE(B3959)))),"Недопустимый код: только латинские буквы A-Z в верхнем регистре, цифры, - и _; начало с буквы, до 30 символов (например MILK-001)",IF(SUMPRODUCT(--EXACT('Номенклатура'!$A$6:$A$205,B3959))=0,"Код не найден в номенклатуре",IF(SUMPRODUCT(--EXACT('Номенклатура'!$A$6:$A$205,B3959))&gt;1,"Код повторяется в номенклатуре",IF(ISNA(MATCH(C3959,{"Приход","Расход","Списание","Корректировка остатка"},0)),"Выберите тип операции",IF(NOT(ISNUMBER(D3959)),"Укажите количество",IF(D3959=0,"Количество не может быть 0",IF(AND(C3959&lt;&gt;"Корректировка остатка",D3959&lt;0),"Для этого типа количество положительное",IF(NOT(ISNUMBER('Номенклатура'!$C$2)),"Укажите дату начала учёта",IF(A3959&lt;INT('Номенклатура'!$C$2),"Раньше даты начала учёта: НЕ учтено",IF(AND(C3959="Корректировка остатка",TRIM(G3959)=""),"Учтено: добавьте пояснение","ОК")))))))))))))</f>
        <v/>
      </c>
    </row>
    <row r="3960" spans="1:9" x14ac:dyDescent="0.25">
      <c r="A3960" s="16"/>
      <c r="B3960" s="13"/>
      <c r="C3960" s="13"/>
      <c r="D3960" s="14"/>
      <c r="E3960" s="17" t="str">
        <f>IF(OR(B3960="",SUMPRODUCT(--EXACT('Номенклатура'!$A$6:$A$205,B3960))&lt;&gt;1),"",INDEX('Номенклатура'!$D$6:$D$205,SUMPRODUCT(EXACT('Номенклатура'!$A$6:$A$205,B3960)*(ROW('Номенклатура'!$A$6:$A$205)-5)))&amp;"")</f>
        <v/>
      </c>
      <c r="F3960" s="18" t="str">
        <f>IF(OR(I3960="ОК",I3960="Учтено: добавьте пояснение"),IF(C3960="Приход",D3960,IF(C3960="Корректировка остатка",D3960,-D3960)),"")</f>
        <v/>
      </c>
      <c r="G3960" s="13"/>
      <c r="H3960" s="15" t="str">
        <f>IF(OR(B3960="",SUMPRODUCT(--EXACT('Номенклатура'!$A$6:$A$205,B3960))&lt;&gt;1),"",INDEX('Номенклатура'!$B$6:$B$205,SUMPRODUCT(EXACT('Номенклатура'!$A$6:$A$205,B3960)*(ROW('Номенклатура'!$A$6:$A$205)-5)))&amp;"")</f>
        <v/>
      </c>
      <c r="I3960" s="15" t="str">
        <f>IF(COUNTA(A3960:D3960,G3960)=0,"",IF(NOT(ISNUMBER(A3960)),"Укажите дату",IF(B3960="","Укажите код",IF(NOT(AND(ISTEXT(B3960),LEN(B3960)&gt;0,LEN(B3960)&lt;=30,ISNUMBER(FIND(LEFT(B3960,1),"ABCDEFGHIJKLMNOPQRSTUVWXYZ")),SUMPRODUCT((MID(B3960,{1,2,3,4,5,6,7,8,9,10,11,12,13,14,15,16,17,18,19,20,21,22,23,24,25,26,27,28,29,30},1)&lt;&gt;"")*ISERROR(FIND(MID(B3960,{1,2,3,4,5,6,7,8,9,10,11,12,13,14,15,16,17,18,19,20,21,22,23,24,25,26,27,28,29,30},1),"ABCDEFGHIJKLMNOPQRSTUVWXYZ0123456789-_")))=0,ISERROR(VALUE(B3960)))),"Недопустимый код: только латинские буквы A-Z в верхнем регистре, цифры, - и _; начало с буквы, до 30 символов (например MILK-001)",IF(SUMPRODUCT(--EXACT('Номенклатура'!$A$6:$A$205,B3960))=0,"Код не найден в номенклатуре",IF(SUMPRODUCT(--EXACT('Номенклатура'!$A$6:$A$205,B3960))&gt;1,"Код повторяется в номенклатуре",IF(ISNA(MATCH(C3960,{"Приход","Расход","Списание","Корректировка остатка"},0)),"Выберите тип операции",IF(NOT(ISNUMBER(D3960)),"Укажите количество",IF(D3960=0,"Количество не может быть 0",IF(AND(C3960&lt;&gt;"Корректировка остатка",D3960&lt;0),"Для этого типа количество положительное",IF(NOT(ISNUMBER('Номенклатура'!$C$2)),"Укажите дату начала учёта",IF(A3960&lt;INT('Номенклатура'!$C$2),"Раньше даты начала учёта: НЕ учтено",IF(AND(C3960="Корректировка остатка",TRIM(G3960)=""),"Учтено: добавьте пояснение","ОК")))))))))))))</f>
        <v/>
      </c>
    </row>
    <row r="3961" spans="1:9" x14ac:dyDescent="0.25">
      <c r="A3961" s="16"/>
      <c r="B3961" s="13"/>
      <c r="C3961" s="13"/>
      <c r="D3961" s="14"/>
      <c r="E3961" s="17" t="str">
        <f>IF(OR(B3961="",SUMPRODUCT(--EXACT('Номенклатура'!$A$6:$A$205,B3961))&lt;&gt;1),"",INDEX('Номенклатура'!$D$6:$D$205,SUMPRODUCT(EXACT('Номенклатура'!$A$6:$A$205,B3961)*(ROW('Номенклатура'!$A$6:$A$205)-5)))&amp;"")</f>
        <v/>
      </c>
      <c r="F3961" s="18" t="str">
        <f>IF(OR(I3961="ОК",I3961="Учтено: добавьте пояснение"),IF(C3961="Приход",D3961,IF(C3961="Корректировка остатка",D3961,-D3961)),"")</f>
        <v/>
      </c>
      <c r="G3961" s="13"/>
      <c r="H3961" s="15" t="str">
        <f>IF(OR(B3961="",SUMPRODUCT(--EXACT('Номенклатура'!$A$6:$A$205,B3961))&lt;&gt;1),"",INDEX('Номенклатура'!$B$6:$B$205,SUMPRODUCT(EXACT('Номенклатура'!$A$6:$A$205,B3961)*(ROW('Номенклатура'!$A$6:$A$205)-5)))&amp;"")</f>
        <v/>
      </c>
      <c r="I3961" s="15" t="str">
        <f>IF(COUNTA(A3961:D3961,G3961)=0,"",IF(NOT(ISNUMBER(A3961)),"Укажите дату",IF(B3961="","Укажите код",IF(NOT(AND(ISTEXT(B3961),LEN(B3961)&gt;0,LEN(B3961)&lt;=30,ISNUMBER(FIND(LEFT(B3961,1),"ABCDEFGHIJKLMNOPQRSTUVWXYZ")),SUMPRODUCT((MID(B3961,{1,2,3,4,5,6,7,8,9,10,11,12,13,14,15,16,17,18,19,20,21,22,23,24,25,26,27,28,29,30},1)&lt;&gt;"")*ISERROR(FIND(MID(B3961,{1,2,3,4,5,6,7,8,9,10,11,12,13,14,15,16,17,18,19,20,21,22,23,24,25,26,27,28,29,30},1),"ABCDEFGHIJKLMNOPQRSTUVWXYZ0123456789-_")))=0,ISERROR(VALUE(B3961)))),"Недопустимый код: только латинские буквы A-Z в верхнем регистре, цифры, - и _; начало с буквы, до 30 символов (например MILK-001)",IF(SUMPRODUCT(--EXACT('Номенклатура'!$A$6:$A$205,B3961))=0,"Код не найден в номенклатуре",IF(SUMPRODUCT(--EXACT('Номенклатура'!$A$6:$A$205,B3961))&gt;1,"Код повторяется в номенклатуре",IF(ISNA(MATCH(C3961,{"Приход","Расход","Списание","Корректировка остатка"},0)),"Выберите тип операции",IF(NOT(ISNUMBER(D3961)),"Укажите количество",IF(D3961=0,"Количество не может быть 0",IF(AND(C3961&lt;&gt;"Корректировка остатка",D3961&lt;0),"Для этого типа количество положительное",IF(NOT(ISNUMBER('Номенклатура'!$C$2)),"Укажите дату начала учёта",IF(A3961&lt;INT('Номенклатура'!$C$2),"Раньше даты начала учёта: НЕ учтено",IF(AND(C3961="Корректировка остатка",TRIM(G3961)=""),"Учтено: добавьте пояснение","ОК")))))))))))))</f>
        <v/>
      </c>
    </row>
    <row r="3962" spans="1:9" x14ac:dyDescent="0.25">
      <c r="A3962" s="16"/>
      <c r="B3962" s="13"/>
      <c r="C3962" s="13"/>
      <c r="D3962" s="14"/>
      <c r="E3962" s="17" t="str">
        <f>IF(OR(B3962="",SUMPRODUCT(--EXACT('Номенклатура'!$A$6:$A$205,B3962))&lt;&gt;1),"",INDEX('Номенклатура'!$D$6:$D$205,SUMPRODUCT(EXACT('Номенклатура'!$A$6:$A$205,B3962)*(ROW('Номенклатура'!$A$6:$A$205)-5)))&amp;"")</f>
        <v/>
      </c>
      <c r="F3962" s="18" t="str">
        <f>IF(OR(I3962="ОК",I3962="Учтено: добавьте пояснение"),IF(C3962="Приход",D3962,IF(C3962="Корректировка остатка",D3962,-D3962)),"")</f>
        <v/>
      </c>
      <c r="G3962" s="13"/>
      <c r="H3962" s="15" t="str">
        <f>IF(OR(B3962="",SUMPRODUCT(--EXACT('Номенклатура'!$A$6:$A$205,B3962))&lt;&gt;1),"",INDEX('Номенклатура'!$B$6:$B$205,SUMPRODUCT(EXACT('Номенклатура'!$A$6:$A$205,B3962)*(ROW('Номенклатура'!$A$6:$A$205)-5)))&amp;"")</f>
        <v/>
      </c>
      <c r="I3962" s="15" t="str">
        <f>IF(COUNTA(A3962:D3962,G3962)=0,"",IF(NOT(ISNUMBER(A3962)),"Укажите дату",IF(B3962="","Укажите код",IF(NOT(AND(ISTEXT(B3962),LEN(B3962)&gt;0,LEN(B3962)&lt;=30,ISNUMBER(FIND(LEFT(B3962,1),"ABCDEFGHIJKLMNOPQRSTUVWXYZ")),SUMPRODUCT((MID(B3962,{1,2,3,4,5,6,7,8,9,10,11,12,13,14,15,16,17,18,19,20,21,22,23,24,25,26,27,28,29,30},1)&lt;&gt;"")*ISERROR(FIND(MID(B3962,{1,2,3,4,5,6,7,8,9,10,11,12,13,14,15,16,17,18,19,20,21,22,23,24,25,26,27,28,29,30},1),"ABCDEFGHIJKLMNOPQRSTUVWXYZ0123456789-_")))=0,ISERROR(VALUE(B3962)))),"Недопустимый код: только латинские буквы A-Z в верхнем регистре, цифры, - и _; начало с буквы, до 30 символов (например MILK-001)",IF(SUMPRODUCT(--EXACT('Номенклатура'!$A$6:$A$205,B3962))=0,"Код не найден в номенклатуре",IF(SUMPRODUCT(--EXACT('Номенклатура'!$A$6:$A$205,B3962))&gt;1,"Код повторяется в номенклатуре",IF(ISNA(MATCH(C3962,{"Приход","Расход","Списание","Корректировка остатка"},0)),"Выберите тип операции",IF(NOT(ISNUMBER(D3962)),"Укажите количество",IF(D3962=0,"Количество не может быть 0",IF(AND(C3962&lt;&gt;"Корректировка остатка",D3962&lt;0),"Для этого типа количество положительное",IF(NOT(ISNUMBER('Номенклатура'!$C$2)),"Укажите дату начала учёта",IF(A3962&lt;INT('Номенклатура'!$C$2),"Раньше даты начала учёта: НЕ учтено",IF(AND(C3962="Корректировка остатка",TRIM(G3962)=""),"Учтено: добавьте пояснение","ОК")))))))))))))</f>
        <v/>
      </c>
    </row>
    <row r="3963" spans="1:9" x14ac:dyDescent="0.25">
      <c r="A3963" s="16"/>
      <c r="B3963" s="13"/>
      <c r="C3963" s="13"/>
      <c r="D3963" s="14"/>
      <c r="E3963" s="17" t="str">
        <f>IF(OR(B3963="",SUMPRODUCT(--EXACT('Номенклатура'!$A$6:$A$205,B3963))&lt;&gt;1),"",INDEX('Номенклатура'!$D$6:$D$205,SUMPRODUCT(EXACT('Номенклатура'!$A$6:$A$205,B3963)*(ROW('Номенклатура'!$A$6:$A$205)-5)))&amp;"")</f>
        <v/>
      </c>
      <c r="F3963" s="18" t="str">
        <f>IF(OR(I3963="ОК",I3963="Учтено: добавьте пояснение"),IF(C3963="Приход",D3963,IF(C3963="Корректировка остатка",D3963,-D3963)),"")</f>
        <v/>
      </c>
      <c r="G3963" s="13"/>
      <c r="H3963" s="15" t="str">
        <f>IF(OR(B3963="",SUMPRODUCT(--EXACT('Номенклатура'!$A$6:$A$205,B3963))&lt;&gt;1),"",INDEX('Номенклатура'!$B$6:$B$205,SUMPRODUCT(EXACT('Номенклатура'!$A$6:$A$205,B3963)*(ROW('Номенклатура'!$A$6:$A$205)-5)))&amp;"")</f>
        <v/>
      </c>
      <c r="I3963" s="15" t="str">
        <f>IF(COUNTA(A3963:D3963,G3963)=0,"",IF(NOT(ISNUMBER(A3963)),"Укажите дату",IF(B3963="","Укажите код",IF(NOT(AND(ISTEXT(B3963),LEN(B3963)&gt;0,LEN(B3963)&lt;=30,ISNUMBER(FIND(LEFT(B3963,1),"ABCDEFGHIJKLMNOPQRSTUVWXYZ")),SUMPRODUCT((MID(B3963,{1,2,3,4,5,6,7,8,9,10,11,12,13,14,15,16,17,18,19,20,21,22,23,24,25,26,27,28,29,30},1)&lt;&gt;"")*ISERROR(FIND(MID(B3963,{1,2,3,4,5,6,7,8,9,10,11,12,13,14,15,16,17,18,19,20,21,22,23,24,25,26,27,28,29,30},1),"ABCDEFGHIJKLMNOPQRSTUVWXYZ0123456789-_")))=0,ISERROR(VALUE(B3963)))),"Недопустимый код: только латинские буквы A-Z в верхнем регистре, цифры, - и _; начало с буквы, до 30 символов (например MILK-001)",IF(SUMPRODUCT(--EXACT('Номенклатура'!$A$6:$A$205,B3963))=0,"Код не найден в номенклатуре",IF(SUMPRODUCT(--EXACT('Номенклатура'!$A$6:$A$205,B3963))&gt;1,"Код повторяется в номенклатуре",IF(ISNA(MATCH(C3963,{"Приход","Расход","Списание","Корректировка остатка"},0)),"Выберите тип операции",IF(NOT(ISNUMBER(D3963)),"Укажите количество",IF(D3963=0,"Количество не может быть 0",IF(AND(C3963&lt;&gt;"Корректировка остатка",D3963&lt;0),"Для этого типа количество положительное",IF(NOT(ISNUMBER('Номенклатура'!$C$2)),"Укажите дату начала учёта",IF(A3963&lt;INT('Номенклатура'!$C$2),"Раньше даты начала учёта: НЕ учтено",IF(AND(C3963="Корректировка остатка",TRIM(G3963)=""),"Учтено: добавьте пояснение","ОК")))))))))))))</f>
        <v/>
      </c>
    </row>
    <row r="3964" spans="1:9" x14ac:dyDescent="0.25">
      <c r="A3964" s="16"/>
      <c r="B3964" s="13"/>
      <c r="C3964" s="13"/>
      <c r="D3964" s="14"/>
      <c r="E3964" s="17" t="str">
        <f>IF(OR(B3964="",SUMPRODUCT(--EXACT('Номенклатура'!$A$6:$A$205,B3964))&lt;&gt;1),"",INDEX('Номенклатура'!$D$6:$D$205,SUMPRODUCT(EXACT('Номенклатура'!$A$6:$A$205,B3964)*(ROW('Номенклатура'!$A$6:$A$205)-5)))&amp;"")</f>
        <v/>
      </c>
      <c r="F3964" s="18" t="str">
        <f>IF(OR(I3964="ОК",I3964="Учтено: добавьте пояснение"),IF(C3964="Приход",D3964,IF(C3964="Корректировка остатка",D3964,-D3964)),"")</f>
        <v/>
      </c>
      <c r="G3964" s="13"/>
      <c r="H3964" s="15" t="str">
        <f>IF(OR(B3964="",SUMPRODUCT(--EXACT('Номенклатура'!$A$6:$A$205,B3964))&lt;&gt;1),"",INDEX('Номенклатура'!$B$6:$B$205,SUMPRODUCT(EXACT('Номенклатура'!$A$6:$A$205,B3964)*(ROW('Номенклатура'!$A$6:$A$205)-5)))&amp;"")</f>
        <v/>
      </c>
      <c r="I3964" s="15" t="str">
        <f>IF(COUNTA(A3964:D3964,G3964)=0,"",IF(NOT(ISNUMBER(A3964)),"Укажите дату",IF(B3964="","Укажите код",IF(NOT(AND(ISTEXT(B3964),LEN(B3964)&gt;0,LEN(B3964)&lt;=30,ISNUMBER(FIND(LEFT(B3964,1),"ABCDEFGHIJKLMNOPQRSTUVWXYZ")),SUMPRODUCT((MID(B3964,{1,2,3,4,5,6,7,8,9,10,11,12,13,14,15,16,17,18,19,20,21,22,23,24,25,26,27,28,29,30},1)&lt;&gt;"")*ISERROR(FIND(MID(B3964,{1,2,3,4,5,6,7,8,9,10,11,12,13,14,15,16,17,18,19,20,21,22,23,24,25,26,27,28,29,30},1),"ABCDEFGHIJKLMNOPQRSTUVWXYZ0123456789-_")))=0,ISERROR(VALUE(B3964)))),"Недопустимый код: только латинские буквы A-Z в верхнем регистре, цифры, - и _; начало с буквы, до 30 символов (например MILK-001)",IF(SUMPRODUCT(--EXACT('Номенклатура'!$A$6:$A$205,B3964))=0,"Код не найден в номенклатуре",IF(SUMPRODUCT(--EXACT('Номенклатура'!$A$6:$A$205,B3964))&gt;1,"Код повторяется в номенклатуре",IF(ISNA(MATCH(C3964,{"Приход","Расход","Списание","Корректировка остатка"},0)),"Выберите тип операции",IF(NOT(ISNUMBER(D3964)),"Укажите количество",IF(D3964=0,"Количество не может быть 0",IF(AND(C3964&lt;&gt;"Корректировка остатка",D3964&lt;0),"Для этого типа количество положительное",IF(NOT(ISNUMBER('Номенклатура'!$C$2)),"Укажите дату начала учёта",IF(A3964&lt;INT('Номенклатура'!$C$2),"Раньше даты начала учёта: НЕ учтено",IF(AND(C3964="Корректировка остатка",TRIM(G3964)=""),"Учтено: добавьте пояснение","ОК")))))))))))))</f>
        <v/>
      </c>
    </row>
    <row r="3965" spans="1:9" x14ac:dyDescent="0.25">
      <c r="A3965" s="16"/>
      <c r="B3965" s="13"/>
      <c r="C3965" s="13"/>
      <c r="D3965" s="14"/>
      <c r="E3965" s="17" t="str">
        <f>IF(OR(B3965="",SUMPRODUCT(--EXACT('Номенклатура'!$A$6:$A$205,B3965))&lt;&gt;1),"",INDEX('Номенклатура'!$D$6:$D$205,SUMPRODUCT(EXACT('Номенклатура'!$A$6:$A$205,B3965)*(ROW('Номенклатура'!$A$6:$A$205)-5)))&amp;"")</f>
        <v/>
      </c>
      <c r="F3965" s="18" t="str">
        <f>IF(OR(I3965="ОК",I3965="Учтено: добавьте пояснение"),IF(C3965="Приход",D3965,IF(C3965="Корректировка остатка",D3965,-D3965)),"")</f>
        <v/>
      </c>
      <c r="G3965" s="13"/>
      <c r="H3965" s="15" t="str">
        <f>IF(OR(B3965="",SUMPRODUCT(--EXACT('Номенклатура'!$A$6:$A$205,B3965))&lt;&gt;1),"",INDEX('Номенклатура'!$B$6:$B$205,SUMPRODUCT(EXACT('Номенклатура'!$A$6:$A$205,B3965)*(ROW('Номенклатура'!$A$6:$A$205)-5)))&amp;"")</f>
        <v/>
      </c>
      <c r="I3965" s="15" t="str">
        <f>IF(COUNTA(A3965:D3965,G3965)=0,"",IF(NOT(ISNUMBER(A3965)),"Укажите дату",IF(B3965="","Укажите код",IF(NOT(AND(ISTEXT(B3965),LEN(B3965)&gt;0,LEN(B3965)&lt;=30,ISNUMBER(FIND(LEFT(B3965,1),"ABCDEFGHIJKLMNOPQRSTUVWXYZ")),SUMPRODUCT((MID(B3965,{1,2,3,4,5,6,7,8,9,10,11,12,13,14,15,16,17,18,19,20,21,22,23,24,25,26,27,28,29,30},1)&lt;&gt;"")*ISERROR(FIND(MID(B3965,{1,2,3,4,5,6,7,8,9,10,11,12,13,14,15,16,17,18,19,20,21,22,23,24,25,26,27,28,29,30},1),"ABCDEFGHIJKLMNOPQRSTUVWXYZ0123456789-_")))=0,ISERROR(VALUE(B3965)))),"Недопустимый код: только латинские буквы A-Z в верхнем регистре, цифры, - и _; начало с буквы, до 30 символов (например MILK-001)",IF(SUMPRODUCT(--EXACT('Номенклатура'!$A$6:$A$205,B3965))=0,"Код не найден в номенклатуре",IF(SUMPRODUCT(--EXACT('Номенклатура'!$A$6:$A$205,B3965))&gt;1,"Код повторяется в номенклатуре",IF(ISNA(MATCH(C3965,{"Приход","Расход","Списание","Корректировка остатка"},0)),"Выберите тип операции",IF(NOT(ISNUMBER(D3965)),"Укажите количество",IF(D3965=0,"Количество не может быть 0",IF(AND(C3965&lt;&gt;"Корректировка остатка",D3965&lt;0),"Для этого типа количество положительное",IF(NOT(ISNUMBER('Номенклатура'!$C$2)),"Укажите дату начала учёта",IF(A3965&lt;INT('Номенклатура'!$C$2),"Раньше даты начала учёта: НЕ учтено",IF(AND(C3965="Корректировка остатка",TRIM(G3965)=""),"Учтено: добавьте пояснение","ОК")))))))))))))</f>
        <v/>
      </c>
    </row>
    <row r="3966" spans="1:9" x14ac:dyDescent="0.25">
      <c r="A3966" s="16"/>
      <c r="B3966" s="13"/>
      <c r="C3966" s="13"/>
      <c r="D3966" s="14"/>
      <c r="E3966" s="17" t="str">
        <f>IF(OR(B3966="",SUMPRODUCT(--EXACT('Номенклатура'!$A$6:$A$205,B3966))&lt;&gt;1),"",INDEX('Номенклатура'!$D$6:$D$205,SUMPRODUCT(EXACT('Номенклатура'!$A$6:$A$205,B3966)*(ROW('Номенклатура'!$A$6:$A$205)-5)))&amp;"")</f>
        <v/>
      </c>
      <c r="F3966" s="18" t="str">
        <f>IF(OR(I3966="ОК",I3966="Учтено: добавьте пояснение"),IF(C3966="Приход",D3966,IF(C3966="Корректировка остатка",D3966,-D3966)),"")</f>
        <v/>
      </c>
      <c r="G3966" s="13"/>
      <c r="H3966" s="15" t="str">
        <f>IF(OR(B3966="",SUMPRODUCT(--EXACT('Номенклатура'!$A$6:$A$205,B3966))&lt;&gt;1),"",INDEX('Номенклатура'!$B$6:$B$205,SUMPRODUCT(EXACT('Номенклатура'!$A$6:$A$205,B3966)*(ROW('Номенклатура'!$A$6:$A$205)-5)))&amp;"")</f>
        <v/>
      </c>
      <c r="I3966" s="15" t="str">
        <f>IF(COUNTA(A3966:D3966,G3966)=0,"",IF(NOT(ISNUMBER(A3966)),"Укажите дату",IF(B3966="","Укажите код",IF(NOT(AND(ISTEXT(B3966),LEN(B3966)&gt;0,LEN(B3966)&lt;=30,ISNUMBER(FIND(LEFT(B3966,1),"ABCDEFGHIJKLMNOPQRSTUVWXYZ")),SUMPRODUCT((MID(B3966,{1,2,3,4,5,6,7,8,9,10,11,12,13,14,15,16,17,18,19,20,21,22,23,24,25,26,27,28,29,30},1)&lt;&gt;"")*ISERROR(FIND(MID(B3966,{1,2,3,4,5,6,7,8,9,10,11,12,13,14,15,16,17,18,19,20,21,22,23,24,25,26,27,28,29,30},1),"ABCDEFGHIJKLMNOPQRSTUVWXYZ0123456789-_")))=0,ISERROR(VALUE(B3966)))),"Недопустимый код: только латинские буквы A-Z в верхнем регистре, цифры, - и _; начало с буквы, до 30 символов (например MILK-001)",IF(SUMPRODUCT(--EXACT('Номенклатура'!$A$6:$A$205,B3966))=0,"Код не найден в номенклатуре",IF(SUMPRODUCT(--EXACT('Номенклатура'!$A$6:$A$205,B3966))&gt;1,"Код повторяется в номенклатуре",IF(ISNA(MATCH(C3966,{"Приход","Расход","Списание","Корректировка остатка"},0)),"Выберите тип операции",IF(NOT(ISNUMBER(D3966)),"Укажите количество",IF(D3966=0,"Количество не может быть 0",IF(AND(C3966&lt;&gt;"Корректировка остатка",D3966&lt;0),"Для этого типа количество положительное",IF(NOT(ISNUMBER('Номенклатура'!$C$2)),"Укажите дату начала учёта",IF(A3966&lt;INT('Номенклатура'!$C$2),"Раньше даты начала учёта: НЕ учтено",IF(AND(C3966="Корректировка остатка",TRIM(G3966)=""),"Учтено: добавьте пояснение","ОК")))))))))))))</f>
        <v/>
      </c>
    </row>
    <row r="3967" spans="1:9" x14ac:dyDescent="0.25">
      <c r="A3967" s="16"/>
      <c r="B3967" s="13"/>
      <c r="C3967" s="13"/>
      <c r="D3967" s="14"/>
      <c r="E3967" s="17" t="str">
        <f>IF(OR(B3967="",SUMPRODUCT(--EXACT('Номенклатура'!$A$6:$A$205,B3967))&lt;&gt;1),"",INDEX('Номенклатура'!$D$6:$D$205,SUMPRODUCT(EXACT('Номенклатура'!$A$6:$A$205,B3967)*(ROW('Номенклатура'!$A$6:$A$205)-5)))&amp;"")</f>
        <v/>
      </c>
      <c r="F3967" s="18" t="str">
        <f>IF(OR(I3967="ОК",I3967="Учтено: добавьте пояснение"),IF(C3967="Приход",D3967,IF(C3967="Корректировка остатка",D3967,-D3967)),"")</f>
        <v/>
      </c>
      <c r="G3967" s="13"/>
      <c r="H3967" s="15" t="str">
        <f>IF(OR(B3967="",SUMPRODUCT(--EXACT('Номенклатура'!$A$6:$A$205,B3967))&lt;&gt;1),"",INDEX('Номенклатура'!$B$6:$B$205,SUMPRODUCT(EXACT('Номенклатура'!$A$6:$A$205,B3967)*(ROW('Номенклатура'!$A$6:$A$205)-5)))&amp;"")</f>
        <v/>
      </c>
      <c r="I3967" s="15" t="str">
        <f>IF(COUNTA(A3967:D3967,G3967)=0,"",IF(NOT(ISNUMBER(A3967)),"Укажите дату",IF(B3967="","Укажите код",IF(NOT(AND(ISTEXT(B3967),LEN(B3967)&gt;0,LEN(B3967)&lt;=30,ISNUMBER(FIND(LEFT(B3967,1),"ABCDEFGHIJKLMNOPQRSTUVWXYZ")),SUMPRODUCT((MID(B3967,{1,2,3,4,5,6,7,8,9,10,11,12,13,14,15,16,17,18,19,20,21,22,23,24,25,26,27,28,29,30},1)&lt;&gt;"")*ISERROR(FIND(MID(B3967,{1,2,3,4,5,6,7,8,9,10,11,12,13,14,15,16,17,18,19,20,21,22,23,24,25,26,27,28,29,30},1),"ABCDEFGHIJKLMNOPQRSTUVWXYZ0123456789-_")))=0,ISERROR(VALUE(B3967)))),"Недопустимый код: только латинские буквы A-Z в верхнем регистре, цифры, - и _; начало с буквы, до 30 символов (например MILK-001)",IF(SUMPRODUCT(--EXACT('Номенклатура'!$A$6:$A$205,B3967))=0,"Код не найден в номенклатуре",IF(SUMPRODUCT(--EXACT('Номенклатура'!$A$6:$A$205,B3967))&gt;1,"Код повторяется в номенклатуре",IF(ISNA(MATCH(C3967,{"Приход","Расход","Списание","Корректировка остатка"},0)),"Выберите тип операции",IF(NOT(ISNUMBER(D3967)),"Укажите количество",IF(D3967=0,"Количество не может быть 0",IF(AND(C3967&lt;&gt;"Корректировка остатка",D3967&lt;0),"Для этого типа количество положительное",IF(NOT(ISNUMBER('Номенклатура'!$C$2)),"Укажите дату начала учёта",IF(A3967&lt;INT('Номенклатура'!$C$2),"Раньше даты начала учёта: НЕ учтено",IF(AND(C3967="Корректировка остатка",TRIM(G3967)=""),"Учтено: добавьте пояснение","ОК")))))))))))))</f>
        <v/>
      </c>
    </row>
    <row r="3968" spans="1:9" x14ac:dyDescent="0.25">
      <c r="A3968" s="16"/>
      <c r="B3968" s="13"/>
      <c r="C3968" s="13"/>
      <c r="D3968" s="14"/>
      <c r="E3968" s="17" t="str">
        <f>IF(OR(B3968="",SUMPRODUCT(--EXACT('Номенклатура'!$A$6:$A$205,B3968))&lt;&gt;1),"",INDEX('Номенклатура'!$D$6:$D$205,SUMPRODUCT(EXACT('Номенклатура'!$A$6:$A$205,B3968)*(ROW('Номенклатура'!$A$6:$A$205)-5)))&amp;"")</f>
        <v/>
      </c>
      <c r="F3968" s="18" t="str">
        <f>IF(OR(I3968="ОК",I3968="Учтено: добавьте пояснение"),IF(C3968="Приход",D3968,IF(C3968="Корректировка остатка",D3968,-D3968)),"")</f>
        <v/>
      </c>
      <c r="G3968" s="13"/>
      <c r="H3968" s="15" t="str">
        <f>IF(OR(B3968="",SUMPRODUCT(--EXACT('Номенклатура'!$A$6:$A$205,B3968))&lt;&gt;1),"",INDEX('Номенклатура'!$B$6:$B$205,SUMPRODUCT(EXACT('Номенклатура'!$A$6:$A$205,B3968)*(ROW('Номенклатура'!$A$6:$A$205)-5)))&amp;"")</f>
        <v/>
      </c>
      <c r="I3968" s="15" t="str">
        <f>IF(COUNTA(A3968:D3968,G3968)=0,"",IF(NOT(ISNUMBER(A3968)),"Укажите дату",IF(B3968="","Укажите код",IF(NOT(AND(ISTEXT(B3968),LEN(B3968)&gt;0,LEN(B3968)&lt;=30,ISNUMBER(FIND(LEFT(B3968,1),"ABCDEFGHIJKLMNOPQRSTUVWXYZ")),SUMPRODUCT((MID(B3968,{1,2,3,4,5,6,7,8,9,10,11,12,13,14,15,16,17,18,19,20,21,22,23,24,25,26,27,28,29,30},1)&lt;&gt;"")*ISERROR(FIND(MID(B3968,{1,2,3,4,5,6,7,8,9,10,11,12,13,14,15,16,17,18,19,20,21,22,23,24,25,26,27,28,29,30},1),"ABCDEFGHIJKLMNOPQRSTUVWXYZ0123456789-_")))=0,ISERROR(VALUE(B3968)))),"Недопустимый код: только латинские буквы A-Z в верхнем регистре, цифры, - и _; начало с буквы, до 30 символов (например MILK-001)",IF(SUMPRODUCT(--EXACT('Номенклатура'!$A$6:$A$205,B3968))=0,"Код не найден в номенклатуре",IF(SUMPRODUCT(--EXACT('Номенклатура'!$A$6:$A$205,B3968))&gt;1,"Код повторяется в номенклатуре",IF(ISNA(MATCH(C3968,{"Приход","Расход","Списание","Корректировка остатка"},0)),"Выберите тип операции",IF(NOT(ISNUMBER(D3968)),"Укажите количество",IF(D3968=0,"Количество не может быть 0",IF(AND(C3968&lt;&gt;"Корректировка остатка",D3968&lt;0),"Для этого типа количество положительное",IF(NOT(ISNUMBER('Номенклатура'!$C$2)),"Укажите дату начала учёта",IF(A3968&lt;INT('Номенклатура'!$C$2),"Раньше даты начала учёта: НЕ учтено",IF(AND(C3968="Корректировка остатка",TRIM(G3968)=""),"Учтено: добавьте пояснение","ОК")))))))))))))</f>
        <v/>
      </c>
    </row>
    <row r="3969" spans="1:9" x14ac:dyDescent="0.25">
      <c r="A3969" s="16"/>
      <c r="B3969" s="13"/>
      <c r="C3969" s="13"/>
      <c r="D3969" s="14"/>
      <c r="E3969" s="17" t="str">
        <f>IF(OR(B3969="",SUMPRODUCT(--EXACT('Номенклатура'!$A$6:$A$205,B3969))&lt;&gt;1),"",INDEX('Номенклатура'!$D$6:$D$205,SUMPRODUCT(EXACT('Номенклатура'!$A$6:$A$205,B3969)*(ROW('Номенклатура'!$A$6:$A$205)-5)))&amp;"")</f>
        <v/>
      </c>
      <c r="F3969" s="18" t="str">
        <f>IF(OR(I3969="ОК",I3969="Учтено: добавьте пояснение"),IF(C3969="Приход",D3969,IF(C3969="Корректировка остатка",D3969,-D3969)),"")</f>
        <v/>
      </c>
      <c r="G3969" s="13"/>
      <c r="H3969" s="15" t="str">
        <f>IF(OR(B3969="",SUMPRODUCT(--EXACT('Номенклатура'!$A$6:$A$205,B3969))&lt;&gt;1),"",INDEX('Номенклатура'!$B$6:$B$205,SUMPRODUCT(EXACT('Номенклатура'!$A$6:$A$205,B3969)*(ROW('Номенклатура'!$A$6:$A$205)-5)))&amp;"")</f>
        <v/>
      </c>
      <c r="I3969" s="15" t="str">
        <f>IF(COUNTA(A3969:D3969,G3969)=0,"",IF(NOT(ISNUMBER(A3969)),"Укажите дату",IF(B3969="","Укажите код",IF(NOT(AND(ISTEXT(B3969),LEN(B3969)&gt;0,LEN(B3969)&lt;=30,ISNUMBER(FIND(LEFT(B3969,1),"ABCDEFGHIJKLMNOPQRSTUVWXYZ")),SUMPRODUCT((MID(B3969,{1,2,3,4,5,6,7,8,9,10,11,12,13,14,15,16,17,18,19,20,21,22,23,24,25,26,27,28,29,30},1)&lt;&gt;"")*ISERROR(FIND(MID(B3969,{1,2,3,4,5,6,7,8,9,10,11,12,13,14,15,16,17,18,19,20,21,22,23,24,25,26,27,28,29,30},1),"ABCDEFGHIJKLMNOPQRSTUVWXYZ0123456789-_")))=0,ISERROR(VALUE(B3969)))),"Недопустимый код: только латинские буквы A-Z в верхнем регистре, цифры, - и _; начало с буквы, до 30 символов (например MILK-001)",IF(SUMPRODUCT(--EXACT('Номенклатура'!$A$6:$A$205,B3969))=0,"Код не найден в номенклатуре",IF(SUMPRODUCT(--EXACT('Номенклатура'!$A$6:$A$205,B3969))&gt;1,"Код повторяется в номенклатуре",IF(ISNA(MATCH(C3969,{"Приход","Расход","Списание","Корректировка остатка"},0)),"Выберите тип операции",IF(NOT(ISNUMBER(D3969)),"Укажите количество",IF(D3969=0,"Количество не может быть 0",IF(AND(C3969&lt;&gt;"Корректировка остатка",D3969&lt;0),"Для этого типа количество положительное",IF(NOT(ISNUMBER('Номенклатура'!$C$2)),"Укажите дату начала учёта",IF(A3969&lt;INT('Номенклатура'!$C$2),"Раньше даты начала учёта: НЕ учтено",IF(AND(C3969="Корректировка остатка",TRIM(G3969)=""),"Учтено: добавьте пояснение","ОК")))))))))))))</f>
        <v/>
      </c>
    </row>
    <row r="3970" spans="1:9" x14ac:dyDescent="0.25">
      <c r="A3970" s="16"/>
      <c r="B3970" s="13"/>
      <c r="C3970" s="13"/>
      <c r="D3970" s="14"/>
      <c r="E3970" s="17" t="str">
        <f>IF(OR(B3970="",SUMPRODUCT(--EXACT('Номенклатура'!$A$6:$A$205,B3970))&lt;&gt;1),"",INDEX('Номенклатура'!$D$6:$D$205,SUMPRODUCT(EXACT('Номенклатура'!$A$6:$A$205,B3970)*(ROW('Номенклатура'!$A$6:$A$205)-5)))&amp;"")</f>
        <v/>
      </c>
      <c r="F3970" s="18" t="str">
        <f>IF(OR(I3970="ОК",I3970="Учтено: добавьте пояснение"),IF(C3970="Приход",D3970,IF(C3970="Корректировка остатка",D3970,-D3970)),"")</f>
        <v/>
      </c>
      <c r="G3970" s="13"/>
      <c r="H3970" s="15" t="str">
        <f>IF(OR(B3970="",SUMPRODUCT(--EXACT('Номенклатура'!$A$6:$A$205,B3970))&lt;&gt;1),"",INDEX('Номенклатура'!$B$6:$B$205,SUMPRODUCT(EXACT('Номенклатура'!$A$6:$A$205,B3970)*(ROW('Номенклатура'!$A$6:$A$205)-5)))&amp;"")</f>
        <v/>
      </c>
      <c r="I3970" s="15" t="str">
        <f>IF(COUNTA(A3970:D3970,G3970)=0,"",IF(NOT(ISNUMBER(A3970)),"Укажите дату",IF(B3970="","Укажите код",IF(NOT(AND(ISTEXT(B3970),LEN(B3970)&gt;0,LEN(B3970)&lt;=30,ISNUMBER(FIND(LEFT(B3970,1),"ABCDEFGHIJKLMNOPQRSTUVWXYZ")),SUMPRODUCT((MID(B3970,{1,2,3,4,5,6,7,8,9,10,11,12,13,14,15,16,17,18,19,20,21,22,23,24,25,26,27,28,29,30},1)&lt;&gt;"")*ISERROR(FIND(MID(B3970,{1,2,3,4,5,6,7,8,9,10,11,12,13,14,15,16,17,18,19,20,21,22,23,24,25,26,27,28,29,30},1),"ABCDEFGHIJKLMNOPQRSTUVWXYZ0123456789-_")))=0,ISERROR(VALUE(B3970)))),"Недопустимый код: только латинские буквы A-Z в верхнем регистре, цифры, - и _; начало с буквы, до 30 символов (например MILK-001)",IF(SUMPRODUCT(--EXACT('Номенклатура'!$A$6:$A$205,B3970))=0,"Код не найден в номенклатуре",IF(SUMPRODUCT(--EXACT('Номенклатура'!$A$6:$A$205,B3970))&gt;1,"Код повторяется в номенклатуре",IF(ISNA(MATCH(C3970,{"Приход","Расход","Списание","Корректировка остатка"},0)),"Выберите тип операции",IF(NOT(ISNUMBER(D3970)),"Укажите количество",IF(D3970=0,"Количество не может быть 0",IF(AND(C3970&lt;&gt;"Корректировка остатка",D3970&lt;0),"Для этого типа количество положительное",IF(NOT(ISNUMBER('Номенклатура'!$C$2)),"Укажите дату начала учёта",IF(A3970&lt;INT('Номенклатура'!$C$2),"Раньше даты начала учёта: НЕ учтено",IF(AND(C3970="Корректировка остатка",TRIM(G3970)=""),"Учтено: добавьте пояснение","ОК")))))))))))))</f>
        <v/>
      </c>
    </row>
    <row r="3971" spans="1:9" x14ac:dyDescent="0.25">
      <c r="A3971" s="16"/>
      <c r="B3971" s="13"/>
      <c r="C3971" s="13"/>
      <c r="D3971" s="14"/>
      <c r="E3971" s="17" t="str">
        <f>IF(OR(B3971="",SUMPRODUCT(--EXACT('Номенклатура'!$A$6:$A$205,B3971))&lt;&gt;1),"",INDEX('Номенклатура'!$D$6:$D$205,SUMPRODUCT(EXACT('Номенклатура'!$A$6:$A$205,B3971)*(ROW('Номенклатура'!$A$6:$A$205)-5)))&amp;"")</f>
        <v/>
      </c>
      <c r="F3971" s="18" t="str">
        <f>IF(OR(I3971="ОК",I3971="Учтено: добавьте пояснение"),IF(C3971="Приход",D3971,IF(C3971="Корректировка остатка",D3971,-D3971)),"")</f>
        <v/>
      </c>
      <c r="G3971" s="13"/>
      <c r="H3971" s="15" t="str">
        <f>IF(OR(B3971="",SUMPRODUCT(--EXACT('Номенклатура'!$A$6:$A$205,B3971))&lt;&gt;1),"",INDEX('Номенклатура'!$B$6:$B$205,SUMPRODUCT(EXACT('Номенклатура'!$A$6:$A$205,B3971)*(ROW('Номенклатура'!$A$6:$A$205)-5)))&amp;"")</f>
        <v/>
      </c>
      <c r="I3971" s="15" t="str">
        <f>IF(COUNTA(A3971:D3971,G3971)=0,"",IF(NOT(ISNUMBER(A3971)),"Укажите дату",IF(B3971="","Укажите код",IF(NOT(AND(ISTEXT(B3971),LEN(B3971)&gt;0,LEN(B3971)&lt;=30,ISNUMBER(FIND(LEFT(B3971,1),"ABCDEFGHIJKLMNOPQRSTUVWXYZ")),SUMPRODUCT((MID(B3971,{1,2,3,4,5,6,7,8,9,10,11,12,13,14,15,16,17,18,19,20,21,22,23,24,25,26,27,28,29,30},1)&lt;&gt;"")*ISERROR(FIND(MID(B3971,{1,2,3,4,5,6,7,8,9,10,11,12,13,14,15,16,17,18,19,20,21,22,23,24,25,26,27,28,29,30},1),"ABCDEFGHIJKLMNOPQRSTUVWXYZ0123456789-_")))=0,ISERROR(VALUE(B3971)))),"Недопустимый код: только латинские буквы A-Z в верхнем регистре, цифры, - и _; начало с буквы, до 30 символов (например MILK-001)",IF(SUMPRODUCT(--EXACT('Номенклатура'!$A$6:$A$205,B3971))=0,"Код не найден в номенклатуре",IF(SUMPRODUCT(--EXACT('Номенклатура'!$A$6:$A$205,B3971))&gt;1,"Код повторяется в номенклатуре",IF(ISNA(MATCH(C3971,{"Приход","Расход","Списание","Корректировка остатка"},0)),"Выберите тип операции",IF(NOT(ISNUMBER(D3971)),"Укажите количество",IF(D3971=0,"Количество не может быть 0",IF(AND(C3971&lt;&gt;"Корректировка остатка",D3971&lt;0),"Для этого типа количество положительное",IF(NOT(ISNUMBER('Номенклатура'!$C$2)),"Укажите дату начала учёта",IF(A3971&lt;INT('Номенклатура'!$C$2),"Раньше даты начала учёта: НЕ учтено",IF(AND(C3971="Корректировка остатка",TRIM(G3971)=""),"Учтено: добавьте пояснение","ОК")))))))))))))</f>
        <v/>
      </c>
    </row>
    <row r="3972" spans="1:9" x14ac:dyDescent="0.25">
      <c r="A3972" s="16"/>
      <c r="B3972" s="13"/>
      <c r="C3972" s="13"/>
      <c r="D3972" s="14"/>
      <c r="E3972" s="17" t="str">
        <f>IF(OR(B3972="",SUMPRODUCT(--EXACT('Номенклатура'!$A$6:$A$205,B3972))&lt;&gt;1),"",INDEX('Номенклатура'!$D$6:$D$205,SUMPRODUCT(EXACT('Номенклатура'!$A$6:$A$205,B3972)*(ROW('Номенклатура'!$A$6:$A$205)-5)))&amp;"")</f>
        <v/>
      </c>
      <c r="F3972" s="18" t="str">
        <f>IF(OR(I3972="ОК",I3972="Учтено: добавьте пояснение"),IF(C3972="Приход",D3972,IF(C3972="Корректировка остатка",D3972,-D3972)),"")</f>
        <v/>
      </c>
      <c r="G3972" s="13"/>
      <c r="H3972" s="15" t="str">
        <f>IF(OR(B3972="",SUMPRODUCT(--EXACT('Номенклатура'!$A$6:$A$205,B3972))&lt;&gt;1),"",INDEX('Номенклатура'!$B$6:$B$205,SUMPRODUCT(EXACT('Номенклатура'!$A$6:$A$205,B3972)*(ROW('Номенклатура'!$A$6:$A$205)-5)))&amp;"")</f>
        <v/>
      </c>
      <c r="I3972" s="15" t="str">
        <f>IF(COUNTA(A3972:D3972,G3972)=0,"",IF(NOT(ISNUMBER(A3972)),"Укажите дату",IF(B3972="","Укажите код",IF(NOT(AND(ISTEXT(B3972),LEN(B3972)&gt;0,LEN(B3972)&lt;=30,ISNUMBER(FIND(LEFT(B3972,1),"ABCDEFGHIJKLMNOPQRSTUVWXYZ")),SUMPRODUCT((MID(B3972,{1,2,3,4,5,6,7,8,9,10,11,12,13,14,15,16,17,18,19,20,21,22,23,24,25,26,27,28,29,30},1)&lt;&gt;"")*ISERROR(FIND(MID(B3972,{1,2,3,4,5,6,7,8,9,10,11,12,13,14,15,16,17,18,19,20,21,22,23,24,25,26,27,28,29,30},1),"ABCDEFGHIJKLMNOPQRSTUVWXYZ0123456789-_")))=0,ISERROR(VALUE(B3972)))),"Недопустимый код: только латинские буквы A-Z в верхнем регистре, цифры, - и _; начало с буквы, до 30 символов (например MILK-001)",IF(SUMPRODUCT(--EXACT('Номенклатура'!$A$6:$A$205,B3972))=0,"Код не найден в номенклатуре",IF(SUMPRODUCT(--EXACT('Номенклатура'!$A$6:$A$205,B3972))&gt;1,"Код повторяется в номенклатуре",IF(ISNA(MATCH(C3972,{"Приход","Расход","Списание","Корректировка остатка"},0)),"Выберите тип операции",IF(NOT(ISNUMBER(D3972)),"Укажите количество",IF(D3972=0,"Количество не может быть 0",IF(AND(C3972&lt;&gt;"Корректировка остатка",D3972&lt;0),"Для этого типа количество положительное",IF(NOT(ISNUMBER('Номенклатура'!$C$2)),"Укажите дату начала учёта",IF(A3972&lt;INT('Номенклатура'!$C$2),"Раньше даты начала учёта: НЕ учтено",IF(AND(C3972="Корректировка остатка",TRIM(G3972)=""),"Учтено: добавьте пояснение","ОК")))))))))))))</f>
        <v/>
      </c>
    </row>
    <row r="3973" spans="1:9" x14ac:dyDescent="0.25">
      <c r="A3973" s="16"/>
      <c r="B3973" s="13"/>
      <c r="C3973" s="13"/>
      <c r="D3973" s="14"/>
      <c r="E3973" s="17" t="str">
        <f>IF(OR(B3973="",SUMPRODUCT(--EXACT('Номенклатура'!$A$6:$A$205,B3973))&lt;&gt;1),"",INDEX('Номенклатура'!$D$6:$D$205,SUMPRODUCT(EXACT('Номенклатура'!$A$6:$A$205,B3973)*(ROW('Номенклатура'!$A$6:$A$205)-5)))&amp;"")</f>
        <v/>
      </c>
      <c r="F3973" s="18" t="str">
        <f>IF(OR(I3973="ОК",I3973="Учтено: добавьте пояснение"),IF(C3973="Приход",D3973,IF(C3973="Корректировка остатка",D3973,-D3973)),"")</f>
        <v/>
      </c>
      <c r="G3973" s="13"/>
      <c r="H3973" s="15" t="str">
        <f>IF(OR(B3973="",SUMPRODUCT(--EXACT('Номенклатура'!$A$6:$A$205,B3973))&lt;&gt;1),"",INDEX('Номенклатура'!$B$6:$B$205,SUMPRODUCT(EXACT('Номенклатура'!$A$6:$A$205,B3973)*(ROW('Номенклатура'!$A$6:$A$205)-5)))&amp;"")</f>
        <v/>
      </c>
      <c r="I3973" s="15" t="str">
        <f>IF(COUNTA(A3973:D3973,G3973)=0,"",IF(NOT(ISNUMBER(A3973)),"Укажите дату",IF(B3973="","Укажите код",IF(NOT(AND(ISTEXT(B3973),LEN(B3973)&gt;0,LEN(B3973)&lt;=30,ISNUMBER(FIND(LEFT(B3973,1),"ABCDEFGHIJKLMNOPQRSTUVWXYZ")),SUMPRODUCT((MID(B3973,{1,2,3,4,5,6,7,8,9,10,11,12,13,14,15,16,17,18,19,20,21,22,23,24,25,26,27,28,29,30},1)&lt;&gt;"")*ISERROR(FIND(MID(B3973,{1,2,3,4,5,6,7,8,9,10,11,12,13,14,15,16,17,18,19,20,21,22,23,24,25,26,27,28,29,30},1),"ABCDEFGHIJKLMNOPQRSTUVWXYZ0123456789-_")))=0,ISERROR(VALUE(B3973)))),"Недопустимый код: только латинские буквы A-Z в верхнем регистре, цифры, - и _; начало с буквы, до 30 символов (например MILK-001)",IF(SUMPRODUCT(--EXACT('Номенклатура'!$A$6:$A$205,B3973))=0,"Код не найден в номенклатуре",IF(SUMPRODUCT(--EXACT('Номенклатура'!$A$6:$A$205,B3973))&gt;1,"Код повторяется в номенклатуре",IF(ISNA(MATCH(C3973,{"Приход","Расход","Списание","Корректировка остатка"},0)),"Выберите тип операции",IF(NOT(ISNUMBER(D3973)),"Укажите количество",IF(D3973=0,"Количество не может быть 0",IF(AND(C3973&lt;&gt;"Корректировка остатка",D3973&lt;0),"Для этого типа количество положительное",IF(NOT(ISNUMBER('Номенклатура'!$C$2)),"Укажите дату начала учёта",IF(A3973&lt;INT('Номенклатура'!$C$2),"Раньше даты начала учёта: НЕ учтено",IF(AND(C3973="Корректировка остатка",TRIM(G3973)=""),"Учтено: добавьте пояснение","ОК")))))))))))))</f>
        <v/>
      </c>
    </row>
    <row r="3974" spans="1:9" x14ac:dyDescent="0.25">
      <c r="A3974" s="16"/>
      <c r="B3974" s="13"/>
      <c r="C3974" s="13"/>
      <c r="D3974" s="14"/>
      <c r="E3974" s="17" t="str">
        <f>IF(OR(B3974="",SUMPRODUCT(--EXACT('Номенклатура'!$A$6:$A$205,B3974))&lt;&gt;1),"",INDEX('Номенклатура'!$D$6:$D$205,SUMPRODUCT(EXACT('Номенклатура'!$A$6:$A$205,B3974)*(ROW('Номенклатура'!$A$6:$A$205)-5)))&amp;"")</f>
        <v/>
      </c>
      <c r="F3974" s="18" t="str">
        <f>IF(OR(I3974="ОК",I3974="Учтено: добавьте пояснение"),IF(C3974="Приход",D3974,IF(C3974="Корректировка остатка",D3974,-D3974)),"")</f>
        <v/>
      </c>
      <c r="G3974" s="13"/>
      <c r="H3974" s="15" t="str">
        <f>IF(OR(B3974="",SUMPRODUCT(--EXACT('Номенклатура'!$A$6:$A$205,B3974))&lt;&gt;1),"",INDEX('Номенклатура'!$B$6:$B$205,SUMPRODUCT(EXACT('Номенклатура'!$A$6:$A$205,B3974)*(ROW('Номенклатура'!$A$6:$A$205)-5)))&amp;"")</f>
        <v/>
      </c>
      <c r="I3974" s="15" t="str">
        <f>IF(COUNTA(A3974:D3974,G3974)=0,"",IF(NOT(ISNUMBER(A3974)),"Укажите дату",IF(B3974="","Укажите код",IF(NOT(AND(ISTEXT(B3974),LEN(B3974)&gt;0,LEN(B3974)&lt;=30,ISNUMBER(FIND(LEFT(B3974,1),"ABCDEFGHIJKLMNOPQRSTUVWXYZ")),SUMPRODUCT((MID(B3974,{1,2,3,4,5,6,7,8,9,10,11,12,13,14,15,16,17,18,19,20,21,22,23,24,25,26,27,28,29,30},1)&lt;&gt;"")*ISERROR(FIND(MID(B3974,{1,2,3,4,5,6,7,8,9,10,11,12,13,14,15,16,17,18,19,20,21,22,23,24,25,26,27,28,29,30},1),"ABCDEFGHIJKLMNOPQRSTUVWXYZ0123456789-_")))=0,ISERROR(VALUE(B3974)))),"Недопустимый код: только латинские буквы A-Z в верхнем регистре, цифры, - и _; начало с буквы, до 30 символов (например MILK-001)",IF(SUMPRODUCT(--EXACT('Номенклатура'!$A$6:$A$205,B3974))=0,"Код не найден в номенклатуре",IF(SUMPRODUCT(--EXACT('Номенклатура'!$A$6:$A$205,B3974))&gt;1,"Код повторяется в номенклатуре",IF(ISNA(MATCH(C3974,{"Приход","Расход","Списание","Корректировка остатка"},0)),"Выберите тип операции",IF(NOT(ISNUMBER(D3974)),"Укажите количество",IF(D3974=0,"Количество не может быть 0",IF(AND(C3974&lt;&gt;"Корректировка остатка",D3974&lt;0),"Для этого типа количество положительное",IF(NOT(ISNUMBER('Номенклатура'!$C$2)),"Укажите дату начала учёта",IF(A3974&lt;INT('Номенклатура'!$C$2),"Раньше даты начала учёта: НЕ учтено",IF(AND(C3974="Корректировка остатка",TRIM(G3974)=""),"Учтено: добавьте пояснение","ОК")))))))))))))</f>
        <v/>
      </c>
    </row>
    <row r="3975" spans="1:9" x14ac:dyDescent="0.25">
      <c r="A3975" s="16"/>
      <c r="B3975" s="13"/>
      <c r="C3975" s="13"/>
      <c r="D3975" s="14"/>
      <c r="E3975" s="17" t="str">
        <f>IF(OR(B3975="",SUMPRODUCT(--EXACT('Номенклатура'!$A$6:$A$205,B3975))&lt;&gt;1),"",INDEX('Номенклатура'!$D$6:$D$205,SUMPRODUCT(EXACT('Номенклатура'!$A$6:$A$205,B3975)*(ROW('Номенклатура'!$A$6:$A$205)-5)))&amp;"")</f>
        <v/>
      </c>
      <c r="F3975" s="18" t="str">
        <f>IF(OR(I3975="ОК",I3975="Учтено: добавьте пояснение"),IF(C3975="Приход",D3975,IF(C3975="Корректировка остатка",D3975,-D3975)),"")</f>
        <v/>
      </c>
      <c r="G3975" s="13"/>
      <c r="H3975" s="15" t="str">
        <f>IF(OR(B3975="",SUMPRODUCT(--EXACT('Номенклатура'!$A$6:$A$205,B3975))&lt;&gt;1),"",INDEX('Номенклатура'!$B$6:$B$205,SUMPRODUCT(EXACT('Номенклатура'!$A$6:$A$205,B3975)*(ROW('Номенклатура'!$A$6:$A$205)-5)))&amp;"")</f>
        <v/>
      </c>
      <c r="I3975" s="15" t="str">
        <f>IF(COUNTA(A3975:D3975,G3975)=0,"",IF(NOT(ISNUMBER(A3975)),"Укажите дату",IF(B3975="","Укажите код",IF(NOT(AND(ISTEXT(B3975),LEN(B3975)&gt;0,LEN(B3975)&lt;=30,ISNUMBER(FIND(LEFT(B3975,1),"ABCDEFGHIJKLMNOPQRSTUVWXYZ")),SUMPRODUCT((MID(B3975,{1,2,3,4,5,6,7,8,9,10,11,12,13,14,15,16,17,18,19,20,21,22,23,24,25,26,27,28,29,30},1)&lt;&gt;"")*ISERROR(FIND(MID(B3975,{1,2,3,4,5,6,7,8,9,10,11,12,13,14,15,16,17,18,19,20,21,22,23,24,25,26,27,28,29,30},1),"ABCDEFGHIJKLMNOPQRSTUVWXYZ0123456789-_")))=0,ISERROR(VALUE(B3975)))),"Недопустимый код: только латинские буквы A-Z в верхнем регистре, цифры, - и _; начало с буквы, до 30 символов (например MILK-001)",IF(SUMPRODUCT(--EXACT('Номенклатура'!$A$6:$A$205,B3975))=0,"Код не найден в номенклатуре",IF(SUMPRODUCT(--EXACT('Номенклатура'!$A$6:$A$205,B3975))&gt;1,"Код повторяется в номенклатуре",IF(ISNA(MATCH(C3975,{"Приход","Расход","Списание","Корректировка остатка"},0)),"Выберите тип операции",IF(NOT(ISNUMBER(D3975)),"Укажите количество",IF(D3975=0,"Количество не может быть 0",IF(AND(C3975&lt;&gt;"Корректировка остатка",D3975&lt;0),"Для этого типа количество положительное",IF(NOT(ISNUMBER('Номенклатура'!$C$2)),"Укажите дату начала учёта",IF(A3975&lt;INT('Номенклатура'!$C$2),"Раньше даты начала учёта: НЕ учтено",IF(AND(C3975="Корректировка остатка",TRIM(G3975)=""),"Учтено: добавьте пояснение","ОК")))))))))))))</f>
        <v/>
      </c>
    </row>
    <row r="3976" spans="1:9" x14ac:dyDescent="0.25">
      <c r="A3976" s="16"/>
      <c r="B3976" s="13"/>
      <c r="C3976" s="13"/>
      <c r="D3976" s="14"/>
      <c r="E3976" s="17" t="str">
        <f>IF(OR(B3976="",SUMPRODUCT(--EXACT('Номенклатура'!$A$6:$A$205,B3976))&lt;&gt;1),"",INDEX('Номенклатура'!$D$6:$D$205,SUMPRODUCT(EXACT('Номенклатура'!$A$6:$A$205,B3976)*(ROW('Номенклатура'!$A$6:$A$205)-5)))&amp;"")</f>
        <v/>
      </c>
      <c r="F3976" s="18" t="str">
        <f>IF(OR(I3976="ОК",I3976="Учтено: добавьте пояснение"),IF(C3976="Приход",D3976,IF(C3976="Корректировка остатка",D3976,-D3976)),"")</f>
        <v/>
      </c>
      <c r="G3976" s="13"/>
      <c r="H3976" s="15" t="str">
        <f>IF(OR(B3976="",SUMPRODUCT(--EXACT('Номенклатура'!$A$6:$A$205,B3976))&lt;&gt;1),"",INDEX('Номенклатура'!$B$6:$B$205,SUMPRODUCT(EXACT('Номенклатура'!$A$6:$A$205,B3976)*(ROW('Номенклатура'!$A$6:$A$205)-5)))&amp;"")</f>
        <v/>
      </c>
      <c r="I3976" s="15" t="str">
        <f>IF(COUNTA(A3976:D3976,G3976)=0,"",IF(NOT(ISNUMBER(A3976)),"Укажите дату",IF(B3976="","Укажите код",IF(NOT(AND(ISTEXT(B3976),LEN(B3976)&gt;0,LEN(B3976)&lt;=30,ISNUMBER(FIND(LEFT(B3976,1),"ABCDEFGHIJKLMNOPQRSTUVWXYZ")),SUMPRODUCT((MID(B3976,{1,2,3,4,5,6,7,8,9,10,11,12,13,14,15,16,17,18,19,20,21,22,23,24,25,26,27,28,29,30},1)&lt;&gt;"")*ISERROR(FIND(MID(B3976,{1,2,3,4,5,6,7,8,9,10,11,12,13,14,15,16,17,18,19,20,21,22,23,24,25,26,27,28,29,30},1),"ABCDEFGHIJKLMNOPQRSTUVWXYZ0123456789-_")))=0,ISERROR(VALUE(B3976)))),"Недопустимый код: только латинские буквы A-Z в верхнем регистре, цифры, - и _; начало с буквы, до 30 символов (например MILK-001)",IF(SUMPRODUCT(--EXACT('Номенклатура'!$A$6:$A$205,B3976))=0,"Код не найден в номенклатуре",IF(SUMPRODUCT(--EXACT('Номенклатура'!$A$6:$A$205,B3976))&gt;1,"Код повторяется в номенклатуре",IF(ISNA(MATCH(C3976,{"Приход","Расход","Списание","Корректировка остатка"},0)),"Выберите тип операции",IF(NOT(ISNUMBER(D3976)),"Укажите количество",IF(D3976=0,"Количество не может быть 0",IF(AND(C3976&lt;&gt;"Корректировка остатка",D3976&lt;0),"Для этого типа количество положительное",IF(NOT(ISNUMBER('Номенклатура'!$C$2)),"Укажите дату начала учёта",IF(A3976&lt;INT('Номенклатура'!$C$2),"Раньше даты начала учёта: НЕ учтено",IF(AND(C3976="Корректировка остатка",TRIM(G3976)=""),"Учтено: добавьте пояснение","ОК")))))))))))))</f>
        <v/>
      </c>
    </row>
    <row r="3977" spans="1:9" x14ac:dyDescent="0.25">
      <c r="A3977" s="16"/>
      <c r="B3977" s="13"/>
      <c r="C3977" s="13"/>
      <c r="D3977" s="14"/>
      <c r="E3977" s="17" t="str">
        <f>IF(OR(B3977="",SUMPRODUCT(--EXACT('Номенклатура'!$A$6:$A$205,B3977))&lt;&gt;1),"",INDEX('Номенклатура'!$D$6:$D$205,SUMPRODUCT(EXACT('Номенклатура'!$A$6:$A$205,B3977)*(ROW('Номенклатура'!$A$6:$A$205)-5)))&amp;"")</f>
        <v/>
      </c>
      <c r="F3977" s="18" t="str">
        <f>IF(OR(I3977="ОК",I3977="Учтено: добавьте пояснение"),IF(C3977="Приход",D3977,IF(C3977="Корректировка остатка",D3977,-D3977)),"")</f>
        <v/>
      </c>
      <c r="G3977" s="13"/>
      <c r="H3977" s="15" t="str">
        <f>IF(OR(B3977="",SUMPRODUCT(--EXACT('Номенклатура'!$A$6:$A$205,B3977))&lt;&gt;1),"",INDEX('Номенклатура'!$B$6:$B$205,SUMPRODUCT(EXACT('Номенклатура'!$A$6:$A$205,B3977)*(ROW('Номенклатура'!$A$6:$A$205)-5)))&amp;"")</f>
        <v/>
      </c>
      <c r="I3977" s="15" t="str">
        <f>IF(COUNTA(A3977:D3977,G3977)=0,"",IF(NOT(ISNUMBER(A3977)),"Укажите дату",IF(B3977="","Укажите код",IF(NOT(AND(ISTEXT(B3977),LEN(B3977)&gt;0,LEN(B3977)&lt;=30,ISNUMBER(FIND(LEFT(B3977,1),"ABCDEFGHIJKLMNOPQRSTUVWXYZ")),SUMPRODUCT((MID(B3977,{1,2,3,4,5,6,7,8,9,10,11,12,13,14,15,16,17,18,19,20,21,22,23,24,25,26,27,28,29,30},1)&lt;&gt;"")*ISERROR(FIND(MID(B3977,{1,2,3,4,5,6,7,8,9,10,11,12,13,14,15,16,17,18,19,20,21,22,23,24,25,26,27,28,29,30},1),"ABCDEFGHIJKLMNOPQRSTUVWXYZ0123456789-_")))=0,ISERROR(VALUE(B3977)))),"Недопустимый код: только латинские буквы A-Z в верхнем регистре, цифры, - и _; начало с буквы, до 30 символов (например MILK-001)",IF(SUMPRODUCT(--EXACT('Номенклатура'!$A$6:$A$205,B3977))=0,"Код не найден в номенклатуре",IF(SUMPRODUCT(--EXACT('Номенклатура'!$A$6:$A$205,B3977))&gt;1,"Код повторяется в номенклатуре",IF(ISNA(MATCH(C3977,{"Приход","Расход","Списание","Корректировка остатка"},0)),"Выберите тип операции",IF(NOT(ISNUMBER(D3977)),"Укажите количество",IF(D3977=0,"Количество не может быть 0",IF(AND(C3977&lt;&gt;"Корректировка остатка",D3977&lt;0),"Для этого типа количество положительное",IF(NOT(ISNUMBER('Номенклатура'!$C$2)),"Укажите дату начала учёта",IF(A3977&lt;INT('Номенклатура'!$C$2),"Раньше даты начала учёта: НЕ учтено",IF(AND(C3977="Корректировка остатка",TRIM(G3977)=""),"Учтено: добавьте пояснение","ОК")))))))))))))</f>
        <v/>
      </c>
    </row>
    <row r="3978" spans="1:9" x14ac:dyDescent="0.25">
      <c r="A3978" s="16"/>
      <c r="B3978" s="13"/>
      <c r="C3978" s="13"/>
      <c r="D3978" s="14"/>
      <c r="E3978" s="17" t="str">
        <f>IF(OR(B3978="",SUMPRODUCT(--EXACT('Номенклатура'!$A$6:$A$205,B3978))&lt;&gt;1),"",INDEX('Номенклатура'!$D$6:$D$205,SUMPRODUCT(EXACT('Номенклатура'!$A$6:$A$205,B3978)*(ROW('Номенклатура'!$A$6:$A$205)-5)))&amp;"")</f>
        <v/>
      </c>
      <c r="F3978" s="18" t="str">
        <f>IF(OR(I3978="ОК",I3978="Учтено: добавьте пояснение"),IF(C3978="Приход",D3978,IF(C3978="Корректировка остатка",D3978,-D3978)),"")</f>
        <v/>
      </c>
      <c r="G3978" s="13"/>
      <c r="H3978" s="15" t="str">
        <f>IF(OR(B3978="",SUMPRODUCT(--EXACT('Номенклатура'!$A$6:$A$205,B3978))&lt;&gt;1),"",INDEX('Номенклатура'!$B$6:$B$205,SUMPRODUCT(EXACT('Номенклатура'!$A$6:$A$205,B3978)*(ROW('Номенклатура'!$A$6:$A$205)-5)))&amp;"")</f>
        <v/>
      </c>
      <c r="I3978" s="15" t="str">
        <f>IF(COUNTA(A3978:D3978,G3978)=0,"",IF(NOT(ISNUMBER(A3978)),"Укажите дату",IF(B3978="","Укажите код",IF(NOT(AND(ISTEXT(B3978),LEN(B3978)&gt;0,LEN(B3978)&lt;=30,ISNUMBER(FIND(LEFT(B3978,1),"ABCDEFGHIJKLMNOPQRSTUVWXYZ")),SUMPRODUCT((MID(B3978,{1,2,3,4,5,6,7,8,9,10,11,12,13,14,15,16,17,18,19,20,21,22,23,24,25,26,27,28,29,30},1)&lt;&gt;"")*ISERROR(FIND(MID(B3978,{1,2,3,4,5,6,7,8,9,10,11,12,13,14,15,16,17,18,19,20,21,22,23,24,25,26,27,28,29,30},1),"ABCDEFGHIJKLMNOPQRSTUVWXYZ0123456789-_")))=0,ISERROR(VALUE(B3978)))),"Недопустимый код: только латинские буквы A-Z в верхнем регистре, цифры, - и _; начало с буквы, до 30 символов (например MILK-001)",IF(SUMPRODUCT(--EXACT('Номенклатура'!$A$6:$A$205,B3978))=0,"Код не найден в номенклатуре",IF(SUMPRODUCT(--EXACT('Номенклатура'!$A$6:$A$205,B3978))&gt;1,"Код повторяется в номенклатуре",IF(ISNA(MATCH(C3978,{"Приход","Расход","Списание","Корректировка остатка"},0)),"Выберите тип операции",IF(NOT(ISNUMBER(D3978)),"Укажите количество",IF(D3978=0,"Количество не может быть 0",IF(AND(C3978&lt;&gt;"Корректировка остатка",D3978&lt;0),"Для этого типа количество положительное",IF(NOT(ISNUMBER('Номенклатура'!$C$2)),"Укажите дату начала учёта",IF(A3978&lt;INT('Номенклатура'!$C$2),"Раньше даты начала учёта: НЕ учтено",IF(AND(C3978="Корректировка остатка",TRIM(G3978)=""),"Учтено: добавьте пояснение","ОК")))))))))))))</f>
        <v/>
      </c>
    </row>
    <row r="3979" spans="1:9" x14ac:dyDescent="0.25">
      <c r="A3979" s="16"/>
      <c r="B3979" s="13"/>
      <c r="C3979" s="13"/>
      <c r="D3979" s="14"/>
      <c r="E3979" s="17" t="str">
        <f>IF(OR(B3979="",SUMPRODUCT(--EXACT('Номенклатура'!$A$6:$A$205,B3979))&lt;&gt;1),"",INDEX('Номенклатура'!$D$6:$D$205,SUMPRODUCT(EXACT('Номенклатура'!$A$6:$A$205,B3979)*(ROW('Номенклатура'!$A$6:$A$205)-5)))&amp;"")</f>
        <v/>
      </c>
      <c r="F3979" s="18" t="str">
        <f>IF(OR(I3979="ОК",I3979="Учтено: добавьте пояснение"),IF(C3979="Приход",D3979,IF(C3979="Корректировка остатка",D3979,-D3979)),"")</f>
        <v/>
      </c>
      <c r="G3979" s="13"/>
      <c r="H3979" s="15" t="str">
        <f>IF(OR(B3979="",SUMPRODUCT(--EXACT('Номенклатура'!$A$6:$A$205,B3979))&lt;&gt;1),"",INDEX('Номенклатура'!$B$6:$B$205,SUMPRODUCT(EXACT('Номенклатура'!$A$6:$A$205,B3979)*(ROW('Номенклатура'!$A$6:$A$205)-5)))&amp;"")</f>
        <v/>
      </c>
      <c r="I3979" s="15" t="str">
        <f>IF(COUNTA(A3979:D3979,G3979)=0,"",IF(NOT(ISNUMBER(A3979)),"Укажите дату",IF(B3979="","Укажите код",IF(NOT(AND(ISTEXT(B3979),LEN(B3979)&gt;0,LEN(B3979)&lt;=30,ISNUMBER(FIND(LEFT(B3979,1),"ABCDEFGHIJKLMNOPQRSTUVWXYZ")),SUMPRODUCT((MID(B3979,{1,2,3,4,5,6,7,8,9,10,11,12,13,14,15,16,17,18,19,20,21,22,23,24,25,26,27,28,29,30},1)&lt;&gt;"")*ISERROR(FIND(MID(B3979,{1,2,3,4,5,6,7,8,9,10,11,12,13,14,15,16,17,18,19,20,21,22,23,24,25,26,27,28,29,30},1),"ABCDEFGHIJKLMNOPQRSTUVWXYZ0123456789-_")))=0,ISERROR(VALUE(B3979)))),"Недопустимый код: только латинские буквы A-Z в верхнем регистре, цифры, - и _; начало с буквы, до 30 символов (например MILK-001)",IF(SUMPRODUCT(--EXACT('Номенклатура'!$A$6:$A$205,B3979))=0,"Код не найден в номенклатуре",IF(SUMPRODUCT(--EXACT('Номенклатура'!$A$6:$A$205,B3979))&gt;1,"Код повторяется в номенклатуре",IF(ISNA(MATCH(C3979,{"Приход","Расход","Списание","Корректировка остатка"},0)),"Выберите тип операции",IF(NOT(ISNUMBER(D3979)),"Укажите количество",IF(D3979=0,"Количество не может быть 0",IF(AND(C3979&lt;&gt;"Корректировка остатка",D3979&lt;0),"Для этого типа количество положительное",IF(NOT(ISNUMBER('Номенклатура'!$C$2)),"Укажите дату начала учёта",IF(A3979&lt;INT('Номенклатура'!$C$2),"Раньше даты начала учёта: НЕ учтено",IF(AND(C3979="Корректировка остатка",TRIM(G3979)=""),"Учтено: добавьте пояснение","ОК")))))))))))))</f>
        <v/>
      </c>
    </row>
    <row r="3980" spans="1:9" x14ac:dyDescent="0.25">
      <c r="A3980" s="16"/>
      <c r="B3980" s="13"/>
      <c r="C3980" s="13"/>
      <c r="D3980" s="14"/>
      <c r="E3980" s="17" t="str">
        <f>IF(OR(B3980="",SUMPRODUCT(--EXACT('Номенклатура'!$A$6:$A$205,B3980))&lt;&gt;1),"",INDEX('Номенклатура'!$D$6:$D$205,SUMPRODUCT(EXACT('Номенклатура'!$A$6:$A$205,B3980)*(ROW('Номенклатура'!$A$6:$A$205)-5)))&amp;"")</f>
        <v/>
      </c>
      <c r="F3980" s="18" t="str">
        <f>IF(OR(I3980="ОК",I3980="Учтено: добавьте пояснение"),IF(C3980="Приход",D3980,IF(C3980="Корректировка остатка",D3980,-D3980)),"")</f>
        <v/>
      </c>
      <c r="G3980" s="13"/>
      <c r="H3980" s="15" t="str">
        <f>IF(OR(B3980="",SUMPRODUCT(--EXACT('Номенклатура'!$A$6:$A$205,B3980))&lt;&gt;1),"",INDEX('Номенклатура'!$B$6:$B$205,SUMPRODUCT(EXACT('Номенклатура'!$A$6:$A$205,B3980)*(ROW('Номенклатура'!$A$6:$A$205)-5)))&amp;"")</f>
        <v/>
      </c>
      <c r="I3980" s="15" t="str">
        <f>IF(COUNTA(A3980:D3980,G3980)=0,"",IF(NOT(ISNUMBER(A3980)),"Укажите дату",IF(B3980="","Укажите код",IF(NOT(AND(ISTEXT(B3980),LEN(B3980)&gt;0,LEN(B3980)&lt;=30,ISNUMBER(FIND(LEFT(B3980,1),"ABCDEFGHIJKLMNOPQRSTUVWXYZ")),SUMPRODUCT((MID(B3980,{1,2,3,4,5,6,7,8,9,10,11,12,13,14,15,16,17,18,19,20,21,22,23,24,25,26,27,28,29,30},1)&lt;&gt;"")*ISERROR(FIND(MID(B3980,{1,2,3,4,5,6,7,8,9,10,11,12,13,14,15,16,17,18,19,20,21,22,23,24,25,26,27,28,29,30},1),"ABCDEFGHIJKLMNOPQRSTUVWXYZ0123456789-_")))=0,ISERROR(VALUE(B3980)))),"Недопустимый код: только латинские буквы A-Z в верхнем регистре, цифры, - и _; начало с буквы, до 30 символов (например MILK-001)",IF(SUMPRODUCT(--EXACT('Номенклатура'!$A$6:$A$205,B3980))=0,"Код не найден в номенклатуре",IF(SUMPRODUCT(--EXACT('Номенклатура'!$A$6:$A$205,B3980))&gt;1,"Код повторяется в номенклатуре",IF(ISNA(MATCH(C3980,{"Приход","Расход","Списание","Корректировка остатка"},0)),"Выберите тип операции",IF(NOT(ISNUMBER(D3980)),"Укажите количество",IF(D3980=0,"Количество не может быть 0",IF(AND(C3980&lt;&gt;"Корректировка остатка",D3980&lt;0),"Для этого типа количество положительное",IF(NOT(ISNUMBER('Номенклатура'!$C$2)),"Укажите дату начала учёта",IF(A3980&lt;INT('Номенклатура'!$C$2),"Раньше даты начала учёта: НЕ учтено",IF(AND(C3980="Корректировка остатка",TRIM(G3980)=""),"Учтено: добавьте пояснение","ОК")))))))))))))</f>
        <v/>
      </c>
    </row>
    <row r="3981" spans="1:9" x14ac:dyDescent="0.25">
      <c r="A3981" s="16"/>
      <c r="B3981" s="13"/>
      <c r="C3981" s="13"/>
      <c r="D3981" s="14"/>
      <c r="E3981" s="17" t="str">
        <f>IF(OR(B3981="",SUMPRODUCT(--EXACT('Номенклатура'!$A$6:$A$205,B3981))&lt;&gt;1),"",INDEX('Номенклатура'!$D$6:$D$205,SUMPRODUCT(EXACT('Номенклатура'!$A$6:$A$205,B3981)*(ROW('Номенклатура'!$A$6:$A$205)-5)))&amp;"")</f>
        <v/>
      </c>
      <c r="F3981" s="18" t="str">
        <f>IF(OR(I3981="ОК",I3981="Учтено: добавьте пояснение"),IF(C3981="Приход",D3981,IF(C3981="Корректировка остатка",D3981,-D3981)),"")</f>
        <v/>
      </c>
      <c r="G3981" s="13"/>
      <c r="H3981" s="15" t="str">
        <f>IF(OR(B3981="",SUMPRODUCT(--EXACT('Номенклатура'!$A$6:$A$205,B3981))&lt;&gt;1),"",INDEX('Номенклатура'!$B$6:$B$205,SUMPRODUCT(EXACT('Номенклатура'!$A$6:$A$205,B3981)*(ROW('Номенклатура'!$A$6:$A$205)-5)))&amp;"")</f>
        <v/>
      </c>
      <c r="I3981" s="15" t="str">
        <f>IF(COUNTA(A3981:D3981,G3981)=0,"",IF(NOT(ISNUMBER(A3981)),"Укажите дату",IF(B3981="","Укажите код",IF(NOT(AND(ISTEXT(B3981),LEN(B3981)&gt;0,LEN(B3981)&lt;=30,ISNUMBER(FIND(LEFT(B3981,1),"ABCDEFGHIJKLMNOPQRSTUVWXYZ")),SUMPRODUCT((MID(B3981,{1,2,3,4,5,6,7,8,9,10,11,12,13,14,15,16,17,18,19,20,21,22,23,24,25,26,27,28,29,30},1)&lt;&gt;"")*ISERROR(FIND(MID(B3981,{1,2,3,4,5,6,7,8,9,10,11,12,13,14,15,16,17,18,19,20,21,22,23,24,25,26,27,28,29,30},1),"ABCDEFGHIJKLMNOPQRSTUVWXYZ0123456789-_")))=0,ISERROR(VALUE(B3981)))),"Недопустимый код: только латинские буквы A-Z в верхнем регистре, цифры, - и _; начало с буквы, до 30 символов (например MILK-001)",IF(SUMPRODUCT(--EXACT('Номенклатура'!$A$6:$A$205,B3981))=0,"Код не найден в номенклатуре",IF(SUMPRODUCT(--EXACT('Номенклатура'!$A$6:$A$205,B3981))&gt;1,"Код повторяется в номенклатуре",IF(ISNA(MATCH(C3981,{"Приход","Расход","Списание","Корректировка остатка"},0)),"Выберите тип операции",IF(NOT(ISNUMBER(D3981)),"Укажите количество",IF(D3981=0,"Количество не может быть 0",IF(AND(C3981&lt;&gt;"Корректировка остатка",D3981&lt;0),"Для этого типа количество положительное",IF(NOT(ISNUMBER('Номенклатура'!$C$2)),"Укажите дату начала учёта",IF(A3981&lt;INT('Номенклатура'!$C$2),"Раньше даты начала учёта: НЕ учтено",IF(AND(C3981="Корректировка остатка",TRIM(G3981)=""),"Учтено: добавьте пояснение","ОК")))))))))))))</f>
        <v/>
      </c>
    </row>
    <row r="3982" spans="1:9" x14ac:dyDescent="0.25">
      <c r="A3982" s="16"/>
      <c r="B3982" s="13"/>
      <c r="C3982" s="13"/>
      <c r="D3982" s="14"/>
      <c r="E3982" s="17" t="str">
        <f>IF(OR(B3982="",SUMPRODUCT(--EXACT('Номенклатура'!$A$6:$A$205,B3982))&lt;&gt;1),"",INDEX('Номенклатура'!$D$6:$D$205,SUMPRODUCT(EXACT('Номенклатура'!$A$6:$A$205,B3982)*(ROW('Номенклатура'!$A$6:$A$205)-5)))&amp;"")</f>
        <v/>
      </c>
      <c r="F3982" s="18" t="str">
        <f>IF(OR(I3982="ОК",I3982="Учтено: добавьте пояснение"),IF(C3982="Приход",D3982,IF(C3982="Корректировка остатка",D3982,-D3982)),"")</f>
        <v/>
      </c>
      <c r="G3982" s="13"/>
      <c r="H3982" s="15" t="str">
        <f>IF(OR(B3982="",SUMPRODUCT(--EXACT('Номенклатура'!$A$6:$A$205,B3982))&lt;&gt;1),"",INDEX('Номенклатура'!$B$6:$B$205,SUMPRODUCT(EXACT('Номенклатура'!$A$6:$A$205,B3982)*(ROW('Номенклатура'!$A$6:$A$205)-5)))&amp;"")</f>
        <v/>
      </c>
      <c r="I3982" s="15" t="str">
        <f>IF(COUNTA(A3982:D3982,G3982)=0,"",IF(NOT(ISNUMBER(A3982)),"Укажите дату",IF(B3982="","Укажите код",IF(NOT(AND(ISTEXT(B3982),LEN(B3982)&gt;0,LEN(B3982)&lt;=30,ISNUMBER(FIND(LEFT(B3982,1),"ABCDEFGHIJKLMNOPQRSTUVWXYZ")),SUMPRODUCT((MID(B3982,{1,2,3,4,5,6,7,8,9,10,11,12,13,14,15,16,17,18,19,20,21,22,23,24,25,26,27,28,29,30},1)&lt;&gt;"")*ISERROR(FIND(MID(B3982,{1,2,3,4,5,6,7,8,9,10,11,12,13,14,15,16,17,18,19,20,21,22,23,24,25,26,27,28,29,30},1),"ABCDEFGHIJKLMNOPQRSTUVWXYZ0123456789-_")))=0,ISERROR(VALUE(B3982)))),"Недопустимый код: только латинские буквы A-Z в верхнем регистре, цифры, - и _; начало с буквы, до 30 символов (например MILK-001)",IF(SUMPRODUCT(--EXACT('Номенклатура'!$A$6:$A$205,B3982))=0,"Код не найден в номенклатуре",IF(SUMPRODUCT(--EXACT('Номенклатура'!$A$6:$A$205,B3982))&gt;1,"Код повторяется в номенклатуре",IF(ISNA(MATCH(C3982,{"Приход","Расход","Списание","Корректировка остатка"},0)),"Выберите тип операции",IF(NOT(ISNUMBER(D3982)),"Укажите количество",IF(D3982=0,"Количество не может быть 0",IF(AND(C3982&lt;&gt;"Корректировка остатка",D3982&lt;0),"Для этого типа количество положительное",IF(NOT(ISNUMBER('Номенклатура'!$C$2)),"Укажите дату начала учёта",IF(A3982&lt;INT('Номенклатура'!$C$2),"Раньше даты начала учёта: НЕ учтено",IF(AND(C3982="Корректировка остатка",TRIM(G3982)=""),"Учтено: добавьте пояснение","ОК")))))))))))))</f>
        <v/>
      </c>
    </row>
    <row r="3983" spans="1:9" x14ac:dyDescent="0.25">
      <c r="A3983" s="16"/>
      <c r="B3983" s="13"/>
      <c r="C3983" s="13"/>
      <c r="D3983" s="14"/>
      <c r="E3983" s="17" t="str">
        <f>IF(OR(B3983="",SUMPRODUCT(--EXACT('Номенклатура'!$A$6:$A$205,B3983))&lt;&gt;1),"",INDEX('Номенклатура'!$D$6:$D$205,SUMPRODUCT(EXACT('Номенклатура'!$A$6:$A$205,B3983)*(ROW('Номенклатура'!$A$6:$A$205)-5)))&amp;"")</f>
        <v/>
      </c>
      <c r="F3983" s="18" t="str">
        <f>IF(OR(I3983="ОК",I3983="Учтено: добавьте пояснение"),IF(C3983="Приход",D3983,IF(C3983="Корректировка остатка",D3983,-D3983)),"")</f>
        <v/>
      </c>
      <c r="G3983" s="13"/>
      <c r="H3983" s="15" t="str">
        <f>IF(OR(B3983="",SUMPRODUCT(--EXACT('Номенклатура'!$A$6:$A$205,B3983))&lt;&gt;1),"",INDEX('Номенклатура'!$B$6:$B$205,SUMPRODUCT(EXACT('Номенклатура'!$A$6:$A$205,B3983)*(ROW('Номенклатура'!$A$6:$A$205)-5)))&amp;"")</f>
        <v/>
      </c>
      <c r="I3983" s="15" t="str">
        <f>IF(COUNTA(A3983:D3983,G3983)=0,"",IF(NOT(ISNUMBER(A3983)),"Укажите дату",IF(B3983="","Укажите код",IF(NOT(AND(ISTEXT(B3983),LEN(B3983)&gt;0,LEN(B3983)&lt;=30,ISNUMBER(FIND(LEFT(B3983,1),"ABCDEFGHIJKLMNOPQRSTUVWXYZ")),SUMPRODUCT((MID(B3983,{1,2,3,4,5,6,7,8,9,10,11,12,13,14,15,16,17,18,19,20,21,22,23,24,25,26,27,28,29,30},1)&lt;&gt;"")*ISERROR(FIND(MID(B3983,{1,2,3,4,5,6,7,8,9,10,11,12,13,14,15,16,17,18,19,20,21,22,23,24,25,26,27,28,29,30},1),"ABCDEFGHIJKLMNOPQRSTUVWXYZ0123456789-_")))=0,ISERROR(VALUE(B3983)))),"Недопустимый код: только латинские буквы A-Z в верхнем регистре, цифры, - и _; начало с буквы, до 30 символов (например MILK-001)",IF(SUMPRODUCT(--EXACT('Номенклатура'!$A$6:$A$205,B3983))=0,"Код не найден в номенклатуре",IF(SUMPRODUCT(--EXACT('Номенклатура'!$A$6:$A$205,B3983))&gt;1,"Код повторяется в номенклатуре",IF(ISNA(MATCH(C3983,{"Приход","Расход","Списание","Корректировка остатка"},0)),"Выберите тип операции",IF(NOT(ISNUMBER(D3983)),"Укажите количество",IF(D3983=0,"Количество не может быть 0",IF(AND(C3983&lt;&gt;"Корректировка остатка",D3983&lt;0),"Для этого типа количество положительное",IF(NOT(ISNUMBER('Номенклатура'!$C$2)),"Укажите дату начала учёта",IF(A3983&lt;INT('Номенклатура'!$C$2),"Раньше даты начала учёта: НЕ учтено",IF(AND(C3983="Корректировка остатка",TRIM(G3983)=""),"Учтено: добавьте пояснение","ОК")))))))))))))</f>
        <v/>
      </c>
    </row>
    <row r="3984" spans="1:9" x14ac:dyDescent="0.25">
      <c r="A3984" s="16"/>
      <c r="B3984" s="13"/>
      <c r="C3984" s="13"/>
      <c r="D3984" s="14"/>
      <c r="E3984" s="17" t="str">
        <f>IF(OR(B3984="",SUMPRODUCT(--EXACT('Номенклатура'!$A$6:$A$205,B3984))&lt;&gt;1),"",INDEX('Номенклатура'!$D$6:$D$205,SUMPRODUCT(EXACT('Номенклатура'!$A$6:$A$205,B3984)*(ROW('Номенклатура'!$A$6:$A$205)-5)))&amp;"")</f>
        <v/>
      </c>
      <c r="F3984" s="18" t="str">
        <f>IF(OR(I3984="ОК",I3984="Учтено: добавьте пояснение"),IF(C3984="Приход",D3984,IF(C3984="Корректировка остатка",D3984,-D3984)),"")</f>
        <v/>
      </c>
      <c r="G3984" s="13"/>
      <c r="H3984" s="15" t="str">
        <f>IF(OR(B3984="",SUMPRODUCT(--EXACT('Номенклатура'!$A$6:$A$205,B3984))&lt;&gt;1),"",INDEX('Номенклатура'!$B$6:$B$205,SUMPRODUCT(EXACT('Номенклатура'!$A$6:$A$205,B3984)*(ROW('Номенклатура'!$A$6:$A$205)-5)))&amp;"")</f>
        <v/>
      </c>
      <c r="I3984" s="15" t="str">
        <f>IF(COUNTA(A3984:D3984,G3984)=0,"",IF(NOT(ISNUMBER(A3984)),"Укажите дату",IF(B3984="","Укажите код",IF(NOT(AND(ISTEXT(B3984),LEN(B3984)&gt;0,LEN(B3984)&lt;=30,ISNUMBER(FIND(LEFT(B3984,1),"ABCDEFGHIJKLMNOPQRSTUVWXYZ")),SUMPRODUCT((MID(B3984,{1,2,3,4,5,6,7,8,9,10,11,12,13,14,15,16,17,18,19,20,21,22,23,24,25,26,27,28,29,30},1)&lt;&gt;"")*ISERROR(FIND(MID(B3984,{1,2,3,4,5,6,7,8,9,10,11,12,13,14,15,16,17,18,19,20,21,22,23,24,25,26,27,28,29,30},1),"ABCDEFGHIJKLMNOPQRSTUVWXYZ0123456789-_")))=0,ISERROR(VALUE(B3984)))),"Недопустимый код: только латинские буквы A-Z в верхнем регистре, цифры, - и _; начало с буквы, до 30 символов (например MILK-001)",IF(SUMPRODUCT(--EXACT('Номенклатура'!$A$6:$A$205,B3984))=0,"Код не найден в номенклатуре",IF(SUMPRODUCT(--EXACT('Номенклатура'!$A$6:$A$205,B3984))&gt;1,"Код повторяется в номенклатуре",IF(ISNA(MATCH(C3984,{"Приход","Расход","Списание","Корректировка остатка"},0)),"Выберите тип операции",IF(NOT(ISNUMBER(D3984)),"Укажите количество",IF(D3984=0,"Количество не может быть 0",IF(AND(C3984&lt;&gt;"Корректировка остатка",D3984&lt;0),"Для этого типа количество положительное",IF(NOT(ISNUMBER('Номенклатура'!$C$2)),"Укажите дату начала учёта",IF(A3984&lt;INT('Номенклатура'!$C$2),"Раньше даты начала учёта: НЕ учтено",IF(AND(C3984="Корректировка остатка",TRIM(G3984)=""),"Учтено: добавьте пояснение","ОК")))))))))))))</f>
        <v/>
      </c>
    </row>
    <row r="3985" spans="1:9" x14ac:dyDescent="0.25">
      <c r="A3985" s="16"/>
      <c r="B3985" s="13"/>
      <c r="C3985" s="13"/>
      <c r="D3985" s="14"/>
      <c r="E3985" s="17" t="str">
        <f>IF(OR(B3985="",SUMPRODUCT(--EXACT('Номенклатура'!$A$6:$A$205,B3985))&lt;&gt;1),"",INDEX('Номенклатура'!$D$6:$D$205,SUMPRODUCT(EXACT('Номенклатура'!$A$6:$A$205,B3985)*(ROW('Номенклатура'!$A$6:$A$205)-5)))&amp;"")</f>
        <v/>
      </c>
      <c r="F3985" s="18" t="str">
        <f>IF(OR(I3985="ОК",I3985="Учтено: добавьте пояснение"),IF(C3985="Приход",D3985,IF(C3985="Корректировка остатка",D3985,-D3985)),"")</f>
        <v/>
      </c>
      <c r="G3985" s="13"/>
      <c r="H3985" s="15" t="str">
        <f>IF(OR(B3985="",SUMPRODUCT(--EXACT('Номенклатура'!$A$6:$A$205,B3985))&lt;&gt;1),"",INDEX('Номенклатура'!$B$6:$B$205,SUMPRODUCT(EXACT('Номенклатура'!$A$6:$A$205,B3985)*(ROW('Номенклатура'!$A$6:$A$205)-5)))&amp;"")</f>
        <v/>
      </c>
      <c r="I3985" s="15" t="str">
        <f>IF(COUNTA(A3985:D3985,G3985)=0,"",IF(NOT(ISNUMBER(A3985)),"Укажите дату",IF(B3985="","Укажите код",IF(NOT(AND(ISTEXT(B3985),LEN(B3985)&gt;0,LEN(B3985)&lt;=30,ISNUMBER(FIND(LEFT(B3985,1),"ABCDEFGHIJKLMNOPQRSTUVWXYZ")),SUMPRODUCT((MID(B3985,{1,2,3,4,5,6,7,8,9,10,11,12,13,14,15,16,17,18,19,20,21,22,23,24,25,26,27,28,29,30},1)&lt;&gt;"")*ISERROR(FIND(MID(B3985,{1,2,3,4,5,6,7,8,9,10,11,12,13,14,15,16,17,18,19,20,21,22,23,24,25,26,27,28,29,30},1),"ABCDEFGHIJKLMNOPQRSTUVWXYZ0123456789-_")))=0,ISERROR(VALUE(B3985)))),"Недопустимый код: только латинские буквы A-Z в верхнем регистре, цифры, - и _; начало с буквы, до 30 символов (например MILK-001)",IF(SUMPRODUCT(--EXACT('Номенклатура'!$A$6:$A$205,B3985))=0,"Код не найден в номенклатуре",IF(SUMPRODUCT(--EXACT('Номенклатура'!$A$6:$A$205,B3985))&gt;1,"Код повторяется в номенклатуре",IF(ISNA(MATCH(C3985,{"Приход","Расход","Списание","Корректировка остатка"},0)),"Выберите тип операции",IF(NOT(ISNUMBER(D3985)),"Укажите количество",IF(D3985=0,"Количество не может быть 0",IF(AND(C3985&lt;&gt;"Корректировка остатка",D3985&lt;0),"Для этого типа количество положительное",IF(NOT(ISNUMBER('Номенклатура'!$C$2)),"Укажите дату начала учёта",IF(A3985&lt;INT('Номенклатура'!$C$2),"Раньше даты начала учёта: НЕ учтено",IF(AND(C3985="Корректировка остатка",TRIM(G3985)=""),"Учтено: добавьте пояснение","ОК")))))))))))))</f>
        <v/>
      </c>
    </row>
    <row r="3986" spans="1:9" x14ac:dyDescent="0.25">
      <c r="A3986" s="16"/>
      <c r="B3986" s="13"/>
      <c r="C3986" s="13"/>
      <c r="D3986" s="14"/>
      <c r="E3986" s="17" t="str">
        <f>IF(OR(B3986="",SUMPRODUCT(--EXACT('Номенклатура'!$A$6:$A$205,B3986))&lt;&gt;1),"",INDEX('Номенклатура'!$D$6:$D$205,SUMPRODUCT(EXACT('Номенклатура'!$A$6:$A$205,B3986)*(ROW('Номенклатура'!$A$6:$A$205)-5)))&amp;"")</f>
        <v/>
      </c>
      <c r="F3986" s="18" t="str">
        <f>IF(OR(I3986="ОК",I3986="Учтено: добавьте пояснение"),IF(C3986="Приход",D3986,IF(C3986="Корректировка остатка",D3986,-D3986)),"")</f>
        <v/>
      </c>
      <c r="G3986" s="13"/>
      <c r="H3986" s="15" t="str">
        <f>IF(OR(B3986="",SUMPRODUCT(--EXACT('Номенклатура'!$A$6:$A$205,B3986))&lt;&gt;1),"",INDEX('Номенклатура'!$B$6:$B$205,SUMPRODUCT(EXACT('Номенклатура'!$A$6:$A$205,B3986)*(ROW('Номенклатура'!$A$6:$A$205)-5)))&amp;"")</f>
        <v/>
      </c>
      <c r="I3986" s="15" t="str">
        <f>IF(COUNTA(A3986:D3986,G3986)=0,"",IF(NOT(ISNUMBER(A3986)),"Укажите дату",IF(B3986="","Укажите код",IF(NOT(AND(ISTEXT(B3986),LEN(B3986)&gt;0,LEN(B3986)&lt;=30,ISNUMBER(FIND(LEFT(B3986,1),"ABCDEFGHIJKLMNOPQRSTUVWXYZ")),SUMPRODUCT((MID(B3986,{1,2,3,4,5,6,7,8,9,10,11,12,13,14,15,16,17,18,19,20,21,22,23,24,25,26,27,28,29,30},1)&lt;&gt;"")*ISERROR(FIND(MID(B3986,{1,2,3,4,5,6,7,8,9,10,11,12,13,14,15,16,17,18,19,20,21,22,23,24,25,26,27,28,29,30},1),"ABCDEFGHIJKLMNOPQRSTUVWXYZ0123456789-_")))=0,ISERROR(VALUE(B3986)))),"Недопустимый код: только латинские буквы A-Z в верхнем регистре, цифры, - и _; начало с буквы, до 30 символов (например MILK-001)",IF(SUMPRODUCT(--EXACT('Номенклатура'!$A$6:$A$205,B3986))=0,"Код не найден в номенклатуре",IF(SUMPRODUCT(--EXACT('Номенклатура'!$A$6:$A$205,B3986))&gt;1,"Код повторяется в номенклатуре",IF(ISNA(MATCH(C3986,{"Приход","Расход","Списание","Корректировка остатка"},0)),"Выберите тип операции",IF(NOT(ISNUMBER(D3986)),"Укажите количество",IF(D3986=0,"Количество не может быть 0",IF(AND(C3986&lt;&gt;"Корректировка остатка",D3986&lt;0),"Для этого типа количество положительное",IF(NOT(ISNUMBER('Номенклатура'!$C$2)),"Укажите дату начала учёта",IF(A3986&lt;INT('Номенклатура'!$C$2),"Раньше даты начала учёта: НЕ учтено",IF(AND(C3986="Корректировка остатка",TRIM(G3986)=""),"Учтено: добавьте пояснение","ОК")))))))))))))</f>
        <v/>
      </c>
    </row>
    <row r="3987" spans="1:9" x14ac:dyDescent="0.25">
      <c r="A3987" s="16"/>
      <c r="B3987" s="13"/>
      <c r="C3987" s="13"/>
      <c r="D3987" s="14"/>
      <c r="E3987" s="17" t="str">
        <f>IF(OR(B3987="",SUMPRODUCT(--EXACT('Номенклатура'!$A$6:$A$205,B3987))&lt;&gt;1),"",INDEX('Номенклатура'!$D$6:$D$205,SUMPRODUCT(EXACT('Номенклатура'!$A$6:$A$205,B3987)*(ROW('Номенклатура'!$A$6:$A$205)-5)))&amp;"")</f>
        <v/>
      </c>
      <c r="F3987" s="18" t="str">
        <f>IF(OR(I3987="ОК",I3987="Учтено: добавьте пояснение"),IF(C3987="Приход",D3987,IF(C3987="Корректировка остатка",D3987,-D3987)),"")</f>
        <v/>
      </c>
      <c r="G3987" s="13"/>
      <c r="H3987" s="15" t="str">
        <f>IF(OR(B3987="",SUMPRODUCT(--EXACT('Номенклатура'!$A$6:$A$205,B3987))&lt;&gt;1),"",INDEX('Номенклатура'!$B$6:$B$205,SUMPRODUCT(EXACT('Номенклатура'!$A$6:$A$205,B3987)*(ROW('Номенклатура'!$A$6:$A$205)-5)))&amp;"")</f>
        <v/>
      </c>
      <c r="I3987" s="15" t="str">
        <f>IF(COUNTA(A3987:D3987,G3987)=0,"",IF(NOT(ISNUMBER(A3987)),"Укажите дату",IF(B3987="","Укажите код",IF(NOT(AND(ISTEXT(B3987),LEN(B3987)&gt;0,LEN(B3987)&lt;=30,ISNUMBER(FIND(LEFT(B3987,1),"ABCDEFGHIJKLMNOPQRSTUVWXYZ")),SUMPRODUCT((MID(B3987,{1,2,3,4,5,6,7,8,9,10,11,12,13,14,15,16,17,18,19,20,21,22,23,24,25,26,27,28,29,30},1)&lt;&gt;"")*ISERROR(FIND(MID(B3987,{1,2,3,4,5,6,7,8,9,10,11,12,13,14,15,16,17,18,19,20,21,22,23,24,25,26,27,28,29,30},1),"ABCDEFGHIJKLMNOPQRSTUVWXYZ0123456789-_")))=0,ISERROR(VALUE(B3987)))),"Недопустимый код: только латинские буквы A-Z в верхнем регистре, цифры, - и _; начало с буквы, до 30 символов (например MILK-001)",IF(SUMPRODUCT(--EXACT('Номенклатура'!$A$6:$A$205,B3987))=0,"Код не найден в номенклатуре",IF(SUMPRODUCT(--EXACT('Номенклатура'!$A$6:$A$205,B3987))&gt;1,"Код повторяется в номенклатуре",IF(ISNA(MATCH(C3987,{"Приход","Расход","Списание","Корректировка остатка"},0)),"Выберите тип операции",IF(NOT(ISNUMBER(D3987)),"Укажите количество",IF(D3987=0,"Количество не может быть 0",IF(AND(C3987&lt;&gt;"Корректировка остатка",D3987&lt;0),"Для этого типа количество положительное",IF(NOT(ISNUMBER('Номенклатура'!$C$2)),"Укажите дату начала учёта",IF(A3987&lt;INT('Номенклатура'!$C$2),"Раньше даты начала учёта: НЕ учтено",IF(AND(C3987="Корректировка остатка",TRIM(G3987)=""),"Учтено: добавьте пояснение","ОК")))))))))))))</f>
        <v/>
      </c>
    </row>
    <row r="3988" spans="1:9" x14ac:dyDescent="0.25">
      <c r="A3988" s="16"/>
      <c r="B3988" s="13"/>
      <c r="C3988" s="13"/>
      <c r="D3988" s="14"/>
      <c r="E3988" s="17" t="str">
        <f>IF(OR(B3988="",SUMPRODUCT(--EXACT('Номенклатура'!$A$6:$A$205,B3988))&lt;&gt;1),"",INDEX('Номенклатура'!$D$6:$D$205,SUMPRODUCT(EXACT('Номенклатура'!$A$6:$A$205,B3988)*(ROW('Номенклатура'!$A$6:$A$205)-5)))&amp;"")</f>
        <v/>
      </c>
      <c r="F3988" s="18" t="str">
        <f>IF(OR(I3988="ОК",I3988="Учтено: добавьте пояснение"),IF(C3988="Приход",D3988,IF(C3988="Корректировка остатка",D3988,-D3988)),"")</f>
        <v/>
      </c>
      <c r="G3988" s="13"/>
      <c r="H3988" s="15" t="str">
        <f>IF(OR(B3988="",SUMPRODUCT(--EXACT('Номенклатура'!$A$6:$A$205,B3988))&lt;&gt;1),"",INDEX('Номенклатура'!$B$6:$B$205,SUMPRODUCT(EXACT('Номенклатура'!$A$6:$A$205,B3988)*(ROW('Номенклатура'!$A$6:$A$205)-5)))&amp;"")</f>
        <v/>
      </c>
      <c r="I3988" s="15" t="str">
        <f>IF(COUNTA(A3988:D3988,G3988)=0,"",IF(NOT(ISNUMBER(A3988)),"Укажите дату",IF(B3988="","Укажите код",IF(NOT(AND(ISTEXT(B3988),LEN(B3988)&gt;0,LEN(B3988)&lt;=30,ISNUMBER(FIND(LEFT(B3988,1),"ABCDEFGHIJKLMNOPQRSTUVWXYZ")),SUMPRODUCT((MID(B3988,{1,2,3,4,5,6,7,8,9,10,11,12,13,14,15,16,17,18,19,20,21,22,23,24,25,26,27,28,29,30},1)&lt;&gt;"")*ISERROR(FIND(MID(B3988,{1,2,3,4,5,6,7,8,9,10,11,12,13,14,15,16,17,18,19,20,21,22,23,24,25,26,27,28,29,30},1),"ABCDEFGHIJKLMNOPQRSTUVWXYZ0123456789-_")))=0,ISERROR(VALUE(B3988)))),"Недопустимый код: только латинские буквы A-Z в верхнем регистре, цифры, - и _; начало с буквы, до 30 символов (например MILK-001)",IF(SUMPRODUCT(--EXACT('Номенклатура'!$A$6:$A$205,B3988))=0,"Код не найден в номенклатуре",IF(SUMPRODUCT(--EXACT('Номенклатура'!$A$6:$A$205,B3988))&gt;1,"Код повторяется в номенклатуре",IF(ISNA(MATCH(C3988,{"Приход","Расход","Списание","Корректировка остатка"},0)),"Выберите тип операции",IF(NOT(ISNUMBER(D3988)),"Укажите количество",IF(D3988=0,"Количество не может быть 0",IF(AND(C3988&lt;&gt;"Корректировка остатка",D3988&lt;0),"Для этого типа количество положительное",IF(NOT(ISNUMBER('Номенклатура'!$C$2)),"Укажите дату начала учёта",IF(A3988&lt;INT('Номенклатура'!$C$2),"Раньше даты начала учёта: НЕ учтено",IF(AND(C3988="Корректировка остатка",TRIM(G3988)=""),"Учтено: добавьте пояснение","ОК")))))))))))))</f>
        <v/>
      </c>
    </row>
    <row r="3989" spans="1:9" x14ac:dyDescent="0.25">
      <c r="A3989" s="16"/>
      <c r="B3989" s="13"/>
      <c r="C3989" s="13"/>
      <c r="D3989" s="14"/>
      <c r="E3989" s="17" t="str">
        <f>IF(OR(B3989="",SUMPRODUCT(--EXACT('Номенклатура'!$A$6:$A$205,B3989))&lt;&gt;1),"",INDEX('Номенклатура'!$D$6:$D$205,SUMPRODUCT(EXACT('Номенклатура'!$A$6:$A$205,B3989)*(ROW('Номенклатура'!$A$6:$A$205)-5)))&amp;"")</f>
        <v/>
      </c>
      <c r="F3989" s="18" t="str">
        <f>IF(OR(I3989="ОК",I3989="Учтено: добавьте пояснение"),IF(C3989="Приход",D3989,IF(C3989="Корректировка остатка",D3989,-D3989)),"")</f>
        <v/>
      </c>
      <c r="G3989" s="13"/>
      <c r="H3989" s="15" t="str">
        <f>IF(OR(B3989="",SUMPRODUCT(--EXACT('Номенклатура'!$A$6:$A$205,B3989))&lt;&gt;1),"",INDEX('Номенклатура'!$B$6:$B$205,SUMPRODUCT(EXACT('Номенклатура'!$A$6:$A$205,B3989)*(ROW('Номенклатура'!$A$6:$A$205)-5)))&amp;"")</f>
        <v/>
      </c>
      <c r="I3989" s="15" t="str">
        <f>IF(COUNTA(A3989:D3989,G3989)=0,"",IF(NOT(ISNUMBER(A3989)),"Укажите дату",IF(B3989="","Укажите код",IF(NOT(AND(ISTEXT(B3989),LEN(B3989)&gt;0,LEN(B3989)&lt;=30,ISNUMBER(FIND(LEFT(B3989,1),"ABCDEFGHIJKLMNOPQRSTUVWXYZ")),SUMPRODUCT((MID(B3989,{1,2,3,4,5,6,7,8,9,10,11,12,13,14,15,16,17,18,19,20,21,22,23,24,25,26,27,28,29,30},1)&lt;&gt;"")*ISERROR(FIND(MID(B3989,{1,2,3,4,5,6,7,8,9,10,11,12,13,14,15,16,17,18,19,20,21,22,23,24,25,26,27,28,29,30},1),"ABCDEFGHIJKLMNOPQRSTUVWXYZ0123456789-_")))=0,ISERROR(VALUE(B3989)))),"Недопустимый код: только латинские буквы A-Z в верхнем регистре, цифры, - и _; начало с буквы, до 30 символов (например MILK-001)",IF(SUMPRODUCT(--EXACT('Номенклатура'!$A$6:$A$205,B3989))=0,"Код не найден в номенклатуре",IF(SUMPRODUCT(--EXACT('Номенклатура'!$A$6:$A$205,B3989))&gt;1,"Код повторяется в номенклатуре",IF(ISNA(MATCH(C3989,{"Приход","Расход","Списание","Корректировка остатка"},0)),"Выберите тип операции",IF(NOT(ISNUMBER(D3989)),"Укажите количество",IF(D3989=0,"Количество не может быть 0",IF(AND(C3989&lt;&gt;"Корректировка остатка",D3989&lt;0),"Для этого типа количество положительное",IF(NOT(ISNUMBER('Номенклатура'!$C$2)),"Укажите дату начала учёта",IF(A3989&lt;INT('Номенклатура'!$C$2),"Раньше даты начала учёта: НЕ учтено",IF(AND(C3989="Корректировка остатка",TRIM(G3989)=""),"Учтено: добавьте пояснение","ОК")))))))))))))</f>
        <v/>
      </c>
    </row>
    <row r="3990" spans="1:9" x14ac:dyDescent="0.25">
      <c r="A3990" s="16"/>
      <c r="B3990" s="13"/>
      <c r="C3990" s="13"/>
      <c r="D3990" s="14"/>
      <c r="E3990" s="17" t="str">
        <f>IF(OR(B3990="",SUMPRODUCT(--EXACT('Номенклатура'!$A$6:$A$205,B3990))&lt;&gt;1),"",INDEX('Номенклатура'!$D$6:$D$205,SUMPRODUCT(EXACT('Номенклатура'!$A$6:$A$205,B3990)*(ROW('Номенклатура'!$A$6:$A$205)-5)))&amp;"")</f>
        <v/>
      </c>
      <c r="F3990" s="18" t="str">
        <f>IF(OR(I3990="ОК",I3990="Учтено: добавьте пояснение"),IF(C3990="Приход",D3990,IF(C3990="Корректировка остатка",D3990,-D3990)),"")</f>
        <v/>
      </c>
      <c r="G3990" s="13"/>
      <c r="H3990" s="15" t="str">
        <f>IF(OR(B3990="",SUMPRODUCT(--EXACT('Номенклатура'!$A$6:$A$205,B3990))&lt;&gt;1),"",INDEX('Номенклатура'!$B$6:$B$205,SUMPRODUCT(EXACT('Номенклатура'!$A$6:$A$205,B3990)*(ROW('Номенклатура'!$A$6:$A$205)-5)))&amp;"")</f>
        <v/>
      </c>
      <c r="I3990" s="15" t="str">
        <f>IF(COUNTA(A3990:D3990,G3990)=0,"",IF(NOT(ISNUMBER(A3990)),"Укажите дату",IF(B3990="","Укажите код",IF(NOT(AND(ISTEXT(B3990),LEN(B3990)&gt;0,LEN(B3990)&lt;=30,ISNUMBER(FIND(LEFT(B3990,1),"ABCDEFGHIJKLMNOPQRSTUVWXYZ")),SUMPRODUCT((MID(B3990,{1,2,3,4,5,6,7,8,9,10,11,12,13,14,15,16,17,18,19,20,21,22,23,24,25,26,27,28,29,30},1)&lt;&gt;"")*ISERROR(FIND(MID(B3990,{1,2,3,4,5,6,7,8,9,10,11,12,13,14,15,16,17,18,19,20,21,22,23,24,25,26,27,28,29,30},1),"ABCDEFGHIJKLMNOPQRSTUVWXYZ0123456789-_")))=0,ISERROR(VALUE(B3990)))),"Недопустимый код: только латинские буквы A-Z в верхнем регистре, цифры, - и _; начало с буквы, до 30 символов (например MILK-001)",IF(SUMPRODUCT(--EXACT('Номенклатура'!$A$6:$A$205,B3990))=0,"Код не найден в номенклатуре",IF(SUMPRODUCT(--EXACT('Номенклатура'!$A$6:$A$205,B3990))&gt;1,"Код повторяется в номенклатуре",IF(ISNA(MATCH(C3990,{"Приход","Расход","Списание","Корректировка остатка"},0)),"Выберите тип операции",IF(NOT(ISNUMBER(D3990)),"Укажите количество",IF(D3990=0,"Количество не может быть 0",IF(AND(C3990&lt;&gt;"Корректировка остатка",D3990&lt;0),"Для этого типа количество положительное",IF(NOT(ISNUMBER('Номенклатура'!$C$2)),"Укажите дату начала учёта",IF(A3990&lt;INT('Номенклатура'!$C$2),"Раньше даты начала учёта: НЕ учтено",IF(AND(C3990="Корректировка остатка",TRIM(G3990)=""),"Учтено: добавьте пояснение","ОК")))))))))))))</f>
        <v/>
      </c>
    </row>
    <row r="3991" spans="1:9" x14ac:dyDescent="0.25">
      <c r="A3991" s="16"/>
      <c r="B3991" s="13"/>
      <c r="C3991" s="13"/>
      <c r="D3991" s="14"/>
      <c r="E3991" s="17" t="str">
        <f>IF(OR(B3991="",SUMPRODUCT(--EXACT('Номенклатура'!$A$6:$A$205,B3991))&lt;&gt;1),"",INDEX('Номенклатура'!$D$6:$D$205,SUMPRODUCT(EXACT('Номенклатура'!$A$6:$A$205,B3991)*(ROW('Номенклатура'!$A$6:$A$205)-5)))&amp;"")</f>
        <v/>
      </c>
      <c r="F3991" s="18" t="str">
        <f>IF(OR(I3991="ОК",I3991="Учтено: добавьте пояснение"),IF(C3991="Приход",D3991,IF(C3991="Корректировка остатка",D3991,-D3991)),"")</f>
        <v/>
      </c>
      <c r="G3991" s="13"/>
      <c r="H3991" s="15" t="str">
        <f>IF(OR(B3991="",SUMPRODUCT(--EXACT('Номенклатура'!$A$6:$A$205,B3991))&lt;&gt;1),"",INDEX('Номенклатура'!$B$6:$B$205,SUMPRODUCT(EXACT('Номенклатура'!$A$6:$A$205,B3991)*(ROW('Номенклатура'!$A$6:$A$205)-5)))&amp;"")</f>
        <v/>
      </c>
      <c r="I3991" s="15" t="str">
        <f>IF(COUNTA(A3991:D3991,G3991)=0,"",IF(NOT(ISNUMBER(A3991)),"Укажите дату",IF(B3991="","Укажите код",IF(NOT(AND(ISTEXT(B3991),LEN(B3991)&gt;0,LEN(B3991)&lt;=30,ISNUMBER(FIND(LEFT(B3991,1),"ABCDEFGHIJKLMNOPQRSTUVWXYZ")),SUMPRODUCT((MID(B3991,{1,2,3,4,5,6,7,8,9,10,11,12,13,14,15,16,17,18,19,20,21,22,23,24,25,26,27,28,29,30},1)&lt;&gt;"")*ISERROR(FIND(MID(B3991,{1,2,3,4,5,6,7,8,9,10,11,12,13,14,15,16,17,18,19,20,21,22,23,24,25,26,27,28,29,30},1),"ABCDEFGHIJKLMNOPQRSTUVWXYZ0123456789-_")))=0,ISERROR(VALUE(B3991)))),"Недопустимый код: только латинские буквы A-Z в верхнем регистре, цифры, - и _; начало с буквы, до 30 символов (например MILK-001)",IF(SUMPRODUCT(--EXACT('Номенклатура'!$A$6:$A$205,B3991))=0,"Код не найден в номенклатуре",IF(SUMPRODUCT(--EXACT('Номенклатура'!$A$6:$A$205,B3991))&gt;1,"Код повторяется в номенклатуре",IF(ISNA(MATCH(C3991,{"Приход","Расход","Списание","Корректировка остатка"},0)),"Выберите тип операции",IF(NOT(ISNUMBER(D3991)),"Укажите количество",IF(D3991=0,"Количество не может быть 0",IF(AND(C3991&lt;&gt;"Корректировка остатка",D3991&lt;0),"Для этого типа количество положительное",IF(NOT(ISNUMBER('Номенклатура'!$C$2)),"Укажите дату начала учёта",IF(A3991&lt;INT('Номенклатура'!$C$2),"Раньше даты начала учёта: НЕ учтено",IF(AND(C3991="Корректировка остатка",TRIM(G3991)=""),"Учтено: добавьте пояснение","ОК")))))))))))))</f>
        <v/>
      </c>
    </row>
    <row r="3992" spans="1:9" x14ac:dyDescent="0.25">
      <c r="A3992" s="16"/>
      <c r="B3992" s="13"/>
      <c r="C3992" s="13"/>
      <c r="D3992" s="14"/>
      <c r="E3992" s="17" t="str">
        <f>IF(OR(B3992="",SUMPRODUCT(--EXACT('Номенклатура'!$A$6:$A$205,B3992))&lt;&gt;1),"",INDEX('Номенклатура'!$D$6:$D$205,SUMPRODUCT(EXACT('Номенклатура'!$A$6:$A$205,B3992)*(ROW('Номенклатура'!$A$6:$A$205)-5)))&amp;"")</f>
        <v/>
      </c>
      <c r="F3992" s="18" t="str">
        <f>IF(OR(I3992="ОК",I3992="Учтено: добавьте пояснение"),IF(C3992="Приход",D3992,IF(C3992="Корректировка остатка",D3992,-D3992)),"")</f>
        <v/>
      </c>
      <c r="G3992" s="13"/>
      <c r="H3992" s="15" t="str">
        <f>IF(OR(B3992="",SUMPRODUCT(--EXACT('Номенклатура'!$A$6:$A$205,B3992))&lt;&gt;1),"",INDEX('Номенклатура'!$B$6:$B$205,SUMPRODUCT(EXACT('Номенклатура'!$A$6:$A$205,B3992)*(ROW('Номенклатура'!$A$6:$A$205)-5)))&amp;"")</f>
        <v/>
      </c>
      <c r="I3992" s="15" t="str">
        <f>IF(COUNTA(A3992:D3992,G3992)=0,"",IF(NOT(ISNUMBER(A3992)),"Укажите дату",IF(B3992="","Укажите код",IF(NOT(AND(ISTEXT(B3992),LEN(B3992)&gt;0,LEN(B3992)&lt;=30,ISNUMBER(FIND(LEFT(B3992,1),"ABCDEFGHIJKLMNOPQRSTUVWXYZ")),SUMPRODUCT((MID(B3992,{1,2,3,4,5,6,7,8,9,10,11,12,13,14,15,16,17,18,19,20,21,22,23,24,25,26,27,28,29,30},1)&lt;&gt;"")*ISERROR(FIND(MID(B3992,{1,2,3,4,5,6,7,8,9,10,11,12,13,14,15,16,17,18,19,20,21,22,23,24,25,26,27,28,29,30},1),"ABCDEFGHIJKLMNOPQRSTUVWXYZ0123456789-_")))=0,ISERROR(VALUE(B3992)))),"Недопустимый код: только латинские буквы A-Z в верхнем регистре, цифры, - и _; начало с буквы, до 30 символов (например MILK-001)",IF(SUMPRODUCT(--EXACT('Номенклатура'!$A$6:$A$205,B3992))=0,"Код не найден в номенклатуре",IF(SUMPRODUCT(--EXACT('Номенклатура'!$A$6:$A$205,B3992))&gt;1,"Код повторяется в номенклатуре",IF(ISNA(MATCH(C3992,{"Приход","Расход","Списание","Корректировка остатка"},0)),"Выберите тип операции",IF(NOT(ISNUMBER(D3992)),"Укажите количество",IF(D3992=0,"Количество не может быть 0",IF(AND(C3992&lt;&gt;"Корректировка остатка",D3992&lt;0),"Для этого типа количество положительное",IF(NOT(ISNUMBER('Номенклатура'!$C$2)),"Укажите дату начала учёта",IF(A3992&lt;INT('Номенклатура'!$C$2),"Раньше даты начала учёта: НЕ учтено",IF(AND(C3992="Корректировка остатка",TRIM(G3992)=""),"Учтено: добавьте пояснение","ОК")))))))))))))</f>
        <v/>
      </c>
    </row>
    <row r="3993" spans="1:9" x14ac:dyDescent="0.25">
      <c r="A3993" s="16"/>
      <c r="B3993" s="13"/>
      <c r="C3993" s="13"/>
      <c r="D3993" s="14"/>
      <c r="E3993" s="17" t="str">
        <f>IF(OR(B3993="",SUMPRODUCT(--EXACT('Номенклатура'!$A$6:$A$205,B3993))&lt;&gt;1),"",INDEX('Номенклатура'!$D$6:$D$205,SUMPRODUCT(EXACT('Номенклатура'!$A$6:$A$205,B3993)*(ROW('Номенклатура'!$A$6:$A$205)-5)))&amp;"")</f>
        <v/>
      </c>
      <c r="F3993" s="18" t="str">
        <f>IF(OR(I3993="ОК",I3993="Учтено: добавьте пояснение"),IF(C3993="Приход",D3993,IF(C3993="Корректировка остатка",D3993,-D3993)),"")</f>
        <v/>
      </c>
      <c r="G3993" s="13"/>
      <c r="H3993" s="15" t="str">
        <f>IF(OR(B3993="",SUMPRODUCT(--EXACT('Номенклатура'!$A$6:$A$205,B3993))&lt;&gt;1),"",INDEX('Номенклатура'!$B$6:$B$205,SUMPRODUCT(EXACT('Номенклатура'!$A$6:$A$205,B3993)*(ROW('Номенклатура'!$A$6:$A$205)-5)))&amp;"")</f>
        <v/>
      </c>
      <c r="I3993" s="15" t="str">
        <f>IF(COUNTA(A3993:D3993,G3993)=0,"",IF(NOT(ISNUMBER(A3993)),"Укажите дату",IF(B3993="","Укажите код",IF(NOT(AND(ISTEXT(B3993),LEN(B3993)&gt;0,LEN(B3993)&lt;=30,ISNUMBER(FIND(LEFT(B3993,1),"ABCDEFGHIJKLMNOPQRSTUVWXYZ")),SUMPRODUCT((MID(B3993,{1,2,3,4,5,6,7,8,9,10,11,12,13,14,15,16,17,18,19,20,21,22,23,24,25,26,27,28,29,30},1)&lt;&gt;"")*ISERROR(FIND(MID(B3993,{1,2,3,4,5,6,7,8,9,10,11,12,13,14,15,16,17,18,19,20,21,22,23,24,25,26,27,28,29,30},1),"ABCDEFGHIJKLMNOPQRSTUVWXYZ0123456789-_")))=0,ISERROR(VALUE(B3993)))),"Недопустимый код: только латинские буквы A-Z в верхнем регистре, цифры, - и _; начало с буквы, до 30 символов (например MILK-001)",IF(SUMPRODUCT(--EXACT('Номенклатура'!$A$6:$A$205,B3993))=0,"Код не найден в номенклатуре",IF(SUMPRODUCT(--EXACT('Номенклатура'!$A$6:$A$205,B3993))&gt;1,"Код повторяется в номенклатуре",IF(ISNA(MATCH(C3993,{"Приход","Расход","Списание","Корректировка остатка"},0)),"Выберите тип операции",IF(NOT(ISNUMBER(D3993)),"Укажите количество",IF(D3993=0,"Количество не может быть 0",IF(AND(C3993&lt;&gt;"Корректировка остатка",D3993&lt;0),"Для этого типа количество положительное",IF(NOT(ISNUMBER('Номенклатура'!$C$2)),"Укажите дату начала учёта",IF(A3993&lt;INT('Номенклатура'!$C$2),"Раньше даты начала учёта: НЕ учтено",IF(AND(C3993="Корректировка остатка",TRIM(G3993)=""),"Учтено: добавьте пояснение","ОК")))))))))))))</f>
        <v/>
      </c>
    </row>
    <row r="3994" spans="1:9" x14ac:dyDescent="0.25">
      <c r="A3994" s="16"/>
      <c r="B3994" s="13"/>
      <c r="C3994" s="13"/>
      <c r="D3994" s="14"/>
      <c r="E3994" s="17" t="str">
        <f>IF(OR(B3994="",SUMPRODUCT(--EXACT('Номенклатура'!$A$6:$A$205,B3994))&lt;&gt;1),"",INDEX('Номенклатура'!$D$6:$D$205,SUMPRODUCT(EXACT('Номенклатура'!$A$6:$A$205,B3994)*(ROW('Номенклатура'!$A$6:$A$205)-5)))&amp;"")</f>
        <v/>
      </c>
      <c r="F3994" s="18" t="str">
        <f>IF(OR(I3994="ОК",I3994="Учтено: добавьте пояснение"),IF(C3994="Приход",D3994,IF(C3994="Корректировка остатка",D3994,-D3994)),"")</f>
        <v/>
      </c>
      <c r="G3994" s="13"/>
      <c r="H3994" s="15" t="str">
        <f>IF(OR(B3994="",SUMPRODUCT(--EXACT('Номенклатура'!$A$6:$A$205,B3994))&lt;&gt;1),"",INDEX('Номенклатура'!$B$6:$B$205,SUMPRODUCT(EXACT('Номенклатура'!$A$6:$A$205,B3994)*(ROW('Номенклатура'!$A$6:$A$205)-5)))&amp;"")</f>
        <v/>
      </c>
      <c r="I3994" s="15" t="str">
        <f>IF(COUNTA(A3994:D3994,G3994)=0,"",IF(NOT(ISNUMBER(A3994)),"Укажите дату",IF(B3994="","Укажите код",IF(NOT(AND(ISTEXT(B3994),LEN(B3994)&gt;0,LEN(B3994)&lt;=30,ISNUMBER(FIND(LEFT(B3994,1),"ABCDEFGHIJKLMNOPQRSTUVWXYZ")),SUMPRODUCT((MID(B3994,{1,2,3,4,5,6,7,8,9,10,11,12,13,14,15,16,17,18,19,20,21,22,23,24,25,26,27,28,29,30},1)&lt;&gt;"")*ISERROR(FIND(MID(B3994,{1,2,3,4,5,6,7,8,9,10,11,12,13,14,15,16,17,18,19,20,21,22,23,24,25,26,27,28,29,30},1),"ABCDEFGHIJKLMNOPQRSTUVWXYZ0123456789-_")))=0,ISERROR(VALUE(B3994)))),"Недопустимый код: только латинские буквы A-Z в верхнем регистре, цифры, - и _; начало с буквы, до 30 символов (например MILK-001)",IF(SUMPRODUCT(--EXACT('Номенклатура'!$A$6:$A$205,B3994))=0,"Код не найден в номенклатуре",IF(SUMPRODUCT(--EXACT('Номенклатура'!$A$6:$A$205,B3994))&gt;1,"Код повторяется в номенклатуре",IF(ISNA(MATCH(C3994,{"Приход","Расход","Списание","Корректировка остатка"},0)),"Выберите тип операции",IF(NOT(ISNUMBER(D3994)),"Укажите количество",IF(D3994=0,"Количество не может быть 0",IF(AND(C3994&lt;&gt;"Корректировка остатка",D3994&lt;0),"Для этого типа количество положительное",IF(NOT(ISNUMBER('Номенклатура'!$C$2)),"Укажите дату начала учёта",IF(A3994&lt;INT('Номенклатура'!$C$2),"Раньше даты начала учёта: НЕ учтено",IF(AND(C3994="Корректировка остатка",TRIM(G3994)=""),"Учтено: добавьте пояснение","ОК")))))))))))))</f>
        <v/>
      </c>
    </row>
    <row r="3995" spans="1:9" x14ac:dyDescent="0.25">
      <c r="A3995" s="16"/>
      <c r="B3995" s="13"/>
      <c r="C3995" s="13"/>
      <c r="D3995" s="14"/>
      <c r="E3995" s="17" t="str">
        <f>IF(OR(B3995="",SUMPRODUCT(--EXACT('Номенклатура'!$A$6:$A$205,B3995))&lt;&gt;1),"",INDEX('Номенклатура'!$D$6:$D$205,SUMPRODUCT(EXACT('Номенклатура'!$A$6:$A$205,B3995)*(ROW('Номенклатура'!$A$6:$A$205)-5)))&amp;"")</f>
        <v/>
      </c>
      <c r="F3995" s="18" t="str">
        <f>IF(OR(I3995="ОК",I3995="Учтено: добавьте пояснение"),IF(C3995="Приход",D3995,IF(C3995="Корректировка остатка",D3995,-D3995)),"")</f>
        <v/>
      </c>
      <c r="G3995" s="13"/>
      <c r="H3995" s="15" t="str">
        <f>IF(OR(B3995="",SUMPRODUCT(--EXACT('Номенклатура'!$A$6:$A$205,B3995))&lt;&gt;1),"",INDEX('Номенклатура'!$B$6:$B$205,SUMPRODUCT(EXACT('Номенклатура'!$A$6:$A$205,B3995)*(ROW('Номенклатура'!$A$6:$A$205)-5)))&amp;"")</f>
        <v/>
      </c>
      <c r="I3995" s="15" t="str">
        <f>IF(COUNTA(A3995:D3995,G3995)=0,"",IF(NOT(ISNUMBER(A3995)),"Укажите дату",IF(B3995="","Укажите код",IF(NOT(AND(ISTEXT(B3995),LEN(B3995)&gt;0,LEN(B3995)&lt;=30,ISNUMBER(FIND(LEFT(B3995,1),"ABCDEFGHIJKLMNOPQRSTUVWXYZ")),SUMPRODUCT((MID(B3995,{1,2,3,4,5,6,7,8,9,10,11,12,13,14,15,16,17,18,19,20,21,22,23,24,25,26,27,28,29,30},1)&lt;&gt;"")*ISERROR(FIND(MID(B3995,{1,2,3,4,5,6,7,8,9,10,11,12,13,14,15,16,17,18,19,20,21,22,23,24,25,26,27,28,29,30},1),"ABCDEFGHIJKLMNOPQRSTUVWXYZ0123456789-_")))=0,ISERROR(VALUE(B3995)))),"Недопустимый код: только латинские буквы A-Z в верхнем регистре, цифры, - и _; начало с буквы, до 30 символов (например MILK-001)",IF(SUMPRODUCT(--EXACT('Номенклатура'!$A$6:$A$205,B3995))=0,"Код не найден в номенклатуре",IF(SUMPRODUCT(--EXACT('Номенклатура'!$A$6:$A$205,B3995))&gt;1,"Код повторяется в номенклатуре",IF(ISNA(MATCH(C3995,{"Приход","Расход","Списание","Корректировка остатка"},0)),"Выберите тип операции",IF(NOT(ISNUMBER(D3995)),"Укажите количество",IF(D3995=0,"Количество не может быть 0",IF(AND(C3995&lt;&gt;"Корректировка остатка",D3995&lt;0),"Для этого типа количество положительное",IF(NOT(ISNUMBER('Номенклатура'!$C$2)),"Укажите дату начала учёта",IF(A3995&lt;INT('Номенклатура'!$C$2),"Раньше даты начала учёта: НЕ учтено",IF(AND(C3995="Корректировка остатка",TRIM(G3995)=""),"Учтено: добавьте пояснение","ОК")))))))))))))</f>
        <v/>
      </c>
    </row>
    <row r="3996" spans="1:9" x14ac:dyDescent="0.25">
      <c r="A3996" s="16"/>
      <c r="B3996" s="13"/>
      <c r="C3996" s="13"/>
      <c r="D3996" s="14"/>
      <c r="E3996" s="17" t="str">
        <f>IF(OR(B3996="",SUMPRODUCT(--EXACT('Номенклатура'!$A$6:$A$205,B3996))&lt;&gt;1),"",INDEX('Номенклатура'!$D$6:$D$205,SUMPRODUCT(EXACT('Номенклатура'!$A$6:$A$205,B3996)*(ROW('Номенклатура'!$A$6:$A$205)-5)))&amp;"")</f>
        <v/>
      </c>
      <c r="F3996" s="18" t="str">
        <f>IF(OR(I3996="ОК",I3996="Учтено: добавьте пояснение"),IF(C3996="Приход",D3996,IF(C3996="Корректировка остатка",D3996,-D3996)),"")</f>
        <v/>
      </c>
      <c r="G3996" s="13"/>
      <c r="H3996" s="15" t="str">
        <f>IF(OR(B3996="",SUMPRODUCT(--EXACT('Номенклатура'!$A$6:$A$205,B3996))&lt;&gt;1),"",INDEX('Номенклатура'!$B$6:$B$205,SUMPRODUCT(EXACT('Номенклатура'!$A$6:$A$205,B3996)*(ROW('Номенклатура'!$A$6:$A$205)-5)))&amp;"")</f>
        <v/>
      </c>
      <c r="I3996" s="15" t="str">
        <f>IF(COUNTA(A3996:D3996,G3996)=0,"",IF(NOT(ISNUMBER(A3996)),"Укажите дату",IF(B3996="","Укажите код",IF(NOT(AND(ISTEXT(B3996),LEN(B3996)&gt;0,LEN(B3996)&lt;=30,ISNUMBER(FIND(LEFT(B3996,1),"ABCDEFGHIJKLMNOPQRSTUVWXYZ")),SUMPRODUCT((MID(B3996,{1,2,3,4,5,6,7,8,9,10,11,12,13,14,15,16,17,18,19,20,21,22,23,24,25,26,27,28,29,30},1)&lt;&gt;"")*ISERROR(FIND(MID(B3996,{1,2,3,4,5,6,7,8,9,10,11,12,13,14,15,16,17,18,19,20,21,22,23,24,25,26,27,28,29,30},1),"ABCDEFGHIJKLMNOPQRSTUVWXYZ0123456789-_")))=0,ISERROR(VALUE(B3996)))),"Недопустимый код: только латинские буквы A-Z в верхнем регистре, цифры, - и _; начало с буквы, до 30 символов (например MILK-001)",IF(SUMPRODUCT(--EXACT('Номенклатура'!$A$6:$A$205,B3996))=0,"Код не найден в номенклатуре",IF(SUMPRODUCT(--EXACT('Номенклатура'!$A$6:$A$205,B3996))&gt;1,"Код повторяется в номенклатуре",IF(ISNA(MATCH(C3996,{"Приход","Расход","Списание","Корректировка остатка"},0)),"Выберите тип операции",IF(NOT(ISNUMBER(D3996)),"Укажите количество",IF(D3996=0,"Количество не может быть 0",IF(AND(C3996&lt;&gt;"Корректировка остатка",D3996&lt;0),"Для этого типа количество положительное",IF(NOT(ISNUMBER('Номенклатура'!$C$2)),"Укажите дату начала учёта",IF(A3996&lt;INT('Номенклатура'!$C$2),"Раньше даты начала учёта: НЕ учтено",IF(AND(C3996="Корректировка остатка",TRIM(G3996)=""),"Учтено: добавьте пояснение","ОК")))))))))))))</f>
        <v/>
      </c>
    </row>
    <row r="3997" spans="1:9" x14ac:dyDescent="0.25">
      <c r="A3997" s="16"/>
      <c r="B3997" s="13"/>
      <c r="C3997" s="13"/>
      <c r="D3997" s="14"/>
      <c r="E3997" s="17" t="str">
        <f>IF(OR(B3997="",SUMPRODUCT(--EXACT('Номенклатура'!$A$6:$A$205,B3997))&lt;&gt;1),"",INDEX('Номенклатура'!$D$6:$D$205,SUMPRODUCT(EXACT('Номенклатура'!$A$6:$A$205,B3997)*(ROW('Номенклатура'!$A$6:$A$205)-5)))&amp;"")</f>
        <v/>
      </c>
      <c r="F3997" s="18" t="str">
        <f>IF(OR(I3997="ОК",I3997="Учтено: добавьте пояснение"),IF(C3997="Приход",D3997,IF(C3997="Корректировка остатка",D3997,-D3997)),"")</f>
        <v/>
      </c>
      <c r="G3997" s="13"/>
      <c r="H3997" s="15" t="str">
        <f>IF(OR(B3997="",SUMPRODUCT(--EXACT('Номенклатура'!$A$6:$A$205,B3997))&lt;&gt;1),"",INDEX('Номенклатура'!$B$6:$B$205,SUMPRODUCT(EXACT('Номенклатура'!$A$6:$A$205,B3997)*(ROW('Номенклатура'!$A$6:$A$205)-5)))&amp;"")</f>
        <v/>
      </c>
      <c r="I3997" s="15" t="str">
        <f>IF(COUNTA(A3997:D3997,G3997)=0,"",IF(NOT(ISNUMBER(A3997)),"Укажите дату",IF(B3997="","Укажите код",IF(NOT(AND(ISTEXT(B3997),LEN(B3997)&gt;0,LEN(B3997)&lt;=30,ISNUMBER(FIND(LEFT(B3997,1),"ABCDEFGHIJKLMNOPQRSTUVWXYZ")),SUMPRODUCT((MID(B3997,{1,2,3,4,5,6,7,8,9,10,11,12,13,14,15,16,17,18,19,20,21,22,23,24,25,26,27,28,29,30},1)&lt;&gt;"")*ISERROR(FIND(MID(B3997,{1,2,3,4,5,6,7,8,9,10,11,12,13,14,15,16,17,18,19,20,21,22,23,24,25,26,27,28,29,30},1),"ABCDEFGHIJKLMNOPQRSTUVWXYZ0123456789-_")))=0,ISERROR(VALUE(B3997)))),"Недопустимый код: только латинские буквы A-Z в верхнем регистре, цифры, - и _; начало с буквы, до 30 символов (например MILK-001)",IF(SUMPRODUCT(--EXACT('Номенклатура'!$A$6:$A$205,B3997))=0,"Код не найден в номенклатуре",IF(SUMPRODUCT(--EXACT('Номенклатура'!$A$6:$A$205,B3997))&gt;1,"Код повторяется в номенклатуре",IF(ISNA(MATCH(C3997,{"Приход","Расход","Списание","Корректировка остатка"},0)),"Выберите тип операции",IF(NOT(ISNUMBER(D3997)),"Укажите количество",IF(D3997=0,"Количество не может быть 0",IF(AND(C3997&lt;&gt;"Корректировка остатка",D3997&lt;0),"Для этого типа количество положительное",IF(NOT(ISNUMBER('Номенклатура'!$C$2)),"Укажите дату начала учёта",IF(A3997&lt;INT('Номенклатура'!$C$2),"Раньше даты начала учёта: НЕ учтено",IF(AND(C3997="Корректировка остатка",TRIM(G3997)=""),"Учтено: добавьте пояснение","ОК")))))))))))))</f>
        <v/>
      </c>
    </row>
    <row r="3998" spans="1:9" x14ac:dyDescent="0.25">
      <c r="A3998" s="16"/>
      <c r="B3998" s="13"/>
      <c r="C3998" s="13"/>
      <c r="D3998" s="14"/>
      <c r="E3998" s="17" t="str">
        <f>IF(OR(B3998="",SUMPRODUCT(--EXACT('Номенклатура'!$A$6:$A$205,B3998))&lt;&gt;1),"",INDEX('Номенклатура'!$D$6:$D$205,SUMPRODUCT(EXACT('Номенклатура'!$A$6:$A$205,B3998)*(ROW('Номенклатура'!$A$6:$A$205)-5)))&amp;"")</f>
        <v/>
      </c>
      <c r="F3998" s="18" t="str">
        <f>IF(OR(I3998="ОК",I3998="Учтено: добавьте пояснение"),IF(C3998="Приход",D3998,IF(C3998="Корректировка остатка",D3998,-D3998)),"")</f>
        <v/>
      </c>
      <c r="G3998" s="13"/>
      <c r="H3998" s="15" t="str">
        <f>IF(OR(B3998="",SUMPRODUCT(--EXACT('Номенклатура'!$A$6:$A$205,B3998))&lt;&gt;1),"",INDEX('Номенклатура'!$B$6:$B$205,SUMPRODUCT(EXACT('Номенклатура'!$A$6:$A$205,B3998)*(ROW('Номенклатура'!$A$6:$A$205)-5)))&amp;"")</f>
        <v/>
      </c>
      <c r="I3998" s="15" t="str">
        <f>IF(COUNTA(A3998:D3998,G3998)=0,"",IF(NOT(ISNUMBER(A3998)),"Укажите дату",IF(B3998="","Укажите код",IF(NOT(AND(ISTEXT(B3998),LEN(B3998)&gt;0,LEN(B3998)&lt;=30,ISNUMBER(FIND(LEFT(B3998,1),"ABCDEFGHIJKLMNOPQRSTUVWXYZ")),SUMPRODUCT((MID(B3998,{1,2,3,4,5,6,7,8,9,10,11,12,13,14,15,16,17,18,19,20,21,22,23,24,25,26,27,28,29,30},1)&lt;&gt;"")*ISERROR(FIND(MID(B3998,{1,2,3,4,5,6,7,8,9,10,11,12,13,14,15,16,17,18,19,20,21,22,23,24,25,26,27,28,29,30},1),"ABCDEFGHIJKLMNOPQRSTUVWXYZ0123456789-_")))=0,ISERROR(VALUE(B3998)))),"Недопустимый код: только латинские буквы A-Z в верхнем регистре, цифры, - и _; начало с буквы, до 30 символов (например MILK-001)",IF(SUMPRODUCT(--EXACT('Номенклатура'!$A$6:$A$205,B3998))=0,"Код не найден в номенклатуре",IF(SUMPRODUCT(--EXACT('Номенклатура'!$A$6:$A$205,B3998))&gt;1,"Код повторяется в номенклатуре",IF(ISNA(MATCH(C3998,{"Приход","Расход","Списание","Корректировка остатка"},0)),"Выберите тип операции",IF(NOT(ISNUMBER(D3998)),"Укажите количество",IF(D3998=0,"Количество не может быть 0",IF(AND(C3998&lt;&gt;"Корректировка остатка",D3998&lt;0),"Для этого типа количество положительное",IF(NOT(ISNUMBER('Номенклатура'!$C$2)),"Укажите дату начала учёта",IF(A3998&lt;INT('Номенклатура'!$C$2),"Раньше даты начала учёта: НЕ учтено",IF(AND(C3998="Корректировка остатка",TRIM(G3998)=""),"Учтено: добавьте пояснение","ОК")))))))))))))</f>
        <v/>
      </c>
    </row>
    <row r="3999" spans="1:9" x14ac:dyDescent="0.25">
      <c r="A3999" s="16"/>
      <c r="B3999" s="13"/>
      <c r="C3999" s="13"/>
      <c r="D3999" s="14"/>
      <c r="E3999" s="17" t="str">
        <f>IF(OR(B3999="",SUMPRODUCT(--EXACT('Номенклатура'!$A$6:$A$205,B3999))&lt;&gt;1),"",INDEX('Номенклатура'!$D$6:$D$205,SUMPRODUCT(EXACT('Номенклатура'!$A$6:$A$205,B3999)*(ROW('Номенклатура'!$A$6:$A$205)-5)))&amp;"")</f>
        <v/>
      </c>
      <c r="F3999" s="18" t="str">
        <f>IF(OR(I3999="ОК",I3999="Учтено: добавьте пояснение"),IF(C3999="Приход",D3999,IF(C3999="Корректировка остатка",D3999,-D3999)),"")</f>
        <v/>
      </c>
      <c r="G3999" s="13"/>
      <c r="H3999" s="15" t="str">
        <f>IF(OR(B3999="",SUMPRODUCT(--EXACT('Номенклатура'!$A$6:$A$205,B3999))&lt;&gt;1),"",INDEX('Номенклатура'!$B$6:$B$205,SUMPRODUCT(EXACT('Номенклатура'!$A$6:$A$205,B3999)*(ROW('Номенклатура'!$A$6:$A$205)-5)))&amp;"")</f>
        <v/>
      </c>
      <c r="I3999" s="15" t="str">
        <f>IF(COUNTA(A3999:D3999,G3999)=0,"",IF(NOT(ISNUMBER(A3999)),"Укажите дату",IF(B3999="","Укажите код",IF(NOT(AND(ISTEXT(B3999),LEN(B3999)&gt;0,LEN(B3999)&lt;=30,ISNUMBER(FIND(LEFT(B3999,1),"ABCDEFGHIJKLMNOPQRSTUVWXYZ")),SUMPRODUCT((MID(B3999,{1,2,3,4,5,6,7,8,9,10,11,12,13,14,15,16,17,18,19,20,21,22,23,24,25,26,27,28,29,30},1)&lt;&gt;"")*ISERROR(FIND(MID(B3999,{1,2,3,4,5,6,7,8,9,10,11,12,13,14,15,16,17,18,19,20,21,22,23,24,25,26,27,28,29,30},1),"ABCDEFGHIJKLMNOPQRSTUVWXYZ0123456789-_")))=0,ISERROR(VALUE(B3999)))),"Недопустимый код: только латинские буквы A-Z в верхнем регистре, цифры, - и _; начало с буквы, до 30 символов (например MILK-001)",IF(SUMPRODUCT(--EXACT('Номенклатура'!$A$6:$A$205,B3999))=0,"Код не найден в номенклатуре",IF(SUMPRODUCT(--EXACT('Номенклатура'!$A$6:$A$205,B3999))&gt;1,"Код повторяется в номенклатуре",IF(ISNA(MATCH(C3999,{"Приход","Расход","Списание","Корректировка остатка"},0)),"Выберите тип операции",IF(NOT(ISNUMBER(D3999)),"Укажите количество",IF(D3999=0,"Количество не может быть 0",IF(AND(C3999&lt;&gt;"Корректировка остатка",D3999&lt;0),"Для этого типа количество положительное",IF(NOT(ISNUMBER('Номенклатура'!$C$2)),"Укажите дату начала учёта",IF(A3999&lt;INT('Номенклатура'!$C$2),"Раньше даты начала учёта: НЕ учтено",IF(AND(C3999="Корректировка остатка",TRIM(G3999)=""),"Учтено: добавьте пояснение","ОК")))))))))))))</f>
        <v/>
      </c>
    </row>
    <row r="4000" spans="1:9" x14ac:dyDescent="0.25">
      <c r="A4000" s="16"/>
      <c r="B4000" s="13"/>
      <c r="C4000" s="13"/>
      <c r="D4000" s="14"/>
      <c r="E4000" s="17" t="str">
        <f>IF(OR(B4000="",SUMPRODUCT(--EXACT('Номенклатура'!$A$6:$A$205,B4000))&lt;&gt;1),"",INDEX('Номенклатура'!$D$6:$D$205,SUMPRODUCT(EXACT('Номенклатура'!$A$6:$A$205,B4000)*(ROW('Номенклатура'!$A$6:$A$205)-5)))&amp;"")</f>
        <v/>
      </c>
      <c r="F4000" s="18" t="str">
        <f>IF(OR(I4000="ОК",I4000="Учтено: добавьте пояснение"),IF(C4000="Приход",D4000,IF(C4000="Корректировка остатка",D4000,-D4000)),"")</f>
        <v/>
      </c>
      <c r="G4000" s="13"/>
      <c r="H4000" s="15" t="str">
        <f>IF(OR(B4000="",SUMPRODUCT(--EXACT('Номенклатура'!$A$6:$A$205,B4000))&lt;&gt;1),"",INDEX('Номенклатура'!$B$6:$B$205,SUMPRODUCT(EXACT('Номенклатура'!$A$6:$A$205,B4000)*(ROW('Номенклатура'!$A$6:$A$205)-5)))&amp;"")</f>
        <v/>
      </c>
      <c r="I4000" s="15" t="str">
        <f>IF(COUNTA(A4000:D4000,G4000)=0,"",IF(NOT(ISNUMBER(A4000)),"Укажите дату",IF(B4000="","Укажите код",IF(NOT(AND(ISTEXT(B4000),LEN(B4000)&gt;0,LEN(B4000)&lt;=30,ISNUMBER(FIND(LEFT(B4000,1),"ABCDEFGHIJKLMNOPQRSTUVWXYZ")),SUMPRODUCT((MID(B4000,{1,2,3,4,5,6,7,8,9,10,11,12,13,14,15,16,17,18,19,20,21,22,23,24,25,26,27,28,29,30},1)&lt;&gt;"")*ISERROR(FIND(MID(B4000,{1,2,3,4,5,6,7,8,9,10,11,12,13,14,15,16,17,18,19,20,21,22,23,24,25,26,27,28,29,30},1),"ABCDEFGHIJKLMNOPQRSTUVWXYZ0123456789-_")))=0,ISERROR(VALUE(B4000)))),"Недопустимый код: только латинские буквы A-Z в верхнем регистре, цифры, - и _; начало с буквы, до 30 символов (например MILK-001)",IF(SUMPRODUCT(--EXACT('Номенклатура'!$A$6:$A$205,B4000))=0,"Код не найден в номенклатуре",IF(SUMPRODUCT(--EXACT('Номенклатура'!$A$6:$A$205,B4000))&gt;1,"Код повторяется в номенклатуре",IF(ISNA(MATCH(C4000,{"Приход","Расход","Списание","Корректировка остатка"},0)),"Выберите тип операции",IF(NOT(ISNUMBER(D4000)),"Укажите количество",IF(D4000=0,"Количество не может быть 0",IF(AND(C4000&lt;&gt;"Корректировка остатка",D4000&lt;0),"Для этого типа количество положительное",IF(NOT(ISNUMBER('Номенклатура'!$C$2)),"Укажите дату начала учёта",IF(A4000&lt;INT('Номенклатура'!$C$2),"Раньше даты начала учёта: НЕ учтено",IF(AND(C4000="Корректировка остатка",TRIM(G4000)=""),"Учтено: добавьте пояснение","ОК")))))))))))))</f>
        <v/>
      </c>
    </row>
    <row r="4001" spans="1:9" x14ac:dyDescent="0.25">
      <c r="A4001" s="16"/>
      <c r="B4001" s="13"/>
      <c r="C4001" s="13"/>
      <c r="D4001" s="14"/>
      <c r="E4001" s="17" t="str">
        <f>IF(OR(B4001="",SUMPRODUCT(--EXACT('Номенклатура'!$A$6:$A$205,B4001))&lt;&gt;1),"",INDEX('Номенклатура'!$D$6:$D$205,SUMPRODUCT(EXACT('Номенклатура'!$A$6:$A$205,B4001)*(ROW('Номенклатура'!$A$6:$A$205)-5)))&amp;"")</f>
        <v/>
      </c>
      <c r="F4001" s="18" t="str">
        <f>IF(OR(I4001="ОК",I4001="Учтено: добавьте пояснение"),IF(C4001="Приход",D4001,IF(C4001="Корректировка остатка",D4001,-D4001)),"")</f>
        <v/>
      </c>
      <c r="G4001" s="13"/>
      <c r="H4001" s="15" t="str">
        <f>IF(OR(B4001="",SUMPRODUCT(--EXACT('Номенклатура'!$A$6:$A$205,B4001))&lt;&gt;1),"",INDEX('Номенклатура'!$B$6:$B$205,SUMPRODUCT(EXACT('Номенклатура'!$A$6:$A$205,B4001)*(ROW('Номенклатура'!$A$6:$A$205)-5)))&amp;"")</f>
        <v/>
      </c>
      <c r="I4001" s="15" t="str">
        <f>IF(COUNTA(A4001:D4001,G4001)=0,"",IF(NOT(ISNUMBER(A4001)),"Укажите дату",IF(B4001="","Укажите код",IF(NOT(AND(ISTEXT(B4001),LEN(B4001)&gt;0,LEN(B4001)&lt;=30,ISNUMBER(FIND(LEFT(B4001,1),"ABCDEFGHIJKLMNOPQRSTUVWXYZ")),SUMPRODUCT((MID(B4001,{1,2,3,4,5,6,7,8,9,10,11,12,13,14,15,16,17,18,19,20,21,22,23,24,25,26,27,28,29,30},1)&lt;&gt;"")*ISERROR(FIND(MID(B4001,{1,2,3,4,5,6,7,8,9,10,11,12,13,14,15,16,17,18,19,20,21,22,23,24,25,26,27,28,29,30},1),"ABCDEFGHIJKLMNOPQRSTUVWXYZ0123456789-_")))=0,ISERROR(VALUE(B4001)))),"Недопустимый код: только латинские буквы A-Z в верхнем регистре, цифры, - и _; начало с буквы, до 30 символов (например MILK-001)",IF(SUMPRODUCT(--EXACT('Номенклатура'!$A$6:$A$205,B4001))=0,"Код не найден в номенклатуре",IF(SUMPRODUCT(--EXACT('Номенклатура'!$A$6:$A$205,B4001))&gt;1,"Код повторяется в номенклатуре",IF(ISNA(MATCH(C4001,{"Приход","Расход","Списание","Корректировка остатка"},0)),"Выберите тип операции",IF(NOT(ISNUMBER(D4001)),"Укажите количество",IF(D4001=0,"Количество не может быть 0",IF(AND(C4001&lt;&gt;"Корректировка остатка",D4001&lt;0),"Для этого типа количество положительное",IF(NOT(ISNUMBER('Номенклатура'!$C$2)),"Укажите дату начала учёта",IF(A4001&lt;INT('Номенклатура'!$C$2),"Раньше даты начала учёта: НЕ учтено",IF(AND(C4001="Корректировка остатка",TRIM(G4001)=""),"Учтено: добавьте пояснение","ОК")))))))))))))</f>
        <v/>
      </c>
    </row>
    <row r="4002" spans="1:9" x14ac:dyDescent="0.25">
      <c r="A4002" s="16"/>
      <c r="B4002" s="13"/>
      <c r="C4002" s="13"/>
      <c r="D4002" s="14"/>
      <c r="E4002" s="17" t="str">
        <f>IF(OR(B4002="",SUMPRODUCT(--EXACT('Номенклатура'!$A$6:$A$205,B4002))&lt;&gt;1),"",INDEX('Номенклатура'!$D$6:$D$205,SUMPRODUCT(EXACT('Номенклатура'!$A$6:$A$205,B4002)*(ROW('Номенклатура'!$A$6:$A$205)-5)))&amp;"")</f>
        <v/>
      </c>
      <c r="F4002" s="18" t="str">
        <f>IF(OR(I4002="ОК",I4002="Учтено: добавьте пояснение"),IF(C4002="Приход",D4002,IF(C4002="Корректировка остатка",D4002,-D4002)),"")</f>
        <v/>
      </c>
      <c r="G4002" s="13"/>
      <c r="H4002" s="15" t="str">
        <f>IF(OR(B4002="",SUMPRODUCT(--EXACT('Номенклатура'!$A$6:$A$205,B4002))&lt;&gt;1),"",INDEX('Номенклатура'!$B$6:$B$205,SUMPRODUCT(EXACT('Номенклатура'!$A$6:$A$205,B4002)*(ROW('Номенклатура'!$A$6:$A$205)-5)))&amp;"")</f>
        <v/>
      </c>
      <c r="I4002" s="15" t="str">
        <f>IF(COUNTA(A4002:D4002,G4002)=0,"",IF(NOT(ISNUMBER(A4002)),"Укажите дату",IF(B4002="","Укажите код",IF(NOT(AND(ISTEXT(B4002),LEN(B4002)&gt;0,LEN(B4002)&lt;=30,ISNUMBER(FIND(LEFT(B4002,1),"ABCDEFGHIJKLMNOPQRSTUVWXYZ")),SUMPRODUCT((MID(B4002,{1,2,3,4,5,6,7,8,9,10,11,12,13,14,15,16,17,18,19,20,21,22,23,24,25,26,27,28,29,30},1)&lt;&gt;"")*ISERROR(FIND(MID(B4002,{1,2,3,4,5,6,7,8,9,10,11,12,13,14,15,16,17,18,19,20,21,22,23,24,25,26,27,28,29,30},1),"ABCDEFGHIJKLMNOPQRSTUVWXYZ0123456789-_")))=0,ISERROR(VALUE(B4002)))),"Недопустимый код: только латинские буквы A-Z в верхнем регистре, цифры, - и _; начало с буквы, до 30 символов (например MILK-001)",IF(SUMPRODUCT(--EXACT('Номенклатура'!$A$6:$A$205,B4002))=0,"Код не найден в номенклатуре",IF(SUMPRODUCT(--EXACT('Номенклатура'!$A$6:$A$205,B4002))&gt;1,"Код повторяется в номенклатуре",IF(ISNA(MATCH(C4002,{"Приход","Расход","Списание","Корректировка остатка"},0)),"Выберите тип операции",IF(NOT(ISNUMBER(D4002)),"Укажите количество",IF(D4002=0,"Количество не может быть 0",IF(AND(C4002&lt;&gt;"Корректировка остатка",D4002&lt;0),"Для этого типа количество положительное",IF(NOT(ISNUMBER('Номенклатура'!$C$2)),"Укажите дату начала учёта",IF(A4002&lt;INT('Номенклатура'!$C$2),"Раньше даты начала учёта: НЕ учтено",IF(AND(C4002="Корректировка остатка",TRIM(G4002)=""),"Учтено: добавьте пояснение","ОК")))))))))))))</f>
        <v/>
      </c>
    </row>
    <row r="4003" spans="1:9" x14ac:dyDescent="0.25">
      <c r="A4003" s="16"/>
      <c r="B4003" s="13"/>
      <c r="C4003" s="13"/>
      <c r="D4003" s="14"/>
      <c r="E4003" s="17" t="str">
        <f>IF(OR(B4003="",SUMPRODUCT(--EXACT('Номенклатура'!$A$6:$A$205,B4003))&lt;&gt;1),"",INDEX('Номенклатура'!$D$6:$D$205,SUMPRODUCT(EXACT('Номенклатура'!$A$6:$A$205,B4003)*(ROW('Номенклатура'!$A$6:$A$205)-5)))&amp;"")</f>
        <v/>
      </c>
      <c r="F4003" s="18" t="str">
        <f>IF(OR(I4003="ОК",I4003="Учтено: добавьте пояснение"),IF(C4003="Приход",D4003,IF(C4003="Корректировка остатка",D4003,-D4003)),"")</f>
        <v/>
      </c>
      <c r="G4003" s="13"/>
      <c r="H4003" s="15" t="str">
        <f>IF(OR(B4003="",SUMPRODUCT(--EXACT('Номенклатура'!$A$6:$A$205,B4003))&lt;&gt;1),"",INDEX('Номенклатура'!$B$6:$B$205,SUMPRODUCT(EXACT('Номенклатура'!$A$6:$A$205,B4003)*(ROW('Номенклатура'!$A$6:$A$205)-5)))&amp;"")</f>
        <v/>
      </c>
      <c r="I4003" s="15" t="str">
        <f>IF(COUNTA(A4003:D4003,G4003)=0,"",IF(NOT(ISNUMBER(A4003)),"Укажите дату",IF(B4003="","Укажите код",IF(NOT(AND(ISTEXT(B4003),LEN(B4003)&gt;0,LEN(B4003)&lt;=30,ISNUMBER(FIND(LEFT(B4003,1),"ABCDEFGHIJKLMNOPQRSTUVWXYZ")),SUMPRODUCT((MID(B4003,{1,2,3,4,5,6,7,8,9,10,11,12,13,14,15,16,17,18,19,20,21,22,23,24,25,26,27,28,29,30},1)&lt;&gt;"")*ISERROR(FIND(MID(B4003,{1,2,3,4,5,6,7,8,9,10,11,12,13,14,15,16,17,18,19,20,21,22,23,24,25,26,27,28,29,30},1),"ABCDEFGHIJKLMNOPQRSTUVWXYZ0123456789-_")))=0,ISERROR(VALUE(B4003)))),"Недопустимый код: только латинские буквы A-Z в верхнем регистре, цифры, - и _; начало с буквы, до 30 символов (например MILK-001)",IF(SUMPRODUCT(--EXACT('Номенклатура'!$A$6:$A$205,B4003))=0,"Код не найден в номенклатуре",IF(SUMPRODUCT(--EXACT('Номенклатура'!$A$6:$A$205,B4003))&gt;1,"Код повторяется в номенклатуре",IF(ISNA(MATCH(C4003,{"Приход","Расход","Списание","Корректировка остатка"},0)),"Выберите тип операции",IF(NOT(ISNUMBER(D4003)),"Укажите количество",IF(D4003=0,"Количество не может быть 0",IF(AND(C4003&lt;&gt;"Корректировка остатка",D4003&lt;0),"Для этого типа количество положительное",IF(NOT(ISNUMBER('Номенклатура'!$C$2)),"Укажите дату начала учёта",IF(A4003&lt;INT('Номенклатура'!$C$2),"Раньше даты начала учёта: НЕ учтено",IF(AND(C4003="Корректировка остатка",TRIM(G4003)=""),"Учтено: добавьте пояснение","ОК")))))))))))))</f>
        <v/>
      </c>
    </row>
    <row r="4004" spans="1:9" x14ac:dyDescent="0.25">
      <c r="A4004" s="16"/>
      <c r="B4004" s="13"/>
      <c r="C4004" s="13"/>
      <c r="D4004" s="14"/>
      <c r="E4004" s="17" t="str">
        <f>IF(OR(B4004="",SUMPRODUCT(--EXACT('Номенклатура'!$A$6:$A$205,B4004))&lt;&gt;1),"",INDEX('Номенклатура'!$D$6:$D$205,SUMPRODUCT(EXACT('Номенклатура'!$A$6:$A$205,B4004)*(ROW('Номенклатура'!$A$6:$A$205)-5)))&amp;"")</f>
        <v/>
      </c>
      <c r="F4004" s="18" t="str">
        <f>IF(OR(I4004="ОК",I4004="Учтено: добавьте пояснение"),IF(C4004="Приход",D4004,IF(C4004="Корректировка остатка",D4004,-D4004)),"")</f>
        <v/>
      </c>
      <c r="G4004" s="13"/>
      <c r="H4004" s="15" t="str">
        <f>IF(OR(B4004="",SUMPRODUCT(--EXACT('Номенклатура'!$A$6:$A$205,B4004))&lt;&gt;1),"",INDEX('Номенклатура'!$B$6:$B$205,SUMPRODUCT(EXACT('Номенклатура'!$A$6:$A$205,B4004)*(ROW('Номенклатура'!$A$6:$A$205)-5)))&amp;"")</f>
        <v/>
      </c>
      <c r="I4004" s="15" t="str">
        <f>IF(COUNTA(A4004:D4004,G4004)=0,"",IF(NOT(ISNUMBER(A4004)),"Укажите дату",IF(B4004="","Укажите код",IF(NOT(AND(ISTEXT(B4004),LEN(B4004)&gt;0,LEN(B4004)&lt;=30,ISNUMBER(FIND(LEFT(B4004,1),"ABCDEFGHIJKLMNOPQRSTUVWXYZ")),SUMPRODUCT((MID(B4004,{1,2,3,4,5,6,7,8,9,10,11,12,13,14,15,16,17,18,19,20,21,22,23,24,25,26,27,28,29,30},1)&lt;&gt;"")*ISERROR(FIND(MID(B4004,{1,2,3,4,5,6,7,8,9,10,11,12,13,14,15,16,17,18,19,20,21,22,23,24,25,26,27,28,29,30},1),"ABCDEFGHIJKLMNOPQRSTUVWXYZ0123456789-_")))=0,ISERROR(VALUE(B4004)))),"Недопустимый код: только латинские буквы A-Z в верхнем регистре, цифры, - и _; начало с буквы, до 30 символов (например MILK-001)",IF(SUMPRODUCT(--EXACT('Номенклатура'!$A$6:$A$205,B4004))=0,"Код не найден в номенклатуре",IF(SUMPRODUCT(--EXACT('Номенклатура'!$A$6:$A$205,B4004))&gt;1,"Код повторяется в номенклатуре",IF(ISNA(MATCH(C4004,{"Приход","Расход","Списание","Корректировка остатка"},0)),"Выберите тип операции",IF(NOT(ISNUMBER(D4004)),"Укажите количество",IF(D4004=0,"Количество не может быть 0",IF(AND(C4004&lt;&gt;"Корректировка остатка",D4004&lt;0),"Для этого типа количество положительное",IF(NOT(ISNUMBER('Номенклатура'!$C$2)),"Укажите дату начала учёта",IF(A4004&lt;INT('Номенклатура'!$C$2),"Раньше даты начала учёта: НЕ учтено",IF(AND(C4004="Корректировка остатка",TRIM(G4004)=""),"Учтено: добавьте пояснение","ОК")))))))))))))</f>
        <v/>
      </c>
    </row>
    <row r="4005" spans="1:9" x14ac:dyDescent="0.25">
      <c r="A4005" s="16"/>
      <c r="B4005" s="13"/>
      <c r="C4005" s="13"/>
      <c r="D4005" s="14"/>
      <c r="E4005" s="17" t="str">
        <f>IF(OR(B4005="",SUMPRODUCT(--EXACT('Номенклатура'!$A$6:$A$205,B4005))&lt;&gt;1),"",INDEX('Номенклатура'!$D$6:$D$205,SUMPRODUCT(EXACT('Номенклатура'!$A$6:$A$205,B4005)*(ROW('Номенклатура'!$A$6:$A$205)-5)))&amp;"")</f>
        <v/>
      </c>
      <c r="F4005" s="18" t="str">
        <f>IF(OR(I4005="ОК",I4005="Учтено: добавьте пояснение"),IF(C4005="Приход",D4005,IF(C4005="Корректировка остатка",D4005,-D4005)),"")</f>
        <v/>
      </c>
      <c r="G4005" s="13"/>
      <c r="H4005" s="15" t="str">
        <f>IF(OR(B4005="",SUMPRODUCT(--EXACT('Номенклатура'!$A$6:$A$205,B4005))&lt;&gt;1),"",INDEX('Номенклатура'!$B$6:$B$205,SUMPRODUCT(EXACT('Номенклатура'!$A$6:$A$205,B4005)*(ROW('Номенклатура'!$A$6:$A$205)-5)))&amp;"")</f>
        <v/>
      </c>
      <c r="I4005" s="15" t="str">
        <f>IF(COUNTA(A4005:D4005,G4005)=0,"",IF(NOT(ISNUMBER(A4005)),"Укажите дату",IF(B4005="","Укажите код",IF(NOT(AND(ISTEXT(B4005),LEN(B4005)&gt;0,LEN(B4005)&lt;=30,ISNUMBER(FIND(LEFT(B4005,1),"ABCDEFGHIJKLMNOPQRSTUVWXYZ")),SUMPRODUCT((MID(B4005,{1,2,3,4,5,6,7,8,9,10,11,12,13,14,15,16,17,18,19,20,21,22,23,24,25,26,27,28,29,30},1)&lt;&gt;"")*ISERROR(FIND(MID(B4005,{1,2,3,4,5,6,7,8,9,10,11,12,13,14,15,16,17,18,19,20,21,22,23,24,25,26,27,28,29,30},1),"ABCDEFGHIJKLMNOPQRSTUVWXYZ0123456789-_")))=0,ISERROR(VALUE(B4005)))),"Недопустимый код: только латинские буквы A-Z в верхнем регистре, цифры, - и _; начало с буквы, до 30 символов (например MILK-001)",IF(SUMPRODUCT(--EXACT('Номенклатура'!$A$6:$A$205,B4005))=0,"Код не найден в номенклатуре",IF(SUMPRODUCT(--EXACT('Номенклатура'!$A$6:$A$205,B4005))&gt;1,"Код повторяется в номенклатуре",IF(ISNA(MATCH(C4005,{"Приход","Расход","Списание","Корректировка остатка"},0)),"Выберите тип операции",IF(NOT(ISNUMBER(D4005)),"Укажите количество",IF(D4005=0,"Количество не может быть 0",IF(AND(C4005&lt;&gt;"Корректировка остатка",D4005&lt;0),"Для этого типа количество положительное",IF(NOT(ISNUMBER('Номенклатура'!$C$2)),"Укажите дату начала учёта",IF(A4005&lt;INT('Номенклатура'!$C$2),"Раньше даты начала учёта: НЕ учтено",IF(AND(C4005="Корректировка остатка",TRIM(G4005)=""),"Учтено: добавьте пояснение","ОК")))))))))))))</f>
        <v/>
      </c>
    </row>
    <row r="4006" spans="1:9" x14ac:dyDescent="0.25">
      <c r="A4006" s="16"/>
      <c r="B4006" s="13"/>
      <c r="C4006" s="13"/>
      <c r="D4006" s="14"/>
      <c r="E4006" s="17" t="str">
        <f>IF(OR(B4006="",SUMPRODUCT(--EXACT('Номенклатура'!$A$6:$A$205,B4006))&lt;&gt;1),"",INDEX('Номенклатура'!$D$6:$D$205,SUMPRODUCT(EXACT('Номенклатура'!$A$6:$A$205,B4006)*(ROW('Номенклатура'!$A$6:$A$205)-5)))&amp;"")</f>
        <v/>
      </c>
      <c r="F4006" s="18" t="str">
        <f>IF(OR(I4006="ОК",I4006="Учтено: добавьте пояснение"),IF(C4006="Приход",D4006,IF(C4006="Корректировка остатка",D4006,-D4006)),"")</f>
        <v/>
      </c>
      <c r="G4006" s="13"/>
      <c r="H4006" s="15" t="str">
        <f>IF(OR(B4006="",SUMPRODUCT(--EXACT('Номенклатура'!$A$6:$A$205,B4006))&lt;&gt;1),"",INDEX('Номенклатура'!$B$6:$B$205,SUMPRODUCT(EXACT('Номенклатура'!$A$6:$A$205,B4006)*(ROW('Номенклатура'!$A$6:$A$205)-5)))&amp;"")</f>
        <v/>
      </c>
      <c r="I4006" s="15" t="str">
        <f>IF(COUNTA(A4006:D4006,G4006)=0,"",IF(NOT(ISNUMBER(A4006)),"Укажите дату",IF(B4006="","Укажите код",IF(NOT(AND(ISTEXT(B4006),LEN(B4006)&gt;0,LEN(B4006)&lt;=30,ISNUMBER(FIND(LEFT(B4006,1),"ABCDEFGHIJKLMNOPQRSTUVWXYZ")),SUMPRODUCT((MID(B4006,{1,2,3,4,5,6,7,8,9,10,11,12,13,14,15,16,17,18,19,20,21,22,23,24,25,26,27,28,29,30},1)&lt;&gt;"")*ISERROR(FIND(MID(B4006,{1,2,3,4,5,6,7,8,9,10,11,12,13,14,15,16,17,18,19,20,21,22,23,24,25,26,27,28,29,30},1),"ABCDEFGHIJKLMNOPQRSTUVWXYZ0123456789-_")))=0,ISERROR(VALUE(B4006)))),"Недопустимый код: только латинские буквы A-Z в верхнем регистре, цифры, - и _; начало с буквы, до 30 символов (например MILK-001)",IF(SUMPRODUCT(--EXACT('Номенклатура'!$A$6:$A$205,B4006))=0,"Код не найден в номенклатуре",IF(SUMPRODUCT(--EXACT('Номенклатура'!$A$6:$A$205,B4006))&gt;1,"Код повторяется в номенклатуре",IF(ISNA(MATCH(C4006,{"Приход","Расход","Списание","Корректировка остатка"},0)),"Выберите тип операции",IF(NOT(ISNUMBER(D4006)),"Укажите количество",IF(D4006=0,"Количество не может быть 0",IF(AND(C4006&lt;&gt;"Корректировка остатка",D4006&lt;0),"Для этого типа количество положительное",IF(NOT(ISNUMBER('Номенклатура'!$C$2)),"Укажите дату начала учёта",IF(A4006&lt;INT('Номенклатура'!$C$2),"Раньше даты начала учёта: НЕ учтено",IF(AND(C4006="Корректировка остатка",TRIM(G4006)=""),"Учтено: добавьте пояснение","ОК")))))))))))))</f>
        <v/>
      </c>
    </row>
    <row r="4007" spans="1:9" x14ac:dyDescent="0.25">
      <c r="A4007" s="16"/>
      <c r="B4007" s="13"/>
      <c r="C4007" s="13"/>
      <c r="D4007" s="14"/>
      <c r="E4007" s="17" t="str">
        <f>IF(OR(B4007="",SUMPRODUCT(--EXACT('Номенклатура'!$A$6:$A$205,B4007))&lt;&gt;1),"",INDEX('Номенклатура'!$D$6:$D$205,SUMPRODUCT(EXACT('Номенклатура'!$A$6:$A$205,B4007)*(ROW('Номенклатура'!$A$6:$A$205)-5)))&amp;"")</f>
        <v/>
      </c>
      <c r="F4007" s="18" t="str">
        <f>IF(OR(I4007="ОК",I4007="Учтено: добавьте пояснение"),IF(C4007="Приход",D4007,IF(C4007="Корректировка остатка",D4007,-D4007)),"")</f>
        <v/>
      </c>
      <c r="G4007" s="13"/>
      <c r="H4007" s="15" t="str">
        <f>IF(OR(B4007="",SUMPRODUCT(--EXACT('Номенклатура'!$A$6:$A$205,B4007))&lt;&gt;1),"",INDEX('Номенклатура'!$B$6:$B$205,SUMPRODUCT(EXACT('Номенклатура'!$A$6:$A$205,B4007)*(ROW('Номенклатура'!$A$6:$A$205)-5)))&amp;"")</f>
        <v/>
      </c>
      <c r="I4007" s="15" t="str">
        <f>IF(COUNTA(A4007:D4007,G4007)=0,"",IF(NOT(ISNUMBER(A4007)),"Укажите дату",IF(B4007="","Укажите код",IF(NOT(AND(ISTEXT(B4007),LEN(B4007)&gt;0,LEN(B4007)&lt;=30,ISNUMBER(FIND(LEFT(B4007,1),"ABCDEFGHIJKLMNOPQRSTUVWXYZ")),SUMPRODUCT((MID(B4007,{1,2,3,4,5,6,7,8,9,10,11,12,13,14,15,16,17,18,19,20,21,22,23,24,25,26,27,28,29,30},1)&lt;&gt;"")*ISERROR(FIND(MID(B4007,{1,2,3,4,5,6,7,8,9,10,11,12,13,14,15,16,17,18,19,20,21,22,23,24,25,26,27,28,29,30},1),"ABCDEFGHIJKLMNOPQRSTUVWXYZ0123456789-_")))=0,ISERROR(VALUE(B4007)))),"Недопустимый код: только латинские буквы A-Z в верхнем регистре, цифры, - и _; начало с буквы, до 30 символов (например MILK-001)",IF(SUMPRODUCT(--EXACT('Номенклатура'!$A$6:$A$205,B4007))=0,"Код не найден в номенклатуре",IF(SUMPRODUCT(--EXACT('Номенклатура'!$A$6:$A$205,B4007))&gt;1,"Код повторяется в номенклатуре",IF(ISNA(MATCH(C4007,{"Приход","Расход","Списание","Корректировка остатка"},0)),"Выберите тип операции",IF(NOT(ISNUMBER(D4007)),"Укажите количество",IF(D4007=0,"Количество не может быть 0",IF(AND(C4007&lt;&gt;"Корректировка остатка",D4007&lt;0),"Для этого типа количество положительное",IF(NOT(ISNUMBER('Номенклатура'!$C$2)),"Укажите дату начала учёта",IF(A4007&lt;INT('Номенклатура'!$C$2),"Раньше даты начала учёта: НЕ учтено",IF(AND(C4007="Корректировка остатка",TRIM(G4007)=""),"Учтено: добавьте пояснение","ОК")))))))))))))</f>
        <v/>
      </c>
    </row>
    <row r="4008" spans="1:9" x14ac:dyDescent="0.25">
      <c r="A4008" s="16"/>
      <c r="B4008" s="13"/>
      <c r="C4008" s="13"/>
      <c r="D4008" s="14"/>
      <c r="E4008" s="17" t="str">
        <f>IF(OR(B4008="",SUMPRODUCT(--EXACT('Номенклатура'!$A$6:$A$205,B4008))&lt;&gt;1),"",INDEX('Номенклатура'!$D$6:$D$205,SUMPRODUCT(EXACT('Номенклатура'!$A$6:$A$205,B4008)*(ROW('Номенклатура'!$A$6:$A$205)-5)))&amp;"")</f>
        <v/>
      </c>
      <c r="F4008" s="18" t="str">
        <f>IF(OR(I4008="ОК",I4008="Учтено: добавьте пояснение"),IF(C4008="Приход",D4008,IF(C4008="Корректировка остатка",D4008,-D4008)),"")</f>
        <v/>
      </c>
      <c r="G4008" s="13"/>
      <c r="H4008" s="15" t="str">
        <f>IF(OR(B4008="",SUMPRODUCT(--EXACT('Номенклатура'!$A$6:$A$205,B4008))&lt;&gt;1),"",INDEX('Номенклатура'!$B$6:$B$205,SUMPRODUCT(EXACT('Номенклатура'!$A$6:$A$205,B4008)*(ROW('Номенклатура'!$A$6:$A$205)-5)))&amp;"")</f>
        <v/>
      </c>
      <c r="I4008" s="15" t="str">
        <f>IF(COUNTA(A4008:D4008,G4008)=0,"",IF(NOT(ISNUMBER(A4008)),"Укажите дату",IF(B4008="","Укажите код",IF(NOT(AND(ISTEXT(B4008),LEN(B4008)&gt;0,LEN(B4008)&lt;=30,ISNUMBER(FIND(LEFT(B4008,1),"ABCDEFGHIJKLMNOPQRSTUVWXYZ")),SUMPRODUCT((MID(B4008,{1,2,3,4,5,6,7,8,9,10,11,12,13,14,15,16,17,18,19,20,21,22,23,24,25,26,27,28,29,30},1)&lt;&gt;"")*ISERROR(FIND(MID(B4008,{1,2,3,4,5,6,7,8,9,10,11,12,13,14,15,16,17,18,19,20,21,22,23,24,25,26,27,28,29,30},1),"ABCDEFGHIJKLMNOPQRSTUVWXYZ0123456789-_")))=0,ISERROR(VALUE(B4008)))),"Недопустимый код: только латинские буквы A-Z в верхнем регистре, цифры, - и _; начало с буквы, до 30 символов (например MILK-001)",IF(SUMPRODUCT(--EXACT('Номенклатура'!$A$6:$A$205,B4008))=0,"Код не найден в номенклатуре",IF(SUMPRODUCT(--EXACT('Номенклатура'!$A$6:$A$205,B4008))&gt;1,"Код повторяется в номенклатуре",IF(ISNA(MATCH(C4008,{"Приход","Расход","Списание","Корректировка остатка"},0)),"Выберите тип операции",IF(NOT(ISNUMBER(D4008)),"Укажите количество",IF(D4008=0,"Количество не может быть 0",IF(AND(C4008&lt;&gt;"Корректировка остатка",D4008&lt;0),"Для этого типа количество положительное",IF(NOT(ISNUMBER('Номенклатура'!$C$2)),"Укажите дату начала учёта",IF(A4008&lt;INT('Номенклатура'!$C$2),"Раньше даты начала учёта: НЕ учтено",IF(AND(C4008="Корректировка остатка",TRIM(G4008)=""),"Учтено: добавьте пояснение","ОК")))))))))))))</f>
        <v/>
      </c>
    </row>
    <row r="4009" spans="1:9" x14ac:dyDescent="0.25">
      <c r="A4009" s="16"/>
      <c r="B4009" s="13"/>
      <c r="C4009" s="13"/>
      <c r="D4009" s="14"/>
      <c r="E4009" s="17" t="str">
        <f>IF(OR(B4009="",SUMPRODUCT(--EXACT('Номенклатура'!$A$6:$A$205,B4009))&lt;&gt;1),"",INDEX('Номенклатура'!$D$6:$D$205,SUMPRODUCT(EXACT('Номенклатура'!$A$6:$A$205,B4009)*(ROW('Номенклатура'!$A$6:$A$205)-5)))&amp;"")</f>
        <v/>
      </c>
      <c r="F4009" s="18" t="str">
        <f>IF(OR(I4009="ОК",I4009="Учтено: добавьте пояснение"),IF(C4009="Приход",D4009,IF(C4009="Корректировка остатка",D4009,-D4009)),"")</f>
        <v/>
      </c>
      <c r="G4009" s="13"/>
      <c r="H4009" s="15" t="str">
        <f>IF(OR(B4009="",SUMPRODUCT(--EXACT('Номенклатура'!$A$6:$A$205,B4009))&lt;&gt;1),"",INDEX('Номенклатура'!$B$6:$B$205,SUMPRODUCT(EXACT('Номенклатура'!$A$6:$A$205,B4009)*(ROW('Номенклатура'!$A$6:$A$205)-5)))&amp;"")</f>
        <v/>
      </c>
      <c r="I4009" s="15" t="str">
        <f>IF(COUNTA(A4009:D4009,G4009)=0,"",IF(NOT(ISNUMBER(A4009)),"Укажите дату",IF(B4009="","Укажите код",IF(NOT(AND(ISTEXT(B4009),LEN(B4009)&gt;0,LEN(B4009)&lt;=30,ISNUMBER(FIND(LEFT(B4009,1),"ABCDEFGHIJKLMNOPQRSTUVWXYZ")),SUMPRODUCT((MID(B4009,{1,2,3,4,5,6,7,8,9,10,11,12,13,14,15,16,17,18,19,20,21,22,23,24,25,26,27,28,29,30},1)&lt;&gt;"")*ISERROR(FIND(MID(B4009,{1,2,3,4,5,6,7,8,9,10,11,12,13,14,15,16,17,18,19,20,21,22,23,24,25,26,27,28,29,30},1),"ABCDEFGHIJKLMNOPQRSTUVWXYZ0123456789-_")))=0,ISERROR(VALUE(B4009)))),"Недопустимый код: только латинские буквы A-Z в верхнем регистре, цифры, - и _; начало с буквы, до 30 символов (например MILK-001)",IF(SUMPRODUCT(--EXACT('Номенклатура'!$A$6:$A$205,B4009))=0,"Код не найден в номенклатуре",IF(SUMPRODUCT(--EXACT('Номенклатура'!$A$6:$A$205,B4009))&gt;1,"Код повторяется в номенклатуре",IF(ISNA(MATCH(C4009,{"Приход","Расход","Списание","Корректировка остатка"},0)),"Выберите тип операции",IF(NOT(ISNUMBER(D4009)),"Укажите количество",IF(D4009=0,"Количество не может быть 0",IF(AND(C4009&lt;&gt;"Корректировка остатка",D4009&lt;0),"Для этого типа количество положительное",IF(NOT(ISNUMBER('Номенклатура'!$C$2)),"Укажите дату начала учёта",IF(A4009&lt;INT('Номенклатура'!$C$2),"Раньше даты начала учёта: НЕ учтено",IF(AND(C4009="Корректировка остатка",TRIM(G4009)=""),"Учтено: добавьте пояснение","ОК")))))))))))))</f>
        <v/>
      </c>
    </row>
    <row r="4010" spans="1:9" x14ac:dyDescent="0.25">
      <c r="A4010" s="16"/>
      <c r="B4010" s="13"/>
      <c r="C4010" s="13"/>
      <c r="D4010" s="14"/>
      <c r="E4010" s="17" t="str">
        <f>IF(OR(B4010="",SUMPRODUCT(--EXACT('Номенклатура'!$A$6:$A$205,B4010))&lt;&gt;1),"",INDEX('Номенклатура'!$D$6:$D$205,SUMPRODUCT(EXACT('Номенклатура'!$A$6:$A$205,B4010)*(ROW('Номенклатура'!$A$6:$A$205)-5)))&amp;"")</f>
        <v/>
      </c>
      <c r="F4010" s="18" t="str">
        <f>IF(OR(I4010="ОК",I4010="Учтено: добавьте пояснение"),IF(C4010="Приход",D4010,IF(C4010="Корректировка остатка",D4010,-D4010)),"")</f>
        <v/>
      </c>
      <c r="G4010" s="13"/>
      <c r="H4010" s="15" t="str">
        <f>IF(OR(B4010="",SUMPRODUCT(--EXACT('Номенклатура'!$A$6:$A$205,B4010))&lt;&gt;1),"",INDEX('Номенклатура'!$B$6:$B$205,SUMPRODUCT(EXACT('Номенклатура'!$A$6:$A$205,B4010)*(ROW('Номенклатура'!$A$6:$A$205)-5)))&amp;"")</f>
        <v/>
      </c>
      <c r="I4010" s="15" t="str">
        <f>IF(COUNTA(A4010:D4010,G4010)=0,"",IF(NOT(ISNUMBER(A4010)),"Укажите дату",IF(B4010="","Укажите код",IF(NOT(AND(ISTEXT(B4010),LEN(B4010)&gt;0,LEN(B4010)&lt;=30,ISNUMBER(FIND(LEFT(B4010,1),"ABCDEFGHIJKLMNOPQRSTUVWXYZ")),SUMPRODUCT((MID(B4010,{1,2,3,4,5,6,7,8,9,10,11,12,13,14,15,16,17,18,19,20,21,22,23,24,25,26,27,28,29,30},1)&lt;&gt;"")*ISERROR(FIND(MID(B4010,{1,2,3,4,5,6,7,8,9,10,11,12,13,14,15,16,17,18,19,20,21,22,23,24,25,26,27,28,29,30},1),"ABCDEFGHIJKLMNOPQRSTUVWXYZ0123456789-_")))=0,ISERROR(VALUE(B4010)))),"Недопустимый код: только латинские буквы A-Z в верхнем регистре, цифры, - и _; начало с буквы, до 30 символов (например MILK-001)",IF(SUMPRODUCT(--EXACT('Номенклатура'!$A$6:$A$205,B4010))=0,"Код не найден в номенклатуре",IF(SUMPRODUCT(--EXACT('Номенклатура'!$A$6:$A$205,B4010))&gt;1,"Код повторяется в номенклатуре",IF(ISNA(MATCH(C4010,{"Приход","Расход","Списание","Корректировка остатка"},0)),"Выберите тип операции",IF(NOT(ISNUMBER(D4010)),"Укажите количество",IF(D4010=0,"Количество не может быть 0",IF(AND(C4010&lt;&gt;"Корректировка остатка",D4010&lt;0),"Для этого типа количество положительное",IF(NOT(ISNUMBER('Номенклатура'!$C$2)),"Укажите дату начала учёта",IF(A4010&lt;INT('Номенклатура'!$C$2),"Раньше даты начала учёта: НЕ учтено",IF(AND(C4010="Корректировка остатка",TRIM(G4010)=""),"Учтено: добавьте пояснение","ОК")))))))))))))</f>
        <v/>
      </c>
    </row>
    <row r="4011" spans="1:9" x14ac:dyDescent="0.25">
      <c r="A4011" s="16"/>
      <c r="B4011" s="13"/>
      <c r="C4011" s="13"/>
      <c r="D4011" s="14"/>
      <c r="E4011" s="17" t="str">
        <f>IF(OR(B4011="",SUMPRODUCT(--EXACT('Номенклатура'!$A$6:$A$205,B4011))&lt;&gt;1),"",INDEX('Номенклатура'!$D$6:$D$205,SUMPRODUCT(EXACT('Номенклатура'!$A$6:$A$205,B4011)*(ROW('Номенклатура'!$A$6:$A$205)-5)))&amp;"")</f>
        <v/>
      </c>
      <c r="F4011" s="18" t="str">
        <f>IF(OR(I4011="ОК",I4011="Учтено: добавьте пояснение"),IF(C4011="Приход",D4011,IF(C4011="Корректировка остатка",D4011,-D4011)),"")</f>
        <v/>
      </c>
      <c r="G4011" s="13"/>
      <c r="H4011" s="15" t="str">
        <f>IF(OR(B4011="",SUMPRODUCT(--EXACT('Номенклатура'!$A$6:$A$205,B4011))&lt;&gt;1),"",INDEX('Номенклатура'!$B$6:$B$205,SUMPRODUCT(EXACT('Номенклатура'!$A$6:$A$205,B4011)*(ROW('Номенклатура'!$A$6:$A$205)-5)))&amp;"")</f>
        <v/>
      </c>
      <c r="I4011" s="15" t="str">
        <f>IF(COUNTA(A4011:D4011,G4011)=0,"",IF(NOT(ISNUMBER(A4011)),"Укажите дату",IF(B4011="","Укажите код",IF(NOT(AND(ISTEXT(B4011),LEN(B4011)&gt;0,LEN(B4011)&lt;=30,ISNUMBER(FIND(LEFT(B4011,1),"ABCDEFGHIJKLMNOPQRSTUVWXYZ")),SUMPRODUCT((MID(B4011,{1,2,3,4,5,6,7,8,9,10,11,12,13,14,15,16,17,18,19,20,21,22,23,24,25,26,27,28,29,30},1)&lt;&gt;"")*ISERROR(FIND(MID(B4011,{1,2,3,4,5,6,7,8,9,10,11,12,13,14,15,16,17,18,19,20,21,22,23,24,25,26,27,28,29,30},1),"ABCDEFGHIJKLMNOPQRSTUVWXYZ0123456789-_")))=0,ISERROR(VALUE(B4011)))),"Недопустимый код: только латинские буквы A-Z в верхнем регистре, цифры, - и _; начало с буквы, до 30 символов (например MILK-001)",IF(SUMPRODUCT(--EXACT('Номенклатура'!$A$6:$A$205,B4011))=0,"Код не найден в номенклатуре",IF(SUMPRODUCT(--EXACT('Номенклатура'!$A$6:$A$205,B4011))&gt;1,"Код повторяется в номенклатуре",IF(ISNA(MATCH(C4011,{"Приход","Расход","Списание","Корректировка остатка"},0)),"Выберите тип операции",IF(NOT(ISNUMBER(D4011)),"Укажите количество",IF(D4011=0,"Количество не может быть 0",IF(AND(C4011&lt;&gt;"Корректировка остатка",D4011&lt;0),"Для этого типа количество положительное",IF(NOT(ISNUMBER('Номенклатура'!$C$2)),"Укажите дату начала учёта",IF(A4011&lt;INT('Номенклатура'!$C$2),"Раньше даты начала учёта: НЕ учтено",IF(AND(C4011="Корректировка остатка",TRIM(G4011)=""),"Учтено: добавьте пояснение","ОК")))))))))))))</f>
        <v/>
      </c>
    </row>
    <row r="4012" spans="1:9" x14ac:dyDescent="0.25">
      <c r="A4012" s="16"/>
      <c r="B4012" s="13"/>
      <c r="C4012" s="13"/>
      <c r="D4012" s="14"/>
      <c r="E4012" s="17" t="str">
        <f>IF(OR(B4012="",SUMPRODUCT(--EXACT('Номенклатура'!$A$6:$A$205,B4012))&lt;&gt;1),"",INDEX('Номенклатура'!$D$6:$D$205,SUMPRODUCT(EXACT('Номенклатура'!$A$6:$A$205,B4012)*(ROW('Номенклатура'!$A$6:$A$205)-5)))&amp;"")</f>
        <v/>
      </c>
      <c r="F4012" s="18" t="str">
        <f>IF(OR(I4012="ОК",I4012="Учтено: добавьте пояснение"),IF(C4012="Приход",D4012,IF(C4012="Корректировка остатка",D4012,-D4012)),"")</f>
        <v/>
      </c>
      <c r="G4012" s="13"/>
      <c r="H4012" s="15" t="str">
        <f>IF(OR(B4012="",SUMPRODUCT(--EXACT('Номенклатура'!$A$6:$A$205,B4012))&lt;&gt;1),"",INDEX('Номенклатура'!$B$6:$B$205,SUMPRODUCT(EXACT('Номенклатура'!$A$6:$A$205,B4012)*(ROW('Номенклатура'!$A$6:$A$205)-5)))&amp;"")</f>
        <v/>
      </c>
      <c r="I4012" s="15" t="str">
        <f>IF(COUNTA(A4012:D4012,G4012)=0,"",IF(NOT(ISNUMBER(A4012)),"Укажите дату",IF(B4012="","Укажите код",IF(NOT(AND(ISTEXT(B4012),LEN(B4012)&gt;0,LEN(B4012)&lt;=30,ISNUMBER(FIND(LEFT(B4012,1),"ABCDEFGHIJKLMNOPQRSTUVWXYZ")),SUMPRODUCT((MID(B4012,{1,2,3,4,5,6,7,8,9,10,11,12,13,14,15,16,17,18,19,20,21,22,23,24,25,26,27,28,29,30},1)&lt;&gt;"")*ISERROR(FIND(MID(B4012,{1,2,3,4,5,6,7,8,9,10,11,12,13,14,15,16,17,18,19,20,21,22,23,24,25,26,27,28,29,30},1),"ABCDEFGHIJKLMNOPQRSTUVWXYZ0123456789-_")))=0,ISERROR(VALUE(B4012)))),"Недопустимый код: только латинские буквы A-Z в верхнем регистре, цифры, - и _; начало с буквы, до 30 символов (например MILK-001)",IF(SUMPRODUCT(--EXACT('Номенклатура'!$A$6:$A$205,B4012))=0,"Код не найден в номенклатуре",IF(SUMPRODUCT(--EXACT('Номенклатура'!$A$6:$A$205,B4012))&gt;1,"Код повторяется в номенклатуре",IF(ISNA(MATCH(C4012,{"Приход","Расход","Списание","Корректировка остатка"},0)),"Выберите тип операции",IF(NOT(ISNUMBER(D4012)),"Укажите количество",IF(D4012=0,"Количество не может быть 0",IF(AND(C4012&lt;&gt;"Корректировка остатка",D4012&lt;0),"Для этого типа количество положительное",IF(NOT(ISNUMBER('Номенклатура'!$C$2)),"Укажите дату начала учёта",IF(A4012&lt;INT('Номенклатура'!$C$2),"Раньше даты начала учёта: НЕ учтено",IF(AND(C4012="Корректировка остатка",TRIM(G4012)=""),"Учтено: добавьте пояснение","ОК")))))))))))))</f>
        <v/>
      </c>
    </row>
    <row r="4013" spans="1:9" x14ac:dyDescent="0.25">
      <c r="A4013" s="16"/>
      <c r="B4013" s="13"/>
      <c r="C4013" s="13"/>
      <c r="D4013" s="14"/>
      <c r="E4013" s="17" t="str">
        <f>IF(OR(B4013="",SUMPRODUCT(--EXACT('Номенклатура'!$A$6:$A$205,B4013))&lt;&gt;1),"",INDEX('Номенклатура'!$D$6:$D$205,SUMPRODUCT(EXACT('Номенклатура'!$A$6:$A$205,B4013)*(ROW('Номенклатура'!$A$6:$A$205)-5)))&amp;"")</f>
        <v/>
      </c>
      <c r="F4013" s="18" t="str">
        <f>IF(OR(I4013="ОК",I4013="Учтено: добавьте пояснение"),IF(C4013="Приход",D4013,IF(C4013="Корректировка остатка",D4013,-D4013)),"")</f>
        <v/>
      </c>
      <c r="G4013" s="13"/>
      <c r="H4013" s="15" t="str">
        <f>IF(OR(B4013="",SUMPRODUCT(--EXACT('Номенклатура'!$A$6:$A$205,B4013))&lt;&gt;1),"",INDEX('Номенклатура'!$B$6:$B$205,SUMPRODUCT(EXACT('Номенклатура'!$A$6:$A$205,B4013)*(ROW('Номенклатура'!$A$6:$A$205)-5)))&amp;"")</f>
        <v/>
      </c>
      <c r="I4013" s="15" t="str">
        <f>IF(COUNTA(A4013:D4013,G4013)=0,"",IF(NOT(ISNUMBER(A4013)),"Укажите дату",IF(B4013="","Укажите код",IF(NOT(AND(ISTEXT(B4013),LEN(B4013)&gt;0,LEN(B4013)&lt;=30,ISNUMBER(FIND(LEFT(B4013,1),"ABCDEFGHIJKLMNOPQRSTUVWXYZ")),SUMPRODUCT((MID(B4013,{1,2,3,4,5,6,7,8,9,10,11,12,13,14,15,16,17,18,19,20,21,22,23,24,25,26,27,28,29,30},1)&lt;&gt;"")*ISERROR(FIND(MID(B4013,{1,2,3,4,5,6,7,8,9,10,11,12,13,14,15,16,17,18,19,20,21,22,23,24,25,26,27,28,29,30},1),"ABCDEFGHIJKLMNOPQRSTUVWXYZ0123456789-_")))=0,ISERROR(VALUE(B4013)))),"Недопустимый код: только латинские буквы A-Z в верхнем регистре, цифры, - и _; начало с буквы, до 30 символов (например MILK-001)",IF(SUMPRODUCT(--EXACT('Номенклатура'!$A$6:$A$205,B4013))=0,"Код не найден в номенклатуре",IF(SUMPRODUCT(--EXACT('Номенклатура'!$A$6:$A$205,B4013))&gt;1,"Код повторяется в номенклатуре",IF(ISNA(MATCH(C4013,{"Приход","Расход","Списание","Корректировка остатка"},0)),"Выберите тип операции",IF(NOT(ISNUMBER(D4013)),"Укажите количество",IF(D4013=0,"Количество не может быть 0",IF(AND(C4013&lt;&gt;"Корректировка остатка",D4013&lt;0),"Для этого типа количество положительное",IF(NOT(ISNUMBER('Номенклатура'!$C$2)),"Укажите дату начала учёта",IF(A4013&lt;INT('Номенклатура'!$C$2),"Раньше даты начала учёта: НЕ учтено",IF(AND(C4013="Корректировка остатка",TRIM(G4013)=""),"Учтено: добавьте пояснение","ОК")))))))))))))</f>
        <v/>
      </c>
    </row>
    <row r="4014" spans="1:9" x14ac:dyDescent="0.25">
      <c r="A4014" s="16"/>
      <c r="B4014" s="13"/>
      <c r="C4014" s="13"/>
      <c r="D4014" s="14"/>
      <c r="E4014" s="17" t="str">
        <f>IF(OR(B4014="",SUMPRODUCT(--EXACT('Номенклатура'!$A$6:$A$205,B4014))&lt;&gt;1),"",INDEX('Номенклатура'!$D$6:$D$205,SUMPRODUCT(EXACT('Номенклатура'!$A$6:$A$205,B4014)*(ROW('Номенклатура'!$A$6:$A$205)-5)))&amp;"")</f>
        <v/>
      </c>
      <c r="F4014" s="18" t="str">
        <f>IF(OR(I4014="ОК",I4014="Учтено: добавьте пояснение"),IF(C4014="Приход",D4014,IF(C4014="Корректировка остатка",D4014,-D4014)),"")</f>
        <v/>
      </c>
      <c r="G4014" s="13"/>
      <c r="H4014" s="15" t="str">
        <f>IF(OR(B4014="",SUMPRODUCT(--EXACT('Номенклатура'!$A$6:$A$205,B4014))&lt;&gt;1),"",INDEX('Номенклатура'!$B$6:$B$205,SUMPRODUCT(EXACT('Номенклатура'!$A$6:$A$205,B4014)*(ROW('Номенклатура'!$A$6:$A$205)-5)))&amp;"")</f>
        <v/>
      </c>
      <c r="I4014" s="15" t="str">
        <f>IF(COUNTA(A4014:D4014,G4014)=0,"",IF(NOT(ISNUMBER(A4014)),"Укажите дату",IF(B4014="","Укажите код",IF(NOT(AND(ISTEXT(B4014),LEN(B4014)&gt;0,LEN(B4014)&lt;=30,ISNUMBER(FIND(LEFT(B4014,1),"ABCDEFGHIJKLMNOPQRSTUVWXYZ")),SUMPRODUCT((MID(B4014,{1,2,3,4,5,6,7,8,9,10,11,12,13,14,15,16,17,18,19,20,21,22,23,24,25,26,27,28,29,30},1)&lt;&gt;"")*ISERROR(FIND(MID(B4014,{1,2,3,4,5,6,7,8,9,10,11,12,13,14,15,16,17,18,19,20,21,22,23,24,25,26,27,28,29,30},1),"ABCDEFGHIJKLMNOPQRSTUVWXYZ0123456789-_")))=0,ISERROR(VALUE(B4014)))),"Недопустимый код: только латинские буквы A-Z в верхнем регистре, цифры, - и _; начало с буквы, до 30 символов (например MILK-001)",IF(SUMPRODUCT(--EXACT('Номенклатура'!$A$6:$A$205,B4014))=0,"Код не найден в номенклатуре",IF(SUMPRODUCT(--EXACT('Номенклатура'!$A$6:$A$205,B4014))&gt;1,"Код повторяется в номенклатуре",IF(ISNA(MATCH(C4014,{"Приход","Расход","Списание","Корректировка остатка"},0)),"Выберите тип операции",IF(NOT(ISNUMBER(D4014)),"Укажите количество",IF(D4014=0,"Количество не может быть 0",IF(AND(C4014&lt;&gt;"Корректировка остатка",D4014&lt;0),"Для этого типа количество положительное",IF(NOT(ISNUMBER('Номенклатура'!$C$2)),"Укажите дату начала учёта",IF(A4014&lt;INT('Номенклатура'!$C$2),"Раньше даты начала учёта: НЕ учтено",IF(AND(C4014="Корректировка остатка",TRIM(G4014)=""),"Учтено: добавьте пояснение","ОК")))))))))))))</f>
        <v/>
      </c>
    </row>
    <row r="4015" spans="1:9" x14ac:dyDescent="0.25">
      <c r="A4015" s="16"/>
      <c r="B4015" s="13"/>
      <c r="C4015" s="13"/>
      <c r="D4015" s="14"/>
      <c r="E4015" s="17" t="str">
        <f>IF(OR(B4015="",SUMPRODUCT(--EXACT('Номенклатура'!$A$6:$A$205,B4015))&lt;&gt;1),"",INDEX('Номенклатура'!$D$6:$D$205,SUMPRODUCT(EXACT('Номенклатура'!$A$6:$A$205,B4015)*(ROW('Номенклатура'!$A$6:$A$205)-5)))&amp;"")</f>
        <v/>
      </c>
      <c r="F4015" s="18" t="str">
        <f>IF(OR(I4015="ОК",I4015="Учтено: добавьте пояснение"),IF(C4015="Приход",D4015,IF(C4015="Корректировка остатка",D4015,-D4015)),"")</f>
        <v/>
      </c>
      <c r="G4015" s="13"/>
      <c r="H4015" s="15" t="str">
        <f>IF(OR(B4015="",SUMPRODUCT(--EXACT('Номенклатура'!$A$6:$A$205,B4015))&lt;&gt;1),"",INDEX('Номенклатура'!$B$6:$B$205,SUMPRODUCT(EXACT('Номенклатура'!$A$6:$A$205,B4015)*(ROW('Номенклатура'!$A$6:$A$205)-5)))&amp;"")</f>
        <v/>
      </c>
      <c r="I4015" s="15" t="str">
        <f>IF(COUNTA(A4015:D4015,G4015)=0,"",IF(NOT(ISNUMBER(A4015)),"Укажите дату",IF(B4015="","Укажите код",IF(NOT(AND(ISTEXT(B4015),LEN(B4015)&gt;0,LEN(B4015)&lt;=30,ISNUMBER(FIND(LEFT(B4015,1),"ABCDEFGHIJKLMNOPQRSTUVWXYZ")),SUMPRODUCT((MID(B4015,{1,2,3,4,5,6,7,8,9,10,11,12,13,14,15,16,17,18,19,20,21,22,23,24,25,26,27,28,29,30},1)&lt;&gt;"")*ISERROR(FIND(MID(B4015,{1,2,3,4,5,6,7,8,9,10,11,12,13,14,15,16,17,18,19,20,21,22,23,24,25,26,27,28,29,30},1),"ABCDEFGHIJKLMNOPQRSTUVWXYZ0123456789-_")))=0,ISERROR(VALUE(B4015)))),"Недопустимый код: только латинские буквы A-Z в верхнем регистре, цифры, - и _; начало с буквы, до 30 символов (например MILK-001)",IF(SUMPRODUCT(--EXACT('Номенклатура'!$A$6:$A$205,B4015))=0,"Код не найден в номенклатуре",IF(SUMPRODUCT(--EXACT('Номенклатура'!$A$6:$A$205,B4015))&gt;1,"Код повторяется в номенклатуре",IF(ISNA(MATCH(C4015,{"Приход","Расход","Списание","Корректировка остатка"},0)),"Выберите тип операции",IF(NOT(ISNUMBER(D4015)),"Укажите количество",IF(D4015=0,"Количество не может быть 0",IF(AND(C4015&lt;&gt;"Корректировка остатка",D4015&lt;0),"Для этого типа количество положительное",IF(NOT(ISNUMBER('Номенклатура'!$C$2)),"Укажите дату начала учёта",IF(A4015&lt;INT('Номенклатура'!$C$2),"Раньше даты начала учёта: НЕ учтено",IF(AND(C4015="Корректировка остатка",TRIM(G4015)=""),"Учтено: добавьте пояснение","ОК")))))))))))))</f>
        <v/>
      </c>
    </row>
    <row r="4016" spans="1:9" x14ac:dyDescent="0.25">
      <c r="A4016" s="16"/>
      <c r="B4016" s="13"/>
      <c r="C4016" s="13"/>
      <c r="D4016" s="14"/>
      <c r="E4016" s="17" t="str">
        <f>IF(OR(B4016="",SUMPRODUCT(--EXACT('Номенклатура'!$A$6:$A$205,B4016))&lt;&gt;1),"",INDEX('Номенклатура'!$D$6:$D$205,SUMPRODUCT(EXACT('Номенклатура'!$A$6:$A$205,B4016)*(ROW('Номенклатура'!$A$6:$A$205)-5)))&amp;"")</f>
        <v/>
      </c>
      <c r="F4016" s="18" t="str">
        <f>IF(OR(I4016="ОК",I4016="Учтено: добавьте пояснение"),IF(C4016="Приход",D4016,IF(C4016="Корректировка остатка",D4016,-D4016)),"")</f>
        <v/>
      </c>
      <c r="G4016" s="13"/>
      <c r="H4016" s="15" t="str">
        <f>IF(OR(B4016="",SUMPRODUCT(--EXACT('Номенклатура'!$A$6:$A$205,B4016))&lt;&gt;1),"",INDEX('Номенклатура'!$B$6:$B$205,SUMPRODUCT(EXACT('Номенклатура'!$A$6:$A$205,B4016)*(ROW('Номенклатура'!$A$6:$A$205)-5)))&amp;"")</f>
        <v/>
      </c>
      <c r="I4016" s="15" t="str">
        <f>IF(COUNTA(A4016:D4016,G4016)=0,"",IF(NOT(ISNUMBER(A4016)),"Укажите дату",IF(B4016="","Укажите код",IF(NOT(AND(ISTEXT(B4016),LEN(B4016)&gt;0,LEN(B4016)&lt;=30,ISNUMBER(FIND(LEFT(B4016,1),"ABCDEFGHIJKLMNOPQRSTUVWXYZ")),SUMPRODUCT((MID(B4016,{1,2,3,4,5,6,7,8,9,10,11,12,13,14,15,16,17,18,19,20,21,22,23,24,25,26,27,28,29,30},1)&lt;&gt;"")*ISERROR(FIND(MID(B4016,{1,2,3,4,5,6,7,8,9,10,11,12,13,14,15,16,17,18,19,20,21,22,23,24,25,26,27,28,29,30},1),"ABCDEFGHIJKLMNOPQRSTUVWXYZ0123456789-_")))=0,ISERROR(VALUE(B4016)))),"Недопустимый код: только латинские буквы A-Z в верхнем регистре, цифры, - и _; начало с буквы, до 30 символов (например MILK-001)",IF(SUMPRODUCT(--EXACT('Номенклатура'!$A$6:$A$205,B4016))=0,"Код не найден в номенклатуре",IF(SUMPRODUCT(--EXACT('Номенклатура'!$A$6:$A$205,B4016))&gt;1,"Код повторяется в номенклатуре",IF(ISNA(MATCH(C4016,{"Приход","Расход","Списание","Корректировка остатка"},0)),"Выберите тип операции",IF(NOT(ISNUMBER(D4016)),"Укажите количество",IF(D4016=0,"Количество не может быть 0",IF(AND(C4016&lt;&gt;"Корректировка остатка",D4016&lt;0),"Для этого типа количество положительное",IF(NOT(ISNUMBER('Номенклатура'!$C$2)),"Укажите дату начала учёта",IF(A4016&lt;INT('Номенклатура'!$C$2),"Раньше даты начала учёта: НЕ учтено",IF(AND(C4016="Корректировка остатка",TRIM(G4016)=""),"Учтено: добавьте пояснение","ОК")))))))))))))</f>
        <v/>
      </c>
    </row>
    <row r="4017" spans="1:9" x14ac:dyDescent="0.25">
      <c r="A4017" s="16"/>
      <c r="B4017" s="13"/>
      <c r="C4017" s="13"/>
      <c r="D4017" s="14"/>
      <c r="E4017" s="17" t="str">
        <f>IF(OR(B4017="",SUMPRODUCT(--EXACT('Номенклатура'!$A$6:$A$205,B4017))&lt;&gt;1),"",INDEX('Номенклатура'!$D$6:$D$205,SUMPRODUCT(EXACT('Номенклатура'!$A$6:$A$205,B4017)*(ROW('Номенклатура'!$A$6:$A$205)-5)))&amp;"")</f>
        <v/>
      </c>
      <c r="F4017" s="18" t="str">
        <f>IF(OR(I4017="ОК",I4017="Учтено: добавьте пояснение"),IF(C4017="Приход",D4017,IF(C4017="Корректировка остатка",D4017,-D4017)),"")</f>
        <v/>
      </c>
      <c r="G4017" s="13"/>
      <c r="H4017" s="15" t="str">
        <f>IF(OR(B4017="",SUMPRODUCT(--EXACT('Номенклатура'!$A$6:$A$205,B4017))&lt;&gt;1),"",INDEX('Номенклатура'!$B$6:$B$205,SUMPRODUCT(EXACT('Номенклатура'!$A$6:$A$205,B4017)*(ROW('Номенклатура'!$A$6:$A$205)-5)))&amp;"")</f>
        <v/>
      </c>
      <c r="I4017" s="15" t="str">
        <f>IF(COUNTA(A4017:D4017,G4017)=0,"",IF(NOT(ISNUMBER(A4017)),"Укажите дату",IF(B4017="","Укажите код",IF(NOT(AND(ISTEXT(B4017),LEN(B4017)&gt;0,LEN(B4017)&lt;=30,ISNUMBER(FIND(LEFT(B4017,1),"ABCDEFGHIJKLMNOPQRSTUVWXYZ")),SUMPRODUCT((MID(B4017,{1,2,3,4,5,6,7,8,9,10,11,12,13,14,15,16,17,18,19,20,21,22,23,24,25,26,27,28,29,30},1)&lt;&gt;"")*ISERROR(FIND(MID(B4017,{1,2,3,4,5,6,7,8,9,10,11,12,13,14,15,16,17,18,19,20,21,22,23,24,25,26,27,28,29,30},1),"ABCDEFGHIJKLMNOPQRSTUVWXYZ0123456789-_")))=0,ISERROR(VALUE(B4017)))),"Недопустимый код: только латинские буквы A-Z в верхнем регистре, цифры, - и _; начало с буквы, до 30 символов (например MILK-001)",IF(SUMPRODUCT(--EXACT('Номенклатура'!$A$6:$A$205,B4017))=0,"Код не найден в номенклатуре",IF(SUMPRODUCT(--EXACT('Номенклатура'!$A$6:$A$205,B4017))&gt;1,"Код повторяется в номенклатуре",IF(ISNA(MATCH(C4017,{"Приход","Расход","Списание","Корректировка остатка"},0)),"Выберите тип операции",IF(NOT(ISNUMBER(D4017)),"Укажите количество",IF(D4017=0,"Количество не может быть 0",IF(AND(C4017&lt;&gt;"Корректировка остатка",D4017&lt;0),"Для этого типа количество положительное",IF(NOT(ISNUMBER('Номенклатура'!$C$2)),"Укажите дату начала учёта",IF(A4017&lt;INT('Номенклатура'!$C$2),"Раньше даты начала учёта: НЕ учтено",IF(AND(C4017="Корректировка остатка",TRIM(G4017)=""),"Учтено: добавьте пояснение","ОК")))))))))))))</f>
        <v/>
      </c>
    </row>
    <row r="4018" spans="1:9" x14ac:dyDescent="0.25">
      <c r="A4018" s="16"/>
      <c r="B4018" s="13"/>
      <c r="C4018" s="13"/>
      <c r="D4018" s="14"/>
      <c r="E4018" s="17" t="str">
        <f>IF(OR(B4018="",SUMPRODUCT(--EXACT('Номенклатура'!$A$6:$A$205,B4018))&lt;&gt;1),"",INDEX('Номенклатура'!$D$6:$D$205,SUMPRODUCT(EXACT('Номенклатура'!$A$6:$A$205,B4018)*(ROW('Номенклатура'!$A$6:$A$205)-5)))&amp;"")</f>
        <v/>
      </c>
      <c r="F4018" s="18" t="str">
        <f>IF(OR(I4018="ОК",I4018="Учтено: добавьте пояснение"),IF(C4018="Приход",D4018,IF(C4018="Корректировка остатка",D4018,-D4018)),"")</f>
        <v/>
      </c>
      <c r="G4018" s="13"/>
      <c r="H4018" s="15" t="str">
        <f>IF(OR(B4018="",SUMPRODUCT(--EXACT('Номенклатура'!$A$6:$A$205,B4018))&lt;&gt;1),"",INDEX('Номенклатура'!$B$6:$B$205,SUMPRODUCT(EXACT('Номенклатура'!$A$6:$A$205,B4018)*(ROW('Номенклатура'!$A$6:$A$205)-5)))&amp;"")</f>
        <v/>
      </c>
      <c r="I4018" s="15" t="str">
        <f>IF(COUNTA(A4018:D4018,G4018)=0,"",IF(NOT(ISNUMBER(A4018)),"Укажите дату",IF(B4018="","Укажите код",IF(NOT(AND(ISTEXT(B4018),LEN(B4018)&gt;0,LEN(B4018)&lt;=30,ISNUMBER(FIND(LEFT(B4018,1),"ABCDEFGHIJKLMNOPQRSTUVWXYZ")),SUMPRODUCT((MID(B4018,{1,2,3,4,5,6,7,8,9,10,11,12,13,14,15,16,17,18,19,20,21,22,23,24,25,26,27,28,29,30},1)&lt;&gt;"")*ISERROR(FIND(MID(B4018,{1,2,3,4,5,6,7,8,9,10,11,12,13,14,15,16,17,18,19,20,21,22,23,24,25,26,27,28,29,30},1),"ABCDEFGHIJKLMNOPQRSTUVWXYZ0123456789-_")))=0,ISERROR(VALUE(B4018)))),"Недопустимый код: только латинские буквы A-Z в верхнем регистре, цифры, - и _; начало с буквы, до 30 символов (например MILK-001)",IF(SUMPRODUCT(--EXACT('Номенклатура'!$A$6:$A$205,B4018))=0,"Код не найден в номенклатуре",IF(SUMPRODUCT(--EXACT('Номенклатура'!$A$6:$A$205,B4018))&gt;1,"Код повторяется в номенклатуре",IF(ISNA(MATCH(C4018,{"Приход","Расход","Списание","Корректировка остатка"},0)),"Выберите тип операции",IF(NOT(ISNUMBER(D4018)),"Укажите количество",IF(D4018=0,"Количество не может быть 0",IF(AND(C4018&lt;&gt;"Корректировка остатка",D4018&lt;0),"Для этого типа количество положительное",IF(NOT(ISNUMBER('Номенклатура'!$C$2)),"Укажите дату начала учёта",IF(A4018&lt;INT('Номенклатура'!$C$2),"Раньше даты начала учёта: НЕ учтено",IF(AND(C4018="Корректировка остатка",TRIM(G4018)=""),"Учтено: добавьте пояснение","ОК")))))))))))))</f>
        <v/>
      </c>
    </row>
    <row r="4019" spans="1:9" x14ac:dyDescent="0.25">
      <c r="A4019" s="16"/>
      <c r="B4019" s="13"/>
      <c r="C4019" s="13"/>
      <c r="D4019" s="14"/>
      <c r="E4019" s="17" t="str">
        <f>IF(OR(B4019="",SUMPRODUCT(--EXACT('Номенклатура'!$A$6:$A$205,B4019))&lt;&gt;1),"",INDEX('Номенклатура'!$D$6:$D$205,SUMPRODUCT(EXACT('Номенклатура'!$A$6:$A$205,B4019)*(ROW('Номенклатура'!$A$6:$A$205)-5)))&amp;"")</f>
        <v/>
      </c>
      <c r="F4019" s="18" t="str">
        <f>IF(OR(I4019="ОК",I4019="Учтено: добавьте пояснение"),IF(C4019="Приход",D4019,IF(C4019="Корректировка остатка",D4019,-D4019)),"")</f>
        <v/>
      </c>
      <c r="G4019" s="13"/>
      <c r="H4019" s="15" t="str">
        <f>IF(OR(B4019="",SUMPRODUCT(--EXACT('Номенклатура'!$A$6:$A$205,B4019))&lt;&gt;1),"",INDEX('Номенклатура'!$B$6:$B$205,SUMPRODUCT(EXACT('Номенклатура'!$A$6:$A$205,B4019)*(ROW('Номенклатура'!$A$6:$A$205)-5)))&amp;"")</f>
        <v/>
      </c>
      <c r="I4019" s="15" t="str">
        <f>IF(COUNTA(A4019:D4019,G4019)=0,"",IF(NOT(ISNUMBER(A4019)),"Укажите дату",IF(B4019="","Укажите код",IF(NOT(AND(ISTEXT(B4019),LEN(B4019)&gt;0,LEN(B4019)&lt;=30,ISNUMBER(FIND(LEFT(B4019,1),"ABCDEFGHIJKLMNOPQRSTUVWXYZ")),SUMPRODUCT((MID(B4019,{1,2,3,4,5,6,7,8,9,10,11,12,13,14,15,16,17,18,19,20,21,22,23,24,25,26,27,28,29,30},1)&lt;&gt;"")*ISERROR(FIND(MID(B4019,{1,2,3,4,5,6,7,8,9,10,11,12,13,14,15,16,17,18,19,20,21,22,23,24,25,26,27,28,29,30},1),"ABCDEFGHIJKLMNOPQRSTUVWXYZ0123456789-_")))=0,ISERROR(VALUE(B4019)))),"Недопустимый код: только латинские буквы A-Z в верхнем регистре, цифры, - и _; начало с буквы, до 30 символов (например MILK-001)",IF(SUMPRODUCT(--EXACT('Номенклатура'!$A$6:$A$205,B4019))=0,"Код не найден в номенклатуре",IF(SUMPRODUCT(--EXACT('Номенклатура'!$A$6:$A$205,B4019))&gt;1,"Код повторяется в номенклатуре",IF(ISNA(MATCH(C4019,{"Приход","Расход","Списание","Корректировка остатка"},0)),"Выберите тип операции",IF(NOT(ISNUMBER(D4019)),"Укажите количество",IF(D4019=0,"Количество не может быть 0",IF(AND(C4019&lt;&gt;"Корректировка остатка",D4019&lt;0),"Для этого типа количество положительное",IF(NOT(ISNUMBER('Номенклатура'!$C$2)),"Укажите дату начала учёта",IF(A4019&lt;INT('Номенклатура'!$C$2),"Раньше даты начала учёта: НЕ учтено",IF(AND(C4019="Корректировка остатка",TRIM(G4019)=""),"Учтено: добавьте пояснение","ОК")))))))))))))</f>
        <v/>
      </c>
    </row>
    <row r="4020" spans="1:9" x14ac:dyDescent="0.25">
      <c r="A4020" s="16"/>
      <c r="B4020" s="13"/>
      <c r="C4020" s="13"/>
      <c r="D4020" s="14"/>
      <c r="E4020" s="17" t="str">
        <f>IF(OR(B4020="",SUMPRODUCT(--EXACT('Номенклатура'!$A$6:$A$205,B4020))&lt;&gt;1),"",INDEX('Номенклатура'!$D$6:$D$205,SUMPRODUCT(EXACT('Номенклатура'!$A$6:$A$205,B4020)*(ROW('Номенклатура'!$A$6:$A$205)-5)))&amp;"")</f>
        <v/>
      </c>
      <c r="F4020" s="18" t="str">
        <f>IF(OR(I4020="ОК",I4020="Учтено: добавьте пояснение"),IF(C4020="Приход",D4020,IF(C4020="Корректировка остатка",D4020,-D4020)),"")</f>
        <v/>
      </c>
      <c r="G4020" s="13"/>
      <c r="H4020" s="15" t="str">
        <f>IF(OR(B4020="",SUMPRODUCT(--EXACT('Номенклатура'!$A$6:$A$205,B4020))&lt;&gt;1),"",INDEX('Номенклатура'!$B$6:$B$205,SUMPRODUCT(EXACT('Номенклатура'!$A$6:$A$205,B4020)*(ROW('Номенклатура'!$A$6:$A$205)-5)))&amp;"")</f>
        <v/>
      </c>
      <c r="I4020" s="15" t="str">
        <f>IF(COUNTA(A4020:D4020,G4020)=0,"",IF(NOT(ISNUMBER(A4020)),"Укажите дату",IF(B4020="","Укажите код",IF(NOT(AND(ISTEXT(B4020),LEN(B4020)&gt;0,LEN(B4020)&lt;=30,ISNUMBER(FIND(LEFT(B4020,1),"ABCDEFGHIJKLMNOPQRSTUVWXYZ")),SUMPRODUCT((MID(B4020,{1,2,3,4,5,6,7,8,9,10,11,12,13,14,15,16,17,18,19,20,21,22,23,24,25,26,27,28,29,30},1)&lt;&gt;"")*ISERROR(FIND(MID(B4020,{1,2,3,4,5,6,7,8,9,10,11,12,13,14,15,16,17,18,19,20,21,22,23,24,25,26,27,28,29,30},1),"ABCDEFGHIJKLMNOPQRSTUVWXYZ0123456789-_")))=0,ISERROR(VALUE(B4020)))),"Недопустимый код: только латинские буквы A-Z в верхнем регистре, цифры, - и _; начало с буквы, до 30 символов (например MILK-001)",IF(SUMPRODUCT(--EXACT('Номенклатура'!$A$6:$A$205,B4020))=0,"Код не найден в номенклатуре",IF(SUMPRODUCT(--EXACT('Номенклатура'!$A$6:$A$205,B4020))&gt;1,"Код повторяется в номенклатуре",IF(ISNA(MATCH(C4020,{"Приход","Расход","Списание","Корректировка остатка"},0)),"Выберите тип операции",IF(NOT(ISNUMBER(D4020)),"Укажите количество",IF(D4020=0,"Количество не может быть 0",IF(AND(C4020&lt;&gt;"Корректировка остатка",D4020&lt;0),"Для этого типа количество положительное",IF(NOT(ISNUMBER('Номенклатура'!$C$2)),"Укажите дату начала учёта",IF(A4020&lt;INT('Номенклатура'!$C$2),"Раньше даты начала учёта: НЕ учтено",IF(AND(C4020="Корректировка остатка",TRIM(G4020)=""),"Учтено: добавьте пояснение","ОК")))))))))))))</f>
        <v/>
      </c>
    </row>
    <row r="4021" spans="1:9" x14ac:dyDescent="0.25">
      <c r="A4021" s="16"/>
      <c r="B4021" s="13"/>
      <c r="C4021" s="13"/>
      <c r="D4021" s="14"/>
      <c r="E4021" s="17" t="str">
        <f>IF(OR(B4021="",SUMPRODUCT(--EXACT('Номенклатура'!$A$6:$A$205,B4021))&lt;&gt;1),"",INDEX('Номенклатура'!$D$6:$D$205,SUMPRODUCT(EXACT('Номенклатура'!$A$6:$A$205,B4021)*(ROW('Номенклатура'!$A$6:$A$205)-5)))&amp;"")</f>
        <v/>
      </c>
      <c r="F4021" s="18" t="str">
        <f>IF(OR(I4021="ОК",I4021="Учтено: добавьте пояснение"),IF(C4021="Приход",D4021,IF(C4021="Корректировка остатка",D4021,-D4021)),"")</f>
        <v/>
      </c>
      <c r="G4021" s="13"/>
      <c r="H4021" s="15" t="str">
        <f>IF(OR(B4021="",SUMPRODUCT(--EXACT('Номенклатура'!$A$6:$A$205,B4021))&lt;&gt;1),"",INDEX('Номенклатура'!$B$6:$B$205,SUMPRODUCT(EXACT('Номенклатура'!$A$6:$A$205,B4021)*(ROW('Номенклатура'!$A$6:$A$205)-5)))&amp;"")</f>
        <v/>
      </c>
      <c r="I4021" s="15" t="str">
        <f>IF(COUNTA(A4021:D4021,G4021)=0,"",IF(NOT(ISNUMBER(A4021)),"Укажите дату",IF(B4021="","Укажите код",IF(NOT(AND(ISTEXT(B4021),LEN(B4021)&gt;0,LEN(B4021)&lt;=30,ISNUMBER(FIND(LEFT(B4021,1),"ABCDEFGHIJKLMNOPQRSTUVWXYZ")),SUMPRODUCT((MID(B4021,{1,2,3,4,5,6,7,8,9,10,11,12,13,14,15,16,17,18,19,20,21,22,23,24,25,26,27,28,29,30},1)&lt;&gt;"")*ISERROR(FIND(MID(B4021,{1,2,3,4,5,6,7,8,9,10,11,12,13,14,15,16,17,18,19,20,21,22,23,24,25,26,27,28,29,30},1),"ABCDEFGHIJKLMNOPQRSTUVWXYZ0123456789-_")))=0,ISERROR(VALUE(B4021)))),"Недопустимый код: только латинские буквы A-Z в верхнем регистре, цифры, - и _; начало с буквы, до 30 символов (например MILK-001)",IF(SUMPRODUCT(--EXACT('Номенклатура'!$A$6:$A$205,B4021))=0,"Код не найден в номенклатуре",IF(SUMPRODUCT(--EXACT('Номенклатура'!$A$6:$A$205,B4021))&gt;1,"Код повторяется в номенклатуре",IF(ISNA(MATCH(C4021,{"Приход","Расход","Списание","Корректировка остатка"},0)),"Выберите тип операции",IF(NOT(ISNUMBER(D4021)),"Укажите количество",IF(D4021=0,"Количество не может быть 0",IF(AND(C4021&lt;&gt;"Корректировка остатка",D4021&lt;0),"Для этого типа количество положительное",IF(NOT(ISNUMBER('Номенклатура'!$C$2)),"Укажите дату начала учёта",IF(A4021&lt;INT('Номенклатура'!$C$2),"Раньше даты начала учёта: НЕ учтено",IF(AND(C4021="Корректировка остатка",TRIM(G4021)=""),"Учтено: добавьте пояснение","ОК")))))))))))))</f>
        <v/>
      </c>
    </row>
    <row r="4022" spans="1:9" x14ac:dyDescent="0.25">
      <c r="A4022" s="16"/>
      <c r="B4022" s="13"/>
      <c r="C4022" s="13"/>
      <c r="D4022" s="14"/>
      <c r="E4022" s="17" t="str">
        <f>IF(OR(B4022="",SUMPRODUCT(--EXACT('Номенклатура'!$A$6:$A$205,B4022))&lt;&gt;1),"",INDEX('Номенклатура'!$D$6:$D$205,SUMPRODUCT(EXACT('Номенклатура'!$A$6:$A$205,B4022)*(ROW('Номенклатура'!$A$6:$A$205)-5)))&amp;"")</f>
        <v/>
      </c>
      <c r="F4022" s="18" t="str">
        <f>IF(OR(I4022="ОК",I4022="Учтено: добавьте пояснение"),IF(C4022="Приход",D4022,IF(C4022="Корректировка остатка",D4022,-D4022)),"")</f>
        <v/>
      </c>
      <c r="G4022" s="13"/>
      <c r="H4022" s="15" t="str">
        <f>IF(OR(B4022="",SUMPRODUCT(--EXACT('Номенклатура'!$A$6:$A$205,B4022))&lt;&gt;1),"",INDEX('Номенклатура'!$B$6:$B$205,SUMPRODUCT(EXACT('Номенклатура'!$A$6:$A$205,B4022)*(ROW('Номенклатура'!$A$6:$A$205)-5)))&amp;"")</f>
        <v/>
      </c>
      <c r="I4022" s="15" t="str">
        <f>IF(COUNTA(A4022:D4022,G4022)=0,"",IF(NOT(ISNUMBER(A4022)),"Укажите дату",IF(B4022="","Укажите код",IF(NOT(AND(ISTEXT(B4022),LEN(B4022)&gt;0,LEN(B4022)&lt;=30,ISNUMBER(FIND(LEFT(B4022,1),"ABCDEFGHIJKLMNOPQRSTUVWXYZ")),SUMPRODUCT((MID(B4022,{1,2,3,4,5,6,7,8,9,10,11,12,13,14,15,16,17,18,19,20,21,22,23,24,25,26,27,28,29,30},1)&lt;&gt;"")*ISERROR(FIND(MID(B4022,{1,2,3,4,5,6,7,8,9,10,11,12,13,14,15,16,17,18,19,20,21,22,23,24,25,26,27,28,29,30},1),"ABCDEFGHIJKLMNOPQRSTUVWXYZ0123456789-_")))=0,ISERROR(VALUE(B4022)))),"Недопустимый код: только латинские буквы A-Z в верхнем регистре, цифры, - и _; начало с буквы, до 30 символов (например MILK-001)",IF(SUMPRODUCT(--EXACT('Номенклатура'!$A$6:$A$205,B4022))=0,"Код не найден в номенклатуре",IF(SUMPRODUCT(--EXACT('Номенклатура'!$A$6:$A$205,B4022))&gt;1,"Код повторяется в номенклатуре",IF(ISNA(MATCH(C4022,{"Приход","Расход","Списание","Корректировка остатка"},0)),"Выберите тип операции",IF(NOT(ISNUMBER(D4022)),"Укажите количество",IF(D4022=0,"Количество не может быть 0",IF(AND(C4022&lt;&gt;"Корректировка остатка",D4022&lt;0),"Для этого типа количество положительное",IF(NOT(ISNUMBER('Номенклатура'!$C$2)),"Укажите дату начала учёта",IF(A4022&lt;INT('Номенклатура'!$C$2),"Раньше даты начала учёта: НЕ учтено",IF(AND(C4022="Корректировка остатка",TRIM(G4022)=""),"Учтено: добавьте пояснение","ОК")))))))))))))</f>
        <v/>
      </c>
    </row>
    <row r="4023" spans="1:9" x14ac:dyDescent="0.25">
      <c r="A4023" s="16"/>
      <c r="B4023" s="13"/>
      <c r="C4023" s="13"/>
      <c r="D4023" s="14"/>
      <c r="E4023" s="17" t="str">
        <f>IF(OR(B4023="",SUMPRODUCT(--EXACT('Номенклатура'!$A$6:$A$205,B4023))&lt;&gt;1),"",INDEX('Номенклатура'!$D$6:$D$205,SUMPRODUCT(EXACT('Номенклатура'!$A$6:$A$205,B4023)*(ROW('Номенклатура'!$A$6:$A$205)-5)))&amp;"")</f>
        <v/>
      </c>
      <c r="F4023" s="18" t="str">
        <f>IF(OR(I4023="ОК",I4023="Учтено: добавьте пояснение"),IF(C4023="Приход",D4023,IF(C4023="Корректировка остатка",D4023,-D4023)),"")</f>
        <v/>
      </c>
      <c r="G4023" s="13"/>
      <c r="H4023" s="15" t="str">
        <f>IF(OR(B4023="",SUMPRODUCT(--EXACT('Номенклатура'!$A$6:$A$205,B4023))&lt;&gt;1),"",INDEX('Номенклатура'!$B$6:$B$205,SUMPRODUCT(EXACT('Номенклатура'!$A$6:$A$205,B4023)*(ROW('Номенклатура'!$A$6:$A$205)-5)))&amp;"")</f>
        <v/>
      </c>
      <c r="I4023" s="15" t="str">
        <f>IF(COUNTA(A4023:D4023,G4023)=0,"",IF(NOT(ISNUMBER(A4023)),"Укажите дату",IF(B4023="","Укажите код",IF(NOT(AND(ISTEXT(B4023),LEN(B4023)&gt;0,LEN(B4023)&lt;=30,ISNUMBER(FIND(LEFT(B4023,1),"ABCDEFGHIJKLMNOPQRSTUVWXYZ")),SUMPRODUCT((MID(B4023,{1,2,3,4,5,6,7,8,9,10,11,12,13,14,15,16,17,18,19,20,21,22,23,24,25,26,27,28,29,30},1)&lt;&gt;"")*ISERROR(FIND(MID(B4023,{1,2,3,4,5,6,7,8,9,10,11,12,13,14,15,16,17,18,19,20,21,22,23,24,25,26,27,28,29,30},1),"ABCDEFGHIJKLMNOPQRSTUVWXYZ0123456789-_")))=0,ISERROR(VALUE(B4023)))),"Недопустимый код: только латинские буквы A-Z в верхнем регистре, цифры, - и _; начало с буквы, до 30 символов (например MILK-001)",IF(SUMPRODUCT(--EXACT('Номенклатура'!$A$6:$A$205,B4023))=0,"Код не найден в номенклатуре",IF(SUMPRODUCT(--EXACT('Номенклатура'!$A$6:$A$205,B4023))&gt;1,"Код повторяется в номенклатуре",IF(ISNA(MATCH(C4023,{"Приход","Расход","Списание","Корректировка остатка"},0)),"Выберите тип операции",IF(NOT(ISNUMBER(D4023)),"Укажите количество",IF(D4023=0,"Количество не может быть 0",IF(AND(C4023&lt;&gt;"Корректировка остатка",D4023&lt;0),"Для этого типа количество положительное",IF(NOT(ISNUMBER('Номенклатура'!$C$2)),"Укажите дату начала учёта",IF(A4023&lt;INT('Номенклатура'!$C$2),"Раньше даты начала учёта: НЕ учтено",IF(AND(C4023="Корректировка остатка",TRIM(G4023)=""),"Учтено: добавьте пояснение","ОК")))))))))))))</f>
        <v/>
      </c>
    </row>
    <row r="4024" spans="1:9" x14ac:dyDescent="0.25">
      <c r="A4024" s="16"/>
      <c r="B4024" s="13"/>
      <c r="C4024" s="13"/>
      <c r="D4024" s="14"/>
      <c r="E4024" s="17" t="str">
        <f>IF(OR(B4024="",SUMPRODUCT(--EXACT('Номенклатура'!$A$6:$A$205,B4024))&lt;&gt;1),"",INDEX('Номенклатура'!$D$6:$D$205,SUMPRODUCT(EXACT('Номенклатура'!$A$6:$A$205,B4024)*(ROW('Номенклатура'!$A$6:$A$205)-5)))&amp;"")</f>
        <v/>
      </c>
      <c r="F4024" s="18" t="str">
        <f>IF(OR(I4024="ОК",I4024="Учтено: добавьте пояснение"),IF(C4024="Приход",D4024,IF(C4024="Корректировка остатка",D4024,-D4024)),"")</f>
        <v/>
      </c>
      <c r="G4024" s="13"/>
      <c r="H4024" s="15" t="str">
        <f>IF(OR(B4024="",SUMPRODUCT(--EXACT('Номенклатура'!$A$6:$A$205,B4024))&lt;&gt;1),"",INDEX('Номенклатура'!$B$6:$B$205,SUMPRODUCT(EXACT('Номенклатура'!$A$6:$A$205,B4024)*(ROW('Номенклатура'!$A$6:$A$205)-5)))&amp;"")</f>
        <v/>
      </c>
      <c r="I4024" s="15" t="str">
        <f>IF(COUNTA(A4024:D4024,G4024)=0,"",IF(NOT(ISNUMBER(A4024)),"Укажите дату",IF(B4024="","Укажите код",IF(NOT(AND(ISTEXT(B4024),LEN(B4024)&gt;0,LEN(B4024)&lt;=30,ISNUMBER(FIND(LEFT(B4024,1),"ABCDEFGHIJKLMNOPQRSTUVWXYZ")),SUMPRODUCT((MID(B4024,{1,2,3,4,5,6,7,8,9,10,11,12,13,14,15,16,17,18,19,20,21,22,23,24,25,26,27,28,29,30},1)&lt;&gt;"")*ISERROR(FIND(MID(B4024,{1,2,3,4,5,6,7,8,9,10,11,12,13,14,15,16,17,18,19,20,21,22,23,24,25,26,27,28,29,30},1),"ABCDEFGHIJKLMNOPQRSTUVWXYZ0123456789-_")))=0,ISERROR(VALUE(B4024)))),"Недопустимый код: только латинские буквы A-Z в верхнем регистре, цифры, - и _; начало с буквы, до 30 символов (например MILK-001)",IF(SUMPRODUCT(--EXACT('Номенклатура'!$A$6:$A$205,B4024))=0,"Код не найден в номенклатуре",IF(SUMPRODUCT(--EXACT('Номенклатура'!$A$6:$A$205,B4024))&gt;1,"Код повторяется в номенклатуре",IF(ISNA(MATCH(C4024,{"Приход","Расход","Списание","Корректировка остатка"},0)),"Выберите тип операции",IF(NOT(ISNUMBER(D4024)),"Укажите количество",IF(D4024=0,"Количество не может быть 0",IF(AND(C4024&lt;&gt;"Корректировка остатка",D4024&lt;0),"Для этого типа количество положительное",IF(NOT(ISNUMBER('Номенклатура'!$C$2)),"Укажите дату начала учёта",IF(A4024&lt;INT('Номенклатура'!$C$2),"Раньше даты начала учёта: НЕ учтено",IF(AND(C4024="Корректировка остатка",TRIM(G4024)=""),"Учтено: добавьте пояснение","ОК")))))))))))))</f>
        <v/>
      </c>
    </row>
    <row r="4025" spans="1:9" x14ac:dyDescent="0.25">
      <c r="A4025" s="16"/>
      <c r="B4025" s="13"/>
      <c r="C4025" s="13"/>
      <c r="D4025" s="14"/>
      <c r="E4025" s="17" t="str">
        <f>IF(OR(B4025="",SUMPRODUCT(--EXACT('Номенклатура'!$A$6:$A$205,B4025))&lt;&gt;1),"",INDEX('Номенклатура'!$D$6:$D$205,SUMPRODUCT(EXACT('Номенклатура'!$A$6:$A$205,B4025)*(ROW('Номенклатура'!$A$6:$A$205)-5)))&amp;"")</f>
        <v/>
      </c>
      <c r="F4025" s="18" t="str">
        <f>IF(OR(I4025="ОК",I4025="Учтено: добавьте пояснение"),IF(C4025="Приход",D4025,IF(C4025="Корректировка остатка",D4025,-D4025)),"")</f>
        <v/>
      </c>
      <c r="G4025" s="13"/>
      <c r="H4025" s="15" t="str">
        <f>IF(OR(B4025="",SUMPRODUCT(--EXACT('Номенклатура'!$A$6:$A$205,B4025))&lt;&gt;1),"",INDEX('Номенклатура'!$B$6:$B$205,SUMPRODUCT(EXACT('Номенклатура'!$A$6:$A$205,B4025)*(ROW('Номенклатура'!$A$6:$A$205)-5)))&amp;"")</f>
        <v/>
      </c>
      <c r="I4025" s="15" t="str">
        <f>IF(COUNTA(A4025:D4025,G4025)=0,"",IF(NOT(ISNUMBER(A4025)),"Укажите дату",IF(B4025="","Укажите код",IF(NOT(AND(ISTEXT(B4025),LEN(B4025)&gt;0,LEN(B4025)&lt;=30,ISNUMBER(FIND(LEFT(B4025,1),"ABCDEFGHIJKLMNOPQRSTUVWXYZ")),SUMPRODUCT((MID(B4025,{1,2,3,4,5,6,7,8,9,10,11,12,13,14,15,16,17,18,19,20,21,22,23,24,25,26,27,28,29,30},1)&lt;&gt;"")*ISERROR(FIND(MID(B4025,{1,2,3,4,5,6,7,8,9,10,11,12,13,14,15,16,17,18,19,20,21,22,23,24,25,26,27,28,29,30},1),"ABCDEFGHIJKLMNOPQRSTUVWXYZ0123456789-_")))=0,ISERROR(VALUE(B4025)))),"Недопустимый код: только латинские буквы A-Z в верхнем регистре, цифры, - и _; начало с буквы, до 30 символов (например MILK-001)",IF(SUMPRODUCT(--EXACT('Номенклатура'!$A$6:$A$205,B4025))=0,"Код не найден в номенклатуре",IF(SUMPRODUCT(--EXACT('Номенклатура'!$A$6:$A$205,B4025))&gt;1,"Код повторяется в номенклатуре",IF(ISNA(MATCH(C4025,{"Приход","Расход","Списание","Корректировка остатка"},0)),"Выберите тип операции",IF(NOT(ISNUMBER(D4025)),"Укажите количество",IF(D4025=0,"Количество не может быть 0",IF(AND(C4025&lt;&gt;"Корректировка остатка",D4025&lt;0),"Для этого типа количество положительное",IF(NOT(ISNUMBER('Номенклатура'!$C$2)),"Укажите дату начала учёта",IF(A4025&lt;INT('Номенклатура'!$C$2),"Раньше даты начала учёта: НЕ учтено",IF(AND(C4025="Корректировка остатка",TRIM(G4025)=""),"Учтено: добавьте пояснение","ОК")))))))))))))</f>
        <v/>
      </c>
    </row>
    <row r="4026" spans="1:9" x14ac:dyDescent="0.25">
      <c r="A4026" s="16"/>
      <c r="B4026" s="13"/>
      <c r="C4026" s="13"/>
      <c r="D4026" s="14"/>
      <c r="E4026" s="17" t="str">
        <f>IF(OR(B4026="",SUMPRODUCT(--EXACT('Номенклатура'!$A$6:$A$205,B4026))&lt;&gt;1),"",INDEX('Номенклатура'!$D$6:$D$205,SUMPRODUCT(EXACT('Номенклатура'!$A$6:$A$205,B4026)*(ROW('Номенклатура'!$A$6:$A$205)-5)))&amp;"")</f>
        <v/>
      </c>
      <c r="F4026" s="18" t="str">
        <f>IF(OR(I4026="ОК",I4026="Учтено: добавьте пояснение"),IF(C4026="Приход",D4026,IF(C4026="Корректировка остатка",D4026,-D4026)),"")</f>
        <v/>
      </c>
      <c r="G4026" s="13"/>
      <c r="H4026" s="15" t="str">
        <f>IF(OR(B4026="",SUMPRODUCT(--EXACT('Номенклатура'!$A$6:$A$205,B4026))&lt;&gt;1),"",INDEX('Номенклатура'!$B$6:$B$205,SUMPRODUCT(EXACT('Номенклатура'!$A$6:$A$205,B4026)*(ROW('Номенклатура'!$A$6:$A$205)-5)))&amp;"")</f>
        <v/>
      </c>
      <c r="I4026" s="15" t="str">
        <f>IF(COUNTA(A4026:D4026,G4026)=0,"",IF(NOT(ISNUMBER(A4026)),"Укажите дату",IF(B4026="","Укажите код",IF(NOT(AND(ISTEXT(B4026),LEN(B4026)&gt;0,LEN(B4026)&lt;=30,ISNUMBER(FIND(LEFT(B4026,1),"ABCDEFGHIJKLMNOPQRSTUVWXYZ")),SUMPRODUCT((MID(B4026,{1,2,3,4,5,6,7,8,9,10,11,12,13,14,15,16,17,18,19,20,21,22,23,24,25,26,27,28,29,30},1)&lt;&gt;"")*ISERROR(FIND(MID(B4026,{1,2,3,4,5,6,7,8,9,10,11,12,13,14,15,16,17,18,19,20,21,22,23,24,25,26,27,28,29,30},1),"ABCDEFGHIJKLMNOPQRSTUVWXYZ0123456789-_")))=0,ISERROR(VALUE(B4026)))),"Недопустимый код: только латинские буквы A-Z в верхнем регистре, цифры, - и _; начало с буквы, до 30 символов (например MILK-001)",IF(SUMPRODUCT(--EXACT('Номенклатура'!$A$6:$A$205,B4026))=0,"Код не найден в номенклатуре",IF(SUMPRODUCT(--EXACT('Номенклатура'!$A$6:$A$205,B4026))&gt;1,"Код повторяется в номенклатуре",IF(ISNA(MATCH(C4026,{"Приход","Расход","Списание","Корректировка остатка"},0)),"Выберите тип операции",IF(NOT(ISNUMBER(D4026)),"Укажите количество",IF(D4026=0,"Количество не может быть 0",IF(AND(C4026&lt;&gt;"Корректировка остатка",D4026&lt;0),"Для этого типа количество положительное",IF(NOT(ISNUMBER('Номенклатура'!$C$2)),"Укажите дату начала учёта",IF(A4026&lt;INT('Номенклатура'!$C$2),"Раньше даты начала учёта: НЕ учтено",IF(AND(C4026="Корректировка остатка",TRIM(G4026)=""),"Учтено: добавьте пояснение","ОК")))))))))))))</f>
        <v/>
      </c>
    </row>
    <row r="4027" spans="1:9" x14ac:dyDescent="0.25">
      <c r="A4027" s="16"/>
      <c r="B4027" s="13"/>
      <c r="C4027" s="13"/>
      <c r="D4027" s="14"/>
      <c r="E4027" s="17" t="str">
        <f>IF(OR(B4027="",SUMPRODUCT(--EXACT('Номенклатура'!$A$6:$A$205,B4027))&lt;&gt;1),"",INDEX('Номенклатура'!$D$6:$D$205,SUMPRODUCT(EXACT('Номенклатура'!$A$6:$A$205,B4027)*(ROW('Номенклатура'!$A$6:$A$205)-5)))&amp;"")</f>
        <v/>
      </c>
      <c r="F4027" s="18" t="str">
        <f>IF(OR(I4027="ОК",I4027="Учтено: добавьте пояснение"),IF(C4027="Приход",D4027,IF(C4027="Корректировка остатка",D4027,-D4027)),"")</f>
        <v/>
      </c>
      <c r="G4027" s="13"/>
      <c r="H4027" s="15" t="str">
        <f>IF(OR(B4027="",SUMPRODUCT(--EXACT('Номенклатура'!$A$6:$A$205,B4027))&lt;&gt;1),"",INDEX('Номенклатура'!$B$6:$B$205,SUMPRODUCT(EXACT('Номенклатура'!$A$6:$A$205,B4027)*(ROW('Номенклатура'!$A$6:$A$205)-5)))&amp;"")</f>
        <v/>
      </c>
      <c r="I4027" s="15" t="str">
        <f>IF(COUNTA(A4027:D4027,G4027)=0,"",IF(NOT(ISNUMBER(A4027)),"Укажите дату",IF(B4027="","Укажите код",IF(NOT(AND(ISTEXT(B4027),LEN(B4027)&gt;0,LEN(B4027)&lt;=30,ISNUMBER(FIND(LEFT(B4027,1),"ABCDEFGHIJKLMNOPQRSTUVWXYZ")),SUMPRODUCT((MID(B4027,{1,2,3,4,5,6,7,8,9,10,11,12,13,14,15,16,17,18,19,20,21,22,23,24,25,26,27,28,29,30},1)&lt;&gt;"")*ISERROR(FIND(MID(B4027,{1,2,3,4,5,6,7,8,9,10,11,12,13,14,15,16,17,18,19,20,21,22,23,24,25,26,27,28,29,30},1),"ABCDEFGHIJKLMNOPQRSTUVWXYZ0123456789-_")))=0,ISERROR(VALUE(B4027)))),"Недопустимый код: только латинские буквы A-Z в верхнем регистре, цифры, - и _; начало с буквы, до 30 символов (например MILK-001)",IF(SUMPRODUCT(--EXACT('Номенклатура'!$A$6:$A$205,B4027))=0,"Код не найден в номенклатуре",IF(SUMPRODUCT(--EXACT('Номенклатура'!$A$6:$A$205,B4027))&gt;1,"Код повторяется в номенклатуре",IF(ISNA(MATCH(C4027,{"Приход","Расход","Списание","Корректировка остатка"},0)),"Выберите тип операции",IF(NOT(ISNUMBER(D4027)),"Укажите количество",IF(D4027=0,"Количество не может быть 0",IF(AND(C4027&lt;&gt;"Корректировка остатка",D4027&lt;0),"Для этого типа количество положительное",IF(NOT(ISNUMBER('Номенклатура'!$C$2)),"Укажите дату начала учёта",IF(A4027&lt;INT('Номенклатура'!$C$2),"Раньше даты начала учёта: НЕ учтено",IF(AND(C4027="Корректировка остатка",TRIM(G4027)=""),"Учтено: добавьте пояснение","ОК")))))))))))))</f>
        <v/>
      </c>
    </row>
    <row r="4028" spans="1:9" x14ac:dyDescent="0.25">
      <c r="A4028" s="16"/>
      <c r="B4028" s="13"/>
      <c r="C4028" s="13"/>
      <c r="D4028" s="14"/>
      <c r="E4028" s="17" t="str">
        <f>IF(OR(B4028="",SUMPRODUCT(--EXACT('Номенклатура'!$A$6:$A$205,B4028))&lt;&gt;1),"",INDEX('Номенклатура'!$D$6:$D$205,SUMPRODUCT(EXACT('Номенклатура'!$A$6:$A$205,B4028)*(ROW('Номенклатура'!$A$6:$A$205)-5)))&amp;"")</f>
        <v/>
      </c>
      <c r="F4028" s="18" t="str">
        <f>IF(OR(I4028="ОК",I4028="Учтено: добавьте пояснение"),IF(C4028="Приход",D4028,IF(C4028="Корректировка остатка",D4028,-D4028)),"")</f>
        <v/>
      </c>
      <c r="G4028" s="13"/>
      <c r="H4028" s="15" t="str">
        <f>IF(OR(B4028="",SUMPRODUCT(--EXACT('Номенклатура'!$A$6:$A$205,B4028))&lt;&gt;1),"",INDEX('Номенклатура'!$B$6:$B$205,SUMPRODUCT(EXACT('Номенклатура'!$A$6:$A$205,B4028)*(ROW('Номенклатура'!$A$6:$A$205)-5)))&amp;"")</f>
        <v/>
      </c>
      <c r="I4028" s="15" t="str">
        <f>IF(COUNTA(A4028:D4028,G4028)=0,"",IF(NOT(ISNUMBER(A4028)),"Укажите дату",IF(B4028="","Укажите код",IF(NOT(AND(ISTEXT(B4028),LEN(B4028)&gt;0,LEN(B4028)&lt;=30,ISNUMBER(FIND(LEFT(B4028,1),"ABCDEFGHIJKLMNOPQRSTUVWXYZ")),SUMPRODUCT((MID(B4028,{1,2,3,4,5,6,7,8,9,10,11,12,13,14,15,16,17,18,19,20,21,22,23,24,25,26,27,28,29,30},1)&lt;&gt;"")*ISERROR(FIND(MID(B4028,{1,2,3,4,5,6,7,8,9,10,11,12,13,14,15,16,17,18,19,20,21,22,23,24,25,26,27,28,29,30},1),"ABCDEFGHIJKLMNOPQRSTUVWXYZ0123456789-_")))=0,ISERROR(VALUE(B4028)))),"Недопустимый код: только латинские буквы A-Z в верхнем регистре, цифры, - и _; начало с буквы, до 30 символов (например MILK-001)",IF(SUMPRODUCT(--EXACT('Номенклатура'!$A$6:$A$205,B4028))=0,"Код не найден в номенклатуре",IF(SUMPRODUCT(--EXACT('Номенклатура'!$A$6:$A$205,B4028))&gt;1,"Код повторяется в номенклатуре",IF(ISNA(MATCH(C4028,{"Приход","Расход","Списание","Корректировка остатка"},0)),"Выберите тип операции",IF(NOT(ISNUMBER(D4028)),"Укажите количество",IF(D4028=0,"Количество не может быть 0",IF(AND(C4028&lt;&gt;"Корректировка остатка",D4028&lt;0),"Для этого типа количество положительное",IF(NOT(ISNUMBER('Номенклатура'!$C$2)),"Укажите дату начала учёта",IF(A4028&lt;INT('Номенклатура'!$C$2),"Раньше даты начала учёта: НЕ учтено",IF(AND(C4028="Корректировка остатка",TRIM(G4028)=""),"Учтено: добавьте пояснение","ОК")))))))))))))</f>
        <v/>
      </c>
    </row>
    <row r="4029" spans="1:9" x14ac:dyDescent="0.25">
      <c r="A4029" s="16"/>
      <c r="B4029" s="13"/>
      <c r="C4029" s="13"/>
      <c r="D4029" s="14"/>
      <c r="E4029" s="17" t="str">
        <f>IF(OR(B4029="",SUMPRODUCT(--EXACT('Номенклатура'!$A$6:$A$205,B4029))&lt;&gt;1),"",INDEX('Номенклатура'!$D$6:$D$205,SUMPRODUCT(EXACT('Номенклатура'!$A$6:$A$205,B4029)*(ROW('Номенклатура'!$A$6:$A$205)-5)))&amp;"")</f>
        <v/>
      </c>
      <c r="F4029" s="18" t="str">
        <f>IF(OR(I4029="ОК",I4029="Учтено: добавьте пояснение"),IF(C4029="Приход",D4029,IF(C4029="Корректировка остатка",D4029,-D4029)),"")</f>
        <v/>
      </c>
      <c r="G4029" s="13"/>
      <c r="H4029" s="15" t="str">
        <f>IF(OR(B4029="",SUMPRODUCT(--EXACT('Номенклатура'!$A$6:$A$205,B4029))&lt;&gt;1),"",INDEX('Номенклатура'!$B$6:$B$205,SUMPRODUCT(EXACT('Номенклатура'!$A$6:$A$205,B4029)*(ROW('Номенклатура'!$A$6:$A$205)-5)))&amp;"")</f>
        <v/>
      </c>
      <c r="I4029" s="15" t="str">
        <f>IF(COUNTA(A4029:D4029,G4029)=0,"",IF(NOT(ISNUMBER(A4029)),"Укажите дату",IF(B4029="","Укажите код",IF(NOT(AND(ISTEXT(B4029),LEN(B4029)&gt;0,LEN(B4029)&lt;=30,ISNUMBER(FIND(LEFT(B4029,1),"ABCDEFGHIJKLMNOPQRSTUVWXYZ")),SUMPRODUCT((MID(B4029,{1,2,3,4,5,6,7,8,9,10,11,12,13,14,15,16,17,18,19,20,21,22,23,24,25,26,27,28,29,30},1)&lt;&gt;"")*ISERROR(FIND(MID(B4029,{1,2,3,4,5,6,7,8,9,10,11,12,13,14,15,16,17,18,19,20,21,22,23,24,25,26,27,28,29,30},1),"ABCDEFGHIJKLMNOPQRSTUVWXYZ0123456789-_")))=0,ISERROR(VALUE(B4029)))),"Недопустимый код: только латинские буквы A-Z в верхнем регистре, цифры, - и _; начало с буквы, до 30 символов (например MILK-001)",IF(SUMPRODUCT(--EXACT('Номенклатура'!$A$6:$A$205,B4029))=0,"Код не найден в номенклатуре",IF(SUMPRODUCT(--EXACT('Номенклатура'!$A$6:$A$205,B4029))&gt;1,"Код повторяется в номенклатуре",IF(ISNA(MATCH(C4029,{"Приход","Расход","Списание","Корректировка остатка"},0)),"Выберите тип операции",IF(NOT(ISNUMBER(D4029)),"Укажите количество",IF(D4029=0,"Количество не может быть 0",IF(AND(C4029&lt;&gt;"Корректировка остатка",D4029&lt;0),"Для этого типа количество положительное",IF(NOT(ISNUMBER('Номенклатура'!$C$2)),"Укажите дату начала учёта",IF(A4029&lt;INT('Номенклатура'!$C$2),"Раньше даты начала учёта: НЕ учтено",IF(AND(C4029="Корректировка остатка",TRIM(G4029)=""),"Учтено: добавьте пояснение","ОК")))))))))))))</f>
        <v/>
      </c>
    </row>
    <row r="4030" spans="1:9" x14ac:dyDescent="0.25">
      <c r="A4030" s="16"/>
      <c r="B4030" s="13"/>
      <c r="C4030" s="13"/>
      <c r="D4030" s="14"/>
      <c r="E4030" s="17" t="str">
        <f>IF(OR(B4030="",SUMPRODUCT(--EXACT('Номенклатура'!$A$6:$A$205,B4030))&lt;&gt;1),"",INDEX('Номенклатура'!$D$6:$D$205,SUMPRODUCT(EXACT('Номенклатура'!$A$6:$A$205,B4030)*(ROW('Номенклатура'!$A$6:$A$205)-5)))&amp;"")</f>
        <v/>
      </c>
      <c r="F4030" s="18" t="str">
        <f>IF(OR(I4030="ОК",I4030="Учтено: добавьте пояснение"),IF(C4030="Приход",D4030,IF(C4030="Корректировка остатка",D4030,-D4030)),"")</f>
        <v/>
      </c>
      <c r="G4030" s="13"/>
      <c r="H4030" s="15" t="str">
        <f>IF(OR(B4030="",SUMPRODUCT(--EXACT('Номенклатура'!$A$6:$A$205,B4030))&lt;&gt;1),"",INDEX('Номенклатура'!$B$6:$B$205,SUMPRODUCT(EXACT('Номенклатура'!$A$6:$A$205,B4030)*(ROW('Номенклатура'!$A$6:$A$205)-5)))&amp;"")</f>
        <v/>
      </c>
      <c r="I4030" s="15" t="str">
        <f>IF(COUNTA(A4030:D4030,G4030)=0,"",IF(NOT(ISNUMBER(A4030)),"Укажите дату",IF(B4030="","Укажите код",IF(NOT(AND(ISTEXT(B4030),LEN(B4030)&gt;0,LEN(B4030)&lt;=30,ISNUMBER(FIND(LEFT(B4030,1),"ABCDEFGHIJKLMNOPQRSTUVWXYZ")),SUMPRODUCT((MID(B4030,{1,2,3,4,5,6,7,8,9,10,11,12,13,14,15,16,17,18,19,20,21,22,23,24,25,26,27,28,29,30},1)&lt;&gt;"")*ISERROR(FIND(MID(B4030,{1,2,3,4,5,6,7,8,9,10,11,12,13,14,15,16,17,18,19,20,21,22,23,24,25,26,27,28,29,30},1),"ABCDEFGHIJKLMNOPQRSTUVWXYZ0123456789-_")))=0,ISERROR(VALUE(B4030)))),"Недопустимый код: только латинские буквы A-Z в верхнем регистре, цифры, - и _; начало с буквы, до 30 символов (например MILK-001)",IF(SUMPRODUCT(--EXACT('Номенклатура'!$A$6:$A$205,B4030))=0,"Код не найден в номенклатуре",IF(SUMPRODUCT(--EXACT('Номенклатура'!$A$6:$A$205,B4030))&gt;1,"Код повторяется в номенклатуре",IF(ISNA(MATCH(C4030,{"Приход","Расход","Списание","Корректировка остатка"},0)),"Выберите тип операции",IF(NOT(ISNUMBER(D4030)),"Укажите количество",IF(D4030=0,"Количество не может быть 0",IF(AND(C4030&lt;&gt;"Корректировка остатка",D4030&lt;0),"Для этого типа количество положительное",IF(NOT(ISNUMBER('Номенклатура'!$C$2)),"Укажите дату начала учёта",IF(A4030&lt;INT('Номенклатура'!$C$2),"Раньше даты начала учёта: НЕ учтено",IF(AND(C4030="Корректировка остатка",TRIM(G4030)=""),"Учтено: добавьте пояснение","ОК")))))))))))))</f>
        <v/>
      </c>
    </row>
    <row r="4031" spans="1:9" x14ac:dyDescent="0.25">
      <c r="A4031" s="16"/>
      <c r="B4031" s="13"/>
      <c r="C4031" s="13"/>
      <c r="D4031" s="14"/>
      <c r="E4031" s="17" t="str">
        <f>IF(OR(B4031="",SUMPRODUCT(--EXACT('Номенклатура'!$A$6:$A$205,B4031))&lt;&gt;1),"",INDEX('Номенклатура'!$D$6:$D$205,SUMPRODUCT(EXACT('Номенклатура'!$A$6:$A$205,B4031)*(ROW('Номенклатура'!$A$6:$A$205)-5)))&amp;"")</f>
        <v/>
      </c>
      <c r="F4031" s="18" t="str">
        <f>IF(OR(I4031="ОК",I4031="Учтено: добавьте пояснение"),IF(C4031="Приход",D4031,IF(C4031="Корректировка остатка",D4031,-D4031)),"")</f>
        <v/>
      </c>
      <c r="G4031" s="13"/>
      <c r="H4031" s="15" t="str">
        <f>IF(OR(B4031="",SUMPRODUCT(--EXACT('Номенклатура'!$A$6:$A$205,B4031))&lt;&gt;1),"",INDEX('Номенклатура'!$B$6:$B$205,SUMPRODUCT(EXACT('Номенклатура'!$A$6:$A$205,B4031)*(ROW('Номенклатура'!$A$6:$A$205)-5)))&amp;"")</f>
        <v/>
      </c>
      <c r="I4031" s="15" t="str">
        <f>IF(COUNTA(A4031:D4031,G4031)=0,"",IF(NOT(ISNUMBER(A4031)),"Укажите дату",IF(B4031="","Укажите код",IF(NOT(AND(ISTEXT(B4031),LEN(B4031)&gt;0,LEN(B4031)&lt;=30,ISNUMBER(FIND(LEFT(B4031,1),"ABCDEFGHIJKLMNOPQRSTUVWXYZ")),SUMPRODUCT((MID(B4031,{1,2,3,4,5,6,7,8,9,10,11,12,13,14,15,16,17,18,19,20,21,22,23,24,25,26,27,28,29,30},1)&lt;&gt;"")*ISERROR(FIND(MID(B4031,{1,2,3,4,5,6,7,8,9,10,11,12,13,14,15,16,17,18,19,20,21,22,23,24,25,26,27,28,29,30},1),"ABCDEFGHIJKLMNOPQRSTUVWXYZ0123456789-_")))=0,ISERROR(VALUE(B4031)))),"Недопустимый код: только латинские буквы A-Z в верхнем регистре, цифры, - и _; начало с буквы, до 30 символов (например MILK-001)",IF(SUMPRODUCT(--EXACT('Номенклатура'!$A$6:$A$205,B4031))=0,"Код не найден в номенклатуре",IF(SUMPRODUCT(--EXACT('Номенклатура'!$A$6:$A$205,B4031))&gt;1,"Код повторяется в номенклатуре",IF(ISNA(MATCH(C4031,{"Приход","Расход","Списание","Корректировка остатка"},0)),"Выберите тип операции",IF(NOT(ISNUMBER(D4031)),"Укажите количество",IF(D4031=0,"Количество не может быть 0",IF(AND(C4031&lt;&gt;"Корректировка остатка",D4031&lt;0),"Для этого типа количество положительное",IF(NOT(ISNUMBER('Номенклатура'!$C$2)),"Укажите дату начала учёта",IF(A4031&lt;INT('Номенклатура'!$C$2),"Раньше даты начала учёта: НЕ учтено",IF(AND(C4031="Корректировка остатка",TRIM(G4031)=""),"Учтено: добавьте пояснение","ОК")))))))))))))</f>
        <v/>
      </c>
    </row>
    <row r="4032" spans="1:9" x14ac:dyDescent="0.25">
      <c r="A4032" s="16"/>
      <c r="B4032" s="13"/>
      <c r="C4032" s="13"/>
      <c r="D4032" s="14"/>
      <c r="E4032" s="17" t="str">
        <f>IF(OR(B4032="",SUMPRODUCT(--EXACT('Номенклатура'!$A$6:$A$205,B4032))&lt;&gt;1),"",INDEX('Номенклатура'!$D$6:$D$205,SUMPRODUCT(EXACT('Номенклатура'!$A$6:$A$205,B4032)*(ROW('Номенклатура'!$A$6:$A$205)-5)))&amp;"")</f>
        <v/>
      </c>
      <c r="F4032" s="18" t="str">
        <f>IF(OR(I4032="ОК",I4032="Учтено: добавьте пояснение"),IF(C4032="Приход",D4032,IF(C4032="Корректировка остатка",D4032,-D4032)),"")</f>
        <v/>
      </c>
      <c r="G4032" s="13"/>
      <c r="H4032" s="15" t="str">
        <f>IF(OR(B4032="",SUMPRODUCT(--EXACT('Номенклатура'!$A$6:$A$205,B4032))&lt;&gt;1),"",INDEX('Номенклатура'!$B$6:$B$205,SUMPRODUCT(EXACT('Номенклатура'!$A$6:$A$205,B4032)*(ROW('Номенклатура'!$A$6:$A$205)-5)))&amp;"")</f>
        <v/>
      </c>
      <c r="I4032" s="15" t="str">
        <f>IF(COUNTA(A4032:D4032,G4032)=0,"",IF(NOT(ISNUMBER(A4032)),"Укажите дату",IF(B4032="","Укажите код",IF(NOT(AND(ISTEXT(B4032),LEN(B4032)&gt;0,LEN(B4032)&lt;=30,ISNUMBER(FIND(LEFT(B4032,1),"ABCDEFGHIJKLMNOPQRSTUVWXYZ")),SUMPRODUCT((MID(B4032,{1,2,3,4,5,6,7,8,9,10,11,12,13,14,15,16,17,18,19,20,21,22,23,24,25,26,27,28,29,30},1)&lt;&gt;"")*ISERROR(FIND(MID(B4032,{1,2,3,4,5,6,7,8,9,10,11,12,13,14,15,16,17,18,19,20,21,22,23,24,25,26,27,28,29,30},1),"ABCDEFGHIJKLMNOPQRSTUVWXYZ0123456789-_")))=0,ISERROR(VALUE(B4032)))),"Недопустимый код: только латинские буквы A-Z в верхнем регистре, цифры, - и _; начало с буквы, до 30 символов (например MILK-001)",IF(SUMPRODUCT(--EXACT('Номенклатура'!$A$6:$A$205,B4032))=0,"Код не найден в номенклатуре",IF(SUMPRODUCT(--EXACT('Номенклатура'!$A$6:$A$205,B4032))&gt;1,"Код повторяется в номенклатуре",IF(ISNA(MATCH(C4032,{"Приход","Расход","Списание","Корректировка остатка"},0)),"Выберите тип операции",IF(NOT(ISNUMBER(D4032)),"Укажите количество",IF(D4032=0,"Количество не может быть 0",IF(AND(C4032&lt;&gt;"Корректировка остатка",D4032&lt;0),"Для этого типа количество положительное",IF(NOT(ISNUMBER('Номенклатура'!$C$2)),"Укажите дату начала учёта",IF(A4032&lt;INT('Номенклатура'!$C$2),"Раньше даты начала учёта: НЕ учтено",IF(AND(C4032="Корректировка остатка",TRIM(G4032)=""),"Учтено: добавьте пояснение","ОК")))))))))))))</f>
        <v/>
      </c>
    </row>
    <row r="4033" spans="1:9" x14ac:dyDescent="0.25">
      <c r="A4033" s="16"/>
      <c r="B4033" s="13"/>
      <c r="C4033" s="13"/>
      <c r="D4033" s="14"/>
      <c r="E4033" s="17" t="str">
        <f>IF(OR(B4033="",SUMPRODUCT(--EXACT('Номенклатура'!$A$6:$A$205,B4033))&lt;&gt;1),"",INDEX('Номенклатура'!$D$6:$D$205,SUMPRODUCT(EXACT('Номенклатура'!$A$6:$A$205,B4033)*(ROW('Номенклатура'!$A$6:$A$205)-5)))&amp;"")</f>
        <v/>
      </c>
      <c r="F4033" s="18" t="str">
        <f>IF(OR(I4033="ОК",I4033="Учтено: добавьте пояснение"),IF(C4033="Приход",D4033,IF(C4033="Корректировка остатка",D4033,-D4033)),"")</f>
        <v/>
      </c>
      <c r="G4033" s="13"/>
      <c r="H4033" s="15" t="str">
        <f>IF(OR(B4033="",SUMPRODUCT(--EXACT('Номенклатура'!$A$6:$A$205,B4033))&lt;&gt;1),"",INDEX('Номенклатура'!$B$6:$B$205,SUMPRODUCT(EXACT('Номенклатура'!$A$6:$A$205,B4033)*(ROW('Номенклатура'!$A$6:$A$205)-5)))&amp;"")</f>
        <v/>
      </c>
      <c r="I4033" s="15" t="str">
        <f>IF(COUNTA(A4033:D4033,G4033)=0,"",IF(NOT(ISNUMBER(A4033)),"Укажите дату",IF(B4033="","Укажите код",IF(NOT(AND(ISTEXT(B4033),LEN(B4033)&gt;0,LEN(B4033)&lt;=30,ISNUMBER(FIND(LEFT(B4033,1),"ABCDEFGHIJKLMNOPQRSTUVWXYZ")),SUMPRODUCT((MID(B4033,{1,2,3,4,5,6,7,8,9,10,11,12,13,14,15,16,17,18,19,20,21,22,23,24,25,26,27,28,29,30},1)&lt;&gt;"")*ISERROR(FIND(MID(B4033,{1,2,3,4,5,6,7,8,9,10,11,12,13,14,15,16,17,18,19,20,21,22,23,24,25,26,27,28,29,30},1),"ABCDEFGHIJKLMNOPQRSTUVWXYZ0123456789-_")))=0,ISERROR(VALUE(B4033)))),"Недопустимый код: только латинские буквы A-Z в верхнем регистре, цифры, - и _; начало с буквы, до 30 символов (например MILK-001)",IF(SUMPRODUCT(--EXACT('Номенклатура'!$A$6:$A$205,B4033))=0,"Код не найден в номенклатуре",IF(SUMPRODUCT(--EXACT('Номенклатура'!$A$6:$A$205,B4033))&gt;1,"Код повторяется в номенклатуре",IF(ISNA(MATCH(C4033,{"Приход","Расход","Списание","Корректировка остатка"},0)),"Выберите тип операции",IF(NOT(ISNUMBER(D4033)),"Укажите количество",IF(D4033=0,"Количество не может быть 0",IF(AND(C4033&lt;&gt;"Корректировка остатка",D4033&lt;0),"Для этого типа количество положительное",IF(NOT(ISNUMBER('Номенклатура'!$C$2)),"Укажите дату начала учёта",IF(A4033&lt;INT('Номенклатура'!$C$2),"Раньше даты начала учёта: НЕ учтено",IF(AND(C4033="Корректировка остатка",TRIM(G4033)=""),"Учтено: добавьте пояснение","ОК")))))))))))))</f>
        <v/>
      </c>
    </row>
    <row r="4034" spans="1:9" x14ac:dyDescent="0.25">
      <c r="A4034" s="16"/>
      <c r="B4034" s="13"/>
      <c r="C4034" s="13"/>
      <c r="D4034" s="14"/>
      <c r="E4034" s="17" t="str">
        <f>IF(OR(B4034="",SUMPRODUCT(--EXACT('Номенклатура'!$A$6:$A$205,B4034))&lt;&gt;1),"",INDEX('Номенклатура'!$D$6:$D$205,SUMPRODUCT(EXACT('Номенклатура'!$A$6:$A$205,B4034)*(ROW('Номенклатура'!$A$6:$A$205)-5)))&amp;"")</f>
        <v/>
      </c>
      <c r="F4034" s="18" t="str">
        <f>IF(OR(I4034="ОК",I4034="Учтено: добавьте пояснение"),IF(C4034="Приход",D4034,IF(C4034="Корректировка остатка",D4034,-D4034)),"")</f>
        <v/>
      </c>
      <c r="G4034" s="13"/>
      <c r="H4034" s="15" t="str">
        <f>IF(OR(B4034="",SUMPRODUCT(--EXACT('Номенклатура'!$A$6:$A$205,B4034))&lt;&gt;1),"",INDEX('Номенклатура'!$B$6:$B$205,SUMPRODUCT(EXACT('Номенклатура'!$A$6:$A$205,B4034)*(ROW('Номенклатура'!$A$6:$A$205)-5)))&amp;"")</f>
        <v/>
      </c>
      <c r="I4034" s="15" t="str">
        <f>IF(COUNTA(A4034:D4034,G4034)=0,"",IF(NOT(ISNUMBER(A4034)),"Укажите дату",IF(B4034="","Укажите код",IF(NOT(AND(ISTEXT(B4034),LEN(B4034)&gt;0,LEN(B4034)&lt;=30,ISNUMBER(FIND(LEFT(B4034,1),"ABCDEFGHIJKLMNOPQRSTUVWXYZ")),SUMPRODUCT((MID(B4034,{1,2,3,4,5,6,7,8,9,10,11,12,13,14,15,16,17,18,19,20,21,22,23,24,25,26,27,28,29,30},1)&lt;&gt;"")*ISERROR(FIND(MID(B4034,{1,2,3,4,5,6,7,8,9,10,11,12,13,14,15,16,17,18,19,20,21,22,23,24,25,26,27,28,29,30},1),"ABCDEFGHIJKLMNOPQRSTUVWXYZ0123456789-_")))=0,ISERROR(VALUE(B4034)))),"Недопустимый код: только латинские буквы A-Z в верхнем регистре, цифры, - и _; начало с буквы, до 30 символов (например MILK-001)",IF(SUMPRODUCT(--EXACT('Номенклатура'!$A$6:$A$205,B4034))=0,"Код не найден в номенклатуре",IF(SUMPRODUCT(--EXACT('Номенклатура'!$A$6:$A$205,B4034))&gt;1,"Код повторяется в номенклатуре",IF(ISNA(MATCH(C4034,{"Приход","Расход","Списание","Корректировка остатка"},0)),"Выберите тип операции",IF(NOT(ISNUMBER(D4034)),"Укажите количество",IF(D4034=0,"Количество не может быть 0",IF(AND(C4034&lt;&gt;"Корректировка остатка",D4034&lt;0),"Для этого типа количество положительное",IF(NOT(ISNUMBER('Номенклатура'!$C$2)),"Укажите дату начала учёта",IF(A4034&lt;INT('Номенклатура'!$C$2),"Раньше даты начала учёта: НЕ учтено",IF(AND(C4034="Корректировка остатка",TRIM(G4034)=""),"Учтено: добавьте пояснение","ОК")))))))))))))</f>
        <v/>
      </c>
    </row>
    <row r="4035" spans="1:9" x14ac:dyDescent="0.25">
      <c r="A4035" s="16"/>
      <c r="B4035" s="13"/>
      <c r="C4035" s="13"/>
      <c r="D4035" s="14"/>
      <c r="E4035" s="17" t="str">
        <f>IF(OR(B4035="",SUMPRODUCT(--EXACT('Номенклатура'!$A$6:$A$205,B4035))&lt;&gt;1),"",INDEX('Номенклатура'!$D$6:$D$205,SUMPRODUCT(EXACT('Номенклатура'!$A$6:$A$205,B4035)*(ROW('Номенклатура'!$A$6:$A$205)-5)))&amp;"")</f>
        <v/>
      </c>
      <c r="F4035" s="18" t="str">
        <f>IF(OR(I4035="ОК",I4035="Учтено: добавьте пояснение"),IF(C4035="Приход",D4035,IF(C4035="Корректировка остатка",D4035,-D4035)),"")</f>
        <v/>
      </c>
      <c r="G4035" s="13"/>
      <c r="H4035" s="15" t="str">
        <f>IF(OR(B4035="",SUMPRODUCT(--EXACT('Номенклатура'!$A$6:$A$205,B4035))&lt;&gt;1),"",INDEX('Номенклатура'!$B$6:$B$205,SUMPRODUCT(EXACT('Номенклатура'!$A$6:$A$205,B4035)*(ROW('Номенклатура'!$A$6:$A$205)-5)))&amp;"")</f>
        <v/>
      </c>
      <c r="I4035" s="15" t="str">
        <f>IF(COUNTA(A4035:D4035,G4035)=0,"",IF(NOT(ISNUMBER(A4035)),"Укажите дату",IF(B4035="","Укажите код",IF(NOT(AND(ISTEXT(B4035),LEN(B4035)&gt;0,LEN(B4035)&lt;=30,ISNUMBER(FIND(LEFT(B4035,1),"ABCDEFGHIJKLMNOPQRSTUVWXYZ")),SUMPRODUCT((MID(B4035,{1,2,3,4,5,6,7,8,9,10,11,12,13,14,15,16,17,18,19,20,21,22,23,24,25,26,27,28,29,30},1)&lt;&gt;"")*ISERROR(FIND(MID(B4035,{1,2,3,4,5,6,7,8,9,10,11,12,13,14,15,16,17,18,19,20,21,22,23,24,25,26,27,28,29,30},1),"ABCDEFGHIJKLMNOPQRSTUVWXYZ0123456789-_")))=0,ISERROR(VALUE(B4035)))),"Недопустимый код: только латинские буквы A-Z в верхнем регистре, цифры, - и _; начало с буквы, до 30 символов (например MILK-001)",IF(SUMPRODUCT(--EXACT('Номенклатура'!$A$6:$A$205,B4035))=0,"Код не найден в номенклатуре",IF(SUMPRODUCT(--EXACT('Номенклатура'!$A$6:$A$205,B4035))&gt;1,"Код повторяется в номенклатуре",IF(ISNA(MATCH(C4035,{"Приход","Расход","Списание","Корректировка остатка"},0)),"Выберите тип операции",IF(NOT(ISNUMBER(D4035)),"Укажите количество",IF(D4035=0,"Количество не может быть 0",IF(AND(C4035&lt;&gt;"Корректировка остатка",D4035&lt;0),"Для этого типа количество положительное",IF(NOT(ISNUMBER('Номенклатура'!$C$2)),"Укажите дату начала учёта",IF(A4035&lt;INT('Номенклатура'!$C$2),"Раньше даты начала учёта: НЕ учтено",IF(AND(C4035="Корректировка остатка",TRIM(G4035)=""),"Учтено: добавьте пояснение","ОК")))))))))))))</f>
        <v/>
      </c>
    </row>
    <row r="4036" spans="1:9" x14ac:dyDescent="0.25">
      <c r="A4036" s="16"/>
      <c r="B4036" s="13"/>
      <c r="C4036" s="13"/>
      <c r="D4036" s="14"/>
      <c r="E4036" s="17" t="str">
        <f>IF(OR(B4036="",SUMPRODUCT(--EXACT('Номенклатура'!$A$6:$A$205,B4036))&lt;&gt;1),"",INDEX('Номенклатура'!$D$6:$D$205,SUMPRODUCT(EXACT('Номенклатура'!$A$6:$A$205,B4036)*(ROW('Номенклатура'!$A$6:$A$205)-5)))&amp;"")</f>
        <v/>
      </c>
      <c r="F4036" s="18" t="str">
        <f>IF(OR(I4036="ОК",I4036="Учтено: добавьте пояснение"),IF(C4036="Приход",D4036,IF(C4036="Корректировка остатка",D4036,-D4036)),"")</f>
        <v/>
      </c>
      <c r="G4036" s="13"/>
      <c r="H4036" s="15" t="str">
        <f>IF(OR(B4036="",SUMPRODUCT(--EXACT('Номенклатура'!$A$6:$A$205,B4036))&lt;&gt;1),"",INDEX('Номенклатура'!$B$6:$B$205,SUMPRODUCT(EXACT('Номенклатура'!$A$6:$A$205,B4036)*(ROW('Номенклатура'!$A$6:$A$205)-5)))&amp;"")</f>
        <v/>
      </c>
      <c r="I4036" s="15" t="str">
        <f>IF(COUNTA(A4036:D4036,G4036)=0,"",IF(NOT(ISNUMBER(A4036)),"Укажите дату",IF(B4036="","Укажите код",IF(NOT(AND(ISTEXT(B4036),LEN(B4036)&gt;0,LEN(B4036)&lt;=30,ISNUMBER(FIND(LEFT(B4036,1),"ABCDEFGHIJKLMNOPQRSTUVWXYZ")),SUMPRODUCT((MID(B4036,{1,2,3,4,5,6,7,8,9,10,11,12,13,14,15,16,17,18,19,20,21,22,23,24,25,26,27,28,29,30},1)&lt;&gt;"")*ISERROR(FIND(MID(B4036,{1,2,3,4,5,6,7,8,9,10,11,12,13,14,15,16,17,18,19,20,21,22,23,24,25,26,27,28,29,30},1),"ABCDEFGHIJKLMNOPQRSTUVWXYZ0123456789-_")))=0,ISERROR(VALUE(B4036)))),"Недопустимый код: только латинские буквы A-Z в верхнем регистре, цифры, - и _; начало с буквы, до 30 символов (например MILK-001)",IF(SUMPRODUCT(--EXACT('Номенклатура'!$A$6:$A$205,B4036))=0,"Код не найден в номенклатуре",IF(SUMPRODUCT(--EXACT('Номенклатура'!$A$6:$A$205,B4036))&gt;1,"Код повторяется в номенклатуре",IF(ISNA(MATCH(C4036,{"Приход","Расход","Списание","Корректировка остатка"},0)),"Выберите тип операции",IF(NOT(ISNUMBER(D4036)),"Укажите количество",IF(D4036=0,"Количество не может быть 0",IF(AND(C4036&lt;&gt;"Корректировка остатка",D4036&lt;0),"Для этого типа количество положительное",IF(NOT(ISNUMBER('Номенклатура'!$C$2)),"Укажите дату начала учёта",IF(A4036&lt;INT('Номенклатура'!$C$2),"Раньше даты начала учёта: НЕ учтено",IF(AND(C4036="Корректировка остатка",TRIM(G4036)=""),"Учтено: добавьте пояснение","ОК")))))))))))))</f>
        <v/>
      </c>
    </row>
    <row r="4037" spans="1:9" x14ac:dyDescent="0.25">
      <c r="A4037" s="16"/>
      <c r="B4037" s="13"/>
      <c r="C4037" s="13"/>
      <c r="D4037" s="14"/>
      <c r="E4037" s="17" t="str">
        <f>IF(OR(B4037="",SUMPRODUCT(--EXACT('Номенклатура'!$A$6:$A$205,B4037))&lt;&gt;1),"",INDEX('Номенклатура'!$D$6:$D$205,SUMPRODUCT(EXACT('Номенклатура'!$A$6:$A$205,B4037)*(ROW('Номенклатура'!$A$6:$A$205)-5)))&amp;"")</f>
        <v/>
      </c>
      <c r="F4037" s="18" t="str">
        <f>IF(OR(I4037="ОК",I4037="Учтено: добавьте пояснение"),IF(C4037="Приход",D4037,IF(C4037="Корректировка остатка",D4037,-D4037)),"")</f>
        <v/>
      </c>
      <c r="G4037" s="13"/>
      <c r="H4037" s="15" t="str">
        <f>IF(OR(B4037="",SUMPRODUCT(--EXACT('Номенклатура'!$A$6:$A$205,B4037))&lt;&gt;1),"",INDEX('Номенклатура'!$B$6:$B$205,SUMPRODUCT(EXACT('Номенклатура'!$A$6:$A$205,B4037)*(ROW('Номенклатура'!$A$6:$A$205)-5)))&amp;"")</f>
        <v/>
      </c>
      <c r="I4037" s="15" t="str">
        <f>IF(COUNTA(A4037:D4037,G4037)=0,"",IF(NOT(ISNUMBER(A4037)),"Укажите дату",IF(B4037="","Укажите код",IF(NOT(AND(ISTEXT(B4037),LEN(B4037)&gt;0,LEN(B4037)&lt;=30,ISNUMBER(FIND(LEFT(B4037,1),"ABCDEFGHIJKLMNOPQRSTUVWXYZ")),SUMPRODUCT((MID(B4037,{1,2,3,4,5,6,7,8,9,10,11,12,13,14,15,16,17,18,19,20,21,22,23,24,25,26,27,28,29,30},1)&lt;&gt;"")*ISERROR(FIND(MID(B4037,{1,2,3,4,5,6,7,8,9,10,11,12,13,14,15,16,17,18,19,20,21,22,23,24,25,26,27,28,29,30},1),"ABCDEFGHIJKLMNOPQRSTUVWXYZ0123456789-_")))=0,ISERROR(VALUE(B4037)))),"Недопустимый код: только латинские буквы A-Z в верхнем регистре, цифры, - и _; начало с буквы, до 30 символов (например MILK-001)",IF(SUMPRODUCT(--EXACT('Номенклатура'!$A$6:$A$205,B4037))=0,"Код не найден в номенклатуре",IF(SUMPRODUCT(--EXACT('Номенклатура'!$A$6:$A$205,B4037))&gt;1,"Код повторяется в номенклатуре",IF(ISNA(MATCH(C4037,{"Приход","Расход","Списание","Корректировка остатка"},0)),"Выберите тип операции",IF(NOT(ISNUMBER(D4037)),"Укажите количество",IF(D4037=0,"Количество не может быть 0",IF(AND(C4037&lt;&gt;"Корректировка остатка",D4037&lt;0),"Для этого типа количество положительное",IF(NOT(ISNUMBER('Номенклатура'!$C$2)),"Укажите дату начала учёта",IF(A4037&lt;INT('Номенклатура'!$C$2),"Раньше даты начала учёта: НЕ учтено",IF(AND(C4037="Корректировка остатка",TRIM(G4037)=""),"Учтено: добавьте пояснение","ОК")))))))))))))</f>
        <v/>
      </c>
    </row>
    <row r="4038" spans="1:9" x14ac:dyDescent="0.25">
      <c r="A4038" s="16"/>
      <c r="B4038" s="13"/>
      <c r="C4038" s="13"/>
      <c r="D4038" s="14"/>
      <c r="E4038" s="17" t="str">
        <f>IF(OR(B4038="",SUMPRODUCT(--EXACT('Номенклатура'!$A$6:$A$205,B4038))&lt;&gt;1),"",INDEX('Номенклатура'!$D$6:$D$205,SUMPRODUCT(EXACT('Номенклатура'!$A$6:$A$205,B4038)*(ROW('Номенклатура'!$A$6:$A$205)-5)))&amp;"")</f>
        <v/>
      </c>
      <c r="F4038" s="18" t="str">
        <f>IF(OR(I4038="ОК",I4038="Учтено: добавьте пояснение"),IF(C4038="Приход",D4038,IF(C4038="Корректировка остатка",D4038,-D4038)),"")</f>
        <v/>
      </c>
      <c r="G4038" s="13"/>
      <c r="H4038" s="15" t="str">
        <f>IF(OR(B4038="",SUMPRODUCT(--EXACT('Номенклатура'!$A$6:$A$205,B4038))&lt;&gt;1),"",INDEX('Номенклатура'!$B$6:$B$205,SUMPRODUCT(EXACT('Номенклатура'!$A$6:$A$205,B4038)*(ROW('Номенклатура'!$A$6:$A$205)-5)))&amp;"")</f>
        <v/>
      </c>
      <c r="I4038" s="15" t="str">
        <f>IF(COUNTA(A4038:D4038,G4038)=0,"",IF(NOT(ISNUMBER(A4038)),"Укажите дату",IF(B4038="","Укажите код",IF(NOT(AND(ISTEXT(B4038),LEN(B4038)&gt;0,LEN(B4038)&lt;=30,ISNUMBER(FIND(LEFT(B4038,1),"ABCDEFGHIJKLMNOPQRSTUVWXYZ")),SUMPRODUCT((MID(B4038,{1,2,3,4,5,6,7,8,9,10,11,12,13,14,15,16,17,18,19,20,21,22,23,24,25,26,27,28,29,30},1)&lt;&gt;"")*ISERROR(FIND(MID(B4038,{1,2,3,4,5,6,7,8,9,10,11,12,13,14,15,16,17,18,19,20,21,22,23,24,25,26,27,28,29,30},1),"ABCDEFGHIJKLMNOPQRSTUVWXYZ0123456789-_")))=0,ISERROR(VALUE(B4038)))),"Недопустимый код: только латинские буквы A-Z в верхнем регистре, цифры, - и _; начало с буквы, до 30 символов (например MILK-001)",IF(SUMPRODUCT(--EXACT('Номенклатура'!$A$6:$A$205,B4038))=0,"Код не найден в номенклатуре",IF(SUMPRODUCT(--EXACT('Номенклатура'!$A$6:$A$205,B4038))&gt;1,"Код повторяется в номенклатуре",IF(ISNA(MATCH(C4038,{"Приход","Расход","Списание","Корректировка остатка"},0)),"Выберите тип операции",IF(NOT(ISNUMBER(D4038)),"Укажите количество",IF(D4038=0,"Количество не может быть 0",IF(AND(C4038&lt;&gt;"Корректировка остатка",D4038&lt;0),"Для этого типа количество положительное",IF(NOT(ISNUMBER('Номенклатура'!$C$2)),"Укажите дату начала учёта",IF(A4038&lt;INT('Номенклатура'!$C$2),"Раньше даты начала учёта: НЕ учтено",IF(AND(C4038="Корректировка остатка",TRIM(G4038)=""),"Учтено: добавьте пояснение","ОК")))))))))))))</f>
        <v/>
      </c>
    </row>
    <row r="4039" spans="1:9" x14ac:dyDescent="0.25">
      <c r="A4039" s="16"/>
      <c r="B4039" s="13"/>
      <c r="C4039" s="13"/>
      <c r="D4039" s="14"/>
      <c r="E4039" s="17" t="str">
        <f>IF(OR(B4039="",SUMPRODUCT(--EXACT('Номенклатура'!$A$6:$A$205,B4039))&lt;&gt;1),"",INDEX('Номенклатура'!$D$6:$D$205,SUMPRODUCT(EXACT('Номенклатура'!$A$6:$A$205,B4039)*(ROW('Номенклатура'!$A$6:$A$205)-5)))&amp;"")</f>
        <v/>
      </c>
      <c r="F4039" s="18" t="str">
        <f>IF(OR(I4039="ОК",I4039="Учтено: добавьте пояснение"),IF(C4039="Приход",D4039,IF(C4039="Корректировка остатка",D4039,-D4039)),"")</f>
        <v/>
      </c>
      <c r="G4039" s="13"/>
      <c r="H4039" s="15" t="str">
        <f>IF(OR(B4039="",SUMPRODUCT(--EXACT('Номенклатура'!$A$6:$A$205,B4039))&lt;&gt;1),"",INDEX('Номенклатура'!$B$6:$B$205,SUMPRODUCT(EXACT('Номенклатура'!$A$6:$A$205,B4039)*(ROW('Номенклатура'!$A$6:$A$205)-5)))&amp;"")</f>
        <v/>
      </c>
      <c r="I4039" s="15" t="str">
        <f>IF(COUNTA(A4039:D4039,G4039)=0,"",IF(NOT(ISNUMBER(A4039)),"Укажите дату",IF(B4039="","Укажите код",IF(NOT(AND(ISTEXT(B4039),LEN(B4039)&gt;0,LEN(B4039)&lt;=30,ISNUMBER(FIND(LEFT(B4039,1),"ABCDEFGHIJKLMNOPQRSTUVWXYZ")),SUMPRODUCT((MID(B4039,{1,2,3,4,5,6,7,8,9,10,11,12,13,14,15,16,17,18,19,20,21,22,23,24,25,26,27,28,29,30},1)&lt;&gt;"")*ISERROR(FIND(MID(B4039,{1,2,3,4,5,6,7,8,9,10,11,12,13,14,15,16,17,18,19,20,21,22,23,24,25,26,27,28,29,30},1),"ABCDEFGHIJKLMNOPQRSTUVWXYZ0123456789-_")))=0,ISERROR(VALUE(B4039)))),"Недопустимый код: только латинские буквы A-Z в верхнем регистре, цифры, - и _; начало с буквы, до 30 символов (например MILK-001)",IF(SUMPRODUCT(--EXACT('Номенклатура'!$A$6:$A$205,B4039))=0,"Код не найден в номенклатуре",IF(SUMPRODUCT(--EXACT('Номенклатура'!$A$6:$A$205,B4039))&gt;1,"Код повторяется в номенклатуре",IF(ISNA(MATCH(C4039,{"Приход","Расход","Списание","Корректировка остатка"},0)),"Выберите тип операции",IF(NOT(ISNUMBER(D4039)),"Укажите количество",IF(D4039=0,"Количество не может быть 0",IF(AND(C4039&lt;&gt;"Корректировка остатка",D4039&lt;0),"Для этого типа количество положительное",IF(NOT(ISNUMBER('Номенклатура'!$C$2)),"Укажите дату начала учёта",IF(A4039&lt;INT('Номенклатура'!$C$2),"Раньше даты начала учёта: НЕ учтено",IF(AND(C4039="Корректировка остатка",TRIM(G4039)=""),"Учтено: добавьте пояснение","ОК")))))))))))))</f>
        <v/>
      </c>
    </row>
    <row r="4040" spans="1:9" x14ac:dyDescent="0.25">
      <c r="A4040" s="16"/>
      <c r="B4040" s="13"/>
      <c r="C4040" s="13"/>
      <c r="D4040" s="14"/>
      <c r="E4040" s="17" t="str">
        <f>IF(OR(B4040="",SUMPRODUCT(--EXACT('Номенклатура'!$A$6:$A$205,B4040))&lt;&gt;1),"",INDEX('Номенклатура'!$D$6:$D$205,SUMPRODUCT(EXACT('Номенклатура'!$A$6:$A$205,B4040)*(ROW('Номенклатура'!$A$6:$A$205)-5)))&amp;"")</f>
        <v/>
      </c>
      <c r="F4040" s="18" t="str">
        <f>IF(OR(I4040="ОК",I4040="Учтено: добавьте пояснение"),IF(C4040="Приход",D4040,IF(C4040="Корректировка остатка",D4040,-D4040)),"")</f>
        <v/>
      </c>
      <c r="G4040" s="13"/>
      <c r="H4040" s="15" t="str">
        <f>IF(OR(B4040="",SUMPRODUCT(--EXACT('Номенклатура'!$A$6:$A$205,B4040))&lt;&gt;1),"",INDEX('Номенклатура'!$B$6:$B$205,SUMPRODUCT(EXACT('Номенклатура'!$A$6:$A$205,B4040)*(ROW('Номенклатура'!$A$6:$A$205)-5)))&amp;"")</f>
        <v/>
      </c>
      <c r="I4040" s="15" t="str">
        <f>IF(COUNTA(A4040:D4040,G4040)=0,"",IF(NOT(ISNUMBER(A4040)),"Укажите дату",IF(B4040="","Укажите код",IF(NOT(AND(ISTEXT(B4040),LEN(B4040)&gt;0,LEN(B4040)&lt;=30,ISNUMBER(FIND(LEFT(B4040,1),"ABCDEFGHIJKLMNOPQRSTUVWXYZ")),SUMPRODUCT((MID(B4040,{1,2,3,4,5,6,7,8,9,10,11,12,13,14,15,16,17,18,19,20,21,22,23,24,25,26,27,28,29,30},1)&lt;&gt;"")*ISERROR(FIND(MID(B4040,{1,2,3,4,5,6,7,8,9,10,11,12,13,14,15,16,17,18,19,20,21,22,23,24,25,26,27,28,29,30},1),"ABCDEFGHIJKLMNOPQRSTUVWXYZ0123456789-_")))=0,ISERROR(VALUE(B4040)))),"Недопустимый код: только латинские буквы A-Z в верхнем регистре, цифры, - и _; начало с буквы, до 30 символов (например MILK-001)",IF(SUMPRODUCT(--EXACT('Номенклатура'!$A$6:$A$205,B4040))=0,"Код не найден в номенклатуре",IF(SUMPRODUCT(--EXACT('Номенклатура'!$A$6:$A$205,B4040))&gt;1,"Код повторяется в номенклатуре",IF(ISNA(MATCH(C4040,{"Приход","Расход","Списание","Корректировка остатка"},0)),"Выберите тип операции",IF(NOT(ISNUMBER(D4040)),"Укажите количество",IF(D4040=0,"Количество не может быть 0",IF(AND(C4040&lt;&gt;"Корректировка остатка",D4040&lt;0),"Для этого типа количество положительное",IF(NOT(ISNUMBER('Номенклатура'!$C$2)),"Укажите дату начала учёта",IF(A4040&lt;INT('Номенклатура'!$C$2),"Раньше даты начала учёта: НЕ учтено",IF(AND(C4040="Корректировка остатка",TRIM(G4040)=""),"Учтено: добавьте пояснение","ОК")))))))))))))</f>
        <v/>
      </c>
    </row>
    <row r="4041" spans="1:9" x14ac:dyDescent="0.25">
      <c r="A4041" s="16"/>
      <c r="B4041" s="13"/>
      <c r="C4041" s="13"/>
      <c r="D4041" s="14"/>
      <c r="E4041" s="17" t="str">
        <f>IF(OR(B4041="",SUMPRODUCT(--EXACT('Номенклатура'!$A$6:$A$205,B4041))&lt;&gt;1),"",INDEX('Номенклатура'!$D$6:$D$205,SUMPRODUCT(EXACT('Номенклатура'!$A$6:$A$205,B4041)*(ROW('Номенклатура'!$A$6:$A$205)-5)))&amp;"")</f>
        <v/>
      </c>
      <c r="F4041" s="18" t="str">
        <f>IF(OR(I4041="ОК",I4041="Учтено: добавьте пояснение"),IF(C4041="Приход",D4041,IF(C4041="Корректировка остатка",D4041,-D4041)),"")</f>
        <v/>
      </c>
      <c r="G4041" s="13"/>
      <c r="H4041" s="15" t="str">
        <f>IF(OR(B4041="",SUMPRODUCT(--EXACT('Номенклатура'!$A$6:$A$205,B4041))&lt;&gt;1),"",INDEX('Номенклатура'!$B$6:$B$205,SUMPRODUCT(EXACT('Номенклатура'!$A$6:$A$205,B4041)*(ROW('Номенклатура'!$A$6:$A$205)-5)))&amp;"")</f>
        <v/>
      </c>
      <c r="I4041" s="15" t="str">
        <f>IF(COUNTA(A4041:D4041,G4041)=0,"",IF(NOT(ISNUMBER(A4041)),"Укажите дату",IF(B4041="","Укажите код",IF(NOT(AND(ISTEXT(B4041),LEN(B4041)&gt;0,LEN(B4041)&lt;=30,ISNUMBER(FIND(LEFT(B4041,1),"ABCDEFGHIJKLMNOPQRSTUVWXYZ")),SUMPRODUCT((MID(B4041,{1,2,3,4,5,6,7,8,9,10,11,12,13,14,15,16,17,18,19,20,21,22,23,24,25,26,27,28,29,30},1)&lt;&gt;"")*ISERROR(FIND(MID(B4041,{1,2,3,4,5,6,7,8,9,10,11,12,13,14,15,16,17,18,19,20,21,22,23,24,25,26,27,28,29,30},1),"ABCDEFGHIJKLMNOPQRSTUVWXYZ0123456789-_")))=0,ISERROR(VALUE(B4041)))),"Недопустимый код: только латинские буквы A-Z в верхнем регистре, цифры, - и _; начало с буквы, до 30 символов (например MILK-001)",IF(SUMPRODUCT(--EXACT('Номенклатура'!$A$6:$A$205,B4041))=0,"Код не найден в номенклатуре",IF(SUMPRODUCT(--EXACT('Номенклатура'!$A$6:$A$205,B4041))&gt;1,"Код повторяется в номенклатуре",IF(ISNA(MATCH(C4041,{"Приход","Расход","Списание","Корректировка остатка"},0)),"Выберите тип операции",IF(NOT(ISNUMBER(D4041)),"Укажите количество",IF(D4041=0,"Количество не может быть 0",IF(AND(C4041&lt;&gt;"Корректировка остатка",D4041&lt;0),"Для этого типа количество положительное",IF(NOT(ISNUMBER('Номенклатура'!$C$2)),"Укажите дату начала учёта",IF(A4041&lt;INT('Номенклатура'!$C$2),"Раньше даты начала учёта: НЕ учтено",IF(AND(C4041="Корректировка остатка",TRIM(G4041)=""),"Учтено: добавьте пояснение","ОК")))))))))))))</f>
        <v/>
      </c>
    </row>
    <row r="4042" spans="1:9" x14ac:dyDescent="0.25">
      <c r="A4042" s="16"/>
      <c r="B4042" s="13"/>
      <c r="C4042" s="13"/>
      <c r="D4042" s="14"/>
      <c r="E4042" s="17" t="str">
        <f>IF(OR(B4042="",SUMPRODUCT(--EXACT('Номенклатура'!$A$6:$A$205,B4042))&lt;&gt;1),"",INDEX('Номенклатура'!$D$6:$D$205,SUMPRODUCT(EXACT('Номенклатура'!$A$6:$A$205,B4042)*(ROW('Номенклатура'!$A$6:$A$205)-5)))&amp;"")</f>
        <v/>
      </c>
      <c r="F4042" s="18" t="str">
        <f>IF(OR(I4042="ОК",I4042="Учтено: добавьте пояснение"),IF(C4042="Приход",D4042,IF(C4042="Корректировка остатка",D4042,-D4042)),"")</f>
        <v/>
      </c>
      <c r="G4042" s="13"/>
      <c r="H4042" s="15" t="str">
        <f>IF(OR(B4042="",SUMPRODUCT(--EXACT('Номенклатура'!$A$6:$A$205,B4042))&lt;&gt;1),"",INDEX('Номенклатура'!$B$6:$B$205,SUMPRODUCT(EXACT('Номенклатура'!$A$6:$A$205,B4042)*(ROW('Номенклатура'!$A$6:$A$205)-5)))&amp;"")</f>
        <v/>
      </c>
      <c r="I4042" s="15" t="str">
        <f>IF(COUNTA(A4042:D4042,G4042)=0,"",IF(NOT(ISNUMBER(A4042)),"Укажите дату",IF(B4042="","Укажите код",IF(NOT(AND(ISTEXT(B4042),LEN(B4042)&gt;0,LEN(B4042)&lt;=30,ISNUMBER(FIND(LEFT(B4042,1),"ABCDEFGHIJKLMNOPQRSTUVWXYZ")),SUMPRODUCT((MID(B4042,{1,2,3,4,5,6,7,8,9,10,11,12,13,14,15,16,17,18,19,20,21,22,23,24,25,26,27,28,29,30},1)&lt;&gt;"")*ISERROR(FIND(MID(B4042,{1,2,3,4,5,6,7,8,9,10,11,12,13,14,15,16,17,18,19,20,21,22,23,24,25,26,27,28,29,30},1),"ABCDEFGHIJKLMNOPQRSTUVWXYZ0123456789-_")))=0,ISERROR(VALUE(B4042)))),"Недопустимый код: только латинские буквы A-Z в верхнем регистре, цифры, - и _; начало с буквы, до 30 символов (например MILK-001)",IF(SUMPRODUCT(--EXACT('Номенклатура'!$A$6:$A$205,B4042))=0,"Код не найден в номенклатуре",IF(SUMPRODUCT(--EXACT('Номенклатура'!$A$6:$A$205,B4042))&gt;1,"Код повторяется в номенклатуре",IF(ISNA(MATCH(C4042,{"Приход","Расход","Списание","Корректировка остатка"},0)),"Выберите тип операции",IF(NOT(ISNUMBER(D4042)),"Укажите количество",IF(D4042=0,"Количество не может быть 0",IF(AND(C4042&lt;&gt;"Корректировка остатка",D4042&lt;0),"Для этого типа количество положительное",IF(NOT(ISNUMBER('Номенклатура'!$C$2)),"Укажите дату начала учёта",IF(A4042&lt;INT('Номенклатура'!$C$2),"Раньше даты начала учёта: НЕ учтено",IF(AND(C4042="Корректировка остатка",TRIM(G4042)=""),"Учтено: добавьте пояснение","ОК")))))))))))))</f>
        <v/>
      </c>
    </row>
    <row r="4043" spans="1:9" x14ac:dyDescent="0.25">
      <c r="A4043" s="16"/>
      <c r="B4043" s="13"/>
      <c r="C4043" s="13"/>
      <c r="D4043" s="14"/>
      <c r="E4043" s="17" t="str">
        <f>IF(OR(B4043="",SUMPRODUCT(--EXACT('Номенклатура'!$A$6:$A$205,B4043))&lt;&gt;1),"",INDEX('Номенклатура'!$D$6:$D$205,SUMPRODUCT(EXACT('Номенклатура'!$A$6:$A$205,B4043)*(ROW('Номенклатура'!$A$6:$A$205)-5)))&amp;"")</f>
        <v/>
      </c>
      <c r="F4043" s="18" t="str">
        <f>IF(OR(I4043="ОК",I4043="Учтено: добавьте пояснение"),IF(C4043="Приход",D4043,IF(C4043="Корректировка остатка",D4043,-D4043)),"")</f>
        <v/>
      </c>
      <c r="G4043" s="13"/>
      <c r="H4043" s="15" t="str">
        <f>IF(OR(B4043="",SUMPRODUCT(--EXACT('Номенклатура'!$A$6:$A$205,B4043))&lt;&gt;1),"",INDEX('Номенклатура'!$B$6:$B$205,SUMPRODUCT(EXACT('Номенклатура'!$A$6:$A$205,B4043)*(ROW('Номенклатура'!$A$6:$A$205)-5)))&amp;"")</f>
        <v/>
      </c>
      <c r="I4043" s="15" t="str">
        <f>IF(COUNTA(A4043:D4043,G4043)=0,"",IF(NOT(ISNUMBER(A4043)),"Укажите дату",IF(B4043="","Укажите код",IF(NOT(AND(ISTEXT(B4043),LEN(B4043)&gt;0,LEN(B4043)&lt;=30,ISNUMBER(FIND(LEFT(B4043,1),"ABCDEFGHIJKLMNOPQRSTUVWXYZ")),SUMPRODUCT((MID(B4043,{1,2,3,4,5,6,7,8,9,10,11,12,13,14,15,16,17,18,19,20,21,22,23,24,25,26,27,28,29,30},1)&lt;&gt;"")*ISERROR(FIND(MID(B4043,{1,2,3,4,5,6,7,8,9,10,11,12,13,14,15,16,17,18,19,20,21,22,23,24,25,26,27,28,29,30},1),"ABCDEFGHIJKLMNOPQRSTUVWXYZ0123456789-_")))=0,ISERROR(VALUE(B4043)))),"Недопустимый код: только латинские буквы A-Z в верхнем регистре, цифры, - и _; начало с буквы, до 30 символов (например MILK-001)",IF(SUMPRODUCT(--EXACT('Номенклатура'!$A$6:$A$205,B4043))=0,"Код не найден в номенклатуре",IF(SUMPRODUCT(--EXACT('Номенклатура'!$A$6:$A$205,B4043))&gt;1,"Код повторяется в номенклатуре",IF(ISNA(MATCH(C4043,{"Приход","Расход","Списание","Корректировка остатка"},0)),"Выберите тип операции",IF(NOT(ISNUMBER(D4043)),"Укажите количество",IF(D4043=0,"Количество не может быть 0",IF(AND(C4043&lt;&gt;"Корректировка остатка",D4043&lt;0),"Для этого типа количество положительное",IF(NOT(ISNUMBER('Номенклатура'!$C$2)),"Укажите дату начала учёта",IF(A4043&lt;INT('Номенклатура'!$C$2),"Раньше даты начала учёта: НЕ учтено",IF(AND(C4043="Корректировка остатка",TRIM(G4043)=""),"Учтено: добавьте пояснение","ОК")))))))))))))</f>
        <v/>
      </c>
    </row>
    <row r="4044" spans="1:9" x14ac:dyDescent="0.25">
      <c r="A4044" s="16"/>
      <c r="B4044" s="13"/>
      <c r="C4044" s="13"/>
      <c r="D4044" s="14"/>
      <c r="E4044" s="17" t="str">
        <f>IF(OR(B4044="",SUMPRODUCT(--EXACT('Номенклатура'!$A$6:$A$205,B4044))&lt;&gt;1),"",INDEX('Номенклатура'!$D$6:$D$205,SUMPRODUCT(EXACT('Номенклатура'!$A$6:$A$205,B4044)*(ROW('Номенклатура'!$A$6:$A$205)-5)))&amp;"")</f>
        <v/>
      </c>
      <c r="F4044" s="18" t="str">
        <f>IF(OR(I4044="ОК",I4044="Учтено: добавьте пояснение"),IF(C4044="Приход",D4044,IF(C4044="Корректировка остатка",D4044,-D4044)),"")</f>
        <v/>
      </c>
      <c r="G4044" s="13"/>
      <c r="H4044" s="15" t="str">
        <f>IF(OR(B4044="",SUMPRODUCT(--EXACT('Номенклатура'!$A$6:$A$205,B4044))&lt;&gt;1),"",INDEX('Номенклатура'!$B$6:$B$205,SUMPRODUCT(EXACT('Номенклатура'!$A$6:$A$205,B4044)*(ROW('Номенклатура'!$A$6:$A$205)-5)))&amp;"")</f>
        <v/>
      </c>
      <c r="I4044" s="15" t="str">
        <f>IF(COUNTA(A4044:D4044,G4044)=0,"",IF(NOT(ISNUMBER(A4044)),"Укажите дату",IF(B4044="","Укажите код",IF(NOT(AND(ISTEXT(B4044),LEN(B4044)&gt;0,LEN(B4044)&lt;=30,ISNUMBER(FIND(LEFT(B4044,1),"ABCDEFGHIJKLMNOPQRSTUVWXYZ")),SUMPRODUCT((MID(B4044,{1,2,3,4,5,6,7,8,9,10,11,12,13,14,15,16,17,18,19,20,21,22,23,24,25,26,27,28,29,30},1)&lt;&gt;"")*ISERROR(FIND(MID(B4044,{1,2,3,4,5,6,7,8,9,10,11,12,13,14,15,16,17,18,19,20,21,22,23,24,25,26,27,28,29,30},1),"ABCDEFGHIJKLMNOPQRSTUVWXYZ0123456789-_")))=0,ISERROR(VALUE(B4044)))),"Недопустимый код: только латинские буквы A-Z в верхнем регистре, цифры, - и _; начало с буквы, до 30 символов (например MILK-001)",IF(SUMPRODUCT(--EXACT('Номенклатура'!$A$6:$A$205,B4044))=0,"Код не найден в номенклатуре",IF(SUMPRODUCT(--EXACT('Номенклатура'!$A$6:$A$205,B4044))&gt;1,"Код повторяется в номенклатуре",IF(ISNA(MATCH(C4044,{"Приход","Расход","Списание","Корректировка остатка"},0)),"Выберите тип операции",IF(NOT(ISNUMBER(D4044)),"Укажите количество",IF(D4044=0,"Количество не может быть 0",IF(AND(C4044&lt;&gt;"Корректировка остатка",D4044&lt;0),"Для этого типа количество положительное",IF(NOT(ISNUMBER('Номенклатура'!$C$2)),"Укажите дату начала учёта",IF(A4044&lt;INT('Номенклатура'!$C$2),"Раньше даты начала учёта: НЕ учтено",IF(AND(C4044="Корректировка остатка",TRIM(G4044)=""),"Учтено: добавьте пояснение","ОК")))))))))))))</f>
        <v/>
      </c>
    </row>
    <row r="4045" spans="1:9" x14ac:dyDescent="0.25">
      <c r="A4045" s="16"/>
      <c r="B4045" s="13"/>
      <c r="C4045" s="13"/>
      <c r="D4045" s="14"/>
      <c r="E4045" s="17" t="str">
        <f>IF(OR(B4045="",SUMPRODUCT(--EXACT('Номенклатура'!$A$6:$A$205,B4045))&lt;&gt;1),"",INDEX('Номенклатура'!$D$6:$D$205,SUMPRODUCT(EXACT('Номенклатура'!$A$6:$A$205,B4045)*(ROW('Номенклатура'!$A$6:$A$205)-5)))&amp;"")</f>
        <v/>
      </c>
      <c r="F4045" s="18" t="str">
        <f>IF(OR(I4045="ОК",I4045="Учтено: добавьте пояснение"),IF(C4045="Приход",D4045,IF(C4045="Корректировка остатка",D4045,-D4045)),"")</f>
        <v/>
      </c>
      <c r="G4045" s="13"/>
      <c r="H4045" s="15" t="str">
        <f>IF(OR(B4045="",SUMPRODUCT(--EXACT('Номенклатура'!$A$6:$A$205,B4045))&lt;&gt;1),"",INDEX('Номенклатура'!$B$6:$B$205,SUMPRODUCT(EXACT('Номенклатура'!$A$6:$A$205,B4045)*(ROW('Номенклатура'!$A$6:$A$205)-5)))&amp;"")</f>
        <v/>
      </c>
      <c r="I4045" s="15" t="str">
        <f>IF(COUNTA(A4045:D4045,G4045)=0,"",IF(NOT(ISNUMBER(A4045)),"Укажите дату",IF(B4045="","Укажите код",IF(NOT(AND(ISTEXT(B4045),LEN(B4045)&gt;0,LEN(B4045)&lt;=30,ISNUMBER(FIND(LEFT(B4045,1),"ABCDEFGHIJKLMNOPQRSTUVWXYZ")),SUMPRODUCT((MID(B4045,{1,2,3,4,5,6,7,8,9,10,11,12,13,14,15,16,17,18,19,20,21,22,23,24,25,26,27,28,29,30},1)&lt;&gt;"")*ISERROR(FIND(MID(B4045,{1,2,3,4,5,6,7,8,9,10,11,12,13,14,15,16,17,18,19,20,21,22,23,24,25,26,27,28,29,30},1),"ABCDEFGHIJKLMNOPQRSTUVWXYZ0123456789-_")))=0,ISERROR(VALUE(B4045)))),"Недопустимый код: только латинские буквы A-Z в верхнем регистре, цифры, - и _; начало с буквы, до 30 символов (например MILK-001)",IF(SUMPRODUCT(--EXACT('Номенклатура'!$A$6:$A$205,B4045))=0,"Код не найден в номенклатуре",IF(SUMPRODUCT(--EXACT('Номенклатура'!$A$6:$A$205,B4045))&gt;1,"Код повторяется в номенклатуре",IF(ISNA(MATCH(C4045,{"Приход","Расход","Списание","Корректировка остатка"},0)),"Выберите тип операции",IF(NOT(ISNUMBER(D4045)),"Укажите количество",IF(D4045=0,"Количество не может быть 0",IF(AND(C4045&lt;&gt;"Корректировка остатка",D4045&lt;0),"Для этого типа количество положительное",IF(NOT(ISNUMBER('Номенклатура'!$C$2)),"Укажите дату начала учёта",IF(A4045&lt;INT('Номенклатура'!$C$2),"Раньше даты начала учёта: НЕ учтено",IF(AND(C4045="Корректировка остатка",TRIM(G4045)=""),"Учтено: добавьте пояснение","ОК")))))))))))))</f>
        <v/>
      </c>
    </row>
    <row r="4046" spans="1:9" x14ac:dyDescent="0.25">
      <c r="A4046" s="16"/>
      <c r="B4046" s="13"/>
      <c r="C4046" s="13"/>
      <c r="D4046" s="14"/>
      <c r="E4046" s="17" t="str">
        <f>IF(OR(B4046="",SUMPRODUCT(--EXACT('Номенклатура'!$A$6:$A$205,B4046))&lt;&gt;1),"",INDEX('Номенклатура'!$D$6:$D$205,SUMPRODUCT(EXACT('Номенклатура'!$A$6:$A$205,B4046)*(ROW('Номенклатура'!$A$6:$A$205)-5)))&amp;"")</f>
        <v/>
      </c>
      <c r="F4046" s="18" t="str">
        <f>IF(OR(I4046="ОК",I4046="Учтено: добавьте пояснение"),IF(C4046="Приход",D4046,IF(C4046="Корректировка остатка",D4046,-D4046)),"")</f>
        <v/>
      </c>
      <c r="G4046" s="13"/>
      <c r="H4046" s="15" t="str">
        <f>IF(OR(B4046="",SUMPRODUCT(--EXACT('Номенклатура'!$A$6:$A$205,B4046))&lt;&gt;1),"",INDEX('Номенклатура'!$B$6:$B$205,SUMPRODUCT(EXACT('Номенклатура'!$A$6:$A$205,B4046)*(ROW('Номенклатура'!$A$6:$A$205)-5)))&amp;"")</f>
        <v/>
      </c>
      <c r="I4046" s="15" t="str">
        <f>IF(COUNTA(A4046:D4046,G4046)=0,"",IF(NOT(ISNUMBER(A4046)),"Укажите дату",IF(B4046="","Укажите код",IF(NOT(AND(ISTEXT(B4046),LEN(B4046)&gt;0,LEN(B4046)&lt;=30,ISNUMBER(FIND(LEFT(B4046,1),"ABCDEFGHIJKLMNOPQRSTUVWXYZ")),SUMPRODUCT((MID(B4046,{1,2,3,4,5,6,7,8,9,10,11,12,13,14,15,16,17,18,19,20,21,22,23,24,25,26,27,28,29,30},1)&lt;&gt;"")*ISERROR(FIND(MID(B4046,{1,2,3,4,5,6,7,8,9,10,11,12,13,14,15,16,17,18,19,20,21,22,23,24,25,26,27,28,29,30},1),"ABCDEFGHIJKLMNOPQRSTUVWXYZ0123456789-_")))=0,ISERROR(VALUE(B4046)))),"Недопустимый код: только латинские буквы A-Z в верхнем регистре, цифры, - и _; начало с буквы, до 30 символов (например MILK-001)",IF(SUMPRODUCT(--EXACT('Номенклатура'!$A$6:$A$205,B4046))=0,"Код не найден в номенклатуре",IF(SUMPRODUCT(--EXACT('Номенклатура'!$A$6:$A$205,B4046))&gt;1,"Код повторяется в номенклатуре",IF(ISNA(MATCH(C4046,{"Приход","Расход","Списание","Корректировка остатка"},0)),"Выберите тип операции",IF(NOT(ISNUMBER(D4046)),"Укажите количество",IF(D4046=0,"Количество не может быть 0",IF(AND(C4046&lt;&gt;"Корректировка остатка",D4046&lt;0),"Для этого типа количество положительное",IF(NOT(ISNUMBER('Номенклатура'!$C$2)),"Укажите дату начала учёта",IF(A4046&lt;INT('Номенклатура'!$C$2),"Раньше даты начала учёта: НЕ учтено",IF(AND(C4046="Корректировка остатка",TRIM(G4046)=""),"Учтено: добавьте пояснение","ОК")))))))))))))</f>
        <v/>
      </c>
    </row>
    <row r="4047" spans="1:9" x14ac:dyDescent="0.25">
      <c r="A4047" s="16"/>
      <c r="B4047" s="13"/>
      <c r="C4047" s="13"/>
      <c r="D4047" s="14"/>
      <c r="E4047" s="17" t="str">
        <f>IF(OR(B4047="",SUMPRODUCT(--EXACT('Номенклатура'!$A$6:$A$205,B4047))&lt;&gt;1),"",INDEX('Номенклатура'!$D$6:$D$205,SUMPRODUCT(EXACT('Номенклатура'!$A$6:$A$205,B4047)*(ROW('Номенклатура'!$A$6:$A$205)-5)))&amp;"")</f>
        <v/>
      </c>
      <c r="F4047" s="18" t="str">
        <f>IF(OR(I4047="ОК",I4047="Учтено: добавьте пояснение"),IF(C4047="Приход",D4047,IF(C4047="Корректировка остатка",D4047,-D4047)),"")</f>
        <v/>
      </c>
      <c r="G4047" s="13"/>
      <c r="H4047" s="15" t="str">
        <f>IF(OR(B4047="",SUMPRODUCT(--EXACT('Номенклатура'!$A$6:$A$205,B4047))&lt;&gt;1),"",INDEX('Номенклатура'!$B$6:$B$205,SUMPRODUCT(EXACT('Номенклатура'!$A$6:$A$205,B4047)*(ROW('Номенклатура'!$A$6:$A$205)-5)))&amp;"")</f>
        <v/>
      </c>
      <c r="I4047" s="15" t="str">
        <f>IF(COUNTA(A4047:D4047,G4047)=0,"",IF(NOT(ISNUMBER(A4047)),"Укажите дату",IF(B4047="","Укажите код",IF(NOT(AND(ISTEXT(B4047),LEN(B4047)&gt;0,LEN(B4047)&lt;=30,ISNUMBER(FIND(LEFT(B4047,1),"ABCDEFGHIJKLMNOPQRSTUVWXYZ")),SUMPRODUCT((MID(B4047,{1,2,3,4,5,6,7,8,9,10,11,12,13,14,15,16,17,18,19,20,21,22,23,24,25,26,27,28,29,30},1)&lt;&gt;"")*ISERROR(FIND(MID(B4047,{1,2,3,4,5,6,7,8,9,10,11,12,13,14,15,16,17,18,19,20,21,22,23,24,25,26,27,28,29,30},1),"ABCDEFGHIJKLMNOPQRSTUVWXYZ0123456789-_")))=0,ISERROR(VALUE(B4047)))),"Недопустимый код: только латинские буквы A-Z в верхнем регистре, цифры, - и _; начало с буквы, до 30 символов (например MILK-001)",IF(SUMPRODUCT(--EXACT('Номенклатура'!$A$6:$A$205,B4047))=0,"Код не найден в номенклатуре",IF(SUMPRODUCT(--EXACT('Номенклатура'!$A$6:$A$205,B4047))&gt;1,"Код повторяется в номенклатуре",IF(ISNA(MATCH(C4047,{"Приход","Расход","Списание","Корректировка остатка"},0)),"Выберите тип операции",IF(NOT(ISNUMBER(D4047)),"Укажите количество",IF(D4047=0,"Количество не может быть 0",IF(AND(C4047&lt;&gt;"Корректировка остатка",D4047&lt;0),"Для этого типа количество положительное",IF(NOT(ISNUMBER('Номенклатура'!$C$2)),"Укажите дату начала учёта",IF(A4047&lt;INT('Номенклатура'!$C$2),"Раньше даты начала учёта: НЕ учтено",IF(AND(C4047="Корректировка остатка",TRIM(G4047)=""),"Учтено: добавьте пояснение","ОК")))))))))))))</f>
        <v/>
      </c>
    </row>
    <row r="4048" spans="1:9" x14ac:dyDescent="0.25">
      <c r="A4048" s="16"/>
      <c r="B4048" s="13"/>
      <c r="C4048" s="13"/>
      <c r="D4048" s="14"/>
      <c r="E4048" s="17" t="str">
        <f>IF(OR(B4048="",SUMPRODUCT(--EXACT('Номенклатура'!$A$6:$A$205,B4048))&lt;&gt;1),"",INDEX('Номенклатура'!$D$6:$D$205,SUMPRODUCT(EXACT('Номенклатура'!$A$6:$A$205,B4048)*(ROW('Номенклатура'!$A$6:$A$205)-5)))&amp;"")</f>
        <v/>
      </c>
      <c r="F4048" s="18" t="str">
        <f>IF(OR(I4048="ОК",I4048="Учтено: добавьте пояснение"),IF(C4048="Приход",D4048,IF(C4048="Корректировка остатка",D4048,-D4048)),"")</f>
        <v/>
      </c>
      <c r="G4048" s="13"/>
      <c r="H4048" s="15" t="str">
        <f>IF(OR(B4048="",SUMPRODUCT(--EXACT('Номенклатура'!$A$6:$A$205,B4048))&lt;&gt;1),"",INDEX('Номенклатура'!$B$6:$B$205,SUMPRODUCT(EXACT('Номенклатура'!$A$6:$A$205,B4048)*(ROW('Номенклатура'!$A$6:$A$205)-5)))&amp;"")</f>
        <v/>
      </c>
      <c r="I4048" s="15" t="str">
        <f>IF(COUNTA(A4048:D4048,G4048)=0,"",IF(NOT(ISNUMBER(A4048)),"Укажите дату",IF(B4048="","Укажите код",IF(NOT(AND(ISTEXT(B4048),LEN(B4048)&gt;0,LEN(B4048)&lt;=30,ISNUMBER(FIND(LEFT(B4048,1),"ABCDEFGHIJKLMNOPQRSTUVWXYZ")),SUMPRODUCT((MID(B4048,{1,2,3,4,5,6,7,8,9,10,11,12,13,14,15,16,17,18,19,20,21,22,23,24,25,26,27,28,29,30},1)&lt;&gt;"")*ISERROR(FIND(MID(B4048,{1,2,3,4,5,6,7,8,9,10,11,12,13,14,15,16,17,18,19,20,21,22,23,24,25,26,27,28,29,30},1),"ABCDEFGHIJKLMNOPQRSTUVWXYZ0123456789-_")))=0,ISERROR(VALUE(B4048)))),"Недопустимый код: только латинские буквы A-Z в верхнем регистре, цифры, - и _; начало с буквы, до 30 символов (например MILK-001)",IF(SUMPRODUCT(--EXACT('Номенклатура'!$A$6:$A$205,B4048))=0,"Код не найден в номенклатуре",IF(SUMPRODUCT(--EXACT('Номенклатура'!$A$6:$A$205,B4048))&gt;1,"Код повторяется в номенклатуре",IF(ISNA(MATCH(C4048,{"Приход","Расход","Списание","Корректировка остатка"},0)),"Выберите тип операции",IF(NOT(ISNUMBER(D4048)),"Укажите количество",IF(D4048=0,"Количество не может быть 0",IF(AND(C4048&lt;&gt;"Корректировка остатка",D4048&lt;0),"Для этого типа количество положительное",IF(NOT(ISNUMBER('Номенклатура'!$C$2)),"Укажите дату начала учёта",IF(A4048&lt;INT('Номенклатура'!$C$2),"Раньше даты начала учёта: НЕ учтено",IF(AND(C4048="Корректировка остатка",TRIM(G4048)=""),"Учтено: добавьте пояснение","ОК")))))))))))))</f>
        <v/>
      </c>
    </row>
    <row r="4049" spans="1:9" x14ac:dyDescent="0.25">
      <c r="A4049" s="16"/>
      <c r="B4049" s="13"/>
      <c r="C4049" s="13"/>
      <c r="D4049" s="14"/>
      <c r="E4049" s="17" t="str">
        <f>IF(OR(B4049="",SUMPRODUCT(--EXACT('Номенклатура'!$A$6:$A$205,B4049))&lt;&gt;1),"",INDEX('Номенклатура'!$D$6:$D$205,SUMPRODUCT(EXACT('Номенклатура'!$A$6:$A$205,B4049)*(ROW('Номенклатура'!$A$6:$A$205)-5)))&amp;"")</f>
        <v/>
      </c>
      <c r="F4049" s="18" t="str">
        <f>IF(OR(I4049="ОК",I4049="Учтено: добавьте пояснение"),IF(C4049="Приход",D4049,IF(C4049="Корректировка остатка",D4049,-D4049)),"")</f>
        <v/>
      </c>
      <c r="G4049" s="13"/>
      <c r="H4049" s="15" t="str">
        <f>IF(OR(B4049="",SUMPRODUCT(--EXACT('Номенклатура'!$A$6:$A$205,B4049))&lt;&gt;1),"",INDEX('Номенклатура'!$B$6:$B$205,SUMPRODUCT(EXACT('Номенклатура'!$A$6:$A$205,B4049)*(ROW('Номенклатура'!$A$6:$A$205)-5)))&amp;"")</f>
        <v/>
      </c>
      <c r="I4049" s="15" t="str">
        <f>IF(COUNTA(A4049:D4049,G4049)=0,"",IF(NOT(ISNUMBER(A4049)),"Укажите дату",IF(B4049="","Укажите код",IF(NOT(AND(ISTEXT(B4049),LEN(B4049)&gt;0,LEN(B4049)&lt;=30,ISNUMBER(FIND(LEFT(B4049,1),"ABCDEFGHIJKLMNOPQRSTUVWXYZ")),SUMPRODUCT((MID(B4049,{1,2,3,4,5,6,7,8,9,10,11,12,13,14,15,16,17,18,19,20,21,22,23,24,25,26,27,28,29,30},1)&lt;&gt;"")*ISERROR(FIND(MID(B4049,{1,2,3,4,5,6,7,8,9,10,11,12,13,14,15,16,17,18,19,20,21,22,23,24,25,26,27,28,29,30},1),"ABCDEFGHIJKLMNOPQRSTUVWXYZ0123456789-_")))=0,ISERROR(VALUE(B4049)))),"Недопустимый код: только латинские буквы A-Z в верхнем регистре, цифры, - и _; начало с буквы, до 30 символов (например MILK-001)",IF(SUMPRODUCT(--EXACT('Номенклатура'!$A$6:$A$205,B4049))=0,"Код не найден в номенклатуре",IF(SUMPRODUCT(--EXACT('Номенклатура'!$A$6:$A$205,B4049))&gt;1,"Код повторяется в номенклатуре",IF(ISNA(MATCH(C4049,{"Приход","Расход","Списание","Корректировка остатка"},0)),"Выберите тип операции",IF(NOT(ISNUMBER(D4049)),"Укажите количество",IF(D4049=0,"Количество не может быть 0",IF(AND(C4049&lt;&gt;"Корректировка остатка",D4049&lt;0),"Для этого типа количество положительное",IF(NOT(ISNUMBER('Номенклатура'!$C$2)),"Укажите дату начала учёта",IF(A4049&lt;INT('Номенклатура'!$C$2),"Раньше даты начала учёта: НЕ учтено",IF(AND(C4049="Корректировка остатка",TRIM(G4049)=""),"Учтено: добавьте пояснение","ОК")))))))))))))</f>
        <v/>
      </c>
    </row>
    <row r="4050" spans="1:9" x14ac:dyDescent="0.25">
      <c r="A4050" s="16"/>
      <c r="B4050" s="13"/>
      <c r="C4050" s="13"/>
      <c r="D4050" s="14"/>
      <c r="E4050" s="17" t="str">
        <f>IF(OR(B4050="",SUMPRODUCT(--EXACT('Номенклатура'!$A$6:$A$205,B4050))&lt;&gt;1),"",INDEX('Номенклатура'!$D$6:$D$205,SUMPRODUCT(EXACT('Номенклатура'!$A$6:$A$205,B4050)*(ROW('Номенклатура'!$A$6:$A$205)-5)))&amp;"")</f>
        <v/>
      </c>
      <c r="F4050" s="18" t="str">
        <f>IF(OR(I4050="ОК",I4050="Учтено: добавьте пояснение"),IF(C4050="Приход",D4050,IF(C4050="Корректировка остатка",D4050,-D4050)),"")</f>
        <v/>
      </c>
      <c r="G4050" s="13"/>
      <c r="H4050" s="15" t="str">
        <f>IF(OR(B4050="",SUMPRODUCT(--EXACT('Номенклатура'!$A$6:$A$205,B4050))&lt;&gt;1),"",INDEX('Номенклатура'!$B$6:$B$205,SUMPRODUCT(EXACT('Номенклатура'!$A$6:$A$205,B4050)*(ROW('Номенклатура'!$A$6:$A$205)-5)))&amp;"")</f>
        <v/>
      </c>
      <c r="I4050" s="15" t="str">
        <f>IF(COUNTA(A4050:D4050,G4050)=0,"",IF(NOT(ISNUMBER(A4050)),"Укажите дату",IF(B4050="","Укажите код",IF(NOT(AND(ISTEXT(B4050),LEN(B4050)&gt;0,LEN(B4050)&lt;=30,ISNUMBER(FIND(LEFT(B4050,1),"ABCDEFGHIJKLMNOPQRSTUVWXYZ")),SUMPRODUCT((MID(B4050,{1,2,3,4,5,6,7,8,9,10,11,12,13,14,15,16,17,18,19,20,21,22,23,24,25,26,27,28,29,30},1)&lt;&gt;"")*ISERROR(FIND(MID(B4050,{1,2,3,4,5,6,7,8,9,10,11,12,13,14,15,16,17,18,19,20,21,22,23,24,25,26,27,28,29,30},1),"ABCDEFGHIJKLMNOPQRSTUVWXYZ0123456789-_")))=0,ISERROR(VALUE(B4050)))),"Недопустимый код: только латинские буквы A-Z в верхнем регистре, цифры, - и _; начало с буквы, до 30 символов (например MILK-001)",IF(SUMPRODUCT(--EXACT('Номенклатура'!$A$6:$A$205,B4050))=0,"Код не найден в номенклатуре",IF(SUMPRODUCT(--EXACT('Номенклатура'!$A$6:$A$205,B4050))&gt;1,"Код повторяется в номенклатуре",IF(ISNA(MATCH(C4050,{"Приход","Расход","Списание","Корректировка остатка"},0)),"Выберите тип операции",IF(NOT(ISNUMBER(D4050)),"Укажите количество",IF(D4050=0,"Количество не может быть 0",IF(AND(C4050&lt;&gt;"Корректировка остатка",D4050&lt;0),"Для этого типа количество положительное",IF(NOT(ISNUMBER('Номенклатура'!$C$2)),"Укажите дату начала учёта",IF(A4050&lt;INT('Номенклатура'!$C$2),"Раньше даты начала учёта: НЕ учтено",IF(AND(C4050="Корректировка остатка",TRIM(G4050)=""),"Учтено: добавьте пояснение","ОК")))))))))))))</f>
        <v/>
      </c>
    </row>
    <row r="4051" spans="1:9" x14ac:dyDescent="0.25">
      <c r="A4051" s="16"/>
      <c r="B4051" s="13"/>
      <c r="C4051" s="13"/>
      <c r="D4051" s="14"/>
      <c r="E4051" s="17" t="str">
        <f>IF(OR(B4051="",SUMPRODUCT(--EXACT('Номенклатура'!$A$6:$A$205,B4051))&lt;&gt;1),"",INDEX('Номенклатура'!$D$6:$D$205,SUMPRODUCT(EXACT('Номенклатура'!$A$6:$A$205,B4051)*(ROW('Номенклатура'!$A$6:$A$205)-5)))&amp;"")</f>
        <v/>
      </c>
      <c r="F4051" s="18" t="str">
        <f>IF(OR(I4051="ОК",I4051="Учтено: добавьте пояснение"),IF(C4051="Приход",D4051,IF(C4051="Корректировка остатка",D4051,-D4051)),"")</f>
        <v/>
      </c>
      <c r="G4051" s="13"/>
      <c r="H4051" s="15" t="str">
        <f>IF(OR(B4051="",SUMPRODUCT(--EXACT('Номенклатура'!$A$6:$A$205,B4051))&lt;&gt;1),"",INDEX('Номенклатура'!$B$6:$B$205,SUMPRODUCT(EXACT('Номенклатура'!$A$6:$A$205,B4051)*(ROW('Номенклатура'!$A$6:$A$205)-5)))&amp;"")</f>
        <v/>
      </c>
      <c r="I4051" s="15" t="str">
        <f>IF(COUNTA(A4051:D4051,G4051)=0,"",IF(NOT(ISNUMBER(A4051)),"Укажите дату",IF(B4051="","Укажите код",IF(NOT(AND(ISTEXT(B4051),LEN(B4051)&gt;0,LEN(B4051)&lt;=30,ISNUMBER(FIND(LEFT(B4051,1),"ABCDEFGHIJKLMNOPQRSTUVWXYZ")),SUMPRODUCT((MID(B4051,{1,2,3,4,5,6,7,8,9,10,11,12,13,14,15,16,17,18,19,20,21,22,23,24,25,26,27,28,29,30},1)&lt;&gt;"")*ISERROR(FIND(MID(B4051,{1,2,3,4,5,6,7,8,9,10,11,12,13,14,15,16,17,18,19,20,21,22,23,24,25,26,27,28,29,30},1),"ABCDEFGHIJKLMNOPQRSTUVWXYZ0123456789-_")))=0,ISERROR(VALUE(B4051)))),"Недопустимый код: только латинские буквы A-Z в верхнем регистре, цифры, - и _; начало с буквы, до 30 символов (например MILK-001)",IF(SUMPRODUCT(--EXACT('Номенклатура'!$A$6:$A$205,B4051))=0,"Код не найден в номенклатуре",IF(SUMPRODUCT(--EXACT('Номенклатура'!$A$6:$A$205,B4051))&gt;1,"Код повторяется в номенклатуре",IF(ISNA(MATCH(C4051,{"Приход","Расход","Списание","Корректировка остатка"},0)),"Выберите тип операции",IF(NOT(ISNUMBER(D4051)),"Укажите количество",IF(D4051=0,"Количество не может быть 0",IF(AND(C4051&lt;&gt;"Корректировка остатка",D4051&lt;0),"Для этого типа количество положительное",IF(NOT(ISNUMBER('Номенклатура'!$C$2)),"Укажите дату начала учёта",IF(A4051&lt;INT('Номенклатура'!$C$2),"Раньше даты начала учёта: НЕ учтено",IF(AND(C4051="Корректировка остатка",TRIM(G4051)=""),"Учтено: добавьте пояснение","ОК")))))))))))))</f>
        <v/>
      </c>
    </row>
    <row r="4052" spans="1:9" x14ac:dyDescent="0.25">
      <c r="A4052" s="16"/>
      <c r="B4052" s="13"/>
      <c r="C4052" s="13"/>
      <c r="D4052" s="14"/>
      <c r="E4052" s="17" t="str">
        <f>IF(OR(B4052="",SUMPRODUCT(--EXACT('Номенклатура'!$A$6:$A$205,B4052))&lt;&gt;1),"",INDEX('Номенклатура'!$D$6:$D$205,SUMPRODUCT(EXACT('Номенклатура'!$A$6:$A$205,B4052)*(ROW('Номенклатура'!$A$6:$A$205)-5)))&amp;"")</f>
        <v/>
      </c>
      <c r="F4052" s="18" t="str">
        <f>IF(OR(I4052="ОК",I4052="Учтено: добавьте пояснение"),IF(C4052="Приход",D4052,IF(C4052="Корректировка остатка",D4052,-D4052)),"")</f>
        <v/>
      </c>
      <c r="G4052" s="13"/>
      <c r="H4052" s="15" t="str">
        <f>IF(OR(B4052="",SUMPRODUCT(--EXACT('Номенклатура'!$A$6:$A$205,B4052))&lt;&gt;1),"",INDEX('Номенклатура'!$B$6:$B$205,SUMPRODUCT(EXACT('Номенклатура'!$A$6:$A$205,B4052)*(ROW('Номенклатура'!$A$6:$A$205)-5)))&amp;"")</f>
        <v/>
      </c>
      <c r="I4052" s="15" t="str">
        <f>IF(COUNTA(A4052:D4052,G4052)=0,"",IF(NOT(ISNUMBER(A4052)),"Укажите дату",IF(B4052="","Укажите код",IF(NOT(AND(ISTEXT(B4052),LEN(B4052)&gt;0,LEN(B4052)&lt;=30,ISNUMBER(FIND(LEFT(B4052,1),"ABCDEFGHIJKLMNOPQRSTUVWXYZ")),SUMPRODUCT((MID(B4052,{1,2,3,4,5,6,7,8,9,10,11,12,13,14,15,16,17,18,19,20,21,22,23,24,25,26,27,28,29,30},1)&lt;&gt;"")*ISERROR(FIND(MID(B4052,{1,2,3,4,5,6,7,8,9,10,11,12,13,14,15,16,17,18,19,20,21,22,23,24,25,26,27,28,29,30},1),"ABCDEFGHIJKLMNOPQRSTUVWXYZ0123456789-_")))=0,ISERROR(VALUE(B4052)))),"Недопустимый код: только латинские буквы A-Z в верхнем регистре, цифры, - и _; начало с буквы, до 30 символов (например MILK-001)",IF(SUMPRODUCT(--EXACT('Номенклатура'!$A$6:$A$205,B4052))=0,"Код не найден в номенклатуре",IF(SUMPRODUCT(--EXACT('Номенклатура'!$A$6:$A$205,B4052))&gt;1,"Код повторяется в номенклатуре",IF(ISNA(MATCH(C4052,{"Приход","Расход","Списание","Корректировка остатка"},0)),"Выберите тип операции",IF(NOT(ISNUMBER(D4052)),"Укажите количество",IF(D4052=0,"Количество не может быть 0",IF(AND(C4052&lt;&gt;"Корректировка остатка",D4052&lt;0),"Для этого типа количество положительное",IF(NOT(ISNUMBER('Номенклатура'!$C$2)),"Укажите дату начала учёта",IF(A4052&lt;INT('Номенклатура'!$C$2),"Раньше даты начала учёта: НЕ учтено",IF(AND(C4052="Корректировка остатка",TRIM(G4052)=""),"Учтено: добавьте пояснение","ОК")))))))))))))</f>
        <v/>
      </c>
    </row>
    <row r="4053" spans="1:9" x14ac:dyDescent="0.25">
      <c r="A4053" s="16"/>
      <c r="B4053" s="13"/>
      <c r="C4053" s="13"/>
      <c r="D4053" s="14"/>
      <c r="E4053" s="17" t="str">
        <f>IF(OR(B4053="",SUMPRODUCT(--EXACT('Номенклатура'!$A$6:$A$205,B4053))&lt;&gt;1),"",INDEX('Номенклатура'!$D$6:$D$205,SUMPRODUCT(EXACT('Номенклатура'!$A$6:$A$205,B4053)*(ROW('Номенклатура'!$A$6:$A$205)-5)))&amp;"")</f>
        <v/>
      </c>
      <c r="F4053" s="18" t="str">
        <f>IF(OR(I4053="ОК",I4053="Учтено: добавьте пояснение"),IF(C4053="Приход",D4053,IF(C4053="Корректировка остатка",D4053,-D4053)),"")</f>
        <v/>
      </c>
      <c r="G4053" s="13"/>
      <c r="H4053" s="15" t="str">
        <f>IF(OR(B4053="",SUMPRODUCT(--EXACT('Номенклатура'!$A$6:$A$205,B4053))&lt;&gt;1),"",INDEX('Номенклатура'!$B$6:$B$205,SUMPRODUCT(EXACT('Номенклатура'!$A$6:$A$205,B4053)*(ROW('Номенклатура'!$A$6:$A$205)-5)))&amp;"")</f>
        <v/>
      </c>
      <c r="I4053" s="15" t="str">
        <f>IF(COUNTA(A4053:D4053,G4053)=0,"",IF(NOT(ISNUMBER(A4053)),"Укажите дату",IF(B4053="","Укажите код",IF(NOT(AND(ISTEXT(B4053),LEN(B4053)&gt;0,LEN(B4053)&lt;=30,ISNUMBER(FIND(LEFT(B4053,1),"ABCDEFGHIJKLMNOPQRSTUVWXYZ")),SUMPRODUCT((MID(B4053,{1,2,3,4,5,6,7,8,9,10,11,12,13,14,15,16,17,18,19,20,21,22,23,24,25,26,27,28,29,30},1)&lt;&gt;"")*ISERROR(FIND(MID(B4053,{1,2,3,4,5,6,7,8,9,10,11,12,13,14,15,16,17,18,19,20,21,22,23,24,25,26,27,28,29,30},1),"ABCDEFGHIJKLMNOPQRSTUVWXYZ0123456789-_")))=0,ISERROR(VALUE(B4053)))),"Недопустимый код: только латинские буквы A-Z в верхнем регистре, цифры, - и _; начало с буквы, до 30 символов (например MILK-001)",IF(SUMPRODUCT(--EXACT('Номенклатура'!$A$6:$A$205,B4053))=0,"Код не найден в номенклатуре",IF(SUMPRODUCT(--EXACT('Номенклатура'!$A$6:$A$205,B4053))&gt;1,"Код повторяется в номенклатуре",IF(ISNA(MATCH(C4053,{"Приход","Расход","Списание","Корректировка остатка"},0)),"Выберите тип операции",IF(NOT(ISNUMBER(D4053)),"Укажите количество",IF(D4053=0,"Количество не может быть 0",IF(AND(C4053&lt;&gt;"Корректировка остатка",D4053&lt;0),"Для этого типа количество положительное",IF(NOT(ISNUMBER('Номенклатура'!$C$2)),"Укажите дату начала учёта",IF(A4053&lt;INT('Номенклатура'!$C$2),"Раньше даты начала учёта: НЕ учтено",IF(AND(C4053="Корректировка остатка",TRIM(G4053)=""),"Учтено: добавьте пояснение","ОК")))))))))))))</f>
        <v/>
      </c>
    </row>
    <row r="4054" spans="1:9" x14ac:dyDescent="0.25">
      <c r="A4054" s="16"/>
      <c r="B4054" s="13"/>
      <c r="C4054" s="13"/>
      <c r="D4054" s="14"/>
      <c r="E4054" s="17" t="str">
        <f>IF(OR(B4054="",SUMPRODUCT(--EXACT('Номенклатура'!$A$6:$A$205,B4054))&lt;&gt;1),"",INDEX('Номенклатура'!$D$6:$D$205,SUMPRODUCT(EXACT('Номенклатура'!$A$6:$A$205,B4054)*(ROW('Номенклатура'!$A$6:$A$205)-5)))&amp;"")</f>
        <v/>
      </c>
      <c r="F4054" s="18" t="str">
        <f>IF(OR(I4054="ОК",I4054="Учтено: добавьте пояснение"),IF(C4054="Приход",D4054,IF(C4054="Корректировка остатка",D4054,-D4054)),"")</f>
        <v/>
      </c>
      <c r="G4054" s="13"/>
      <c r="H4054" s="15" t="str">
        <f>IF(OR(B4054="",SUMPRODUCT(--EXACT('Номенклатура'!$A$6:$A$205,B4054))&lt;&gt;1),"",INDEX('Номенклатура'!$B$6:$B$205,SUMPRODUCT(EXACT('Номенклатура'!$A$6:$A$205,B4054)*(ROW('Номенклатура'!$A$6:$A$205)-5)))&amp;"")</f>
        <v/>
      </c>
      <c r="I4054" s="15" t="str">
        <f>IF(COUNTA(A4054:D4054,G4054)=0,"",IF(NOT(ISNUMBER(A4054)),"Укажите дату",IF(B4054="","Укажите код",IF(NOT(AND(ISTEXT(B4054),LEN(B4054)&gt;0,LEN(B4054)&lt;=30,ISNUMBER(FIND(LEFT(B4054,1),"ABCDEFGHIJKLMNOPQRSTUVWXYZ")),SUMPRODUCT((MID(B4054,{1,2,3,4,5,6,7,8,9,10,11,12,13,14,15,16,17,18,19,20,21,22,23,24,25,26,27,28,29,30},1)&lt;&gt;"")*ISERROR(FIND(MID(B4054,{1,2,3,4,5,6,7,8,9,10,11,12,13,14,15,16,17,18,19,20,21,22,23,24,25,26,27,28,29,30},1),"ABCDEFGHIJKLMNOPQRSTUVWXYZ0123456789-_")))=0,ISERROR(VALUE(B4054)))),"Недопустимый код: только латинские буквы A-Z в верхнем регистре, цифры, - и _; начало с буквы, до 30 символов (например MILK-001)",IF(SUMPRODUCT(--EXACT('Номенклатура'!$A$6:$A$205,B4054))=0,"Код не найден в номенклатуре",IF(SUMPRODUCT(--EXACT('Номенклатура'!$A$6:$A$205,B4054))&gt;1,"Код повторяется в номенклатуре",IF(ISNA(MATCH(C4054,{"Приход","Расход","Списание","Корректировка остатка"},0)),"Выберите тип операции",IF(NOT(ISNUMBER(D4054)),"Укажите количество",IF(D4054=0,"Количество не может быть 0",IF(AND(C4054&lt;&gt;"Корректировка остатка",D4054&lt;0),"Для этого типа количество положительное",IF(NOT(ISNUMBER('Номенклатура'!$C$2)),"Укажите дату начала учёта",IF(A4054&lt;INT('Номенклатура'!$C$2),"Раньше даты начала учёта: НЕ учтено",IF(AND(C4054="Корректировка остатка",TRIM(G4054)=""),"Учтено: добавьте пояснение","ОК")))))))))))))</f>
        <v/>
      </c>
    </row>
    <row r="4055" spans="1:9" x14ac:dyDescent="0.25">
      <c r="A4055" s="16"/>
      <c r="B4055" s="13"/>
      <c r="C4055" s="13"/>
      <c r="D4055" s="14"/>
      <c r="E4055" s="17" t="str">
        <f>IF(OR(B4055="",SUMPRODUCT(--EXACT('Номенклатура'!$A$6:$A$205,B4055))&lt;&gt;1),"",INDEX('Номенклатура'!$D$6:$D$205,SUMPRODUCT(EXACT('Номенклатура'!$A$6:$A$205,B4055)*(ROW('Номенклатура'!$A$6:$A$205)-5)))&amp;"")</f>
        <v/>
      </c>
      <c r="F4055" s="18" t="str">
        <f>IF(OR(I4055="ОК",I4055="Учтено: добавьте пояснение"),IF(C4055="Приход",D4055,IF(C4055="Корректировка остатка",D4055,-D4055)),"")</f>
        <v/>
      </c>
      <c r="G4055" s="13"/>
      <c r="H4055" s="15" t="str">
        <f>IF(OR(B4055="",SUMPRODUCT(--EXACT('Номенклатура'!$A$6:$A$205,B4055))&lt;&gt;1),"",INDEX('Номенклатура'!$B$6:$B$205,SUMPRODUCT(EXACT('Номенклатура'!$A$6:$A$205,B4055)*(ROW('Номенклатура'!$A$6:$A$205)-5)))&amp;"")</f>
        <v/>
      </c>
      <c r="I4055" s="15" t="str">
        <f>IF(COUNTA(A4055:D4055,G4055)=0,"",IF(NOT(ISNUMBER(A4055)),"Укажите дату",IF(B4055="","Укажите код",IF(NOT(AND(ISTEXT(B4055),LEN(B4055)&gt;0,LEN(B4055)&lt;=30,ISNUMBER(FIND(LEFT(B4055,1),"ABCDEFGHIJKLMNOPQRSTUVWXYZ")),SUMPRODUCT((MID(B4055,{1,2,3,4,5,6,7,8,9,10,11,12,13,14,15,16,17,18,19,20,21,22,23,24,25,26,27,28,29,30},1)&lt;&gt;"")*ISERROR(FIND(MID(B4055,{1,2,3,4,5,6,7,8,9,10,11,12,13,14,15,16,17,18,19,20,21,22,23,24,25,26,27,28,29,30},1),"ABCDEFGHIJKLMNOPQRSTUVWXYZ0123456789-_")))=0,ISERROR(VALUE(B4055)))),"Недопустимый код: только латинские буквы A-Z в верхнем регистре, цифры, - и _; начало с буквы, до 30 символов (например MILK-001)",IF(SUMPRODUCT(--EXACT('Номенклатура'!$A$6:$A$205,B4055))=0,"Код не найден в номенклатуре",IF(SUMPRODUCT(--EXACT('Номенклатура'!$A$6:$A$205,B4055))&gt;1,"Код повторяется в номенклатуре",IF(ISNA(MATCH(C4055,{"Приход","Расход","Списание","Корректировка остатка"},0)),"Выберите тип операции",IF(NOT(ISNUMBER(D4055)),"Укажите количество",IF(D4055=0,"Количество не может быть 0",IF(AND(C4055&lt;&gt;"Корректировка остатка",D4055&lt;0),"Для этого типа количество положительное",IF(NOT(ISNUMBER('Номенклатура'!$C$2)),"Укажите дату начала учёта",IF(A4055&lt;INT('Номенклатура'!$C$2),"Раньше даты начала учёта: НЕ учтено",IF(AND(C4055="Корректировка остатка",TRIM(G4055)=""),"Учтено: добавьте пояснение","ОК")))))))))))))</f>
        <v/>
      </c>
    </row>
    <row r="4056" spans="1:9" x14ac:dyDescent="0.25">
      <c r="A4056" s="16"/>
      <c r="B4056" s="13"/>
      <c r="C4056" s="13"/>
      <c r="D4056" s="14"/>
      <c r="E4056" s="17" t="str">
        <f>IF(OR(B4056="",SUMPRODUCT(--EXACT('Номенклатура'!$A$6:$A$205,B4056))&lt;&gt;1),"",INDEX('Номенклатура'!$D$6:$D$205,SUMPRODUCT(EXACT('Номенклатура'!$A$6:$A$205,B4056)*(ROW('Номенклатура'!$A$6:$A$205)-5)))&amp;"")</f>
        <v/>
      </c>
      <c r="F4056" s="18" t="str">
        <f>IF(OR(I4056="ОК",I4056="Учтено: добавьте пояснение"),IF(C4056="Приход",D4056,IF(C4056="Корректировка остатка",D4056,-D4056)),"")</f>
        <v/>
      </c>
      <c r="G4056" s="13"/>
      <c r="H4056" s="15" t="str">
        <f>IF(OR(B4056="",SUMPRODUCT(--EXACT('Номенклатура'!$A$6:$A$205,B4056))&lt;&gt;1),"",INDEX('Номенклатура'!$B$6:$B$205,SUMPRODUCT(EXACT('Номенклатура'!$A$6:$A$205,B4056)*(ROW('Номенклатура'!$A$6:$A$205)-5)))&amp;"")</f>
        <v/>
      </c>
      <c r="I4056" s="15" t="str">
        <f>IF(COUNTA(A4056:D4056,G4056)=0,"",IF(NOT(ISNUMBER(A4056)),"Укажите дату",IF(B4056="","Укажите код",IF(NOT(AND(ISTEXT(B4056),LEN(B4056)&gt;0,LEN(B4056)&lt;=30,ISNUMBER(FIND(LEFT(B4056,1),"ABCDEFGHIJKLMNOPQRSTUVWXYZ")),SUMPRODUCT((MID(B4056,{1,2,3,4,5,6,7,8,9,10,11,12,13,14,15,16,17,18,19,20,21,22,23,24,25,26,27,28,29,30},1)&lt;&gt;"")*ISERROR(FIND(MID(B4056,{1,2,3,4,5,6,7,8,9,10,11,12,13,14,15,16,17,18,19,20,21,22,23,24,25,26,27,28,29,30},1),"ABCDEFGHIJKLMNOPQRSTUVWXYZ0123456789-_")))=0,ISERROR(VALUE(B4056)))),"Недопустимый код: только латинские буквы A-Z в верхнем регистре, цифры, - и _; начало с буквы, до 30 символов (например MILK-001)",IF(SUMPRODUCT(--EXACT('Номенклатура'!$A$6:$A$205,B4056))=0,"Код не найден в номенклатуре",IF(SUMPRODUCT(--EXACT('Номенклатура'!$A$6:$A$205,B4056))&gt;1,"Код повторяется в номенклатуре",IF(ISNA(MATCH(C4056,{"Приход","Расход","Списание","Корректировка остатка"},0)),"Выберите тип операции",IF(NOT(ISNUMBER(D4056)),"Укажите количество",IF(D4056=0,"Количество не может быть 0",IF(AND(C4056&lt;&gt;"Корректировка остатка",D4056&lt;0),"Для этого типа количество положительное",IF(NOT(ISNUMBER('Номенклатура'!$C$2)),"Укажите дату начала учёта",IF(A4056&lt;INT('Номенклатура'!$C$2),"Раньше даты начала учёта: НЕ учтено",IF(AND(C4056="Корректировка остатка",TRIM(G4056)=""),"Учтено: добавьте пояснение","ОК")))))))))))))</f>
        <v/>
      </c>
    </row>
    <row r="4057" spans="1:9" x14ac:dyDescent="0.25">
      <c r="A4057" s="16"/>
      <c r="B4057" s="13"/>
      <c r="C4057" s="13"/>
      <c r="D4057" s="14"/>
      <c r="E4057" s="17" t="str">
        <f>IF(OR(B4057="",SUMPRODUCT(--EXACT('Номенклатура'!$A$6:$A$205,B4057))&lt;&gt;1),"",INDEX('Номенклатура'!$D$6:$D$205,SUMPRODUCT(EXACT('Номенклатура'!$A$6:$A$205,B4057)*(ROW('Номенклатура'!$A$6:$A$205)-5)))&amp;"")</f>
        <v/>
      </c>
      <c r="F4057" s="18" t="str">
        <f>IF(OR(I4057="ОК",I4057="Учтено: добавьте пояснение"),IF(C4057="Приход",D4057,IF(C4057="Корректировка остатка",D4057,-D4057)),"")</f>
        <v/>
      </c>
      <c r="G4057" s="13"/>
      <c r="H4057" s="15" t="str">
        <f>IF(OR(B4057="",SUMPRODUCT(--EXACT('Номенклатура'!$A$6:$A$205,B4057))&lt;&gt;1),"",INDEX('Номенклатура'!$B$6:$B$205,SUMPRODUCT(EXACT('Номенклатура'!$A$6:$A$205,B4057)*(ROW('Номенклатура'!$A$6:$A$205)-5)))&amp;"")</f>
        <v/>
      </c>
      <c r="I4057" s="15" t="str">
        <f>IF(COUNTA(A4057:D4057,G4057)=0,"",IF(NOT(ISNUMBER(A4057)),"Укажите дату",IF(B4057="","Укажите код",IF(NOT(AND(ISTEXT(B4057),LEN(B4057)&gt;0,LEN(B4057)&lt;=30,ISNUMBER(FIND(LEFT(B4057,1),"ABCDEFGHIJKLMNOPQRSTUVWXYZ")),SUMPRODUCT((MID(B4057,{1,2,3,4,5,6,7,8,9,10,11,12,13,14,15,16,17,18,19,20,21,22,23,24,25,26,27,28,29,30},1)&lt;&gt;"")*ISERROR(FIND(MID(B4057,{1,2,3,4,5,6,7,8,9,10,11,12,13,14,15,16,17,18,19,20,21,22,23,24,25,26,27,28,29,30},1),"ABCDEFGHIJKLMNOPQRSTUVWXYZ0123456789-_")))=0,ISERROR(VALUE(B4057)))),"Недопустимый код: только латинские буквы A-Z в верхнем регистре, цифры, - и _; начало с буквы, до 30 символов (например MILK-001)",IF(SUMPRODUCT(--EXACT('Номенклатура'!$A$6:$A$205,B4057))=0,"Код не найден в номенклатуре",IF(SUMPRODUCT(--EXACT('Номенклатура'!$A$6:$A$205,B4057))&gt;1,"Код повторяется в номенклатуре",IF(ISNA(MATCH(C4057,{"Приход","Расход","Списание","Корректировка остатка"},0)),"Выберите тип операции",IF(NOT(ISNUMBER(D4057)),"Укажите количество",IF(D4057=0,"Количество не может быть 0",IF(AND(C4057&lt;&gt;"Корректировка остатка",D4057&lt;0),"Для этого типа количество положительное",IF(NOT(ISNUMBER('Номенклатура'!$C$2)),"Укажите дату начала учёта",IF(A4057&lt;INT('Номенклатура'!$C$2),"Раньше даты начала учёта: НЕ учтено",IF(AND(C4057="Корректировка остатка",TRIM(G4057)=""),"Учтено: добавьте пояснение","ОК")))))))))))))</f>
        <v/>
      </c>
    </row>
    <row r="4058" spans="1:9" x14ac:dyDescent="0.25">
      <c r="A4058" s="16"/>
      <c r="B4058" s="13"/>
      <c r="C4058" s="13"/>
      <c r="D4058" s="14"/>
      <c r="E4058" s="17" t="str">
        <f>IF(OR(B4058="",SUMPRODUCT(--EXACT('Номенклатура'!$A$6:$A$205,B4058))&lt;&gt;1),"",INDEX('Номенклатура'!$D$6:$D$205,SUMPRODUCT(EXACT('Номенклатура'!$A$6:$A$205,B4058)*(ROW('Номенклатура'!$A$6:$A$205)-5)))&amp;"")</f>
        <v/>
      </c>
      <c r="F4058" s="18" t="str">
        <f>IF(OR(I4058="ОК",I4058="Учтено: добавьте пояснение"),IF(C4058="Приход",D4058,IF(C4058="Корректировка остатка",D4058,-D4058)),"")</f>
        <v/>
      </c>
      <c r="G4058" s="13"/>
      <c r="H4058" s="15" t="str">
        <f>IF(OR(B4058="",SUMPRODUCT(--EXACT('Номенклатура'!$A$6:$A$205,B4058))&lt;&gt;1),"",INDEX('Номенклатура'!$B$6:$B$205,SUMPRODUCT(EXACT('Номенклатура'!$A$6:$A$205,B4058)*(ROW('Номенклатура'!$A$6:$A$205)-5)))&amp;"")</f>
        <v/>
      </c>
      <c r="I4058" s="15" t="str">
        <f>IF(COUNTA(A4058:D4058,G4058)=0,"",IF(NOT(ISNUMBER(A4058)),"Укажите дату",IF(B4058="","Укажите код",IF(NOT(AND(ISTEXT(B4058),LEN(B4058)&gt;0,LEN(B4058)&lt;=30,ISNUMBER(FIND(LEFT(B4058,1),"ABCDEFGHIJKLMNOPQRSTUVWXYZ")),SUMPRODUCT((MID(B4058,{1,2,3,4,5,6,7,8,9,10,11,12,13,14,15,16,17,18,19,20,21,22,23,24,25,26,27,28,29,30},1)&lt;&gt;"")*ISERROR(FIND(MID(B4058,{1,2,3,4,5,6,7,8,9,10,11,12,13,14,15,16,17,18,19,20,21,22,23,24,25,26,27,28,29,30},1),"ABCDEFGHIJKLMNOPQRSTUVWXYZ0123456789-_")))=0,ISERROR(VALUE(B4058)))),"Недопустимый код: только латинские буквы A-Z в верхнем регистре, цифры, - и _; начало с буквы, до 30 символов (например MILK-001)",IF(SUMPRODUCT(--EXACT('Номенклатура'!$A$6:$A$205,B4058))=0,"Код не найден в номенклатуре",IF(SUMPRODUCT(--EXACT('Номенклатура'!$A$6:$A$205,B4058))&gt;1,"Код повторяется в номенклатуре",IF(ISNA(MATCH(C4058,{"Приход","Расход","Списание","Корректировка остатка"},0)),"Выберите тип операции",IF(NOT(ISNUMBER(D4058)),"Укажите количество",IF(D4058=0,"Количество не может быть 0",IF(AND(C4058&lt;&gt;"Корректировка остатка",D4058&lt;0),"Для этого типа количество положительное",IF(NOT(ISNUMBER('Номенклатура'!$C$2)),"Укажите дату начала учёта",IF(A4058&lt;INT('Номенклатура'!$C$2),"Раньше даты начала учёта: НЕ учтено",IF(AND(C4058="Корректировка остатка",TRIM(G4058)=""),"Учтено: добавьте пояснение","ОК")))))))))))))</f>
        <v/>
      </c>
    </row>
    <row r="4059" spans="1:9" x14ac:dyDescent="0.25">
      <c r="A4059" s="16"/>
      <c r="B4059" s="13"/>
      <c r="C4059" s="13"/>
      <c r="D4059" s="14"/>
      <c r="E4059" s="17" t="str">
        <f>IF(OR(B4059="",SUMPRODUCT(--EXACT('Номенклатура'!$A$6:$A$205,B4059))&lt;&gt;1),"",INDEX('Номенклатура'!$D$6:$D$205,SUMPRODUCT(EXACT('Номенклатура'!$A$6:$A$205,B4059)*(ROW('Номенклатура'!$A$6:$A$205)-5)))&amp;"")</f>
        <v/>
      </c>
      <c r="F4059" s="18" t="str">
        <f>IF(OR(I4059="ОК",I4059="Учтено: добавьте пояснение"),IF(C4059="Приход",D4059,IF(C4059="Корректировка остатка",D4059,-D4059)),"")</f>
        <v/>
      </c>
      <c r="G4059" s="13"/>
      <c r="H4059" s="15" t="str">
        <f>IF(OR(B4059="",SUMPRODUCT(--EXACT('Номенклатура'!$A$6:$A$205,B4059))&lt;&gt;1),"",INDEX('Номенклатура'!$B$6:$B$205,SUMPRODUCT(EXACT('Номенклатура'!$A$6:$A$205,B4059)*(ROW('Номенклатура'!$A$6:$A$205)-5)))&amp;"")</f>
        <v/>
      </c>
      <c r="I4059" s="15" t="str">
        <f>IF(COUNTA(A4059:D4059,G4059)=0,"",IF(NOT(ISNUMBER(A4059)),"Укажите дату",IF(B4059="","Укажите код",IF(NOT(AND(ISTEXT(B4059),LEN(B4059)&gt;0,LEN(B4059)&lt;=30,ISNUMBER(FIND(LEFT(B4059,1),"ABCDEFGHIJKLMNOPQRSTUVWXYZ")),SUMPRODUCT((MID(B4059,{1,2,3,4,5,6,7,8,9,10,11,12,13,14,15,16,17,18,19,20,21,22,23,24,25,26,27,28,29,30},1)&lt;&gt;"")*ISERROR(FIND(MID(B4059,{1,2,3,4,5,6,7,8,9,10,11,12,13,14,15,16,17,18,19,20,21,22,23,24,25,26,27,28,29,30},1),"ABCDEFGHIJKLMNOPQRSTUVWXYZ0123456789-_")))=0,ISERROR(VALUE(B4059)))),"Недопустимый код: только латинские буквы A-Z в верхнем регистре, цифры, - и _; начало с буквы, до 30 символов (например MILK-001)",IF(SUMPRODUCT(--EXACT('Номенклатура'!$A$6:$A$205,B4059))=0,"Код не найден в номенклатуре",IF(SUMPRODUCT(--EXACT('Номенклатура'!$A$6:$A$205,B4059))&gt;1,"Код повторяется в номенклатуре",IF(ISNA(MATCH(C4059,{"Приход","Расход","Списание","Корректировка остатка"},0)),"Выберите тип операции",IF(NOT(ISNUMBER(D4059)),"Укажите количество",IF(D4059=0,"Количество не может быть 0",IF(AND(C4059&lt;&gt;"Корректировка остатка",D4059&lt;0),"Для этого типа количество положительное",IF(NOT(ISNUMBER('Номенклатура'!$C$2)),"Укажите дату начала учёта",IF(A4059&lt;INT('Номенклатура'!$C$2),"Раньше даты начала учёта: НЕ учтено",IF(AND(C4059="Корректировка остатка",TRIM(G4059)=""),"Учтено: добавьте пояснение","ОК")))))))))))))</f>
        <v/>
      </c>
    </row>
    <row r="4060" spans="1:9" x14ac:dyDescent="0.25">
      <c r="A4060" s="16"/>
      <c r="B4060" s="13"/>
      <c r="C4060" s="13"/>
      <c r="D4060" s="14"/>
      <c r="E4060" s="17" t="str">
        <f>IF(OR(B4060="",SUMPRODUCT(--EXACT('Номенклатура'!$A$6:$A$205,B4060))&lt;&gt;1),"",INDEX('Номенклатура'!$D$6:$D$205,SUMPRODUCT(EXACT('Номенклатура'!$A$6:$A$205,B4060)*(ROW('Номенклатура'!$A$6:$A$205)-5)))&amp;"")</f>
        <v/>
      </c>
      <c r="F4060" s="18" t="str">
        <f>IF(OR(I4060="ОК",I4060="Учтено: добавьте пояснение"),IF(C4060="Приход",D4060,IF(C4060="Корректировка остатка",D4060,-D4060)),"")</f>
        <v/>
      </c>
      <c r="G4060" s="13"/>
      <c r="H4060" s="15" t="str">
        <f>IF(OR(B4060="",SUMPRODUCT(--EXACT('Номенклатура'!$A$6:$A$205,B4060))&lt;&gt;1),"",INDEX('Номенклатура'!$B$6:$B$205,SUMPRODUCT(EXACT('Номенклатура'!$A$6:$A$205,B4060)*(ROW('Номенклатура'!$A$6:$A$205)-5)))&amp;"")</f>
        <v/>
      </c>
      <c r="I4060" s="15" t="str">
        <f>IF(COUNTA(A4060:D4060,G4060)=0,"",IF(NOT(ISNUMBER(A4060)),"Укажите дату",IF(B4060="","Укажите код",IF(NOT(AND(ISTEXT(B4060),LEN(B4060)&gt;0,LEN(B4060)&lt;=30,ISNUMBER(FIND(LEFT(B4060,1),"ABCDEFGHIJKLMNOPQRSTUVWXYZ")),SUMPRODUCT((MID(B4060,{1,2,3,4,5,6,7,8,9,10,11,12,13,14,15,16,17,18,19,20,21,22,23,24,25,26,27,28,29,30},1)&lt;&gt;"")*ISERROR(FIND(MID(B4060,{1,2,3,4,5,6,7,8,9,10,11,12,13,14,15,16,17,18,19,20,21,22,23,24,25,26,27,28,29,30},1),"ABCDEFGHIJKLMNOPQRSTUVWXYZ0123456789-_")))=0,ISERROR(VALUE(B4060)))),"Недопустимый код: только латинские буквы A-Z в верхнем регистре, цифры, - и _; начало с буквы, до 30 символов (например MILK-001)",IF(SUMPRODUCT(--EXACT('Номенклатура'!$A$6:$A$205,B4060))=0,"Код не найден в номенклатуре",IF(SUMPRODUCT(--EXACT('Номенклатура'!$A$6:$A$205,B4060))&gt;1,"Код повторяется в номенклатуре",IF(ISNA(MATCH(C4060,{"Приход","Расход","Списание","Корректировка остатка"},0)),"Выберите тип операции",IF(NOT(ISNUMBER(D4060)),"Укажите количество",IF(D4060=0,"Количество не может быть 0",IF(AND(C4060&lt;&gt;"Корректировка остатка",D4060&lt;0),"Для этого типа количество положительное",IF(NOT(ISNUMBER('Номенклатура'!$C$2)),"Укажите дату начала учёта",IF(A4060&lt;INT('Номенклатура'!$C$2),"Раньше даты начала учёта: НЕ учтено",IF(AND(C4060="Корректировка остатка",TRIM(G4060)=""),"Учтено: добавьте пояснение","ОК")))))))))))))</f>
        <v/>
      </c>
    </row>
    <row r="4061" spans="1:9" x14ac:dyDescent="0.25">
      <c r="A4061" s="16"/>
      <c r="B4061" s="13"/>
      <c r="C4061" s="13"/>
      <c r="D4061" s="14"/>
      <c r="E4061" s="17" t="str">
        <f>IF(OR(B4061="",SUMPRODUCT(--EXACT('Номенклатура'!$A$6:$A$205,B4061))&lt;&gt;1),"",INDEX('Номенклатура'!$D$6:$D$205,SUMPRODUCT(EXACT('Номенклатура'!$A$6:$A$205,B4061)*(ROW('Номенклатура'!$A$6:$A$205)-5)))&amp;"")</f>
        <v/>
      </c>
      <c r="F4061" s="18" t="str">
        <f>IF(OR(I4061="ОК",I4061="Учтено: добавьте пояснение"),IF(C4061="Приход",D4061,IF(C4061="Корректировка остатка",D4061,-D4061)),"")</f>
        <v/>
      </c>
      <c r="G4061" s="13"/>
      <c r="H4061" s="15" t="str">
        <f>IF(OR(B4061="",SUMPRODUCT(--EXACT('Номенклатура'!$A$6:$A$205,B4061))&lt;&gt;1),"",INDEX('Номенклатура'!$B$6:$B$205,SUMPRODUCT(EXACT('Номенклатура'!$A$6:$A$205,B4061)*(ROW('Номенклатура'!$A$6:$A$205)-5)))&amp;"")</f>
        <v/>
      </c>
      <c r="I4061" s="15" t="str">
        <f>IF(COUNTA(A4061:D4061,G4061)=0,"",IF(NOT(ISNUMBER(A4061)),"Укажите дату",IF(B4061="","Укажите код",IF(NOT(AND(ISTEXT(B4061),LEN(B4061)&gt;0,LEN(B4061)&lt;=30,ISNUMBER(FIND(LEFT(B4061,1),"ABCDEFGHIJKLMNOPQRSTUVWXYZ")),SUMPRODUCT((MID(B4061,{1,2,3,4,5,6,7,8,9,10,11,12,13,14,15,16,17,18,19,20,21,22,23,24,25,26,27,28,29,30},1)&lt;&gt;"")*ISERROR(FIND(MID(B4061,{1,2,3,4,5,6,7,8,9,10,11,12,13,14,15,16,17,18,19,20,21,22,23,24,25,26,27,28,29,30},1),"ABCDEFGHIJKLMNOPQRSTUVWXYZ0123456789-_")))=0,ISERROR(VALUE(B4061)))),"Недопустимый код: только латинские буквы A-Z в верхнем регистре, цифры, - и _; начало с буквы, до 30 символов (например MILK-001)",IF(SUMPRODUCT(--EXACT('Номенклатура'!$A$6:$A$205,B4061))=0,"Код не найден в номенклатуре",IF(SUMPRODUCT(--EXACT('Номенклатура'!$A$6:$A$205,B4061))&gt;1,"Код повторяется в номенклатуре",IF(ISNA(MATCH(C4061,{"Приход","Расход","Списание","Корректировка остатка"},0)),"Выберите тип операции",IF(NOT(ISNUMBER(D4061)),"Укажите количество",IF(D4061=0,"Количество не может быть 0",IF(AND(C4061&lt;&gt;"Корректировка остатка",D4061&lt;0),"Для этого типа количество положительное",IF(NOT(ISNUMBER('Номенклатура'!$C$2)),"Укажите дату начала учёта",IF(A4061&lt;INT('Номенклатура'!$C$2),"Раньше даты начала учёта: НЕ учтено",IF(AND(C4061="Корректировка остатка",TRIM(G4061)=""),"Учтено: добавьте пояснение","ОК")))))))))))))</f>
        <v/>
      </c>
    </row>
    <row r="4062" spans="1:9" x14ac:dyDescent="0.25">
      <c r="A4062" s="16"/>
      <c r="B4062" s="13"/>
      <c r="C4062" s="13"/>
      <c r="D4062" s="14"/>
      <c r="E4062" s="17" t="str">
        <f>IF(OR(B4062="",SUMPRODUCT(--EXACT('Номенклатура'!$A$6:$A$205,B4062))&lt;&gt;1),"",INDEX('Номенклатура'!$D$6:$D$205,SUMPRODUCT(EXACT('Номенклатура'!$A$6:$A$205,B4062)*(ROW('Номенклатура'!$A$6:$A$205)-5)))&amp;"")</f>
        <v/>
      </c>
      <c r="F4062" s="18" t="str">
        <f>IF(OR(I4062="ОК",I4062="Учтено: добавьте пояснение"),IF(C4062="Приход",D4062,IF(C4062="Корректировка остатка",D4062,-D4062)),"")</f>
        <v/>
      </c>
      <c r="G4062" s="13"/>
      <c r="H4062" s="15" t="str">
        <f>IF(OR(B4062="",SUMPRODUCT(--EXACT('Номенклатура'!$A$6:$A$205,B4062))&lt;&gt;1),"",INDEX('Номенклатура'!$B$6:$B$205,SUMPRODUCT(EXACT('Номенклатура'!$A$6:$A$205,B4062)*(ROW('Номенклатура'!$A$6:$A$205)-5)))&amp;"")</f>
        <v/>
      </c>
      <c r="I4062" s="15" t="str">
        <f>IF(COUNTA(A4062:D4062,G4062)=0,"",IF(NOT(ISNUMBER(A4062)),"Укажите дату",IF(B4062="","Укажите код",IF(NOT(AND(ISTEXT(B4062),LEN(B4062)&gt;0,LEN(B4062)&lt;=30,ISNUMBER(FIND(LEFT(B4062,1),"ABCDEFGHIJKLMNOPQRSTUVWXYZ")),SUMPRODUCT((MID(B4062,{1,2,3,4,5,6,7,8,9,10,11,12,13,14,15,16,17,18,19,20,21,22,23,24,25,26,27,28,29,30},1)&lt;&gt;"")*ISERROR(FIND(MID(B4062,{1,2,3,4,5,6,7,8,9,10,11,12,13,14,15,16,17,18,19,20,21,22,23,24,25,26,27,28,29,30},1),"ABCDEFGHIJKLMNOPQRSTUVWXYZ0123456789-_")))=0,ISERROR(VALUE(B4062)))),"Недопустимый код: только латинские буквы A-Z в верхнем регистре, цифры, - и _; начало с буквы, до 30 символов (например MILK-001)",IF(SUMPRODUCT(--EXACT('Номенклатура'!$A$6:$A$205,B4062))=0,"Код не найден в номенклатуре",IF(SUMPRODUCT(--EXACT('Номенклатура'!$A$6:$A$205,B4062))&gt;1,"Код повторяется в номенклатуре",IF(ISNA(MATCH(C4062,{"Приход","Расход","Списание","Корректировка остатка"},0)),"Выберите тип операции",IF(NOT(ISNUMBER(D4062)),"Укажите количество",IF(D4062=0,"Количество не может быть 0",IF(AND(C4062&lt;&gt;"Корректировка остатка",D4062&lt;0),"Для этого типа количество положительное",IF(NOT(ISNUMBER('Номенклатура'!$C$2)),"Укажите дату начала учёта",IF(A4062&lt;INT('Номенклатура'!$C$2),"Раньше даты начала учёта: НЕ учтено",IF(AND(C4062="Корректировка остатка",TRIM(G4062)=""),"Учтено: добавьте пояснение","ОК")))))))))))))</f>
        <v/>
      </c>
    </row>
    <row r="4063" spans="1:9" x14ac:dyDescent="0.25">
      <c r="A4063" s="16"/>
      <c r="B4063" s="13"/>
      <c r="C4063" s="13"/>
      <c r="D4063" s="14"/>
      <c r="E4063" s="17" t="str">
        <f>IF(OR(B4063="",SUMPRODUCT(--EXACT('Номенклатура'!$A$6:$A$205,B4063))&lt;&gt;1),"",INDEX('Номенклатура'!$D$6:$D$205,SUMPRODUCT(EXACT('Номенклатура'!$A$6:$A$205,B4063)*(ROW('Номенклатура'!$A$6:$A$205)-5)))&amp;"")</f>
        <v/>
      </c>
      <c r="F4063" s="18" t="str">
        <f>IF(OR(I4063="ОК",I4063="Учтено: добавьте пояснение"),IF(C4063="Приход",D4063,IF(C4063="Корректировка остатка",D4063,-D4063)),"")</f>
        <v/>
      </c>
      <c r="G4063" s="13"/>
      <c r="H4063" s="15" t="str">
        <f>IF(OR(B4063="",SUMPRODUCT(--EXACT('Номенклатура'!$A$6:$A$205,B4063))&lt;&gt;1),"",INDEX('Номенклатура'!$B$6:$B$205,SUMPRODUCT(EXACT('Номенклатура'!$A$6:$A$205,B4063)*(ROW('Номенклатура'!$A$6:$A$205)-5)))&amp;"")</f>
        <v/>
      </c>
      <c r="I4063" s="15" t="str">
        <f>IF(COUNTA(A4063:D4063,G4063)=0,"",IF(NOT(ISNUMBER(A4063)),"Укажите дату",IF(B4063="","Укажите код",IF(NOT(AND(ISTEXT(B4063),LEN(B4063)&gt;0,LEN(B4063)&lt;=30,ISNUMBER(FIND(LEFT(B4063,1),"ABCDEFGHIJKLMNOPQRSTUVWXYZ")),SUMPRODUCT((MID(B4063,{1,2,3,4,5,6,7,8,9,10,11,12,13,14,15,16,17,18,19,20,21,22,23,24,25,26,27,28,29,30},1)&lt;&gt;"")*ISERROR(FIND(MID(B4063,{1,2,3,4,5,6,7,8,9,10,11,12,13,14,15,16,17,18,19,20,21,22,23,24,25,26,27,28,29,30},1),"ABCDEFGHIJKLMNOPQRSTUVWXYZ0123456789-_")))=0,ISERROR(VALUE(B4063)))),"Недопустимый код: только латинские буквы A-Z в верхнем регистре, цифры, - и _; начало с буквы, до 30 символов (например MILK-001)",IF(SUMPRODUCT(--EXACT('Номенклатура'!$A$6:$A$205,B4063))=0,"Код не найден в номенклатуре",IF(SUMPRODUCT(--EXACT('Номенклатура'!$A$6:$A$205,B4063))&gt;1,"Код повторяется в номенклатуре",IF(ISNA(MATCH(C4063,{"Приход","Расход","Списание","Корректировка остатка"},0)),"Выберите тип операции",IF(NOT(ISNUMBER(D4063)),"Укажите количество",IF(D4063=0,"Количество не может быть 0",IF(AND(C4063&lt;&gt;"Корректировка остатка",D4063&lt;0),"Для этого типа количество положительное",IF(NOT(ISNUMBER('Номенклатура'!$C$2)),"Укажите дату начала учёта",IF(A4063&lt;INT('Номенклатура'!$C$2),"Раньше даты начала учёта: НЕ учтено",IF(AND(C4063="Корректировка остатка",TRIM(G4063)=""),"Учтено: добавьте пояснение","ОК")))))))))))))</f>
        <v/>
      </c>
    </row>
    <row r="4064" spans="1:9" x14ac:dyDescent="0.25">
      <c r="A4064" s="16"/>
      <c r="B4064" s="13"/>
      <c r="C4064" s="13"/>
      <c r="D4064" s="14"/>
      <c r="E4064" s="17" t="str">
        <f>IF(OR(B4064="",SUMPRODUCT(--EXACT('Номенклатура'!$A$6:$A$205,B4064))&lt;&gt;1),"",INDEX('Номенклатура'!$D$6:$D$205,SUMPRODUCT(EXACT('Номенклатура'!$A$6:$A$205,B4064)*(ROW('Номенклатура'!$A$6:$A$205)-5)))&amp;"")</f>
        <v/>
      </c>
      <c r="F4064" s="18" t="str">
        <f>IF(OR(I4064="ОК",I4064="Учтено: добавьте пояснение"),IF(C4064="Приход",D4064,IF(C4064="Корректировка остатка",D4064,-D4064)),"")</f>
        <v/>
      </c>
      <c r="G4064" s="13"/>
      <c r="H4064" s="15" t="str">
        <f>IF(OR(B4064="",SUMPRODUCT(--EXACT('Номенклатура'!$A$6:$A$205,B4064))&lt;&gt;1),"",INDEX('Номенклатура'!$B$6:$B$205,SUMPRODUCT(EXACT('Номенклатура'!$A$6:$A$205,B4064)*(ROW('Номенклатура'!$A$6:$A$205)-5)))&amp;"")</f>
        <v/>
      </c>
      <c r="I4064" s="15" t="str">
        <f>IF(COUNTA(A4064:D4064,G4064)=0,"",IF(NOT(ISNUMBER(A4064)),"Укажите дату",IF(B4064="","Укажите код",IF(NOT(AND(ISTEXT(B4064),LEN(B4064)&gt;0,LEN(B4064)&lt;=30,ISNUMBER(FIND(LEFT(B4064,1),"ABCDEFGHIJKLMNOPQRSTUVWXYZ")),SUMPRODUCT((MID(B4064,{1,2,3,4,5,6,7,8,9,10,11,12,13,14,15,16,17,18,19,20,21,22,23,24,25,26,27,28,29,30},1)&lt;&gt;"")*ISERROR(FIND(MID(B4064,{1,2,3,4,5,6,7,8,9,10,11,12,13,14,15,16,17,18,19,20,21,22,23,24,25,26,27,28,29,30},1),"ABCDEFGHIJKLMNOPQRSTUVWXYZ0123456789-_")))=0,ISERROR(VALUE(B4064)))),"Недопустимый код: только латинские буквы A-Z в верхнем регистре, цифры, - и _; начало с буквы, до 30 символов (например MILK-001)",IF(SUMPRODUCT(--EXACT('Номенклатура'!$A$6:$A$205,B4064))=0,"Код не найден в номенклатуре",IF(SUMPRODUCT(--EXACT('Номенклатура'!$A$6:$A$205,B4064))&gt;1,"Код повторяется в номенклатуре",IF(ISNA(MATCH(C4064,{"Приход","Расход","Списание","Корректировка остатка"},0)),"Выберите тип операции",IF(NOT(ISNUMBER(D4064)),"Укажите количество",IF(D4064=0,"Количество не может быть 0",IF(AND(C4064&lt;&gt;"Корректировка остатка",D4064&lt;0),"Для этого типа количество положительное",IF(NOT(ISNUMBER('Номенклатура'!$C$2)),"Укажите дату начала учёта",IF(A4064&lt;INT('Номенклатура'!$C$2),"Раньше даты начала учёта: НЕ учтено",IF(AND(C4064="Корректировка остатка",TRIM(G4064)=""),"Учтено: добавьте пояснение","ОК")))))))))))))</f>
        <v/>
      </c>
    </row>
    <row r="4065" spans="1:9" x14ac:dyDescent="0.25">
      <c r="A4065" s="16"/>
      <c r="B4065" s="13"/>
      <c r="C4065" s="13"/>
      <c r="D4065" s="14"/>
      <c r="E4065" s="17" t="str">
        <f>IF(OR(B4065="",SUMPRODUCT(--EXACT('Номенклатура'!$A$6:$A$205,B4065))&lt;&gt;1),"",INDEX('Номенклатура'!$D$6:$D$205,SUMPRODUCT(EXACT('Номенклатура'!$A$6:$A$205,B4065)*(ROW('Номенклатура'!$A$6:$A$205)-5)))&amp;"")</f>
        <v/>
      </c>
      <c r="F4065" s="18" t="str">
        <f>IF(OR(I4065="ОК",I4065="Учтено: добавьте пояснение"),IF(C4065="Приход",D4065,IF(C4065="Корректировка остатка",D4065,-D4065)),"")</f>
        <v/>
      </c>
      <c r="G4065" s="13"/>
      <c r="H4065" s="15" t="str">
        <f>IF(OR(B4065="",SUMPRODUCT(--EXACT('Номенклатура'!$A$6:$A$205,B4065))&lt;&gt;1),"",INDEX('Номенклатура'!$B$6:$B$205,SUMPRODUCT(EXACT('Номенклатура'!$A$6:$A$205,B4065)*(ROW('Номенклатура'!$A$6:$A$205)-5)))&amp;"")</f>
        <v/>
      </c>
      <c r="I4065" s="15" t="str">
        <f>IF(COUNTA(A4065:D4065,G4065)=0,"",IF(NOT(ISNUMBER(A4065)),"Укажите дату",IF(B4065="","Укажите код",IF(NOT(AND(ISTEXT(B4065),LEN(B4065)&gt;0,LEN(B4065)&lt;=30,ISNUMBER(FIND(LEFT(B4065,1),"ABCDEFGHIJKLMNOPQRSTUVWXYZ")),SUMPRODUCT((MID(B4065,{1,2,3,4,5,6,7,8,9,10,11,12,13,14,15,16,17,18,19,20,21,22,23,24,25,26,27,28,29,30},1)&lt;&gt;"")*ISERROR(FIND(MID(B4065,{1,2,3,4,5,6,7,8,9,10,11,12,13,14,15,16,17,18,19,20,21,22,23,24,25,26,27,28,29,30},1),"ABCDEFGHIJKLMNOPQRSTUVWXYZ0123456789-_")))=0,ISERROR(VALUE(B4065)))),"Недопустимый код: только латинские буквы A-Z в верхнем регистре, цифры, - и _; начало с буквы, до 30 символов (например MILK-001)",IF(SUMPRODUCT(--EXACT('Номенклатура'!$A$6:$A$205,B4065))=0,"Код не найден в номенклатуре",IF(SUMPRODUCT(--EXACT('Номенклатура'!$A$6:$A$205,B4065))&gt;1,"Код повторяется в номенклатуре",IF(ISNA(MATCH(C4065,{"Приход","Расход","Списание","Корректировка остатка"},0)),"Выберите тип операции",IF(NOT(ISNUMBER(D4065)),"Укажите количество",IF(D4065=0,"Количество не может быть 0",IF(AND(C4065&lt;&gt;"Корректировка остатка",D4065&lt;0),"Для этого типа количество положительное",IF(NOT(ISNUMBER('Номенклатура'!$C$2)),"Укажите дату начала учёта",IF(A4065&lt;INT('Номенклатура'!$C$2),"Раньше даты начала учёта: НЕ учтено",IF(AND(C4065="Корректировка остатка",TRIM(G4065)=""),"Учтено: добавьте пояснение","ОК")))))))))))))</f>
        <v/>
      </c>
    </row>
    <row r="4066" spans="1:9" x14ac:dyDescent="0.25">
      <c r="A4066" s="16"/>
      <c r="B4066" s="13"/>
      <c r="C4066" s="13"/>
      <c r="D4066" s="14"/>
      <c r="E4066" s="17" t="str">
        <f>IF(OR(B4066="",SUMPRODUCT(--EXACT('Номенклатура'!$A$6:$A$205,B4066))&lt;&gt;1),"",INDEX('Номенклатура'!$D$6:$D$205,SUMPRODUCT(EXACT('Номенклатура'!$A$6:$A$205,B4066)*(ROW('Номенклатура'!$A$6:$A$205)-5)))&amp;"")</f>
        <v/>
      </c>
      <c r="F4066" s="18" t="str">
        <f>IF(OR(I4066="ОК",I4066="Учтено: добавьте пояснение"),IF(C4066="Приход",D4066,IF(C4066="Корректировка остатка",D4066,-D4066)),"")</f>
        <v/>
      </c>
      <c r="G4066" s="13"/>
      <c r="H4066" s="15" t="str">
        <f>IF(OR(B4066="",SUMPRODUCT(--EXACT('Номенклатура'!$A$6:$A$205,B4066))&lt;&gt;1),"",INDEX('Номенклатура'!$B$6:$B$205,SUMPRODUCT(EXACT('Номенклатура'!$A$6:$A$205,B4066)*(ROW('Номенклатура'!$A$6:$A$205)-5)))&amp;"")</f>
        <v/>
      </c>
      <c r="I4066" s="15" t="str">
        <f>IF(COUNTA(A4066:D4066,G4066)=0,"",IF(NOT(ISNUMBER(A4066)),"Укажите дату",IF(B4066="","Укажите код",IF(NOT(AND(ISTEXT(B4066),LEN(B4066)&gt;0,LEN(B4066)&lt;=30,ISNUMBER(FIND(LEFT(B4066,1),"ABCDEFGHIJKLMNOPQRSTUVWXYZ")),SUMPRODUCT((MID(B4066,{1,2,3,4,5,6,7,8,9,10,11,12,13,14,15,16,17,18,19,20,21,22,23,24,25,26,27,28,29,30},1)&lt;&gt;"")*ISERROR(FIND(MID(B4066,{1,2,3,4,5,6,7,8,9,10,11,12,13,14,15,16,17,18,19,20,21,22,23,24,25,26,27,28,29,30},1),"ABCDEFGHIJKLMNOPQRSTUVWXYZ0123456789-_")))=0,ISERROR(VALUE(B4066)))),"Недопустимый код: только латинские буквы A-Z в верхнем регистре, цифры, - и _; начало с буквы, до 30 символов (например MILK-001)",IF(SUMPRODUCT(--EXACT('Номенклатура'!$A$6:$A$205,B4066))=0,"Код не найден в номенклатуре",IF(SUMPRODUCT(--EXACT('Номенклатура'!$A$6:$A$205,B4066))&gt;1,"Код повторяется в номенклатуре",IF(ISNA(MATCH(C4066,{"Приход","Расход","Списание","Корректировка остатка"},0)),"Выберите тип операции",IF(NOT(ISNUMBER(D4066)),"Укажите количество",IF(D4066=0,"Количество не может быть 0",IF(AND(C4066&lt;&gt;"Корректировка остатка",D4066&lt;0),"Для этого типа количество положительное",IF(NOT(ISNUMBER('Номенклатура'!$C$2)),"Укажите дату начала учёта",IF(A4066&lt;INT('Номенклатура'!$C$2),"Раньше даты начала учёта: НЕ учтено",IF(AND(C4066="Корректировка остатка",TRIM(G4066)=""),"Учтено: добавьте пояснение","ОК")))))))))))))</f>
        <v/>
      </c>
    </row>
    <row r="4067" spans="1:9" x14ac:dyDescent="0.25">
      <c r="A4067" s="16"/>
      <c r="B4067" s="13"/>
      <c r="C4067" s="13"/>
      <c r="D4067" s="14"/>
      <c r="E4067" s="17" t="str">
        <f>IF(OR(B4067="",SUMPRODUCT(--EXACT('Номенклатура'!$A$6:$A$205,B4067))&lt;&gt;1),"",INDEX('Номенклатура'!$D$6:$D$205,SUMPRODUCT(EXACT('Номенклатура'!$A$6:$A$205,B4067)*(ROW('Номенклатура'!$A$6:$A$205)-5)))&amp;"")</f>
        <v/>
      </c>
      <c r="F4067" s="18" t="str">
        <f>IF(OR(I4067="ОК",I4067="Учтено: добавьте пояснение"),IF(C4067="Приход",D4067,IF(C4067="Корректировка остатка",D4067,-D4067)),"")</f>
        <v/>
      </c>
      <c r="G4067" s="13"/>
      <c r="H4067" s="15" t="str">
        <f>IF(OR(B4067="",SUMPRODUCT(--EXACT('Номенклатура'!$A$6:$A$205,B4067))&lt;&gt;1),"",INDEX('Номенклатура'!$B$6:$B$205,SUMPRODUCT(EXACT('Номенклатура'!$A$6:$A$205,B4067)*(ROW('Номенклатура'!$A$6:$A$205)-5)))&amp;"")</f>
        <v/>
      </c>
      <c r="I4067" s="15" t="str">
        <f>IF(COUNTA(A4067:D4067,G4067)=0,"",IF(NOT(ISNUMBER(A4067)),"Укажите дату",IF(B4067="","Укажите код",IF(NOT(AND(ISTEXT(B4067),LEN(B4067)&gt;0,LEN(B4067)&lt;=30,ISNUMBER(FIND(LEFT(B4067,1),"ABCDEFGHIJKLMNOPQRSTUVWXYZ")),SUMPRODUCT((MID(B4067,{1,2,3,4,5,6,7,8,9,10,11,12,13,14,15,16,17,18,19,20,21,22,23,24,25,26,27,28,29,30},1)&lt;&gt;"")*ISERROR(FIND(MID(B4067,{1,2,3,4,5,6,7,8,9,10,11,12,13,14,15,16,17,18,19,20,21,22,23,24,25,26,27,28,29,30},1),"ABCDEFGHIJKLMNOPQRSTUVWXYZ0123456789-_")))=0,ISERROR(VALUE(B4067)))),"Недопустимый код: только латинские буквы A-Z в верхнем регистре, цифры, - и _; начало с буквы, до 30 символов (например MILK-001)",IF(SUMPRODUCT(--EXACT('Номенклатура'!$A$6:$A$205,B4067))=0,"Код не найден в номенклатуре",IF(SUMPRODUCT(--EXACT('Номенклатура'!$A$6:$A$205,B4067))&gt;1,"Код повторяется в номенклатуре",IF(ISNA(MATCH(C4067,{"Приход","Расход","Списание","Корректировка остатка"},0)),"Выберите тип операции",IF(NOT(ISNUMBER(D4067)),"Укажите количество",IF(D4067=0,"Количество не может быть 0",IF(AND(C4067&lt;&gt;"Корректировка остатка",D4067&lt;0),"Для этого типа количество положительное",IF(NOT(ISNUMBER('Номенклатура'!$C$2)),"Укажите дату начала учёта",IF(A4067&lt;INT('Номенклатура'!$C$2),"Раньше даты начала учёта: НЕ учтено",IF(AND(C4067="Корректировка остатка",TRIM(G4067)=""),"Учтено: добавьте пояснение","ОК")))))))))))))</f>
        <v/>
      </c>
    </row>
    <row r="4068" spans="1:9" x14ac:dyDescent="0.25">
      <c r="A4068" s="16"/>
      <c r="B4068" s="13"/>
      <c r="C4068" s="13"/>
      <c r="D4068" s="14"/>
      <c r="E4068" s="17" t="str">
        <f>IF(OR(B4068="",SUMPRODUCT(--EXACT('Номенклатура'!$A$6:$A$205,B4068))&lt;&gt;1),"",INDEX('Номенклатура'!$D$6:$D$205,SUMPRODUCT(EXACT('Номенклатура'!$A$6:$A$205,B4068)*(ROW('Номенклатура'!$A$6:$A$205)-5)))&amp;"")</f>
        <v/>
      </c>
      <c r="F4068" s="18" t="str">
        <f>IF(OR(I4068="ОК",I4068="Учтено: добавьте пояснение"),IF(C4068="Приход",D4068,IF(C4068="Корректировка остатка",D4068,-D4068)),"")</f>
        <v/>
      </c>
      <c r="G4068" s="13"/>
      <c r="H4068" s="15" t="str">
        <f>IF(OR(B4068="",SUMPRODUCT(--EXACT('Номенклатура'!$A$6:$A$205,B4068))&lt;&gt;1),"",INDEX('Номенклатура'!$B$6:$B$205,SUMPRODUCT(EXACT('Номенклатура'!$A$6:$A$205,B4068)*(ROW('Номенклатура'!$A$6:$A$205)-5)))&amp;"")</f>
        <v/>
      </c>
      <c r="I4068" s="15" t="str">
        <f>IF(COUNTA(A4068:D4068,G4068)=0,"",IF(NOT(ISNUMBER(A4068)),"Укажите дату",IF(B4068="","Укажите код",IF(NOT(AND(ISTEXT(B4068),LEN(B4068)&gt;0,LEN(B4068)&lt;=30,ISNUMBER(FIND(LEFT(B4068,1),"ABCDEFGHIJKLMNOPQRSTUVWXYZ")),SUMPRODUCT((MID(B4068,{1,2,3,4,5,6,7,8,9,10,11,12,13,14,15,16,17,18,19,20,21,22,23,24,25,26,27,28,29,30},1)&lt;&gt;"")*ISERROR(FIND(MID(B4068,{1,2,3,4,5,6,7,8,9,10,11,12,13,14,15,16,17,18,19,20,21,22,23,24,25,26,27,28,29,30},1),"ABCDEFGHIJKLMNOPQRSTUVWXYZ0123456789-_")))=0,ISERROR(VALUE(B4068)))),"Недопустимый код: только латинские буквы A-Z в верхнем регистре, цифры, - и _; начало с буквы, до 30 символов (например MILK-001)",IF(SUMPRODUCT(--EXACT('Номенклатура'!$A$6:$A$205,B4068))=0,"Код не найден в номенклатуре",IF(SUMPRODUCT(--EXACT('Номенклатура'!$A$6:$A$205,B4068))&gt;1,"Код повторяется в номенклатуре",IF(ISNA(MATCH(C4068,{"Приход","Расход","Списание","Корректировка остатка"},0)),"Выберите тип операции",IF(NOT(ISNUMBER(D4068)),"Укажите количество",IF(D4068=0,"Количество не может быть 0",IF(AND(C4068&lt;&gt;"Корректировка остатка",D4068&lt;0),"Для этого типа количество положительное",IF(NOT(ISNUMBER('Номенклатура'!$C$2)),"Укажите дату начала учёта",IF(A4068&lt;INT('Номенклатура'!$C$2),"Раньше даты начала учёта: НЕ учтено",IF(AND(C4068="Корректировка остатка",TRIM(G4068)=""),"Учтено: добавьте пояснение","ОК")))))))))))))</f>
        <v/>
      </c>
    </row>
    <row r="4069" spans="1:9" x14ac:dyDescent="0.25">
      <c r="A4069" s="16"/>
      <c r="B4069" s="13"/>
      <c r="C4069" s="13"/>
      <c r="D4069" s="14"/>
      <c r="E4069" s="17" t="str">
        <f>IF(OR(B4069="",SUMPRODUCT(--EXACT('Номенклатура'!$A$6:$A$205,B4069))&lt;&gt;1),"",INDEX('Номенклатура'!$D$6:$D$205,SUMPRODUCT(EXACT('Номенклатура'!$A$6:$A$205,B4069)*(ROW('Номенклатура'!$A$6:$A$205)-5)))&amp;"")</f>
        <v/>
      </c>
      <c r="F4069" s="18" t="str">
        <f>IF(OR(I4069="ОК",I4069="Учтено: добавьте пояснение"),IF(C4069="Приход",D4069,IF(C4069="Корректировка остатка",D4069,-D4069)),"")</f>
        <v/>
      </c>
      <c r="G4069" s="13"/>
      <c r="H4069" s="15" t="str">
        <f>IF(OR(B4069="",SUMPRODUCT(--EXACT('Номенклатура'!$A$6:$A$205,B4069))&lt;&gt;1),"",INDEX('Номенклатура'!$B$6:$B$205,SUMPRODUCT(EXACT('Номенклатура'!$A$6:$A$205,B4069)*(ROW('Номенклатура'!$A$6:$A$205)-5)))&amp;"")</f>
        <v/>
      </c>
      <c r="I4069" s="15" t="str">
        <f>IF(COUNTA(A4069:D4069,G4069)=0,"",IF(NOT(ISNUMBER(A4069)),"Укажите дату",IF(B4069="","Укажите код",IF(NOT(AND(ISTEXT(B4069),LEN(B4069)&gt;0,LEN(B4069)&lt;=30,ISNUMBER(FIND(LEFT(B4069,1),"ABCDEFGHIJKLMNOPQRSTUVWXYZ")),SUMPRODUCT((MID(B4069,{1,2,3,4,5,6,7,8,9,10,11,12,13,14,15,16,17,18,19,20,21,22,23,24,25,26,27,28,29,30},1)&lt;&gt;"")*ISERROR(FIND(MID(B4069,{1,2,3,4,5,6,7,8,9,10,11,12,13,14,15,16,17,18,19,20,21,22,23,24,25,26,27,28,29,30},1),"ABCDEFGHIJKLMNOPQRSTUVWXYZ0123456789-_")))=0,ISERROR(VALUE(B4069)))),"Недопустимый код: только латинские буквы A-Z в верхнем регистре, цифры, - и _; начало с буквы, до 30 символов (например MILK-001)",IF(SUMPRODUCT(--EXACT('Номенклатура'!$A$6:$A$205,B4069))=0,"Код не найден в номенклатуре",IF(SUMPRODUCT(--EXACT('Номенклатура'!$A$6:$A$205,B4069))&gt;1,"Код повторяется в номенклатуре",IF(ISNA(MATCH(C4069,{"Приход","Расход","Списание","Корректировка остатка"},0)),"Выберите тип операции",IF(NOT(ISNUMBER(D4069)),"Укажите количество",IF(D4069=0,"Количество не может быть 0",IF(AND(C4069&lt;&gt;"Корректировка остатка",D4069&lt;0),"Для этого типа количество положительное",IF(NOT(ISNUMBER('Номенклатура'!$C$2)),"Укажите дату начала учёта",IF(A4069&lt;INT('Номенклатура'!$C$2),"Раньше даты начала учёта: НЕ учтено",IF(AND(C4069="Корректировка остатка",TRIM(G4069)=""),"Учтено: добавьте пояснение","ОК")))))))))))))</f>
        <v/>
      </c>
    </row>
    <row r="4070" spans="1:9" x14ac:dyDescent="0.25">
      <c r="A4070" s="16"/>
      <c r="B4070" s="13"/>
      <c r="C4070" s="13"/>
      <c r="D4070" s="14"/>
      <c r="E4070" s="17" t="str">
        <f>IF(OR(B4070="",SUMPRODUCT(--EXACT('Номенклатура'!$A$6:$A$205,B4070))&lt;&gt;1),"",INDEX('Номенклатура'!$D$6:$D$205,SUMPRODUCT(EXACT('Номенклатура'!$A$6:$A$205,B4070)*(ROW('Номенклатура'!$A$6:$A$205)-5)))&amp;"")</f>
        <v/>
      </c>
      <c r="F4070" s="18" t="str">
        <f>IF(OR(I4070="ОК",I4070="Учтено: добавьте пояснение"),IF(C4070="Приход",D4070,IF(C4070="Корректировка остатка",D4070,-D4070)),"")</f>
        <v/>
      </c>
      <c r="G4070" s="13"/>
      <c r="H4070" s="15" t="str">
        <f>IF(OR(B4070="",SUMPRODUCT(--EXACT('Номенклатура'!$A$6:$A$205,B4070))&lt;&gt;1),"",INDEX('Номенклатура'!$B$6:$B$205,SUMPRODUCT(EXACT('Номенклатура'!$A$6:$A$205,B4070)*(ROW('Номенклатура'!$A$6:$A$205)-5)))&amp;"")</f>
        <v/>
      </c>
      <c r="I4070" s="15" t="str">
        <f>IF(COUNTA(A4070:D4070,G4070)=0,"",IF(NOT(ISNUMBER(A4070)),"Укажите дату",IF(B4070="","Укажите код",IF(NOT(AND(ISTEXT(B4070),LEN(B4070)&gt;0,LEN(B4070)&lt;=30,ISNUMBER(FIND(LEFT(B4070,1),"ABCDEFGHIJKLMNOPQRSTUVWXYZ")),SUMPRODUCT((MID(B4070,{1,2,3,4,5,6,7,8,9,10,11,12,13,14,15,16,17,18,19,20,21,22,23,24,25,26,27,28,29,30},1)&lt;&gt;"")*ISERROR(FIND(MID(B4070,{1,2,3,4,5,6,7,8,9,10,11,12,13,14,15,16,17,18,19,20,21,22,23,24,25,26,27,28,29,30},1),"ABCDEFGHIJKLMNOPQRSTUVWXYZ0123456789-_")))=0,ISERROR(VALUE(B4070)))),"Недопустимый код: только латинские буквы A-Z в верхнем регистре, цифры, - и _; начало с буквы, до 30 символов (например MILK-001)",IF(SUMPRODUCT(--EXACT('Номенклатура'!$A$6:$A$205,B4070))=0,"Код не найден в номенклатуре",IF(SUMPRODUCT(--EXACT('Номенклатура'!$A$6:$A$205,B4070))&gt;1,"Код повторяется в номенклатуре",IF(ISNA(MATCH(C4070,{"Приход","Расход","Списание","Корректировка остатка"},0)),"Выберите тип операции",IF(NOT(ISNUMBER(D4070)),"Укажите количество",IF(D4070=0,"Количество не может быть 0",IF(AND(C4070&lt;&gt;"Корректировка остатка",D4070&lt;0),"Для этого типа количество положительное",IF(NOT(ISNUMBER('Номенклатура'!$C$2)),"Укажите дату начала учёта",IF(A4070&lt;INT('Номенклатура'!$C$2),"Раньше даты начала учёта: НЕ учтено",IF(AND(C4070="Корректировка остатка",TRIM(G4070)=""),"Учтено: добавьте пояснение","ОК")))))))))))))</f>
        <v/>
      </c>
    </row>
    <row r="4071" spans="1:9" x14ac:dyDescent="0.25">
      <c r="A4071" s="16"/>
      <c r="B4071" s="13"/>
      <c r="C4071" s="13"/>
      <c r="D4071" s="14"/>
      <c r="E4071" s="17" t="str">
        <f>IF(OR(B4071="",SUMPRODUCT(--EXACT('Номенклатура'!$A$6:$A$205,B4071))&lt;&gt;1),"",INDEX('Номенклатура'!$D$6:$D$205,SUMPRODUCT(EXACT('Номенклатура'!$A$6:$A$205,B4071)*(ROW('Номенклатура'!$A$6:$A$205)-5)))&amp;"")</f>
        <v/>
      </c>
      <c r="F4071" s="18" t="str">
        <f>IF(OR(I4071="ОК",I4071="Учтено: добавьте пояснение"),IF(C4071="Приход",D4071,IF(C4071="Корректировка остатка",D4071,-D4071)),"")</f>
        <v/>
      </c>
      <c r="G4071" s="13"/>
      <c r="H4071" s="15" t="str">
        <f>IF(OR(B4071="",SUMPRODUCT(--EXACT('Номенклатура'!$A$6:$A$205,B4071))&lt;&gt;1),"",INDEX('Номенклатура'!$B$6:$B$205,SUMPRODUCT(EXACT('Номенклатура'!$A$6:$A$205,B4071)*(ROW('Номенклатура'!$A$6:$A$205)-5)))&amp;"")</f>
        <v/>
      </c>
      <c r="I4071" s="15" t="str">
        <f>IF(COUNTA(A4071:D4071,G4071)=0,"",IF(NOT(ISNUMBER(A4071)),"Укажите дату",IF(B4071="","Укажите код",IF(NOT(AND(ISTEXT(B4071),LEN(B4071)&gt;0,LEN(B4071)&lt;=30,ISNUMBER(FIND(LEFT(B4071,1),"ABCDEFGHIJKLMNOPQRSTUVWXYZ")),SUMPRODUCT((MID(B4071,{1,2,3,4,5,6,7,8,9,10,11,12,13,14,15,16,17,18,19,20,21,22,23,24,25,26,27,28,29,30},1)&lt;&gt;"")*ISERROR(FIND(MID(B4071,{1,2,3,4,5,6,7,8,9,10,11,12,13,14,15,16,17,18,19,20,21,22,23,24,25,26,27,28,29,30},1),"ABCDEFGHIJKLMNOPQRSTUVWXYZ0123456789-_")))=0,ISERROR(VALUE(B4071)))),"Недопустимый код: только латинские буквы A-Z в верхнем регистре, цифры, - и _; начало с буквы, до 30 символов (например MILK-001)",IF(SUMPRODUCT(--EXACT('Номенклатура'!$A$6:$A$205,B4071))=0,"Код не найден в номенклатуре",IF(SUMPRODUCT(--EXACT('Номенклатура'!$A$6:$A$205,B4071))&gt;1,"Код повторяется в номенклатуре",IF(ISNA(MATCH(C4071,{"Приход","Расход","Списание","Корректировка остатка"},0)),"Выберите тип операции",IF(NOT(ISNUMBER(D4071)),"Укажите количество",IF(D4071=0,"Количество не может быть 0",IF(AND(C4071&lt;&gt;"Корректировка остатка",D4071&lt;0),"Для этого типа количество положительное",IF(NOT(ISNUMBER('Номенклатура'!$C$2)),"Укажите дату начала учёта",IF(A4071&lt;INT('Номенклатура'!$C$2),"Раньше даты начала учёта: НЕ учтено",IF(AND(C4071="Корректировка остатка",TRIM(G4071)=""),"Учтено: добавьте пояснение","ОК")))))))))))))</f>
        <v/>
      </c>
    </row>
    <row r="4072" spans="1:9" x14ac:dyDescent="0.25">
      <c r="A4072" s="16"/>
      <c r="B4072" s="13"/>
      <c r="C4072" s="13"/>
      <c r="D4072" s="14"/>
      <c r="E4072" s="17" t="str">
        <f>IF(OR(B4072="",SUMPRODUCT(--EXACT('Номенклатура'!$A$6:$A$205,B4072))&lt;&gt;1),"",INDEX('Номенклатура'!$D$6:$D$205,SUMPRODUCT(EXACT('Номенклатура'!$A$6:$A$205,B4072)*(ROW('Номенклатура'!$A$6:$A$205)-5)))&amp;"")</f>
        <v/>
      </c>
      <c r="F4072" s="18" t="str">
        <f>IF(OR(I4072="ОК",I4072="Учтено: добавьте пояснение"),IF(C4072="Приход",D4072,IF(C4072="Корректировка остатка",D4072,-D4072)),"")</f>
        <v/>
      </c>
      <c r="G4072" s="13"/>
      <c r="H4072" s="15" t="str">
        <f>IF(OR(B4072="",SUMPRODUCT(--EXACT('Номенклатура'!$A$6:$A$205,B4072))&lt;&gt;1),"",INDEX('Номенклатура'!$B$6:$B$205,SUMPRODUCT(EXACT('Номенклатура'!$A$6:$A$205,B4072)*(ROW('Номенклатура'!$A$6:$A$205)-5)))&amp;"")</f>
        <v/>
      </c>
      <c r="I4072" s="15" t="str">
        <f>IF(COUNTA(A4072:D4072,G4072)=0,"",IF(NOT(ISNUMBER(A4072)),"Укажите дату",IF(B4072="","Укажите код",IF(NOT(AND(ISTEXT(B4072),LEN(B4072)&gt;0,LEN(B4072)&lt;=30,ISNUMBER(FIND(LEFT(B4072,1),"ABCDEFGHIJKLMNOPQRSTUVWXYZ")),SUMPRODUCT((MID(B4072,{1,2,3,4,5,6,7,8,9,10,11,12,13,14,15,16,17,18,19,20,21,22,23,24,25,26,27,28,29,30},1)&lt;&gt;"")*ISERROR(FIND(MID(B4072,{1,2,3,4,5,6,7,8,9,10,11,12,13,14,15,16,17,18,19,20,21,22,23,24,25,26,27,28,29,30},1),"ABCDEFGHIJKLMNOPQRSTUVWXYZ0123456789-_")))=0,ISERROR(VALUE(B4072)))),"Недопустимый код: только латинские буквы A-Z в верхнем регистре, цифры, - и _; начало с буквы, до 30 символов (например MILK-001)",IF(SUMPRODUCT(--EXACT('Номенклатура'!$A$6:$A$205,B4072))=0,"Код не найден в номенклатуре",IF(SUMPRODUCT(--EXACT('Номенклатура'!$A$6:$A$205,B4072))&gt;1,"Код повторяется в номенклатуре",IF(ISNA(MATCH(C4072,{"Приход","Расход","Списание","Корректировка остатка"},0)),"Выберите тип операции",IF(NOT(ISNUMBER(D4072)),"Укажите количество",IF(D4072=0,"Количество не может быть 0",IF(AND(C4072&lt;&gt;"Корректировка остатка",D4072&lt;0),"Для этого типа количество положительное",IF(NOT(ISNUMBER('Номенклатура'!$C$2)),"Укажите дату начала учёта",IF(A4072&lt;INT('Номенклатура'!$C$2),"Раньше даты начала учёта: НЕ учтено",IF(AND(C4072="Корректировка остатка",TRIM(G4072)=""),"Учтено: добавьте пояснение","ОК")))))))))))))</f>
        <v/>
      </c>
    </row>
    <row r="4073" spans="1:9" x14ac:dyDescent="0.25">
      <c r="A4073" s="16"/>
      <c r="B4073" s="13"/>
      <c r="C4073" s="13"/>
      <c r="D4073" s="14"/>
      <c r="E4073" s="17" t="str">
        <f>IF(OR(B4073="",SUMPRODUCT(--EXACT('Номенклатура'!$A$6:$A$205,B4073))&lt;&gt;1),"",INDEX('Номенклатура'!$D$6:$D$205,SUMPRODUCT(EXACT('Номенклатура'!$A$6:$A$205,B4073)*(ROW('Номенклатура'!$A$6:$A$205)-5)))&amp;"")</f>
        <v/>
      </c>
      <c r="F4073" s="18" t="str">
        <f>IF(OR(I4073="ОК",I4073="Учтено: добавьте пояснение"),IF(C4073="Приход",D4073,IF(C4073="Корректировка остатка",D4073,-D4073)),"")</f>
        <v/>
      </c>
      <c r="G4073" s="13"/>
      <c r="H4073" s="15" t="str">
        <f>IF(OR(B4073="",SUMPRODUCT(--EXACT('Номенклатура'!$A$6:$A$205,B4073))&lt;&gt;1),"",INDEX('Номенклатура'!$B$6:$B$205,SUMPRODUCT(EXACT('Номенклатура'!$A$6:$A$205,B4073)*(ROW('Номенклатура'!$A$6:$A$205)-5)))&amp;"")</f>
        <v/>
      </c>
      <c r="I4073" s="15" t="str">
        <f>IF(COUNTA(A4073:D4073,G4073)=0,"",IF(NOT(ISNUMBER(A4073)),"Укажите дату",IF(B4073="","Укажите код",IF(NOT(AND(ISTEXT(B4073),LEN(B4073)&gt;0,LEN(B4073)&lt;=30,ISNUMBER(FIND(LEFT(B4073,1),"ABCDEFGHIJKLMNOPQRSTUVWXYZ")),SUMPRODUCT((MID(B4073,{1,2,3,4,5,6,7,8,9,10,11,12,13,14,15,16,17,18,19,20,21,22,23,24,25,26,27,28,29,30},1)&lt;&gt;"")*ISERROR(FIND(MID(B4073,{1,2,3,4,5,6,7,8,9,10,11,12,13,14,15,16,17,18,19,20,21,22,23,24,25,26,27,28,29,30},1),"ABCDEFGHIJKLMNOPQRSTUVWXYZ0123456789-_")))=0,ISERROR(VALUE(B4073)))),"Недопустимый код: только латинские буквы A-Z в верхнем регистре, цифры, - и _; начало с буквы, до 30 символов (например MILK-001)",IF(SUMPRODUCT(--EXACT('Номенклатура'!$A$6:$A$205,B4073))=0,"Код не найден в номенклатуре",IF(SUMPRODUCT(--EXACT('Номенклатура'!$A$6:$A$205,B4073))&gt;1,"Код повторяется в номенклатуре",IF(ISNA(MATCH(C4073,{"Приход","Расход","Списание","Корректировка остатка"},0)),"Выберите тип операции",IF(NOT(ISNUMBER(D4073)),"Укажите количество",IF(D4073=0,"Количество не может быть 0",IF(AND(C4073&lt;&gt;"Корректировка остатка",D4073&lt;0),"Для этого типа количество положительное",IF(NOT(ISNUMBER('Номенклатура'!$C$2)),"Укажите дату начала учёта",IF(A4073&lt;INT('Номенклатура'!$C$2),"Раньше даты начала учёта: НЕ учтено",IF(AND(C4073="Корректировка остатка",TRIM(G4073)=""),"Учтено: добавьте пояснение","ОК")))))))))))))</f>
        <v/>
      </c>
    </row>
    <row r="4074" spans="1:9" x14ac:dyDescent="0.25">
      <c r="A4074" s="16"/>
      <c r="B4074" s="13"/>
      <c r="C4074" s="13"/>
      <c r="D4074" s="14"/>
      <c r="E4074" s="17" t="str">
        <f>IF(OR(B4074="",SUMPRODUCT(--EXACT('Номенклатура'!$A$6:$A$205,B4074))&lt;&gt;1),"",INDEX('Номенклатура'!$D$6:$D$205,SUMPRODUCT(EXACT('Номенклатура'!$A$6:$A$205,B4074)*(ROW('Номенклатура'!$A$6:$A$205)-5)))&amp;"")</f>
        <v/>
      </c>
      <c r="F4074" s="18" t="str">
        <f>IF(OR(I4074="ОК",I4074="Учтено: добавьте пояснение"),IF(C4074="Приход",D4074,IF(C4074="Корректировка остатка",D4074,-D4074)),"")</f>
        <v/>
      </c>
      <c r="G4074" s="13"/>
      <c r="H4074" s="15" t="str">
        <f>IF(OR(B4074="",SUMPRODUCT(--EXACT('Номенклатура'!$A$6:$A$205,B4074))&lt;&gt;1),"",INDEX('Номенклатура'!$B$6:$B$205,SUMPRODUCT(EXACT('Номенклатура'!$A$6:$A$205,B4074)*(ROW('Номенклатура'!$A$6:$A$205)-5)))&amp;"")</f>
        <v/>
      </c>
      <c r="I4074" s="15" t="str">
        <f>IF(COUNTA(A4074:D4074,G4074)=0,"",IF(NOT(ISNUMBER(A4074)),"Укажите дату",IF(B4074="","Укажите код",IF(NOT(AND(ISTEXT(B4074),LEN(B4074)&gt;0,LEN(B4074)&lt;=30,ISNUMBER(FIND(LEFT(B4074,1),"ABCDEFGHIJKLMNOPQRSTUVWXYZ")),SUMPRODUCT((MID(B4074,{1,2,3,4,5,6,7,8,9,10,11,12,13,14,15,16,17,18,19,20,21,22,23,24,25,26,27,28,29,30},1)&lt;&gt;"")*ISERROR(FIND(MID(B4074,{1,2,3,4,5,6,7,8,9,10,11,12,13,14,15,16,17,18,19,20,21,22,23,24,25,26,27,28,29,30},1),"ABCDEFGHIJKLMNOPQRSTUVWXYZ0123456789-_")))=0,ISERROR(VALUE(B4074)))),"Недопустимый код: только латинские буквы A-Z в верхнем регистре, цифры, - и _; начало с буквы, до 30 символов (например MILK-001)",IF(SUMPRODUCT(--EXACT('Номенклатура'!$A$6:$A$205,B4074))=0,"Код не найден в номенклатуре",IF(SUMPRODUCT(--EXACT('Номенклатура'!$A$6:$A$205,B4074))&gt;1,"Код повторяется в номенклатуре",IF(ISNA(MATCH(C4074,{"Приход","Расход","Списание","Корректировка остатка"},0)),"Выберите тип операции",IF(NOT(ISNUMBER(D4074)),"Укажите количество",IF(D4074=0,"Количество не может быть 0",IF(AND(C4074&lt;&gt;"Корректировка остатка",D4074&lt;0),"Для этого типа количество положительное",IF(NOT(ISNUMBER('Номенклатура'!$C$2)),"Укажите дату начала учёта",IF(A4074&lt;INT('Номенклатура'!$C$2),"Раньше даты начала учёта: НЕ учтено",IF(AND(C4074="Корректировка остатка",TRIM(G4074)=""),"Учтено: добавьте пояснение","ОК")))))))))))))</f>
        <v/>
      </c>
    </row>
    <row r="4075" spans="1:9" x14ac:dyDescent="0.25">
      <c r="A4075" s="16"/>
      <c r="B4075" s="13"/>
      <c r="C4075" s="13"/>
      <c r="D4075" s="14"/>
      <c r="E4075" s="17" t="str">
        <f>IF(OR(B4075="",SUMPRODUCT(--EXACT('Номенклатура'!$A$6:$A$205,B4075))&lt;&gt;1),"",INDEX('Номенклатура'!$D$6:$D$205,SUMPRODUCT(EXACT('Номенклатура'!$A$6:$A$205,B4075)*(ROW('Номенклатура'!$A$6:$A$205)-5)))&amp;"")</f>
        <v/>
      </c>
      <c r="F4075" s="18" t="str">
        <f>IF(OR(I4075="ОК",I4075="Учтено: добавьте пояснение"),IF(C4075="Приход",D4075,IF(C4075="Корректировка остатка",D4075,-D4075)),"")</f>
        <v/>
      </c>
      <c r="G4075" s="13"/>
      <c r="H4075" s="15" t="str">
        <f>IF(OR(B4075="",SUMPRODUCT(--EXACT('Номенклатура'!$A$6:$A$205,B4075))&lt;&gt;1),"",INDEX('Номенклатура'!$B$6:$B$205,SUMPRODUCT(EXACT('Номенклатура'!$A$6:$A$205,B4075)*(ROW('Номенклатура'!$A$6:$A$205)-5)))&amp;"")</f>
        <v/>
      </c>
      <c r="I4075" s="15" t="str">
        <f>IF(COUNTA(A4075:D4075,G4075)=0,"",IF(NOT(ISNUMBER(A4075)),"Укажите дату",IF(B4075="","Укажите код",IF(NOT(AND(ISTEXT(B4075),LEN(B4075)&gt;0,LEN(B4075)&lt;=30,ISNUMBER(FIND(LEFT(B4075,1),"ABCDEFGHIJKLMNOPQRSTUVWXYZ")),SUMPRODUCT((MID(B4075,{1,2,3,4,5,6,7,8,9,10,11,12,13,14,15,16,17,18,19,20,21,22,23,24,25,26,27,28,29,30},1)&lt;&gt;"")*ISERROR(FIND(MID(B4075,{1,2,3,4,5,6,7,8,9,10,11,12,13,14,15,16,17,18,19,20,21,22,23,24,25,26,27,28,29,30},1),"ABCDEFGHIJKLMNOPQRSTUVWXYZ0123456789-_")))=0,ISERROR(VALUE(B4075)))),"Недопустимый код: только латинские буквы A-Z в верхнем регистре, цифры, - и _; начало с буквы, до 30 символов (например MILK-001)",IF(SUMPRODUCT(--EXACT('Номенклатура'!$A$6:$A$205,B4075))=0,"Код не найден в номенклатуре",IF(SUMPRODUCT(--EXACT('Номенклатура'!$A$6:$A$205,B4075))&gt;1,"Код повторяется в номенклатуре",IF(ISNA(MATCH(C4075,{"Приход","Расход","Списание","Корректировка остатка"},0)),"Выберите тип операции",IF(NOT(ISNUMBER(D4075)),"Укажите количество",IF(D4075=0,"Количество не может быть 0",IF(AND(C4075&lt;&gt;"Корректировка остатка",D4075&lt;0),"Для этого типа количество положительное",IF(NOT(ISNUMBER('Номенклатура'!$C$2)),"Укажите дату начала учёта",IF(A4075&lt;INT('Номенклатура'!$C$2),"Раньше даты начала учёта: НЕ учтено",IF(AND(C4075="Корректировка остатка",TRIM(G4075)=""),"Учтено: добавьте пояснение","ОК")))))))))))))</f>
        <v/>
      </c>
    </row>
    <row r="4076" spans="1:9" x14ac:dyDescent="0.25">
      <c r="A4076" s="16"/>
      <c r="B4076" s="13"/>
      <c r="C4076" s="13"/>
      <c r="D4076" s="14"/>
      <c r="E4076" s="17" t="str">
        <f>IF(OR(B4076="",SUMPRODUCT(--EXACT('Номенклатура'!$A$6:$A$205,B4076))&lt;&gt;1),"",INDEX('Номенклатура'!$D$6:$D$205,SUMPRODUCT(EXACT('Номенклатура'!$A$6:$A$205,B4076)*(ROW('Номенклатура'!$A$6:$A$205)-5)))&amp;"")</f>
        <v/>
      </c>
      <c r="F4076" s="18" t="str">
        <f>IF(OR(I4076="ОК",I4076="Учтено: добавьте пояснение"),IF(C4076="Приход",D4076,IF(C4076="Корректировка остатка",D4076,-D4076)),"")</f>
        <v/>
      </c>
      <c r="G4076" s="13"/>
      <c r="H4076" s="15" t="str">
        <f>IF(OR(B4076="",SUMPRODUCT(--EXACT('Номенклатура'!$A$6:$A$205,B4076))&lt;&gt;1),"",INDEX('Номенклатура'!$B$6:$B$205,SUMPRODUCT(EXACT('Номенклатура'!$A$6:$A$205,B4076)*(ROW('Номенклатура'!$A$6:$A$205)-5)))&amp;"")</f>
        <v/>
      </c>
      <c r="I4076" s="15" t="str">
        <f>IF(COUNTA(A4076:D4076,G4076)=0,"",IF(NOT(ISNUMBER(A4076)),"Укажите дату",IF(B4076="","Укажите код",IF(NOT(AND(ISTEXT(B4076),LEN(B4076)&gt;0,LEN(B4076)&lt;=30,ISNUMBER(FIND(LEFT(B4076,1),"ABCDEFGHIJKLMNOPQRSTUVWXYZ")),SUMPRODUCT((MID(B4076,{1,2,3,4,5,6,7,8,9,10,11,12,13,14,15,16,17,18,19,20,21,22,23,24,25,26,27,28,29,30},1)&lt;&gt;"")*ISERROR(FIND(MID(B4076,{1,2,3,4,5,6,7,8,9,10,11,12,13,14,15,16,17,18,19,20,21,22,23,24,25,26,27,28,29,30},1),"ABCDEFGHIJKLMNOPQRSTUVWXYZ0123456789-_")))=0,ISERROR(VALUE(B4076)))),"Недопустимый код: только латинские буквы A-Z в верхнем регистре, цифры, - и _; начало с буквы, до 30 символов (например MILK-001)",IF(SUMPRODUCT(--EXACT('Номенклатура'!$A$6:$A$205,B4076))=0,"Код не найден в номенклатуре",IF(SUMPRODUCT(--EXACT('Номенклатура'!$A$6:$A$205,B4076))&gt;1,"Код повторяется в номенклатуре",IF(ISNA(MATCH(C4076,{"Приход","Расход","Списание","Корректировка остатка"},0)),"Выберите тип операции",IF(NOT(ISNUMBER(D4076)),"Укажите количество",IF(D4076=0,"Количество не может быть 0",IF(AND(C4076&lt;&gt;"Корректировка остатка",D4076&lt;0),"Для этого типа количество положительное",IF(NOT(ISNUMBER('Номенклатура'!$C$2)),"Укажите дату начала учёта",IF(A4076&lt;INT('Номенклатура'!$C$2),"Раньше даты начала учёта: НЕ учтено",IF(AND(C4076="Корректировка остатка",TRIM(G4076)=""),"Учтено: добавьте пояснение","ОК")))))))))))))</f>
        <v/>
      </c>
    </row>
    <row r="4077" spans="1:9" x14ac:dyDescent="0.25">
      <c r="A4077" s="16"/>
      <c r="B4077" s="13"/>
      <c r="C4077" s="13"/>
      <c r="D4077" s="14"/>
      <c r="E4077" s="17" t="str">
        <f>IF(OR(B4077="",SUMPRODUCT(--EXACT('Номенклатура'!$A$6:$A$205,B4077))&lt;&gt;1),"",INDEX('Номенклатура'!$D$6:$D$205,SUMPRODUCT(EXACT('Номенклатура'!$A$6:$A$205,B4077)*(ROW('Номенклатура'!$A$6:$A$205)-5)))&amp;"")</f>
        <v/>
      </c>
      <c r="F4077" s="18" t="str">
        <f>IF(OR(I4077="ОК",I4077="Учтено: добавьте пояснение"),IF(C4077="Приход",D4077,IF(C4077="Корректировка остатка",D4077,-D4077)),"")</f>
        <v/>
      </c>
      <c r="G4077" s="13"/>
      <c r="H4077" s="15" t="str">
        <f>IF(OR(B4077="",SUMPRODUCT(--EXACT('Номенклатура'!$A$6:$A$205,B4077))&lt;&gt;1),"",INDEX('Номенклатура'!$B$6:$B$205,SUMPRODUCT(EXACT('Номенклатура'!$A$6:$A$205,B4077)*(ROW('Номенклатура'!$A$6:$A$205)-5)))&amp;"")</f>
        <v/>
      </c>
      <c r="I4077" s="15" t="str">
        <f>IF(COUNTA(A4077:D4077,G4077)=0,"",IF(NOT(ISNUMBER(A4077)),"Укажите дату",IF(B4077="","Укажите код",IF(NOT(AND(ISTEXT(B4077),LEN(B4077)&gt;0,LEN(B4077)&lt;=30,ISNUMBER(FIND(LEFT(B4077,1),"ABCDEFGHIJKLMNOPQRSTUVWXYZ")),SUMPRODUCT((MID(B4077,{1,2,3,4,5,6,7,8,9,10,11,12,13,14,15,16,17,18,19,20,21,22,23,24,25,26,27,28,29,30},1)&lt;&gt;"")*ISERROR(FIND(MID(B4077,{1,2,3,4,5,6,7,8,9,10,11,12,13,14,15,16,17,18,19,20,21,22,23,24,25,26,27,28,29,30},1),"ABCDEFGHIJKLMNOPQRSTUVWXYZ0123456789-_")))=0,ISERROR(VALUE(B4077)))),"Недопустимый код: только латинские буквы A-Z в верхнем регистре, цифры, - и _; начало с буквы, до 30 символов (например MILK-001)",IF(SUMPRODUCT(--EXACT('Номенклатура'!$A$6:$A$205,B4077))=0,"Код не найден в номенклатуре",IF(SUMPRODUCT(--EXACT('Номенклатура'!$A$6:$A$205,B4077))&gt;1,"Код повторяется в номенклатуре",IF(ISNA(MATCH(C4077,{"Приход","Расход","Списание","Корректировка остатка"},0)),"Выберите тип операции",IF(NOT(ISNUMBER(D4077)),"Укажите количество",IF(D4077=0,"Количество не может быть 0",IF(AND(C4077&lt;&gt;"Корректировка остатка",D4077&lt;0),"Для этого типа количество положительное",IF(NOT(ISNUMBER('Номенклатура'!$C$2)),"Укажите дату начала учёта",IF(A4077&lt;INT('Номенклатура'!$C$2),"Раньше даты начала учёта: НЕ учтено",IF(AND(C4077="Корректировка остатка",TRIM(G4077)=""),"Учтено: добавьте пояснение","ОК")))))))))))))</f>
        <v/>
      </c>
    </row>
    <row r="4078" spans="1:9" x14ac:dyDescent="0.25">
      <c r="A4078" s="16"/>
      <c r="B4078" s="13"/>
      <c r="C4078" s="13"/>
      <c r="D4078" s="14"/>
      <c r="E4078" s="17" t="str">
        <f>IF(OR(B4078="",SUMPRODUCT(--EXACT('Номенклатура'!$A$6:$A$205,B4078))&lt;&gt;1),"",INDEX('Номенклатура'!$D$6:$D$205,SUMPRODUCT(EXACT('Номенклатура'!$A$6:$A$205,B4078)*(ROW('Номенклатура'!$A$6:$A$205)-5)))&amp;"")</f>
        <v/>
      </c>
      <c r="F4078" s="18" t="str">
        <f>IF(OR(I4078="ОК",I4078="Учтено: добавьте пояснение"),IF(C4078="Приход",D4078,IF(C4078="Корректировка остатка",D4078,-D4078)),"")</f>
        <v/>
      </c>
      <c r="G4078" s="13"/>
      <c r="H4078" s="15" t="str">
        <f>IF(OR(B4078="",SUMPRODUCT(--EXACT('Номенклатура'!$A$6:$A$205,B4078))&lt;&gt;1),"",INDEX('Номенклатура'!$B$6:$B$205,SUMPRODUCT(EXACT('Номенклатура'!$A$6:$A$205,B4078)*(ROW('Номенклатура'!$A$6:$A$205)-5)))&amp;"")</f>
        <v/>
      </c>
      <c r="I4078" s="15" t="str">
        <f>IF(COUNTA(A4078:D4078,G4078)=0,"",IF(NOT(ISNUMBER(A4078)),"Укажите дату",IF(B4078="","Укажите код",IF(NOT(AND(ISTEXT(B4078),LEN(B4078)&gt;0,LEN(B4078)&lt;=30,ISNUMBER(FIND(LEFT(B4078,1),"ABCDEFGHIJKLMNOPQRSTUVWXYZ")),SUMPRODUCT((MID(B4078,{1,2,3,4,5,6,7,8,9,10,11,12,13,14,15,16,17,18,19,20,21,22,23,24,25,26,27,28,29,30},1)&lt;&gt;"")*ISERROR(FIND(MID(B4078,{1,2,3,4,5,6,7,8,9,10,11,12,13,14,15,16,17,18,19,20,21,22,23,24,25,26,27,28,29,30},1),"ABCDEFGHIJKLMNOPQRSTUVWXYZ0123456789-_")))=0,ISERROR(VALUE(B4078)))),"Недопустимый код: только латинские буквы A-Z в верхнем регистре, цифры, - и _; начало с буквы, до 30 символов (например MILK-001)",IF(SUMPRODUCT(--EXACT('Номенклатура'!$A$6:$A$205,B4078))=0,"Код не найден в номенклатуре",IF(SUMPRODUCT(--EXACT('Номенклатура'!$A$6:$A$205,B4078))&gt;1,"Код повторяется в номенклатуре",IF(ISNA(MATCH(C4078,{"Приход","Расход","Списание","Корректировка остатка"},0)),"Выберите тип операции",IF(NOT(ISNUMBER(D4078)),"Укажите количество",IF(D4078=0,"Количество не может быть 0",IF(AND(C4078&lt;&gt;"Корректировка остатка",D4078&lt;0),"Для этого типа количество положительное",IF(NOT(ISNUMBER('Номенклатура'!$C$2)),"Укажите дату начала учёта",IF(A4078&lt;INT('Номенклатура'!$C$2),"Раньше даты начала учёта: НЕ учтено",IF(AND(C4078="Корректировка остатка",TRIM(G4078)=""),"Учтено: добавьте пояснение","ОК")))))))))))))</f>
        <v/>
      </c>
    </row>
    <row r="4079" spans="1:9" x14ac:dyDescent="0.25">
      <c r="A4079" s="16"/>
      <c r="B4079" s="13"/>
      <c r="C4079" s="13"/>
      <c r="D4079" s="14"/>
      <c r="E4079" s="17" t="str">
        <f>IF(OR(B4079="",SUMPRODUCT(--EXACT('Номенклатура'!$A$6:$A$205,B4079))&lt;&gt;1),"",INDEX('Номенклатура'!$D$6:$D$205,SUMPRODUCT(EXACT('Номенклатура'!$A$6:$A$205,B4079)*(ROW('Номенклатура'!$A$6:$A$205)-5)))&amp;"")</f>
        <v/>
      </c>
      <c r="F4079" s="18" t="str">
        <f>IF(OR(I4079="ОК",I4079="Учтено: добавьте пояснение"),IF(C4079="Приход",D4079,IF(C4079="Корректировка остатка",D4079,-D4079)),"")</f>
        <v/>
      </c>
      <c r="G4079" s="13"/>
      <c r="H4079" s="15" t="str">
        <f>IF(OR(B4079="",SUMPRODUCT(--EXACT('Номенклатура'!$A$6:$A$205,B4079))&lt;&gt;1),"",INDEX('Номенклатура'!$B$6:$B$205,SUMPRODUCT(EXACT('Номенклатура'!$A$6:$A$205,B4079)*(ROW('Номенклатура'!$A$6:$A$205)-5)))&amp;"")</f>
        <v/>
      </c>
      <c r="I4079" s="15" t="str">
        <f>IF(COUNTA(A4079:D4079,G4079)=0,"",IF(NOT(ISNUMBER(A4079)),"Укажите дату",IF(B4079="","Укажите код",IF(NOT(AND(ISTEXT(B4079),LEN(B4079)&gt;0,LEN(B4079)&lt;=30,ISNUMBER(FIND(LEFT(B4079,1),"ABCDEFGHIJKLMNOPQRSTUVWXYZ")),SUMPRODUCT((MID(B4079,{1,2,3,4,5,6,7,8,9,10,11,12,13,14,15,16,17,18,19,20,21,22,23,24,25,26,27,28,29,30},1)&lt;&gt;"")*ISERROR(FIND(MID(B4079,{1,2,3,4,5,6,7,8,9,10,11,12,13,14,15,16,17,18,19,20,21,22,23,24,25,26,27,28,29,30},1),"ABCDEFGHIJKLMNOPQRSTUVWXYZ0123456789-_")))=0,ISERROR(VALUE(B4079)))),"Недопустимый код: только латинские буквы A-Z в верхнем регистре, цифры, - и _; начало с буквы, до 30 символов (например MILK-001)",IF(SUMPRODUCT(--EXACT('Номенклатура'!$A$6:$A$205,B4079))=0,"Код не найден в номенклатуре",IF(SUMPRODUCT(--EXACT('Номенклатура'!$A$6:$A$205,B4079))&gt;1,"Код повторяется в номенклатуре",IF(ISNA(MATCH(C4079,{"Приход","Расход","Списание","Корректировка остатка"},0)),"Выберите тип операции",IF(NOT(ISNUMBER(D4079)),"Укажите количество",IF(D4079=0,"Количество не может быть 0",IF(AND(C4079&lt;&gt;"Корректировка остатка",D4079&lt;0),"Для этого типа количество положительное",IF(NOT(ISNUMBER('Номенклатура'!$C$2)),"Укажите дату начала учёта",IF(A4079&lt;INT('Номенклатура'!$C$2),"Раньше даты начала учёта: НЕ учтено",IF(AND(C4079="Корректировка остатка",TRIM(G4079)=""),"Учтено: добавьте пояснение","ОК")))))))))))))</f>
        <v/>
      </c>
    </row>
    <row r="4080" spans="1:9" x14ac:dyDescent="0.25">
      <c r="A4080" s="16"/>
      <c r="B4080" s="13"/>
      <c r="C4080" s="13"/>
      <c r="D4080" s="14"/>
      <c r="E4080" s="17" t="str">
        <f>IF(OR(B4080="",SUMPRODUCT(--EXACT('Номенклатура'!$A$6:$A$205,B4080))&lt;&gt;1),"",INDEX('Номенклатура'!$D$6:$D$205,SUMPRODUCT(EXACT('Номенклатура'!$A$6:$A$205,B4080)*(ROW('Номенклатура'!$A$6:$A$205)-5)))&amp;"")</f>
        <v/>
      </c>
      <c r="F4080" s="18" t="str">
        <f>IF(OR(I4080="ОК",I4080="Учтено: добавьте пояснение"),IF(C4080="Приход",D4080,IF(C4080="Корректировка остатка",D4080,-D4080)),"")</f>
        <v/>
      </c>
      <c r="G4080" s="13"/>
      <c r="H4080" s="15" t="str">
        <f>IF(OR(B4080="",SUMPRODUCT(--EXACT('Номенклатура'!$A$6:$A$205,B4080))&lt;&gt;1),"",INDEX('Номенклатура'!$B$6:$B$205,SUMPRODUCT(EXACT('Номенклатура'!$A$6:$A$205,B4080)*(ROW('Номенклатура'!$A$6:$A$205)-5)))&amp;"")</f>
        <v/>
      </c>
      <c r="I4080" s="15" t="str">
        <f>IF(COUNTA(A4080:D4080,G4080)=0,"",IF(NOT(ISNUMBER(A4080)),"Укажите дату",IF(B4080="","Укажите код",IF(NOT(AND(ISTEXT(B4080),LEN(B4080)&gt;0,LEN(B4080)&lt;=30,ISNUMBER(FIND(LEFT(B4080,1),"ABCDEFGHIJKLMNOPQRSTUVWXYZ")),SUMPRODUCT((MID(B4080,{1,2,3,4,5,6,7,8,9,10,11,12,13,14,15,16,17,18,19,20,21,22,23,24,25,26,27,28,29,30},1)&lt;&gt;"")*ISERROR(FIND(MID(B4080,{1,2,3,4,5,6,7,8,9,10,11,12,13,14,15,16,17,18,19,20,21,22,23,24,25,26,27,28,29,30},1),"ABCDEFGHIJKLMNOPQRSTUVWXYZ0123456789-_")))=0,ISERROR(VALUE(B4080)))),"Недопустимый код: только латинские буквы A-Z в верхнем регистре, цифры, - и _; начало с буквы, до 30 символов (например MILK-001)",IF(SUMPRODUCT(--EXACT('Номенклатура'!$A$6:$A$205,B4080))=0,"Код не найден в номенклатуре",IF(SUMPRODUCT(--EXACT('Номенклатура'!$A$6:$A$205,B4080))&gt;1,"Код повторяется в номенклатуре",IF(ISNA(MATCH(C4080,{"Приход","Расход","Списание","Корректировка остатка"},0)),"Выберите тип операции",IF(NOT(ISNUMBER(D4080)),"Укажите количество",IF(D4080=0,"Количество не может быть 0",IF(AND(C4080&lt;&gt;"Корректировка остатка",D4080&lt;0),"Для этого типа количество положительное",IF(NOT(ISNUMBER('Номенклатура'!$C$2)),"Укажите дату начала учёта",IF(A4080&lt;INT('Номенклатура'!$C$2),"Раньше даты начала учёта: НЕ учтено",IF(AND(C4080="Корректировка остатка",TRIM(G4080)=""),"Учтено: добавьте пояснение","ОК")))))))))))))</f>
        <v/>
      </c>
    </row>
    <row r="4081" spans="1:9" x14ac:dyDescent="0.25">
      <c r="A4081" s="16"/>
      <c r="B4081" s="13"/>
      <c r="C4081" s="13"/>
      <c r="D4081" s="14"/>
      <c r="E4081" s="17" t="str">
        <f>IF(OR(B4081="",SUMPRODUCT(--EXACT('Номенклатура'!$A$6:$A$205,B4081))&lt;&gt;1),"",INDEX('Номенклатура'!$D$6:$D$205,SUMPRODUCT(EXACT('Номенклатура'!$A$6:$A$205,B4081)*(ROW('Номенклатура'!$A$6:$A$205)-5)))&amp;"")</f>
        <v/>
      </c>
      <c r="F4081" s="18" t="str">
        <f>IF(OR(I4081="ОК",I4081="Учтено: добавьте пояснение"),IF(C4081="Приход",D4081,IF(C4081="Корректировка остатка",D4081,-D4081)),"")</f>
        <v/>
      </c>
      <c r="G4081" s="13"/>
      <c r="H4081" s="15" t="str">
        <f>IF(OR(B4081="",SUMPRODUCT(--EXACT('Номенклатура'!$A$6:$A$205,B4081))&lt;&gt;1),"",INDEX('Номенклатура'!$B$6:$B$205,SUMPRODUCT(EXACT('Номенклатура'!$A$6:$A$205,B4081)*(ROW('Номенклатура'!$A$6:$A$205)-5)))&amp;"")</f>
        <v/>
      </c>
      <c r="I4081" s="15" t="str">
        <f>IF(COUNTA(A4081:D4081,G4081)=0,"",IF(NOT(ISNUMBER(A4081)),"Укажите дату",IF(B4081="","Укажите код",IF(NOT(AND(ISTEXT(B4081),LEN(B4081)&gt;0,LEN(B4081)&lt;=30,ISNUMBER(FIND(LEFT(B4081,1),"ABCDEFGHIJKLMNOPQRSTUVWXYZ")),SUMPRODUCT((MID(B4081,{1,2,3,4,5,6,7,8,9,10,11,12,13,14,15,16,17,18,19,20,21,22,23,24,25,26,27,28,29,30},1)&lt;&gt;"")*ISERROR(FIND(MID(B4081,{1,2,3,4,5,6,7,8,9,10,11,12,13,14,15,16,17,18,19,20,21,22,23,24,25,26,27,28,29,30},1),"ABCDEFGHIJKLMNOPQRSTUVWXYZ0123456789-_")))=0,ISERROR(VALUE(B4081)))),"Недопустимый код: только латинские буквы A-Z в верхнем регистре, цифры, - и _; начало с буквы, до 30 символов (например MILK-001)",IF(SUMPRODUCT(--EXACT('Номенклатура'!$A$6:$A$205,B4081))=0,"Код не найден в номенклатуре",IF(SUMPRODUCT(--EXACT('Номенклатура'!$A$6:$A$205,B4081))&gt;1,"Код повторяется в номенклатуре",IF(ISNA(MATCH(C4081,{"Приход","Расход","Списание","Корректировка остатка"},0)),"Выберите тип операции",IF(NOT(ISNUMBER(D4081)),"Укажите количество",IF(D4081=0,"Количество не может быть 0",IF(AND(C4081&lt;&gt;"Корректировка остатка",D4081&lt;0),"Для этого типа количество положительное",IF(NOT(ISNUMBER('Номенклатура'!$C$2)),"Укажите дату начала учёта",IF(A4081&lt;INT('Номенклатура'!$C$2),"Раньше даты начала учёта: НЕ учтено",IF(AND(C4081="Корректировка остатка",TRIM(G4081)=""),"Учтено: добавьте пояснение","ОК")))))))))))))</f>
        <v/>
      </c>
    </row>
    <row r="4082" spans="1:9" x14ac:dyDescent="0.25">
      <c r="A4082" s="16"/>
      <c r="B4082" s="13"/>
      <c r="C4082" s="13"/>
      <c r="D4082" s="14"/>
      <c r="E4082" s="17" t="str">
        <f>IF(OR(B4082="",SUMPRODUCT(--EXACT('Номенклатура'!$A$6:$A$205,B4082))&lt;&gt;1),"",INDEX('Номенклатура'!$D$6:$D$205,SUMPRODUCT(EXACT('Номенклатура'!$A$6:$A$205,B4082)*(ROW('Номенклатура'!$A$6:$A$205)-5)))&amp;"")</f>
        <v/>
      </c>
      <c r="F4082" s="18" t="str">
        <f>IF(OR(I4082="ОК",I4082="Учтено: добавьте пояснение"),IF(C4082="Приход",D4082,IF(C4082="Корректировка остатка",D4082,-D4082)),"")</f>
        <v/>
      </c>
      <c r="G4082" s="13"/>
      <c r="H4082" s="15" t="str">
        <f>IF(OR(B4082="",SUMPRODUCT(--EXACT('Номенклатура'!$A$6:$A$205,B4082))&lt;&gt;1),"",INDEX('Номенклатура'!$B$6:$B$205,SUMPRODUCT(EXACT('Номенклатура'!$A$6:$A$205,B4082)*(ROW('Номенклатура'!$A$6:$A$205)-5)))&amp;"")</f>
        <v/>
      </c>
      <c r="I4082" s="15" t="str">
        <f>IF(COUNTA(A4082:D4082,G4082)=0,"",IF(NOT(ISNUMBER(A4082)),"Укажите дату",IF(B4082="","Укажите код",IF(NOT(AND(ISTEXT(B4082),LEN(B4082)&gt;0,LEN(B4082)&lt;=30,ISNUMBER(FIND(LEFT(B4082,1),"ABCDEFGHIJKLMNOPQRSTUVWXYZ")),SUMPRODUCT((MID(B4082,{1,2,3,4,5,6,7,8,9,10,11,12,13,14,15,16,17,18,19,20,21,22,23,24,25,26,27,28,29,30},1)&lt;&gt;"")*ISERROR(FIND(MID(B4082,{1,2,3,4,5,6,7,8,9,10,11,12,13,14,15,16,17,18,19,20,21,22,23,24,25,26,27,28,29,30},1),"ABCDEFGHIJKLMNOPQRSTUVWXYZ0123456789-_")))=0,ISERROR(VALUE(B4082)))),"Недопустимый код: только латинские буквы A-Z в верхнем регистре, цифры, - и _; начало с буквы, до 30 символов (например MILK-001)",IF(SUMPRODUCT(--EXACT('Номенклатура'!$A$6:$A$205,B4082))=0,"Код не найден в номенклатуре",IF(SUMPRODUCT(--EXACT('Номенклатура'!$A$6:$A$205,B4082))&gt;1,"Код повторяется в номенклатуре",IF(ISNA(MATCH(C4082,{"Приход","Расход","Списание","Корректировка остатка"},0)),"Выберите тип операции",IF(NOT(ISNUMBER(D4082)),"Укажите количество",IF(D4082=0,"Количество не может быть 0",IF(AND(C4082&lt;&gt;"Корректировка остатка",D4082&lt;0),"Для этого типа количество положительное",IF(NOT(ISNUMBER('Номенклатура'!$C$2)),"Укажите дату начала учёта",IF(A4082&lt;INT('Номенклатура'!$C$2),"Раньше даты начала учёта: НЕ учтено",IF(AND(C4082="Корректировка остатка",TRIM(G4082)=""),"Учтено: добавьте пояснение","ОК")))))))))))))</f>
        <v/>
      </c>
    </row>
    <row r="4083" spans="1:9" x14ac:dyDescent="0.25">
      <c r="A4083" s="16"/>
      <c r="B4083" s="13"/>
      <c r="C4083" s="13"/>
      <c r="D4083" s="14"/>
      <c r="E4083" s="17" t="str">
        <f>IF(OR(B4083="",SUMPRODUCT(--EXACT('Номенклатура'!$A$6:$A$205,B4083))&lt;&gt;1),"",INDEX('Номенклатура'!$D$6:$D$205,SUMPRODUCT(EXACT('Номенклатура'!$A$6:$A$205,B4083)*(ROW('Номенклатура'!$A$6:$A$205)-5)))&amp;"")</f>
        <v/>
      </c>
      <c r="F4083" s="18" t="str">
        <f>IF(OR(I4083="ОК",I4083="Учтено: добавьте пояснение"),IF(C4083="Приход",D4083,IF(C4083="Корректировка остатка",D4083,-D4083)),"")</f>
        <v/>
      </c>
      <c r="G4083" s="13"/>
      <c r="H4083" s="15" t="str">
        <f>IF(OR(B4083="",SUMPRODUCT(--EXACT('Номенклатура'!$A$6:$A$205,B4083))&lt;&gt;1),"",INDEX('Номенклатура'!$B$6:$B$205,SUMPRODUCT(EXACT('Номенклатура'!$A$6:$A$205,B4083)*(ROW('Номенклатура'!$A$6:$A$205)-5)))&amp;"")</f>
        <v/>
      </c>
      <c r="I4083" s="15" t="str">
        <f>IF(COUNTA(A4083:D4083,G4083)=0,"",IF(NOT(ISNUMBER(A4083)),"Укажите дату",IF(B4083="","Укажите код",IF(NOT(AND(ISTEXT(B4083),LEN(B4083)&gt;0,LEN(B4083)&lt;=30,ISNUMBER(FIND(LEFT(B4083,1),"ABCDEFGHIJKLMNOPQRSTUVWXYZ")),SUMPRODUCT((MID(B4083,{1,2,3,4,5,6,7,8,9,10,11,12,13,14,15,16,17,18,19,20,21,22,23,24,25,26,27,28,29,30},1)&lt;&gt;"")*ISERROR(FIND(MID(B4083,{1,2,3,4,5,6,7,8,9,10,11,12,13,14,15,16,17,18,19,20,21,22,23,24,25,26,27,28,29,30},1),"ABCDEFGHIJKLMNOPQRSTUVWXYZ0123456789-_")))=0,ISERROR(VALUE(B4083)))),"Недопустимый код: только латинские буквы A-Z в верхнем регистре, цифры, - и _; начало с буквы, до 30 символов (например MILK-001)",IF(SUMPRODUCT(--EXACT('Номенклатура'!$A$6:$A$205,B4083))=0,"Код не найден в номенклатуре",IF(SUMPRODUCT(--EXACT('Номенклатура'!$A$6:$A$205,B4083))&gt;1,"Код повторяется в номенклатуре",IF(ISNA(MATCH(C4083,{"Приход","Расход","Списание","Корректировка остатка"},0)),"Выберите тип операции",IF(NOT(ISNUMBER(D4083)),"Укажите количество",IF(D4083=0,"Количество не может быть 0",IF(AND(C4083&lt;&gt;"Корректировка остатка",D4083&lt;0),"Для этого типа количество положительное",IF(NOT(ISNUMBER('Номенклатура'!$C$2)),"Укажите дату начала учёта",IF(A4083&lt;INT('Номенклатура'!$C$2),"Раньше даты начала учёта: НЕ учтено",IF(AND(C4083="Корректировка остатка",TRIM(G4083)=""),"Учтено: добавьте пояснение","ОК")))))))))))))</f>
        <v/>
      </c>
    </row>
    <row r="4084" spans="1:9" x14ac:dyDescent="0.25">
      <c r="A4084" s="16"/>
      <c r="B4084" s="13"/>
      <c r="C4084" s="13"/>
      <c r="D4084" s="14"/>
      <c r="E4084" s="17" t="str">
        <f>IF(OR(B4084="",SUMPRODUCT(--EXACT('Номенклатура'!$A$6:$A$205,B4084))&lt;&gt;1),"",INDEX('Номенклатура'!$D$6:$D$205,SUMPRODUCT(EXACT('Номенклатура'!$A$6:$A$205,B4084)*(ROW('Номенклатура'!$A$6:$A$205)-5)))&amp;"")</f>
        <v/>
      </c>
      <c r="F4084" s="18" t="str">
        <f>IF(OR(I4084="ОК",I4084="Учтено: добавьте пояснение"),IF(C4084="Приход",D4084,IF(C4084="Корректировка остатка",D4084,-D4084)),"")</f>
        <v/>
      </c>
      <c r="G4084" s="13"/>
      <c r="H4084" s="15" t="str">
        <f>IF(OR(B4084="",SUMPRODUCT(--EXACT('Номенклатура'!$A$6:$A$205,B4084))&lt;&gt;1),"",INDEX('Номенклатура'!$B$6:$B$205,SUMPRODUCT(EXACT('Номенклатура'!$A$6:$A$205,B4084)*(ROW('Номенклатура'!$A$6:$A$205)-5)))&amp;"")</f>
        <v/>
      </c>
      <c r="I4084" s="15" t="str">
        <f>IF(COUNTA(A4084:D4084,G4084)=0,"",IF(NOT(ISNUMBER(A4084)),"Укажите дату",IF(B4084="","Укажите код",IF(NOT(AND(ISTEXT(B4084),LEN(B4084)&gt;0,LEN(B4084)&lt;=30,ISNUMBER(FIND(LEFT(B4084,1),"ABCDEFGHIJKLMNOPQRSTUVWXYZ")),SUMPRODUCT((MID(B4084,{1,2,3,4,5,6,7,8,9,10,11,12,13,14,15,16,17,18,19,20,21,22,23,24,25,26,27,28,29,30},1)&lt;&gt;"")*ISERROR(FIND(MID(B4084,{1,2,3,4,5,6,7,8,9,10,11,12,13,14,15,16,17,18,19,20,21,22,23,24,25,26,27,28,29,30},1),"ABCDEFGHIJKLMNOPQRSTUVWXYZ0123456789-_")))=0,ISERROR(VALUE(B4084)))),"Недопустимый код: только латинские буквы A-Z в верхнем регистре, цифры, - и _; начало с буквы, до 30 символов (например MILK-001)",IF(SUMPRODUCT(--EXACT('Номенклатура'!$A$6:$A$205,B4084))=0,"Код не найден в номенклатуре",IF(SUMPRODUCT(--EXACT('Номенклатура'!$A$6:$A$205,B4084))&gt;1,"Код повторяется в номенклатуре",IF(ISNA(MATCH(C4084,{"Приход","Расход","Списание","Корректировка остатка"},0)),"Выберите тип операции",IF(NOT(ISNUMBER(D4084)),"Укажите количество",IF(D4084=0,"Количество не может быть 0",IF(AND(C4084&lt;&gt;"Корректировка остатка",D4084&lt;0),"Для этого типа количество положительное",IF(NOT(ISNUMBER('Номенклатура'!$C$2)),"Укажите дату начала учёта",IF(A4084&lt;INT('Номенклатура'!$C$2),"Раньше даты начала учёта: НЕ учтено",IF(AND(C4084="Корректировка остатка",TRIM(G4084)=""),"Учтено: добавьте пояснение","ОК")))))))))))))</f>
        <v/>
      </c>
    </row>
    <row r="4085" spans="1:9" x14ac:dyDescent="0.25">
      <c r="A4085" s="16"/>
      <c r="B4085" s="13"/>
      <c r="C4085" s="13"/>
      <c r="D4085" s="14"/>
      <c r="E4085" s="17" t="str">
        <f>IF(OR(B4085="",SUMPRODUCT(--EXACT('Номенклатура'!$A$6:$A$205,B4085))&lt;&gt;1),"",INDEX('Номенклатура'!$D$6:$D$205,SUMPRODUCT(EXACT('Номенклатура'!$A$6:$A$205,B4085)*(ROW('Номенклатура'!$A$6:$A$205)-5)))&amp;"")</f>
        <v/>
      </c>
      <c r="F4085" s="18" t="str">
        <f>IF(OR(I4085="ОК",I4085="Учтено: добавьте пояснение"),IF(C4085="Приход",D4085,IF(C4085="Корректировка остатка",D4085,-D4085)),"")</f>
        <v/>
      </c>
      <c r="G4085" s="13"/>
      <c r="H4085" s="15" t="str">
        <f>IF(OR(B4085="",SUMPRODUCT(--EXACT('Номенклатура'!$A$6:$A$205,B4085))&lt;&gt;1),"",INDEX('Номенклатура'!$B$6:$B$205,SUMPRODUCT(EXACT('Номенклатура'!$A$6:$A$205,B4085)*(ROW('Номенклатура'!$A$6:$A$205)-5)))&amp;"")</f>
        <v/>
      </c>
      <c r="I4085" s="15" t="str">
        <f>IF(COUNTA(A4085:D4085,G4085)=0,"",IF(NOT(ISNUMBER(A4085)),"Укажите дату",IF(B4085="","Укажите код",IF(NOT(AND(ISTEXT(B4085),LEN(B4085)&gt;0,LEN(B4085)&lt;=30,ISNUMBER(FIND(LEFT(B4085,1),"ABCDEFGHIJKLMNOPQRSTUVWXYZ")),SUMPRODUCT((MID(B4085,{1,2,3,4,5,6,7,8,9,10,11,12,13,14,15,16,17,18,19,20,21,22,23,24,25,26,27,28,29,30},1)&lt;&gt;"")*ISERROR(FIND(MID(B4085,{1,2,3,4,5,6,7,8,9,10,11,12,13,14,15,16,17,18,19,20,21,22,23,24,25,26,27,28,29,30},1),"ABCDEFGHIJKLMNOPQRSTUVWXYZ0123456789-_")))=0,ISERROR(VALUE(B4085)))),"Недопустимый код: только латинские буквы A-Z в верхнем регистре, цифры, - и _; начало с буквы, до 30 символов (например MILK-001)",IF(SUMPRODUCT(--EXACT('Номенклатура'!$A$6:$A$205,B4085))=0,"Код не найден в номенклатуре",IF(SUMPRODUCT(--EXACT('Номенклатура'!$A$6:$A$205,B4085))&gt;1,"Код повторяется в номенклатуре",IF(ISNA(MATCH(C4085,{"Приход","Расход","Списание","Корректировка остатка"},0)),"Выберите тип операции",IF(NOT(ISNUMBER(D4085)),"Укажите количество",IF(D4085=0,"Количество не может быть 0",IF(AND(C4085&lt;&gt;"Корректировка остатка",D4085&lt;0),"Для этого типа количество положительное",IF(NOT(ISNUMBER('Номенклатура'!$C$2)),"Укажите дату начала учёта",IF(A4085&lt;INT('Номенклатура'!$C$2),"Раньше даты начала учёта: НЕ учтено",IF(AND(C4085="Корректировка остатка",TRIM(G4085)=""),"Учтено: добавьте пояснение","ОК")))))))))))))</f>
        <v/>
      </c>
    </row>
    <row r="4086" spans="1:9" x14ac:dyDescent="0.25">
      <c r="A4086" s="16"/>
      <c r="B4086" s="13"/>
      <c r="C4086" s="13"/>
      <c r="D4086" s="14"/>
      <c r="E4086" s="17" t="str">
        <f>IF(OR(B4086="",SUMPRODUCT(--EXACT('Номенклатура'!$A$6:$A$205,B4086))&lt;&gt;1),"",INDEX('Номенклатура'!$D$6:$D$205,SUMPRODUCT(EXACT('Номенклатура'!$A$6:$A$205,B4086)*(ROW('Номенклатура'!$A$6:$A$205)-5)))&amp;"")</f>
        <v/>
      </c>
      <c r="F4086" s="18" t="str">
        <f>IF(OR(I4086="ОК",I4086="Учтено: добавьте пояснение"),IF(C4086="Приход",D4086,IF(C4086="Корректировка остатка",D4086,-D4086)),"")</f>
        <v/>
      </c>
      <c r="G4086" s="13"/>
      <c r="H4086" s="15" t="str">
        <f>IF(OR(B4086="",SUMPRODUCT(--EXACT('Номенклатура'!$A$6:$A$205,B4086))&lt;&gt;1),"",INDEX('Номенклатура'!$B$6:$B$205,SUMPRODUCT(EXACT('Номенклатура'!$A$6:$A$205,B4086)*(ROW('Номенклатура'!$A$6:$A$205)-5)))&amp;"")</f>
        <v/>
      </c>
      <c r="I4086" s="15" t="str">
        <f>IF(COUNTA(A4086:D4086,G4086)=0,"",IF(NOT(ISNUMBER(A4086)),"Укажите дату",IF(B4086="","Укажите код",IF(NOT(AND(ISTEXT(B4086),LEN(B4086)&gt;0,LEN(B4086)&lt;=30,ISNUMBER(FIND(LEFT(B4086,1),"ABCDEFGHIJKLMNOPQRSTUVWXYZ")),SUMPRODUCT((MID(B4086,{1,2,3,4,5,6,7,8,9,10,11,12,13,14,15,16,17,18,19,20,21,22,23,24,25,26,27,28,29,30},1)&lt;&gt;"")*ISERROR(FIND(MID(B4086,{1,2,3,4,5,6,7,8,9,10,11,12,13,14,15,16,17,18,19,20,21,22,23,24,25,26,27,28,29,30},1),"ABCDEFGHIJKLMNOPQRSTUVWXYZ0123456789-_")))=0,ISERROR(VALUE(B4086)))),"Недопустимый код: только латинские буквы A-Z в верхнем регистре, цифры, - и _; начало с буквы, до 30 символов (например MILK-001)",IF(SUMPRODUCT(--EXACT('Номенклатура'!$A$6:$A$205,B4086))=0,"Код не найден в номенклатуре",IF(SUMPRODUCT(--EXACT('Номенклатура'!$A$6:$A$205,B4086))&gt;1,"Код повторяется в номенклатуре",IF(ISNA(MATCH(C4086,{"Приход","Расход","Списание","Корректировка остатка"},0)),"Выберите тип операции",IF(NOT(ISNUMBER(D4086)),"Укажите количество",IF(D4086=0,"Количество не может быть 0",IF(AND(C4086&lt;&gt;"Корректировка остатка",D4086&lt;0),"Для этого типа количество положительное",IF(NOT(ISNUMBER('Номенклатура'!$C$2)),"Укажите дату начала учёта",IF(A4086&lt;INT('Номенклатура'!$C$2),"Раньше даты начала учёта: НЕ учтено",IF(AND(C4086="Корректировка остатка",TRIM(G4086)=""),"Учтено: добавьте пояснение","ОК")))))))))))))</f>
        <v/>
      </c>
    </row>
    <row r="4087" spans="1:9" x14ac:dyDescent="0.25">
      <c r="A4087" s="16"/>
      <c r="B4087" s="13"/>
      <c r="C4087" s="13"/>
      <c r="D4087" s="14"/>
      <c r="E4087" s="17" t="str">
        <f>IF(OR(B4087="",SUMPRODUCT(--EXACT('Номенклатура'!$A$6:$A$205,B4087))&lt;&gt;1),"",INDEX('Номенклатура'!$D$6:$D$205,SUMPRODUCT(EXACT('Номенклатура'!$A$6:$A$205,B4087)*(ROW('Номенклатура'!$A$6:$A$205)-5)))&amp;"")</f>
        <v/>
      </c>
      <c r="F4087" s="18" t="str">
        <f>IF(OR(I4087="ОК",I4087="Учтено: добавьте пояснение"),IF(C4087="Приход",D4087,IF(C4087="Корректировка остатка",D4087,-D4087)),"")</f>
        <v/>
      </c>
      <c r="G4087" s="13"/>
      <c r="H4087" s="15" t="str">
        <f>IF(OR(B4087="",SUMPRODUCT(--EXACT('Номенклатура'!$A$6:$A$205,B4087))&lt;&gt;1),"",INDEX('Номенклатура'!$B$6:$B$205,SUMPRODUCT(EXACT('Номенклатура'!$A$6:$A$205,B4087)*(ROW('Номенклатура'!$A$6:$A$205)-5)))&amp;"")</f>
        <v/>
      </c>
      <c r="I4087" s="15" t="str">
        <f>IF(COUNTA(A4087:D4087,G4087)=0,"",IF(NOT(ISNUMBER(A4087)),"Укажите дату",IF(B4087="","Укажите код",IF(NOT(AND(ISTEXT(B4087),LEN(B4087)&gt;0,LEN(B4087)&lt;=30,ISNUMBER(FIND(LEFT(B4087,1),"ABCDEFGHIJKLMNOPQRSTUVWXYZ")),SUMPRODUCT((MID(B4087,{1,2,3,4,5,6,7,8,9,10,11,12,13,14,15,16,17,18,19,20,21,22,23,24,25,26,27,28,29,30},1)&lt;&gt;"")*ISERROR(FIND(MID(B4087,{1,2,3,4,5,6,7,8,9,10,11,12,13,14,15,16,17,18,19,20,21,22,23,24,25,26,27,28,29,30},1),"ABCDEFGHIJKLMNOPQRSTUVWXYZ0123456789-_")))=0,ISERROR(VALUE(B4087)))),"Недопустимый код: только латинские буквы A-Z в верхнем регистре, цифры, - и _; начало с буквы, до 30 символов (например MILK-001)",IF(SUMPRODUCT(--EXACT('Номенклатура'!$A$6:$A$205,B4087))=0,"Код не найден в номенклатуре",IF(SUMPRODUCT(--EXACT('Номенклатура'!$A$6:$A$205,B4087))&gt;1,"Код повторяется в номенклатуре",IF(ISNA(MATCH(C4087,{"Приход","Расход","Списание","Корректировка остатка"},0)),"Выберите тип операции",IF(NOT(ISNUMBER(D4087)),"Укажите количество",IF(D4087=0,"Количество не может быть 0",IF(AND(C4087&lt;&gt;"Корректировка остатка",D4087&lt;0),"Для этого типа количество положительное",IF(NOT(ISNUMBER('Номенклатура'!$C$2)),"Укажите дату начала учёта",IF(A4087&lt;INT('Номенклатура'!$C$2),"Раньше даты начала учёта: НЕ учтено",IF(AND(C4087="Корректировка остатка",TRIM(G4087)=""),"Учтено: добавьте пояснение","ОК")))))))))))))</f>
        <v/>
      </c>
    </row>
    <row r="4088" spans="1:9" x14ac:dyDescent="0.25">
      <c r="A4088" s="16"/>
      <c r="B4088" s="13"/>
      <c r="C4088" s="13"/>
      <c r="D4088" s="14"/>
      <c r="E4088" s="17" t="str">
        <f>IF(OR(B4088="",SUMPRODUCT(--EXACT('Номенклатура'!$A$6:$A$205,B4088))&lt;&gt;1),"",INDEX('Номенклатура'!$D$6:$D$205,SUMPRODUCT(EXACT('Номенклатура'!$A$6:$A$205,B4088)*(ROW('Номенклатура'!$A$6:$A$205)-5)))&amp;"")</f>
        <v/>
      </c>
      <c r="F4088" s="18" t="str">
        <f>IF(OR(I4088="ОК",I4088="Учтено: добавьте пояснение"),IF(C4088="Приход",D4088,IF(C4088="Корректировка остатка",D4088,-D4088)),"")</f>
        <v/>
      </c>
      <c r="G4088" s="13"/>
      <c r="H4088" s="15" t="str">
        <f>IF(OR(B4088="",SUMPRODUCT(--EXACT('Номенклатура'!$A$6:$A$205,B4088))&lt;&gt;1),"",INDEX('Номенклатура'!$B$6:$B$205,SUMPRODUCT(EXACT('Номенклатура'!$A$6:$A$205,B4088)*(ROW('Номенклатура'!$A$6:$A$205)-5)))&amp;"")</f>
        <v/>
      </c>
      <c r="I4088" s="15" t="str">
        <f>IF(COUNTA(A4088:D4088,G4088)=0,"",IF(NOT(ISNUMBER(A4088)),"Укажите дату",IF(B4088="","Укажите код",IF(NOT(AND(ISTEXT(B4088),LEN(B4088)&gt;0,LEN(B4088)&lt;=30,ISNUMBER(FIND(LEFT(B4088,1),"ABCDEFGHIJKLMNOPQRSTUVWXYZ")),SUMPRODUCT((MID(B4088,{1,2,3,4,5,6,7,8,9,10,11,12,13,14,15,16,17,18,19,20,21,22,23,24,25,26,27,28,29,30},1)&lt;&gt;"")*ISERROR(FIND(MID(B4088,{1,2,3,4,5,6,7,8,9,10,11,12,13,14,15,16,17,18,19,20,21,22,23,24,25,26,27,28,29,30},1),"ABCDEFGHIJKLMNOPQRSTUVWXYZ0123456789-_")))=0,ISERROR(VALUE(B4088)))),"Недопустимый код: только латинские буквы A-Z в верхнем регистре, цифры, - и _; начало с буквы, до 30 символов (например MILK-001)",IF(SUMPRODUCT(--EXACT('Номенклатура'!$A$6:$A$205,B4088))=0,"Код не найден в номенклатуре",IF(SUMPRODUCT(--EXACT('Номенклатура'!$A$6:$A$205,B4088))&gt;1,"Код повторяется в номенклатуре",IF(ISNA(MATCH(C4088,{"Приход","Расход","Списание","Корректировка остатка"},0)),"Выберите тип операции",IF(NOT(ISNUMBER(D4088)),"Укажите количество",IF(D4088=0,"Количество не может быть 0",IF(AND(C4088&lt;&gt;"Корректировка остатка",D4088&lt;0),"Для этого типа количество положительное",IF(NOT(ISNUMBER('Номенклатура'!$C$2)),"Укажите дату начала учёта",IF(A4088&lt;INT('Номенклатура'!$C$2),"Раньше даты начала учёта: НЕ учтено",IF(AND(C4088="Корректировка остатка",TRIM(G4088)=""),"Учтено: добавьте пояснение","ОК")))))))))))))</f>
        <v/>
      </c>
    </row>
    <row r="4089" spans="1:9" x14ac:dyDescent="0.25">
      <c r="A4089" s="16"/>
      <c r="B4089" s="13"/>
      <c r="C4089" s="13"/>
      <c r="D4089" s="14"/>
      <c r="E4089" s="17" t="str">
        <f>IF(OR(B4089="",SUMPRODUCT(--EXACT('Номенклатура'!$A$6:$A$205,B4089))&lt;&gt;1),"",INDEX('Номенклатура'!$D$6:$D$205,SUMPRODUCT(EXACT('Номенклатура'!$A$6:$A$205,B4089)*(ROW('Номенклатура'!$A$6:$A$205)-5)))&amp;"")</f>
        <v/>
      </c>
      <c r="F4089" s="18" t="str">
        <f>IF(OR(I4089="ОК",I4089="Учтено: добавьте пояснение"),IF(C4089="Приход",D4089,IF(C4089="Корректировка остатка",D4089,-D4089)),"")</f>
        <v/>
      </c>
      <c r="G4089" s="13"/>
      <c r="H4089" s="15" t="str">
        <f>IF(OR(B4089="",SUMPRODUCT(--EXACT('Номенклатура'!$A$6:$A$205,B4089))&lt;&gt;1),"",INDEX('Номенклатура'!$B$6:$B$205,SUMPRODUCT(EXACT('Номенклатура'!$A$6:$A$205,B4089)*(ROW('Номенклатура'!$A$6:$A$205)-5)))&amp;"")</f>
        <v/>
      </c>
      <c r="I4089" s="15" t="str">
        <f>IF(COUNTA(A4089:D4089,G4089)=0,"",IF(NOT(ISNUMBER(A4089)),"Укажите дату",IF(B4089="","Укажите код",IF(NOT(AND(ISTEXT(B4089),LEN(B4089)&gt;0,LEN(B4089)&lt;=30,ISNUMBER(FIND(LEFT(B4089,1),"ABCDEFGHIJKLMNOPQRSTUVWXYZ")),SUMPRODUCT((MID(B4089,{1,2,3,4,5,6,7,8,9,10,11,12,13,14,15,16,17,18,19,20,21,22,23,24,25,26,27,28,29,30},1)&lt;&gt;"")*ISERROR(FIND(MID(B4089,{1,2,3,4,5,6,7,8,9,10,11,12,13,14,15,16,17,18,19,20,21,22,23,24,25,26,27,28,29,30},1),"ABCDEFGHIJKLMNOPQRSTUVWXYZ0123456789-_")))=0,ISERROR(VALUE(B4089)))),"Недопустимый код: только латинские буквы A-Z в верхнем регистре, цифры, - и _; начало с буквы, до 30 символов (например MILK-001)",IF(SUMPRODUCT(--EXACT('Номенклатура'!$A$6:$A$205,B4089))=0,"Код не найден в номенклатуре",IF(SUMPRODUCT(--EXACT('Номенклатура'!$A$6:$A$205,B4089))&gt;1,"Код повторяется в номенклатуре",IF(ISNA(MATCH(C4089,{"Приход","Расход","Списание","Корректировка остатка"},0)),"Выберите тип операции",IF(NOT(ISNUMBER(D4089)),"Укажите количество",IF(D4089=0,"Количество не может быть 0",IF(AND(C4089&lt;&gt;"Корректировка остатка",D4089&lt;0),"Для этого типа количество положительное",IF(NOT(ISNUMBER('Номенклатура'!$C$2)),"Укажите дату начала учёта",IF(A4089&lt;INT('Номенклатура'!$C$2),"Раньше даты начала учёта: НЕ учтено",IF(AND(C4089="Корректировка остатка",TRIM(G4089)=""),"Учтено: добавьте пояснение","ОК")))))))))))))</f>
        <v/>
      </c>
    </row>
    <row r="4090" spans="1:9" x14ac:dyDescent="0.25">
      <c r="A4090" s="16"/>
      <c r="B4090" s="13"/>
      <c r="C4090" s="13"/>
      <c r="D4090" s="14"/>
      <c r="E4090" s="17" t="str">
        <f>IF(OR(B4090="",SUMPRODUCT(--EXACT('Номенклатура'!$A$6:$A$205,B4090))&lt;&gt;1),"",INDEX('Номенклатура'!$D$6:$D$205,SUMPRODUCT(EXACT('Номенклатура'!$A$6:$A$205,B4090)*(ROW('Номенклатура'!$A$6:$A$205)-5)))&amp;"")</f>
        <v/>
      </c>
      <c r="F4090" s="18" t="str">
        <f>IF(OR(I4090="ОК",I4090="Учтено: добавьте пояснение"),IF(C4090="Приход",D4090,IF(C4090="Корректировка остатка",D4090,-D4090)),"")</f>
        <v/>
      </c>
      <c r="G4090" s="13"/>
      <c r="H4090" s="15" t="str">
        <f>IF(OR(B4090="",SUMPRODUCT(--EXACT('Номенклатура'!$A$6:$A$205,B4090))&lt;&gt;1),"",INDEX('Номенклатура'!$B$6:$B$205,SUMPRODUCT(EXACT('Номенклатура'!$A$6:$A$205,B4090)*(ROW('Номенклатура'!$A$6:$A$205)-5)))&amp;"")</f>
        <v/>
      </c>
      <c r="I4090" s="15" t="str">
        <f>IF(COUNTA(A4090:D4090,G4090)=0,"",IF(NOT(ISNUMBER(A4090)),"Укажите дату",IF(B4090="","Укажите код",IF(NOT(AND(ISTEXT(B4090),LEN(B4090)&gt;0,LEN(B4090)&lt;=30,ISNUMBER(FIND(LEFT(B4090,1),"ABCDEFGHIJKLMNOPQRSTUVWXYZ")),SUMPRODUCT((MID(B4090,{1,2,3,4,5,6,7,8,9,10,11,12,13,14,15,16,17,18,19,20,21,22,23,24,25,26,27,28,29,30},1)&lt;&gt;"")*ISERROR(FIND(MID(B4090,{1,2,3,4,5,6,7,8,9,10,11,12,13,14,15,16,17,18,19,20,21,22,23,24,25,26,27,28,29,30},1),"ABCDEFGHIJKLMNOPQRSTUVWXYZ0123456789-_")))=0,ISERROR(VALUE(B4090)))),"Недопустимый код: только латинские буквы A-Z в верхнем регистре, цифры, - и _; начало с буквы, до 30 символов (например MILK-001)",IF(SUMPRODUCT(--EXACT('Номенклатура'!$A$6:$A$205,B4090))=0,"Код не найден в номенклатуре",IF(SUMPRODUCT(--EXACT('Номенклатура'!$A$6:$A$205,B4090))&gt;1,"Код повторяется в номенклатуре",IF(ISNA(MATCH(C4090,{"Приход","Расход","Списание","Корректировка остатка"},0)),"Выберите тип операции",IF(NOT(ISNUMBER(D4090)),"Укажите количество",IF(D4090=0,"Количество не может быть 0",IF(AND(C4090&lt;&gt;"Корректировка остатка",D4090&lt;0),"Для этого типа количество положительное",IF(NOT(ISNUMBER('Номенклатура'!$C$2)),"Укажите дату начала учёта",IF(A4090&lt;INT('Номенклатура'!$C$2),"Раньше даты начала учёта: НЕ учтено",IF(AND(C4090="Корректировка остатка",TRIM(G4090)=""),"Учтено: добавьте пояснение","ОК")))))))))))))</f>
        <v/>
      </c>
    </row>
    <row r="4091" spans="1:9" x14ac:dyDescent="0.25">
      <c r="A4091" s="16"/>
      <c r="B4091" s="13"/>
      <c r="C4091" s="13"/>
      <c r="D4091" s="14"/>
      <c r="E4091" s="17" t="str">
        <f>IF(OR(B4091="",SUMPRODUCT(--EXACT('Номенклатура'!$A$6:$A$205,B4091))&lt;&gt;1),"",INDEX('Номенклатура'!$D$6:$D$205,SUMPRODUCT(EXACT('Номенклатура'!$A$6:$A$205,B4091)*(ROW('Номенклатура'!$A$6:$A$205)-5)))&amp;"")</f>
        <v/>
      </c>
      <c r="F4091" s="18" t="str">
        <f>IF(OR(I4091="ОК",I4091="Учтено: добавьте пояснение"),IF(C4091="Приход",D4091,IF(C4091="Корректировка остатка",D4091,-D4091)),"")</f>
        <v/>
      </c>
      <c r="G4091" s="13"/>
      <c r="H4091" s="15" t="str">
        <f>IF(OR(B4091="",SUMPRODUCT(--EXACT('Номенклатура'!$A$6:$A$205,B4091))&lt;&gt;1),"",INDEX('Номенклатура'!$B$6:$B$205,SUMPRODUCT(EXACT('Номенклатура'!$A$6:$A$205,B4091)*(ROW('Номенклатура'!$A$6:$A$205)-5)))&amp;"")</f>
        <v/>
      </c>
      <c r="I4091" s="15" t="str">
        <f>IF(COUNTA(A4091:D4091,G4091)=0,"",IF(NOT(ISNUMBER(A4091)),"Укажите дату",IF(B4091="","Укажите код",IF(NOT(AND(ISTEXT(B4091),LEN(B4091)&gt;0,LEN(B4091)&lt;=30,ISNUMBER(FIND(LEFT(B4091,1),"ABCDEFGHIJKLMNOPQRSTUVWXYZ")),SUMPRODUCT((MID(B4091,{1,2,3,4,5,6,7,8,9,10,11,12,13,14,15,16,17,18,19,20,21,22,23,24,25,26,27,28,29,30},1)&lt;&gt;"")*ISERROR(FIND(MID(B4091,{1,2,3,4,5,6,7,8,9,10,11,12,13,14,15,16,17,18,19,20,21,22,23,24,25,26,27,28,29,30},1),"ABCDEFGHIJKLMNOPQRSTUVWXYZ0123456789-_")))=0,ISERROR(VALUE(B4091)))),"Недопустимый код: только латинские буквы A-Z в верхнем регистре, цифры, - и _; начало с буквы, до 30 символов (например MILK-001)",IF(SUMPRODUCT(--EXACT('Номенклатура'!$A$6:$A$205,B4091))=0,"Код не найден в номенклатуре",IF(SUMPRODUCT(--EXACT('Номенклатура'!$A$6:$A$205,B4091))&gt;1,"Код повторяется в номенклатуре",IF(ISNA(MATCH(C4091,{"Приход","Расход","Списание","Корректировка остатка"},0)),"Выберите тип операции",IF(NOT(ISNUMBER(D4091)),"Укажите количество",IF(D4091=0,"Количество не может быть 0",IF(AND(C4091&lt;&gt;"Корректировка остатка",D4091&lt;0),"Для этого типа количество положительное",IF(NOT(ISNUMBER('Номенклатура'!$C$2)),"Укажите дату начала учёта",IF(A4091&lt;INT('Номенклатура'!$C$2),"Раньше даты начала учёта: НЕ учтено",IF(AND(C4091="Корректировка остатка",TRIM(G4091)=""),"Учтено: добавьте пояснение","ОК")))))))))))))</f>
        <v/>
      </c>
    </row>
    <row r="4092" spans="1:9" x14ac:dyDescent="0.25">
      <c r="A4092" s="16"/>
      <c r="B4092" s="13"/>
      <c r="C4092" s="13"/>
      <c r="D4092" s="14"/>
      <c r="E4092" s="17" t="str">
        <f>IF(OR(B4092="",SUMPRODUCT(--EXACT('Номенклатура'!$A$6:$A$205,B4092))&lt;&gt;1),"",INDEX('Номенклатура'!$D$6:$D$205,SUMPRODUCT(EXACT('Номенклатура'!$A$6:$A$205,B4092)*(ROW('Номенклатура'!$A$6:$A$205)-5)))&amp;"")</f>
        <v/>
      </c>
      <c r="F4092" s="18" t="str">
        <f>IF(OR(I4092="ОК",I4092="Учтено: добавьте пояснение"),IF(C4092="Приход",D4092,IF(C4092="Корректировка остатка",D4092,-D4092)),"")</f>
        <v/>
      </c>
      <c r="G4092" s="13"/>
      <c r="H4092" s="15" t="str">
        <f>IF(OR(B4092="",SUMPRODUCT(--EXACT('Номенклатура'!$A$6:$A$205,B4092))&lt;&gt;1),"",INDEX('Номенклатура'!$B$6:$B$205,SUMPRODUCT(EXACT('Номенклатура'!$A$6:$A$205,B4092)*(ROW('Номенклатура'!$A$6:$A$205)-5)))&amp;"")</f>
        <v/>
      </c>
      <c r="I4092" s="15" t="str">
        <f>IF(COUNTA(A4092:D4092,G4092)=0,"",IF(NOT(ISNUMBER(A4092)),"Укажите дату",IF(B4092="","Укажите код",IF(NOT(AND(ISTEXT(B4092),LEN(B4092)&gt;0,LEN(B4092)&lt;=30,ISNUMBER(FIND(LEFT(B4092,1),"ABCDEFGHIJKLMNOPQRSTUVWXYZ")),SUMPRODUCT((MID(B4092,{1,2,3,4,5,6,7,8,9,10,11,12,13,14,15,16,17,18,19,20,21,22,23,24,25,26,27,28,29,30},1)&lt;&gt;"")*ISERROR(FIND(MID(B4092,{1,2,3,4,5,6,7,8,9,10,11,12,13,14,15,16,17,18,19,20,21,22,23,24,25,26,27,28,29,30},1),"ABCDEFGHIJKLMNOPQRSTUVWXYZ0123456789-_")))=0,ISERROR(VALUE(B4092)))),"Недопустимый код: только латинские буквы A-Z в верхнем регистре, цифры, - и _; начало с буквы, до 30 символов (например MILK-001)",IF(SUMPRODUCT(--EXACT('Номенклатура'!$A$6:$A$205,B4092))=0,"Код не найден в номенклатуре",IF(SUMPRODUCT(--EXACT('Номенклатура'!$A$6:$A$205,B4092))&gt;1,"Код повторяется в номенклатуре",IF(ISNA(MATCH(C4092,{"Приход","Расход","Списание","Корректировка остатка"},0)),"Выберите тип операции",IF(NOT(ISNUMBER(D4092)),"Укажите количество",IF(D4092=0,"Количество не может быть 0",IF(AND(C4092&lt;&gt;"Корректировка остатка",D4092&lt;0),"Для этого типа количество положительное",IF(NOT(ISNUMBER('Номенклатура'!$C$2)),"Укажите дату начала учёта",IF(A4092&lt;INT('Номенклатура'!$C$2),"Раньше даты начала учёта: НЕ учтено",IF(AND(C4092="Корректировка остатка",TRIM(G4092)=""),"Учтено: добавьте пояснение","ОК")))))))))))))</f>
        <v/>
      </c>
    </row>
    <row r="4093" spans="1:9" x14ac:dyDescent="0.25">
      <c r="A4093" s="16"/>
      <c r="B4093" s="13"/>
      <c r="C4093" s="13"/>
      <c r="D4093" s="14"/>
      <c r="E4093" s="17" t="str">
        <f>IF(OR(B4093="",SUMPRODUCT(--EXACT('Номенклатура'!$A$6:$A$205,B4093))&lt;&gt;1),"",INDEX('Номенклатура'!$D$6:$D$205,SUMPRODUCT(EXACT('Номенклатура'!$A$6:$A$205,B4093)*(ROW('Номенклатура'!$A$6:$A$205)-5)))&amp;"")</f>
        <v/>
      </c>
      <c r="F4093" s="18" t="str">
        <f>IF(OR(I4093="ОК",I4093="Учтено: добавьте пояснение"),IF(C4093="Приход",D4093,IF(C4093="Корректировка остатка",D4093,-D4093)),"")</f>
        <v/>
      </c>
      <c r="G4093" s="13"/>
      <c r="H4093" s="15" t="str">
        <f>IF(OR(B4093="",SUMPRODUCT(--EXACT('Номенклатура'!$A$6:$A$205,B4093))&lt;&gt;1),"",INDEX('Номенклатура'!$B$6:$B$205,SUMPRODUCT(EXACT('Номенклатура'!$A$6:$A$205,B4093)*(ROW('Номенклатура'!$A$6:$A$205)-5)))&amp;"")</f>
        <v/>
      </c>
      <c r="I4093" s="15" t="str">
        <f>IF(COUNTA(A4093:D4093,G4093)=0,"",IF(NOT(ISNUMBER(A4093)),"Укажите дату",IF(B4093="","Укажите код",IF(NOT(AND(ISTEXT(B4093),LEN(B4093)&gt;0,LEN(B4093)&lt;=30,ISNUMBER(FIND(LEFT(B4093,1),"ABCDEFGHIJKLMNOPQRSTUVWXYZ")),SUMPRODUCT((MID(B4093,{1,2,3,4,5,6,7,8,9,10,11,12,13,14,15,16,17,18,19,20,21,22,23,24,25,26,27,28,29,30},1)&lt;&gt;"")*ISERROR(FIND(MID(B4093,{1,2,3,4,5,6,7,8,9,10,11,12,13,14,15,16,17,18,19,20,21,22,23,24,25,26,27,28,29,30},1),"ABCDEFGHIJKLMNOPQRSTUVWXYZ0123456789-_")))=0,ISERROR(VALUE(B4093)))),"Недопустимый код: только латинские буквы A-Z в верхнем регистре, цифры, - и _; начало с буквы, до 30 символов (например MILK-001)",IF(SUMPRODUCT(--EXACT('Номенклатура'!$A$6:$A$205,B4093))=0,"Код не найден в номенклатуре",IF(SUMPRODUCT(--EXACT('Номенклатура'!$A$6:$A$205,B4093))&gt;1,"Код повторяется в номенклатуре",IF(ISNA(MATCH(C4093,{"Приход","Расход","Списание","Корректировка остатка"},0)),"Выберите тип операции",IF(NOT(ISNUMBER(D4093)),"Укажите количество",IF(D4093=0,"Количество не может быть 0",IF(AND(C4093&lt;&gt;"Корректировка остатка",D4093&lt;0),"Для этого типа количество положительное",IF(NOT(ISNUMBER('Номенклатура'!$C$2)),"Укажите дату начала учёта",IF(A4093&lt;INT('Номенклатура'!$C$2),"Раньше даты начала учёта: НЕ учтено",IF(AND(C4093="Корректировка остатка",TRIM(G4093)=""),"Учтено: добавьте пояснение","ОК")))))))))))))</f>
        <v/>
      </c>
    </row>
    <row r="4094" spans="1:9" x14ac:dyDescent="0.25">
      <c r="A4094" s="16"/>
      <c r="B4094" s="13"/>
      <c r="C4094" s="13"/>
      <c r="D4094" s="14"/>
      <c r="E4094" s="17" t="str">
        <f>IF(OR(B4094="",SUMPRODUCT(--EXACT('Номенклатура'!$A$6:$A$205,B4094))&lt;&gt;1),"",INDEX('Номенклатура'!$D$6:$D$205,SUMPRODUCT(EXACT('Номенклатура'!$A$6:$A$205,B4094)*(ROW('Номенклатура'!$A$6:$A$205)-5)))&amp;"")</f>
        <v/>
      </c>
      <c r="F4094" s="18" t="str">
        <f>IF(OR(I4094="ОК",I4094="Учтено: добавьте пояснение"),IF(C4094="Приход",D4094,IF(C4094="Корректировка остатка",D4094,-D4094)),"")</f>
        <v/>
      </c>
      <c r="G4094" s="13"/>
      <c r="H4094" s="15" t="str">
        <f>IF(OR(B4094="",SUMPRODUCT(--EXACT('Номенклатура'!$A$6:$A$205,B4094))&lt;&gt;1),"",INDEX('Номенклатура'!$B$6:$B$205,SUMPRODUCT(EXACT('Номенклатура'!$A$6:$A$205,B4094)*(ROW('Номенклатура'!$A$6:$A$205)-5)))&amp;"")</f>
        <v/>
      </c>
      <c r="I4094" s="15" t="str">
        <f>IF(COUNTA(A4094:D4094,G4094)=0,"",IF(NOT(ISNUMBER(A4094)),"Укажите дату",IF(B4094="","Укажите код",IF(NOT(AND(ISTEXT(B4094),LEN(B4094)&gt;0,LEN(B4094)&lt;=30,ISNUMBER(FIND(LEFT(B4094,1),"ABCDEFGHIJKLMNOPQRSTUVWXYZ")),SUMPRODUCT((MID(B4094,{1,2,3,4,5,6,7,8,9,10,11,12,13,14,15,16,17,18,19,20,21,22,23,24,25,26,27,28,29,30},1)&lt;&gt;"")*ISERROR(FIND(MID(B4094,{1,2,3,4,5,6,7,8,9,10,11,12,13,14,15,16,17,18,19,20,21,22,23,24,25,26,27,28,29,30},1),"ABCDEFGHIJKLMNOPQRSTUVWXYZ0123456789-_")))=0,ISERROR(VALUE(B4094)))),"Недопустимый код: только латинские буквы A-Z в верхнем регистре, цифры, - и _; начало с буквы, до 30 символов (например MILK-001)",IF(SUMPRODUCT(--EXACT('Номенклатура'!$A$6:$A$205,B4094))=0,"Код не найден в номенклатуре",IF(SUMPRODUCT(--EXACT('Номенклатура'!$A$6:$A$205,B4094))&gt;1,"Код повторяется в номенклатуре",IF(ISNA(MATCH(C4094,{"Приход","Расход","Списание","Корректировка остатка"},0)),"Выберите тип операции",IF(NOT(ISNUMBER(D4094)),"Укажите количество",IF(D4094=0,"Количество не может быть 0",IF(AND(C4094&lt;&gt;"Корректировка остатка",D4094&lt;0),"Для этого типа количество положительное",IF(NOT(ISNUMBER('Номенклатура'!$C$2)),"Укажите дату начала учёта",IF(A4094&lt;INT('Номенклатура'!$C$2),"Раньше даты начала учёта: НЕ учтено",IF(AND(C4094="Корректировка остатка",TRIM(G4094)=""),"Учтено: добавьте пояснение","ОК")))))))))))))</f>
        <v/>
      </c>
    </row>
    <row r="4095" spans="1:9" x14ac:dyDescent="0.25">
      <c r="A4095" s="16"/>
      <c r="B4095" s="13"/>
      <c r="C4095" s="13"/>
      <c r="D4095" s="14"/>
      <c r="E4095" s="17" t="str">
        <f>IF(OR(B4095="",SUMPRODUCT(--EXACT('Номенклатура'!$A$6:$A$205,B4095))&lt;&gt;1),"",INDEX('Номенклатура'!$D$6:$D$205,SUMPRODUCT(EXACT('Номенклатура'!$A$6:$A$205,B4095)*(ROW('Номенклатура'!$A$6:$A$205)-5)))&amp;"")</f>
        <v/>
      </c>
      <c r="F4095" s="18" t="str">
        <f>IF(OR(I4095="ОК",I4095="Учтено: добавьте пояснение"),IF(C4095="Приход",D4095,IF(C4095="Корректировка остатка",D4095,-D4095)),"")</f>
        <v/>
      </c>
      <c r="G4095" s="13"/>
      <c r="H4095" s="15" t="str">
        <f>IF(OR(B4095="",SUMPRODUCT(--EXACT('Номенклатура'!$A$6:$A$205,B4095))&lt;&gt;1),"",INDEX('Номенклатура'!$B$6:$B$205,SUMPRODUCT(EXACT('Номенклатура'!$A$6:$A$205,B4095)*(ROW('Номенклатура'!$A$6:$A$205)-5)))&amp;"")</f>
        <v/>
      </c>
      <c r="I4095" s="15" t="str">
        <f>IF(COUNTA(A4095:D4095,G4095)=0,"",IF(NOT(ISNUMBER(A4095)),"Укажите дату",IF(B4095="","Укажите код",IF(NOT(AND(ISTEXT(B4095),LEN(B4095)&gt;0,LEN(B4095)&lt;=30,ISNUMBER(FIND(LEFT(B4095,1),"ABCDEFGHIJKLMNOPQRSTUVWXYZ")),SUMPRODUCT((MID(B4095,{1,2,3,4,5,6,7,8,9,10,11,12,13,14,15,16,17,18,19,20,21,22,23,24,25,26,27,28,29,30},1)&lt;&gt;"")*ISERROR(FIND(MID(B4095,{1,2,3,4,5,6,7,8,9,10,11,12,13,14,15,16,17,18,19,20,21,22,23,24,25,26,27,28,29,30},1),"ABCDEFGHIJKLMNOPQRSTUVWXYZ0123456789-_")))=0,ISERROR(VALUE(B4095)))),"Недопустимый код: только латинские буквы A-Z в верхнем регистре, цифры, - и _; начало с буквы, до 30 символов (например MILK-001)",IF(SUMPRODUCT(--EXACT('Номенклатура'!$A$6:$A$205,B4095))=0,"Код не найден в номенклатуре",IF(SUMPRODUCT(--EXACT('Номенклатура'!$A$6:$A$205,B4095))&gt;1,"Код повторяется в номенклатуре",IF(ISNA(MATCH(C4095,{"Приход","Расход","Списание","Корректировка остатка"},0)),"Выберите тип операции",IF(NOT(ISNUMBER(D4095)),"Укажите количество",IF(D4095=0,"Количество не может быть 0",IF(AND(C4095&lt;&gt;"Корректировка остатка",D4095&lt;0),"Для этого типа количество положительное",IF(NOT(ISNUMBER('Номенклатура'!$C$2)),"Укажите дату начала учёта",IF(A4095&lt;INT('Номенклатура'!$C$2),"Раньше даты начала учёта: НЕ учтено",IF(AND(C4095="Корректировка остатка",TRIM(G4095)=""),"Учтено: добавьте пояснение","ОК")))))))))))))</f>
        <v/>
      </c>
    </row>
    <row r="4096" spans="1:9" x14ac:dyDescent="0.25">
      <c r="A4096" s="16"/>
      <c r="B4096" s="13"/>
      <c r="C4096" s="13"/>
      <c r="D4096" s="14"/>
      <c r="E4096" s="17" t="str">
        <f>IF(OR(B4096="",SUMPRODUCT(--EXACT('Номенклатура'!$A$6:$A$205,B4096))&lt;&gt;1),"",INDEX('Номенклатура'!$D$6:$D$205,SUMPRODUCT(EXACT('Номенклатура'!$A$6:$A$205,B4096)*(ROW('Номенклатура'!$A$6:$A$205)-5)))&amp;"")</f>
        <v/>
      </c>
      <c r="F4096" s="18" t="str">
        <f>IF(OR(I4096="ОК",I4096="Учтено: добавьте пояснение"),IF(C4096="Приход",D4096,IF(C4096="Корректировка остатка",D4096,-D4096)),"")</f>
        <v/>
      </c>
      <c r="G4096" s="13"/>
      <c r="H4096" s="15" t="str">
        <f>IF(OR(B4096="",SUMPRODUCT(--EXACT('Номенклатура'!$A$6:$A$205,B4096))&lt;&gt;1),"",INDEX('Номенклатура'!$B$6:$B$205,SUMPRODUCT(EXACT('Номенклатура'!$A$6:$A$205,B4096)*(ROW('Номенклатура'!$A$6:$A$205)-5)))&amp;"")</f>
        <v/>
      </c>
      <c r="I4096" s="15" t="str">
        <f>IF(COUNTA(A4096:D4096,G4096)=0,"",IF(NOT(ISNUMBER(A4096)),"Укажите дату",IF(B4096="","Укажите код",IF(NOT(AND(ISTEXT(B4096),LEN(B4096)&gt;0,LEN(B4096)&lt;=30,ISNUMBER(FIND(LEFT(B4096,1),"ABCDEFGHIJKLMNOPQRSTUVWXYZ")),SUMPRODUCT((MID(B4096,{1,2,3,4,5,6,7,8,9,10,11,12,13,14,15,16,17,18,19,20,21,22,23,24,25,26,27,28,29,30},1)&lt;&gt;"")*ISERROR(FIND(MID(B4096,{1,2,3,4,5,6,7,8,9,10,11,12,13,14,15,16,17,18,19,20,21,22,23,24,25,26,27,28,29,30},1),"ABCDEFGHIJKLMNOPQRSTUVWXYZ0123456789-_")))=0,ISERROR(VALUE(B4096)))),"Недопустимый код: только латинские буквы A-Z в верхнем регистре, цифры, - и _; начало с буквы, до 30 символов (например MILK-001)",IF(SUMPRODUCT(--EXACT('Номенклатура'!$A$6:$A$205,B4096))=0,"Код не найден в номенклатуре",IF(SUMPRODUCT(--EXACT('Номенклатура'!$A$6:$A$205,B4096))&gt;1,"Код повторяется в номенклатуре",IF(ISNA(MATCH(C4096,{"Приход","Расход","Списание","Корректировка остатка"},0)),"Выберите тип операции",IF(NOT(ISNUMBER(D4096)),"Укажите количество",IF(D4096=0,"Количество не может быть 0",IF(AND(C4096&lt;&gt;"Корректировка остатка",D4096&lt;0),"Для этого типа количество положительное",IF(NOT(ISNUMBER('Номенклатура'!$C$2)),"Укажите дату начала учёта",IF(A4096&lt;INT('Номенклатура'!$C$2),"Раньше даты начала учёта: НЕ учтено",IF(AND(C4096="Корректировка остатка",TRIM(G4096)=""),"Учтено: добавьте пояснение","ОК")))))))))))))</f>
        <v/>
      </c>
    </row>
    <row r="4097" spans="1:9" x14ac:dyDescent="0.25">
      <c r="A4097" s="16"/>
      <c r="B4097" s="13"/>
      <c r="C4097" s="13"/>
      <c r="D4097" s="14"/>
      <c r="E4097" s="17" t="str">
        <f>IF(OR(B4097="",SUMPRODUCT(--EXACT('Номенклатура'!$A$6:$A$205,B4097))&lt;&gt;1),"",INDEX('Номенклатура'!$D$6:$D$205,SUMPRODUCT(EXACT('Номенклатура'!$A$6:$A$205,B4097)*(ROW('Номенклатура'!$A$6:$A$205)-5)))&amp;"")</f>
        <v/>
      </c>
      <c r="F4097" s="18" t="str">
        <f>IF(OR(I4097="ОК",I4097="Учтено: добавьте пояснение"),IF(C4097="Приход",D4097,IF(C4097="Корректировка остатка",D4097,-D4097)),"")</f>
        <v/>
      </c>
      <c r="G4097" s="13"/>
      <c r="H4097" s="15" t="str">
        <f>IF(OR(B4097="",SUMPRODUCT(--EXACT('Номенклатура'!$A$6:$A$205,B4097))&lt;&gt;1),"",INDEX('Номенклатура'!$B$6:$B$205,SUMPRODUCT(EXACT('Номенклатура'!$A$6:$A$205,B4097)*(ROW('Номенклатура'!$A$6:$A$205)-5)))&amp;"")</f>
        <v/>
      </c>
      <c r="I4097" s="15" t="str">
        <f>IF(COUNTA(A4097:D4097,G4097)=0,"",IF(NOT(ISNUMBER(A4097)),"Укажите дату",IF(B4097="","Укажите код",IF(NOT(AND(ISTEXT(B4097),LEN(B4097)&gt;0,LEN(B4097)&lt;=30,ISNUMBER(FIND(LEFT(B4097,1),"ABCDEFGHIJKLMNOPQRSTUVWXYZ")),SUMPRODUCT((MID(B4097,{1,2,3,4,5,6,7,8,9,10,11,12,13,14,15,16,17,18,19,20,21,22,23,24,25,26,27,28,29,30},1)&lt;&gt;"")*ISERROR(FIND(MID(B4097,{1,2,3,4,5,6,7,8,9,10,11,12,13,14,15,16,17,18,19,20,21,22,23,24,25,26,27,28,29,30},1),"ABCDEFGHIJKLMNOPQRSTUVWXYZ0123456789-_")))=0,ISERROR(VALUE(B4097)))),"Недопустимый код: только латинские буквы A-Z в верхнем регистре, цифры, - и _; начало с буквы, до 30 символов (например MILK-001)",IF(SUMPRODUCT(--EXACT('Номенклатура'!$A$6:$A$205,B4097))=0,"Код не найден в номенклатуре",IF(SUMPRODUCT(--EXACT('Номенклатура'!$A$6:$A$205,B4097))&gt;1,"Код повторяется в номенклатуре",IF(ISNA(MATCH(C4097,{"Приход","Расход","Списание","Корректировка остатка"},0)),"Выберите тип операции",IF(NOT(ISNUMBER(D4097)),"Укажите количество",IF(D4097=0,"Количество не может быть 0",IF(AND(C4097&lt;&gt;"Корректировка остатка",D4097&lt;0),"Для этого типа количество положительное",IF(NOT(ISNUMBER('Номенклатура'!$C$2)),"Укажите дату начала учёта",IF(A4097&lt;INT('Номенклатура'!$C$2),"Раньше даты начала учёта: НЕ учтено",IF(AND(C4097="Корректировка остатка",TRIM(G4097)=""),"Учтено: добавьте пояснение","ОК")))))))))))))</f>
        <v/>
      </c>
    </row>
    <row r="4098" spans="1:9" x14ac:dyDescent="0.25">
      <c r="A4098" s="16"/>
      <c r="B4098" s="13"/>
      <c r="C4098" s="13"/>
      <c r="D4098" s="14"/>
      <c r="E4098" s="17" t="str">
        <f>IF(OR(B4098="",SUMPRODUCT(--EXACT('Номенклатура'!$A$6:$A$205,B4098))&lt;&gt;1),"",INDEX('Номенклатура'!$D$6:$D$205,SUMPRODUCT(EXACT('Номенклатура'!$A$6:$A$205,B4098)*(ROW('Номенклатура'!$A$6:$A$205)-5)))&amp;"")</f>
        <v/>
      </c>
      <c r="F4098" s="18" t="str">
        <f>IF(OR(I4098="ОК",I4098="Учтено: добавьте пояснение"),IF(C4098="Приход",D4098,IF(C4098="Корректировка остатка",D4098,-D4098)),"")</f>
        <v/>
      </c>
      <c r="G4098" s="13"/>
      <c r="H4098" s="15" t="str">
        <f>IF(OR(B4098="",SUMPRODUCT(--EXACT('Номенклатура'!$A$6:$A$205,B4098))&lt;&gt;1),"",INDEX('Номенклатура'!$B$6:$B$205,SUMPRODUCT(EXACT('Номенклатура'!$A$6:$A$205,B4098)*(ROW('Номенклатура'!$A$6:$A$205)-5)))&amp;"")</f>
        <v/>
      </c>
      <c r="I4098" s="15" t="str">
        <f>IF(COUNTA(A4098:D4098,G4098)=0,"",IF(NOT(ISNUMBER(A4098)),"Укажите дату",IF(B4098="","Укажите код",IF(NOT(AND(ISTEXT(B4098),LEN(B4098)&gt;0,LEN(B4098)&lt;=30,ISNUMBER(FIND(LEFT(B4098,1),"ABCDEFGHIJKLMNOPQRSTUVWXYZ")),SUMPRODUCT((MID(B4098,{1,2,3,4,5,6,7,8,9,10,11,12,13,14,15,16,17,18,19,20,21,22,23,24,25,26,27,28,29,30},1)&lt;&gt;"")*ISERROR(FIND(MID(B4098,{1,2,3,4,5,6,7,8,9,10,11,12,13,14,15,16,17,18,19,20,21,22,23,24,25,26,27,28,29,30},1),"ABCDEFGHIJKLMNOPQRSTUVWXYZ0123456789-_")))=0,ISERROR(VALUE(B4098)))),"Недопустимый код: только латинские буквы A-Z в верхнем регистре, цифры, - и _; начало с буквы, до 30 символов (например MILK-001)",IF(SUMPRODUCT(--EXACT('Номенклатура'!$A$6:$A$205,B4098))=0,"Код не найден в номенклатуре",IF(SUMPRODUCT(--EXACT('Номенклатура'!$A$6:$A$205,B4098))&gt;1,"Код повторяется в номенклатуре",IF(ISNA(MATCH(C4098,{"Приход","Расход","Списание","Корректировка остатка"},0)),"Выберите тип операции",IF(NOT(ISNUMBER(D4098)),"Укажите количество",IF(D4098=0,"Количество не может быть 0",IF(AND(C4098&lt;&gt;"Корректировка остатка",D4098&lt;0),"Для этого типа количество положительное",IF(NOT(ISNUMBER('Номенклатура'!$C$2)),"Укажите дату начала учёта",IF(A4098&lt;INT('Номенклатура'!$C$2),"Раньше даты начала учёта: НЕ учтено",IF(AND(C4098="Корректировка остатка",TRIM(G4098)=""),"Учтено: добавьте пояснение","ОК")))))))))))))</f>
        <v/>
      </c>
    </row>
    <row r="4099" spans="1:9" x14ac:dyDescent="0.25">
      <c r="A4099" s="16"/>
      <c r="B4099" s="13"/>
      <c r="C4099" s="13"/>
      <c r="D4099" s="14"/>
      <c r="E4099" s="17" t="str">
        <f>IF(OR(B4099="",SUMPRODUCT(--EXACT('Номенклатура'!$A$6:$A$205,B4099))&lt;&gt;1),"",INDEX('Номенклатура'!$D$6:$D$205,SUMPRODUCT(EXACT('Номенклатура'!$A$6:$A$205,B4099)*(ROW('Номенклатура'!$A$6:$A$205)-5)))&amp;"")</f>
        <v/>
      </c>
      <c r="F4099" s="18" t="str">
        <f>IF(OR(I4099="ОК",I4099="Учтено: добавьте пояснение"),IF(C4099="Приход",D4099,IF(C4099="Корректировка остатка",D4099,-D4099)),"")</f>
        <v/>
      </c>
      <c r="G4099" s="13"/>
      <c r="H4099" s="15" t="str">
        <f>IF(OR(B4099="",SUMPRODUCT(--EXACT('Номенклатура'!$A$6:$A$205,B4099))&lt;&gt;1),"",INDEX('Номенклатура'!$B$6:$B$205,SUMPRODUCT(EXACT('Номенклатура'!$A$6:$A$205,B4099)*(ROW('Номенклатура'!$A$6:$A$205)-5)))&amp;"")</f>
        <v/>
      </c>
      <c r="I4099" s="15" t="str">
        <f>IF(COUNTA(A4099:D4099,G4099)=0,"",IF(NOT(ISNUMBER(A4099)),"Укажите дату",IF(B4099="","Укажите код",IF(NOT(AND(ISTEXT(B4099),LEN(B4099)&gt;0,LEN(B4099)&lt;=30,ISNUMBER(FIND(LEFT(B4099,1),"ABCDEFGHIJKLMNOPQRSTUVWXYZ")),SUMPRODUCT((MID(B4099,{1,2,3,4,5,6,7,8,9,10,11,12,13,14,15,16,17,18,19,20,21,22,23,24,25,26,27,28,29,30},1)&lt;&gt;"")*ISERROR(FIND(MID(B4099,{1,2,3,4,5,6,7,8,9,10,11,12,13,14,15,16,17,18,19,20,21,22,23,24,25,26,27,28,29,30},1),"ABCDEFGHIJKLMNOPQRSTUVWXYZ0123456789-_")))=0,ISERROR(VALUE(B4099)))),"Недопустимый код: только латинские буквы A-Z в верхнем регистре, цифры, - и _; начало с буквы, до 30 символов (например MILK-001)",IF(SUMPRODUCT(--EXACT('Номенклатура'!$A$6:$A$205,B4099))=0,"Код не найден в номенклатуре",IF(SUMPRODUCT(--EXACT('Номенклатура'!$A$6:$A$205,B4099))&gt;1,"Код повторяется в номенклатуре",IF(ISNA(MATCH(C4099,{"Приход","Расход","Списание","Корректировка остатка"},0)),"Выберите тип операции",IF(NOT(ISNUMBER(D4099)),"Укажите количество",IF(D4099=0,"Количество не может быть 0",IF(AND(C4099&lt;&gt;"Корректировка остатка",D4099&lt;0),"Для этого типа количество положительное",IF(NOT(ISNUMBER('Номенклатура'!$C$2)),"Укажите дату начала учёта",IF(A4099&lt;INT('Номенклатура'!$C$2),"Раньше даты начала учёта: НЕ учтено",IF(AND(C4099="Корректировка остатка",TRIM(G4099)=""),"Учтено: добавьте пояснение","ОК")))))))))))))</f>
        <v/>
      </c>
    </row>
    <row r="4100" spans="1:9" x14ac:dyDescent="0.25">
      <c r="A4100" s="16"/>
      <c r="B4100" s="13"/>
      <c r="C4100" s="13"/>
      <c r="D4100" s="14"/>
      <c r="E4100" s="17" t="str">
        <f>IF(OR(B4100="",SUMPRODUCT(--EXACT('Номенклатура'!$A$6:$A$205,B4100))&lt;&gt;1),"",INDEX('Номенклатура'!$D$6:$D$205,SUMPRODUCT(EXACT('Номенклатура'!$A$6:$A$205,B4100)*(ROW('Номенклатура'!$A$6:$A$205)-5)))&amp;"")</f>
        <v/>
      </c>
      <c r="F4100" s="18" t="str">
        <f>IF(OR(I4100="ОК",I4100="Учтено: добавьте пояснение"),IF(C4100="Приход",D4100,IF(C4100="Корректировка остатка",D4100,-D4100)),"")</f>
        <v/>
      </c>
      <c r="G4100" s="13"/>
      <c r="H4100" s="15" t="str">
        <f>IF(OR(B4100="",SUMPRODUCT(--EXACT('Номенклатура'!$A$6:$A$205,B4100))&lt;&gt;1),"",INDEX('Номенклатура'!$B$6:$B$205,SUMPRODUCT(EXACT('Номенклатура'!$A$6:$A$205,B4100)*(ROW('Номенклатура'!$A$6:$A$205)-5)))&amp;"")</f>
        <v/>
      </c>
      <c r="I4100" s="15" t="str">
        <f>IF(COUNTA(A4100:D4100,G4100)=0,"",IF(NOT(ISNUMBER(A4100)),"Укажите дату",IF(B4100="","Укажите код",IF(NOT(AND(ISTEXT(B4100),LEN(B4100)&gt;0,LEN(B4100)&lt;=30,ISNUMBER(FIND(LEFT(B4100,1),"ABCDEFGHIJKLMNOPQRSTUVWXYZ")),SUMPRODUCT((MID(B4100,{1,2,3,4,5,6,7,8,9,10,11,12,13,14,15,16,17,18,19,20,21,22,23,24,25,26,27,28,29,30},1)&lt;&gt;"")*ISERROR(FIND(MID(B4100,{1,2,3,4,5,6,7,8,9,10,11,12,13,14,15,16,17,18,19,20,21,22,23,24,25,26,27,28,29,30},1),"ABCDEFGHIJKLMNOPQRSTUVWXYZ0123456789-_")))=0,ISERROR(VALUE(B4100)))),"Недопустимый код: только латинские буквы A-Z в верхнем регистре, цифры, - и _; начало с буквы, до 30 символов (например MILK-001)",IF(SUMPRODUCT(--EXACT('Номенклатура'!$A$6:$A$205,B4100))=0,"Код не найден в номенклатуре",IF(SUMPRODUCT(--EXACT('Номенклатура'!$A$6:$A$205,B4100))&gt;1,"Код повторяется в номенклатуре",IF(ISNA(MATCH(C4100,{"Приход","Расход","Списание","Корректировка остатка"},0)),"Выберите тип операции",IF(NOT(ISNUMBER(D4100)),"Укажите количество",IF(D4100=0,"Количество не может быть 0",IF(AND(C4100&lt;&gt;"Корректировка остатка",D4100&lt;0),"Для этого типа количество положительное",IF(NOT(ISNUMBER('Номенклатура'!$C$2)),"Укажите дату начала учёта",IF(A4100&lt;INT('Номенклатура'!$C$2),"Раньше даты начала учёта: НЕ учтено",IF(AND(C4100="Корректировка остатка",TRIM(G4100)=""),"Учтено: добавьте пояснение","ОК")))))))))))))</f>
        <v/>
      </c>
    </row>
    <row r="4101" spans="1:9" x14ac:dyDescent="0.25">
      <c r="A4101" s="16"/>
      <c r="B4101" s="13"/>
      <c r="C4101" s="13"/>
      <c r="D4101" s="14"/>
      <c r="E4101" s="17" t="str">
        <f>IF(OR(B4101="",SUMPRODUCT(--EXACT('Номенклатура'!$A$6:$A$205,B4101))&lt;&gt;1),"",INDEX('Номенклатура'!$D$6:$D$205,SUMPRODUCT(EXACT('Номенклатура'!$A$6:$A$205,B4101)*(ROW('Номенклатура'!$A$6:$A$205)-5)))&amp;"")</f>
        <v/>
      </c>
      <c r="F4101" s="18" t="str">
        <f>IF(OR(I4101="ОК",I4101="Учтено: добавьте пояснение"),IF(C4101="Приход",D4101,IF(C4101="Корректировка остатка",D4101,-D4101)),"")</f>
        <v/>
      </c>
      <c r="G4101" s="13"/>
      <c r="H4101" s="15" t="str">
        <f>IF(OR(B4101="",SUMPRODUCT(--EXACT('Номенклатура'!$A$6:$A$205,B4101))&lt;&gt;1),"",INDEX('Номенклатура'!$B$6:$B$205,SUMPRODUCT(EXACT('Номенклатура'!$A$6:$A$205,B4101)*(ROW('Номенклатура'!$A$6:$A$205)-5)))&amp;"")</f>
        <v/>
      </c>
      <c r="I4101" s="15" t="str">
        <f>IF(COUNTA(A4101:D4101,G4101)=0,"",IF(NOT(ISNUMBER(A4101)),"Укажите дату",IF(B4101="","Укажите код",IF(NOT(AND(ISTEXT(B4101),LEN(B4101)&gt;0,LEN(B4101)&lt;=30,ISNUMBER(FIND(LEFT(B4101,1),"ABCDEFGHIJKLMNOPQRSTUVWXYZ")),SUMPRODUCT((MID(B4101,{1,2,3,4,5,6,7,8,9,10,11,12,13,14,15,16,17,18,19,20,21,22,23,24,25,26,27,28,29,30},1)&lt;&gt;"")*ISERROR(FIND(MID(B4101,{1,2,3,4,5,6,7,8,9,10,11,12,13,14,15,16,17,18,19,20,21,22,23,24,25,26,27,28,29,30},1),"ABCDEFGHIJKLMNOPQRSTUVWXYZ0123456789-_")))=0,ISERROR(VALUE(B4101)))),"Недопустимый код: только латинские буквы A-Z в верхнем регистре, цифры, - и _; начало с буквы, до 30 символов (например MILK-001)",IF(SUMPRODUCT(--EXACT('Номенклатура'!$A$6:$A$205,B4101))=0,"Код не найден в номенклатуре",IF(SUMPRODUCT(--EXACT('Номенклатура'!$A$6:$A$205,B4101))&gt;1,"Код повторяется в номенклатуре",IF(ISNA(MATCH(C4101,{"Приход","Расход","Списание","Корректировка остатка"},0)),"Выберите тип операции",IF(NOT(ISNUMBER(D4101)),"Укажите количество",IF(D4101=0,"Количество не может быть 0",IF(AND(C4101&lt;&gt;"Корректировка остатка",D4101&lt;0),"Для этого типа количество положительное",IF(NOT(ISNUMBER('Номенклатура'!$C$2)),"Укажите дату начала учёта",IF(A4101&lt;INT('Номенклатура'!$C$2),"Раньше даты начала учёта: НЕ учтено",IF(AND(C4101="Корректировка остатка",TRIM(G4101)=""),"Учтено: добавьте пояснение","ОК")))))))))))))</f>
        <v/>
      </c>
    </row>
    <row r="4102" spans="1:9" x14ac:dyDescent="0.25">
      <c r="A4102" s="16"/>
      <c r="B4102" s="13"/>
      <c r="C4102" s="13"/>
      <c r="D4102" s="14"/>
      <c r="E4102" s="17" t="str">
        <f>IF(OR(B4102="",SUMPRODUCT(--EXACT('Номенклатура'!$A$6:$A$205,B4102))&lt;&gt;1),"",INDEX('Номенклатура'!$D$6:$D$205,SUMPRODUCT(EXACT('Номенклатура'!$A$6:$A$205,B4102)*(ROW('Номенклатура'!$A$6:$A$205)-5)))&amp;"")</f>
        <v/>
      </c>
      <c r="F4102" s="18" t="str">
        <f>IF(OR(I4102="ОК",I4102="Учтено: добавьте пояснение"),IF(C4102="Приход",D4102,IF(C4102="Корректировка остатка",D4102,-D4102)),"")</f>
        <v/>
      </c>
      <c r="G4102" s="13"/>
      <c r="H4102" s="15" t="str">
        <f>IF(OR(B4102="",SUMPRODUCT(--EXACT('Номенклатура'!$A$6:$A$205,B4102))&lt;&gt;1),"",INDEX('Номенклатура'!$B$6:$B$205,SUMPRODUCT(EXACT('Номенклатура'!$A$6:$A$205,B4102)*(ROW('Номенклатура'!$A$6:$A$205)-5)))&amp;"")</f>
        <v/>
      </c>
      <c r="I4102" s="15" t="str">
        <f>IF(COUNTA(A4102:D4102,G4102)=0,"",IF(NOT(ISNUMBER(A4102)),"Укажите дату",IF(B4102="","Укажите код",IF(NOT(AND(ISTEXT(B4102),LEN(B4102)&gt;0,LEN(B4102)&lt;=30,ISNUMBER(FIND(LEFT(B4102,1),"ABCDEFGHIJKLMNOPQRSTUVWXYZ")),SUMPRODUCT((MID(B4102,{1,2,3,4,5,6,7,8,9,10,11,12,13,14,15,16,17,18,19,20,21,22,23,24,25,26,27,28,29,30},1)&lt;&gt;"")*ISERROR(FIND(MID(B4102,{1,2,3,4,5,6,7,8,9,10,11,12,13,14,15,16,17,18,19,20,21,22,23,24,25,26,27,28,29,30},1),"ABCDEFGHIJKLMNOPQRSTUVWXYZ0123456789-_")))=0,ISERROR(VALUE(B4102)))),"Недопустимый код: только латинские буквы A-Z в верхнем регистре, цифры, - и _; начало с буквы, до 30 символов (например MILK-001)",IF(SUMPRODUCT(--EXACT('Номенклатура'!$A$6:$A$205,B4102))=0,"Код не найден в номенклатуре",IF(SUMPRODUCT(--EXACT('Номенклатура'!$A$6:$A$205,B4102))&gt;1,"Код повторяется в номенклатуре",IF(ISNA(MATCH(C4102,{"Приход","Расход","Списание","Корректировка остатка"},0)),"Выберите тип операции",IF(NOT(ISNUMBER(D4102)),"Укажите количество",IF(D4102=0,"Количество не может быть 0",IF(AND(C4102&lt;&gt;"Корректировка остатка",D4102&lt;0),"Для этого типа количество положительное",IF(NOT(ISNUMBER('Номенклатура'!$C$2)),"Укажите дату начала учёта",IF(A4102&lt;INT('Номенклатура'!$C$2),"Раньше даты начала учёта: НЕ учтено",IF(AND(C4102="Корректировка остатка",TRIM(G4102)=""),"Учтено: добавьте пояснение","ОК")))))))))))))</f>
        <v/>
      </c>
    </row>
    <row r="4103" spans="1:9" x14ac:dyDescent="0.25">
      <c r="A4103" s="16"/>
      <c r="B4103" s="13"/>
      <c r="C4103" s="13"/>
      <c r="D4103" s="14"/>
      <c r="E4103" s="17" t="str">
        <f>IF(OR(B4103="",SUMPRODUCT(--EXACT('Номенклатура'!$A$6:$A$205,B4103))&lt;&gt;1),"",INDEX('Номенклатура'!$D$6:$D$205,SUMPRODUCT(EXACT('Номенклатура'!$A$6:$A$205,B4103)*(ROW('Номенклатура'!$A$6:$A$205)-5)))&amp;"")</f>
        <v/>
      </c>
      <c r="F4103" s="18" t="str">
        <f>IF(OR(I4103="ОК",I4103="Учтено: добавьте пояснение"),IF(C4103="Приход",D4103,IF(C4103="Корректировка остатка",D4103,-D4103)),"")</f>
        <v/>
      </c>
      <c r="G4103" s="13"/>
      <c r="H4103" s="15" t="str">
        <f>IF(OR(B4103="",SUMPRODUCT(--EXACT('Номенклатура'!$A$6:$A$205,B4103))&lt;&gt;1),"",INDEX('Номенклатура'!$B$6:$B$205,SUMPRODUCT(EXACT('Номенклатура'!$A$6:$A$205,B4103)*(ROW('Номенклатура'!$A$6:$A$205)-5)))&amp;"")</f>
        <v/>
      </c>
      <c r="I4103" s="15" t="str">
        <f>IF(COUNTA(A4103:D4103,G4103)=0,"",IF(NOT(ISNUMBER(A4103)),"Укажите дату",IF(B4103="","Укажите код",IF(NOT(AND(ISTEXT(B4103),LEN(B4103)&gt;0,LEN(B4103)&lt;=30,ISNUMBER(FIND(LEFT(B4103,1),"ABCDEFGHIJKLMNOPQRSTUVWXYZ")),SUMPRODUCT((MID(B4103,{1,2,3,4,5,6,7,8,9,10,11,12,13,14,15,16,17,18,19,20,21,22,23,24,25,26,27,28,29,30},1)&lt;&gt;"")*ISERROR(FIND(MID(B4103,{1,2,3,4,5,6,7,8,9,10,11,12,13,14,15,16,17,18,19,20,21,22,23,24,25,26,27,28,29,30},1),"ABCDEFGHIJKLMNOPQRSTUVWXYZ0123456789-_")))=0,ISERROR(VALUE(B4103)))),"Недопустимый код: только латинские буквы A-Z в верхнем регистре, цифры, - и _; начало с буквы, до 30 символов (например MILK-001)",IF(SUMPRODUCT(--EXACT('Номенклатура'!$A$6:$A$205,B4103))=0,"Код не найден в номенклатуре",IF(SUMPRODUCT(--EXACT('Номенклатура'!$A$6:$A$205,B4103))&gt;1,"Код повторяется в номенклатуре",IF(ISNA(MATCH(C4103,{"Приход","Расход","Списание","Корректировка остатка"},0)),"Выберите тип операции",IF(NOT(ISNUMBER(D4103)),"Укажите количество",IF(D4103=0,"Количество не может быть 0",IF(AND(C4103&lt;&gt;"Корректировка остатка",D4103&lt;0),"Для этого типа количество положительное",IF(NOT(ISNUMBER('Номенклатура'!$C$2)),"Укажите дату начала учёта",IF(A4103&lt;INT('Номенклатура'!$C$2),"Раньше даты начала учёта: НЕ учтено",IF(AND(C4103="Корректировка остатка",TRIM(G4103)=""),"Учтено: добавьте пояснение","ОК")))))))))))))</f>
        <v/>
      </c>
    </row>
    <row r="4104" spans="1:9" x14ac:dyDescent="0.25">
      <c r="A4104" s="16"/>
      <c r="B4104" s="13"/>
      <c r="C4104" s="13"/>
      <c r="D4104" s="14"/>
      <c r="E4104" s="17" t="str">
        <f>IF(OR(B4104="",SUMPRODUCT(--EXACT('Номенклатура'!$A$6:$A$205,B4104))&lt;&gt;1),"",INDEX('Номенклатура'!$D$6:$D$205,SUMPRODUCT(EXACT('Номенклатура'!$A$6:$A$205,B4104)*(ROW('Номенклатура'!$A$6:$A$205)-5)))&amp;"")</f>
        <v/>
      </c>
      <c r="F4104" s="18" t="str">
        <f>IF(OR(I4104="ОК",I4104="Учтено: добавьте пояснение"),IF(C4104="Приход",D4104,IF(C4104="Корректировка остатка",D4104,-D4104)),"")</f>
        <v/>
      </c>
      <c r="G4104" s="13"/>
      <c r="H4104" s="15" t="str">
        <f>IF(OR(B4104="",SUMPRODUCT(--EXACT('Номенклатура'!$A$6:$A$205,B4104))&lt;&gt;1),"",INDEX('Номенклатура'!$B$6:$B$205,SUMPRODUCT(EXACT('Номенклатура'!$A$6:$A$205,B4104)*(ROW('Номенклатура'!$A$6:$A$205)-5)))&amp;"")</f>
        <v/>
      </c>
      <c r="I4104" s="15" t="str">
        <f>IF(COUNTA(A4104:D4104,G4104)=0,"",IF(NOT(ISNUMBER(A4104)),"Укажите дату",IF(B4104="","Укажите код",IF(NOT(AND(ISTEXT(B4104),LEN(B4104)&gt;0,LEN(B4104)&lt;=30,ISNUMBER(FIND(LEFT(B4104,1),"ABCDEFGHIJKLMNOPQRSTUVWXYZ")),SUMPRODUCT((MID(B4104,{1,2,3,4,5,6,7,8,9,10,11,12,13,14,15,16,17,18,19,20,21,22,23,24,25,26,27,28,29,30},1)&lt;&gt;"")*ISERROR(FIND(MID(B4104,{1,2,3,4,5,6,7,8,9,10,11,12,13,14,15,16,17,18,19,20,21,22,23,24,25,26,27,28,29,30},1),"ABCDEFGHIJKLMNOPQRSTUVWXYZ0123456789-_")))=0,ISERROR(VALUE(B4104)))),"Недопустимый код: только латинские буквы A-Z в верхнем регистре, цифры, - и _; начало с буквы, до 30 символов (например MILK-001)",IF(SUMPRODUCT(--EXACT('Номенклатура'!$A$6:$A$205,B4104))=0,"Код не найден в номенклатуре",IF(SUMPRODUCT(--EXACT('Номенклатура'!$A$6:$A$205,B4104))&gt;1,"Код повторяется в номенклатуре",IF(ISNA(MATCH(C4104,{"Приход","Расход","Списание","Корректировка остатка"},0)),"Выберите тип операции",IF(NOT(ISNUMBER(D4104)),"Укажите количество",IF(D4104=0,"Количество не может быть 0",IF(AND(C4104&lt;&gt;"Корректировка остатка",D4104&lt;0),"Для этого типа количество положительное",IF(NOT(ISNUMBER('Номенклатура'!$C$2)),"Укажите дату начала учёта",IF(A4104&lt;INT('Номенклатура'!$C$2),"Раньше даты начала учёта: НЕ учтено",IF(AND(C4104="Корректировка остатка",TRIM(G4104)=""),"Учтено: добавьте пояснение","ОК")))))))))))))</f>
        <v/>
      </c>
    </row>
    <row r="4105" spans="1:9" x14ac:dyDescent="0.25">
      <c r="A4105" s="16"/>
      <c r="B4105" s="13"/>
      <c r="C4105" s="13"/>
      <c r="D4105" s="14"/>
      <c r="E4105" s="17" t="str">
        <f>IF(OR(B4105="",SUMPRODUCT(--EXACT('Номенклатура'!$A$6:$A$205,B4105))&lt;&gt;1),"",INDEX('Номенклатура'!$D$6:$D$205,SUMPRODUCT(EXACT('Номенклатура'!$A$6:$A$205,B4105)*(ROW('Номенклатура'!$A$6:$A$205)-5)))&amp;"")</f>
        <v/>
      </c>
      <c r="F4105" s="18" t="str">
        <f>IF(OR(I4105="ОК",I4105="Учтено: добавьте пояснение"),IF(C4105="Приход",D4105,IF(C4105="Корректировка остатка",D4105,-D4105)),"")</f>
        <v/>
      </c>
      <c r="G4105" s="13"/>
      <c r="H4105" s="15" t="str">
        <f>IF(OR(B4105="",SUMPRODUCT(--EXACT('Номенклатура'!$A$6:$A$205,B4105))&lt;&gt;1),"",INDEX('Номенклатура'!$B$6:$B$205,SUMPRODUCT(EXACT('Номенклатура'!$A$6:$A$205,B4105)*(ROW('Номенклатура'!$A$6:$A$205)-5)))&amp;"")</f>
        <v/>
      </c>
      <c r="I4105" s="15" t="str">
        <f>IF(COUNTA(A4105:D4105,G4105)=0,"",IF(NOT(ISNUMBER(A4105)),"Укажите дату",IF(B4105="","Укажите код",IF(NOT(AND(ISTEXT(B4105),LEN(B4105)&gt;0,LEN(B4105)&lt;=30,ISNUMBER(FIND(LEFT(B4105,1),"ABCDEFGHIJKLMNOPQRSTUVWXYZ")),SUMPRODUCT((MID(B4105,{1,2,3,4,5,6,7,8,9,10,11,12,13,14,15,16,17,18,19,20,21,22,23,24,25,26,27,28,29,30},1)&lt;&gt;"")*ISERROR(FIND(MID(B4105,{1,2,3,4,5,6,7,8,9,10,11,12,13,14,15,16,17,18,19,20,21,22,23,24,25,26,27,28,29,30},1),"ABCDEFGHIJKLMNOPQRSTUVWXYZ0123456789-_")))=0,ISERROR(VALUE(B4105)))),"Недопустимый код: только латинские буквы A-Z в верхнем регистре, цифры, - и _; начало с буквы, до 30 символов (например MILK-001)",IF(SUMPRODUCT(--EXACT('Номенклатура'!$A$6:$A$205,B4105))=0,"Код не найден в номенклатуре",IF(SUMPRODUCT(--EXACT('Номенклатура'!$A$6:$A$205,B4105))&gt;1,"Код повторяется в номенклатуре",IF(ISNA(MATCH(C4105,{"Приход","Расход","Списание","Корректировка остатка"},0)),"Выберите тип операции",IF(NOT(ISNUMBER(D4105)),"Укажите количество",IF(D4105=0,"Количество не может быть 0",IF(AND(C4105&lt;&gt;"Корректировка остатка",D4105&lt;0),"Для этого типа количество положительное",IF(NOT(ISNUMBER('Номенклатура'!$C$2)),"Укажите дату начала учёта",IF(A4105&lt;INT('Номенклатура'!$C$2),"Раньше даты начала учёта: НЕ учтено",IF(AND(C4105="Корректировка остатка",TRIM(G4105)=""),"Учтено: добавьте пояснение","ОК")))))))))))))</f>
        <v/>
      </c>
    </row>
    <row r="4106" spans="1:9" x14ac:dyDescent="0.25">
      <c r="A4106" s="16"/>
      <c r="B4106" s="13"/>
      <c r="C4106" s="13"/>
      <c r="D4106" s="14"/>
      <c r="E4106" s="17" t="str">
        <f>IF(OR(B4106="",SUMPRODUCT(--EXACT('Номенклатура'!$A$6:$A$205,B4106))&lt;&gt;1),"",INDEX('Номенклатура'!$D$6:$D$205,SUMPRODUCT(EXACT('Номенклатура'!$A$6:$A$205,B4106)*(ROW('Номенклатура'!$A$6:$A$205)-5)))&amp;"")</f>
        <v/>
      </c>
      <c r="F4106" s="18" t="str">
        <f>IF(OR(I4106="ОК",I4106="Учтено: добавьте пояснение"),IF(C4106="Приход",D4106,IF(C4106="Корректировка остатка",D4106,-D4106)),"")</f>
        <v/>
      </c>
      <c r="G4106" s="13"/>
      <c r="H4106" s="15" t="str">
        <f>IF(OR(B4106="",SUMPRODUCT(--EXACT('Номенклатура'!$A$6:$A$205,B4106))&lt;&gt;1),"",INDEX('Номенклатура'!$B$6:$B$205,SUMPRODUCT(EXACT('Номенклатура'!$A$6:$A$205,B4106)*(ROW('Номенклатура'!$A$6:$A$205)-5)))&amp;"")</f>
        <v/>
      </c>
      <c r="I4106" s="15" t="str">
        <f>IF(COUNTA(A4106:D4106,G4106)=0,"",IF(NOT(ISNUMBER(A4106)),"Укажите дату",IF(B4106="","Укажите код",IF(NOT(AND(ISTEXT(B4106),LEN(B4106)&gt;0,LEN(B4106)&lt;=30,ISNUMBER(FIND(LEFT(B4106,1),"ABCDEFGHIJKLMNOPQRSTUVWXYZ")),SUMPRODUCT((MID(B4106,{1,2,3,4,5,6,7,8,9,10,11,12,13,14,15,16,17,18,19,20,21,22,23,24,25,26,27,28,29,30},1)&lt;&gt;"")*ISERROR(FIND(MID(B4106,{1,2,3,4,5,6,7,8,9,10,11,12,13,14,15,16,17,18,19,20,21,22,23,24,25,26,27,28,29,30},1),"ABCDEFGHIJKLMNOPQRSTUVWXYZ0123456789-_")))=0,ISERROR(VALUE(B4106)))),"Недопустимый код: только латинские буквы A-Z в верхнем регистре, цифры, - и _; начало с буквы, до 30 символов (например MILK-001)",IF(SUMPRODUCT(--EXACT('Номенклатура'!$A$6:$A$205,B4106))=0,"Код не найден в номенклатуре",IF(SUMPRODUCT(--EXACT('Номенклатура'!$A$6:$A$205,B4106))&gt;1,"Код повторяется в номенклатуре",IF(ISNA(MATCH(C4106,{"Приход","Расход","Списание","Корректировка остатка"},0)),"Выберите тип операции",IF(NOT(ISNUMBER(D4106)),"Укажите количество",IF(D4106=0,"Количество не может быть 0",IF(AND(C4106&lt;&gt;"Корректировка остатка",D4106&lt;0),"Для этого типа количество положительное",IF(NOT(ISNUMBER('Номенклатура'!$C$2)),"Укажите дату начала учёта",IF(A4106&lt;INT('Номенклатура'!$C$2),"Раньше даты начала учёта: НЕ учтено",IF(AND(C4106="Корректировка остатка",TRIM(G4106)=""),"Учтено: добавьте пояснение","ОК")))))))))))))</f>
        <v/>
      </c>
    </row>
    <row r="4107" spans="1:9" x14ac:dyDescent="0.25">
      <c r="A4107" s="16"/>
      <c r="B4107" s="13"/>
      <c r="C4107" s="13"/>
      <c r="D4107" s="14"/>
      <c r="E4107" s="17" t="str">
        <f>IF(OR(B4107="",SUMPRODUCT(--EXACT('Номенклатура'!$A$6:$A$205,B4107))&lt;&gt;1),"",INDEX('Номенклатура'!$D$6:$D$205,SUMPRODUCT(EXACT('Номенклатура'!$A$6:$A$205,B4107)*(ROW('Номенклатура'!$A$6:$A$205)-5)))&amp;"")</f>
        <v/>
      </c>
      <c r="F4107" s="18" t="str">
        <f>IF(OR(I4107="ОК",I4107="Учтено: добавьте пояснение"),IF(C4107="Приход",D4107,IF(C4107="Корректировка остатка",D4107,-D4107)),"")</f>
        <v/>
      </c>
      <c r="G4107" s="13"/>
      <c r="H4107" s="15" t="str">
        <f>IF(OR(B4107="",SUMPRODUCT(--EXACT('Номенклатура'!$A$6:$A$205,B4107))&lt;&gt;1),"",INDEX('Номенклатура'!$B$6:$B$205,SUMPRODUCT(EXACT('Номенклатура'!$A$6:$A$205,B4107)*(ROW('Номенклатура'!$A$6:$A$205)-5)))&amp;"")</f>
        <v/>
      </c>
      <c r="I4107" s="15" t="str">
        <f>IF(COUNTA(A4107:D4107,G4107)=0,"",IF(NOT(ISNUMBER(A4107)),"Укажите дату",IF(B4107="","Укажите код",IF(NOT(AND(ISTEXT(B4107),LEN(B4107)&gt;0,LEN(B4107)&lt;=30,ISNUMBER(FIND(LEFT(B4107,1),"ABCDEFGHIJKLMNOPQRSTUVWXYZ")),SUMPRODUCT((MID(B4107,{1,2,3,4,5,6,7,8,9,10,11,12,13,14,15,16,17,18,19,20,21,22,23,24,25,26,27,28,29,30},1)&lt;&gt;"")*ISERROR(FIND(MID(B4107,{1,2,3,4,5,6,7,8,9,10,11,12,13,14,15,16,17,18,19,20,21,22,23,24,25,26,27,28,29,30},1),"ABCDEFGHIJKLMNOPQRSTUVWXYZ0123456789-_")))=0,ISERROR(VALUE(B4107)))),"Недопустимый код: только латинские буквы A-Z в верхнем регистре, цифры, - и _; начало с буквы, до 30 символов (например MILK-001)",IF(SUMPRODUCT(--EXACT('Номенклатура'!$A$6:$A$205,B4107))=0,"Код не найден в номенклатуре",IF(SUMPRODUCT(--EXACT('Номенклатура'!$A$6:$A$205,B4107))&gt;1,"Код повторяется в номенклатуре",IF(ISNA(MATCH(C4107,{"Приход","Расход","Списание","Корректировка остатка"},0)),"Выберите тип операции",IF(NOT(ISNUMBER(D4107)),"Укажите количество",IF(D4107=0,"Количество не может быть 0",IF(AND(C4107&lt;&gt;"Корректировка остатка",D4107&lt;0),"Для этого типа количество положительное",IF(NOT(ISNUMBER('Номенклатура'!$C$2)),"Укажите дату начала учёта",IF(A4107&lt;INT('Номенклатура'!$C$2),"Раньше даты начала учёта: НЕ учтено",IF(AND(C4107="Корректировка остатка",TRIM(G4107)=""),"Учтено: добавьте пояснение","ОК")))))))))))))</f>
        <v/>
      </c>
    </row>
    <row r="4108" spans="1:9" x14ac:dyDescent="0.25">
      <c r="A4108" s="16"/>
      <c r="B4108" s="13"/>
      <c r="C4108" s="13"/>
      <c r="D4108" s="14"/>
      <c r="E4108" s="17" t="str">
        <f>IF(OR(B4108="",SUMPRODUCT(--EXACT('Номенклатура'!$A$6:$A$205,B4108))&lt;&gt;1),"",INDEX('Номенклатура'!$D$6:$D$205,SUMPRODUCT(EXACT('Номенклатура'!$A$6:$A$205,B4108)*(ROW('Номенклатура'!$A$6:$A$205)-5)))&amp;"")</f>
        <v/>
      </c>
      <c r="F4108" s="18" t="str">
        <f>IF(OR(I4108="ОК",I4108="Учтено: добавьте пояснение"),IF(C4108="Приход",D4108,IF(C4108="Корректировка остатка",D4108,-D4108)),"")</f>
        <v/>
      </c>
      <c r="G4108" s="13"/>
      <c r="H4108" s="15" t="str">
        <f>IF(OR(B4108="",SUMPRODUCT(--EXACT('Номенклатура'!$A$6:$A$205,B4108))&lt;&gt;1),"",INDEX('Номенклатура'!$B$6:$B$205,SUMPRODUCT(EXACT('Номенклатура'!$A$6:$A$205,B4108)*(ROW('Номенклатура'!$A$6:$A$205)-5)))&amp;"")</f>
        <v/>
      </c>
      <c r="I4108" s="15" t="str">
        <f>IF(COUNTA(A4108:D4108,G4108)=0,"",IF(NOT(ISNUMBER(A4108)),"Укажите дату",IF(B4108="","Укажите код",IF(NOT(AND(ISTEXT(B4108),LEN(B4108)&gt;0,LEN(B4108)&lt;=30,ISNUMBER(FIND(LEFT(B4108,1),"ABCDEFGHIJKLMNOPQRSTUVWXYZ")),SUMPRODUCT((MID(B4108,{1,2,3,4,5,6,7,8,9,10,11,12,13,14,15,16,17,18,19,20,21,22,23,24,25,26,27,28,29,30},1)&lt;&gt;"")*ISERROR(FIND(MID(B4108,{1,2,3,4,5,6,7,8,9,10,11,12,13,14,15,16,17,18,19,20,21,22,23,24,25,26,27,28,29,30},1),"ABCDEFGHIJKLMNOPQRSTUVWXYZ0123456789-_")))=0,ISERROR(VALUE(B4108)))),"Недопустимый код: только латинские буквы A-Z в верхнем регистре, цифры, - и _; начало с буквы, до 30 символов (например MILK-001)",IF(SUMPRODUCT(--EXACT('Номенклатура'!$A$6:$A$205,B4108))=0,"Код не найден в номенклатуре",IF(SUMPRODUCT(--EXACT('Номенклатура'!$A$6:$A$205,B4108))&gt;1,"Код повторяется в номенклатуре",IF(ISNA(MATCH(C4108,{"Приход","Расход","Списание","Корректировка остатка"},0)),"Выберите тип операции",IF(NOT(ISNUMBER(D4108)),"Укажите количество",IF(D4108=0,"Количество не может быть 0",IF(AND(C4108&lt;&gt;"Корректировка остатка",D4108&lt;0),"Для этого типа количество положительное",IF(NOT(ISNUMBER('Номенклатура'!$C$2)),"Укажите дату начала учёта",IF(A4108&lt;INT('Номенклатура'!$C$2),"Раньше даты начала учёта: НЕ учтено",IF(AND(C4108="Корректировка остатка",TRIM(G4108)=""),"Учтено: добавьте пояснение","ОК")))))))))))))</f>
        <v/>
      </c>
    </row>
    <row r="4109" spans="1:9" x14ac:dyDescent="0.25">
      <c r="A4109" s="16"/>
      <c r="B4109" s="13"/>
      <c r="C4109" s="13"/>
      <c r="D4109" s="14"/>
      <c r="E4109" s="17" t="str">
        <f>IF(OR(B4109="",SUMPRODUCT(--EXACT('Номенклатура'!$A$6:$A$205,B4109))&lt;&gt;1),"",INDEX('Номенклатура'!$D$6:$D$205,SUMPRODUCT(EXACT('Номенклатура'!$A$6:$A$205,B4109)*(ROW('Номенклатура'!$A$6:$A$205)-5)))&amp;"")</f>
        <v/>
      </c>
      <c r="F4109" s="18" t="str">
        <f>IF(OR(I4109="ОК",I4109="Учтено: добавьте пояснение"),IF(C4109="Приход",D4109,IF(C4109="Корректировка остатка",D4109,-D4109)),"")</f>
        <v/>
      </c>
      <c r="G4109" s="13"/>
      <c r="H4109" s="15" t="str">
        <f>IF(OR(B4109="",SUMPRODUCT(--EXACT('Номенклатура'!$A$6:$A$205,B4109))&lt;&gt;1),"",INDEX('Номенклатура'!$B$6:$B$205,SUMPRODUCT(EXACT('Номенклатура'!$A$6:$A$205,B4109)*(ROW('Номенклатура'!$A$6:$A$205)-5)))&amp;"")</f>
        <v/>
      </c>
      <c r="I4109" s="15" t="str">
        <f>IF(COUNTA(A4109:D4109,G4109)=0,"",IF(NOT(ISNUMBER(A4109)),"Укажите дату",IF(B4109="","Укажите код",IF(NOT(AND(ISTEXT(B4109),LEN(B4109)&gt;0,LEN(B4109)&lt;=30,ISNUMBER(FIND(LEFT(B4109,1),"ABCDEFGHIJKLMNOPQRSTUVWXYZ")),SUMPRODUCT((MID(B4109,{1,2,3,4,5,6,7,8,9,10,11,12,13,14,15,16,17,18,19,20,21,22,23,24,25,26,27,28,29,30},1)&lt;&gt;"")*ISERROR(FIND(MID(B4109,{1,2,3,4,5,6,7,8,9,10,11,12,13,14,15,16,17,18,19,20,21,22,23,24,25,26,27,28,29,30},1),"ABCDEFGHIJKLMNOPQRSTUVWXYZ0123456789-_")))=0,ISERROR(VALUE(B4109)))),"Недопустимый код: только латинские буквы A-Z в верхнем регистре, цифры, - и _; начало с буквы, до 30 символов (например MILK-001)",IF(SUMPRODUCT(--EXACT('Номенклатура'!$A$6:$A$205,B4109))=0,"Код не найден в номенклатуре",IF(SUMPRODUCT(--EXACT('Номенклатура'!$A$6:$A$205,B4109))&gt;1,"Код повторяется в номенклатуре",IF(ISNA(MATCH(C4109,{"Приход","Расход","Списание","Корректировка остатка"},0)),"Выберите тип операции",IF(NOT(ISNUMBER(D4109)),"Укажите количество",IF(D4109=0,"Количество не может быть 0",IF(AND(C4109&lt;&gt;"Корректировка остатка",D4109&lt;0),"Для этого типа количество положительное",IF(NOT(ISNUMBER('Номенклатура'!$C$2)),"Укажите дату начала учёта",IF(A4109&lt;INT('Номенклатура'!$C$2),"Раньше даты начала учёта: НЕ учтено",IF(AND(C4109="Корректировка остатка",TRIM(G4109)=""),"Учтено: добавьте пояснение","ОК")))))))))))))</f>
        <v/>
      </c>
    </row>
    <row r="4110" spans="1:9" x14ac:dyDescent="0.25">
      <c r="A4110" s="16"/>
      <c r="B4110" s="13"/>
      <c r="C4110" s="13"/>
      <c r="D4110" s="14"/>
      <c r="E4110" s="17" t="str">
        <f>IF(OR(B4110="",SUMPRODUCT(--EXACT('Номенклатура'!$A$6:$A$205,B4110))&lt;&gt;1),"",INDEX('Номенклатура'!$D$6:$D$205,SUMPRODUCT(EXACT('Номенклатура'!$A$6:$A$205,B4110)*(ROW('Номенклатура'!$A$6:$A$205)-5)))&amp;"")</f>
        <v/>
      </c>
      <c r="F4110" s="18" t="str">
        <f>IF(OR(I4110="ОК",I4110="Учтено: добавьте пояснение"),IF(C4110="Приход",D4110,IF(C4110="Корректировка остатка",D4110,-D4110)),"")</f>
        <v/>
      </c>
      <c r="G4110" s="13"/>
      <c r="H4110" s="15" t="str">
        <f>IF(OR(B4110="",SUMPRODUCT(--EXACT('Номенклатура'!$A$6:$A$205,B4110))&lt;&gt;1),"",INDEX('Номенклатура'!$B$6:$B$205,SUMPRODUCT(EXACT('Номенклатура'!$A$6:$A$205,B4110)*(ROW('Номенклатура'!$A$6:$A$205)-5)))&amp;"")</f>
        <v/>
      </c>
      <c r="I4110" s="15" t="str">
        <f>IF(COUNTA(A4110:D4110,G4110)=0,"",IF(NOT(ISNUMBER(A4110)),"Укажите дату",IF(B4110="","Укажите код",IF(NOT(AND(ISTEXT(B4110),LEN(B4110)&gt;0,LEN(B4110)&lt;=30,ISNUMBER(FIND(LEFT(B4110,1),"ABCDEFGHIJKLMNOPQRSTUVWXYZ")),SUMPRODUCT((MID(B4110,{1,2,3,4,5,6,7,8,9,10,11,12,13,14,15,16,17,18,19,20,21,22,23,24,25,26,27,28,29,30},1)&lt;&gt;"")*ISERROR(FIND(MID(B4110,{1,2,3,4,5,6,7,8,9,10,11,12,13,14,15,16,17,18,19,20,21,22,23,24,25,26,27,28,29,30},1),"ABCDEFGHIJKLMNOPQRSTUVWXYZ0123456789-_")))=0,ISERROR(VALUE(B4110)))),"Недопустимый код: только латинские буквы A-Z в верхнем регистре, цифры, - и _; начало с буквы, до 30 символов (например MILK-001)",IF(SUMPRODUCT(--EXACT('Номенклатура'!$A$6:$A$205,B4110))=0,"Код не найден в номенклатуре",IF(SUMPRODUCT(--EXACT('Номенклатура'!$A$6:$A$205,B4110))&gt;1,"Код повторяется в номенклатуре",IF(ISNA(MATCH(C4110,{"Приход","Расход","Списание","Корректировка остатка"},0)),"Выберите тип операции",IF(NOT(ISNUMBER(D4110)),"Укажите количество",IF(D4110=0,"Количество не может быть 0",IF(AND(C4110&lt;&gt;"Корректировка остатка",D4110&lt;0),"Для этого типа количество положительное",IF(NOT(ISNUMBER('Номенклатура'!$C$2)),"Укажите дату начала учёта",IF(A4110&lt;INT('Номенклатура'!$C$2),"Раньше даты начала учёта: НЕ учтено",IF(AND(C4110="Корректировка остатка",TRIM(G4110)=""),"Учтено: добавьте пояснение","ОК")))))))))))))</f>
        <v/>
      </c>
    </row>
    <row r="4111" spans="1:9" x14ac:dyDescent="0.25">
      <c r="A4111" s="16"/>
      <c r="B4111" s="13"/>
      <c r="C4111" s="13"/>
      <c r="D4111" s="14"/>
      <c r="E4111" s="17" t="str">
        <f>IF(OR(B4111="",SUMPRODUCT(--EXACT('Номенклатура'!$A$6:$A$205,B4111))&lt;&gt;1),"",INDEX('Номенклатура'!$D$6:$D$205,SUMPRODUCT(EXACT('Номенклатура'!$A$6:$A$205,B4111)*(ROW('Номенклатура'!$A$6:$A$205)-5)))&amp;"")</f>
        <v/>
      </c>
      <c r="F4111" s="18" t="str">
        <f>IF(OR(I4111="ОК",I4111="Учтено: добавьте пояснение"),IF(C4111="Приход",D4111,IF(C4111="Корректировка остатка",D4111,-D4111)),"")</f>
        <v/>
      </c>
      <c r="G4111" s="13"/>
      <c r="H4111" s="15" t="str">
        <f>IF(OR(B4111="",SUMPRODUCT(--EXACT('Номенклатура'!$A$6:$A$205,B4111))&lt;&gt;1),"",INDEX('Номенклатура'!$B$6:$B$205,SUMPRODUCT(EXACT('Номенклатура'!$A$6:$A$205,B4111)*(ROW('Номенклатура'!$A$6:$A$205)-5)))&amp;"")</f>
        <v/>
      </c>
      <c r="I4111" s="15" t="str">
        <f>IF(COUNTA(A4111:D4111,G4111)=0,"",IF(NOT(ISNUMBER(A4111)),"Укажите дату",IF(B4111="","Укажите код",IF(NOT(AND(ISTEXT(B4111),LEN(B4111)&gt;0,LEN(B4111)&lt;=30,ISNUMBER(FIND(LEFT(B4111,1),"ABCDEFGHIJKLMNOPQRSTUVWXYZ")),SUMPRODUCT((MID(B4111,{1,2,3,4,5,6,7,8,9,10,11,12,13,14,15,16,17,18,19,20,21,22,23,24,25,26,27,28,29,30},1)&lt;&gt;"")*ISERROR(FIND(MID(B4111,{1,2,3,4,5,6,7,8,9,10,11,12,13,14,15,16,17,18,19,20,21,22,23,24,25,26,27,28,29,30},1),"ABCDEFGHIJKLMNOPQRSTUVWXYZ0123456789-_")))=0,ISERROR(VALUE(B4111)))),"Недопустимый код: только латинские буквы A-Z в верхнем регистре, цифры, - и _; начало с буквы, до 30 символов (например MILK-001)",IF(SUMPRODUCT(--EXACT('Номенклатура'!$A$6:$A$205,B4111))=0,"Код не найден в номенклатуре",IF(SUMPRODUCT(--EXACT('Номенклатура'!$A$6:$A$205,B4111))&gt;1,"Код повторяется в номенклатуре",IF(ISNA(MATCH(C4111,{"Приход","Расход","Списание","Корректировка остатка"},0)),"Выберите тип операции",IF(NOT(ISNUMBER(D4111)),"Укажите количество",IF(D4111=0,"Количество не может быть 0",IF(AND(C4111&lt;&gt;"Корректировка остатка",D4111&lt;0),"Для этого типа количество положительное",IF(NOT(ISNUMBER('Номенклатура'!$C$2)),"Укажите дату начала учёта",IF(A4111&lt;INT('Номенклатура'!$C$2),"Раньше даты начала учёта: НЕ учтено",IF(AND(C4111="Корректировка остатка",TRIM(G4111)=""),"Учтено: добавьте пояснение","ОК")))))))))))))</f>
        <v/>
      </c>
    </row>
    <row r="4112" spans="1:9" x14ac:dyDescent="0.25">
      <c r="A4112" s="16"/>
      <c r="B4112" s="13"/>
      <c r="C4112" s="13"/>
      <c r="D4112" s="14"/>
      <c r="E4112" s="17" t="str">
        <f>IF(OR(B4112="",SUMPRODUCT(--EXACT('Номенклатура'!$A$6:$A$205,B4112))&lt;&gt;1),"",INDEX('Номенклатура'!$D$6:$D$205,SUMPRODUCT(EXACT('Номенклатура'!$A$6:$A$205,B4112)*(ROW('Номенклатура'!$A$6:$A$205)-5)))&amp;"")</f>
        <v/>
      </c>
      <c r="F4112" s="18" t="str">
        <f>IF(OR(I4112="ОК",I4112="Учтено: добавьте пояснение"),IF(C4112="Приход",D4112,IF(C4112="Корректировка остатка",D4112,-D4112)),"")</f>
        <v/>
      </c>
      <c r="G4112" s="13"/>
      <c r="H4112" s="15" t="str">
        <f>IF(OR(B4112="",SUMPRODUCT(--EXACT('Номенклатура'!$A$6:$A$205,B4112))&lt;&gt;1),"",INDEX('Номенклатура'!$B$6:$B$205,SUMPRODUCT(EXACT('Номенклатура'!$A$6:$A$205,B4112)*(ROW('Номенклатура'!$A$6:$A$205)-5)))&amp;"")</f>
        <v/>
      </c>
      <c r="I4112" s="15" t="str">
        <f>IF(COUNTA(A4112:D4112,G4112)=0,"",IF(NOT(ISNUMBER(A4112)),"Укажите дату",IF(B4112="","Укажите код",IF(NOT(AND(ISTEXT(B4112),LEN(B4112)&gt;0,LEN(B4112)&lt;=30,ISNUMBER(FIND(LEFT(B4112,1),"ABCDEFGHIJKLMNOPQRSTUVWXYZ")),SUMPRODUCT((MID(B4112,{1,2,3,4,5,6,7,8,9,10,11,12,13,14,15,16,17,18,19,20,21,22,23,24,25,26,27,28,29,30},1)&lt;&gt;"")*ISERROR(FIND(MID(B4112,{1,2,3,4,5,6,7,8,9,10,11,12,13,14,15,16,17,18,19,20,21,22,23,24,25,26,27,28,29,30},1),"ABCDEFGHIJKLMNOPQRSTUVWXYZ0123456789-_")))=0,ISERROR(VALUE(B4112)))),"Недопустимый код: только латинские буквы A-Z в верхнем регистре, цифры, - и _; начало с буквы, до 30 символов (например MILK-001)",IF(SUMPRODUCT(--EXACT('Номенклатура'!$A$6:$A$205,B4112))=0,"Код не найден в номенклатуре",IF(SUMPRODUCT(--EXACT('Номенклатура'!$A$6:$A$205,B4112))&gt;1,"Код повторяется в номенклатуре",IF(ISNA(MATCH(C4112,{"Приход","Расход","Списание","Корректировка остатка"},0)),"Выберите тип операции",IF(NOT(ISNUMBER(D4112)),"Укажите количество",IF(D4112=0,"Количество не может быть 0",IF(AND(C4112&lt;&gt;"Корректировка остатка",D4112&lt;0),"Для этого типа количество положительное",IF(NOT(ISNUMBER('Номенклатура'!$C$2)),"Укажите дату начала учёта",IF(A4112&lt;INT('Номенклатура'!$C$2),"Раньше даты начала учёта: НЕ учтено",IF(AND(C4112="Корректировка остатка",TRIM(G4112)=""),"Учтено: добавьте пояснение","ОК")))))))))))))</f>
        <v/>
      </c>
    </row>
    <row r="4113" spans="1:9" x14ac:dyDescent="0.25">
      <c r="A4113" s="16"/>
      <c r="B4113" s="13"/>
      <c r="C4113" s="13"/>
      <c r="D4113" s="14"/>
      <c r="E4113" s="17" t="str">
        <f>IF(OR(B4113="",SUMPRODUCT(--EXACT('Номенклатура'!$A$6:$A$205,B4113))&lt;&gt;1),"",INDEX('Номенклатура'!$D$6:$D$205,SUMPRODUCT(EXACT('Номенклатура'!$A$6:$A$205,B4113)*(ROW('Номенклатура'!$A$6:$A$205)-5)))&amp;"")</f>
        <v/>
      </c>
      <c r="F4113" s="18" t="str">
        <f>IF(OR(I4113="ОК",I4113="Учтено: добавьте пояснение"),IF(C4113="Приход",D4113,IF(C4113="Корректировка остатка",D4113,-D4113)),"")</f>
        <v/>
      </c>
      <c r="G4113" s="13"/>
      <c r="H4113" s="15" t="str">
        <f>IF(OR(B4113="",SUMPRODUCT(--EXACT('Номенклатура'!$A$6:$A$205,B4113))&lt;&gt;1),"",INDEX('Номенклатура'!$B$6:$B$205,SUMPRODUCT(EXACT('Номенклатура'!$A$6:$A$205,B4113)*(ROW('Номенклатура'!$A$6:$A$205)-5)))&amp;"")</f>
        <v/>
      </c>
      <c r="I4113" s="15" t="str">
        <f>IF(COUNTA(A4113:D4113,G4113)=0,"",IF(NOT(ISNUMBER(A4113)),"Укажите дату",IF(B4113="","Укажите код",IF(NOT(AND(ISTEXT(B4113),LEN(B4113)&gt;0,LEN(B4113)&lt;=30,ISNUMBER(FIND(LEFT(B4113,1),"ABCDEFGHIJKLMNOPQRSTUVWXYZ")),SUMPRODUCT((MID(B4113,{1,2,3,4,5,6,7,8,9,10,11,12,13,14,15,16,17,18,19,20,21,22,23,24,25,26,27,28,29,30},1)&lt;&gt;"")*ISERROR(FIND(MID(B4113,{1,2,3,4,5,6,7,8,9,10,11,12,13,14,15,16,17,18,19,20,21,22,23,24,25,26,27,28,29,30},1),"ABCDEFGHIJKLMNOPQRSTUVWXYZ0123456789-_")))=0,ISERROR(VALUE(B4113)))),"Недопустимый код: только латинские буквы A-Z в верхнем регистре, цифры, - и _; начало с буквы, до 30 символов (например MILK-001)",IF(SUMPRODUCT(--EXACT('Номенклатура'!$A$6:$A$205,B4113))=0,"Код не найден в номенклатуре",IF(SUMPRODUCT(--EXACT('Номенклатура'!$A$6:$A$205,B4113))&gt;1,"Код повторяется в номенклатуре",IF(ISNA(MATCH(C4113,{"Приход","Расход","Списание","Корректировка остатка"},0)),"Выберите тип операции",IF(NOT(ISNUMBER(D4113)),"Укажите количество",IF(D4113=0,"Количество не может быть 0",IF(AND(C4113&lt;&gt;"Корректировка остатка",D4113&lt;0),"Для этого типа количество положительное",IF(NOT(ISNUMBER('Номенклатура'!$C$2)),"Укажите дату начала учёта",IF(A4113&lt;INT('Номенклатура'!$C$2),"Раньше даты начала учёта: НЕ учтено",IF(AND(C4113="Корректировка остатка",TRIM(G4113)=""),"Учтено: добавьте пояснение","ОК")))))))))))))</f>
        <v/>
      </c>
    </row>
    <row r="4114" spans="1:9" x14ac:dyDescent="0.25">
      <c r="A4114" s="16"/>
      <c r="B4114" s="13"/>
      <c r="C4114" s="13"/>
      <c r="D4114" s="14"/>
      <c r="E4114" s="17" t="str">
        <f>IF(OR(B4114="",SUMPRODUCT(--EXACT('Номенклатура'!$A$6:$A$205,B4114))&lt;&gt;1),"",INDEX('Номенклатура'!$D$6:$D$205,SUMPRODUCT(EXACT('Номенклатура'!$A$6:$A$205,B4114)*(ROW('Номенклатура'!$A$6:$A$205)-5)))&amp;"")</f>
        <v/>
      </c>
      <c r="F4114" s="18" t="str">
        <f>IF(OR(I4114="ОК",I4114="Учтено: добавьте пояснение"),IF(C4114="Приход",D4114,IF(C4114="Корректировка остатка",D4114,-D4114)),"")</f>
        <v/>
      </c>
      <c r="G4114" s="13"/>
      <c r="H4114" s="15" t="str">
        <f>IF(OR(B4114="",SUMPRODUCT(--EXACT('Номенклатура'!$A$6:$A$205,B4114))&lt;&gt;1),"",INDEX('Номенклатура'!$B$6:$B$205,SUMPRODUCT(EXACT('Номенклатура'!$A$6:$A$205,B4114)*(ROW('Номенклатура'!$A$6:$A$205)-5)))&amp;"")</f>
        <v/>
      </c>
      <c r="I4114" s="15" t="str">
        <f>IF(COUNTA(A4114:D4114,G4114)=0,"",IF(NOT(ISNUMBER(A4114)),"Укажите дату",IF(B4114="","Укажите код",IF(NOT(AND(ISTEXT(B4114),LEN(B4114)&gt;0,LEN(B4114)&lt;=30,ISNUMBER(FIND(LEFT(B4114,1),"ABCDEFGHIJKLMNOPQRSTUVWXYZ")),SUMPRODUCT((MID(B4114,{1,2,3,4,5,6,7,8,9,10,11,12,13,14,15,16,17,18,19,20,21,22,23,24,25,26,27,28,29,30},1)&lt;&gt;"")*ISERROR(FIND(MID(B4114,{1,2,3,4,5,6,7,8,9,10,11,12,13,14,15,16,17,18,19,20,21,22,23,24,25,26,27,28,29,30},1),"ABCDEFGHIJKLMNOPQRSTUVWXYZ0123456789-_")))=0,ISERROR(VALUE(B4114)))),"Недопустимый код: только латинские буквы A-Z в верхнем регистре, цифры, - и _; начало с буквы, до 30 символов (например MILK-001)",IF(SUMPRODUCT(--EXACT('Номенклатура'!$A$6:$A$205,B4114))=0,"Код не найден в номенклатуре",IF(SUMPRODUCT(--EXACT('Номенклатура'!$A$6:$A$205,B4114))&gt;1,"Код повторяется в номенклатуре",IF(ISNA(MATCH(C4114,{"Приход","Расход","Списание","Корректировка остатка"},0)),"Выберите тип операции",IF(NOT(ISNUMBER(D4114)),"Укажите количество",IF(D4114=0,"Количество не может быть 0",IF(AND(C4114&lt;&gt;"Корректировка остатка",D4114&lt;0),"Для этого типа количество положительное",IF(NOT(ISNUMBER('Номенклатура'!$C$2)),"Укажите дату начала учёта",IF(A4114&lt;INT('Номенклатура'!$C$2),"Раньше даты начала учёта: НЕ учтено",IF(AND(C4114="Корректировка остатка",TRIM(G4114)=""),"Учтено: добавьте пояснение","ОК")))))))))))))</f>
        <v/>
      </c>
    </row>
    <row r="4115" spans="1:9" x14ac:dyDescent="0.25">
      <c r="A4115" s="16"/>
      <c r="B4115" s="13"/>
      <c r="C4115" s="13"/>
      <c r="D4115" s="14"/>
      <c r="E4115" s="17" t="str">
        <f>IF(OR(B4115="",SUMPRODUCT(--EXACT('Номенклатура'!$A$6:$A$205,B4115))&lt;&gt;1),"",INDEX('Номенклатура'!$D$6:$D$205,SUMPRODUCT(EXACT('Номенклатура'!$A$6:$A$205,B4115)*(ROW('Номенклатура'!$A$6:$A$205)-5)))&amp;"")</f>
        <v/>
      </c>
      <c r="F4115" s="18" t="str">
        <f>IF(OR(I4115="ОК",I4115="Учтено: добавьте пояснение"),IF(C4115="Приход",D4115,IF(C4115="Корректировка остатка",D4115,-D4115)),"")</f>
        <v/>
      </c>
      <c r="G4115" s="13"/>
      <c r="H4115" s="15" t="str">
        <f>IF(OR(B4115="",SUMPRODUCT(--EXACT('Номенклатура'!$A$6:$A$205,B4115))&lt;&gt;1),"",INDEX('Номенклатура'!$B$6:$B$205,SUMPRODUCT(EXACT('Номенклатура'!$A$6:$A$205,B4115)*(ROW('Номенклатура'!$A$6:$A$205)-5)))&amp;"")</f>
        <v/>
      </c>
      <c r="I4115" s="15" t="str">
        <f>IF(COUNTA(A4115:D4115,G4115)=0,"",IF(NOT(ISNUMBER(A4115)),"Укажите дату",IF(B4115="","Укажите код",IF(NOT(AND(ISTEXT(B4115),LEN(B4115)&gt;0,LEN(B4115)&lt;=30,ISNUMBER(FIND(LEFT(B4115,1),"ABCDEFGHIJKLMNOPQRSTUVWXYZ")),SUMPRODUCT((MID(B4115,{1,2,3,4,5,6,7,8,9,10,11,12,13,14,15,16,17,18,19,20,21,22,23,24,25,26,27,28,29,30},1)&lt;&gt;"")*ISERROR(FIND(MID(B4115,{1,2,3,4,5,6,7,8,9,10,11,12,13,14,15,16,17,18,19,20,21,22,23,24,25,26,27,28,29,30},1),"ABCDEFGHIJKLMNOPQRSTUVWXYZ0123456789-_")))=0,ISERROR(VALUE(B4115)))),"Недопустимый код: только латинские буквы A-Z в верхнем регистре, цифры, - и _; начало с буквы, до 30 символов (например MILK-001)",IF(SUMPRODUCT(--EXACT('Номенклатура'!$A$6:$A$205,B4115))=0,"Код не найден в номенклатуре",IF(SUMPRODUCT(--EXACT('Номенклатура'!$A$6:$A$205,B4115))&gt;1,"Код повторяется в номенклатуре",IF(ISNA(MATCH(C4115,{"Приход","Расход","Списание","Корректировка остатка"},0)),"Выберите тип операции",IF(NOT(ISNUMBER(D4115)),"Укажите количество",IF(D4115=0,"Количество не может быть 0",IF(AND(C4115&lt;&gt;"Корректировка остатка",D4115&lt;0),"Для этого типа количество положительное",IF(NOT(ISNUMBER('Номенклатура'!$C$2)),"Укажите дату начала учёта",IF(A4115&lt;INT('Номенклатура'!$C$2),"Раньше даты начала учёта: НЕ учтено",IF(AND(C4115="Корректировка остатка",TRIM(G4115)=""),"Учтено: добавьте пояснение","ОК")))))))))))))</f>
        <v/>
      </c>
    </row>
    <row r="4116" spans="1:9" x14ac:dyDescent="0.25">
      <c r="A4116" s="16"/>
      <c r="B4116" s="13"/>
      <c r="C4116" s="13"/>
      <c r="D4116" s="14"/>
      <c r="E4116" s="17" t="str">
        <f>IF(OR(B4116="",SUMPRODUCT(--EXACT('Номенклатура'!$A$6:$A$205,B4116))&lt;&gt;1),"",INDEX('Номенклатура'!$D$6:$D$205,SUMPRODUCT(EXACT('Номенклатура'!$A$6:$A$205,B4116)*(ROW('Номенклатура'!$A$6:$A$205)-5)))&amp;"")</f>
        <v/>
      </c>
      <c r="F4116" s="18" t="str">
        <f>IF(OR(I4116="ОК",I4116="Учтено: добавьте пояснение"),IF(C4116="Приход",D4116,IF(C4116="Корректировка остатка",D4116,-D4116)),"")</f>
        <v/>
      </c>
      <c r="G4116" s="13"/>
      <c r="H4116" s="15" t="str">
        <f>IF(OR(B4116="",SUMPRODUCT(--EXACT('Номенклатура'!$A$6:$A$205,B4116))&lt;&gt;1),"",INDEX('Номенклатура'!$B$6:$B$205,SUMPRODUCT(EXACT('Номенклатура'!$A$6:$A$205,B4116)*(ROW('Номенклатура'!$A$6:$A$205)-5)))&amp;"")</f>
        <v/>
      </c>
      <c r="I4116" s="15" t="str">
        <f>IF(COUNTA(A4116:D4116,G4116)=0,"",IF(NOT(ISNUMBER(A4116)),"Укажите дату",IF(B4116="","Укажите код",IF(NOT(AND(ISTEXT(B4116),LEN(B4116)&gt;0,LEN(B4116)&lt;=30,ISNUMBER(FIND(LEFT(B4116,1),"ABCDEFGHIJKLMNOPQRSTUVWXYZ")),SUMPRODUCT((MID(B4116,{1,2,3,4,5,6,7,8,9,10,11,12,13,14,15,16,17,18,19,20,21,22,23,24,25,26,27,28,29,30},1)&lt;&gt;"")*ISERROR(FIND(MID(B4116,{1,2,3,4,5,6,7,8,9,10,11,12,13,14,15,16,17,18,19,20,21,22,23,24,25,26,27,28,29,30},1),"ABCDEFGHIJKLMNOPQRSTUVWXYZ0123456789-_")))=0,ISERROR(VALUE(B4116)))),"Недопустимый код: только латинские буквы A-Z в верхнем регистре, цифры, - и _; начало с буквы, до 30 символов (например MILK-001)",IF(SUMPRODUCT(--EXACT('Номенклатура'!$A$6:$A$205,B4116))=0,"Код не найден в номенклатуре",IF(SUMPRODUCT(--EXACT('Номенклатура'!$A$6:$A$205,B4116))&gt;1,"Код повторяется в номенклатуре",IF(ISNA(MATCH(C4116,{"Приход","Расход","Списание","Корректировка остатка"},0)),"Выберите тип операции",IF(NOT(ISNUMBER(D4116)),"Укажите количество",IF(D4116=0,"Количество не может быть 0",IF(AND(C4116&lt;&gt;"Корректировка остатка",D4116&lt;0),"Для этого типа количество положительное",IF(NOT(ISNUMBER('Номенклатура'!$C$2)),"Укажите дату начала учёта",IF(A4116&lt;INT('Номенклатура'!$C$2),"Раньше даты начала учёта: НЕ учтено",IF(AND(C4116="Корректировка остатка",TRIM(G4116)=""),"Учтено: добавьте пояснение","ОК")))))))))))))</f>
        <v/>
      </c>
    </row>
    <row r="4117" spans="1:9" x14ac:dyDescent="0.25">
      <c r="A4117" s="16"/>
      <c r="B4117" s="13"/>
      <c r="C4117" s="13"/>
      <c r="D4117" s="14"/>
      <c r="E4117" s="17" t="str">
        <f>IF(OR(B4117="",SUMPRODUCT(--EXACT('Номенклатура'!$A$6:$A$205,B4117))&lt;&gt;1),"",INDEX('Номенклатура'!$D$6:$D$205,SUMPRODUCT(EXACT('Номенклатура'!$A$6:$A$205,B4117)*(ROW('Номенклатура'!$A$6:$A$205)-5)))&amp;"")</f>
        <v/>
      </c>
      <c r="F4117" s="18" t="str">
        <f>IF(OR(I4117="ОК",I4117="Учтено: добавьте пояснение"),IF(C4117="Приход",D4117,IF(C4117="Корректировка остатка",D4117,-D4117)),"")</f>
        <v/>
      </c>
      <c r="G4117" s="13"/>
      <c r="H4117" s="15" t="str">
        <f>IF(OR(B4117="",SUMPRODUCT(--EXACT('Номенклатура'!$A$6:$A$205,B4117))&lt;&gt;1),"",INDEX('Номенклатура'!$B$6:$B$205,SUMPRODUCT(EXACT('Номенклатура'!$A$6:$A$205,B4117)*(ROW('Номенклатура'!$A$6:$A$205)-5)))&amp;"")</f>
        <v/>
      </c>
      <c r="I4117" s="15" t="str">
        <f>IF(COUNTA(A4117:D4117,G4117)=0,"",IF(NOT(ISNUMBER(A4117)),"Укажите дату",IF(B4117="","Укажите код",IF(NOT(AND(ISTEXT(B4117),LEN(B4117)&gt;0,LEN(B4117)&lt;=30,ISNUMBER(FIND(LEFT(B4117,1),"ABCDEFGHIJKLMNOPQRSTUVWXYZ")),SUMPRODUCT((MID(B4117,{1,2,3,4,5,6,7,8,9,10,11,12,13,14,15,16,17,18,19,20,21,22,23,24,25,26,27,28,29,30},1)&lt;&gt;"")*ISERROR(FIND(MID(B4117,{1,2,3,4,5,6,7,8,9,10,11,12,13,14,15,16,17,18,19,20,21,22,23,24,25,26,27,28,29,30},1),"ABCDEFGHIJKLMNOPQRSTUVWXYZ0123456789-_")))=0,ISERROR(VALUE(B4117)))),"Недопустимый код: только латинские буквы A-Z в верхнем регистре, цифры, - и _; начало с буквы, до 30 символов (например MILK-001)",IF(SUMPRODUCT(--EXACT('Номенклатура'!$A$6:$A$205,B4117))=0,"Код не найден в номенклатуре",IF(SUMPRODUCT(--EXACT('Номенклатура'!$A$6:$A$205,B4117))&gt;1,"Код повторяется в номенклатуре",IF(ISNA(MATCH(C4117,{"Приход","Расход","Списание","Корректировка остатка"},0)),"Выберите тип операции",IF(NOT(ISNUMBER(D4117)),"Укажите количество",IF(D4117=0,"Количество не может быть 0",IF(AND(C4117&lt;&gt;"Корректировка остатка",D4117&lt;0),"Для этого типа количество положительное",IF(NOT(ISNUMBER('Номенклатура'!$C$2)),"Укажите дату начала учёта",IF(A4117&lt;INT('Номенклатура'!$C$2),"Раньше даты начала учёта: НЕ учтено",IF(AND(C4117="Корректировка остатка",TRIM(G4117)=""),"Учтено: добавьте пояснение","ОК")))))))))))))</f>
        <v/>
      </c>
    </row>
    <row r="4118" spans="1:9" x14ac:dyDescent="0.25">
      <c r="A4118" s="16"/>
      <c r="B4118" s="13"/>
      <c r="C4118" s="13"/>
      <c r="D4118" s="14"/>
      <c r="E4118" s="17" t="str">
        <f>IF(OR(B4118="",SUMPRODUCT(--EXACT('Номенклатура'!$A$6:$A$205,B4118))&lt;&gt;1),"",INDEX('Номенклатура'!$D$6:$D$205,SUMPRODUCT(EXACT('Номенклатура'!$A$6:$A$205,B4118)*(ROW('Номенклатура'!$A$6:$A$205)-5)))&amp;"")</f>
        <v/>
      </c>
      <c r="F4118" s="18" t="str">
        <f>IF(OR(I4118="ОК",I4118="Учтено: добавьте пояснение"),IF(C4118="Приход",D4118,IF(C4118="Корректировка остатка",D4118,-D4118)),"")</f>
        <v/>
      </c>
      <c r="G4118" s="13"/>
      <c r="H4118" s="15" t="str">
        <f>IF(OR(B4118="",SUMPRODUCT(--EXACT('Номенклатура'!$A$6:$A$205,B4118))&lt;&gt;1),"",INDEX('Номенклатура'!$B$6:$B$205,SUMPRODUCT(EXACT('Номенклатура'!$A$6:$A$205,B4118)*(ROW('Номенклатура'!$A$6:$A$205)-5)))&amp;"")</f>
        <v/>
      </c>
      <c r="I4118" s="15" t="str">
        <f>IF(COUNTA(A4118:D4118,G4118)=0,"",IF(NOT(ISNUMBER(A4118)),"Укажите дату",IF(B4118="","Укажите код",IF(NOT(AND(ISTEXT(B4118),LEN(B4118)&gt;0,LEN(B4118)&lt;=30,ISNUMBER(FIND(LEFT(B4118,1),"ABCDEFGHIJKLMNOPQRSTUVWXYZ")),SUMPRODUCT((MID(B4118,{1,2,3,4,5,6,7,8,9,10,11,12,13,14,15,16,17,18,19,20,21,22,23,24,25,26,27,28,29,30},1)&lt;&gt;"")*ISERROR(FIND(MID(B4118,{1,2,3,4,5,6,7,8,9,10,11,12,13,14,15,16,17,18,19,20,21,22,23,24,25,26,27,28,29,30},1),"ABCDEFGHIJKLMNOPQRSTUVWXYZ0123456789-_")))=0,ISERROR(VALUE(B4118)))),"Недопустимый код: только латинские буквы A-Z в верхнем регистре, цифры, - и _; начало с буквы, до 30 символов (например MILK-001)",IF(SUMPRODUCT(--EXACT('Номенклатура'!$A$6:$A$205,B4118))=0,"Код не найден в номенклатуре",IF(SUMPRODUCT(--EXACT('Номенклатура'!$A$6:$A$205,B4118))&gt;1,"Код повторяется в номенклатуре",IF(ISNA(MATCH(C4118,{"Приход","Расход","Списание","Корректировка остатка"},0)),"Выберите тип операции",IF(NOT(ISNUMBER(D4118)),"Укажите количество",IF(D4118=0,"Количество не может быть 0",IF(AND(C4118&lt;&gt;"Корректировка остатка",D4118&lt;0),"Для этого типа количество положительное",IF(NOT(ISNUMBER('Номенклатура'!$C$2)),"Укажите дату начала учёта",IF(A4118&lt;INT('Номенклатура'!$C$2),"Раньше даты начала учёта: НЕ учтено",IF(AND(C4118="Корректировка остатка",TRIM(G4118)=""),"Учтено: добавьте пояснение","ОК")))))))))))))</f>
        <v/>
      </c>
    </row>
    <row r="4119" spans="1:9" x14ac:dyDescent="0.25">
      <c r="A4119" s="16"/>
      <c r="B4119" s="13"/>
      <c r="C4119" s="13"/>
      <c r="D4119" s="14"/>
      <c r="E4119" s="17" t="str">
        <f>IF(OR(B4119="",SUMPRODUCT(--EXACT('Номенклатура'!$A$6:$A$205,B4119))&lt;&gt;1),"",INDEX('Номенклатура'!$D$6:$D$205,SUMPRODUCT(EXACT('Номенклатура'!$A$6:$A$205,B4119)*(ROW('Номенклатура'!$A$6:$A$205)-5)))&amp;"")</f>
        <v/>
      </c>
      <c r="F4119" s="18" t="str">
        <f>IF(OR(I4119="ОК",I4119="Учтено: добавьте пояснение"),IF(C4119="Приход",D4119,IF(C4119="Корректировка остатка",D4119,-D4119)),"")</f>
        <v/>
      </c>
      <c r="G4119" s="13"/>
      <c r="H4119" s="15" t="str">
        <f>IF(OR(B4119="",SUMPRODUCT(--EXACT('Номенклатура'!$A$6:$A$205,B4119))&lt;&gt;1),"",INDEX('Номенклатура'!$B$6:$B$205,SUMPRODUCT(EXACT('Номенклатура'!$A$6:$A$205,B4119)*(ROW('Номенклатура'!$A$6:$A$205)-5)))&amp;"")</f>
        <v/>
      </c>
      <c r="I4119" s="15" t="str">
        <f>IF(COUNTA(A4119:D4119,G4119)=0,"",IF(NOT(ISNUMBER(A4119)),"Укажите дату",IF(B4119="","Укажите код",IF(NOT(AND(ISTEXT(B4119),LEN(B4119)&gt;0,LEN(B4119)&lt;=30,ISNUMBER(FIND(LEFT(B4119,1),"ABCDEFGHIJKLMNOPQRSTUVWXYZ")),SUMPRODUCT((MID(B4119,{1,2,3,4,5,6,7,8,9,10,11,12,13,14,15,16,17,18,19,20,21,22,23,24,25,26,27,28,29,30},1)&lt;&gt;"")*ISERROR(FIND(MID(B4119,{1,2,3,4,5,6,7,8,9,10,11,12,13,14,15,16,17,18,19,20,21,22,23,24,25,26,27,28,29,30},1),"ABCDEFGHIJKLMNOPQRSTUVWXYZ0123456789-_")))=0,ISERROR(VALUE(B4119)))),"Недопустимый код: только латинские буквы A-Z в верхнем регистре, цифры, - и _; начало с буквы, до 30 символов (например MILK-001)",IF(SUMPRODUCT(--EXACT('Номенклатура'!$A$6:$A$205,B4119))=0,"Код не найден в номенклатуре",IF(SUMPRODUCT(--EXACT('Номенклатура'!$A$6:$A$205,B4119))&gt;1,"Код повторяется в номенклатуре",IF(ISNA(MATCH(C4119,{"Приход","Расход","Списание","Корректировка остатка"},0)),"Выберите тип операции",IF(NOT(ISNUMBER(D4119)),"Укажите количество",IF(D4119=0,"Количество не может быть 0",IF(AND(C4119&lt;&gt;"Корректировка остатка",D4119&lt;0),"Для этого типа количество положительное",IF(NOT(ISNUMBER('Номенклатура'!$C$2)),"Укажите дату начала учёта",IF(A4119&lt;INT('Номенклатура'!$C$2),"Раньше даты начала учёта: НЕ учтено",IF(AND(C4119="Корректировка остатка",TRIM(G4119)=""),"Учтено: добавьте пояснение","ОК")))))))))))))</f>
        <v/>
      </c>
    </row>
    <row r="4120" spans="1:9" x14ac:dyDescent="0.25">
      <c r="A4120" s="16"/>
      <c r="B4120" s="13"/>
      <c r="C4120" s="13"/>
      <c r="D4120" s="14"/>
      <c r="E4120" s="17" t="str">
        <f>IF(OR(B4120="",SUMPRODUCT(--EXACT('Номенклатура'!$A$6:$A$205,B4120))&lt;&gt;1),"",INDEX('Номенклатура'!$D$6:$D$205,SUMPRODUCT(EXACT('Номенклатура'!$A$6:$A$205,B4120)*(ROW('Номенклатура'!$A$6:$A$205)-5)))&amp;"")</f>
        <v/>
      </c>
      <c r="F4120" s="18" t="str">
        <f>IF(OR(I4120="ОК",I4120="Учтено: добавьте пояснение"),IF(C4120="Приход",D4120,IF(C4120="Корректировка остатка",D4120,-D4120)),"")</f>
        <v/>
      </c>
      <c r="G4120" s="13"/>
      <c r="H4120" s="15" t="str">
        <f>IF(OR(B4120="",SUMPRODUCT(--EXACT('Номенклатура'!$A$6:$A$205,B4120))&lt;&gt;1),"",INDEX('Номенклатура'!$B$6:$B$205,SUMPRODUCT(EXACT('Номенклатура'!$A$6:$A$205,B4120)*(ROW('Номенклатура'!$A$6:$A$205)-5)))&amp;"")</f>
        <v/>
      </c>
      <c r="I4120" s="15" t="str">
        <f>IF(COUNTA(A4120:D4120,G4120)=0,"",IF(NOT(ISNUMBER(A4120)),"Укажите дату",IF(B4120="","Укажите код",IF(NOT(AND(ISTEXT(B4120),LEN(B4120)&gt;0,LEN(B4120)&lt;=30,ISNUMBER(FIND(LEFT(B4120,1),"ABCDEFGHIJKLMNOPQRSTUVWXYZ")),SUMPRODUCT((MID(B4120,{1,2,3,4,5,6,7,8,9,10,11,12,13,14,15,16,17,18,19,20,21,22,23,24,25,26,27,28,29,30},1)&lt;&gt;"")*ISERROR(FIND(MID(B4120,{1,2,3,4,5,6,7,8,9,10,11,12,13,14,15,16,17,18,19,20,21,22,23,24,25,26,27,28,29,30},1),"ABCDEFGHIJKLMNOPQRSTUVWXYZ0123456789-_")))=0,ISERROR(VALUE(B4120)))),"Недопустимый код: только латинские буквы A-Z в верхнем регистре, цифры, - и _; начало с буквы, до 30 символов (например MILK-001)",IF(SUMPRODUCT(--EXACT('Номенклатура'!$A$6:$A$205,B4120))=0,"Код не найден в номенклатуре",IF(SUMPRODUCT(--EXACT('Номенклатура'!$A$6:$A$205,B4120))&gt;1,"Код повторяется в номенклатуре",IF(ISNA(MATCH(C4120,{"Приход","Расход","Списание","Корректировка остатка"},0)),"Выберите тип операции",IF(NOT(ISNUMBER(D4120)),"Укажите количество",IF(D4120=0,"Количество не может быть 0",IF(AND(C4120&lt;&gt;"Корректировка остатка",D4120&lt;0),"Для этого типа количество положительное",IF(NOT(ISNUMBER('Номенклатура'!$C$2)),"Укажите дату начала учёта",IF(A4120&lt;INT('Номенклатура'!$C$2),"Раньше даты начала учёта: НЕ учтено",IF(AND(C4120="Корректировка остатка",TRIM(G4120)=""),"Учтено: добавьте пояснение","ОК")))))))))))))</f>
        <v/>
      </c>
    </row>
    <row r="4121" spans="1:9" x14ac:dyDescent="0.25">
      <c r="A4121" s="16"/>
      <c r="B4121" s="13"/>
      <c r="C4121" s="13"/>
      <c r="D4121" s="14"/>
      <c r="E4121" s="17" t="str">
        <f>IF(OR(B4121="",SUMPRODUCT(--EXACT('Номенклатура'!$A$6:$A$205,B4121))&lt;&gt;1),"",INDEX('Номенклатура'!$D$6:$D$205,SUMPRODUCT(EXACT('Номенклатура'!$A$6:$A$205,B4121)*(ROW('Номенклатура'!$A$6:$A$205)-5)))&amp;"")</f>
        <v/>
      </c>
      <c r="F4121" s="18" t="str">
        <f>IF(OR(I4121="ОК",I4121="Учтено: добавьте пояснение"),IF(C4121="Приход",D4121,IF(C4121="Корректировка остатка",D4121,-D4121)),"")</f>
        <v/>
      </c>
      <c r="G4121" s="13"/>
      <c r="H4121" s="15" t="str">
        <f>IF(OR(B4121="",SUMPRODUCT(--EXACT('Номенклатура'!$A$6:$A$205,B4121))&lt;&gt;1),"",INDEX('Номенклатура'!$B$6:$B$205,SUMPRODUCT(EXACT('Номенклатура'!$A$6:$A$205,B4121)*(ROW('Номенклатура'!$A$6:$A$205)-5)))&amp;"")</f>
        <v/>
      </c>
      <c r="I4121" s="15" t="str">
        <f>IF(COUNTA(A4121:D4121,G4121)=0,"",IF(NOT(ISNUMBER(A4121)),"Укажите дату",IF(B4121="","Укажите код",IF(NOT(AND(ISTEXT(B4121),LEN(B4121)&gt;0,LEN(B4121)&lt;=30,ISNUMBER(FIND(LEFT(B4121,1),"ABCDEFGHIJKLMNOPQRSTUVWXYZ")),SUMPRODUCT((MID(B4121,{1,2,3,4,5,6,7,8,9,10,11,12,13,14,15,16,17,18,19,20,21,22,23,24,25,26,27,28,29,30},1)&lt;&gt;"")*ISERROR(FIND(MID(B4121,{1,2,3,4,5,6,7,8,9,10,11,12,13,14,15,16,17,18,19,20,21,22,23,24,25,26,27,28,29,30},1),"ABCDEFGHIJKLMNOPQRSTUVWXYZ0123456789-_")))=0,ISERROR(VALUE(B4121)))),"Недопустимый код: только латинские буквы A-Z в верхнем регистре, цифры, - и _; начало с буквы, до 30 символов (например MILK-001)",IF(SUMPRODUCT(--EXACT('Номенклатура'!$A$6:$A$205,B4121))=0,"Код не найден в номенклатуре",IF(SUMPRODUCT(--EXACT('Номенклатура'!$A$6:$A$205,B4121))&gt;1,"Код повторяется в номенклатуре",IF(ISNA(MATCH(C4121,{"Приход","Расход","Списание","Корректировка остатка"},0)),"Выберите тип операции",IF(NOT(ISNUMBER(D4121)),"Укажите количество",IF(D4121=0,"Количество не может быть 0",IF(AND(C4121&lt;&gt;"Корректировка остатка",D4121&lt;0),"Для этого типа количество положительное",IF(NOT(ISNUMBER('Номенклатура'!$C$2)),"Укажите дату начала учёта",IF(A4121&lt;INT('Номенклатура'!$C$2),"Раньше даты начала учёта: НЕ учтено",IF(AND(C4121="Корректировка остатка",TRIM(G4121)=""),"Учтено: добавьте пояснение","ОК")))))))))))))</f>
        <v/>
      </c>
    </row>
    <row r="4122" spans="1:9" x14ac:dyDescent="0.25">
      <c r="A4122" s="16"/>
      <c r="B4122" s="13"/>
      <c r="C4122" s="13"/>
      <c r="D4122" s="14"/>
      <c r="E4122" s="17" t="str">
        <f>IF(OR(B4122="",SUMPRODUCT(--EXACT('Номенклатура'!$A$6:$A$205,B4122))&lt;&gt;1),"",INDEX('Номенклатура'!$D$6:$D$205,SUMPRODUCT(EXACT('Номенклатура'!$A$6:$A$205,B4122)*(ROW('Номенклатура'!$A$6:$A$205)-5)))&amp;"")</f>
        <v/>
      </c>
      <c r="F4122" s="18" t="str">
        <f>IF(OR(I4122="ОК",I4122="Учтено: добавьте пояснение"),IF(C4122="Приход",D4122,IF(C4122="Корректировка остатка",D4122,-D4122)),"")</f>
        <v/>
      </c>
      <c r="G4122" s="13"/>
      <c r="H4122" s="15" t="str">
        <f>IF(OR(B4122="",SUMPRODUCT(--EXACT('Номенклатура'!$A$6:$A$205,B4122))&lt;&gt;1),"",INDEX('Номенклатура'!$B$6:$B$205,SUMPRODUCT(EXACT('Номенклатура'!$A$6:$A$205,B4122)*(ROW('Номенклатура'!$A$6:$A$205)-5)))&amp;"")</f>
        <v/>
      </c>
      <c r="I4122" s="15" t="str">
        <f>IF(COUNTA(A4122:D4122,G4122)=0,"",IF(NOT(ISNUMBER(A4122)),"Укажите дату",IF(B4122="","Укажите код",IF(NOT(AND(ISTEXT(B4122),LEN(B4122)&gt;0,LEN(B4122)&lt;=30,ISNUMBER(FIND(LEFT(B4122,1),"ABCDEFGHIJKLMNOPQRSTUVWXYZ")),SUMPRODUCT((MID(B4122,{1,2,3,4,5,6,7,8,9,10,11,12,13,14,15,16,17,18,19,20,21,22,23,24,25,26,27,28,29,30},1)&lt;&gt;"")*ISERROR(FIND(MID(B4122,{1,2,3,4,5,6,7,8,9,10,11,12,13,14,15,16,17,18,19,20,21,22,23,24,25,26,27,28,29,30},1),"ABCDEFGHIJKLMNOPQRSTUVWXYZ0123456789-_")))=0,ISERROR(VALUE(B4122)))),"Недопустимый код: только латинские буквы A-Z в верхнем регистре, цифры, - и _; начало с буквы, до 30 символов (например MILK-001)",IF(SUMPRODUCT(--EXACT('Номенклатура'!$A$6:$A$205,B4122))=0,"Код не найден в номенклатуре",IF(SUMPRODUCT(--EXACT('Номенклатура'!$A$6:$A$205,B4122))&gt;1,"Код повторяется в номенклатуре",IF(ISNA(MATCH(C4122,{"Приход","Расход","Списание","Корректировка остатка"},0)),"Выберите тип операции",IF(NOT(ISNUMBER(D4122)),"Укажите количество",IF(D4122=0,"Количество не может быть 0",IF(AND(C4122&lt;&gt;"Корректировка остатка",D4122&lt;0),"Для этого типа количество положительное",IF(NOT(ISNUMBER('Номенклатура'!$C$2)),"Укажите дату начала учёта",IF(A4122&lt;INT('Номенклатура'!$C$2),"Раньше даты начала учёта: НЕ учтено",IF(AND(C4122="Корректировка остатка",TRIM(G4122)=""),"Учтено: добавьте пояснение","ОК")))))))))))))</f>
        <v/>
      </c>
    </row>
    <row r="4123" spans="1:9" x14ac:dyDescent="0.25">
      <c r="A4123" s="16"/>
      <c r="B4123" s="13"/>
      <c r="C4123" s="13"/>
      <c r="D4123" s="14"/>
      <c r="E4123" s="17" t="str">
        <f>IF(OR(B4123="",SUMPRODUCT(--EXACT('Номенклатура'!$A$6:$A$205,B4123))&lt;&gt;1),"",INDEX('Номенклатура'!$D$6:$D$205,SUMPRODUCT(EXACT('Номенклатура'!$A$6:$A$205,B4123)*(ROW('Номенклатура'!$A$6:$A$205)-5)))&amp;"")</f>
        <v/>
      </c>
      <c r="F4123" s="18" t="str">
        <f>IF(OR(I4123="ОК",I4123="Учтено: добавьте пояснение"),IF(C4123="Приход",D4123,IF(C4123="Корректировка остатка",D4123,-D4123)),"")</f>
        <v/>
      </c>
      <c r="G4123" s="13"/>
      <c r="H4123" s="15" t="str">
        <f>IF(OR(B4123="",SUMPRODUCT(--EXACT('Номенклатура'!$A$6:$A$205,B4123))&lt;&gt;1),"",INDEX('Номенклатура'!$B$6:$B$205,SUMPRODUCT(EXACT('Номенклатура'!$A$6:$A$205,B4123)*(ROW('Номенклатура'!$A$6:$A$205)-5)))&amp;"")</f>
        <v/>
      </c>
      <c r="I4123" s="15" t="str">
        <f>IF(COUNTA(A4123:D4123,G4123)=0,"",IF(NOT(ISNUMBER(A4123)),"Укажите дату",IF(B4123="","Укажите код",IF(NOT(AND(ISTEXT(B4123),LEN(B4123)&gt;0,LEN(B4123)&lt;=30,ISNUMBER(FIND(LEFT(B4123,1),"ABCDEFGHIJKLMNOPQRSTUVWXYZ")),SUMPRODUCT((MID(B4123,{1,2,3,4,5,6,7,8,9,10,11,12,13,14,15,16,17,18,19,20,21,22,23,24,25,26,27,28,29,30},1)&lt;&gt;"")*ISERROR(FIND(MID(B4123,{1,2,3,4,5,6,7,8,9,10,11,12,13,14,15,16,17,18,19,20,21,22,23,24,25,26,27,28,29,30},1),"ABCDEFGHIJKLMNOPQRSTUVWXYZ0123456789-_")))=0,ISERROR(VALUE(B4123)))),"Недопустимый код: только латинские буквы A-Z в верхнем регистре, цифры, - и _; начало с буквы, до 30 символов (например MILK-001)",IF(SUMPRODUCT(--EXACT('Номенклатура'!$A$6:$A$205,B4123))=0,"Код не найден в номенклатуре",IF(SUMPRODUCT(--EXACT('Номенклатура'!$A$6:$A$205,B4123))&gt;1,"Код повторяется в номенклатуре",IF(ISNA(MATCH(C4123,{"Приход","Расход","Списание","Корректировка остатка"},0)),"Выберите тип операции",IF(NOT(ISNUMBER(D4123)),"Укажите количество",IF(D4123=0,"Количество не может быть 0",IF(AND(C4123&lt;&gt;"Корректировка остатка",D4123&lt;0),"Для этого типа количество положительное",IF(NOT(ISNUMBER('Номенклатура'!$C$2)),"Укажите дату начала учёта",IF(A4123&lt;INT('Номенклатура'!$C$2),"Раньше даты начала учёта: НЕ учтено",IF(AND(C4123="Корректировка остатка",TRIM(G4123)=""),"Учтено: добавьте пояснение","ОК")))))))))))))</f>
        <v/>
      </c>
    </row>
    <row r="4124" spans="1:9" x14ac:dyDescent="0.25">
      <c r="A4124" s="16"/>
      <c r="B4124" s="13"/>
      <c r="C4124" s="13"/>
      <c r="D4124" s="14"/>
      <c r="E4124" s="17" t="str">
        <f>IF(OR(B4124="",SUMPRODUCT(--EXACT('Номенклатура'!$A$6:$A$205,B4124))&lt;&gt;1),"",INDEX('Номенклатура'!$D$6:$D$205,SUMPRODUCT(EXACT('Номенклатура'!$A$6:$A$205,B4124)*(ROW('Номенклатура'!$A$6:$A$205)-5)))&amp;"")</f>
        <v/>
      </c>
      <c r="F4124" s="18" t="str">
        <f>IF(OR(I4124="ОК",I4124="Учтено: добавьте пояснение"),IF(C4124="Приход",D4124,IF(C4124="Корректировка остатка",D4124,-D4124)),"")</f>
        <v/>
      </c>
      <c r="G4124" s="13"/>
      <c r="H4124" s="15" t="str">
        <f>IF(OR(B4124="",SUMPRODUCT(--EXACT('Номенклатура'!$A$6:$A$205,B4124))&lt;&gt;1),"",INDEX('Номенклатура'!$B$6:$B$205,SUMPRODUCT(EXACT('Номенклатура'!$A$6:$A$205,B4124)*(ROW('Номенклатура'!$A$6:$A$205)-5)))&amp;"")</f>
        <v/>
      </c>
      <c r="I4124" s="15" t="str">
        <f>IF(COUNTA(A4124:D4124,G4124)=0,"",IF(NOT(ISNUMBER(A4124)),"Укажите дату",IF(B4124="","Укажите код",IF(NOT(AND(ISTEXT(B4124),LEN(B4124)&gt;0,LEN(B4124)&lt;=30,ISNUMBER(FIND(LEFT(B4124,1),"ABCDEFGHIJKLMNOPQRSTUVWXYZ")),SUMPRODUCT((MID(B4124,{1,2,3,4,5,6,7,8,9,10,11,12,13,14,15,16,17,18,19,20,21,22,23,24,25,26,27,28,29,30},1)&lt;&gt;"")*ISERROR(FIND(MID(B4124,{1,2,3,4,5,6,7,8,9,10,11,12,13,14,15,16,17,18,19,20,21,22,23,24,25,26,27,28,29,30},1),"ABCDEFGHIJKLMNOPQRSTUVWXYZ0123456789-_")))=0,ISERROR(VALUE(B4124)))),"Недопустимый код: только латинские буквы A-Z в верхнем регистре, цифры, - и _; начало с буквы, до 30 символов (например MILK-001)",IF(SUMPRODUCT(--EXACT('Номенклатура'!$A$6:$A$205,B4124))=0,"Код не найден в номенклатуре",IF(SUMPRODUCT(--EXACT('Номенклатура'!$A$6:$A$205,B4124))&gt;1,"Код повторяется в номенклатуре",IF(ISNA(MATCH(C4124,{"Приход","Расход","Списание","Корректировка остатка"},0)),"Выберите тип операции",IF(NOT(ISNUMBER(D4124)),"Укажите количество",IF(D4124=0,"Количество не может быть 0",IF(AND(C4124&lt;&gt;"Корректировка остатка",D4124&lt;0),"Для этого типа количество положительное",IF(NOT(ISNUMBER('Номенклатура'!$C$2)),"Укажите дату начала учёта",IF(A4124&lt;INT('Номенклатура'!$C$2),"Раньше даты начала учёта: НЕ учтено",IF(AND(C4124="Корректировка остатка",TRIM(G4124)=""),"Учтено: добавьте пояснение","ОК")))))))))))))</f>
        <v/>
      </c>
    </row>
    <row r="4125" spans="1:9" x14ac:dyDescent="0.25">
      <c r="A4125" s="16"/>
      <c r="B4125" s="13"/>
      <c r="C4125" s="13"/>
      <c r="D4125" s="14"/>
      <c r="E4125" s="17" t="str">
        <f>IF(OR(B4125="",SUMPRODUCT(--EXACT('Номенклатура'!$A$6:$A$205,B4125))&lt;&gt;1),"",INDEX('Номенклатура'!$D$6:$D$205,SUMPRODUCT(EXACT('Номенклатура'!$A$6:$A$205,B4125)*(ROW('Номенклатура'!$A$6:$A$205)-5)))&amp;"")</f>
        <v/>
      </c>
      <c r="F4125" s="18" t="str">
        <f>IF(OR(I4125="ОК",I4125="Учтено: добавьте пояснение"),IF(C4125="Приход",D4125,IF(C4125="Корректировка остатка",D4125,-D4125)),"")</f>
        <v/>
      </c>
      <c r="G4125" s="13"/>
      <c r="H4125" s="15" t="str">
        <f>IF(OR(B4125="",SUMPRODUCT(--EXACT('Номенклатура'!$A$6:$A$205,B4125))&lt;&gt;1),"",INDEX('Номенклатура'!$B$6:$B$205,SUMPRODUCT(EXACT('Номенклатура'!$A$6:$A$205,B4125)*(ROW('Номенклатура'!$A$6:$A$205)-5)))&amp;"")</f>
        <v/>
      </c>
      <c r="I4125" s="15" t="str">
        <f>IF(COUNTA(A4125:D4125,G4125)=0,"",IF(NOT(ISNUMBER(A4125)),"Укажите дату",IF(B4125="","Укажите код",IF(NOT(AND(ISTEXT(B4125),LEN(B4125)&gt;0,LEN(B4125)&lt;=30,ISNUMBER(FIND(LEFT(B4125,1),"ABCDEFGHIJKLMNOPQRSTUVWXYZ")),SUMPRODUCT((MID(B4125,{1,2,3,4,5,6,7,8,9,10,11,12,13,14,15,16,17,18,19,20,21,22,23,24,25,26,27,28,29,30},1)&lt;&gt;"")*ISERROR(FIND(MID(B4125,{1,2,3,4,5,6,7,8,9,10,11,12,13,14,15,16,17,18,19,20,21,22,23,24,25,26,27,28,29,30},1),"ABCDEFGHIJKLMNOPQRSTUVWXYZ0123456789-_")))=0,ISERROR(VALUE(B4125)))),"Недопустимый код: только латинские буквы A-Z в верхнем регистре, цифры, - и _; начало с буквы, до 30 символов (например MILK-001)",IF(SUMPRODUCT(--EXACT('Номенклатура'!$A$6:$A$205,B4125))=0,"Код не найден в номенклатуре",IF(SUMPRODUCT(--EXACT('Номенклатура'!$A$6:$A$205,B4125))&gt;1,"Код повторяется в номенклатуре",IF(ISNA(MATCH(C4125,{"Приход","Расход","Списание","Корректировка остатка"},0)),"Выберите тип операции",IF(NOT(ISNUMBER(D4125)),"Укажите количество",IF(D4125=0,"Количество не может быть 0",IF(AND(C4125&lt;&gt;"Корректировка остатка",D4125&lt;0),"Для этого типа количество положительное",IF(NOT(ISNUMBER('Номенклатура'!$C$2)),"Укажите дату начала учёта",IF(A4125&lt;INT('Номенклатура'!$C$2),"Раньше даты начала учёта: НЕ учтено",IF(AND(C4125="Корректировка остатка",TRIM(G4125)=""),"Учтено: добавьте пояснение","ОК")))))))))))))</f>
        <v/>
      </c>
    </row>
    <row r="4126" spans="1:9" x14ac:dyDescent="0.25">
      <c r="A4126" s="16"/>
      <c r="B4126" s="13"/>
      <c r="C4126" s="13"/>
      <c r="D4126" s="14"/>
      <c r="E4126" s="17" t="str">
        <f>IF(OR(B4126="",SUMPRODUCT(--EXACT('Номенклатура'!$A$6:$A$205,B4126))&lt;&gt;1),"",INDEX('Номенклатура'!$D$6:$D$205,SUMPRODUCT(EXACT('Номенклатура'!$A$6:$A$205,B4126)*(ROW('Номенклатура'!$A$6:$A$205)-5)))&amp;"")</f>
        <v/>
      </c>
      <c r="F4126" s="18" t="str">
        <f>IF(OR(I4126="ОК",I4126="Учтено: добавьте пояснение"),IF(C4126="Приход",D4126,IF(C4126="Корректировка остатка",D4126,-D4126)),"")</f>
        <v/>
      </c>
      <c r="G4126" s="13"/>
      <c r="H4126" s="15" t="str">
        <f>IF(OR(B4126="",SUMPRODUCT(--EXACT('Номенклатура'!$A$6:$A$205,B4126))&lt;&gt;1),"",INDEX('Номенклатура'!$B$6:$B$205,SUMPRODUCT(EXACT('Номенклатура'!$A$6:$A$205,B4126)*(ROW('Номенклатура'!$A$6:$A$205)-5)))&amp;"")</f>
        <v/>
      </c>
      <c r="I4126" s="15" t="str">
        <f>IF(COUNTA(A4126:D4126,G4126)=0,"",IF(NOT(ISNUMBER(A4126)),"Укажите дату",IF(B4126="","Укажите код",IF(NOT(AND(ISTEXT(B4126),LEN(B4126)&gt;0,LEN(B4126)&lt;=30,ISNUMBER(FIND(LEFT(B4126,1),"ABCDEFGHIJKLMNOPQRSTUVWXYZ")),SUMPRODUCT((MID(B4126,{1,2,3,4,5,6,7,8,9,10,11,12,13,14,15,16,17,18,19,20,21,22,23,24,25,26,27,28,29,30},1)&lt;&gt;"")*ISERROR(FIND(MID(B4126,{1,2,3,4,5,6,7,8,9,10,11,12,13,14,15,16,17,18,19,20,21,22,23,24,25,26,27,28,29,30},1),"ABCDEFGHIJKLMNOPQRSTUVWXYZ0123456789-_")))=0,ISERROR(VALUE(B4126)))),"Недопустимый код: только латинские буквы A-Z в верхнем регистре, цифры, - и _; начало с буквы, до 30 символов (например MILK-001)",IF(SUMPRODUCT(--EXACT('Номенклатура'!$A$6:$A$205,B4126))=0,"Код не найден в номенклатуре",IF(SUMPRODUCT(--EXACT('Номенклатура'!$A$6:$A$205,B4126))&gt;1,"Код повторяется в номенклатуре",IF(ISNA(MATCH(C4126,{"Приход","Расход","Списание","Корректировка остатка"},0)),"Выберите тип операции",IF(NOT(ISNUMBER(D4126)),"Укажите количество",IF(D4126=0,"Количество не может быть 0",IF(AND(C4126&lt;&gt;"Корректировка остатка",D4126&lt;0),"Для этого типа количество положительное",IF(NOT(ISNUMBER('Номенклатура'!$C$2)),"Укажите дату начала учёта",IF(A4126&lt;INT('Номенклатура'!$C$2),"Раньше даты начала учёта: НЕ учтено",IF(AND(C4126="Корректировка остатка",TRIM(G4126)=""),"Учтено: добавьте пояснение","ОК")))))))))))))</f>
        <v/>
      </c>
    </row>
    <row r="4127" spans="1:9" x14ac:dyDescent="0.25">
      <c r="A4127" s="16"/>
      <c r="B4127" s="13"/>
      <c r="C4127" s="13"/>
      <c r="D4127" s="14"/>
      <c r="E4127" s="17" t="str">
        <f>IF(OR(B4127="",SUMPRODUCT(--EXACT('Номенклатура'!$A$6:$A$205,B4127))&lt;&gt;1),"",INDEX('Номенклатура'!$D$6:$D$205,SUMPRODUCT(EXACT('Номенклатура'!$A$6:$A$205,B4127)*(ROW('Номенклатура'!$A$6:$A$205)-5)))&amp;"")</f>
        <v/>
      </c>
      <c r="F4127" s="18" t="str">
        <f>IF(OR(I4127="ОК",I4127="Учтено: добавьте пояснение"),IF(C4127="Приход",D4127,IF(C4127="Корректировка остатка",D4127,-D4127)),"")</f>
        <v/>
      </c>
      <c r="G4127" s="13"/>
      <c r="H4127" s="15" t="str">
        <f>IF(OR(B4127="",SUMPRODUCT(--EXACT('Номенклатура'!$A$6:$A$205,B4127))&lt;&gt;1),"",INDEX('Номенклатура'!$B$6:$B$205,SUMPRODUCT(EXACT('Номенклатура'!$A$6:$A$205,B4127)*(ROW('Номенклатура'!$A$6:$A$205)-5)))&amp;"")</f>
        <v/>
      </c>
      <c r="I4127" s="15" t="str">
        <f>IF(COUNTA(A4127:D4127,G4127)=0,"",IF(NOT(ISNUMBER(A4127)),"Укажите дату",IF(B4127="","Укажите код",IF(NOT(AND(ISTEXT(B4127),LEN(B4127)&gt;0,LEN(B4127)&lt;=30,ISNUMBER(FIND(LEFT(B4127,1),"ABCDEFGHIJKLMNOPQRSTUVWXYZ")),SUMPRODUCT((MID(B4127,{1,2,3,4,5,6,7,8,9,10,11,12,13,14,15,16,17,18,19,20,21,22,23,24,25,26,27,28,29,30},1)&lt;&gt;"")*ISERROR(FIND(MID(B4127,{1,2,3,4,5,6,7,8,9,10,11,12,13,14,15,16,17,18,19,20,21,22,23,24,25,26,27,28,29,30},1),"ABCDEFGHIJKLMNOPQRSTUVWXYZ0123456789-_")))=0,ISERROR(VALUE(B4127)))),"Недопустимый код: только латинские буквы A-Z в верхнем регистре, цифры, - и _; начало с буквы, до 30 символов (например MILK-001)",IF(SUMPRODUCT(--EXACT('Номенклатура'!$A$6:$A$205,B4127))=0,"Код не найден в номенклатуре",IF(SUMPRODUCT(--EXACT('Номенклатура'!$A$6:$A$205,B4127))&gt;1,"Код повторяется в номенклатуре",IF(ISNA(MATCH(C4127,{"Приход","Расход","Списание","Корректировка остатка"},0)),"Выберите тип операции",IF(NOT(ISNUMBER(D4127)),"Укажите количество",IF(D4127=0,"Количество не может быть 0",IF(AND(C4127&lt;&gt;"Корректировка остатка",D4127&lt;0),"Для этого типа количество положительное",IF(NOT(ISNUMBER('Номенклатура'!$C$2)),"Укажите дату начала учёта",IF(A4127&lt;INT('Номенклатура'!$C$2),"Раньше даты начала учёта: НЕ учтено",IF(AND(C4127="Корректировка остатка",TRIM(G4127)=""),"Учтено: добавьте пояснение","ОК")))))))))))))</f>
        <v/>
      </c>
    </row>
    <row r="4128" spans="1:9" x14ac:dyDescent="0.25">
      <c r="A4128" s="16"/>
      <c r="B4128" s="13"/>
      <c r="C4128" s="13"/>
      <c r="D4128" s="14"/>
      <c r="E4128" s="17" t="str">
        <f>IF(OR(B4128="",SUMPRODUCT(--EXACT('Номенклатура'!$A$6:$A$205,B4128))&lt;&gt;1),"",INDEX('Номенклатура'!$D$6:$D$205,SUMPRODUCT(EXACT('Номенклатура'!$A$6:$A$205,B4128)*(ROW('Номенклатура'!$A$6:$A$205)-5)))&amp;"")</f>
        <v/>
      </c>
      <c r="F4128" s="18" t="str">
        <f>IF(OR(I4128="ОК",I4128="Учтено: добавьте пояснение"),IF(C4128="Приход",D4128,IF(C4128="Корректировка остатка",D4128,-D4128)),"")</f>
        <v/>
      </c>
      <c r="G4128" s="13"/>
      <c r="H4128" s="15" t="str">
        <f>IF(OR(B4128="",SUMPRODUCT(--EXACT('Номенклатура'!$A$6:$A$205,B4128))&lt;&gt;1),"",INDEX('Номенклатура'!$B$6:$B$205,SUMPRODUCT(EXACT('Номенклатура'!$A$6:$A$205,B4128)*(ROW('Номенклатура'!$A$6:$A$205)-5)))&amp;"")</f>
        <v/>
      </c>
      <c r="I4128" s="15" t="str">
        <f>IF(COUNTA(A4128:D4128,G4128)=0,"",IF(NOT(ISNUMBER(A4128)),"Укажите дату",IF(B4128="","Укажите код",IF(NOT(AND(ISTEXT(B4128),LEN(B4128)&gt;0,LEN(B4128)&lt;=30,ISNUMBER(FIND(LEFT(B4128,1),"ABCDEFGHIJKLMNOPQRSTUVWXYZ")),SUMPRODUCT((MID(B4128,{1,2,3,4,5,6,7,8,9,10,11,12,13,14,15,16,17,18,19,20,21,22,23,24,25,26,27,28,29,30},1)&lt;&gt;"")*ISERROR(FIND(MID(B4128,{1,2,3,4,5,6,7,8,9,10,11,12,13,14,15,16,17,18,19,20,21,22,23,24,25,26,27,28,29,30},1),"ABCDEFGHIJKLMNOPQRSTUVWXYZ0123456789-_")))=0,ISERROR(VALUE(B4128)))),"Недопустимый код: только латинские буквы A-Z в верхнем регистре, цифры, - и _; начало с буквы, до 30 символов (например MILK-001)",IF(SUMPRODUCT(--EXACT('Номенклатура'!$A$6:$A$205,B4128))=0,"Код не найден в номенклатуре",IF(SUMPRODUCT(--EXACT('Номенклатура'!$A$6:$A$205,B4128))&gt;1,"Код повторяется в номенклатуре",IF(ISNA(MATCH(C4128,{"Приход","Расход","Списание","Корректировка остатка"},0)),"Выберите тип операции",IF(NOT(ISNUMBER(D4128)),"Укажите количество",IF(D4128=0,"Количество не может быть 0",IF(AND(C4128&lt;&gt;"Корректировка остатка",D4128&lt;0),"Для этого типа количество положительное",IF(NOT(ISNUMBER('Номенклатура'!$C$2)),"Укажите дату начала учёта",IF(A4128&lt;INT('Номенклатура'!$C$2),"Раньше даты начала учёта: НЕ учтено",IF(AND(C4128="Корректировка остатка",TRIM(G4128)=""),"Учтено: добавьте пояснение","ОК")))))))))))))</f>
        <v/>
      </c>
    </row>
    <row r="4129" spans="1:9" x14ac:dyDescent="0.25">
      <c r="A4129" s="16"/>
      <c r="B4129" s="13"/>
      <c r="C4129" s="13"/>
      <c r="D4129" s="14"/>
      <c r="E4129" s="17" t="str">
        <f>IF(OR(B4129="",SUMPRODUCT(--EXACT('Номенклатура'!$A$6:$A$205,B4129))&lt;&gt;1),"",INDEX('Номенклатура'!$D$6:$D$205,SUMPRODUCT(EXACT('Номенклатура'!$A$6:$A$205,B4129)*(ROW('Номенклатура'!$A$6:$A$205)-5)))&amp;"")</f>
        <v/>
      </c>
      <c r="F4129" s="18" t="str">
        <f>IF(OR(I4129="ОК",I4129="Учтено: добавьте пояснение"),IF(C4129="Приход",D4129,IF(C4129="Корректировка остатка",D4129,-D4129)),"")</f>
        <v/>
      </c>
      <c r="G4129" s="13"/>
      <c r="H4129" s="15" t="str">
        <f>IF(OR(B4129="",SUMPRODUCT(--EXACT('Номенклатура'!$A$6:$A$205,B4129))&lt;&gt;1),"",INDEX('Номенклатура'!$B$6:$B$205,SUMPRODUCT(EXACT('Номенклатура'!$A$6:$A$205,B4129)*(ROW('Номенклатура'!$A$6:$A$205)-5)))&amp;"")</f>
        <v/>
      </c>
      <c r="I4129" s="15" t="str">
        <f>IF(COUNTA(A4129:D4129,G4129)=0,"",IF(NOT(ISNUMBER(A4129)),"Укажите дату",IF(B4129="","Укажите код",IF(NOT(AND(ISTEXT(B4129),LEN(B4129)&gt;0,LEN(B4129)&lt;=30,ISNUMBER(FIND(LEFT(B4129,1),"ABCDEFGHIJKLMNOPQRSTUVWXYZ")),SUMPRODUCT((MID(B4129,{1,2,3,4,5,6,7,8,9,10,11,12,13,14,15,16,17,18,19,20,21,22,23,24,25,26,27,28,29,30},1)&lt;&gt;"")*ISERROR(FIND(MID(B4129,{1,2,3,4,5,6,7,8,9,10,11,12,13,14,15,16,17,18,19,20,21,22,23,24,25,26,27,28,29,30},1),"ABCDEFGHIJKLMNOPQRSTUVWXYZ0123456789-_")))=0,ISERROR(VALUE(B4129)))),"Недопустимый код: только латинские буквы A-Z в верхнем регистре, цифры, - и _; начало с буквы, до 30 символов (например MILK-001)",IF(SUMPRODUCT(--EXACT('Номенклатура'!$A$6:$A$205,B4129))=0,"Код не найден в номенклатуре",IF(SUMPRODUCT(--EXACT('Номенклатура'!$A$6:$A$205,B4129))&gt;1,"Код повторяется в номенклатуре",IF(ISNA(MATCH(C4129,{"Приход","Расход","Списание","Корректировка остатка"},0)),"Выберите тип операции",IF(NOT(ISNUMBER(D4129)),"Укажите количество",IF(D4129=0,"Количество не может быть 0",IF(AND(C4129&lt;&gt;"Корректировка остатка",D4129&lt;0),"Для этого типа количество положительное",IF(NOT(ISNUMBER('Номенклатура'!$C$2)),"Укажите дату начала учёта",IF(A4129&lt;INT('Номенклатура'!$C$2),"Раньше даты начала учёта: НЕ учтено",IF(AND(C4129="Корректировка остатка",TRIM(G4129)=""),"Учтено: добавьте пояснение","ОК")))))))))))))</f>
        <v/>
      </c>
    </row>
    <row r="4130" spans="1:9" x14ac:dyDescent="0.25">
      <c r="A4130" s="16"/>
      <c r="B4130" s="13"/>
      <c r="C4130" s="13"/>
      <c r="D4130" s="14"/>
      <c r="E4130" s="17" t="str">
        <f>IF(OR(B4130="",SUMPRODUCT(--EXACT('Номенклатура'!$A$6:$A$205,B4130))&lt;&gt;1),"",INDEX('Номенклатура'!$D$6:$D$205,SUMPRODUCT(EXACT('Номенклатура'!$A$6:$A$205,B4130)*(ROW('Номенклатура'!$A$6:$A$205)-5)))&amp;"")</f>
        <v/>
      </c>
      <c r="F4130" s="18" t="str">
        <f>IF(OR(I4130="ОК",I4130="Учтено: добавьте пояснение"),IF(C4130="Приход",D4130,IF(C4130="Корректировка остатка",D4130,-D4130)),"")</f>
        <v/>
      </c>
      <c r="G4130" s="13"/>
      <c r="H4130" s="15" t="str">
        <f>IF(OR(B4130="",SUMPRODUCT(--EXACT('Номенклатура'!$A$6:$A$205,B4130))&lt;&gt;1),"",INDEX('Номенклатура'!$B$6:$B$205,SUMPRODUCT(EXACT('Номенклатура'!$A$6:$A$205,B4130)*(ROW('Номенклатура'!$A$6:$A$205)-5)))&amp;"")</f>
        <v/>
      </c>
      <c r="I4130" s="15" t="str">
        <f>IF(COUNTA(A4130:D4130,G4130)=0,"",IF(NOT(ISNUMBER(A4130)),"Укажите дату",IF(B4130="","Укажите код",IF(NOT(AND(ISTEXT(B4130),LEN(B4130)&gt;0,LEN(B4130)&lt;=30,ISNUMBER(FIND(LEFT(B4130,1),"ABCDEFGHIJKLMNOPQRSTUVWXYZ")),SUMPRODUCT((MID(B4130,{1,2,3,4,5,6,7,8,9,10,11,12,13,14,15,16,17,18,19,20,21,22,23,24,25,26,27,28,29,30},1)&lt;&gt;"")*ISERROR(FIND(MID(B4130,{1,2,3,4,5,6,7,8,9,10,11,12,13,14,15,16,17,18,19,20,21,22,23,24,25,26,27,28,29,30},1),"ABCDEFGHIJKLMNOPQRSTUVWXYZ0123456789-_")))=0,ISERROR(VALUE(B4130)))),"Недопустимый код: только латинские буквы A-Z в верхнем регистре, цифры, - и _; начало с буквы, до 30 символов (например MILK-001)",IF(SUMPRODUCT(--EXACT('Номенклатура'!$A$6:$A$205,B4130))=0,"Код не найден в номенклатуре",IF(SUMPRODUCT(--EXACT('Номенклатура'!$A$6:$A$205,B4130))&gt;1,"Код повторяется в номенклатуре",IF(ISNA(MATCH(C4130,{"Приход","Расход","Списание","Корректировка остатка"},0)),"Выберите тип операции",IF(NOT(ISNUMBER(D4130)),"Укажите количество",IF(D4130=0,"Количество не может быть 0",IF(AND(C4130&lt;&gt;"Корректировка остатка",D4130&lt;0),"Для этого типа количество положительное",IF(NOT(ISNUMBER('Номенклатура'!$C$2)),"Укажите дату начала учёта",IF(A4130&lt;INT('Номенклатура'!$C$2),"Раньше даты начала учёта: НЕ учтено",IF(AND(C4130="Корректировка остатка",TRIM(G4130)=""),"Учтено: добавьте пояснение","ОК")))))))))))))</f>
        <v/>
      </c>
    </row>
    <row r="4131" spans="1:9" x14ac:dyDescent="0.25">
      <c r="A4131" s="16"/>
      <c r="B4131" s="13"/>
      <c r="C4131" s="13"/>
      <c r="D4131" s="14"/>
      <c r="E4131" s="17" t="str">
        <f>IF(OR(B4131="",SUMPRODUCT(--EXACT('Номенклатура'!$A$6:$A$205,B4131))&lt;&gt;1),"",INDEX('Номенклатура'!$D$6:$D$205,SUMPRODUCT(EXACT('Номенклатура'!$A$6:$A$205,B4131)*(ROW('Номенклатура'!$A$6:$A$205)-5)))&amp;"")</f>
        <v/>
      </c>
      <c r="F4131" s="18" t="str">
        <f>IF(OR(I4131="ОК",I4131="Учтено: добавьте пояснение"),IF(C4131="Приход",D4131,IF(C4131="Корректировка остатка",D4131,-D4131)),"")</f>
        <v/>
      </c>
      <c r="G4131" s="13"/>
      <c r="H4131" s="15" t="str">
        <f>IF(OR(B4131="",SUMPRODUCT(--EXACT('Номенклатура'!$A$6:$A$205,B4131))&lt;&gt;1),"",INDEX('Номенклатура'!$B$6:$B$205,SUMPRODUCT(EXACT('Номенклатура'!$A$6:$A$205,B4131)*(ROW('Номенклатура'!$A$6:$A$205)-5)))&amp;"")</f>
        <v/>
      </c>
      <c r="I4131" s="15" t="str">
        <f>IF(COUNTA(A4131:D4131,G4131)=0,"",IF(NOT(ISNUMBER(A4131)),"Укажите дату",IF(B4131="","Укажите код",IF(NOT(AND(ISTEXT(B4131),LEN(B4131)&gt;0,LEN(B4131)&lt;=30,ISNUMBER(FIND(LEFT(B4131,1),"ABCDEFGHIJKLMNOPQRSTUVWXYZ")),SUMPRODUCT((MID(B4131,{1,2,3,4,5,6,7,8,9,10,11,12,13,14,15,16,17,18,19,20,21,22,23,24,25,26,27,28,29,30},1)&lt;&gt;"")*ISERROR(FIND(MID(B4131,{1,2,3,4,5,6,7,8,9,10,11,12,13,14,15,16,17,18,19,20,21,22,23,24,25,26,27,28,29,30},1),"ABCDEFGHIJKLMNOPQRSTUVWXYZ0123456789-_")))=0,ISERROR(VALUE(B4131)))),"Недопустимый код: только латинские буквы A-Z в верхнем регистре, цифры, - и _; начало с буквы, до 30 символов (например MILK-001)",IF(SUMPRODUCT(--EXACT('Номенклатура'!$A$6:$A$205,B4131))=0,"Код не найден в номенклатуре",IF(SUMPRODUCT(--EXACT('Номенклатура'!$A$6:$A$205,B4131))&gt;1,"Код повторяется в номенклатуре",IF(ISNA(MATCH(C4131,{"Приход","Расход","Списание","Корректировка остатка"},0)),"Выберите тип операции",IF(NOT(ISNUMBER(D4131)),"Укажите количество",IF(D4131=0,"Количество не может быть 0",IF(AND(C4131&lt;&gt;"Корректировка остатка",D4131&lt;0),"Для этого типа количество положительное",IF(NOT(ISNUMBER('Номенклатура'!$C$2)),"Укажите дату начала учёта",IF(A4131&lt;INT('Номенклатура'!$C$2),"Раньше даты начала учёта: НЕ учтено",IF(AND(C4131="Корректировка остатка",TRIM(G4131)=""),"Учтено: добавьте пояснение","ОК")))))))))))))</f>
        <v/>
      </c>
    </row>
    <row r="4132" spans="1:9" x14ac:dyDescent="0.25">
      <c r="A4132" s="16"/>
      <c r="B4132" s="13"/>
      <c r="C4132" s="13"/>
      <c r="D4132" s="14"/>
      <c r="E4132" s="17" t="str">
        <f>IF(OR(B4132="",SUMPRODUCT(--EXACT('Номенклатура'!$A$6:$A$205,B4132))&lt;&gt;1),"",INDEX('Номенклатура'!$D$6:$D$205,SUMPRODUCT(EXACT('Номенклатура'!$A$6:$A$205,B4132)*(ROW('Номенклатура'!$A$6:$A$205)-5)))&amp;"")</f>
        <v/>
      </c>
      <c r="F4132" s="18" t="str">
        <f>IF(OR(I4132="ОК",I4132="Учтено: добавьте пояснение"),IF(C4132="Приход",D4132,IF(C4132="Корректировка остатка",D4132,-D4132)),"")</f>
        <v/>
      </c>
      <c r="G4132" s="13"/>
      <c r="H4132" s="15" t="str">
        <f>IF(OR(B4132="",SUMPRODUCT(--EXACT('Номенклатура'!$A$6:$A$205,B4132))&lt;&gt;1),"",INDEX('Номенклатура'!$B$6:$B$205,SUMPRODUCT(EXACT('Номенклатура'!$A$6:$A$205,B4132)*(ROW('Номенклатура'!$A$6:$A$205)-5)))&amp;"")</f>
        <v/>
      </c>
      <c r="I4132" s="15" t="str">
        <f>IF(COUNTA(A4132:D4132,G4132)=0,"",IF(NOT(ISNUMBER(A4132)),"Укажите дату",IF(B4132="","Укажите код",IF(NOT(AND(ISTEXT(B4132),LEN(B4132)&gt;0,LEN(B4132)&lt;=30,ISNUMBER(FIND(LEFT(B4132,1),"ABCDEFGHIJKLMNOPQRSTUVWXYZ")),SUMPRODUCT((MID(B4132,{1,2,3,4,5,6,7,8,9,10,11,12,13,14,15,16,17,18,19,20,21,22,23,24,25,26,27,28,29,30},1)&lt;&gt;"")*ISERROR(FIND(MID(B4132,{1,2,3,4,5,6,7,8,9,10,11,12,13,14,15,16,17,18,19,20,21,22,23,24,25,26,27,28,29,30},1),"ABCDEFGHIJKLMNOPQRSTUVWXYZ0123456789-_")))=0,ISERROR(VALUE(B4132)))),"Недопустимый код: только латинские буквы A-Z в верхнем регистре, цифры, - и _; начало с буквы, до 30 символов (например MILK-001)",IF(SUMPRODUCT(--EXACT('Номенклатура'!$A$6:$A$205,B4132))=0,"Код не найден в номенклатуре",IF(SUMPRODUCT(--EXACT('Номенклатура'!$A$6:$A$205,B4132))&gt;1,"Код повторяется в номенклатуре",IF(ISNA(MATCH(C4132,{"Приход","Расход","Списание","Корректировка остатка"},0)),"Выберите тип операции",IF(NOT(ISNUMBER(D4132)),"Укажите количество",IF(D4132=0,"Количество не может быть 0",IF(AND(C4132&lt;&gt;"Корректировка остатка",D4132&lt;0),"Для этого типа количество положительное",IF(NOT(ISNUMBER('Номенклатура'!$C$2)),"Укажите дату начала учёта",IF(A4132&lt;INT('Номенклатура'!$C$2),"Раньше даты начала учёта: НЕ учтено",IF(AND(C4132="Корректировка остатка",TRIM(G4132)=""),"Учтено: добавьте пояснение","ОК")))))))))))))</f>
        <v/>
      </c>
    </row>
    <row r="4133" spans="1:9" x14ac:dyDescent="0.25">
      <c r="A4133" s="16"/>
      <c r="B4133" s="13"/>
      <c r="C4133" s="13"/>
      <c r="D4133" s="14"/>
      <c r="E4133" s="17" t="str">
        <f>IF(OR(B4133="",SUMPRODUCT(--EXACT('Номенклатура'!$A$6:$A$205,B4133))&lt;&gt;1),"",INDEX('Номенклатура'!$D$6:$D$205,SUMPRODUCT(EXACT('Номенклатура'!$A$6:$A$205,B4133)*(ROW('Номенклатура'!$A$6:$A$205)-5)))&amp;"")</f>
        <v/>
      </c>
      <c r="F4133" s="18" t="str">
        <f>IF(OR(I4133="ОК",I4133="Учтено: добавьте пояснение"),IF(C4133="Приход",D4133,IF(C4133="Корректировка остатка",D4133,-D4133)),"")</f>
        <v/>
      </c>
      <c r="G4133" s="13"/>
      <c r="H4133" s="15" t="str">
        <f>IF(OR(B4133="",SUMPRODUCT(--EXACT('Номенклатура'!$A$6:$A$205,B4133))&lt;&gt;1),"",INDEX('Номенклатура'!$B$6:$B$205,SUMPRODUCT(EXACT('Номенклатура'!$A$6:$A$205,B4133)*(ROW('Номенклатура'!$A$6:$A$205)-5)))&amp;"")</f>
        <v/>
      </c>
      <c r="I4133" s="15" t="str">
        <f>IF(COUNTA(A4133:D4133,G4133)=0,"",IF(NOT(ISNUMBER(A4133)),"Укажите дату",IF(B4133="","Укажите код",IF(NOT(AND(ISTEXT(B4133),LEN(B4133)&gt;0,LEN(B4133)&lt;=30,ISNUMBER(FIND(LEFT(B4133,1),"ABCDEFGHIJKLMNOPQRSTUVWXYZ")),SUMPRODUCT((MID(B4133,{1,2,3,4,5,6,7,8,9,10,11,12,13,14,15,16,17,18,19,20,21,22,23,24,25,26,27,28,29,30},1)&lt;&gt;"")*ISERROR(FIND(MID(B4133,{1,2,3,4,5,6,7,8,9,10,11,12,13,14,15,16,17,18,19,20,21,22,23,24,25,26,27,28,29,30},1),"ABCDEFGHIJKLMNOPQRSTUVWXYZ0123456789-_")))=0,ISERROR(VALUE(B4133)))),"Недопустимый код: только латинские буквы A-Z в верхнем регистре, цифры, - и _; начало с буквы, до 30 символов (например MILK-001)",IF(SUMPRODUCT(--EXACT('Номенклатура'!$A$6:$A$205,B4133))=0,"Код не найден в номенклатуре",IF(SUMPRODUCT(--EXACT('Номенклатура'!$A$6:$A$205,B4133))&gt;1,"Код повторяется в номенклатуре",IF(ISNA(MATCH(C4133,{"Приход","Расход","Списание","Корректировка остатка"},0)),"Выберите тип операции",IF(NOT(ISNUMBER(D4133)),"Укажите количество",IF(D4133=0,"Количество не может быть 0",IF(AND(C4133&lt;&gt;"Корректировка остатка",D4133&lt;0),"Для этого типа количество положительное",IF(NOT(ISNUMBER('Номенклатура'!$C$2)),"Укажите дату начала учёта",IF(A4133&lt;INT('Номенклатура'!$C$2),"Раньше даты начала учёта: НЕ учтено",IF(AND(C4133="Корректировка остатка",TRIM(G4133)=""),"Учтено: добавьте пояснение","ОК")))))))))))))</f>
        <v/>
      </c>
    </row>
    <row r="4134" spans="1:9" x14ac:dyDescent="0.25">
      <c r="A4134" s="16"/>
      <c r="B4134" s="13"/>
      <c r="C4134" s="13"/>
      <c r="D4134" s="14"/>
      <c r="E4134" s="17" t="str">
        <f>IF(OR(B4134="",SUMPRODUCT(--EXACT('Номенклатура'!$A$6:$A$205,B4134))&lt;&gt;1),"",INDEX('Номенклатура'!$D$6:$D$205,SUMPRODUCT(EXACT('Номенклатура'!$A$6:$A$205,B4134)*(ROW('Номенклатура'!$A$6:$A$205)-5)))&amp;"")</f>
        <v/>
      </c>
      <c r="F4134" s="18" t="str">
        <f>IF(OR(I4134="ОК",I4134="Учтено: добавьте пояснение"),IF(C4134="Приход",D4134,IF(C4134="Корректировка остатка",D4134,-D4134)),"")</f>
        <v/>
      </c>
      <c r="G4134" s="13"/>
      <c r="H4134" s="15" t="str">
        <f>IF(OR(B4134="",SUMPRODUCT(--EXACT('Номенклатура'!$A$6:$A$205,B4134))&lt;&gt;1),"",INDEX('Номенклатура'!$B$6:$B$205,SUMPRODUCT(EXACT('Номенклатура'!$A$6:$A$205,B4134)*(ROW('Номенклатура'!$A$6:$A$205)-5)))&amp;"")</f>
        <v/>
      </c>
      <c r="I4134" s="15" t="str">
        <f>IF(COUNTA(A4134:D4134,G4134)=0,"",IF(NOT(ISNUMBER(A4134)),"Укажите дату",IF(B4134="","Укажите код",IF(NOT(AND(ISTEXT(B4134),LEN(B4134)&gt;0,LEN(B4134)&lt;=30,ISNUMBER(FIND(LEFT(B4134,1),"ABCDEFGHIJKLMNOPQRSTUVWXYZ")),SUMPRODUCT((MID(B4134,{1,2,3,4,5,6,7,8,9,10,11,12,13,14,15,16,17,18,19,20,21,22,23,24,25,26,27,28,29,30},1)&lt;&gt;"")*ISERROR(FIND(MID(B4134,{1,2,3,4,5,6,7,8,9,10,11,12,13,14,15,16,17,18,19,20,21,22,23,24,25,26,27,28,29,30},1),"ABCDEFGHIJKLMNOPQRSTUVWXYZ0123456789-_")))=0,ISERROR(VALUE(B4134)))),"Недопустимый код: только латинские буквы A-Z в верхнем регистре, цифры, - и _; начало с буквы, до 30 символов (например MILK-001)",IF(SUMPRODUCT(--EXACT('Номенклатура'!$A$6:$A$205,B4134))=0,"Код не найден в номенклатуре",IF(SUMPRODUCT(--EXACT('Номенклатура'!$A$6:$A$205,B4134))&gt;1,"Код повторяется в номенклатуре",IF(ISNA(MATCH(C4134,{"Приход","Расход","Списание","Корректировка остатка"},0)),"Выберите тип операции",IF(NOT(ISNUMBER(D4134)),"Укажите количество",IF(D4134=0,"Количество не может быть 0",IF(AND(C4134&lt;&gt;"Корректировка остатка",D4134&lt;0),"Для этого типа количество положительное",IF(NOT(ISNUMBER('Номенклатура'!$C$2)),"Укажите дату начала учёта",IF(A4134&lt;INT('Номенклатура'!$C$2),"Раньше даты начала учёта: НЕ учтено",IF(AND(C4134="Корректировка остатка",TRIM(G4134)=""),"Учтено: добавьте пояснение","ОК")))))))))))))</f>
        <v/>
      </c>
    </row>
    <row r="4135" spans="1:9" x14ac:dyDescent="0.25">
      <c r="A4135" s="16"/>
      <c r="B4135" s="13"/>
      <c r="C4135" s="13"/>
      <c r="D4135" s="14"/>
      <c r="E4135" s="17" t="str">
        <f>IF(OR(B4135="",SUMPRODUCT(--EXACT('Номенклатура'!$A$6:$A$205,B4135))&lt;&gt;1),"",INDEX('Номенклатура'!$D$6:$D$205,SUMPRODUCT(EXACT('Номенклатура'!$A$6:$A$205,B4135)*(ROW('Номенклатура'!$A$6:$A$205)-5)))&amp;"")</f>
        <v/>
      </c>
      <c r="F4135" s="18" t="str">
        <f>IF(OR(I4135="ОК",I4135="Учтено: добавьте пояснение"),IF(C4135="Приход",D4135,IF(C4135="Корректировка остатка",D4135,-D4135)),"")</f>
        <v/>
      </c>
      <c r="G4135" s="13"/>
      <c r="H4135" s="15" t="str">
        <f>IF(OR(B4135="",SUMPRODUCT(--EXACT('Номенклатура'!$A$6:$A$205,B4135))&lt;&gt;1),"",INDEX('Номенклатура'!$B$6:$B$205,SUMPRODUCT(EXACT('Номенклатура'!$A$6:$A$205,B4135)*(ROW('Номенклатура'!$A$6:$A$205)-5)))&amp;"")</f>
        <v/>
      </c>
      <c r="I4135" s="15" t="str">
        <f>IF(COUNTA(A4135:D4135,G4135)=0,"",IF(NOT(ISNUMBER(A4135)),"Укажите дату",IF(B4135="","Укажите код",IF(NOT(AND(ISTEXT(B4135),LEN(B4135)&gt;0,LEN(B4135)&lt;=30,ISNUMBER(FIND(LEFT(B4135,1),"ABCDEFGHIJKLMNOPQRSTUVWXYZ")),SUMPRODUCT((MID(B4135,{1,2,3,4,5,6,7,8,9,10,11,12,13,14,15,16,17,18,19,20,21,22,23,24,25,26,27,28,29,30},1)&lt;&gt;"")*ISERROR(FIND(MID(B4135,{1,2,3,4,5,6,7,8,9,10,11,12,13,14,15,16,17,18,19,20,21,22,23,24,25,26,27,28,29,30},1),"ABCDEFGHIJKLMNOPQRSTUVWXYZ0123456789-_")))=0,ISERROR(VALUE(B4135)))),"Недопустимый код: только латинские буквы A-Z в верхнем регистре, цифры, - и _; начало с буквы, до 30 символов (например MILK-001)",IF(SUMPRODUCT(--EXACT('Номенклатура'!$A$6:$A$205,B4135))=0,"Код не найден в номенклатуре",IF(SUMPRODUCT(--EXACT('Номенклатура'!$A$6:$A$205,B4135))&gt;1,"Код повторяется в номенклатуре",IF(ISNA(MATCH(C4135,{"Приход","Расход","Списание","Корректировка остатка"},0)),"Выберите тип операции",IF(NOT(ISNUMBER(D4135)),"Укажите количество",IF(D4135=0,"Количество не может быть 0",IF(AND(C4135&lt;&gt;"Корректировка остатка",D4135&lt;0),"Для этого типа количество положительное",IF(NOT(ISNUMBER('Номенклатура'!$C$2)),"Укажите дату начала учёта",IF(A4135&lt;INT('Номенклатура'!$C$2),"Раньше даты начала учёта: НЕ учтено",IF(AND(C4135="Корректировка остатка",TRIM(G4135)=""),"Учтено: добавьте пояснение","ОК")))))))))))))</f>
        <v/>
      </c>
    </row>
    <row r="4136" spans="1:9" x14ac:dyDescent="0.25">
      <c r="A4136" s="16"/>
      <c r="B4136" s="13"/>
      <c r="C4136" s="13"/>
      <c r="D4136" s="14"/>
      <c r="E4136" s="17" t="str">
        <f>IF(OR(B4136="",SUMPRODUCT(--EXACT('Номенклатура'!$A$6:$A$205,B4136))&lt;&gt;1),"",INDEX('Номенклатура'!$D$6:$D$205,SUMPRODUCT(EXACT('Номенклатура'!$A$6:$A$205,B4136)*(ROW('Номенклатура'!$A$6:$A$205)-5)))&amp;"")</f>
        <v/>
      </c>
      <c r="F4136" s="18" t="str">
        <f>IF(OR(I4136="ОК",I4136="Учтено: добавьте пояснение"),IF(C4136="Приход",D4136,IF(C4136="Корректировка остатка",D4136,-D4136)),"")</f>
        <v/>
      </c>
      <c r="G4136" s="13"/>
      <c r="H4136" s="15" t="str">
        <f>IF(OR(B4136="",SUMPRODUCT(--EXACT('Номенклатура'!$A$6:$A$205,B4136))&lt;&gt;1),"",INDEX('Номенклатура'!$B$6:$B$205,SUMPRODUCT(EXACT('Номенклатура'!$A$6:$A$205,B4136)*(ROW('Номенклатура'!$A$6:$A$205)-5)))&amp;"")</f>
        <v/>
      </c>
      <c r="I4136" s="15" t="str">
        <f>IF(COUNTA(A4136:D4136,G4136)=0,"",IF(NOT(ISNUMBER(A4136)),"Укажите дату",IF(B4136="","Укажите код",IF(NOT(AND(ISTEXT(B4136),LEN(B4136)&gt;0,LEN(B4136)&lt;=30,ISNUMBER(FIND(LEFT(B4136,1),"ABCDEFGHIJKLMNOPQRSTUVWXYZ")),SUMPRODUCT((MID(B4136,{1,2,3,4,5,6,7,8,9,10,11,12,13,14,15,16,17,18,19,20,21,22,23,24,25,26,27,28,29,30},1)&lt;&gt;"")*ISERROR(FIND(MID(B4136,{1,2,3,4,5,6,7,8,9,10,11,12,13,14,15,16,17,18,19,20,21,22,23,24,25,26,27,28,29,30},1),"ABCDEFGHIJKLMNOPQRSTUVWXYZ0123456789-_")))=0,ISERROR(VALUE(B4136)))),"Недопустимый код: только латинские буквы A-Z в верхнем регистре, цифры, - и _; начало с буквы, до 30 символов (например MILK-001)",IF(SUMPRODUCT(--EXACT('Номенклатура'!$A$6:$A$205,B4136))=0,"Код не найден в номенклатуре",IF(SUMPRODUCT(--EXACT('Номенклатура'!$A$6:$A$205,B4136))&gt;1,"Код повторяется в номенклатуре",IF(ISNA(MATCH(C4136,{"Приход","Расход","Списание","Корректировка остатка"},0)),"Выберите тип операции",IF(NOT(ISNUMBER(D4136)),"Укажите количество",IF(D4136=0,"Количество не может быть 0",IF(AND(C4136&lt;&gt;"Корректировка остатка",D4136&lt;0),"Для этого типа количество положительное",IF(NOT(ISNUMBER('Номенклатура'!$C$2)),"Укажите дату начала учёта",IF(A4136&lt;INT('Номенклатура'!$C$2),"Раньше даты начала учёта: НЕ учтено",IF(AND(C4136="Корректировка остатка",TRIM(G4136)=""),"Учтено: добавьте пояснение","ОК")))))))))))))</f>
        <v/>
      </c>
    </row>
    <row r="4137" spans="1:9" x14ac:dyDescent="0.25">
      <c r="A4137" s="16"/>
      <c r="B4137" s="13"/>
      <c r="C4137" s="13"/>
      <c r="D4137" s="14"/>
      <c r="E4137" s="17" t="str">
        <f>IF(OR(B4137="",SUMPRODUCT(--EXACT('Номенклатура'!$A$6:$A$205,B4137))&lt;&gt;1),"",INDEX('Номенклатура'!$D$6:$D$205,SUMPRODUCT(EXACT('Номенклатура'!$A$6:$A$205,B4137)*(ROW('Номенклатура'!$A$6:$A$205)-5)))&amp;"")</f>
        <v/>
      </c>
      <c r="F4137" s="18" t="str">
        <f>IF(OR(I4137="ОК",I4137="Учтено: добавьте пояснение"),IF(C4137="Приход",D4137,IF(C4137="Корректировка остатка",D4137,-D4137)),"")</f>
        <v/>
      </c>
      <c r="G4137" s="13"/>
      <c r="H4137" s="15" t="str">
        <f>IF(OR(B4137="",SUMPRODUCT(--EXACT('Номенклатура'!$A$6:$A$205,B4137))&lt;&gt;1),"",INDEX('Номенклатура'!$B$6:$B$205,SUMPRODUCT(EXACT('Номенклатура'!$A$6:$A$205,B4137)*(ROW('Номенклатура'!$A$6:$A$205)-5)))&amp;"")</f>
        <v/>
      </c>
      <c r="I4137" s="15" t="str">
        <f>IF(COUNTA(A4137:D4137,G4137)=0,"",IF(NOT(ISNUMBER(A4137)),"Укажите дату",IF(B4137="","Укажите код",IF(NOT(AND(ISTEXT(B4137),LEN(B4137)&gt;0,LEN(B4137)&lt;=30,ISNUMBER(FIND(LEFT(B4137,1),"ABCDEFGHIJKLMNOPQRSTUVWXYZ")),SUMPRODUCT((MID(B4137,{1,2,3,4,5,6,7,8,9,10,11,12,13,14,15,16,17,18,19,20,21,22,23,24,25,26,27,28,29,30},1)&lt;&gt;"")*ISERROR(FIND(MID(B4137,{1,2,3,4,5,6,7,8,9,10,11,12,13,14,15,16,17,18,19,20,21,22,23,24,25,26,27,28,29,30},1),"ABCDEFGHIJKLMNOPQRSTUVWXYZ0123456789-_")))=0,ISERROR(VALUE(B4137)))),"Недопустимый код: только латинские буквы A-Z в верхнем регистре, цифры, - и _; начало с буквы, до 30 символов (например MILK-001)",IF(SUMPRODUCT(--EXACT('Номенклатура'!$A$6:$A$205,B4137))=0,"Код не найден в номенклатуре",IF(SUMPRODUCT(--EXACT('Номенклатура'!$A$6:$A$205,B4137))&gt;1,"Код повторяется в номенклатуре",IF(ISNA(MATCH(C4137,{"Приход","Расход","Списание","Корректировка остатка"},0)),"Выберите тип операции",IF(NOT(ISNUMBER(D4137)),"Укажите количество",IF(D4137=0,"Количество не может быть 0",IF(AND(C4137&lt;&gt;"Корректировка остатка",D4137&lt;0),"Для этого типа количество положительное",IF(NOT(ISNUMBER('Номенклатура'!$C$2)),"Укажите дату начала учёта",IF(A4137&lt;INT('Номенклатура'!$C$2),"Раньше даты начала учёта: НЕ учтено",IF(AND(C4137="Корректировка остатка",TRIM(G4137)=""),"Учтено: добавьте пояснение","ОК")))))))))))))</f>
        <v/>
      </c>
    </row>
    <row r="4138" spans="1:9" x14ac:dyDescent="0.25">
      <c r="A4138" s="16"/>
      <c r="B4138" s="13"/>
      <c r="C4138" s="13"/>
      <c r="D4138" s="14"/>
      <c r="E4138" s="17" t="str">
        <f>IF(OR(B4138="",SUMPRODUCT(--EXACT('Номенклатура'!$A$6:$A$205,B4138))&lt;&gt;1),"",INDEX('Номенклатура'!$D$6:$D$205,SUMPRODUCT(EXACT('Номенклатура'!$A$6:$A$205,B4138)*(ROW('Номенклатура'!$A$6:$A$205)-5)))&amp;"")</f>
        <v/>
      </c>
      <c r="F4138" s="18" t="str">
        <f>IF(OR(I4138="ОК",I4138="Учтено: добавьте пояснение"),IF(C4138="Приход",D4138,IF(C4138="Корректировка остатка",D4138,-D4138)),"")</f>
        <v/>
      </c>
      <c r="G4138" s="13"/>
      <c r="H4138" s="15" t="str">
        <f>IF(OR(B4138="",SUMPRODUCT(--EXACT('Номенклатура'!$A$6:$A$205,B4138))&lt;&gt;1),"",INDEX('Номенклатура'!$B$6:$B$205,SUMPRODUCT(EXACT('Номенклатура'!$A$6:$A$205,B4138)*(ROW('Номенклатура'!$A$6:$A$205)-5)))&amp;"")</f>
        <v/>
      </c>
      <c r="I4138" s="15" t="str">
        <f>IF(COUNTA(A4138:D4138,G4138)=0,"",IF(NOT(ISNUMBER(A4138)),"Укажите дату",IF(B4138="","Укажите код",IF(NOT(AND(ISTEXT(B4138),LEN(B4138)&gt;0,LEN(B4138)&lt;=30,ISNUMBER(FIND(LEFT(B4138,1),"ABCDEFGHIJKLMNOPQRSTUVWXYZ")),SUMPRODUCT((MID(B4138,{1,2,3,4,5,6,7,8,9,10,11,12,13,14,15,16,17,18,19,20,21,22,23,24,25,26,27,28,29,30},1)&lt;&gt;"")*ISERROR(FIND(MID(B4138,{1,2,3,4,5,6,7,8,9,10,11,12,13,14,15,16,17,18,19,20,21,22,23,24,25,26,27,28,29,30},1),"ABCDEFGHIJKLMNOPQRSTUVWXYZ0123456789-_")))=0,ISERROR(VALUE(B4138)))),"Недопустимый код: только латинские буквы A-Z в верхнем регистре, цифры, - и _; начало с буквы, до 30 символов (например MILK-001)",IF(SUMPRODUCT(--EXACT('Номенклатура'!$A$6:$A$205,B4138))=0,"Код не найден в номенклатуре",IF(SUMPRODUCT(--EXACT('Номенклатура'!$A$6:$A$205,B4138))&gt;1,"Код повторяется в номенклатуре",IF(ISNA(MATCH(C4138,{"Приход","Расход","Списание","Корректировка остатка"},0)),"Выберите тип операции",IF(NOT(ISNUMBER(D4138)),"Укажите количество",IF(D4138=0,"Количество не может быть 0",IF(AND(C4138&lt;&gt;"Корректировка остатка",D4138&lt;0),"Для этого типа количество положительное",IF(NOT(ISNUMBER('Номенклатура'!$C$2)),"Укажите дату начала учёта",IF(A4138&lt;INT('Номенклатура'!$C$2),"Раньше даты начала учёта: НЕ учтено",IF(AND(C4138="Корректировка остатка",TRIM(G4138)=""),"Учтено: добавьте пояснение","ОК")))))))))))))</f>
        <v/>
      </c>
    </row>
    <row r="4139" spans="1:9" x14ac:dyDescent="0.25">
      <c r="A4139" s="16"/>
      <c r="B4139" s="13"/>
      <c r="C4139" s="13"/>
      <c r="D4139" s="14"/>
      <c r="E4139" s="17" t="str">
        <f>IF(OR(B4139="",SUMPRODUCT(--EXACT('Номенклатура'!$A$6:$A$205,B4139))&lt;&gt;1),"",INDEX('Номенклатура'!$D$6:$D$205,SUMPRODUCT(EXACT('Номенклатура'!$A$6:$A$205,B4139)*(ROW('Номенклатура'!$A$6:$A$205)-5)))&amp;"")</f>
        <v/>
      </c>
      <c r="F4139" s="18" t="str">
        <f>IF(OR(I4139="ОК",I4139="Учтено: добавьте пояснение"),IF(C4139="Приход",D4139,IF(C4139="Корректировка остатка",D4139,-D4139)),"")</f>
        <v/>
      </c>
      <c r="G4139" s="13"/>
      <c r="H4139" s="15" t="str">
        <f>IF(OR(B4139="",SUMPRODUCT(--EXACT('Номенклатура'!$A$6:$A$205,B4139))&lt;&gt;1),"",INDEX('Номенклатура'!$B$6:$B$205,SUMPRODUCT(EXACT('Номенклатура'!$A$6:$A$205,B4139)*(ROW('Номенклатура'!$A$6:$A$205)-5)))&amp;"")</f>
        <v/>
      </c>
      <c r="I4139" s="15" t="str">
        <f>IF(COUNTA(A4139:D4139,G4139)=0,"",IF(NOT(ISNUMBER(A4139)),"Укажите дату",IF(B4139="","Укажите код",IF(NOT(AND(ISTEXT(B4139),LEN(B4139)&gt;0,LEN(B4139)&lt;=30,ISNUMBER(FIND(LEFT(B4139,1),"ABCDEFGHIJKLMNOPQRSTUVWXYZ")),SUMPRODUCT((MID(B4139,{1,2,3,4,5,6,7,8,9,10,11,12,13,14,15,16,17,18,19,20,21,22,23,24,25,26,27,28,29,30},1)&lt;&gt;"")*ISERROR(FIND(MID(B4139,{1,2,3,4,5,6,7,8,9,10,11,12,13,14,15,16,17,18,19,20,21,22,23,24,25,26,27,28,29,30},1),"ABCDEFGHIJKLMNOPQRSTUVWXYZ0123456789-_")))=0,ISERROR(VALUE(B4139)))),"Недопустимый код: только латинские буквы A-Z в верхнем регистре, цифры, - и _; начало с буквы, до 30 символов (например MILK-001)",IF(SUMPRODUCT(--EXACT('Номенклатура'!$A$6:$A$205,B4139))=0,"Код не найден в номенклатуре",IF(SUMPRODUCT(--EXACT('Номенклатура'!$A$6:$A$205,B4139))&gt;1,"Код повторяется в номенклатуре",IF(ISNA(MATCH(C4139,{"Приход","Расход","Списание","Корректировка остатка"},0)),"Выберите тип операции",IF(NOT(ISNUMBER(D4139)),"Укажите количество",IF(D4139=0,"Количество не может быть 0",IF(AND(C4139&lt;&gt;"Корректировка остатка",D4139&lt;0),"Для этого типа количество положительное",IF(NOT(ISNUMBER('Номенклатура'!$C$2)),"Укажите дату начала учёта",IF(A4139&lt;INT('Номенклатура'!$C$2),"Раньше даты начала учёта: НЕ учтено",IF(AND(C4139="Корректировка остатка",TRIM(G4139)=""),"Учтено: добавьте пояснение","ОК")))))))))))))</f>
        <v/>
      </c>
    </row>
    <row r="4140" spans="1:9" x14ac:dyDescent="0.25">
      <c r="A4140" s="16"/>
      <c r="B4140" s="13"/>
      <c r="C4140" s="13"/>
      <c r="D4140" s="14"/>
      <c r="E4140" s="17" t="str">
        <f>IF(OR(B4140="",SUMPRODUCT(--EXACT('Номенклатура'!$A$6:$A$205,B4140))&lt;&gt;1),"",INDEX('Номенклатура'!$D$6:$D$205,SUMPRODUCT(EXACT('Номенклатура'!$A$6:$A$205,B4140)*(ROW('Номенклатура'!$A$6:$A$205)-5)))&amp;"")</f>
        <v/>
      </c>
      <c r="F4140" s="18" t="str">
        <f>IF(OR(I4140="ОК",I4140="Учтено: добавьте пояснение"),IF(C4140="Приход",D4140,IF(C4140="Корректировка остатка",D4140,-D4140)),"")</f>
        <v/>
      </c>
      <c r="G4140" s="13"/>
      <c r="H4140" s="15" t="str">
        <f>IF(OR(B4140="",SUMPRODUCT(--EXACT('Номенклатура'!$A$6:$A$205,B4140))&lt;&gt;1),"",INDEX('Номенклатура'!$B$6:$B$205,SUMPRODUCT(EXACT('Номенклатура'!$A$6:$A$205,B4140)*(ROW('Номенклатура'!$A$6:$A$205)-5)))&amp;"")</f>
        <v/>
      </c>
      <c r="I4140" s="15" t="str">
        <f>IF(COUNTA(A4140:D4140,G4140)=0,"",IF(NOT(ISNUMBER(A4140)),"Укажите дату",IF(B4140="","Укажите код",IF(NOT(AND(ISTEXT(B4140),LEN(B4140)&gt;0,LEN(B4140)&lt;=30,ISNUMBER(FIND(LEFT(B4140,1),"ABCDEFGHIJKLMNOPQRSTUVWXYZ")),SUMPRODUCT((MID(B4140,{1,2,3,4,5,6,7,8,9,10,11,12,13,14,15,16,17,18,19,20,21,22,23,24,25,26,27,28,29,30},1)&lt;&gt;"")*ISERROR(FIND(MID(B4140,{1,2,3,4,5,6,7,8,9,10,11,12,13,14,15,16,17,18,19,20,21,22,23,24,25,26,27,28,29,30},1),"ABCDEFGHIJKLMNOPQRSTUVWXYZ0123456789-_")))=0,ISERROR(VALUE(B4140)))),"Недопустимый код: только латинские буквы A-Z в верхнем регистре, цифры, - и _; начало с буквы, до 30 символов (например MILK-001)",IF(SUMPRODUCT(--EXACT('Номенклатура'!$A$6:$A$205,B4140))=0,"Код не найден в номенклатуре",IF(SUMPRODUCT(--EXACT('Номенклатура'!$A$6:$A$205,B4140))&gt;1,"Код повторяется в номенклатуре",IF(ISNA(MATCH(C4140,{"Приход","Расход","Списание","Корректировка остатка"},0)),"Выберите тип операции",IF(NOT(ISNUMBER(D4140)),"Укажите количество",IF(D4140=0,"Количество не может быть 0",IF(AND(C4140&lt;&gt;"Корректировка остатка",D4140&lt;0),"Для этого типа количество положительное",IF(NOT(ISNUMBER('Номенклатура'!$C$2)),"Укажите дату начала учёта",IF(A4140&lt;INT('Номенклатура'!$C$2),"Раньше даты начала учёта: НЕ учтено",IF(AND(C4140="Корректировка остатка",TRIM(G4140)=""),"Учтено: добавьте пояснение","ОК")))))))))))))</f>
        <v/>
      </c>
    </row>
    <row r="4141" spans="1:9" x14ac:dyDescent="0.25">
      <c r="A4141" s="16"/>
      <c r="B4141" s="13"/>
      <c r="C4141" s="13"/>
      <c r="D4141" s="14"/>
      <c r="E4141" s="17" t="str">
        <f>IF(OR(B4141="",SUMPRODUCT(--EXACT('Номенклатура'!$A$6:$A$205,B4141))&lt;&gt;1),"",INDEX('Номенклатура'!$D$6:$D$205,SUMPRODUCT(EXACT('Номенклатура'!$A$6:$A$205,B4141)*(ROW('Номенклатура'!$A$6:$A$205)-5)))&amp;"")</f>
        <v/>
      </c>
      <c r="F4141" s="18" t="str">
        <f>IF(OR(I4141="ОК",I4141="Учтено: добавьте пояснение"),IF(C4141="Приход",D4141,IF(C4141="Корректировка остатка",D4141,-D4141)),"")</f>
        <v/>
      </c>
      <c r="G4141" s="13"/>
      <c r="H4141" s="15" t="str">
        <f>IF(OR(B4141="",SUMPRODUCT(--EXACT('Номенклатура'!$A$6:$A$205,B4141))&lt;&gt;1),"",INDEX('Номенклатура'!$B$6:$B$205,SUMPRODUCT(EXACT('Номенклатура'!$A$6:$A$205,B4141)*(ROW('Номенклатура'!$A$6:$A$205)-5)))&amp;"")</f>
        <v/>
      </c>
      <c r="I4141" s="15" t="str">
        <f>IF(COUNTA(A4141:D4141,G4141)=0,"",IF(NOT(ISNUMBER(A4141)),"Укажите дату",IF(B4141="","Укажите код",IF(NOT(AND(ISTEXT(B4141),LEN(B4141)&gt;0,LEN(B4141)&lt;=30,ISNUMBER(FIND(LEFT(B4141,1),"ABCDEFGHIJKLMNOPQRSTUVWXYZ")),SUMPRODUCT((MID(B4141,{1,2,3,4,5,6,7,8,9,10,11,12,13,14,15,16,17,18,19,20,21,22,23,24,25,26,27,28,29,30},1)&lt;&gt;"")*ISERROR(FIND(MID(B4141,{1,2,3,4,5,6,7,8,9,10,11,12,13,14,15,16,17,18,19,20,21,22,23,24,25,26,27,28,29,30},1),"ABCDEFGHIJKLMNOPQRSTUVWXYZ0123456789-_")))=0,ISERROR(VALUE(B4141)))),"Недопустимый код: только латинские буквы A-Z в верхнем регистре, цифры, - и _; начало с буквы, до 30 символов (например MILK-001)",IF(SUMPRODUCT(--EXACT('Номенклатура'!$A$6:$A$205,B4141))=0,"Код не найден в номенклатуре",IF(SUMPRODUCT(--EXACT('Номенклатура'!$A$6:$A$205,B4141))&gt;1,"Код повторяется в номенклатуре",IF(ISNA(MATCH(C4141,{"Приход","Расход","Списание","Корректировка остатка"},0)),"Выберите тип операции",IF(NOT(ISNUMBER(D4141)),"Укажите количество",IF(D4141=0,"Количество не может быть 0",IF(AND(C4141&lt;&gt;"Корректировка остатка",D4141&lt;0),"Для этого типа количество положительное",IF(NOT(ISNUMBER('Номенклатура'!$C$2)),"Укажите дату начала учёта",IF(A4141&lt;INT('Номенклатура'!$C$2),"Раньше даты начала учёта: НЕ учтено",IF(AND(C4141="Корректировка остатка",TRIM(G4141)=""),"Учтено: добавьте пояснение","ОК")))))))))))))</f>
        <v/>
      </c>
    </row>
    <row r="4142" spans="1:9" x14ac:dyDescent="0.25">
      <c r="A4142" s="16"/>
      <c r="B4142" s="13"/>
      <c r="C4142" s="13"/>
      <c r="D4142" s="14"/>
      <c r="E4142" s="17" t="str">
        <f>IF(OR(B4142="",SUMPRODUCT(--EXACT('Номенклатура'!$A$6:$A$205,B4142))&lt;&gt;1),"",INDEX('Номенклатура'!$D$6:$D$205,SUMPRODUCT(EXACT('Номенклатура'!$A$6:$A$205,B4142)*(ROW('Номенклатура'!$A$6:$A$205)-5)))&amp;"")</f>
        <v/>
      </c>
      <c r="F4142" s="18" t="str">
        <f>IF(OR(I4142="ОК",I4142="Учтено: добавьте пояснение"),IF(C4142="Приход",D4142,IF(C4142="Корректировка остатка",D4142,-D4142)),"")</f>
        <v/>
      </c>
      <c r="G4142" s="13"/>
      <c r="H4142" s="15" t="str">
        <f>IF(OR(B4142="",SUMPRODUCT(--EXACT('Номенклатура'!$A$6:$A$205,B4142))&lt;&gt;1),"",INDEX('Номенклатура'!$B$6:$B$205,SUMPRODUCT(EXACT('Номенклатура'!$A$6:$A$205,B4142)*(ROW('Номенклатура'!$A$6:$A$205)-5)))&amp;"")</f>
        <v/>
      </c>
      <c r="I4142" s="15" t="str">
        <f>IF(COUNTA(A4142:D4142,G4142)=0,"",IF(NOT(ISNUMBER(A4142)),"Укажите дату",IF(B4142="","Укажите код",IF(NOT(AND(ISTEXT(B4142),LEN(B4142)&gt;0,LEN(B4142)&lt;=30,ISNUMBER(FIND(LEFT(B4142,1),"ABCDEFGHIJKLMNOPQRSTUVWXYZ")),SUMPRODUCT((MID(B4142,{1,2,3,4,5,6,7,8,9,10,11,12,13,14,15,16,17,18,19,20,21,22,23,24,25,26,27,28,29,30},1)&lt;&gt;"")*ISERROR(FIND(MID(B4142,{1,2,3,4,5,6,7,8,9,10,11,12,13,14,15,16,17,18,19,20,21,22,23,24,25,26,27,28,29,30},1),"ABCDEFGHIJKLMNOPQRSTUVWXYZ0123456789-_")))=0,ISERROR(VALUE(B4142)))),"Недопустимый код: только латинские буквы A-Z в верхнем регистре, цифры, - и _; начало с буквы, до 30 символов (например MILK-001)",IF(SUMPRODUCT(--EXACT('Номенклатура'!$A$6:$A$205,B4142))=0,"Код не найден в номенклатуре",IF(SUMPRODUCT(--EXACT('Номенклатура'!$A$6:$A$205,B4142))&gt;1,"Код повторяется в номенклатуре",IF(ISNA(MATCH(C4142,{"Приход","Расход","Списание","Корректировка остатка"},0)),"Выберите тип операции",IF(NOT(ISNUMBER(D4142)),"Укажите количество",IF(D4142=0,"Количество не может быть 0",IF(AND(C4142&lt;&gt;"Корректировка остатка",D4142&lt;0),"Для этого типа количество положительное",IF(NOT(ISNUMBER('Номенклатура'!$C$2)),"Укажите дату начала учёта",IF(A4142&lt;INT('Номенклатура'!$C$2),"Раньше даты начала учёта: НЕ учтено",IF(AND(C4142="Корректировка остатка",TRIM(G4142)=""),"Учтено: добавьте пояснение","ОК")))))))))))))</f>
        <v/>
      </c>
    </row>
    <row r="4143" spans="1:9" x14ac:dyDescent="0.25">
      <c r="A4143" s="16"/>
      <c r="B4143" s="13"/>
      <c r="C4143" s="13"/>
      <c r="D4143" s="14"/>
      <c r="E4143" s="17" t="str">
        <f>IF(OR(B4143="",SUMPRODUCT(--EXACT('Номенклатура'!$A$6:$A$205,B4143))&lt;&gt;1),"",INDEX('Номенклатура'!$D$6:$D$205,SUMPRODUCT(EXACT('Номенклатура'!$A$6:$A$205,B4143)*(ROW('Номенклатура'!$A$6:$A$205)-5)))&amp;"")</f>
        <v/>
      </c>
      <c r="F4143" s="18" t="str">
        <f>IF(OR(I4143="ОК",I4143="Учтено: добавьте пояснение"),IF(C4143="Приход",D4143,IF(C4143="Корректировка остатка",D4143,-D4143)),"")</f>
        <v/>
      </c>
      <c r="G4143" s="13"/>
      <c r="H4143" s="15" t="str">
        <f>IF(OR(B4143="",SUMPRODUCT(--EXACT('Номенклатура'!$A$6:$A$205,B4143))&lt;&gt;1),"",INDEX('Номенклатура'!$B$6:$B$205,SUMPRODUCT(EXACT('Номенклатура'!$A$6:$A$205,B4143)*(ROW('Номенклатура'!$A$6:$A$205)-5)))&amp;"")</f>
        <v/>
      </c>
      <c r="I4143" s="15" t="str">
        <f>IF(COUNTA(A4143:D4143,G4143)=0,"",IF(NOT(ISNUMBER(A4143)),"Укажите дату",IF(B4143="","Укажите код",IF(NOT(AND(ISTEXT(B4143),LEN(B4143)&gt;0,LEN(B4143)&lt;=30,ISNUMBER(FIND(LEFT(B4143,1),"ABCDEFGHIJKLMNOPQRSTUVWXYZ")),SUMPRODUCT((MID(B4143,{1,2,3,4,5,6,7,8,9,10,11,12,13,14,15,16,17,18,19,20,21,22,23,24,25,26,27,28,29,30},1)&lt;&gt;"")*ISERROR(FIND(MID(B4143,{1,2,3,4,5,6,7,8,9,10,11,12,13,14,15,16,17,18,19,20,21,22,23,24,25,26,27,28,29,30},1),"ABCDEFGHIJKLMNOPQRSTUVWXYZ0123456789-_")))=0,ISERROR(VALUE(B4143)))),"Недопустимый код: только латинские буквы A-Z в верхнем регистре, цифры, - и _; начало с буквы, до 30 символов (например MILK-001)",IF(SUMPRODUCT(--EXACT('Номенклатура'!$A$6:$A$205,B4143))=0,"Код не найден в номенклатуре",IF(SUMPRODUCT(--EXACT('Номенклатура'!$A$6:$A$205,B4143))&gt;1,"Код повторяется в номенклатуре",IF(ISNA(MATCH(C4143,{"Приход","Расход","Списание","Корректировка остатка"},0)),"Выберите тип операции",IF(NOT(ISNUMBER(D4143)),"Укажите количество",IF(D4143=0,"Количество не может быть 0",IF(AND(C4143&lt;&gt;"Корректировка остатка",D4143&lt;0),"Для этого типа количество положительное",IF(NOT(ISNUMBER('Номенклатура'!$C$2)),"Укажите дату начала учёта",IF(A4143&lt;INT('Номенклатура'!$C$2),"Раньше даты начала учёта: НЕ учтено",IF(AND(C4143="Корректировка остатка",TRIM(G4143)=""),"Учтено: добавьте пояснение","ОК")))))))))))))</f>
        <v/>
      </c>
    </row>
    <row r="4144" spans="1:9" x14ac:dyDescent="0.25">
      <c r="A4144" s="16"/>
      <c r="B4144" s="13"/>
      <c r="C4144" s="13"/>
      <c r="D4144" s="14"/>
      <c r="E4144" s="17" t="str">
        <f>IF(OR(B4144="",SUMPRODUCT(--EXACT('Номенклатура'!$A$6:$A$205,B4144))&lt;&gt;1),"",INDEX('Номенклатура'!$D$6:$D$205,SUMPRODUCT(EXACT('Номенклатура'!$A$6:$A$205,B4144)*(ROW('Номенклатура'!$A$6:$A$205)-5)))&amp;"")</f>
        <v/>
      </c>
      <c r="F4144" s="18" t="str">
        <f>IF(OR(I4144="ОК",I4144="Учтено: добавьте пояснение"),IF(C4144="Приход",D4144,IF(C4144="Корректировка остатка",D4144,-D4144)),"")</f>
        <v/>
      </c>
      <c r="G4144" s="13"/>
      <c r="H4144" s="15" t="str">
        <f>IF(OR(B4144="",SUMPRODUCT(--EXACT('Номенклатура'!$A$6:$A$205,B4144))&lt;&gt;1),"",INDEX('Номенклатура'!$B$6:$B$205,SUMPRODUCT(EXACT('Номенклатура'!$A$6:$A$205,B4144)*(ROW('Номенклатура'!$A$6:$A$205)-5)))&amp;"")</f>
        <v/>
      </c>
      <c r="I4144" s="15" t="str">
        <f>IF(COUNTA(A4144:D4144,G4144)=0,"",IF(NOT(ISNUMBER(A4144)),"Укажите дату",IF(B4144="","Укажите код",IF(NOT(AND(ISTEXT(B4144),LEN(B4144)&gt;0,LEN(B4144)&lt;=30,ISNUMBER(FIND(LEFT(B4144,1),"ABCDEFGHIJKLMNOPQRSTUVWXYZ")),SUMPRODUCT((MID(B4144,{1,2,3,4,5,6,7,8,9,10,11,12,13,14,15,16,17,18,19,20,21,22,23,24,25,26,27,28,29,30},1)&lt;&gt;"")*ISERROR(FIND(MID(B4144,{1,2,3,4,5,6,7,8,9,10,11,12,13,14,15,16,17,18,19,20,21,22,23,24,25,26,27,28,29,30},1),"ABCDEFGHIJKLMNOPQRSTUVWXYZ0123456789-_")))=0,ISERROR(VALUE(B4144)))),"Недопустимый код: только латинские буквы A-Z в верхнем регистре, цифры, - и _; начало с буквы, до 30 символов (например MILK-001)",IF(SUMPRODUCT(--EXACT('Номенклатура'!$A$6:$A$205,B4144))=0,"Код не найден в номенклатуре",IF(SUMPRODUCT(--EXACT('Номенклатура'!$A$6:$A$205,B4144))&gt;1,"Код повторяется в номенклатуре",IF(ISNA(MATCH(C4144,{"Приход","Расход","Списание","Корректировка остатка"},0)),"Выберите тип операции",IF(NOT(ISNUMBER(D4144)),"Укажите количество",IF(D4144=0,"Количество не может быть 0",IF(AND(C4144&lt;&gt;"Корректировка остатка",D4144&lt;0),"Для этого типа количество положительное",IF(NOT(ISNUMBER('Номенклатура'!$C$2)),"Укажите дату начала учёта",IF(A4144&lt;INT('Номенклатура'!$C$2),"Раньше даты начала учёта: НЕ учтено",IF(AND(C4144="Корректировка остатка",TRIM(G4144)=""),"Учтено: добавьте пояснение","ОК")))))))))))))</f>
        <v/>
      </c>
    </row>
    <row r="4145" spans="1:9" x14ac:dyDescent="0.25">
      <c r="A4145" s="16"/>
      <c r="B4145" s="13"/>
      <c r="C4145" s="13"/>
      <c r="D4145" s="14"/>
      <c r="E4145" s="17" t="str">
        <f>IF(OR(B4145="",SUMPRODUCT(--EXACT('Номенклатура'!$A$6:$A$205,B4145))&lt;&gt;1),"",INDEX('Номенклатура'!$D$6:$D$205,SUMPRODUCT(EXACT('Номенклатура'!$A$6:$A$205,B4145)*(ROW('Номенклатура'!$A$6:$A$205)-5)))&amp;"")</f>
        <v/>
      </c>
      <c r="F4145" s="18" t="str">
        <f>IF(OR(I4145="ОК",I4145="Учтено: добавьте пояснение"),IF(C4145="Приход",D4145,IF(C4145="Корректировка остатка",D4145,-D4145)),"")</f>
        <v/>
      </c>
      <c r="G4145" s="13"/>
      <c r="H4145" s="15" t="str">
        <f>IF(OR(B4145="",SUMPRODUCT(--EXACT('Номенклатура'!$A$6:$A$205,B4145))&lt;&gt;1),"",INDEX('Номенклатура'!$B$6:$B$205,SUMPRODUCT(EXACT('Номенклатура'!$A$6:$A$205,B4145)*(ROW('Номенклатура'!$A$6:$A$205)-5)))&amp;"")</f>
        <v/>
      </c>
      <c r="I4145" s="15" t="str">
        <f>IF(COUNTA(A4145:D4145,G4145)=0,"",IF(NOT(ISNUMBER(A4145)),"Укажите дату",IF(B4145="","Укажите код",IF(NOT(AND(ISTEXT(B4145),LEN(B4145)&gt;0,LEN(B4145)&lt;=30,ISNUMBER(FIND(LEFT(B4145,1),"ABCDEFGHIJKLMNOPQRSTUVWXYZ")),SUMPRODUCT((MID(B4145,{1,2,3,4,5,6,7,8,9,10,11,12,13,14,15,16,17,18,19,20,21,22,23,24,25,26,27,28,29,30},1)&lt;&gt;"")*ISERROR(FIND(MID(B4145,{1,2,3,4,5,6,7,8,9,10,11,12,13,14,15,16,17,18,19,20,21,22,23,24,25,26,27,28,29,30},1),"ABCDEFGHIJKLMNOPQRSTUVWXYZ0123456789-_")))=0,ISERROR(VALUE(B4145)))),"Недопустимый код: только латинские буквы A-Z в верхнем регистре, цифры, - и _; начало с буквы, до 30 символов (например MILK-001)",IF(SUMPRODUCT(--EXACT('Номенклатура'!$A$6:$A$205,B4145))=0,"Код не найден в номенклатуре",IF(SUMPRODUCT(--EXACT('Номенклатура'!$A$6:$A$205,B4145))&gt;1,"Код повторяется в номенклатуре",IF(ISNA(MATCH(C4145,{"Приход","Расход","Списание","Корректировка остатка"},0)),"Выберите тип операции",IF(NOT(ISNUMBER(D4145)),"Укажите количество",IF(D4145=0,"Количество не может быть 0",IF(AND(C4145&lt;&gt;"Корректировка остатка",D4145&lt;0),"Для этого типа количество положительное",IF(NOT(ISNUMBER('Номенклатура'!$C$2)),"Укажите дату начала учёта",IF(A4145&lt;INT('Номенклатура'!$C$2),"Раньше даты начала учёта: НЕ учтено",IF(AND(C4145="Корректировка остатка",TRIM(G4145)=""),"Учтено: добавьте пояснение","ОК")))))))))))))</f>
        <v/>
      </c>
    </row>
    <row r="4146" spans="1:9" x14ac:dyDescent="0.25">
      <c r="A4146" s="16"/>
      <c r="B4146" s="13"/>
      <c r="C4146" s="13"/>
      <c r="D4146" s="14"/>
      <c r="E4146" s="17" t="str">
        <f>IF(OR(B4146="",SUMPRODUCT(--EXACT('Номенклатура'!$A$6:$A$205,B4146))&lt;&gt;1),"",INDEX('Номенклатура'!$D$6:$D$205,SUMPRODUCT(EXACT('Номенклатура'!$A$6:$A$205,B4146)*(ROW('Номенклатура'!$A$6:$A$205)-5)))&amp;"")</f>
        <v/>
      </c>
      <c r="F4146" s="18" t="str">
        <f>IF(OR(I4146="ОК",I4146="Учтено: добавьте пояснение"),IF(C4146="Приход",D4146,IF(C4146="Корректировка остатка",D4146,-D4146)),"")</f>
        <v/>
      </c>
      <c r="G4146" s="13"/>
      <c r="H4146" s="15" t="str">
        <f>IF(OR(B4146="",SUMPRODUCT(--EXACT('Номенклатура'!$A$6:$A$205,B4146))&lt;&gt;1),"",INDEX('Номенклатура'!$B$6:$B$205,SUMPRODUCT(EXACT('Номенклатура'!$A$6:$A$205,B4146)*(ROW('Номенклатура'!$A$6:$A$205)-5)))&amp;"")</f>
        <v/>
      </c>
      <c r="I4146" s="15" t="str">
        <f>IF(COUNTA(A4146:D4146,G4146)=0,"",IF(NOT(ISNUMBER(A4146)),"Укажите дату",IF(B4146="","Укажите код",IF(NOT(AND(ISTEXT(B4146),LEN(B4146)&gt;0,LEN(B4146)&lt;=30,ISNUMBER(FIND(LEFT(B4146,1),"ABCDEFGHIJKLMNOPQRSTUVWXYZ")),SUMPRODUCT((MID(B4146,{1,2,3,4,5,6,7,8,9,10,11,12,13,14,15,16,17,18,19,20,21,22,23,24,25,26,27,28,29,30},1)&lt;&gt;"")*ISERROR(FIND(MID(B4146,{1,2,3,4,5,6,7,8,9,10,11,12,13,14,15,16,17,18,19,20,21,22,23,24,25,26,27,28,29,30},1),"ABCDEFGHIJKLMNOPQRSTUVWXYZ0123456789-_")))=0,ISERROR(VALUE(B4146)))),"Недопустимый код: только латинские буквы A-Z в верхнем регистре, цифры, - и _; начало с буквы, до 30 символов (например MILK-001)",IF(SUMPRODUCT(--EXACT('Номенклатура'!$A$6:$A$205,B4146))=0,"Код не найден в номенклатуре",IF(SUMPRODUCT(--EXACT('Номенклатура'!$A$6:$A$205,B4146))&gt;1,"Код повторяется в номенклатуре",IF(ISNA(MATCH(C4146,{"Приход","Расход","Списание","Корректировка остатка"},0)),"Выберите тип операции",IF(NOT(ISNUMBER(D4146)),"Укажите количество",IF(D4146=0,"Количество не может быть 0",IF(AND(C4146&lt;&gt;"Корректировка остатка",D4146&lt;0),"Для этого типа количество положительное",IF(NOT(ISNUMBER('Номенклатура'!$C$2)),"Укажите дату начала учёта",IF(A4146&lt;INT('Номенклатура'!$C$2),"Раньше даты начала учёта: НЕ учтено",IF(AND(C4146="Корректировка остатка",TRIM(G4146)=""),"Учтено: добавьте пояснение","ОК")))))))))))))</f>
        <v/>
      </c>
    </row>
    <row r="4147" spans="1:9" x14ac:dyDescent="0.25">
      <c r="A4147" s="16"/>
      <c r="B4147" s="13"/>
      <c r="C4147" s="13"/>
      <c r="D4147" s="14"/>
      <c r="E4147" s="17" t="str">
        <f>IF(OR(B4147="",SUMPRODUCT(--EXACT('Номенклатура'!$A$6:$A$205,B4147))&lt;&gt;1),"",INDEX('Номенклатура'!$D$6:$D$205,SUMPRODUCT(EXACT('Номенклатура'!$A$6:$A$205,B4147)*(ROW('Номенклатура'!$A$6:$A$205)-5)))&amp;"")</f>
        <v/>
      </c>
      <c r="F4147" s="18" t="str">
        <f>IF(OR(I4147="ОК",I4147="Учтено: добавьте пояснение"),IF(C4147="Приход",D4147,IF(C4147="Корректировка остатка",D4147,-D4147)),"")</f>
        <v/>
      </c>
      <c r="G4147" s="13"/>
      <c r="H4147" s="15" t="str">
        <f>IF(OR(B4147="",SUMPRODUCT(--EXACT('Номенклатура'!$A$6:$A$205,B4147))&lt;&gt;1),"",INDEX('Номенклатура'!$B$6:$B$205,SUMPRODUCT(EXACT('Номенклатура'!$A$6:$A$205,B4147)*(ROW('Номенклатура'!$A$6:$A$205)-5)))&amp;"")</f>
        <v/>
      </c>
      <c r="I4147" s="15" t="str">
        <f>IF(COUNTA(A4147:D4147,G4147)=0,"",IF(NOT(ISNUMBER(A4147)),"Укажите дату",IF(B4147="","Укажите код",IF(NOT(AND(ISTEXT(B4147),LEN(B4147)&gt;0,LEN(B4147)&lt;=30,ISNUMBER(FIND(LEFT(B4147,1),"ABCDEFGHIJKLMNOPQRSTUVWXYZ")),SUMPRODUCT((MID(B4147,{1,2,3,4,5,6,7,8,9,10,11,12,13,14,15,16,17,18,19,20,21,22,23,24,25,26,27,28,29,30},1)&lt;&gt;"")*ISERROR(FIND(MID(B4147,{1,2,3,4,5,6,7,8,9,10,11,12,13,14,15,16,17,18,19,20,21,22,23,24,25,26,27,28,29,30},1),"ABCDEFGHIJKLMNOPQRSTUVWXYZ0123456789-_")))=0,ISERROR(VALUE(B4147)))),"Недопустимый код: только латинские буквы A-Z в верхнем регистре, цифры, - и _; начало с буквы, до 30 символов (например MILK-001)",IF(SUMPRODUCT(--EXACT('Номенклатура'!$A$6:$A$205,B4147))=0,"Код не найден в номенклатуре",IF(SUMPRODUCT(--EXACT('Номенклатура'!$A$6:$A$205,B4147))&gt;1,"Код повторяется в номенклатуре",IF(ISNA(MATCH(C4147,{"Приход","Расход","Списание","Корректировка остатка"},0)),"Выберите тип операции",IF(NOT(ISNUMBER(D4147)),"Укажите количество",IF(D4147=0,"Количество не может быть 0",IF(AND(C4147&lt;&gt;"Корректировка остатка",D4147&lt;0),"Для этого типа количество положительное",IF(NOT(ISNUMBER('Номенклатура'!$C$2)),"Укажите дату начала учёта",IF(A4147&lt;INT('Номенклатура'!$C$2),"Раньше даты начала учёта: НЕ учтено",IF(AND(C4147="Корректировка остатка",TRIM(G4147)=""),"Учтено: добавьте пояснение","ОК")))))))))))))</f>
        <v/>
      </c>
    </row>
    <row r="4148" spans="1:9" x14ac:dyDescent="0.25">
      <c r="A4148" s="16"/>
      <c r="B4148" s="13"/>
      <c r="C4148" s="13"/>
      <c r="D4148" s="14"/>
      <c r="E4148" s="17" t="str">
        <f>IF(OR(B4148="",SUMPRODUCT(--EXACT('Номенклатура'!$A$6:$A$205,B4148))&lt;&gt;1),"",INDEX('Номенклатура'!$D$6:$D$205,SUMPRODUCT(EXACT('Номенклатура'!$A$6:$A$205,B4148)*(ROW('Номенклатура'!$A$6:$A$205)-5)))&amp;"")</f>
        <v/>
      </c>
      <c r="F4148" s="18" t="str">
        <f>IF(OR(I4148="ОК",I4148="Учтено: добавьте пояснение"),IF(C4148="Приход",D4148,IF(C4148="Корректировка остатка",D4148,-D4148)),"")</f>
        <v/>
      </c>
      <c r="G4148" s="13"/>
      <c r="H4148" s="15" t="str">
        <f>IF(OR(B4148="",SUMPRODUCT(--EXACT('Номенклатура'!$A$6:$A$205,B4148))&lt;&gt;1),"",INDEX('Номенклатура'!$B$6:$B$205,SUMPRODUCT(EXACT('Номенклатура'!$A$6:$A$205,B4148)*(ROW('Номенклатура'!$A$6:$A$205)-5)))&amp;"")</f>
        <v/>
      </c>
      <c r="I4148" s="15" t="str">
        <f>IF(COUNTA(A4148:D4148,G4148)=0,"",IF(NOT(ISNUMBER(A4148)),"Укажите дату",IF(B4148="","Укажите код",IF(NOT(AND(ISTEXT(B4148),LEN(B4148)&gt;0,LEN(B4148)&lt;=30,ISNUMBER(FIND(LEFT(B4148,1),"ABCDEFGHIJKLMNOPQRSTUVWXYZ")),SUMPRODUCT((MID(B4148,{1,2,3,4,5,6,7,8,9,10,11,12,13,14,15,16,17,18,19,20,21,22,23,24,25,26,27,28,29,30},1)&lt;&gt;"")*ISERROR(FIND(MID(B4148,{1,2,3,4,5,6,7,8,9,10,11,12,13,14,15,16,17,18,19,20,21,22,23,24,25,26,27,28,29,30},1),"ABCDEFGHIJKLMNOPQRSTUVWXYZ0123456789-_")))=0,ISERROR(VALUE(B4148)))),"Недопустимый код: только латинские буквы A-Z в верхнем регистре, цифры, - и _; начало с буквы, до 30 символов (например MILK-001)",IF(SUMPRODUCT(--EXACT('Номенклатура'!$A$6:$A$205,B4148))=0,"Код не найден в номенклатуре",IF(SUMPRODUCT(--EXACT('Номенклатура'!$A$6:$A$205,B4148))&gt;1,"Код повторяется в номенклатуре",IF(ISNA(MATCH(C4148,{"Приход","Расход","Списание","Корректировка остатка"},0)),"Выберите тип операции",IF(NOT(ISNUMBER(D4148)),"Укажите количество",IF(D4148=0,"Количество не может быть 0",IF(AND(C4148&lt;&gt;"Корректировка остатка",D4148&lt;0),"Для этого типа количество положительное",IF(NOT(ISNUMBER('Номенклатура'!$C$2)),"Укажите дату начала учёта",IF(A4148&lt;INT('Номенклатура'!$C$2),"Раньше даты начала учёта: НЕ учтено",IF(AND(C4148="Корректировка остатка",TRIM(G4148)=""),"Учтено: добавьте пояснение","ОК")))))))))))))</f>
        <v/>
      </c>
    </row>
    <row r="4149" spans="1:9" x14ac:dyDescent="0.25">
      <c r="A4149" s="16"/>
      <c r="B4149" s="13"/>
      <c r="C4149" s="13"/>
      <c r="D4149" s="14"/>
      <c r="E4149" s="17" t="str">
        <f>IF(OR(B4149="",SUMPRODUCT(--EXACT('Номенклатура'!$A$6:$A$205,B4149))&lt;&gt;1),"",INDEX('Номенклатура'!$D$6:$D$205,SUMPRODUCT(EXACT('Номенклатура'!$A$6:$A$205,B4149)*(ROW('Номенклатура'!$A$6:$A$205)-5)))&amp;"")</f>
        <v/>
      </c>
      <c r="F4149" s="18" t="str">
        <f>IF(OR(I4149="ОК",I4149="Учтено: добавьте пояснение"),IF(C4149="Приход",D4149,IF(C4149="Корректировка остатка",D4149,-D4149)),"")</f>
        <v/>
      </c>
      <c r="G4149" s="13"/>
      <c r="H4149" s="15" t="str">
        <f>IF(OR(B4149="",SUMPRODUCT(--EXACT('Номенклатура'!$A$6:$A$205,B4149))&lt;&gt;1),"",INDEX('Номенклатура'!$B$6:$B$205,SUMPRODUCT(EXACT('Номенклатура'!$A$6:$A$205,B4149)*(ROW('Номенклатура'!$A$6:$A$205)-5)))&amp;"")</f>
        <v/>
      </c>
      <c r="I4149" s="15" t="str">
        <f>IF(COUNTA(A4149:D4149,G4149)=0,"",IF(NOT(ISNUMBER(A4149)),"Укажите дату",IF(B4149="","Укажите код",IF(NOT(AND(ISTEXT(B4149),LEN(B4149)&gt;0,LEN(B4149)&lt;=30,ISNUMBER(FIND(LEFT(B4149,1),"ABCDEFGHIJKLMNOPQRSTUVWXYZ")),SUMPRODUCT((MID(B4149,{1,2,3,4,5,6,7,8,9,10,11,12,13,14,15,16,17,18,19,20,21,22,23,24,25,26,27,28,29,30},1)&lt;&gt;"")*ISERROR(FIND(MID(B4149,{1,2,3,4,5,6,7,8,9,10,11,12,13,14,15,16,17,18,19,20,21,22,23,24,25,26,27,28,29,30},1),"ABCDEFGHIJKLMNOPQRSTUVWXYZ0123456789-_")))=0,ISERROR(VALUE(B4149)))),"Недопустимый код: только латинские буквы A-Z в верхнем регистре, цифры, - и _; начало с буквы, до 30 символов (например MILK-001)",IF(SUMPRODUCT(--EXACT('Номенклатура'!$A$6:$A$205,B4149))=0,"Код не найден в номенклатуре",IF(SUMPRODUCT(--EXACT('Номенклатура'!$A$6:$A$205,B4149))&gt;1,"Код повторяется в номенклатуре",IF(ISNA(MATCH(C4149,{"Приход","Расход","Списание","Корректировка остатка"},0)),"Выберите тип операции",IF(NOT(ISNUMBER(D4149)),"Укажите количество",IF(D4149=0,"Количество не может быть 0",IF(AND(C4149&lt;&gt;"Корректировка остатка",D4149&lt;0),"Для этого типа количество положительное",IF(NOT(ISNUMBER('Номенклатура'!$C$2)),"Укажите дату начала учёта",IF(A4149&lt;INT('Номенклатура'!$C$2),"Раньше даты начала учёта: НЕ учтено",IF(AND(C4149="Корректировка остатка",TRIM(G4149)=""),"Учтено: добавьте пояснение","ОК")))))))))))))</f>
        <v/>
      </c>
    </row>
    <row r="4150" spans="1:9" x14ac:dyDescent="0.25">
      <c r="A4150" s="16"/>
      <c r="B4150" s="13"/>
      <c r="C4150" s="13"/>
      <c r="D4150" s="14"/>
      <c r="E4150" s="17" t="str">
        <f>IF(OR(B4150="",SUMPRODUCT(--EXACT('Номенклатура'!$A$6:$A$205,B4150))&lt;&gt;1),"",INDEX('Номенклатура'!$D$6:$D$205,SUMPRODUCT(EXACT('Номенклатура'!$A$6:$A$205,B4150)*(ROW('Номенклатура'!$A$6:$A$205)-5)))&amp;"")</f>
        <v/>
      </c>
      <c r="F4150" s="18" t="str">
        <f>IF(OR(I4150="ОК",I4150="Учтено: добавьте пояснение"),IF(C4150="Приход",D4150,IF(C4150="Корректировка остатка",D4150,-D4150)),"")</f>
        <v/>
      </c>
      <c r="G4150" s="13"/>
      <c r="H4150" s="15" t="str">
        <f>IF(OR(B4150="",SUMPRODUCT(--EXACT('Номенклатура'!$A$6:$A$205,B4150))&lt;&gt;1),"",INDEX('Номенклатура'!$B$6:$B$205,SUMPRODUCT(EXACT('Номенклатура'!$A$6:$A$205,B4150)*(ROW('Номенклатура'!$A$6:$A$205)-5)))&amp;"")</f>
        <v/>
      </c>
      <c r="I4150" s="15" t="str">
        <f>IF(COUNTA(A4150:D4150,G4150)=0,"",IF(NOT(ISNUMBER(A4150)),"Укажите дату",IF(B4150="","Укажите код",IF(NOT(AND(ISTEXT(B4150),LEN(B4150)&gt;0,LEN(B4150)&lt;=30,ISNUMBER(FIND(LEFT(B4150,1),"ABCDEFGHIJKLMNOPQRSTUVWXYZ")),SUMPRODUCT((MID(B4150,{1,2,3,4,5,6,7,8,9,10,11,12,13,14,15,16,17,18,19,20,21,22,23,24,25,26,27,28,29,30},1)&lt;&gt;"")*ISERROR(FIND(MID(B4150,{1,2,3,4,5,6,7,8,9,10,11,12,13,14,15,16,17,18,19,20,21,22,23,24,25,26,27,28,29,30},1),"ABCDEFGHIJKLMNOPQRSTUVWXYZ0123456789-_")))=0,ISERROR(VALUE(B4150)))),"Недопустимый код: только латинские буквы A-Z в верхнем регистре, цифры, - и _; начало с буквы, до 30 символов (например MILK-001)",IF(SUMPRODUCT(--EXACT('Номенклатура'!$A$6:$A$205,B4150))=0,"Код не найден в номенклатуре",IF(SUMPRODUCT(--EXACT('Номенклатура'!$A$6:$A$205,B4150))&gt;1,"Код повторяется в номенклатуре",IF(ISNA(MATCH(C4150,{"Приход","Расход","Списание","Корректировка остатка"},0)),"Выберите тип операции",IF(NOT(ISNUMBER(D4150)),"Укажите количество",IF(D4150=0,"Количество не может быть 0",IF(AND(C4150&lt;&gt;"Корректировка остатка",D4150&lt;0),"Для этого типа количество положительное",IF(NOT(ISNUMBER('Номенклатура'!$C$2)),"Укажите дату начала учёта",IF(A4150&lt;INT('Номенклатура'!$C$2),"Раньше даты начала учёта: НЕ учтено",IF(AND(C4150="Корректировка остатка",TRIM(G4150)=""),"Учтено: добавьте пояснение","ОК")))))))))))))</f>
        <v/>
      </c>
    </row>
    <row r="4151" spans="1:9" x14ac:dyDescent="0.25">
      <c r="A4151" s="16"/>
      <c r="B4151" s="13"/>
      <c r="C4151" s="13"/>
      <c r="D4151" s="14"/>
      <c r="E4151" s="17" t="str">
        <f>IF(OR(B4151="",SUMPRODUCT(--EXACT('Номенклатура'!$A$6:$A$205,B4151))&lt;&gt;1),"",INDEX('Номенклатура'!$D$6:$D$205,SUMPRODUCT(EXACT('Номенклатура'!$A$6:$A$205,B4151)*(ROW('Номенклатура'!$A$6:$A$205)-5)))&amp;"")</f>
        <v/>
      </c>
      <c r="F4151" s="18" t="str">
        <f>IF(OR(I4151="ОК",I4151="Учтено: добавьте пояснение"),IF(C4151="Приход",D4151,IF(C4151="Корректировка остатка",D4151,-D4151)),"")</f>
        <v/>
      </c>
      <c r="G4151" s="13"/>
      <c r="H4151" s="15" t="str">
        <f>IF(OR(B4151="",SUMPRODUCT(--EXACT('Номенклатура'!$A$6:$A$205,B4151))&lt;&gt;1),"",INDEX('Номенклатура'!$B$6:$B$205,SUMPRODUCT(EXACT('Номенклатура'!$A$6:$A$205,B4151)*(ROW('Номенклатура'!$A$6:$A$205)-5)))&amp;"")</f>
        <v/>
      </c>
      <c r="I4151" s="15" t="str">
        <f>IF(COUNTA(A4151:D4151,G4151)=0,"",IF(NOT(ISNUMBER(A4151)),"Укажите дату",IF(B4151="","Укажите код",IF(NOT(AND(ISTEXT(B4151),LEN(B4151)&gt;0,LEN(B4151)&lt;=30,ISNUMBER(FIND(LEFT(B4151,1),"ABCDEFGHIJKLMNOPQRSTUVWXYZ")),SUMPRODUCT((MID(B4151,{1,2,3,4,5,6,7,8,9,10,11,12,13,14,15,16,17,18,19,20,21,22,23,24,25,26,27,28,29,30},1)&lt;&gt;"")*ISERROR(FIND(MID(B4151,{1,2,3,4,5,6,7,8,9,10,11,12,13,14,15,16,17,18,19,20,21,22,23,24,25,26,27,28,29,30},1),"ABCDEFGHIJKLMNOPQRSTUVWXYZ0123456789-_")))=0,ISERROR(VALUE(B4151)))),"Недопустимый код: только латинские буквы A-Z в верхнем регистре, цифры, - и _; начало с буквы, до 30 символов (например MILK-001)",IF(SUMPRODUCT(--EXACT('Номенклатура'!$A$6:$A$205,B4151))=0,"Код не найден в номенклатуре",IF(SUMPRODUCT(--EXACT('Номенклатура'!$A$6:$A$205,B4151))&gt;1,"Код повторяется в номенклатуре",IF(ISNA(MATCH(C4151,{"Приход","Расход","Списание","Корректировка остатка"},0)),"Выберите тип операции",IF(NOT(ISNUMBER(D4151)),"Укажите количество",IF(D4151=0,"Количество не может быть 0",IF(AND(C4151&lt;&gt;"Корректировка остатка",D4151&lt;0),"Для этого типа количество положительное",IF(NOT(ISNUMBER('Номенклатура'!$C$2)),"Укажите дату начала учёта",IF(A4151&lt;INT('Номенклатура'!$C$2),"Раньше даты начала учёта: НЕ учтено",IF(AND(C4151="Корректировка остатка",TRIM(G4151)=""),"Учтено: добавьте пояснение","ОК")))))))))))))</f>
        <v/>
      </c>
    </row>
    <row r="4152" spans="1:9" x14ac:dyDescent="0.25">
      <c r="A4152" s="16"/>
      <c r="B4152" s="13"/>
      <c r="C4152" s="13"/>
      <c r="D4152" s="14"/>
      <c r="E4152" s="17" t="str">
        <f>IF(OR(B4152="",SUMPRODUCT(--EXACT('Номенклатура'!$A$6:$A$205,B4152))&lt;&gt;1),"",INDEX('Номенклатура'!$D$6:$D$205,SUMPRODUCT(EXACT('Номенклатура'!$A$6:$A$205,B4152)*(ROW('Номенклатура'!$A$6:$A$205)-5)))&amp;"")</f>
        <v/>
      </c>
      <c r="F4152" s="18" t="str">
        <f>IF(OR(I4152="ОК",I4152="Учтено: добавьте пояснение"),IF(C4152="Приход",D4152,IF(C4152="Корректировка остатка",D4152,-D4152)),"")</f>
        <v/>
      </c>
      <c r="G4152" s="13"/>
      <c r="H4152" s="15" t="str">
        <f>IF(OR(B4152="",SUMPRODUCT(--EXACT('Номенклатура'!$A$6:$A$205,B4152))&lt;&gt;1),"",INDEX('Номенклатура'!$B$6:$B$205,SUMPRODUCT(EXACT('Номенклатура'!$A$6:$A$205,B4152)*(ROW('Номенклатура'!$A$6:$A$205)-5)))&amp;"")</f>
        <v/>
      </c>
      <c r="I4152" s="15" t="str">
        <f>IF(COUNTA(A4152:D4152,G4152)=0,"",IF(NOT(ISNUMBER(A4152)),"Укажите дату",IF(B4152="","Укажите код",IF(NOT(AND(ISTEXT(B4152),LEN(B4152)&gt;0,LEN(B4152)&lt;=30,ISNUMBER(FIND(LEFT(B4152,1),"ABCDEFGHIJKLMNOPQRSTUVWXYZ")),SUMPRODUCT((MID(B4152,{1,2,3,4,5,6,7,8,9,10,11,12,13,14,15,16,17,18,19,20,21,22,23,24,25,26,27,28,29,30},1)&lt;&gt;"")*ISERROR(FIND(MID(B4152,{1,2,3,4,5,6,7,8,9,10,11,12,13,14,15,16,17,18,19,20,21,22,23,24,25,26,27,28,29,30},1),"ABCDEFGHIJKLMNOPQRSTUVWXYZ0123456789-_")))=0,ISERROR(VALUE(B4152)))),"Недопустимый код: только латинские буквы A-Z в верхнем регистре, цифры, - и _; начало с буквы, до 30 символов (например MILK-001)",IF(SUMPRODUCT(--EXACT('Номенклатура'!$A$6:$A$205,B4152))=0,"Код не найден в номенклатуре",IF(SUMPRODUCT(--EXACT('Номенклатура'!$A$6:$A$205,B4152))&gt;1,"Код повторяется в номенклатуре",IF(ISNA(MATCH(C4152,{"Приход","Расход","Списание","Корректировка остатка"},0)),"Выберите тип операции",IF(NOT(ISNUMBER(D4152)),"Укажите количество",IF(D4152=0,"Количество не может быть 0",IF(AND(C4152&lt;&gt;"Корректировка остатка",D4152&lt;0),"Для этого типа количество положительное",IF(NOT(ISNUMBER('Номенклатура'!$C$2)),"Укажите дату начала учёта",IF(A4152&lt;INT('Номенклатура'!$C$2),"Раньше даты начала учёта: НЕ учтено",IF(AND(C4152="Корректировка остатка",TRIM(G4152)=""),"Учтено: добавьте пояснение","ОК")))))))))))))</f>
        <v/>
      </c>
    </row>
    <row r="4153" spans="1:9" x14ac:dyDescent="0.25">
      <c r="A4153" s="16"/>
      <c r="B4153" s="13"/>
      <c r="C4153" s="13"/>
      <c r="D4153" s="14"/>
      <c r="E4153" s="17" t="str">
        <f>IF(OR(B4153="",SUMPRODUCT(--EXACT('Номенклатура'!$A$6:$A$205,B4153))&lt;&gt;1),"",INDEX('Номенклатура'!$D$6:$D$205,SUMPRODUCT(EXACT('Номенклатура'!$A$6:$A$205,B4153)*(ROW('Номенклатура'!$A$6:$A$205)-5)))&amp;"")</f>
        <v/>
      </c>
      <c r="F4153" s="18" t="str">
        <f>IF(OR(I4153="ОК",I4153="Учтено: добавьте пояснение"),IF(C4153="Приход",D4153,IF(C4153="Корректировка остатка",D4153,-D4153)),"")</f>
        <v/>
      </c>
      <c r="G4153" s="13"/>
      <c r="H4153" s="15" t="str">
        <f>IF(OR(B4153="",SUMPRODUCT(--EXACT('Номенклатура'!$A$6:$A$205,B4153))&lt;&gt;1),"",INDEX('Номенклатура'!$B$6:$B$205,SUMPRODUCT(EXACT('Номенклатура'!$A$6:$A$205,B4153)*(ROW('Номенклатура'!$A$6:$A$205)-5)))&amp;"")</f>
        <v/>
      </c>
      <c r="I4153" s="15" t="str">
        <f>IF(COUNTA(A4153:D4153,G4153)=0,"",IF(NOT(ISNUMBER(A4153)),"Укажите дату",IF(B4153="","Укажите код",IF(NOT(AND(ISTEXT(B4153),LEN(B4153)&gt;0,LEN(B4153)&lt;=30,ISNUMBER(FIND(LEFT(B4153,1),"ABCDEFGHIJKLMNOPQRSTUVWXYZ")),SUMPRODUCT((MID(B4153,{1,2,3,4,5,6,7,8,9,10,11,12,13,14,15,16,17,18,19,20,21,22,23,24,25,26,27,28,29,30},1)&lt;&gt;"")*ISERROR(FIND(MID(B4153,{1,2,3,4,5,6,7,8,9,10,11,12,13,14,15,16,17,18,19,20,21,22,23,24,25,26,27,28,29,30},1),"ABCDEFGHIJKLMNOPQRSTUVWXYZ0123456789-_")))=0,ISERROR(VALUE(B4153)))),"Недопустимый код: только латинские буквы A-Z в верхнем регистре, цифры, - и _; начало с буквы, до 30 символов (например MILK-001)",IF(SUMPRODUCT(--EXACT('Номенклатура'!$A$6:$A$205,B4153))=0,"Код не найден в номенклатуре",IF(SUMPRODUCT(--EXACT('Номенклатура'!$A$6:$A$205,B4153))&gt;1,"Код повторяется в номенклатуре",IF(ISNA(MATCH(C4153,{"Приход","Расход","Списание","Корректировка остатка"},0)),"Выберите тип операции",IF(NOT(ISNUMBER(D4153)),"Укажите количество",IF(D4153=0,"Количество не может быть 0",IF(AND(C4153&lt;&gt;"Корректировка остатка",D4153&lt;0),"Для этого типа количество положительное",IF(NOT(ISNUMBER('Номенклатура'!$C$2)),"Укажите дату начала учёта",IF(A4153&lt;INT('Номенклатура'!$C$2),"Раньше даты начала учёта: НЕ учтено",IF(AND(C4153="Корректировка остатка",TRIM(G4153)=""),"Учтено: добавьте пояснение","ОК")))))))))))))</f>
        <v/>
      </c>
    </row>
    <row r="4154" spans="1:9" x14ac:dyDescent="0.25">
      <c r="A4154" s="16"/>
      <c r="B4154" s="13"/>
      <c r="C4154" s="13"/>
      <c r="D4154" s="14"/>
      <c r="E4154" s="17" t="str">
        <f>IF(OR(B4154="",SUMPRODUCT(--EXACT('Номенклатура'!$A$6:$A$205,B4154))&lt;&gt;1),"",INDEX('Номенклатура'!$D$6:$D$205,SUMPRODUCT(EXACT('Номенклатура'!$A$6:$A$205,B4154)*(ROW('Номенклатура'!$A$6:$A$205)-5)))&amp;"")</f>
        <v/>
      </c>
      <c r="F4154" s="18" t="str">
        <f>IF(OR(I4154="ОК",I4154="Учтено: добавьте пояснение"),IF(C4154="Приход",D4154,IF(C4154="Корректировка остатка",D4154,-D4154)),"")</f>
        <v/>
      </c>
      <c r="G4154" s="13"/>
      <c r="H4154" s="15" t="str">
        <f>IF(OR(B4154="",SUMPRODUCT(--EXACT('Номенклатура'!$A$6:$A$205,B4154))&lt;&gt;1),"",INDEX('Номенклатура'!$B$6:$B$205,SUMPRODUCT(EXACT('Номенклатура'!$A$6:$A$205,B4154)*(ROW('Номенклатура'!$A$6:$A$205)-5)))&amp;"")</f>
        <v/>
      </c>
      <c r="I4154" s="15" t="str">
        <f>IF(COUNTA(A4154:D4154,G4154)=0,"",IF(NOT(ISNUMBER(A4154)),"Укажите дату",IF(B4154="","Укажите код",IF(NOT(AND(ISTEXT(B4154),LEN(B4154)&gt;0,LEN(B4154)&lt;=30,ISNUMBER(FIND(LEFT(B4154,1),"ABCDEFGHIJKLMNOPQRSTUVWXYZ")),SUMPRODUCT((MID(B4154,{1,2,3,4,5,6,7,8,9,10,11,12,13,14,15,16,17,18,19,20,21,22,23,24,25,26,27,28,29,30},1)&lt;&gt;"")*ISERROR(FIND(MID(B4154,{1,2,3,4,5,6,7,8,9,10,11,12,13,14,15,16,17,18,19,20,21,22,23,24,25,26,27,28,29,30},1),"ABCDEFGHIJKLMNOPQRSTUVWXYZ0123456789-_")))=0,ISERROR(VALUE(B4154)))),"Недопустимый код: только латинские буквы A-Z в верхнем регистре, цифры, - и _; начало с буквы, до 30 символов (например MILK-001)",IF(SUMPRODUCT(--EXACT('Номенклатура'!$A$6:$A$205,B4154))=0,"Код не найден в номенклатуре",IF(SUMPRODUCT(--EXACT('Номенклатура'!$A$6:$A$205,B4154))&gt;1,"Код повторяется в номенклатуре",IF(ISNA(MATCH(C4154,{"Приход","Расход","Списание","Корректировка остатка"},0)),"Выберите тип операции",IF(NOT(ISNUMBER(D4154)),"Укажите количество",IF(D4154=0,"Количество не может быть 0",IF(AND(C4154&lt;&gt;"Корректировка остатка",D4154&lt;0),"Для этого типа количество положительное",IF(NOT(ISNUMBER('Номенклатура'!$C$2)),"Укажите дату начала учёта",IF(A4154&lt;INT('Номенклатура'!$C$2),"Раньше даты начала учёта: НЕ учтено",IF(AND(C4154="Корректировка остатка",TRIM(G4154)=""),"Учтено: добавьте пояснение","ОК")))))))))))))</f>
        <v/>
      </c>
    </row>
    <row r="4155" spans="1:9" x14ac:dyDescent="0.25">
      <c r="A4155" s="16"/>
      <c r="B4155" s="13"/>
      <c r="C4155" s="13"/>
      <c r="D4155" s="14"/>
      <c r="E4155" s="17" t="str">
        <f>IF(OR(B4155="",SUMPRODUCT(--EXACT('Номенклатура'!$A$6:$A$205,B4155))&lt;&gt;1),"",INDEX('Номенклатура'!$D$6:$D$205,SUMPRODUCT(EXACT('Номенклатура'!$A$6:$A$205,B4155)*(ROW('Номенклатура'!$A$6:$A$205)-5)))&amp;"")</f>
        <v/>
      </c>
      <c r="F4155" s="18" t="str">
        <f>IF(OR(I4155="ОК",I4155="Учтено: добавьте пояснение"),IF(C4155="Приход",D4155,IF(C4155="Корректировка остатка",D4155,-D4155)),"")</f>
        <v/>
      </c>
      <c r="G4155" s="13"/>
      <c r="H4155" s="15" t="str">
        <f>IF(OR(B4155="",SUMPRODUCT(--EXACT('Номенклатура'!$A$6:$A$205,B4155))&lt;&gt;1),"",INDEX('Номенклатура'!$B$6:$B$205,SUMPRODUCT(EXACT('Номенклатура'!$A$6:$A$205,B4155)*(ROW('Номенклатура'!$A$6:$A$205)-5)))&amp;"")</f>
        <v/>
      </c>
      <c r="I4155" s="15" t="str">
        <f>IF(COUNTA(A4155:D4155,G4155)=0,"",IF(NOT(ISNUMBER(A4155)),"Укажите дату",IF(B4155="","Укажите код",IF(NOT(AND(ISTEXT(B4155),LEN(B4155)&gt;0,LEN(B4155)&lt;=30,ISNUMBER(FIND(LEFT(B4155,1),"ABCDEFGHIJKLMNOPQRSTUVWXYZ")),SUMPRODUCT((MID(B4155,{1,2,3,4,5,6,7,8,9,10,11,12,13,14,15,16,17,18,19,20,21,22,23,24,25,26,27,28,29,30},1)&lt;&gt;"")*ISERROR(FIND(MID(B4155,{1,2,3,4,5,6,7,8,9,10,11,12,13,14,15,16,17,18,19,20,21,22,23,24,25,26,27,28,29,30},1),"ABCDEFGHIJKLMNOPQRSTUVWXYZ0123456789-_")))=0,ISERROR(VALUE(B4155)))),"Недопустимый код: только латинские буквы A-Z в верхнем регистре, цифры, - и _; начало с буквы, до 30 символов (например MILK-001)",IF(SUMPRODUCT(--EXACT('Номенклатура'!$A$6:$A$205,B4155))=0,"Код не найден в номенклатуре",IF(SUMPRODUCT(--EXACT('Номенклатура'!$A$6:$A$205,B4155))&gt;1,"Код повторяется в номенклатуре",IF(ISNA(MATCH(C4155,{"Приход","Расход","Списание","Корректировка остатка"},0)),"Выберите тип операции",IF(NOT(ISNUMBER(D4155)),"Укажите количество",IF(D4155=0,"Количество не может быть 0",IF(AND(C4155&lt;&gt;"Корректировка остатка",D4155&lt;0),"Для этого типа количество положительное",IF(NOT(ISNUMBER('Номенклатура'!$C$2)),"Укажите дату начала учёта",IF(A4155&lt;INT('Номенклатура'!$C$2),"Раньше даты начала учёта: НЕ учтено",IF(AND(C4155="Корректировка остатка",TRIM(G4155)=""),"Учтено: добавьте пояснение","ОК")))))))))))))</f>
        <v/>
      </c>
    </row>
    <row r="4156" spans="1:9" x14ac:dyDescent="0.25">
      <c r="A4156" s="16"/>
      <c r="B4156" s="13"/>
      <c r="C4156" s="13"/>
      <c r="D4156" s="14"/>
      <c r="E4156" s="17" t="str">
        <f>IF(OR(B4156="",SUMPRODUCT(--EXACT('Номенклатура'!$A$6:$A$205,B4156))&lt;&gt;1),"",INDEX('Номенклатура'!$D$6:$D$205,SUMPRODUCT(EXACT('Номенклатура'!$A$6:$A$205,B4156)*(ROW('Номенклатура'!$A$6:$A$205)-5)))&amp;"")</f>
        <v/>
      </c>
      <c r="F4156" s="18" t="str">
        <f>IF(OR(I4156="ОК",I4156="Учтено: добавьте пояснение"),IF(C4156="Приход",D4156,IF(C4156="Корректировка остатка",D4156,-D4156)),"")</f>
        <v/>
      </c>
      <c r="G4156" s="13"/>
      <c r="H4156" s="15" t="str">
        <f>IF(OR(B4156="",SUMPRODUCT(--EXACT('Номенклатура'!$A$6:$A$205,B4156))&lt;&gt;1),"",INDEX('Номенклатура'!$B$6:$B$205,SUMPRODUCT(EXACT('Номенклатура'!$A$6:$A$205,B4156)*(ROW('Номенклатура'!$A$6:$A$205)-5)))&amp;"")</f>
        <v/>
      </c>
      <c r="I4156" s="15" t="str">
        <f>IF(COUNTA(A4156:D4156,G4156)=0,"",IF(NOT(ISNUMBER(A4156)),"Укажите дату",IF(B4156="","Укажите код",IF(NOT(AND(ISTEXT(B4156),LEN(B4156)&gt;0,LEN(B4156)&lt;=30,ISNUMBER(FIND(LEFT(B4156,1),"ABCDEFGHIJKLMNOPQRSTUVWXYZ")),SUMPRODUCT((MID(B4156,{1,2,3,4,5,6,7,8,9,10,11,12,13,14,15,16,17,18,19,20,21,22,23,24,25,26,27,28,29,30},1)&lt;&gt;"")*ISERROR(FIND(MID(B4156,{1,2,3,4,5,6,7,8,9,10,11,12,13,14,15,16,17,18,19,20,21,22,23,24,25,26,27,28,29,30},1),"ABCDEFGHIJKLMNOPQRSTUVWXYZ0123456789-_")))=0,ISERROR(VALUE(B4156)))),"Недопустимый код: только латинские буквы A-Z в верхнем регистре, цифры, - и _; начало с буквы, до 30 символов (например MILK-001)",IF(SUMPRODUCT(--EXACT('Номенклатура'!$A$6:$A$205,B4156))=0,"Код не найден в номенклатуре",IF(SUMPRODUCT(--EXACT('Номенклатура'!$A$6:$A$205,B4156))&gt;1,"Код повторяется в номенклатуре",IF(ISNA(MATCH(C4156,{"Приход","Расход","Списание","Корректировка остатка"},0)),"Выберите тип операции",IF(NOT(ISNUMBER(D4156)),"Укажите количество",IF(D4156=0,"Количество не может быть 0",IF(AND(C4156&lt;&gt;"Корректировка остатка",D4156&lt;0),"Для этого типа количество положительное",IF(NOT(ISNUMBER('Номенклатура'!$C$2)),"Укажите дату начала учёта",IF(A4156&lt;INT('Номенклатура'!$C$2),"Раньше даты начала учёта: НЕ учтено",IF(AND(C4156="Корректировка остатка",TRIM(G4156)=""),"Учтено: добавьте пояснение","ОК")))))))))))))</f>
        <v/>
      </c>
    </row>
    <row r="4157" spans="1:9" x14ac:dyDescent="0.25">
      <c r="A4157" s="16"/>
      <c r="B4157" s="13"/>
      <c r="C4157" s="13"/>
      <c r="D4157" s="14"/>
      <c r="E4157" s="17" t="str">
        <f>IF(OR(B4157="",SUMPRODUCT(--EXACT('Номенклатура'!$A$6:$A$205,B4157))&lt;&gt;1),"",INDEX('Номенклатура'!$D$6:$D$205,SUMPRODUCT(EXACT('Номенклатура'!$A$6:$A$205,B4157)*(ROW('Номенклатура'!$A$6:$A$205)-5)))&amp;"")</f>
        <v/>
      </c>
      <c r="F4157" s="18" t="str">
        <f>IF(OR(I4157="ОК",I4157="Учтено: добавьте пояснение"),IF(C4157="Приход",D4157,IF(C4157="Корректировка остатка",D4157,-D4157)),"")</f>
        <v/>
      </c>
      <c r="G4157" s="13"/>
      <c r="H4157" s="15" t="str">
        <f>IF(OR(B4157="",SUMPRODUCT(--EXACT('Номенклатура'!$A$6:$A$205,B4157))&lt;&gt;1),"",INDEX('Номенклатура'!$B$6:$B$205,SUMPRODUCT(EXACT('Номенклатура'!$A$6:$A$205,B4157)*(ROW('Номенклатура'!$A$6:$A$205)-5)))&amp;"")</f>
        <v/>
      </c>
      <c r="I4157" s="15" t="str">
        <f>IF(COUNTA(A4157:D4157,G4157)=0,"",IF(NOT(ISNUMBER(A4157)),"Укажите дату",IF(B4157="","Укажите код",IF(NOT(AND(ISTEXT(B4157),LEN(B4157)&gt;0,LEN(B4157)&lt;=30,ISNUMBER(FIND(LEFT(B4157,1),"ABCDEFGHIJKLMNOPQRSTUVWXYZ")),SUMPRODUCT((MID(B4157,{1,2,3,4,5,6,7,8,9,10,11,12,13,14,15,16,17,18,19,20,21,22,23,24,25,26,27,28,29,30},1)&lt;&gt;"")*ISERROR(FIND(MID(B4157,{1,2,3,4,5,6,7,8,9,10,11,12,13,14,15,16,17,18,19,20,21,22,23,24,25,26,27,28,29,30},1),"ABCDEFGHIJKLMNOPQRSTUVWXYZ0123456789-_")))=0,ISERROR(VALUE(B4157)))),"Недопустимый код: только латинские буквы A-Z в верхнем регистре, цифры, - и _; начало с буквы, до 30 символов (например MILK-001)",IF(SUMPRODUCT(--EXACT('Номенклатура'!$A$6:$A$205,B4157))=0,"Код не найден в номенклатуре",IF(SUMPRODUCT(--EXACT('Номенклатура'!$A$6:$A$205,B4157))&gt;1,"Код повторяется в номенклатуре",IF(ISNA(MATCH(C4157,{"Приход","Расход","Списание","Корректировка остатка"},0)),"Выберите тип операции",IF(NOT(ISNUMBER(D4157)),"Укажите количество",IF(D4157=0,"Количество не может быть 0",IF(AND(C4157&lt;&gt;"Корректировка остатка",D4157&lt;0),"Для этого типа количество положительное",IF(NOT(ISNUMBER('Номенклатура'!$C$2)),"Укажите дату начала учёта",IF(A4157&lt;INT('Номенклатура'!$C$2),"Раньше даты начала учёта: НЕ учтено",IF(AND(C4157="Корректировка остатка",TRIM(G4157)=""),"Учтено: добавьте пояснение","ОК")))))))))))))</f>
        <v/>
      </c>
    </row>
    <row r="4158" spans="1:9" x14ac:dyDescent="0.25">
      <c r="A4158" s="16"/>
      <c r="B4158" s="13"/>
      <c r="C4158" s="13"/>
      <c r="D4158" s="14"/>
      <c r="E4158" s="17" t="str">
        <f>IF(OR(B4158="",SUMPRODUCT(--EXACT('Номенклатура'!$A$6:$A$205,B4158))&lt;&gt;1),"",INDEX('Номенклатура'!$D$6:$D$205,SUMPRODUCT(EXACT('Номенклатура'!$A$6:$A$205,B4158)*(ROW('Номенклатура'!$A$6:$A$205)-5)))&amp;"")</f>
        <v/>
      </c>
      <c r="F4158" s="18" t="str">
        <f>IF(OR(I4158="ОК",I4158="Учтено: добавьте пояснение"),IF(C4158="Приход",D4158,IF(C4158="Корректировка остатка",D4158,-D4158)),"")</f>
        <v/>
      </c>
      <c r="G4158" s="13"/>
      <c r="H4158" s="15" t="str">
        <f>IF(OR(B4158="",SUMPRODUCT(--EXACT('Номенклатура'!$A$6:$A$205,B4158))&lt;&gt;1),"",INDEX('Номенклатура'!$B$6:$B$205,SUMPRODUCT(EXACT('Номенклатура'!$A$6:$A$205,B4158)*(ROW('Номенклатура'!$A$6:$A$205)-5)))&amp;"")</f>
        <v/>
      </c>
      <c r="I4158" s="15" t="str">
        <f>IF(COUNTA(A4158:D4158,G4158)=0,"",IF(NOT(ISNUMBER(A4158)),"Укажите дату",IF(B4158="","Укажите код",IF(NOT(AND(ISTEXT(B4158),LEN(B4158)&gt;0,LEN(B4158)&lt;=30,ISNUMBER(FIND(LEFT(B4158,1),"ABCDEFGHIJKLMNOPQRSTUVWXYZ")),SUMPRODUCT((MID(B4158,{1,2,3,4,5,6,7,8,9,10,11,12,13,14,15,16,17,18,19,20,21,22,23,24,25,26,27,28,29,30},1)&lt;&gt;"")*ISERROR(FIND(MID(B4158,{1,2,3,4,5,6,7,8,9,10,11,12,13,14,15,16,17,18,19,20,21,22,23,24,25,26,27,28,29,30},1),"ABCDEFGHIJKLMNOPQRSTUVWXYZ0123456789-_")))=0,ISERROR(VALUE(B4158)))),"Недопустимый код: только латинские буквы A-Z в верхнем регистре, цифры, - и _; начало с буквы, до 30 символов (например MILK-001)",IF(SUMPRODUCT(--EXACT('Номенклатура'!$A$6:$A$205,B4158))=0,"Код не найден в номенклатуре",IF(SUMPRODUCT(--EXACT('Номенклатура'!$A$6:$A$205,B4158))&gt;1,"Код повторяется в номенклатуре",IF(ISNA(MATCH(C4158,{"Приход","Расход","Списание","Корректировка остатка"},0)),"Выберите тип операции",IF(NOT(ISNUMBER(D4158)),"Укажите количество",IF(D4158=0,"Количество не может быть 0",IF(AND(C4158&lt;&gt;"Корректировка остатка",D4158&lt;0),"Для этого типа количество положительное",IF(NOT(ISNUMBER('Номенклатура'!$C$2)),"Укажите дату начала учёта",IF(A4158&lt;INT('Номенклатура'!$C$2),"Раньше даты начала учёта: НЕ учтено",IF(AND(C4158="Корректировка остатка",TRIM(G4158)=""),"Учтено: добавьте пояснение","ОК")))))))))))))</f>
        <v/>
      </c>
    </row>
    <row r="4159" spans="1:9" x14ac:dyDescent="0.25">
      <c r="A4159" s="16"/>
      <c r="B4159" s="13"/>
      <c r="C4159" s="13"/>
      <c r="D4159" s="14"/>
      <c r="E4159" s="17" t="str">
        <f>IF(OR(B4159="",SUMPRODUCT(--EXACT('Номенклатура'!$A$6:$A$205,B4159))&lt;&gt;1),"",INDEX('Номенклатура'!$D$6:$D$205,SUMPRODUCT(EXACT('Номенклатура'!$A$6:$A$205,B4159)*(ROW('Номенклатура'!$A$6:$A$205)-5)))&amp;"")</f>
        <v/>
      </c>
      <c r="F4159" s="18" t="str">
        <f>IF(OR(I4159="ОК",I4159="Учтено: добавьте пояснение"),IF(C4159="Приход",D4159,IF(C4159="Корректировка остатка",D4159,-D4159)),"")</f>
        <v/>
      </c>
      <c r="G4159" s="13"/>
      <c r="H4159" s="15" t="str">
        <f>IF(OR(B4159="",SUMPRODUCT(--EXACT('Номенклатура'!$A$6:$A$205,B4159))&lt;&gt;1),"",INDEX('Номенклатура'!$B$6:$B$205,SUMPRODUCT(EXACT('Номенклатура'!$A$6:$A$205,B4159)*(ROW('Номенклатура'!$A$6:$A$205)-5)))&amp;"")</f>
        <v/>
      </c>
      <c r="I4159" s="15" t="str">
        <f>IF(COUNTA(A4159:D4159,G4159)=0,"",IF(NOT(ISNUMBER(A4159)),"Укажите дату",IF(B4159="","Укажите код",IF(NOT(AND(ISTEXT(B4159),LEN(B4159)&gt;0,LEN(B4159)&lt;=30,ISNUMBER(FIND(LEFT(B4159,1),"ABCDEFGHIJKLMNOPQRSTUVWXYZ")),SUMPRODUCT((MID(B4159,{1,2,3,4,5,6,7,8,9,10,11,12,13,14,15,16,17,18,19,20,21,22,23,24,25,26,27,28,29,30},1)&lt;&gt;"")*ISERROR(FIND(MID(B4159,{1,2,3,4,5,6,7,8,9,10,11,12,13,14,15,16,17,18,19,20,21,22,23,24,25,26,27,28,29,30},1),"ABCDEFGHIJKLMNOPQRSTUVWXYZ0123456789-_")))=0,ISERROR(VALUE(B4159)))),"Недопустимый код: только латинские буквы A-Z в верхнем регистре, цифры, - и _; начало с буквы, до 30 символов (например MILK-001)",IF(SUMPRODUCT(--EXACT('Номенклатура'!$A$6:$A$205,B4159))=0,"Код не найден в номенклатуре",IF(SUMPRODUCT(--EXACT('Номенклатура'!$A$6:$A$205,B4159))&gt;1,"Код повторяется в номенклатуре",IF(ISNA(MATCH(C4159,{"Приход","Расход","Списание","Корректировка остатка"},0)),"Выберите тип операции",IF(NOT(ISNUMBER(D4159)),"Укажите количество",IF(D4159=0,"Количество не может быть 0",IF(AND(C4159&lt;&gt;"Корректировка остатка",D4159&lt;0),"Для этого типа количество положительное",IF(NOT(ISNUMBER('Номенклатура'!$C$2)),"Укажите дату начала учёта",IF(A4159&lt;INT('Номенклатура'!$C$2),"Раньше даты начала учёта: НЕ учтено",IF(AND(C4159="Корректировка остатка",TRIM(G4159)=""),"Учтено: добавьте пояснение","ОК")))))))))))))</f>
        <v/>
      </c>
    </row>
    <row r="4160" spans="1:9" x14ac:dyDescent="0.25">
      <c r="A4160" s="16"/>
      <c r="B4160" s="13"/>
      <c r="C4160" s="13"/>
      <c r="D4160" s="14"/>
      <c r="E4160" s="17" t="str">
        <f>IF(OR(B4160="",SUMPRODUCT(--EXACT('Номенклатура'!$A$6:$A$205,B4160))&lt;&gt;1),"",INDEX('Номенклатура'!$D$6:$D$205,SUMPRODUCT(EXACT('Номенклатура'!$A$6:$A$205,B4160)*(ROW('Номенклатура'!$A$6:$A$205)-5)))&amp;"")</f>
        <v/>
      </c>
      <c r="F4160" s="18" t="str">
        <f>IF(OR(I4160="ОК",I4160="Учтено: добавьте пояснение"),IF(C4160="Приход",D4160,IF(C4160="Корректировка остатка",D4160,-D4160)),"")</f>
        <v/>
      </c>
      <c r="G4160" s="13"/>
      <c r="H4160" s="15" t="str">
        <f>IF(OR(B4160="",SUMPRODUCT(--EXACT('Номенклатура'!$A$6:$A$205,B4160))&lt;&gt;1),"",INDEX('Номенклатура'!$B$6:$B$205,SUMPRODUCT(EXACT('Номенклатура'!$A$6:$A$205,B4160)*(ROW('Номенклатура'!$A$6:$A$205)-5)))&amp;"")</f>
        <v/>
      </c>
      <c r="I4160" s="15" t="str">
        <f>IF(COUNTA(A4160:D4160,G4160)=0,"",IF(NOT(ISNUMBER(A4160)),"Укажите дату",IF(B4160="","Укажите код",IF(NOT(AND(ISTEXT(B4160),LEN(B4160)&gt;0,LEN(B4160)&lt;=30,ISNUMBER(FIND(LEFT(B4160,1),"ABCDEFGHIJKLMNOPQRSTUVWXYZ")),SUMPRODUCT((MID(B4160,{1,2,3,4,5,6,7,8,9,10,11,12,13,14,15,16,17,18,19,20,21,22,23,24,25,26,27,28,29,30},1)&lt;&gt;"")*ISERROR(FIND(MID(B4160,{1,2,3,4,5,6,7,8,9,10,11,12,13,14,15,16,17,18,19,20,21,22,23,24,25,26,27,28,29,30},1),"ABCDEFGHIJKLMNOPQRSTUVWXYZ0123456789-_")))=0,ISERROR(VALUE(B4160)))),"Недопустимый код: только латинские буквы A-Z в верхнем регистре, цифры, - и _; начало с буквы, до 30 символов (например MILK-001)",IF(SUMPRODUCT(--EXACT('Номенклатура'!$A$6:$A$205,B4160))=0,"Код не найден в номенклатуре",IF(SUMPRODUCT(--EXACT('Номенклатура'!$A$6:$A$205,B4160))&gt;1,"Код повторяется в номенклатуре",IF(ISNA(MATCH(C4160,{"Приход","Расход","Списание","Корректировка остатка"},0)),"Выберите тип операции",IF(NOT(ISNUMBER(D4160)),"Укажите количество",IF(D4160=0,"Количество не может быть 0",IF(AND(C4160&lt;&gt;"Корректировка остатка",D4160&lt;0),"Для этого типа количество положительное",IF(NOT(ISNUMBER('Номенклатура'!$C$2)),"Укажите дату начала учёта",IF(A4160&lt;INT('Номенклатура'!$C$2),"Раньше даты начала учёта: НЕ учтено",IF(AND(C4160="Корректировка остатка",TRIM(G4160)=""),"Учтено: добавьте пояснение","ОК")))))))))))))</f>
        <v/>
      </c>
    </row>
    <row r="4161" spans="1:9" x14ac:dyDescent="0.25">
      <c r="A4161" s="16"/>
      <c r="B4161" s="13"/>
      <c r="C4161" s="13"/>
      <c r="D4161" s="14"/>
      <c r="E4161" s="17" t="str">
        <f>IF(OR(B4161="",SUMPRODUCT(--EXACT('Номенклатура'!$A$6:$A$205,B4161))&lt;&gt;1),"",INDEX('Номенклатура'!$D$6:$D$205,SUMPRODUCT(EXACT('Номенклатура'!$A$6:$A$205,B4161)*(ROW('Номенклатура'!$A$6:$A$205)-5)))&amp;"")</f>
        <v/>
      </c>
      <c r="F4161" s="18" t="str">
        <f>IF(OR(I4161="ОК",I4161="Учтено: добавьте пояснение"),IF(C4161="Приход",D4161,IF(C4161="Корректировка остатка",D4161,-D4161)),"")</f>
        <v/>
      </c>
      <c r="G4161" s="13"/>
      <c r="H4161" s="15" t="str">
        <f>IF(OR(B4161="",SUMPRODUCT(--EXACT('Номенклатура'!$A$6:$A$205,B4161))&lt;&gt;1),"",INDEX('Номенклатура'!$B$6:$B$205,SUMPRODUCT(EXACT('Номенклатура'!$A$6:$A$205,B4161)*(ROW('Номенклатура'!$A$6:$A$205)-5)))&amp;"")</f>
        <v/>
      </c>
      <c r="I4161" s="15" t="str">
        <f>IF(COUNTA(A4161:D4161,G4161)=0,"",IF(NOT(ISNUMBER(A4161)),"Укажите дату",IF(B4161="","Укажите код",IF(NOT(AND(ISTEXT(B4161),LEN(B4161)&gt;0,LEN(B4161)&lt;=30,ISNUMBER(FIND(LEFT(B4161,1),"ABCDEFGHIJKLMNOPQRSTUVWXYZ")),SUMPRODUCT((MID(B4161,{1,2,3,4,5,6,7,8,9,10,11,12,13,14,15,16,17,18,19,20,21,22,23,24,25,26,27,28,29,30},1)&lt;&gt;"")*ISERROR(FIND(MID(B4161,{1,2,3,4,5,6,7,8,9,10,11,12,13,14,15,16,17,18,19,20,21,22,23,24,25,26,27,28,29,30},1),"ABCDEFGHIJKLMNOPQRSTUVWXYZ0123456789-_")))=0,ISERROR(VALUE(B4161)))),"Недопустимый код: только латинские буквы A-Z в верхнем регистре, цифры, - и _; начало с буквы, до 30 символов (например MILK-001)",IF(SUMPRODUCT(--EXACT('Номенклатура'!$A$6:$A$205,B4161))=0,"Код не найден в номенклатуре",IF(SUMPRODUCT(--EXACT('Номенклатура'!$A$6:$A$205,B4161))&gt;1,"Код повторяется в номенклатуре",IF(ISNA(MATCH(C4161,{"Приход","Расход","Списание","Корректировка остатка"},0)),"Выберите тип операции",IF(NOT(ISNUMBER(D4161)),"Укажите количество",IF(D4161=0,"Количество не может быть 0",IF(AND(C4161&lt;&gt;"Корректировка остатка",D4161&lt;0),"Для этого типа количество положительное",IF(NOT(ISNUMBER('Номенклатура'!$C$2)),"Укажите дату начала учёта",IF(A4161&lt;INT('Номенклатура'!$C$2),"Раньше даты начала учёта: НЕ учтено",IF(AND(C4161="Корректировка остатка",TRIM(G4161)=""),"Учтено: добавьте пояснение","ОК")))))))))))))</f>
        <v/>
      </c>
    </row>
    <row r="4162" spans="1:9" x14ac:dyDescent="0.25">
      <c r="A4162" s="16"/>
      <c r="B4162" s="13"/>
      <c r="C4162" s="13"/>
      <c r="D4162" s="14"/>
      <c r="E4162" s="17" t="str">
        <f>IF(OR(B4162="",SUMPRODUCT(--EXACT('Номенклатура'!$A$6:$A$205,B4162))&lt;&gt;1),"",INDEX('Номенклатура'!$D$6:$D$205,SUMPRODUCT(EXACT('Номенклатура'!$A$6:$A$205,B4162)*(ROW('Номенклатура'!$A$6:$A$205)-5)))&amp;"")</f>
        <v/>
      </c>
      <c r="F4162" s="18" t="str">
        <f>IF(OR(I4162="ОК",I4162="Учтено: добавьте пояснение"),IF(C4162="Приход",D4162,IF(C4162="Корректировка остатка",D4162,-D4162)),"")</f>
        <v/>
      </c>
      <c r="G4162" s="13"/>
      <c r="H4162" s="15" t="str">
        <f>IF(OR(B4162="",SUMPRODUCT(--EXACT('Номенклатура'!$A$6:$A$205,B4162))&lt;&gt;1),"",INDEX('Номенклатура'!$B$6:$B$205,SUMPRODUCT(EXACT('Номенклатура'!$A$6:$A$205,B4162)*(ROW('Номенклатура'!$A$6:$A$205)-5)))&amp;"")</f>
        <v/>
      </c>
      <c r="I4162" s="15" t="str">
        <f>IF(COUNTA(A4162:D4162,G4162)=0,"",IF(NOT(ISNUMBER(A4162)),"Укажите дату",IF(B4162="","Укажите код",IF(NOT(AND(ISTEXT(B4162),LEN(B4162)&gt;0,LEN(B4162)&lt;=30,ISNUMBER(FIND(LEFT(B4162,1),"ABCDEFGHIJKLMNOPQRSTUVWXYZ")),SUMPRODUCT((MID(B4162,{1,2,3,4,5,6,7,8,9,10,11,12,13,14,15,16,17,18,19,20,21,22,23,24,25,26,27,28,29,30},1)&lt;&gt;"")*ISERROR(FIND(MID(B4162,{1,2,3,4,5,6,7,8,9,10,11,12,13,14,15,16,17,18,19,20,21,22,23,24,25,26,27,28,29,30},1),"ABCDEFGHIJKLMNOPQRSTUVWXYZ0123456789-_")))=0,ISERROR(VALUE(B4162)))),"Недопустимый код: только латинские буквы A-Z в верхнем регистре, цифры, - и _; начало с буквы, до 30 символов (например MILK-001)",IF(SUMPRODUCT(--EXACT('Номенклатура'!$A$6:$A$205,B4162))=0,"Код не найден в номенклатуре",IF(SUMPRODUCT(--EXACT('Номенклатура'!$A$6:$A$205,B4162))&gt;1,"Код повторяется в номенклатуре",IF(ISNA(MATCH(C4162,{"Приход","Расход","Списание","Корректировка остатка"},0)),"Выберите тип операции",IF(NOT(ISNUMBER(D4162)),"Укажите количество",IF(D4162=0,"Количество не может быть 0",IF(AND(C4162&lt;&gt;"Корректировка остатка",D4162&lt;0),"Для этого типа количество положительное",IF(NOT(ISNUMBER('Номенклатура'!$C$2)),"Укажите дату начала учёта",IF(A4162&lt;INT('Номенклатура'!$C$2),"Раньше даты начала учёта: НЕ учтено",IF(AND(C4162="Корректировка остатка",TRIM(G4162)=""),"Учтено: добавьте пояснение","ОК")))))))))))))</f>
        <v/>
      </c>
    </row>
    <row r="4163" spans="1:9" x14ac:dyDescent="0.25">
      <c r="A4163" s="16"/>
      <c r="B4163" s="13"/>
      <c r="C4163" s="13"/>
      <c r="D4163" s="14"/>
      <c r="E4163" s="17" t="str">
        <f>IF(OR(B4163="",SUMPRODUCT(--EXACT('Номенклатура'!$A$6:$A$205,B4163))&lt;&gt;1),"",INDEX('Номенклатура'!$D$6:$D$205,SUMPRODUCT(EXACT('Номенклатура'!$A$6:$A$205,B4163)*(ROW('Номенклатура'!$A$6:$A$205)-5)))&amp;"")</f>
        <v/>
      </c>
      <c r="F4163" s="18" t="str">
        <f>IF(OR(I4163="ОК",I4163="Учтено: добавьте пояснение"),IF(C4163="Приход",D4163,IF(C4163="Корректировка остатка",D4163,-D4163)),"")</f>
        <v/>
      </c>
      <c r="G4163" s="13"/>
      <c r="H4163" s="15" t="str">
        <f>IF(OR(B4163="",SUMPRODUCT(--EXACT('Номенклатура'!$A$6:$A$205,B4163))&lt;&gt;1),"",INDEX('Номенклатура'!$B$6:$B$205,SUMPRODUCT(EXACT('Номенклатура'!$A$6:$A$205,B4163)*(ROW('Номенклатура'!$A$6:$A$205)-5)))&amp;"")</f>
        <v/>
      </c>
      <c r="I4163" s="15" t="str">
        <f>IF(COUNTA(A4163:D4163,G4163)=0,"",IF(NOT(ISNUMBER(A4163)),"Укажите дату",IF(B4163="","Укажите код",IF(NOT(AND(ISTEXT(B4163),LEN(B4163)&gt;0,LEN(B4163)&lt;=30,ISNUMBER(FIND(LEFT(B4163,1),"ABCDEFGHIJKLMNOPQRSTUVWXYZ")),SUMPRODUCT((MID(B4163,{1,2,3,4,5,6,7,8,9,10,11,12,13,14,15,16,17,18,19,20,21,22,23,24,25,26,27,28,29,30},1)&lt;&gt;"")*ISERROR(FIND(MID(B4163,{1,2,3,4,5,6,7,8,9,10,11,12,13,14,15,16,17,18,19,20,21,22,23,24,25,26,27,28,29,30},1),"ABCDEFGHIJKLMNOPQRSTUVWXYZ0123456789-_")))=0,ISERROR(VALUE(B4163)))),"Недопустимый код: только латинские буквы A-Z в верхнем регистре, цифры, - и _; начало с буквы, до 30 символов (например MILK-001)",IF(SUMPRODUCT(--EXACT('Номенклатура'!$A$6:$A$205,B4163))=0,"Код не найден в номенклатуре",IF(SUMPRODUCT(--EXACT('Номенклатура'!$A$6:$A$205,B4163))&gt;1,"Код повторяется в номенклатуре",IF(ISNA(MATCH(C4163,{"Приход","Расход","Списание","Корректировка остатка"},0)),"Выберите тип операции",IF(NOT(ISNUMBER(D4163)),"Укажите количество",IF(D4163=0,"Количество не может быть 0",IF(AND(C4163&lt;&gt;"Корректировка остатка",D4163&lt;0),"Для этого типа количество положительное",IF(NOT(ISNUMBER('Номенклатура'!$C$2)),"Укажите дату начала учёта",IF(A4163&lt;INT('Номенклатура'!$C$2),"Раньше даты начала учёта: НЕ учтено",IF(AND(C4163="Корректировка остатка",TRIM(G4163)=""),"Учтено: добавьте пояснение","ОК")))))))))))))</f>
        <v/>
      </c>
    </row>
    <row r="4164" spans="1:9" x14ac:dyDescent="0.25">
      <c r="A4164" s="16"/>
      <c r="B4164" s="13"/>
      <c r="C4164" s="13"/>
      <c r="D4164" s="14"/>
      <c r="E4164" s="17" t="str">
        <f>IF(OR(B4164="",SUMPRODUCT(--EXACT('Номенклатура'!$A$6:$A$205,B4164))&lt;&gt;1),"",INDEX('Номенклатура'!$D$6:$D$205,SUMPRODUCT(EXACT('Номенклатура'!$A$6:$A$205,B4164)*(ROW('Номенклатура'!$A$6:$A$205)-5)))&amp;"")</f>
        <v/>
      </c>
      <c r="F4164" s="18" t="str">
        <f>IF(OR(I4164="ОК",I4164="Учтено: добавьте пояснение"),IF(C4164="Приход",D4164,IF(C4164="Корректировка остатка",D4164,-D4164)),"")</f>
        <v/>
      </c>
      <c r="G4164" s="13"/>
      <c r="H4164" s="15" t="str">
        <f>IF(OR(B4164="",SUMPRODUCT(--EXACT('Номенклатура'!$A$6:$A$205,B4164))&lt;&gt;1),"",INDEX('Номенклатура'!$B$6:$B$205,SUMPRODUCT(EXACT('Номенклатура'!$A$6:$A$205,B4164)*(ROW('Номенклатура'!$A$6:$A$205)-5)))&amp;"")</f>
        <v/>
      </c>
      <c r="I4164" s="15" t="str">
        <f>IF(COUNTA(A4164:D4164,G4164)=0,"",IF(NOT(ISNUMBER(A4164)),"Укажите дату",IF(B4164="","Укажите код",IF(NOT(AND(ISTEXT(B4164),LEN(B4164)&gt;0,LEN(B4164)&lt;=30,ISNUMBER(FIND(LEFT(B4164,1),"ABCDEFGHIJKLMNOPQRSTUVWXYZ")),SUMPRODUCT((MID(B4164,{1,2,3,4,5,6,7,8,9,10,11,12,13,14,15,16,17,18,19,20,21,22,23,24,25,26,27,28,29,30},1)&lt;&gt;"")*ISERROR(FIND(MID(B4164,{1,2,3,4,5,6,7,8,9,10,11,12,13,14,15,16,17,18,19,20,21,22,23,24,25,26,27,28,29,30},1),"ABCDEFGHIJKLMNOPQRSTUVWXYZ0123456789-_")))=0,ISERROR(VALUE(B4164)))),"Недопустимый код: только латинские буквы A-Z в верхнем регистре, цифры, - и _; начало с буквы, до 30 символов (например MILK-001)",IF(SUMPRODUCT(--EXACT('Номенклатура'!$A$6:$A$205,B4164))=0,"Код не найден в номенклатуре",IF(SUMPRODUCT(--EXACT('Номенклатура'!$A$6:$A$205,B4164))&gt;1,"Код повторяется в номенклатуре",IF(ISNA(MATCH(C4164,{"Приход","Расход","Списание","Корректировка остатка"},0)),"Выберите тип операции",IF(NOT(ISNUMBER(D4164)),"Укажите количество",IF(D4164=0,"Количество не может быть 0",IF(AND(C4164&lt;&gt;"Корректировка остатка",D4164&lt;0),"Для этого типа количество положительное",IF(NOT(ISNUMBER('Номенклатура'!$C$2)),"Укажите дату начала учёта",IF(A4164&lt;INT('Номенклатура'!$C$2),"Раньше даты начала учёта: НЕ учтено",IF(AND(C4164="Корректировка остатка",TRIM(G4164)=""),"Учтено: добавьте пояснение","ОК")))))))))))))</f>
        <v/>
      </c>
    </row>
    <row r="4165" spans="1:9" x14ac:dyDescent="0.25">
      <c r="A4165" s="16"/>
      <c r="B4165" s="13"/>
      <c r="C4165" s="13"/>
      <c r="D4165" s="14"/>
      <c r="E4165" s="17" t="str">
        <f>IF(OR(B4165="",SUMPRODUCT(--EXACT('Номенклатура'!$A$6:$A$205,B4165))&lt;&gt;1),"",INDEX('Номенклатура'!$D$6:$D$205,SUMPRODUCT(EXACT('Номенклатура'!$A$6:$A$205,B4165)*(ROW('Номенклатура'!$A$6:$A$205)-5)))&amp;"")</f>
        <v/>
      </c>
      <c r="F4165" s="18" t="str">
        <f>IF(OR(I4165="ОК",I4165="Учтено: добавьте пояснение"),IF(C4165="Приход",D4165,IF(C4165="Корректировка остатка",D4165,-D4165)),"")</f>
        <v/>
      </c>
      <c r="G4165" s="13"/>
      <c r="H4165" s="15" t="str">
        <f>IF(OR(B4165="",SUMPRODUCT(--EXACT('Номенклатура'!$A$6:$A$205,B4165))&lt;&gt;1),"",INDEX('Номенклатура'!$B$6:$B$205,SUMPRODUCT(EXACT('Номенклатура'!$A$6:$A$205,B4165)*(ROW('Номенклатура'!$A$6:$A$205)-5)))&amp;"")</f>
        <v/>
      </c>
      <c r="I4165" s="15" t="str">
        <f>IF(COUNTA(A4165:D4165,G4165)=0,"",IF(NOT(ISNUMBER(A4165)),"Укажите дату",IF(B4165="","Укажите код",IF(NOT(AND(ISTEXT(B4165),LEN(B4165)&gt;0,LEN(B4165)&lt;=30,ISNUMBER(FIND(LEFT(B4165,1),"ABCDEFGHIJKLMNOPQRSTUVWXYZ")),SUMPRODUCT((MID(B4165,{1,2,3,4,5,6,7,8,9,10,11,12,13,14,15,16,17,18,19,20,21,22,23,24,25,26,27,28,29,30},1)&lt;&gt;"")*ISERROR(FIND(MID(B4165,{1,2,3,4,5,6,7,8,9,10,11,12,13,14,15,16,17,18,19,20,21,22,23,24,25,26,27,28,29,30},1),"ABCDEFGHIJKLMNOPQRSTUVWXYZ0123456789-_")))=0,ISERROR(VALUE(B4165)))),"Недопустимый код: только латинские буквы A-Z в верхнем регистре, цифры, - и _; начало с буквы, до 30 символов (например MILK-001)",IF(SUMPRODUCT(--EXACT('Номенклатура'!$A$6:$A$205,B4165))=0,"Код не найден в номенклатуре",IF(SUMPRODUCT(--EXACT('Номенклатура'!$A$6:$A$205,B4165))&gt;1,"Код повторяется в номенклатуре",IF(ISNA(MATCH(C4165,{"Приход","Расход","Списание","Корректировка остатка"},0)),"Выберите тип операции",IF(NOT(ISNUMBER(D4165)),"Укажите количество",IF(D4165=0,"Количество не может быть 0",IF(AND(C4165&lt;&gt;"Корректировка остатка",D4165&lt;0),"Для этого типа количество положительное",IF(NOT(ISNUMBER('Номенклатура'!$C$2)),"Укажите дату начала учёта",IF(A4165&lt;INT('Номенклатура'!$C$2),"Раньше даты начала учёта: НЕ учтено",IF(AND(C4165="Корректировка остатка",TRIM(G4165)=""),"Учтено: добавьте пояснение","ОК")))))))))))))</f>
        <v/>
      </c>
    </row>
    <row r="4166" spans="1:9" x14ac:dyDescent="0.25">
      <c r="A4166" s="16"/>
      <c r="B4166" s="13"/>
      <c r="C4166" s="13"/>
      <c r="D4166" s="14"/>
      <c r="E4166" s="17" t="str">
        <f>IF(OR(B4166="",SUMPRODUCT(--EXACT('Номенклатура'!$A$6:$A$205,B4166))&lt;&gt;1),"",INDEX('Номенклатура'!$D$6:$D$205,SUMPRODUCT(EXACT('Номенклатура'!$A$6:$A$205,B4166)*(ROW('Номенклатура'!$A$6:$A$205)-5)))&amp;"")</f>
        <v/>
      </c>
      <c r="F4166" s="18" t="str">
        <f>IF(OR(I4166="ОК",I4166="Учтено: добавьте пояснение"),IF(C4166="Приход",D4166,IF(C4166="Корректировка остатка",D4166,-D4166)),"")</f>
        <v/>
      </c>
      <c r="G4166" s="13"/>
      <c r="H4166" s="15" t="str">
        <f>IF(OR(B4166="",SUMPRODUCT(--EXACT('Номенклатура'!$A$6:$A$205,B4166))&lt;&gt;1),"",INDEX('Номенклатура'!$B$6:$B$205,SUMPRODUCT(EXACT('Номенклатура'!$A$6:$A$205,B4166)*(ROW('Номенклатура'!$A$6:$A$205)-5)))&amp;"")</f>
        <v/>
      </c>
      <c r="I4166" s="15" t="str">
        <f>IF(COUNTA(A4166:D4166,G4166)=0,"",IF(NOT(ISNUMBER(A4166)),"Укажите дату",IF(B4166="","Укажите код",IF(NOT(AND(ISTEXT(B4166),LEN(B4166)&gt;0,LEN(B4166)&lt;=30,ISNUMBER(FIND(LEFT(B4166,1),"ABCDEFGHIJKLMNOPQRSTUVWXYZ")),SUMPRODUCT((MID(B4166,{1,2,3,4,5,6,7,8,9,10,11,12,13,14,15,16,17,18,19,20,21,22,23,24,25,26,27,28,29,30},1)&lt;&gt;"")*ISERROR(FIND(MID(B4166,{1,2,3,4,5,6,7,8,9,10,11,12,13,14,15,16,17,18,19,20,21,22,23,24,25,26,27,28,29,30},1),"ABCDEFGHIJKLMNOPQRSTUVWXYZ0123456789-_")))=0,ISERROR(VALUE(B4166)))),"Недопустимый код: только латинские буквы A-Z в верхнем регистре, цифры, - и _; начало с буквы, до 30 символов (например MILK-001)",IF(SUMPRODUCT(--EXACT('Номенклатура'!$A$6:$A$205,B4166))=0,"Код не найден в номенклатуре",IF(SUMPRODUCT(--EXACT('Номенклатура'!$A$6:$A$205,B4166))&gt;1,"Код повторяется в номенклатуре",IF(ISNA(MATCH(C4166,{"Приход","Расход","Списание","Корректировка остатка"},0)),"Выберите тип операции",IF(NOT(ISNUMBER(D4166)),"Укажите количество",IF(D4166=0,"Количество не может быть 0",IF(AND(C4166&lt;&gt;"Корректировка остатка",D4166&lt;0),"Для этого типа количество положительное",IF(NOT(ISNUMBER('Номенклатура'!$C$2)),"Укажите дату начала учёта",IF(A4166&lt;INT('Номенклатура'!$C$2),"Раньше даты начала учёта: НЕ учтено",IF(AND(C4166="Корректировка остатка",TRIM(G4166)=""),"Учтено: добавьте пояснение","ОК")))))))))))))</f>
        <v/>
      </c>
    </row>
    <row r="4167" spans="1:9" x14ac:dyDescent="0.25">
      <c r="A4167" s="16"/>
      <c r="B4167" s="13"/>
      <c r="C4167" s="13"/>
      <c r="D4167" s="14"/>
      <c r="E4167" s="17" t="str">
        <f>IF(OR(B4167="",SUMPRODUCT(--EXACT('Номенклатура'!$A$6:$A$205,B4167))&lt;&gt;1),"",INDEX('Номенклатура'!$D$6:$D$205,SUMPRODUCT(EXACT('Номенклатура'!$A$6:$A$205,B4167)*(ROW('Номенклатура'!$A$6:$A$205)-5)))&amp;"")</f>
        <v/>
      </c>
      <c r="F4167" s="18" t="str">
        <f>IF(OR(I4167="ОК",I4167="Учтено: добавьте пояснение"),IF(C4167="Приход",D4167,IF(C4167="Корректировка остатка",D4167,-D4167)),"")</f>
        <v/>
      </c>
      <c r="G4167" s="13"/>
      <c r="H4167" s="15" t="str">
        <f>IF(OR(B4167="",SUMPRODUCT(--EXACT('Номенклатура'!$A$6:$A$205,B4167))&lt;&gt;1),"",INDEX('Номенклатура'!$B$6:$B$205,SUMPRODUCT(EXACT('Номенклатура'!$A$6:$A$205,B4167)*(ROW('Номенклатура'!$A$6:$A$205)-5)))&amp;"")</f>
        <v/>
      </c>
      <c r="I4167" s="15" t="str">
        <f>IF(COUNTA(A4167:D4167,G4167)=0,"",IF(NOT(ISNUMBER(A4167)),"Укажите дату",IF(B4167="","Укажите код",IF(NOT(AND(ISTEXT(B4167),LEN(B4167)&gt;0,LEN(B4167)&lt;=30,ISNUMBER(FIND(LEFT(B4167,1),"ABCDEFGHIJKLMNOPQRSTUVWXYZ")),SUMPRODUCT((MID(B4167,{1,2,3,4,5,6,7,8,9,10,11,12,13,14,15,16,17,18,19,20,21,22,23,24,25,26,27,28,29,30},1)&lt;&gt;"")*ISERROR(FIND(MID(B4167,{1,2,3,4,5,6,7,8,9,10,11,12,13,14,15,16,17,18,19,20,21,22,23,24,25,26,27,28,29,30},1),"ABCDEFGHIJKLMNOPQRSTUVWXYZ0123456789-_")))=0,ISERROR(VALUE(B4167)))),"Недопустимый код: только латинские буквы A-Z в верхнем регистре, цифры, - и _; начало с буквы, до 30 символов (например MILK-001)",IF(SUMPRODUCT(--EXACT('Номенклатура'!$A$6:$A$205,B4167))=0,"Код не найден в номенклатуре",IF(SUMPRODUCT(--EXACT('Номенклатура'!$A$6:$A$205,B4167))&gt;1,"Код повторяется в номенклатуре",IF(ISNA(MATCH(C4167,{"Приход","Расход","Списание","Корректировка остатка"},0)),"Выберите тип операции",IF(NOT(ISNUMBER(D4167)),"Укажите количество",IF(D4167=0,"Количество не может быть 0",IF(AND(C4167&lt;&gt;"Корректировка остатка",D4167&lt;0),"Для этого типа количество положительное",IF(NOT(ISNUMBER('Номенклатура'!$C$2)),"Укажите дату начала учёта",IF(A4167&lt;INT('Номенклатура'!$C$2),"Раньше даты начала учёта: НЕ учтено",IF(AND(C4167="Корректировка остатка",TRIM(G4167)=""),"Учтено: добавьте пояснение","ОК")))))))))))))</f>
        <v/>
      </c>
    </row>
    <row r="4168" spans="1:9" x14ac:dyDescent="0.25">
      <c r="A4168" s="16"/>
      <c r="B4168" s="13"/>
      <c r="C4168" s="13"/>
      <c r="D4168" s="14"/>
      <c r="E4168" s="17" t="str">
        <f>IF(OR(B4168="",SUMPRODUCT(--EXACT('Номенклатура'!$A$6:$A$205,B4168))&lt;&gt;1),"",INDEX('Номенклатура'!$D$6:$D$205,SUMPRODUCT(EXACT('Номенклатура'!$A$6:$A$205,B4168)*(ROW('Номенклатура'!$A$6:$A$205)-5)))&amp;"")</f>
        <v/>
      </c>
      <c r="F4168" s="18" t="str">
        <f>IF(OR(I4168="ОК",I4168="Учтено: добавьте пояснение"),IF(C4168="Приход",D4168,IF(C4168="Корректировка остатка",D4168,-D4168)),"")</f>
        <v/>
      </c>
      <c r="G4168" s="13"/>
      <c r="H4168" s="15" t="str">
        <f>IF(OR(B4168="",SUMPRODUCT(--EXACT('Номенклатура'!$A$6:$A$205,B4168))&lt;&gt;1),"",INDEX('Номенклатура'!$B$6:$B$205,SUMPRODUCT(EXACT('Номенклатура'!$A$6:$A$205,B4168)*(ROW('Номенклатура'!$A$6:$A$205)-5)))&amp;"")</f>
        <v/>
      </c>
      <c r="I4168" s="15" t="str">
        <f>IF(COUNTA(A4168:D4168,G4168)=0,"",IF(NOT(ISNUMBER(A4168)),"Укажите дату",IF(B4168="","Укажите код",IF(NOT(AND(ISTEXT(B4168),LEN(B4168)&gt;0,LEN(B4168)&lt;=30,ISNUMBER(FIND(LEFT(B4168,1),"ABCDEFGHIJKLMNOPQRSTUVWXYZ")),SUMPRODUCT((MID(B4168,{1,2,3,4,5,6,7,8,9,10,11,12,13,14,15,16,17,18,19,20,21,22,23,24,25,26,27,28,29,30},1)&lt;&gt;"")*ISERROR(FIND(MID(B4168,{1,2,3,4,5,6,7,8,9,10,11,12,13,14,15,16,17,18,19,20,21,22,23,24,25,26,27,28,29,30},1),"ABCDEFGHIJKLMNOPQRSTUVWXYZ0123456789-_")))=0,ISERROR(VALUE(B4168)))),"Недопустимый код: только латинские буквы A-Z в верхнем регистре, цифры, - и _; начало с буквы, до 30 символов (например MILK-001)",IF(SUMPRODUCT(--EXACT('Номенклатура'!$A$6:$A$205,B4168))=0,"Код не найден в номенклатуре",IF(SUMPRODUCT(--EXACT('Номенклатура'!$A$6:$A$205,B4168))&gt;1,"Код повторяется в номенклатуре",IF(ISNA(MATCH(C4168,{"Приход","Расход","Списание","Корректировка остатка"},0)),"Выберите тип операции",IF(NOT(ISNUMBER(D4168)),"Укажите количество",IF(D4168=0,"Количество не может быть 0",IF(AND(C4168&lt;&gt;"Корректировка остатка",D4168&lt;0),"Для этого типа количество положительное",IF(NOT(ISNUMBER('Номенклатура'!$C$2)),"Укажите дату начала учёта",IF(A4168&lt;INT('Номенклатура'!$C$2),"Раньше даты начала учёта: НЕ учтено",IF(AND(C4168="Корректировка остатка",TRIM(G4168)=""),"Учтено: добавьте пояснение","ОК")))))))))))))</f>
        <v/>
      </c>
    </row>
    <row r="4169" spans="1:9" x14ac:dyDescent="0.25">
      <c r="A4169" s="16"/>
      <c r="B4169" s="13"/>
      <c r="C4169" s="13"/>
      <c r="D4169" s="14"/>
      <c r="E4169" s="17" t="str">
        <f>IF(OR(B4169="",SUMPRODUCT(--EXACT('Номенклатура'!$A$6:$A$205,B4169))&lt;&gt;1),"",INDEX('Номенклатура'!$D$6:$D$205,SUMPRODUCT(EXACT('Номенклатура'!$A$6:$A$205,B4169)*(ROW('Номенклатура'!$A$6:$A$205)-5)))&amp;"")</f>
        <v/>
      </c>
      <c r="F4169" s="18" t="str">
        <f>IF(OR(I4169="ОК",I4169="Учтено: добавьте пояснение"),IF(C4169="Приход",D4169,IF(C4169="Корректировка остатка",D4169,-D4169)),"")</f>
        <v/>
      </c>
      <c r="G4169" s="13"/>
      <c r="H4169" s="15" t="str">
        <f>IF(OR(B4169="",SUMPRODUCT(--EXACT('Номенклатура'!$A$6:$A$205,B4169))&lt;&gt;1),"",INDEX('Номенклатура'!$B$6:$B$205,SUMPRODUCT(EXACT('Номенклатура'!$A$6:$A$205,B4169)*(ROW('Номенклатура'!$A$6:$A$205)-5)))&amp;"")</f>
        <v/>
      </c>
      <c r="I4169" s="15" t="str">
        <f>IF(COUNTA(A4169:D4169,G4169)=0,"",IF(NOT(ISNUMBER(A4169)),"Укажите дату",IF(B4169="","Укажите код",IF(NOT(AND(ISTEXT(B4169),LEN(B4169)&gt;0,LEN(B4169)&lt;=30,ISNUMBER(FIND(LEFT(B4169,1),"ABCDEFGHIJKLMNOPQRSTUVWXYZ")),SUMPRODUCT((MID(B4169,{1,2,3,4,5,6,7,8,9,10,11,12,13,14,15,16,17,18,19,20,21,22,23,24,25,26,27,28,29,30},1)&lt;&gt;"")*ISERROR(FIND(MID(B4169,{1,2,3,4,5,6,7,8,9,10,11,12,13,14,15,16,17,18,19,20,21,22,23,24,25,26,27,28,29,30},1),"ABCDEFGHIJKLMNOPQRSTUVWXYZ0123456789-_")))=0,ISERROR(VALUE(B4169)))),"Недопустимый код: только латинские буквы A-Z в верхнем регистре, цифры, - и _; начало с буквы, до 30 символов (например MILK-001)",IF(SUMPRODUCT(--EXACT('Номенклатура'!$A$6:$A$205,B4169))=0,"Код не найден в номенклатуре",IF(SUMPRODUCT(--EXACT('Номенклатура'!$A$6:$A$205,B4169))&gt;1,"Код повторяется в номенклатуре",IF(ISNA(MATCH(C4169,{"Приход","Расход","Списание","Корректировка остатка"},0)),"Выберите тип операции",IF(NOT(ISNUMBER(D4169)),"Укажите количество",IF(D4169=0,"Количество не может быть 0",IF(AND(C4169&lt;&gt;"Корректировка остатка",D4169&lt;0),"Для этого типа количество положительное",IF(NOT(ISNUMBER('Номенклатура'!$C$2)),"Укажите дату начала учёта",IF(A4169&lt;INT('Номенклатура'!$C$2),"Раньше даты начала учёта: НЕ учтено",IF(AND(C4169="Корректировка остатка",TRIM(G4169)=""),"Учтено: добавьте пояснение","ОК")))))))))))))</f>
        <v/>
      </c>
    </row>
    <row r="4170" spans="1:9" x14ac:dyDescent="0.25">
      <c r="A4170" s="16"/>
      <c r="B4170" s="13"/>
      <c r="C4170" s="13"/>
      <c r="D4170" s="14"/>
      <c r="E4170" s="17" t="str">
        <f>IF(OR(B4170="",SUMPRODUCT(--EXACT('Номенклатура'!$A$6:$A$205,B4170))&lt;&gt;1),"",INDEX('Номенклатура'!$D$6:$D$205,SUMPRODUCT(EXACT('Номенклатура'!$A$6:$A$205,B4170)*(ROW('Номенклатура'!$A$6:$A$205)-5)))&amp;"")</f>
        <v/>
      </c>
      <c r="F4170" s="18" t="str">
        <f>IF(OR(I4170="ОК",I4170="Учтено: добавьте пояснение"),IF(C4170="Приход",D4170,IF(C4170="Корректировка остатка",D4170,-D4170)),"")</f>
        <v/>
      </c>
      <c r="G4170" s="13"/>
      <c r="H4170" s="15" t="str">
        <f>IF(OR(B4170="",SUMPRODUCT(--EXACT('Номенклатура'!$A$6:$A$205,B4170))&lt;&gt;1),"",INDEX('Номенклатура'!$B$6:$B$205,SUMPRODUCT(EXACT('Номенклатура'!$A$6:$A$205,B4170)*(ROW('Номенклатура'!$A$6:$A$205)-5)))&amp;"")</f>
        <v/>
      </c>
      <c r="I4170" s="15" t="str">
        <f>IF(COUNTA(A4170:D4170,G4170)=0,"",IF(NOT(ISNUMBER(A4170)),"Укажите дату",IF(B4170="","Укажите код",IF(NOT(AND(ISTEXT(B4170),LEN(B4170)&gt;0,LEN(B4170)&lt;=30,ISNUMBER(FIND(LEFT(B4170,1),"ABCDEFGHIJKLMNOPQRSTUVWXYZ")),SUMPRODUCT((MID(B4170,{1,2,3,4,5,6,7,8,9,10,11,12,13,14,15,16,17,18,19,20,21,22,23,24,25,26,27,28,29,30},1)&lt;&gt;"")*ISERROR(FIND(MID(B4170,{1,2,3,4,5,6,7,8,9,10,11,12,13,14,15,16,17,18,19,20,21,22,23,24,25,26,27,28,29,30},1),"ABCDEFGHIJKLMNOPQRSTUVWXYZ0123456789-_")))=0,ISERROR(VALUE(B4170)))),"Недопустимый код: только латинские буквы A-Z в верхнем регистре, цифры, - и _; начало с буквы, до 30 символов (например MILK-001)",IF(SUMPRODUCT(--EXACT('Номенклатура'!$A$6:$A$205,B4170))=0,"Код не найден в номенклатуре",IF(SUMPRODUCT(--EXACT('Номенклатура'!$A$6:$A$205,B4170))&gt;1,"Код повторяется в номенклатуре",IF(ISNA(MATCH(C4170,{"Приход","Расход","Списание","Корректировка остатка"},0)),"Выберите тип операции",IF(NOT(ISNUMBER(D4170)),"Укажите количество",IF(D4170=0,"Количество не может быть 0",IF(AND(C4170&lt;&gt;"Корректировка остатка",D4170&lt;0),"Для этого типа количество положительное",IF(NOT(ISNUMBER('Номенклатура'!$C$2)),"Укажите дату начала учёта",IF(A4170&lt;INT('Номенклатура'!$C$2),"Раньше даты начала учёта: НЕ учтено",IF(AND(C4170="Корректировка остатка",TRIM(G4170)=""),"Учтено: добавьте пояснение","ОК")))))))))))))</f>
        <v/>
      </c>
    </row>
    <row r="4171" spans="1:9" x14ac:dyDescent="0.25">
      <c r="A4171" s="16"/>
      <c r="B4171" s="13"/>
      <c r="C4171" s="13"/>
      <c r="D4171" s="14"/>
      <c r="E4171" s="17" t="str">
        <f>IF(OR(B4171="",SUMPRODUCT(--EXACT('Номенклатура'!$A$6:$A$205,B4171))&lt;&gt;1),"",INDEX('Номенклатура'!$D$6:$D$205,SUMPRODUCT(EXACT('Номенклатура'!$A$6:$A$205,B4171)*(ROW('Номенклатура'!$A$6:$A$205)-5)))&amp;"")</f>
        <v/>
      </c>
      <c r="F4171" s="18" t="str">
        <f>IF(OR(I4171="ОК",I4171="Учтено: добавьте пояснение"),IF(C4171="Приход",D4171,IF(C4171="Корректировка остатка",D4171,-D4171)),"")</f>
        <v/>
      </c>
      <c r="G4171" s="13"/>
      <c r="H4171" s="15" t="str">
        <f>IF(OR(B4171="",SUMPRODUCT(--EXACT('Номенклатура'!$A$6:$A$205,B4171))&lt;&gt;1),"",INDEX('Номенклатура'!$B$6:$B$205,SUMPRODUCT(EXACT('Номенклатура'!$A$6:$A$205,B4171)*(ROW('Номенклатура'!$A$6:$A$205)-5)))&amp;"")</f>
        <v/>
      </c>
      <c r="I4171" s="15" t="str">
        <f>IF(COUNTA(A4171:D4171,G4171)=0,"",IF(NOT(ISNUMBER(A4171)),"Укажите дату",IF(B4171="","Укажите код",IF(NOT(AND(ISTEXT(B4171),LEN(B4171)&gt;0,LEN(B4171)&lt;=30,ISNUMBER(FIND(LEFT(B4171,1),"ABCDEFGHIJKLMNOPQRSTUVWXYZ")),SUMPRODUCT((MID(B4171,{1,2,3,4,5,6,7,8,9,10,11,12,13,14,15,16,17,18,19,20,21,22,23,24,25,26,27,28,29,30},1)&lt;&gt;"")*ISERROR(FIND(MID(B4171,{1,2,3,4,5,6,7,8,9,10,11,12,13,14,15,16,17,18,19,20,21,22,23,24,25,26,27,28,29,30},1),"ABCDEFGHIJKLMNOPQRSTUVWXYZ0123456789-_")))=0,ISERROR(VALUE(B4171)))),"Недопустимый код: только латинские буквы A-Z в верхнем регистре, цифры, - и _; начало с буквы, до 30 символов (например MILK-001)",IF(SUMPRODUCT(--EXACT('Номенклатура'!$A$6:$A$205,B4171))=0,"Код не найден в номенклатуре",IF(SUMPRODUCT(--EXACT('Номенклатура'!$A$6:$A$205,B4171))&gt;1,"Код повторяется в номенклатуре",IF(ISNA(MATCH(C4171,{"Приход","Расход","Списание","Корректировка остатка"},0)),"Выберите тип операции",IF(NOT(ISNUMBER(D4171)),"Укажите количество",IF(D4171=0,"Количество не может быть 0",IF(AND(C4171&lt;&gt;"Корректировка остатка",D4171&lt;0),"Для этого типа количество положительное",IF(NOT(ISNUMBER('Номенклатура'!$C$2)),"Укажите дату начала учёта",IF(A4171&lt;INT('Номенклатура'!$C$2),"Раньше даты начала учёта: НЕ учтено",IF(AND(C4171="Корректировка остатка",TRIM(G4171)=""),"Учтено: добавьте пояснение","ОК")))))))))))))</f>
        <v/>
      </c>
    </row>
    <row r="4172" spans="1:9" x14ac:dyDescent="0.25">
      <c r="A4172" s="16"/>
      <c r="B4172" s="13"/>
      <c r="C4172" s="13"/>
      <c r="D4172" s="14"/>
      <c r="E4172" s="17" t="str">
        <f>IF(OR(B4172="",SUMPRODUCT(--EXACT('Номенклатура'!$A$6:$A$205,B4172))&lt;&gt;1),"",INDEX('Номенклатура'!$D$6:$D$205,SUMPRODUCT(EXACT('Номенклатура'!$A$6:$A$205,B4172)*(ROW('Номенклатура'!$A$6:$A$205)-5)))&amp;"")</f>
        <v/>
      </c>
      <c r="F4172" s="18" t="str">
        <f>IF(OR(I4172="ОК",I4172="Учтено: добавьте пояснение"),IF(C4172="Приход",D4172,IF(C4172="Корректировка остатка",D4172,-D4172)),"")</f>
        <v/>
      </c>
      <c r="G4172" s="13"/>
      <c r="H4172" s="15" t="str">
        <f>IF(OR(B4172="",SUMPRODUCT(--EXACT('Номенклатура'!$A$6:$A$205,B4172))&lt;&gt;1),"",INDEX('Номенклатура'!$B$6:$B$205,SUMPRODUCT(EXACT('Номенклатура'!$A$6:$A$205,B4172)*(ROW('Номенклатура'!$A$6:$A$205)-5)))&amp;"")</f>
        <v/>
      </c>
      <c r="I4172" s="15" t="str">
        <f>IF(COUNTA(A4172:D4172,G4172)=0,"",IF(NOT(ISNUMBER(A4172)),"Укажите дату",IF(B4172="","Укажите код",IF(NOT(AND(ISTEXT(B4172),LEN(B4172)&gt;0,LEN(B4172)&lt;=30,ISNUMBER(FIND(LEFT(B4172,1),"ABCDEFGHIJKLMNOPQRSTUVWXYZ")),SUMPRODUCT((MID(B4172,{1,2,3,4,5,6,7,8,9,10,11,12,13,14,15,16,17,18,19,20,21,22,23,24,25,26,27,28,29,30},1)&lt;&gt;"")*ISERROR(FIND(MID(B4172,{1,2,3,4,5,6,7,8,9,10,11,12,13,14,15,16,17,18,19,20,21,22,23,24,25,26,27,28,29,30},1),"ABCDEFGHIJKLMNOPQRSTUVWXYZ0123456789-_")))=0,ISERROR(VALUE(B4172)))),"Недопустимый код: только латинские буквы A-Z в верхнем регистре, цифры, - и _; начало с буквы, до 30 символов (например MILK-001)",IF(SUMPRODUCT(--EXACT('Номенклатура'!$A$6:$A$205,B4172))=0,"Код не найден в номенклатуре",IF(SUMPRODUCT(--EXACT('Номенклатура'!$A$6:$A$205,B4172))&gt;1,"Код повторяется в номенклатуре",IF(ISNA(MATCH(C4172,{"Приход","Расход","Списание","Корректировка остатка"},0)),"Выберите тип операции",IF(NOT(ISNUMBER(D4172)),"Укажите количество",IF(D4172=0,"Количество не может быть 0",IF(AND(C4172&lt;&gt;"Корректировка остатка",D4172&lt;0),"Для этого типа количество положительное",IF(NOT(ISNUMBER('Номенклатура'!$C$2)),"Укажите дату начала учёта",IF(A4172&lt;INT('Номенклатура'!$C$2),"Раньше даты начала учёта: НЕ учтено",IF(AND(C4172="Корректировка остатка",TRIM(G4172)=""),"Учтено: добавьте пояснение","ОК")))))))))))))</f>
        <v/>
      </c>
    </row>
    <row r="4173" spans="1:9" x14ac:dyDescent="0.25">
      <c r="A4173" s="16"/>
      <c r="B4173" s="13"/>
      <c r="C4173" s="13"/>
      <c r="D4173" s="14"/>
      <c r="E4173" s="17" t="str">
        <f>IF(OR(B4173="",SUMPRODUCT(--EXACT('Номенклатура'!$A$6:$A$205,B4173))&lt;&gt;1),"",INDEX('Номенклатура'!$D$6:$D$205,SUMPRODUCT(EXACT('Номенклатура'!$A$6:$A$205,B4173)*(ROW('Номенклатура'!$A$6:$A$205)-5)))&amp;"")</f>
        <v/>
      </c>
      <c r="F4173" s="18" t="str">
        <f>IF(OR(I4173="ОК",I4173="Учтено: добавьте пояснение"),IF(C4173="Приход",D4173,IF(C4173="Корректировка остатка",D4173,-D4173)),"")</f>
        <v/>
      </c>
      <c r="G4173" s="13"/>
      <c r="H4173" s="15" t="str">
        <f>IF(OR(B4173="",SUMPRODUCT(--EXACT('Номенклатура'!$A$6:$A$205,B4173))&lt;&gt;1),"",INDEX('Номенклатура'!$B$6:$B$205,SUMPRODUCT(EXACT('Номенклатура'!$A$6:$A$205,B4173)*(ROW('Номенклатура'!$A$6:$A$205)-5)))&amp;"")</f>
        <v/>
      </c>
      <c r="I4173" s="15" t="str">
        <f>IF(COUNTA(A4173:D4173,G4173)=0,"",IF(NOT(ISNUMBER(A4173)),"Укажите дату",IF(B4173="","Укажите код",IF(NOT(AND(ISTEXT(B4173),LEN(B4173)&gt;0,LEN(B4173)&lt;=30,ISNUMBER(FIND(LEFT(B4173,1),"ABCDEFGHIJKLMNOPQRSTUVWXYZ")),SUMPRODUCT((MID(B4173,{1,2,3,4,5,6,7,8,9,10,11,12,13,14,15,16,17,18,19,20,21,22,23,24,25,26,27,28,29,30},1)&lt;&gt;"")*ISERROR(FIND(MID(B4173,{1,2,3,4,5,6,7,8,9,10,11,12,13,14,15,16,17,18,19,20,21,22,23,24,25,26,27,28,29,30},1),"ABCDEFGHIJKLMNOPQRSTUVWXYZ0123456789-_")))=0,ISERROR(VALUE(B4173)))),"Недопустимый код: только латинские буквы A-Z в верхнем регистре, цифры, - и _; начало с буквы, до 30 символов (например MILK-001)",IF(SUMPRODUCT(--EXACT('Номенклатура'!$A$6:$A$205,B4173))=0,"Код не найден в номенклатуре",IF(SUMPRODUCT(--EXACT('Номенклатура'!$A$6:$A$205,B4173))&gt;1,"Код повторяется в номенклатуре",IF(ISNA(MATCH(C4173,{"Приход","Расход","Списание","Корректировка остатка"},0)),"Выберите тип операции",IF(NOT(ISNUMBER(D4173)),"Укажите количество",IF(D4173=0,"Количество не может быть 0",IF(AND(C4173&lt;&gt;"Корректировка остатка",D4173&lt;0),"Для этого типа количество положительное",IF(NOT(ISNUMBER('Номенклатура'!$C$2)),"Укажите дату начала учёта",IF(A4173&lt;INT('Номенклатура'!$C$2),"Раньше даты начала учёта: НЕ учтено",IF(AND(C4173="Корректировка остатка",TRIM(G4173)=""),"Учтено: добавьте пояснение","ОК")))))))))))))</f>
        <v/>
      </c>
    </row>
    <row r="4174" spans="1:9" x14ac:dyDescent="0.25">
      <c r="A4174" s="16"/>
      <c r="B4174" s="13"/>
      <c r="C4174" s="13"/>
      <c r="D4174" s="14"/>
      <c r="E4174" s="17" t="str">
        <f>IF(OR(B4174="",SUMPRODUCT(--EXACT('Номенклатура'!$A$6:$A$205,B4174))&lt;&gt;1),"",INDEX('Номенклатура'!$D$6:$D$205,SUMPRODUCT(EXACT('Номенклатура'!$A$6:$A$205,B4174)*(ROW('Номенклатура'!$A$6:$A$205)-5)))&amp;"")</f>
        <v/>
      </c>
      <c r="F4174" s="18" t="str">
        <f>IF(OR(I4174="ОК",I4174="Учтено: добавьте пояснение"),IF(C4174="Приход",D4174,IF(C4174="Корректировка остатка",D4174,-D4174)),"")</f>
        <v/>
      </c>
      <c r="G4174" s="13"/>
      <c r="H4174" s="15" t="str">
        <f>IF(OR(B4174="",SUMPRODUCT(--EXACT('Номенклатура'!$A$6:$A$205,B4174))&lt;&gt;1),"",INDEX('Номенклатура'!$B$6:$B$205,SUMPRODUCT(EXACT('Номенклатура'!$A$6:$A$205,B4174)*(ROW('Номенклатура'!$A$6:$A$205)-5)))&amp;"")</f>
        <v/>
      </c>
      <c r="I4174" s="15" t="str">
        <f>IF(COUNTA(A4174:D4174,G4174)=0,"",IF(NOT(ISNUMBER(A4174)),"Укажите дату",IF(B4174="","Укажите код",IF(NOT(AND(ISTEXT(B4174),LEN(B4174)&gt;0,LEN(B4174)&lt;=30,ISNUMBER(FIND(LEFT(B4174,1),"ABCDEFGHIJKLMNOPQRSTUVWXYZ")),SUMPRODUCT((MID(B4174,{1,2,3,4,5,6,7,8,9,10,11,12,13,14,15,16,17,18,19,20,21,22,23,24,25,26,27,28,29,30},1)&lt;&gt;"")*ISERROR(FIND(MID(B4174,{1,2,3,4,5,6,7,8,9,10,11,12,13,14,15,16,17,18,19,20,21,22,23,24,25,26,27,28,29,30},1),"ABCDEFGHIJKLMNOPQRSTUVWXYZ0123456789-_")))=0,ISERROR(VALUE(B4174)))),"Недопустимый код: только латинские буквы A-Z в верхнем регистре, цифры, - и _; начало с буквы, до 30 символов (например MILK-001)",IF(SUMPRODUCT(--EXACT('Номенклатура'!$A$6:$A$205,B4174))=0,"Код не найден в номенклатуре",IF(SUMPRODUCT(--EXACT('Номенклатура'!$A$6:$A$205,B4174))&gt;1,"Код повторяется в номенклатуре",IF(ISNA(MATCH(C4174,{"Приход","Расход","Списание","Корректировка остатка"},0)),"Выберите тип операции",IF(NOT(ISNUMBER(D4174)),"Укажите количество",IF(D4174=0,"Количество не может быть 0",IF(AND(C4174&lt;&gt;"Корректировка остатка",D4174&lt;0),"Для этого типа количество положительное",IF(NOT(ISNUMBER('Номенклатура'!$C$2)),"Укажите дату начала учёта",IF(A4174&lt;INT('Номенклатура'!$C$2),"Раньше даты начала учёта: НЕ учтено",IF(AND(C4174="Корректировка остатка",TRIM(G4174)=""),"Учтено: добавьте пояснение","ОК")))))))))))))</f>
        <v/>
      </c>
    </row>
    <row r="4175" spans="1:9" x14ac:dyDescent="0.25">
      <c r="A4175" s="16"/>
      <c r="B4175" s="13"/>
      <c r="C4175" s="13"/>
      <c r="D4175" s="14"/>
      <c r="E4175" s="17" t="str">
        <f>IF(OR(B4175="",SUMPRODUCT(--EXACT('Номенклатура'!$A$6:$A$205,B4175))&lt;&gt;1),"",INDEX('Номенклатура'!$D$6:$D$205,SUMPRODUCT(EXACT('Номенклатура'!$A$6:$A$205,B4175)*(ROW('Номенклатура'!$A$6:$A$205)-5)))&amp;"")</f>
        <v/>
      </c>
      <c r="F4175" s="18" t="str">
        <f>IF(OR(I4175="ОК",I4175="Учтено: добавьте пояснение"),IF(C4175="Приход",D4175,IF(C4175="Корректировка остатка",D4175,-D4175)),"")</f>
        <v/>
      </c>
      <c r="G4175" s="13"/>
      <c r="H4175" s="15" t="str">
        <f>IF(OR(B4175="",SUMPRODUCT(--EXACT('Номенклатура'!$A$6:$A$205,B4175))&lt;&gt;1),"",INDEX('Номенклатура'!$B$6:$B$205,SUMPRODUCT(EXACT('Номенклатура'!$A$6:$A$205,B4175)*(ROW('Номенклатура'!$A$6:$A$205)-5)))&amp;"")</f>
        <v/>
      </c>
      <c r="I4175" s="15" t="str">
        <f>IF(COUNTA(A4175:D4175,G4175)=0,"",IF(NOT(ISNUMBER(A4175)),"Укажите дату",IF(B4175="","Укажите код",IF(NOT(AND(ISTEXT(B4175),LEN(B4175)&gt;0,LEN(B4175)&lt;=30,ISNUMBER(FIND(LEFT(B4175,1),"ABCDEFGHIJKLMNOPQRSTUVWXYZ")),SUMPRODUCT((MID(B4175,{1,2,3,4,5,6,7,8,9,10,11,12,13,14,15,16,17,18,19,20,21,22,23,24,25,26,27,28,29,30},1)&lt;&gt;"")*ISERROR(FIND(MID(B4175,{1,2,3,4,5,6,7,8,9,10,11,12,13,14,15,16,17,18,19,20,21,22,23,24,25,26,27,28,29,30},1),"ABCDEFGHIJKLMNOPQRSTUVWXYZ0123456789-_")))=0,ISERROR(VALUE(B4175)))),"Недопустимый код: только латинские буквы A-Z в верхнем регистре, цифры, - и _; начало с буквы, до 30 символов (например MILK-001)",IF(SUMPRODUCT(--EXACT('Номенклатура'!$A$6:$A$205,B4175))=0,"Код не найден в номенклатуре",IF(SUMPRODUCT(--EXACT('Номенклатура'!$A$6:$A$205,B4175))&gt;1,"Код повторяется в номенклатуре",IF(ISNA(MATCH(C4175,{"Приход","Расход","Списание","Корректировка остатка"},0)),"Выберите тип операции",IF(NOT(ISNUMBER(D4175)),"Укажите количество",IF(D4175=0,"Количество не может быть 0",IF(AND(C4175&lt;&gt;"Корректировка остатка",D4175&lt;0),"Для этого типа количество положительное",IF(NOT(ISNUMBER('Номенклатура'!$C$2)),"Укажите дату начала учёта",IF(A4175&lt;INT('Номенклатура'!$C$2),"Раньше даты начала учёта: НЕ учтено",IF(AND(C4175="Корректировка остатка",TRIM(G4175)=""),"Учтено: добавьте пояснение","ОК")))))))))))))</f>
        <v/>
      </c>
    </row>
    <row r="4176" spans="1:9" x14ac:dyDescent="0.25">
      <c r="A4176" s="16"/>
      <c r="B4176" s="13"/>
      <c r="C4176" s="13"/>
      <c r="D4176" s="14"/>
      <c r="E4176" s="17" t="str">
        <f>IF(OR(B4176="",SUMPRODUCT(--EXACT('Номенклатура'!$A$6:$A$205,B4176))&lt;&gt;1),"",INDEX('Номенклатура'!$D$6:$D$205,SUMPRODUCT(EXACT('Номенклатура'!$A$6:$A$205,B4176)*(ROW('Номенклатура'!$A$6:$A$205)-5)))&amp;"")</f>
        <v/>
      </c>
      <c r="F4176" s="18" t="str">
        <f>IF(OR(I4176="ОК",I4176="Учтено: добавьте пояснение"),IF(C4176="Приход",D4176,IF(C4176="Корректировка остатка",D4176,-D4176)),"")</f>
        <v/>
      </c>
      <c r="G4176" s="13"/>
      <c r="H4176" s="15" t="str">
        <f>IF(OR(B4176="",SUMPRODUCT(--EXACT('Номенклатура'!$A$6:$A$205,B4176))&lt;&gt;1),"",INDEX('Номенклатура'!$B$6:$B$205,SUMPRODUCT(EXACT('Номенклатура'!$A$6:$A$205,B4176)*(ROW('Номенклатура'!$A$6:$A$205)-5)))&amp;"")</f>
        <v/>
      </c>
      <c r="I4176" s="15" t="str">
        <f>IF(COUNTA(A4176:D4176,G4176)=0,"",IF(NOT(ISNUMBER(A4176)),"Укажите дату",IF(B4176="","Укажите код",IF(NOT(AND(ISTEXT(B4176),LEN(B4176)&gt;0,LEN(B4176)&lt;=30,ISNUMBER(FIND(LEFT(B4176,1),"ABCDEFGHIJKLMNOPQRSTUVWXYZ")),SUMPRODUCT((MID(B4176,{1,2,3,4,5,6,7,8,9,10,11,12,13,14,15,16,17,18,19,20,21,22,23,24,25,26,27,28,29,30},1)&lt;&gt;"")*ISERROR(FIND(MID(B4176,{1,2,3,4,5,6,7,8,9,10,11,12,13,14,15,16,17,18,19,20,21,22,23,24,25,26,27,28,29,30},1),"ABCDEFGHIJKLMNOPQRSTUVWXYZ0123456789-_")))=0,ISERROR(VALUE(B4176)))),"Недопустимый код: только латинские буквы A-Z в верхнем регистре, цифры, - и _; начало с буквы, до 30 символов (например MILK-001)",IF(SUMPRODUCT(--EXACT('Номенклатура'!$A$6:$A$205,B4176))=0,"Код не найден в номенклатуре",IF(SUMPRODUCT(--EXACT('Номенклатура'!$A$6:$A$205,B4176))&gt;1,"Код повторяется в номенклатуре",IF(ISNA(MATCH(C4176,{"Приход","Расход","Списание","Корректировка остатка"},0)),"Выберите тип операции",IF(NOT(ISNUMBER(D4176)),"Укажите количество",IF(D4176=0,"Количество не может быть 0",IF(AND(C4176&lt;&gt;"Корректировка остатка",D4176&lt;0),"Для этого типа количество положительное",IF(NOT(ISNUMBER('Номенклатура'!$C$2)),"Укажите дату начала учёта",IF(A4176&lt;INT('Номенклатура'!$C$2),"Раньше даты начала учёта: НЕ учтено",IF(AND(C4176="Корректировка остатка",TRIM(G4176)=""),"Учтено: добавьте пояснение","ОК")))))))))))))</f>
        <v/>
      </c>
    </row>
    <row r="4177" spans="1:9" x14ac:dyDescent="0.25">
      <c r="A4177" s="16"/>
      <c r="B4177" s="13"/>
      <c r="C4177" s="13"/>
      <c r="D4177" s="14"/>
      <c r="E4177" s="17" t="str">
        <f>IF(OR(B4177="",SUMPRODUCT(--EXACT('Номенклатура'!$A$6:$A$205,B4177))&lt;&gt;1),"",INDEX('Номенклатура'!$D$6:$D$205,SUMPRODUCT(EXACT('Номенклатура'!$A$6:$A$205,B4177)*(ROW('Номенклатура'!$A$6:$A$205)-5)))&amp;"")</f>
        <v/>
      </c>
      <c r="F4177" s="18" t="str">
        <f>IF(OR(I4177="ОК",I4177="Учтено: добавьте пояснение"),IF(C4177="Приход",D4177,IF(C4177="Корректировка остатка",D4177,-D4177)),"")</f>
        <v/>
      </c>
      <c r="G4177" s="13"/>
      <c r="H4177" s="15" t="str">
        <f>IF(OR(B4177="",SUMPRODUCT(--EXACT('Номенклатура'!$A$6:$A$205,B4177))&lt;&gt;1),"",INDEX('Номенклатура'!$B$6:$B$205,SUMPRODUCT(EXACT('Номенклатура'!$A$6:$A$205,B4177)*(ROW('Номенклатура'!$A$6:$A$205)-5)))&amp;"")</f>
        <v/>
      </c>
      <c r="I4177" s="15" t="str">
        <f>IF(COUNTA(A4177:D4177,G4177)=0,"",IF(NOT(ISNUMBER(A4177)),"Укажите дату",IF(B4177="","Укажите код",IF(NOT(AND(ISTEXT(B4177),LEN(B4177)&gt;0,LEN(B4177)&lt;=30,ISNUMBER(FIND(LEFT(B4177,1),"ABCDEFGHIJKLMNOPQRSTUVWXYZ")),SUMPRODUCT((MID(B4177,{1,2,3,4,5,6,7,8,9,10,11,12,13,14,15,16,17,18,19,20,21,22,23,24,25,26,27,28,29,30},1)&lt;&gt;"")*ISERROR(FIND(MID(B4177,{1,2,3,4,5,6,7,8,9,10,11,12,13,14,15,16,17,18,19,20,21,22,23,24,25,26,27,28,29,30},1),"ABCDEFGHIJKLMNOPQRSTUVWXYZ0123456789-_")))=0,ISERROR(VALUE(B4177)))),"Недопустимый код: только латинские буквы A-Z в верхнем регистре, цифры, - и _; начало с буквы, до 30 символов (например MILK-001)",IF(SUMPRODUCT(--EXACT('Номенклатура'!$A$6:$A$205,B4177))=0,"Код не найден в номенклатуре",IF(SUMPRODUCT(--EXACT('Номенклатура'!$A$6:$A$205,B4177))&gt;1,"Код повторяется в номенклатуре",IF(ISNA(MATCH(C4177,{"Приход","Расход","Списание","Корректировка остатка"},0)),"Выберите тип операции",IF(NOT(ISNUMBER(D4177)),"Укажите количество",IF(D4177=0,"Количество не может быть 0",IF(AND(C4177&lt;&gt;"Корректировка остатка",D4177&lt;0),"Для этого типа количество положительное",IF(NOT(ISNUMBER('Номенклатура'!$C$2)),"Укажите дату начала учёта",IF(A4177&lt;INT('Номенклатура'!$C$2),"Раньше даты начала учёта: НЕ учтено",IF(AND(C4177="Корректировка остатка",TRIM(G4177)=""),"Учтено: добавьте пояснение","ОК")))))))))))))</f>
        <v/>
      </c>
    </row>
    <row r="4178" spans="1:9" x14ac:dyDescent="0.25">
      <c r="A4178" s="16"/>
      <c r="B4178" s="13"/>
      <c r="C4178" s="13"/>
      <c r="D4178" s="14"/>
      <c r="E4178" s="17" t="str">
        <f>IF(OR(B4178="",SUMPRODUCT(--EXACT('Номенклатура'!$A$6:$A$205,B4178))&lt;&gt;1),"",INDEX('Номенклатура'!$D$6:$D$205,SUMPRODUCT(EXACT('Номенклатура'!$A$6:$A$205,B4178)*(ROW('Номенклатура'!$A$6:$A$205)-5)))&amp;"")</f>
        <v/>
      </c>
      <c r="F4178" s="18" t="str">
        <f>IF(OR(I4178="ОК",I4178="Учтено: добавьте пояснение"),IF(C4178="Приход",D4178,IF(C4178="Корректировка остатка",D4178,-D4178)),"")</f>
        <v/>
      </c>
      <c r="G4178" s="13"/>
      <c r="H4178" s="15" t="str">
        <f>IF(OR(B4178="",SUMPRODUCT(--EXACT('Номенклатура'!$A$6:$A$205,B4178))&lt;&gt;1),"",INDEX('Номенклатура'!$B$6:$B$205,SUMPRODUCT(EXACT('Номенклатура'!$A$6:$A$205,B4178)*(ROW('Номенклатура'!$A$6:$A$205)-5)))&amp;"")</f>
        <v/>
      </c>
      <c r="I4178" s="15" t="str">
        <f>IF(COUNTA(A4178:D4178,G4178)=0,"",IF(NOT(ISNUMBER(A4178)),"Укажите дату",IF(B4178="","Укажите код",IF(NOT(AND(ISTEXT(B4178),LEN(B4178)&gt;0,LEN(B4178)&lt;=30,ISNUMBER(FIND(LEFT(B4178,1),"ABCDEFGHIJKLMNOPQRSTUVWXYZ")),SUMPRODUCT((MID(B4178,{1,2,3,4,5,6,7,8,9,10,11,12,13,14,15,16,17,18,19,20,21,22,23,24,25,26,27,28,29,30},1)&lt;&gt;"")*ISERROR(FIND(MID(B4178,{1,2,3,4,5,6,7,8,9,10,11,12,13,14,15,16,17,18,19,20,21,22,23,24,25,26,27,28,29,30},1),"ABCDEFGHIJKLMNOPQRSTUVWXYZ0123456789-_")))=0,ISERROR(VALUE(B4178)))),"Недопустимый код: только латинские буквы A-Z в верхнем регистре, цифры, - и _; начало с буквы, до 30 символов (например MILK-001)",IF(SUMPRODUCT(--EXACT('Номенклатура'!$A$6:$A$205,B4178))=0,"Код не найден в номенклатуре",IF(SUMPRODUCT(--EXACT('Номенклатура'!$A$6:$A$205,B4178))&gt;1,"Код повторяется в номенклатуре",IF(ISNA(MATCH(C4178,{"Приход","Расход","Списание","Корректировка остатка"},0)),"Выберите тип операции",IF(NOT(ISNUMBER(D4178)),"Укажите количество",IF(D4178=0,"Количество не может быть 0",IF(AND(C4178&lt;&gt;"Корректировка остатка",D4178&lt;0),"Для этого типа количество положительное",IF(NOT(ISNUMBER('Номенклатура'!$C$2)),"Укажите дату начала учёта",IF(A4178&lt;INT('Номенклатура'!$C$2),"Раньше даты начала учёта: НЕ учтено",IF(AND(C4178="Корректировка остатка",TRIM(G4178)=""),"Учтено: добавьте пояснение","ОК")))))))))))))</f>
        <v/>
      </c>
    </row>
    <row r="4179" spans="1:9" x14ac:dyDescent="0.25">
      <c r="A4179" s="16"/>
      <c r="B4179" s="13"/>
      <c r="C4179" s="13"/>
      <c r="D4179" s="14"/>
      <c r="E4179" s="17" t="str">
        <f>IF(OR(B4179="",SUMPRODUCT(--EXACT('Номенклатура'!$A$6:$A$205,B4179))&lt;&gt;1),"",INDEX('Номенклатура'!$D$6:$D$205,SUMPRODUCT(EXACT('Номенклатура'!$A$6:$A$205,B4179)*(ROW('Номенклатура'!$A$6:$A$205)-5)))&amp;"")</f>
        <v/>
      </c>
      <c r="F4179" s="18" t="str">
        <f>IF(OR(I4179="ОК",I4179="Учтено: добавьте пояснение"),IF(C4179="Приход",D4179,IF(C4179="Корректировка остатка",D4179,-D4179)),"")</f>
        <v/>
      </c>
      <c r="G4179" s="13"/>
      <c r="H4179" s="15" t="str">
        <f>IF(OR(B4179="",SUMPRODUCT(--EXACT('Номенклатура'!$A$6:$A$205,B4179))&lt;&gt;1),"",INDEX('Номенклатура'!$B$6:$B$205,SUMPRODUCT(EXACT('Номенклатура'!$A$6:$A$205,B4179)*(ROW('Номенклатура'!$A$6:$A$205)-5)))&amp;"")</f>
        <v/>
      </c>
      <c r="I4179" s="15" t="str">
        <f>IF(COUNTA(A4179:D4179,G4179)=0,"",IF(NOT(ISNUMBER(A4179)),"Укажите дату",IF(B4179="","Укажите код",IF(NOT(AND(ISTEXT(B4179),LEN(B4179)&gt;0,LEN(B4179)&lt;=30,ISNUMBER(FIND(LEFT(B4179,1),"ABCDEFGHIJKLMNOPQRSTUVWXYZ")),SUMPRODUCT((MID(B4179,{1,2,3,4,5,6,7,8,9,10,11,12,13,14,15,16,17,18,19,20,21,22,23,24,25,26,27,28,29,30},1)&lt;&gt;"")*ISERROR(FIND(MID(B4179,{1,2,3,4,5,6,7,8,9,10,11,12,13,14,15,16,17,18,19,20,21,22,23,24,25,26,27,28,29,30},1),"ABCDEFGHIJKLMNOPQRSTUVWXYZ0123456789-_")))=0,ISERROR(VALUE(B4179)))),"Недопустимый код: только латинские буквы A-Z в верхнем регистре, цифры, - и _; начало с буквы, до 30 символов (например MILK-001)",IF(SUMPRODUCT(--EXACT('Номенклатура'!$A$6:$A$205,B4179))=0,"Код не найден в номенклатуре",IF(SUMPRODUCT(--EXACT('Номенклатура'!$A$6:$A$205,B4179))&gt;1,"Код повторяется в номенклатуре",IF(ISNA(MATCH(C4179,{"Приход","Расход","Списание","Корректировка остатка"},0)),"Выберите тип операции",IF(NOT(ISNUMBER(D4179)),"Укажите количество",IF(D4179=0,"Количество не может быть 0",IF(AND(C4179&lt;&gt;"Корректировка остатка",D4179&lt;0),"Для этого типа количество положительное",IF(NOT(ISNUMBER('Номенклатура'!$C$2)),"Укажите дату начала учёта",IF(A4179&lt;INT('Номенклатура'!$C$2),"Раньше даты начала учёта: НЕ учтено",IF(AND(C4179="Корректировка остатка",TRIM(G4179)=""),"Учтено: добавьте пояснение","ОК")))))))))))))</f>
        <v/>
      </c>
    </row>
    <row r="4180" spans="1:9" x14ac:dyDescent="0.25">
      <c r="A4180" s="16"/>
      <c r="B4180" s="13"/>
      <c r="C4180" s="13"/>
      <c r="D4180" s="14"/>
      <c r="E4180" s="17" t="str">
        <f>IF(OR(B4180="",SUMPRODUCT(--EXACT('Номенклатура'!$A$6:$A$205,B4180))&lt;&gt;1),"",INDEX('Номенклатура'!$D$6:$D$205,SUMPRODUCT(EXACT('Номенклатура'!$A$6:$A$205,B4180)*(ROW('Номенклатура'!$A$6:$A$205)-5)))&amp;"")</f>
        <v/>
      </c>
      <c r="F4180" s="18" t="str">
        <f>IF(OR(I4180="ОК",I4180="Учтено: добавьте пояснение"),IF(C4180="Приход",D4180,IF(C4180="Корректировка остатка",D4180,-D4180)),"")</f>
        <v/>
      </c>
      <c r="G4180" s="13"/>
      <c r="H4180" s="15" t="str">
        <f>IF(OR(B4180="",SUMPRODUCT(--EXACT('Номенклатура'!$A$6:$A$205,B4180))&lt;&gt;1),"",INDEX('Номенклатура'!$B$6:$B$205,SUMPRODUCT(EXACT('Номенклатура'!$A$6:$A$205,B4180)*(ROW('Номенклатура'!$A$6:$A$205)-5)))&amp;"")</f>
        <v/>
      </c>
      <c r="I4180" s="15" t="str">
        <f>IF(COUNTA(A4180:D4180,G4180)=0,"",IF(NOT(ISNUMBER(A4180)),"Укажите дату",IF(B4180="","Укажите код",IF(NOT(AND(ISTEXT(B4180),LEN(B4180)&gt;0,LEN(B4180)&lt;=30,ISNUMBER(FIND(LEFT(B4180,1),"ABCDEFGHIJKLMNOPQRSTUVWXYZ")),SUMPRODUCT((MID(B4180,{1,2,3,4,5,6,7,8,9,10,11,12,13,14,15,16,17,18,19,20,21,22,23,24,25,26,27,28,29,30},1)&lt;&gt;"")*ISERROR(FIND(MID(B4180,{1,2,3,4,5,6,7,8,9,10,11,12,13,14,15,16,17,18,19,20,21,22,23,24,25,26,27,28,29,30},1),"ABCDEFGHIJKLMNOPQRSTUVWXYZ0123456789-_")))=0,ISERROR(VALUE(B4180)))),"Недопустимый код: только латинские буквы A-Z в верхнем регистре, цифры, - и _; начало с буквы, до 30 символов (например MILK-001)",IF(SUMPRODUCT(--EXACT('Номенклатура'!$A$6:$A$205,B4180))=0,"Код не найден в номенклатуре",IF(SUMPRODUCT(--EXACT('Номенклатура'!$A$6:$A$205,B4180))&gt;1,"Код повторяется в номенклатуре",IF(ISNA(MATCH(C4180,{"Приход","Расход","Списание","Корректировка остатка"},0)),"Выберите тип операции",IF(NOT(ISNUMBER(D4180)),"Укажите количество",IF(D4180=0,"Количество не может быть 0",IF(AND(C4180&lt;&gt;"Корректировка остатка",D4180&lt;0),"Для этого типа количество положительное",IF(NOT(ISNUMBER('Номенклатура'!$C$2)),"Укажите дату начала учёта",IF(A4180&lt;INT('Номенклатура'!$C$2),"Раньше даты начала учёта: НЕ учтено",IF(AND(C4180="Корректировка остатка",TRIM(G4180)=""),"Учтено: добавьте пояснение","ОК")))))))))))))</f>
        <v/>
      </c>
    </row>
    <row r="4181" spans="1:9" x14ac:dyDescent="0.25">
      <c r="A4181" s="16"/>
      <c r="B4181" s="13"/>
      <c r="C4181" s="13"/>
      <c r="D4181" s="14"/>
      <c r="E4181" s="17" t="str">
        <f>IF(OR(B4181="",SUMPRODUCT(--EXACT('Номенклатура'!$A$6:$A$205,B4181))&lt;&gt;1),"",INDEX('Номенклатура'!$D$6:$D$205,SUMPRODUCT(EXACT('Номенклатура'!$A$6:$A$205,B4181)*(ROW('Номенклатура'!$A$6:$A$205)-5)))&amp;"")</f>
        <v/>
      </c>
      <c r="F4181" s="18" t="str">
        <f>IF(OR(I4181="ОК",I4181="Учтено: добавьте пояснение"),IF(C4181="Приход",D4181,IF(C4181="Корректировка остатка",D4181,-D4181)),"")</f>
        <v/>
      </c>
      <c r="G4181" s="13"/>
      <c r="H4181" s="15" t="str">
        <f>IF(OR(B4181="",SUMPRODUCT(--EXACT('Номенклатура'!$A$6:$A$205,B4181))&lt;&gt;1),"",INDEX('Номенклатура'!$B$6:$B$205,SUMPRODUCT(EXACT('Номенклатура'!$A$6:$A$205,B4181)*(ROW('Номенклатура'!$A$6:$A$205)-5)))&amp;"")</f>
        <v/>
      </c>
      <c r="I4181" s="15" t="str">
        <f>IF(COUNTA(A4181:D4181,G4181)=0,"",IF(NOT(ISNUMBER(A4181)),"Укажите дату",IF(B4181="","Укажите код",IF(NOT(AND(ISTEXT(B4181),LEN(B4181)&gt;0,LEN(B4181)&lt;=30,ISNUMBER(FIND(LEFT(B4181,1),"ABCDEFGHIJKLMNOPQRSTUVWXYZ")),SUMPRODUCT((MID(B4181,{1,2,3,4,5,6,7,8,9,10,11,12,13,14,15,16,17,18,19,20,21,22,23,24,25,26,27,28,29,30},1)&lt;&gt;"")*ISERROR(FIND(MID(B4181,{1,2,3,4,5,6,7,8,9,10,11,12,13,14,15,16,17,18,19,20,21,22,23,24,25,26,27,28,29,30},1),"ABCDEFGHIJKLMNOPQRSTUVWXYZ0123456789-_")))=0,ISERROR(VALUE(B4181)))),"Недопустимый код: только латинские буквы A-Z в верхнем регистре, цифры, - и _; начало с буквы, до 30 символов (например MILK-001)",IF(SUMPRODUCT(--EXACT('Номенклатура'!$A$6:$A$205,B4181))=0,"Код не найден в номенклатуре",IF(SUMPRODUCT(--EXACT('Номенклатура'!$A$6:$A$205,B4181))&gt;1,"Код повторяется в номенклатуре",IF(ISNA(MATCH(C4181,{"Приход","Расход","Списание","Корректировка остатка"},0)),"Выберите тип операции",IF(NOT(ISNUMBER(D4181)),"Укажите количество",IF(D4181=0,"Количество не может быть 0",IF(AND(C4181&lt;&gt;"Корректировка остатка",D4181&lt;0),"Для этого типа количество положительное",IF(NOT(ISNUMBER('Номенклатура'!$C$2)),"Укажите дату начала учёта",IF(A4181&lt;INT('Номенклатура'!$C$2),"Раньше даты начала учёта: НЕ учтено",IF(AND(C4181="Корректировка остатка",TRIM(G4181)=""),"Учтено: добавьте пояснение","ОК")))))))))))))</f>
        <v/>
      </c>
    </row>
    <row r="4182" spans="1:9" x14ac:dyDescent="0.25">
      <c r="A4182" s="16"/>
      <c r="B4182" s="13"/>
      <c r="C4182" s="13"/>
      <c r="D4182" s="14"/>
      <c r="E4182" s="17" t="str">
        <f>IF(OR(B4182="",SUMPRODUCT(--EXACT('Номенклатура'!$A$6:$A$205,B4182))&lt;&gt;1),"",INDEX('Номенклатура'!$D$6:$D$205,SUMPRODUCT(EXACT('Номенклатура'!$A$6:$A$205,B4182)*(ROW('Номенклатура'!$A$6:$A$205)-5)))&amp;"")</f>
        <v/>
      </c>
      <c r="F4182" s="18" t="str">
        <f>IF(OR(I4182="ОК",I4182="Учтено: добавьте пояснение"),IF(C4182="Приход",D4182,IF(C4182="Корректировка остатка",D4182,-D4182)),"")</f>
        <v/>
      </c>
      <c r="G4182" s="13"/>
      <c r="H4182" s="15" t="str">
        <f>IF(OR(B4182="",SUMPRODUCT(--EXACT('Номенклатура'!$A$6:$A$205,B4182))&lt;&gt;1),"",INDEX('Номенклатура'!$B$6:$B$205,SUMPRODUCT(EXACT('Номенклатура'!$A$6:$A$205,B4182)*(ROW('Номенклатура'!$A$6:$A$205)-5)))&amp;"")</f>
        <v/>
      </c>
      <c r="I4182" s="15" t="str">
        <f>IF(COUNTA(A4182:D4182,G4182)=0,"",IF(NOT(ISNUMBER(A4182)),"Укажите дату",IF(B4182="","Укажите код",IF(NOT(AND(ISTEXT(B4182),LEN(B4182)&gt;0,LEN(B4182)&lt;=30,ISNUMBER(FIND(LEFT(B4182,1),"ABCDEFGHIJKLMNOPQRSTUVWXYZ")),SUMPRODUCT((MID(B4182,{1,2,3,4,5,6,7,8,9,10,11,12,13,14,15,16,17,18,19,20,21,22,23,24,25,26,27,28,29,30},1)&lt;&gt;"")*ISERROR(FIND(MID(B4182,{1,2,3,4,5,6,7,8,9,10,11,12,13,14,15,16,17,18,19,20,21,22,23,24,25,26,27,28,29,30},1),"ABCDEFGHIJKLMNOPQRSTUVWXYZ0123456789-_")))=0,ISERROR(VALUE(B4182)))),"Недопустимый код: только латинские буквы A-Z в верхнем регистре, цифры, - и _; начало с буквы, до 30 символов (например MILK-001)",IF(SUMPRODUCT(--EXACT('Номенклатура'!$A$6:$A$205,B4182))=0,"Код не найден в номенклатуре",IF(SUMPRODUCT(--EXACT('Номенклатура'!$A$6:$A$205,B4182))&gt;1,"Код повторяется в номенклатуре",IF(ISNA(MATCH(C4182,{"Приход","Расход","Списание","Корректировка остатка"},0)),"Выберите тип операции",IF(NOT(ISNUMBER(D4182)),"Укажите количество",IF(D4182=0,"Количество не может быть 0",IF(AND(C4182&lt;&gt;"Корректировка остатка",D4182&lt;0),"Для этого типа количество положительное",IF(NOT(ISNUMBER('Номенклатура'!$C$2)),"Укажите дату начала учёта",IF(A4182&lt;INT('Номенклатура'!$C$2),"Раньше даты начала учёта: НЕ учтено",IF(AND(C4182="Корректировка остатка",TRIM(G4182)=""),"Учтено: добавьте пояснение","ОК")))))))))))))</f>
        <v/>
      </c>
    </row>
    <row r="4183" spans="1:9" x14ac:dyDescent="0.25">
      <c r="A4183" s="16"/>
      <c r="B4183" s="13"/>
      <c r="C4183" s="13"/>
      <c r="D4183" s="14"/>
      <c r="E4183" s="17" t="str">
        <f>IF(OR(B4183="",SUMPRODUCT(--EXACT('Номенклатура'!$A$6:$A$205,B4183))&lt;&gt;1),"",INDEX('Номенклатура'!$D$6:$D$205,SUMPRODUCT(EXACT('Номенклатура'!$A$6:$A$205,B4183)*(ROW('Номенклатура'!$A$6:$A$205)-5)))&amp;"")</f>
        <v/>
      </c>
      <c r="F4183" s="18" t="str">
        <f>IF(OR(I4183="ОК",I4183="Учтено: добавьте пояснение"),IF(C4183="Приход",D4183,IF(C4183="Корректировка остатка",D4183,-D4183)),"")</f>
        <v/>
      </c>
      <c r="G4183" s="13"/>
      <c r="H4183" s="15" t="str">
        <f>IF(OR(B4183="",SUMPRODUCT(--EXACT('Номенклатура'!$A$6:$A$205,B4183))&lt;&gt;1),"",INDEX('Номенклатура'!$B$6:$B$205,SUMPRODUCT(EXACT('Номенклатура'!$A$6:$A$205,B4183)*(ROW('Номенклатура'!$A$6:$A$205)-5)))&amp;"")</f>
        <v/>
      </c>
      <c r="I4183" s="15" t="str">
        <f>IF(COUNTA(A4183:D4183,G4183)=0,"",IF(NOT(ISNUMBER(A4183)),"Укажите дату",IF(B4183="","Укажите код",IF(NOT(AND(ISTEXT(B4183),LEN(B4183)&gt;0,LEN(B4183)&lt;=30,ISNUMBER(FIND(LEFT(B4183,1),"ABCDEFGHIJKLMNOPQRSTUVWXYZ")),SUMPRODUCT((MID(B4183,{1,2,3,4,5,6,7,8,9,10,11,12,13,14,15,16,17,18,19,20,21,22,23,24,25,26,27,28,29,30},1)&lt;&gt;"")*ISERROR(FIND(MID(B4183,{1,2,3,4,5,6,7,8,9,10,11,12,13,14,15,16,17,18,19,20,21,22,23,24,25,26,27,28,29,30},1),"ABCDEFGHIJKLMNOPQRSTUVWXYZ0123456789-_")))=0,ISERROR(VALUE(B4183)))),"Недопустимый код: только латинские буквы A-Z в верхнем регистре, цифры, - и _; начало с буквы, до 30 символов (например MILK-001)",IF(SUMPRODUCT(--EXACT('Номенклатура'!$A$6:$A$205,B4183))=0,"Код не найден в номенклатуре",IF(SUMPRODUCT(--EXACT('Номенклатура'!$A$6:$A$205,B4183))&gt;1,"Код повторяется в номенклатуре",IF(ISNA(MATCH(C4183,{"Приход","Расход","Списание","Корректировка остатка"},0)),"Выберите тип операции",IF(NOT(ISNUMBER(D4183)),"Укажите количество",IF(D4183=0,"Количество не может быть 0",IF(AND(C4183&lt;&gt;"Корректировка остатка",D4183&lt;0),"Для этого типа количество положительное",IF(NOT(ISNUMBER('Номенклатура'!$C$2)),"Укажите дату начала учёта",IF(A4183&lt;INT('Номенклатура'!$C$2),"Раньше даты начала учёта: НЕ учтено",IF(AND(C4183="Корректировка остатка",TRIM(G4183)=""),"Учтено: добавьте пояснение","ОК")))))))))))))</f>
        <v/>
      </c>
    </row>
    <row r="4184" spans="1:9" x14ac:dyDescent="0.25">
      <c r="A4184" s="16"/>
      <c r="B4184" s="13"/>
      <c r="C4184" s="13"/>
      <c r="D4184" s="14"/>
      <c r="E4184" s="17" t="str">
        <f>IF(OR(B4184="",SUMPRODUCT(--EXACT('Номенклатура'!$A$6:$A$205,B4184))&lt;&gt;1),"",INDEX('Номенклатура'!$D$6:$D$205,SUMPRODUCT(EXACT('Номенклатура'!$A$6:$A$205,B4184)*(ROW('Номенклатура'!$A$6:$A$205)-5)))&amp;"")</f>
        <v/>
      </c>
      <c r="F4184" s="18" t="str">
        <f>IF(OR(I4184="ОК",I4184="Учтено: добавьте пояснение"),IF(C4184="Приход",D4184,IF(C4184="Корректировка остатка",D4184,-D4184)),"")</f>
        <v/>
      </c>
      <c r="G4184" s="13"/>
      <c r="H4184" s="15" t="str">
        <f>IF(OR(B4184="",SUMPRODUCT(--EXACT('Номенклатура'!$A$6:$A$205,B4184))&lt;&gt;1),"",INDEX('Номенклатура'!$B$6:$B$205,SUMPRODUCT(EXACT('Номенклатура'!$A$6:$A$205,B4184)*(ROW('Номенклатура'!$A$6:$A$205)-5)))&amp;"")</f>
        <v/>
      </c>
      <c r="I4184" s="15" t="str">
        <f>IF(COUNTA(A4184:D4184,G4184)=0,"",IF(NOT(ISNUMBER(A4184)),"Укажите дату",IF(B4184="","Укажите код",IF(NOT(AND(ISTEXT(B4184),LEN(B4184)&gt;0,LEN(B4184)&lt;=30,ISNUMBER(FIND(LEFT(B4184,1),"ABCDEFGHIJKLMNOPQRSTUVWXYZ")),SUMPRODUCT((MID(B4184,{1,2,3,4,5,6,7,8,9,10,11,12,13,14,15,16,17,18,19,20,21,22,23,24,25,26,27,28,29,30},1)&lt;&gt;"")*ISERROR(FIND(MID(B4184,{1,2,3,4,5,6,7,8,9,10,11,12,13,14,15,16,17,18,19,20,21,22,23,24,25,26,27,28,29,30},1),"ABCDEFGHIJKLMNOPQRSTUVWXYZ0123456789-_")))=0,ISERROR(VALUE(B4184)))),"Недопустимый код: только латинские буквы A-Z в верхнем регистре, цифры, - и _; начало с буквы, до 30 символов (например MILK-001)",IF(SUMPRODUCT(--EXACT('Номенклатура'!$A$6:$A$205,B4184))=0,"Код не найден в номенклатуре",IF(SUMPRODUCT(--EXACT('Номенклатура'!$A$6:$A$205,B4184))&gt;1,"Код повторяется в номенклатуре",IF(ISNA(MATCH(C4184,{"Приход","Расход","Списание","Корректировка остатка"},0)),"Выберите тип операции",IF(NOT(ISNUMBER(D4184)),"Укажите количество",IF(D4184=0,"Количество не может быть 0",IF(AND(C4184&lt;&gt;"Корректировка остатка",D4184&lt;0),"Для этого типа количество положительное",IF(NOT(ISNUMBER('Номенклатура'!$C$2)),"Укажите дату начала учёта",IF(A4184&lt;INT('Номенклатура'!$C$2),"Раньше даты начала учёта: НЕ учтено",IF(AND(C4184="Корректировка остатка",TRIM(G4184)=""),"Учтено: добавьте пояснение","ОК")))))))))))))</f>
        <v/>
      </c>
    </row>
    <row r="4185" spans="1:9" x14ac:dyDescent="0.25">
      <c r="A4185" s="16"/>
      <c r="B4185" s="13"/>
      <c r="C4185" s="13"/>
      <c r="D4185" s="14"/>
      <c r="E4185" s="17" t="str">
        <f>IF(OR(B4185="",SUMPRODUCT(--EXACT('Номенклатура'!$A$6:$A$205,B4185))&lt;&gt;1),"",INDEX('Номенклатура'!$D$6:$D$205,SUMPRODUCT(EXACT('Номенклатура'!$A$6:$A$205,B4185)*(ROW('Номенклатура'!$A$6:$A$205)-5)))&amp;"")</f>
        <v/>
      </c>
      <c r="F4185" s="18" t="str">
        <f>IF(OR(I4185="ОК",I4185="Учтено: добавьте пояснение"),IF(C4185="Приход",D4185,IF(C4185="Корректировка остатка",D4185,-D4185)),"")</f>
        <v/>
      </c>
      <c r="G4185" s="13"/>
      <c r="H4185" s="15" t="str">
        <f>IF(OR(B4185="",SUMPRODUCT(--EXACT('Номенклатура'!$A$6:$A$205,B4185))&lt;&gt;1),"",INDEX('Номенклатура'!$B$6:$B$205,SUMPRODUCT(EXACT('Номенклатура'!$A$6:$A$205,B4185)*(ROW('Номенклатура'!$A$6:$A$205)-5)))&amp;"")</f>
        <v/>
      </c>
      <c r="I4185" s="15" t="str">
        <f>IF(COUNTA(A4185:D4185,G4185)=0,"",IF(NOT(ISNUMBER(A4185)),"Укажите дату",IF(B4185="","Укажите код",IF(NOT(AND(ISTEXT(B4185),LEN(B4185)&gt;0,LEN(B4185)&lt;=30,ISNUMBER(FIND(LEFT(B4185,1),"ABCDEFGHIJKLMNOPQRSTUVWXYZ")),SUMPRODUCT((MID(B4185,{1,2,3,4,5,6,7,8,9,10,11,12,13,14,15,16,17,18,19,20,21,22,23,24,25,26,27,28,29,30},1)&lt;&gt;"")*ISERROR(FIND(MID(B4185,{1,2,3,4,5,6,7,8,9,10,11,12,13,14,15,16,17,18,19,20,21,22,23,24,25,26,27,28,29,30},1),"ABCDEFGHIJKLMNOPQRSTUVWXYZ0123456789-_")))=0,ISERROR(VALUE(B4185)))),"Недопустимый код: только латинские буквы A-Z в верхнем регистре, цифры, - и _; начало с буквы, до 30 символов (например MILK-001)",IF(SUMPRODUCT(--EXACT('Номенклатура'!$A$6:$A$205,B4185))=0,"Код не найден в номенклатуре",IF(SUMPRODUCT(--EXACT('Номенклатура'!$A$6:$A$205,B4185))&gt;1,"Код повторяется в номенклатуре",IF(ISNA(MATCH(C4185,{"Приход","Расход","Списание","Корректировка остатка"},0)),"Выберите тип операции",IF(NOT(ISNUMBER(D4185)),"Укажите количество",IF(D4185=0,"Количество не может быть 0",IF(AND(C4185&lt;&gt;"Корректировка остатка",D4185&lt;0),"Для этого типа количество положительное",IF(NOT(ISNUMBER('Номенклатура'!$C$2)),"Укажите дату начала учёта",IF(A4185&lt;INT('Номенклатура'!$C$2),"Раньше даты начала учёта: НЕ учтено",IF(AND(C4185="Корректировка остатка",TRIM(G4185)=""),"Учтено: добавьте пояснение","ОК")))))))))))))</f>
        <v/>
      </c>
    </row>
    <row r="4186" spans="1:9" x14ac:dyDescent="0.25">
      <c r="A4186" s="16"/>
      <c r="B4186" s="13"/>
      <c r="C4186" s="13"/>
      <c r="D4186" s="14"/>
      <c r="E4186" s="17" t="str">
        <f>IF(OR(B4186="",SUMPRODUCT(--EXACT('Номенклатура'!$A$6:$A$205,B4186))&lt;&gt;1),"",INDEX('Номенклатура'!$D$6:$D$205,SUMPRODUCT(EXACT('Номенклатура'!$A$6:$A$205,B4186)*(ROW('Номенклатура'!$A$6:$A$205)-5)))&amp;"")</f>
        <v/>
      </c>
      <c r="F4186" s="18" t="str">
        <f>IF(OR(I4186="ОК",I4186="Учтено: добавьте пояснение"),IF(C4186="Приход",D4186,IF(C4186="Корректировка остатка",D4186,-D4186)),"")</f>
        <v/>
      </c>
      <c r="G4186" s="13"/>
      <c r="H4186" s="15" t="str">
        <f>IF(OR(B4186="",SUMPRODUCT(--EXACT('Номенклатура'!$A$6:$A$205,B4186))&lt;&gt;1),"",INDEX('Номенклатура'!$B$6:$B$205,SUMPRODUCT(EXACT('Номенклатура'!$A$6:$A$205,B4186)*(ROW('Номенклатура'!$A$6:$A$205)-5)))&amp;"")</f>
        <v/>
      </c>
      <c r="I4186" s="15" t="str">
        <f>IF(COUNTA(A4186:D4186,G4186)=0,"",IF(NOT(ISNUMBER(A4186)),"Укажите дату",IF(B4186="","Укажите код",IF(NOT(AND(ISTEXT(B4186),LEN(B4186)&gt;0,LEN(B4186)&lt;=30,ISNUMBER(FIND(LEFT(B4186,1),"ABCDEFGHIJKLMNOPQRSTUVWXYZ")),SUMPRODUCT((MID(B4186,{1,2,3,4,5,6,7,8,9,10,11,12,13,14,15,16,17,18,19,20,21,22,23,24,25,26,27,28,29,30},1)&lt;&gt;"")*ISERROR(FIND(MID(B4186,{1,2,3,4,5,6,7,8,9,10,11,12,13,14,15,16,17,18,19,20,21,22,23,24,25,26,27,28,29,30},1),"ABCDEFGHIJKLMNOPQRSTUVWXYZ0123456789-_")))=0,ISERROR(VALUE(B4186)))),"Недопустимый код: только латинские буквы A-Z в верхнем регистре, цифры, - и _; начало с буквы, до 30 символов (например MILK-001)",IF(SUMPRODUCT(--EXACT('Номенклатура'!$A$6:$A$205,B4186))=0,"Код не найден в номенклатуре",IF(SUMPRODUCT(--EXACT('Номенклатура'!$A$6:$A$205,B4186))&gt;1,"Код повторяется в номенклатуре",IF(ISNA(MATCH(C4186,{"Приход","Расход","Списание","Корректировка остатка"},0)),"Выберите тип операции",IF(NOT(ISNUMBER(D4186)),"Укажите количество",IF(D4186=0,"Количество не может быть 0",IF(AND(C4186&lt;&gt;"Корректировка остатка",D4186&lt;0),"Для этого типа количество положительное",IF(NOT(ISNUMBER('Номенклатура'!$C$2)),"Укажите дату начала учёта",IF(A4186&lt;INT('Номенклатура'!$C$2),"Раньше даты начала учёта: НЕ учтено",IF(AND(C4186="Корректировка остатка",TRIM(G4186)=""),"Учтено: добавьте пояснение","ОК")))))))))))))</f>
        <v/>
      </c>
    </row>
    <row r="4187" spans="1:9" x14ac:dyDescent="0.25">
      <c r="A4187" s="16"/>
      <c r="B4187" s="13"/>
      <c r="C4187" s="13"/>
      <c r="D4187" s="14"/>
      <c r="E4187" s="17" t="str">
        <f>IF(OR(B4187="",SUMPRODUCT(--EXACT('Номенклатура'!$A$6:$A$205,B4187))&lt;&gt;1),"",INDEX('Номенклатура'!$D$6:$D$205,SUMPRODUCT(EXACT('Номенклатура'!$A$6:$A$205,B4187)*(ROW('Номенклатура'!$A$6:$A$205)-5)))&amp;"")</f>
        <v/>
      </c>
      <c r="F4187" s="18" t="str">
        <f>IF(OR(I4187="ОК",I4187="Учтено: добавьте пояснение"),IF(C4187="Приход",D4187,IF(C4187="Корректировка остатка",D4187,-D4187)),"")</f>
        <v/>
      </c>
      <c r="G4187" s="13"/>
      <c r="H4187" s="15" t="str">
        <f>IF(OR(B4187="",SUMPRODUCT(--EXACT('Номенклатура'!$A$6:$A$205,B4187))&lt;&gt;1),"",INDEX('Номенклатура'!$B$6:$B$205,SUMPRODUCT(EXACT('Номенклатура'!$A$6:$A$205,B4187)*(ROW('Номенклатура'!$A$6:$A$205)-5)))&amp;"")</f>
        <v/>
      </c>
      <c r="I4187" s="15" t="str">
        <f>IF(COUNTA(A4187:D4187,G4187)=0,"",IF(NOT(ISNUMBER(A4187)),"Укажите дату",IF(B4187="","Укажите код",IF(NOT(AND(ISTEXT(B4187),LEN(B4187)&gt;0,LEN(B4187)&lt;=30,ISNUMBER(FIND(LEFT(B4187,1),"ABCDEFGHIJKLMNOPQRSTUVWXYZ")),SUMPRODUCT((MID(B4187,{1,2,3,4,5,6,7,8,9,10,11,12,13,14,15,16,17,18,19,20,21,22,23,24,25,26,27,28,29,30},1)&lt;&gt;"")*ISERROR(FIND(MID(B4187,{1,2,3,4,5,6,7,8,9,10,11,12,13,14,15,16,17,18,19,20,21,22,23,24,25,26,27,28,29,30},1),"ABCDEFGHIJKLMNOPQRSTUVWXYZ0123456789-_")))=0,ISERROR(VALUE(B4187)))),"Недопустимый код: только латинские буквы A-Z в верхнем регистре, цифры, - и _; начало с буквы, до 30 символов (например MILK-001)",IF(SUMPRODUCT(--EXACT('Номенклатура'!$A$6:$A$205,B4187))=0,"Код не найден в номенклатуре",IF(SUMPRODUCT(--EXACT('Номенклатура'!$A$6:$A$205,B4187))&gt;1,"Код повторяется в номенклатуре",IF(ISNA(MATCH(C4187,{"Приход","Расход","Списание","Корректировка остатка"},0)),"Выберите тип операции",IF(NOT(ISNUMBER(D4187)),"Укажите количество",IF(D4187=0,"Количество не может быть 0",IF(AND(C4187&lt;&gt;"Корректировка остатка",D4187&lt;0),"Для этого типа количество положительное",IF(NOT(ISNUMBER('Номенклатура'!$C$2)),"Укажите дату начала учёта",IF(A4187&lt;INT('Номенклатура'!$C$2),"Раньше даты начала учёта: НЕ учтено",IF(AND(C4187="Корректировка остатка",TRIM(G4187)=""),"Учтено: добавьте пояснение","ОК")))))))))))))</f>
        <v/>
      </c>
    </row>
    <row r="4188" spans="1:9" x14ac:dyDescent="0.25">
      <c r="A4188" s="16"/>
      <c r="B4188" s="13"/>
      <c r="C4188" s="13"/>
      <c r="D4188" s="14"/>
      <c r="E4188" s="17" t="str">
        <f>IF(OR(B4188="",SUMPRODUCT(--EXACT('Номенклатура'!$A$6:$A$205,B4188))&lt;&gt;1),"",INDEX('Номенклатура'!$D$6:$D$205,SUMPRODUCT(EXACT('Номенклатура'!$A$6:$A$205,B4188)*(ROW('Номенклатура'!$A$6:$A$205)-5)))&amp;"")</f>
        <v/>
      </c>
      <c r="F4188" s="18" t="str">
        <f>IF(OR(I4188="ОК",I4188="Учтено: добавьте пояснение"),IF(C4188="Приход",D4188,IF(C4188="Корректировка остатка",D4188,-D4188)),"")</f>
        <v/>
      </c>
      <c r="G4188" s="13"/>
      <c r="H4188" s="15" t="str">
        <f>IF(OR(B4188="",SUMPRODUCT(--EXACT('Номенклатура'!$A$6:$A$205,B4188))&lt;&gt;1),"",INDEX('Номенклатура'!$B$6:$B$205,SUMPRODUCT(EXACT('Номенклатура'!$A$6:$A$205,B4188)*(ROW('Номенклатура'!$A$6:$A$205)-5)))&amp;"")</f>
        <v/>
      </c>
      <c r="I4188" s="15" t="str">
        <f>IF(COUNTA(A4188:D4188,G4188)=0,"",IF(NOT(ISNUMBER(A4188)),"Укажите дату",IF(B4188="","Укажите код",IF(NOT(AND(ISTEXT(B4188),LEN(B4188)&gt;0,LEN(B4188)&lt;=30,ISNUMBER(FIND(LEFT(B4188,1),"ABCDEFGHIJKLMNOPQRSTUVWXYZ")),SUMPRODUCT((MID(B4188,{1,2,3,4,5,6,7,8,9,10,11,12,13,14,15,16,17,18,19,20,21,22,23,24,25,26,27,28,29,30},1)&lt;&gt;"")*ISERROR(FIND(MID(B4188,{1,2,3,4,5,6,7,8,9,10,11,12,13,14,15,16,17,18,19,20,21,22,23,24,25,26,27,28,29,30},1),"ABCDEFGHIJKLMNOPQRSTUVWXYZ0123456789-_")))=0,ISERROR(VALUE(B4188)))),"Недопустимый код: только латинские буквы A-Z в верхнем регистре, цифры, - и _; начало с буквы, до 30 символов (например MILK-001)",IF(SUMPRODUCT(--EXACT('Номенклатура'!$A$6:$A$205,B4188))=0,"Код не найден в номенклатуре",IF(SUMPRODUCT(--EXACT('Номенклатура'!$A$6:$A$205,B4188))&gt;1,"Код повторяется в номенклатуре",IF(ISNA(MATCH(C4188,{"Приход","Расход","Списание","Корректировка остатка"},0)),"Выберите тип операции",IF(NOT(ISNUMBER(D4188)),"Укажите количество",IF(D4188=0,"Количество не может быть 0",IF(AND(C4188&lt;&gt;"Корректировка остатка",D4188&lt;0),"Для этого типа количество положительное",IF(NOT(ISNUMBER('Номенклатура'!$C$2)),"Укажите дату начала учёта",IF(A4188&lt;INT('Номенклатура'!$C$2),"Раньше даты начала учёта: НЕ учтено",IF(AND(C4188="Корректировка остатка",TRIM(G4188)=""),"Учтено: добавьте пояснение","ОК")))))))))))))</f>
        <v/>
      </c>
    </row>
    <row r="4189" spans="1:9" x14ac:dyDescent="0.25">
      <c r="A4189" s="16"/>
      <c r="B4189" s="13"/>
      <c r="C4189" s="13"/>
      <c r="D4189" s="14"/>
      <c r="E4189" s="17" t="str">
        <f>IF(OR(B4189="",SUMPRODUCT(--EXACT('Номенклатура'!$A$6:$A$205,B4189))&lt;&gt;1),"",INDEX('Номенклатура'!$D$6:$D$205,SUMPRODUCT(EXACT('Номенклатура'!$A$6:$A$205,B4189)*(ROW('Номенклатура'!$A$6:$A$205)-5)))&amp;"")</f>
        <v/>
      </c>
      <c r="F4189" s="18" t="str">
        <f>IF(OR(I4189="ОК",I4189="Учтено: добавьте пояснение"),IF(C4189="Приход",D4189,IF(C4189="Корректировка остатка",D4189,-D4189)),"")</f>
        <v/>
      </c>
      <c r="G4189" s="13"/>
      <c r="H4189" s="15" t="str">
        <f>IF(OR(B4189="",SUMPRODUCT(--EXACT('Номенклатура'!$A$6:$A$205,B4189))&lt;&gt;1),"",INDEX('Номенклатура'!$B$6:$B$205,SUMPRODUCT(EXACT('Номенклатура'!$A$6:$A$205,B4189)*(ROW('Номенклатура'!$A$6:$A$205)-5)))&amp;"")</f>
        <v/>
      </c>
      <c r="I4189" s="15" t="str">
        <f>IF(COUNTA(A4189:D4189,G4189)=0,"",IF(NOT(ISNUMBER(A4189)),"Укажите дату",IF(B4189="","Укажите код",IF(NOT(AND(ISTEXT(B4189),LEN(B4189)&gt;0,LEN(B4189)&lt;=30,ISNUMBER(FIND(LEFT(B4189,1),"ABCDEFGHIJKLMNOPQRSTUVWXYZ")),SUMPRODUCT((MID(B4189,{1,2,3,4,5,6,7,8,9,10,11,12,13,14,15,16,17,18,19,20,21,22,23,24,25,26,27,28,29,30},1)&lt;&gt;"")*ISERROR(FIND(MID(B4189,{1,2,3,4,5,6,7,8,9,10,11,12,13,14,15,16,17,18,19,20,21,22,23,24,25,26,27,28,29,30},1),"ABCDEFGHIJKLMNOPQRSTUVWXYZ0123456789-_")))=0,ISERROR(VALUE(B4189)))),"Недопустимый код: только латинские буквы A-Z в верхнем регистре, цифры, - и _; начало с буквы, до 30 символов (например MILK-001)",IF(SUMPRODUCT(--EXACT('Номенклатура'!$A$6:$A$205,B4189))=0,"Код не найден в номенклатуре",IF(SUMPRODUCT(--EXACT('Номенклатура'!$A$6:$A$205,B4189))&gt;1,"Код повторяется в номенклатуре",IF(ISNA(MATCH(C4189,{"Приход","Расход","Списание","Корректировка остатка"},0)),"Выберите тип операции",IF(NOT(ISNUMBER(D4189)),"Укажите количество",IF(D4189=0,"Количество не может быть 0",IF(AND(C4189&lt;&gt;"Корректировка остатка",D4189&lt;0),"Для этого типа количество положительное",IF(NOT(ISNUMBER('Номенклатура'!$C$2)),"Укажите дату начала учёта",IF(A4189&lt;INT('Номенклатура'!$C$2),"Раньше даты начала учёта: НЕ учтено",IF(AND(C4189="Корректировка остатка",TRIM(G4189)=""),"Учтено: добавьте пояснение","ОК")))))))))))))</f>
        <v/>
      </c>
    </row>
    <row r="4190" spans="1:9" x14ac:dyDescent="0.25">
      <c r="A4190" s="16"/>
      <c r="B4190" s="13"/>
      <c r="C4190" s="13"/>
      <c r="D4190" s="14"/>
      <c r="E4190" s="17" t="str">
        <f>IF(OR(B4190="",SUMPRODUCT(--EXACT('Номенклатура'!$A$6:$A$205,B4190))&lt;&gt;1),"",INDEX('Номенклатура'!$D$6:$D$205,SUMPRODUCT(EXACT('Номенклатура'!$A$6:$A$205,B4190)*(ROW('Номенклатура'!$A$6:$A$205)-5)))&amp;"")</f>
        <v/>
      </c>
      <c r="F4190" s="18" t="str">
        <f>IF(OR(I4190="ОК",I4190="Учтено: добавьте пояснение"),IF(C4190="Приход",D4190,IF(C4190="Корректировка остатка",D4190,-D4190)),"")</f>
        <v/>
      </c>
      <c r="G4190" s="13"/>
      <c r="H4190" s="15" t="str">
        <f>IF(OR(B4190="",SUMPRODUCT(--EXACT('Номенклатура'!$A$6:$A$205,B4190))&lt;&gt;1),"",INDEX('Номенклатура'!$B$6:$B$205,SUMPRODUCT(EXACT('Номенклатура'!$A$6:$A$205,B4190)*(ROW('Номенклатура'!$A$6:$A$205)-5)))&amp;"")</f>
        <v/>
      </c>
      <c r="I4190" s="15" t="str">
        <f>IF(COUNTA(A4190:D4190,G4190)=0,"",IF(NOT(ISNUMBER(A4190)),"Укажите дату",IF(B4190="","Укажите код",IF(NOT(AND(ISTEXT(B4190),LEN(B4190)&gt;0,LEN(B4190)&lt;=30,ISNUMBER(FIND(LEFT(B4190,1),"ABCDEFGHIJKLMNOPQRSTUVWXYZ")),SUMPRODUCT((MID(B4190,{1,2,3,4,5,6,7,8,9,10,11,12,13,14,15,16,17,18,19,20,21,22,23,24,25,26,27,28,29,30},1)&lt;&gt;"")*ISERROR(FIND(MID(B4190,{1,2,3,4,5,6,7,8,9,10,11,12,13,14,15,16,17,18,19,20,21,22,23,24,25,26,27,28,29,30},1),"ABCDEFGHIJKLMNOPQRSTUVWXYZ0123456789-_")))=0,ISERROR(VALUE(B4190)))),"Недопустимый код: только латинские буквы A-Z в верхнем регистре, цифры, - и _; начало с буквы, до 30 символов (например MILK-001)",IF(SUMPRODUCT(--EXACT('Номенклатура'!$A$6:$A$205,B4190))=0,"Код не найден в номенклатуре",IF(SUMPRODUCT(--EXACT('Номенклатура'!$A$6:$A$205,B4190))&gt;1,"Код повторяется в номенклатуре",IF(ISNA(MATCH(C4190,{"Приход","Расход","Списание","Корректировка остатка"},0)),"Выберите тип операции",IF(NOT(ISNUMBER(D4190)),"Укажите количество",IF(D4190=0,"Количество не может быть 0",IF(AND(C4190&lt;&gt;"Корректировка остатка",D4190&lt;0),"Для этого типа количество положительное",IF(NOT(ISNUMBER('Номенклатура'!$C$2)),"Укажите дату начала учёта",IF(A4190&lt;INT('Номенклатура'!$C$2),"Раньше даты начала учёта: НЕ учтено",IF(AND(C4190="Корректировка остатка",TRIM(G4190)=""),"Учтено: добавьте пояснение","ОК")))))))))))))</f>
        <v/>
      </c>
    </row>
    <row r="4191" spans="1:9" x14ac:dyDescent="0.25">
      <c r="A4191" s="16"/>
      <c r="B4191" s="13"/>
      <c r="C4191" s="13"/>
      <c r="D4191" s="14"/>
      <c r="E4191" s="17" t="str">
        <f>IF(OR(B4191="",SUMPRODUCT(--EXACT('Номенклатура'!$A$6:$A$205,B4191))&lt;&gt;1),"",INDEX('Номенклатура'!$D$6:$D$205,SUMPRODUCT(EXACT('Номенклатура'!$A$6:$A$205,B4191)*(ROW('Номенклатура'!$A$6:$A$205)-5)))&amp;"")</f>
        <v/>
      </c>
      <c r="F4191" s="18" t="str">
        <f>IF(OR(I4191="ОК",I4191="Учтено: добавьте пояснение"),IF(C4191="Приход",D4191,IF(C4191="Корректировка остатка",D4191,-D4191)),"")</f>
        <v/>
      </c>
      <c r="G4191" s="13"/>
      <c r="H4191" s="15" t="str">
        <f>IF(OR(B4191="",SUMPRODUCT(--EXACT('Номенклатура'!$A$6:$A$205,B4191))&lt;&gt;1),"",INDEX('Номенклатура'!$B$6:$B$205,SUMPRODUCT(EXACT('Номенклатура'!$A$6:$A$205,B4191)*(ROW('Номенклатура'!$A$6:$A$205)-5)))&amp;"")</f>
        <v/>
      </c>
      <c r="I4191" s="15" t="str">
        <f>IF(COUNTA(A4191:D4191,G4191)=0,"",IF(NOT(ISNUMBER(A4191)),"Укажите дату",IF(B4191="","Укажите код",IF(NOT(AND(ISTEXT(B4191),LEN(B4191)&gt;0,LEN(B4191)&lt;=30,ISNUMBER(FIND(LEFT(B4191,1),"ABCDEFGHIJKLMNOPQRSTUVWXYZ")),SUMPRODUCT((MID(B4191,{1,2,3,4,5,6,7,8,9,10,11,12,13,14,15,16,17,18,19,20,21,22,23,24,25,26,27,28,29,30},1)&lt;&gt;"")*ISERROR(FIND(MID(B4191,{1,2,3,4,5,6,7,8,9,10,11,12,13,14,15,16,17,18,19,20,21,22,23,24,25,26,27,28,29,30},1),"ABCDEFGHIJKLMNOPQRSTUVWXYZ0123456789-_")))=0,ISERROR(VALUE(B4191)))),"Недопустимый код: только латинские буквы A-Z в верхнем регистре, цифры, - и _; начало с буквы, до 30 символов (например MILK-001)",IF(SUMPRODUCT(--EXACT('Номенклатура'!$A$6:$A$205,B4191))=0,"Код не найден в номенклатуре",IF(SUMPRODUCT(--EXACT('Номенклатура'!$A$6:$A$205,B4191))&gt;1,"Код повторяется в номенклатуре",IF(ISNA(MATCH(C4191,{"Приход","Расход","Списание","Корректировка остатка"},0)),"Выберите тип операции",IF(NOT(ISNUMBER(D4191)),"Укажите количество",IF(D4191=0,"Количество не может быть 0",IF(AND(C4191&lt;&gt;"Корректировка остатка",D4191&lt;0),"Для этого типа количество положительное",IF(NOT(ISNUMBER('Номенклатура'!$C$2)),"Укажите дату начала учёта",IF(A4191&lt;INT('Номенклатура'!$C$2),"Раньше даты начала учёта: НЕ учтено",IF(AND(C4191="Корректировка остатка",TRIM(G4191)=""),"Учтено: добавьте пояснение","ОК")))))))))))))</f>
        <v/>
      </c>
    </row>
    <row r="4192" spans="1:9" x14ac:dyDescent="0.25">
      <c r="A4192" s="16"/>
      <c r="B4192" s="13"/>
      <c r="C4192" s="13"/>
      <c r="D4192" s="14"/>
      <c r="E4192" s="17" t="str">
        <f>IF(OR(B4192="",SUMPRODUCT(--EXACT('Номенклатура'!$A$6:$A$205,B4192))&lt;&gt;1),"",INDEX('Номенклатура'!$D$6:$D$205,SUMPRODUCT(EXACT('Номенклатура'!$A$6:$A$205,B4192)*(ROW('Номенклатура'!$A$6:$A$205)-5)))&amp;"")</f>
        <v/>
      </c>
      <c r="F4192" s="18" t="str">
        <f>IF(OR(I4192="ОК",I4192="Учтено: добавьте пояснение"),IF(C4192="Приход",D4192,IF(C4192="Корректировка остатка",D4192,-D4192)),"")</f>
        <v/>
      </c>
      <c r="G4192" s="13"/>
      <c r="H4192" s="15" t="str">
        <f>IF(OR(B4192="",SUMPRODUCT(--EXACT('Номенклатура'!$A$6:$A$205,B4192))&lt;&gt;1),"",INDEX('Номенклатура'!$B$6:$B$205,SUMPRODUCT(EXACT('Номенклатура'!$A$6:$A$205,B4192)*(ROW('Номенклатура'!$A$6:$A$205)-5)))&amp;"")</f>
        <v/>
      </c>
      <c r="I4192" s="15" t="str">
        <f>IF(COUNTA(A4192:D4192,G4192)=0,"",IF(NOT(ISNUMBER(A4192)),"Укажите дату",IF(B4192="","Укажите код",IF(NOT(AND(ISTEXT(B4192),LEN(B4192)&gt;0,LEN(B4192)&lt;=30,ISNUMBER(FIND(LEFT(B4192,1),"ABCDEFGHIJKLMNOPQRSTUVWXYZ")),SUMPRODUCT((MID(B4192,{1,2,3,4,5,6,7,8,9,10,11,12,13,14,15,16,17,18,19,20,21,22,23,24,25,26,27,28,29,30},1)&lt;&gt;"")*ISERROR(FIND(MID(B4192,{1,2,3,4,5,6,7,8,9,10,11,12,13,14,15,16,17,18,19,20,21,22,23,24,25,26,27,28,29,30},1),"ABCDEFGHIJKLMNOPQRSTUVWXYZ0123456789-_")))=0,ISERROR(VALUE(B4192)))),"Недопустимый код: только латинские буквы A-Z в верхнем регистре, цифры, - и _; начало с буквы, до 30 символов (например MILK-001)",IF(SUMPRODUCT(--EXACT('Номенклатура'!$A$6:$A$205,B4192))=0,"Код не найден в номенклатуре",IF(SUMPRODUCT(--EXACT('Номенклатура'!$A$6:$A$205,B4192))&gt;1,"Код повторяется в номенклатуре",IF(ISNA(MATCH(C4192,{"Приход","Расход","Списание","Корректировка остатка"},0)),"Выберите тип операции",IF(NOT(ISNUMBER(D4192)),"Укажите количество",IF(D4192=0,"Количество не может быть 0",IF(AND(C4192&lt;&gt;"Корректировка остатка",D4192&lt;0),"Для этого типа количество положительное",IF(NOT(ISNUMBER('Номенклатура'!$C$2)),"Укажите дату начала учёта",IF(A4192&lt;INT('Номенклатура'!$C$2),"Раньше даты начала учёта: НЕ учтено",IF(AND(C4192="Корректировка остатка",TRIM(G4192)=""),"Учтено: добавьте пояснение","ОК")))))))))))))</f>
        <v/>
      </c>
    </row>
    <row r="4193" spans="1:9" x14ac:dyDescent="0.25">
      <c r="A4193" s="16"/>
      <c r="B4193" s="13"/>
      <c r="C4193" s="13"/>
      <c r="D4193" s="14"/>
      <c r="E4193" s="17" t="str">
        <f>IF(OR(B4193="",SUMPRODUCT(--EXACT('Номенклатура'!$A$6:$A$205,B4193))&lt;&gt;1),"",INDEX('Номенклатура'!$D$6:$D$205,SUMPRODUCT(EXACT('Номенклатура'!$A$6:$A$205,B4193)*(ROW('Номенклатура'!$A$6:$A$205)-5)))&amp;"")</f>
        <v/>
      </c>
      <c r="F4193" s="18" t="str">
        <f>IF(OR(I4193="ОК",I4193="Учтено: добавьте пояснение"),IF(C4193="Приход",D4193,IF(C4193="Корректировка остатка",D4193,-D4193)),"")</f>
        <v/>
      </c>
      <c r="G4193" s="13"/>
      <c r="H4193" s="15" t="str">
        <f>IF(OR(B4193="",SUMPRODUCT(--EXACT('Номенклатура'!$A$6:$A$205,B4193))&lt;&gt;1),"",INDEX('Номенклатура'!$B$6:$B$205,SUMPRODUCT(EXACT('Номенклатура'!$A$6:$A$205,B4193)*(ROW('Номенклатура'!$A$6:$A$205)-5)))&amp;"")</f>
        <v/>
      </c>
      <c r="I4193" s="15" t="str">
        <f>IF(COUNTA(A4193:D4193,G4193)=0,"",IF(NOT(ISNUMBER(A4193)),"Укажите дату",IF(B4193="","Укажите код",IF(NOT(AND(ISTEXT(B4193),LEN(B4193)&gt;0,LEN(B4193)&lt;=30,ISNUMBER(FIND(LEFT(B4193,1),"ABCDEFGHIJKLMNOPQRSTUVWXYZ")),SUMPRODUCT((MID(B4193,{1,2,3,4,5,6,7,8,9,10,11,12,13,14,15,16,17,18,19,20,21,22,23,24,25,26,27,28,29,30},1)&lt;&gt;"")*ISERROR(FIND(MID(B4193,{1,2,3,4,5,6,7,8,9,10,11,12,13,14,15,16,17,18,19,20,21,22,23,24,25,26,27,28,29,30},1),"ABCDEFGHIJKLMNOPQRSTUVWXYZ0123456789-_")))=0,ISERROR(VALUE(B4193)))),"Недопустимый код: только латинские буквы A-Z в верхнем регистре, цифры, - и _; начало с буквы, до 30 символов (например MILK-001)",IF(SUMPRODUCT(--EXACT('Номенклатура'!$A$6:$A$205,B4193))=0,"Код не найден в номенклатуре",IF(SUMPRODUCT(--EXACT('Номенклатура'!$A$6:$A$205,B4193))&gt;1,"Код повторяется в номенклатуре",IF(ISNA(MATCH(C4193,{"Приход","Расход","Списание","Корректировка остатка"},0)),"Выберите тип операции",IF(NOT(ISNUMBER(D4193)),"Укажите количество",IF(D4193=0,"Количество не может быть 0",IF(AND(C4193&lt;&gt;"Корректировка остатка",D4193&lt;0),"Для этого типа количество положительное",IF(NOT(ISNUMBER('Номенклатура'!$C$2)),"Укажите дату начала учёта",IF(A4193&lt;INT('Номенклатура'!$C$2),"Раньше даты начала учёта: НЕ учтено",IF(AND(C4193="Корректировка остатка",TRIM(G4193)=""),"Учтено: добавьте пояснение","ОК")))))))))))))</f>
        <v/>
      </c>
    </row>
    <row r="4194" spans="1:9" x14ac:dyDescent="0.25">
      <c r="A4194" s="16"/>
      <c r="B4194" s="13"/>
      <c r="C4194" s="13"/>
      <c r="D4194" s="14"/>
      <c r="E4194" s="17" t="str">
        <f>IF(OR(B4194="",SUMPRODUCT(--EXACT('Номенклатура'!$A$6:$A$205,B4194))&lt;&gt;1),"",INDEX('Номенклатура'!$D$6:$D$205,SUMPRODUCT(EXACT('Номенклатура'!$A$6:$A$205,B4194)*(ROW('Номенклатура'!$A$6:$A$205)-5)))&amp;"")</f>
        <v/>
      </c>
      <c r="F4194" s="18" t="str">
        <f>IF(OR(I4194="ОК",I4194="Учтено: добавьте пояснение"),IF(C4194="Приход",D4194,IF(C4194="Корректировка остатка",D4194,-D4194)),"")</f>
        <v/>
      </c>
      <c r="G4194" s="13"/>
      <c r="H4194" s="15" t="str">
        <f>IF(OR(B4194="",SUMPRODUCT(--EXACT('Номенклатура'!$A$6:$A$205,B4194))&lt;&gt;1),"",INDEX('Номенклатура'!$B$6:$B$205,SUMPRODUCT(EXACT('Номенклатура'!$A$6:$A$205,B4194)*(ROW('Номенклатура'!$A$6:$A$205)-5)))&amp;"")</f>
        <v/>
      </c>
      <c r="I4194" s="15" t="str">
        <f>IF(COUNTA(A4194:D4194,G4194)=0,"",IF(NOT(ISNUMBER(A4194)),"Укажите дату",IF(B4194="","Укажите код",IF(NOT(AND(ISTEXT(B4194),LEN(B4194)&gt;0,LEN(B4194)&lt;=30,ISNUMBER(FIND(LEFT(B4194,1),"ABCDEFGHIJKLMNOPQRSTUVWXYZ")),SUMPRODUCT((MID(B4194,{1,2,3,4,5,6,7,8,9,10,11,12,13,14,15,16,17,18,19,20,21,22,23,24,25,26,27,28,29,30},1)&lt;&gt;"")*ISERROR(FIND(MID(B4194,{1,2,3,4,5,6,7,8,9,10,11,12,13,14,15,16,17,18,19,20,21,22,23,24,25,26,27,28,29,30},1),"ABCDEFGHIJKLMNOPQRSTUVWXYZ0123456789-_")))=0,ISERROR(VALUE(B4194)))),"Недопустимый код: только латинские буквы A-Z в верхнем регистре, цифры, - и _; начало с буквы, до 30 символов (например MILK-001)",IF(SUMPRODUCT(--EXACT('Номенклатура'!$A$6:$A$205,B4194))=0,"Код не найден в номенклатуре",IF(SUMPRODUCT(--EXACT('Номенклатура'!$A$6:$A$205,B4194))&gt;1,"Код повторяется в номенклатуре",IF(ISNA(MATCH(C4194,{"Приход","Расход","Списание","Корректировка остатка"},0)),"Выберите тип операции",IF(NOT(ISNUMBER(D4194)),"Укажите количество",IF(D4194=0,"Количество не может быть 0",IF(AND(C4194&lt;&gt;"Корректировка остатка",D4194&lt;0),"Для этого типа количество положительное",IF(NOT(ISNUMBER('Номенклатура'!$C$2)),"Укажите дату начала учёта",IF(A4194&lt;INT('Номенклатура'!$C$2),"Раньше даты начала учёта: НЕ учтено",IF(AND(C4194="Корректировка остатка",TRIM(G4194)=""),"Учтено: добавьте пояснение","ОК")))))))))))))</f>
        <v/>
      </c>
    </row>
    <row r="4195" spans="1:9" x14ac:dyDescent="0.25">
      <c r="A4195" s="16"/>
      <c r="B4195" s="13"/>
      <c r="C4195" s="13"/>
      <c r="D4195" s="14"/>
      <c r="E4195" s="17" t="str">
        <f>IF(OR(B4195="",SUMPRODUCT(--EXACT('Номенклатура'!$A$6:$A$205,B4195))&lt;&gt;1),"",INDEX('Номенклатура'!$D$6:$D$205,SUMPRODUCT(EXACT('Номенклатура'!$A$6:$A$205,B4195)*(ROW('Номенклатура'!$A$6:$A$205)-5)))&amp;"")</f>
        <v/>
      </c>
      <c r="F4195" s="18" t="str">
        <f>IF(OR(I4195="ОК",I4195="Учтено: добавьте пояснение"),IF(C4195="Приход",D4195,IF(C4195="Корректировка остатка",D4195,-D4195)),"")</f>
        <v/>
      </c>
      <c r="G4195" s="13"/>
      <c r="H4195" s="15" t="str">
        <f>IF(OR(B4195="",SUMPRODUCT(--EXACT('Номенклатура'!$A$6:$A$205,B4195))&lt;&gt;1),"",INDEX('Номенклатура'!$B$6:$B$205,SUMPRODUCT(EXACT('Номенклатура'!$A$6:$A$205,B4195)*(ROW('Номенклатура'!$A$6:$A$205)-5)))&amp;"")</f>
        <v/>
      </c>
      <c r="I4195" s="15" t="str">
        <f>IF(COUNTA(A4195:D4195,G4195)=0,"",IF(NOT(ISNUMBER(A4195)),"Укажите дату",IF(B4195="","Укажите код",IF(NOT(AND(ISTEXT(B4195),LEN(B4195)&gt;0,LEN(B4195)&lt;=30,ISNUMBER(FIND(LEFT(B4195,1),"ABCDEFGHIJKLMNOPQRSTUVWXYZ")),SUMPRODUCT((MID(B4195,{1,2,3,4,5,6,7,8,9,10,11,12,13,14,15,16,17,18,19,20,21,22,23,24,25,26,27,28,29,30},1)&lt;&gt;"")*ISERROR(FIND(MID(B4195,{1,2,3,4,5,6,7,8,9,10,11,12,13,14,15,16,17,18,19,20,21,22,23,24,25,26,27,28,29,30},1),"ABCDEFGHIJKLMNOPQRSTUVWXYZ0123456789-_")))=0,ISERROR(VALUE(B4195)))),"Недопустимый код: только латинские буквы A-Z в верхнем регистре, цифры, - и _; начало с буквы, до 30 символов (например MILK-001)",IF(SUMPRODUCT(--EXACT('Номенклатура'!$A$6:$A$205,B4195))=0,"Код не найден в номенклатуре",IF(SUMPRODUCT(--EXACT('Номенклатура'!$A$6:$A$205,B4195))&gt;1,"Код повторяется в номенклатуре",IF(ISNA(MATCH(C4195,{"Приход","Расход","Списание","Корректировка остатка"},0)),"Выберите тип операции",IF(NOT(ISNUMBER(D4195)),"Укажите количество",IF(D4195=0,"Количество не может быть 0",IF(AND(C4195&lt;&gt;"Корректировка остатка",D4195&lt;0),"Для этого типа количество положительное",IF(NOT(ISNUMBER('Номенклатура'!$C$2)),"Укажите дату начала учёта",IF(A4195&lt;INT('Номенклатура'!$C$2),"Раньше даты начала учёта: НЕ учтено",IF(AND(C4195="Корректировка остатка",TRIM(G4195)=""),"Учтено: добавьте пояснение","ОК")))))))))))))</f>
        <v/>
      </c>
    </row>
    <row r="4196" spans="1:9" x14ac:dyDescent="0.25">
      <c r="A4196" s="16"/>
      <c r="B4196" s="13"/>
      <c r="C4196" s="13"/>
      <c r="D4196" s="14"/>
      <c r="E4196" s="17" t="str">
        <f>IF(OR(B4196="",SUMPRODUCT(--EXACT('Номенклатура'!$A$6:$A$205,B4196))&lt;&gt;1),"",INDEX('Номенклатура'!$D$6:$D$205,SUMPRODUCT(EXACT('Номенклатура'!$A$6:$A$205,B4196)*(ROW('Номенклатура'!$A$6:$A$205)-5)))&amp;"")</f>
        <v/>
      </c>
      <c r="F4196" s="18" t="str">
        <f>IF(OR(I4196="ОК",I4196="Учтено: добавьте пояснение"),IF(C4196="Приход",D4196,IF(C4196="Корректировка остатка",D4196,-D4196)),"")</f>
        <v/>
      </c>
      <c r="G4196" s="13"/>
      <c r="H4196" s="15" t="str">
        <f>IF(OR(B4196="",SUMPRODUCT(--EXACT('Номенклатура'!$A$6:$A$205,B4196))&lt;&gt;1),"",INDEX('Номенклатура'!$B$6:$B$205,SUMPRODUCT(EXACT('Номенклатура'!$A$6:$A$205,B4196)*(ROW('Номенклатура'!$A$6:$A$205)-5)))&amp;"")</f>
        <v/>
      </c>
      <c r="I4196" s="15" t="str">
        <f>IF(COUNTA(A4196:D4196,G4196)=0,"",IF(NOT(ISNUMBER(A4196)),"Укажите дату",IF(B4196="","Укажите код",IF(NOT(AND(ISTEXT(B4196),LEN(B4196)&gt;0,LEN(B4196)&lt;=30,ISNUMBER(FIND(LEFT(B4196,1),"ABCDEFGHIJKLMNOPQRSTUVWXYZ")),SUMPRODUCT((MID(B4196,{1,2,3,4,5,6,7,8,9,10,11,12,13,14,15,16,17,18,19,20,21,22,23,24,25,26,27,28,29,30},1)&lt;&gt;"")*ISERROR(FIND(MID(B4196,{1,2,3,4,5,6,7,8,9,10,11,12,13,14,15,16,17,18,19,20,21,22,23,24,25,26,27,28,29,30},1),"ABCDEFGHIJKLMNOPQRSTUVWXYZ0123456789-_")))=0,ISERROR(VALUE(B4196)))),"Недопустимый код: только латинские буквы A-Z в верхнем регистре, цифры, - и _; начало с буквы, до 30 символов (например MILK-001)",IF(SUMPRODUCT(--EXACT('Номенклатура'!$A$6:$A$205,B4196))=0,"Код не найден в номенклатуре",IF(SUMPRODUCT(--EXACT('Номенклатура'!$A$6:$A$205,B4196))&gt;1,"Код повторяется в номенклатуре",IF(ISNA(MATCH(C4196,{"Приход","Расход","Списание","Корректировка остатка"},0)),"Выберите тип операции",IF(NOT(ISNUMBER(D4196)),"Укажите количество",IF(D4196=0,"Количество не может быть 0",IF(AND(C4196&lt;&gt;"Корректировка остатка",D4196&lt;0),"Для этого типа количество положительное",IF(NOT(ISNUMBER('Номенклатура'!$C$2)),"Укажите дату начала учёта",IF(A4196&lt;INT('Номенклатура'!$C$2),"Раньше даты начала учёта: НЕ учтено",IF(AND(C4196="Корректировка остатка",TRIM(G4196)=""),"Учтено: добавьте пояснение","ОК")))))))))))))</f>
        <v/>
      </c>
    </row>
    <row r="4197" spans="1:9" x14ac:dyDescent="0.25">
      <c r="A4197" s="16"/>
      <c r="B4197" s="13"/>
      <c r="C4197" s="13"/>
      <c r="D4197" s="14"/>
      <c r="E4197" s="17" t="str">
        <f>IF(OR(B4197="",SUMPRODUCT(--EXACT('Номенклатура'!$A$6:$A$205,B4197))&lt;&gt;1),"",INDEX('Номенклатура'!$D$6:$D$205,SUMPRODUCT(EXACT('Номенклатура'!$A$6:$A$205,B4197)*(ROW('Номенклатура'!$A$6:$A$205)-5)))&amp;"")</f>
        <v/>
      </c>
      <c r="F4197" s="18" t="str">
        <f>IF(OR(I4197="ОК",I4197="Учтено: добавьте пояснение"),IF(C4197="Приход",D4197,IF(C4197="Корректировка остатка",D4197,-D4197)),"")</f>
        <v/>
      </c>
      <c r="G4197" s="13"/>
      <c r="H4197" s="15" t="str">
        <f>IF(OR(B4197="",SUMPRODUCT(--EXACT('Номенклатура'!$A$6:$A$205,B4197))&lt;&gt;1),"",INDEX('Номенклатура'!$B$6:$B$205,SUMPRODUCT(EXACT('Номенклатура'!$A$6:$A$205,B4197)*(ROW('Номенклатура'!$A$6:$A$205)-5)))&amp;"")</f>
        <v/>
      </c>
      <c r="I4197" s="15" t="str">
        <f>IF(COUNTA(A4197:D4197,G4197)=0,"",IF(NOT(ISNUMBER(A4197)),"Укажите дату",IF(B4197="","Укажите код",IF(NOT(AND(ISTEXT(B4197),LEN(B4197)&gt;0,LEN(B4197)&lt;=30,ISNUMBER(FIND(LEFT(B4197,1),"ABCDEFGHIJKLMNOPQRSTUVWXYZ")),SUMPRODUCT((MID(B4197,{1,2,3,4,5,6,7,8,9,10,11,12,13,14,15,16,17,18,19,20,21,22,23,24,25,26,27,28,29,30},1)&lt;&gt;"")*ISERROR(FIND(MID(B4197,{1,2,3,4,5,6,7,8,9,10,11,12,13,14,15,16,17,18,19,20,21,22,23,24,25,26,27,28,29,30},1),"ABCDEFGHIJKLMNOPQRSTUVWXYZ0123456789-_")))=0,ISERROR(VALUE(B4197)))),"Недопустимый код: только латинские буквы A-Z в верхнем регистре, цифры, - и _; начало с буквы, до 30 символов (например MILK-001)",IF(SUMPRODUCT(--EXACT('Номенклатура'!$A$6:$A$205,B4197))=0,"Код не найден в номенклатуре",IF(SUMPRODUCT(--EXACT('Номенклатура'!$A$6:$A$205,B4197))&gt;1,"Код повторяется в номенклатуре",IF(ISNA(MATCH(C4197,{"Приход","Расход","Списание","Корректировка остатка"},0)),"Выберите тип операции",IF(NOT(ISNUMBER(D4197)),"Укажите количество",IF(D4197=0,"Количество не может быть 0",IF(AND(C4197&lt;&gt;"Корректировка остатка",D4197&lt;0),"Для этого типа количество положительное",IF(NOT(ISNUMBER('Номенклатура'!$C$2)),"Укажите дату начала учёта",IF(A4197&lt;INT('Номенклатура'!$C$2),"Раньше даты начала учёта: НЕ учтено",IF(AND(C4197="Корректировка остатка",TRIM(G4197)=""),"Учтено: добавьте пояснение","ОК")))))))))))))</f>
        <v/>
      </c>
    </row>
    <row r="4198" spans="1:9" x14ac:dyDescent="0.25">
      <c r="A4198" s="16"/>
      <c r="B4198" s="13"/>
      <c r="C4198" s="13"/>
      <c r="D4198" s="14"/>
      <c r="E4198" s="17" t="str">
        <f>IF(OR(B4198="",SUMPRODUCT(--EXACT('Номенклатура'!$A$6:$A$205,B4198))&lt;&gt;1),"",INDEX('Номенклатура'!$D$6:$D$205,SUMPRODUCT(EXACT('Номенклатура'!$A$6:$A$205,B4198)*(ROW('Номенклатура'!$A$6:$A$205)-5)))&amp;"")</f>
        <v/>
      </c>
      <c r="F4198" s="18" t="str">
        <f>IF(OR(I4198="ОК",I4198="Учтено: добавьте пояснение"),IF(C4198="Приход",D4198,IF(C4198="Корректировка остатка",D4198,-D4198)),"")</f>
        <v/>
      </c>
      <c r="G4198" s="13"/>
      <c r="H4198" s="15" t="str">
        <f>IF(OR(B4198="",SUMPRODUCT(--EXACT('Номенклатура'!$A$6:$A$205,B4198))&lt;&gt;1),"",INDEX('Номенклатура'!$B$6:$B$205,SUMPRODUCT(EXACT('Номенклатура'!$A$6:$A$205,B4198)*(ROW('Номенклатура'!$A$6:$A$205)-5)))&amp;"")</f>
        <v/>
      </c>
      <c r="I4198" s="15" t="str">
        <f>IF(COUNTA(A4198:D4198,G4198)=0,"",IF(NOT(ISNUMBER(A4198)),"Укажите дату",IF(B4198="","Укажите код",IF(NOT(AND(ISTEXT(B4198),LEN(B4198)&gt;0,LEN(B4198)&lt;=30,ISNUMBER(FIND(LEFT(B4198,1),"ABCDEFGHIJKLMNOPQRSTUVWXYZ")),SUMPRODUCT((MID(B4198,{1,2,3,4,5,6,7,8,9,10,11,12,13,14,15,16,17,18,19,20,21,22,23,24,25,26,27,28,29,30},1)&lt;&gt;"")*ISERROR(FIND(MID(B4198,{1,2,3,4,5,6,7,8,9,10,11,12,13,14,15,16,17,18,19,20,21,22,23,24,25,26,27,28,29,30},1),"ABCDEFGHIJKLMNOPQRSTUVWXYZ0123456789-_")))=0,ISERROR(VALUE(B4198)))),"Недопустимый код: только латинские буквы A-Z в верхнем регистре, цифры, - и _; начало с буквы, до 30 символов (например MILK-001)",IF(SUMPRODUCT(--EXACT('Номенклатура'!$A$6:$A$205,B4198))=0,"Код не найден в номенклатуре",IF(SUMPRODUCT(--EXACT('Номенклатура'!$A$6:$A$205,B4198))&gt;1,"Код повторяется в номенклатуре",IF(ISNA(MATCH(C4198,{"Приход","Расход","Списание","Корректировка остатка"},0)),"Выберите тип операции",IF(NOT(ISNUMBER(D4198)),"Укажите количество",IF(D4198=0,"Количество не может быть 0",IF(AND(C4198&lt;&gt;"Корректировка остатка",D4198&lt;0),"Для этого типа количество положительное",IF(NOT(ISNUMBER('Номенклатура'!$C$2)),"Укажите дату начала учёта",IF(A4198&lt;INT('Номенклатура'!$C$2),"Раньше даты начала учёта: НЕ учтено",IF(AND(C4198="Корректировка остатка",TRIM(G4198)=""),"Учтено: добавьте пояснение","ОК")))))))))))))</f>
        <v/>
      </c>
    </row>
    <row r="4199" spans="1:9" x14ac:dyDescent="0.25">
      <c r="A4199" s="16"/>
      <c r="B4199" s="13"/>
      <c r="C4199" s="13"/>
      <c r="D4199" s="14"/>
      <c r="E4199" s="17" t="str">
        <f>IF(OR(B4199="",SUMPRODUCT(--EXACT('Номенклатура'!$A$6:$A$205,B4199))&lt;&gt;1),"",INDEX('Номенклатура'!$D$6:$D$205,SUMPRODUCT(EXACT('Номенклатура'!$A$6:$A$205,B4199)*(ROW('Номенклатура'!$A$6:$A$205)-5)))&amp;"")</f>
        <v/>
      </c>
      <c r="F4199" s="18" t="str">
        <f>IF(OR(I4199="ОК",I4199="Учтено: добавьте пояснение"),IF(C4199="Приход",D4199,IF(C4199="Корректировка остатка",D4199,-D4199)),"")</f>
        <v/>
      </c>
      <c r="G4199" s="13"/>
      <c r="H4199" s="15" t="str">
        <f>IF(OR(B4199="",SUMPRODUCT(--EXACT('Номенклатура'!$A$6:$A$205,B4199))&lt;&gt;1),"",INDEX('Номенклатура'!$B$6:$B$205,SUMPRODUCT(EXACT('Номенклатура'!$A$6:$A$205,B4199)*(ROW('Номенклатура'!$A$6:$A$205)-5)))&amp;"")</f>
        <v/>
      </c>
      <c r="I4199" s="15" t="str">
        <f>IF(COUNTA(A4199:D4199,G4199)=0,"",IF(NOT(ISNUMBER(A4199)),"Укажите дату",IF(B4199="","Укажите код",IF(NOT(AND(ISTEXT(B4199),LEN(B4199)&gt;0,LEN(B4199)&lt;=30,ISNUMBER(FIND(LEFT(B4199,1),"ABCDEFGHIJKLMNOPQRSTUVWXYZ")),SUMPRODUCT((MID(B4199,{1,2,3,4,5,6,7,8,9,10,11,12,13,14,15,16,17,18,19,20,21,22,23,24,25,26,27,28,29,30},1)&lt;&gt;"")*ISERROR(FIND(MID(B4199,{1,2,3,4,5,6,7,8,9,10,11,12,13,14,15,16,17,18,19,20,21,22,23,24,25,26,27,28,29,30},1),"ABCDEFGHIJKLMNOPQRSTUVWXYZ0123456789-_")))=0,ISERROR(VALUE(B4199)))),"Недопустимый код: только латинские буквы A-Z в верхнем регистре, цифры, - и _; начало с буквы, до 30 символов (например MILK-001)",IF(SUMPRODUCT(--EXACT('Номенклатура'!$A$6:$A$205,B4199))=0,"Код не найден в номенклатуре",IF(SUMPRODUCT(--EXACT('Номенклатура'!$A$6:$A$205,B4199))&gt;1,"Код повторяется в номенклатуре",IF(ISNA(MATCH(C4199,{"Приход","Расход","Списание","Корректировка остатка"},0)),"Выберите тип операции",IF(NOT(ISNUMBER(D4199)),"Укажите количество",IF(D4199=0,"Количество не может быть 0",IF(AND(C4199&lt;&gt;"Корректировка остатка",D4199&lt;0),"Для этого типа количество положительное",IF(NOT(ISNUMBER('Номенклатура'!$C$2)),"Укажите дату начала учёта",IF(A4199&lt;INT('Номенклатура'!$C$2),"Раньше даты начала учёта: НЕ учтено",IF(AND(C4199="Корректировка остатка",TRIM(G4199)=""),"Учтено: добавьте пояснение","ОК")))))))))))))</f>
        <v/>
      </c>
    </row>
    <row r="4200" spans="1:9" x14ac:dyDescent="0.25">
      <c r="A4200" s="16"/>
      <c r="B4200" s="13"/>
      <c r="C4200" s="13"/>
      <c r="D4200" s="14"/>
      <c r="E4200" s="17" t="str">
        <f>IF(OR(B4200="",SUMPRODUCT(--EXACT('Номенклатура'!$A$6:$A$205,B4200))&lt;&gt;1),"",INDEX('Номенклатура'!$D$6:$D$205,SUMPRODUCT(EXACT('Номенклатура'!$A$6:$A$205,B4200)*(ROW('Номенклатура'!$A$6:$A$205)-5)))&amp;"")</f>
        <v/>
      </c>
      <c r="F4200" s="18" t="str">
        <f>IF(OR(I4200="ОК",I4200="Учтено: добавьте пояснение"),IF(C4200="Приход",D4200,IF(C4200="Корректировка остатка",D4200,-D4200)),"")</f>
        <v/>
      </c>
      <c r="G4200" s="13"/>
      <c r="H4200" s="15" t="str">
        <f>IF(OR(B4200="",SUMPRODUCT(--EXACT('Номенклатура'!$A$6:$A$205,B4200))&lt;&gt;1),"",INDEX('Номенклатура'!$B$6:$B$205,SUMPRODUCT(EXACT('Номенклатура'!$A$6:$A$205,B4200)*(ROW('Номенклатура'!$A$6:$A$205)-5)))&amp;"")</f>
        <v/>
      </c>
      <c r="I4200" s="15" t="str">
        <f>IF(COUNTA(A4200:D4200,G4200)=0,"",IF(NOT(ISNUMBER(A4200)),"Укажите дату",IF(B4200="","Укажите код",IF(NOT(AND(ISTEXT(B4200),LEN(B4200)&gt;0,LEN(B4200)&lt;=30,ISNUMBER(FIND(LEFT(B4200,1),"ABCDEFGHIJKLMNOPQRSTUVWXYZ")),SUMPRODUCT((MID(B4200,{1,2,3,4,5,6,7,8,9,10,11,12,13,14,15,16,17,18,19,20,21,22,23,24,25,26,27,28,29,30},1)&lt;&gt;"")*ISERROR(FIND(MID(B4200,{1,2,3,4,5,6,7,8,9,10,11,12,13,14,15,16,17,18,19,20,21,22,23,24,25,26,27,28,29,30},1),"ABCDEFGHIJKLMNOPQRSTUVWXYZ0123456789-_")))=0,ISERROR(VALUE(B4200)))),"Недопустимый код: только латинские буквы A-Z в верхнем регистре, цифры, - и _; начало с буквы, до 30 символов (например MILK-001)",IF(SUMPRODUCT(--EXACT('Номенклатура'!$A$6:$A$205,B4200))=0,"Код не найден в номенклатуре",IF(SUMPRODUCT(--EXACT('Номенклатура'!$A$6:$A$205,B4200))&gt;1,"Код повторяется в номенклатуре",IF(ISNA(MATCH(C4200,{"Приход","Расход","Списание","Корректировка остатка"},0)),"Выберите тип операции",IF(NOT(ISNUMBER(D4200)),"Укажите количество",IF(D4200=0,"Количество не может быть 0",IF(AND(C4200&lt;&gt;"Корректировка остатка",D4200&lt;0),"Для этого типа количество положительное",IF(NOT(ISNUMBER('Номенклатура'!$C$2)),"Укажите дату начала учёта",IF(A4200&lt;INT('Номенклатура'!$C$2),"Раньше даты начала учёта: НЕ учтено",IF(AND(C4200="Корректировка остатка",TRIM(G4200)=""),"Учтено: добавьте пояснение","ОК")))))))))))))</f>
        <v/>
      </c>
    </row>
    <row r="4201" spans="1:9" x14ac:dyDescent="0.25">
      <c r="A4201" s="16"/>
      <c r="B4201" s="13"/>
      <c r="C4201" s="13"/>
      <c r="D4201" s="14"/>
      <c r="E4201" s="17" t="str">
        <f>IF(OR(B4201="",SUMPRODUCT(--EXACT('Номенклатура'!$A$6:$A$205,B4201))&lt;&gt;1),"",INDEX('Номенклатура'!$D$6:$D$205,SUMPRODUCT(EXACT('Номенклатура'!$A$6:$A$205,B4201)*(ROW('Номенклатура'!$A$6:$A$205)-5)))&amp;"")</f>
        <v/>
      </c>
      <c r="F4201" s="18" t="str">
        <f>IF(OR(I4201="ОК",I4201="Учтено: добавьте пояснение"),IF(C4201="Приход",D4201,IF(C4201="Корректировка остатка",D4201,-D4201)),"")</f>
        <v/>
      </c>
      <c r="G4201" s="13"/>
      <c r="H4201" s="15" t="str">
        <f>IF(OR(B4201="",SUMPRODUCT(--EXACT('Номенклатура'!$A$6:$A$205,B4201))&lt;&gt;1),"",INDEX('Номенклатура'!$B$6:$B$205,SUMPRODUCT(EXACT('Номенклатура'!$A$6:$A$205,B4201)*(ROW('Номенклатура'!$A$6:$A$205)-5)))&amp;"")</f>
        <v/>
      </c>
      <c r="I4201" s="15" t="str">
        <f>IF(COUNTA(A4201:D4201,G4201)=0,"",IF(NOT(ISNUMBER(A4201)),"Укажите дату",IF(B4201="","Укажите код",IF(NOT(AND(ISTEXT(B4201),LEN(B4201)&gt;0,LEN(B4201)&lt;=30,ISNUMBER(FIND(LEFT(B4201,1),"ABCDEFGHIJKLMNOPQRSTUVWXYZ")),SUMPRODUCT((MID(B4201,{1,2,3,4,5,6,7,8,9,10,11,12,13,14,15,16,17,18,19,20,21,22,23,24,25,26,27,28,29,30},1)&lt;&gt;"")*ISERROR(FIND(MID(B4201,{1,2,3,4,5,6,7,8,9,10,11,12,13,14,15,16,17,18,19,20,21,22,23,24,25,26,27,28,29,30},1),"ABCDEFGHIJKLMNOPQRSTUVWXYZ0123456789-_")))=0,ISERROR(VALUE(B4201)))),"Недопустимый код: только латинские буквы A-Z в верхнем регистре, цифры, - и _; начало с буквы, до 30 символов (например MILK-001)",IF(SUMPRODUCT(--EXACT('Номенклатура'!$A$6:$A$205,B4201))=0,"Код не найден в номенклатуре",IF(SUMPRODUCT(--EXACT('Номенклатура'!$A$6:$A$205,B4201))&gt;1,"Код повторяется в номенклатуре",IF(ISNA(MATCH(C4201,{"Приход","Расход","Списание","Корректировка остатка"},0)),"Выберите тип операции",IF(NOT(ISNUMBER(D4201)),"Укажите количество",IF(D4201=0,"Количество не может быть 0",IF(AND(C4201&lt;&gt;"Корректировка остатка",D4201&lt;0),"Для этого типа количество положительное",IF(NOT(ISNUMBER('Номенклатура'!$C$2)),"Укажите дату начала учёта",IF(A4201&lt;INT('Номенклатура'!$C$2),"Раньше даты начала учёта: НЕ учтено",IF(AND(C4201="Корректировка остатка",TRIM(G4201)=""),"Учтено: добавьте пояснение","ОК")))))))))))))</f>
        <v/>
      </c>
    </row>
    <row r="4202" spans="1:9" x14ac:dyDescent="0.25">
      <c r="A4202" s="16"/>
      <c r="B4202" s="13"/>
      <c r="C4202" s="13"/>
      <c r="D4202" s="14"/>
      <c r="E4202" s="17" t="str">
        <f>IF(OR(B4202="",SUMPRODUCT(--EXACT('Номенклатура'!$A$6:$A$205,B4202))&lt;&gt;1),"",INDEX('Номенклатура'!$D$6:$D$205,SUMPRODUCT(EXACT('Номенклатура'!$A$6:$A$205,B4202)*(ROW('Номенклатура'!$A$6:$A$205)-5)))&amp;"")</f>
        <v/>
      </c>
      <c r="F4202" s="18" t="str">
        <f>IF(OR(I4202="ОК",I4202="Учтено: добавьте пояснение"),IF(C4202="Приход",D4202,IF(C4202="Корректировка остатка",D4202,-D4202)),"")</f>
        <v/>
      </c>
      <c r="G4202" s="13"/>
      <c r="H4202" s="15" t="str">
        <f>IF(OR(B4202="",SUMPRODUCT(--EXACT('Номенклатура'!$A$6:$A$205,B4202))&lt;&gt;1),"",INDEX('Номенклатура'!$B$6:$B$205,SUMPRODUCT(EXACT('Номенклатура'!$A$6:$A$205,B4202)*(ROW('Номенклатура'!$A$6:$A$205)-5)))&amp;"")</f>
        <v/>
      </c>
      <c r="I4202" s="15" t="str">
        <f>IF(COUNTA(A4202:D4202,G4202)=0,"",IF(NOT(ISNUMBER(A4202)),"Укажите дату",IF(B4202="","Укажите код",IF(NOT(AND(ISTEXT(B4202),LEN(B4202)&gt;0,LEN(B4202)&lt;=30,ISNUMBER(FIND(LEFT(B4202,1),"ABCDEFGHIJKLMNOPQRSTUVWXYZ")),SUMPRODUCT((MID(B4202,{1,2,3,4,5,6,7,8,9,10,11,12,13,14,15,16,17,18,19,20,21,22,23,24,25,26,27,28,29,30},1)&lt;&gt;"")*ISERROR(FIND(MID(B4202,{1,2,3,4,5,6,7,8,9,10,11,12,13,14,15,16,17,18,19,20,21,22,23,24,25,26,27,28,29,30},1),"ABCDEFGHIJKLMNOPQRSTUVWXYZ0123456789-_")))=0,ISERROR(VALUE(B4202)))),"Недопустимый код: только латинские буквы A-Z в верхнем регистре, цифры, - и _; начало с буквы, до 30 символов (например MILK-001)",IF(SUMPRODUCT(--EXACT('Номенклатура'!$A$6:$A$205,B4202))=0,"Код не найден в номенклатуре",IF(SUMPRODUCT(--EXACT('Номенклатура'!$A$6:$A$205,B4202))&gt;1,"Код повторяется в номенклатуре",IF(ISNA(MATCH(C4202,{"Приход","Расход","Списание","Корректировка остатка"},0)),"Выберите тип операции",IF(NOT(ISNUMBER(D4202)),"Укажите количество",IF(D4202=0,"Количество не может быть 0",IF(AND(C4202&lt;&gt;"Корректировка остатка",D4202&lt;0),"Для этого типа количество положительное",IF(NOT(ISNUMBER('Номенклатура'!$C$2)),"Укажите дату начала учёта",IF(A4202&lt;INT('Номенклатура'!$C$2),"Раньше даты начала учёта: НЕ учтено",IF(AND(C4202="Корректировка остатка",TRIM(G4202)=""),"Учтено: добавьте пояснение","ОК")))))))))))))</f>
        <v/>
      </c>
    </row>
    <row r="4203" spans="1:9" x14ac:dyDescent="0.25">
      <c r="A4203" s="16"/>
      <c r="B4203" s="13"/>
      <c r="C4203" s="13"/>
      <c r="D4203" s="14"/>
      <c r="E4203" s="17" t="str">
        <f>IF(OR(B4203="",SUMPRODUCT(--EXACT('Номенклатура'!$A$6:$A$205,B4203))&lt;&gt;1),"",INDEX('Номенклатура'!$D$6:$D$205,SUMPRODUCT(EXACT('Номенклатура'!$A$6:$A$205,B4203)*(ROW('Номенклатура'!$A$6:$A$205)-5)))&amp;"")</f>
        <v/>
      </c>
      <c r="F4203" s="18" t="str">
        <f>IF(OR(I4203="ОК",I4203="Учтено: добавьте пояснение"),IF(C4203="Приход",D4203,IF(C4203="Корректировка остатка",D4203,-D4203)),"")</f>
        <v/>
      </c>
      <c r="G4203" s="13"/>
      <c r="H4203" s="15" t="str">
        <f>IF(OR(B4203="",SUMPRODUCT(--EXACT('Номенклатура'!$A$6:$A$205,B4203))&lt;&gt;1),"",INDEX('Номенклатура'!$B$6:$B$205,SUMPRODUCT(EXACT('Номенклатура'!$A$6:$A$205,B4203)*(ROW('Номенклатура'!$A$6:$A$205)-5)))&amp;"")</f>
        <v/>
      </c>
      <c r="I4203" s="15" t="str">
        <f>IF(COUNTA(A4203:D4203,G4203)=0,"",IF(NOT(ISNUMBER(A4203)),"Укажите дату",IF(B4203="","Укажите код",IF(NOT(AND(ISTEXT(B4203),LEN(B4203)&gt;0,LEN(B4203)&lt;=30,ISNUMBER(FIND(LEFT(B4203,1),"ABCDEFGHIJKLMNOPQRSTUVWXYZ")),SUMPRODUCT((MID(B4203,{1,2,3,4,5,6,7,8,9,10,11,12,13,14,15,16,17,18,19,20,21,22,23,24,25,26,27,28,29,30},1)&lt;&gt;"")*ISERROR(FIND(MID(B4203,{1,2,3,4,5,6,7,8,9,10,11,12,13,14,15,16,17,18,19,20,21,22,23,24,25,26,27,28,29,30},1),"ABCDEFGHIJKLMNOPQRSTUVWXYZ0123456789-_")))=0,ISERROR(VALUE(B4203)))),"Недопустимый код: только латинские буквы A-Z в верхнем регистре, цифры, - и _; начало с буквы, до 30 символов (например MILK-001)",IF(SUMPRODUCT(--EXACT('Номенклатура'!$A$6:$A$205,B4203))=0,"Код не найден в номенклатуре",IF(SUMPRODUCT(--EXACT('Номенклатура'!$A$6:$A$205,B4203))&gt;1,"Код повторяется в номенклатуре",IF(ISNA(MATCH(C4203,{"Приход","Расход","Списание","Корректировка остатка"},0)),"Выберите тип операции",IF(NOT(ISNUMBER(D4203)),"Укажите количество",IF(D4203=0,"Количество не может быть 0",IF(AND(C4203&lt;&gt;"Корректировка остатка",D4203&lt;0),"Для этого типа количество положительное",IF(NOT(ISNUMBER('Номенклатура'!$C$2)),"Укажите дату начала учёта",IF(A4203&lt;INT('Номенклатура'!$C$2),"Раньше даты начала учёта: НЕ учтено",IF(AND(C4203="Корректировка остатка",TRIM(G4203)=""),"Учтено: добавьте пояснение","ОК")))))))))))))</f>
        <v/>
      </c>
    </row>
    <row r="4204" spans="1:9" x14ac:dyDescent="0.25">
      <c r="A4204" s="16"/>
      <c r="B4204" s="13"/>
      <c r="C4204" s="13"/>
      <c r="D4204" s="14"/>
      <c r="E4204" s="17" t="str">
        <f>IF(OR(B4204="",SUMPRODUCT(--EXACT('Номенклатура'!$A$6:$A$205,B4204))&lt;&gt;1),"",INDEX('Номенклатура'!$D$6:$D$205,SUMPRODUCT(EXACT('Номенклатура'!$A$6:$A$205,B4204)*(ROW('Номенклатура'!$A$6:$A$205)-5)))&amp;"")</f>
        <v/>
      </c>
      <c r="F4204" s="18" t="str">
        <f>IF(OR(I4204="ОК",I4204="Учтено: добавьте пояснение"),IF(C4204="Приход",D4204,IF(C4204="Корректировка остатка",D4204,-D4204)),"")</f>
        <v/>
      </c>
      <c r="G4204" s="13"/>
      <c r="H4204" s="15" t="str">
        <f>IF(OR(B4204="",SUMPRODUCT(--EXACT('Номенклатура'!$A$6:$A$205,B4204))&lt;&gt;1),"",INDEX('Номенклатура'!$B$6:$B$205,SUMPRODUCT(EXACT('Номенклатура'!$A$6:$A$205,B4204)*(ROW('Номенклатура'!$A$6:$A$205)-5)))&amp;"")</f>
        <v/>
      </c>
      <c r="I4204" s="15" t="str">
        <f>IF(COUNTA(A4204:D4204,G4204)=0,"",IF(NOT(ISNUMBER(A4204)),"Укажите дату",IF(B4204="","Укажите код",IF(NOT(AND(ISTEXT(B4204),LEN(B4204)&gt;0,LEN(B4204)&lt;=30,ISNUMBER(FIND(LEFT(B4204,1),"ABCDEFGHIJKLMNOPQRSTUVWXYZ")),SUMPRODUCT((MID(B4204,{1,2,3,4,5,6,7,8,9,10,11,12,13,14,15,16,17,18,19,20,21,22,23,24,25,26,27,28,29,30},1)&lt;&gt;"")*ISERROR(FIND(MID(B4204,{1,2,3,4,5,6,7,8,9,10,11,12,13,14,15,16,17,18,19,20,21,22,23,24,25,26,27,28,29,30},1),"ABCDEFGHIJKLMNOPQRSTUVWXYZ0123456789-_")))=0,ISERROR(VALUE(B4204)))),"Недопустимый код: только латинские буквы A-Z в верхнем регистре, цифры, - и _; начало с буквы, до 30 символов (например MILK-001)",IF(SUMPRODUCT(--EXACT('Номенклатура'!$A$6:$A$205,B4204))=0,"Код не найден в номенклатуре",IF(SUMPRODUCT(--EXACT('Номенклатура'!$A$6:$A$205,B4204))&gt;1,"Код повторяется в номенклатуре",IF(ISNA(MATCH(C4204,{"Приход","Расход","Списание","Корректировка остатка"},0)),"Выберите тип операции",IF(NOT(ISNUMBER(D4204)),"Укажите количество",IF(D4204=0,"Количество не может быть 0",IF(AND(C4204&lt;&gt;"Корректировка остатка",D4204&lt;0),"Для этого типа количество положительное",IF(NOT(ISNUMBER('Номенклатура'!$C$2)),"Укажите дату начала учёта",IF(A4204&lt;INT('Номенклатура'!$C$2),"Раньше даты начала учёта: НЕ учтено",IF(AND(C4204="Корректировка остатка",TRIM(G4204)=""),"Учтено: добавьте пояснение","ОК")))))))))))))</f>
        <v/>
      </c>
    </row>
    <row r="4205" spans="1:9" x14ac:dyDescent="0.25">
      <c r="A4205" s="16"/>
      <c r="B4205" s="13"/>
      <c r="C4205" s="13"/>
      <c r="D4205" s="14"/>
      <c r="E4205" s="17" t="str">
        <f>IF(OR(B4205="",SUMPRODUCT(--EXACT('Номенклатура'!$A$6:$A$205,B4205))&lt;&gt;1),"",INDEX('Номенклатура'!$D$6:$D$205,SUMPRODUCT(EXACT('Номенклатура'!$A$6:$A$205,B4205)*(ROW('Номенклатура'!$A$6:$A$205)-5)))&amp;"")</f>
        <v/>
      </c>
      <c r="F4205" s="18" t="str">
        <f>IF(OR(I4205="ОК",I4205="Учтено: добавьте пояснение"),IF(C4205="Приход",D4205,IF(C4205="Корректировка остатка",D4205,-D4205)),"")</f>
        <v/>
      </c>
      <c r="G4205" s="13"/>
      <c r="H4205" s="15" t="str">
        <f>IF(OR(B4205="",SUMPRODUCT(--EXACT('Номенклатура'!$A$6:$A$205,B4205))&lt;&gt;1),"",INDEX('Номенклатура'!$B$6:$B$205,SUMPRODUCT(EXACT('Номенклатура'!$A$6:$A$205,B4205)*(ROW('Номенклатура'!$A$6:$A$205)-5)))&amp;"")</f>
        <v/>
      </c>
      <c r="I4205" s="15" t="str">
        <f>IF(COUNTA(A4205:D4205,G4205)=0,"",IF(NOT(ISNUMBER(A4205)),"Укажите дату",IF(B4205="","Укажите код",IF(NOT(AND(ISTEXT(B4205),LEN(B4205)&gt;0,LEN(B4205)&lt;=30,ISNUMBER(FIND(LEFT(B4205,1),"ABCDEFGHIJKLMNOPQRSTUVWXYZ")),SUMPRODUCT((MID(B4205,{1,2,3,4,5,6,7,8,9,10,11,12,13,14,15,16,17,18,19,20,21,22,23,24,25,26,27,28,29,30},1)&lt;&gt;"")*ISERROR(FIND(MID(B4205,{1,2,3,4,5,6,7,8,9,10,11,12,13,14,15,16,17,18,19,20,21,22,23,24,25,26,27,28,29,30},1),"ABCDEFGHIJKLMNOPQRSTUVWXYZ0123456789-_")))=0,ISERROR(VALUE(B4205)))),"Недопустимый код: только латинские буквы A-Z в верхнем регистре, цифры, - и _; начало с буквы, до 30 символов (например MILK-001)",IF(SUMPRODUCT(--EXACT('Номенклатура'!$A$6:$A$205,B4205))=0,"Код не найден в номенклатуре",IF(SUMPRODUCT(--EXACT('Номенклатура'!$A$6:$A$205,B4205))&gt;1,"Код повторяется в номенклатуре",IF(ISNA(MATCH(C4205,{"Приход","Расход","Списание","Корректировка остатка"},0)),"Выберите тип операции",IF(NOT(ISNUMBER(D4205)),"Укажите количество",IF(D4205=0,"Количество не может быть 0",IF(AND(C4205&lt;&gt;"Корректировка остатка",D4205&lt;0),"Для этого типа количество положительное",IF(NOT(ISNUMBER('Номенклатура'!$C$2)),"Укажите дату начала учёта",IF(A4205&lt;INT('Номенклатура'!$C$2),"Раньше даты начала учёта: НЕ учтено",IF(AND(C4205="Корректировка остатка",TRIM(G4205)=""),"Учтено: добавьте пояснение","ОК")))))))))))))</f>
        <v/>
      </c>
    </row>
    <row r="4206" spans="1:9" x14ac:dyDescent="0.25">
      <c r="A4206" s="16"/>
      <c r="B4206" s="13"/>
      <c r="C4206" s="13"/>
      <c r="D4206" s="14"/>
      <c r="E4206" s="17" t="str">
        <f>IF(OR(B4206="",SUMPRODUCT(--EXACT('Номенклатура'!$A$6:$A$205,B4206))&lt;&gt;1),"",INDEX('Номенклатура'!$D$6:$D$205,SUMPRODUCT(EXACT('Номенклатура'!$A$6:$A$205,B4206)*(ROW('Номенклатура'!$A$6:$A$205)-5)))&amp;"")</f>
        <v/>
      </c>
      <c r="F4206" s="18" t="str">
        <f>IF(OR(I4206="ОК",I4206="Учтено: добавьте пояснение"),IF(C4206="Приход",D4206,IF(C4206="Корректировка остатка",D4206,-D4206)),"")</f>
        <v/>
      </c>
      <c r="G4206" s="13"/>
      <c r="H4206" s="15" t="str">
        <f>IF(OR(B4206="",SUMPRODUCT(--EXACT('Номенклатура'!$A$6:$A$205,B4206))&lt;&gt;1),"",INDEX('Номенклатура'!$B$6:$B$205,SUMPRODUCT(EXACT('Номенклатура'!$A$6:$A$205,B4206)*(ROW('Номенклатура'!$A$6:$A$205)-5)))&amp;"")</f>
        <v/>
      </c>
      <c r="I4206" s="15" t="str">
        <f>IF(COUNTA(A4206:D4206,G4206)=0,"",IF(NOT(ISNUMBER(A4206)),"Укажите дату",IF(B4206="","Укажите код",IF(NOT(AND(ISTEXT(B4206),LEN(B4206)&gt;0,LEN(B4206)&lt;=30,ISNUMBER(FIND(LEFT(B4206,1),"ABCDEFGHIJKLMNOPQRSTUVWXYZ")),SUMPRODUCT((MID(B4206,{1,2,3,4,5,6,7,8,9,10,11,12,13,14,15,16,17,18,19,20,21,22,23,24,25,26,27,28,29,30},1)&lt;&gt;"")*ISERROR(FIND(MID(B4206,{1,2,3,4,5,6,7,8,9,10,11,12,13,14,15,16,17,18,19,20,21,22,23,24,25,26,27,28,29,30},1),"ABCDEFGHIJKLMNOPQRSTUVWXYZ0123456789-_")))=0,ISERROR(VALUE(B4206)))),"Недопустимый код: только латинские буквы A-Z в верхнем регистре, цифры, - и _; начало с буквы, до 30 символов (например MILK-001)",IF(SUMPRODUCT(--EXACT('Номенклатура'!$A$6:$A$205,B4206))=0,"Код не найден в номенклатуре",IF(SUMPRODUCT(--EXACT('Номенклатура'!$A$6:$A$205,B4206))&gt;1,"Код повторяется в номенклатуре",IF(ISNA(MATCH(C4206,{"Приход","Расход","Списание","Корректировка остатка"},0)),"Выберите тип операции",IF(NOT(ISNUMBER(D4206)),"Укажите количество",IF(D4206=0,"Количество не может быть 0",IF(AND(C4206&lt;&gt;"Корректировка остатка",D4206&lt;0),"Для этого типа количество положительное",IF(NOT(ISNUMBER('Номенклатура'!$C$2)),"Укажите дату начала учёта",IF(A4206&lt;INT('Номенклатура'!$C$2),"Раньше даты начала учёта: НЕ учтено",IF(AND(C4206="Корректировка остатка",TRIM(G4206)=""),"Учтено: добавьте пояснение","ОК")))))))))))))</f>
        <v/>
      </c>
    </row>
    <row r="4207" spans="1:9" x14ac:dyDescent="0.25">
      <c r="A4207" s="16"/>
      <c r="B4207" s="13"/>
      <c r="C4207" s="13"/>
      <c r="D4207" s="14"/>
      <c r="E4207" s="17" t="str">
        <f>IF(OR(B4207="",SUMPRODUCT(--EXACT('Номенклатура'!$A$6:$A$205,B4207))&lt;&gt;1),"",INDEX('Номенклатура'!$D$6:$D$205,SUMPRODUCT(EXACT('Номенклатура'!$A$6:$A$205,B4207)*(ROW('Номенклатура'!$A$6:$A$205)-5)))&amp;"")</f>
        <v/>
      </c>
      <c r="F4207" s="18" t="str">
        <f>IF(OR(I4207="ОК",I4207="Учтено: добавьте пояснение"),IF(C4207="Приход",D4207,IF(C4207="Корректировка остатка",D4207,-D4207)),"")</f>
        <v/>
      </c>
      <c r="G4207" s="13"/>
      <c r="H4207" s="15" t="str">
        <f>IF(OR(B4207="",SUMPRODUCT(--EXACT('Номенклатура'!$A$6:$A$205,B4207))&lt;&gt;1),"",INDEX('Номенклатура'!$B$6:$B$205,SUMPRODUCT(EXACT('Номенклатура'!$A$6:$A$205,B4207)*(ROW('Номенклатура'!$A$6:$A$205)-5)))&amp;"")</f>
        <v/>
      </c>
      <c r="I4207" s="15" t="str">
        <f>IF(COUNTA(A4207:D4207,G4207)=0,"",IF(NOT(ISNUMBER(A4207)),"Укажите дату",IF(B4207="","Укажите код",IF(NOT(AND(ISTEXT(B4207),LEN(B4207)&gt;0,LEN(B4207)&lt;=30,ISNUMBER(FIND(LEFT(B4207,1),"ABCDEFGHIJKLMNOPQRSTUVWXYZ")),SUMPRODUCT((MID(B4207,{1,2,3,4,5,6,7,8,9,10,11,12,13,14,15,16,17,18,19,20,21,22,23,24,25,26,27,28,29,30},1)&lt;&gt;"")*ISERROR(FIND(MID(B4207,{1,2,3,4,5,6,7,8,9,10,11,12,13,14,15,16,17,18,19,20,21,22,23,24,25,26,27,28,29,30},1),"ABCDEFGHIJKLMNOPQRSTUVWXYZ0123456789-_")))=0,ISERROR(VALUE(B4207)))),"Недопустимый код: только латинские буквы A-Z в верхнем регистре, цифры, - и _; начало с буквы, до 30 символов (например MILK-001)",IF(SUMPRODUCT(--EXACT('Номенклатура'!$A$6:$A$205,B4207))=0,"Код не найден в номенклатуре",IF(SUMPRODUCT(--EXACT('Номенклатура'!$A$6:$A$205,B4207))&gt;1,"Код повторяется в номенклатуре",IF(ISNA(MATCH(C4207,{"Приход","Расход","Списание","Корректировка остатка"},0)),"Выберите тип операции",IF(NOT(ISNUMBER(D4207)),"Укажите количество",IF(D4207=0,"Количество не может быть 0",IF(AND(C4207&lt;&gt;"Корректировка остатка",D4207&lt;0),"Для этого типа количество положительное",IF(NOT(ISNUMBER('Номенклатура'!$C$2)),"Укажите дату начала учёта",IF(A4207&lt;INT('Номенклатура'!$C$2),"Раньше даты начала учёта: НЕ учтено",IF(AND(C4207="Корректировка остатка",TRIM(G4207)=""),"Учтено: добавьте пояснение","ОК")))))))))))))</f>
        <v/>
      </c>
    </row>
    <row r="4208" spans="1:9" x14ac:dyDescent="0.25">
      <c r="A4208" s="16"/>
      <c r="B4208" s="13"/>
      <c r="C4208" s="13"/>
      <c r="D4208" s="14"/>
      <c r="E4208" s="17" t="str">
        <f>IF(OR(B4208="",SUMPRODUCT(--EXACT('Номенклатура'!$A$6:$A$205,B4208))&lt;&gt;1),"",INDEX('Номенклатура'!$D$6:$D$205,SUMPRODUCT(EXACT('Номенклатура'!$A$6:$A$205,B4208)*(ROW('Номенклатура'!$A$6:$A$205)-5)))&amp;"")</f>
        <v/>
      </c>
      <c r="F4208" s="18" t="str">
        <f>IF(OR(I4208="ОК",I4208="Учтено: добавьте пояснение"),IF(C4208="Приход",D4208,IF(C4208="Корректировка остатка",D4208,-D4208)),"")</f>
        <v/>
      </c>
      <c r="G4208" s="13"/>
      <c r="H4208" s="15" t="str">
        <f>IF(OR(B4208="",SUMPRODUCT(--EXACT('Номенклатура'!$A$6:$A$205,B4208))&lt;&gt;1),"",INDEX('Номенклатура'!$B$6:$B$205,SUMPRODUCT(EXACT('Номенклатура'!$A$6:$A$205,B4208)*(ROW('Номенклатура'!$A$6:$A$205)-5)))&amp;"")</f>
        <v/>
      </c>
      <c r="I4208" s="15" t="str">
        <f>IF(COUNTA(A4208:D4208,G4208)=0,"",IF(NOT(ISNUMBER(A4208)),"Укажите дату",IF(B4208="","Укажите код",IF(NOT(AND(ISTEXT(B4208),LEN(B4208)&gt;0,LEN(B4208)&lt;=30,ISNUMBER(FIND(LEFT(B4208,1),"ABCDEFGHIJKLMNOPQRSTUVWXYZ")),SUMPRODUCT((MID(B4208,{1,2,3,4,5,6,7,8,9,10,11,12,13,14,15,16,17,18,19,20,21,22,23,24,25,26,27,28,29,30},1)&lt;&gt;"")*ISERROR(FIND(MID(B4208,{1,2,3,4,5,6,7,8,9,10,11,12,13,14,15,16,17,18,19,20,21,22,23,24,25,26,27,28,29,30},1),"ABCDEFGHIJKLMNOPQRSTUVWXYZ0123456789-_")))=0,ISERROR(VALUE(B4208)))),"Недопустимый код: только латинские буквы A-Z в верхнем регистре, цифры, - и _; начало с буквы, до 30 символов (например MILK-001)",IF(SUMPRODUCT(--EXACT('Номенклатура'!$A$6:$A$205,B4208))=0,"Код не найден в номенклатуре",IF(SUMPRODUCT(--EXACT('Номенклатура'!$A$6:$A$205,B4208))&gt;1,"Код повторяется в номенклатуре",IF(ISNA(MATCH(C4208,{"Приход","Расход","Списание","Корректировка остатка"},0)),"Выберите тип операции",IF(NOT(ISNUMBER(D4208)),"Укажите количество",IF(D4208=0,"Количество не может быть 0",IF(AND(C4208&lt;&gt;"Корректировка остатка",D4208&lt;0),"Для этого типа количество положительное",IF(NOT(ISNUMBER('Номенклатура'!$C$2)),"Укажите дату начала учёта",IF(A4208&lt;INT('Номенклатура'!$C$2),"Раньше даты начала учёта: НЕ учтено",IF(AND(C4208="Корректировка остатка",TRIM(G4208)=""),"Учтено: добавьте пояснение","ОК")))))))))))))</f>
        <v/>
      </c>
    </row>
    <row r="4209" spans="1:9" x14ac:dyDescent="0.25">
      <c r="A4209" s="16"/>
      <c r="B4209" s="13"/>
      <c r="C4209" s="13"/>
      <c r="D4209" s="14"/>
      <c r="E4209" s="17" t="str">
        <f>IF(OR(B4209="",SUMPRODUCT(--EXACT('Номенклатура'!$A$6:$A$205,B4209))&lt;&gt;1),"",INDEX('Номенклатура'!$D$6:$D$205,SUMPRODUCT(EXACT('Номенклатура'!$A$6:$A$205,B4209)*(ROW('Номенклатура'!$A$6:$A$205)-5)))&amp;"")</f>
        <v/>
      </c>
      <c r="F4209" s="18" t="str">
        <f>IF(OR(I4209="ОК",I4209="Учтено: добавьте пояснение"),IF(C4209="Приход",D4209,IF(C4209="Корректировка остатка",D4209,-D4209)),"")</f>
        <v/>
      </c>
      <c r="G4209" s="13"/>
      <c r="H4209" s="15" t="str">
        <f>IF(OR(B4209="",SUMPRODUCT(--EXACT('Номенклатура'!$A$6:$A$205,B4209))&lt;&gt;1),"",INDEX('Номенклатура'!$B$6:$B$205,SUMPRODUCT(EXACT('Номенклатура'!$A$6:$A$205,B4209)*(ROW('Номенклатура'!$A$6:$A$205)-5)))&amp;"")</f>
        <v/>
      </c>
      <c r="I4209" s="15" t="str">
        <f>IF(COUNTA(A4209:D4209,G4209)=0,"",IF(NOT(ISNUMBER(A4209)),"Укажите дату",IF(B4209="","Укажите код",IF(NOT(AND(ISTEXT(B4209),LEN(B4209)&gt;0,LEN(B4209)&lt;=30,ISNUMBER(FIND(LEFT(B4209,1),"ABCDEFGHIJKLMNOPQRSTUVWXYZ")),SUMPRODUCT((MID(B4209,{1,2,3,4,5,6,7,8,9,10,11,12,13,14,15,16,17,18,19,20,21,22,23,24,25,26,27,28,29,30},1)&lt;&gt;"")*ISERROR(FIND(MID(B4209,{1,2,3,4,5,6,7,8,9,10,11,12,13,14,15,16,17,18,19,20,21,22,23,24,25,26,27,28,29,30},1),"ABCDEFGHIJKLMNOPQRSTUVWXYZ0123456789-_")))=0,ISERROR(VALUE(B4209)))),"Недопустимый код: только латинские буквы A-Z в верхнем регистре, цифры, - и _; начало с буквы, до 30 символов (например MILK-001)",IF(SUMPRODUCT(--EXACT('Номенклатура'!$A$6:$A$205,B4209))=0,"Код не найден в номенклатуре",IF(SUMPRODUCT(--EXACT('Номенклатура'!$A$6:$A$205,B4209))&gt;1,"Код повторяется в номенклатуре",IF(ISNA(MATCH(C4209,{"Приход","Расход","Списание","Корректировка остатка"},0)),"Выберите тип операции",IF(NOT(ISNUMBER(D4209)),"Укажите количество",IF(D4209=0,"Количество не может быть 0",IF(AND(C4209&lt;&gt;"Корректировка остатка",D4209&lt;0),"Для этого типа количество положительное",IF(NOT(ISNUMBER('Номенклатура'!$C$2)),"Укажите дату начала учёта",IF(A4209&lt;INT('Номенклатура'!$C$2),"Раньше даты начала учёта: НЕ учтено",IF(AND(C4209="Корректировка остатка",TRIM(G4209)=""),"Учтено: добавьте пояснение","ОК")))))))))))))</f>
        <v/>
      </c>
    </row>
    <row r="4210" spans="1:9" x14ac:dyDescent="0.25">
      <c r="A4210" s="16"/>
      <c r="B4210" s="13"/>
      <c r="C4210" s="13"/>
      <c r="D4210" s="14"/>
      <c r="E4210" s="17" t="str">
        <f>IF(OR(B4210="",SUMPRODUCT(--EXACT('Номенклатура'!$A$6:$A$205,B4210))&lt;&gt;1),"",INDEX('Номенклатура'!$D$6:$D$205,SUMPRODUCT(EXACT('Номенклатура'!$A$6:$A$205,B4210)*(ROW('Номенклатура'!$A$6:$A$205)-5)))&amp;"")</f>
        <v/>
      </c>
      <c r="F4210" s="18" t="str">
        <f>IF(OR(I4210="ОК",I4210="Учтено: добавьте пояснение"),IF(C4210="Приход",D4210,IF(C4210="Корректировка остатка",D4210,-D4210)),"")</f>
        <v/>
      </c>
      <c r="G4210" s="13"/>
      <c r="H4210" s="15" t="str">
        <f>IF(OR(B4210="",SUMPRODUCT(--EXACT('Номенклатура'!$A$6:$A$205,B4210))&lt;&gt;1),"",INDEX('Номенклатура'!$B$6:$B$205,SUMPRODUCT(EXACT('Номенклатура'!$A$6:$A$205,B4210)*(ROW('Номенклатура'!$A$6:$A$205)-5)))&amp;"")</f>
        <v/>
      </c>
      <c r="I4210" s="15" t="str">
        <f>IF(COUNTA(A4210:D4210,G4210)=0,"",IF(NOT(ISNUMBER(A4210)),"Укажите дату",IF(B4210="","Укажите код",IF(NOT(AND(ISTEXT(B4210),LEN(B4210)&gt;0,LEN(B4210)&lt;=30,ISNUMBER(FIND(LEFT(B4210,1),"ABCDEFGHIJKLMNOPQRSTUVWXYZ")),SUMPRODUCT((MID(B4210,{1,2,3,4,5,6,7,8,9,10,11,12,13,14,15,16,17,18,19,20,21,22,23,24,25,26,27,28,29,30},1)&lt;&gt;"")*ISERROR(FIND(MID(B4210,{1,2,3,4,5,6,7,8,9,10,11,12,13,14,15,16,17,18,19,20,21,22,23,24,25,26,27,28,29,30},1),"ABCDEFGHIJKLMNOPQRSTUVWXYZ0123456789-_")))=0,ISERROR(VALUE(B4210)))),"Недопустимый код: только латинские буквы A-Z в верхнем регистре, цифры, - и _; начало с буквы, до 30 символов (например MILK-001)",IF(SUMPRODUCT(--EXACT('Номенклатура'!$A$6:$A$205,B4210))=0,"Код не найден в номенклатуре",IF(SUMPRODUCT(--EXACT('Номенклатура'!$A$6:$A$205,B4210))&gt;1,"Код повторяется в номенклатуре",IF(ISNA(MATCH(C4210,{"Приход","Расход","Списание","Корректировка остатка"},0)),"Выберите тип операции",IF(NOT(ISNUMBER(D4210)),"Укажите количество",IF(D4210=0,"Количество не может быть 0",IF(AND(C4210&lt;&gt;"Корректировка остатка",D4210&lt;0),"Для этого типа количество положительное",IF(NOT(ISNUMBER('Номенклатура'!$C$2)),"Укажите дату начала учёта",IF(A4210&lt;INT('Номенклатура'!$C$2),"Раньше даты начала учёта: НЕ учтено",IF(AND(C4210="Корректировка остатка",TRIM(G4210)=""),"Учтено: добавьте пояснение","ОК")))))))))))))</f>
        <v/>
      </c>
    </row>
    <row r="4211" spans="1:9" x14ac:dyDescent="0.25">
      <c r="A4211" s="16"/>
      <c r="B4211" s="13"/>
      <c r="C4211" s="13"/>
      <c r="D4211" s="14"/>
      <c r="E4211" s="17" t="str">
        <f>IF(OR(B4211="",SUMPRODUCT(--EXACT('Номенклатура'!$A$6:$A$205,B4211))&lt;&gt;1),"",INDEX('Номенклатура'!$D$6:$D$205,SUMPRODUCT(EXACT('Номенклатура'!$A$6:$A$205,B4211)*(ROW('Номенклатура'!$A$6:$A$205)-5)))&amp;"")</f>
        <v/>
      </c>
      <c r="F4211" s="18" t="str">
        <f>IF(OR(I4211="ОК",I4211="Учтено: добавьте пояснение"),IF(C4211="Приход",D4211,IF(C4211="Корректировка остатка",D4211,-D4211)),"")</f>
        <v/>
      </c>
      <c r="G4211" s="13"/>
      <c r="H4211" s="15" t="str">
        <f>IF(OR(B4211="",SUMPRODUCT(--EXACT('Номенклатура'!$A$6:$A$205,B4211))&lt;&gt;1),"",INDEX('Номенклатура'!$B$6:$B$205,SUMPRODUCT(EXACT('Номенклатура'!$A$6:$A$205,B4211)*(ROW('Номенклатура'!$A$6:$A$205)-5)))&amp;"")</f>
        <v/>
      </c>
      <c r="I4211" s="15" t="str">
        <f>IF(COUNTA(A4211:D4211,G4211)=0,"",IF(NOT(ISNUMBER(A4211)),"Укажите дату",IF(B4211="","Укажите код",IF(NOT(AND(ISTEXT(B4211),LEN(B4211)&gt;0,LEN(B4211)&lt;=30,ISNUMBER(FIND(LEFT(B4211,1),"ABCDEFGHIJKLMNOPQRSTUVWXYZ")),SUMPRODUCT((MID(B4211,{1,2,3,4,5,6,7,8,9,10,11,12,13,14,15,16,17,18,19,20,21,22,23,24,25,26,27,28,29,30},1)&lt;&gt;"")*ISERROR(FIND(MID(B4211,{1,2,3,4,5,6,7,8,9,10,11,12,13,14,15,16,17,18,19,20,21,22,23,24,25,26,27,28,29,30},1),"ABCDEFGHIJKLMNOPQRSTUVWXYZ0123456789-_")))=0,ISERROR(VALUE(B4211)))),"Недопустимый код: только латинские буквы A-Z в верхнем регистре, цифры, - и _; начало с буквы, до 30 символов (например MILK-001)",IF(SUMPRODUCT(--EXACT('Номенклатура'!$A$6:$A$205,B4211))=0,"Код не найден в номенклатуре",IF(SUMPRODUCT(--EXACT('Номенклатура'!$A$6:$A$205,B4211))&gt;1,"Код повторяется в номенклатуре",IF(ISNA(MATCH(C4211,{"Приход","Расход","Списание","Корректировка остатка"},0)),"Выберите тип операции",IF(NOT(ISNUMBER(D4211)),"Укажите количество",IF(D4211=0,"Количество не может быть 0",IF(AND(C4211&lt;&gt;"Корректировка остатка",D4211&lt;0),"Для этого типа количество положительное",IF(NOT(ISNUMBER('Номенклатура'!$C$2)),"Укажите дату начала учёта",IF(A4211&lt;INT('Номенклатура'!$C$2),"Раньше даты начала учёта: НЕ учтено",IF(AND(C4211="Корректировка остатка",TRIM(G4211)=""),"Учтено: добавьте пояснение","ОК")))))))))))))</f>
        <v/>
      </c>
    </row>
    <row r="4212" spans="1:9" x14ac:dyDescent="0.25">
      <c r="A4212" s="16"/>
      <c r="B4212" s="13"/>
      <c r="C4212" s="13"/>
      <c r="D4212" s="14"/>
      <c r="E4212" s="17" t="str">
        <f>IF(OR(B4212="",SUMPRODUCT(--EXACT('Номенклатура'!$A$6:$A$205,B4212))&lt;&gt;1),"",INDEX('Номенклатура'!$D$6:$D$205,SUMPRODUCT(EXACT('Номенклатура'!$A$6:$A$205,B4212)*(ROW('Номенклатура'!$A$6:$A$205)-5)))&amp;"")</f>
        <v/>
      </c>
      <c r="F4212" s="18" t="str">
        <f>IF(OR(I4212="ОК",I4212="Учтено: добавьте пояснение"),IF(C4212="Приход",D4212,IF(C4212="Корректировка остатка",D4212,-D4212)),"")</f>
        <v/>
      </c>
      <c r="G4212" s="13"/>
      <c r="H4212" s="15" t="str">
        <f>IF(OR(B4212="",SUMPRODUCT(--EXACT('Номенклатура'!$A$6:$A$205,B4212))&lt;&gt;1),"",INDEX('Номенклатура'!$B$6:$B$205,SUMPRODUCT(EXACT('Номенклатура'!$A$6:$A$205,B4212)*(ROW('Номенклатура'!$A$6:$A$205)-5)))&amp;"")</f>
        <v/>
      </c>
      <c r="I4212" s="15" t="str">
        <f>IF(COUNTA(A4212:D4212,G4212)=0,"",IF(NOT(ISNUMBER(A4212)),"Укажите дату",IF(B4212="","Укажите код",IF(NOT(AND(ISTEXT(B4212),LEN(B4212)&gt;0,LEN(B4212)&lt;=30,ISNUMBER(FIND(LEFT(B4212,1),"ABCDEFGHIJKLMNOPQRSTUVWXYZ")),SUMPRODUCT((MID(B4212,{1,2,3,4,5,6,7,8,9,10,11,12,13,14,15,16,17,18,19,20,21,22,23,24,25,26,27,28,29,30},1)&lt;&gt;"")*ISERROR(FIND(MID(B4212,{1,2,3,4,5,6,7,8,9,10,11,12,13,14,15,16,17,18,19,20,21,22,23,24,25,26,27,28,29,30},1),"ABCDEFGHIJKLMNOPQRSTUVWXYZ0123456789-_")))=0,ISERROR(VALUE(B4212)))),"Недопустимый код: только латинские буквы A-Z в верхнем регистре, цифры, - и _; начало с буквы, до 30 символов (например MILK-001)",IF(SUMPRODUCT(--EXACT('Номенклатура'!$A$6:$A$205,B4212))=0,"Код не найден в номенклатуре",IF(SUMPRODUCT(--EXACT('Номенклатура'!$A$6:$A$205,B4212))&gt;1,"Код повторяется в номенклатуре",IF(ISNA(MATCH(C4212,{"Приход","Расход","Списание","Корректировка остатка"},0)),"Выберите тип операции",IF(NOT(ISNUMBER(D4212)),"Укажите количество",IF(D4212=0,"Количество не может быть 0",IF(AND(C4212&lt;&gt;"Корректировка остатка",D4212&lt;0),"Для этого типа количество положительное",IF(NOT(ISNUMBER('Номенклатура'!$C$2)),"Укажите дату начала учёта",IF(A4212&lt;INT('Номенклатура'!$C$2),"Раньше даты начала учёта: НЕ учтено",IF(AND(C4212="Корректировка остатка",TRIM(G4212)=""),"Учтено: добавьте пояснение","ОК")))))))))))))</f>
        <v/>
      </c>
    </row>
    <row r="4213" spans="1:9" x14ac:dyDescent="0.25">
      <c r="A4213" s="16"/>
      <c r="B4213" s="13"/>
      <c r="C4213" s="13"/>
      <c r="D4213" s="14"/>
      <c r="E4213" s="17" t="str">
        <f>IF(OR(B4213="",SUMPRODUCT(--EXACT('Номенклатура'!$A$6:$A$205,B4213))&lt;&gt;1),"",INDEX('Номенклатура'!$D$6:$D$205,SUMPRODUCT(EXACT('Номенклатура'!$A$6:$A$205,B4213)*(ROW('Номенклатура'!$A$6:$A$205)-5)))&amp;"")</f>
        <v/>
      </c>
      <c r="F4213" s="18" t="str">
        <f>IF(OR(I4213="ОК",I4213="Учтено: добавьте пояснение"),IF(C4213="Приход",D4213,IF(C4213="Корректировка остатка",D4213,-D4213)),"")</f>
        <v/>
      </c>
      <c r="G4213" s="13"/>
      <c r="H4213" s="15" t="str">
        <f>IF(OR(B4213="",SUMPRODUCT(--EXACT('Номенклатура'!$A$6:$A$205,B4213))&lt;&gt;1),"",INDEX('Номенклатура'!$B$6:$B$205,SUMPRODUCT(EXACT('Номенклатура'!$A$6:$A$205,B4213)*(ROW('Номенклатура'!$A$6:$A$205)-5)))&amp;"")</f>
        <v/>
      </c>
      <c r="I4213" s="15" t="str">
        <f>IF(COUNTA(A4213:D4213,G4213)=0,"",IF(NOT(ISNUMBER(A4213)),"Укажите дату",IF(B4213="","Укажите код",IF(NOT(AND(ISTEXT(B4213),LEN(B4213)&gt;0,LEN(B4213)&lt;=30,ISNUMBER(FIND(LEFT(B4213,1),"ABCDEFGHIJKLMNOPQRSTUVWXYZ")),SUMPRODUCT((MID(B4213,{1,2,3,4,5,6,7,8,9,10,11,12,13,14,15,16,17,18,19,20,21,22,23,24,25,26,27,28,29,30},1)&lt;&gt;"")*ISERROR(FIND(MID(B4213,{1,2,3,4,5,6,7,8,9,10,11,12,13,14,15,16,17,18,19,20,21,22,23,24,25,26,27,28,29,30},1),"ABCDEFGHIJKLMNOPQRSTUVWXYZ0123456789-_")))=0,ISERROR(VALUE(B4213)))),"Недопустимый код: только латинские буквы A-Z в верхнем регистре, цифры, - и _; начало с буквы, до 30 символов (например MILK-001)",IF(SUMPRODUCT(--EXACT('Номенклатура'!$A$6:$A$205,B4213))=0,"Код не найден в номенклатуре",IF(SUMPRODUCT(--EXACT('Номенклатура'!$A$6:$A$205,B4213))&gt;1,"Код повторяется в номенклатуре",IF(ISNA(MATCH(C4213,{"Приход","Расход","Списание","Корректировка остатка"},0)),"Выберите тип операции",IF(NOT(ISNUMBER(D4213)),"Укажите количество",IF(D4213=0,"Количество не может быть 0",IF(AND(C4213&lt;&gt;"Корректировка остатка",D4213&lt;0),"Для этого типа количество положительное",IF(NOT(ISNUMBER('Номенклатура'!$C$2)),"Укажите дату начала учёта",IF(A4213&lt;INT('Номенклатура'!$C$2),"Раньше даты начала учёта: НЕ учтено",IF(AND(C4213="Корректировка остатка",TRIM(G4213)=""),"Учтено: добавьте пояснение","ОК")))))))))))))</f>
        <v/>
      </c>
    </row>
    <row r="4214" spans="1:9" x14ac:dyDescent="0.25">
      <c r="A4214" s="16"/>
      <c r="B4214" s="13"/>
      <c r="C4214" s="13"/>
      <c r="D4214" s="14"/>
      <c r="E4214" s="17" t="str">
        <f>IF(OR(B4214="",SUMPRODUCT(--EXACT('Номенклатура'!$A$6:$A$205,B4214))&lt;&gt;1),"",INDEX('Номенклатура'!$D$6:$D$205,SUMPRODUCT(EXACT('Номенклатура'!$A$6:$A$205,B4214)*(ROW('Номенклатура'!$A$6:$A$205)-5)))&amp;"")</f>
        <v/>
      </c>
      <c r="F4214" s="18" t="str">
        <f>IF(OR(I4214="ОК",I4214="Учтено: добавьте пояснение"),IF(C4214="Приход",D4214,IF(C4214="Корректировка остатка",D4214,-D4214)),"")</f>
        <v/>
      </c>
      <c r="G4214" s="13"/>
      <c r="H4214" s="15" t="str">
        <f>IF(OR(B4214="",SUMPRODUCT(--EXACT('Номенклатура'!$A$6:$A$205,B4214))&lt;&gt;1),"",INDEX('Номенклатура'!$B$6:$B$205,SUMPRODUCT(EXACT('Номенклатура'!$A$6:$A$205,B4214)*(ROW('Номенклатура'!$A$6:$A$205)-5)))&amp;"")</f>
        <v/>
      </c>
      <c r="I4214" s="15" t="str">
        <f>IF(COUNTA(A4214:D4214,G4214)=0,"",IF(NOT(ISNUMBER(A4214)),"Укажите дату",IF(B4214="","Укажите код",IF(NOT(AND(ISTEXT(B4214),LEN(B4214)&gt;0,LEN(B4214)&lt;=30,ISNUMBER(FIND(LEFT(B4214,1),"ABCDEFGHIJKLMNOPQRSTUVWXYZ")),SUMPRODUCT((MID(B4214,{1,2,3,4,5,6,7,8,9,10,11,12,13,14,15,16,17,18,19,20,21,22,23,24,25,26,27,28,29,30},1)&lt;&gt;"")*ISERROR(FIND(MID(B4214,{1,2,3,4,5,6,7,8,9,10,11,12,13,14,15,16,17,18,19,20,21,22,23,24,25,26,27,28,29,30},1),"ABCDEFGHIJKLMNOPQRSTUVWXYZ0123456789-_")))=0,ISERROR(VALUE(B4214)))),"Недопустимый код: только латинские буквы A-Z в верхнем регистре, цифры, - и _; начало с буквы, до 30 символов (например MILK-001)",IF(SUMPRODUCT(--EXACT('Номенклатура'!$A$6:$A$205,B4214))=0,"Код не найден в номенклатуре",IF(SUMPRODUCT(--EXACT('Номенклатура'!$A$6:$A$205,B4214))&gt;1,"Код повторяется в номенклатуре",IF(ISNA(MATCH(C4214,{"Приход","Расход","Списание","Корректировка остатка"},0)),"Выберите тип операции",IF(NOT(ISNUMBER(D4214)),"Укажите количество",IF(D4214=0,"Количество не может быть 0",IF(AND(C4214&lt;&gt;"Корректировка остатка",D4214&lt;0),"Для этого типа количество положительное",IF(NOT(ISNUMBER('Номенклатура'!$C$2)),"Укажите дату начала учёта",IF(A4214&lt;INT('Номенклатура'!$C$2),"Раньше даты начала учёта: НЕ учтено",IF(AND(C4214="Корректировка остатка",TRIM(G4214)=""),"Учтено: добавьте пояснение","ОК")))))))))))))</f>
        <v/>
      </c>
    </row>
    <row r="4215" spans="1:9" x14ac:dyDescent="0.25">
      <c r="A4215" s="16"/>
      <c r="B4215" s="13"/>
      <c r="C4215" s="13"/>
      <c r="D4215" s="14"/>
      <c r="E4215" s="17" t="str">
        <f>IF(OR(B4215="",SUMPRODUCT(--EXACT('Номенклатура'!$A$6:$A$205,B4215))&lt;&gt;1),"",INDEX('Номенклатура'!$D$6:$D$205,SUMPRODUCT(EXACT('Номенклатура'!$A$6:$A$205,B4215)*(ROW('Номенклатура'!$A$6:$A$205)-5)))&amp;"")</f>
        <v/>
      </c>
      <c r="F4215" s="18" t="str">
        <f>IF(OR(I4215="ОК",I4215="Учтено: добавьте пояснение"),IF(C4215="Приход",D4215,IF(C4215="Корректировка остатка",D4215,-D4215)),"")</f>
        <v/>
      </c>
      <c r="G4215" s="13"/>
      <c r="H4215" s="15" t="str">
        <f>IF(OR(B4215="",SUMPRODUCT(--EXACT('Номенклатура'!$A$6:$A$205,B4215))&lt;&gt;1),"",INDEX('Номенклатура'!$B$6:$B$205,SUMPRODUCT(EXACT('Номенклатура'!$A$6:$A$205,B4215)*(ROW('Номенклатура'!$A$6:$A$205)-5)))&amp;"")</f>
        <v/>
      </c>
      <c r="I4215" s="15" t="str">
        <f>IF(COUNTA(A4215:D4215,G4215)=0,"",IF(NOT(ISNUMBER(A4215)),"Укажите дату",IF(B4215="","Укажите код",IF(NOT(AND(ISTEXT(B4215),LEN(B4215)&gt;0,LEN(B4215)&lt;=30,ISNUMBER(FIND(LEFT(B4215,1),"ABCDEFGHIJKLMNOPQRSTUVWXYZ")),SUMPRODUCT((MID(B4215,{1,2,3,4,5,6,7,8,9,10,11,12,13,14,15,16,17,18,19,20,21,22,23,24,25,26,27,28,29,30},1)&lt;&gt;"")*ISERROR(FIND(MID(B4215,{1,2,3,4,5,6,7,8,9,10,11,12,13,14,15,16,17,18,19,20,21,22,23,24,25,26,27,28,29,30},1),"ABCDEFGHIJKLMNOPQRSTUVWXYZ0123456789-_")))=0,ISERROR(VALUE(B4215)))),"Недопустимый код: только латинские буквы A-Z в верхнем регистре, цифры, - и _; начало с буквы, до 30 символов (например MILK-001)",IF(SUMPRODUCT(--EXACT('Номенклатура'!$A$6:$A$205,B4215))=0,"Код не найден в номенклатуре",IF(SUMPRODUCT(--EXACT('Номенклатура'!$A$6:$A$205,B4215))&gt;1,"Код повторяется в номенклатуре",IF(ISNA(MATCH(C4215,{"Приход","Расход","Списание","Корректировка остатка"},0)),"Выберите тип операции",IF(NOT(ISNUMBER(D4215)),"Укажите количество",IF(D4215=0,"Количество не может быть 0",IF(AND(C4215&lt;&gt;"Корректировка остатка",D4215&lt;0),"Для этого типа количество положительное",IF(NOT(ISNUMBER('Номенклатура'!$C$2)),"Укажите дату начала учёта",IF(A4215&lt;INT('Номенклатура'!$C$2),"Раньше даты начала учёта: НЕ учтено",IF(AND(C4215="Корректировка остатка",TRIM(G4215)=""),"Учтено: добавьте пояснение","ОК")))))))))))))</f>
        <v/>
      </c>
    </row>
    <row r="4216" spans="1:9" x14ac:dyDescent="0.25">
      <c r="A4216" s="16"/>
      <c r="B4216" s="13"/>
      <c r="C4216" s="13"/>
      <c r="D4216" s="14"/>
      <c r="E4216" s="17" t="str">
        <f>IF(OR(B4216="",SUMPRODUCT(--EXACT('Номенклатура'!$A$6:$A$205,B4216))&lt;&gt;1),"",INDEX('Номенклатура'!$D$6:$D$205,SUMPRODUCT(EXACT('Номенклатура'!$A$6:$A$205,B4216)*(ROW('Номенклатура'!$A$6:$A$205)-5)))&amp;"")</f>
        <v/>
      </c>
      <c r="F4216" s="18" t="str">
        <f>IF(OR(I4216="ОК",I4216="Учтено: добавьте пояснение"),IF(C4216="Приход",D4216,IF(C4216="Корректировка остатка",D4216,-D4216)),"")</f>
        <v/>
      </c>
      <c r="G4216" s="13"/>
      <c r="H4216" s="15" t="str">
        <f>IF(OR(B4216="",SUMPRODUCT(--EXACT('Номенклатура'!$A$6:$A$205,B4216))&lt;&gt;1),"",INDEX('Номенклатура'!$B$6:$B$205,SUMPRODUCT(EXACT('Номенклатура'!$A$6:$A$205,B4216)*(ROW('Номенклатура'!$A$6:$A$205)-5)))&amp;"")</f>
        <v/>
      </c>
      <c r="I4216" s="15" t="str">
        <f>IF(COUNTA(A4216:D4216,G4216)=0,"",IF(NOT(ISNUMBER(A4216)),"Укажите дату",IF(B4216="","Укажите код",IF(NOT(AND(ISTEXT(B4216),LEN(B4216)&gt;0,LEN(B4216)&lt;=30,ISNUMBER(FIND(LEFT(B4216,1),"ABCDEFGHIJKLMNOPQRSTUVWXYZ")),SUMPRODUCT((MID(B4216,{1,2,3,4,5,6,7,8,9,10,11,12,13,14,15,16,17,18,19,20,21,22,23,24,25,26,27,28,29,30},1)&lt;&gt;"")*ISERROR(FIND(MID(B4216,{1,2,3,4,5,6,7,8,9,10,11,12,13,14,15,16,17,18,19,20,21,22,23,24,25,26,27,28,29,30},1),"ABCDEFGHIJKLMNOPQRSTUVWXYZ0123456789-_")))=0,ISERROR(VALUE(B4216)))),"Недопустимый код: только латинские буквы A-Z в верхнем регистре, цифры, - и _; начало с буквы, до 30 символов (например MILK-001)",IF(SUMPRODUCT(--EXACT('Номенклатура'!$A$6:$A$205,B4216))=0,"Код не найден в номенклатуре",IF(SUMPRODUCT(--EXACT('Номенклатура'!$A$6:$A$205,B4216))&gt;1,"Код повторяется в номенклатуре",IF(ISNA(MATCH(C4216,{"Приход","Расход","Списание","Корректировка остатка"},0)),"Выберите тип операции",IF(NOT(ISNUMBER(D4216)),"Укажите количество",IF(D4216=0,"Количество не может быть 0",IF(AND(C4216&lt;&gt;"Корректировка остатка",D4216&lt;0),"Для этого типа количество положительное",IF(NOT(ISNUMBER('Номенклатура'!$C$2)),"Укажите дату начала учёта",IF(A4216&lt;INT('Номенклатура'!$C$2),"Раньше даты начала учёта: НЕ учтено",IF(AND(C4216="Корректировка остатка",TRIM(G4216)=""),"Учтено: добавьте пояснение","ОК")))))))))))))</f>
        <v/>
      </c>
    </row>
    <row r="4217" spans="1:9" x14ac:dyDescent="0.25">
      <c r="A4217" s="16"/>
      <c r="B4217" s="13"/>
      <c r="C4217" s="13"/>
      <c r="D4217" s="14"/>
      <c r="E4217" s="17" t="str">
        <f>IF(OR(B4217="",SUMPRODUCT(--EXACT('Номенклатура'!$A$6:$A$205,B4217))&lt;&gt;1),"",INDEX('Номенклатура'!$D$6:$D$205,SUMPRODUCT(EXACT('Номенклатура'!$A$6:$A$205,B4217)*(ROW('Номенклатура'!$A$6:$A$205)-5)))&amp;"")</f>
        <v/>
      </c>
      <c r="F4217" s="18" t="str">
        <f>IF(OR(I4217="ОК",I4217="Учтено: добавьте пояснение"),IF(C4217="Приход",D4217,IF(C4217="Корректировка остатка",D4217,-D4217)),"")</f>
        <v/>
      </c>
      <c r="G4217" s="13"/>
      <c r="H4217" s="15" t="str">
        <f>IF(OR(B4217="",SUMPRODUCT(--EXACT('Номенклатура'!$A$6:$A$205,B4217))&lt;&gt;1),"",INDEX('Номенклатура'!$B$6:$B$205,SUMPRODUCT(EXACT('Номенклатура'!$A$6:$A$205,B4217)*(ROW('Номенклатура'!$A$6:$A$205)-5)))&amp;"")</f>
        <v/>
      </c>
      <c r="I4217" s="15" t="str">
        <f>IF(COUNTA(A4217:D4217,G4217)=0,"",IF(NOT(ISNUMBER(A4217)),"Укажите дату",IF(B4217="","Укажите код",IF(NOT(AND(ISTEXT(B4217),LEN(B4217)&gt;0,LEN(B4217)&lt;=30,ISNUMBER(FIND(LEFT(B4217,1),"ABCDEFGHIJKLMNOPQRSTUVWXYZ")),SUMPRODUCT((MID(B4217,{1,2,3,4,5,6,7,8,9,10,11,12,13,14,15,16,17,18,19,20,21,22,23,24,25,26,27,28,29,30},1)&lt;&gt;"")*ISERROR(FIND(MID(B4217,{1,2,3,4,5,6,7,8,9,10,11,12,13,14,15,16,17,18,19,20,21,22,23,24,25,26,27,28,29,30},1),"ABCDEFGHIJKLMNOPQRSTUVWXYZ0123456789-_")))=0,ISERROR(VALUE(B4217)))),"Недопустимый код: только латинские буквы A-Z в верхнем регистре, цифры, - и _; начало с буквы, до 30 символов (например MILK-001)",IF(SUMPRODUCT(--EXACT('Номенклатура'!$A$6:$A$205,B4217))=0,"Код не найден в номенклатуре",IF(SUMPRODUCT(--EXACT('Номенклатура'!$A$6:$A$205,B4217))&gt;1,"Код повторяется в номенклатуре",IF(ISNA(MATCH(C4217,{"Приход","Расход","Списание","Корректировка остатка"},0)),"Выберите тип операции",IF(NOT(ISNUMBER(D4217)),"Укажите количество",IF(D4217=0,"Количество не может быть 0",IF(AND(C4217&lt;&gt;"Корректировка остатка",D4217&lt;0),"Для этого типа количество положительное",IF(NOT(ISNUMBER('Номенклатура'!$C$2)),"Укажите дату начала учёта",IF(A4217&lt;INT('Номенклатура'!$C$2),"Раньше даты начала учёта: НЕ учтено",IF(AND(C4217="Корректировка остатка",TRIM(G4217)=""),"Учтено: добавьте пояснение","ОК")))))))))))))</f>
        <v/>
      </c>
    </row>
    <row r="4218" spans="1:9" x14ac:dyDescent="0.25">
      <c r="A4218" s="16"/>
      <c r="B4218" s="13"/>
      <c r="C4218" s="13"/>
      <c r="D4218" s="14"/>
      <c r="E4218" s="17" t="str">
        <f>IF(OR(B4218="",SUMPRODUCT(--EXACT('Номенклатура'!$A$6:$A$205,B4218))&lt;&gt;1),"",INDEX('Номенклатура'!$D$6:$D$205,SUMPRODUCT(EXACT('Номенклатура'!$A$6:$A$205,B4218)*(ROW('Номенклатура'!$A$6:$A$205)-5)))&amp;"")</f>
        <v/>
      </c>
      <c r="F4218" s="18" t="str">
        <f>IF(OR(I4218="ОК",I4218="Учтено: добавьте пояснение"),IF(C4218="Приход",D4218,IF(C4218="Корректировка остатка",D4218,-D4218)),"")</f>
        <v/>
      </c>
      <c r="G4218" s="13"/>
      <c r="H4218" s="15" t="str">
        <f>IF(OR(B4218="",SUMPRODUCT(--EXACT('Номенклатура'!$A$6:$A$205,B4218))&lt;&gt;1),"",INDEX('Номенклатура'!$B$6:$B$205,SUMPRODUCT(EXACT('Номенклатура'!$A$6:$A$205,B4218)*(ROW('Номенклатура'!$A$6:$A$205)-5)))&amp;"")</f>
        <v/>
      </c>
      <c r="I4218" s="15" t="str">
        <f>IF(COUNTA(A4218:D4218,G4218)=0,"",IF(NOT(ISNUMBER(A4218)),"Укажите дату",IF(B4218="","Укажите код",IF(NOT(AND(ISTEXT(B4218),LEN(B4218)&gt;0,LEN(B4218)&lt;=30,ISNUMBER(FIND(LEFT(B4218,1),"ABCDEFGHIJKLMNOPQRSTUVWXYZ")),SUMPRODUCT((MID(B4218,{1,2,3,4,5,6,7,8,9,10,11,12,13,14,15,16,17,18,19,20,21,22,23,24,25,26,27,28,29,30},1)&lt;&gt;"")*ISERROR(FIND(MID(B4218,{1,2,3,4,5,6,7,8,9,10,11,12,13,14,15,16,17,18,19,20,21,22,23,24,25,26,27,28,29,30},1),"ABCDEFGHIJKLMNOPQRSTUVWXYZ0123456789-_")))=0,ISERROR(VALUE(B4218)))),"Недопустимый код: только латинские буквы A-Z в верхнем регистре, цифры, - и _; начало с буквы, до 30 символов (например MILK-001)",IF(SUMPRODUCT(--EXACT('Номенклатура'!$A$6:$A$205,B4218))=0,"Код не найден в номенклатуре",IF(SUMPRODUCT(--EXACT('Номенклатура'!$A$6:$A$205,B4218))&gt;1,"Код повторяется в номенклатуре",IF(ISNA(MATCH(C4218,{"Приход","Расход","Списание","Корректировка остатка"},0)),"Выберите тип операции",IF(NOT(ISNUMBER(D4218)),"Укажите количество",IF(D4218=0,"Количество не может быть 0",IF(AND(C4218&lt;&gt;"Корректировка остатка",D4218&lt;0),"Для этого типа количество положительное",IF(NOT(ISNUMBER('Номенклатура'!$C$2)),"Укажите дату начала учёта",IF(A4218&lt;INT('Номенклатура'!$C$2),"Раньше даты начала учёта: НЕ учтено",IF(AND(C4218="Корректировка остатка",TRIM(G4218)=""),"Учтено: добавьте пояснение","ОК")))))))))))))</f>
        <v/>
      </c>
    </row>
    <row r="4219" spans="1:9" x14ac:dyDescent="0.25">
      <c r="A4219" s="16"/>
      <c r="B4219" s="13"/>
      <c r="C4219" s="13"/>
      <c r="D4219" s="14"/>
      <c r="E4219" s="17" t="str">
        <f>IF(OR(B4219="",SUMPRODUCT(--EXACT('Номенклатура'!$A$6:$A$205,B4219))&lt;&gt;1),"",INDEX('Номенклатура'!$D$6:$D$205,SUMPRODUCT(EXACT('Номенклатура'!$A$6:$A$205,B4219)*(ROW('Номенклатура'!$A$6:$A$205)-5)))&amp;"")</f>
        <v/>
      </c>
      <c r="F4219" s="18" t="str">
        <f>IF(OR(I4219="ОК",I4219="Учтено: добавьте пояснение"),IF(C4219="Приход",D4219,IF(C4219="Корректировка остатка",D4219,-D4219)),"")</f>
        <v/>
      </c>
      <c r="G4219" s="13"/>
      <c r="H4219" s="15" t="str">
        <f>IF(OR(B4219="",SUMPRODUCT(--EXACT('Номенклатура'!$A$6:$A$205,B4219))&lt;&gt;1),"",INDEX('Номенклатура'!$B$6:$B$205,SUMPRODUCT(EXACT('Номенклатура'!$A$6:$A$205,B4219)*(ROW('Номенклатура'!$A$6:$A$205)-5)))&amp;"")</f>
        <v/>
      </c>
      <c r="I4219" s="15" t="str">
        <f>IF(COUNTA(A4219:D4219,G4219)=0,"",IF(NOT(ISNUMBER(A4219)),"Укажите дату",IF(B4219="","Укажите код",IF(NOT(AND(ISTEXT(B4219),LEN(B4219)&gt;0,LEN(B4219)&lt;=30,ISNUMBER(FIND(LEFT(B4219,1),"ABCDEFGHIJKLMNOPQRSTUVWXYZ")),SUMPRODUCT((MID(B4219,{1,2,3,4,5,6,7,8,9,10,11,12,13,14,15,16,17,18,19,20,21,22,23,24,25,26,27,28,29,30},1)&lt;&gt;"")*ISERROR(FIND(MID(B4219,{1,2,3,4,5,6,7,8,9,10,11,12,13,14,15,16,17,18,19,20,21,22,23,24,25,26,27,28,29,30},1),"ABCDEFGHIJKLMNOPQRSTUVWXYZ0123456789-_")))=0,ISERROR(VALUE(B4219)))),"Недопустимый код: только латинские буквы A-Z в верхнем регистре, цифры, - и _; начало с буквы, до 30 символов (например MILK-001)",IF(SUMPRODUCT(--EXACT('Номенклатура'!$A$6:$A$205,B4219))=0,"Код не найден в номенклатуре",IF(SUMPRODUCT(--EXACT('Номенклатура'!$A$6:$A$205,B4219))&gt;1,"Код повторяется в номенклатуре",IF(ISNA(MATCH(C4219,{"Приход","Расход","Списание","Корректировка остатка"},0)),"Выберите тип операции",IF(NOT(ISNUMBER(D4219)),"Укажите количество",IF(D4219=0,"Количество не может быть 0",IF(AND(C4219&lt;&gt;"Корректировка остатка",D4219&lt;0),"Для этого типа количество положительное",IF(NOT(ISNUMBER('Номенклатура'!$C$2)),"Укажите дату начала учёта",IF(A4219&lt;INT('Номенклатура'!$C$2),"Раньше даты начала учёта: НЕ учтено",IF(AND(C4219="Корректировка остатка",TRIM(G4219)=""),"Учтено: добавьте пояснение","ОК")))))))))))))</f>
        <v/>
      </c>
    </row>
    <row r="4220" spans="1:9" x14ac:dyDescent="0.25">
      <c r="A4220" s="16"/>
      <c r="B4220" s="13"/>
      <c r="C4220" s="13"/>
      <c r="D4220" s="14"/>
      <c r="E4220" s="17" t="str">
        <f>IF(OR(B4220="",SUMPRODUCT(--EXACT('Номенклатура'!$A$6:$A$205,B4220))&lt;&gt;1),"",INDEX('Номенклатура'!$D$6:$D$205,SUMPRODUCT(EXACT('Номенклатура'!$A$6:$A$205,B4220)*(ROW('Номенклатура'!$A$6:$A$205)-5)))&amp;"")</f>
        <v/>
      </c>
      <c r="F4220" s="18" t="str">
        <f>IF(OR(I4220="ОК",I4220="Учтено: добавьте пояснение"),IF(C4220="Приход",D4220,IF(C4220="Корректировка остатка",D4220,-D4220)),"")</f>
        <v/>
      </c>
      <c r="G4220" s="13"/>
      <c r="H4220" s="15" t="str">
        <f>IF(OR(B4220="",SUMPRODUCT(--EXACT('Номенклатура'!$A$6:$A$205,B4220))&lt;&gt;1),"",INDEX('Номенклатура'!$B$6:$B$205,SUMPRODUCT(EXACT('Номенклатура'!$A$6:$A$205,B4220)*(ROW('Номенклатура'!$A$6:$A$205)-5)))&amp;"")</f>
        <v/>
      </c>
      <c r="I4220" s="15" t="str">
        <f>IF(COUNTA(A4220:D4220,G4220)=0,"",IF(NOT(ISNUMBER(A4220)),"Укажите дату",IF(B4220="","Укажите код",IF(NOT(AND(ISTEXT(B4220),LEN(B4220)&gt;0,LEN(B4220)&lt;=30,ISNUMBER(FIND(LEFT(B4220,1),"ABCDEFGHIJKLMNOPQRSTUVWXYZ")),SUMPRODUCT((MID(B4220,{1,2,3,4,5,6,7,8,9,10,11,12,13,14,15,16,17,18,19,20,21,22,23,24,25,26,27,28,29,30},1)&lt;&gt;"")*ISERROR(FIND(MID(B4220,{1,2,3,4,5,6,7,8,9,10,11,12,13,14,15,16,17,18,19,20,21,22,23,24,25,26,27,28,29,30},1),"ABCDEFGHIJKLMNOPQRSTUVWXYZ0123456789-_")))=0,ISERROR(VALUE(B4220)))),"Недопустимый код: только латинские буквы A-Z в верхнем регистре, цифры, - и _; начало с буквы, до 30 символов (например MILK-001)",IF(SUMPRODUCT(--EXACT('Номенклатура'!$A$6:$A$205,B4220))=0,"Код не найден в номенклатуре",IF(SUMPRODUCT(--EXACT('Номенклатура'!$A$6:$A$205,B4220))&gt;1,"Код повторяется в номенклатуре",IF(ISNA(MATCH(C4220,{"Приход","Расход","Списание","Корректировка остатка"},0)),"Выберите тип операции",IF(NOT(ISNUMBER(D4220)),"Укажите количество",IF(D4220=0,"Количество не может быть 0",IF(AND(C4220&lt;&gt;"Корректировка остатка",D4220&lt;0),"Для этого типа количество положительное",IF(NOT(ISNUMBER('Номенклатура'!$C$2)),"Укажите дату начала учёта",IF(A4220&lt;INT('Номенклатура'!$C$2),"Раньше даты начала учёта: НЕ учтено",IF(AND(C4220="Корректировка остатка",TRIM(G4220)=""),"Учтено: добавьте пояснение","ОК")))))))))))))</f>
        <v/>
      </c>
    </row>
    <row r="4221" spans="1:9" x14ac:dyDescent="0.25">
      <c r="A4221" s="16"/>
      <c r="B4221" s="13"/>
      <c r="C4221" s="13"/>
      <c r="D4221" s="14"/>
      <c r="E4221" s="17" t="str">
        <f>IF(OR(B4221="",SUMPRODUCT(--EXACT('Номенклатура'!$A$6:$A$205,B4221))&lt;&gt;1),"",INDEX('Номенклатура'!$D$6:$D$205,SUMPRODUCT(EXACT('Номенклатура'!$A$6:$A$205,B4221)*(ROW('Номенклатура'!$A$6:$A$205)-5)))&amp;"")</f>
        <v/>
      </c>
      <c r="F4221" s="18" t="str">
        <f>IF(OR(I4221="ОК",I4221="Учтено: добавьте пояснение"),IF(C4221="Приход",D4221,IF(C4221="Корректировка остатка",D4221,-D4221)),"")</f>
        <v/>
      </c>
      <c r="G4221" s="13"/>
      <c r="H4221" s="15" t="str">
        <f>IF(OR(B4221="",SUMPRODUCT(--EXACT('Номенклатура'!$A$6:$A$205,B4221))&lt;&gt;1),"",INDEX('Номенклатура'!$B$6:$B$205,SUMPRODUCT(EXACT('Номенклатура'!$A$6:$A$205,B4221)*(ROW('Номенклатура'!$A$6:$A$205)-5)))&amp;"")</f>
        <v/>
      </c>
      <c r="I4221" s="15" t="str">
        <f>IF(COUNTA(A4221:D4221,G4221)=0,"",IF(NOT(ISNUMBER(A4221)),"Укажите дату",IF(B4221="","Укажите код",IF(NOT(AND(ISTEXT(B4221),LEN(B4221)&gt;0,LEN(B4221)&lt;=30,ISNUMBER(FIND(LEFT(B4221,1),"ABCDEFGHIJKLMNOPQRSTUVWXYZ")),SUMPRODUCT((MID(B4221,{1,2,3,4,5,6,7,8,9,10,11,12,13,14,15,16,17,18,19,20,21,22,23,24,25,26,27,28,29,30},1)&lt;&gt;"")*ISERROR(FIND(MID(B4221,{1,2,3,4,5,6,7,8,9,10,11,12,13,14,15,16,17,18,19,20,21,22,23,24,25,26,27,28,29,30},1),"ABCDEFGHIJKLMNOPQRSTUVWXYZ0123456789-_")))=0,ISERROR(VALUE(B4221)))),"Недопустимый код: только латинские буквы A-Z в верхнем регистре, цифры, - и _; начало с буквы, до 30 символов (например MILK-001)",IF(SUMPRODUCT(--EXACT('Номенклатура'!$A$6:$A$205,B4221))=0,"Код не найден в номенклатуре",IF(SUMPRODUCT(--EXACT('Номенклатура'!$A$6:$A$205,B4221))&gt;1,"Код повторяется в номенклатуре",IF(ISNA(MATCH(C4221,{"Приход","Расход","Списание","Корректировка остатка"},0)),"Выберите тип операции",IF(NOT(ISNUMBER(D4221)),"Укажите количество",IF(D4221=0,"Количество не может быть 0",IF(AND(C4221&lt;&gt;"Корректировка остатка",D4221&lt;0),"Для этого типа количество положительное",IF(NOT(ISNUMBER('Номенклатура'!$C$2)),"Укажите дату начала учёта",IF(A4221&lt;INT('Номенклатура'!$C$2),"Раньше даты начала учёта: НЕ учтено",IF(AND(C4221="Корректировка остатка",TRIM(G4221)=""),"Учтено: добавьте пояснение","ОК")))))))))))))</f>
        <v/>
      </c>
    </row>
    <row r="4222" spans="1:9" x14ac:dyDescent="0.25">
      <c r="A4222" s="16"/>
      <c r="B4222" s="13"/>
      <c r="C4222" s="13"/>
      <c r="D4222" s="14"/>
      <c r="E4222" s="17" t="str">
        <f>IF(OR(B4222="",SUMPRODUCT(--EXACT('Номенклатура'!$A$6:$A$205,B4222))&lt;&gt;1),"",INDEX('Номенклатура'!$D$6:$D$205,SUMPRODUCT(EXACT('Номенклатура'!$A$6:$A$205,B4222)*(ROW('Номенклатура'!$A$6:$A$205)-5)))&amp;"")</f>
        <v/>
      </c>
      <c r="F4222" s="18" t="str">
        <f>IF(OR(I4222="ОК",I4222="Учтено: добавьте пояснение"),IF(C4222="Приход",D4222,IF(C4222="Корректировка остатка",D4222,-D4222)),"")</f>
        <v/>
      </c>
      <c r="G4222" s="13"/>
      <c r="H4222" s="15" t="str">
        <f>IF(OR(B4222="",SUMPRODUCT(--EXACT('Номенклатура'!$A$6:$A$205,B4222))&lt;&gt;1),"",INDEX('Номенклатура'!$B$6:$B$205,SUMPRODUCT(EXACT('Номенклатура'!$A$6:$A$205,B4222)*(ROW('Номенклатура'!$A$6:$A$205)-5)))&amp;"")</f>
        <v/>
      </c>
      <c r="I4222" s="15" t="str">
        <f>IF(COUNTA(A4222:D4222,G4222)=0,"",IF(NOT(ISNUMBER(A4222)),"Укажите дату",IF(B4222="","Укажите код",IF(NOT(AND(ISTEXT(B4222),LEN(B4222)&gt;0,LEN(B4222)&lt;=30,ISNUMBER(FIND(LEFT(B4222,1),"ABCDEFGHIJKLMNOPQRSTUVWXYZ")),SUMPRODUCT((MID(B4222,{1,2,3,4,5,6,7,8,9,10,11,12,13,14,15,16,17,18,19,20,21,22,23,24,25,26,27,28,29,30},1)&lt;&gt;"")*ISERROR(FIND(MID(B4222,{1,2,3,4,5,6,7,8,9,10,11,12,13,14,15,16,17,18,19,20,21,22,23,24,25,26,27,28,29,30},1),"ABCDEFGHIJKLMNOPQRSTUVWXYZ0123456789-_")))=0,ISERROR(VALUE(B4222)))),"Недопустимый код: только латинские буквы A-Z в верхнем регистре, цифры, - и _; начало с буквы, до 30 символов (например MILK-001)",IF(SUMPRODUCT(--EXACT('Номенклатура'!$A$6:$A$205,B4222))=0,"Код не найден в номенклатуре",IF(SUMPRODUCT(--EXACT('Номенклатура'!$A$6:$A$205,B4222))&gt;1,"Код повторяется в номенклатуре",IF(ISNA(MATCH(C4222,{"Приход","Расход","Списание","Корректировка остатка"},0)),"Выберите тип операции",IF(NOT(ISNUMBER(D4222)),"Укажите количество",IF(D4222=0,"Количество не может быть 0",IF(AND(C4222&lt;&gt;"Корректировка остатка",D4222&lt;0),"Для этого типа количество положительное",IF(NOT(ISNUMBER('Номенклатура'!$C$2)),"Укажите дату начала учёта",IF(A4222&lt;INT('Номенклатура'!$C$2),"Раньше даты начала учёта: НЕ учтено",IF(AND(C4222="Корректировка остатка",TRIM(G4222)=""),"Учтено: добавьте пояснение","ОК")))))))))))))</f>
        <v/>
      </c>
    </row>
    <row r="4223" spans="1:9" x14ac:dyDescent="0.25">
      <c r="A4223" s="16"/>
      <c r="B4223" s="13"/>
      <c r="C4223" s="13"/>
      <c r="D4223" s="14"/>
      <c r="E4223" s="17" t="str">
        <f>IF(OR(B4223="",SUMPRODUCT(--EXACT('Номенклатура'!$A$6:$A$205,B4223))&lt;&gt;1),"",INDEX('Номенклатура'!$D$6:$D$205,SUMPRODUCT(EXACT('Номенклатура'!$A$6:$A$205,B4223)*(ROW('Номенклатура'!$A$6:$A$205)-5)))&amp;"")</f>
        <v/>
      </c>
      <c r="F4223" s="18" t="str">
        <f>IF(OR(I4223="ОК",I4223="Учтено: добавьте пояснение"),IF(C4223="Приход",D4223,IF(C4223="Корректировка остатка",D4223,-D4223)),"")</f>
        <v/>
      </c>
      <c r="G4223" s="13"/>
      <c r="H4223" s="15" t="str">
        <f>IF(OR(B4223="",SUMPRODUCT(--EXACT('Номенклатура'!$A$6:$A$205,B4223))&lt;&gt;1),"",INDEX('Номенклатура'!$B$6:$B$205,SUMPRODUCT(EXACT('Номенклатура'!$A$6:$A$205,B4223)*(ROW('Номенклатура'!$A$6:$A$205)-5)))&amp;"")</f>
        <v/>
      </c>
      <c r="I4223" s="15" t="str">
        <f>IF(COUNTA(A4223:D4223,G4223)=0,"",IF(NOT(ISNUMBER(A4223)),"Укажите дату",IF(B4223="","Укажите код",IF(NOT(AND(ISTEXT(B4223),LEN(B4223)&gt;0,LEN(B4223)&lt;=30,ISNUMBER(FIND(LEFT(B4223,1),"ABCDEFGHIJKLMNOPQRSTUVWXYZ")),SUMPRODUCT((MID(B4223,{1,2,3,4,5,6,7,8,9,10,11,12,13,14,15,16,17,18,19,20,21,22,23,24,25,26,27,28,29,30},1)&lt;&gt;"")*ISERROR(FIND(MID(B4223,{1,2,3,4,5,6,7,8,9,10,11,12,13,14,15,16,17,18,19,20,21,22,23,24,25,26,27,28,29,30},1),"ABCDEFGHIJKLMNOPQRSTUVWXYZ0123456789-_")))=0,ISERROR(VALUE(B4223)))),"Недопустимый код: только латинские буквы A-Z в верхнем регистре, цифры, - и _; начало с буквы, до 30 символов (например MILK-001)",IF(SUMPRODUCT(--EXACT('Номенклатура'!$A$6:$A$205,B4223))=0,"Код не найден в номенклатуре",IF(SUMPRODUCT(--EXACT('Номенклатура'!$A$6:$A$205,B4223))&gt;1,"Код повторяется в номенклатуре",IF(ISNA(MATCH(C4223,{"Приход","Расход","Списание","Корректировка остатка"},0)),"Выберите тип операции",IF(NOT(ISNUMBER(D4223)),"Укажите количество",IF(D4223=0,"Количество не может быть 0",IF(AND(C4223&lt;&gt;"Корректировка остатка",D4223&lt;0),"Для этого типа количество положительное",IF(NOT(ISNUMBER('Номенклатура'!$C$2)),"Укажите дату начала учёта",IF(A4223&lt;INT('Номенклатура'!$C$2),"Раньше даты начала учёта: НЕ учтено",IF(AND(C4223="Корректировка остатка",TRIM(G4223)=""),"Учтено: добавьте пояснение","ОК")))))))))))))</f>
        <v/>
      </c>
    </row>
    <row r="4224" spans="1:9" x14ac:dyDescent="0.25">
      <c r="A4224" s="16"/>
      <c r="B4224" s="13"/>
      <c r="C4224" s="13"/>
      <c r="D4224" s="14"/>
      <c r="E4224" s="17" t="str">
        <f>IF(OR(B4224="",SUMPRODUCT(--EXACT('Номенклатура'!$A$6:$A$205,B4224))&lt;&gt;1),"",INDEX('Номенклатура'!$D$6:$D$205,SUMPRODUCT(EXACT('Номенклатура'!$A$6:$A$205,B4224)*(ROW('Номенклатура'!$A$6:$A$205)-5)))&amp;"")</f>
        <v/>
      </c>
      <c r="F4224" s="18" t="str">
        <f>IF(OR(I4224="ОК",I4224="Учтено: добавьте пояснение"),IF(C4224="Приход",D4224,IF(C4224="Корректировка остатка",D4224,-D4224)),"")</f>
        <v/>
      </c>
      <c r="G4224" s="13"/>
      <c r="H4224" s="15" t="str">
        <f>IF(OR(B4224="",SUMPRODUCT(--EXACT('Номенклатура'!$A$6:$A$205,B4224))&lt;&gt;1),"",INDEX('Номенклатура'!$B$6:$B$205,SUMPRODUCT(EXACT('Номенклатура'!$A$6:$A$205,B4224)*(ROW('Номенклатура'!$A$6:$A$205)-5)))&amp;"")</f>
        <v/>
      </c>
      <c r="I4224" s="15" t="str">
        <f>IF(COUNTA(A4224:D4224,G4224)=0,"",IF(NOT(ISNUMBER(A4224)),"Укажите дату",IF(B4224="","Укажите код",IF(NOT(AND(ISTEXT(B4224),LEN(B4224)&gt;0,LEN(B4224)&lt;=30,ISNUMBER(FIND(LEFT(B4224,1),"ABCDEFGHIJKLMNOPQRSTUVWXYZ")),SUMPRODUCT((MID(B4224,{1,2,3,4,5,6,7,8,9,10,11,12,13,14,15,16,17,18,19,20,21,22,23,24,25,26,27,28,29,30},1)&lt;&gt;"")*ISERROR(FIND(MID(B4224,{1,2,3,4,5,6,7,8,9,10,11,12,13,14,15,16,17,18,19,20,21,22,23,24,25,26,27,28,29,30},1),"ABCDEFGHIJKLMNOPQRSTUVWXYZ0123456789-_")))=0,ISERROR(VALUE(B4224)))),"Недопустимый код: только латинские буквы A-Z в верхнем регистре, цифры, - и _; начало с буквы, до 30 символов (например MILK-001)",IF(SUMPRODUCT(--EXACT('Номенклатура'!$A$6:$A$205,B4224))=0,"Код не найден в номенклатуре",IF(SUMPRODUCT(--EXACT('Номенклатура'!$A$6:$A$205,B4224))&gt;1,"Код повторяется в номенклатуре",IF(ISNA(MATCH(C4224,{"Приход","Расход","Списание","Корректировка остатка"},0)),"Выберите тип операции",IF(NOT(ISNUMBER(D4224)),"Укажите количество",IF(D4224=0,"Количество не может быть 0",IF(AND(C4224&lt;&gt;"Корректировка остатка",D4224&lt;0),"Для этого типа количество положительное",IF(NOT(ISNUMBER('Номенклатура'!$C$2)),"Укажите дату начала учёта",IF(A4224&lt;INT('Номенклатура'!$C$2),"Раньше даты начала учёта: НЕ учтено",IF(AND(C4224="Корректировка остатка",TRIM(G4224)=""),"Учтено: добавьте пояснение","ОК")))))))))))))</f>
        <v/>
      </c>
    </row>
    <row r="4225" spans="1:9" x14ac:dyDescent="0.25">
      <c r="A4225" s="16"/>
      <c r="B4225" s="13"/>
      <c r="C4225" s="13"/>
      <c r="D4225" s="14"/>
      <c r="E4225" s="17" t="str">
        <f>IF(OR(B4225="",SUMPRODUCT(--EXACT('Номенклатура'!$A$6:$A$205,B4225))&lt;&gt;1),"",INDEX('Номенклатура'!$D$6:$D$205,SUMPRODUCT(EXACT('Номенклатура'!$A$6:$A$205,B4225)*(ROW('Номенклатура'!$A$6:$A$205)-5)))&amp;"")</f>
        <v/>
      </c>
      <c r="F4225" s="18" t="str">
        <f>IF(OR(I4225="ОК",I4225="Учтено: добавьте пояснение"),IF(C4225="Приход",D4225,IF(C4225="Корректировка остатка",D4225,-D4225)),"")</f>
        <v/>
      </c>
      <c r="G4225" s="13"/>
      <c r="H4225" s="15" t="str">
        <f>IF(OR(B4225="",SUMPRODUCT(--EXACT('Номенклатура'!$A$6:$A$205,B4225))&lt;&gt;1),"",INDEX('Номенклатура'!$B$6:$B$205,SUMPRODUCT(EXACT('Номенклатура'!$A$6:$A$205,B4225)*(ROW('Номенклатура'!$A$6:$A$205)-5)))&amp;"")</f>
        <v/>
      </c>
      <c r="I4225" s="15" t="str">
        <f>IF(COUNTA(A4225:D4225,G4225)=0,"",IF(NOT(ISNUMBER(A4225)),"Укажите дату",IF(B4225="","Укажите код",IF(NOT(AND(ISTEXT(B4225),LEN(B4225)&gt;0,LEN(B4225)&lt;=30,ISNUMBER(FIND(LEFT(B4225,1),"ABCDEFGHIJKLMNOPQRSTUVWXYZ")),SUMPRODUCT((MID(B4225,{1,2,3,4,5,6,7,8,9,10,11,12,13,14,15,16,17,18,19,20,21,22,23,24,25,26,27,28,29,30},1)&lt;&gt;"")*ISERROR(FIND(MID(B4225,{1,2,3,4,5,6,7,8,9,10,11,12,13,14,15,16,17,18,19,20,21,22,23,24,25,26,27,28,29,30},1),"ABCDEFGHIJKLMNOPQRSTUVWXYZ0123456789-_")))=0,ISERROR(VALUE(B4225)))),"Недопустимый код: только латинские буквы A-Z в верхнем регистре, цифры, - и _; начало с буквы, до 30 символов (например MILK-001)",IF(SUMPRODUCT(--EXACT('Номенклатура'!$A$6:$A$205,B4225))=0,"Код не найден в номенклатуре",IF(SUMPRODUCT(--EXACT('Номенклатура'!$A$6:$A$205,B4225))&gt;1,"Код повторяется в номенклатуре",IF(ISNA(MATCH(C4225,{"Приход","Расход","Списание","Корректировка остатка"},0)),"Выберите тип операции",IF(NOT(ISNUMBER(D4225)),"Укажите количество",IF(D4225=0,"Количество не может быть 0",IF(AND(C4225&lt;&gt;"Корректировка остатка",D4225&lt;0),"Для этого типа количество положительное",IF(NOT(ISNUMBER('Номенклатура'!$C$2)),"Укажите дату начала учёта",IF(A4225&lt;INT('Номенклатура'!$C$2),"Раньше даты начала учёта: НЕ учтено",IF(AND(C4225="Корректировка остатка",TRIM(G4225)=""),"Учтено: добавьте пояснение","ОК")))))))))))))</f>
        <v/>
      </c>
    </row>
    <row r="4226" spans="1:9" x14ac:dyDescent="0.25">
      <c r="A4226" s="16"/>
      <c r="B4226" s="13"/>
      <c r="C4226" s="13"/>
      <c r="D4226" s="14"/>
      <c r="E4226" s="17" t="str">
        <f>IF(OR(B4226="",SUMPRODUCT(--EXACT('Номенклатура'!$A$6:$A$205,B4226))&lt;&gt;1),"",INDEX('Номенклатура'!$D$6:$D$205,SUMPRODUCT(EXACT('Номенклатура'!$A$6:$A$205,B4226)*(ROW('Номенклатура'!$A$6:$A$205)-5)))&amp;"")</f>
        <v/>
      </c>
      <c r="F4226" s="18" t="str">
        <f>IF(OR(I4226="ОК",I4226="Учтено: добавьте пояснение"),IF(C4226="Приход",D4226,IF(C4226="Корректировка остатка",D4226,-D4226)),"")</f>
        <v/>
      </c>
      <c r="G4226" s="13"/>
      <c r="H4226" s="15" t="str">
        <f>IF(OR(B4226="",SUMPRODUCT(--EXACT('Номенклатура'!$A$6:$A$205,B4226))&lt;&gt;1),"",INDEX('Номенклатура'!$B$6:$B$205,SUMPRODUCT(EXACT('Номенклатура'!$A$6:$A$205,B4226)*(ROW('Номенклатура'!$A$6:$A$205)-5)))&amp;"")</f>
        <v/>
      </c>
      <c r="I4226" s="15" t="str">
        <f>IF(COUNTA(A4226:D4226,G4226)=0,"",IF(NOT(ISNUMBER(A4226)),"Укажите дату",IF(B4226="","Укажите код",IF(NOT(AND(ISTEXT(B4226),LEN(B4226)&gt;0,LEN(B4226)&lt;=30,ISNUMBER(FIND(LEFT(B4226,1),"ABCDEFGHIJKLMNOPQRSTUVWXYZ")),SUMPRODUCT((MID(B4226,{1,2,3,4,5,6,7,8,9,10,11,12,13,14,15,16,17,18,19,20,21,22,23,24,25,26,27,28,29,30},1)&lt;&gt;"")*ISERROR(FIND(MID(B4226,{1,2,3,4,5,6,7,8,9,10,11,12,13,14,15,16,17,18,19,20,21,22,23,24,25,26,27,28,29,30},1),"ABCDEFGHIJKLMNOPQRSTUVWXYZ0123456789-_")))=0,ISERROR(VALUE(B4226)))),"Недопустимый код: только латинские буквы A-Z в верхнем регистре, цифры, - и _; начало с буквы, до 30 символов (например MILK-001)",IF(SUMPRODUCT(--EXACT('Номенклатура'!$A$6:$A$205,B4226))=0,"Код не найден в номенклатуре",IF(SUMPRODUCT(--EXACT('Номенклатура'!$A$6:$A$205,B4226))&gt;1,"Код повторяется в номенклатуре",IF(ISNA(MATCH(C4226,{"Приход","Расход","Списание","Корректировка остатка"},0)),"Выберите тип операции",IF(NOT(ISNUMBER(D4226)),"Укажите количество",IF(D4226=0,"Количество не может быть 0",IF(AND(C4226&lt;&gt;"Корректировка остатка",D4226&lt;0),"Для этого типа количество положительное",IF(NOT(ISNUMBER('Номенклатура'!$C$2)),"Укажите дату начала учёта",IF(A4226&lt;INT('Номенклатура'!$C$2),"Раньше даты начала учёта: НЕ учтено",IF(AND(C4226="Корректировка остатка",TRIM(G4226)=""),"Учтено: добавьте пояснение","ОК")))))))))))))</f>
        <v/>
      </c>
    </row>
    <row r="4227" spans="1:9" x14ac:dyDescent="0.25">
      <c r="A4227" s="16"/>
      <c r="B4227" s="13"/>
      <c r="C4227" s="13"/>
      <c r="D4227" s="14"/>
      <c r="E4227" s="17" t="str">
        <f>IF(OR(B4227="",SUMPRODUCT(--EXACT('Номенклатура'!$A$6:$A$205,B4227))&lt;&gt;1),"",INDEX('Номенклатура'!$D$6:$D$205,SUMPRODUCT(EXACT('Номенклатура'!$A$6:$A$205,B4227)*(ROW('Номенклатура'!$A$6:$A$205)-5)))&amp;"")</f>
        <v/>
      </c>
      <c r="F4227" s="18" t="str">
        <f>IF(OR(I4227="ОК",I4227="Учтено: добавьте пояснение"),IF(C4227="Приход",D4227,IF(C4227="Корректировка остатка",D4227,-D4227)),"")</f>
        <v/>
      </c>
      <c r="G4227" s="13"/>
      <c r="H4227" s="15" t="str">
        <f>IF(OR(B4227="",SUMPRODUCT(--EXACT('Номенклатура'!$A$6:$A$205,B4227))&lt;&gt;1),"",INDEX('Номенклатура'!$B$6:$B$205,SUMPRODUCT(EXACT('Номенклатура'!$A$6:$A$205,B4227)*(ROW('Номенклатура'!$A$6:$A$205)-5)))&amp;"")</f>
        <v/>
      </c>
      <c r="I4227" s="15" t="str">
        <f>IF(COUNTA(A4227:D4227,G4227)=0,"",IF(NOT(ISNUMBER(A4227)),"Укажите дату",IF(B4227="","Укажите код",IF(NOT(AND(ISTEXT(B4227),LEN(B4227)&gt;0,LEN(B4227)&lt;=30,ISNUMBER(FIND(LEFT(B4227,1),"ABCDEFGHIJKLMNOPQRSTUVWXYZ")),SUMPRODUCT((MID(B4227,{1,2,3,4,5,6,7,8,9,10,11,12,13,14,15,16,17,18,19,20,21,22,23,24,25,26,27,28,29,30},1)&lt;&gt;"")*ISERROR(FIND(MID(B4227,{1,2,3,4,5,6,7,8,9,10,11,12,13,14,15,16,17,18,19,20,21,22,23,24,25,26,27,28,29,30},1),"ABCDEFGHIJKLMNOPQRSTUVWXYZ0123456789-_")))=0,ISERROR(VALUE(B4227)))),"Недопустимый код: только латинские буквы A-Z в верхнем регистре, цифры, - и _; начало с буквы, до 30 символов (например MILK-001)",IF(SUMPRODUCT(--EXACT('Номенклатура'!$A$6:$A$205,B4227))=0,"Код не найден в номенклатуре",IF(SUMPRODUCT(--EXACT('Номенклатура'!$A$6:$A$205,B4227))&gt;1,"Код повторяется в номенклатуре",IF(ISNA(MATCH(C4227,{"Приход","Расход","Списание","Корректировка остатка"},0)),"Выберите тип операции",IF(NOT(ISNUMBER(D4227)),"Укажите количество",IF(D4227=0,"Количество не может быть 0",IF(AND(C4227&lt;&gt;"Корректировка остатка",D4227&lt;0),"Для этого типа количество положительное",IF(NOT(ISNUMBER('Номенклатура'!$C$2)),"Укажите дату начала учёта",IF(A4227&lt;INT('Номенклатура'!$C$2),"Раньше даты начала учёта: НЕ учтено",IF(AND(C4227="Корректировка остатка",TRIM(G4227)=""),"Учтено: добавьте пояснение","ОК")))))))))))))</f>
        <v/>
      </c>
    </row>
    <row r="4228" spans="1:9" x14ac:dyDescent="0.25">
      <c r="A4228" s="16"/>
      <c r="B4228" s="13"/>
      <c r="C4228" s="13"/>
      <c r="D4228" s="14"/>
      <c r="E4228" s="17" t="str">
        <f>IF(OR(B4228="",SUMPRODUCT(--EXACT('Номенклатура'!$A$6:$A$205,B4228))&lt;&gt;1),"",INDEX('Номенклатура'!$D$6:$D$205,SUMPRODUCT(EXACT('Номенклатура'!$A$6:$A$205,B4228)*(ROW('Номенклатура'!$A$6:$A$205)-5)))&amp;"")</f>
        <v/>
      </c>
      <c r="F4228" s="18" t="str">
        <f>IF(OR(I4228="ОК",I4228="Учтено: добавьте пояснение"),IF(C4228="Приход",D4228,IF(C4228="Корректировка остатка",D4228,-D4228)),"")</f>
        <v/>
      </c>
      <c r="G4228" s="13"/>
      <c r="H4228" s="15" t="str">
        <f>IF(OR(B4228="",SUMPRODUCT(--EXACT('Номенклатура'!$A$6:$A$205,B4228))&lt;&gt;1),"",INDEX('Номенклатура'!$B$6:$B$205,SUMPRODUCT(EXACT('Номенклатура'!$A$6:$A$205,B4228)*(ROW('Номенклатура'!$A$6:$A$205)-5)))&amp;"")</f>
        <v/>
      </c>
      <c r="I4228" s="15" t="str">
        <f>IF(COUNTA(A4228:D4228,G4228)=0,"",IF(NOT(ISNUMBER(A4228)),"Укажите дату",IF(B4228="","Укажите код",IF(NOT(AND(ISTEXT(B4228),LEN(B4228)&gt;0,LEN(B4228)&lt;=30,ISNUMBER(FIND(LEFT(B4228,1),"ABCDEFGHIJKLMNOPQRSTUVWXYZ")),SUMPRODUCT((MID(B4228,{1,2,3,4,5,6,7,8,9,10,11,12,13,14,15,16,17,18,19,20,21,22,23,24,25,26,27,28,29,30},1)&lt;&gt;"")*ISERROR(FIND(MID(B4228,{1,2,3,4,5,6,7,8,9,10,11,12,13,14,15,16,17,18,19,20,21,22,23,24,25,26,27,28,29,30},1),"ABCDEFGHIJKLMNOPQRSTUVWXYZ0123456789-_")))=0,ISERROR(VALUE(B4228)))),"Недопустимый код: только латинские буквы A-Z в верхнем регистре, цифры, - и _; начало с буквы, до 30 символов (например MILK-001)",IF(SUMPRODUCT(--EXACT('Номенклатура'!$A$6:$A$205,B4228))=0,"Код не найден в номенклатуре",IF(SUMPRODUCT(--EXACT('Номенклатура'!$A$6:$A$205,B4228))&gt;1,"Код повторяется в номенклатуре",IF(ISNA(MATCH(C4228,{"Приход","Расход","Списание","Корректировка остатка"},0)),"Выберите тип операции",IF(NOT(ISNUMBER(D4228)),"Укажите количество",IF(D4228=0,"Количество не может быть 0",IF(AND(C4228&lt;&gt;"Корректировка остатка",D4228&lt;0),"Для этого типа количество положительное",IF(NOT(ISNUMBER('Номенклатура'!$C$2)),"Укажите дату начала учёта",IF(A4228&lt;INT('Номенклатура'!$C$2),"Раньше даты начала учёта: НЕ учтено",IF(AND(C4228="Корректировка остатка",TRIM(G4228)=""),"Учтено: добавьте пояснение","ОК")))))))))))))</f>
        <v/>
      </c>
    </row>
    <row r="4229" spans="1:9" x14ac:dyDescent="0.25">
      <c r="A4229" s="16"/>
      <c r="B4229" s="13"/>
      <c r="C4229" s="13"/>
      <c r="D4229" s="14"/>
      <c r="E4229" s="17" t="str">
        <f>IF(OR(B4229="",SUMPRODUCT(--EXACT('Номенклатура'!$A$6:$A$205,B4229))&lt;&gt;1),"",INDEX('Номенклатура'!$D$6:$D$205,SUMPRODUCT(EXACT('Номенклатура'!$A$6:$A$205,B4229)*(ROW('Номенклатура'!$A$6:$A$205)-5)))&amp;"")</f>
        <v/>
      </c>
      <c r="F4229" s="18" t="str">
        <f>IF(OR(I4229="ОК",I4229="Учтено: добавьте пояснение"),IF(C4229="Приход",D4229,IF(C4229="Корректировка остатка",D4229,-D4229)),"")</f>
        <v/>
      </c>
      <c r="G4229" s="13"/>
      <c r="H4229" s="15" t="str">
        <f>IF(OR(B4229="",SUMPRODUCT(--EXACT('Номенклатура'!$A$6:$A$205,B4229))&lt;&gt;1),"",INDEX('Номенклатура'!$B$6:$B$205,SUMPRODUCT(EXACT('Номенклатура'!$A$6:$A$205,B4229)*(ROW('Номенклатура'!$A$6:$A$205)-5)))&amp;"")</f>
        <v/>
      </c>
      <c r="I4229" s="15" t="str">
        <f>IF(COUNTA(A4229:D4229,G4229)=0,"",IF(NOT(ISNUMBER(A4229)),"Укажите дату",IF(B4229="","Укажите код",IF(NOT(AND(ISTEXT(B4229),LEN(B4229)&gt;0,LEN(B4229)&lt;=30,ISNUMBER(FIND(LEFT(B4229,1),"ABCDEFGHIJKLMNOPQRSTUVWXYZ")),SUMPRODUCT((MID(B4229,{1,2,3,4,5,6,7,8,9,10,11,12,13,14,15,16,17,18,19,20,21,22,23,24,25,26,27,28,29,30},1)&lt;&gt;"")*ISERROR(FIND(MID(B4229,{1,2,3,4,5,6,7,8,9,10,11,12,13,14,15,16,17,18,19,20,21,22,23,24,25,26,27,28,29,30},1),"ABCDEFGHIJKLMNOPQRSTUVWXYZ0123456789-_")))=0,ISERROR(VALUE(B4229)))),"Недопустимый код: только латинские буквы A-Z в верхнем регистре, цифры, - и _; начало с буквы, до 30 символов (например MILK-001)",IF(SUMPRODUCT(--EXACT('Номенклатура'!$A$6:$A$205,B4229))=0,"Код не найден в номенклатуре",IF(SUMPRODUCT(--EXACT('Номенклатура'!$A$6:$A$205,B4229))&gt;1,"Код повторяется в номенклатуре",IF(ISNA(MATCH(C4229,{"Приход","Расход","Списание","Корректировка остатка"},0)),"Выберите тип операции",IF(NOT(ISNUMBER(D4229)),"Укажите количество",IF(D4229=0,"Количество не может быть 0",IF(AND(C4229&lt;&gt;"Корректировка остатка",D4229&lt;0),"Для этого типа количество положительное",IF(NOT(ISNUMBER('Номенклатура'!$C$2)),"Укажите дату начала учёта",IF(A4229&lt;INT('Номенклатура'!$C$2),"Раньше даты начала учёта: НЕ учтено",IF(AND(C4229="Корректировка остатка",TRIM(G4229)=""),"Учтено: добавьте пояснение","ОК")))))))))))))</f>
        <v/>
      </c>
    </row>
    <row r="4230" spans="1:9" x14ac:dyDescent="0.25">
      <c r="A4230" s="16"/>
      <c r="B4230" s="13"/>
      <c r="C4230" s="13"/>
      <c r="D4230" s="14"/>
      <c r="E4230" s="17" t="str">
        <f>IF(OR(B4230="",SUMPRODUCT(--EXACT('Номенклатура'!$A$6:$A$205,B4230))&lt;&gt;1),"",INDEX('Номенклатура'!$D$6:$D$205,SUMPRODUCT(EXACT('Номенклатура'!$A$6:$A$205,B4230)*(ROW('Номенклатура'!$A$6:$A$205)-5)))&amp;"")</f>
        <v/>
      </c>
      <c r="F4230" s="18" t="str">
        <f>IF(OR(I4230="ОК",I4230="Учтено: добавьте пояснение"),IF(C4230="Приход",D4230,IF(C4230="Корректировка остатка",D4230,-D4230)),"")</f>
        <v/>
      </c>
      <c r="G4230" s="13"/>
      <c r="H4230" s="15" t="str">
        <f>IF(OR(B4230="",SUMPRODUCT(--EXACT('Номенклатура'!$A$6:$A$205,B4230))&lt;&gt;1),"",INDEX('Номенклатура'!$B$6:$B$205,SUMPRODUCT(EXACT('Номенклатура'!$A$6:$A$205,B4230)*(ROW('Номенклатура'!$A$6:$A$205)-5)))&amp;"")</f>
        <v/>
      </c>
      <c r="I4230" s="15" t="str">
        <f>IF(COUNTA(A4230:D4230,G4230)=0,"",IF(NOT(ISNUMBER(A4230)),"Укажите дату",IF(B4230="","Укажите код",IF(NOT(AND(ISTEXT(B4230),LEN(B4230)&gt;0,LEN(B4230)&lt;=30,ISNUMBER(FIND(LEFT(B4230,1),"ABCDEFGHIJKLMNOPQRSTUVWXYZ")),SUMPRODUCT((MID(B4230,{1,2,3,4,5,6,7,8,9,10,11,12,13,14,15,16,17,18,19,20,21,22,23,24,25,26,27,28,29,30},1)&lt;&gt;"")*ISERROR(FIND(MID(B4230,{1,2,3,4,5,6,7,8,9,10,11,12,13,14,15,16,17,18,19,20,21,22,23,24,25,26,27,28,29,30},1),"ABCDEFGHIJKLMNOPQRSTUVWXYZ0123456789-_")))=0,ISERROR(VALUE(B4230)))),"Недопустимый код: только латинские буквы A-Z в верхнем регистре, цифры, - и _; начало с буквы, до 30 символов (например MILK-001)",IF(SUMPRODUCT(--EXACT('Номенклатура'!$A$6:$A$205,B4230))=0,"Код не найден в номенклатуре",IF(SUMPRODUCT(--EXACT('Номенклатура'!$A$6:$A$205,B4230))&gt;1,"Код повторяется в номенклатуре",IF(ISNA(MATCH(C4230,{"Приход","Расход","Списание","Корректировка остатка"},0)),"Выберите тип операции",IF(NOT(ISNUMBER(D4230)),"Укажите количество",IF(D4230=0,"Количество не может быть 0",IF(AND(C4230&lt;&gt;"Корректировка остатка",D4230&lt;0),"Для этого типа количество положительное",IF(NOT(ISNUMBER('Номенклатура'!$C$2)),"Укажите дату начала учёта",IF(A4230&lt;INT('Номенклатура'!$C$2),"Раньше даты начала учёта: НЕ учтено",IF(AND(C4230="Корректировка остатка",TRIM(G4230)=""),"Учтено: добавьте пояснение","ОК")))))))))))))</f>
        <v/>
      </c>
    </row>
    <row r="4231" spans="1:9" x14ac:dyDescent="0.25">
      <c r="A4231" s="16"/>
      <c r="B4231" s="13"/>
      <c r="C4231" s="13"/>
      <c r="D4231" s="14"/>
      <c r="E4231" s="17" t="str">
        <f>IF(OR(B4231="",SUMPRODUCT(--EXACT('Номенклатура'!$A$6:$A$205,B4231))&lt;&gt;1),"",INDEX('Номенклатура'!$D$6:$D$205,SUMPRODUCT(EXACT('Номенклатура'!$A$6:$A$205,B4231)*(ROW('Номенклатура'!$A$6:$A$205)-5)))&amp;"")</f>
        <v/>
      </c>
      <c r="F4231" s="18" t="str">
        <f>IF(OR(I4231="ОК",I4231="Учтено: добавьте пояснение"),IF(C4231="Приход",D4231,IF(C4231="Корректировка остатка",D4231,-D4231)),"")</f>
        <v/>
      </c>
      <c r="G4231" s="13"/>
      <c r="H4231" s="15" t="str">
        <f>IF(OR(B4231="",SUMPRODUCT(--EXACT('Номенклатура'!$A$6:$A$205,B4231))&lt;&gt;1),"",INDEX('Номенклатура'!$B$6:$B$205,SUMPRODUCT(EXACT('Номенклатура'!$A$6:$A$205,B4231)*(ROW('Номенклатура'!$A$6:$A$205)-5)))&amp;"")</f>
        <v/>
      </c>
      <c r="I4231" s="15" t="str">
        <f>IF(COUNTA(A4231:D4231,G4231)=0,"",IF(NOT(ISNUMBER(A4231)),"Укажите дату",IF(B4231="","Укажите код",IF(NOT(AND(ISTEXT(B4231),LEN(B4231)&gt;0,LEN(B4231)&lt;=30,ISNUMBER(FIND(LEFT(B4231,1),"ABCDEFGHIJKLMNOPQRSTUVWXYZ")),SUMPRODUCT((MID(B4231,{1,2,3,4,5,6,7,8,9,10,11,12,13,14,15,16,17,18,19,20,21,22,23,24,25,26,27,28,29,30},1)&lt;&gt;"")*ISERROR(FIND(MID(B4231,{1,2,3,4,5,6,7,8,9,10,11,12,13,14,15,16,17,18,19,20,21,22,23,24,25,26,27,28,29,30},1),"ABCDEFGHIJKLMNOPQRSTUVWXYZ0123456789-_")))=0,ISERROR(VALUE(B4231)))),"Недопустимый код: только латинские буквы A-Z в верхнем регистре, цифры, - и _; начало с буквы, до 30 символов (например MILK-001)",IF(SUMPRODUCT(--EXACT('Номенклатура'!$A$6:$A$205,B4231))=0,"Код не найден в номенклатуре",IF(SUMPRODUCT(--EXACT('Номенклатура'!$A$6:$A$205,B4231))&gt;1,"Код повторяется в номенклатуре",IF(ISNA(MATCH(C4231,{"Приход","Расход","Списание","Корректировка остатка"},0)),"Выберите тип операции",IF(NOT(ISNUMBER(D4231)),"Укажите количество",IF(D4231=0,"Количество не может быть 0",IF(AND(C4231&lt;&gt;"Корректировка остатка",D4231&lt;0),"Для этого типа количество положительное",IF(NOT(ISNUMBER('Номенклатура'!$C$2)),"Укажите дату начала учёта",IF(A4231&lt;INT('Номенклатура'!$C$2),"Раньше даты начала учёта: НЕ учтено",IF(AND(C4231="Корректировка остатка",TRIM(G4231)=""),"Учтено: добавьте пояснение","ОК")))))))))))))</f>
        <v/>
      </c>
    </row>
    <row r="4232" spans="1:9" x14ac:dyDescent="0.25">
      <c r="A4232" s="16"/>
      <c r="B4232" s="13"/>
      <c r="C4232" s="13"/>
      <c r="D4232" s="14"/>
      <c r="E4232" s="17" t="str">
        <f>IF(OR(B4232="",SUMPRODUCT(--EXACT('Номенклатура'!$A$6:$A$205,B4232))&lt;&gt;1),"",INDEX('Номенклатура'!$D$6:$D$205,SUMPRODUCT(EXACT('Номенклатура'!$A$6:$A$205,B4232)*(ROW('Номенклатура'!$A$6:$A$205)-5)))&amp;"")</f>
        <v/>
      </c>
      <c r="F4232" s="18" t="str">
        <f>IF(OR(I4232="ОК",I4232="Учтено: добавьте пояснение"),IF(C4232="Приход",D4232,IF(C4232="Корректировка остатка",D4232,-D4232)),"")</f>
        <v/>
      </c>
      <c r="G4232" s="13"/>
      <c r="H4232" s="15" t="str">
        <f>IF(OR(B4232="",SUMPRODUCT(--EXACT('Номенклатура'!$A$6:$A$205,B4232))&lt;&gt;1),"",INDEX('Номенклатура'!$B$6:$B$205,SUMPRODUCT(EXACT('Номенклатура'!$A$6:$A$205,B4232)*(ROW('Номенклатура'!$A$6:$A$205)-5)))&amp;"")</f>
        <v/>
      </c>
      <c r="I4232" s="15" t="str">
        <f>IF(COUNTA(A4232:D4232,G4232)=0,"",IF(NOT(ISNUMBER(A4232)),"Укажите дату",IF(B4232="","Укажите код",IF(NOT(AND(ISTEXT(B4232),LEN(B4232)&gt;0,LEN(B4232)&lt;=30,ISNUMBER(FIND(LEFT(B4232,1),"ABCDEFGHIJKLMNOPQRSTUVWXYZ")),SUMPRODUCT((MID(B4232,{1,2,3,4,5,6,7,8,9,10,11,12,13,14,15,16,17,18,19,20,21,22,23,24,25,26,27,28,29,30},1)&lt;&gt;"")*ISERROR(FIND(MID(B4232,{1,2,3,4,5,6,7,8,9,10,11,12,13,14,15,16,17,18,19,20,21,22,23,24,25,26,27,28,29,30},1),"ABCDEFGHIJKLMNOPQRSTUVWXYZ0123456789-_")))=0,ISERROR(VALUE(B4232)))),"Недопустимый код: только латинские буквы A-Z в верхнем регистре, цифры, - и _; начало с буквы, до 30 символов (например MILK-001)",IF(SUMPRODUCT(--EXACT('Номенклатура'!$A$6:$A$205,B4232))=0,"Код не найден в номенклатуре",IF(SUMPRODUCT(--EXACT('Номенклатура'!$A$6:$A$205,B4232))&gt;1,"Код повторяется в номенклатуре",IF(ISNA(MATCH(C4232,{"Приход","Расход","Списание","Корректировка остатка"},0)),"Выберите тип операции",IF(NOT(ISNUMBER(D4232)),"Укажите количество",IF(D4232=0,"Количество не может быть 0",IF(AND(C4232&lt;&gt;"Корректировка остатка",D4232&lt;0),"Для этого типа количество положительное",IF(NOT(ISNUMBER('Номенклатура'!$C$2)),"Укажите дату начала учёта",IF(A4232&lt;INT('Номенклатура'!$C$2),"Раньше даты начала учёта: НЕ учтено",IF(AND(C4232="Корректировка остатка",TRIM(G4232)=""),"Учтено: добавьте пояснение","ОК")))))))))))))</f>
        <v/>
      </c>
    </row>
    <row r="4233" spans="1:9" x14ac:dyDescent="0.25">
      <c r="A4233" s="16"/>
      <c r="B4233" s="13"/>
      <c r="C4233" s="13"/>
      <c r="D4233" s="14"/>
      <c r="E4233" s="17" t="str">
        <f>IF(OR(B4233="",SUMPRODUCT(--EXACT('Номенклатура'!$A$6:$A$205,B4233))&lt;&gt;1),"",INDEX('Номенклатура'!$D$6:$D$205,SUMPRODUCT(EXACT('Номенклатура'!$A$6:$A$205,B4233)*(ROW('Номенклатура'!$A$6:$A$205)-5)))&amp;"")</f>
        <v/>
      </c>
      <c r="F4233" s="18" t="str">
        <f>IF(OR(I4233="ОК",I4233="Учтено: добавьте пояснение"),IF(C4233="Приход",D4233,IF(C4233="Корректировка остатка",D4233,-D4233)),"")</f>
        <v/>
      </c>
      <c r="G4233" s="13"/>
      <c r="H4233" s="15" t="str">
        <f>IF(OR(B4233="",SUMPRODUCT(--EXACT('Номенклатура'!$A$6:$A$205,B4233))&lt;&gt;1),"",INDEX('Номенклатура'!$B$6:$B$205,SUMPRODUCT(EXACT('Номенклатура'!$A$6:$A$205,B4233)*(ROW('Номенклатура'!$A$6:$A$205)-5)))&amp;"")</f>
        <v/>
      </c>
      <c r="I4233" s="15" t="str">
        <f>IF(COUNTA(A4233:D4233,G4233)=0,"",IF(NOT(ISNUMBER(A4233)),"Укажите дату",IF(B4233="","Укажите код",IF(NOT(AND(ISTEXT(B4233),LEN(B4233)&gt;0,LEN(B4233)&lt;=30,ISNUMBER(FIND(LEFT(B4233,1),"ABCDEFGHIJKLMNOPQRSTUVWXYZ")),SUMPRODUCT((MID(B4233,{1,2,3,4,5,6,7,8,9,10,11,12,13,14,15,16,17,18,19,20,21,22,23,24,25,26,27,28,29,30},1)&lt;&gt;"")*ISERROR(FIND(MID(B4233,{1,2,3,4,5,6,7,8,9,10,11,12,13,14,15,16,17,18,19,20,21,22,23,24,25,26,27,28,29,30},1),"ABCDEFGHIJKLMNOPQRSTUVWXYZ0123456789-_")))=0,ISERROR(VALUE(B4233)))),"Недопустимый код: только латинские буквы A-Z в верхнем регистре, цифры, - и _; начало с буквы, до 30 символов (например MILK-001)",IF(SUMPRODUCT(--EXACT('Номенклатура'!$A$6:$A$205,B4233))=0,"Код не найден в номенклатуре",IF(SUMPRODUCT(--EXACT('Номенклатура'!$A$6:$A$205,B4233))&gt;1,"Код повторяется в номенклатуре",IF(ISNA(MATCH(C4233,{"Приход","Расход","Списание","Корректировка остатка"},0)),"Выберите тип операции",IF(NOT(ISNUMBER(D4233)),"Укажите количество",IF(D4233=0,"Количество не может быть 0",IF(AND(C4233&lt;&gt;"Корректировка остатка",D4233&lt;0),"Для этого типа количество положительное",IF(NOT(ISNUMBER('Номенклатура'!$C$2)),"Укажите дату начала учёта",IF(A4233&lt;INT('Номенклатура'!$C$2),"Раньше даты начала учёта: НЕ учтено",IF(AND(C4233="Корректировка остатка",TRIM(G4233)=""),"Учтено: добавьте пояснение","ОК")))))))))))))</f>
        <v/>
      </c>
    </row>
    <row r="4234" spans="1:9" x14ac:dyDescent="0.25">
      <c r="A4234" s="16"/>
      <c r="B4234" s="13"/>
      <c r="C4234" s="13"/>
      <c r="D4234" s="14"/>
      <c r="E4234" s="17" t="str">
        <f>IF(OR(B4234="",SUMPRODUCT(--EXACT('Номенклатура'!$A$6:$A$205,B4234))&lt;&gt;1),"",INDEX('Номенклатура'!$D$6:$D$205,SUMPRODUCT(EXACT('Номенклатура'!$A$6:$A$205,B4234)*(ROW('Номенклатура'!$A$6:$A$205)-5)))&amp;"")</f>
        <v/>
      </c>
      <c r="F4234" s="18" t="str">
        <f>IF(OR(I4234="ОК",I4234="Учтено: добавьте пояснение"),IF(C4234="Приход",D4234,IF(C4234="Корректировка остатка",D4234,-D4234)),"")</f>
        <v/>
      </c>
      <c r="G4234" s="13"/>
      <c r="H4234" s="15" t="str">
        <f>IF(OR(B4234="",SUMPRODUCT(--EXACT('Номенклатура'!$A$6:$A$205,B4234))&lt;&gt;1),"",INDEX('Номенклатура'!$B$6:$B$205,SUMPRODUCT(EXACT('Номенклатура'!$A$6:$A$205,B4234)*(ROW('Номенклатура'!$A$6:$A$205)-5)))&amp;"")</f>
        <v/>
      </c>
      <c r="I4234" s="15" t="str">
        <f>IF(COUNTA(A4234:D4234,G4234)=0,"",IF(NOT(ISNUMBER(A4234)),"Укажите дату",IF(B4234="","Укажите код",IF(NOT(AND(ISTEXT(B4234),LEN(B4234)&gt;0,LEN(B4234)&lt;=30,ISNUMBER(FIND(LEFT(B4234,1),"ABCDEFGHIJKLMNOPQRSTUVWXYZ")),SUMPRODUCT((MID(B4234,{1,2,3,4,5,6,7,8,9,10,11,12,13,14,15,16,17,18,19,20,21,22,23,24,25,26,27,28,29,30},1)&lt;&gt;"")*ISERROR(FIND(MID(B4234,{1,2,3,4,5,6,7,8,9,10,11,12,13,14,15,16,17,18,19,20,21,22,23,24,25,26,27,28,29,30},1),"ABCDEFGHIJKLMNOPQRSTUVWXYZ0123456789-_")))=0,ISERROR(VALUE(B4234)))),"Недопустимый код: только латинские буквы A-Z в верхнем регистре, цифры, - и _; начало с буквы, до 30 символов (например MILK-001)",IF(SUMPRODUCT(--EXACT('Номенклатура'!$A$6:$A$205,B4234))=0,"Код не найден в номенклатуре",IF(SUMPRODUCT(--EXACT('Номенклатура'!$A$6:$A$205,B4234))&gt;1,"Код повторяется в номенклатуре",IF(ISNA(MATCH(C4234,{"Приход","Расход","Списание","Корректировка остатка"},0)),"Выберите тип операции",IF(NOT(ISNUMBER(D4234)),"Укажите количество",IF(D4234=0,"Количество не может быть 0",IF(AND(C4234&lt;&gt;"Корректировка остатка",D4234&lt;0),"Для этого типа количество положительное",IF(NOT(ISNUMBER('Номенклатура'!$C$2)),"Укажите дату начала учёта",IF(A4234&lt;INT('Номенклатура'!$C$2),"Раньше даты начала учёта: НЕ учтено",IF(AND(C4234="Корректировка остатка",TRIM(G4234)=""),"Учтено: добавьте пояснение","ОК")))))))))))))</f>
        <v/>
      </c>
    </row>
    <row r="4235" spans="1:9" x14ac:dyDescent="0.25">
      <c r="A4235" s="16"/>
      <c r="B4235" s="13"/>
      <c r="C4235" s="13"/>
      <c r="D4235" s="14"/>
      <c r="E4235" s="17" t="str">
        <f>IF(OR(B4235="",SUMPRODUCT(--EXACT('Номенклатура'!$A$6:$A$205,B4235))&lt;&gt;1),"",INDEX('Номенклатура'!$D$6:$D$205,SUMPRODUCT(EXACT('Номенклатура'!$A$6:$A$205,B4235)*(ROW('Номенклатура'!$A$6:$A$205)-5)))&amp;"")</f>
        <v/>
      </c>
      <c r="F4235" s="18" t="str">
        <f>IF(OR(I4235="ОК",I4235="Учтено: добавьте пояснение"),IF(C4235="Приход",D4235,IF(C4235="Корректировка остатка",D4235,-D4235)),"")</f>
        <v/>
      </c>
      <c r="G4235" s="13"/>
      <c r="H4235" s="15" t="str">
        <f>IF(OR(B4235="",SUMPRODUCT(--EXACT('Номенклатура'!$A$6:$A$205,B4235))&lt;&gt;1),"",INDEX('Номенклатура'!$B$6:$B$205,SUMPRODUCT(EXACT('Номенклатура'!$A$6:$A$205,B4235)*(ROW('Номенклатура'!$A$6:$A$205)-5)))&amp;"")</f>
        <v/>
      </c>
      <c r="I4235" s="15" t="str">
        <f>IF(COUNTA(A4235:D4235,G4235)=0,"",IF(NOT(ISNUMBER(A4235)),"Укажите дату",IF(B4235="","Укажите код",IF(NOT(AND(ISTEXT(B4235),LEN(B4235)&gt;0,LEN(B4235)&lt;=30,ISNUMBER(FIND(LEFT(B4235,1),"ABCDEFGHIJKLMNOPQRSTUVWXYZ")),SUMPRODUCT((MID(B4235,{1,2,3,4,5,6,7,8,9,10,11,12,13,14,15,16,17,18,19,20,21,22,23,24,25,26,27,28,29,30},1)&lt;&gt;"")*ISERROR(FIND(MID(B4235,{1,2,3,4,5,6,7,8,9,10,11,12,13,14,15,16,17,18,19,20,21,22,23,24,25,26,27,28,29,30},1),"ABCDEFGHIJKLMNOPQRSTUVWXYZ0123456789-_")))=0,ISERROR(VALUE(B4235)))),"Недопустимый код: только латинские буквы A-Z в верхнем регистре, цифры, - и _; начало с буквы, до 30 символов (например MILK-001)",IF(SUMPRODUCT(--EXACT('Номенклатура'!$A$6:$A$205,B4235))=0,"Код не найден в номенклатуре",IF(SUMPRODUCT(--EXACT('Номенклатура'!$A$6:$A$205,B4235))&gt;1,"Код повторяется в номенклатуре",IF(ISNA(MATCH(C4235,{"Приход","Расход","Списание","Корректировка остатка"},0)),"Выберите тип операции",IF(NOT(ISNUMBER(D4235)),"Укажите количество",IF(D4235=0,"Количество не может быть 0",IF(AND(C4235&lt;&gt;"Корректировка остатка",D4235&lt;0),"Для этого типа количество положительное",IF(NOT(ISNUMBER('Номенклатура'!$C$2)),"Укажите дату начала учёта",IF(A4235&lt;INT('Номенклатура'!$C$2),"Раньше даты начала учёта: НЕ учтено",IF(AND(C4235="Корректировка остатка",TRIM(G4235)=""),"Учтено: добавьте пояснение","ОК")))))))))))))</f>
        <v/>
      </c>
    </row>
    <row r="4236" spans="1:9" x14ac:dyDescent="0.25">
      <c r="A4236" s="16"/>
      <c r="B4236" s="13"/>
      <c r="C4236" s="13"/>
      <c r="D4236" s="14"/>
      <c r="E4236" s="17" t="str">
        <f>IF(OR(B4236="",SUMPRODUCT(--EXACT('Номенклатура'!$A$6:$A$205,B4236))&lt;&gt;1),"",INDEX('Номенклатура'!$D$6:$D$205,SUMPRODUCT(EXACT('Номенклатура'!$A$6:$A$205,B4236)*(ROW('Номенклатура'!$A$6:$A$205)-5)))&amp;"")</f>
        <v/>
      </c>
      <c r="F4236" s="18" t="str">
        <f>IF(OR(I4236="ОК",I4236="Учтено: добавьте пояснение"),IF(C4236="Приход",D4236,IF(C4236="Корректировка остатка",D4236,-D4236)),"")</f>
        <v/>
      </c>
      <c r="G4236" s="13"/>
      <c r="H4236" s="15" t="str">
        <f>IF(OR(B4236="",SUMPRODUCT(--EXACT('Номенклатура'!$A$6:$A$205,B4236))&lt;&gt;1),"",INDEX('Номенклатура'!$B$6:$B$205,SUMPRODUCT(EXACT('Номенклатура'!$A$6:$A$205,B4236)*(ROW('Номенклатура'!$A$6:$A$205)-5)))&amp;"")</f>
        <v/>
      </c>
      <c r="I4236" s="15" t="str">
        <f>IF(COUNTA(A4236:D4236,G4236)=0,"",IF(NOT(ISNUMBER(A4236)),"Укажите дату",IF(B4236="","Укажите код",IF(NOT(AND(ISTEXT(B4236),LEN(B4236)&gt;0,LEN(B4236)&lt;=30,ISNUMBER(FIND(LEFT(B4236,1),"ABCDEFGHIJKLMNOPQRSTUVWXYZ")),SUMPRODUCT((MID(B4236,{1,2,3,4,5,6,7,8,9,10,11,12,13,14,15,16,17,18,19,20,21,22,23,24,25,26,27,28,29,30},1)&lt;&gt;"")*ISERROR(FIND(MID(B4236,{1,2,3,4,5,6,7,8,9,10,11,12,13,14,15,16,17,18,19,20,21,22,23,24,25,26,27,28,29,30},1),"ABCDEFGHIJKLMNOPQRSTUVWXYZ0123456789-_")))=0,ISERROR(VALUE(B4236)))),"Недопустимый код: только латинские буквы A-Z в верхнем регистре, цифры, - и _; начало с буквы, до 30 символов (например MILK-001)",IF(SUMPRODUCT(--EXACT('Номенклатура'!$A$6:$A$205,B4236))=0,"Код не найден в номенклатуре",IF(SUMPRODUCT(--EXACT('Номенклатура'!$A$6:$A$205,B4236))&gt;1,"Код повторяется в номенклатуре",IF(ISNA(MATCH(C4236,{"Приход","Расход","Списание","Корректировка остатка"},0)),"Выберите тип операции",IF(NOT(ISNUMBER(D4236)),"Укажите количество",IF(D4236=0,"Количество не может быть 0",IF(AND(C4236&lt;&gt;"Корректировка остатка",D4236&lt;0),"Для этого типа количество положительное",IF(NOT(ISNUMBER('Номенклатура'!$C$2)),"Укажите дату начала учёта",IF(A4236&lt;INT('Номенклатура'!$C$2),"Раньше даты начала учёта: НЕ учтено",IF(AND(C4236="Корректировка остатка",TRIM(G4236)=""),"Учтено: добавьте пояснение","ОК")))))))))))))</f>
        <v/>
      </c>
    </row>
    <row r="4237" spans="1:9" x14ac:dyDescent="0.25">
      <c r="A4237" s="16"/>
      <c r="B4237" s="13"/>
      <c r="C4237" s="13"/>
      <c r="D4237" s="14"/>
      <c r="E4237" s="17" t="str">
        <f>IF(OR(B4237="",SUMPRODUCT(--EXACT('Номенклатура'!$A$6:$A$205,B4237))&lt;&gt;1),"",INDEX('Номенклатура'!$D$6:$D$205,SUMPRODUCT(EXACT('Номенклатура'!$A$6:$A$205,B4237)*(ROW('Номенклатура'!$A$6:$A$205)-5)))&amp;"")</f>
        <v/>
      </c>
      <c r="F4237" s="18" t="str">
        <f>IF(OR(I4237="ОК",I4237="Учтено: добавьте пояснение"),IF(C4237="Приход",D4237,IF(C4237="Корректировка остатка",D4237,-D4237)),"")</f>
        <v/>
      </c>
      <c r="G4237" s="13"/>
      <c r="H4237" s="15" t="str">
        <f>IF(OR(B4237="",SUMPRODUCT(--EXACT('Номенклатура'!$A$6:$A$205,B4237))&lt;&gt;1),"",INDEX('Номенклатура'!$B$6:$B$205,SUMPRODUCT(EXACT('Номенклатура'!$A$6:$A$205,B4237)*(ROW('Номенклатура'!$A$6:$A$205)-5)))&amp;"")</f>
        <v/>
      </c>
      <c r="I4237" s="15" t="str">
        <f>IF(COUNTA(A4237:D4237,G4237)=0,"",IF(NOT(ISNUMBER(A4237)),"Укажите дату",IF(B4237="","Укажите код",IF(NOT(AND(ISTEXT(B4237),LEN(B4237)&gt;0,LEN(B4237)&lt;=30,ISNUMBER(FIND(LEFT(B4237,1),"ABCDEFGHIJKLMNOPQRSTUVWXYZ")),SUMPRODUCT((MID(B4237,{1,2,3,4,5,6,7,8,9,10,11,12,13,14,15,16,17,18,19,20,21,22,23,24,25,26,27,28,29,30},1)&lt;&gt;"")*ISERROR(FIND(MID(B4237,{1,2,3,4,5,6,7,8,9,10,11,12,13,14,15,16,17,18,19,20,21,22,23,24,25,26,27,28,29,30},1),"ABCDEFGHIJKLMNOPQRSTUVWXYZ0123456789-_")))=0,ISERROR(VALUE(B4237)))),"Недопустимый код: только латинские буквы A-Z в верхнем регистре, цифры, - и _; начало с буквы, до 30 символов (например MILK-001)",IF(SUMPRODUCT(--EXACT('Номенклатура'!$A$6:$A$205,B4237))=0,"Код не найден в номенклатуре",IF(SUMPRODUCT(--EXACT('Номенклатура'!$A$6:$A$205,B4237))&gt;1,"Код повторяется в номенклатуре",IF(ISNA(MATCH(C4237,{"Приход","Расход","Списание","Корректировка остатка"},0)),"Выберите тип операции",IF(NOT(ISNUMBER(D4237)),"Укажите количество",IF(D4237=0,"Количество не может быть 0",IF(AND(C4237&lt;&gt;"Корректировка остатка",D4237&lt;0),"Для этого типа количество положительное",IF(NOT(ISNUMBER('Номенклатура'!$C$2)),"Укажите дату начала учёта",IF(A4237&lt;INT('Номенклатура'!$C$2),"Раньше даты начала учёта: НЕ учтено",IF(AND(C4237="Корректировка остатка",TRIM(G4237)=""),"Учтено: добавьте пояснение","ОК")))))))))))))</f>
        <v/>
      </c>
    </row>
    <row r="4238" spans="1:9" x14ac:dyDescent="0.25">
      <c r="A4238" s="16"/>
      <c r="B4238" s="13"/>
      <c r="C4238" s="13"/>
      <c r="D4238" s="14"/>
      <c r="E4238" s="17" t="str">
        <f>IF(OR(B4238="",SUMPRODUCT(--EXACT('Номенклатура'!$A$6:$A$205,B4238))&lt;&gt;1),"",INDEX('Номенклатура'!$D$6:$D$205,SUMPRODUCT(EXACT('Номенклатура'!$A$6:$A$205,B4238)*(ROW('Номенклатура'!$A$6:$A$205)-5)))&amp;"")</f>
        <v/>
      </c>
      <c r="F4238" s="18" t="str">
        <f>IF(OR(I4238="ОК",I4238="Учтено: добавьте пояснение"),IF(C4238="Приход",D4238,IF(C4238="Корректировка остатка",D4238,-D4238)),"")</f>
        <v/>
      </c>
      <c r="G4238" s="13"/>
      <c r="H4238" s="15" t="str">
        <f>IF(OR(B4238="",SUMPRODUCT(--EXACT('Номенклатура'!$A$6:$A$205,B4238))&lt;&gt;1),"",INDEX('Номенклатура'!$B$6:$B$205,SUMPRODUCT(EXACT('Номенклатура'!$A$6:$A$205,B4238)*(ROW('Номенклатура'!$A$6:$A$205)-5)))&amp;"")</f>
        <v/>
      </c>
      <c r="I4238" s="15" t="str">
        <f>IF(COUNTA(A4238:D4238,G4238)=0,"",IF(NOT(ISNUMBER(A4238)),"Укажите дату",IF(B4238="","Укажите код",IF(NOT(AND(ISTEXT(B4238),LEN(B4238)&gt;0,LEN(B4238)&lt;=30,ISNUMBER(FIND(LEFT(B4238,1),"ABCDEFGHIJKLMNOPQRSTUVWXYZ")),SUMPRODUCT((MID(B4238,{1,2,3,4,5,6,7,8,9,10,11,12,13,14,15,16,17,18,19,20,21,22,23,24,25,26,27,28,29,30},1)&lt;&gt;"")*ISERROR(FIND(MID(B4238,{1,2,3,4,5,6,7,8,9,10,11,12,13,14,15,16,17,18,19,20,21,22,23,24,25,26,27,28,29,30},1),"ABCDEFGHIJKLMNOPQRSTUVWXYZ0123456789-_")))=0,ISERROR(VALUE(B4238)))),"Недопустимый код: только латинские буквы A-Z в верхнем регистре, цифры, - и _; начало с буквы, до 30 символов (например MILK-001)",IF(SUMPRODUCT(--EXACT('Номенклатура'!$A$6:$A$205,B4238))=0,"Код не найден в номенклатуре",IF(SUMPRODUCT(--EXACT('Номенклатура'!$A$6:$A$205,B4238))&gt;1,"Код повторяется в номенклатуре",IF(ISNA(MATCH(C4238,{"Приход","Расход","Списание","Корректировка остатка"},0)),"Выберите тип операции",IF(NOT(ISNUMBER(D4238)),"Укажите количество",IF(D4238=0,"Количество не может быть 0",IF(AND(C4238&lt;&gt;"Корректировка остатка",D4238&lt;0),"Для этого типа количество положительное",IF(NOT(ISNUMBER('Номенклатура'!$C$2)),"Укажите дату начала учёта",IF(A4238&lt;INT('Номенклатура'!$C$2),"Раньше даты начала учёта: НЕ учтено",IF(AND(C4238="Корректировка остатка",TRIM(G4238)=""),"Учтено: добавьте пояснение","ОК")))))))))))))</f>
        <v/>
      </c>
    </row>
    <row r="4239" spans="1:9" x14ac:dyDescent="0.25">
      <c r="A4239" s="16"/>
      <c r="B4239" s="13"/>
      <c r="C4239" s="13"/>
      <c r="D4239" s="14"/>
      <c r="E4239" s="17" t="str">
        <f>IF(OR(B4239="",SUMPRODUCT(--EXACT('Номенклатура'!$A$6:$A$205,B4239))&lt;&gt;1),"",INDEX('Номенклатура'!$D$6:$D$205,SUMPRODUCT(EXACT('Номенклатура'!$A$6:$A$205,B4239)*(ROW('Номенклатура'!$A$6:$A$205)-5)))&amp;"")</f>
        <v/>
      </c>
      <c r="F4239" s="18" t="str">
        <f>IF(OR(I4239="ОК",I4239="Учтено: добавьте пояснение"),IF(C4239="Приход",D4239,IF(C4239="Корректировка остатка",D4239,-D4239)),"")</f>
        <v/>
      </c>
      <c r="G4239" s="13"/>
      <c r="H4239" s="15" t="str">
        <f>IF(OR(B4239="",SUMPRODUCT(--EXACT('Номенклатура'!$A$6:$A$205,B4239))&lt;&gt;1),"",INDEX('Номенклатура'!$B$6:$B$205,SUMPRODUCT(EXACT('Номенклатура'!$A$6:$A$205,B4239)*(ROW('Номенклатура'!$A$6:$A$205)-5)))&amp;"")</f>
        <v/>
      </c>
      <c r="I4239" s="15" t="str">
        <f>IF(COUNTA(A4239:D4239,G4239)=0,"",IF(NOT(ISNUMBER(A4239)),"Укажите дату",IF(B4239="","Укажите код",IF(NOT(AND(ISTEXT(B4239),LEN(B4239)&gt;0,LEN(B4239)&lt;=30,ISNUMBER(FIND(LEFT(B4239,1),"ABCDEFGHIJKLMNOPQRSTUVWXYZ")),SUMPRODUCT((MID(B4239,{1,2,3,4,5,6,7,8,9,10,11,12,13,14,15,16,17,18,19,20,21,22,23,24,25,26,27,28,29,30},1)&lt;&gt;"")*ISERROR(FIND(MID(B4239,{1,2,3,4,5,6,7,8,9,10,11,12,13,14,15,16,17,18,19,20,21,22,23,24,25,26,27,28,29,30},1),"ABCDEFGHIJKLMNOPQRSTUVWXYZ0123456789-_")))=0,ISERROR(VALUE(B4239)))),"Недопустимый код: только латинские буквы A-Z в верхнем регистре, цифры, - и _; начало с буквы, до 30 символов (например MILK-001)",IF(SUMPRODUCT(--EXACT('Номенклатура'!$A$6:$A$205,B4239))=0,"Код не найден в номенклатуре",IF(SUMPRODUCT(--EXACT('Номенклатура'!$A$6:$A$205,B4239))&gt;1,"Код повторяется в номенклатуре",IF(ISNA(MATCH(C4239,{"Приход","Расход","Списание","Корректировка остатка"},0)),"Выберите тип операции",IF(NOT(ISNUMBER(D4239)),"Укажите количество",IF(D4239=0,"Количество не может быть 0",IF(AND(C4239&lt;&gt;"Корректировка остатка",D4239&lt;0),"Для этого типа количество положительное",IF(NOT(ISNUMBER('Номенклатура'!$C$2)),"Укажите дату начала учёта",IF(A4239&lt;INT('Номенклатура'!$C$2),"Раньше даты начала учёта: НЕ учтено",IF(AND(C4239="Корректировка остатка",TRIM(G4239)=""),"Учтено: добавьте пояснение","ОК")))))))))))))</f>
        <v/>
      </c>
    </row>
    <row r="4240" spans="1:9" x14ac:dyDescent="0.25">
      <c r="A4240" s="16"/>
      <c r="B4240" s="13"/>
      <c r="C4240" s="13"/>
      <c r="D4240" s="14"/>
      <c r="E4240" s="17" t="str">
        <f>IF(OR(B4240="",SUMPRODUCT(--EXACT('Номенклатура'!$A$6:$A$205,B4240))&lt;&gt;1),"",INDEX('Номенклатура'!$D$6:$D$205,SUMPRODUCT(EXACT('Номенклатура'!$A$6:$A$205,B4240)*(ROW('Номенклатура'!$A$6:$A$205)-5)))&amp;"")</f>
        <v/>
      </c>
      <c r="F4240" s="18" t="str">
        <f>IF(OR(I4240="ОК",I4240="Учтено: добавьте пояснение"),IF(C4240="Приход",D4240,IF(C4240="Корректировка остатка",D4240,-D4240)),"")</f>
        <v/>
      </c>
      <c r="G4240" s="13"/>
      <c r="H4240" s="15" t="str">
        <f>IF(OR(B4240="",SUMPRODUCT(--EXACT('Номенклатура'!$A$6:$A$205,B4240))&lt;&gt;1),"",INDEX('Номенклатура'!$B$6:$B$205,SUMPRODUCT(EXACT('Номенклатура'!$A$6:$A$205,B4240)*(ROW('Номенклатура'!$A$6:$A$205)-5)))&amp;"")</f>
        <v/>
      </c>
      <c r="I4240" s="15" t="str">
        <f>IF(COUNTA(A4240:D4240,G4240)=0,"",IF(NOT(ISNUMBER(A4240)),"Укажите дату",IF(B4240="","Укажите код",IF(NOT(AND(ISTEXT(B4240),LEN(B4240)&gt;0,LEN(B4240)&lt;=30,ISNUMBER(FIND(LEFT(B4240,1),"ABCDEFGHIJKLMNOPQRSTUVWXYZ")),SUMPRODUCT((MID(B4240,{1,2,3,4,5,6,7,8,9,10,11,12,13,14,15,16,17,18,19,20,21,22,23,24,25,26,27,28,29,30},1)&lt;&gt;"")*ISERROR(FIND(MID(B4240,{1,2,3,4,5,6,7,8,9,10,11,12,13,14,15,16,17,18,19,20,21,22,23,24,25,26,27,28,29,30},1),"ABCDEFGHIJKLMNOPQRSTUVWXYZ0123456789-_")))=0,ISERROR(VALUE(B4240)))),"Недопустимый код: только латинские буквы A-Z в верхнем регистре, цифры, - и _; начало с буквы, до 30 символов (например MILK-001)",IF(SUMPRODUCT(--EXACT('Номенклатура'!$A$6:$A$205,B4240))=0,"Код не найден в номенклатуре",IF(SUMPRODUCT(--EXACT('Номенклатура'!$A$6:$A$205,B4240))&gt;1,"Код повторяется в номенклатуре",IF(ISNA(MATCH(C4240,{"Приход","Расход","Списание","Корректировка остатка"},0)),"Выберите тип операции",IF(NOT(ISNUMBER(D4240)),"Укажите количество",IF(D4240=0,"Количество не может быть 0",IF(AND(C4240&lt;&gt;"Корректировка остатка",D4240&lt;0),"Для этого типа количество положительное",IF(NOT(ISNUMBER('Номенклатура'!$C$2)),"Укажите дату начала учёта",IF(A4240&lt;INT('Номенклатура'!$C$2),"Раньше даты начала учёта: НЕ учтено",IF(AND(C4240="Корректировка остатка",TRIM(G4240)=""),"Учтено: добавьте пояснение","ОК")))))))))))))</f>
        <v/>
      </c>
    </row>
    <row r="4241" spans="1:9" x14ac:dyDescent="0.25">
      <c r="A4241" s="16"/>
      <c r="B4241" s="13"/>
      <c r="C4241" s="13"/>
      <c r="D4241" s="14"/>
      <c r="E4241" s="17" t="str">
        <f>IF(OR(B4241="",SUMPRODUCT(--EXACT('Номенклатура'!$A$6:$A$205,B4241))&lt;&gt;1),"",INDEX('Номенклатура'!$D$6:$D$205,SUMPRODUCT(EXACT('Номенклатура'!$A$6:$A$205,B4241)*(ROW('Номенклатура'!$A$6:$A$205)-5)))&amp;"")</f>
        <v/>
      </c>
      <c r="F4241" s="18" t="str">
        <f>IF(OR(I4241="ОК",I4241="Учтено: добавьте пояснение"),IF(C4241="Приход",D4241,IF(C4241="Корректировка остатка",D4241,-D4241)),"")</f>
        <v/>
      </c>
      <c r="G4241" s="13"/>
      <c r="H4241" s="15" t="str">
        <f>IF(OR(B4241="",SUMPRODUCT(--EXACT('Номенклатура'!$A$6:$A$205,B4241))&lt;&gt;1),"",INDEX('Номенклатура'!$B$6:$B$205,SUMPRODUCT(EXACT('Номенклатура'!$A$6:$A$205,B4241)*(ROW('Номенклатура'!$A$6:$A$205)-5)))&amp;"")</f>
        <v/>
      </c>
      <c r="I4241" s="15" t="str">
        <f>IF(COUNTA(A4241:D4241,G4241)=0,"",IF(NOT(ISNUMBER(A4241)),"Укажите дату",IF(B4241="","Укажите код",IF(NOT(AND(ISTEXT(B4241),LEN(B4241)&gt;0,LEN(B4241)&lt;=30,ISNUMBER(FIND(LEFT(B4241,1),"ABCDEFGHIJKLMNOPQRSTUVWXYZ")),SUMPRODUCT((MID(B4241,{1,2,3,4,5,6,7,8,9,10,11,12,13,14,15,16,17,18,19,20,21,22,23,24,25,26,27,28,29,30},1)&lt;&gt;"")*ISERROR(FIND(MID(B4241,{1,2,3,4,5,6,7,8,9,10,11,12,13,14,15,16,17,18,19,20,21,22,23,24,25,26,27,28,29,30},1),"ABCDEFGHIJKLMNOPQRSTUVWXYZ0123456789-_")))=0,ISERROR(VALUE(B4241)))),"Недопустимый код: только латинские буквы A-Z в верхнем регистре, цифры, - и _; начало с буквы, до 30 символов (например MILK-001)",IF(SUMPRODUCT(--EXACT('Номенклатура'!$A$6:$A$205,B4241))=0,"Код не найден в номенклатуре",IF(SUMPRODUCT(--EXACT('Номенклатура'!$A$6:$A$205,B4241))&gt;1,"Код повторяется в номенклатуре",IF(ISNA(MATCH(C4241,{"Приход","Расход","Списание","Корректировка остатка"},0)),"Выберите тип операции",IF(NOT(ISNUMBER(D4241)),"Укажите количество",IF(D4241=0,"Количество не может быть 0",IF(AND(C4241&lt;&gt;"Корректировка остатка",D4241&lt;0),"Для этого типа количество положительное",IF(NOT(ISNUMBER('Номенклатура'!$C$2)),"Укажите дату начала учёта",IF(A4241&lt;INT('Номенклатура'!$C$2),"Раньше даты начала учёта: НЕ учтено",IF(AND(C4241="Корректировка остатка",TRIM(G4241)=""),"Учтено: добавьте пояснение","ОК")))))))))))))</f>
        <v/>
      </c>
    </row>
    <row r="4242" spans="1:9" x14ac:dyDescent="0.25">
      <c r="A4242" s="16"/>
      <c r="B4242" s="13"/>
      <c r="C4242" s="13"/>
      <c r="D4242" s="14"/>
      <c r="E4242" s="17" t="str">
        <f>IF(OR(B4242="",SUMPRODUCT(--EXACT('Номенклатура'!$A$6:$A$205,B4242))&lt;&gt;1),"",INDEX('Номенклатура'!$D$6:$D$205,SUMPRODUCT(EXACT('Номенклатура'!$A$6:$A$205,B4242)*(ROW('Номенклатура'!$A$6:$A$205)-5)))&amp;"")</f>
        <v/>
      </c>
      <c r="F4242" s="18" t="str">
        <f>IF(OR(I4242="ОК",I4242="Учтено: добавьте пояснение"),IF(C4242="Приход",D4242,IF(C4242="Корректировка остатка",D4242,-D4242)),"")</f>
        <v/>
      </c>
      <c r="G4242" s="13"/>
      <c r="H4242" s="15" t="str">
        <f>IF(OR(B4242="",SUMPRODUCT(--EXACT('Номенклатура'!$A$6:$A$205,B4242))&lt;&gt;1),"",INDEX('Номенклатура'!$B$6:$B$205,SUMPRODUCT(EXACT('Номенклатура'!$A$6:$A$205,B4242)*(ROW('Номенклатура'!$A$6:$A$205)-5)))&amp;"")</f>
        <v/>
      </c>
      <c r="I4242" s="15" t="str">
        <f>IF(COUNTA(A4242:D4242,G4242)=0,"",IF(NOT(ISNUMBER(A4242)),"Укажите дату",IF(B4242="","Укажите код",IF(NOT(AND(ISTEXT(B4242),LEN(B4242)&gt;0,LEN(B4242)&lt;=30,ISNUMBER(FIND(LEFT(B4242,1),"ABCDEFGHIJKLMNOPQRSTUVWXYZ")),SUMPRODUCT((MID(B4242,{1,2,3,4,5,6,7,8,9,10,11,12,13,14,15,16,17,18,19,20,21,22,23,24,25,26,27,28,29,30},1)&lt;&gt;"")*ISERROR(FIND(MID(B4242,{1,2,3,4,5,6,7,8,9,10,11,12,13,14,15,16,17,18,19,20,21,22,23,24,25,26,27,28,29,30},1),"ABCDEFGHIJKLMNOPQRSTUVWXYZ0123456789-_")))=0,ISERROR(VALUE(B4242)))),"Недопустимый код: только латинские буквы A-Z в верхнем регистре, цифры, - и _; начало с буквы, до 30 символов (например MILK-001)",IF(SUMPRODUCT(--EXACT('Номенклатура'!$A$6:$A$205,B4242))=0,"Код не найден в номенклатуре",IF(SUMPRODUCT(--EXACT('Номенклатура'!$A$6:$A$205,B4242))&gt;1,"Код повторяется в номенклатуре",IF(ISNA(MATCH(C4242,{"Приход","Расход","Списание","Корректировка остатка"},0)),"Выберите тип операции",IF(NOT(ISNUMBER(D4242)),"Укажите количество",IF(D4242=0,"Количество не может быть 0",IF(AND(C4242&lt;&gt;"Корректировка остатка",D4242&lt;0),"Для этого типа количество положительное",IF(NOT(ISNUMBER('Номенклатура'!$C$2)),"Укажите дату начала учёта",IF(A4242&lt;INT('Номенклатура'!$C$2),"Раньше даты начала учёта: НЕ учтено",IF(AND(C4242="Корректировка остатка",TRIM(G4242)=""),"Учтено: добавьте пояснение","ОК")))))))))))))</f>
        <v/>
      </c>
    </row>
    <row r="4243" spans="1:9" x14ac:dyDescent="0.25">
      <c r="A4243" s="16"/>
      <c r="B4243" s="13"/>
      <c r="C4243" s="13"/>
      <c r="D4243" s="14"/>
      <c r="E4243" s="17" t="str">
        <f>IF(OR(B4243="",SUMPRODUCT(--EXACT('Номенклатура'!$A$6:$A$205,B4243))&lt;&gt;1),"",INDEX('Номенклатура'!$D$6:$D$205,SUMPRODUCT(EXACT('Номенклатура'!$A$6:$A$205,B4243)*(ROW('Номенклатура'!$A$6:$A$205)-5)))&amp;"")</f>
        <v/>
      </c>
      <c r="F4243" s="18" t="str">
        <f>IF(OR(I4243="ОК",I4243="Учтено: добавьте пояснение"),IF(C4243="Приход",D4243,IF(C4243="Корректировка остатка",D4243,-D4243)),"")</f>
        <v/>
      </c>
      <c r="G4243" s="13"/>
      <c r="H4243" s="15" t="str">
        <f>IF(OR(B4243="",SUMPRODUCT(--EXACT('Номенклатура'!$A$6:$A$205,B4243))&lt;&gt;1),"",INDEX('Номенклатура'!$B$6:$B$205,SUMPRODUCT(EXACT('Номенклатура'!$A$6:$A$205,B4243)*(ROW('Номенклатура'!$A$6:$A$205)-5)))&amp;"")</f>
        <v/>
      </c>
      <c r="I4243" s="15" t="str">
        <f>IF(COUNTA(A4243:D4243,G4243)=0,"",IF(NOT(ISNUMBER(A4243)),"Укажите дату",IF(B4243="","Укажите код",IF(NOT(AND(ISTEXT(B4243),LEN(B4243)&gt;0,LEN(B4243)&lt;=30,ISNUMBER(FIND(LEFT(B4243,1),"ABCDEFGHIJKLMNOPQRSTUVWXYZ")),SUMPRODUCT((MID(B4243,{1,2,3,4,5,6,7,8,9,10,11,12,13,14,15,16,17,18,19,20,21,22,23,24,25,26,27,28,29,30},1)&lt;&gt;"")*ISERROR(FIND(MID(B4243,{1,2,3,4,5,6,7,8,9,10,11,12,13,14,15,16,17,18,19,20,21,22,23,24,25,26,27,28,29,30},1),"ABCDEFGHIJKLMNOPQRSTUVWXYZ0123456789-_")))=0,ISERROR(VALUE(B4243)))),"Недопустимый код: только латинские буквы A-Z в верхнем регистре, цифры, - и _; начало с буквы, до 30 символов (например MILK-001)",IF(SUMPRODUCT(--EXACT('Номенклатура'!$A$6:$A$205,B4243))=0,"Код не найден в номенклатуре",IF(SUMPRODUCT(--EXACT('Номенклатура'!$A$6:$A$205,B4243))&gt;1,"Код повторяется в номенклатуре",IF(ISNA(MATCH(C4243,{"Приход","Расход","Списание","Корректировка остатка"},0)),"Выберите тип операции",IF(NOT(ISNUMBER(D4243)),"Укажите количество",IF(D4243=0,"Количество не может быть 0",IF(AND(C4243&lt;&gt;"Корректировка остатка",D4243&lt;0),"Для этого типа количество положительное",IF(NOT(ISNUMBER('Номенклатура'!$C$2)),"Укажите дату начала учёта",IF(A4243&lt;INT('Номенклатура'!$C$2),"Раньше даты начала учёта: НЕ учтено",IF(AND(C4243="Корректировка остатка",TRIM(G4243)=""),"Учтено: добавьте пояснение","ОК")))))))))))))</f>
        <v/>
      </c>
    </row>
    <row r="4244" spans="1:9" x14ac:dyDescent="0.25">
      <c r="A4244" s="16"/>
      <c r="B4244" s="13"/>
      <c r="C4244" s="13"/>
      <c r="D4244" s="14"/>
      <c r="E4244" s="17" t="str">
        <f>IF(OR(B4244="",SUMPRODUCT(--EXACT('Номенклатура'!$A$6:$A$205,B4244))&lt;&gt;1),"",INDEX('Номенклатура'!$D$6:$D$205,SUMPRODUCT(EXACT('Номенклатура'!$A$6:$A$205,B4244)*(ROW('Номенклатура'!$A$6:$A$205)-5)))&amp;"")</f>
        <v/>
      </c>
      <c r="F4244" s="18" t="str">
        <f>IF(OR(I4244="ОК",I4244="Учтено: добавьте пояснение"),IF(C4244="Приход",D4244,IF(C4244="Корректировка остатка",D4244,-D4244)),"")</f>
        <v/>
      </c>
      <c r="G4244" s="13"/>
      <c r="H4244" s="15" t="str">
        <f>IF(OR(B4244="",SUMPRODUCT(--EXACT('Номенклатура'!$A$6:$A$205,B4244))&lt;&gt;1),"",INDEX('Номенклатура'!$B$6:$B$205,SUMPRODUCT(EXACT('Номенклатура'!$A$6:$A$205,B4244)*(ROW('Номенклатура'!$A$6:$A$205)-5)))&amp;"")</f>
        <v/>
      </c>
      <c r="I4244" s="15" t="str">
        <f>IF(COUNTA(A4244:D4244,G4244)=0,"",IF(NOT(ISNUMBER(A4244)),"Укажите дату",IF(B4244="","Укажите код",IF(NOT(AND(ISTEXT(B4244),LEN(B4244)&gt;0,LEN(B4244)&lt;=30,ISNUMBER(FIND(LEFT(B4244,1),"ABCDEFGHIJKLMNOPQRSTUVWXYZ")),SUMPRODUCT((MID(B4244,{1,2,3,4,5,6,7,8,9,10,11,12,13,14,15,16,17,18,19,20,21,22,23,24,25,26,27,28,29,30},1)&lt;&gt;"")*ISERROR(FIND(MID(B4244,{1,2,3,4,5,6,7,8,9,10,11,12,13,14,15,16,17,18,19,20,21,22,23,24,25,26,27,28,29,30},1),"ABCDEFGHIJKLMNOPQRSTUVWXYZ0123456789-_")))=0,ISERROR(VALUE(B4244)))),"Недопустимый код: только латинские буквы A-Z в верхнем регистре, цифры, - и _; начало с буквы, до 30 символов (например MILK-001)",IF(SUMPRODUCT(--EXACT('Номенклатура'!$A$6:$A$205,B4244))=0,"Код не найден в номенклатуре",IF(SUMPRODUCT(--EXACT('Номенклатура'!$A$6:$A$205,B4244))&gt;1,"Код повторяется в номенклатуре",IF(ISNA(MATCH(C4244,{"Приход","Расход","Списание","Корректировка остатка"},0)),"Выберите тип операции",IF(NOT(ISNUMBER(D4244)),"Укажите количество",IF(D4244=0,"Количество не может быть 0",IF(AND(C4244&lt;&gt;"Корректировка остатка",D4244&lt;0),"Для этого типа количество положительное",IF(NOT(ISNUMBER('Номенклатура'!$C$2)),"Укажите дату начала учёта",IF(A4244&lt;INT('Номенклатура'!$C$2),"Раньше даты начала учёта: НЕ учтено",IF(AND(C4244="Корректировка остатка",TRIM(G4244)=""),"Учтено: добавьте пояснение","ОК")))))))))))))</f>
        <v/>
      </c>
    </row>
    <row r="4245" spans="1:9" x14ac:dyDescent="0.25">
      <c r="A4245" s="16"/>
      <c r="B4245" s="13"/>
      <c r="C4245" s="13"/>
      <c r="D4245" s="14"/>
      <c r="E4245" s="17" t="str">
        <f>IF(OR(B4245="",SUMPRODUCT(--EXACT('Номенклатура'!$A$6:$A$205,B4245))&lt;&gt;1),"",INDEX('Номенклатура'!$D$6:$D$205,SUMPRODUCT(EXACT('Номенклатура'!$A$6:$A$205,B4245)*(ROW('Номенклатура'!$A$6:$A$205)-5)))&amp;"")</f>
        <v/>
      </c>
      <c r="F4245" s="18" t="str">
        <f>IF(OR(I4245="ОК",I4245="Учтено: добавьте пояснение"),IF(C4245="Приход",D4245,IF(C4245="Корректировка остатка",D4245,-D4245)),"")</f>
        <v/>
      </c>
      <c r="G4245" s="13"/>
      <c r="H4245" s="15" t="str">
        <f>IF(OR(B4245="",SUMPRODUCT(--EXACT('Номенклатура'!$A$6:$A$205,B4245))&lt;&gt;1),"",INDEX('Номенклатура'!$B$6:$B$205,SUMPRODUCT(EXACT('Номенклатура'!$A$6:$A$205,B4245)*(ROW('Номенклатура'!$A$6:$A$205)-5)))&amp;"")</f>
        <v/>
      </c>
      <c r="I4245" s="15" t="str">
        <f>IF(COUNTA(A4245:D4245,G4245)=0,"",IF(NOT(ISNUMBER(A4245)),"Укажите дату",IF(B4245="","Укажите код",IF(NOT(AND(ISTEXT(B4245),LEN(B4245)&gt;0,LEN(B4245)&lt;=30,ISNUMBER(FIND(LEFT(B4245,1),"ABCDEFGHIJKLMNOPQRSTUVWXYZ")),SUMPRODUCT((MID(B4245,{1,2,3,4,5,6,7,8,9,10,11,12,13,14,15,16,17,18,19,20,21,22,23,24,25,26,27,28,29,30},1)&lt;&gt;"")*ISERROR(FIND(MID(B4245,{1,2,3,4,5,6,7,8,9,10,11,12,13,14,15,16,17,18,19,20,21,22,23,24,25,26,27,28,29,30},1),"ABCDEFGHIJKLMNOPQRSTUVWXYZ0123456789-_")))=0,ISERROR(VALUE(B4245)))),"Недопустимый код: только латинские буквы A-Z в верхнем регистре, цифры, - и _; начало с буквы, до 30 символов (например MILK-001)",IF(SUMPRODUCT(--EXACT('Номенклатура'!$A$6:$A$205,B4245))=0,"Код не найден в номенклатуре",IF(SUMPRODUCT(--EXACT('Номенклатура'!$A$6:$A$205,B4245))&gt;1,"Код повторяется в номенклатуре",IF(ISNA(MATCH(C4245,{"Приход","Расход","Списание","Корректировка остатка"},0)),"Выберите тип операции",IF(NOT(ISNUMBER(D4245)),"Укажите количество",IF(D4245=0,"Количество не может быть 0",IF(AND(C4245&lt;&gt;"Корректировка остатка",D4245&lt;0),"Для этого типа количество положительное",IF(NOT(ISNUMBER('Номенклатура'!$C$2)),"Укажите дату начала учёта",IF(A4245&lt;INT('Номенклатура'!$C$2),"Раньше даты начала учёта: НЕ учтено",IF(AND(C4245="Корректировка остатка",TRIM(G4245)=""),"Учтено: добавьте пояснение","ОК")))))))))))))</f>
        <v/>
      </c>
    </row>
    <row r="4246" spans="1:9" x14ac:dyDescent="0.25">
      <c r="A4246" s="16"/>
      <c r="B4246" s="13"/>
      <c r="C4246" s="13"/>
      <c r="D4246" s="14"/>
      <c r="E4246" s="17" t="str">
        <f>IF(OR(B4246="",SUMPRODUCT(--EXACT('Номенклатура'!$A$6:$A$205,B4246))&lt;&gt;1),"",INDEX('Номенклатура'!$D$6:$D$205,SUMPRODUCT(EXACT('Номенклатура'!$A$6:$A$205,B4246)*(ROW('Номенклатура'!$A$6:$A$205)-5)))&amp;"")</f>
        <v/>
      </c>
      <c r="F4246" s="18" t="str">
        <f>IF(OR(I4246="ОК",I4246="Учтено: добавьте пояснение"),IF(C4246="Приход",D4246,IF(C4246="Корректировка остатка",D4246,-D4246)),"")</f>
        <v/>
      </c>
      <c r="G4246" s="13"/>
      <c r="H4246" s="15" t="str">
        <f>IF(OR(B4246="",SUMPRODUCT(--EXACT('Номенклатура'!$A$6:$A$205,B4246))&lt;&gt;1),"",INDEX('Номенклатура'!$B$6:$B$205,SUMPRODUCT(EXACT('Номенклатура'!$A$6:$A$205,B4246)*(ROW('Номенклатура'!$A$6:$A$205)-5)))&amp;"")</f>
        <v/>
      </c>
      <c r="I4246" s="15" t="str">
        <f>IF(COUNTA(A4246:D4246,G4246)=0,"",IF(NOT(ISNUMBER(A4246)),"Укажите дату",IF(B4246="","Укажите код",IF(NOT(AND(ISTEXT(B4246),LEN(B4246)&gt;0,LEN(B4246)&lt;=30,ISNUMBER(FIND(LEFT(B4246,1),"ABCDEFGHIJKLMNOPQRSTUVWXYZ")),SUMPRODUCT((MID(B4246,{1,2,3,4,5,6,7,8,9,10,11,12,13,14,15,16,17,18,19,20,21,22,23,24,25,26,27,28,29,30},1)&lt;&gt;"")*ISERROR(FIND(MID(B4246,{1,2,3,4,5,6,7,8,9,10,11,12,13,14,15,16,17,18,19,20,21,22,23,24,25,26,27,28,29,30},1),"ABCDEFGHIJKLMNOPQRSTUVWXYZ0123456789-_")))=0,ISERROR(VALUE(B4246)))),"Недопустимый код: только латинские буквы A-Z в верхнем регистре, цифры, - и _; начало с буквы, до 30 символов (например MILK-001)",IF(SUMPRODUCT(--EXACT('Номенклатура'!$A$6:$A$205,B4246))=0,"Код не найден в номенклатуре",IF(SUMPRODUCT(--EXACT('Номенклатура'!$A$6:$A$205,B4246))&gt;1,"Код повторяется в номенклатуре",IF(ISNA(MATCH(C4246,{"Приход","Расход","Списание","Корректировка остатка"},0)),"Выберите тип операции",IF(NOT(ISNUMBER(D4246)),"Укажите количество",IF(D4246=0,"Количество не может быть 0",IF(AND(C4246&lt;&gt;"Корректировка остатка",D4246&lt;0),"Для этого типа количество положительное",IF(NOT(ISNUMBER('Номенклатура'!$C$2)),"Укажите дату начала учёта",IF(A4246&lt;INT('Номенклатура'!$C$2),"Раньше даты начала учёта: НЕ учтено",IF(AND(C4246="Корректировка остатка",TRIM(G4246)=""),"Учтено: добавьте пояснение","ОК")))))))))))))</f>
        <v/>
      </c>
    </row>
    <row r="4247" spans="1:9" x14ac:dyDescent="0.25">
      <c r="A4247" s="16"/>
      <c r="B4247" s="13"/>
      <c r="C4247" s="13"/>
      <c r="D4247" s="14"/>
      <c r="E4247" s="17" t="str">
        <f>IF(OR(B4247="",SUMPRODUCT(--EXACT('Номенклатура'!$A$6:$A$205,B4247))&lt;&gt;1),"",INDEX('Номенклатура'!$D$6:$D$205,SUMPRODUCT(EXACT('Номенклатура'!$A$6:$A$205,B4247)*(ROW('Номенклатура'!$A$6:$A$205)-5)))&amp;"")</f>
        <v/>
      </c>
      <c r="F4247" s="18" t="str">
        <f>IF(OR(I4247="ОК",I4247="Учтено: добавьте пояснение"),IF(C4247="Приход",D4247,IF(C4247="Корректировка остатка",D4247,-D4247)),"")</f>
        <v/>
      </c>
      <c r="G4247" s="13"/>
      <c r="H4247" s="15" t="str">
        <f>IF(OR(B4247="",SUMPRODUCT(--EXACT('Номенклатура'!$A$6:$A$205,B4247))&lt;&gt;1),"",INDEX('Номенклатура'!$B$6:$B$205,SUMPRODUCT(EXACT('Номенклатура'!$A$6:$A$205,B4247)*(ROW('Номенклатура'!$A$6:$A$205)-5)))&amp;"")</f>
        <v/>
      </c>
      <c r="I4247" s="15" t="str">
        <f>IF(COUNTA(A4247:D4247,G4247)=0,"",IF(NOT(ISNUMBER(A4247)),"Укажите дату",IF(B4247="","Укажите код",IF(NOT(AND(ISTEXT(B4247),LEN(B4247)&gt;0,LEN(B4247)&lt;=30,ISNUMBER(FIND(LEFT(B4247,1),"ABCDEFGHIJKLMNOPQRSTUVWXYZ")),SUMPRODUCT((MID(B4247,{1,2,3,4,5,6,7,8,9,10,11,12,13,14,15,16,17,18,19,20,21,22,23,24,25,26,27,28,29,30},1)&lt;&gt;"")*ISERROR(FIND(MID(B4247,{1,2,3,4,5,6,7,8,9,10,11,12,13,14,15,16,17,18,19,20,21,22,23,24,25,26,27,28,29,30},1),"ABCDEFGHIJKLMNOPQRSTUVWXYZ0123456789-_")))=0,ISERROR(VALUE(B4247)))),"Недопустимый код: только латинские буквы A-Z в верхнем регистре, цифры, - и _; начало с буквы, до 30 символов (например MILK-001)",IF(SUMPRODUCT(--EXACT('Номенклатура'!$A$6:$A$205,B4247))=0,"Код не найден в номенклатуре",IF(SUMPRODUCT(--EXACT('Номенклатура'!$A$6:$A$205,B4247))&gt;1,"Код повторяется в номенклатуре",IF(ISNA(MATCH(C4247,{"Приход","Расход","Списание","Корректировка остатка"},0)),"Выберите тип операции",IF(NOT(ISNUMBER(D4247)),"Укажите количество",IF(D4247=0,"Количество не может быть 0",IF(AND(C4247&lt;&gt;"Корректировка остатка",D4247&lt;0),"Для этого типа количество положительное",IF(NOT(ISNUMBER('Номенклатура'!$C$2)),"Укажите дату начала учёта",IF(A4247&lt;INT('Номенклатура'!$C$2),"Раньше даты начала учёта: НЕ учтено",IF(AND(C4247="Корректировка остатка",TRIM(G4247)=""),"Учтено: добавьте пояснение","ОК")))))))))))))</f>
        <v/>
      </c>
    </row>
    <row r="4248" spans="1:9" x14ac:dyDescent="0.25">
      <c r="A4248" s="16"/>
      <c r="B4248" s="13"/>
      <c r="C4248" s="13"/>
      <c r="D4248" s="14"/>
      <c r="E4248" s="17" t="str">
        <f>IF(OR(B4248="",SUMPRODUCT(--EXACT('Номенклатура'!$A$6:$A$205,B4248))&lt;&gt;1),"",INDEX('Номенклатура'!$D$6:$D$205,SUMPRODUCT(EXACT('Номенклатура'!$A$6:$A$205,B4248)*(ROW('Номенклатура'!$A$6:$A$205)-5)))&amp;"")</f>
        <v/>
      </c>
      <c r="F4248" s="18" t="str">
        <f>IF(OR(I4248="ОК",I4248="Учтено: добавьте пояснение"),IF(C4248="Приход",D4248,IF(C4248="Корректировка остатка",D4248,-D4248)),"")</f>
        <v/>
      </c>
      <c r="G4248" s="13"/>
      <c r="H4248" s="15" t="str">
        <f>IF(OR(B4248="",SUMPRODUCT(--EXACT('Номенклатура'!$A$6:$A$205,B4248))&lt;&gt;1),"",INDEX('Номенклатура'!$B$6:$B$205,SUMPRODUCT(EXACT('Номенклатура'!$A$6:$A$205,B4248)*(ROW('Номенклатура'!$A$6:$A$205)-5)))&amp;"")</f>
        <v/>
      </c>
      <c r="I4248" s="15" t="str">
        <f>IF(COUNTA(A4248:D4248,G4248)=0,"",IF(NOT(ISNUMBER(A4248)),"Укажите дату",IF(B4248="","Укажите код",IF(NOT(AND(ISTEXT(B4248),LEN(B4248)&gt;0,LEN(B4248)&lt;=30,ISNUMBER(FIND(LEFT(B4248,1),"ABCDEFGHIJKLMNOPQRSTUVWXYZ")),SUMPRODUCT((MID(B4248,{1,2,3,4,5,6,7,8,9,10,11,12,13,14,15,16,17,18,19,20,21,22,23,24,25,26,27,28,29,30},1)&lt;&gt;"")*ISERROR(FIND(MID(B4248,{1,2,3,4,5,6,7,8,9,10,11,12,13,14,15,16,17,18,19,20,21,22,23,24,25,26,27,28,29,30},1),"ABCDEFGHIJKLMNOPQRSTUVWXYZ0123456789-_")))=0,ISERROR(VALUE(B4248)))),"Недопустимый код: только латинские буквы A-Z в верхнем регистре, цифры, - и _; начало с буквы, до 30 символов (например MILK-001)",IF(SUMPRODUCT(--EXACT('Номенклатура'!$A$6:$A$205,B4248))=0,"Код не найден в номенклатуре",IF(SUMPRODUCT(--EXACT('Номенклатура'!$A$6:$A$205,B4248))&gt;1,"Код повторяется в номенклатуре",IF(ISNA(MATCH(C4248,{"Приход","Расход","Списание","Корректировка остатка"},0)),"Выберите тип операции",IF(NOT(ISNUMBER(D4248)),"Укажите количество",IF(D4248=0,"Количество не может быть 0",IF(AND(C4248&lt;&gt;"Корректировка остатка",D4248&lt;0),"Для этого типа количество положительное",IF(NOT(ISNUMBER('Номенклатура'!$C$2)),"Укажите дату начала учёта",IF(A4248&lt;INT('Номенклатура'!$C$2),"Раньше даты начала учёта: НЕ учтено",IF(AND(C4248="Корректировка остатка",TRIM(G4248)=""),"Учтено: добавьте пояснение","ОК")))))))))))))</f>
        <v/>
      </c>
    </row>
    <row r="4249" spans="1:9" x14ac:dyDescent="0.25">
      <c r="A4249" s="16"/>
      <c r="B4249" s="13"/>
      <c r="C4249" s="13"/>
      <c r="D4249" s="14"/>
      <c r="E4249" s="17" t="str">
        <f>IF(OR(B4249="",SUMPRODUCT(--EXACT('Номенклатура'!$A$6:$A$205,B4249))&lt;&gt;1),"",INDEX('Номенклатура'!$D$6:$D$205,SUMPRODUCT(EXACT('Номенклатура'!$A$6:$A$205,B4249)*(ROW('Номенклатура'!$A$6:$A$205)-5)))&amp;"")</f>
        <v/>
      </c>
      <c r="F4249" s="18" t="str">
        <f>IF(OR(I4249="ОК",I4249="Учтено: добавьте пояснение"),IF(C4249="Приход",D4249,IF(C4249="Корректировка остатка",D4249,-D4249)),"")</f>
        <v/>
      </c>
      <c r="G4249" s="13"/>
      <c r="H4249" s="15" t="str">
        <f>IF(OR(B4249="",SUMPRODUCT(--EXACT('Номенклатура'!$A$6:$A$205,B4249))&lt;&gt;1),"",INDEX('Номенклатура'!$B$6:$B$205,SUMPRODUCT(EXACT('Номенклатура'!$A$6:$A$205,B4249)*(ROW('Номенклатура'!$A$6:$A$205)-5)))&amp;"")</f>
        <v/>
      </c>
      <c r="I4249" s="15" t="str">
        <f>IF(COUNTA(A4249:D4249,G4249)=0,"",IF(NOT(ISNUMBER(A4249)),"Укажите дату",IF(B4249="","Укажите код",IF(NOT(AND(ISTEXT(B4249),LEN(B4249)&gt;0,LEN(B4249)&lt;=30,ISNUMBER(FIND(LEFT(B4249,1),"ABCDEFGHIJKLMNOPQRSTUVWXYZ")),SUMPRODUCT((MID(B4249,{1,2,3,4,5,6,7,8,9,10,11,12,13,14,15,16,17,18,19,20,21,22,23,24,25,26,27,28,29,30},1)&lt;&gt;"")*ISERROR(FIND(MID(B4249,{1,2,3,4,5,6,7,8,9,10,11,12,13,14,15,16,17,18,19,20,21,22,23,24,25,26,27,28,29,30},1),"ABCDEFGHIJKLMNOPQRSTUVWXYZ0123456789-_")))=0,ISERROR(VALUE(B4249)))),"Недопустимый код: только латинские буквы A-Z в верхнем регистре, цифры, - и _; начало с буквы, до 30 символов (например MILK-001)",IF(SUMPRODUCT(--EXACT('Номенклатура'!$A$6:$A$205,B4249))=0,"Код не найден в номенклатуре",IF(SUMPRODUCT(--EXACT('Номенклатура'!$A$6:$A$205,B4249))&gt;1,"Код повторяется в номенклатуре",IF(ISNA(MATCH(C4249,{"Приход","Расход","Списание","Корректировка остатка"},0)),"Выберите тип операции",IF(NOT(ISNUMBER(D4249)),"Укажите количество",IF(D4249=0,"Количество не может быть 0",IF(AND(C4249&lt;&gt;"Корректировка остатка",D4249&lt;0),"Для этого типа количество положительное",IF(NOT(ISNUMBER('Номенклатура'!$C$2)),"Укажите дату начала учёта",IF(A4249&lt;INT('Номенклатура'!$C$2),"Раньше даты начала учёта: НЕ учтено",IF(AND(C4249="Корректировка остатка",TRIM(G4249)=""),"Учтено: добавьте пояснение","ОК")))))))))))))</f>
        <v/>
      </c>
    </row>
    <row r="4250" spans="1:9" x14ac:dyDescent="0.25">
      <c r="A4250" s="16"/>
      <c r="B4250" s="13"/>
      <c r="C4250" s="13"/>
      <c r="D4250" s="14"/>
      <c r="E4250" s="17" t="str">
        <f>IF(OR(B4250="",SUMPRODUCT(--EXACT('Номенклатура'!$A$6:$A$205,B4250))&lt;&gt;1),"",INDEX('Номенклатура'!$D$6:$D$205,SUMPRODUCT(EXACT('Номенклатура'!$A$6:$A$205,B4250)*(ROW('Номенклатура'!$A$6:$A$205)-5)))&amp;"")</f>
        <v/>
      </c>
      <c r="F4250" s="18" t="str">
        <f>IF(OR(I4250="ОК",I4250="Учтено: добавьте пояснение"),IF(C4250="Приход",D4250,IF(C4250="Корректировка остатка",D4250,-D4250)),"")</f>
        <v/>
      </c>
      <c r="G4250" s="13"/>
      <c r="H4250" s="15" t="str">
        <f>IF(OR(B4250="",SUMPRODUCT(--EXACT('Номенклатура'!$A$6:$A$205,B4250))&lt;&gt;1),"",INDEX('Номенклатура'!$B$6:$B$205,SUMPRODUCT(EXACT('Номенклатура'!$A$6:$A$205,B4250)*(ROW('Номенклатура'!$A$6:$A$205)-5)))&amp;"")</f>
        <v/>
      </c>
      <c r="I4250" s="15" t="str">
        <f>IF(COUNTA(A4250:D4250,G4250)=0,"",IF(NOT(ISNUMBER(A4250)),"Укажите дату",IF(B4250="","Укажите код",IF(NOT(AND(ISTEXT(B4250),LEN(B4250)&gt;0,LEN(B4250)&lt;=30,ISNUMBER(FIND(LEFT(B4250,1),"ABCDEFGHIJKLMNOPQRSTUVWXYZ")),SUMPRODUCT((MID(B4250,{1,2,3,4,5,6,7,8,9,10,11,12,13,14,15,16,17,18,19,20,21,22,23,24,25,26,27,28,29,30},1)&lt;&gt;"")*ISERROR(FIND(MID(B4250,{1,2,3,4,5,6,7,8,9,10,11,12,13,14,15,16,17,18,19,20,21,22,23,24,25,26,27,28,29,30},1),"ABCDEFGHIJKLMNOPQRSTUVWXYZ0123456789-_")))=0,ISERROR(VALUE(B4250)))),"Недопустимый код: только латинские буквы A-Z в верхнем регистре, цифры, - и _; начало с буквы, до 30 символов (например MILK-001)",IF(SUMPRODUCT(--EXACT('Номенклатура'!$A$6:$A$205,B4250))=0,"Код не найден в номенклатуре",IF(SUMPRODUCT(--EXACT('Номенклатура'!$A$6:$A$205,B4250))&gt;1,"Код повторяется в номенклатуре",IF(ISNA(MATCH(C4250,{"Приход","Расход","Списание","Корректировка остатка"},0)),"Выберите тип операции",IF(NOT(ISNUMBER(D4250)),"Укажите количество",IF(D4250=0,"Количество не может быть 0",IF(AND(C4250&lt;&gt;"Корректировка остатка",D4250&lt;0),"Для этого типа количество положительное",IF(NOT(ISNUMBER('Номенклатура'!$C$2)),"Укажите дату начала учёта",IF(A4250&lt;INT('Номенклатура'!$C$2),"Раньше даты начала учёта: НЕ учтено",IF(AND(C4250="Корректировка остатка",TRIM(G4250)=""),"Учтено: добавьте пояснение","ОК")))))))))))))</f>
        <v/>
      </c>
    </row>
    <row r="4251" spans="1:9" x14ac:dyDescent="0.25">
      <c r="A4251" s="16"/>
      <c r="B4251" s="13"/>
      <c r="C4251" s="13"/>
      <c r="D4251" s="14"/>
      <c r="E4251" s="17" t="str">
        <f>IF(OR(B4251="",SUMPRODUCT(--EXACT('Номенклатура'!$A$6:$A$205,B4251))&lt;&gt;1),"",INDEX('Номенклатура'!$D$6:$D$205,SUMPRODUCT(EXACT('Номенклатура'!$A$6:$A$205,B4251)*(ROW('Номенклатура'!$A$6:$A$205)-5)))&amp;"")</f>
        <v/>
      </c>
      <c r="F4251" s="18" t="str">
        <f>IF(OR(I4251="ОК",I4251="Учтено: добавьте пояснение"),IF(C4251="Приход",D4251,IF(C4251="Корректировка остатка",D4251,-D4251)),"")</f>
        <v/>
      </c>
      <c r="G4251" s="13"/>
      <c r="H4251" s="15" t="str">
        <f>IF(OR(B4251="",SUMPRODUCT(--EXACT('Номенклатура'!$A$6:$A$205,B4251))&lt;&gt;1),"",INDEX('Номенклатура'!$B$6:$B$205,SUMPRODUCT(EXACT('Номенклатура'!$A$6:$A$205,B4251)*(ROW('Номенклатура'!$A$6:$A$205)-5)))&amp;"")</f>
        <v/>
      </c>
      <c r="I4251" s="15" t="str">
        <f>IF(COUNTA(A4251:D4251,G4251)=0,"",IF(NOT(ISNUMBER(A4251)),"Укажите дату",IF(B4251="","Укажите код",IF(NOT(AND(ISTEXT(B4251),LEN(B4251)&gt;0,LEN(B4251)&lt;=30,ISNUMBER(FIND(LEFT(B4251,1),"ABCDEFGHIJKLMNOPQRSTUVWXYZ")),SUMPRODUCT((MID(B4251,{1,2,3,4,5,6,7,8,9,10,11,12,13,14,15,16,17,18,19,20,21,22,23,24,25,26,27,28,29,30},1)&lt;&gt;"")*ISERROR(FIND(MID(B4251,{1,2,3,4,5,6,7,8,9,10,11,12,13,14,15,16,17,18,19,20,21,22,23,24,25,26,27,28,29,30},1),"ABCDEFGHIJKLMNOPQRSTUVWXYZ0123456789-_")))=0,ISERROR(VALUE(B4251)))),"Недопустимый код: только латинские буквы A-Z в верхнем регистре, цифры, - и _; начало с буквы, до 30 символов (например MILK-001)",IF(SUMPRODUCT(--EXACT('Номенклатура'!$A$6:$A$205,B4251))=0,"Код не найден в номенклатуре",IF(SUMPRODUCT(--EXACT('Номенклатура'!$A$6:$A$205,B4251))&gt;1,"Код повторяется в номенклатуре",IF(ISNA(MATCH(C4251,{"Приход","Расход","Списание","Корректировка остатка"},0)),"Выберите тип операции",IF(NOT(ISNUMBER(D4251)),"Укажите количество",IF(D4251=0,"Количество не может быть 0",IF(AND(C4251&lt;&gt;"Корректировка остатка",D4251&lt;0),"Для этого типа количество положительное",IF(NOT(ISNUMBER('Номенклатура'!$C$2)),"Укажите дату начала учёта",IF(A4251&lt;INT('Номенклатура'!$C$2),"Раньше даты начала учёта: НЕ учтено",IF(AND(C4251="Корректировка остатка",TRIM(G4251)=""),"Учтено: добавьте пояснение","ОК")))))))))))))</f>
        <v/>
      </c>
    </row>
    <row r="4252" spans="1:9" x14ac:dyDescent="0.25">
      <c r="A4252" s="16"/>
      <c r="B4252" s="13"/>
      <c r="C4252" s="13"/>
      <c r="D4252" s="14"/>
      <c r="E4252" s="17" t="str">
        <f>IF(OR(B4252="",SUMPRODUCT(--EXACT('Номенклатура'!$A$6:$A$205,B4252))&lt;&gt;1),"",INDEX('Номенклатура'!$D$6:$D$205,SUMPRODUCT(EXACT('Номенклатура'!$A$6:$A$205,B4252)*(ROW('Номенклатура'!$A$6:$A$205)-5)))&amp;"")</f>
        <v/>
      </c>
      <c r="F4252" s="18" t="str">
        <f>IF(OR(I4252="ОК",I4252="Учтено: добавьте пояснение"),IF(C4252="Приход",D4252,IF(C4252="Корректировка остатка",D4252,-D4252)),"")</f>
        <v/>
      </c>
      <c r="G4252" s="13"/>
      <c r="H4252" s="15" t="str">
        <f>IF(OR(B4252="",SUMPRODUCT(--EXACT('Номенклатура'!$A$6:$A$205,B4252))&lt;&gt;1),"",INDEX('Номенклатура'!$B$6:$B$205,SUMPRODUCT(EXACT('Номенклатура'!$A$6:$A$205,B4252)*(ROW('Номенклатура'!$A$6:$A$205)-5)))&amp;"")</f>
        <v/>
      </c>
      <c r="I4252" s="15" t="str">
        <f>IF(COUNTA(A4252:D4252,G4252)=0,"",IF(NOT(ISNUMBER(A4252)),"Укажите дату",IF(B4252="","Укажите код",IF(NOT(AND(ISTEXT(B4252),LEN(B4252)&gt;0,LEN(B4252)&lt;=30,ISNUMBER(FIND(LEFT(B4252,1),"ABCDEFGHIJKLMNOPQRSTUVWXYZ")),SUMPRODUCT((MID(B4252,{1,2,3,4,5,6,7,8,9,10,11,12,13,14,15,16,17,18,19,20,21,22,23,24,25,26,27,28,29,30},1)&lt;&gt;"")*ISERROR(FIND(MID(B4252,{1,2,3,4,5,6,7,8,9,10,11,12,13,14,15,16,17,18,19,20,21,22,23,24,25,26,27,28,29,30},1),"ABCDEFGHIJKLMNOPQRSTUVWXYZ0123456789-_")))=0,ISERROR(VALUE(B4252)))),"Недопустимый код: только латинские буквы A-Z в верхнем регистре, цифры, - и _; начало с буквы, до 30 символов (например MILK-001)",IF(SUMPRODUCT(--EXACT('Номенклатура'!$A$6:$A$205,B4252))=0,"Код не найден в номенклатуре",IF(SUMPRODUCT(--EXACT('Номенклатура'!$A$6:$A$205,B4252))&gt;1,"Код повторяется в номенклатуре",IF(ISNA(MATCH(C4252,{"Приход","Расход","Списание","Корректировка остатка"},0)),"Выберите тип операции",IF(NOT(ISNUMBER(D4252)),"Укажите количество",IF(D4252=0,"Количество не может быть 0",IF(AND(C4252&lt;&gt;"Корректировка остатка",D4252&lt;0),"Для этого типа количество положительное",IF(NOT(ISNUMBER('Номенклатура'!$C$2)),"Укажите дату начала учёта",IF(A4252&lt;INT('Номенклатура'!$C$2),"Раньше даты начала учёта: НЕ учтено",IF(AND(C4252="Корректировка остатка",TRIM(G4252)=""),"Учтено: добавьте пояснение","ОК")))))))))))))</f>
        <v/>
      </c>
    </row>
    <row r="4253" spans="1:9" x14ac:dyDescent="0.25">
      <c r="A4253" s="16"/>
      <c r="B4253" s="13"/>
      <c r="C4253" s="13"/>
      <c r="D4253" s="14"/>
      <c r="E4253" s="17" t="str">
        <f>IF(OR(B4253="",SUMPRODUCT(--EXACT('Номенклатура'!$A$6:$A$205,B4253))&lt;&gt;1),"",INDEX('Номенклатура'!$D$6:$D$205,SUMPRODUCT(EXACT('Номенклатура'!$A$6:$A$205,B4253)*(ROW('Номенклатура'!$A$6:$A$205)-5)))&amp;"")</f>
        <v/>
      </c>
      <c r="F4253" s="18" t="str">
        <f>IF(OR(I4253="ОК",I4253="Учтено: добавьте пояснение"),IF(C4253="Приход",D4253,IF(C4253="Корректировка остатка",D4253,-D4253)),"")</f>
        <v/>
      </c>
      <c r="G4253" s="13"/>
      <c r="H4253" s="15" t="str">
        <f>IF(OR(B4253="",SUMPRODUCT(--EXACT('Номенклатура'!$A$6:$A$205,B4253))&lt;&gt;1),"",INDEX('Номенклатура'!$B$6:$B$205,SUMPRODUCT(EXACT('Номенклатура'!$A$6:$A$205,B4253)*(ROW('Номенклатура'!$A$6:$A$205)-5)))&amp;"")</f>
        <v/>
      </c>
      <c r="I4253" s="15" t="str">
        <f>IF(COUNTA(A4253:D4253,G4253)=0,"",IF(NOT(ISNUMBER(A4253)),"Укажите дату",IF(B4253="","Укажите код",IF(NOT(AND(ISTEXT(B4253),LEN(B4253)&gt;0,LEN(B4253)&lt;=30,ISNUMBER(FIND(LEFT(B4253,1),"ABCDEFGHIJKLMNOPQRSTUVWXYZ")),SUMPRODUCT((MID(B4253,{1,2,3,4,5,6,7,8,9,10,11,12,13,14,15,16,17,18,19,20,21,22,23,24,25,26,27,28,29,30},1)&lt;&gt;"")*ISERROR(FIND(MID(B4253,{1,2,3,4,5,6,7,8,9,10,11,12,13,14,15,16,17,18,19,20,21,22,23,24,25,26,27,28,29,30},1),"ABCDEFGHIJKLMNOPQRSTUVWXYZ0123456789-_")))=0,ISERROR(VALUE(B4253)))),"Недопустимый код: только латинские буквы A-Z в верхнем регистре, цифры, - и _; начало с буквы, до 30 символов (например MILK-001)",IF(SUMPRODUCT(--EXACT('Номенклатура'!$A$6:$A$205,B4253))=0,"Код не найден в номенклатуре",IF(SUMPRODUCT(--EXACT('Номенклатура'!$A$6:$A$205,B4253))&gt;1,"Код повторяется в номенклатуре",IF(ISNA(MATCH(C4253,{"Приход","Расход","Списание","Корректировка остатка"},0)),"Выберите тип операции",IF(NOT(ISNUMBER(D4253)),"Укажите количество",IF(D4253=0,"Количество не может быть 0",IF(AND(C4253&lt;&gt;"Корректировка остатка",D4253&lt;0),"Для этого типа количество положительное",IF(NOT(ISNUMBER('Номенклатура'!$C$2)),"Укажите дату начала учёта",IF(A4253&lt;INT('Номенклатура'!$C$2),"Раньше даты начала учёта: НЕ учтено",IF(AND(C4253="Корректировка остатка",TRIM(G4253)=""),"Учтено: добавьте пояснение","ОК")))))))))))))</f>
        <v/>
      </c>
    </row>
    <row r="4254" spans="1:9" x14ac:dyDescent="0.25">
      <c r="A4254" s="16"/>
      <c r="B4254" s="13"/>
      <c r="C4254" s="13"/>
      <c r="D4254" s="14"/>
      <c r="E4254" s="17" t="str">
        <f>IF(OR(B4254="",SUMPRODUCT(--EXACT('Номенклатура'!$A$6:$A$205,B4254))&lt;&gt;1),"",INDEX('Номенклатура'!$D$6:$D$205,SUMPRODUCT(EXACT('Номенклатура'!$A$6:$A$205,B4254)*(ROW('Номенклатура'!$A$6:$A$205)-5)))&amp;"")</f>
        <v/>
      </c>
      <c r="F4254" s="18" t="str">
        <f>IF(OR(I4254="ОК",I4254="Учтено: добавьте пояснение"),IF(C4254="Приход",D4254,IF(C4254="Корректировка остатка",D4254,-D4254)),"")</f>
        <v/>
      </c>
      <c r="G4254" s="13"/>
      <c r="H4254" s="15" t="str">
        <f>IF(OR(B4254="",SUMPRODUCT(--EXACT('Номенклатура'!$A$6:$A$205,B4254))&lt;&gt;1),"",INDEX('Номенклатура'!$B$6:$B$205,SUMPRODUCT(EXACT('Номенклатура'!$A$6:$A$205,B4254)*(ROW('Номенклатура'!$A$6:$A$205)-5)))&amp;"")</f>
        <v/>
      </c>
      <c r="I4254" s="15" t="str">
        <f>IF(COUNTA(A4254:D4254,G4254)=0,"",IF(NOT(ISNUMBER(A4254)),"Укажите дату",IF(B4254="","Укажите код",IF(NOT(AND(ISTEXT(B4254),LEN(B4254)&gt;0,LEN(B4254)&lt;=30,ISNUMBER(FIND(LEFT(B4254,1),"ABCDEFGHIJKLMNOPQRSTUVWXYZ")),SUMPRODUCT((MID(B4254,{1,2,3,4,5,6,7,8,9,10,11,12,13,14,15,16,17,18,19,20,21,22,23,24,25,26,27,28,29,30},1)&lt;&gt;"")*ISERROR(FIND(MID(B4254,{1,2,3,4,5,6,7,8,9,10,11,12,13,14,15,16,17,18,19,20,21,22,23,24,25,26,27,28,29,30},1),"ABCDEFGHIJKLMNOPQRSTUVWXYZ0123456789-_")))=0,ISERROR(VALUE(B4254)))),"Недопустимый код: только латинские буквы A-Z в верхнем регистре, цифры, - и _; начало с буквы, до 30 символов (например MILK-001)",IF(SUMPRODUCT(--EXACT('Номенклатура'!$A$6:$A$205,B4254))=0,"Код не найден в номенклатуре",IF(SUMPRODUCT(--EXACT('Номенклатура'!$A$6:$A$205,B4254))&gt;1,"Код повторяется в номенклатуре",IF(ISNA(MATCH(C4254,{"Приход","Расход","Списание","Корректировка остатка"},0)),"Выберите тип операции",IF(NOT(ISNUMBER(D4254)),"Укажите количество",IF(D4254=0,"Количество не может быть 0",IF(AND(C4254&lt;&gt;"Корректировка остатка",D4254&lt;0),"Для этого типа количество положительное",IF(NOT(ISNUMBER('Номенклатура'!$C$2)),"Укажите дату начала учёта",IF(A4254&lt;INT('Номенклатура'!$C$2),"Раньше даты начала учёта: НЕ учтено",IF(AND(C4254="Корректировка остатка",TRIM(G4254)=""),"Учтено: добавьте пояснение","ОК")))))))))))))</f>
        <v/>
      </c>
    </row>
    <row r="4255" spans="1:9" x14ac:dyDescent="0.25">
      <c r="A4255" s="16"/>
      <c r="B4255" s="13"/>
      <c r="C4255" s="13"/>
      <c r="D4255" s="14"/>
      <c r="E4255" s="17" t="str">
        <f>IF(OR(B4255="",SUMPRODUCT(--EXACT('Номенклатура'!$A$6:$A$205,B4255))&lt;&gt;1),"",INDEX('Номенклатура'!$D$6:$D$205,SUMPRODUCT(EXACT('Номенклатура'!$A$6:$A$205,B4255)*(ROW('Номенклатура'!$A$6:$A$205)-5)))&amp;"")</f>
        <v/>
      </c>
      <c r="F4255" s="18" t="str">
        <f>IF(OR(I4255="ОК",I4255="Учтено: добавьте пояснение"),IF(C4255="Приход",D4255,IF(C4255="Корректировка остатка",D4255,-D4255)),"")</f>
        <v/>
      </c>
      <c r="G4255" s="13"/>
      <c r="H4255" s="15" t="str">
        <f>IF(OR(B4255="",SUMPRODUCT(--EXACT('Номенклатура'!$A$6:$A$205,B4255))&lt;&gt;1),"",INDEX('Номенклатура'!$B$6:$B$205,SUMPRODUCT(EXACT('Номенклатура'!$A$6:$A$205,B4255)*(ROW('Номенклатура'!$A$6:$A$205)-5)))&amp;"")</f>
        <v/>
      </c>
      <c r="I4255" s="15" t="str">
        <f>IF(COUNTA(A4255:D4255,G4255)=0,"",IF(NOT(ISNUMBER(A4255)),"Укажите дату",IF(B4255="","Укажите код",IF(NOT(AND(ISTEXT(B4255),LEN(B4255)&gt;0,LEN(B4255)&lt;=30,ISNUMBER(FIND(LEFT(B4255,1),"ABCDEFGHIJKLMNOPQRSTUVWXYZ")),SUMPRODUCT((MID(B4255,{1,2,3,4,5,6,7,8,9,10,11,12,13,14,15,16,17,18,19,20,21,22,23,24,25,26,27,28,29,30},1)&lt;&gt;"")*ISERROR(FIND(MID(B4255,{1,2,3,4,5,6,7,8,9,10,11,12,13,14,15,16,17,18,19,20,21,22,23,24,25,26,27,28,29,30},1),"ABCDEFGHIJKLMNOPQRSTUVWXYZ0123456789-_")))=0,ISERROR(VALUE(B4255)))),"Недопустимый код: только латинские буквы A-Z в верхнем регистре, цифры, - и _; начало с буквы, до 30 символов (например MILK-001)",IF(SUMPRODUCT(--EXACT('Номенклатура'!$A$6:$A$205,B4255))=0,"Код не найден в номенклатуре",IF(SUMPRODUCT(--EXACT('Номенклатура'!$A$6:$A$205,B4255))&gt;1,"Код повторяется в номенклатуре",IF(ISNA(MATCH(C4255,{"Приход","Расход","Списание","Корректировка остатка"},0)),"Выберите тип операции",IF(NOT(ISNUMBER(D4255)),"Укажите количество",IF(D4255=0,"Количество не может быть 0",IF(AND(C4255&lt;&gt;"Корректировка остатка",D4255&lt;0),"Для этого типа количество положительное",IF(NOT(ISNUMBER('Номенклатура'!$C$2)),"Укажите дату начала учёта",IF(A4255&lt;INT('Номенклатура'!$C$2),"Раньше даты начала учёта: НЕ учтено",IF(AND(C4255="Корректировка остатка",TRIM(G4255)=""),"Учтено: добавьте пояснение","ОК")))))))))))))</f>
        <v/>
      </c>
    </row>
    <row r="4256" spans="1:9" x14ac:dyDescent="0.25">
      <c r="A4256" s="16"/>
      <c r="B4256" s="13"/>
      <c r="C4256" s="13"/>
      <c r="D4256" s="14"/>
      <c r="E4256" s="17" t="str">
        <f>IF(OR(B4256="",SUMPRODUCT(--EXACT('Номенклатура'!$A$6:$A$205,B4256))&lt;&gt;1),"",INDEX('Номенклатура'!$D$6:$D$205,SUMPRODUCT(EXACT('Номенклатура'!$A$6:$A$205,B4256)*(ROW('Номенклатура'!$A$6:$A$205)-5)))&amp;"")</f>
        <v/>
      </c>
      <c r="F4256" s="18" t="str">
        <f>IF(OR(I4256="ОК",I4256="Учтено: добавьте пояснение"),IF(C4256="Приход",D4256,IF(C4256="Корректировка остатка",D4256,-D4256)),"")</f>
        <v/>
      </c>
      <c r="G4256" s="13"/>
      <c r="H4256" s="15" t="str">
        <f>IF(OR(B4256="",SUMPRODUCT(--EXACT('Номенклатура'!$A$6:$A$205,B4256))&lt;&gt;1),"",INDEX('Номенклатура'!$B$6:$B$205,SUMPRODUCT(EXACT('Номенклатура'!$A$6:$A$205,B4256)*(ROW('Номенклатура'!$A$6:$A$205)-5)))&amp;"")</f>
        <v/>
      </c>
      <c r="I4256" s="15" t="str">
        <f>IF(COUNTA(A4256:D4256,G4256)=0,"",IF(NOT(ISNUMBER(A4256)),"Укажите дату",IF(B4256="","Укажите код",IF(NOT(AND(ISTEXT(B4256),LEN(B4256)&gt;0,LEN(B4256)&lt;=30,ISNUMBER(FIND(LEFT(B4256,1),"ABCDEFGHIJKLMNOPQRSTUVWXYZ")),SUMPRODUCT((MID(B4256,{1,2,3,4,5,6,7,8,9,10,11,12,13,14,15,16,17,18,19,20,21,22,23,24,25,26,27,28,29,30},1)&lt;&gt;"")*ISERROR(FIND(MID(B4256,{1,2,3,4,5,6,7,8,9,10,11,12,13,14,15,16,17,18,19,20,21,22,23,24,25,26,27,28,29,30},1),"ABCDEFGHIJKLMNOPQRSTUVWXYZ0123456789-_")))=0,ISERROR(VALUE(B4256)))),"Недопустимый код: только латинские буквы A-Z в верхнем регистре, цифры, - и _; начало с буквы, до 30 символов (например MILK-001)",IF(SUMPRODUCT(--EXACT('Номенклатура'!$A$6:$A$205,B4256))=0,"Код не найден в номенклатуре",IF(SUMPRODUCT(--EXACT('Номенклатура'!$A$6:$A$205,B4256))&gt;1,"Код повторяется в номенклатуре",IF(ISNA(MATCH(C4256,{"Приход","Расход","Списание","Корректировка остатка"},0)),"Выберите тип операции",IF(NOT(ISNUMBER(D4256)),"Укажите количество",IF(D4256=0,"Количество не может быть 0",IF(AND(C4256&lt;&gt;"Корректировка остатка",D4256&lt;0),"Для этого типа количество положительное",IF(NOT(ISNUMBER('Номенклатура'!$C$2)),"Укажите дату начала учёта",IF(A4256&lt;INT('Номенклатура'!$C$2),"Раньше даты начала учёта: НЕ учтено",IF(AND(C4256="Корректировка остатка",TRIM(G4256)=""),"Учтено: добавьте пояснение","ОК")))))))))))))</f>
        <v/>
      </c>
    </row>
    <row r="4257" spans="1:9" x14ac:dyDescent="0.25">
      <c r="A4257" s="16"/>
      <c r="B4257" s="13"/>
      <c r="C4257" s="13"/>
      <c r="D4257" s="14"/>
      <c r="E4257" s="17" t="str">
        <f>IF(OR(B4257="",SUMPRODUCT(--EXACT('Номенклатура'!$A$6:$A$205,B4257))&lt;&gt;1),"",INDEX('Номенклатура'!$D$6:$D$205,SUMPRODUCT(EXACT('Номенклатура'!$A$6:$A$205,B4257)*(ROW('Номенклатура'!$A$6:$A$205)-5)))&amp;"")</f>
        <v/>
      </c>
      <c r="F4257" s="18" t="str">
        <f>IF(OR(I4257="ОК",I4257="Учтено: добавьте пояснение"),IF(C4257="Приход",D4257,IF(C4257="Корректировка остатка",D4257,-D4257)),"")</f>
        <v/>
      </c>
      <c r="G4257" s="13"/>
      <c r="H4257" s="15" t="str">
        <f>IF(OR(B4257="",SUMPRODUCT(--EXACT('Номенклатура'!$A$6:$A$205,B4257))&lt;&gt;1),"",INDEX('Номенклатура'!$B$6:$B$205,SUMPRODUCT(EXACT('Номенклатура'!$A$6:$A$205,B4257)*(ROW('Номенклатура'!$A$6:$A$205)-5)))&amp;"")</f>
        <v/>
      </c>
      <c r="I4257" s="15" t="str">
        <f>IF(COUNTA(A4257:D4257,G4257)=0,"",IF(NOT(ISNUMBER(A4257)),"Укажите дату",IF(B4257="","Укажите код",IF(NOT(AND(ISTEXT(B4257),LEN(B4257)&gt;0,LEN(B4257)&lt;=30,ISNUMBER(FIND(LEFT(B4257,1),"ABCDEFGHIJKLMNOPQRSTUVWXYZ")),SUMPRODUCT((MID(B4257,{1,2,3,4,5,6,7,8,9,10,11,12,13,14,15,16,17,18,19,20,21,22,23,24,25,26,27,28,29,30},1)&lt;&gt;"")*ISERROR(FIND(MID(B4257,{1,2,3,4,5,6,7,8,9,10,11,12,13,14,15,16,17,18,19,20,21,22,23,24,25,26,27,28,29,30},1),"ABCDEFGHIJKLMNOPQRSTUVWXYZ0123456789-_")))=0,ISERROR(VALUE(B4257)))),"Недопустимый код: только латинские буквы A-Z в верхнем регистре, цифры, - и _; начало с буквы, до 30 символов (например MILK-001)",IF(SUMPRODUCT(--EXACT('Номенклатура'!$A$6:$A$205,B4257))=0,"Код не найден в номенклатуре",IF(SUMPRODUCT(--EXACT('Номенклатура'!$A$6:$A$205,B4257))&gt;1,"Код повторяется в номенклатуре",IF(ISNA(MATCH(C4257,{"Приход","Расход","Списание","Корректировка остатка"},0)),"Выберите тип операции",IF(NOT(ISNUMBER(D4257)),"Укажите количество",IF(D4257=0,"Количество не может быть 0",IF(AND(C4257&lt;&gt;"Корректировка остатка",D4257&lt;0),"Для этого типа количество положительное",IF(NOT(ISNUMBER('Номенклатура'!$C$2)),"Укажите дату начала учёта",IF(A4257&lt;INT('Номенклатура'!$C$2),"Раньше даты начала учёта: НЕ учтено",IF(AND(C4257="Корректировка остатка",TRIM(G4257)=""),"Учтено: добавьте пояснение","ОК")))))))))))))</f>
        <v/>
      </c>
    </row>
    <row r="4258" spans="1:9" x14ac:dyDescent="0.25">
      <c r="A4258" s="16"/>
      <c r="B4258" s="13"/>
      <c r="C4258" s="13"/>
      <c r="D4258" s="14"/>
      <c r="E4258" s="17" t="str">
        <f>IF(OR(B4258="",SUMPRODUCT(--EXACT('Номенклатура'!$A$6:$A$205,B4258))&lt;&gt;1),"",INDEX('Номенклатура'!$D$6:$D$205,SUMPRODUCT(EXACT('Номенклатура'!$A$6:$A$205,B4258)*(ROW('Номенклатура'!$A$6:$A$205)-5)))&amp;"")</f>
        <v/>
      </c>
      <c r="F4258" s="18" t="str">
        <f>IF(OR(I4258="ОК",I4258="Учтено: добавьте пояснение"),IF(C4258="Приход",D4258,IF(C4258="Корректировка остатка",D4258,-D4258)),"")</f>
        <v/>
      </c>
      <c r="G4258" s="13"/>
      <c r="H4258" s="15" t="str">
        <f>IF(OR(B4258="",SUMPRODUCT(--EXACT('Номенклатура'!$A$6:$A$205,B4258))&lt;&gt;1),"",INDEX('Номенклатура'!$B$6:$B$205,SUMPRODUCT(EXACT('Номенклатура'!$A$6:$A$205,B4258)*(ROW('Номенклатура'!$A$6:$A$205)-5)))&amp;"")</f>
        <v/>
      </c>
      <c r="I4258" s="15" t="str">
        <f>IF(COUNTA(A4258:D4258,G4258)=0,"",IF(NOT(ISNUMBER(A4258)),"Укажите дату",IF(B4258="","Укажите код",IF(NOT(AND(ISTEXT(B4258),LEN(B4258)&gt;0,LEN(B4258)&lt;=30,ISNUMBER(FIND(LEFT(B4258,1),"ABCDEFGHIJKLMNOPQRSTUVWXYZ")),SUMPRODUCT((MID(B4258,{1,2,3,4,5,6,7,8,9,10,11,12,13,14,15,16,17,18,19,20,21,22,23,24,25,26,27,28,29,30},1)&lt;&gt;"")*ISERROR(FIND(MID(B4258,{1,2,3,4,5,6,7,8,9,10,11,12,13,14,15,16,17,18,19,20,21,22,23,24,25,26,27,28,29,30},1),"ABCDEFGHIJKLMNOPQRSTUVWXYZ0123456789-_")))=0,ISERROR(VALUE(B4258)))),"Недопустимый код: только латинские буквы A-Z в верхнем регистре, цифры, - и _; начало с буквы, до 30 символов (например MILK-001)",IF(SUMPRODUCT(--EXACT('Номенклатура'!$A$6:$A$205,B4258))=0,"Код не найден в номенклатуре",IF(SUMPRODUCT(--EXACT('Номенклатура'!$A$6:$A$205,B4258))&gt;1,"Код повторяется в номенклатуре",IF(ISNA(MATCH(C4258,{"Приход","Расход","Списание","Корректировка остатка"},0)),"Выберите тип операции",IF(NOT(ISNUMBER(D4258)),"Укажите количество",IF(D4258=0,"Количество не может быть 0",IF(AND(C4258&lt;&gt;"Корректировка остатка",D4258&lt;0),"Для этого типа количество положительное",IF(NOT(ISNUMBER('Номенклатура'!$C$2)),"Укажите дату начала учёта",IF(A4258&lt;INT('Номенклатура'!$C$2),"Раньше даты начала учёта: НЕ учтено",IF(AND(C4258="Корректировка остатка",TRIM(G4258)=""),"Учтено: добавьте пояснение","ОК")))))))))))))</f>
        <v/>
      </c>
    </row>
    <row r="4259" spans="1:9" x14ac:dyDescent="0.25">
      <c r="A4259" s="16"/>
      <c r="B4259" s="13"/>
      <c r="C4259" s="13"/>
      <c r="D4259" s="14"/>
      <c r="E4259" s="17" t="str">
        <f>IF(OR(B4259="",SUMPRODUCT(--EXACT('Номенклатура'!$A$6:$A$205,B4259))&lt;&gt;1),"",INDEX('Номенклатура'!$D$6:$D$205,SUMPRODUCT(EXACT('Номенклатура'!$A$6:$A$205,B4259)*(ROW('Номенклатура'!$A$6:$A$205)-5)))&amp;"")</f>
        <v/>
      </c>
      <c r="F4259" s="18" t="str">
        <f>IF(OR(I4259="ОК",I4259="Учтено: добавьте пояснение"),IF(C4259="Приход",D4259,IF(C4259="Корректировка остатка",D4259,-D4259)),"")</f>
        <v/>
      </c>
      <c r="G4259" s="13"/>
      <c r="H4259" s="15" t="str">
        <f>IF(OR(B4259="",SUMPRODUCT(--EXACT('Номенклатура'!$A$6:$A$205,B4259))&lt;&gt;1),"",INDEX('Номенклатура'!$B$6:$B$205,SUMPRODUCT(EXACT('Номенклатура'!$A$6:$A$205,B4259)*(ROW('Номенклатура'!$A$6:$A$205)-5)))&amp;"")</f>
        <v/>
      </c>
      <c r="I4259" s="15" t="str">
        <f>IF(COUNTA(A4259:D4259,G4259)=0,"",IF(NOT(ISNUMBER(A4259)),"Укажите дату",IF(B4259="","Укажите код",IF(NOT(AND(ISTEXT(B4259),LEN(B4259)&gt;0,LEN(B4259)&lt;=30,ISNUMBER(FIND(LEFT(B4259,1),"ABCDEFGHIJKLMNOPQRSTUVWXYZ")),SUMPRODUCT((MID(B4259,{1,2,3,4,5,6,7,8,9,10,11,12,13,14,15,16,17,18,19,20,21,22,23,24,25,26,27,28,29,30},1)&lt;&gt;"")*ISERROR(FIND(MID(B4259,{1,2,3,4,5,6,7,8,9,10,11,12,13,14,15,16,17,18,19,20,21,22,23,24,25,26,27,28,29,30},1),"ABCDEFGHIJKLMNOPQRSTUVWXYZ0123456789-_")))=0,ISERROR(VALUE(B4259)))),"Недопустимый код: только латинские буквы A-Z в верхнем регистре, цифры, - и _; начало с буквы, до 30 символов (например MILK-001)",IF(SUMPRODUCT(--EXACT('Номенклатура'!$A$6:$A$205,B4259))=0,"Код не найден в номенклатуре",IF(SUMPRODUCT(--EXACT('Номенклатура'!$A$6:$A$205,B4259))&gt;1,"Код повторяется в номенклатуре",IF(ISNA(MATCH(C4259,{"Приход","Расход","Списание","Корректировка остатка"},0)),"Выберите тип операции",IF(NOT(ISNUMBER(D4259)),"Укажите количество",IF(D4259=0,"Количество не может быть 0",IF(AND(C4259&lt;&gt;"Корректировка остатка",D4259&lt;0),"Для этого типа количество положительное",IF(NOT(ISNUMBER('Номенклатура'!$C$2)),"Укажите дату начала учёта",IF(A4259&lt;INT('Номенклатура'!$C$2),"Раньше даты начала учёта: НЕ учтено",IF(AND(C4259="Корректировка остатка",TRIM(G4259)=""),"Учтено: добавьте пояснение","ОК")))))))))))))</f>
        <v/>
      </c>
    </row>
    <row r="4260" spans="1:9" x14ac:dyDescent="0.25">
      <c r="A4260" s="16"/>
      <c r="B4260" s="13"/>
      <c r="C4260" s="13"/>
      <c r="D4260" s="14"/>
      <c r="E4260" s="17" t="str">
        <f>IF(OR(B4260="",SUMPRODUCT(--EXACT('Номенклатура'!$A$6:$A$205,B4260))&lt;&gt;1),"",INDEX('Номенклатура'!$D$6:$D$205,SUMPRODUCT(EXACT('Номенклатура'!$A$6:$A$205,B4260)*(ROW('Номенклатура'!$A$6:$A$205)-5)))&amp;"")</f>
        <v/>
      </c>
      <c r="F4260" s="18" t="str">
        <f>IF(OR(I4260="ОК",I4260="Учтено: добавьте пояснение"),IF(C4260="Приход",D4260,IF(C4260="Корректировка остатка",D4260,-D4260)),"")</f>
        <v/>
      </c>
      <c r="G4260" s="13"/>
      <c r="H4260" s="15" t="str">
        <f>IF(OR(B4260="",SUMPRODUCT(--EXACT('Номенклатура'!$A$6:$A$205,B4260))&lt;&gt;1),"",INDEX('Номенклатура'!$B$6:$B$205,SUMPRODUCT(EXACT('Номенклатура'!$A$6:$A$205,B4260)*(ROW('Номенклатура'!$A$6:$A$205)-5)))&amp;"")</f>
        <v/>
      </c>
      <c r="I4260" s="15" t="str">
        <f>IF(COUNTA(A4260:D4260,G4260)=0,"",IF(NOT(ISNUMBER(A4260)),"Укажите дату",IF(B4260="","Укажите код",IF(NOT(AND(ISTEXT(B4260),LEN(B4260)&gt;0,LEN(B4260)&lt;=30,ISNUMBER(FIND(LEFT(B4260,1),"ABCDEFGHIJKLMNOPQRSTUVWXYZ")),SUMPRODUCT((MID(B4260,{1,2,3,4,5,6,7,8,9,10,11,12,13,14,15,16,17,18,19,20,21,22,23,24,25,26,27,28,29,30},1)&lt;&gt;"")*ISERROR(FIND(MID(B4260,{1,2,3,4,5,6,7,8,9,10,11,12,13,14,15,16,17,18,19,20,21,22,23,24,25,26,27,28,29,30},1),"ABCDEFGHIJKLMNOPQRSTUVWXYZ0123456789-_")))=0,ISERROR(VALUE(B4260)))),"Недопустимый код: только латинские буквы A-Z в верхнем регистре, цифры, - и _; начало с буквы, до 30 символов (например MILK-001)",IF(SUMPRODUCT(--EXACT('Номенклатура'!$A$6:$A$205,B4260))=0,"Код не найден в номенклатуре",IF(SUMPRODUCT(--EXACT('Номенклатура'!$A$6:$A$205,B4260))&gt;1,"Код повторяется в номенклатуре",IF(ISNA(MATCH(C4260,{"Приход","Расход","Списание","Корректировка остатка"},0)),"Выберите тип операции",IF(NOT(ISNUMBER(D4260)),"Укажите количество",IF(D4260=0,"Количество не может быть 0",IF(AND(C4260&lt;&gt;"Корректировка остатка",D4260&lt;0),"Для этого типа количество положительное",IF(NOT(ISNUMBER('Номенклатура'!$C$2)),"Укажите дату начала учёта",IF(A4260&lt;INT('Номенклатура'!$C$2),"Раньше даты начала учёта: НЕ учтено",IF(AND(C4260="Корректировка остатка",TRIM(G4260)=""),"Учтено: добавьте пояснение","ОК")))))))))))))</f>
        <v/>
      </c>
    </row>
    <row r="4261" spans="1:9" x14ac:dyDescent="0.25">
      <c r="A4261" s="16"/>
      <c r="B4261" s="13"/>
      <c r="C4261" s="13"/>
      <c r="D4261" s="14"/>
      <c r="E4261" s="17" t="str">
        <f>IF(OR(B4261="",SUMPRODUCT(--EXACT('Номенклатура'!$A$6:$A$205,B4261))&lt;&gt;1),"",INDEX('Номенклатура'!$D$6:$D$205,SUMPRODUCT(EXACT('Номенклатура'!$A$6:$A$205,B4261)*(ROW('Номенклатура'!$A$6:$A$205)-5)))&amp;"")</f>
        <v/>
      </c>
      <c r="F4261" s="18" t="str">
        <f>IF(OR(I4261="ОК",I4261="Учтено: добавьте пояснение"),IF(C4261="Приход",D4261,IF(C4261="Корректировка остатка",D4261,-D4261)),"")</f>
        <v/>
      </c>
      <c r="G4261" s="13"/>
      <c r="H4261" s="15" t="str">
        <f>IF(OR(B4261="",SUMPRODUCT(--EXACT('Номенклатура'!$A$6:$A$205,B4261))&lt;&gt;1),"",INDEX('Номенклатура'!$B$6:$B$205,SUMPRODUCT(EXACT('Номенклатура'!$A$6:$A$205,B4261)*(ROW('Номенклатура'!$A$6:$A$205)-5)))&amp;"")</f>
        <v/>
      </c>
      <c r="I4261" s="15" t="str">
        <f>IF(COUNTA(A4261:D4261,G4261)=0,"",IF(NOT(ISNUMBER(A4261)),"Укажите дату",IF(B4261="","Укажите код",IF(NOT(AND(ISTEXT(B4261),LEN(B4261)&gt;0,LEN(B4261)&lt;=30,ISNUMBER(FIND(LEFT(B4261,1),"ABCDEFGHIJKLMNOPQRSTUVWXYZ")),SUMPRODUCT((MID(B4261,{1,2,3,4,5,6,7,8,9,10,11,12,13,14,15,16,17,18,19,20,21,22,23,24,25,26,27,28,29,30},1)&lt;&gt;"")*ISERROR(FIND(MID(B4261,{1,2,3,4,5,6,7,8,9,10,11,12,13,14,15,16,17,18,19,20,21,22,23,24,25,26,27,28,29,30},1),"ABCDEFGHIJKLMNOPQRSTUVWXYZ0123456789-_")))=0,ISERROR(VALUE(B4261)))),"Недопустимый код: только латинские буквы A-Z в верхнем регистре, цифры, - и _; начало с буквы, до 30 символов (например MILK-001)",IF(SUMPRODUCT(--EXACT('Номенклатура'!$A$6:$A$205,B4261))=0,"Код не найден в номенклатуре",IF(SUMPRODUCT(--EXACT('Номенклатура'!$A$6:$A$205,B4261))&gt;1,"Код повторяется в номенклатуре",IF(ISNA(MATCH(C4261,{"Приход","Расход","Списание","Корректировка остатка"},0)),"Выберите тип операции",IF(NOT(ISNUMBER(D4261)),"Укажите количество",IF(D4261=0,"Количество не может быть 0",IF(AND(C4261&lt;&gt;"Корректировка остатка",D4261&lt;0),"Для этого типа количество положительное",IF(NOT(ISNUMBER('Номенклатура'!$C$2)),"Укажите дату начала учёта",IF(A4261&lt;INT('Номенклатура'!$C$2),"Раньше даты начала учёта: НЕ учтено",IF(AND(C4261="Корректировка остатка",TRIM(G4261)=""),"Учтено: добавьте пояснение","ОК")))))))))))))</f>
        <v/>
      </c>
    </row>
    <row r="4262" spans="1:9" x14ac:dyDescent="0.25">
      <c r="A4262" s="16"/>
      <c r="B4262" s="13"/>
      <c r="C4262" s="13"/>
      <c r="D4262" s="14"/>
      <c r="E4262" s="17" t="str">
        <f>IF(OR(B4262="",SUMPRODUCT(--EXACT('Номенклатура'!$A$6:$A$205,B4262))&lt;&gt;1),"",INDEX('Номенклатура'!$D$6:$D$205,SUMPRODUCT(EXACT('Номенклатура'!$A$6:$A$205,B4262)*(ROW('Номенклатура'!$A$6:$A$205)-5)))&amp;"")</f>
        <v/>
      </c>
      <c r="F4262" s="18" t="str">
        <f>IF(OR(I4262="ОК",I4262="Учтено: добавьте пояснение"),IF(C4262="Приход",D4262,IF(C4262="Корректировка остатка",D4262,-D4262)),"")</f>
        <v/>
      </c>
      <c r="G4262" s="13"/>
      <c r="H4262" s="15" t="str">
        <f>IF(OR(B4262="",SUMPRODUCT(--EXACT('Номенклатура'!$A$6:$A$205,B4262))&lt;&gt;1),"",INDEX('Номенклатура'!$B$6:$B$205,SUMPRODUCT(EXACT('Номенклатура'!$A$6:$A$205,B4262)*(ROW('Номенклатура'!$A$6:$A$205)-5)))&amp;"")</f>
        <v/>
      </c>
      <c r="I4262" s="15" t="str">
        <f>IF(COUNTA(A4262:D4262,G4262)=0,"",IF(NOT(ISNUMBER(A4262)),"Укажите дату",IF(B4262="","Укажите код",IF(NOT(AND(ISTEXT(B4262),LEN(B4262)&gt;0,LEN(B4262)&lt;=30,ISNUMBER(FIND(LEFT(B4262,1),"ABCDEFGHIJKLMNOPQRSTUVWXYZ")),SUMPRODUCT((MID(B4262,{1,2,3,4,5,6,7,8,9,10,11,12,13,14,15,16,17,18,19,20,21,22,23,24,25,26,27,28,29,30},1)&lt;&gt;"")*ISERROR(FIND(MID(B4262,{1,2,3,4,5,6,7,8,9,10,11,12,13,14,15,16,17,18,19,20,21,22,23,24,25,26,27,28,29,30},1),"ABCDEFGHIJKLMNOPQRSTUVWXYZ0123456789-_")))=0,ISERROR(VALUE(B4262)))),"Недопустимый код: только латинские буквы A-Z в верхнем регистре, цифры, - и _; начало с буквы, до 30 символов (например MILK-001)",IF(SUMPRODUCT(--EXACT('Номенклатура'!$A$6:$A$205,B4262))=0,"Код не найден в номенклатуре",IF(SUMPRODUCT(--EXACT('Номенклатура'!$A$6:$A$205,B4262))&gt;1,"Код повторяется в номенклатуре",IF(ISNA(MATCH(C4262,{"Приход","Расход","Списание","Корректировка остатка"},0)),"Выберите тип операции",IF(NOT(ISNUMBER(D4262)),"Укажите количество",IF(D4262=0,"Количество не может быть 0",IF(AND(C4262&lt;&gt;"Корректировка остатка",D4262&lt;0),"Для этого типа количество положительное",IF(NOT(ISNUMBER('Номенклатура'!$C$2)),"Укажите дату начала учёта",IF(A4262&lt;INT('Номенклатура'!$C$2),"Раньше даты начала учёта: НЕ учтено",IF(AND(C4262="Корректировка остатка",TRIM(G4262)=""),"Учтено: добавьте пояснение","ОК")))))))))))))</f>
        <v/>
      </c>
    </row>
    <row r="4263" spans="1:9" x14ac:dyDescent="0.25">
      <c r="A4263" s="16"/>
      <c r="B4263" s="13"/>
      <c r="C4263" s="13"/>
      <c r="D4263" s="14"/>
      <c r="E4263" s="17" t="str">
        <f>IF(OR(B4263="",SUMPRODUCT(--EXACT('Номенклатура'!$A$6:$A$205,B4263))&lt;&gt;1),"",INDEX('Номенклатура'!$D$6:$D$205,SUMPRODUCT(EXACT('Номенклатура'!$A$6:$A$205,B4263)*(ROW('Номенклатура'!$A$6:$A$205)-5)))&amp;"")</f>
        <v/>
      </c>
      <c r="F4263" s="18" t="str">
        <f>IF(OR(I4263="ОК",I4263="Учтено: добавьте пояснение"),IF(C4263="Приход",D4263,IF(C4263="Корректировка остатка",D4263,-D4263)),"")</f>
        <v/>
      </c>
      <c r="G4263" s="13"/>
      <c r="H4263" s="15" t="str">
        <f>IF(OR(B4263="",SUMPRODUCT(--EXACT('Номенклатура'!$A$6:$A$205,B4263))&lt;&gt;1),"",INDEX('Номенклатура'!$B$6:$B$205,SUMPRODUCT(EXACT('Номенклатура'!$A$6:$A$205,B4263)*(ROW('Номенклатура'!$A$6:$A$205)-5)))&amp;"")</f>
        <v/>
      </c>
      <c r="I4263" s="15" t="str">
        <f>IF(COUNTA(A4263:D4263,G4263)=0,"",IF(NOT(ISNUMBER(A4263)),"Укажите дату",IF(B4263="","Укажите код",IF(NOT(AND(ISTEXT(B4263),LEN(B4263)&gt;0,LEN(B4263)&lt;=30,ISNUMBER(FIND(LEFT(B4263,1),"ABCDEFGHIJKLMNOPQRSTUVWXYZ")),SUMPRODUCT((MID(B4263,{1,2,3,4,5,6,7,8,9,10,11,12,13,14,15,16,17,18,19,20,21,22,23,24,25,26,27,28,29,30},1)&lt;&gt;"")*ISERROR(FIND(MID(B4263,{1,2,3,4,5,6,7,8,9,10,11,12,13,14,15,16,17,18,19,20,21,22,23,24,25,26,27,28,29,30},1),"ABCDEFGHIJKLMNOPQRSTUVWXYZ0123456789-_")))=0,ISERROR(VALUE(B4263)))),"Недопустимый код: только латинские буквы A-Z в верхнем регистре, цифры, - и _; начало с буквы, до 30 символов (например MILK-001)",IF(SUMPRODUCT(--EXACT('Номенклатура'!$A$6:$A$205,B4263))=0,"Код не найден в номенклатуре",IF(SUMPRODUCT(--EXACT('Номенклатура'!$A$6:$A$205,B4263))&gt;1,"Код повторяется в номенклатуре",IF(ISNA(MATCH(C4263,{"Приход","Расход","Списание","Корректировка остатка"},0)),"Выберите тип операции",IF(NOT(ISNUMBER(D4263)),"Укажите количество",IF(D4263=0,"Количество не может быть 0",IF(AND(C4263&lt;&gt;"Корректировка остатка",D4263&lt;0),"Для этого типа количество положительное",IF(NOT(ISNUMBER('Номенклатура'!$C$2)),"Укажите дату начала учёта",IF(A4263&lt;INT('Номенклатура'!$C$2),"Раньше даты начала учёта: НЕ учтено",IF(AND(C4263="Корректировка остатка",TRIM(G4263)=""),"Учтено: добавьте пояснение","ОК")))))))))))))</f>
        <v/>
      </c>
    </row>
    <row r="4264" spans="1:9" x14ac:dyDescent="0.25">
      <c r="A4264" s="16"/>
      <c r="B4264" s="13"/>
      <c r="C4264" s="13"/>
      <c r="D4264" s="14"/>
      <c r="E4264" s="17" t="str">
        <f>IF(OR(B4264="",SUMPRODUCT(--EXACT('Номенклатура'!$A$6:$A$205,B4264))&lt;&gt;1),"",INDEX('Номенклатура'!$D$6:$D$205,SUMPRODUCT(EXACT('Номенклатура'!$A$6:$A$205,B4264)*(ROW('Номенклатура'!$A$6:$A$205)-5)))&amp;"")</f>
        <v/>
      </c>
      <c r="F4264" s="18" t="str">
        <f>IF(OR(I4264="ОК",I4264="Учтено: добавьте пояснение"),IF(C4264="Приход",D4264,IF(C4264="Корректировка остатка",D4264,-D4264)),"")</f>
        <v/>
      </c>
      <c r="G4264" s="13"/>
      <c r="H4264" s="15" t="str">
        <f>IF(OR(B4264="",SUMPRODUCT(--EXACT('Номенклатура'!$A$6:$A$205,B4264))&lt;&gt;1),"",INDEX('Номенклатура'!$B$6:$B$205,SUMPRODUCT(EXACT('Номенклатура'!$A$6:$A$205,B4264)*(ROW('Номенклатура'!$A$6:$A$205)-5)))&amp;"")</f>
        <v/>
      </c>
      <c r="I4264" s="15" t="str">
        <f>IF(COUNTA(A4264:D4264,G4264)=0,"",IF(NOT(ISNUMBER(A4264)),"Укажите дату",IF(B4264="","Укажите код",IF(NOT(AND(ISTEXT(B4264),LEN(B4264)&gt;0,LEN(B4264)&lt;=30,ISNUMBER(FIND(LEFT(B4264,1),"ABCDEFGHIJKLMNOPQRSTUVWXYZ")),SUMPRODUCT((MID(B4264,{1,2,3,4,5,6,7,8,9,10,11,12,13,14,15,16,17,18,19,20,21,22,23,24,25,26,27,28,29,30},1)&lt;&gt;"")*ISERROR(FIND(MID(B4264,{1,2,3,4,5,6,7,8,9,10,11,12,13,14,15,16,17,18,19,20,21,22,23,24,25,26,27,28,29,30},1),"ABCDEFGHIJKLMNOPQRSTUVWXYZ0123456789-_")))=0,ISERROR(VALUE(B4264)))),"Недопустимый код: только латинские буквы A-Z в верхнем регистре, цифры, - и _; начало с буквы, до 30 символов (например MILK-001)",IF(SUMPRODUCT(--EXACT('Номенклатура'!$A$6:$A$205,B4264))=0,"Код не найден в номенклатуре",IF(SUMPRODUCT(--EXACT('Номенклатура'!$A$6:$A$205,B4264))&gt;1,"Код повторяется в номенклатуре",IF(ISNA(MATCH(C4264,{"Приход","Расход","Списание","Корректировка остатка"},0)),"Выберите тип операции",IF(NOT(ISNUMBER(D4264)),"Укажите количество",IF(D4264=0,"Количество не может быть 0",IF(AND(C4264&lt;&gt;"Корректировка остатка",D4264&lt;0),"Для этого типа количество положительное",IF(NOT(ISNUMBER('Номенклатура'!$C$2)),"Укажите дату начала учёта",IF(A4264&lt;INT('Номенклатура'!$C$2),"Раньше даты начала учёта: НЕ учтено",IF(AND(C4264="Корректировка остатка",TRIM(G4264)=""),"Учтено: добавьте пояснение","ОК")))))))))))))</f>
        <v/>
      </c>
    </row>
    <row r="4265" spans="1:9" x14ac:dyDescent="0.25">
      <c r="A4265" s="16"/>
      <c r="B4265" s="13"/>
      <c r="C4265" s="13"/>
      <c r="D4265" s="14"/>
      <c r="E4265" s="17" t="str">
        <f>IF(OR(B4265="",SUMPRODUCT(--EXACT('Номенклатура'!$A$6:$A$205,B4265))&lt;&gt;1),"",INDEX('Номенклатура'!$D$6:$D$205,SUMPRODUCT(EXACT('Номенклатура'!$A$6:$A$205,B4265)*(ROW('Номенклатура'!$A$6:$A$205)-5)))&amp;"")</f>
        <v/>
      </c>
      <c r="F4265" s="18" t="str">
        <f>IF(OR(I4265="ОК",I4265="Учтено: добавьте пояснение"),IF(C4265="Приход",D4265,IF(C4265="Корректировка остатка",D4265,-D4265)),"")</f>
        <v/>
      </c>
      <c r="G4265" s="13"/>
      <c r="H4265" s="15" t="str">
        <f>IF(OR(B4265="",SUMPRODUCT(--EXACT('Номенклатура'!$A$6:$A$205,B4265))&lt;&gt;1),"",INDEX('Номенклатура'!$B$6:$B$205,SUMPRODUCT(EXACT('Номенклатура'!$A$6:$A$205,B4265)*(ROW('Номенклатура'!$A$6:$A$205)-5)))&amp;"")</f>
        <v/>
      </c>
      <c r="I4265" s="15" t="str">
        <f>IF(COUNTA(A4265:D4265,G4265)=0,"",IF(NOT(ISNUMBER(A4265)),"Укажите дату",IF(B4265="","Укажите код",IF(NOT(AND(ISTEXT(B4265),LEN(B4265)&gt;0,LEN(B4265)&lt;=30,ISNUMBER(FIND(LEFT(B4265,1),"ABCDEFGHIJKLMNOPQRSTUVWXYZ")),SUMPRODUCT((MID(B4265,{1,2,3,4,5,6,7,8,9,10,11,12,13,14,15,16,17,18,19,20,21,22,23,24,25,26,27,28,29,30},1)&lt;&gt;"")*ISERROR(FIND(MID(B4265,{1,2,3,4,5,6,7,8,9,10,11,12,13,14,15,16,17,18,19,20,21,22,23,24,25,26,27,28,29,30},1),"ABCDEFGHIJKLMNOPQRSTUVWXYZ0123456789-_")))=0,ISERROR(VALUE(B4265)))),"Недопустимый код: только латинские буквы A-Z в верхнем регистре, цифры, - и _; начало с буквы, до 30 символов (например MILK-001)",IF(SUMPRODUCT(--EXACT('Номенклатура'!$A$6:$A$205,B4265))=0,"Код не найден в номенклатуре",IF(SUMPRODUCT(--EXACT('Номенклатура'!$A$6:$A$205,B4265))&gt;1,"Код повторяется в номенклатуре",IF(ISNA(MATCH(C4265,{"Приход","Расход","Списание","Корректировка остатка"},0)),"Выберите тип операции",IF(NOT(ISNUMBER(D4265)),"Укажите количество",IF(D4265=0,"Количество не может быть 0",IF(AND(C4265&lt;&gt;"Корректировка остатка",D4265&lt;0),"Для этого типа количество положительное",IF(NOT(ISNUMBER('Номенклатура'!$C$2)),"Укажите дату начала учёта",IF(A4265&lt;INT('Номенклатура'!$C$2),"Раньше даты начала учёта: НЕ учтено",IF(AND(C4265="Корректировка остатка",TRIM(G4265)=""),"Учтено: добавьте пояснение","ОК")))))))))))))</f>
        <v/>
      </c>
    </row>
    <row r="4266" spans="1:9" x14ac:dyDescent="0.25">
      <c r="A4266" s="16"/>
      <c r="B4266" s="13"/>
      <c r="C4266" s="13"/>
      <c r="D4266" s="14"/>
      <c r="E4266" s="17" t="str">
        <f>IF(OR(B4266="",SUMPRODUCT(--EXACT('Номенклатура'!$A$6:$A$205,B4266))&lt;&gt;1),"",INDEX('Номенклатура'!$D$6:$D$205,SUMPRODUCT(EXACT('Номенклатура'!$A$6:$A$205,B4266)*(ROW('Номенклатура'!$A$6:$A$205)-5)))&amp;"")</f>
        <v/>
      </c>
      <c r="F4266" s="18" t="str">
        <f>IF(OR(I4266="ОК",I4266="Учтено: добавьте пояснение"),IF(C4266="Приход",D4266,IF(C4266="Корректировка остатка",D4266,-D4266)),"")</f>
        <v/>
      </c>
      <c r="G4266" s="13"/>
      <c r="H4266" s="15" t="str">
        <f>IF(OR(B4266="",SUMPRODUCT(--EXACT('Номенклатура'!$A$6:$A$205,B4266))&lt;&gt;1),"",INDEX('Номенклатура'!$B$6:$B$205,SUMPRODUCT(EXACT('Номенклатура'!$A$6:$A$205,B4266)*(ROW('Номенклатура'!$A$6:$A$205)-5)))&amp;"")</f>
        <v/>
      </c>
      <c r="I4266" s="15" t="str">
        <f>IF(COUNTA(A4266:D4266,G4266)=0,"",IF(NOT(ISNUMBER(A4266)),"Укажите дату",IF(B4266="","Укажите код",IF(NOT(AND(ISTEXT(B4266),LEN(B4266)&gt;0,LEN(B4266)&lt;=30,ISNUMBER(FIND(LEFT(B4266,1),"ABCDEFGHIJKLMNOPQRSTUVWXYZ")),SUMPRODUCT((MID(B4266,{1,2,3,4,5,6,7,8,9,10,11,12,13,14,15,16,17,18,19,20,21,22,23,24,25,26,27,28,29,30},1)&lt;&gt;"")*ISERROR(FIND(MID(B4266,{1,2,3,4,5,6,7,8,9,10,11,12,13,14,15,16,17,18,19,20,21,22,23,24,25,26,27,28,29,30},1),"ABCDEFGHIJKLMNOPQRSTUVWXYZ0123456789-_")))=0,ISERROR(VALUE(B4266)))),"Недопустимый код: только латинские буквы A-Z в верхнем регистре, цифры, - и _; начало с буквы, до 30 символов (например MILK-001)",IF(SUMPRODUCT(--EXACT('Номенклатура'!$A$6:$A$205,B4266))=0,"Код не найден в номенклатуре",IF(SUMPRODUCT(--EXACT('Номенклатура'!$A$6:$A$205,B4266))&gt;1,"Код повторяется в номенклатуре",IF(ISNA(MATCH(C4266,{"Приход","Расход","Списание","Корректировка остатка"},0)),"Выберите тип операции",IF(NOT(ISNUMBER(D4266)),"Укажите количество",IF(D4266=0,"Количество не может быть 0",IF(AND(C4266&lt;&gt;"Корректировка остатка",D4266&lt;0),"Для этого типа количество положительное",IF(NOT(ISNUMBER('Номенклатура'!$C$2)),"Укажите дату начала учёта",IF(A4266&lt;INT('Номенклатура'!$C$2),"Раньше даты начала учёта: НЕ учтено",IF(AND(C4266="Корректировка остатка",TRIM(G4266)=""),"Учтено: добавьте пояснение","ОК")))))))))))))</f>
        <v/>
      </c>
    </row>
    <row r="4267" spans="1:9" x14ac:dyDescent="0.25">
      <c r="A4267" s="16"/>
      <c r="B4267" s="13"/>
      <c r="C4267" s="13"/>
      <c r="D4267" s="14"/>
      <c r="E4267" s="17" t="str">
        <f>IF(OR(B4267="",SUMPRODUCT(--EXACT('Номенклатура'!$A$6:$A$205,B4267))&lt;&gt;1),"",INDEX('Номенклатура'!$D$6:$D$205,SUMPRODUCT(EXACT('Номенклатура'!$A$6:$A$205,B4267)*(ROW('Номенклатура'!$A$6:$A$205)-5)))&amp;"")</f>
        <v/>
      </c>
      <c r="F4267" s="18" t="str">
        <f>IF(OR(I4267="ОК",I4267="Учтено: добавьте пояснение"),IF(C4267="Приход",D4267,IF(C4267="Корректировка остатка",D4267,-D4267)),"")</f>
        <v/>
      </c>
      <c r="G4267" s="13"/>
      <c r="H4267" s="15" t="str">
        <f>IF(OR(B4267="",SUMPRODUCT(--EXACT('Номенклатура'!$A$6:$A$205,B4267))&lt;&gt;1),"",INDEX('Номенклатура'!$B$6:$B$205,SUMPRODUCT(EXACT('Номенклатура'!$A$6:$A$205,B4267)*(ROW('Номенклатура'!$A$6:$A$205)-5)))&amp;"")</f>
        <v/>
      </c>
      <c r="I4267" s="15" t="str">
        <f>IF(COUNTA(A4267:D4267,G4267)=0,"",IF(NOT(ISNUMBER(A4267)),"Укажите дату",IF(B4267="","Укажите код",IF(NOT(AND(ISTEXT(B4267),LEN(B4267)&gt;0,LEN(B4267)&lt;=30,ISNUMBER(FIND(LEFT(B4267,1),"ABCDEFGHIJKLMNOPQRSTUVWXYZ")),SUMPRODUCT((MID(B4267,{1,2,3,4,5,6,7,8,9,10,11,12,13,14,15,16,17,18,19,20,21,22,23,24,25,26,27,28,29,30},1)&lt;&gt;"")*ISERROR(FIND(MID(B4267,{1,2,3,4,5,6,7,8,9,10,11,12,13,14,15,16,17,18,19,20,21,22,23,24,25,26,27,28,29,30},1),"ABCDEFGHIJKLMNOPQRSTUVWXYZ0123456789-_")))=0,ISERROR(VALUE(B4267)))),"Недопустимый код: только латинские буквы A-Z в верхнем регистре, цифры, - и _; начало с буквы, до 30 символов (например MILK-001)",IF(SUMPRODUCT(--EXACT('Номенклатура'!$A$6:$A$205,B4267))=0,"Код не найден в номенклатуре",IF(SUMPRODUCT(--EXACT('Номенклатура'!$A$6:$A$205,B4267))&gt;1,"Код повторяется в номенклатуре",IF(ISNA(MATCH(C4267,{"Приход","Расход","Списание","Корректировка остатка"},0)),"Выберите тип операции",IF(NOT(ISNUMBER(D4267)),"Укажите количество",IF(D4267=0,"Количество не может быть 0",IF(AND(C4267&lt;&gt;"Корректировка остатка",D4267&lt;0),"Для этого типа количество положительное",IF(NOT(ISNUMBER('Номенклатура'!$C$2)),"Укажите дату начала учёта",IF(A4267&lt;INT('Номенклатура'!$C$2),"Раньше даты начала учёта: НЕ учтено",IF(AND(C4267="Корректировка остатка",TRIM(G4267)=""),"Учтено: добавьте пояснение","ОК")))))))))))))</f>
        <v/>
      </c>
    </row>
    <row r="4268" spans="1:9" x14ac:dyDescent="0.25">
      <c r="A4268" s="16"/>
      <c r="B4268" s="13"/>
      <c r="C4268" s="13"/>
      <c r="D4268" s="14"/>
      <c r="E4268" s="17" t="str">
        <f>IF(OR(B4268="",SUMPRODUCT(--EXACT('Номенклатура'!$A$6:$A$205,B4268))&lt;&gt;1),"",INDEX('Номенклатура'!$D$6:$D$205,SUMPRODUCT(EXACT('Номенклатура'!$A$6:$A$205,B4268)*(ROW('Номенклатура'!$A$6:$A$205)-5)))&amp;"")</f>
        <v/>
      </c>
      <c r="F4268" s="18" t="str">
        <f>IF(OR(I4268="ОК",I4268="Учтено: добавьте пояснение"),IF(C4268="Приход",D4268,IF(C4268="Корректировка остатка",D4268,-D4268)),"")</f>
        <v/>
      </c>
      <c r="G4268" s="13"/>
      <c r="H4268" s="15" t="str">
        <f>IF(OR(B4268="",SUMPRODUCT(--EXACT('Номенклатура'!$A$6:$A$205,B4268))&lt;&gt;1),"",INDEX('Номенклатура'!$B$6:$B$205,SUMPRODUCT(EXACT('Номенклатура'!$A$6:$A$205,B4268)*(ROW('Номенклатура'!$A$6:$A$205)-5)))&amp;"")</f>
        <v/>
      </c>
      <c r="I4268" s="15" t="str">
        <f>IF(COUNTA(A4268:D4268,G4268)=0,"",IF(NOT(ISNUMBER(A4268)),"Укажите дату",IF(B4268="","Укажите код",IF(NOT(AND(ISTEXT(B4268),LEN(B4268)&gt;0,LEN(B4268)&lt;=30,ISNUMBER(FIND(LEFT(B4268,1),"ABCDEFGHIJKLMNOPQRSTUVWXYZ")),SUMPRODUCT((MID(B4268,{1,2,3,4,5,6,7,8,9,10,11,12,13,14,15,16,17,18,19,20,21,22,23,24,25,26,27,28,29,30},1)&lt;&gt;"")*ISERROR(FIND(MID(B4268,{1,2,3,4,5,6,7,8,9,10,11,12,13,14,15,16,17,18,19,20,21,22,23,24,25,26,27,28,29,30},1),"ABCDEFGHIJKLMNOPQRSTUVWXYZ0123456789-_")))=0,ISERROR(VALUE(B4268)))),"Недопустимый код: только латинские буквы A-Z в верхнем регистре, цифры, - и _; начало с буквы, до 30 символов (например MILK-001)",IF(SUMPRODUCT(--EXACT('Номенклатура'!$A$6:$A$205,B4268))=0,"Код не найден в номенклатуре",IF(SUMPRODUCT(--EXACT('Номенклатура'!$A$6:$A$205,B4268))&gt;1,"Код повторяется в номенклатуре",IF(ISNA(MATCH(C4268,{"Приход","Расход","Списание","Корректировка остатка"},0)),"Выберите тип операции",IF(NOT(ISNUMBER(D4268)),"Укажите количество",IF(D4268=0,"Количество не может быть 0",IF(AND(C4268&lt;&gt;"Корректировка остатка",D4268&lt;0),"Для этого типа количество положительное",IF(NOT(ISNUMBER('Номенклатура'!$C$2)),"Укажите дату начала учёта",IF(A4268&lt;INT('Номенклатура'!$C$2),"Раньше даты начала учёта: НЕ учтено",IF(AND(C4268="Корректировка остатка",TRIM(G4268)=""),"Учтено: добавьте пояснение","ОК")))))))))))))</f>
        <v/>
      </c>
    </row>
    <row r="4269" spans="1:9" x14ac:dyDescent="0.25">
      <c r="A4269" s="16"/>
      <c r="B4269" s="13"/>
      <c r="C4269" s="13"/>
      <c r="D4269" s="14"/>
      <c r="E4269" s="17" t="str">
        <f>IF(OR(B4269="",SUMPRODUCT(--EXACT('Номенклатура'!$A$6:$A$205,B4269))&lt;&gt;1),"",INDEX('Номенклатура'!$D$6:$D$205,SUMPRODUCT(EXACT('Номенклатура'!$A$6:$A$205,B4269)*(ROW('Номенклатура'!$A$6:$A$205)-5)))&amp;"")</f>
        <v/>
      </c>
      <c r="F4269" s="18" t="str">
        <f>IF(OR(I4269="ОК",I4269="Учтено: добавьте пояснение"),IF(C4269="Приход",D4269,IF(C4269="Корректировка остатка",D4269,-D4269)),"")</f>
        <v/>
      </c>
      <c r="G4269" s="13"/>
      <c r="H4269" s="15" t="str">
        <f>IF(OR(B4269="",SUMPRODUCT(--EXACT('Номенклатура'!$A$6:$A$205,B4269))&lt;&gt;1),"",INDEX('Номенклатура'!$B$6:$B$205,SUMPRODUCT(EXACT('Номенклатура'!$A$6:$A$205,B4269)*(ROW('Номенклатура'!$A$6:$A$205)-5)))&amp;"")</f>
        <v/>
      </c>
      <c r="I4269" s="15" t="str">
        <f>IF(COUNTA(A4269:D4269,G4269)=0,"",IF(NOT(ISNUMBER(A4269)),"Укажите дату",IF(B4269="","Укажите код",IF(NOT(AND(ISTEXT(B4269),LEN(B4269)&gt;0,LEN(B4269)&lt;=30,ISNUMBER(FIND(LEFT(B4269,1),"ABCDEFGHIJKLMNOPQRSTUVWXYZ")),SUMPRODUCT((MID(B4269,{1,2,3,4,5,6,7,8,9,10,11,12,13,14,15,16,17,18,19,20,21,22,23,24,25,26,27,28,29,30},1)&lt;&gt;"")*ISERROR(FIND(MID(B4269,{1,2,3,4,5,6,7,8,9,10,11,12,13,14,15,16,17,18,19,20,21,22,23,24,25,26,27,28,29,30},1),"ABCDEFGHIJKLMNOPQRSTUVWXYZ0123456789-_")))=0,ISERROR(VALUE(B4269)))),"Недопустимый код: только латинские буквы A-Z в верхнем регистре, цифры, - и _; начало с буквы, до 30 символов (например MILK-001)",IF(SUMPRODUCT(--EXACT('Номенклатура'!$A$6:$A$205,B4269))=0,"Код не найден в номенклатуре",IF(SUMPRODUCT(--EXACT('Номенклатура'!$A$6:$A$205,B4269))&gt;1,"Код повторяется в номенклатуре",IF(ISNA(MATCH(C4269,{"Приход","Расход","Списание","Корректировка остатка"},0)),"Выберите тип операции",IF(NOT(ISNUMBER(D4269)),"Укажите количество",IF(D4269=0,"Количество не может быть 0",IF(AND(C4269&lt;&gt;"Корректировка остатка",D4269&lt;0),"Для этого типа количество положительное",IF(NOT(ISNUMBER('Номенклатура'!$C$2)),"Укажите дату начала учёта",IF(A4269&lt;INT('Номенклатура'!$C$2),"Раньше даты начала учёта: НЕ учтено",IF(AND(C4269="Корректировка остатка",TRIM(G4269)=""),"Учтено: добавьте пояснение","ОК")))))))))))))</f>
        <v/>
      </c>
    </row>
    <row r="4270" spans="1:9" x14ac:dyDescent="0.25">
      <c r="A4270" s="16"/>
      <c r="B4270" s="13"/>
      <c r="C4270" s="13"/>
      <c r="D4270" s="14"/>
      <c r="E4270" s="17" t="str">
        <f>IF(OR(B4270="",SUMPRODUCT(--EXACT('Номенклатура'!$A$6:$A$205,B4270))&lt;&gt;1),"",INDEX('Номенклатура'!$D$6:$D$205,SUMPRODUCT(EXACT('Номенклатура'!$A$6:$A$205,B4270)*(ROW('Номенклатура'!$A$6:$A$205)-5)))&amp;"")</f>
        <v/>
      </c>
      <c r="F4270" s="18" t="str">
        <f>IF(OR(I4270="ОК",I4270="Учтено: добавьте пояснение"),IF(C4270="Приход",D4270,IF(C4270="Корректировка остатка",D4270,-D4270)),"")</f>
        <v/>
      </c>
      <c r="G4270" s="13"/>
      <c r="H4270" s="15" t="str">
        <f>IF(OR(B4270="",SUMPRODUCT(--EXACT('Номенклатура'!$A$6:$A$205,B4270))&lt;&gt;1),"",INDEX('Номенклатура'!$B$6:$B$205,SUMPRODUCT(EXACT('Номенклатура'!$A$6:$A$205,B4270)*(ROW('Номенклатура'!$A$6:$A$205)-5)))&amp;"")</f>
        <v/>
      </c>
      <c r="I4270" s="15" t="str">
        <f>IF(COUNTA(A4270:D4270,G4270)=0,"",IF(NOT(ISNUMBER(A4270)),"Укажите дату",IF(B4270="","Укажите код",IF(NOT(AND(ISTEXT(B4270),LEN(B4270)&gt;0,LEN(B4270)&lt;=30,ISNUMBER(FIND(LEFT(B4270,1),"ABCDEFGHIJKLMNOPQRSTUVWXYZ")),SUMPRODUCT((MID(B4270,{1,2,3,4,5,6,7,8,9,10,11,12,13,14,15,16,17,18,19,20,21,22,23,24,25,26,27,28,29,30},1)&lt;&gt;"")*ISERROR(FIND(MID(B4270,{1,2,3,4,5,6,7,8,9,10,11,12,13,14,15,16,17,18,19,20,21,22,23,24,25,26,27,28,29,30},1),"ABCDEFGHIJKLMNOPQRSTUVWXYZ0123456789-_")))=0,ISERROR(VALUE(B4270)))),"Недопустимый код: только латинские буквы A-Z в верхнем регистре, цифры, - и _; начало с буквы, до 30 символов (например MILK-001)",IF(SUMPRODUCT(--EXACT('Номенклатура'!$A$6:$A$205,B4270))=0,"Код не найден в номенклатуре",IF(SUMPRODUCT(--EXACT('Номенклатура'!$A$6:$A$205,B4270))&gt;1,"Код повторяется в номенклатуре",IF(ISNA(MATCH(C4270,{"Приход","Расход","Списание","Корректировка остатка"},0)),"Выберите тип операции",IF(NOT(ISNUMBER(D4270)),"Укажите количество",IF(D4270=0,"Количество не может быть 0",IF(AND(C4270&lt;&gt;"Корректировка остатка",D4270&lt;0),"Для этого типа количество положительное",IF(NOT(ISNUMBER('Номенклатура'!$C$2)),"Укажите дату начала учёта",IF(A4270&lt;INT('Номенклатура'!$C$2),"Раньше даты начала учёта: НЕ учтено",IF(AND(C4270="Корректировка остатка",TRIM(G4270)=""),"Учтено: добавьте пояснение","ОК")))))))))))))</f>
        <v/>
      </c>
    </row>
    <row r="4271" spans="1:9" x14ac:dyDescent="0.25">
      <c r="A4271" s="16"/>
      <c r="B4271" s="13"/>
      <c r="C4271" s="13"/>
      <c r="D4271" s="14"/>
      <c r="E4271" s="17" t="str">
        <f>IF(OR(B4271="",SUMPRODUCT(--EXACT('Номенклатура'!$A$6:$A$205,B4271))&lt;&gt;1),"",INDEX('Номенклатура'!$D$6:$D$205,SUMPRODUCT(EXACT('Номенклатура'!$A$6:$A$205,B4271)*(ROW('Номенклатура'!$A$6:$A$205)-5)))&amp;"")</f>
        <v/>
      </c>
      <c r="F4271" s="18" t="str">
        <f>IF(OR(I4271="ОК",I4271="Учтено: добавьте пояснение"),IF(C4271="Приход",D4271,IF(C4271="Корректировка остатка",D4271,-D4271)),"")</f>
        <v/>
      </c>
      <c r="G4271" s="13"/>
      <c r="H4271" s="15" t="str">
        <f>IF(OR(B4271="",SUMPRODUCT(--EXACT('Номенклатура'!$A$6:$A$205,B4271))&lt;&gt;1),"",INDEX('Номенклатура'!$B$6:$B$205,SUMPRODUCT(EXACT('Номенклатура'!$A$6:$A$205,B4271)*(ROW('Номенклатура'!$A$6:$A$205)-5)))&amp;"")</f>
        <v/>
      </c>
      <c r="I4271" s="15" t="str">
        <f>IF(COUNTA(A4271:D4271,G4271)=0,"",IF(NOT(ISNUMBER(A4271)),"Укажите дату",IF(B4271="","Укажите код",IF(NOT(AND(ISTEXT(B4271),LEN(B4271)&gt;0,LEN(B4271)&lt;=30,ISNUMBER(FIND(LEFT(B4271,1),"ABCDEFGHIJKLMNOPQRSTUVWXYZ")),SUMPRODUCT((MID(B4271,{1,2,3,4,5,6,7,8,9,10,11,12,13,14,15,16,17,18,19,20,21,22,23,24,25,26,27,28,29,30},1)&lt;&gt;"")*ISERROR(FIND(MID(B4271,{1,2,3,4,5,6,7,8,9,10,11,12,13,14,15,16,17,18,19,20,21,22,23,24,25,26,27,28,29,30},1),"ABCDEFGHIJKLMNOPQRSTUVWXYZ0123456789-_")))=0,ISERROR(VALUE(B4271)))),"Недопустимый код: только латинские буквы A-Z в верхнем регистре, цифры, - и _; начало с буквы, до 30 символов (например MILK-001)",IF(SUMPRODUCT(--EXACT('Номенклатура'!$A$6:$A$205,B4271))=0,"Код не найден в номенклатуре",IF(SUMPRODUCT(--EXACT('Номенклатура'!$A$6:$A$205,B4271))&gt;1,"Код повторяется в номенклатуре",IF(ISNA(MATCH(C4271,{"Приход","Расход","Списание","Корректировка остатка"},0)),"Выберите тип операции",IF(NOT(ISNUMBER(D4271)),"Укажите количество",IF(D4271=0,"Количество не может быть 0",IF(AND(C4271&lt;&gt;"Корректировка остатка",D4271&lt;0),"Для этого типа количество положительное",IF(NOT(ISNUMBER('Номенклатура'!$C$2)),"Укажите дату начала учёта",IF(A4271&lt;INT('Номенклатура'!$C$2),"Раньше даты начала учёта: НЕ учтено",IF(AND(C4271="Корректировка остатка",TRIM(G4271)=""),"Учтено: добавьте пояснение","ОК")))))))))))))</f>
        <v/>
      </c>
    </row>
    <row r="4272" spans="1:9" x14ac:dyDescent="0.25">
      <c r="A4272" s="16"/>
      <c r="B4272" s="13"/>
      <c r="C4272" s="13"/>
      <c r="D4272" s="14"/>
      <c r="E4272" s="17" t="str">
        <f>IF(OR(B4272="",SUMPRODUCT(--EXACT('Номенклатура'!$A$6:$A$205,B4272))&lt;&gt;1),"",INDEX('Номенклатура'!$D$6:$D$205,SUMPRODUCT(EXACT('Номенклатура'!$A$6:$A$205,B4272)*(ROW('Номенклатура'!$A$6:$A$205)-5)))&amp;"")</f>
        <v/>
      </c>
      <c r="F4272" s="18" t="str">
        <f>IF(OR(I4272="ОК",I4272="Учтено: добавьте пояснение"),IF(C4272="Приход",D4272,IF(C4272="Корректировка остатка",D4272,-D4272)),"")</f>
        <v/>
      </c>
      <c r="G4272" s="13"/>
      <c r="H4272" s="15" t="str">
        <f>IF(OR(B4272="",SUMPRODUCT(--EXACT('Номенклатура'!$A$6:$A$205,B4272))&lt;&gt;1),"",INDEX('Номенклатура'!$B$6:$B$205,SUMPRODUCT(EXACT('Номенклатура'!$A$6:$A$205,B4272)*(ROW('Номенклатура'!$A$6:$A$205)-5)))&amp;"")</f>
        <v/>
      </c>
      <c r="I4272" s="15" t="str">
        <f>IF(COUNTA(A4272:D4272,G4272)=0,"",IF(NOT(ISNUMBER(A4272)),"Укажите дату",IF(B4272="","Укажите код",IF(NOT(AND(ISTEXT(B4272),LEN(B4272)&gt;0,LEN(B4272)&lt;=30,ISNUMBER(FIND(LEFT(B4272,1),"ABCDEFGHIJKLMNOPQRSTUVWXYZ")),SUMPRODUCT((MID(B4272,{1,2,3,4,5,6,7,8,9,10,11,12,13,14,15,16,17,18,19,20,21,22,23,24,25,26,27,28,29,30},1)&lt;&gt;"")*ISERROR(FIND(MID(B4272,{1,2,3,4,5,6,7,8,9,10,11,12,13,14,15,16,17,18,19,20,21,22,23,24,25,26,27,28,29,30},1),"ABCDEFGHIJKLMNOPQRSTUVWXYZ0123456789-_")))=0,ISERROR(VALUE(B4272)))),"Недопустимый код: только латинские буквы A-Z в верхнем регистре, цифры, - и _; начало с буквы, до 30 символов (например MILK-001)",IF(SUMPRODUCT(--EXACT('Номенклатура'!$A$6:$A$205,B4272))=0,"Код не найден в номенклатуре",IF(SUMPRODUCT(--EXACT('Номенклатура'!$A$6:$A$205,B4272))&gt;1,"Код повторяется в номенклатуре",IF(ISNA(MATCH(C4272,{"Приход","Расход","Списание","Корректировка остатка"},0)),"Выберите тип операции",IF(NOT(ISNUMBER(D4272)),"Укажите количество",IF(D4272=0,"Количество не может быть 0",IF(AND(C4272&lt;&gt;"Корректировка остатка",D4272&lt;0),"Для этого типа количество положительное",IF(NOT(ISNUMBER('Номенклатура'!$C$2)),"Укажите дату начала учёта",IF(A4272&lt;INT('Номенклатура'!$C$2),"Раньше даты начала учёта: НЕ учтено",IF(AND(C4272="Корректировка остатка",TRIM(G4272)=""),"Учтено: добавьте пояснение","ОК")))))))))))))</f>
        <v/>
      </c>
    </row>
    <row r="4273" spans="1:9" x14ac:dyDescent="0.25">
      <c r="A4273" s="16"/>
      <c r="B4273" s="13"/>
      <c r="C4273" s="13"/>
      <c r="D4273" s="14"/>
      <c r="E4273" s="17" t="str">
        <f>IF(OR(B4273="",SUMPRODUCT(--EXACT('Номенклатура'!$A$6:$A$205,B4273))&lt;&gt;1),"",INDEX('Номенклатура'!$D$6:$D$205,SUMPRODUCT(EXACT('Номенклатура'!$A$6:$A$205,B4273)*(ROW('Номенклатура'!$A$6:$A$205)-5)))&amp;"")</f>
        <v/>
      </c>
      <c r="F4273" s="18" t="str">
        <f>IF(OR(I4273="ОК",I4273="Учтено: добавьте пояснение"),IF(C4273="Приход",D4273,IF(C4273="Корректировка остатка",D4273,-D4273)),"")</f>
        <v/>
      </c>
      <c r="G4273" s="13"/>
      <c r="H4273" s="15" t="str">
        <f>IF(OR(B4273="",SUMPRODUCT(--EXACT('Номенклатура'!$A$6:$A$205,B4273))&lt;&gt;1),"",INDEX('Номенклатура'!$B$6:$B$205,SUMPRODUCT(EXACT('Номенклатура'!$A$6:$A$205,B4273)*(ROW('Номенклатура'!$A$6:$A$205)-5)))&amp;"")</f>
        <v/>
      </c>
      <c r="I4273" s="15" t="str">
        <f>IF(COUNTA(A4273:D4273,G4273)=0,"",IF(NOT(ISNUMBER(A4273)),"Укажите дату",IF(B4273="","Укажите код",IF(NOT(AND(ISTEXT(B4273),LEN(B4273)&gt;0,LEN(B4273)&lt;=30,ISNUMBER(FIND(LEFT(B4273,1),"ABCDEFGHIJKLMNOPQRSTUVWXYZ")),SUMPRODUCT((MID(B4273,{1,2,3,4,5,6,7,8,9,10,11,12,13,14,15,16,17,18,19,20,21,22,23,24,25,26,27,28,29,30},1)&lt;&gt;"")*ISERROR(FIND(MID(B4273,{1,2,3,4,5,6,7,8,9,10,11,12,13,14,15,16,17,18,19,20,21,22,23,24,25,26,27,28,29,30},1),"ABCDEFGHIJKLMNOPQRSTUVWXYZ0123456789-_")))=0,ISERROR(VALUE(B4273)))),"Недопустимый код: только латинские буквы A-Z в верхнем регистре, цифры, - и _; начало с буквы, до 30 символов (например MILK-001)",IF(SUMPRODUCT(--EXACT('Номенклатура'!$A$6:$A$205,B4273))=0,"Код не найден в номенклатуре",IF(SUMPRODUCT(--EXACT('Номенклатура'!$A$6:$A$205,B4273))&gt;1,"Код повторяется в номенклатуре",IF(ISNA(MATCH(C4273,{"Приход","Расход","Списание","Корректировка остатка"},0)),"Выберите тип операции",IF(NOT(ISNUMBER(D4273)),"Укажите количество",IF(D4273=0,"Количество не может быть 0",IF(AND(C4273&lt;&gt;"Корректировка остатка",D4273&lt;0),"Для этого типа количество положительное",IF(NOT(ISNUMBER('Номенклатура'!$C$2)),"Укажите дату начала учёта",IF(A4273&lt;INT('Номенклатура'!$C$2),"Раньше даты начала учёта: НЕ учтено",IF(AND(C4273="Корректировка остатка",TRIM(G4273)=""),"Учтено: добавьте пояснение","ОК")))))))))))))</f>
        <v/>
      </c>
    </row>
    <row r="4274" spans="1:9" x14ac:dyDescent="0.25">
      <c r="A4274" s="16"/>
      <c r="B4274" s="13"/>
      <c r="C4274" s="13"/>
      <c r="D4274" s="14"/>
      <c r="E4274" s="17" t="str">
        <f>IF(OR(B4274="",SUMPRODUCT(--EXACT('Номенклатура'!$A$6:$A$205,B4274))&lt;&gt;1),"",INDEX('Номенклатура'!$D$6:$D$205,SUMPRODUCT(EXACT('Номенклатура'!$A$6:$A$205,B4274)*(ROW('Номенклатура'!$A$6:$A$205)-5)))&amp;"")</f>
        <v/>
      </c>
      <c r="F4274" s="18" t="str">
        <f>IF(OR(I4274="ОК",I4274="Учтено: добавьте пояснение"),IF(C4274="Приход",D4274,IF(C4274="Корректировка остатка",D4274,-D4274)),"")</f>
        <v/>
      </c>
      <c r="G4274" s="13"/>
      <c r="H4274" s="15" t="str">
        <f>IF(OR(B4274="",SUMPRODUCT(--EXACT('Номенклатура'!$A$6:$A$205,B4274))&lt;&gt;1),"",INDEX('Номенклатура'!$B$6:$B$205,SUMPRODUCT(EXACT('Номенклатура'!$A$6:$A$205,B4274)*(ROW('Номенклатура'!$A$6:$A$205)-5)))&amp;"")</f>
        <v/>
      </c>
      <c r="I4274" s="15" t="str">
        <f>IF(COUNTA(A4274:D4274,G4274)=0,"",IF(NOT(ISNUMBER(A4274)),"Укажите дату",IF(B4274="","Укажите код",IF(NOT(AND(ISTEXT(B4274),LEN(B4274)&gt;0,LEN(B4274)&lt;=30,ISNUMBER(FIND(LEFT(B4274,1),"ABCDEFGHIJKLMNOPQRSTUVWXYZ")),SUMPRODUCT((MID(B4274,{1,2,3,4,5,6,7,8,9,10,11,12,13,14,15,16,17,18,19,20,21,22,23,24,25,26,27,28,29,30},1)&lt;&gt;"")*ISERROR(FIND(MID(B4274,{1,2,3,4,5,6,7,8,9,10,11,12,13,14,15,16,17,18,19,20,21,22,23,24,25,26,27,28,29,30},1),"ABCDEFGHIJKLMNOPQRSTUVWXYZ0123456789-_")))=0,ISERROR(VALUE(B4274)))),"Недопустимый код: только латинские буквы A-Z в верхнем регистре, цифры, - и _; начало с буквы, до 30 символов (например MILK-001)",IF(SUMPRODUCT(--EXACT('Номенклатура'!$A$6:$A$205,B4274))=0,"Код не найден в номенклатуре",IF(SUMPRODUCT(--EXACT('Номенклатура'!$A$6:$A$205,B4274))&gt;1,"Код повторяется в номенклатуре",IF(ISNA(MATCH(C4274,{"Приход","Расход","Списание","Корректировка остатка"},0)),"Выберите тип операции",IF(NOT(ISNUMBER(D4274)),"Укажите количество",IF(D4274=0,"Количество не может быть 0",IF(AND(C4274&lt;&gt;"Корректировка остатка",D4274&lt;0),"Для этого типа количество положительное",IF(NOT(ISNUMBER('Номенклатура'!$C$2)),"Укажите дату начала учёта",IF(A4274&lt;INT('Номенклатура'!$C$2),"Раньше даты начала учёта: НЕ учтено",IF(AND(C4274="Корректировка остатка",TRIM(G4274)=""),"Учтено: добавьте пояснение","ОК")))))))))))))</f>
        <v/>
      </c>
    </row>
    <row r="4275" spans="1:9" x14ac:dyDescent="0.25">
      <c r="A4275" s="16"/>
      <c r="B4275" s="13"/>
      <c r="C4275" s="13"/>
      <c r="D4275" s="14"/>
      <c r="E4275" s="17" t="str">
        <f>IF(OR(B4275="",SUMPRODUCT(--EXACT('Номенклатура'!$A$6:$A$205,B4275))&lt;&gt;1),"",INDEX('Номенклатура'!$D$6:$D$205,SUMPRODUCT(EXACT('Номенклатура'!$A$6:$A$205,B4275)*(ROW('Номенклатура'!$A$6:$A$205)-5)))&amp;"")</f>
        <v/>
      </c>
      <c r="F4275" s="18" t="str">
        <f>IF(OR(I4275="ОК",I4275="Учтено: добавьте пояснение"),IF(C4275="Приход",D4275,IF(C4275="Корректировка остатка",D4275,-D4275)),"")</f>
        <v/>
      </c>
      <c r="G4275" s="13"/>
      <c r="H4275" s="15" t="str">
        <f>IF(OR(B4275="",SUMPRODUCT(--EXACT('Номенклатура'!$A$6:$A$205,B4275))&lt;&gt;1),"",INDEX('Номенклатура'!$B$6:$B$205,SUMPRODUCT(EXACT('Номенклатура'!$A$6:$A$205,B4275)*(ROW('Номенклатура'!$A$6:$A$205)-5)))&amp;"")</f>
        <v/>
      </c>
      <c r="I4275" s="15" t="str">
        <f>IF(COUNTA(A4275:D4275,G4275)=0,"",IF(NOT(ISNUMBER(A4275)),"Укажите дату",IF(B4275="","Укажите код",IF(NOT(AND(ISTEXT(B4275),LEN(B4275)&gt;0,LEN(B4275)&lt;=30,ISNUMBER(FIND(LEFT(B4275,1),"ABCDEFGHIJKLMNOPQRSTUVWXYZ")),SUMPRODUCT((MID(B4275,{1,2,3,4,5,6,7,8,9,10,11,12,13,14,15,16,17,18,19,20,21,22,23,24,25,26,27,28,29,30},1)&lt;&gt;"")*ISERROR(FIND(MID(B4275,{1,2,3,4,5,6,7,8,9,10,11,12,13,14,15,16,17,18,19,20,21,22,23,24,25,26,27,28,29,30},1),"ABCDEFGHIJKLMNOPQRSTUVWXYZ0123456789-_")))=0,ISERROR(VALUE(B4275)))),"Недопустимый код: только латинские буквы A-Z в верхнем регистре, цифры, - и _; начало с буквы, до 30 символов (например MILK-001)",IF(SUMPRODUCT(--EXACT('Номенклатура'!$A$6:$A$205,B4275))=0,"Код не найден в номенклатуре",IF(SUMPRODUCT(--EXACT('Номенклатура'!$A$6:$A$205,B4275))&gt;1,"Код повторяется в номенклатуре",IF(ISNA(MATCH(C4275,{"Приход","Расход","Списание","Корректировка остатка"},0)),"Выберите тип операции",IF(NOT(ISNUMBER(D4275)),"Укажите количество",IF(D4275=0,"Количество не может быть 0",IF(AND(C4275&lt;&gt;"Корректировка остатка",D4275&lt;0),"Для этого типа количество положительное",IF(NOT(ISNUMBER('Номенклатура'!$C$2)),"Укажите дату начала учёта",IF(A4275&lt;INT('Номенклатура'!$C$2),"Раньше даты начала учёта: НЕ учтено",IF(AND(C4275="Корректировка остатка",TRIM(G4275)=""),"Учтено: добавьте пояснение","ОК")))))))))))))</f>
        <v/>
      </c>
    </row>
    <row r="4276" spans="1:9" x14ac:dyDescent="0.25">
      <c r="A4276" s="16"/>
      <c r="B4276" s="13"/>
      <c r="C4276" s="13"/>
      <c r="D4276" s="14"/>
      <c r="E4276" s="17" t="str">
        <f>IF(OR(B4276="",SUMPRODUCT(--EXACT('Номенклатура'!$A$6:$A$205,B4276))&lt;&gt;1),"",INDEX('Номенклатура'!$D$6:$D$205,SUMPRODUCT(EXACT('Номенклатура'!$A$6:$A$205,B4276)*(ROW('Номенклатура'!$A$6:$A$205)-5)))&amp;"")</f>
        <v/>
      </c>
      <c r="F4276" s="18" t="str">
        <f>IF(OR(I4276="ОК",I4276="Учтено: добавьте пояснение"),IF(C4276="Приход",D4276,IF(C4276="Корректировка остатка",D4276,-D4276)),"")</f>
        <v/>
      </c>
      <c r="G4276" s="13"/>
      <c r="H4276" s="15" t="str">
        <f>IF(OR(B4276="",SUMPRODUCT(--EXACT('Номенклатура'!$A$6:$A$205,B4276))&lt;&gt;1),"",INDEX('Номенклатура'!$B$6:$B$205,SUMPRODUCT(EXACT('Номенклатура'!$A$6:$A$205,B4276)*(ROW('Номенклатура'!$A$6:$A$205)-5)))&amp;"")</f>
        <v/>
      </c>
      <c r="I4276" s="15" t="str">
        <f>IF(COUNTA(A4276:D4276,G4276)=0,"",IF(NOT(ISNUMBER(A4276)),"Укажите дату",IF(B4276="","Укажите код",IF(NOT(AND(ISTEXT(B4276),LEN(B4276)&gt;0,LEN(B4276)&lt;=30,ISNUMBER(FIND(LEFT(B4276,1),"ABCDEFGHIJKLMNOPQRSTUVWXYZ")),SUMPRODUCT((MID(B4276,{1,2,3,4,5,6,7,8,9,10,11,12,13,14,15,16,17,18,19,20,21,22,23,24,25,26,27,28,29,30},1)&lt;&gt;"")*ISERROR(FIND(MID(B4276,{1,2,3,4,5,6,7,8,9,10,11,12,13,14,15,16,17,18,19,20,21,22,23,24,25,26,27,28,29,30},1),"ABCDEFGHIJKLMNOPQRSTUVWXYZ0123456789-_")))=0,ISERROR(VALUE(B4276)))),"Недопустимый код: только латинские буквы A-Z в верхнем регистре, цифры, - и _; начало с буквы, до 30 символов (например MILK-001)",IF(SUMPRODUCT(--EXACT('Номенклатура'!$A$6:$A$205,B4276))=0,"Код не найден в номенклатуре",IF(SUMPRODUCT(--EXACT('Номенклатура'!$A$6:$A$205,B4276))&gt;1,"Код повторяется в номенклатуре",IF(ISNA(MATCH(C4276,{"Приход","Расход","Списание","Корректировка остатка"},0)),"Выберите тип операции",IF(NOT(ISNUMBER(D4276)),"Укажите количество",IF(D4276=0,"Количество не может быть 0",IF(AND(C4276&lt;&gt;"Корректировка остатка",D4276&lt;0),"Для этого типа количество положительное",IF(NOT(ISNUMBER('Номенклатура'!$C$2)),"Укажите дату начала учёта",IF(A4276&lt;INT('Номенклатура'!$C$2),"Раньше даты начала учёта: НЕ учтено",IF(AND(C4276="Корректировка остатка",TRIM(G4276)=""),"Учтено: добавьте пояснение","ОК")))))))))))))</f>
        <v/>
      </c>
    </row>
    <row r="4277" spans="1:9" x14ac:dyDescent="0.25">
      <c r="A4277" s="16"/>
      <c r="B4277" s="13"/>
      <c r="C4277" s="13"/>
      <c r="D4277" s="14"/>
      <c r="E4277" s="17" t="str">
        <f>IF(OR(B4277="",SUMPRODUCT(--EXACT('Номенклатура'!$A$6:$A$205,B4277))&lt;&gt;1),"",INDEX('Номенклатура'!$D$6:$D$205,SUMPRODUCT(EXACT('Номенклатура'!$A$6:$A$205,B4277)*(ROW('Номенклатура'!$A$6:$A$205)-5)))&amp;"")</f>
        <v/>
      </c>
      <c r="F4277" s="18" t="str">
        <f>IF(OR(I4277="ОК",I4277="Учтено: добавьте пояснение"),IF(C4277="Приход",D4277,IF(C4277="Корректировка остатка",D4277,-D4277)),"")</f>
        <v/>
      </c>
      <c r="G4277" s="13"/>
      <c r="H4277" s="15" t="str">
        <f>IF(OR(B4277="",SUMPRODUCT(--EXACT('Номенклатура'!$A$6:$A$205,B4277))&lt;&gt;1),"",INDEX('Номенклатура'!$B$6:$B$205,SUMPRODUCT(EXACT('Номенклатура'!$A$6:$A$205,B4277)*(ROW('Номенклатура'!$A$6:$A$205)-5)))&amp;"")</f>
        <v/>
      </c>
      <c r="I4277" s="15" t="str">
        <f>IF(COUNTA(A4277:D4277,G4277)=0,"",IF(NOT(ISNUMBER(A4277)),"Укажите дату",IF(B4277="","Укажите код",IF(NOT(AND(ISTEXT(B4277),LEN(B4277)&gt;0,LEN(B4277)&lt;=30,ISNUMBER(FIND(LEFT(B4277,1),"ABCDEFGHIJKLMNOPQRSTUVWXYZ")),SUMPRODUCT((MID(B4277,{1,2,3,4,5,6,7,8,9,10,11,12,13,14,15,16,17,18,19,20,21,22,23,24,25,26,27,28,29,30},1)&lt;&gt;"")*ISERROR(FIND(MID(B4277,{1,2,3,4,5,6,7,8,9,10,11,12,13,14,15,16,17,18,19,20,21,22,23,24,25,26,27,28,29,30},1),"ABCDEFGHIJKLMNOPQRSTUVWXYZ0123456789-_")))=0,ISERROR(VALUE(B4277)))),"Недопустимый код: только латинские буквы A-Z в верхнем регистре, цифры, - и _; начало с буквы, до 30 символов (например MILK-001)",IF(SUMPRODUCT(--EXACT('Номенклатура'!$A$6:$A$205,B4277))=0,"Код не найден в номенклатуре",IF(SUMPRODUCT(--EXACT('Номенклатура'!$A$6:$A$205,B4277))&gt;1,"Код повторяется в номенклатуре",IF(ISNA(MATCH(C4277,{"Приход","Расход","Списание","Корректировка остатка"},0)),"Выберите тип операции",IF(NOT(ISNUMBER(D4277)),"Укажите количество",IF(D4277=0,"Количество не может быть 0",IF(AND(C4277&lt;&gt;"Корректировка остатка",D4277&lt;0),"Для этого типа количество положительное",IF(NOT(ISNUMBER('Номенклатура'!$C$2)),"Укажите дату начала учёта",IF(A4277&lt;INT('Номенклатура'!$C$2),"Раньше даты начала учёта: НЕ учтено",IF(AND(C4277="Корректировка остатка",TRIM(G4277)=""),"Учтено: добавьте пояснение","ОК")))))))))))))</f>
        <v/>
      </c>
    </row>
    <row r="4278" spans="1:9" x14ac:dyDescent="0.25">
      <c r="A4278" s="16"/>
      <c r="B4278" s="13"/>
      <c r="C4278" s="13"/>
      <c r="D4278" s="14"/>
      <c r="E4278" s="17" t="str">
        <f>IF(OR(B4278="",SUMPRODUCT(--EXACT('Номенклатура'!$A$6:$A$205,B4278))&lt;&gt;1),"",INDEX('Номенклатура'!$D$6:$D$205,SUMPRODUCT(EXACT('Номенклатура'!$A$6:$A$205,B4278)*(ROW('Номенклатура'!$A$6:$A$205)-5)))&amp;"")</f>
        <v/>
      </c>
      <c r="F4278" s="18" t="str">
        <f>IF(OR(I4278="ОК",I4278="Учтено: добавьте пояснение"),IF(C4278="Приход",D4278,IF(C4278="Корректировка остатка",D4278,-D4278)),"")</f>
        <v/>
      </c>
      <c r="G4278" s="13"/>
      <c r="H4278" s="15" t="str">
        <f>IF(OR(B4278="",SUMPRODUCT(--EXACT('Номенклатура'!$A$6:$A$205,B4278))&lt;&gt;1),"",INDEX('Номенклатура'!$B$6:$B$205,SUMPRODUCT(EXACT('Номенклатура'!$A$6:$A$205,B4278)*(ROW('Номенклатура'!$A$6:$A$205)-5)))&amp;"")</f>
        <v/>
      </c>
      <c r="I4278" s="15" t="str">
        <f>IF(COUNTA(A4278:D4278,G4278)=0,"",IF(NOT(ISNUMBER(A4278)),"Укажите дату",IF(B4278="","Укажите код",IF(NOT(AND(ISTEXT(B4278),LEN(B4278)&gt;0,LEN(B4278)&lt;=30,ISNUMBER(FIND(LEFT(B4278,1),"ABCDEFGHIJKLMNOPQRSTUVWXYZ")),SUMPRODUCT((MID(B4278,{1,2,3,4,5,6,7,8,9,10,11,12,13,14,15,16,17,18,19,20,21,22,23,24,25,26,27,28,29,30},1)&lt;&gt;"")*ISERROR(FIND(MID(B4278,{1,2,3,4,5,6,7,8,9,10,11,12,13,14,15,16,17,18,19,20,21,22,23,24,25,26,27,28,29,30},1),"ABCDEFGHIJKLMNOPQRSTUVWXYZ0123456789-_")))=0,ISERROR(VALUE(B4278)))),"Недопустимый код: только латинские буквы A-Z в верхнем регистре, цифры, - и _; начало с буквы, до 30 символов (например MILK-001)",IF(SUMPRODUCT(--EXACT('Номенклатура'!$A$6:$A$205,B4278))=0,"Код не найден в номенклатуре",IF(SUMPRODUCT(--EXACT('Номенклатура'!$A$6:$A$205,B4278))&gt;1,"Код повторяется в номенклатуре",IF(ISNA(MATCH(C4278,{"Приход","Расход","Списание","Корректировка остатка"},0)),"Выберите тип операции",IF(NOT(ISNUMBER(D4278)),"Укажите количество",IF(D4278=0,"Количество не может быть 0",IF(AND(C4278&lt;&gt;"Корректировка остатка",D4278&lt;0),"Для этого типа количество положительное",IF(NOT(ISNUMBER('Номенклатура'!$C$2)),"Укажите дату начала учёта",IF(A4278&lt;INT('Номенклатура'!$C$2),"Раньше даты начала учёта: НЕ учтено",IF(AND(C4278="Корректировка остатка",TRIM(G4278)=""),"Учтено: добавьте пояснение","ОК")))))))))))))</f>
        <v/>
      </c>
    </row>
    <row r="4279" spans="1:9" x14ac:dyDescent="0.25">
      <c r="A4279" s="16"/>
      <c r="B4279" s="13"/>
      <c r="C4279" s="13"/>
      <c r="D4279" s="14"/>
      <c r="E4279" s="17" t="str">
        <f>IF(OR(B4279="",SUMPRODUCT(--EXACT('Номенклатура'!$A$6:$A$205,B4279))&lt;&gt;1),"",INDEX('Номенклатура'!$D$6:$D$205,SUMPRODUCT(EXACT('Номенклатура'!$A$6:$A$205,B4279)*(ROW('Номенклатура'!$A$6:$A$205)-5)))&amp;"")</f>
        <v/>
      </c>
      <c r="F4279" s="18" t="str">
        <f>IF(OR(I4279="ОК",I4279="Учтено: добавьте пояснение"),IF(C4279="Приход",D4279,IF(C4279="Корректировка остатка",D4279,-D4279)),"")</f>
        <v/>
      </c>
      <c r="G4279" s="13"/>
      <c r="H4279" s="15" t="str">
        <f>IF(OR(B4279="",SUMPRODUCT(--EXACT('Номенклатура'!$A$6:$A$205,B4279))&lt;&gt;1),"",INDEX('Номенклатура'!$B$6:$B$205,SUMPRODUCT(EXACT('Номенклатура'!$A$6:$A$205,B4279)*(ROW('Номенклатура'!$A$6:$A$205)-5)))&amp;"")</f>
        <v/>
      </c>
      <c r="I4279" s="15" t="str">
        <f>IF(COUNTA(A4279:D4279,G4279)=0,"",IF(NOT(ISNUMBER(A4279)),"Укажите дату",IF(B4279="","Укажите код",IF(NOT(AND(ISTEXT(B4279),LEN(B4279)&gt;0,LEN(B4279)&lt;=30,ISNUMBER(FIND(LEFT(B4279,1),"ABCDEFGHIJKLMNOPQRSTUVWXYZ")),SUMPRODUCT((MID(B4279,{1,2,3,4,5,6,7,8,9,10,11,12,13,14,15,16,17,18,19,20,21,22,23,24,25,26,27,28,29,30},1)&lt;&gt;"")*ISERROR(FIND(MID(B4279,{1,2,3,4,5,6,7,8,9,10,11,12,13,14,15,16,17,18,19,20,21,22,23,24,25,26,27,28,29,30},1),"ABCDEFGHIJKLMNOPQRSTUVWXYZ0123456789-_")))=0,ISERROR(VALUE(B4279)))),"Недопустимый код: только латинские буквы A-Z в верхнем регистре, цифры, - и _; начало с буквы, до 30 символов (например MILK-001)",IF(SUMPRODUCT(--EXACT('Номенклатура'!$A$6:$A$205,B4279))=0,"Код не найден в номенклатуре",IF(SUMPRODUCT(--EXACT('Номенклатура'!$A$6:$A$205,B4279))&gt;1,"Код повторяется в номенклатуре",IF(ISNA(MATCH(C4279,{"Приход","Расход","Списание","Корректировка остатка"},0)),"Выберите тип операции",IF(NOT(ISNUMBER(D4279)),"Укажите количество",IF(D4279=0,"Количество не может быть 0",IF(AND(C4279&lt;&gt;"Корректировка остатка",D4279&lt;0),"Для этого типа количество положительное",IF(NOT(ISNUMBER('Номенклатура'!$C$2)),"Укажите дату начала учёта",IF(A4279&lt;INT('Номенклатура'!$C$2),"Раньше даты начала учёта: НЕ учтено",IF(AND(C4279="Корректировка остатка",TRIM(G4279)=""),"Учтено: добавьте пояснение","ОК")))))))))))))</f>
        <v/>
      </c>
    </row>
    <row r="4280" spans="1:9" x14ac:dyDescent="0.25">
      <c r="A4280" s="16"/>
      <c r="B4280" s="13"/>
      <c r="C4280" s="13"/>
      <c r="D4280" s="14"/>
      <c r="E4280" s="17" t="str">
        <f>IF(OR(B4280="",SUMPRODUCT(--EXACT('Номенклатура'!$A$6:$A$205,B4280))&lt;&gt;1),"",INDEX('Номенклатура'!$D$6:$D$205,SUMPRODUCT(EXACT('Номенклатура'!$A$6:$A$205,B4280)*(ROW('Номенклатура'!$A$6:$A$205)-5)))&amp;"")</f>
        <v/>
      </c>
      <c r="F4280" s="18" t="str">
        <f>IF(OR(I4280="ОК",I4280="Учтено: добавьте пояснение"),IF(C4280="Приход",D4280,IF(C4280="Корректировка остатка",D4280,-D4280)),"")</f>
        <v/>
      </c>
      <c r="G4280" s="13"/>
      <c r="H4280" s="15" t="str">
        <f>IF(OR(B4280="",SUMPRODUCT(--EXACT('Номенклатура'!$A$6:$A$205,B4280))&lt;&gt;1),"",INDEX('Номенклатура'!$B$6:$B$205,SUMPRODUCT(EXACT('Номенклатура'!$A$6:$A$205,B4280)*(ROW('Номенклатура'!$A$6:$A$205)-5)))&amp;"")</f>
        <v/>
      </c>
      <c r="I4280" s="15" t="str">
        <f>IF(COUNTA(A4280:D4280,G4280)=0,"",IF(NOT(ISNUMBER(A4280)),"Укажите дату",IF(B4280="","Укажите код",IF(NOT(AND(ISTEXT(B4280),LEN(B4280)&gt;0,LEN(B4280)&lt;=30,ISNUMBER(FIND(LEFT(B4280,1),"ABCDEFGHIJKLMNOPQRSTUVWXYZ")),SUMPRODUCT((MID(B4280,{1,2,3,4,5,6,7,8,9,10,11,12,13,14,15,16,17,18,19,20,21,22,23,24,25,26,27,28,29,30},1)&lt;&gt;"")*ISERROR(FIND(MID(B4280,{1,2,3,4,5,6,7,8,9,10,11,12,13,14,15,16,17,18,19,20,21,22,23,24,25,26,27,28,29,30},1),"ABCDEFGHIJKLMNOPQRSTUVWXYZ0123456789-_")))=0,ISERROR(VALUE(B4280)))),"Недопустимый код: только латинские буквы A-Z в верхнем регистре, цифры, - и _; начало с буквы, до 30 символов (например MILK-001)",IF(SUMPRODUCT(--EXACT('Номенклатура'!$A$6:$A$205,B4280))=0,"Код не найден в номенклатуре",IF(SUMPRODUCT(--EXACT('Номенклатура'!$A$6:$A$205,B4280))&gt;1,"Код повторяется в номенклатуре",IF(ISNA(MATCH(C4280,{"Приход","Расход","Списание","Корректировка остатка"},0)),"Выберите тип операции",IF(NOT(ISNUMBER(D4280)),"Укажите количество",IF(D4280=0,"Количество не может быть 0",IF(AND(C4280&lt;&gt;"Корректировка остатка",D4280&lt;0),"Для этого типа количество положительное",IF(NOT(ISNUMBER('Номенклатура'!$C$2)),"Укажите дату начала учёта",IF(A4280&lt;INT('Номенклатура'!$C$2),"Раньше даты начала учёта: НЕ учтено",IF(AND(C4280="Корректировка остатка",TRIM(G4280)=""),"Учтено: добавьте пояснение","ОК")))))))))))))</f>
        <v/>
      </c>
    </row>
    <row r="4281" spans="1:9" x14ac:dyDescent="0.25">
      <c r="A4281" s="16"/>
      <c r="B4281" s="13"/>
      <c r="C4281" s="13"/>
      <c r="D4281" s="14"/>
      <c r="E4281" s="17" t="str">
        <f>IF(OR(B4281="",SUMPRODUCT(--EXACT('Номенклатура'!$A$6:$A$205,B4281))&lt;&gt;1),"",INDEX('Номенклатура'!$D$6:$D$205,SUMPRODUCT(EXACT('Номенклатура'!$A$6:$A$205,B4281)*(ROW('Номенклатура'!$A$6:$A$205)-5)))&amp;"")</f>
        <v/>
      </c>
      <c r="F4281" s="18" t="str">
        <f>IF(OR(I4281="ОК",I4281="Учтено: добавьте пояснение"),IF(C4281="Приход",D4281,IF(C4281="Корректировка остатка",D4281,-D4281)),"")</f>
        <v/>
      </c>
      <c r="G4281" s="13"/>
      <c r="H4281" s="15" t="str">
        <f>IF(OR(B4281="",SUMPRODUCT(--EXACT('Номенклатура'!$A$6:$A$205,B4281))&lt;&gt;1),"",INDEX('Номенклатура'!$B$6:$B$205,SUMPRODUCT(EXACT('Номенклатура'!$A$6:$A$205,B4281)*(ROW('Номенклатура'!$A$6:$A$205)-5)))&amp;"")</f>
        <v/>
      </c>
      <c r="I4281" s="15" t="str">
        <f>IF(COUNTA(A4281:D4281,G4281)=0,"",IF(NOT(ISNUMBER(A4281)),"Укажите дату",IF(B4281="","Укажите код",IF(NOT(AND(ISTEXT(B4281),LEN(B4281)&gt;0,LEN(B4281)&lt;=30,ISNUMBER(FIND(LEFT(B4281,1),"ABCDEFGHIJKLMNOPQRSTUVWXYZ")),SUMPRODUCT((MID(B4281,{1,2,3,4,5,6,7,8,9,10,11,12,13,14,15,16,17,18,19,20,21,22,23,24,25,26,27,28,29,30},1)&lt;&gt;"")*ISERROR(FIND(MID(B4281,{1,2,3,4,5,6,7,8,9,10,11,12,13,14,15,16,17,18,19,20,21,22,23,24,25,26,27,28,29,30},1),"ABCDEFGHIJKLMNOPQRSTUVWXYZ0123456789-_")))=0,ISERROR(VALUE(B4281)))),"Недопустимый код: только латинские буквы A-Z в верхнем регистре, цифры, - и _; начало с буквы, до 30 символов (например MILK-001)",IF(SUMPRODUCT(--EXACT('Номенклатура'!$A$6:$A$205,B4281))=0,"Код не найден в номенклатуре",IF(SUMPRODUCT(--EXACT('Номенклатура'!$A$6:$A$205,B4281))&gt;1,"Код повторяется в номенклатуре",IF(ISNA(MATCH(C4281,{"Приход","Расход","Списание","Корректировка остатка"},0)),"Выберите тип операции",IF(NOT(ISNUMBER(D4281)),"Укажите количество",IF(D4281=0,"Количество не может быть 0",IF(AND(C4281&lt;&gt;"Корректировка остатка",D4281&lt;0),"Для этого типа количество положительное",IF(NOT(ISNUMBER('Номенклатура'!$C$2)),"Укажите дату начала учёта",IF(A4281&lt;INT('Номенклатура'!$C$2),"Раньше даты начала учёта: НЕ учтено",IF(AND(C4281="Корректировка остатка",TRIM(G4281)=""),"Учтено: добавьте пояснение","ОК")))))))))))))</f>
        <v/>
      </c>
    </row>
    <row r="4282" spans="1:9" x14ac:dyDescent="0.25">
      <c r="A4282" s="16"/>
      <c r="B4282" s="13"/>
      <c r="C4282" s="13"/>
      <c r="D4282" s="14"/>
      <c r="E4282" s="17" t="str">
        <f>IF(OR(B4282="",SUMPRODUCT(--EXACT('Номенклатура'!$A$6:$A$205,B4282))&lt;&gt;1),"",INDEX('Номенклатура'!$D$6:$D$205,SUMPRODUCT(EXACT('Номенклатура'!$A$6:$A$205,B4282)*(ROW('Номенклатура'!$A$6:$A$205)-5)))&amp;"")</f>
        <v/>
      </c>
      <c r="F4282" s="18" t="str">
        <f>IF(OR(I4282="ОК",I4282="Учтено: добавьте пояснение"),IF(C4282="Приход",D4282,IF(C4282="Корректировка остатка",D4282,-D4282)),"")</f>
        <v/>
      </c>
      <c r="G4282" s="13"/>
      <c r="H4282" s="15" t="str">
        <f>IF(OR(B4282="",SUMPRODUCT(--EXACT('Номенклатура'!$A$6:$A$205,B4282))&lt;&gt;1),"",INDEX('Номенклатура'!$B$6:$B$205,SUMPRODUCT(EXACT('Номенклатура'!$A$6:$A$205,B4282)*(ROW('Номенклатура'!$A$6:$A$205)-5)))&amp;"")</f>
        <v/>
      </c>
      <c r="I4282" s="15" t="str">
        <f>IF(COUNTA(A4282:D4282,G4282)=0,"",IF(NOT(ISNUMBER(A4282)),"Укажите дату",IF(B4282="","Укажите код",IF(NOT(AND(ISTEXT(B4282),LEN(B4282)&gt;0,LEN(B4282)&lt;=30,ISNUMBER(FIND(LEFT(B4282,1),"ABCDEFGHIJKLMNOPQRSTUVWXYZ")),SUMPRODUCT((MID(B4282,{1,2,3,4,5,6,7,8,9,10,11,12,13,14,15,16,17,18,19,20,21,22,23,24,25,26,27,28,29,30},1)&lt;&gt;"")*ISERROR(FIND(MID(B4282,{1,2,3,4,5,6,7,8,9,10,11,12,13,14,15,16,17,18,19,20,21,22,23,24,25,26,27,28,29,30},1),"ABCDEFGHIJKLMNOPQRSTUVWXYZ0123456789-_")))=0,ISERROR(VALUE(B4282)))),"Недопустимый код: только латинские буквы A-Z в верхнем регистре, цифры, - и _; начало с буквы, до 30 символов (например MILK-001)",IF(SUMPRODUCT(--EXACT('Номенклатура'!$A$6:$A$205,B4282))=0,"Код не найден в номенклатуре",IF(SUMPRODUCT(--EXACT('Номенклатура'!$A$6:$A$205,B4282))&gt;1,"Код повторяется в номенклатуре",IF(ISNA(MATCH(C4282,{"Приход","Расход","Списание","Корректировка остатка"},0)),"Выберите тип операции",IF(NOT(ISNUMBER(D4282)),"Укажите количество",IF(D4282=0,"Количество не может быть 0",IF(AND(C4282&lt;&gt;"Корректировка остатка",D4282&lt;0),"Для этого типа количество положительное",IF(NOT(ISNUMBER('Номенклатура'!$C$2)),"Укажите дату начала учёта",IF(A4282&lt;INT('Номенклатура'!$C$2),"Раньше даты начала учёта: НЕ учтено",IF(AND(C4282="Корректировка остатка",TRIM(G4282)=""),"Учтено: добавьте пояснение","ОК")))))))))))))</f>
        <v/>
      </c>
    </row>
    <row r="4283" spans="1:9" x14ac:dyDescent="0.25">
      <c r="A4283" s="16"/>
      <c r="B4283" s="13"/>
      <c r="C4283" s="13"/>
      <c r="D4283" s="14"/>
      <c r="E4283" s="17" t="str">
        <f>IF(OR(B4283="",SUMPRODUCT(--EXACT('Номенклатура'!$A$6:$A$205,B4283))&lt;&gt;1),"",INDEX('Номенклатура'!$D$6:$D$205,SUMPRODUCT(EXACT('Номенклатура'!$A$6:$A$205,B4283)*(ROW('Номенклатура'!$A$6:$A$205)-5)))&amp;"")</f>
        <v/>
      </c>
      <c r="F4283" s="18" t="str">
        <f>IF(OR(I4283="ОК",I4283="Учтено: добавьте пояснение"),IF(C4283="Приход",D4283,IF(C4283="Корректировка остатка",D4283,-D4283)),"")</f>
        <v/>
      </c>
      <c r="G4283" s="13"/>
      <c r="H4283" s="15" t="str">
        <f>IF(OR(B4283="",SUMPRODUCT(--EXACT('Номенклатура'!$A$6:$A$205,B4283))&lt;&gt;1),"",INDEX('Номенклатура'!$B$6:$B$205,SUMPRODUCT(EXACT('Номенклатура'!$A$6:$A$205,B4283)*(ROW('Номенклатура'!$A$6:$A$205)-5)))&amp;"")</f>
        <v/>
      </c>
      <c r="I4283" s="15" t="str">
        <f>IF(COUNTA(A4283:D4283,G4283)=0,"",IF(NOT(ISNUMBER(A4283)),"Укажите дату",IF(B4283="","Укажите код",IF(NOT(AND(ISTEXT(B4283),LEN(B4283)&gt;0,LEN(B4283)&lt;=30,ISNUMBER(FIND(LEFT(B4283,1),"ABCDEFGHIJKLMNOPQRSTUVWXYZ")),SUMPRODUCT((MID(B4283,{1,2,3,4,5,6,7,8,9,10,11,12,13,14,15,16,17,18,19,20,21,22,23,24,25,26,27,28,29,30},1)&lt;&gt;"")*ISERROR(FIND(MID(B4283,{1,2,3,4,5,6,7,8,9,10,11,12,13,14,15,16,17,18,19,20,21,22,23,24,25,26,27,28,29,30},1),"ABCDEFGHIJKLMNOPQRSTUVWXYZ0123456789-_")))=0,ISERROR(VALUE(B4283)))),"Недопустимый код: только латинские буквы A-Z в верхнем регистре, цифры, - и _; начало с буквы, до 30 символов (например MILK-001)",IF(SUMPRODUCT(--EXACT('Номенклатура'!$A$6:$A$205,B4283))=0,"Код не найден в номенклатуре",IF(SUMPRODUCT(--EXACT('Номенклатура'!$A$6:$A$205,B4283))&gt;1,"Код повторяется в номенклатуре",IF(ISNA(MATCH(C4283,{"Приход","Расход","Списание","Корректировка остатка"},0)),"Выберите тип операции",IF(NOT(ISNUMBER(D4283)),"Укажите количество",IF(D4283=0,"Количество не может быть 0",IF(AND(C4283&lt;&gt;"Корректировка остатка",D4283&lt;0),"Для этого типа количество положительное",IF(NOT(ISNUMBER('Номенклатура'!$C$2)),"Укажите дату начала учёта",IF(A4283&lt;INT('Номенклатура'!$C$2),"Раньше даты начала учёта: НЕ учтено",IF(AND(C4283="Корректировка остатка",TRIM(G4283)=""),"Учтено: добавьте пояснение","ОК")))))))))))))</f>
        <v/>
      </c>
    </row>
    <row r="4284" spans="1:9" x14ac:dyDescent="0.25">
      <c r="A4284" s="16"/>
      <c r="B4284" s="13"/>
      <c r="C4284" s="13"/>
      <c r="D4284" s="14"/>
      <c r="E4284" s="17" t="str">
        <f>IF(OR(B4284="",SUMPRODUCT(--EXACT('Номенклатура'!$A$6:$A$205,B4284))&lt;&gt;1),"",INDEX('Номенклатура'!$D$6:$D$205,SUMPRODUCT(EXACT('Номенклатура'!$A$6:$A$205,B4284)*(ROW('Номенклатура'!$A$6:$A$205)-5)))&amp;"")</f>
        <v/>
      </c>
      <c r="F4284" s="18" t="str">
        <f>IF(OR(I4284="ОК",I4284="Учтено: добавьте пояснение"),IF(C4284="Приход",D4284,IF(C4284="Корректировка остатка",D4284,-D4284)),"")</f>
        <v/>
      </c>
      <c r="G4284" s="13"/>
      <c r="H4284" s="15" t="str">
        <f>IF(OR(B4284="",SUMPRODUCT(--EXACT('Номенклатура'!$A$6:$A$205,B4284))&lt;&gt;1),"",INDEX('Номенклатура'!$B$6:$B$205,SUMPRODUCT(EXACT('Номенклатура'!$A$6:$A$205,B4284)*(ROW('Номенклатура'!$A$6:$A$205)-5)))&amp;"")</f>
        <v/>
      </c>
      <c r="I4284" s="15" t="str">
        <f>IF(COUNTA(A4284:D4284,G4284)=0,"",IF(NOT(ISNUMBER(A4284)),"Укажите дату",IF(B4284="","Укажите код",IF(NOT(AND(ISTEXT(B4284),LEN(B4284)&gt;0,LEN(B4284)&lt;=30,ISNUMBER(FIND(LEFT(B4284,1),"ABCDEFGHIJKLMNOPQRSTUVWXYZ")),SUMPRODUCT((MID(B4284,{1,2,3,4,5,6,7,8,9,10,11,12,13,14,15,16,17,18,19,20,21,22,23,24,25,26,27,28,29,30},1)&lt;&gt;"")*ISERROR(FIND(MID(B4284,{1,2,3,4,5,6,7,8,9,10,11,12,13,14,15,16,17,18,19,20,21,22,23,24,25,26,27,28,29,30},1),"ABCDEFGHIJKLMNOPQRSTUVWXYZ0123456789-_")))=0,ISERROR(VALUE(B4284)))),"Недопустимый код: только латинские буквы A-Z в верхнем регистре, цифры, - и _; начало с буквы, до 30 символов (например MILK-001)",IF(SUMPRODUCT(--EXACT('Номенклатура'!$A$6:$A$205,B4284))=0,"Код не найден в номенклатуре",IF(SUMPRODUCT(--EXACT('Номенклатура'!$A$6:$A$205,B4284))&gt;1,"Код повторяется в номенклатуре",IF(ISNA(MATCH(C4284,{"Приход","Расход","Списание","Корректировка остатка"},0)),"Выберите тип операции",IF(NOT(ISNUMBER(D4284)),"Укажите количество",IF(D4284=0,"Количество не может быть 0",IF(AND(C4284&lt;&gt;"Корректировка остатка",D4284&lt;0),"Для этого типа количество положительное",IF(NOT(ISNUMBER('Номенклатура'!$C$2)),"Укажите дату начала учёта",IF(A4284&lt;INT('Номенклатура'!$C$2),"Раньше даты начала учёта: НЕ учтено",IF(AND(C4284="Корректировка остатка",TRIM(G4284)=""),"Учтено: добавьте пояснение","ОК")))))))))))))</f>
        <v/>
      </c>
    </row>
    <row r="4285" spans="1:9" x14ac:dyDescent="0.25">
      <c r="A4285" s="16"/>
      <c r="B4285" s="13"/>
      <c r="C4285" s="13"/>
      <c r="D4285" s="14"/>
      <c r="E4285" s="17" t="str">
        <f>IF(OR(B4285="",SUMPRODUCT(--EXACT('Номенклатура'!$A$6:$A$205,B4285))&lt;&gt;1),"",INDEX('Номенклатура'!$D$6:$D$205,SUMPRODUCT(EXACT('Номенклатура'!$A$6:$A$205,B4285)*(ROW('Номенклатура'!$A$6:$A$205)-5)))&amp;"")</f>
        <v/>
      </c>
      <c r="F4285" s="18" t="str">
        <f>IF(OR(I4285="ОК",I4285="Учтено: добавьте пояснение"),IF(C4285="Приход",D4285,IF(C4285="Корректировка остатка",D4285,-D4285)),"")</f>
        <v/>
      </c>
      <c r="G4285" s="13"/>
      <c r="H4285" s="15" t="str">
        <f>IF(OR(B4285="",SUMPRODUCT(--EXACT('Номенклатура'!$A$6:$A$205,B4285))&lt;&gt;1),"",INDEX('Номенклатура'!$B$6:$B$205,SUMPRODUCT(EXACT('Номенклатура'!$A$6:$A$205,B4285)*(ROW('Номенклатура'!$A$6:$A$205)-5)))&amp;"")</f>
        <v/>
      </c>
      <c r="I4285" s="15" t="str">
        <f>IF(COUNTA(A4285:D4285,G4285)=0,"",IF(NOT(ISNUMBER(A4285)),"Укажите дату",IF(B4285="","Укажите код",IF(NOT(AND(ISTEXT(B4285),LEN(B4285)&gt;0,LEN(B4285)&lt;=30,ISNUMBER(FIND(LEFT(B4285,1),"ABCDEFGHIJKLMNOPQRSTUVWXYZ")),SUMPRODUCT((MID(B4285,{1,2,3,4,5,6,7,8,9,10,11,12,13,14,15,16,17,18,19,20,21,22,23,24,25,26,27,28,29,30},1)&lt;&gt;"")*ISERROR(FIND(MID(B4285,{1,2,3,4,5,6,7,8,9,10,11,12,13,14,15,16,17,18,19,20,21,22,23,24,25,26,27,28,29,30},1),"ABCDEFGHIJKLMNOPQRSTUVWXYZ0123456789-_")))=0,ISERROR(VALUE(B4285)))),"Недопустимый код: только латинские буквы A-Z в верхнем регистре, цифры, - и _; начало с буквы, до 30 символов (например MILK-001)",IF(SUMPRODUCT(--EXACT('Номенклатура'!$A$6:$A$205,B4285))=0,"Код не найден в номенклатуре",IF(SUMPRODUCT(--EXACT('Номенклатура'!$A$6:$A$205,B4285))&gt;1,"Код повторяется в номенклатуре",IF(ISNA(MATCH(C4285,{"Приход","Расход","Списание","Корректировка остатка"},0)),"Выберите тип операции",IF(NOT(ISNUMBER(D4285)),"Укажите количество",IF(D4285=0,"Количество не может быть 0",IF(AND(C4285&lt;&gt;"Корректировка остатка",D4285&lt;0),"Для этого типа количество положительное",IF(NOT(ISNUMBER('Номенклатура'!$C$2)),"Укажите дату начала учёта",IF(A4285&lt;INT('Номенклатура'!$C$2),"Раньше даты начала учёта: НЕ учтено",IF(AND(C4285="Корректировка остатка",TRIM(G4285)=""),"Учтено: добавьте пояснение","ОК")))))))))))))</f>
        <v/>
      </c>
    </row>
    <row r="4286" spans="1:9" x14ac:dyDescent="0.25">
      <c r="A4286" s="16"/>
      <c r="B4286" s="13"/>
      <c r="C4286" s="13"/>
      <c r="D4286" s="14"/>
      <c r="E4286" s="17" t="str">
        <f>IF(OR(B4286="",SUMPRODUCT(--EXACT('Номенклатура'!$A$6:$A$205,B4286))&lt;&gt;1),"",INDEX('Номенклатура'!$D$6:$D$205,SUMPRODUCT(EXACT('Номенклатура'!$A$6:$A$205,B4286)*(ROW('Номенклатура'!$A$6:$A$205)-5)))&amp;"")</f>
        <v/>
      </c>
      <c r="F4286" s="18" t="str">
        <f>IF(OR(I4286="ОК",I4286="Учтено: добавьте пояснение"),IF(C4286="Приход",D4286,IF(C4286="Корректировка остатка",D4286,-D4286)),"")</f>
        <v/>
      </c>
      <c r="G4286" s="13"/>
      <c r="H4286" s="15" t="str">
        <f>IF(OR(B4286="",SUMPRODUCT(--EXACT('Номенклатура'!$A$6:$A$205,B4286))&lt;&gt;1),"",INDEX('Номенклатура'!$B$6:$B$205,SUMPRODUCT(EXACT('Номенклатура'!$A$6:$A$205,B4286)*(ROW('Номенклатура'!$A$6:$A$205)-5)))&amp;"")</f>
        <v/>
      </c>
      <c r="I4286" s="15" t="str">
        <f>IF(COUNTA(A4286:D4286,G4286)=0,"",IF(NOT(ISNUMBER(A4286)),"Укажите дату",IF(B4286="","Укажите код",IF(NOT(AND(ISTEXT(B4286),LEN(B4286)&gt;0,LEN(B4286)&lt;=30,ISNUMBER(FIND(LEFT(B4286,1),"ABCDEFGHIJKLMNOPQRSTUVWXYZ")),SUMPRODUCT((MID(B4286,{1,2,3,4,5,6,7,8,9,10,11,12,13,14,15,16,17,18,19,20,21,22,23,24,25,26,27,28,29,30},1)&lt;&gt;"")*ISERROR(FIND(MID(B4286,{1,2,3,4,5,6,7,8,9,10,11,12,13,14,15,16,17,18,19,20,21,22,23,24,25,26,27,28,29,30},1),"ABCDEFGHIJKLMNOPQRSTUVWXYZ0123456789-_")))=0,ISERROR(VALUE(B4286)))),"Недопустимый код: только латинские буквы A-Z в верхнем регистре, цифры, - и _; начало с буквы, до 30 символов (например MILK-001)",IF(SUMPRODUCT(--EXACT('Номенклатура'!$A$6:$A$205,B4286))=0,"Код не найден в номенклатуре",IF(SUMPRODUCT(--EXACT('Номенклатура'!$A$6:$A$205,B4286))&gt;1,"Код повторяется в номенклатуре",IF(ISNA(MATCH(C4286,{"Приход","Расход","Списание","Корректировка остатка"},0)),"Выберите тип операции",IF(NOT(ISNUMBER(D4286)),"Укажите количество",IF(D4286=0,"Количество не может быть 0",IF(AND(C4286&lt;&gt;"Корректировка остатка",D4286&lt;0),"Для этого типа количество положительное",IF(NOT(ISNUMBER('Номенклатура'!$C$2)),"Укажите дату начала учёта",IF(A4286&lt;INT('Номенклатура'!$C$2),"Раньше даты начала учёта: НЕ учтено",IF(AND(C4286="Корректировка остатка",TRIM(G4286)=""),"Учтено: добавьте пояснение","ОК")))))))))))))</f>
        <v/>
      </c>
    </row>
    <row r="4287" spans="1:9" x14ac:dyDescent="0.25">
      <c r="A4287" s="16"/>
      <c r="B4287" s="13"/>
      <c r="C4287" s="13"/>
      <c r="D4287" s="14"/>
      <c r="E4287" s="17" t="str">
        <f>IF(OR(B4287="",SUMPRODUCT(--EXACT('Номенклатура'!$A$6:$A$205,B4287))&lt;&gt;1),"",INDEX('Номенклатура'!$D$6:$D$205,SUMPRODUCT(EXACT('Номенклатура'!$A$6:$A$205,B4287)*(ROW('Номенклатура'!$A$6:$A$205)-5)))&amp;"")</f>
        <v/>
      </c>
      <c r="F4287" s="18" t="str">
        <f>IF(OR(I4287="ОК",I4287="Учтено: добавьте пояснение"),IF(C4287="Приход",D4287,IF(C4287="Корректировка остатка",D4287,-D4287)),"")</f>
        <v/>
      </c>
      <c r="G4287" s="13"/>
      <c r="H4287" s="15" t="str">
        <f>IF(OR(B4287="",SUMPRODUCT(--EXACT('Номенклатура'!$A$6:$A$205,B4287))&lt;&gt;1),"",INDEX('Номенклатура'!$B$6:$B$205,SUMPRODUCT(EXACT('Номенклатура'!$A$6:$A$205,B4287)*(ROW('Номенклатура'!$A$6:$A$205)-5)))&amp;"")</f>
        <v/>
      </c>
      <c r="I4287" s="15" t="str">
        <f>IF(COUNTA(A4287:D4287,G4287)=0,"",IF(NOT(ISNUMBER(A4287)),"Укажите дату",IF(B4287="","Укажите код",IF(NOT(AND(ISTEXT(B4287),LEN(B4287)&gt;0,LEN(B4287)&lt;=30,ISNUMBER(FIND(LEFT(B4287,1),"ABCDEFGHIJKLMNOPQRSTUVWXYZ")),SUMPRODUCT((MID(B4287,{1,2,3,4,5,6,7,8,9,10,11,12,13,14,15,16,17,18,19,20,21,22,23,24,25,26,27,28,29,30},1)&lt;&gt;"")*ISERROR(FIND(MID(B4287,{1,2,3,4,5,6,7,8,9,10,11,12,13,14,15,16,17,18,19,20,21,22,23,24,25,26,27,28,29,30},1),"ABCDEFGHIJKLMNOPQRSTUVWXYZ0123456789-_")))=0,ISERROR(VALUE(B4287)))),"Недопустимый код: только латинские буквы A-Z в верхнем регистре, цифры, - и _; начало с буквы, до 30 символов (например MILK-001)",IF(SUMPRODUCT(--EXACT('Номенклатура'!$A$6:$A$205,B4287))=0,"Код не найден в номенклатуре",IF(SUMPRODUCT(--EXACT('Номенклатура'!$A$6:$A$205,B4287))&gt;1,"Код повторяется в номенклатуре",IF(ISNA(MATCH(C4287,{"Приход","Расход","Списание","Корректировка остатка"},0)),"Выберите тип операции",IF(NOT(ISNUMBER(D4287)),"Укажите количество",IF(D4287=0,"Количество не может быть 0",IF(AND(C4287&lt;&gt;"Корректировка остатка",D4287&lt;0),"Для этого типа количество положительное",IF(NOT(ISNUMBER('Номенклатура'!$C$2)),"Укажите дату начала учёта",IF(A4287&lt;INT('Номенклатура'!$C$2),"Раньше даты начала учёта: НЕ учтено",IF(AND(C4287="Корректировка остатка",TRIM(G4287)=""),"Учтено: добавьте пояснение","ОК")))))))))))))</f>
        <v/>
      </c>
    </row>
    <row r="4288" spans="1:9" x14ac:dyDescent="0.25">
      <c r="A4288" s="16"/>
      <c r="B4288" s="13"/>
      <c r="C4288" s="13"/>
      <c r="D4288" s="14"/>
      <c r="E4288" s="17" t="str">
        <f>IF(OR(B4288="",SUMPRODUCT(--EXACT('Номенклатура'!$A$6:$A$205,B4288))&lt;&gt;1),"",INDEX('Номенклатура'!$D$6:$D$205,SUMPRODUCT(EXACT('Номенклатура'!$A$6:$A$205,B4288)*(ROW('Номенклатура'!$A$6:$A$205)-5)))&amp;"")</f>
        <v/>
      </c>
      <c r="F4288" s="18" t="str">
        <f>IF(OR(I4288="ОК",I4288="Учтено: добавьте пояснение"),IF(C4288="Приход",D4288,IF(C4288="Корректировка остатка",D4288,-D4288)),"")</f>
        <v/>
      </c>
      <c r="G4288" s="13"/>
      <c r="H4288" s="15" t="str">
        <f>IF(OR(B4288="",SUMPRODUCT(--EXACT('Номенклатура'!$A$6:$A$205,B4288))&lt;&gt;1),"",INDEX('Номенклатура'!$B$6:$B$205,SUMPRODUCT(EXACT('Номенклатура'!$A$6:$A$205,B4288)*(ROW('Номенклатура'!$A$6:$A$205)-5)))&amp;"")</f>
        <v/>
      </c>
      <c r="I4288" s="15" t="str">
        <f>IF(COUNTA(A4288:D4288,G4288)=0,"",IF(NOT(ISNUMBER(A4288)),"Укажите дату",IF(B4288="","Укажите код",IF(NOT(AND(ISTEXT(B4288),LEN(B4288)&gt;0,LEN(B4288)&lt;=30,ISNUMBER(FIND(LEFT(B4288,1),"ABCDEFGHIJKLMNOPQRSTUVWXYZ")),SUMPRODUCT((MID(B4288,{1,2,3,4,5,6,7,8,9,10,11,12,13,14,15,16,17,18,19,20,21,22,23,24,25,26,27,28,29,30},1)&lt;&gt;"")*ISERROR(FIND(MID(B4288,{1,2,3,4,5,6,7,8,9,10,11,12,13,14,15,16,17,18,19,20,21,22,23,24,25,26,27,28,29,30},1),"ABCDEFGHIJKLMNOPQRSTUVWXYZ0123456789-_")))=0,ISERROR(VALUE(B4288)))),"Недопустимый код: только латинские буквы A-Z в верхнем регистре, цифры, - и _; начало с буквы, до 30 символов (например MILK-001)",IF(SUMPRODUCT(--EXACT('Номенклатура'!$A$6:$A$205,B4288))=0,"Код не найден в номенклатуре",IF(SUMPRODUCT(--EXACT('Номенклатура'!$A$6:$A$205,B4288))&gt;1,"Код повторяется в номенклатуре",IF(ISNA(MATCH(C4288,{"Приход","Расход","Списание","Корректировка остатка"},0)),"Выберите тип операции",IF(NOT(ISNUMBER(D4288)),"Укажите количество",IF(D4288=0,"Количество не может быть 0",IF(AND(C4288&lt;&gt;"Корректировка остатка",D4288&lt;0),"Для этого типа количество положительное",IF(NOT(ISNUMBER('Номенклатура'!$C$2)),"Укажите дату начала учёта",IF(A4288&lt;INT('Номенклатура'!$C$2),"Раньше даты начала учёта: НЕ учтено",IF(AND(C4288="Корректировка остатка",TRIM(G4288)=""),"Учтено: добавьте пояснение","ОК")))))))))))))</f>
        <v/>
      </c>
    </row>
    <row r="4289" spans="1:9" x14ac:dyDescent="0.25">
      <c r="A4289" s="16"/>
      <c r="B4289" s="13"/>
      <c r="C4289" s="13"/>
      <c r="D4289" s="14"/>
      <c r="E4289" s="17" t="str">
        <f>IF(OR(B4289="",SUMPRODUCT(--EXACT('Номенклатура'!$A$6:$A$205,B4289))&lt;&gt;1),"",INDEX('Номенклатура'!$D$6:$D$205,SUMPRODUCT(EXACT('Номенклатура'!$A$6:$A$205,B4289)*(ROW('Номенклатура'!$A$6:$A$205)-5)))&amp;"")</f>
        <v/>
      </c>
      <c r="F4289" s="18" t="str">
        <f>IF(OR(I4289="ОК",I4289="Учтено: добавьте пояснение"),IF(C4289="Приход",D4289,IF(C4289="Корректировка остатка",D4289,-D4289)),"")</f>
        <v/>
      </c>
      <c r="G4289" s="13"/>
      <c r="H4289" s="15" t="str">
        <f>IF(OR(B4289="",SUMPRODUCT(--EXACT('Номенклатура'!$A$6:$A$205,B4289))&lt;&gt;1),"",INDEX('Номенклатура'!$B$6:$B$205,SUMPRODUCT(EXACT('Номенклатура'!$A$6:$A$205,B4289)*(ROW('Номенклатура'!$A$6:$A$205)-5)))&amp;"")</f>
        <v/>
      </c>
      <c r="I4289" s="15" t="str">
        <f>IF(COUNTA(A4289:D4289,G4289)=0,"",IF(NOT(ISNUMBER(A4289)),"Укажите дату",IF(B4289="","Укажите код",IF(NOT(AND(ISTEXT(B4289),LEN(B4289)&gt;0,LEN(B4289)&lt;=30,ISNUMBER(FIND(LEFT(B4289,1),"ABCDEFGHIJKLMNOPQRSTUVWXYZ")),SUMPRODUCT((MID(B4289,{1,2,3,4,5,6,7,8,9,10,11,12,13,14,15,16,17,18,19,20,21,22,23,24,25,26,27,28,29,30},1)&lt;&gt;"")*ISERROR(FIND(MID(B4289,{1,2,3,4,5,6,7,8,9,10,11,12,13,14,15,16,17,18,19,20,21,22,23,24,25,26,27,28,29,30},1),"ABCDEFGHIJKLMNOPQRSTUVWXYZ0123456789-_")))=0,ISERROR(VALUE(B4289)))),"Недопустимый код: только латинские буквы A-Z в верхнем регистре, цифры, - и _; начало с буквы, до 30 символов (например MILK-001)",IF(SUMPRODUCT(--EXACT('Номенклатура'!$A$6:$A$205,B4289))=0,"Код не найден в номенклатуре",IF(SUMPRODUCT(--EXACT('Номенклатура'!$A$6:$A$205,B4289))&gt;1,"Код повторяется в номенклатуре",IF(ISNA(MATCH(C4289,{"Приход","Расход","Списание","Корректировка остатка"},0)),"Выберите тип операции",IF(NOT(ISNUMBER(D4289)),"Укажите количество",IF(D4289=0,"Количество не может быть 0",IF(AND(C4289&lt;&gt;"Корректировка остатка",D4289&lt;0),"Для этого типа количество положительное",IF(NOT(ISNUMBER('Номенклатура'!$C$2)),"Укажите дату начала учёта",IF(A4289&lt;INT('Номенклатура'!$C$2),"Раньше даты начала учёта: НЕ учтено",IF(AND(C4289="Корректировка остатка",TRIM(G4289)=""),"Учтено: добавьте пояснение","ОК")))))))))))))</f>
        <v/>
      </c>
    </row>
    <row r="4290" spans="1:9" x14ac:dyDescent="0.25">
      <c r="A4290" s="16"/>
      <c r="B4290" s="13"/>
      <c r="C4290" s="13"/>
      <c r="D4290" s="14"/>
      <c r="E4290" s="17" t="str">
        <f>IF(OR(B4290="",SUMPRODUCT(--EXACT('Номенклатура'!$A$6:$A$205,B4290))&lt;&gt;1),"",INDEX('Номенклатура'!$D$6:$D$205,SUMPRODUCT(EXACT('Номенклатура'!$A$6:$A$205,B4290)*(ROW('Номенклатура'!$A$6:$A$205)-5)))&amp;"")</f>
        <v/>
      </c>
      <c r="F4290" s="18" t="str">
        <f>IF(OR(I4290="ОК",I4290="Учтено: добавьте пояснение"),IF(C4290="Приход",D4290,IF(C4290="Корректировка остатка",D4290,-D4290)),"")</f>
        <v/>
      </c>
      <c r="G4290" s="13"/>
      <c r="H4290" s="15" t="str">
        <f>IF(OR(B4290="",SUMPRODUCT(--EXACT('Номенклатура'!$A$6:$A$205,B4290))&lt;&gt;1),"",INDEX('Номенклатура'!$B$6:$B$205,SUMPRODUCT(EXACT('Номенклатура'!$A$6:$A$205,B4290)*(ROW('Номенклатура'!$A$6:$A$205)-5)))&amp;"")</f>
        <v/>
      </c>
      <c r="I4290" s="15" t="str">
        <f>IF(COUNTA(A4290:D4290,G4290)=0,"",IF(NOT(ISNUMBER(A4290)),"Укажите дату",IF(B4290="","Укажите код",IF(NOT(AND(ISTEXT(B4290),LEN(B4290)&gt;0,LEN(B4290)&lt;=30,ISNUMBER(FIND(LEFT(B4290,1),"ABCDEFGHIJKLMNOPQRSTUVWXYZ")),SUMPRODUCT((MID(B4290,{1,2,3,4,5,6,7,8,9,10,11,12,13,14,15,16,17,18,19,20,21,22,23,24,25,26,27,28,29,30},1)&lt;&gt;"")*ISERROR(FIND(MID(B4290,{1,2,3,4,5,6,7,8,9,10,11,12,13,14,15,16,17,18,19,20,21,22,23,24,25,26,27,28,29,30},1),"ABCDEFGHIJKLMNOPQRSTUVWXYZ0123456789-_")))=0,ISERROR(VALUE(B4290)))),"Недопустимый код: только латинские буквы A-Z в верхнем регистре, цифры, - и _; начало с буквы, до 30 символов (например MILK-001)",IF(SUMPRODUCT(--EXACT('Номенклатура'!$A$6:$A$205,B4290))=0,"Код не найден в номенклатуре",IF(SUMPRODUCT(--EXACT('Номенклатура'!$A$6:$A$205,B4290))&gt;1,"Код повторяется в номенклатуре",IF(ISNA(MATCH(C4290,{"Приход","Расход","Списание","Корректировка остатка"},0)),"Выберите тип операции",IF(NOT(ISNUMBER(D4290)),"Укажите количество",IF(D4290=0,"Количество не может быть 0",IF(AND(C4290&lt;&gt;"Корректировка остатка",D4290&lt;0),"Для этого типа количество положительное",IF(NOT(ISNUMBER('Номенклатура'!$C$2)),"Укажите дату начала учёта",IF(A4290&lt;INT('Номенклатура'!$C$2),"Раньше даты начала учёта: НЕ учтено",IF(AND(C4290="Корректировка остатка",TRIM(G4290)=""),"Учтено: добавьте пояснение","ОК")))))))))))))</f>
        <v/>
      </c>
    </row>
    <row r="4291" spans="1:9" x14ac:dyDescent="0.25">
      <c r="A4291" s="16"/>
      <c r="B4291" s="13"/>
      <c r="C4291" s="13"/>
      <c r="D4291" s="14"/>
      <c r="E4291" s="17" t="str">
        <f>IF(OR(B4291="",SUMPRODUCT(--EXACT('Номенклатура'!$A$6:$A$205,B4291))&lt;&gt;1),"",INDEX('Номенклатура'!$D$6:$D$205,SUMPRODUCT(EXACT('Номенклатура'!$A$6:$A$205,B4291)*(ROW('Номенклатура'!$A$6:$A$205)-5)))&amp;"")</f>
        <v/>
      </c>
      <c r="F4291" s="18" t="str">
        <f>IF(OR(I4291="ОК",I4291="Учтено: добавьте пояснение"),IF(C4291="Приход",D4291,IF(C4291="Корректировка остатка",D4291,-D4291)),"")</f>
        <v/>
      </c>
      <c r="G4291" s="13"/>
      <c r="H4291" s="15" t="str">
        <f>IF(OR(B4291="",SUMPRODUCT(--EXACT('Номенклатура'!$A$6:$A$205,B4291))&lt;&gt;1),"",INDEX('Номенклатура'!$B$6:$B$205,SUMPRODUCT(EXACT('Номенклатура'!$A$6:$A$205,B4291)*(ROW('Номенклатура'!$A$6:$A$205)-5)))&amp;"")</f>
        <v/>
      </c>
      <c r="I4291" s="15" t="str">
        <f>IF(COUNTA(A4291:D4291,G4291)=0,"",IF(NOT(ISNUMBER(A4291)),"Укажите дату",IF(B4291="","Укажите код",IF(NOT(AND(ISTEXT(B4291),LEN(B4291)&gt;0,LEN(B4291)&lt;=30,ISNUMBER(FIND(LEFT(B4291,1),"ABCDEFGHIJKLMNOPQRSTUVWXYZ")),SUMPRODUCT((MID(B4291,{1,2,3,4,5,6,7,8,9,10,11,12,13,14,15,16,17,18,19,20,21,22,23,24,25,26,27,28,29,30},1)&lt;&gt;"")*ISERROR(FIND(MID(B4291,{1,2,3,4,5,6,7,8,9,10,11,12,13,14,15,16,17,18,19,20,21,22,23,24,25,26,27,28,29,30},1),"ABCDEFGHIJKLMNOPQRSTUVWXYZ0123456789-_")))=0,ISERROR(VALUE(B4291)))),"Недопустимый код: только латинские буквы A-Z в верхнем регистре, цифры, - и _; начало с буквы, до 30 символов (например MILK-001)",IF(SUMPRODUCT(--EXACT('Номенклатура'!$A$6:$A$205,B4291))=0,"Код не найден в номенклатуре",IF(SUMPRODUCT(--EXACT('Номенклатура'!$A$6:$A$205,B4291))&gt;1,"Код повторяется в номенклатуре",IF(ISNA(MATCH(C4291,{"Приход","Расход","Списание","Корректировка остатка"},0)),"Выберите тип операции",IF(NOT(ISNUMBER(D4291)),"Укажите количество",IF(D4291=0,"Количество не может быть 0",IF(AND(C4291&lt;&gt;"Корректировка остатка",D4291&lt;0),"Для этого типа количество положительное",IF(NOT(ISNUMBER('Номенклатура'!$C$2)),"Укажите дату начала учёта",IF(A4291&lt;INT('Номенклатура'!$C$2),"Раньше даты начала учёта: НЕ учтено",IF(AND(C4291="Корректировка остатка",TRIM(G4291)=""),"Учтено: добавьте пояснение","ОК")))))))))))))</f>
        <v/>
      </c>
    </row>
    <row r="4292" spans="1:9" x14ac:dyDescent="0.25">
      <c r="A4292" s="16"/>
      <c r="B4292" s="13"/>
      <c r="C4292" s="13"/>
      <c r="D4292" s="14"/>
      <c r="E4292" s="17" t="str">
        <f>IF(OR(B4292="",SUMPRODUCT(--EXACT('Номенклатура'!$A$6:$A$205,B4292))&lt;&gt;1),"",INDEX('Номенклатура'!$D$6:$D$205,SUMPRODUCT(EXACT('Номенклатура'!$A$6:$A$205,B4292)*(ROW('Номенклатура'!$A$6:$A$205)-5)))&amp;"")</f>
        <v/>
      </c>
      <c r="F4292" s="18" t="str">
        <f>IF(OR(I4292="ОК",I4292="Учтено: добавьте пояснение"),IF(C4292="Приход",D4292,IF(C4292="Корректировка остатка",D4292,-D4292)),"")</f>
        <v/>
      </c>
      <c r="G4292" s="13"/>
      <c r="H4292" s="15" t="str">
        <f>IF(OR(B4292="",SUMPRODUCT(--EXACT('Номенклатура'!$A$6:$A$205,B4292))&lt;&gt;1),"",INDEX('Номенклатура'!$B$6:$B$205,SUMPRODUCT(EXACT('Номенклатура'!$A$6:$A$205,B4292)*(ROW('Номенклатура'!$A$6:$A$205)-5)))&amp;"")</f>
        <v/>
      </c>
      <c r="I4292" s="15" t="str">
        <f>IF(COUNTA(A4292:D4292,G4292)=0,"",IF(NOT(ISNUMBER(A4292)),"Укажите дату",IF(B4292="","Укажите код",IF(NOT(AND(ISTEXT(B4292),LEN(B4292)&gt;0,LEN(B4292)&lt;=30,ISNUMBER(FIND(LEFT(B4292,1),"ABCDEFGHIJKLMNOPQRSTUVWXYZ")),SUMPRODUCT((MID(B4292,{1,2,3,4,5,6,7,8,9,10,11,12,13,14,15,16,17,18,19,20,21,22,23,24,25,26,27,28,29,30},1)&lt;&gt;"")*ISERROR(FIND(MID(B4292,{1,2,3,4,5,6,7,8,9,10,11,12,13,14,15,16,17,18,19,20,21,22,23,24,25,26,27,28,29,30},1),"ABCDEFGHIJKLMNOPQRSTUVWXYZ0123456789-_")))=0,ISERROR(VALUE(B4292)))),"Недопустимый код: только латинские буквы A-Z в верхнем регистре, цифры, - и _; начало с буквы, до 30 символов (например MILK-001)",IF(SUMPRODUCT(--EXACT('Номенклатура'!$A$6:$A$205,B4292))=0,"Код не найден в номенклатуре",IF(SUMPRODUCT(--EXACT('Номенклатура'!$A$6:$A$205,B4292))&gt;1,"Код повторяется в номенклатуре",IF(ISNA(MATCH(C4292,{"Приход","Расход","Списание","Корректировка остатка"},0)),"Выберите тип операции",IF(NOT(ISNUMBER(D4292)),"Укажите количество",IF(D4292=0,"Количество не может быть 0",IF(AND(C4292&lt;&gt;"Корректировка остатка",D4292&lt;0),"Для этого типа количество положительное",IF(NOT(ISNUMBER('Номенклатура'!$C$2)),"Укажите дату начала учёта",IF(A4292&lt;INT('Номенклатура'!$C$2),"Раньше даты начала учёта: НЕ учтено",IF(AND(C4292="Корректировка остатка",TRIM(G4292)=""),"Учтено: добавьте пояснение","ОК")))))))))))))</f>
        <v/>
      </c>
    </row>
    <row r="4293" spans="1:9" x14ac:dyDescent="0.25">
      <c r="A4293" s="16"/>
      <c r="B4293" s="13"/>
      <c r="C4293" s="13"/>
      <c r="D4293" s="14"/>
      <c r="E4293" s="17" t="str">
        <f>IF(OR(B4293="",SUMPRODUCT(--EXACT('Номенклатура'!$A$6:$A$205,B4293))&lt;&gt;1),"",INDEX('Номенклатура'!$D$6:$D$205,SUMPRODUCT(EXACT('Номенклатура'!$A$6:$A$205,B4293)*(ROW('Номенклатура'!$A$6:$A$205)-5)))&amp;"")</f>
        <v/>
      </c>
      <c r="F4293" s="18" t="str">
        <f>IF(OR(I4293="ОК",I4293="Учтено: добавьте пояснение"),IF(C4293="Приход",D4293,IF(C4293="Корректировка остатка",D4293,-D4293)),"")</f>
        <v/>
      </c>
      <c r="G4293" s="13"/>
      <c r="H4293" s="15" t="str">
        <f>IF(OR(B4293="",SUMPRODUCT(--EXACT('Номенклатура'!$A$6:$A$205,B4293))&lt;&gt;1),"",INDEX('Номенклатура'!$B$6:$B$205,SUMPRODUCT(EXACT('Номенклатура'!$A$6:$A$205,B4293)*(ROW('Номенклатура'!$A$6:$A$205)-5)))&amp;"")</f>
        <v/>
      </c>
      <c r="I4293" s="15" t="str">
        <f>IF(COUNTA(A4293:D4293,G4293)=0,"",IF(NOT(ISNUMBER(A4293)),"Укажите дату",IF(B4293="","Укажите код",IF(NOT(AND(ISTEXT(B4293),LEN(B4293)&gt;0,LEN(B4293)&lt;=30,ISNUMBER(FIND(LEFT(B4293,1),"ABCDEFGHIJKLMNOPQRSTUVWXYZ")),SUMPRODUCT((MID(B4293,{1,2,3,4,5,6,7,8,9,10,11,12,13,14,15,16,17,18,19,20,21,22,23,24,25,26,27,28,29,30},1)&lt;&gt;"")*ISERROR(FIND(MID(B4293,{1,2,3,4,5,6,7,8,9,10,11,12,13,14,15,16,17,18,19,20,21,22,23,24,25,26,27,28,29,30},1),"ABCDEFGHIJKLMNOPQRSTUVWXYZ0123456789-_")))=0,ISERROR(VALUE(B4293)))),"Недопустимый код: только латинские буквы A-Z в верхнем регистре, цифры, - и _; начало с буквы, до 30 символов (например MILK-001)",IF(SUMPRODUCT(--EXACT('Номенклатура'!$A$6:$A$205,B4293))=0,"Код не найден в номенклатуре",IF(SUMPRODUCT(--EXACT('Номенклатура'!$A$6:$A$205,B4293))&gt;1,"Код повторяется в номенклатуре",IF(ISNA(MATCH(C4293,{"Приход","Расход","Списание","Корректировка остатка"},0)),"Выберите тип операции",IF(NOT(ISNUMBER(D4293)),"Укажите количество",IF(D4293=0,"Количество не может быть 0",IF(AND(C4293&lt;&gt;"Корректировка остатка",D4293&lt;0),"Для этого типа количество положительное",IF(NOT(ISNUMBER('Номенклатура'!$C$2)),"Укажите дату начала учёта",IF(A4293&lt;INT('Номенклатура'!$C$2),"Раньше даты начала учёта: НЕ учтено",IF(AND(C4293="Корректировка остатка",TRIM(G4293)=""),"Учтено: добавьте пояснение","ОК")))))))))))))</f>
        <v/>
      </c>
    </row>
    <row r="4294" spans="1:9" x14ac:dyDescent="0.25">
      <c r="A4294" s="16"/>
      <c r="B4294" s="13"/>
      <c r="C4294" s="13"/>
      <c r="D4294" s="14"/>
      <c r="E4294" s="17" t="str">
        <f>IF(OR(B4294="",SUMPRODUCT(--EXACT('Номенклатура'!$A$6:$A$205,B4294))&lt;&gt;1),"",INDEX('Номенклатура'!$D$6:$D$205,SUMPRODUCT(EXACT('Номенклатура'!$A$6:$A$205,B4294)*(ROW('Номенклатура'!$A$6:$A$205)-5)))&amp;"")</f>
        <v/>
      </c>
      <c r="F4294" s="18" t="str">
        <f>IF(OR(I4294="ОК",I4294="Учтено: добавьте пояснение"),IF(C4294="Приход",D4294,IF(C4294="Корректировка остатка",D4294,-D4294)),"")</f>
        <v/>
      </c>
      <c r="G4294" s="13"/>
      <c r="H4294" s="15" t="str">
        <f>IF(OR(B4294="",SUMPRODUCT(--EXACT('Номенклатура'!$A$6:$A$205,B4294))&lt;&gt;1),"",INDEX('Номенклатура'!$B$6:$B$205,SUMPRODUCT(EXACT('Номенклатура'!$A$6:$A$205,B4294)*(ROW('Номенклатура'!$A$6:$A$205)-5)))&amp;"")</f>
        <v/>
      </c>
      <c r="I4294" s="15" t="str">
        <f>IF(COUNTA(A4294:D4294,G4294)=0,"",IF(NOT(ISNUMBER(A4294)),"Укажите дату",IF(B4294="","Укажите код",IF(NOT(AND(ISTEXT(B4294),LEN(B4294)&gt;0,LEN(B4294)&lt;=30,ISNUMBER(FIND(LEFT(B4294,1),"ABCDEFGHIJKLMNOPQRSTUVWXYZ")),SUMPRODUCT((MID(B4294,{1,2,3,4,5,6,7,8,9,10,11,12,13,14,15,16,17,18,19,20,21,22,23,24,25,26,27,28,29,30},1)&lt;&gt;"")*ISERROR(FIND(MID(B4294,{1,2,3,4,5,6,7,8,9,10,11,12,13,14,15,16,17,18,19,20,21,22,23,24,25,26,27,28,29,30},1),"ABCDEFGHIJKLMNOPQRSTUVWXYZ0123456789-_")))=0,ISERROR(VALUE(B4294)))),"Недопустимый код: только латинские буквы A-Z в верхнем регистре, цифры, - и _; начало с буквы, до 30 символов (например MILK-001)",IF(SUMPRODUCT(--EXACT('Номенклатура'!$A$6:$A$205,B4294))=0,"Код не найден в номенклатуре",IF(SUMPRODUCT(--EXACT('Номенклатура'!$A$6:$A$205,B4294))&gt;1,"Код повторяется в номенклатуре",IF(ISNA(MATCH(C4294,{"Приход","Расход","Списание","Корректировка остатка"},0)),"Выберите тип операции",IF(NOT(ISNUMBER(D4294)),"Укажите количество",IF(D4294=0,"Количество не может быть 0",IF(AND(C4294&lt;&gt;"Корректировка остатка",D4294&lt;0),"Для этого типа количество положительное",IF(NOT(ISNUMBER('Номенклатура'!$C$2)),"Укажите дату начала учёта",IF(A4294&lt;INT('Номенклатура'!$C$2),"Раньше даты начала учёта: НЕ учтено",IF(AND(C4294="Корректировка остатка",TRIM(G4294)=""),"Учтено: добавьте пояснение","ОК")))))))))))))</f>
        <v/>
      </c>
    </row>
    <row r="4295" spans="1:9" x14ac:dyDescent="0.25">
      <c r="A4295" s="16"/>
      <c r="B4295" s="13"/>
      <c r="C4295" s="13"/>
      <c r="D4295" s="14"/>
      <c r="E4295" s="17" t="str">
        <f>IF(OR(B4295="",SUMPRODUCT(--EXACT('Номенклатура'!$A$6:$A$205,B4295))&lt;&gt;1),"",INDEX('Номенклатура'!$D$6:$D$205,SUMPRODUCT(EXACT('Номенклатура'!$A$6:$A$205,B4295)*(ROW('Номенклатура'!$A$6:$A$205)-5)))&amp;"")</f>
        <v/>
      </c>
      <c r="F4295" s="18" t="str">
        <f>IF(OR(I4295="ОК",I4295="Учтено: добавьте пояснение"),IF(C4295="Приход",D4295,IF(C4295="Корректировка остатка",D4295,-D4295)),"")</f>
        <v/>
      </c>
      <c r="G4295" s="13"/>
      <c r="H4295" s="15" t="str">
        <f>IF(OR(B4295="",SUMPRODUCT(--EXACT('Номенклатура'!$A$6:$A$205,B4295))&lt;&gt;1),"",INDEX('Номенклатура'!$B$6:$B$205,SUMPRODUCT(EXACT('Номенклатура'!$A$6:$A$205,B4295)*(ROW('Номенклатура'!$A$6:$A$205)-5)))&amp;"")</f>
        <v/>
      </c>
      <c r="I4295" s="15" t="str">
        <f>IF(COUNTA(A4295:D4295,G4295)=0,"",IF(NOT(ISNUMBER(A4295)),"Укажите дату",IF(B4295="","Укажите код",IF(NOT(AND(ISTEXT(B4295),LEN(B4295)&gt;0,LEN(B4295)&lt;=30,ISNUMBER(FIND(LEFT(B4295,1),"ABCDEFGHIJKLMNOPQRSTUVWXYZ")),SUMPRODUCT((MID(B4295,{1,2,3,4,5,6,7,8,9,10,11,12,13,14,15,16,17,18,19,20,21,22,23,24,25,26,27,28,29,30},1)&lt;&gt;"")*ISERROR(FIND(MID(B4295,{1,2,3,4,5,6,7,8,9,10,11,12,13,14,15,16,17,18,19,20,21,22,23,24,25,26,27,28,29,30},1),"ABCDEFGHIJKLMNOPQRSTUVWXYZ0123456789-_")))=0,ISERROR(VALUE(B4295)))),"Недопустимый код: только латинские буквы A-Z в верхнем регистре, цифры, - и _; начало с буквы, до 30 символов (например MILK-001)",IF(SUMPRODUCT(--EXACT('Номенклатура'!$A$6:$A$205,B4295))=0,"Код не найден в номенклатуре",IF(SUMPRODUCT(--EXACT('Номенклатура'!$A$6:$A$205,B4295))&gt;1,"Код повторяется в номенклатуре",IF(ISNA(MATCH(C4295,{"Приход","Расход","Списание","Корректировка остатка"},0)),"Выберите тип операции",IF(NOT(ISNUMBER(D4295)),"Укажите количество",IF(D4295=0,"Количество не может быть 0",IF(AND(C4295&lt;&gt;"Корректировка остатка",D4295&lt;0),"Для этого типа количество положительное",IF(NOT(ISNUMBER('Номенклатура'!$C$2)),"Укажите дату начала учёта",IF(A4295&lt;INT('Номенклатура'!$C$2),"Раньше даты начала учёта: НЕ учтено",IF(AND(C4295="Корректировка остатка",TRIM(G4295)=""),"Учтено: добавьте пояснение","ОК")))))))))))))</f>
        <v/>
      </c>
    </row>
    <row r="4296" spans="1:9" x14ac:dyDescent="0.25">
      <c r="A4296" s="16"/>
      <c r="B4296" s="13"/>
      <c r="C4296" s="13"/>
      <c r="D4296" s="14"/>
      <c r="E4296" s="17" t="str">
        <f>IF(OR(B4296="",SUMPRODUCT(--EXACT('Номенклатура'!$A$6:$A$205,B4296))&lt;&gt;1),"",INDEX('Номенклатура'!$D$6:$D$205,SUMPRODUCT(EXACT('Номенклатура'!$A$6:$A$205,B4296)*(ROW('Номенклатура'!$A$6:$A$205)-5)))&amp;"")</f>
        <v/>
      </c>
      <c r="F4296" s="18" t="str">
        <f>IF(OR(I4296="ОК",I4296="Учтено: добавьте пояснение"),IF(C4296="Приход",D4296,IF(C4296="Корректировка остатка",D4296,-D4296)),"")</f>
        <v/>
      </c>
      <c r="G4296" s="13"/>
      <c r="H4296" s="15" t="str">
        <f>IF(OR(B4296="",SUMPRODUCT(--EXACT('Номенклатура'!$A$6:$A$205,B4296))&lt;&gt;1),"",INDEX('Номенклатура'!$B$6:$B$205,SUMPRODUCT(EXACT('Номенклатура'!$A$6:$A$205,B4296)*(ROW('Номенклатура'!$A$6:$A$205)-5)))&amp;"")</f>
        <v/>
      </c>
      <c r="I4296" s="15" t="str">
        <f>IF(COUNTA(A4296:D4296,G4296)=0,"",IF(NOT(ISNUMBER(A4296)),"Укажите дату",IF(B4296="","Укажите код",IF(NOT(AND(ISTEXT(B4296),LEN(B4296)&gt;0,LEN(B4296)&lt;=30,ISNUMBER(FIND(LEFT(B4296,1),"ABCDEFGHIJKLMNOPQRSTUVWXYZ")),SUMPRODUCT((MID(B4296,{1,2,3,4,5,6,7,8,9,10,11,12,13,14,15,16,17,18,19,20,21,22,23,24,25,26,27,28,29,30},1)&lt;&gt;"")*ISERROR(FIND(MID(B4296,{1,2,3,4,5,6,7,8,9,10,11,12,13,14,15,16,17,18,19,20,21,22,23,24,25,26,27,28,29,30},1),"ABCDEFGHIJKLMNOPQRSTUVWXYZ0123456789-_")))=0,ISERROR(VALUE(B4296)))),"Недопустимый код: только латинские буквы A-Z в верхнем регистре, цифры, - и _; начало с буквы, до 30 символов (например MILK-001)",IF(SUMPRODUCT(--EXACT('Номенклатура'!$A$6:$A$205,B4296))=0,"Код не найден в номенклатуре",IF(SUMPRODUCT(--EXACT('Номенклатура'!$A$6:$A$205,B4296))&gt;1,"Код повторяется в номенклатуре",IF(ISNA(MATCH(C4296,{"Приход","Расход","Списание","Корректировка остатка"},0)),"Выберите тип операции",IF(NOT(ISNUMBER(D4296)),"Укажите количество",IF(D4296=0,"Количество не может быть 0",IF(AND(C4296&lt;&gt;"Корректировка остатка",D4296&lt;0),"Для этого типа количество положительное",IF(NOT(ISNUMBER('Номенклатура'!$C$2)),"Укажите дату начала учёта",IF(A4296&lt;INT('Номенклатура'!$C$2),"Раньше даты начала учёта: НЕ учтено",IF(AND(C4296="Корректировка остатка",TRIM(G4296)=""),"Учтено: добавьте пояснение","ОК")))))))))))))</f>
        <v/>
      </c>
    </row>
    <row r="4297" spans="1:9" x14ac:dyDescent="0.25">
      <c r="A4297" s="16"/>
      <c r="B4297" s="13"/>
      <c r="C4297" s="13"/>
      <c r="D4297" s="14"/>
      <c r="E4297" s="17" t="str">
        <f>IF(OR(B4297="",SUMPRODUCT(--EXACT('Номенклатура'!$A$6:$A$205,B4297))&lt;&gt;1),"",INDEX('Номенклатура'!$D$6:$D$205,SUMPRODUCT(EXACT('Номенклатура'!$A$6:$A$205,B4297)*(ROW('Номенклатура'!$A$6:$A$205)-5)))&amp;"")</f>
        <v/>
      </c>
      <c r="F4297" s="18" t="str">
        <f>IF(OR(I4297="ОК",I4297="Учтено: добавьте пояснение"),IF(C4297="Приход",D4297,IF(C4297="Корректировка остатка",D4297,-D4297)),"")</f>
        <v/>
      </c>
      <c r="G4297" s="13"/>
      <c r="H4297" s="15" t="str">
        <f>IF(OR(B4297="",SUMPRODUCT(--EXACT('Номенклатура'!$A$6:$A$205,B4297))&lt;&gt;1),"",INDEX('Номенклатура'!$B$6:$B$205,SUMPRODUCT(EXACT('Номенклатура'!$A$6:$A$205,B4297)*(ROW('Номенклатура'!$A$6:$A$205)-5)))&amp;"")</f>
        <v/>
      </c>
      <c r="I4297" s="15" t="str">
        <f>IF(COUNTA(A4297:D4297,G4297)=0,"",IF(NOT(ISNUMBER(A4297)),"Укажите дату",IF(B4297="","Укажите код",IF(NOT(AND(ISTEXT(B4297),LEN(B4297)&gt;0,LEN(B4297)&lt;=30,ISNUMBER(FIND(LEFT(B4297,1),"ABCDEFGHIJKLMNOPQRSTUVWXYZ")),SUMPRODUCT((MID(B4297,{1,2,3,4,5,6,7,8,9,10,11,12,13,14,15,16,17,18,19,20,21,22,23,24,25,26,27,28,29,30},1)&lt;&gt;"")*ISERROR(FIND(MID(B4297,{1,2,3,4,5,6,7,8,9,10,11,12,13,14,15,16,17,18,19,20,21,22,23,24,25,26,27,28,29,30},1),"ABCDEFGHIJKLMNOPQRSTUVWXYZ0123456789-_")))=0,ISERROR(VALUE(B4297)))),"Недопустимый код: только латинские буквы A-Z в верхнем регистре, цифры, - и _; начало с буквы, до 30 символов (например MILK-001)",IF(SUMPRODUCT(--EXACT('Номенклатура'!$A$6:$A$205,B4297))=0,"Код не найден в номенклатуре",IF(SUMPRODUCT(--EXACT('Номенклатура'!$A$6:$A$205,B4297))&gt;1,"Код повторяется в номенклатуре",IF(ISNA(MATCH(C4297,{"Приход","Расход","Списание","Корректировка остатка"},0)),"Выберите тип операции",IF(NOT(ISNUMBER(D4297)),"Укажите количество",IF(D4297=0,"Количество не может быть 0",IF(AND(C4297&lt;&gt;"Корректировка остатка",D4297&lt;0),"Для этого типа количество положительное",IF(NOT(ISNUMBER('Номенклатура'!$C$2)),"Укажите дату начала учёта",IF(A4297&lt;INT('Номенклатура'!$C$2),"Раньше даты начала учёта: НЕ учтено",IF(AND(C4297="Корректировка остатка",TRIM(G4297)=""),"Учтено: добавьте пояснение","ОК")))))))))))))</f>
        <v/>
      </c>
    </row>
    <row r="4298" spans="1:9" x14ac:dyDescent="0.25">
      <c r="A4298" s="16"/>
      <c r="B4298" s="13"/>
      <c r="C4298" s="13"/>
      <c r="D4298" s="14"/>
      <c r="E4298" s="17" t="str">
        <f>IF(OR(B4298="",SUMPRODUCT(--EXACT('Номенклатура'!$A$6:$A$205,B4298))&lt;&gt;1),"",INDEX('Номенклатура'!$D$6:$D$205,SUMPRODUCT(EXACT('Номенклатура'!$A$6:$A$205,B4298)*(ROW('Номенклатура'!$A$6:$A$205)-5)))&amp;"")</f>
        <v/>
      </c>
      <c r="F4298" s="18" t="str">
        <f>IF(OR(I4298="ОК",I4298="Учтено: добавьте пояснение"),IF(C4298="Приход",D4298,IF(C4298="Корректировка остатка",D4298,-D4298)),"")</f>
        <v/>
      </c>
      <c r="G4298" s="13"/>
      <c r="H4298" s="15" t="str">
        <f>IF(OR(B4298="",SUMPRODUCT(--EXACT('Номенклатура'!$A$6:$A$205,B4298))&lt;&gt;1),"",INDEX('Номенклатура'!$B$6:$B$205,SUMPRODUCT(EXACT('Номенклатура'!$A$6:$A$205,B4298)*(ROW('Номенклатура'!$A$6:$A$205)-5)))&amp;"")</f>
        <v/>
      </c>
      <c r="I4298" s="15" t="str">
        <f>IF(COUNTA(A4298:D4298,G4298)=0,"",IF(NOT(ISNUMBER(A4298)),"Укажите дату",IF(B4298="","Укажите код",IF(NOT(AND(ISTEXT(B4298),LEN(B4298)&gt;0,LEN(B4298)&lt;=30,ISNUMBER(FIND(LEFT(B4298,1),"ABCDEFGHIJKLMNOPQRSTUVWXYZ")),SUMPRODUCT((MID(B4298,{1,2,3,4,5,6,7,8,9,10,11,12,13,14,15,16,17,18,19,20,21,22,23,24,25,26,27,28,29,30},1)&lt;&gt;"")*ISERROR(FIND(MID(B4298,{1,2,3,4,5,6,7,8,9,10,11,12,13,14,15,16,17,18,19,20,21,22,23,24,25,26,27,28,29,30},1),"ABCDEFGHIJKLMNOPQRSTUVWXYZ0123456789-_")))=0,ISERROR(VALUE(B4298)))),"Недопустимый код: только латинские буквы A-Z в верхнем регистре, цифры, - и _; начало с буквы, до 30 символов (например MILK-001)",IF(SUMPRODUCT(--EXACT('Номенклатура'!$A$6:$A$205,B4298))=0,"Код не найден в номенклатуре",IF(SUMPRODUCT(--EXACT('Номенклатура'!$A$6:$A$205,B4298))&gt;1,"Код повторяется в номенклатуре",IF(ISNA(MATCH(C4298,{"Приход","Расход","Списание","Корректировка остатка"},0)),"Выберите тип операции",IF(NOT(ISNUMBER(D4298)),"Укажите количество",IF(D4298=0,"Количество не может быть 0",IF(AND(C4298&lt;&gt;"Корректировка остатка",D4298&lt;0),"Для этого типа количество положительное",IF(NOT(ISNUMBER('Номенклатура'!$C$2)),"Укажите дату начала учёта",IF(A4298&lt;INT('Номенклатура'!$C$2),"Раньше даты начала учёта: НЕ учтено",IF(AND(C4298="Корректировка остатка",TRIM(G4298)=""),"Учтено: добавьте пояснение","ОК")))))))))))))</f>
        <v/>
      </c>
    </row>
    <row r="4299" spans="1:9" x14ac:dyDescent="0.25">
      <c r="A4299" s="16"/>
      <c r="B4299" s="13"/>
      <c r="C4299" s="13"/>
      <c r="D4299" s="14"/>
      <c r="E4299" s="17" t="str">
        <f>IF(OR(B4299="",SUMPRODUCT(--EXACT('Номенклатура'!$A$6:$A$205,B4299))&lt;&gt;1),"",INDEX('Номенклатура'!$D$6:$D$205,SUMPRODUCT(EXACT('Номенклатура'!$A$6:$A$205,B4299)*(ROW('Номенклатура'!$A$6:$A$205)-5)))&amp;"")</f>
        <v/>
      </c>
      <c r="F4299" s="18" t="str">
        <f>IF(OR(I4299="ОК",I4299="Учтено: добавьте пояснение"),IF(C4299="Приход",D4299,IF(C4299="Корректировка остатка",D4299,-D4299)),"")</f>
        <v/>
      </c>
      <c r="G4299" s="13"/>
      <c r="H4299" s="15" t="str">
        <f>IF(OR(B4299="",SUMPRODUCT(--EXACT('Номенклатура'!$A$6:$A$205,B4299))&lt;&gt;1),"",INDEX('Номенклатура'!$B$6:$B$205,SUMPRODUCT(EXACT('Номенклатура'!$A$6:$A$205,B4299)*(ROW('Номенклатура'!$A$6:$A$205)-5)))&amp;"")</f>
        <v/>
      </c>
      <c r="I4299" s="15" t="str">
        <f>IF(COUNTA(A4299:D4299,G4299)=0,"",IF(NOT(ISNUMBER(A4299)),"Укажите дату",IF(B4299="","Укажите код",IF(NOT(AND(ISTEXT(B4299),LEN(B4299)&gt;0,LEN(B4299)&lt;=30,ISNUMBER(FIND(LEFT(B4299,1),"ABCDEFGHIJKLMNOPQRSTUVWXYZ")),SUMPRODUCT((MID(B4299,{1,2,3,4,5,6,7,8,9,10,11,12,13,14,15,16,17,18,19,20,21,22,23,24,25,26,27,28,29,30},1)&lt;&gt;"")*ISERROR(FIND(MID(B4299,{1,2,3,4,5,6,7,8,9,10,11,12,13,14,15,16,17,18,19,20,21,22,23,24,25,26,27,28,29,30},1),"ABCDEFGHIJKLMNOPQRSTUVWXYZ0123456789-_")))=0,ISERROR(VALUE(B4299)))),"Недопустимый код: только латинские буквы A-Z в верхнем регистре, цифры, - и _; начало с буквы, до 30 символов (например MILK-001)",IF(SUMPRODUCT(--EXACT('Номенклатура'!$A$6:$A$205,B4299))=0,"Код не найден в номенклатуре",IF(SUMPRODUCT(--EXACT('Номенклатура'!$A$6:$A$205,B4299))&gt;1,"Код повторяется в номенклатуре",IF(ISNA(MATCH(C4299,{"Приход","Расход","Списание","Корректировка остатка"},0)),"Выберите тип операции",IF(NOT(ISNUMBER(D4299)),"Укажите количество",IF(D4299=0,"Количество не может быть 0",IF(AND(C4299&lt;&gt;"Корректировка остатка",D4299&lt;0),"Для этого типа количество положительное",IF(NOT(ISNUMBER('Номенклатура'!$C$2)),"Укажите дату начала учёта",IF(A4299&lt;INT('Номенклатура'!$C$2),"Раньше даты начала учёта: НЕ учтено",IF(AND(C4299="Корректировка остатка",TRIM(G4299)=""),"Учтено: добавьте пояснение","ОК")))))))))))))</f>
        <v/>
      </c>
    </row>
    <row r="4300" spans="1:9" x14ac:dyDescent="0.25">
      <c r="A4300" s="16"/>
      <c r="B4300" s="13"/>
      <c r="C4300" s="13"/>
      <c r="D4300" s="14"/>
      <c r="E4300" s="17" t="str">
        <f>IF(OR(B4300="",SUMPRODUCT(--EXACT('Номенклатура'!$A$6:$A$205,B4300))&lt;&gt;1),"",INDEX('Номенклатура'!$D$6:$D$205,SUMPRODUCT(EXACT('Номенклатура'!$A$6:$A$205,B4300)*(ROW('Номенклатура'!$A$6:$A$205)-5)))&amp;"")</f>
        <v/>
      </c>
      <c r="F4300" s="18" t="str">
        <f>IF(OR(I4300="ОК",I4300="Учтено: добавьте пояснение"),IF(C4300="Приход",D4300,IF(C4300="Корректировка остатка",D4300,-D4300)),"")</f>
        <v/>
      </c>
      <c r="G4300" s="13"/>
      <c r="H4300" s="15" t="str">
        <f>IF(OR(B4300="",SUMPRODUCT(--EXACT('Номенклатура'!$A$6:$A$205,B4300))&lt;&gt;1),"",INDEX('Номенклатура'!$B$6:$B$205,SUMPRODUCT(EXACT('Номенклатура'!$A$6:$A$205,B4300)*(ROW('Номенклатура'!$A$6:$A$205)-5)))&amp;"")</f>
        <v/>
      </c>
      <c r="I4300" s="15" t="str">
        <f>IF(COUNTA(A4300:D4300,G4300)=0,"",IF(NOT(ISNUMBER(A4300)),"Укажите дату",IF(B4300="","Укажите код",IF(NOT(AND(ISTEXT(B4300),LEN(B4300)&gt;0,LEN(B4300)&lt;=30,ISNUMBER(FIND(LEFT(B4300,1),"ABCDEFGHIJKLMNOPQRSTUVWXYZ")),SUMPRODUCT((MID(B4300,{1,2,3,4,5,6,7,8,9,10,11,12,13,14,15,16,17,18,19,20,21,22,23,24,25,26,27,28,29,30},1)&lt;&gt;"")*ISERROR(FIND(MID(B4300,{1,2,3,4,5,6,7,8,9,10,11,12,13,14,15,16,17,18,19,20,21,22,23,24,25,26,27,28,29,30},1),"ABCDEFGHIJKLMNOPQRSTUVWXYZ0123456789-_")))=0,ISERROR(VALUE(B4300)))),"Недопустимый код: только латинские буквы A-Z в верхнем регистре, цифры, - и _; начало с буквы, до 30 символов (например MILK-001)",IF(SUMPRODUCT(--EXACT('Номенклатура'!$A$6:$A$205,B4300))=0,"Код не найден в номенклатуре",IF(SUMPRODUCT(--EXACT('Номенклатура'!$A$6:$A$205,B4300))&gt;1,"Код повторяется в номенклатуре",IF(ISNA(MATCH(C4300,{"Приход","Расход","Списание","Корректировка остатка"},0)),"Выберите тип операции",IF(NOT(ISNUMBER(D4300)),"Укажите количество",IF(D4300=0,"Количество не может быть 0",IF(AND(C4300&lt;&gt;"Корректировка остатка",D4300&lt;0),"Для этого типа количество положительное",IF(NOT(ISNUMBER('Номенклатура'!$C$2)),"Укажите дату начала учёта",IF(A4300&lt;INT('Номенклатура'!$C$2),"Раньше даты начала учёта: НЕ учтено",IF(AND(C4300="Корректировка остатка",TRIM(G4300)=""),"Учтено: добавьте пояснение","ОК")))))))))))))</f>
        <v/>
      </c>
    </row>
    <row r="4301" spans="1:9" x14ac:dyDescent="0.25">
      <c r="A4301" s="16"/>
      <c r="B4301" s="13"/>
      <c r="C4301" s="13"/>
      <c r="D4301" s="14"/>
      <c r="E4301" s="17" t="str">
        <f>IF(OR(B4301="",SUMPRODUCT(--EXACT('Номенклатура'!$A$6:$A$205,B4301))&lt;&gt;1),"",INDEX('Номенклатура'!$D$6:$D$205,SUMPRODUCT(EXACT('Номенклатура'!$A$6:$A$205,B4301)*(ROW('Номенклатура'!$A$6:$A$205)-5)))&amp;"")</f>
        <v/>
      </c>
      <c r="F4301" s="18" t="str">
        <f>IF(OR(I4301="ОК",I4301="Учтено: добавьте пояснение"),IF(C4301="Приход",D4301,IF(C4301="Корректировка остатка",D4301,-D4301)),"")</f>
        <v/>
      </c>
      <c r="G4301" s="13"/>
      <c r="H4301" s="15" t="str">
        <f>IF(OR(B4301="",SUMPRODUCT(--EXACT('Номенклатура'!$A$6:$A$205,B4301))&lt;&gt;1),"",INDEX('Номенклатура'!$B$6:$B$205,SUMPRODUCT(EXACT('Номенклатура'!$A$6:$A$205,B4301)*(ROW('Номенклатура'!$A$6:$A$205)-5)))&amp;"")</f>
        <v/>
      </c>
      <c r="I4301" s="15" t="str">
        <f>IF(COUNTA(A4301:D4301,G4301)=0,"",IF(NOT(ISNUMBER(A4301)),"Укажите дату",IF(B4301="","Укажите код",IF(NOT(AND(ISTEXT(B4301),LEN(B4301)&gt;0,LEN(B4301)&lt;=30,ISNUMBER(FIND(LEFT(B4301,1),"ABCDEFGHIJKLMNOPQRSTUVWXYZ")),SUMPRODUCT((MID(B4301,{1,2,3,4,5,6,7,8,9,10,11,12,13,14,15,16,17,18,19,20,21,22,23,24,25,26,27,28,29,30},1)&lt;&gt;"")*ISERROR(FIND(MID(B4301,{1,2,3,4,5,6,7,8,9,10,11,12,13,14,15,16,17,18,19,20,21,22,23,24,25,26,27,28,29,30},1),"ABCDEFGHIJKLMNOPQRSTUVWXYZ0123456789-_")))=0,ISERROR(VALUE(B4301)))),"Недопустимый код: только латинские буквы A-Z в верхнем регистре, цифры, - и _; начало с буквы, до 30 символов (например MILK-001)",IF(SUMPRODUCT(--EXACT('Номенклатура'!$A$6:$A$205,B4301))=0,"Код не найден в номенклатуре",IF(SUMPRODUCT(--EXACT('Номенклатура'!$A$6:$A$205,B4301))&gt;1,"Код повторяется в номенклатуре",IF(ISNA(MATCH(C4301,{"Приход","Расход","Списание","Корректировка остатка"},0)),"Выберите тип операции",IF(NOT(ISNUMBER(D4301)),"Укажите количество",IF(D4301=0,"Количество не может быть 0",IF(AND(C4301&lt;&gt;"Корректировка остатка",D4301&lt;0),"Для этого типа количество положительное",IF(NOT(ISNUMBER('Номенклатура'!$C$2)),"Укажите дату начала учёта",IF(A4301&lt;INT('Номенклатура'!$C$2),"Раньше даты начала учёта: НЕ учтено",IF(AND(C4301="Корректировка остатка",TRIM(G4301)=""),"Учтено: добавьте пояснение","ОК")))))))))))))</f>
        <v/>
      </c>
    </row>
    <row r="4302" spans="1:9" x14ac:dyDescent="0.25">
      <c r="A4302" s="16"/>
      <c r="B4302" s="13"/>
      <c r="C4302" s="13"/>
      <c r="D4302" s="14"/>
      <c r="E4302" s="17" t="str">
        <f>IF(OR(B4302="",SUMPRODUCT(--EXACT('Номенклатура'!$A$6:$A$205,B4302))&lt;&gt;1),"",INDEX('Номенклатура'!$D$6:$D$205,SUMPRODUCT(EXACT('Номенклатура'!$A$6:$A$205,B4302)*(ROW('Номенклатура'!$A$6:$A$205)-5)))&amp;"")</f>
        <v/>
      </c>
      <c r="F4302" s="18" t="str">
        <f>IF(OR(I4302="ОК",I4302="Учтено: добавьте пояснение"),IF(C4302="Приход",D4302,IF(C4302="Корректировка остатка",D4302,-D4302)),"")</f>
        <v/>
      </c>
      <c r="G4302" s="13"/>
      <c r="H4302" s="15" t="str">
        <f>IF(OR(B4302="",SUMPRODUCT(--EXACT('Номенклатура'!$A$6:$A$205,B4302))&lt;&gt;1),"",INDEX('Номенклатура'!$B$6:$B$205,SUMPRODUCT(EXACT('Номенклатура'!$A$6:$A$205,B4302)*(ROW('Номенклатура'!$A$6:$A$205)-5)))&amp;"")</f>
        <v/>
      </c>
      <c r="I4302" s="15" t="str">
        <f>IF(COUNTA(A4302:D4302,G4302)=0,"",IF(NOT(ISNUMBER(A4302)),"Укажите дату",IF(B4302="","Укажите код",IF(NOT(AND(ISTEXT(B4302),LEN(B4302)&gt;0,LEN(B4302)&lt;=30,ISNUMBER(FIND(LEFT(B4302,1),"ABCDEFGHIJKLMNOPQRSTUVWXYZ")),SUMPRODUCT((MID(B4302,{1,2,3,4,5,6,7,8,9,10,11,12,13,14,15,16,17,18,19,20,21,22,23,24,25,26,27,28,29,30},1)&lt;&gt;"")*ISERROR(FIND(MID(B4302,{1,2,3,4,5,6,7,8,9,10,11,12,13,14,15,16,17,18,19,20,21,22,23,24,25,26,27,28,29,30},1),"ABCDEFGHIJKLMNOPQRSTUVWXYZ0123456789-_")))=0,ISERROR(VALUE(B4302)))),"Недопустимый код: только латинские буквы A-Z в верхнем регистре, цифры, - и _; начало с буквы, до 30 символов (например MILK-001)",IF(SUMPRODUCT(--EXACT('Номенклатура'!$A$6:$A$205,B4302))=0,"Код не найден в номенклатуре",IF(SUMPRODUCT(--EXACT('Номенклатура'!$A$6:$A$205,B4302))&gt;1,"Код повторяется в номенклатуре",IF(ISNA(MATCH(C4302,{"Приход","Расход","Списание","Корректировка остатка"},0)),"Выберите тип операции",IF(NOT(ISNUMBER(D4302)),"Укажите количество",IF(D4302=0,"Количество не может быть 0",IF(AND(C4302&lt;&gt;"Корректировка остатка",D4302&lt;0),"Для этого типа количество положительное",IF(NOT(ISNUMBER('Номенклатура'!$C$2)),"Укажите дату начала учёта",IF(A4302&lt;INT('Номенклатура'!$C$2),"Раньше даты начала учёта: НЕ учтено",IF(AND(C4302="Корректировка остатка",TRIM(G4302)=""),"Учтено: добавьте пояснение","ОК")))))))))))))</f>
        <v/>
      </c>
    </row>
    <row r="4303" spans="1:9" x14ac:dyDescent="0.25">
      <c r="A4303" s="16"/>
      <c r="B4303" s="13"/>
      <c r="C4303" s="13"/>
      <c r="D4303" s="14"/>
      <c r="E4303" s="17" t="str">
        <f>IF(OR(B4303="",SUMPRODUCT(--EXACT('Номенклатура'!$A$6:$A$205,B4303))&lt;&gt;1),"",INDEX('Номенклатура'!$D$6:$D$205,SUMPRODUCT(EXACT('Номенклатура'!$A$6:$A$205,B4303)*(ROW('Номенклатура'!$A$6:$A$205)-5)))&amp;"")</f>
        <v/>
      </c>
      <c r="F4303" s="18" t="str">
        <f>IF(OR(I4303="ОК",I4303="Учтено: добавьте пояснение"),IF(C4303="Приход",D4303,IF(C4303="Корректировка остатка",D4303,-D4303)),"")</f>
        <v/>
      </c>
      <c r="G4303" s="13"/>
      <c r="H4303" s="15" t="str">
        <f>IF(OR(B4303="",SUMPRODUCT(--EXACT('Номенклатура'!$A$6:$A$205,B4303))&lt;&gt;1),"",INDEX('Номенклатура'!$B$6:$B$205,SUMPRODUCT(EXACT('Номенклатура'!$A$6:$A$205,B4303)*(ROW('Номенклатура'!$A$6:$A$205)-5)))&amp;"")</f>
        <v/>
      </c>
      <c r="I4303" s="15" t="str">
        <f>IF(COUNTA(A4303:D4303,G4303)=0,"",IF(NOT(ISNUMBER(A4303)),"Укажите дату",IF(B4303="","Укажите код",IF(NOT(AND(ISTEXT(B4303),LEN(B4303)&gt;0,LEN(B4303)&lt;=30,ISNUMBER(FIND(LEFT(B4303,1),"ABCDEFGHIJKLMNOPQRSTUVWXYZ")),SUMPRODUCT((MID(B4303,{1,2,3,4,5,6,7,8,9,10,11,12,13,14,15,16,17,18,19,20,21,22,23,24,25,26,27,28,29,30},1)&lt;&gt;"")*ISERROR(FIND(MID(B4303,{1,2,3,4,5,6,7,8,9,10,11,12,13,14,15,16,17,18,19,20,21,22,23,24,25,26,27,28,29,30},1),"ABCDEFGHIJKLMNOPQRSTUVWXYZ0123456789-_")))=0,ISERROR(VALUE(B4303)))),"Недопустимый код: только латинские буквы A-Z в верхнем регистре, цифры, - и _; начало с буквы, до 30 символов (например MILK-001)",IF(SUMPRODUCT(--EXACT('Номенклатура'!$A$6:$A$205,B4303))=0,"Код не найден в номенклатуре",IF(SUMPRODUCT(--EXACT('Номенклатура'!$A$6:$A$205,B4303))&gt;1,"Код повторяется в номенклатуре",IF(ISNA(MATCH(C4303,{"Приход","Расход","Списание","Корректировка остатка"},0)),"Выберите тип операции",IF(NOT(ISNUMBER(D4303)),"Укажите количество",IF(D4303=0,"Количество не может быть 0",IF(AND(C4303&lt;&gt;"Корректировка остатка",D4303&lt;0),"Для этого типа количество положительное",IF(NOT(ISNUMBER('Номенклатура'!$C$2)),"Укажите дату начала учёта",IF(A4303&lt;INT('Номенклатура'!$C$2),"Раньше даты начала учёта: НЕ учтено",IF(AND(C4303="Корректировка остатка",TRIM(G4303)=""),"Учтено: добавьте пояснение","ОК")))))))))))))</f>
        <v/>
      </c>
    </row>
    <row r="4304" spans="1:9" x14ac:dyDescent="0.25">
      <c r="A4304" s="16"/>
      <c r="B4304" s="13"/>
      <c r="C4304" s="13"/>
      <c r="D4304" s="14"/>
      <c r="E4304" s="17" t="str">
        <f>IF(OR(B4304="",SUMPRODUCT(--EXACT('Номенклатура'!$A$6:$A$205,B4304))&lt;&gt;1),"",INDEX('Номенклатура'!$D$6:$D$205,SUMPRODUCT(EXACT('Номенклатура'!$A$6:$A$205,B4304)*(ROW('Номенклатура'!$A$6:$A$205)-5)))&amp;"")</f>
        <v/>
      </c>
      <c r="F4304" s="18" t="str">
        <f>IF(OR(I4304="ОК",I4304="Учтено: добавьте пояснение"),IF(C4304="Приход",D4304,IF(C4304="Корректировка остатка",D4304,-D4304)),"")</f>
        <v/>
      </c>
      <c r="G4304" s="13"/>
      <c r="H4304" s="15" t="str">
        <f>IF(OR(B4304="",SUMPRODUCT(--EXACT('Номенклатура'!$A$6:$A$205,B4304))&lt;&gt;1),"",INDEX('Номенклатура'!$B$6:$B$205,SUMPRODUCT(EXACT('Номенклатура'!$A$6:$A$205,B4304)*(ROW('Номенклатура'!$A$6:$A$205)-5)))&amp;"")</f>
        <v/>
      </c>
      <c r="I4304" s="15" t="str">
        <f>IF(COUNTA(A4304:D4304,G4304)=0,"",IF(NOT(ISNUMBER(A4304)),"Укажите дату",IF(B4304="","Укажите код",IF(NOT(AND(ISTEXT(B4304),LEN(B4304)&gt;0,LEN(B4304)&lt;=30,ISNUMBER(FIND(LEFT(B4304,1),"ABCDEFGHIJKLMNOPQRSTUVWXYZ")),SUMPRODUCT((MID(B4304,{1,2,3,4,5,6,7,8,9,10,11,12,13,14,15,16,17,18,19,20,21,22,23,24,25,26,27,28,29,30},1)&lt;&gt;"")*ISERROR(FIND(MID(B4304,{1,2,3,4,5,6,7,8,9,10,11,12,13,14,15,16,17,18,19,20,21,22,23,24,25,26,27,28,29,30},1),"ABCDEFGHIJKLMNOPQRSTUVWXYZ0123456789-_")))=0,ISERROR(VALUE(B4304)))),"Недопустимый код: только латинские буквы A-Z в верхнем регистре, цифры, - и _; начало с буквы, до 30 символов (например MILK-001)",IF(SUMPRODUCT(--EXACT('Номенклатура'!$A$6:$A$205,B4304))=0,"Код не найден в номенклатуре",IF(SUMPRODUCT(--EXACT('Номенклатура'!$A$6:$A$205,B4304))&gt;1,"Код повторяется в номенклатуре",IF(ISNA(MATCH(C4304,{"Приход","Расход","Списание","Корректировка остатка"},0)),"Выберите тип операции",IF(NOT(ISNUMBER(D4304)),"Укажите количество",IF(D4304=0,"Количество не может быть 0",IF(AND(C4304&lt;&gt;"Корректировка остатка",D4304&lt;0),"Для этого типа количество положительное",IF(NOT(ISNUMBER('Номенклатура'!$C$2)),"Укажите дату начала учёта",IF(A4304&lt;INT('Номенклатура'!$C$2),"Раньше даты начала учёта: НЕ учтено",IF(AND(C4304="Корректировка остатка",TRIM(G4304)=""),"Учтено: добавьте пояснение","ОК")))))))))))))</f>
        <v/>
      </c>
    </row>
    <row r="4305" spans="1:9" x14ac:dyDescent="0.25">
      <c r="A4305" s="16"/>
      <c r="B4305" s="13"/>
      <c r="C4305" s="13"/>
      <c r="D4305" s="14"/>
      <c r="E4305" s="17" t="str">
        <f>IF(OR(B4305="",SUMPRODUCT(--EXACT('Номенклатура'!$A$6:$A$205,B4305))&lt;&gt;1),"",INDEX('Номенклатура'!$D$6:$D$205,SUMPRODUCT(EXACT('Номенклатура'!$A$6:$A$205,B4305)*(ROW('Номенклатура'!$A$6:$A$205)-5)))&amp;"")</f>
        <v/>
      </c>
      <c r="F4305" s="18" t="str">
        <f>IF(OR(I4305="ОК",I4305="Учтено: добавьте пояснение"),IF(C4305="Приход",D4305,IF(C4305="Корректировка остатка",D4305,-D4305)),"")</f>
        <v/>
      </c>
      <c r="G4305" s="13"/>
      <c r="H4305" s="15" t="str">
        <f>IF(OR(B4305="",SUMPRODUCT(--EXACT('Номенклатура'!$A$6:$A$205,B4305))&lt;&gt;1),"",INDEX('Номенклатура'!$B$6:$B$205,SUMPRODUCT(EXACT('Номенклатура'!$A$6:$A$205,B4305)*(ROW('Номенклатура'!$A$6:$A$205)-5)))&amp;"")</f>
        <v/>
      </c>
      <c r="I4305" s="15" t="str">
        <f>IF(COUNTA(A4305:D4305,G4305)=0,"",IF(NOT(ISNUMBER(A4305)),"Укажите дату",IF(B4305="","Укажите код",IF(NOT(AND(ISTEXT(B4305),LEN(B4305)&gt;0,LEN(B4305)&lt;=30,ISNUMBER(FIND(LEFT(B4305,1),"ABCDEFGHIJKLMNOPQRSTUVWXYZ")),SUMPRODUCT((MID(B4305,{1,2,3,4,5,6,7,8,9,10,11,12,13,14,15,16,17,18,19,20,21,22,23,24,25,26,27,28,29,30},1)&lt;&gt;"")*ISERROR(FIND(MID(B4305,{1,2,3,4,5,6,7,8,9,10,11,12,13,14,15,16,17,18,19,20,21,22,23,24,25,26,27,28,29,30},1),"ABCDEFGHIJKLMNOPQRSTUVWXYZ0123456789-_")))=0,ISERROR(VALUE(B4305)))),"Недопустимый код: только латинские буквы A-Z в верхнем регистре, цифры, - и _; начало с буквы, до 30 символов (например MILK-001)",IF(SUMPRODUCT(--EXACT('Номенклатура'!$A$6:$A$205,B4305))=0,"Код не найден в номенклатуре",IF(SUMPRODUCT(--EXACT('Номенклатура'!$A$6:$A$205,B4305))&gt;1,"Код повторяется в номенклатуре",IF(ISNA(MATCH(C4305,{"Приход","Расход","Списание","Корректировка остатка"},0)),"Выберите тип операции",IF(NOT(ISNUMBER(D4305)),"Укажите количество",IF(D4305=0,"Количество не может быть 0",IF(AND(C4305&lt;&gt;"Корректировка остатка",D4305&lt;0),"Для этого типа количество положительное",IF(NOT(ISNUMBER('Номенклатура'!$C$2)),"Укажите дату начала учёта",IF(A4305&lt;INT('Номенклатура'!$C$2),"Раньше даты начала учёта: НЕ учтено",IF(AND(C4305="Корректировка остатка",TRIM(G4305)=""),"Учтено: добавьте пояснение","ОК")))))))))))))</f>
        <v/>
      </c>
    </row>
    <row r="4306" spans="1:9" x14ac:dyDescent="0.25">
      <c r="A4306" s="16"/>
      <c r="B4306" s="13"/>
      <c r="C4306" s="13"/>
      <c r="D4306" s="14"/>
      <c r="E4306" s="17" t="str">
        <f>IF(OR(B4306="",SUMPRODUCT(--EXACT('Номенклатура'!$A$6:$A$205,B4306))&lt;&gt;1),"",INDEX('Номенклатура'!$D$6:$D$205,SUMPRODUCT(EXACT('Номенклатура'!$A$6:$A$205,B4306)*(ROW('Номенклатура'!$A$6:$A$205)-5)))&amp;"")</f>
        <v/>
      </c>
      <c r="F4306" s="18" t="str">
        <f>IF(OR(I4306="ОК",I4306="Учтено: добавьте пояснение"),IF(C4306="Приход",D4306,IF(C4306="Корректировка остатка",D4306,-D4306)),"")</f>
        <v/>
      </c>
      <c r="G4306" s="13"/>
      <c r="H4306" s="15" t="str">
        <f>IF(OR(B4306="",SUMPRODUCT(--EXACT('Номенклатура'!$A$6:$A$205,B4306))&lt;&gt;1),"",INDEX('Номенклатура'!$B$6:$B$205,SUMPRODUCT(EXACT('Номенклатура'!$A$6:$A$205,B4306)*(ROW('Номенклатура'!$A$6:$A$205)-5)))&amp;"")</f>
        <v/>
      </c>
      <c r="I4306" s="15" t="str">
        <f>IF(COUNTA(A4306:D4306,G4306)=0,"",IF(NOT(ISNUMBER(A4306)),"Укажите дату",IF(B4306="","Укажите код",IF(NOT(AND(ISTEXT(B4306),LEN(B4306)&gt;0,LEN(B4306)&lt;=30,ISNUMBER(FIND(LEFT(B4306,1),"ABCDEFGHIJKLMNOPQRSTUVWXYZ")),SUMPRODUCT((MID(B4306,{1,2,3,4,5,6,7,8,9,10,11,12,13,14,15,16,17,18,19,20,21,22,23,24,25,26,27,28,29,30},1)&lt;&gt;"")*ISERROR(FIND(MID(B4306,{1,2,3,4,5,6,7,8,9,10,11,12,13,14,15,16,17,18,19,20,21,22,23,24,25,26,27,28,29,30},1),"ABCDEFGHIJKLMNOPQRSTUVWXYZ0123456789-_")))=0,ISERROR(VALUE(B4306)))),"Недопустимый код: только латинские буквы A-Z в верхнем регистре, цифры, - и _; начало с буквы, до 30 символов (например MILK-001)",IF(SUMPRODUCT(--EXACT('Номенклатура'!$A$6:$A$205,B4306))=0,"Код не найден в номенклатуре",IF(SUMPRODUCT(--EXACT('Номенклатура'!$A$6:$A$205,B4306))&gt;1,"Код повторяется в номенклатуре",IF(ISNA(MATCH(C4306,{"Приход","Расход","Списание","Корректировка остатка"},0)),"Выберите тип операции",IF(NOT(ISNUMBER(D4306)),"Укажите количество",IF(D4306=0,"Количество не может быть 0",IF(AND(C4306&lt;&gt;"Корректировка остатка",D4306&lt;0),"Для этого типа количество положительное",IF(NOT(ISNUMBER('Номенклатура'!$C$2)),"Укажите дату начала учёта",IF(A4306&lt;INT('Номенклатура'!$C$2),"Раньше даты начала учёта: НЕ учтено",IF(AND(C4306="Корректировка остатка",TRIM(G4306)=""),"Учтено: добавьте пояснение","ОК")))))))))))))</f>
        <v/>
      </c>
    </row>
    <row r="4307" spans="1:9" x14ac:dyDescent="0.25">
      <c r="A4307" s="16"/>
      <c r="B4307" s="13"/>
      <c r="C4307" s="13"/>
      <c r="D4307" s="14"/>
      <c r="E4307" s="17" t="str">
        <f>IF(OR(B4307="",SUMPRODUCT(--EXACT('Номенклатура'!$A$6:$A$205,B4307))&lt;&gt;1),"",INDEX('Номенклатура'!$D$6:$D$205,SUMPRODUCT(EXACT('Номенклатура'!$A$6:$A$205,B4307)*(ROW('Номенклатура'!$A$6:$A$205)-5)))&amp;"")</f>
        <v/>
      </c>
      <c r="F4307" s="18" t="str">
        <f>IF(OR(I4307="ОК",I4307="Учтено: добавьте пояснение"),IF(C4307="Приход",D4307,IF(C4307="Корректировка остатка",D4307,-D4307)),"")</f>
        <v/>
      </c>
      <c r="G4307" s="13"/>
      <c r="H4307" s="15" t="str">
        <f>IF(OR(B4307="",SUMPRODUCT(--EXACT('Номенклатура'!$A$6:$A$205,B4307))&lt;&gt;1),"",INDEX('Номенклатура'!$B$6:$B$205,SUMPRODUCT(EXACT('Номенклатура'!$A$6:$A$205,B4307)*(ROW('Номенклатура'!$A$6:$A$205)-5)))&amp;"")</f>
        <v/>
      </c>
      <c r="I4307" s="15" t="str">
        <f>IF(COUNTA(A4307:D4307,G4307)=0,"",IF(NOT(ISNUMBER(A4307)),"Укажите дату",IF(B4307="","Укажите код",IF(NOT(AND(ISTEXT(B4307),LEN(B4307)&gt;0,LEN(B4307)&lt;=30,ISNUMBER(FIND(LEFT(B4307,1),"ABCDEFGHIJKLMNOPQRSTUVWXYZ")),SUMPRODUCT((MID(B4307,{1,2,3,4,5,6,7,8,9,10,11,12,13,14,15,16,17,18,19,20,21,22,23,24,25,26,27,28,29,30},1)&lt;&gt;"")*ISERROR(FIND(MID(B4307,{1,2,3,4,5,6,7,8,9,10,11,12,13,14,15,16,17,18,19,20,21,22,23,24,25,26,27,28,29,30},1),"ABCDEFGHIJKLMNOPQRSTUVWXYZ0123456789-_")))=0,ISERROR(VALUE(B4307)))),"Недопустимый код: только латинские буквы A-Z в верхнем регистре, цифры, - и _; начало с буквы, до 30 символов (например MILK-001)",IF(SUMPRODUCT(--EXACT('Номенклатура'!$A$6:$A$205,B4307))=0,"Код не найден в номенклатуре",IF(SUMPRODUCT(--EXACT('Номенклатура'!$A$6:$A$205,B4307))&gt;1,"Код повторяется в номенклатуре",IF(ISNA(MATCH(C4307,{"Приход","Расход","Списание","Корректировка остатка"},0)),"Выберите тип операции",IF(NOT(ISNUMBER(D4307)),"Укажите количество",IF(D4307=0,"Количество не может быть 0",IF(AND(C4307&lt;&gt;"Корректировка остатка",D4307&lt;0),"Для этого типа количество положительное",IF(NOT(ISNUMBER('Номенклатура'!$C$2)),"Укажите дату начала учёта",IF(A4307&lt;INT('Номенклатура'!$C$2),"Раньше даты начала учёта: НЕ учтено",IF(AND(C4307="Корректировка остатка",TRIM(G4307)=""),"Учтено: добавьте пояснение","ОК")))))))))))))</f>
        <v/>
      </c>
    </row>
    <row r="4308" spans="1:9" x14ac:dyDescent="0.25">
      <c r="A4308" s="16"/>
      <c r="B4308" s="13"/>
      <c r="C4308" s="13"/>
      <c r="D4308" s="14"/>
      <c r="E4308" s="17" t="str">
        <f>IF(OR(B4308="",SUMPRODUCT(--EXACT('Номенклатура'!$A$6:$A$205,B4308))&lt;&gt;1),"",INDEX('Номенклатура'!$D$6:$D$205,SUMPRODUCT(EXACT('Номенклатура'!$A$6:$A$205,B4308)*(ROW('Номенклатура'!$A$6:$A$205)-5)))&amp;"")</f>
        <v/>
      </c>
      <c r="F4308" s="18" t="str">
        <f>IF(OR(I4308="ОК",I4308="Учтено: добавьте пояснение"),IF(C4308="Приход",D4308,IF(C4308="Корректировка остатка",D4308,-D4308)),"")</f>
        <v/>
      </c>
      <c r="G4308" s="13"/>
      <c r="H4308" s="15" t="str">
        <f>IF(OR(B4308="",SUMPRODUCT(--EXACT('Номенклатура'!$A$6:$A$205,B4308))&lt;&gt;1),"",INDEX('Номенклатура'!$B$6:$B$205,SUMPRODUCT(EXACT('Номенклатура'!$A$6:$A$205,B4308)*(ROW('Номенклатура'!$A$6:$A$205)-5)))&amp;"")</f>
        <v/>
      </c>
      <c r="I4308" s="15" t="str">
        <f>IF(COUNTA(A4308:D4308,G4308)=0,"",IF(NOT(ISNUMBER(A4308)),"Укажите дату",IF(B4308="","Укажите код",IF(NOT(AND(ISTEXT(B4308),LEN(B4308)&gt;0,LEN(B4308)&lt;=30,ISNUMBER(FIND(LEFT(B4308,1),"ABCDEFGHIJKLMNOPQRSTUVWXYZ")),SUMPRODUCT((MID(B4308,{1,2,3,4,5,6,7,8,9,10,11,12,13,14,15,16,17,18,19,20,21,22,23,24,25,26,27,28,29,30},1)&lt;&gt;"")*ISERROR(FIND(MID(B4308,{1,2,3,4,5,6,7,8,9,10,11,12,13,14,15,16,17,18,19,20,21,22,23,24,25,26,27,28,29,30},1),"ABCDEFGHIJKLMNOPQRSTUVWXYZ0123456789-_")))=0,ISERROR(VALUE(B4308)))),"Недопустимый код: только латинские буквы A-Z в верхнем регистре, цифры, - и _; начало с буквы, до 30 символов (например MILK-001)",IF(SUMPRODUCT(--EXACT('Номенклатура'!$A$6:$A$205,B4308))=0,"Код не найден в номенклатуре",IF(SUMPRODUCT(--EXACT('Номенклатура'!$A$6:$A$205,B4308))&gt;1,"Код повторяется в номенклатуре",IF(ISNA(MATCH(C4308,{"Приход","Расход","Списание","Корректировка остатка"},0)),"Выберите тип операции",IF(NOT(ISNUMBER(D4308)),"Укажите количество",IF(D4308=0,"Количество не может быть 0",IF(AND(C4308&lt;&gt;"Корректировка остатка",D4308&lt;0),"Для этого типа количество положительное",IF(NOT(ISNUMBER('Номенклатура'!$C$2)),"Укажите дату начала учёта",IF(A4308&lt;INT('Номенклатура'!$C$2),"Раньше даты начала учёта: НЕ учтено",IF(AND(C4308="Корректировка остатка",TRIM(G4308)=""),"Учтено: добавьте пояснение","ОК")))))))))))))</f>
        <v/>
      </c>
    </row>
    <row r="4309" spans="1:9" x14ac:dyDescent="0.25">
      <c r="A4309" s="16"/>
      <c r="B4309" s="13"/>
      <c r="C4309" s="13"/>
      <c r="D4309" s="14"/>
      <c r="E4309" s="17" t="str">
        <f>IF(OR(B4309="",SUMPRODUCT(--EXACT('Номенклатура'!$A$6:$A$205,B4309))&lt;&gt;1),"",INDEX('Номенклатура'!$D$6:$D$205,SUMPRODUCT(EXACT('Номенклатура'!$A$6:$A$205,B4309)*(ROW('Номенклатура'!$A$6:$A$205)-5)))&amp;"")</f>
        <v/>
      </c>
      <c r="F4309" s="18" t="str">
        <f>IF(OR(I4309="ОК",I4309="Учтено: добавьте пояснение"),IF(C4309="Приход",D4309,IF(C4309="Корректировка остатка",D4309,-D4309)),"")</f>
        <v/>
      </c>
      <c r="G4309" s="13"/>
      <c r="H4309" s="15" t="str">
        <f>IF(OR(B4309="",SUMPRODUCT(--EXACT('Номенклатура'!$A$6:$A$205,B4309))&lt;&gt;1),"",INDEX('Номенклатура'!$B$6:$B$205,SUMPRODUCT(EXACT('Номенклатура'!$A$6:$A$205,B4309)*(ROW('Номенклатура'!$A$6:$A$205)-5)))&amp;"")</f>
        <v/>
      </c>
      <c r="I4309" s="15" t="str">
        <f>IF(COUNTA(A4309:D4309,G4309)=0,"",IF(NOT(ISNUMBER(A4309)),"Укажите дату",IF(B4309="","Укажите код",IF(NOT(AND(ISTEXT(B4309),LEN(B4309)&gt;0,LEN(B4309)&lt;=30,ISNUMBER(FIND(LEFT(B4309,1),"ABCDEFGHIJKLMNOPQRSTUVWXYZ")),SUMPRODUCT((MID(B4309,{1,2,3,4,5,6,7,8,9,10,11,12,13,14,15,16,17,18,19,20,21,22,23,24,25,26,27,28,29,30},1)&lt;&gt;"")*ISERROR(FIND(MID(B4309,{1,2,3,4,5,6,7,8,9,10,11,12,13,14,15,16,17,18,19,20,21,22,23,24,25,26,27,28,29,30},1),"ABCDEFGHIJKLMNOPQRSTUVWXYZ0123456789-_")))=0,ISERROR(VALUE(B4309)))),"Недопустимый код: только латинские буквы A-Z в верхнем регистре, цифры, - и _; начало с буквы, до 30 символов (например MILK-001)",IF(SUMPRODUCT(--EXACT('Номенклатура'!$A$6:$A$205,B4309))=0,"Код не найден в номенклатуре",IF(SUMPRODUCT(--EXACT('Номенклатура'!$A$6:$A$205,B4309))&gt;1,"Код повторяется в номенклатуре",IF(ISNA(MATCH(C4309,{"Приход","Расход","Списание","Корректировка остатка"},0)),"Выберите тип операции",IF(NOT(ISNUMBER(D4309)),"Укажите количество",IF(D4309=0,"Количество не может быть 0",IF(AND(C4309&lt;&gt;"Корректировка остатка",D4309&lt;0),"Для этого типа количество положительное",IF(NOT(ISNUMBER('Номенклатура'!$C$2)),"Укажите дату начала учёта",IF(A4309&lt;INT('Номенклатура'!$C$2),"Раньше даты начала учёта: НЕ учтено",IF(AND(C4309="Корректировка остатка",TRIM(G4309)=""),"Учтено: добавьте пояснение","ОК")))))))))))))</f>
        <v/>
      </c>
    </row>
    <row r="4310" spans="1:9" x14ac:dyDescent="0.25">
      <c r="A4310" s="16"/>
      <c r="B4310" s="13"/>
      <c r="C4310" s="13"/>
      <c r="D4310" s="14"/>
      <c r="E4310" s="17" t="str">
        <f>IF(OR(B4310="",SUMPRODUCT(--EXACT('Номенклатура'!$A$6:$A$205,B4310))&lt;&gt;1),"",INDEX('Номенклатура'!$D$6:$D$205,SUMPRODUCT(EXACT('Номенклатура'!$A$6:$A$205,B4310)*(ROW('Номенклатура'!$A$6:$A$205)-5)))&amp;"")</f>
        <v/>
      </c>
      <c r="F4310" s="18" t="str">
        <f>IF(OR(I4310="ОК",I4310="Учтено: добавьте пояснение"),IF(C4310="Приход",D4310,IF(C4310="Корректировка остатка",D4310,-D4310)),"")</f>
        <v/>
      </c>
      <c r="G4310" s="13"/>
      <c r="H4310" s="15" t="str">
        <f>IF(OR(B4310="",SUMPRODUCT(--EXACT('Номенклатура'!$A$6:$A$205,B4310))&lt;&gt;1),"",INDEX('Номенклатура'!$B$6:$B$205,SUMPRODUCT(EXACT('Номенклатура'!$A$6:$A$205,B4310)*(ROW('Номенклатура'!$A$6:$A$205)-5)))&amp;"")</f>
        <v/>
      </c>
      <c r="I4310" s="15" t="str">
        <f>IF(COUNTA(A4310:D4310,G4310)=0,"",IF(NOT(ISNUMBER(A4310)),"Укажите дату",IF(B4310="","Укажите код",IF(NOT(AND(ISTEXT(B4310),LEN(B4310)&gt;0,LEN(B4310)&lt;=30,ISNUMBER(FIND(LEFT(B4310,1),"ABCDEFGHIJKLMNOPQRSTUVWXYZ")),SUMPRODUCT((MID(B4310,{1,2,3,4,5,6,7,8,9,10,11,12,13,14,15,16,17,18,19,20,21,22,23,24,25,26,27,28,29,30},1)&lt;&gt;"")*ISERROR(FIND(MID(B4310,{1,2,3,4,5,6,7,8,9,10,11,12,13,14,15,16,17,18,19,20,21,22,23,24,25,26,27,28,29,30},1),"ABCDEFGHIJKLMNOPQRSTUVWXYZ0123456789-_")))=0,ISERROR(VALUE(B4310)))),"Недопустимый код: только латинские буквы A-Z в верхнем регистре, цифры, - и _; начало с буквы, до 30 символов (например MILK-001)",IF(SUMPRODUCT(--EXACT('Номенклатура'!$A$6:$A$205,B4310))=0,"Код не найден в номенклатуре",IF(SUMPRODUCT(--EXACT('Номенклатура'!$A$6:$A$205,B4310))&gt;1,"Код повторяется в номенклатуре",IF(ISNA(MATCH(C4310,{"Приход","Расход","Списание","Корректировка остатка"},0)),"Выберите тип операции",IF(NOT(ISNUMBER(D4310)),"Укажите количество",IF(D4310=0,"Количество не может быть 0",IF(AND(C4310&lt;&gt;"Корректировка остатка",D4310&lt;0),"Для этого типа количество положительное",IF(NOT(ISNUMBER('Номенклатура'!$C$2)),"Укажите дату начала учёта",IF(A4310&lt;INT('Номенклатура'!$C$2),"Раньше даты начала учёта: НЕ учтено",IF(AND(C4310="Корректировка остатка",TRIM(G4310)=""),"Учтено: добавьте пояснение","ОК")))))))))))))</f>
        <v/>
      </c>
    </row>
    <row r="4311" spans="1:9" x14ac:dyDescent="0.25">
      <c r="A4311" s="16"/>
      <c r="B4311" s="13"/>
      <c r="C4311" s="13"/>
      <c r="D4311" s="14"/>
      <c r="E4311" s="17" t="str">
        <f>IF(OR(B4311="",SUMPRODUCT(--EXACT('Номенклатура'!$A$6:$A$205,B4311))&lt;&gt;1),"",INDEX('Номенклатура'!$D$6:$D$205,SUMPRODUCT(EXACT('Номенклатура'!$A$6:$A$205,B4311)*(ROW('Номенклатура'!$A$6:$A$205)-5)))&amp;"")</f>
        <v/>
      </c>
      <c r="F4311" s="18" t="str">
        <f>IF(OR(I4311="ОК",I4311="Учтено: добавьте пояснение"),IF(C4311="Приход",D4311,IF(C4311="Корректировка остатка",D4311,-D4311)),"")</f>
        <v/>
      </c>
      <c r="G4311" s="13"/>
      <c r="H4311" s="15" t="str">
        <f>IF(OR(B4311="",SUMPRODUCT(--EXACT('Номенклатура'!$A$6:$A$205,B4311))&lt;&gt;1),"",INDEX('Номенклатура'!$B$6:$B$205,SUMPRODUCT(EXACT('Номенклатура'!$A$6:$A$205,B4311)*(ROW('Номенклатура'!$A$6:$A$205)-5)))&amp;"")</f>
        <v/>
      </c>
      <c r="I4311" s="15" t="str">
        <f>IF(COUNTA(A4311:D4311,G4311)=0,"",IF(NOT(ISNUMBER(A4311)),"Укажите дату",IF(B4311="","Укажите код",IF(NOT(AND(ISTEXT(B4311),LEN(B4311)&gt;0,LEN(B4311)&lt;=30,ISNUMBER(FIND(LEFT(B4311,1),"ABCDEFGHIJKLMNOPQRSTUVWXYZ")),SUMPRODUCT((MID(B4311,{1,2,3,4,5,6,7,8,9,10,11,12,13,14,15,16,17,18,19,20,21,22,23,24,25,26,27,28,29,30},1)&lt;&gt;"")*ISERROR(FIND(MID(B4311,{1,2,3,4,5,6,7,8,9,10,11,12,13,14,15,16,17,18,19,20,21,22,23,24,25,26,27,28,29,30},1),"ABCDEFGHIJKLMNOPQRSTUVWXYZ0123456789-_")))=0,ISERROR(VALUE(B4311)))),"Недопустимый код: только латинские буквы A-Z в верхнем регистре, цифры, - и _; начало с буквы, до 30 символов (например MILK-001)",IF(SUMPRODUCT(--EXACT('Номенклатура'!$A$6:$A$205,B4311))=0,"Код не найден в номенклатуре",IF(SUMPRODUCT(--EXACT('Номенклатура'!$A$6:$A$205,B4311))&gt;1,"Код повторяется в номенклатуре",IF(ISNA(MATCH(C4311,{"Приход","Расход","Списание","Корректировка остатка"},0)),"Выберите тип операции",IF(NOT(ISNUMBER(D4311)),"Укажите количество",IF(D4311=0,"Количество не может быть 0",IF(AND(C4311&lt;&gt;"Корректировка остатка",D4311&lt;0),"Для этого типа количество положительное",IF(NOT(ISNUMBER('Номенклатура'!$C$2)),"Укажите дату начала учёта",IF(A4311&lt;INT('Номенклатура'!$C$2),"Раньше даты начала учёта: НЕ учтено",IF(AND(C4311="Корректировка остатка",TRIM(G4311)=""),"Учтено: добавьте пояснение","ОК")))))))))))))</f>
        <v/>
      </c>
    </row>
    <row r="4312" spans="1:9" x14ac:dyDescent="0.25">
      <c r="A4312" s="16"/>
      <c r="B4312" s="13"/>
      <c r="C4312" s="13"/>
      <c r="D4312" s="14"/>
      <c r="E4312" s="17" t="str">
        <f>IF(OR(B4312="",SUMPRODUCT(--EXACT('Номенклатура'!$A$6:$A$205,B4312))&lt;&gt;1),"",INDEX('Номенклатура'!$D$6:$D$205,SUMPRODUCT(EXACT('Номенклатура'!$A$6:$A$205,B4312)*(ROW('Номенклатура'!$A$6:$A$205)-5)))&amp;"")</f>
        <v/>
      </c>
      <c r="F4312" s="18" t="str">
        <f>IF(OR(I4312="ОК",I4312="Учтено: добавьте пояснение"),IF(C4312="Приход",D4312,IF(C4312="Корректировка остатка",D4312,-D4312)),"")</f>
        <v/>
      </c>
      <c r="G4312" s="13"/>
      <c r="H4312" s="15" t="str">
        <f>IF(OR(B4312="",SUMPRODUCT(--EXACT('Номенклатура'!$A$6:$A$205,B4312))&lt;&gt;1),"",INDEX('Номенклатура'!$B$6:$B$205,SUMPRODUCT(EXACT('Номенклатура'!$A$6:$A$205,B4312)*(ROW('Номенклатура'!$A$6:$A$205)-5)))&amp;"")</f>
        <v/>
      </c>
      <c r="I4312" s="15" t="str">
        <f>IF(COUNTA(A4312:D4312,G4312)=0,"",IF(NOT(ISNUMBER(A4312)),"Укажите дату",IF(B4312="","Укажите код",IF(NOT(AND(ISTEXT(B4312),LEN(B4312)&gt;0,LEN(B4312)&lt;=30,ISNUMBER(FIND(LEFT(B4312,1),"ABCDEFGHIJKLMNOPQRSTUVWXYZ")),SUMPRODUCT((MID(B4312,{1,2,3,4,5,6,7,8,9,10,11,12,13,14,15,16,17,18,19,20,21,22,23,24,25,26,27,28,29,30},1)&lt;&gt;"")*ISERROR(FIND(MID(B4312,{1,2,3,4,5,6,7,8,9,10,11,12,13,14,15,16,17,18,19,20,21,22,23,24,25,26,27,28,29,30},1),"ABCDEFGHIJKLMNOPQRSTUVWXYZ0123456789-_")))=0,ISERROR(VALUE(B4312)))),"Недопустимый код: только латинские буквы A-Z в верхнем регистре, цифры, - и _; начало с буквы, до 30 символов (например MILK-001)",IF(SUMPRODUCT(--EXACT('Номенклатура'!$A$6:$A$205,B4312))=0,"Код не найден в номенклатуре",IF(SUMPRODUCT(--EXACT('Номенклатура'!$A$6:$A$205,B4312))&gt;1,"Код повторяется в номенклатуре",IF(ISNA(MATCH(C4312,{"Приход","Расход","Списание","Корректировка остатка"},0)),"Выберите тип операции",IF(NOT(ISNUMBER(D4312)),"Укажите количество",IF(D4312=0,"Количество не может быть 0",IF(AND(C4312&lt;&gt;"Корректировка остатка",D4312&lt;0),"Для этого типа количество положительное",IF(NOT(ISNUMBER('Номенклатура'!$C$2)),"Укажите дату начала учёта",IF(A4312&lt;INT('Номенклатура'!$C$2),"Раньше даты начала учёта: НЕ учтено",IF(AND(C4312="Корректировка остатка",TRIM(G4312)=""),"Учтено: добавьте пояснение","ОК")))))))))))))</f>
        <v/>
      </c>
    </row>
    <row r="4313" spans="1:9" x14ac:dyDescent="0.25">
      <c r="A4313" s="16"/>
      <c r="B4313" s="13"/>
      <c r="C4313" s="13"/>
      <c r="D4313" s="14"/>
      <c r="E4313" s="17" t="str">
        <f>IF(OR(B4313="",SUMPRODUCT(--EXACT('Номенклатура'!$A$6:$A$205,B4313))&lt;&gt;1),"",INDEX('Номенклатура'!$D$6:$D$205,SUMPRODUCT(EXACT('Номенклатура'!$A$6:$A$205,B4313)*(ROW('Номенклатура'!$A$6:$A$205)-5)))&amp;"")</f>
        <v/>
      </c>
      <c r="F4313" s="18" t="str">
        <f>IF(OR(I4313="ОК",I4313="Учтено: добавьте пояснение"),IF(C4313="Приход",D4313,IF(C4313="Корректировка остатка",D4313,-D4313)),"")</f>
        <v/>
      </c>
      <c r="G4313" s="13"/>
      <c r="H4313" s="15" t="str">
        <f>IF(OR(B4313="",SUMPRODUCT(--EXACT('Номенклатура'!$A$6:$A$205,B4313))&lt;&gt;1),"",INDEX('Номенклатура'!$B$6:$B$205,SUMPRODUCT(EXACT('Номенклатура'!$A$6:$A$205,B4313)*(ROW('Номенклатура'!$A$6:$A$205)-5)))&amp;"")</f>
        <v/>
      </c>
      <c r="I4313" s="15" t="str">
        <f>IF(COUNTA(A4313:D4313,G4313)=0,"",IF(NOT(ISNUMBER(A4313)),"Укажите дату",IF(B4313="","Укажите код",IF(NOT(AND(ISTEXT(B4313),LEN(B4313)&gt;0,LEN(B4313)&lt;=30,ISNUMBER(FIND(LEFT(B4313,1),"ABCDEFGHIJKLMNOPQRSTUVWXYZ")),SUMPRODUCT((MID(B4313,{1,2,3,4,5,6,7,8,9,10,11,12,13,14,15,16,17,18,19,20,21,22,23,24,25,26,27,28,29,30},1)&lt;&gt;"")*ISERROR(FIND(MID(B4313,{1,2,3,4,5,6,7,8,9,10,11,12,13,14,15,16,17,18,19,20,21,22,23,24,25,26,27,28,29,30},1),"ABCDEFGHIJKLMNOPQRSTUVWXYZ0123456789-_")))=0,ISERROR(VALUE(B4313)))),"Недопустимый код: только латинские буквы A-Z в верхнем регистре, цифры, - и _; начало с буквы, до 30 символов (например MILK-001)",IF(SUMPRODUCT(--EXACT('Номенклатура'!$A$6:$A$205,B4313))=0,"Код не найден в номенклатуре",IF(SUMPRODUCT(--EXACT('Номенклатура'!$A$6:$A$205,B4313))&gt;1,"Код повторяется в номенклатуре",IF(ISNA(MATCH(C4313,{"Приход","Расход","Списание","Корректировка остатка"},0)),"Выберите тип операции",IF(NOT(ISNUMBER(D4313)),"Укажите количество",IF(D4313=0,"Количество не может быть 0",IF(AND(C4313&lt;&gt;"Корректировка остатка",D4313&lt;0),"Для этого типа количество положительное",IF(NOT(ISNUMBER('Номенклатура'!$C$2)),"Укажите дату начала учёта",IF(A4313&lt;INT('Номенклатура'!$C$2),"Раньше даты начала учёта: НЕ учтено",IF(AND(C4313="Корректировка остатка",TRIM(G4313)=""),"Учтено: добавьте пояснение","ОК")))))))))))))</f>
        <v/>
      </c>
    </row>
    <row r="4314" spans="1:9" x14ac:dyDescent="0.25">
      <c r="A4314" s="16"/>
      <c r="B4314" s="13"/>
      <c r="C4314" s="13"/>
      <c r="D4314" s="14"/>
      <c r="E4314" s="17" t="str">
        <f>IF(OR(B4314="",SUMPRODUCT(--EXACT('Номенклатура'!$A$6:$A$205,B4314))&lt;&gt;1),"",INDEX('Номенклатура'!$D$6:$D$205,SUMPRODUCT(EXACT('Номенклатура'!$A$6:$A$205,B4314)*(ROW('Номенклатура'!$A$6:$A$205)-5)))&amp;"")</f>
        <v/>
      </c>
      <c r="F4314" s="18" t="str">
        <f>IF(OR(I4314="ОК",I4314="Учтено: добавьте пояснение"),IF(C4314="Приход",D4314,IF(C4314="Корректировка остатка",D4314,-D4314)),"")</f>
        <v/>
      </c>
      <c r="G4314" s="13"/>
      <c r="H4314" s="15" t="str">
        <f>IF(OR(B4314="",SUMPRODUCT(--EXACT('Номенклатура'!$A$6:$A$205,B4314))&lt;&gt;1),"",INDEX('Номенклатура'!$B$6:$B$205,SUMPRODUCT(EXACT('Номенклатура'!$A$6:$A$205,B4314)*(ROW('Номенклатура'!$A$6:$A$205)-5)))&amp;"")</f>
        <v/>
      </c>
      <c r="I4314" s="15" t="str">
        <f>IF(COUNTA(A4314:D4314,G4314)=0,"",IF(NOT(ISNUMBER(A4314)),"Укажите дату",IF(B4314="","Укажите код",IF(NOT(AND(ISTEXT(B4314),LEN(B4314)&gt;0,LEN(B4314)&lt;=30,ISNUMBER(FIND(LEFT(B4314,1),"ABCDEFGHIJKLMNOPQRSTUVWXYZ")),SUMPRODUCT((MID(B4314,{1,2,3,4,5,6,7,8,9,10,11,12,13,14,15,16,17,18,19,20,21,22,23,24,25,26,27,28,29,30},1)&lt;&gt;"")*ISERROR(FIND(MID(B4314,{1,2,3,4,5,6,7,8,9,10,11,12,13,14,15,16,17,18,19,20,21,22,23,24,25,26,27,28,29,30},1),"ABCDEFGHIJKLMNOPQRSTUVWXYZ0123456789-_")))=0,ISERROR(VALUE(B4314)))),"Недопустимый код: только латинские буквы A-Z в верхнем регистре, цифры, - и _; начало с буквы, до 30 символов (например MILK-001)",IF(SUMPRODUCT(--EXACT('Номенклатура'!$A$6:$A$205,B4314))=0,"Код не найден в номенклатуре",IF(SUMPRODUCT(--EXACT('Номенклатура'!$A$6:$A$205,B4314))&gt;1,"Код повторяется в номенклатуре",IF(ISNA(MATCH(C4314,{"Приход","Расход","Списание","Корректировка остатка"},0)),"Выберите тип операции",IF(NOT(ISNUMBER(D4314)),"Укажите количество",IF(D4314=0,"Количество не может быть 0",IF(AND(C4314&lt;&gt;"Корректировка остатка",D4314&lt;0),"Для этого типа количество положительное",IF(NOT(ISNUMBER('Номенклатура'!$C$2)),"Укажите дату начала учёта",IF(A4314&lt;INT('Номенклатура'!$C$2),"Раньше даты начала учёта: НЕ учтено",IF(AND(C4314="Корректировка остатка",TRIM(G4314)=""),"Учтено: добавьте пояснение","ОК")))))))))))))</f>
        <v/>
      </c>
    </row>
    <row r="4315" spans="1:9" x14ac:dyDescent="0.25">
      <c r="A4315" s="16"/>
      <c r="B4315" s="13"/>
      <c r="C4315" s="13"/>
      <c r="D4315" s="14"/>
      <c r="E4315" s="17" t="str">
        <f>IF(OR(B4315="",SUMPRODUCT(--EXACT('Номенклатура'!$A$6:$A$205,B4315))&lt;&gt;1),"",INDEX('Номенклатура'!$D$6:$D$205,SUMPRODUCT(EXACT('Номенклатура'!$A$6:$A$205,B4315)*(ROW('Номенклатура'!$A$6:$A$205)-5)))&amp;"")</f>
        <v/>
      </c>
      <c r="F4315" s="18" t="str">
        <f>IF(OR(I4315="ОК",I4315="Учтено: добавьте пояснение"),IF(C4315="Приход",D4315,IF(C4315="Корректировка остатка",D4315,-D4315)),"")</f>
        <v/>
      </c>
      <c r="G4315" s="13"/>
      <c r="H4315" s="15" t="str">
        <f>IF(OR(B4315="",SUMPRODUCT(--EXACT('Номенклатура'!$A$6:$A$205,B4315))&lt;&gt;1),"",INDEX('Номенклатура'!$B$6:$B$205,SUMPRODUCT(EXACT('Номенклатура'!$A$6:$A$205,B4315)*(ROW('Номенклатура'!$A$6:$A$205)-5)))&amp;"")</f>
        <v/>
      </c>
      <c r="I4315" s="15" t="str">
        <f>IF(COUNTA(A4315:D4315,G4315)=0,"",IF(NOT(ISNUMBER(A4315)),"Укажите дату",IF(B4315="","Укажите код",IF(NOT(AND(ISTEXT(B4315),LEN(B4315)&gt;0,LEN(B4315)&lt;=30,ISNUMBER(FIND(LEFT(B4315,1),"ABCDEFGHIJKLMNOPQRSTUVWXYZ")),SUMPRODUCT((MID(B4315,{1,2,3,4,5,6,7,8,9,10,11,12,13,14,15,16,17,18,19,20,21,22,23,24,25,26,27,28,29,30},1)&lt;&gt;"")*ISERROR(FIND(MID(B4315,{1,2,3,4,5,6,7,8,9,10,11,12,13,14,15,16,17,18,19,20,21,22,23,24,25,26,27,28,29,30},1),"ABCDEFGHIJKLMNOPQRSTUVWXYZ0123456789-_")))=0,ISERROR(VALUE(B4315)))),"Недопустимый код: только латинские буквы A-Z в верхнем регистре, цифры, - и _; начало с буквы, до 30 символов (например MILK-001)",IF(SUMPRODUCT(--EXACT('Номенклатура'!$A$6:$A$205,B4315))=0,"Код не найден в номенклатуре",IF(SUMPRODUCT(--EXACT('Номенклатура'!$A$6:$A$205,B4315))&gt;1,"Код повторяется в номенклатуре",IF(ISNA(MATCH(C4315,{"Приход","Расход","Списание","Корректировка остатка"},0)),"Выберите тип операции",IF(NOT(ISNUMBER(D4315)),"Укажите количество",IF(D4315=0,"Количество не может быть 0",IF(AND(C4315&lt;&gt;"Корректировка остатка",D4315&lt;0),"Для этого типа количество положительное",IF(NOT(ISNUMBER('Номенклатура'!$C$2)),"Укажите дату начала учёта",IF(A4315&lt;INT('Номенклатура'!$C$2),"Раньше даты начала учёта: НЕ учтено",IF(AND(C4315="Корректировка остатка",TRIM(G4315)=""),"Учтено: добавьте пояснение","ОК")))))))))))))</f>
        <v/>
      </c>
    </row>
    <row r="4316" spans="1:9" x14ac:dyDescent="0.25">
      <c r="A4316" s="16"/>
      <c r="B4316" s="13"/>
      <c r="C4316" s="13"/>
      <c r="D4316" s="14"/>
      <c r="E4316" s="17" t="str">
        <f>IF(OR(B4316="",SUMPRODUCT(--EXACT('Номенклатура'!$A$6:$A$205,B4316))&lt;&gt;1),"",INDEX('Номенклатура'!$D$6:$D$205,SUMPRODUCT(EXACT('Номенклатура'!$A$6:$A$205,B4316)*(ROW('Номенклатура'!$A$6:$A$205)-5)))&amp;"")</f>
        <v/>
      </c>
      <c r="F4316" s="18" t="str">
        <f>IF(OR(I4316="ОК",I4316="Учтено: добавьте пояснение"),IF(C4316="Приход",D4316,IF(C4316="Корректировка остатка",D4316,-D4316)),"")</f>
        <v/>
      </c>
      <c r="G4316" s="13"/>
      <c r="H4316" s="15" t="str">
        <f>IF(OR(B4316="",SUMPRODUCT(--EXACT('Номенклатура'!$A$6:$A$205,B4316))&lt;&gt;1),"",INDEX('Номенклатура'!$B$6:$B$205,SUMPRODUCT(EXACT('Номенклатура'!$A$6:$A$205,B4316)*(ROW('Номенклатура'!$A$6:$A$205)-5)))&amp;"")</f>
        <v/>
      </c>
      <c r="I4316" s="15" t="str">
        <f>IF(COUNTA(A4316:D4316,G4316)=0,"",IF(NOT(ISNUMBER(A4316)),"Укажите дату",IF(B4316="","Укажите код",IF(NOT(AND(ISTEXT(B4316),LEN(B4316)&gt;0,LEN(B4316)&lt;=30,ISNUMBER(FIND(LEFT(B4316,1),"ABCDEFGHIJKLMNOPQRSTUVWXYZ")),SUMPRODUCT((MID(B4316,{1,2,3,4,5,6,7,8,9,10,11,12,13,14,15,16,17,18,19,20,21,22,23,24,25,26,27,28,29,30},1)&lt;&gt;"")*ISERROR(FIND(MID(B4316,{1,2,3,4,5,6,7,8,9,10,11,12,13,14,15,16,17,18,19,20,21,22,23,24,25,26,27,28,29,30},1),"ABCDEFGHIJKLMNOPQRSTUVWXYZ0123456789-_")))=0,ISERROR(VALUE(B4316)))),"Недопустимый код: только латинские буквы A-Z в верхнем регистре, цифры, - и _; начало с буквы, до 30 символов (например MILK-001)",IF(SUMPRODUCT(--EXACT('Номенклатура'!$A$6:$A$205,B4316))=0,"Код не найден в номенклатуре",IF(SUMPRODUCT(--EXACT('Номенклатура'!$A$6:$A$205,B4316))&gt;1,"Код повторяется в номенклатуре",IF(ISNA(MATCH(C4316,{"Приход","Расход","Списание","Корректировка остатка"},0)),"Выберите тип операции",IF(NOT(ISNUMBER(D4316)),"Укажите количество",IF(D4316=0,"Количество не может быть 0",IF(AND(C4316&lt;&gt;"Корректировка остатка",D4316&lt;0),"Для этого типа количество положительное",IF(NOT(ISNUMBER('Номенклатура'!$C$2)),"Укажите дату начала учёта",IF(A4316&lt;INT('Номенклатура'!$C$2),"Раньше даты начала учёта: НЕ учтено",IF(AND(C4316="Корректировка остатка",TRIM(G4316)=""),"Учтено: добавьте пояснение","ОК")))))))))))))</f>
        <v/>
      </c>
    </row>
    <row r="4317" spans="1:9" x14ac:dyDescent="0.25">
      <c r="A4317" s="16"/>
      <c r="B4317" s="13"/>
      <c r="C4317" s="13"/>
      <c r="D4317" s="14"/>
      <c r="E4317" s="17" t="str">
        <f>IF(OR(B4317="",SUMPRODUCT(--EXACT('Номенклатура'!$A$6:$A$205,B4317))&lt;&gt;1),"",INDEX('Номенклатура'!$D$6:$D$205,SUMPRODUCT(EXACT('Номенклатура'!$A$6:$A$205,B4317)*(ROW('Номенклатура'!$A$6:$A$205)-5)))&amp;"")</f>
        <v/>
      </c>
      <c r="F4317" s="18" t="str">
        <f>IF(OR(I4317="ОК",I4317="Учтено: добавьте пояснение"),IF(C4317="Приход",D4317,IF(C4317="Корректировка остатка",D4317,-D4317)),"")</f>
        <v/>
      </c>
      <c r="G4317" s="13"/>
      <c r="H4317" s="15" t="str">
        <f>IF(OR(B4317="",SUMPRODUCT(--EXACT('Номенклатура'!$A$6:$A$205,B4317))&lt;&gt;1),"",INDEX('Номенклатура'!$B$6:$B$205,SUMPRODUCT(EXACT('Номенклатура'!$A$6:$A$205,B4317)*(ROW('Номенклатура'!$A$6:$A$205)-5)))&amp;"")</f>
        <v/>
      </c>
      <c r="I4317" s="15" t="str">
        <f>IF(COUNTA(A4317:D4317,G4317)=0,"",IF(NOT(ISNUMBER(A4317)),"Укажите дату",IF(B4317="","Укажите код",IF(NOT(AND(ISTEXT(B4317),LEN(B4317)&gt;0,LEN(B4317)&lt;=30,ISNUMBER(FIND(LEFT(B4317,1),"ABCDEFGHIJKLMNOPQRSTUVWXYZ")),SUMPRODUCT((MID(B4317,{1,2,3,4,5,6,7,8,9,10,11,12,13,14,15,16,17,18,19,20,21,22,23,24,25,26,27,28,29,30},1)&lt;&gt;"")*ISERROR(FIND(MID(B4317,{1,2,3,4,5,6,7,8,9,10,11,12,13,14,15,16,17,18,19,20,21,22,23,24,25,26,27,28,29,30},1),"ABCDEFGHIJKLMNOPQRSTUVWXYZ0123456789-_")))=0,ISERROR(VALUE(B4317)))),"Недопустимый код: только латинские буквы A-Z в верхнем регистре, цифры, - и _; начало с буквы, до 30 символов (например MILK-001)",IF(SUMPRODUCT(--EXACT('Номенклатура'!$A$6:$A$205,B4317))=0,"Код не найден в номенклатуре",IF(SUMPRODUCT(--EXACT('Номенклатура'!$A$6:$A$205,B4317))&gt;1,"Код повторяется в номенклатуре",IF(ISNA(MATCH(C4317,{"Приход","Расход","Списание","Корректировка остатка"},0)),"Выберите тип операции",IF(NOT(ISNUMBER(D4317)),"Укажите количество",IF(D4317=0,"Количество не может быть 0",IF(AND(C4317&lt;&gt;"Корректировка остатка",D4317&lt;0),"Для этого типа количество положительное",IF(NOT(ISNUMBER('Номенклатура'!$C$2)),"Укажите дату начала учёта",IF(A4317&lt;INT('Номенклатура'!$C$2),"Раньше даты начала учёта: НЕ учтено",IF(AND(C4317="Корректировка остатка",TRIM(G4317)=""),"Учтено: добавьте пояснение","ОК")))))))))))))</f>
        <v/>
      </c>
    </row>
    <row r="4318" spans="1:9" x14ac:dyDescent="0.25">
      <c r="A4318" s="16"/>
      <c r="B4318" s="13"/>
      <c r="C4318" s="13"/>
      <c r="D4318" s="14"/>
      <c r="E4318" s="17" t="str">
        <f>IF(OR(B4318="",SUMPRODUCT(--EXACT('Номенклатура'!$A$6:$A$205,B4318))&lt;&gt;1),"",INDEX('Номенклатура'!$D$6:$D$205,SUMPRODUCT(EXACT('Номенклатура'!$A$6:$A$205,B4318)*(ROW('Номенклатура'!$A$6:$A$205)-5)))&amp;"")</f>
        <v/>
      </c>
      <c r="F4318" s="18" t="str">
        <f>IF(OR(I4318="ОК",I4318="Учтено: добавьте пояснение"),IF(C4318="Приход",D4318,IF(C4318="Корректировка остатка",D4318,-D4318)),"")</f>
        <v/>
      </c>
      <c r="G4318" s="13"/>
      <c r="H4318" s="15" t="str">
        <f>IF(OR(B4318="",SUMPRODUCT(--EXACT('Номенклатура'!$A$6:$A$205,B4318))&lt;&gt;1),"",INDEX('Номенклатура'!$B$6:$B$205,SUMPRODUCT(EXACT('Номенклатура'!$A$6:$A$205,B4318)*(ROW('Номенклатура'!$A$6:$A$205)-5)))&amp;"")</f>
        <v/>
      </c>
      <c r="I4318" s="15" t="str">
        <f>IF(COUNTA(A4318:D4318,G4318)=0,"",IF(NOT(ISNUMBER(A4318)),"Укажите дату",IF(B4318="","Укажите код",IF(NOT(AND(ISTEXT(B4318),LEN(B4318)&gt;0,LEN(B4318)&lt;=30,ISNUMBER(FIND(LEFT(B4318,1),"ABCDEFGHIJKLMNOPQRSTUVWXYZ")),SUMPRODUCT((MID(B4318,{1,2,3,4,5,6,7,8,9,10,11,12,13,14,15,16,17,18,19,20,21,22,23,24,25,26,27,28,29,30},1)&lt;&gt;"")*ISERROR(FIND(MID(B4318,{1,2,3,4,5,6,7,8,9,10,11,12,13,14,15,16,17,18,19,20,21,22,23,24,25,26,27,28,29,30},1),"ABCDEFGHIJKLMNOPQRSTUVWXYZ0123456789-_")))=0,ISERROR(VALUE(B4318)))),"Недопустимый код: только латинские буквы A-Z в верхнем регистре, цифры, - и _; начало с буквы, до 30 символов (например MILK-001)",IF(SUMPRODUCT(--EXACT('Номенклатура'!$A$6:$A$205,B4318))=0,"Код не найден в номенклатуре",IF(SUMPRODUCT(--EXACT('Номенклатура'!$A$6:$A$205,B4318))&gt;1,"Код повторяется в номенклатуре",IF(ISNA(MATCH(C4318,{"Приход","Расход","Списание","Корректировка остатка"},0)),"Выберите тип операции",IF(NOT(ISNUMBER(D4318)),"Укажите количество",IF(D4318=0,"Количество не может быть 0",IF(AND(C4318&lt;&gt;"Корректировка остатка",D4318&lt;0),"Для этого типа количество положительное",IF(NOT(ISNUMBER('Номенклатура'!$C$2)),"Укажите дату начала учёта",IF(A4318&lt;INT('Номенклатура'!$C$2),"Раньше даты начала учёта: НЕ учтено",IF(AND(C4318="Корректировка остатка",TRIM(G4318)=""),"Учтено: добавьте пояснение","ОК")))))))))))))</f>
        <v/>
      </c>
    </row>
    <row r="4319" spans="1:9" x14ac:dyDescent="0.25">
      <c r="A4319" s="16"/>
      <c r="B4319" s="13"/>
      <c r="C4319" s="13"/>
      <c r="D4319" s="14"/>
      <c r="E4319" s="17" t="str">
        <f>IF(OR(B4319="",SUMPRODUCT(--EXACT('Номенклатура'!$A$6:$A$205,B4319))&lt;&gt;1),"",INDEX('Номенклатура'!$D$6:$D$205,SUMPRODUCT(EXACT('Номенклатура'!$A$6:$A$205,B4319)*(ROW('Номенклатура'!$A$6:$A$205)-5)))&amp;"")</f>
        <v/>
      </c>
      <c r="F4319" s="18" t="str">
        <f>IF(OR(I4319="ОК",I4319="Учтено: добавьте пояснение"),IF(C4319="Приход",D4319,IF(C4319="Корректировка остатка",D4319,-D4319)),"")</f>
        <v/>
      </c>
      <c r="G4319" s="13"/>
      <c r="H4319" s="15" t="str">
        <f>IF(OR(B4319="",SUMPRODUCT(--EXACT('Номенклатура'!$A$6:$A$205,B4319))&lt;&gt;1),"",INDEX('Номенклатура'!$B$6:$B$205,SUMPRODUCT(EXACT('Номенклатура'!$A$6:$A$205,B4319)*(ROW('Номенклатура'!$A$6:$A$205)-5)))&amp;"")</f>
        <v/>
      </c>
      <c r="I4319" s="15" t="str">
        <f>IF(COUNTA(A4319:D4319,G4319)=0,"",IF(NOT(ISNUMBER(A4319)),"Укажите дату",IF(B4319="","Укажите код",IF(NOT(AND(ISTEXT(B4319),LEN(B4319)&gt;0,LEN(B4319)&lt;=30,ISNUMBER(FIND(LEFT(B4319,1),"ABCDEFGHIJKLMNOPQRSTUVWXYZ")),SUMPRODUCT((MID(B4319,{1,2,3,4,5,6,7,8,9,10,11,12,13,14,15,16,17,18,19,20,21,22,23,24,25,26,27,28,29,30},1)&lt;&gt;"")*ISERROR(FIND(MID(B4319,{1,2,3,4,5,6,7,8,9,10,11,12,13,14,15,16,17,18,19,20,21,22,23,24,25,26,27,28,29,30},1),"ABCDEFGHIJKLMNOPQRSTUVWXYZ0123456789-_")))=0,ISERROR(VALUE(B4319)))),"Недопустимый код: только латинские буквы A-Z в верхнем регистре, цифры, - и _; начало с буквы, до 30 символов (например MILK-001)",IF(SUMPRODUCT(--EXACT('Номенклатура'!$A$6:$A$205,B4319))=0,"Код не найден в номенклатуре",IF(SUMPRODUCT(--EXACT('Номенклатура'!$A$6:$A$205,B4319))&gt;1,"Код повторяется в номенклатуре",IF(ISNA(MATCH(C4319,{"Приход","Расход","Списание","Корректировка остатка"},0)),"Выберите тип операции",IF(NOT(ISNUMBER(D4319)),"Укажите количество",IF(D4319=0,"Количество не может быть 0",IF(AND(C4319&lt;&gt;"Корректировка остатка",D4319&lt;0),"Для этого типа количество положительное",IF(NOT(ISNUMBER('Номенклатура'!$C$2)),"Укажите дату начала учёта",IF(A4319&lt;INT('Номенклатура'!$C$2),"Раньше даты начала учёта: НЕ учтено",IF(AND(C4319="Корректировка остатка",TRIM(G4319)=""),"Учтено: добавьте пояснение","ОК")))))))))))))</f>
        <v/>
      </c>
    </row>
    <row r="4320" spans="1:9" x14ac:dyDescent="0.25">
      <c r="A4320" s="16"/>
      <c r="B4320" s="13"/>
      <c r="C4320" s="13"/>
      <c r="D4320" s="14"/>
      <c r="E4320" s="17" t="str">
        <f>IF(OR(B4320="",SUMPRODUCT(--EXACT('Номенклатура'!$A$6:$A$205,B4320))&lt;&gt;1),"",INDEX('Номенклатура'!$D$6:$D$205,SUMPRODUCT(EXACT('Номенклатура'!$A$6:$A$205,B4320)*(ROW('Номенклатура'!$A$6:$A$205)-5)))&amp;"")</f>
        <v/>
      </c>
      <c r="F4320" s="18" t="str">
        <f>IF(OR(I4320="ОК",I4320="Учтено: добавьте пояснение"),IF(C4320="Приход",D4320,IF(C4320="Корректировка остатка",D4320,-D4320)),"")</f>
        <v/>
      </c>
      <c r="G4320" s="13"/>
      <c r="H4320" s="15" t="str">
        <f>IF(OR(B4320="",SUMPRODUCT(--EXACT('Номенклатура'!$A$6:$A$205,B4320))&lt;&gt;1),"",INDEX('Номенклатура'!$B$6:$B$205,SUMPRODUCT(EXACT('Номенклатура'!$A$6:$A$205,B4320)*(ROW('Номенклатура'!$A$6:$A$205)-5)))&amp;"")</f>
        <v/>
      </c>
      <c r="I4320" s="15" t="str">
        <f>IF(COUNTA(A4320:D4320,G4320)=0,"",IF(NOT(ISNUMBER(A4320)),"Укажите дату",IF(B4320="","Укажите код",IF(NOT(AND(ISTEXT(B4320),LEN(B4320)&gt;0,LEN(B4320)&lt;=30,ISNUMBER(FIND(LEFT(B4320,1),"ABCDEFGHIJKLMNOPQRSTUVWXYZ")),SUMPRODUCT((MID(B4320,{1,2,3,4,5,6,7,8,9,10,11,12,13,14,15,16,17,18,19,20,21,22,23,24,25,26,27,28,29,30},1)&lt;&gt;"")*ISERROR(FIND(MID(B4320,{1,2,3,4,5,6,7,8,9,10,11,12,13,14,15,16,17,18,19,20,21,22,23,24,25,26,27,28,29,30},1),"ABCDEFGHIJKLMNOPQRSTUVWXYZ0123456789-_")))=0,ISERROR(VALUE(B4320)))),"Недопустимый код: только латинские буквы A-Z в верхнем регистре, цифры, - и _; начало с буквы, до 30 символов (например MILK-001)",IF(SUMPRODUCT(--EXACT('Номенклатура'!$A$6:$A$205,B4320))=0,"Код не найден в номенклатуре",IF(SUMPRODUCT(--EXACT('Номенклатура'!$A$6:$A$205,B4320))&gt;1,"Код повторяется в номенклатуре",IF(ISNA(MATCH(C4320,{"Приход","Расход","Списание","Корректировка остатка"},0)),"Выберите тип операции",IF(NOT(ISNUMBER(D4320)),"Укажите количество",IF(D4320=0,"Количество не может быть 0",IF(AND(C4320&lt;&gt;"Корректировка остатка",D4320&lt;0),"Для этого типа количество положительное",IF(NOT(ISNUMBER('Номенклатура'!$C$2)),"Укажите дату начала учёта",IF(A4320&lt;INT('Номенклатура'!$C$2),"Раньше даты начала учёта: НЕ учтено",IF(AND(C4320="Корректировка остатка",TRIM(G4320)=""),"Учтено: добавьте пояснение","ОК")))))))))))))</f>
        <v/>
      </c>
    </row>
    <row r="4321" spans="1:9" x14ac:dyDescent="0.25">
      <c r="A4321" s="16"/>
      <c r="B4321" s="13"/>
      <c r="C4321" s="13"/>
      <c r="D4321" s="14"/>
      <c r="E4321" s="17" t="str">
        <f>IF(OR(B4321="",SUMPRODUCT(--EXACT('Номенклатура'!$A$6:$A$205,B4321))&lt;&gt;1),"",INDEX('Номенклатура'!$D$6:$D$205,SUMPRODUCT(EXACT('Номенклатура'!$A$6:$A$205,B4321)*(ROW('Номенклатура'!$A$6:$A$205)-5)))&amp;"")</f>
        <v/>
      </c>
      <c r="F4321" s="18" t="str">
        <f>IF(OR(I4321="ОК",I4321="Учтено: добавьте пояснение"),IF(C4321="Приход",D4321,IF(C4321="Корректировка остатка",D4321,-D4321)),"")</f>
        <v/>
      </c>
      <c r="G4321" s="13"/>
      <c r="H4321" s="15" t="str">
        <f>IF(OR(B4321="",SUMPRODUCT(--EXACT('Номенклатура'!$A$6:$A$205,B4321))&lt;&gt;1),"",INDEX('Номенклатура'!$B$6:$B$205,SUMPRODUCT(EXACT('Номенклатура'!$A$6:$A$205,B4321)*(ROW('Номенклатура'!$A$6:$A$205)-5)))&amp;"")</f>
        <v/>
      </c>
      <c r="I4321" s="15" t="str">
        <f>IF(COUNTA(A4321:D4321,G4321)=0,"",IF(NOT(ISNUMBER(A4321)),"Укажите дату",IF(B4321="","Укажите код",IF(NOT(AND(ISTEXT(B4321),LEN(B4321)&gt;0,LEN(B4321)&lt;=30,ISNUMBER(FIND(LEFT(B4321,1),"ABCDEFGHIJKLMNOPQRSTUVWXYZ")),SUMPRODUCT((MID(B4321,{1,2,3,4,5,6,7,8,9,10,11,12,13,14,15,16,17,18,19,20,21,22,23,24,25,26,27,28,29,30},1)&lt;&gt;"")*ISERROR(FIND(MID(B4321,{1,2,3,4,5,6,7,8,9,10,11,12,13,14,15,16,17,18,19,20,21,22,23,24,25,26,27,28,29,30},1),"ABCDEFGHIJKLMNOPQRSTUVWXYZ0123456789-_")))=0,ISERROR(VALUE(B4321)))),"Недопустимый код: только латинские буквы A-Z в верхнем регистре, цифры, - и _; начало с буквы, до 30 символов (например MILK-001)",IF(SUMPRODUCT(--EXACT('Номенклатура'!$A$6:$A$205,B4321))=0,"Код не найден в номенклатуре",IF(SUMPRODUCT(--EXACT('Номенклатура'!$A$6:$A$205,B4321))&gt;1,"Код повторяется в номенклатуре",IF(ISNA(MATCH(C4321,{"Приход","Расход","Списание","Корректировка остатка"},0)),"Выберите тип операции",IF(NOT(ISNUMBER(D4321)),"Укажите количество",IF(D4321=0,"Количество не может быть 0",IF(AND(C4321&lt;&gt;"Корректировка остатка",D4321&lt;0),"Для этого типа количество положительное",IF(NOT(ISNUMBER('Номенклатура'!$C$2)),"Укажите дату начала учёта",IF(A4321&lt;INT('Номенклатура'!$C$2),"Раньше даты начала учёта: НЕ учтено",IF(AND(C4321="Корректировка остатка",TRIM(G4321)=""),"Учтено: добавьте пояснение","ОК")))))))))))))</f>
        <v/>
      </c>
    </row>
    <row r="4322" spans="1:9" x14ac:dyDescent="0.25">
      <c r="A4322" s="16"/>
      <c r="B4322" s="13"/>
      <c r="C4322" s="13"/>
      <c r="D4322" s="14"/>
      <c r="E4322" s="17" t="str">
        <f>IF(OR(B4322="",SUMPRODUCT(--EXACT('Номенклатура'!$A$6:$A$205,B4322))&lt;&gt;1),"",INDEX('Номенклатура'!$D$6:$D$205,SUMPRODUCT(EXACT('Номенклатура'!$A$6:$A$205,B4322)*(ROW('Номенклатура'!$A$6:$A$205)-5)))&amp;"")</f>
        <v/>
      </c>
      <c r="F4322" s="18" t="str">
        <f>IF(OR(I4322="ОК",I4322="Учтено: добавьте пояснение"),IF(C4322="Приход",D4322,IF(C4322="Корректировка остатка",D4322,-D4322)),"")</f>
        <v/>
      </c>
      <c r="G4322" s="13"/>
      <c r="H4322" s="15" t="str">
        <f>IF(OR(B4322="",SUMPRODUCT(--EXACT('Номенклатура'!$A$6:$A$205,B4322))&lt;&gt;1),"",INDEX('Номенклатура'!$B$6:$B$205,SUMPRODUCT(EXACT('Номенклатура'!$A$6:$A$205,B4322)*(ROW('Номенклатура'!$A$6:$A$205)-5)))&amp;"")</f>
        <v/>
      </c>
      <c r="I4322" s="15" t="str">
        <f>IF(COUNTA(A4322:D4322,G4322)=0,"",IF(NOT(ISNUMBER(A4322)),"Укажите дату",IF(B4322="","Укажите код",IF(NOT(AND(ISTEXT(B4322),LEN(B4322)&gt;0,LEN(B4322)&lt;=30,ISNUMBER(FIND(LEFT(B4322,1),"ABCDEFGHIJKLMNOPQRSTUVWXYZ")),SUMPRODUCT((MID(B4322,{1,2,3,4,5,6,7,8,9,10,11,12,13,14,15,16,17,18,19,20,21,22,23,24,25,26,27,28,29,30},1)&lt;&gt;"")*ISERROR(FIND(MID(B4322,{1,2,3,4,5,6,7,8,9,10,11,12,13,14,15,16,17,18,19,20,21,22,23,24,25,26,27,28,29,30},1),"ABCDEFGHIJKLMNOPQRSTUVWXYZ0123456789-_")))=0,ISERROR(VALUE(B4322)))),"Недопустимый код: только латинские буквы A-Z в верхнем регистре, цифры, - и _; начало с буквы, до 30 символов (например MILK-001)",IF(SUMPRODUCT(--EXACT('Номенклатура'!$A$6:$A$205,B4322))=0,"Код не найден в номенклатуре",IF(SUMPRODUCT(--EXACT('Номенклатура'!$A$6:$A$205,B4322))&gt;1,"Код повторяется в номенклатуре",IF(ISNA(MATCH(C4322,{"Приход","Расход","Списание","Корректировка остатка"},0)),"Выберите тип операции",IF(NOT(ISNUMBER(D4322)),"Укажите количество",IF(D4322=0,"Количество не может быть 0",IF(AND(C4322&lt;&gt;"Корректировка остатка",D4322&lt;0),"Для этого типа количество положительное",IF(NOT(ISNUMBER('Номенклатура'!$C$2)),"Укажите дату начала учёта",IF(A4322&lt;INT('Номенклатура'!$C$2),"Раньше даты начала учёта: НЕ учтено",IF(AND(C4322="Корректировка остатка",TRIM(G4322)=""),"Учтено: добавьте пояснение","ОК")))))))))))))</f>
        <v/>
      </c>
    </row>
    <row r="4323" spans="1:9" x14ac:dyDescent="0.25">
      <c r="A4323" s="16"/>
      <c r="B4323" s="13"/>
      <c r="C4323" s="13"/>
      <c r="D4323" s="14"/>
      <c r="E4323" s="17" t="str">
        <f>IF(OR(B4323="",SUMPRODUCT(--EXACT('Номенклатура'!$A$6:$A$205,B4323))&lt;&gt;1),"",INDEX('Номенклатура'!$D$6:$D$205,SUMPRODUCT(EXACT('Номенклатура'!$A$6:$A$205,B4323)*(ROW('Номенклатура'!$A$6:$A$205)-5)))&amp;"")</f>
        <v/>
      </c>
      <c r="F4323" s="18" t="str">
        <f>IF(OR(I4323="ОК",I4323="Учтено: добавьте пояснение"),IF(C4323="Приход",D4323,IF(C4323="Корректировка остатка",D4323,-D4323)),"")</f>
        <v/>
      </c>
      <c r="G4323" s="13"/>
      <c r="H4323" s="15" t="str">
        <f>IF(OR(B4323="",SUMPRODUCT(--EXACT('Номенклатура'!$A$6:$A$205,B4323))&lt;&gt;1),"",INDEX('Номенклатура'!$B$6:$B$205,SUMPRODUCT(EXACT('Номенклатура'!$A$6:$A$205,B4323)*(ROW('Номенклатура'!$A$6:$A$205)-5)))&amp;"")</f>
        <v/>
      </c>
      <c r="I4323" s="15" t="str">
        <f>IF(COUNTA(A4323:D4323,G4323)=0,"",IF(NOT(ISNUMBER(A4323)),"Укажите дату",IF(B4323="","Укажите код",IF(NOT(AND(ISTEXT(B4323),LEN(B4323)&gt;0,LEN(B4323)&lt;=30,ISNUMBER(FIND(LEFT(B4323,1),"ABCDEFGHIJKLMNOPQRSTUVWXYZ")),SUMPRODUCT((MID(B4323,{1,2,3,4,5,6,7,8,9,10,11,12,13,14,15,16,17,18,19,20,21,22,23,24,25,26,27,28,29,30},1)&lt;&gt;"")*ISERROR(FIND(MID(B4323,{1,2,3,4,5,6,7,8,9,10,11,12,13,14,15,16,17,18,19,20,21,22,23,24,25,26,27,28,29,30},1),"ABCDEFGHIJKLMNOPQRSTUVWXYZ0123456789-_")))=0,ISERROR(VALUE(B4323)))),"Недопустимый код: только латинские буквы A-Z в верхнем регистре, цифры, - и _; начало с буквы, до 30 символов (например MILK-001)",IF(SUMPRODUCT(--EXACT('Номенклатура'!$A$6:$A$205,B4323))=0,"Код не найден в номенклатуре",IF(SUMPRODUCT(--EXACT('Номенклатура'!$A$6:$A$205,B4323))&gt;1,"Код повторяется в номенклатуре",IF(ISNA(MATCH(C4323,{"Приход","Расход","Списание","Корректировка остатка"},0)),"Выберите тип операции",IF(NOT(ISNUMBER(D4323)),"Укажите количество",IF(D4323=0,"Количество не может быть 0",IF(AND(C4323&lt;&gt;"Корректировка остатка",D4323&lt;0),"Для этого типа количество положительное",IF(NOT(ISNUMBER('Номенклатура'!$C$2)),"Укажите дату начала учёта",IF(A4323&lt;INT('Номенклатура'!$C$2),"Раньше даты начала учёта: НЕ учтено",IF(AND(C4323="Корректировка остатка",TRIM(G4323)=""),"Учтено: добавьте пояснение","ОК")))))))))))))</f>
        <v/>
      </c>
    </row>
    <row r="4324" spans="1:9" x14ac:dyDescent="0.25">
      <c r="A4324" s="16"/>
      <c r="B4324" s="13"/>
      <c r="C4324" s="13"/>
      <c r="D4324" s="14"/>
      <c r="E4324" s="17" t="str">
        <f>IF(OR(B4324="",SUMPRODUCT(--EXACT('Номенклатура'!$A$6:$A$205,B4324))&lt;&gt;1),"",INDEX('Номенклатура'!$D$6:$D$205,SUMPRODUCT(EXACT('Номенклатура'!$A$6:$A$205,B4324)*(ROW('Номенклатура'!$A$6:$A$205)-5)))&amp;"")</f>
        <v/>
      </c>
      <c r="F4324" s="18" t="str">
        <f>IF(OR(I4324="ОК",I4324="Учтено: добавьте пояснение"),IF(C4324="Приход",D4324,IF(C4324="Корректировка остатка",D4324,-D4324)),"")</f>
        <v/>
      </c>
      <c r="G4324" s="13"/>
      <c r="H4324" s="15" t="str">
        <f>IF(OR(B4324="",SUMPRODUCT(--EXACT('Номенклатура'!$A$6:$A$205,B4324))&lt;&gt;1),"",INDEX('Номенклатура'!$B$6:$B$205,SUMPRODUCT(EXACT('Номенклатура'!$A$6:$A$205,B4324)*(ROW('Номенклатура'!$A$6:$A$205)-5)))&amp;"")</f>
        <v/>
      </c>
      <c r="I4324" s="15" t="str">
        <f>IF(COUNTA(A4324:D4324,G4324)=0,"",IF(NOT(ISNUMBER(A4324)),"Укажите дату",IF(B4324="","Укажите код",IF(NOT(AND(ISTEXT(B4324),LEN(B4324)&gt;0,LEN(B4324)&lt;=30,ISNUMBER(FIND(LEFT(B4324,1),"ABCDEFGHIJKLMNOPQRSTUVWXYZ")),SUMPRODUCT((MID(B4324,{1,2,3,4,5,6,7,8,9,10,11,12,13,14,15,16,17,18,19,20,21,22,23,24,25,26,27,28,29,30},1)&lt;&gt;"")*ISERROR(FIND(MID(B4324,{1,2,3,4,5,6,7,8,9,10,11,12,13,14,15,16,17,18,19,20,21,22,23,24,25,26,27,28,29,30},1),"ABCDEFGHIJKLMNOPQRSTUVWXYZ0123456789-_")))=0,ISERROR(VALUE(B4324)))),"Недопустимый код: только латинские буквы A-Z в верхнем регистре, цифры, - и _; начало с буквы, до 30 символов (например MILK-001)",IF(SUMPRODUCT(--EXACT('Номенклатура'!$A$6:$A$205,B4324))=0,"Код не найден в номенклатуре",IF(SUMPRODUCT(--EXACT('Номенклатура'!$A$6:$A$205,B4324))&gt;1,"Код повторяется в номенклатуре",IF(ISNA(MATCH(C4324,{"Приход","Расход","Списание","Корректировка остатка"},0)),"Выберите тип операции",IF(NOT(ISNUMBER(D4324)),"Укажите количество",IF(D4324=0,"Количество не может быть 0",IF(AND(C4324&lt;&gt;"Корректировка остатка",D4324&lt;0),"Для этого типа количество положительное",IF(NOT(ISNUMBER('Номенклатура'!$C$2)),"Укажите дату начала учёта",IF(A4324&lt;INT('Номенклатура'!$C$2),"Раньше даты начала учёта: НЕ учтено",IF(AND(C4324="Корректировка остатка",TRIM(G4324)=""),"Учтено: добавьте пояснение","ОК")))))))))))))</f>
        <v/>
      </c>
    </row>
    <row r="4325" spans="1:9" x14ac:dyDescent="0.25">
      <c r="A4325" s="16"/>
      <c r="B4325" s="13"/>
      <c r="C4325" s="13"/>
      <c r="D4325" s="14"/>
      <c r="E4325" s="17" t="str">
        <f>IF(OR(B4325="",SUMPRODUCT(--EXACT('Номенклатура'!$A$6:$A$205,B4325))&lt;&gt;1),"",INDEX('Номенклатура'!$D$6:$D$205,SUMPRODUCT(EXACT('Номенклатура'!$A$6:$A$205,B4325)*(ROW('Номенклатура'!$A$6:$A$205)-5)))&amp;"")</f>
        <v/>
      </c>
      <c r="F4325" s="18" t="str">
        <f>IF(OR(I4325="ОК",I4325="Учтено: добавьте пояснение"),IF(C4325="Приход",D4325,IF(C4325="Корректировка остатка",D4325,-D4325)),"")</f>
        <v/>
      </c>
      <c r="G4325" s="13"/>
      <c r="H4325" s="15" t="str">
        <f>IF(OR(B4325="",SUMPRODUCT(--EXACT('Номенклатура'!$A$6:$A$205,B4325))&lt;&gt;1),"",INDEX('Номенклатура'!$B$6:$B$205,SUMPRODUCT(EXACT('Номенклатура'!$A$6:$A$205,B4325)*(ROW('Номенклатура'!$A$6:$A$205)-5)))&amp;"")</f>
        <v/>
      </c>
      <c r="I4325" s="15" t="str">
        <f>IF(COUNTA(A4325:D4325,G4325)=0,"",IF(NOT(ISNUMBER(A4325)),"Укажите дату",IF(B4325="","Укажите код",IF(NOT(AND(ISTEXT(B4325),LEN(B4325)&gt;0,LEN(B4325)&lt;=30,ISNUMBER(FIND(LEFT(B4325,1),"ABCDEFGHIJKLMNOPQRSTUVWXYZ")),SUMPRODUCT((MID(B4325,{1,2,3,4,5,6,7,8,9,10,11,12,13,14,15,16,17,18,19,20,21,22,23,24,25,26,27,28,29,30},1)&lt;&gt;"")*ISERROR(FIND(MID(B4325,{1,2,3,4,5,6,7,8,9,10,11,12,13,14,15,16,17,18,19,20,21,22,23,24,25,26,27,28,29,30},1),"ABCDEFGHIJKLMNOPQRSTUVWXYZ0123456789-_")))=0,ISERROR(VALUE(B4325)))),"Недопустимый код: только латинские буквы A-Z в верхнем регистре, цифры, - и _; начало с буквы, до 30 символов (например MILK-001)",IF(SUMPRODUCT(--EXACT('Номенклатура'!$A$6:$A$205,B4325))=0,"Код не найден в номенклатуре",IF(SUMPRODUCT(--EXACT('Номенклатура'!$A$6:$A$205,B4325))&gt;1,"Код повторяется в номенклатуре",IF(ISNA(MATCH(C4325,{"Приход","Расход","Списание","Корректировка остатка"},0)),"Выберите тип операции",IF(NOT(ISNUMBER(D4325)),"Укажите количество",IF(D4325=0,"Количество не может быть 0",IF(AND(C4325&lt;&gt;"Корректировка остатка",D4325&lt;0),"Для этого типа количество положительное",IF(NOT(ISNUMBER('Номенклатура'!$C$2)),"Укажите дату начала учёта",IF(A4325&lt;INT('Номенклатура'!$C$2),"Раньше даты начала учёта: НЕ учтено",IF(AND(C4325="Корректировка остатка",TRIM(G4325)=""),"Учтено: добавьте пояснение","ОК")))))))))))))</f>
        <v/>
      </c>
    </row>
    <row r="4326" spans="1:9" x14ac:dyDescent="0.25">
      <c r="A4326" s="16"/>
      <c r="B4326" s="13"/>
      <c r="C4326" s="13"/>
      <c r="D4326" s="14"/>
      <c r="E4326" s="17" t="str">
        <f>IF(OR(B4326="",SUMPRODUCT(--EXACT('Номенклатура'!$A$6:$A$205,B4326))&lt;&gt;1),"",INDEX('Номенклатура'!$D$6:$D$205,SUMPRODUCT(EXACT('Номенклатура'!$A$6:$A$205,B4326)*(ROW('Номенклатура'!$A$6:$A$205)-5)))&amp;"")</f>
        <v/>
      </c>
      <c r="F4326" s="18" t="str">
        <f>IF(OR(I4326="ОК",I4326="Учтено: добавьте пояснение"),IF(C4326="Приход",D4326,IF(C4326="Корректировка остатка",D4326,-D4326)),"")</f>
        <v/>
      </c>
      <c r="G4326" s="13"/>
      <c r="H4326" s="15" t="str">
        <f>IF(OR(B4326="",SUMPRODUCT(--EXACT('Номенклатура'!$A$6:$A$205,B4326))&lt;&gt;1),"",INDEX('Номенклатура'!$B$6:$B$205,SUMPRODUCT(EXACT('Номенклатура'!$A$6:$A$205,B4326)*(ROW('Номенклатура'!$A$6:$A$205)-5)))&amp;"")</f>
        <v/>
      </c>
      <c r="I4326" s="15" t="str">
        <f>IF(COUNTA(A4326:D4326,G4326)=0,"",IF(NOT(ISNUMBER(A4326)),"Укажите дату",IF(B4326="","Укажите код",IF(NOT(AND(ISTEXT(B4326),LEN(B4326)&gt;0,LEN(B4326)&lt;=30,ISNUMBER(FIND(LEFT(B4326,1),"ABCDEFGHIJKLMNOPQRSTUVWXYZ")),SUMPRODUCT((MID(B4326,{1,2,3,4,5,6,7,8,9,10,11,12,13,14,15,16,17,18,19,20,21,22,23,24,25,26,27,28,29,30},1)&lt;&gt;"")*ISERROR(FIND(MID(B4326,{1,2,3,4,5,6,7,8,9,10,11,12,13,14,15,16,17,18,19,20,21,22,23,24,25,26,27,28,29,30},1),"ABCDEFGHIJKLMNOPQRSTUVWXYZ0123456789-_")))=0,ISERROR(VALUE(B4326)))),"Недопустимый код: только латинские буквы A-Z в верхнем регистре, цифры, - и _; начало с буквы, до 30 символов (например MILK-001)",IF(SUMPRODUCT(--EXACT('Номенклатура'!$A$6:$A$205,B4326))=0,"Код не найден в номенклатуре",IF(SUMPRODUCT(--EXACT('Номенклатура'!$A$6:$A$205,B4326))&gt;1,"Код повторяется в номенклатуре",IF(ISNA(MATCH(C4326,{"Приход","Расход","Списание","Корректировка остатка"},0)),"Выберите тип операции",IF(NOT(ISNUMBER(D4326)),"Укажите количество",IF(D4326=0,"Количество не может быть 0",IF(AND(C4326&lt;&gt;"Корректировка остатка",D4326&lt;0),"Для этого типа количество положительное",IF(NOT(ISNUMBER('Номенклатура'!$C$2)),"Укажите дату начала учёта",IF(A4326&lt;INT('Номенклатура'!$C$2),"Раньше даты начала учёта: НЕ учтено",IF(AND(C4326="Корректировка остатка",TRIM(G4326)=""),"Учтено: добавьте пояснение","ОК")))))))))))))</f>
        <v/>
      </c>
    </row>
    <row r="4327" spans="1:9" x14ac:dyDescent="0.25">
      <c r="A4327" s="16"/>
      <c r="B4327" s="13"/>
      <c r="C4327" s="13"/>
      <c r="D4327" s="14"/>
      <c r="E4327" s="17" t="str">
        <f>IF(OR(B4327="",SUMPRODUCT(--EXACT('Номенклатура'!$A$6:$A$205,B4327))&lt;&gt;1),"",INDEX('Номенклатура'!$D$6:$D$205,SUMPRODUCT(EXACT('Номенклатура'!$A$6:$A$205,B4327)*(ROW('Номенклатура'!$A$6:$A$205)-5)))&amp;"")</f>
        <v/>
      </c>
      <c r="F4327" s="18" t="str">
        <f>IF(OR(I4327="ОК",I4327="Учтено: добавьте пояснение"),IF(C4327="Приход",D4327,IF(C4327="Корректировка остатка",D4327,-D4327)),"")</f>
        <v/>
      </c>
      <c r="G4327" s="13"/>
      <c r="H4327" s="15" t="str">
        <f>IF(OR(B4327="",SUMPRODUCT(--EXACT('Номенклатура'!$A$6:$A$205,B4327))&lt;&gt;1),"",INDEX('Номенклатура'!$B$6:$B$205,SUMPRODUCT(EXACT('Номенклатура'!$A$6:$A$205,B4327)*(ROW('Номенклатура'!$A$6:$A$205)-5)))&amp;"")</f>
        <v/>
      </c>
      <c r="I4327" s="15" t="str">
        <f>IF(COUNTA(A4327:D4327,G4327)=0,"",IF(NOT(ISNUMBER(A4327)),"Укажите дату",IF(B4327="","Укажите код",IF(NOT(AND(ISTEXT(B4327),LEN(B4327)&gt;0,LEN(B4327)&lt;=30,ISNUMBER(FIND(LEFT(B4327,1),"ABCDEFGHIJKLMNOPQRSTUVWXYZ")),SUMPRODUCT((MID(B4327,{1,2,3,4,5,6,7,8,9,10,11,12,13,14,15,16,17,18,19,20,21,22,23,24,25,26,27,28,29,30},1)&lt;&gt;"")*ISERROR(FIND(MID(B4327,{1,2,3,4,5,6,7,8,9,10,11,12,13,14,15,16,17,18,19,20,21,22,23,24,25,26,27,28,29,30},1),"ABCDEFGHIJKLMNOPQRSTUVWXYZ0123456789-_")))=0,ISERROR(VALUE(B4327)))),"Недопустимый код: только латинские буквы A-Z в верхнем регистре, цифры, - и _; начало с буквы, до 30 символов (например MILK-001)",IF(SUMPRODUCT(--EXACT('Номенклатура'!$A$6:$A$205,B4327))=0,"Код не найден в номенклатуре",IF(SUMPRODUCT(--EXACT('Номенклатура'!$A$6:$A$205,B4327))&gt;1,"Код повторяется в номенклатуре",IF(ISNA(MATCH(C4327,{"Приход","Расход","Списание","Корректировка остатка"},0)),"Выберите тип операции",IF(NOT(ISNUMBER(D4327)),"Укажите количество",IF(D4327=0,"Количество не может быть 0",IF(AND(C4327&lt;&gt;"Корректировка остатка",D4327&lt;0),"Для этого типа количество положительное",IF(NOT(ISNUMBER('Номенклатура'!$C$2)),"Укажите дату начала учёта",IF(A4327&lt;INT('Номенклатура'!$C$2),"Раньше даты начала учёта: НЕ учтено",IF(AND(C4327="Корректировка остатка",TRIM(G4327)=""),"Учтено: добавьте пояснение","ОК")))))))))))))</f>
        <v/>
      </c>
    </row>
    <row r="4328" spans="1:9" x14ac:dyDescent="0.25">
      <c r="A4328" s="16"/>
      <c r="B4328" s="13"/>
      <c r="C4328" s="13"/>
      <c r="D4328" s="14"/>
      <c r="E4328" s="17" t="str">
        <f>IF(OR(B4328="",SUMPRODUCT(--EXACT('Номенклатура'!$A$6:$A$205,B4328))&lt;&gt;1),"",INDEX('Номенклатура'!$D$6:$D$205,SUMPRODUCT(EXACT('Номенклатура'!$A$6:$A$205,B4328)*(ROW('Номенклатура'!$A$6:$A$205)-5)))&amp;"")</f>
        <v/>
      </c>
      <c r="F4328" s="18" t="str">
        <f>IF(OR(I4328="ОК",I4328="Учтено: добавьте пояснение"),IF(C4328="Приход",D4328,IF(C4328="Корректировка остатка",D4328,-D4328)),"")</f>
        <v/>
      </c>
      <c r="G4328" s="13"/>
      <c r="H4328" s="15" t="str">
        <f>IF(OR(B4328="",SUMPRODUCT(--EXACT('Номенклатура'!$A$6:$A$205,B4328))&lt;&gt;1),"",INDEX('Номенклатура'!$B$6:$B$205,SUMPRODUCT(EXACT('Номенклатура'!$A$6:$A$205,B4328)*(ROW('Номенклатура'!$A$6:$A$205)-5)))&amp;"")</f>
        <v/>
      </c>
      <c r="I4328" s="15" t="str">
        <f>IF(COUNTA(A4328:D4328,G4328)=0,"",IF(NOT(ISNUMBER(A4328)),"Укажите дату",IF(B4328="","Укажите код",IF(NOT(AND(ISTEXT(B4328),LEN(B4328)&gt;0,LEN(B4328)&lt;=30,ISNUMBER(FIND(LEFT(B4328,1),"ABCDEFGHIJKLMNOPQRSTUVWXYZ")),SUMPRODUCT((MID(B4328,{1,2,3,4,5,6,7,8,9,10,11,12,13,14,15,16,17,18,19,20,21,22,23,24,25,26,27,28,29,30},1)&lt;&gt;"")*ISERROR(FIND(MID(B4328,{1,2,3,4,5,6,7,8,9,10,11,12,13,14,15,16,17,18,19,20,21,22,23,24,25,26,27,28,29,30},1),"ABCDEFGHIJKLMNOPQRSTUVWXYZ0123456789-_")))=0,ISERROR(VALUE(B4328)))),"Недопустимый код: только латинские буквы A-Z в верхнем регистре, цифры, - и _; начало с буквы, до 30 символов (например MILK-001)",IF(SUMPRODUCT(--EXACT('Номенклатура'!$A$6:$A$205,B4328))=0,"Код не найден в номенклатуре",IF(SUMPRODUCT(--EXACT('Номенклатура'!$A$6:$A$205,B4328))&gt;1,"Код повторяется в номенклатуре",IF(ISNA(MATCH(C4328,{"Приход","Расход","Списание","Корректировка остатка"},0)),"Выберите тип операции",IF(NOT(ISNUMBER(D4328)),"Укажите количество",IF(D4328=0,"Количество не может быть 0",IF(AND(C4328&lt;&gt;"Корректировка остатка",D4328&lt;0),"Для этого типа количество положительное",IF(NOT(ISNUMBER('Номенклатура'!$C$2)),"Укажите дату начала учёта",IF(A4328&lt;INT('Номенклатура'!$C$2),"Раньше даты начала учёта: НЕ учтено",IF(AND(C4328="Корректировка остатка",TRIM(G4328)=""),"Учтено: добавьте пояснение","ОК")))))))))))))</f>
        <v/>
      </c>
    </row>
    <row r="4329" spans="1:9" x14ac:dyDescent="0.25">
      <c r="A4329" s="16"/>
      <c r="B4329" s="13"/>
      <c r="C4329" s="13"/>
      <c r="D4329" s="14"/>
      <c r="E4329" s="17" t="str">
        <f>IF(OR(B4329="",SUMPRODUCT(--EXACT('Номенклатура'!$A$6:$A$205,B4329))&lt;&gt;1),"",INDEX('Номенклатура'!$D$6:$D$205,SUMPRODUCT(EXACT('Номенклатура'!$A$6:$A$205,B4329)*(ROW('Номенклатура'!$A$6:$A$205)-5)))&amp;"")</f>
        <v/>
      </c>
      <c r="F4329" s="18" t="str">
        <f>IF(OR(I4329="ОК",I4329="Учтено: добавьте пояснение"),IF(C4329="Приход",D4329,IF(C4329="Корректировка остатка",D4329,-D4329)),"")</f>
        <v/>
      </c>
      <c r="G4329" s="13"/>
      <c r="H4329" s="15" t="str">
        <f>IF(OR(B4329="",SUMPRODUCT(--EXACT('Номенклатура'!$A$6:$A$205,B4329))&lt;&gt;1),"",INDEX('Номенклатура'!$B$6:$B$205,SUMPRODUCT(EXACT('Номенклатура'!$A$6:$A$205,B4329)*(ROW('Номенклатура'!$A$6:$A$205)-5)))&amp;"")</f>
        <v/>
      </c>
      <c r="I4329" s="15" t="str">
        <f>IF(COUNTA(A4329:D4329,G4329)=0,"",IF(NOT(ISNUMBER(A4329)),"Укажите дату",IF(B4329="","Укажите код",IF(NOT(AND(ISTEXT(B4329),LEN(B4329)&gt;0,LEN(B4329)&lt;=30,ISNUMBER(FIND(LEFT(B4329,1),"ABCDEFGHIJKLMNOPQRSTUVWXYZ")),SUMPRODUCT((MID(B4329,{1,2,3,4,5,6,7,8,9,10,11,12,13,14,15,16,17,18,19,20,21,22,23,24,25,26,27,28,29,30},1)&lt;&gt;"")*ISERROR(FIND(MID(B4329,{1,2,3,4,5,6,7,8,9,10,11,12,13,14,15,16,17,18,19,20,21,22,23,24,25,26,27,28,29,30},1),"ABCDEFGHIJKLMNOPQRSTUVWXYZ0123456789-_")))=0,ISERROR(VALUE(B4329)))),"Недопустимый код: только латинские буквы A-Z в верхнем регистре, цифры, - и _; начало с буквы, до 30 символов (например MILK-001)",IF(SUMPRODUCT(--EXACT('Номенклатура'!$A$6:$A$205,B4329))=0,"Код не найден в номенклатуре",IF(SUMPRODUCT(--EXACT('Номенклатура'!$A$6:$A$205,B4329))&gt;1,"Код повторяется в номенклатуре",IF(ISNA(MATCH(C4329,{"Приход","Расход","Списание","Корректировка остатка"},0)),"Выберите тип операции",IF(NOT(ISNUMBER(D4329)),"Укажите количество",IF(D4329=0,"Количество не может быть 0",IF(AND(C4329&lt;&gt;"Корректировка остатка",D4329&lt;0),"Для этого типа количество положительное",IF(NOT(ISNUMBER('Номенклатура'!$C$2)),"Укажите дату начала учёта",IF(A4329&lt;INT('Номенклатура'!$C$2),"Раньше даты начала учёта: НЕ учтено",IF(AND(C4329="Корректировка остатка",TRIM(G4329)=""),"Учтено: добавьте пояснение","ОК")))))))))))))</f>
        <v/>
      </c>
    </row>
    <row r="4330" spans="1:9" x14ac:dyDescent="0.25">
      <c r="A4330" s="16"/>
      <c r="B4330" s="13"/>
      <c r="C4330" s="13"/>
      <c r="D4330" s="14"/>
      <c r="E4330" s="17" t="str">
        <f>IF(OR(B4330="",SUMPRODUCT(--EXACT('Номенклатура'!$A$6:$A$205,B4330))&lt;&gt;1),"",INDEX('Номенклатура'!$D$6:$D$205,SUMPRODUCT(EXACT('Номенклатура'!$A$6:$A$205,B4330)*(ROW('Номенклатура'!$A$6:$A$205)-5)))&amp;"")</f>
        <v/>
      </c>
      <c r="F4330" s="18" t="str">
        <f>IF(OR(I4330="ОК",I4330="Учтено: добавьте пояснение"),IF(C4330="Приход",D4330,IF(C4330="Корректировка остатка",D4330,-D4330)),"")</f>
        <v/>
      </c>
      <c r="G4330" s="13"/>
      <c r="H4330" s="15" t="str">
        <f>IF(OR(B4330="",SUMPRODUCT(--EXACT('Номенклатура'!$A$6:$A$205,B4330))&lt;&gt;1),"",INDEX('Номенклатура'!$B$6:$B$205,SUMPRODUCT(EXACT('Номенклатура'!$A$6:$A$205,B4330)*(ROW('Номенклатура'!$A$6:$A$205)-5)))&amp;"")</f>
        <v/>
      </c>
      <c r="I4330" s="15" t="str">
        <f>IF(COUNTA(A4330:D4330,G4330)=0,"",IF(NOT(ISNUMBER(A4330)),"Укажите дату",IF(B4330="","Укажите код",IF(NOT(AND(ISTEXT(B4330),LEN(B4330)&gt;0,LEN(B4330)&lt;=30,ISNUMBER(FIND(LEFT(B4330,1),"ABCDEFGHIJKLMNOPQRSTUVWXYZ")),SUMPRODUCT((MID(B4330,{1,2,3,4,5,6,7,8,9,10,11,12,13,14,15,16,17,18,19,20,21,22,23,24,25,26,27,28,29,30},1)&lt;&gt;"")*ISERROR(FIND(MID(B4330,{1,2,3,4,5,6,7,8,9,10,11,12,13,14,15,16,17,18,19,20,21,22,23,24,25,26,27,28,29,30},1),"ABCDEFGHIJKLMNOPQRSTUVWXYZ0123456789-_")))=0,ISERROR(VALUE(B4330)))),"Недопустимый код: только латинские буквы A-Z в верхнем регистре, цифры, - и _; начало с буквы, до 30 символов (например MILK-001)",IF(SUMPRODUCT(--EXACT('Номенклатура'!$A$6:$A$205,B4330))=0,"Код не найден в номенклатуре",IF(SUMPRODUCT(--EXACT('Номенклатура'!$A$6:$A$205,B4330))&gt;1,"Код повторяется в номенклатуре",IF(ISNA(MATCH(C4330,{"Приход","Расход","Списание","Корректировка остатка"},0)),"Выберите тип операции",IF(NOT(ISNUMBER(D4330)),"Укажите количество",IF(D4330=0,"Количество не может быть 0",IF(AND(C4330&lt;&gt;"Корректировка остатка",D4330&lt;0),"Для этого типа количество положительное",IF(NOT(ISNUMBER('Номенклатура'!$C$2)),"Укажите дату начала учёта",IF(A4330&lt;INT('Номенклатура'!$C$2),"Раньше даты начала учёта: НЕ учтено",IF(AND(C4330="Корректировка остатка",TRIM(G4330)=""),"Учтено: добавьте пояснение","ОК")))))))))))))</f>
        <v/>
      </c>
    </row>
    <row r="4331" spans="1:9" x14ac:dyDescent="0.25">
      <c r="A4331" s="16"/>
      <c r="B4331" s="13"/>
      <c r="C4331" s="13"/>
      <c r="D4331" s="14"/>
      <c r="E4331" s="17" t="str">
        <f>IF(OR(B4331="",SUMPRODUCT(--EXACT('Номенклатура'!$A$6:$A$205,B4331))&lt;&gt;1),"",INDEX('Номенклатура'!$D$6:$D$205,SUMPRODUCT(EXACT('Номенклатура'!$A$6:$A$205,B4331)*(ROW('Номенклатура'!$A$6:$A$205)-5)))&amp;"")</f>
        <v/>
      </c>
      <c r="F4331" s="18" t="str">
        <f>IF(OR(I4331="ОК",I4331="Учтено: добавьте пояснение"),IF(C4331="Приход",D4331,IF(C4331="Корректировка остатка",D4331,-D4331)),"")</f>
        <v/>
      </c>
      <c r="G4331" s="13"/>
      <c r="H4331" s="15" t="str">
        <f>IF(OR(B4331="",SUMPRODUCT(--EXACT('Номенклатура'!$A$6:$A$205,B4331))&lt;&gt;1),"",INDEX('Номенклатура'!$B$6:$B$205,SUMPRODUCT(EXACT('Номенклатура'!$A$6:$A$205,B4331)*(ROW('Номенклатура'!$A$6:$A$205)-5)))&amp;"")</f>
        <v/>
      </c>
      <c r="I4331" s="15" t="str">
        <f>IF(COUNTA(A4331:D4331,G4331)=0,"",IF(NOT(ISNUMBER(A4331)),"Укажите дату",IF(B4331="","Укажите код",IF(NOT(AND(ISTEXT(B4331),LEN(B4331)&gt;0,LEN(B4331)&lt;=30,ISNUMBER(FIND(LEFT(B4331,1),"ABCDEFGHIJKLMNOPQRSTUVWXYZ")),SUMPRODUCT((MID(B4331,{1,2,3,4,5,6,7,8,9,10,11,12,13,14,15,16,17,18,19,20,21,22,23,24,25,26,27,28,29,30},1)&lt;&gt;"")*ISERROR(FIND(MID(B4331,{1,2,3,4,5,6,7,8,9,10,11,12,13,14,15,16,17,18,19,20,21,22,23,24,25,26,27,28,29,30},1),"ABCDEFGHIJKLMNOPQRSTUVWXYZ0123456789-_")))=0,ISERROR(VALUE(B4331)))),"Недопустимый код: только латинские буквы A-Z в верхнем регистре, цифры, - и _; начало с буквы, до 30 символов (например MILK-001)",IF(SUMPRODUCT(--EXACT('Номенклатура'!$A$6:$A$205,B4331))=0,"Код не найден в номенклатуре",IF(SUMPRODUCT(--EXACT('Номенклатура'!$A$6:$A$205,B4331))&gt;1,"Код повторяется в номенклатуре",IF(ISNA(MATCH(C4331,{"Приход","Расход","Списание","Корректировка остатка"},0)),"Выберите тип операции",IF(NOT(ISNUMBER(D4331)),"Укажите количество",IF(D4331=0,"Количество не может быть 0",IF(AND(C4331&lt;&gt;"Корректировка остатка",D4331&lt;0),"Для этого типа количество положительное",IF(NOT(ISNUMBER('Номенклатура'!$C$2)),"Укажите дату начала учёта",IF(A4331&lt;INT('Номенклатура'!$C$2),"Раньше даты начала учёта: НЕ учтено",IF(AND(C4331="Корректировка остатка",TRIM(G4331)=""),"Учтено: добавьте пояснение","ОК")))))))))))))</f>
        <v/>
      </c>
    </row>
    <row r="4332" spans="1:9" x14ac:dyDescent="0.25">
      <c r="A4332" s="16"/>
      <c r="B4332" s="13"/>
      <c r="C4332" s="13"/>
      <c r="D4332" s="14"/>
      <c r="E4332" s="17" t="str">
        <f>IF(OR(B4332="",SUMPRODUCT(--EXACT('Номенклатура'!$A$6:$A$205,B4332))&lt;&gt;1),"",INDEX('Номенклатура'!$D$6:$D$205,SUMPRODUCT(EXACT('Номенклатура'!$A$6:$A$205,B4332)*(ROW('Номенклатура'!$A$6:$A$205)-5)))&amp;"")</f>
        <v/>
      </c>
      <c r="F4332" s="18" t="str">
        <f>IF(OR(I4332="ОК",I4332="Учтено: добавьте пояснение"),IF(C4332="Приход",D4332,IF(C4332="Корректировка остатка",D4332,-D4332)),"")</f>
        <v/>
      </c>
      <c r="G4332" s="13"/>
      <c r="H4332" s="15" t="str">
        <f>IF(OR(B4332="",SUMPRODUCT(--EXACT('Номенклатура'!$A$6:$A$205,B4332))&lt;&gt;1),"",INDEX('Номенклатура'!$B$6:$B$205,SUMPRODUCT(EXACT('Номенклатура'!$A$6:$A$205,B4332)*(ROW('Номенклатура'!$A$6:$A$205)-5)))&amp;"")</f>
        <v/>
      </c>
      <c r="I4332" s="15" t="str">
        <f>IF(COUNTA(A4332:D4332,G4332)=0,"",IF(NOT(ISNUMBER(A4332)),"Укажите дату",IF(B4332="","Укажите код",IF(NOT(AND(ISTEXT(B4332),LEN(B4332)&gt;0,LEN(B4332)&lt;=30,ISNUMBER(FIND(LEFT(B4332,1),"ABCDEFGHIJKLMNOPQRSTUVWXYZ")),SUMPRODUCT((MID(B4332,{1,2,3,4,5,6,7,8,9,10,11,12,13,14,15,16,17,18,19,20,21,22,23,24,25,26,27,28,29,30},1)&lt;&gt;"")*ISERROR(FIND(MID(B4332,{1,2,3,4,5,6,7,8,9,10,11,12,13,14,15,16,17,18,19,20,21,22,23,24,25,26,27,28,29,30},1),"ABCDEFGHIJKLMNOPQRSTUVWXYZ0123456789-_")))=0,ISERROR(VALUE(B4332)))),"Недопустимый код: только латинские буквы A-Z в верхнем регистре, цифры, - и _; начало с буквы, до 30 символов (например MILK-001)",IF(SUMPRODUCT(--EXACT('Номенклатура'!$A$6:$A$205,B4332))=0,"Код не найден в номенклатуре",IF(SUMPRODUCT(--EXACT('Номенклатура'!$A$6:$A$205,B4332))&gt;1,"Код повторяется в номенклатуре",IF(ISNA(MATCH(C4332,{"Приход","Расход","Списание","Корректировка остатка"},0)),"Выберите тип операции",IF(NOT(ISNUMBER(D4332)),"Укажите количество",IF(D4332=0,"Количество не может быть 0",IF(AND(C4332&lt;&gt;"Корректировка остатка",D4332&lt;0),"Для этого типа количество положительное",IF(NOT(ISNUMBER('Номенклатура'!$C$2)),"Укажите дату начала учёта",IF(A4332&lt;INT('Номенклатура'!$C$2),"Раньше даты начала учёта: НЕ учтено",IF(AND(C4332="Корректировка остатка",TRIM(G4332)=""),"Учтено: добавьте пояснение","ОК")))))))))))))</f>
        <v/>
      </c>
    </row>
    <row r="4333" spans="1:9" x14ac:dyDescent="0.25">
      <c r="A4333" s="16"/>
      <c r="B4333" s="13"/>
      <c r="C4333" s="13"/>
      <c r="D4333" s="14"/>
      <c r="E4333" s="17" t="str">
        <f>IF(OR(B4333="",SUMPRODUCT(--EXACT('Номенклатура'!$A$6:$A$205,B4333))&lt;&gt;1),"",INDEX('Номенклатура'!$D$6:$D$205,SUMPRODUCT(EXACT('Номенклатура'!$A$6:$A$205,B4333)*(ROW('Номенклатура'!$A$6:$A$205)-5)))&amp;"")</f>
        <v/>
      </c>
      <c r="F4333" s="18" t="str">
        <f>IF(OR(I4333="ОК",I4333="Учтено: добавьте пояснение"),IF(C4333="Приход",D4333,IF(C4333="Корректировка остатка",D4333,-D4333)),"")</f>
        <v/>
      </c>
      <c r="G4333" s="13"/>
      <c r="H4333" s="15" t="str">
        <f>IF(OR(B4333="",SUMPRODUCT(--EXACT('Номенклатура'!$A$6:$A$205,B4333))&lt;&gt;1),"",INDEX('Номенклатура'!$B$6:$B$205,SUMPRODUCT(EXACT('Номенклатура'!$A$6:$A$205,B4333)*(ROW('Номенклатура'!$A$6:$A$205)-5)))&amp;"")</f>
        <v/>
      </c>
      <c r="I4333" s="15" t="str">
        <f>IF(COUNTA(A4333:D4333,G4333)=0,"",IF(NOT(ISNUMBER(A4333)),"Укажите дату",IF(B4333="","Укажите код",IF(NOT(AND(ISTEXT(B4333),LEN(B4333)&gt;0,LEN(B4333)&lt;=30,ISNUMBER(FIND(LEFT(B4333,1),"ABCDEFGHIJKLMNOPQRSTUVWXYZ")),SUMPRODUCT((MID(B4333,{1,2,3,4,5,6,7,8,9,10,11,12,13,14,15,16,17,18,19,20,21,22,23,24,25,26,27,28,29,30},1)&lt;&gt;"")*ISERROR(FIND(MID(B4333,{1,2,3,4,5,6,7,8,9,10,11,12,13,14,15,16,17,18,19,20,21,22,23,24,25,26,27,28,29,30},1),"ABCDEFGHIJKLMNOPQRSTUVWXYZ0123456789-_")))=0,ISERROR(VALUE(B4333)))),"Недопустимый код: только латинские буквы A-Z в верхнем регистре, цифры, - и _; начало с буквы, до 30 символов (например MILK-001)",IF(SUMPRODUCT(--EXACT('Номенклатура'!$A$6:$A$205,B4333))=0,"Код не найден в номенклатуре",IF(SUMPRODUCT(--EXACT('Номенклатура'!$A$6:$A$205,B4333))&gt;1,"Код повторяется в номенклатуре",IF(ISNA(MATCH(C4333,{"Приход","Расход","Списание","Корректировка остатка"},0)),"Выберите тип операции",IF(NOT(ISNUMBER(D4333)),"Укажите количество",IF(D4333=0,"Количество не может быть 0",IF(AND(C4333&lt;&gt;"Корректировка остатка",D4333&lt;0),"Для этого типа количество положительное",IF(NOT(ISNUMBER('Номенклатура'!$C$2)),"Укажите дату начала учёта",IF(A4333&lt;INT('Номенклатура'!$C$2),"Раньше даты начала учёта: НЕ учтено",IF(AND(C4333="Корректировка остатка",TRIM(G4333)=""),"Учтено: добавьте пояснение","ОК")))))))))))))</f>
        <v/>
      </c>
    </row>
    <row r="4334" spans="1:9" x14ac:dyDescent="0.25">
      <c r="A4334" s="16"/>
      <c r="B4334" s="13"/>
      <c r="C4334" s="13"/>
      <c r="D4334" s="14"/>
      <c r="E4334" s="17" t="str">
        <f>IF(OR(B4334="",SUMPRODUCT(--EXACT('Номенклатура'!$A$6:$A$205,B4334))&lt;&gt;1),"",INDEX('Номенклатура'!$D$6:$D$205,SUMPRODUCT(EXACT('Номенклатура'!$A$6:$A$205,B4334)*(ROW('Номенклатура'!$A$6:$A$205)-5)))&amp;"")</f>
        <v/>
      </c>
      <c r="F4334" s="18" t="str">
        <f>IF(OR(I4334="ОК",I4334="Учтено: добавьте пояснение"),IF(C4334="Приход",D4334,IF(C4334="Корректировка остатка",D4334,-D4334)),"")</f>
        <v/>
      </c>
      <c r="G4334" s="13"/>
      <c r="H4334" s="15" t="str">
        <f>IF(OR(B4334="",SUMPRODUCT(--EXACT('Номенклатура'!$A$6:$A$205,B4334))&lt;&gt;1),"",INDEX('Номенклатура'!$B$6:$B$205,SUMPRODUCT(EXACT('Номенклатура'!$A$6:$A$205,B4334)*(ROW('Номенклатура'!$A$6:$A$205)-5)))&amp;"")</f>
        <v/>
      </c>
      <c r="I4334" s="15" t="str">
        <f>IF(COUNTA(A4334:D4334,G4334)=0,"",IF(NOT(ISNUMBER(A4334)),"Укажите дату",IF(B4334="","Укажите код",IF(NOT(AND(ISTEXT(B4334),LEN(B4334)&gt;0,LEN(B4334)&lt;=30,ISNUMBER(FIND(LEFT(B4334,1),"ABCDEFGHIJKLMNOPQRSTUVWXYZ")),SUMPRODUCT((MID(B4334,{1,2,3,4,5,6,7,8,9,10,11,12,13,14,15,16,17,18,19,20,21,22,23,24,25,26,27,28,29,30},1)&lt;&gt;"")*ISERROR(FIND(MID(B4334,{1,2,3,4,5,6,7,8,9,10,11,12,13,14,15,16,17,18,19,20,21,22,23,24,25,26,27,28,29,30},1),"ABCDEFGHIJKLMNOPQRSTUVWXYZ0123456789-_")))=0,ISERROR(VALUE(B4334)))),"Недопустимый код: только латинские буквы A-Z в верхнем регистре, цифры, - и _; начало с буквы, до 30 символов (например MILK-001)",IF(SUMPRODUCT(--EXACT('Номенклатура'!$A$6:$A$205,B4334))=0,"Код не найден в номенклатуре",IF(SUMPRODUCT(--EXACT('Номенклатура'!$A$6:$A$205,B4334))&gt;1,"Код повторяется в номенклатуре",IF(ISNA(MATCH(C4334,{"Приход","Расход","Списание","Корректировка остатка"},0)),"Выберите тип операции",IF(NOT(ISNUMBER(D4334)),"Укажите количество",IF(D4334=0,"Количество не может быть 0",IF(AND(C4334&lt;&gt;"Корректировка остатка",D4334&lt;0),"Для этого типа количество положительное",IF(NOT(ISNUMBER('Номенклатура'!$C$2)),"Укажите дату начала учёта",IF(A4334&lt;INT('Номенклатура'!$C$2),"Раньше даты начала учёта: НЕ учтено",IF(AND(C4334="Корректировка остатка",TRIM(G4334)=""),"Учтено: добавьте пояснение","ОК")))))))))))))</f>
        <v/>
      </c>
    </row>
    <row r="4335" spans="1:9" x14ac:dyDescent="0.25">
      <c r="A4335" s="16"/>
      <c r="B4335" s="13"/>
      <c r="C4335" s="13"/>
      <c r="D4335" s="14"/>
      <c r="E4335" s="17" t="str">
        <f>IF(OR(B4335="",SUMPRODUCT(--EXACT('Номенклатура'!$A$6:$A$205,B4335))&lt;&gt;1),"",INDEX('Номенклатура'!$D$6:$D$205,SUMPRODUCT(EXACT('Номенклатура'!$A$6:$A$205,B4335)*(ROW('Номенклатура'!$A$6:$A$205)-5)))&amp;"")</f>
        <v/>
      </c>
      <c r="F4335" s="18" t="str">
        <f>IF(OR(I4335="ОК",I4335="Учтено: добавьте пояснение"),IF(C4335="Приход",D4335,IF(C4335="Корректировка остатка",D4335,-D4335)),"")</f>
        <v/>
      </c>
      <c r="G4335" s="13"/>
      <c r="H4335" s="15" t="str">
        <f>IF(OR(B4335="",SUMPRODUCT(--EXACT('Номенклатура'!$A$6:$A$205,B4335))&lt;&gt;1),"",INDEX('Номенклатура'!$B$6:$B$205,SUMPRODUCT(EXACT('Номенклатура'!$A$6:$A$205,B4335)*(ROW('Номенклатура'!$A$6:$A$205)-5)))&amp;"")</f>
        <v/>
      </c>
      <c r="I4335" s="15" t="str">
        <f>IF(COUNTA(A4335:D4335,G4335)=0,"",IF(NOT(ISNUMBER(A4335)),"Укажите дату",IF(B4335="","Укажите код",IF(NOT(AND(ISTEXT(B4335),LEN(B4335)&gt;0,LEN(B4335)&lt;=30,ISNUMBER(FIND(LEFT(B4335,1),"ABCDEFGHIJKLMNOPQRSTUVWXYZ")),SUMPRODUCT((MID(B4335,{1,2,3,4,5,6,7,8,9,10,11,12,13,14,15,16,17,18,19,20,21,22,23,24,25,26,27,28,29,30},1)&lt;&gt;"")*ISERROR(FIND(MID(B4335,{1,2,3,4,5,6,7,8,9,10,11,12,13,14,15,16,17,18,19,20,21,22,23,24,25,26,27,28,29,30},1),"ABCDEFGHIJKLMNOPQRSTUVWXYZ0123456789-_")))=0,ISERROR(VALUE(B4335)))),"Недопустимый код: только латинские буквы A-Z в верхнем регистре, цифры, - и _; начало с буквы, до 30 символов (например MILK-001)",IF(SUMPRODUCT(--EXACT('Номенклатура'!$A$6:$A$205,B4335))=0,"Код не найден в номенклатуре",IF(SUMPRODUCT(--EXACT('Номенклатура'!$A$6:$A$205,B4335))&gt;1,"Код повторяется в номенклатуре",IF(ISNA(MATCH(C4335,{"Приход","Расход","Списание","Корректировка остатка"},0)),"Выберите тип операции",IF(NOT(ISNUMBER(D4335)),"Укажите количество",IF(D4335=0,"Количество не может быть 0",IF(AND(C4335&lt;&gt;"Корректировка остатка",D4335&lt;0),"Для этого типа количество положительное",IF(NOT(ISNUMBER('Номенклатура'!$C$2)),"Укажите дату начала учёта",IF(A4335&lt;INT('Номенклатура'!$C$2),"Раньше даты начала учёта: НЕ учтено",IF(AND(C4335="Корректировка остатка",TRIM(G4335)=""),"Учтено: добавьте пояснение","ОК")))))))))))))</f>
        <v/>
      </c>
    </row>
    <row r="4336" spans="1:9" x14ac:dyDescent="0.25">
      <c r="A4336" s="16"/>
      <c r="B4336" s="13"/>
      <c r="C4336" s="13"/>
      <c r="D4336" s="14"/>
      <c r="E4336" s="17" t="str">
        <f>IF(OR(B4336="",SUMPRODUCT(--EXACT('Номенклатура'!$A$6:$A$205,B4336))&lt;&gt;1),"",INDEX('Номенклатура'!$D$6:$D$205,SUMPRODUCT(EXACT('Номенклатура'!$A$6:$A$205,B4336)*(ROW('Номенклатура'!$A$6:$A$205)-5)))&amp;"")</f>
        <v/>
      </c>
      <c r="F4336" s="18" t="str">
        <f>IF(OR(I4336="ОК",I4336="Учтено: добавьте пояснение"),IF(C4336="Приход",D4336,IF(C4336="Корректировка остатка",D4336,-D4336)),"")</f>
        <v/>
      </c>
      <c r="G4336" s="13"/>
      <c r="H4336" s="15" t="str">
        <f>IF(OR(B4336="",SUMPRODUCT(--EXACT('Номенклатура'!$A$6:$A$205,B4336))&lt;&gt;1),"",INDEX('Номенклатура'!$B$6:$B$205,SUMPRODUCT(EXACT('Номенклатура'!$A$6:$A$205,B4336)*(ROW('Номенклатура'!$A$6:$A$205)-5)))&amp;"")</f>
        <v/>
      </c>
      <c r="I4336" s="15" t="str">
        <f>IF(COUNTA(A4336:D4336,G4336)=0,"",IF(NOT(ISNUMBER(A4336)),"Укажите дату",IF(B4336="","Укажите код",IF(NOT(AND(ISTEXT(B4336),LEN(B4336)&gt;0,LEN(B4336)&lt;=30,ISNUMBER(FIND(LEFT(B4336,1),"ABCDEFGHIJKLMNOPQRSTUVWXYZ")),SUMPRODUCT((MID(B4336,{1,2,3,4,5,6,7,8,9,10,11,12,13,14,15,16,17,18,19,20,21,22,23,24,25,26,27,28,29,30},1)&lt;&gt;"")*ISERROR(FIND(MID(B4336,{1,2,3,4,5,6,7,8,9,10,11,12,13,14,15,16,17,18,19,20,21,22,23,24,25,26,27,28,29,30},1),"ABCDEFGHIJKLMNOPQRSTUVWXYZ0123456789-_")))=0,ISERROR(VALUE(B4336)))),"Недопустимый код: только латинские буквы A-Z в верхнем регистре, цифры, - и _; начало с буквы, до 30 символов (например MILK-001)",IF(SUMPRODUCT(--EXACT('Номенклатура'!$A$6:$A$205,B4336))=0,"Код не найден в номенклатуре",IF(SUMPRODUCT(--EXACT('Номенклатура'!$A$6:$A$205,B4336))&gt;1,"Код повторяется в номенклатуре",IF(ISNA(MATCH(C4336,{"Приход","Расход","Списание","Корректировка остатка"},0)),"Выберите тип операции",IF(NOT(ISNUMBER(D4336)),"Укажите количество",IF(D4336=0,"Количество не может быть 0",IF(AND(C4336&lt;&gt;"Корректировка остатка",D4336&lt;0),"Для этого типа количество положительное",IF(NOT(ISNUMBER('Номенклатура'!$C$2)),"Укажите дату начала учёта",IF(A4336&lt;INT('Номенклатура'!$C$2),"Раньше даты начала учёта: НЕ учтено",IF(AND(C4336="Корректировка остатка",TRIM(G4336)=""),"Учтено: добавьте пояснение","ОК")))))))))))))</f>
        <v/>
      </c>
    </row>
    <row r="4337" spans="1:9" x14ac:dyDescent="0.25">
      <c r="A4337" s="16"/>
      <c r="B4337" s="13"/>
      <c r="C4337" s="13"/>
      <c r="D4337" s="14"/>
      <c r="E4337" s="17" t="str">
        <f>IF(OR(B4337="",SUMPRODUCT(--EXACT('Номенклатура'!$A$6:$A$205,B4337))&lt;&gt;1),"",INDEX('Номенклатура'!$D$6:$D$205,SUMPRODUCT(EXACT('Номенклатура'!$A$6:$A$205,B4337)*(ROW('Номенклатура'!$A$6:$A$205)-5)))&amp;"")</f>
        <v/>
      </c>
      <c r="F4337" s="18" t="str">
        <f>IF(OR(I4337="ОК",I4337="Учтено: добавьте пояснение"),IF(C4337="Приход",D4337,IF(C4337="Корректировка остатка",D4337,-D4337)),"")</f>
        <v/>
      </c>
      <c r="G4337" s="13"/>
      <c r="H4337" s="15" t="str">
        <f>IF(OR(B4337="",SUMPRODUCT(--EXACT('Номенклатура'!$A$6:$A$205,B4337))&lt;&gt;1),"",INDEX('Номенклатура'!$B$6:$B$205,SUMPRODUCT(EXACT('Номенклатура'!$A$6:$A$205,B4337)*(ROW('Номенклатура'!$A$6:$A$205)-5)))&amp;"")</f>
        <v/>
      </c>
      <c r="I4337" s="15" t="str">
        <f>IF(COUNTA(A4337:D4337,G4337)=0,"",IF(NOT(ISNUMBER(A4337)),"Укажите дату",IF(B4337="","Укажите код",IF(NOT(AND(ISTEXT(B4337),LEN(B4337)&gt;0,LEN(B4337)&lt;=30,ISNUMBER(FIND(LEFT(B4337,1),"ABCDEFGHIJKLMNOPQRSTUVWXYZ")),SUMPRODUCT((MID(B4337,{1,2,3,4,5,6,7,8,9,10,11,12,13,14,15,16,17,18,19,20,21,22,23,24,25,26,27,28,29,30},1)&lt;&gt;"")*ISERROR(FIND(MID(B4337,{1,2,3,4,5,6,7,8,9,10,11,12,13,14,15,16,17,18,19,20,21,22,23,24,25,26,27,28,29,30},1),"ABCDEFGHIJKLMNOPQRSTUVWXYZ0123456789-_")))=0,ISERROR(VALUE(B4337)))),"Недопустимый код: только латинские буквы A-Z в верхнем регистре, цифры, - и _; начало с буквы, до 30 символов (например MILK-001)",IF(SUMPRODUCT(--EXACT('Номенклатура'!$A$6:$A$205,B4337))=0,"Код не найден в номенклатуре",IF(SUMPRODUCT(--EXACT('Номенклатура'!$A$6:$A$205,B4337))&gt;1,"Код повторяется в номенклатуре",IF(ISNA(MATCH(C4337,{"Приход","Расход","Списание","Корректировка остатка"},0)),"Выберите тип операции",IF(NOT(ISNUMBER(D4337)),"Укажите количество",IF(D4337=0,"Количество не может быть 0",IF(AND(C4337&lt;&gt;"Корректировка остатка",D4337&lt;0),"Для этого типа количество положительное",IF(NOT(ISNUMBER('Номенклатура'!$C$2)),"Укажите дату начала учёта",IF(A4337&lt;INT('Номенклатура'!$C$2),"Раньше даты начала учёта: НЕ учтено",IF(AND(C4337="Корректировка остатка",TRIM(G4337)=""),"Учтено: добавьте пояснение","ОК")))))))))))))</f>
        <v/>
      </c>
    </row>
    <row r="4338" spans="1:9" x14ac:dyDescent="0.25">
      <c r="A4338" s="16"/>
      <c r="B4338" s="13"/>
      <c r="C4338" s="13"/>
      <c r="D4338" s="14"/>
      <c r="E4338" s="17" t="str">
        <f>IF(OR(B4338="",SUMPRODUCT(--EXACT('Номенклатура'!$A$6:$A$205,B4338))&lt;&gt;1),"",INDEX('Номенклатура'!$D$6:$D$205,SUMPRODUCT(EXACT('Номенклатура'!$A$6:$A$205,B4338)*(ROW('Номенклатура'!$A$6:$A$205)-5)))&amp;"")</f>
        <v/>
      </c>
      <c r="F4338" s="18" t="str">
        <f>IF(OR(I4338="ОК",I4338="Учтено: добавьте пояснение"),IF(C4338="Приход",D4338,IF(C4338="Корректировка остатка",D4338,-D4338)),"")</f>
        <v/>
      </c>
      <c r="G4338" s="13"/>
      <c r="H4338" s="15" t="str">
        <f>IF(OR(B4338="",SUMPRODUCT(--EXACT('Номенклатура'!$A$6:$A$205,B4338))&lt;&gt;1),"",INDEX('Номенклатура'!$B$6:$B$205,SUMPRODUCT(EXACT('Номенклатура'!$A$6:$A$205,B4338)*(ROW('Номенклатура'!$A$6:$A$205)-5)))&amp;"")</f>
        <v/>
      </c>
      <c r="I4338" s="15" t="str">
        <f>IF(COUNTA(A4338:D4338,G4338)=0,"",IF(NOT(ISNUMBER(A4338)),"Укажите дату",IF(B4338="","Укажите код",IF(NOT(AND(ISTEXT(B4338),LEN(B4338)&gt;0,LEN(B4338)&lt;=30,ISNUMBER(FIND(LEFT(B4338,1),"ABCDEFGHIJKLMNOPQRSTUVWXYZ")),SUMPRODUCT((MID(B4338,{1,2,3,4,5,6,7,8,9,10,11,12,13,14,15,16,17,18,19,20,21,22,23,24,25,26,27,28,29,30},1)&lt;&gt;"")*ISERROR(FIND(MID(B4338,{1,2,3,4,5,6,7,8,9,10,11,12,13,14,15,16,17,18,19,20,21,22,23,24,25,26,27,28,29,30},1),"ABCDEFGHIJKLMNOPQRSTUVWXYZ0123456789-_")))=0,ISERROR(VALUE(B4338)))),"Недопустимый код: только латинские буквы A-Z в верхнем регистре, цифры, - и _; начало с буквы, до 30 символов (например MILK-001)",IF(SUMPRODUCT(--EXACT('Номенклатура'!$A$6:$A$205,B4338))=0,"Код не найден в номенклатуре",IF(SUMPRODUCT(--EXACT('Номенклатура'!$A$6:$A$205,B4338))&gt;1,"Код повторяется в номенклатуре",IF(ISNA(MATCH(C4338,{"Приход","Расход","Списание","Корректировка остатка"},0)),"Выберите тип операции",IF(NOT(ISNUMBER(D4338)),"Укажите количество",IF(D4338=0,"Количество не может быть 0",IF(AND(C4338&lt;&gt;"Корректировка остатка",D4338&lt;0),"Для этого типа количество положительное",IF(NOT(ISNUMBER('Номенклатура'!$C$2)),"Укажите дату начала учёта",IF(A4338&lt;INT('Номенклатура'!$C$2),"Раньше даты начала учёта: НЕ учтено",IF(AND(C4338="Корректировка остатка",TRIM(G4338)=""),"Учтено: добавьте пояснение","ОК")))))))))))))</f>
        <v/>
      </c>
    </row>
    <row r="4339" spans="1:9" x14ac:dyDescent="0.25">
      <c r="A4339" s="16"/>
      <c r="B4339" s="13"/>
      <c r="C4339" s="13"/>
      <c r="D4339" s="14"/>
      <c r="E4339" s="17" t="str">
        <f>IF(OR(B4339="",SUMPRODUCT(--EXACT('Номенклатура'!$A$6:$A$205,B4339))&lt;&gt;1),"",INDEX('Номенклатура'!$D$6:$D$205,SUMPRODUCT(EXACT('Номенклатура'!$A$6:$A$205,B4339)*(ROW('Номенклатура'!$A$6:$A$205)-5)))&amp;"")</f>
        <v/>
      </c>
      <c r="F4339" s="18" t="str">
        <f>IF(OR(I4339="ОК",I4339="Учтено: добавьте пояснение"),IF(C4339="Приход",D4339,IF(C4339="Корректировка остатка",D4339,-D4339)),"")</f>
        <v/>
      </c>
      <c r="G4339" s="13"/>
      <c r="H4339" s="15" t="str">
        <f>IF(OR(B4339="",SUMPRODUCT(--EXACT('Номенклатура'!$A$6:$A$205,B4339))&lt;&gt;1),"",INDEX('Номенклатура'!$B$6:$B$205,SUMPRODUCT(EXACT('Номенклатура'!$A$6:$A$205,B4339)*(ROW('Номенклатура'!$A$6:$A$205)-5)))&amp;"")</f>
        <v/>
      </c>
      <c r="I4339" s="15" t="str">
        <f>IF(COUNTA(A4339:D4339,G4339)=0,"",IF(NOT(ISNUMBER(A4339)),"Укажите дату",IF(B4339="","Укажите код",IF(NOT(AND(ISTEXT(B4339),LEN(B4339)&gt;0,LEN(B4339)&lt;=30,ISNUMBER(FIND(LEFT(B4339,1),"ABCDEFGHIJKLMNOPQRSTUVWXYZ")),SUMPRODUCT((MID(B4339,{1,2,3,4,5,6,7,8,9,10,11,12,13,14,15,16,17,18,19,20,21,22,23,24,25,26,27,28,29,30},1)&lt;&gt;"")*ISERROR(FIND(MID(B4339,{1,2,3,4,5,6,7,8,9,10,11,12,13,14,15,16,17,18,19,20,21,22,23,24,25,26,27,28,29,30},1),"ABCDEFGHIJKLMNOPQRSTUVWXYZ0123456789-_")))=0,ISERROR(VALUE(B4339)))),"Недопустимый код: только латинские буквы A-Z в верхнем регистре, цифры, - и _; начало с буквы, до 30 символов (например MILK-001)",IF(SUMPRODUCT(--EXACT('Номенклатура'!$A$6:$A$205,B4339))=0,"Код не найден в номенклатуре",IF(SUMPRODUCT(--EXACT('Номенклатура'!$A$6:$A$205,B4339))&gt;1,"Код повторяется в номенклатуре",IF(ISNA(MATCH(C4339,{"Приход","Расход","Списание","Корректировка остатка"},0)),"Выберите тип операции",IF(NOT(ISNUMBER(D4339)),"Укажите количество",IF(D4339=0,"Количество не может быть 0",IF(AND(C4339&lt;&gt;"Корректировка остатка",D4339&lt;0),"Для этого типа количество положительное",IF(NOT(ISNUMBER('Номенклатура'!$C$2)),"Укажите дату начала учёта",IF(A4339&lt;INT('Номенклатура'!$C$2),"Раньше даты начала учёта: НЕ учтено",IF(AND(C4339="Корректировка остатка",TRIM(G4339)=""),"Учтено: добавьте пояснение","ОК")))))))))))))</f>
        <v/>
      </c>
    </row>
    <row r="4340" spans="1:9" x14ac:dyDescent="0.25">
      <c r="A4340" s="16"/>
      <c r="B4340" s="13"/>
      <c r="C4340" s="13"/>
      <c r="D4340" s="14"/>
      <c r="E4340" s="17" t="str">
        <f>IF(OR(B4340="",SUMPRODUCT(--EXACT('Номенклатура'!$A$6:$A$205,B4340))&lt;&gt;1),"",INDEX('Номенклатура'!$D$6:$D$205,SUMPRODUCT(EXACT('Номенклатура'!$A$6:$A$205,B4340)*(ROW('Номенклатура'!$A$6:$A$205)-5)))&amp;"")</f>
        <v/>
      </c>
      <c r="F4340" s="18" t="str">
        <f>IF(OR(I4340="ОК",I4340="Учтено: добавьте пояснение"),IF(C4340="Приход",D4340,IF(C4340="Корректировка остатка",D4340,-D4340)),"")</f>
        <v/>
      </c>
      <c r="G4340" s="13"/>
      <c r="H4340" s="15" t="str">
        <f>IF(OR(B4340="",SUMPRODUCT(--EXACT('Номенклатура'!$A$6:$A$205,B4340))&lt;&gt;1),"",INDEX('Номенклатура'!$B$6:$B$205,SUMPRODUCT(EXACT('Номенклатура'!$A$6:$A$205,B4340)*(ROW('Номенклатура'!$A$6:$A$205)-5)))&amp;"")</f>
        <v/>
      </c>
      <c r="I4340" s="15" t="str">
        <f>IF(COUNTA(A4340:D4340,G4340)=0,"",IF(NOT(ISNUMBER(A4340)),"Укажите дату",IF(B4340="","Укажите код",IF(NOT(AND(ISTEXT(B4340),LEN(B4340)&gt;0,LEN(B4340)&lt;=30,ISNUMBER(FIND(LEFT(B4340,1),"ABCDEFGHIJKLMNOPQRSTUVWXYZ")),SUMPRODUCT((MID(B4340,{1,2,3,4,5,6,7,8,9,10,11,12,13,14,15,16,17,18,19,20,21,22,23,24,25,26,27,28,29,30},1)&lt;&gt;"")*ISERROR(FIND(MID(B4340,{1,2,3,4,5,6,7,8,9,10,11,12,13,14,15,16,17,18,19,20,21,22,23,24,25,26,27,28,29,30},1),"ABCDEFGHIJKLMNOPQRSTUVWXYZ0123456789-_")))=0,ISERROR(VALUE(B4340)))),"Недопустимый код: только латинские буквы A-Z в верхнем регистре, цифры, - и _; начало с буквы, до 30 символов (например MILK-001)",IF(SUMPRODUCT(--EXACT('Номенклатура'!$A$6:$A$205,B4340))=0,"Код не найден в номенклатуре",IF(SUMPRODUCT(--EXACT('Номенклатура'!$A$6:$A$205,B4340))&gt;1,"Код повторяется в номенклатуре",IF(ISNA(MATCH(C4340,{"Приход","Расход","Списание","Корректировка остатка"},0)),"Выберите тип операции",IF(NOT(ISNUMBER(D4340)),"Укажите количество",IF(D4340=0,"Количество не может быть 0",IF(AND(C4340&lt;&gt;"Корректировка остатка",D4340&lt;0),"Для этого типа количество положительное",IF(NOT(ISNUMBER('Номенклатура'!$C$2)),"Укажите дату начала учёта",IF(A4340&lt;INT('Номенклатура'!$C$2),"Раньше даты начала учёта: НЕ учтено",IF(AND(C4340="Корректировка остатка",TRIM(G4340)=""),"Учтено: добавьте пояснение","ОК")))))))))))))</f>
        <v/>
      </c>
    </row>
    <row r="4341" spans="1:9" x14ac:dyDescent="0.25">
      <c r="A4341" s="16"/>
      <c r="B4341" s="13"/>
      <c r="C4341" s="13"/>
      <c r="D4341" s="14"/>
      <c r="E4341" s="17" t="str">
        <f>IF(OR(B4341="",SUMPRODUCT(--EXACT('Номенклатура'!$A$6:$A$205,B4341))&lt;&gt;1),"",INDEX('Номенклатура'!$D$6:$D$205,SUMPRODUCT(EXACT('Номенклатура'!$A$6:$A$205,B4341)*(ROW('Номенклатура'!$A$6:$A$205)-5)))&amp;"")</f>
        <v/>
      </c>
      <c r="F4341" s="18" t="str">
        <f>IF(OR(I4341="ОК",I4341="Учтено: добавьте пояснение"),IF(C4341="Приход",D4341,IF(C4341="Корректировка остатка",D4341,-D4341)),"")</f>
        <v/>
      </c>
      <c r="G4341" s="13"/>
      <c r="H4341" s="15" t="str">
        <f>IF(OR(B4341="",SUMPRODUCT(--EXACT('Номенклатура'!$A$6:$A$205,B4341))&lt;&gt;1),"",INDEX('Номенклатура'!$B$6:$B$205,SUMPRODUCT(EXACT('Номенклатура'!$A$6:$A$205,B4341)*(ROW('Номенклатура'!$A$6:$A$205)-5)))&amp;"")</f>
        <v/>
      </c>
      <c r="I4341" s="15" t="str">
        <f>IF(COUNTA(A4341:D4341,G4341)=0,"",IF(NOT(ISNUMBER(A4341)),"Укажите дату",IF(B4341="","Укажите код",IF(NOT(AND(ISTEXT(B4341),LEN(B4341)&gt;0,LEN(B4341)&lt;=30,ISNUMBER(FIND(LEFT(B4341,1),"ABCDEFGHIJKLMNOPQRSTUVWXYZ")),SUMPRODUCT((MID(B4341,{1,2,3,4,5,6,7,8,9,10,11,12,13,14,15,16,17,18,19,20,21,22,23,24,25,26,27,28,29,30},1)&lt;&gt;"")*ISERROR(FIND(MID(B4341,{1,2,3,4,5,6,7,8,9,10,11,12,13,14,15,16,17,18,19,20,21,22,23,24,25,26,27,28,29,30},1),"ABCDEFGHIJKLMNOPQRSTUVWXYZ0123456789-_")))=0,ISERROR(VALUE(B4341)))),"Недопустимый код: только латинские буквы A-Z в верхнем регистре, цифры, - и _; начало с буквы, до 30 символов (например MILK-001)",IF(SUMPRODUCT(--EXACT('Номенклатура'!$A$6:$A$205,B4341))=0,"Код не найден в номенклатуре",IF(SUMPRODUCT(--EXACT('Номенклатура'!$A$6:$A$205,B4341))&gt;1,"Код повторяется в номенклатуре",IF(ISNA(MATCH(C4341,{"Приход","Расход","Списание","Корректировка остатка"},0)),"Выберите тип операции",IF(NOT(ISNUMBER(D4341)),"Укажите количество",IF(D4341=0,"Количество не может быть 0",IF(AND(C4341&lt;&gt;"Корректировка остатка",D4341&lt;0),"Для этого типа количество положительное",IF(NOT(ISNUMBER('Номенклатура'!$C$2)),"Укажите дату начала учёта",IF(A4341&lt;INT('Номенклатура'!$C$2),"Раньше даты начала учёта: НЕ учтено",IF(AND(C4341="Корректировка остатка",TRIM(G4341)=""),"Учтено: добавьте пояснение","ОК")))))))))))))</f>
        <v/>
      </c>
    </row>
    <row r="4342" spans="1:9" x14ac:dyDescent="0.25">
      <c r="A4342" s="16"/>
      <c r="B4342" s="13"/>
      <c r="C4342" s="13"/>
      <c r="D4342" s="14"/>
      <c r="E4342" s="17" t="str">
        <f>IF(OR(B4342="",SUMPRODUCT(--EXACT('Номенклатура'!$A$6:$A$205,B4342))&lt;&gt;1),"",INDEX('Номенклатура'!$D$6:$D$205,SUMPRODUCT(EXACT('Номенклатура'!$A$6:$A$205,B4342)*(ROW('Номенклатура'!$A$6:$A$205)-5)))&amp;"")</f>
        <v/>
      </c>
      <c r="F4342" s="18" t="str">
        <f>IF(OR(I4342="ОК",I4342="Учтено: добавьте пояснение"),IF(C4342="Приход",D4342,IF(C4342="Корректировка остатка",D4342,-D4342)),"")</f>
        <v/>
      </c>
      <c r="G4342" s="13"/>
      <c r="H4342" s="15" t="str">
        <f>IF(OR(B4342="",SUMPRODUCT(--EXACT('Номенклатура'!$A$6:$A$205,B4342))&lt;&gt;1),"",INDEX('Номенклатура'!$B$6:$B$205,SUMPRODUCT(EXACT('Номенклатура'!$A$6:$A$205,B4342)*(ROW('Номенклатура'!$A$6:$A$205)-5)))&amp;"")</f>
        <v/>
      </c>
      <c r="I4342" s="15" t="str">
        <f>IF(COUNTA(A4342:D4342,G4342)=0,"",IF(NOT(ISNUMBER(A4342)),"Укажите дату",IF(B4342="","Укажите код",IF(NOT(AND(ISTEXT(B4342),LEN(B4342)&gt;0,LEN(B4342)&lt;=30,ISNUMBER(FIND(LEFT(B4342,1),"ABCDEFGHIJKLMNOPQRSTUVWXYZ")),SUMPRODUCT((MID(B4342,{1,2,3,4,5,6,7,8,9,10,11,12,13,14,15,16,17,18,19,20,21,22,23,24,25,26,27,28,29,30},1)&lt;&gt;"")*ISERROR(FIND(MID(B4342,{1,2,3,4,5,6,7,8,9,10,11,12,13,14,15,16,17,18,19,20,21,22,23,24,25,26,27,28,29,30},1),"ABCDEFGHIJKLMNOPQRSTUVWXYZ0123456789-_")))=0,ISERROR(VALUE(B4342)))),"Недопустимый код: только латинские буквы A-Z в верхнем регистре, цифры, - и _; начало с буквы, до 30 символов (например MILK-001)",IF(SUMPRODUCT(--EXACT('Номенклатура'!$A$6:$A$205,B4342))=0,"Код не найден в номенклатуре",IF(SUMPRODUCT(--EXACT('Номенклатура'!$A$6:$A$205,B4342))&gt;1,"Код повторяется в номенклатуре",IF(ISNA(MATCH(C4342,{"Приход","Расход","Списание","Корректировка остатка"},0)),"Выберите тип операции",IF(NOT(ISNUMBER(D4342)),"Укажите количество",IF(D4342=0,"Количество не может быть 0",IF(AND(C4342&lt;&gt;"Корректировка остатка",D4342&lt;0),"Для этого типа количество положительное",IF(NOT(ISNUMBER('Номенклатура'!$C$2)),"Укажите дату начала учёта",IF(A4342&lt;INT('Номенклатура'!$C$2),"Раньше даты начала учёта: НЕ учтено",IF(AND(C4342="Корректировка остатка",TRIM(G4342)=""),"Учтено: добавьте пояснение","ОК")))))))))))))</f>
        <v/>
      </c>
    </row>
    <row r="4343" spans="1:9" x14ac:dyDescent="0.25">
      <c r="A4343" s="16"/>
      <c r="B4343" s="13"/>
      <c r="C4343" s="13"/>
      <c r="D4343" s="14"/>
      <c r="E4343" s="17" t="str">
        <f>IF(OR(B4343="",SUMPRODUCT(--EXACT('Номенклатура'!$A$6:$A$205,B4343))&lt;&gt;1),"",INDEX('Номенклатура'!$D$6:$D$205,SUMPRODUCT(EXACT('Номенклатура'!$A$6:$A$205,B4343)*(ROW('Номенклатура'!$A$6:$A$205)-5)))&amp;"")</f>
        <v/>
      </c>
      <c r="F4343" s="18" t="str">
        <f>IF(OR(I4343="ОК",I4343="Учтено: добавьте пояснение"),IF(C4343="Приход",D4343,IF(C4343="Корректировка остатка",D4343,-D4343)),"")</f>
        <v/>
      </c>
      <c r="G4343" s="13"/>
      <c r="H4343" s="15" t="str">
        <f>IF(OR(B4343="",SUMPRODUCT(--EXACT('Номенклатура'!$A$6:$A$205,B4343))&lt;&gt;1),"",INDEX('Номенклатура'!$B$6:$B$205,SUMPRODUCT(EXACT('Номенклатура'!$A$6:$A$205,B4343)*(ROW('Номенклатура'!$A$6:$A$205)-5)))&amp;"")</f>
        <v/>
      </c>
      <c r="I4343" s="15" t="str">
        <f>IF(COUNTA(A4343:D4343,G4343)=0,"",IF(NOT(ISNUMBER(A4343)),"Укажите дату",IF(B4343="","Укажите код",IF(NOT(AND(ISTEXT(B4343),LEN(B4343)&gt;0,LEN(B4343)&lt;=30,ISNUMBER(FIND(LEFT(B4343,1),"ABCDEFGHIJKLMNOPQRSTUVWXYZ")),SUMPRODUCT((MID(B4343,{1,2,3,4,5,6,7,8,9,10,11,12,13,14,15,16,17,18,19,20,21,22,23,24,25,26,27,28,29,30},1)&lt;&gt;"")*ISERROR(FIND(MID(B4343,{1,2,3,4,5,6,7,8,9,10,11,12,13,14,15,16,17,18,19,20,21,22,23,24,25,26,27,28,29,30},1),"ABCDEFGHIJKLMNOPQRSTUVWXYZ0123456789-_")))=0,ISERROR(VALUE(B4343)))),"Недопустимый код: только латинские буквы A-Z в верхнем регистре, цифры, - и _; начало с буквы, до 30 символов (например MILK-001)",IF(SUMPRODUCT(--EXACT('Номенклатура'!$A$6:$A$205,B4343))=0,"Код не найден в номенклатуре",IF(SUMPRODUCT(--EXACT('Номенклатура'!$A$6:$A$205,B4343))&gt;1,"Код повторяется в номенклатуре",IF(ISNA(MATCH(C4343,{"Приход","Расход","Списание","Корректировка остатка"},0)),"Выберите тип операции",IF(NOT(ISNUMBER(D4343)),"Укажите количество",IF(D4343=0,"Количество не может быть 0",IF(AND(C4343&lt;&gt;"Корректировка остатка",D4343&lt;0),"Для этого типа количество положительное",IF(NOT(ISNUMBER('Номенклатура'!$C$2)),"Укажите дату начала учёта",IF(A4343&lt;INT('Номенклатура'!$C$2),"Раньше даты начала учёта: НЕ учтено",IF(AND(C4343="Корректировка остатка",TRIM(G4343)=""),"Учтено: добавьте пояснение","ОК")))))))))))))</f>
        <v/>
      </c>
    </row>
    <row r="4344" spans="1:9" x14ac:dyDescent="0.25">
      <c r="A4344" s="16"/>
      <c r="B4344" s="13"/>
      <c r="C4344" s="13"/>
      <c r="D4344" s="14"/>
      <c r="E4344" s="17" t="str">
        <f>IF(OR(B4344="",SUMPRODUCT(--EXACT('Номенклатура'!$A$6:$A$205,B4344))&lt;&gt;1),"",INDEX('Номенклатура'!$D$6:$D$205,SUMPRODUCT(EXACT('Номенклатура'!$A$6:$A$205,B4344)*(ROW('Номенклатура'!$A$6:$A$205)-5)))&amp;"")</f>
        <v/>
      </c>
      <c r="F4344" s="18" t="str">
        <f>IF(OR(I4344="ОК",I4344="Учтено: добавьте пояснение"),IF(C4344="Приход",D4344,IF(C4344="Корректировка остатка",D4344,-D4344)),"")</f>
        <v/>
      </c>
      <c r="G4344" s="13"/>
      <c r="H4344" s="15" t="str">
        <f>IF(OR(B4344="",SUMPRODUCT(--EXACT('Номенклатура'!$A$6:$A$205,B4344))&lt;&gt;1),"",INDEX('Номенклатура'!$B$6:$B$205,SUMPRODUCT(EXACT('Номенклатура'!$A$6:$A$205,B4344)*(ROW('Номенклатура'!$A$6:$A$205)-5)))&amp;"")</f>
        <v/>
      </c>
      <c r="I4344" s="15" t="str">
        <f>IF(COUNTA(A4344:D4344,G4344)=0,"",IF(NOT(ISNUMBER(A4344)),"Укажите дату",IF(B4344="","Укажите код",IF(NOT(AND(ISTEXT(B4344),LEN(B4344)&gt;0,LEN(B4344)&lt;=30,ISNUMBER(FIND(LEFT(B4344,1),"ABCDEFGHIJKLMNOPQRSTUVWXYZ")),SUMPRODUCT((MID(B4344,{1,2,3,4,5,6,7,8,9,10,11,12,13,14,15,16,17,18,19,20,21,22,23,24,25,26,27,28,29,30},1)&lt;&gt;"")*ISERROR(FIND(MID(B4344,{1,2,3,4,5,6,7,8,9,10,11,12,13,14,15,16,17,18,19,20,21,22,23,24,25,26,27,28,29,30},1),"ABCDEFGHIJKLMNOPQRSTUVWXYZ0123456789-_")))=0,ISERROR(VALUE(B4344)))),"Недопустимый код: только латинские буквы A-Z в верхнем регистре, цифры, - и _; начало с буквы, до 30 символов (например MILK-001)",IF(SUMPRODUCT(--EXACT('Номенклатура'!$A$6:$A$205,B4344))=0,"Код не найден в номенклатуре",IF(SUMPRODUCT(--EXACT('Номенклатура'!$A$6:$A$205,B4344))&gt;1,"Код повторяется в номенклатуре",IF(ISNA(MATCH(C4344,{"Приход","Расход","Списание","Корректировка остатка"},0)),"Выберите тип операции",IF(NOT(ISNUMBER(D4344)),"Укажите количество",IF(D4344=0,"Количество не может быть 0",IF(AND(C4344&lt;&gt;"Корректировка остатка",D4344&lt;0),"Для этого типа количество положительное",IF(NOT(ISNUMBER('Номенклатура'!$C$2)),"Укажите дату начала учёта",IF(A4344&lt;INT('Номенклатура'!$C$2),"Раньше даты начала учёта: НЕ учтено",IF(AND(C4344="Корректировка остатка",TRIM(G4344)=""),"Учтено: добавьте пояснение","ОК")))))))))))))</f>
        <v/>
      </c>
    </row>
    <row r="4345" spans="1:9" x14ac:dyDescent="0.25">
      <c r="A4345" s="16"/>
      <c r="B4345" s="13"/>
      <c r="C4345" s="13"/>
      <c r="D4345" s="14"/>
      <c r="E4345" s="17" t="str">
        <f>IF(OR(B4345="",SUMPRODUCT(--EXACT('Номенклатура'!$A$6:$A$205,B4345))&lt;&gt;1),"",INDEX('Номенклатура'!$D$6:$D$205,SUMPRODUCT(EXACT('Номенклатура'!$A$6:$A$205,B4345)*(ROW('Номенклатура'!$A$6:$A$205)-5)))&amp;"")</f>
        <v/>
      </c>
      <c r="F4345" s="18" t="str">
        <f>IF(OR(I4345="ОК",I4345="Учтено: добавьте пояснение"),IF(C4345="Приход",D4345,IF(C4345="Корректировка остатка",D4345,-D4345)),"")</f>
        <v/>
      </c>
      <c r="G4345" s="13"/>
      <c r="H4345" s="15" t="str">
        <f>IF(OR(B4345="",SUMPRODUCT(--EXACT('Номенклатура'!$A$6:$A$205,B4345))&lt;&gt;1),"",INDEX('Номенклатура'!$B$6:$B$205,SUMPRODUCT(EXACT('Номенклатура'!$A$6:$A$205,B4345)*(ROW('Номенклатура'!$A$6:$A$205)-5)))&amp;"")</f>
        <v/>
      </c>
      <c r="I4345" s="15" t="str">
        <f>IF(COUNTA(A4345:D4345,G4345)=0,"",IF(NOT(ISNUMBER(A4345)),"Укажите дату",IF(B4345="","Укажите код",IF(NOT(AND(ISTEXT(B4345),LEN(B4345)&gt;0,LEN(B4345)&lt;=30,ISNUMBER(FIND(LEFT(B4345,1),"ABCDEFGHIJKLMNOPQRSTUVWXYZ")),SUMPRODUCT((MID(B4345,{1,2,3,4,5,6,7,8,9,10,11,12,13,14,15,16,17,18,19,20,21,22,23,24,25,26,27,28,29,30},1)&lt;&gt;"")*ISERROR(FIND(MID(B4345,{1,2,3,4,5,6,7,8,9,10,11,12,13,14,15,16,17,18,19,20,21,22,23,24,25,26,27,28,29,30},1),"ABCDEFGHIJKLMNOPQRSTUVWXYZ0123456789-_")))=0,ISERROR(VALUE(B4345)))),"Недопустимый код: только латинские буквы A-Z в верхнем регистре, цифры, - и _; начало с буквы, до 30 символов (например MILK-001)",IF(SUMPRODUCT(--EXACT('Номенклатура'!$A$6:$A$205,B4345))=0,"Код не найден в номенклатуре",IF(SUMPRODUCT(--EXACT('Номенклатура'!$A$6:$A$205,B4345))&gt;1,"Код повторяется в номенклатуре",IF(ISNA(MATCH(C4345,{"Приход","Расход","Списание","Корректировка остатка"},0)),"Выберите тип операции",IF(NOT(ISNUMBER(D4345)),"Укажите количество",IF(D4345=0,"Количество не может быть 0",IF(AND(C4345&lt;&gt;"Корректировка остатка",D4345&lt;0),"Для этого типа количество положительное",IF(NOT(ISNUMBER('Номенклатура'!$C$2)),"Укажите дату начала учёта",IF(A4345&lt;INT('Номенклатура'!$C$2),"Раньше даты начала учёта: НЕ учтено",IF(AND(C4345="Корректировка остатка",TRIM(G4345)=""),"Учтено: добавьте пояснение","ОК")))))))))))))</f>
        <v/>
      </c>
    </row>
    <row r="4346" spans="1:9" x14ac:dyDescent="0.25">
      <c r="A4346" s="16"/>
      <c r="B4346" s="13"/>
      <c r="C4346" s="13"/>
      <c r="D4346" s="14"/>
      <c r="E4346" s="17" t="str">
        <f>IF(OR(B4346="",SUMPRODUCT(--EXACT('Номенклатура'!$A$6:$A$205,B4346))&lt;&gt;1),"",INDEX('Номенклатура'!$D$6:$D$205,SUMPRODUCT(EXACT('Номенклатура'!$A$6:$A$205,B4346)*(ROW('Номенклатура'!$A$6:$A$205)-5)))&amp;"")</f>
        <v/>
      </c>
      <c r="F4346" s="18" t="str">
        <f>IF(OR(I4346="ОК",I4346="Учтено: добавьте пояснение"),IF(C4346="Приход",D4346,IF(C4346="Корректировка остатка",D4346,-D4346)),"")</f>
        <v/>
      </c>
      <c r="G4346" s="13"/>
      <c r="H4346" s="15" t="str">
        <f>IF(OR(B4346="",SUMPRODUCT(--EXACT('Номенклатура'!$A$6:$A$205,B4346))&lt;&gt;1),"",INDEX('Номенклатура'!$B$6:$B$205,SUMPRODUCT(EXACT('Номенклатура'!$A$6:$A$205,B4346)*(ROW('Номенклатура'!$A$6:$A$205)-5)))&amp;"")</f>
        <v/>
      </c>
      <c r="I4346" s="15" t="str">
        <f>IF(COUNTA(A4346:D4346,G4346)=0,"",IF(NOT(ISNUMBER(A4346)),"Укажите дату",IF(B4346="","Укажите код",IF(NOT(AND(ISTEXT(B4346),LEN(B4346)&gt;0,LEN(B4346)&lt;=30,ISNUMBER(FIND(LEFT(B4346,1),"ABCDEFGHIJKLMNOPQRSTUVWXYZ")),SUMPRODUCT((MID(B4346,{1,2,3,4,5,6,7,8,9,10,11,12,13,14,15,16,17,18,19,20,21,22,23,24,25,26,27,28,29,30},1)&lt;&gt;"")*ISERROR(FIND(MID(B4346,{1,2,3,4,5,6,7,8,9,10,11,12,13,14,15,16,17,18,19,20,21,22,23,24,25,26,27,28,29,30},1),"ABCDEFGHIJKLMNOPQRSTUVWXYZ0123456789-_")))=0,ISERROR(VALUE(B4346)))),"Недопустимый код: только латинские буквы A-Z в верхнем регистре, цифры, - и _; начало с буквы, до 30 символов (например MILK-001)",IF(SUMPRODUCT(--EXACT('Номенклатура'!$A$6:$A$205,B4346))=0,"Код не найден в номенклатуре",IF(SUMPRODUCT(--EXACT('Номенклатура'!$A$6:$A$205,B4346))&gt;1,"Код повторяется в номенклатуре",IF(ISNA(MATCH(C4346,{"Приход","Расход","Списание","Корректировка остатка"},0)),"Выберите тип операции",IF(NOT(ISNUMBER(D4346)),"Укажите количество",IF(D4346=0,"Количество не может быть 0",IF(AND(C4346&lt;&gt;"Корректировка остатка",D4346&lt;0),"Для этого типа количество положительное",IF(NOT(ISNUMBER('Номенклатура'!$C$2)),"Укажите дату начала учёта",IF(A4346&lt;INT('Номенклатура'!$C$2),"Раньше даты начала учёта: НЕ учтено",IF(AND(C4346="Корректировка остатка",TRIM(G4346)=""),"Учтено: добавьте пояснение","ОК")))))))))))))</f>
        <v/>
      </c>
    </row>
    <row r="4347" spans="1:9" x14ac:dyDescent="0.25">
      <c r="A4347" s="16"/>
      <c r="B4347" s="13"/>
      <c r="C4347" s="13"/>
      <c r="D4347" s="14"/>
      <c r="E4347" s="17" t="str">
        <f>IF(OR(B4347="",SUMPRODUCT(--EXACT('Номенклатура'!$A$6:$A$205,B4347))&lt;&gt;1),"",INDEX('Номенклатура'!$D$6:$D$205,SUMPRODUCT(EXACT('Номенклатура'!$A$6:$A$205,B4347)*(ROW('Номенклатура'!$A$6:$A$205)-5)))&amp;"")</f>
        <v/>
      </c>
      <c r="F4347" s="18" t="str">
        <f>IF(OR(I4347="ОК",I4347="Учтено: добавьте пояснение"),IF(C4347="Приход",D4347,IF(C4347="Корректировка остатка",D4347,-D4347)),"")</f>
        <v/>
      </c>
      <c r="G4347" s="13"/>
      <c r="H4347" s="15" t="str">
        <f>IF(OR(B4347="",SUMPRODUCT(--EXACT('Номенклатура'!$A$6:$A$205,B4347))&lt;&gt;1),"",INDEX('Номенклатура'!$B$6:$B$205,SUMPRODUCT(EXACT('Номенклатура'!$A$6:$A$205,B4347)*(ROW('Номенклатура'!$A$6:$A$205)-5)))&amp;"")</f>
        <v/>
      </c>
      <c r="I4347" s="15" t="str">
        <f>IF(COUNTA(A4347:D4347,G4347)=0,"",IF(NOT(ISNUMBER(A4347)),"Укажите дату",IF(B4347="","Укажите код",IF(NOT(AND(ISTEXT(B4347),LEN(B4347)&gt;0,LEN(B4347)&lt;=30,ISNUMBER(FIND(LEFT(B4347,1),"ABCDEFGHIJKLMNOPQRSTUVWXYZ")),SUMPRODUCT((MID(B4347,{1,2,3,4,5,6,7,8,9,10,11,12,13,14,15,16,17,18,19,20,21,22,23,24,25,26,27,28,29,30},1)&lt;&gt;"")*ISERROR(FIND(MID(B4347,{1,2,3,4,5,6,7,8,9,10,11,12,13,14,15,16,17,18,19,20,21,22,23,24,25,26,27,28,29,30},1),"ABCDEFGHIJKLMNOPQRSTUVWXYZ0123456789-_")))=0,ISERROR(VALUE(B4347)))),"Недопустимый код: только латинские буквы A-Z в верхнем регистре, цифры, - и _; начало с буквы, до 30 символов (например MILK-001)",IF(SUMPRODUCT(--EXACT('Номенклатура'!$A$6:$A$205,B4347))=0,"Код не найден в номенклатуре",IF(SUMPRODUCT(--EXACT('Номенклатура'!$A$6:$A$205,B4347))&gt;1,"Код повторяется в номенклатуре",IF(ISNA(MATCH(C4347,{"Приход","Расход","Списание","Корректировка остатка"},0)),"Выберите тип операции",IF(NOT(ISNUMBER(D4347)),"Укажите количество",IF(D4347=0,"Количество не может быть 0",IF(AND(C4347&lt;&gt;"Корректировка остатка",D4347&lt;0),"Для этого типа количество положительное",IF(NOT(ISNUMBER('Номенклатура'!$C$2)),"Укажите дату начала учёта",IF(A4347&lt;INT('Номенклатура'!$C$2),"Раньше даты начала учёта: НЕ учтено",IF(AND(C4347="Корректировка остатка",TRIM(G4347)=""),"Учтено: добавьте пояснение","ОК")))))))))))))</f>
        <v/>
      </c>
    </row>
    <row r="4348" spans="1:9" x14ac:dyDescent="0.25">
      <c r="A4348" s="16"/>
      <c r="B4348" s="13"/>
      <c r="C4348" s="13"/>
      <c r="D4348" s="14"/>
      <c r="E4348" s="17" t="str">
        <f>IF(OR(B4348="",SUMPRODUCT(--EXACT('Номенклатура'!$A$6:$A$205,B4348))&lt;&gt;1),"",INDEX('Номенклатура'!$D$6:$D$205,SUMPRODUCT(EXACT('Номенклатура'!$A$6:$A$205,B4348)*(ROW('Номенклатура'!$A$6:$A$205)-5)))&amp;"")</f>
        <v/>
      </c>
      <c r="F4348" s="18" t="str">
        <f>IF(OR(I4348="ОК",I4348="Учтено: добавьте пояснение"),IF(C4348="Приход",D4348,IF(C4348="Корректировка остатка",D4348,-D4348)),"")</f>
        <v/>
      </c>
      <c r="G4348" s="13"/>
      <c r="H4348" s="15" t="str">
        <f>IF(OR(B4348="",SUMPRODUCT(--EXACT('Номенклатура'!$A$6:$A$205,B4348))&lt;&gt;1),"",INDEX('Номенклатура'!$B$6:$B$205,SUMPRODUCT(EXACT('Номенклатура'!$A$6:$A$205,B4348)*(ROW('Номенклатура'!$A$6:$A$205)-5)))&amp;"")</f>
        <v/>
      </c>
      <c r="I4348" s="15" t="str">
        <f>IF(COUNTA(A4348:D4348,G4348)=0,"",IF(NOT(ISNUMBER(A4348)),"Укажите дату",IF(B4348="","Укажите код",IF(NOT(AND(ISTEXT(B4348),LEN(B4348)&gt;0,LEN(B4348)&lt;=30,ISNUMBER(FIND(LEFT(B4348,1),"ABCDEFGHIJKLMNOPQRSTUVWXYZ")),SUMPRODUCT((MID(B4348,{1,2,3,4,5,6,7,8,9,10,11,12,13,14,15,16,17,18,19,20,21,22,23,24,25,26,27,28,29,30},1)&lt;&gt;"")*ISERROR(FIND(MID(B4348,{1,2,3,4,5,6,7,8,9,10,11,12,13,14,15,16,17,18,19,20,21,22,23,24,25,26,27,28,29,30},1),"ABCDEFGHIJKLMNOPQRSTUVWXYZ0123456789-_")))=0,ISERROR(VALUE(B4348)))),"Недопустимый код: только латинские буквы A-Z в верхнем регистре, цифры, - и _; начало с буквы, до 30 символов (например MILK-001)",IF(SUMPRODUCT(--EXACT('Номенклатура'!$A$6:$A$205,B4348))=0,"Код не найден в номенклатуре",IF(SUMPRODUCT(--EXACT('Номенклатура'!$A$6:$A$205,B4348))&gt;1,"Код повторяется в номенклатуре",IF(ISNA(MATCH(C4348,{"Приход","Расход","Списание","Корректировка остатка"},0)),"Выберите тип операции",IF(NOT(ISNUMBER(D4348)),"Укажите количество",IF(D4348=0,"Количество не может быть 0",IF(AND(C4348&lt;&gt;"Корректировка остатка",D4348&lt;0),"Для этого типа количество положительное",IF(NOT(ISNUMBER('Номенклатура'!$C$2)),"Укажите дату начала учёта",IF(A4348&lt;INT('Номенклатура'!$C$2),"Раньше даты начала учёта: НЕ учтено",IF(AND(C4348="Корректировка остатка",TRIM(G4348)=""),"Учтено: добавьте пояснение","ОК")))))))))))))</f>
        <v/>
      </c>
    </row>
    <row r="4349" spans="1:9" x14ac:dyDescent="0.25">
      <c r="A4349" s="16"/>
      <c r="B4349" s="13"/>
      <c r="C4349" s="13"/>
      <c r="D4349" s="14"/>
      <c r="E4349" s="17" t="str">
        <f>IF(OR(B4349="",SUMPRODUCT(--EXACT('Номенклатура'!$A$6:$A$205,B4349))&lt;&gt;1),"",INDEX('Номенклатура'!$D$6:$D$205,SUMPRODUCT(EXACT('Номенклатура'!$A$6:$A$205,B4349)*(ROW('Номенклатура'!$A$6:$A$205)-5)))&amp;"")</f>
        <v/>
      </c>
      <c r="F4349" s="18" t="str">
        <f>IF(OR(I4349="ОК",I4349="Учтено: добавьте пояснение"),IF(C4349="Приход",D4349,IF(C4349="Корректировка остатка",D4349,-D4349)),"")</f>
        <v/>
      </c>
      <c r="G4349" s="13"/>
      <c r="H4349" s="15" t="str">
        <f>IF(OR(B4349="",SUMPRODUCT(--EXACT('Номенклатура'!$A$6:$A$205,B4349))&lt;&gt;1),"",INDEX('Номенклатура'!$B$6:$B$205,SUMPRODUCT(EXACT('Номенклатура'!$A$6:$A$205,B4349)*(ROW('Номенклатура'!$A$6:$A$205)-5)))&amp;"")</f>
        <v/>
      </c>
      <c r="I4349" s="15" t="str">
        <f>IF(COUNTA(A4349:D4349,G4349)=0,"",IF(NOT(ISNUMBER(A4349)),"Укажите дату",IF(B4349="","Укажите код",IF(NOT(AND(ISTEXT(B4349),LEN(B4349)&gt;0,LEN(B4349)&lt;=30,ISNUMBER(FIND(LEFT(B4349,1),"ABCDEFGHIJKLMNOPQRSTUVWXYZ")),SUMPRODUCT((MID(B4349,{1,2,3,4,5,6,7,8,9,10,11,12,13,14,15,16,17,18,19,20,21,22,23,24,25,26,27,28,29,30},1)&lt;&gt;"")*ISERROR(FIND(MID(B4349,{1,2,3,4,5,6,7,8,9,10,11,12,13,14,15,16,17,18,19,20,21,22,23,24,25,26,27,28,29,30},1),"ABCDEFGHIJKLMNOPQRSTUVWXYZ0123456789-_")))=0,ISERROR(VALUE(B4349)))),"Недопустимый код: только латинские буквы A-Z в верхнем регистре, цифры, - и _; начало с буквы, до 30 символов (например MILK-001)",IF(SUMPRODUCT(--EXACT('Номенклатура'!$A$6:$A$205,B4349))=0,"Код не найден в номенклатуре",IF(SUMPRODUCT(--EXACT('Номенклатура'!$A$6:$A$205,B4349))&gt;1,"Код повторяется в номенклатуре",IF(ISNA(MATCH(C4349,{"Приход","Расход","Списание","Корректировка остатка"},0)),"Выберите тип операции",IF(NOT(ISNUMBER(D4349)),"Укажите количество",IF(D4349=0,"Количество не может быть 0",IF(AND(C4349&lt;&gt;"Корректировка остатка",D4349&lt;0),"Для этого типа количество положительное",IF(NOT(ISNUMBER('Номенклатура'!$C$2)),"Укажите дату начала учёта",IF(A4349&lt;INT('Номенклатура'!$C$2),"Раньше даты начала учёта: НЕ учтено",IF(AND(C4349="Корректировка остатка",TRIM(G4349)=""),"Учтено: добавьте пояснение","ОК")))))))))))))</f>
        <v/>
      </c>
    </row>
    <row r="4350" spans="1:9" x14ac:dyDescent="0.25">
      <c r="A4350" s="16"/>
      <c r="B4350" s="13"/>
      <c r="C4350" s="13"/>
      <c r="D4350" s="14"/>
      <c r="E4350" s="17" t="str">
        <f>IF(OR(B4350="",SUMPRODUCT(--EXACT('Номенклатура'!$A$6:$A$205,B4350))&lt;&gt;1),"",INDEX('Номенклатура'!$D$6:$D$205,SUMPRODUCT(EXACT('Номенклатура'!$A$6:$A$205,B4350)*(ROW('Номенклатура'!$A$6:$A$205)-5)))&amp;"")</f>
        <v/>
      </c>
      <c r="F4350" s="18" t="str">
        <f>IF(OR(I4350="ОК",I4350="Учтено: добавьте пояснение"),IF(C4350="Приход",D4350,IF(C4350="Корректировка остатка",D4350,-D4350)),"")</f>
        <v/>
      </c>
      <c r="G4350" s="13"/>
      <c r="H4350" s="15" t="str">
        <f>IF(OR(B4350="",SUMPRODUCT(--EXACT('Номенклатура'!$A$6:$A$205,B4350))&lt;&gt;1),"",INDEX('Номенклатура'!$B$6:$B$205,SUMPRODUCT(EXACT('Номенклатура'!$A$6:$A$205,B4350)*(ROW('Номенклатура'!$A$6:$A$205)-5)))&amp;"")</f>
        <v/>
      </c>
      <c r="I4350" s="15" t="str">
        <f>IF(COUNTA(A4350:D4350,G4350)=0,"",IF(NOT(ISNUMBER(A4350)),"Укажите дату",IF(B4350="","Укажите код",IF(NOT(AND(ISTEXT(B4350),LEN(B4350)&gt;0,LEN(B4350)&lt;=30,ISNUMBER(FIND(LEFT(B4350,1),"ABCDEFGHIJKLMNOPQRSTUVWXYZ")),SUMPRODUCT((MID(B4350,{1,2,3,4,5,6,7,8,9,10,11,12,13,14,15,16,17,18,19,20,21,22,23,24,25,26,27,28,29,30},1)&lt;&gt;"")*ISERROR(FIND(MID(B4350,{1,2,3,4,5,6,7,8,9,10,11,12,13,14,15,16,17,18,19,20,21,22,23,24,25,26,27,28,29,30},1),"ABCDEFGHIJKLMNOPQRSTUVWXYZ0123456789-_")))=0,ISERROR(VALUE(B4350)))),"Недопустимый код: только латинские буквы A-Z в верхнем регистре, цифры, - и _; начало с буквы, до 30 символов (например MILK-001)",IF(SUMPRODUCT(--EXACT('Номенклатура'!$A$6:$A$205,B4350))=0,"Код не найден в номенклатуре",IF(SUMPRODUCT(--EXACT('Номенклатура'!$A$6:$A$205,B4350))&gt;1,"Код повторяется в номенклатуре",IF(ISNA(MATCH(C4350,{"Приход","Расход","Списание","Корректировка остатка"},0)),"Выберите тип операции",IF(NOT(ISNUMBER(D4350)),"Укажите количество",IF(D4350=0,"Количество не может быть 0",IF(AND(C4350&lt;&gt;"Корректировка остатка",D4350&lt;0),"Для этого типа количество положительное",IF(NOT(ISNUMBER('Номенклатура'!$C$2)),"Укажите дату начала учёта",IF(A4350&lt;INT('Номенклатура'!$C$2),"Раньше даты начала учёта: НЕ учтено",IF(AND(C4350="Корректировка остатка",TRIM(G4350)=""),"Учтено: добавьте пояснение","ОК")))))))))))))</f>
        <v/>
      </c>
    </row>
    <row r="4351" spans="1:9" x14ac:dyDescent="0.25">
      <c r="A4351" s="16"/>
      <c r="B4351" s="13"/>
      <c r="C4351" s="13"/>
      <c r="D4351" s="14"/>
      <c r="E4351" s="17" t="str">
        <f>IF(OR(B4351="",SUMPRODUCT(--EXACT('Номенклатура'!$A$6:$A$205,B4351))&lt;&gt;1),"",INDEX('Номенклатура'!$D$6:$D$205,SUMPRODUCT(EXACT('Номенклатура'!$A$6:$A$205,B4351)*(ROW('Номенклатура'!$A$6:$A$205)-5)))&amp;"")</f>
        <v/>
      </c>
      <c r="F4351" s="18" t="str">
        <f>IF(OR(I4351="ОК",I4351="Учтено: добавьте пояснение"),IF(C4351="Приход",D4351,IF(C4351="Корректировка остатка",D4351,-D4351)),"")</f>
        <v/>
      </c>
      <c r="G4351" s="13"/>
      <c r="H4351" s="15" t="str">
        <f>IF(OR(B4351="",SUMPRODUCT(--EXACT('Номенклатура'!$A$6:$A$205,B4351))&lt;&gt;1),"",INDEX('Номенклатура'!$B$6:$B$205,SUMPRODUCT(EXACT('Номенклатура'!$A$6:$A$205,B4351)*(ROW('Номенклатура'!$A$6:$A$205)-5)))&amp;"")</f>
        <v/>
      </c>
      <c r="I4351" s="15" t="str">
        <f>IF(COUNTA(A4351:D4351,G4351)=0,"",IF(NOT(ISNUMBER(A4351)),"Укажите дату",IF(B4351="","Укажите код",IF(NOT(AND(ISTEXT(B4351),LEN(B4351)&gt;0,LEN(B4351)&lt;=30,ISNUMBER(FIND(LEFT(B4351,1),"ABCDEFGHIJKLMNOPQRSTUVWXYZ")),SUMPRODUCT((MID(B4351,{1,2,3,4,5,6,7,8,9,10,11,12,13,14,15,16,17,18,19,20,21,22,23,24,25,26,27,28,29,30},1)&lt;&gt;"")*ISERROR(FIND(MID(B4351,{1,2,3,4,5,6,7,8,9,10,11,12,13,14,15,16,17,18,19,20,21,22,23,24,25,26,27,28,29,30},1),"ABCDEFGHIJKLMNOPQRSTUVWXYZ0123456789-_")))=0,ISERROR(VALUE(B4351)))),"Недопустимый код: только латинские буквы A-Z в верхнем регистре, цифры, - и _; начало с буквы, до 30 символов (например MILK-001)",IF(SUMPRODUCT(--EXACT('Номенклатура'!$A$6:$A$205,B4351))=0,"Код не найден в номенклатуре",IF(SUMPRODUCT(--EXACT('Номенклатура'!$A$6:$A$205,B4351))&gt;1,"Код повторяется в номенклатуре",IF(ISNA(MATCH(C4351,{"Приход","Расход","Списание","Корректировка остатка"},0)),"Выберите тип операции",IF(NOT(ISNUMBER(D4351)),"Укажите количество",IF(D4351=0,"Количество не может быть 0",IF(AND(C4351&lt;&gt;"Корректировка остатка",D4351&lt;0),"Для этого типа количество положительное",IF(NOT(ISNUMBER('Номенклатура'!$C$2)),"Укажите дату начала учёта",IF(A4351&lt;INT('Номенклатура'!$C$2),"Раньше даты начала учёта: НЕ учтено",IF(AND(C4351="Корректировка остатка",TRIM(G4351)=""),"Учтено: добавьте пояснение","ОК")))))))))))))</f>
        <v/>
      </c>
    </row>
    <row r="4352" spans="1:9" x14ac:dyDescent="0.25">
      <c r="A4352" s="16"/>
      <c r="B4352" s="13"/>
      <c r="C4352" s="13"/>
      <c r="D4352" s="14"/>
      <c r="E4352" s="17" t="str">
        <f>IF(OR(B4352="",SUMPRODUCT(--EXACT('Номенклатура'!$A$6:$A$205,B4352))&lt;&gt;1),"",INDEX('Номенклатура'!$D$6:$D$205,SUMPRODUCT(EXACT('Номенклатура'!$A$6:$A$205,B4352)*(ROW('Номенклатура'!$A$6:$A$205)-5)))&amp;"")</f>
        <v/>
      </c>
      <c r="F4352" s="18" t="str">
        <f>IF(OR(I4352="ОК",I4352="Учтено: добавьте пояснение"),IF(C4352="Приход",D4352,IF(C4352="Корректировка остатка",D4352,-D4352)),"")</f>
        <v/>
      </c>
      <c r="G4352" s="13"/>
      <c r="H4352" s="15" t="str">
        <f>IF(OR(B4352="",SUMPRODUCT(--EXACT('Номенклатура'!$A$6:$A$205,B4352))&lt;&gt;1),"",INDEX('Номенклатура'!$B$6:$B$205,SUMPRODUCT(EXACT('Номенклатура'!$A$6:$A$205,B4352)*(ROW('Номенклатура'!$A$6:$A$205)-5)))&amp;"")</f>
        <v/>
      </c>
      <c r="I4352" s="15" t="str">
        <f>IF(COUNTA(A4352:D4352,G4352)=0,"",IF(NOT(ISNUMBER(A4352)),"Укажите дату",IF(B4352="","Укажите код",IF(NOT(AND(ISTEXT(B4352),LEN(B4352)&gt;0,LEN(B4352)&lt;=30,ISNUMBER(FIND(LEFT(B4352,1),"ABCDEFGHIJKLMNOPQRSTUVWXYZ")),SUMPRODUCT((MID(B4352,{1,2,3,4,5,6,7,8,9,10,11,12,13,14,15,16,17,18,19,20,21,22,23,24,25,26,27,28,29,30},1)&lt;&gt;"")*ISERROR(FIND(MID(B4352,{1,2,3,4,5,6,7,8,9,10,11,12,13,14,15,16,17,18,19,20,21,22,23,24,25,26,27,28,29,30},1),"ABCDEFGHIJKLMNOPQRSTUVWXYZ0123456789-_")))=0,ISERROR(VALUE(B4352)))),"Недопустимый код: только латинские буквы A-Z в верхнем регистре, цифры, - и _; начало с буквы, до 30 символов (например MILK-001)",IF(SUMPRODUCT(--EXACT('Номенклатура'!$A$6:$A$205,B4352))=0,"Код не найден в номенклатуре",IF(SUMPRODUCT(--EXACT('Номенклатура'!$A$6:$A$205,B4352))&gt;1,"Код повторяется в номенклатуре",IF(ISNA(MATCH(C4352,{"Приход","Расход","Списание","Корректировка остатка"},0)),"Выберите тип операции",IF(NOT(ISNUMBER(D4352)),"Укажите количество",IF(D4352=0,"Количество не может быть 0",IF(AND(C4352&lt;&gt;"Корректировка остатка",D4352&lt;0),"Для этого типа количество положительное",IF(NOT(ISNUMBER('Номенклатура'!$C$2)),"Укажите дату начала учёта",IF(A4352&lt;INT('Номенклатура'!$C$2),"Раньше даты начала учёта: НЕ учтено",IF(AND(C4352="Корректировка остатка",TRIM(G4352)=""),"Учтено: добавьте пояснение","ОК")))))))))))))</f>
        <v/>
      </c>
    </row>
    <row r="4353" spans="1:9" x14ac:dyDescent="0.25">
      <c r="A4353" s="16"/>
      <c r="B4353" s="13"/>
      <c r="C4353" s="13"/>
      <c r="D4353" s="14"/>
      <c r="E4353" s="17" t="str">
        <f>IF(OR(B4353="",SUMPRODUCT(--EXACT('Номенклатура'!$A$6:$A$205,B4353))&lt;&gt;1),"",INDEX('Номенклатура'!$D$6:$D$205,SUMPRODUCT(EXACT('Номенклатура'!$A$6:$A$205,B4353)*(ROW('Номенклатура'!$A$6:$A$205)-5)))&amp;"")</f>
        <v/>
      </c>
      <c r="F4353" s="18" t="str">
        <f>IF(OR(I4353="ОК",I4353="Учтено: добавьте пояснение"),IF(C4353="Приход",D4353,IF(C4353="Корректировка остатка",D4353,-D4353)),"")</f>
        <v/>
      </c>
      <c r="G4353" s="13"/>
      <c r="H4353" s="15" t="str">
        <f>IF(OR(B4353="",SUMPRODUCT(--EXACT('Номенклатура'!$A$6:$A$205,B4353))&lt;&gt;1),"",INDEX('Номенклатура'!$B$6:$B$205,SUMPRODUCT(EXACT('Номенклатура'!$A$6:$A$205,B4353)*(ROW('Номенклатура'!$A$6:$A$205)-5)))&amp;"")</f>
        <v/>
      </c>
      <c r="I4353" s="15" t="str">
        <f>IF(COUNTA(A4353:D4353,G4353)=0,"",IF(NOT(ISNUMBER(A4353)),"Укажите дату",IF(B4353="","Укажите код",IF(NOT(AND(ISTEXT(B4353),LEN(B4353)&gt;0,LEN(B4353)&lt;=30,ISNUMBER(FIND(LEFT(B4353,1),"ABCDEFGHIJKLMNOPQRSTUVWXYZ")),SUMPRODUCT((MID(B4353,{1,2,3,4,5,6,7,8,9,10,11,12,13,14,15,16,17,18,19,20,21,22,23,24,25,26,27,28,29,30},1)&lt;&gt;"")*ISERROR(FIND(MID(B4353,{1,2,3,4,5,6,7,8,9,10,11,12,13,14,15,16,17,18,19,20,21,22,23,24,25,26,27,28,29,30},1),"ABCDEFGHIJKLMNOPQRSTUVWXYZ0123456789-_")))=0,ISERROR(VALUE(B4353)))),"Недопустимый код: только латинские буквы A-Z в верхнем регистре, цифры, - и _; начало с буквы, до 30 символов (например MILK-001)",IF(SUMPRODUCT(--EXACT('Номенклатура'!$A$6:$A$205,B4353))=0,"Код не найден в номенклатуре",IF(SUMPRODUCT(--EXACT('Номенклатура'!$A$6:$A$205,B4353))&gt;1,"Код повторяется в номенклатуре",IF(ISNA(MATCH(C4353,{"Приход","Расход","Списание","Корректировка остатка"},0)),"Выберите тип операции",IF(NOT(ISNUMBER(D4353)),"Укажите количество",IF(D4353=0,"Количество не может быть 0",IF(AND(C4353&lt;&gt;"Корректировка остатка",D4353&lt;0),"Для этого типа количество положительное",IF(NOT(ISNUMBER('Номенклатура'!$C$2)),"Укажите дату начала учёта",IF(A4353&lt;INT('Номенклатура'!$C$2),"Раньше даты начала учёта: НЕ учтено",IF(AND(C4353="Корректировка остатка",TRIM(G4353)=""),"Учтено: добавьте пояснение","ОК")))))))))))))</f>
        <v/>
      </c>
    </row>
    <row r="4354" spans="1:9" x14ac:dyDescent="0.25">
      <c r="A4354" s="16"/>
      <c r="B4354" s="13"/>
      <c r="C4354" s="13"/>
      <c r="D4354" s="14"/>
      <c r="E4354" s="17" t="str">
        <f>IF(OR(B4354="",SUMPRODUCT(--EXACT('Номенклатура'!$A$6:$A$205,B4354))&lt;&gt;1),"",INDEX('Номенклатура'!$D$6:$D$205,SUMPRODUCT(EXACT('Номенклатура'!$A$6:$A$205,B4354)*(ROW('Номенклатура'!$A$6:$A$205)-5)))&amp;"")</f>
        <v/>
      </c>
      <c r="F4354" s="18" t="str">
        <f>IF(OR(I4354="ОК",I4354="Учтено: добавьте пояснение"),IF(C4354="Приход",D4354,IF(C4354="Корректировка остатка",D4354,-D4354)),"")</f>
        <v/>
      </c>
      <c r="G4354" s="13"/>
      <c r="H4354" s="15" t="str">
        <f>IF(OR(B4354="",SUMPRODUCT(--EXACT('Номенклатура'!$A$6:$A$205,B4354))&lt;&gt;1),"",INDEX('Номенклатура'!$B$6:$B$205,SUMPRODUCT(EXACT('Номенклатура'!$A$6:$A$205,B4354)*(ROW('Номенклатура'!$A$6:$A$205)-5)))&amp;"")</f>
        <v/>
      </c>
      <c r="I4354" s="15" t="str">
        <f>IF(COUNTA(A4354:D4354,G4354)=0,"",IF(NOT(ISNUMBER(A4354)),"Укажите дату",IF(B4354="","Укажите код",IF(NOT(AND(ISTEXT(B4354),LEN(B4354)&gt;0,LEN(B4354)&lt;=30,ISNUMBER(FIND(LEFT(B4354,1),"ABCDEFGHIJKLMNOPQRSTUVWXYZ")),SUMPRODUCT((MID(B4354,{1,2,3,4,5,6,7,8,9,10,11,12,13,14,15,16,17,18,19,20,21,22,23,24,25,26,27,28,29,30},1)&lt;&gt;"")*ISERROR(FIND(MID(B4354,{1,2,3,4,5,6,7,8,9,10,11,12,13,14,15,16,17,18,19,20,21,22,23,24,25,26,27,28,29,30},1),"ABCDEFGHIJKLMNOPQRSTUVWXYZ0123456789-_")))=0,ISERROR(VALUE(B4354)))),"Недопустимый код: только латинские буквы A-Z в верхнем регистре, цифры, - и _; начало с буквы, до 30 символов (например MILK-001)",IF(SUMPRODUCT(--EXACT('Номенклатура'!$A$6:$A$205,B4354))=0,"Код не найден в номенклатуре",IF(SUMPRODUCT(--EXACT('Номенклатура'!$A$6:$A$205,B4354))&gt;1,"Код повторяется в номенклатуре",IF(ISNA(MATCH(C4354,{"Приход","Расход","Списание","Корректировка остатка"},0)),"Выберите тип операции",IF(NOT(ISNUMBER(D4354)),"Укажите количество",IF(D4354=0,"Количество не может быть 0",IF(AND(C4354&lt;&gt;"Корректировка остатка",D4354&lt;0),"Для этого типа количество положительное",IF(NOT(ISNUMBER('Номенклатура'!$C$2)),"Укажите дату начала учёта",IF(A4354&lt;INT('Номенклатура'!$C$2),"Раньше даты начала учёта: НЕ учтено",IF(AND(C4354="Корректировка остатка",TRIM(G4354)=""),"Учтено: добавьте пояснение","ОК")))))))))))))</f>
        <v/>
      </c>
    </row>
    <row r="4355" spans="1:9" x14ac:dyDescent="0.25">
      <c r="A4355" s="16"/>
      <c r="B4355" s="13"/>
      <c r="C4355" s="13"/>
      <c r="D4355" s="14"/>
      <c r="E4355" s="17" t="str">
        <f>IF(OR(B4355="",SUMPRODUCT(--EXACT('Номенклатура'!$A$6:$A$205,B4355))&lt;&gt;1),"",INDEX('Номенклатура'!$D$6:$D$205,SUMPRODUCT(EXACT('Номенклатура'!$A$6:$A$205,B4355)*(ROW('Номенклатура'!$A$6:$A$205)-5)))&amp;"")</f>
        <v/>
      </c>
      <c r="F4355" s="18" t="str">
        <f>IF(OR(I4355="ОК",I4355="Учтено: добавьте пояснение"),IF(C4355="Приход",D4355,IF(C4355="Корректировка остатка",D4355,-D4355)),"")</f>
        <v/>
      </c>
      <c r="G4355" s="13"/>
      <c r="H4355" s="15" t="str">
        <f>IF(OR(B4355="",SUMPRODUCT(--EXACT('Номенклатура'!$A$6:$A$205,B4355))&lt;&gt;1),"",INDEX('Номенклатура'!$B$6:$B$205,SUMPRODUCT(EXACT('Номенклатура'!$A$6:$A$205,B4355)*(ROW('Номенклатура'!$A$6:$A$205)-5)))&amp;"")</f>
        <v/>
      </c>
      <c r="I4355" s="15" t="str">
        <f>IF(COUNTA(A4355:D4355,G4355)=0,"",IF(NOT(ISNUMBER(A4355)),"Укажите дату",IF(B4355="","Укажите код",IF(NOT(AND(ISTEXT(B4355),LEN(B4355)&gt;0,LEN(B4355)&lt;=30,ISNUMBER(FIND(LEFT(B4355,1),"ABCDEFGHIJKLMNOPQRSTUVWXYZ")),SUMPRODUCT((MID(B4355,{1,2,3,4,5,6,7,8,9,10,11,12,13,14,15,16,17,18,19,20,21,22,23,24,25,26,27,28,29,30},1)&lt;&gt;"")*ISERROR(FIND(MID(B4355,{1,2,3,4,5,6,7,8,9,10,11,12,13,14,15,16,17,18,19,20,21,22,23,24,25,26,27,28,29,30},1),"ABCDEFGHIJKLMNOPQRSTUVWXYZ0123456789-_")))=0,ISERROR(VALUE(B4355)))),"Недопустимый код: только латинские буквы A-Z в верхнем регистре, цифры, - и _; начало с буквы, до 30 символов (например MILK-001)",IF(SUMPRODUCT(--EXACT('Номенклатура'!$A$6:$A$205,B4355))=0,"Код не найден в номенклатуре",IF(SUMPRODUCT(--EXACT('Номенклатура'!$A$6:$A$205,B4355))&gt;1,"Код повторяется в номенклатуре",IF(ISNA(MATCH(C4355,{"Приход","Расход","Списание","Корректировка остатка"},0)),"Выберите тип операции",IF(NOT(ISNUMBER(D4355)),"Укажите количество",IF(D4355=0,"Количество не может быть 0",IF(AND(C4355&lt;&gt;"Корректировка остатка",D4355&lt;0),"Для этого типа количество положительное",IF(NOT(ISNUMBER('Номенклатура'!$C$2)),"Укажите дату начала учёта",IF(A4355&lt;INT('Номенклатура'!$C$2),"Раньше даты начала учёта: НЕ учтено",IF(AND(C4355="Корректировка остатка",TRIM(G4355)=""),"Учтено: добавьте пояснение","ОК")))))))))))))</f>
        <v/>
      </c>
    </row>
    <row r="4356" spans="1:9" x14ac:dyDescent="0.25">
      <c r="A4356" s="16"/>
      <c r="B4356" s="13"/>
      <c r="C4356" s="13"/>
      <c r="D4356" s="14"/>
      <c r="E4356" s="17" t="str">
        <f>IF(OR(B4356="",SUMPRODUCT(--EXACT('Номенклатура'!$A$6:$A$205,B4356))&lt;&gt;1),"",INDEX('Номенклатура'!$D$6:$D$205,SUMPRODUCT(EXACT('Номенклатура'!$A$6:$A$205,B4356)*(ROW('Номенклатура'!$A$6:$A$205)-5)))&amp;"")</f>
        <v/>
      </c>
      <c r="F4356" s="18" t="str">
        <f>IF(OR(I4356="ОК",I4356="Учтено: добавьте пояснение"),IF(C4356="Приход",D4356,IF(C4356="Корректировка остатка",D4356,-D4356)),"")</f>
        <v/>
      </c>
      <c r="G4356" s="13"/>
      <c r="H4356" s="15" t="str">
        <f>IF(OR(B4356="",SUMPRODUCT(--EXACT('Номенклатура'!$A$6:$A$205,B4356))&lt;&gt;1),"",INDEX('Номенклатура'!$B$6:$B$205,SUMPRODUCT(EXACT('Номенклатура'!$A$6:$A$205,B4356)*(ROW('Номенклатура'!$A$6:$A$205)-5)))&amp;"")</f>
        <v/>
      </c>
      <c r="I4356" s="15" t="str">
        <f>IF(COUNTA(A4356:D4356,G4356)=0,"",IF(NOT(ISNUMBER(A4356)),"Укажите дату",IF(B4356="","Укажите код",IF(NOT(AND(ISTEXT(B4356),LEN(B4356)&gt;0,LEN(B4356)&lt;=30,ISNUMBER(FIND(LEFT(B4356,1),"ABCDEFGHIJKLMNOPQRSTUVWXYZ")),SUMPRODUCT((MID(B4356,{1,2,3,4,5,6,7,8,9,10,11,12,13,14,15,16,17,18,19,20,21,22,23,24,25,26,27,28,29,30},1)&lt;&gt;"")*ISERROR(FIND(MID(B4356,{1,2,3,4,5,6,7,8,9,10,11,12,13,14,15,16,17,18,19,20,21,22,23,24,25,26,27,28,29,30},1),"ABCDEFGHIJKLMNOPQRSTUVWXYZ0123456789-_")))=0,ISERROR(VALUE(B4356)))),"Недопустимый код: только латинские буквы A-Z в верхнем регистре, цифры, - и _; начало с буквы, до 30 символов (например MILK-001)",IF(SUMPRODUCT(--EXACT('Номенклатура'!$A$6:$A$205,B4356))=0,"Код не найден в номенклатуре",IF(SUMPRODUCT(--EXACT('Номенклатура'!$A$6:$A$205,B4356))&gt;1,"Код повторяется в номенклатуре",IF(ISNA(MATCH(C4356,{"Приход","Расход","Списание","Корректировка остатка"},0)),"Выберите тип операции",IF(NOT(ISNUMBER(D4356)),"Укажите количество",IF(D4356=0,"Количество не может быть 0",IF(AND(C4356&lt;&gt;"Корректировка остатка",D4356&lt;0),"Для этого типа количество положительное",IF(NOT(ISNUMBER('Номенклатура'!$C$2)),"Укажите дату начала учёта",IF(A4356&lt;INT('Номенклатура'!$C$2),"Раньше даты начала учёта: НЕ учтено",IF(AND(C4356="Корректировка остатка",TRIM(G4356)=""),"Учтено: добавьте пояснение","ОК")))))))))))))</f>
        <v/>
      </c>
    </row>
    <row r="4357" spans="1:9" x14ac:dyDescent="0.25">
      <c r="A4357" s="16"/>
      <c r="B4357" s="13"/>
      <c r="C4357" s="13"/>
      <c r="D4357" s="14"/>
      <c r="E4357" s="17" t="str">
        <f>IF(OR(B4357="",SUMPRODUCT(--EXACT('Номенклатура'!$A$6:$A$205,B4357))&lt;&gt;1),"",INDEX('Номенклатура'!$D$6:$D$205,SUMPRODUCT(EXACT('Номенклатура'!$A$6:$A$205,B4357)*(ROW('Номенклатура'!$A$6:$A$205)-5)))&amp;"")</f>
        <v/>
      </c>
      <c r="F4357" s="18" t="str">
        <f>IF(OR(I4357="ОК",I4357="Учтено: добавьте пояснение"),IF(C4357="Приход",D4357,IF(C4357="Корректировка остатка",D4357,-D4357)),"")</f>
        <v/>
      </c>
      <c r="G4357" s="13"/>
      <c r="H4357" s="15" t="str">
        <f>IF(OR(B4357="",SUMPRODUCT(--EXACT('Номенклатура'!$A$6:$A$205,B4357))&lt;&gt;1),"",INDEX('Номенклатура'!$B$6:$B$205,SUMPRODUCT(EXACT('Номенклатура'!$A$6:$A$205,B4357)*(ROW('Номенклатура'!$A$6:$A$205)-5)))&amp;"")</f>
        <v/>
      </c>
      <c r="I4357" s="15" t="str">
        <f>IF(COUNTA(A4357:D4357,G4357)=0,"",IF(NOT(ISNUMBER(A4357)),"Укажите дату",IF(B4357="","Укажите код",IF(NOT(AND(ISTEXT(B4357),LEN(B4357)&gt;0,LEN(B4357)&lt;=30,ISNUMBER(FIND(LEFT(B4357,1),"ABCDEFGHIJKLMNOPQRSTUVWXYZ")),SUMPRODUCT((MID(B4357,{1,2,3,4,5,6,7,8,9,10,11,12,13,14,15,16,17,18,19,20,21,22,23,24,25,26,27,28,29,30},1)&lt;&gt;"")*ISERROR(FIND(MID(B4357,{1,2,3,4,5,6,7,8,9,10,11,12,13,14,15,16,17,18,19,20,21,22,23,24,25,26,27,28,29,30},1),"ABCDEFGHIJKLMNOPQRSTUVWXYZ0123456789-_")))=0,ISERROR(VALUE(B4357)))),"Недопустимый код: только латинские буквы A-Z в верхнем регистре, цифры, - и _; начало с буквы, до 30 символов (например MILK-001)",IF(SUMPRODUCT(--EXACT('Номенклатура'!$A$6:$A$205,B4357))=0,"Код не найден в номенклатуре",IF(SUMPRODUCT(--EXACT('Номенклатура'!$A$6:$A$205,B4357))&gt;1,"Код повторяется в номенклатуре",IF(ISNA(MATCH(C4357,{"Приход","Расход","Списание","Корректировка остатка"},0)),"Выберите тип операции",IF(NOT(ISNUMBER(D4357)),"Укажите количество",IF(D4357=0,"Количество не может быть 0",IF(AND(C4357&lt;&gt;"Корректировка остатка",D4357&lt;0),"Для этого типа количество положительное",IF(NOT(ISNUMBER('Номенклатура'!$C$2)),"Укажите дату начала учёта",IF(A4357&lt;INT('Номенклатура'!$C$2),"Раньше даты начала учёта: НЕ учтено",IF(AND(C4357="Корректировка остатка",TRIM(G4357)=""),"Учтено: добавьте пояснение","ОК")))))))))))))</f>
        <v/>
      </c>
    </row>
    <row r="4358" spans="1:9" x14ac:dyDescent="0.25">
      <c r="A4358" s="16"/>
      <c r="B4358" s="13"/>
      <c r="C4358" s="13"/>
      <c r="D4358" s="14"/>
      <c r="E4358" s="17" t="str">
        <f>IF(OR(B4358="",SUMPRODUCT(--EXACT('Номенклатура'!$A$6:$A$205,B4358))&lt;&gt;1),"",INDEX('Номенклатура'!$D$6:$D$205,SUMPRODUCT(EXACT('Номенклатура'!$A$6:$A$205,B4358)*(ROW('Номенклатура'!$A$6:$A$205)-5)))&amp;"")</f>
        <v/>
      </c>
      <c r="F4358" s="18" t="str">
        <f>IF(OR(I4358="ОК",I4358="Учтено: добавьте пояснение"),IF(C4358="Приход",D4358,IF(C4358="Корректировка остатка",D4358,-D4358)),"")</f>
        <v/>
      </c>
      <c r="G4358" s="13"/>
      <c r="H4358" s="15" t="str">
        <f>IF(OR(B4358="",SUMPRODUCT(--EXACT('Номенклатура'!$A$6:$A$205,B4358))&lt;&gt;1),"",INDEX('Номенклатура'!$B$6:$B$205,SUMPRODUCT(EXACT('Номенклатура'!$A$6:$A$205,B4358)*(ROW('Номенклатура'!$A$6:$A$205)-5)))&amp;"")</f>
        <v/>
      </c>
      <c r="I4358" s="15" t="str">
        <f>IF(COUNTA(A4358:D4358,G4358)=0,"",IF(NOT(ISNUMBER(A4358)),"Укажите дату",IF(B4358="","Укажите код",IF(NOT(AND(ISTEXT(B4358),LEN(B4358)&gt;0,LEN(B4358)&lt;=30,ISNUMBER(FIND(LEFT(B4358,1),"ABCDEFGHIJKLMNOPQRSTUVWXYZ")),SUMPRODUCT((MID(B4358,{1,2,3,4,5,6,7,8,9,10,11,12,13,14,15,16,17,18,19,20,21,22,23,24,25,26,27,28,29,30},1)&lt;&gt;"")*ISERROR(FIND(MID(B4358,{1,2,3,4,5,6,7,8,9,10,11,12,13,14,15,16,17,18,19,20,21,22,23,24,25,26,27,28,29,30},1),"ABCDEFGHIJKLMNOPQRSTUVWXYZ0123456789-_")))=0,ISERROR(VALUE(B4358)))),"Недопустимый код: только латинские буквы A-Z в верхнем регистре, цифры, - и _; начало с буквы, до 30 символов (например MILK-001)",IF(SUMPRODUCT(--EXACT('Номенклатура'!$A$6:$A$205,B4358))=0,"Код не найден в номенклатуре",IF(SUMPRODUCT(--EXACT('Номенклатура'!$A$6:$A$205,B4358))&gt;1,"Код повторяется в номенклатуре",IF(ISNA(MATCH(C4358,{"Приход","Расход","Списание","Корректировка остатка"},0)),"Выберите тип операции",IF(NOT(ISNUMBER(D4358)),"Укажите количество",IF(D4358=0,"Количество не может быть 0",IF(AND(C4358&lt;&gt;"Корректировка остатка",D4358&lt;0),"Для этого типа количество положительное",IF(NOT(ISNUMBER('Номенклатура'!$C$2)),"Укажите дату начала учёта",IF(A4358&lt;INT('Номенклатура'!$C$2),"Раньше даты начала учёта: НЕ учтено",IF(AND(C4358="Корректировка остатка",TRIM(G4358)=""),"Учтено: добавьте пояснение","ОК")))))))))))))</f>
        <v/>
      </c>
    </row>
    <row r="4359" spans="1:9" x14ac:dyDescent="0.25">
      <c r="A4359" s="16"/>
      <c r="B4359" s="13"/>
      <c r="C4359" s="13"/>
      <c r="D4359" s="14"/>
      <c r="E4359" s="17" t="str">
        <f>IF(OR(B4359="",SUMPRODUCT(--EXACT('Номенклатура'!$A$6:$A$205,B4359))&lt;&gt;1),"",INDEX('Номенклатура'!$D$6:$D$205,SUMPRODUCT(EXACT('Номенклатура'!$A$6:$A$205,B4359)*(ROW('Номенклатура'!$A$6:$A$205)-5)))&amp;"")</f>
        <v/>
      </c>
      <c r="F4359" s="18" t="str">
        <f>IF(OR(I4359="ОК",I4359="Учтено: добавьте пояснение"),IF(C4359="Приход",D4359,IF(C4359="Корректировка остатка",D4359,-D4359)),"")</f>
        <v/>
      </c>
      <c r="G4359" s="13"/>
      <c r="H4359" s="15" t="str">
        <f>IF(OR(B4359="",SUMPRODUCT(--EXACT('Номенклатура'!$A$6:$A$205,B4359))&lt;&gt;1),"",INDEX('Номенклатура'!$B$6:$B$205,SUMPRODUCT(EXACT('Номенклатура'!$A$6:$A$205,B4359)*(ROW('Номенклатура'!$A$6:$A$205)-5)))&amp;"")</f>
        <v/>
      </c>
      <c r="I4359" s="15" t="str">
        <f>IF(COUNTA(A4359:D4359,G4359)=0,"",IF(NOT(ISNUMBER(A4359)),"Укажите дату",IF(B4359="","Укажите код",IF(NOT(AND(ISTEXT(B4359),LEN(B4359)&gt;0,LEN(B4359)&lt;=30,ISNUMBER(FIND(LEFT(B4359,1),"ABCDEFGHIJKLMNOPQRSTUVWXYZ")),SUMPRODUCT((MID(B4359,{1,2,3,4,5,6,7,8,9,10,11,12,13,14,15,16,17,18,19,20,21,22,23,24,25,26,27,28,29,30},1)&lt;&gt;"")*ISERROR(FIND(MID(B4359,{1,2,3,4,5,6,7,8,9,10,11,12,13,14,15,16,17,18,19,20,21,22,23,24,25,26,27,28,29,30},1),"ABCDEFGHIJKLMNOPQRSTUVWXYZ0123456789-_")))=0,ISERROR(VALUE(B4359)))),"Недопустимый код: только латинские буквы A-Z в верхнем регистре, цифры, - и _; начало с буквы, до 30 символов (например MILK-001)",IF(SUMPRODUCT(--EXACT('Номенклатура'!$A$6:$A$205,B4359))=0,"Код не найден в номенклатуре",IF(SUMPRODUCT(--EXACT('Номенклатура'!$A$6:$A$205,B4359))&gt;1,"Код повторяется в номенклатуре",IF(ISNA(MATCH(C4359,{"Приход","Расход","Списание","Корректировка остатка"},0)),"Выберите тип операции",IF(NOT(ISNUMBER(D4359)),"Укажите количество",IF(D4359=0,"Количество не может быть 0",IF(AND(C4359&lt;&gt;"Корректировка остатка",D4359&lt;0),"Для этого типа количество положительное",IF(NOT(ISNUMBER('Номенклатура'!$C$2)),"Укажите дату начала учёта",IF(A4359&lt;INT('Номенклатура'!$C$2),"Раньше даты начала учёта: НЕ учтено",IF(AND(C4359="Корректировка остатка",TRIM(G4359)=""),"Учтено: добавьте пояснение","ОК")))))))))))))</f>
        <v/>
      </c>
    </row>
    <row r="4360" spans="1:9" x14ac:dyDescent="0.25">
      <c r="A4360" s="16"/>
      <c r="B4360" s="13"/>
      <c r="C4360" s="13"/>
      <c r="D4360" s="14"/>
      <c r="E4360" s="17" t="str">
        <f>IF(OR(B4360="",SUMPRODUCT(--EXACT('Номенклатура'!$A$6:$A$205,B4360))&lt;&gt;1),"",INDEX('Номенклатура'!$D$6:$D$205,SUMPRODUCT(EXACT('Номенклатура'!$A$6:$A$205,B4360)*(ROW('Номенклатура'!$A$6:$A$205)-5)))&amp;"")</f>
        <v/>
      </c>
      <c r="F4360" s="18" t="str">
        <f>IF(OR(I4360="ОК",I4360="Учтено: добавьте пояснение"),IF(C4360="Приход",D4360,IF(C4360="Корректировка остатка",D4360,-D4360)),"")</f>
        <v/>
      </c>
      <c r="G4360" s="13"/>
      <c r="H4360" s="15" t="str">
        <f>IF(OR(B4360="",SUMPRODUCT(--EXACT('Номенклатура'!$A$6:$A$205,B4360))&lt;&gt;1),"",INDEX('Номенклатура'!$B$6:$B$205,SUMPRODUCT(EXACT('Номенклатура'!$A$6:$A$205,B4360)*(ROW('Номенклатура'!$A$6:$A$205)-5)))&amp;"")</f>
        <v/>
      </c>
      <c r="I4360" s="15" t="str">
        <f>IF(COUNTA(A4360:D4360,G4360)=0,"",IF(NOT(ISNUMBER(A4360)),"Укажите дату",IF(B4360="","Укажите код",IF(NOT(AND(ISTEXT(B4360),LEN(B4360)&gt;0,LEN(B4360)&lt;=30,ISNUMBER(FIND(LEFT(B4360,1),"ABCDEFGHIJKLMNOPQRSTUVWXYZ")),SUMPRODUCT((MID(B4360,{1,2,3,4,5,6,7,8,9,10,11,12,13,14,15,16,17,18,19,20,21,22,23,24,25,26,27,28,29,30},1)&lt;&gt;"")*ISERROR(FIND(MID(B4360,{1,2,3,4,5,6,7,8,9,10,11,12,13,14,15,16,17,18,19,20,21,22,23,24,25,26,27,28,29,30},1),"ABCDEFGHIJKLMNOPQRSTUVWXYZ0123456789-_")))=0,ISERROR(VALUE(B4360)))),"Недопустимый код: только латинские буквы A-Z в верхнем регистре, цифры, - и _; начало с буквы, до 30 символов (например MILK-001)",IF(SUMPRODUCT(--EXACT('Номенклатура'!$A$6:$A$205,B4360))=0,"Код не найден в номенклатуре",IF(SUMPRODUCT(--EXACT('Номенклатура'!$A$6:$A$205,B4360))&gt;1,"Код повторяется в номенклатуре",IF(ISNA(MATCH(C4360,{"Приход","Расход","Списание","Корректировка остатка"},0)),"Выберите тип операции",IF(NOT(ISNUMBER(D4360)),"Укажите количество",IF(D4360=0,"Количество не может быть 0",IF(AND(C4360&lt;&gt;"Корректировка остатка",D4360&lt;0),"Для этого типа количество положительное",IF(NOT(ISNUMBER('Номенклатура'!$C$2)),"Укажите дату начала учёта",IF(A4360&lt;INT('Номенклатура'!$C$2),"Раньше даты начала учёта: НЕ учтено",IF(AND(C4360="Корректировка остатка",TRIM(G4360)=""),"Учтено: добавьте пояснение","ОК")))))))))))))</f>
        <v/>
      </c>
    </row>
    <row r="4361" spans="1:9" x14ac:dyDescent="0.25">
      <c r="A4361" s="16"/>
      <c r="B4361" s="13"/>
      <c r="C4361" s="13"/>
      <c r="D4361" s="14"/>
      <c r="E4361" s="17" t="str">
        <f>IF(OR(B4361="",SUMPRODUCT(--EXACT('Номенклатура'!$A$6:$A$205,B4361))&lt;&gt;1),"",INDEX('Номенклатура'!$D$6:$D$205,SUMPRODUCT(EXACT('Номенклатура'!$A$6:$A$205,B4361)*(ROW('Номенклатура'!$A$6:$A$205)-5)))&amp;"")</f>
        <v/>
      </c>
      <c r="F4361" s="18" t="str">
        <f>IF(OR(I4361="ОК",I4361="Учтено: добавьте пояснение"),IF(C4361="Приход",D4361,IF(C4361="Корректировка остатка",D4361,-D4361)),"")</f>
        <v/>
      </c>
      <c r="G4361" s="13"/>
      <c r="H4361" s="15" t="str">
        <f>IF(OR(B4361="",SUMPRODUCT(--EXACT('Номенклатура'!$A$6:$A$205,B4361))&lt;&gt;1),"",INDEX('Номенклатура'!$B$6:$B$205,SUMPRODUCT(EXACT('Номенклатура'!$A$6:$A$205,B4361)*(ROW('Номенклатура'!$A$6:$A$205)-5)))&amp;"")</f>
        <v/>
      </c>
      <c r="I4361" s="15" t="str">
        <f>IF(COUNTA(A4361:D4361,G4361)=0,"",IF(NOT(ISNUMBER(A4361)),"Укажите дату",IF(B4361="","Укажите код",IF(NOT(AND(ISTEXT(B4361),LEN(B4361)&gt;0,LEN(B4361)&lt;=30,ISNUMBER(FIND(LEFT(B4361,1),"ABCDEFGHIJKLMNOPQRSTUVWXYZ")),SUMPRODUCT((MID(B4361,{1,2,3,4,5,6,7,8,9,10,11,12,13,14,15,16,17,18,19,20,21,22,23,24,25,26,27,28,29,30},1)&lt;&gt;"")*ISERROR(FIND(MID(B4361,{1,2,3,4,5,6,7,8,9,10,11,12,13,14,15,16,17,18,19,20,21,22,23,24,25,26,27,28,29,30},1),"ABCDEFGHIJKLMNOPQRSTUVWXYZ0123456789-_")))=0,ISERROR(VALUE(B4361)))),"Недопустимый код: только латинские буквы A-Z в верхнем регистре, цифры, - и _; начало с буквы, до 30 символов (например MILK-001)",IF(SUMPRODUCT(--EXACT('Номенклатура'!$A$6:$A$205,B4361))=0,"Код не найден в номенклатуре",IF(SUMPRODUCT(--EXACT('Номенклатура'!$A$6:$A$205,B4361))&gt;1,"Код повторяется в номенклатуре",IF(ISNA(MATCH(C4361,{"Приход","Расход","Списание","Корректировка остатка"},0)),"Выберите тип операции",IF(NOT(ISNUMBER(D4361)),"Укажите количество",IF(D4361=0,"Количество не может быть 0",IF(AND(C4361&lt;&gt;"Корректировка остатка",D4361&lt;0),"Для этого типа количество положительное",IF(NOT(ISNUMBER('Номенклатура'!$C$2)),"Укажите дату начала учёта",IF(A4361&lt;INT('Номенклатура'!$C$2),"Раньше даты начала учёта: НЕ учтено",IF(AND(C4361="Корректировка остатка",TRIM(G4361)=""),"Учтено: добавьте пояснение","ОК")))))))))))))</f>
        <v/>
      </c>
    </row>
    <row r="4362" spans="1:9" x14ac:dyDescent="0.25">
      <c r="A4362" s="16"/>
      <c r="B4362" s="13"/>
      <c r="C4362" s="13"/>
      <c r="D4362" s="14"/>
      <c r="E4362" s="17" t="str">
        <f>IF(OR(B4362="",SUMPRODUCT(--EXACT('Номенклатура'!$A$6:$A$205,B4362))&lt;&gt;1),"",INDEX('Номенклатура'!$D$6:$D$205,SUMPRODUCT(EXACT('Номенклатура'!$A$6:$A$205,B4362)*(ROW('Номенклатура'!$A$6:$A$205)-5)))&amp;"")</f>
        <v/>
      </c>
      <c r="F4362" s="18" t="str">
        <f>IF(OR(I4362="ОК",I4362="Учтено: добавьте пояснение"),IF(C4362="Приход",D4362,IF(C4362="Корректировка остатка",D4362,-D4362)),"")</f>
        <v/>
      </c>
      <c r="G4362" s="13"/>
      <c r="H4362" s="15" t="str">
        <f>IF(OR(B4362="",SUMPRODUCT(--EXACT('Номенклатура'!$A$6:$A$205,B4362))&lt;&gt;1),"",INDEX('Номенклатура'!$B$6:$B$205,SUMPRODUCT(EXACT('Номенклатура'!$A$6:$A$205,B4362)*(ROW('Номенклатура'!$A$6:$A$205)-5)))&amp;"")</f>
        <v/>
      </c>
      <c r="I4362" s="15" t="str">
        <f>IF(COUNTA(A4362:D4362,G4362)=0,"",IF(NOT(ISNUMBER(A4362)),"Укажите дату",IF(B4362="","Укажите код",IF(NOT(AND(ISTEXT(B4362),LEN(B4362)&gt;0,LEN(B4362)&lt;=30,ISNUMBER(FIND(LEFT(B4362,1),"ABCDEFGHIJKLMNOPQRSTUVWXYZ")),SUMPRODUCT((MID(B4362,{1,2,3,4,5,6,7,8,9,10,11,12,13,14,15,16,17,18,19,20,21,22,23,24,25,26,27,28,29,30},1)&lt;&gt;"")*ISERROR(FIND(MID(B4362,{1,2,3,4,5,6,7,8,9,10,11,12,13,14,15,16,17,18,19,20,21,22,23,24,25,26,27,28,29,30},1),"ABCDEFGHIJKLMNOPQRSTUVWXYZ0123456789-_")))=0,ISERROR(VALUE(B4362)))),"Недопустимый код: только латинские буквы A-Z в верхнем регистре, цифры, - и _; начало с буквы, до 30 символов (например MILK-001)",IF(SUMPRODUCT(--EXACT('Номенклатура'!$A$6:$A$205,B4362))=0,"Код не найден в номенклатуре",IF(SUMPRODUCT(--EXACT('Номенклатура'!$A$6:$A$205,B4362))&gt;1,"Код повторяется в номенклатуре",IF(ISNA(MATCH(C4362,{"Приход","Расход","Списание","Корректировка остатка"},0)),"Выберите тип операции",IF(NOT(ISNUMBER(D4362)),"Укажите количество",IF(D4362=0,"Количество не может быть 0",IF(AND(C4362&lt;&gt;"Корректировка остатка",D4362&lt;0),"Для этого типа количество положительное",IF(NOT(ISNUMBER('Номенклатура'!$C$2)),"Укажите дату начала учёта",IF(A4362&lt;INT('Номенклатура'!$C$2),"Раньше даты начала учёта: НЕ учтено",IF(AND(C4362="Корректировка остатка",TRIM(G4362)=""),"Учтено: добавьте пояснение","ОК")))))))))))))</f>
        <v/>
      </c>
    </row>
    <row r="4363" spans="1:9" x14ac:dyDescent="0.25">
      <c r="A4363" s="16"/>
      <c r="B4363" s="13"/>
      <c r="C4363" s="13"/>
      <c r="D4363" s="14"/>
      <c r="E4363" s="17" t="str">
        <f>IF(OR(B4363="",SUMPRODUCT(--EXACT('Номенклатура'!$A$6:$A$205,B4363))&lt;&gt;1),"",INDEX('Номенклатура'!$D$6:$D$205,SUMPRODUCT(EXACT('Номенклатура'!$A$6:$A$205,B4363)*(ROW('Номенклатура'!$A$6:$A$205)-5)))&amp;"")</f>
        <v/>
      </c>
      <c r="F4363" s="18" t="str">
        <f>IF(OR(I4363="ОК",I4363="Учтено: добавьте пояснение"),IF(C4363="Приход",D4363,IF(C4363="Корректировка остатка",D4363,-D4363)),"")</f>
        <v/>
      </c>
      <c r="G4363" s="13"/>
      <c r="H4363" s="15" t="str">
        <f>IF(OR(B4363="",SUMPRODUCT(--EXACT('Номенклатура'!$A$6:$A$205,B4363))&lt;&gt;1),"",INDEX('Номенклатура'!$B$6:$B$205,SUMPRODUCT(EXACT('Номенклатура'!$A$6:$A$205,B4363)*(ROW('Номенклатура'!$A$6:$A$205)-5)))&amp;"")</f>
        <v/>
      </c>
      <c r="I4363" s="15" t="str">
        <f>IF(COUNTA(A4363:D4363,G4363)=0,"",IF(NOT(ISNUMBER(A4363)),"Укажите дату",IF(B4363="","Укажите код",IF(NOT(AND(ISTEXT(B4363),LEN(B4363)&gt;0,LEN(B4363)&lt;=30,ISNUMBER(FIND(LEFT(B4363,1),"ABCDEFGHIJKLMNOPQRSTUVWXYZ")),SUMPRODUCT((MID(B4363,{1,2,3,4,5,6,7,8,9,10,11,12,13,14,15,16,17,18,19,20,21,22,23,24,25,26,27,28,29,30},1)&lt;&gt;"")*ISERROR(FIND(MID(B4363,{1,2,3,4,5,6,7,8,9,10,11,12,13,14,15,16,17,18,19,20,21,22,23,24,25,26,27,28,29,30},1),"ABCDEFGHIJKLMNOPQRSTUVWXYZ0123456789-_")))=0,ISERROR(VALUE(B4363)))),"Недопустимый код: только латинские буквы A-Z в верхнем регистре, цифры, - и _; начало с буквы, до 30 символов (например MILK-001)",IF(SUMPRODUCT(--EXACT('Номенклатура'!$A$6:$A$205,B4363))=0,"Код не найден в номенклатуре",IF(SUMPRODUCT(--EXACT('Номенклатура'!$A$6:$A$205,B4363))&gt;1,"Код повторяется в номенклатуре",IF(ISNA(MATCH(C4363,{"Приход","Расход","Списание","Корректировка остатка"},0)),"Выберите тип операции",IF(NOT(ISNUMBER(D4363)),"Укажите количество",IF(D4363=0,"Количество не может быть 0",IF(AND(C4363&lt;&gt;"Корректировка остатка",D4363&lt;0),"Для этого типа количество положительное",IF(NOT(ISNUMBER('Номенклатура'!$C$2)),"Укажите дату начала учёта",IF(A4363&lt;INT('Номенклатура'!$C$2),"Раньше даты начала учёта: НЕ учтено",IF(AND(C4363="Корректировка остатка",TRIM(G4363)=""),"Учтено: добавьте пояснение","ОК")))))))))))))</f>
        <v/>
      </c>
    </row>
    <row r="4364" spans="1:9" x14ac:dyDescent="0.25">
      <c r="A4364" s="16"/>
      <c r="B4364" s="13"/>
      <c r="C4364" s="13"/>
      <c r="D4364" s="14"/>
      <c r="E4364" s="17" t="str">
        <f>IF(OR(B4364="",SUMPRODUCT(--EXACT('Номенклатура'!$A$6:$A$205,B4364))&lt;&gt;1),"",INDEX('Номенклатура'!$D$6:$D$205,SUMPRODUCT(EXACT('Номенклатура'!$A$6:$A$205,B4364)*(ROW('Номенклатура'!$A$6:$A$205)-5)))&amp;"")</f>
        <v/>
      </c>
      <c r="F4364" s="18" t="str">
        <f>IF(OR(I4364="ОК",I4364="Учтено: добавьте пояснение"),IF(C4364="Приход",D4364,IF(C4364="Корректировка остатка",D4364,-D4364)),"")</f>
        <v/>
      </c>
      <c r="G4364" s="13"/>
      <c r="H4364" s="15" t="str">
        <f>IF(OR(B4364="",SUMPRODUCT(--EXACT('Номенклатура'!$A$6:$A$205,B4364))&lt;&gt;1),"",INDEX('Номенклатура'!$B$6:$B$205,SUMPRODUCT(EXACT('Номенклатура'!$A$6:$A$205,B4364)*(ROW('Номенклатура'!$A$6:$A$205)-5)))&amp;"")</f>
        <v/>
      </c>
      <c r="I4364" s="15" t="str">
        <f>IF(COUNTA(A4364:D4364,G4364)=0,"",IF(NOT(ISNUMBER(A4364)),"Укажите дату",IF(B4364="","Укажите код",IF(NOT(AND(ISTEXT(B4364),LEN(B4364)&gt;0,LEN(B4364)&lt;=30,ISNUMBER(FIND(LEFT(B4364,1),"ABCDEFGHIJKLMNOPQRSTUVWXYZ")),SUMPRODUCT((MID(B4364,{1,2,3,4,5,6,7,8,9,10,11,12,13,14,15,16,17,18,19,20,21,22,23,24,25,26,27,28,29,30},1)&lt;&gt;"")*ISERROR(FIND(MID(B4364,{1,2,3,4,5,6,7,8,9,10,11,12,13,14,15,16,17,18,19,20,21,22,23,24,25,26,27,28,29,30},1),"ABCDEFGHIJKLMNOPQRSTUVWXYZ0123456789-_")))=0,ISERROR(VALUE(B4364)))),"Недопустимый код: только латинские буквы A-Z в верхнем регистре, цифры, - и _; начало с буквы, до 30 символов (например MILK-001)",IF(SUMPRODUCT(--EXACT('Номенклатура'!$A$6:$A$205,B4364))=0,"Код не найден в номенклатуре",IF(SUMPRODUCT(--EXACT('Номенклатура'!$A$6:$A$205,B4364))&gt;1,"Код повторяется в номенклатуре",IF(ISNA(MATCH(C4364,{"Приход","Расход","Списание","Корректировка остатка"},0)),"Выберите тип операции",IF(NOT(ISNUMBER(D4364)),"Укажите количество",IF(D4364=0,"Количество не может быть 0",IF(AND(C4364&lt;&gt;"Корректировка остатка",D4364&lt;0),"Для этого типа количество положительное",IF(NOT(ISNUMBER('Номенклатура'!$C$2)),"Укажите дату начала учёта",IF(A4364&lt;INT('Номенклатура'!$C$2),"Раньше даты начала учёта: НЕ учтено",IF(AND(C4364="Корректировка остатка",TRIM(G4364)=""),"Учтено: добавьте пояснение","ОК")))))))))))))</f>
        <v/>
      </c>
    </row>
    <row r="4365" spans="1:9" x14ac:dyDescent="0.25">
      <c r="A4365" s="16"/>
      <c r="B4365" s="13"/>
      <c r="C4365" s="13"/>
      <c r="D4365" s="14"/>
      <c r="E4365" s="17" t="str">
        <f>IF(OR(B4365="",SUMPRODUCT(--EXACT('Номенклатура'!$A$6:$A$205,B4365))&lt;&gt;1),"",INDEX('Номенклатура'!$D$6:$D$205,SUMPRODUCT(EXACT('Номенклатура'!$A$6:$A$205,B4365)*(ROW('Номенклатура'!$A$6:$A$205)-5)))&amp;"")</f>
        <v/>
      </c>
      <c r="F4365" s="18" t="str">
        <f>IF(OR(I4365="ОК",I4365="Учтено: добавьте пояснение"),IF(C4365="Приход",D4365,IF(C4365="Корректировка остатка",D4365,-D4365)),"")</f>
        <v/>
      </c>
      <c r="G4365" s="13"/>
      <c r="H4365" s="15" t="str">
        <f>IF(OR(B4365="",SUMPRODUCT(--EXACT('Номенклатура'!$A$6:$A$205,B4365))&lt;&gt;1),"",INDEX('Номенклатура'!$B$6:$B$205,SUMPRODUCT(EXACT('Номенклатура'!$A$6:$A$205,B4365)*(ROW('Номенклатура'!$A$6:$A$205)-5)))&amp;"")</f>
        <v/>
      </c>
      <c r="I4365" s="15" t="str">
        <f>IF(COUNTA(A4365:D4365,G4365)=0,"",IF(NOT(ISNUMBER(A4365)),"Укажите дату",IF(B4365="","Укажите код",IF(NOT(AND(ISTEXT(B4365),LEN(B4365)&gt;0,LEN(B4365)&lt;=30,ISNUMBER(FIND(LEFT(B4365,1),"ABCDEFGHIJKLMNOPQRSTUVWXYZ")),SUMPRODUCT((MID(B4365,{1,2,3,4,5,6,7,8,9,10,11,12,13,14,15,16,17,18,19,20,21,22,23,24,25,26,27,28,29,30},1)&lt;&gt;"")*ISERROR(FIND(MID(B4365,{1,2,3,4,5,6,7,8,9,10,11,12,13,14,15,16,17,18,19,20,21,22,23,24,25,26,27,28,29,30},1),"ABCDEFGHIJKLMNOPQRSTUVWXYZ0123456789-_")))=0,ISERROR(VALUE(B4365)))),"Недопустимый код: только латинские буквы A-Z в верхнем регистре, цифры, - и _; начало с буквы, до 30 символов (например MILK-001)",IF(SUMPRODUCT(--EXACT('Номенклатура'!$A$6:$A$205,B4365))=0,"Код не найден в номенклатуре",IF(SUMPRODUCT(--EXACT('Номенклатура'!$A$6:$A$205,B4365))&gt;1,"Код повторяется в номенклатуре",IF(ISNA(MATCH(C4365,{"Приход","Расход","Списание","Корректировка остатка"},0)),"Выберите тип операции",IF(NOT(ISNUMBER(D4365)),"Укажите количество",IF(D4365=0,"Количество не может быть 0",IF(AND(C4365&lt;&gt;"Корректировка остатка",D4365&lt;0),"Для этого типа количество положительное",IF(NOT(ISNUMBER('Номенклатура'!$C$2)),"Укажите дату начала учёта",IF(A4365&lt;INT('Номенклатура'!$C$2),"Раньше даты начала учёта: НЕ учтено",IF(AND(C4365="Корректировка остатка",TRIM(G4365)=""),"Учтено: добавьте пояснение","ОК")))))))))))))</f>
        <v/>
      </c>
    </row>
    <row r="4366" spans="1:9" x14ac:dyDescent="0.25">
      <c r="A4366" s="16"/>
      <c r="B4366" s="13"/>
      <c r="C4366" s="13"/>
      <c r="D4366" s="14"/>
      <c r="E4366" s="17" t="str">
        <f>IF(OR(B4366="",SUMPRODUCT(--EXACT('Номенклатура'!$A$6:$A$205,B4366))&lt;&gt;1),"",INDEX('Номенклатура'!$D$6:$D$205,SUMPRODUCT(EXACT('Номенклатура'!$A$6:$A$205,B4366)*(ROW('Номенклатура'!$A$6:$A$205)-5)))&amp;"")</f>
        <v/>
      </c>
      <c r="F4366" s="18" t="str">
        <f>IF(OR(I4366="ОК",I4366="Учтено: добавьте пояснение"),IF(C4366="Приход",D4366,IF(C4366="Корректировка остатка",D4366,-D4366)),"")</f>
        <v/>
      </c>
      <c r="G4366" s="13"/>
      <c r="H4366" s="15" t="str">
        <f>IF(OR(B4366="",SUMPRODUCT(--EXACT('Номенклатура'!$A$6:$A$205,B4366))&lt;&gt;1),"",INDEX('Номенклатура'!$B$6:$B$205,SUMPRODUCT(EXACT('Номенклатура'!$A$6:$A$205,B4366)*(ROW('Номенклатура'!$A$6:$A$205)-5)))&amp;"")</f>
        <v/>
      </c>
      <c r="I4366" s="15" t="str">
        <f>IF(COUNTA(A4366:D4366,G4366)=0,"",IF(NOT(ISNUMBER(A4366)),"Укажите дату",IF(B4366="","Укажите код",IF(NOT(AND(ISTEXT(B4366),LEN(B4366)&gt;0,LEN(B4366)&lt;=30,ISNUMBER(FIND(LEFT(B4366,1),"ABCDEFGHIJKLMNOPQRSTUVWXYZ")),SUMPRODUCT((MID(B4366,{1,2,3,4,5,6,7,8,9,10,11,12,13,14,15,16,17,18,19,20,21,22,23,24,25,26,27,28,29,30},1)&lt;&gt;"")*ISERROR(FIND(MID(B4366,{1,2,3,4,5,6,7,8,9,10,11,12,13,14,15,16,17,18,19,20,21,22,23,24,25,26,27,28,29,30},1),"ABCDEFGHIJKLMNOPQRSTUVWXYZ0123456789-_")))=0,ISERROR(VALUE(B4366)))),"Недопустимый код: только латинские буквы A-Z в верхнем регистре, цифры, - и _; начало с буквы, до 30 символов (например MILK-001)",IF(SUMPRODUCT(--EXACT('Номенклатура'!$A$6:$A$205,B4366))=0,"Код не найден в номенклатуре",IF(SUMPRODUCT(--EXACT('Номенклатура'!$A$6:$A$205,B4366))&gt;1,"Код повторяется в номенклатуре",IF(ISNA(MATCH(C4366,{"Приход","Расход","Списание","Корректировка остатка"},0)),"Выберите тип операции",IF(NOT(ISNUMBER(D4366)),"Укажите количество",IF(D4366=0,"Количество не может быть 0",IF(AND(C4366&lt;&gt;"Корректировка остатка",D4366&lt;0),"Для этого типа количество положительное",IF(NOT(ISNUMBER('Номенклатура'!$C$2)),"Укажите дату начала учёта",IF(A4366&lt;INT('Номенклатура'!$C$2),"Раньше даты начала учёта: НЕ учтено",IF(AND(C4366="Корректировка остатка",TRIM(G4366)=""),"Учтено: добавьте пояснение","ОК")))))))))))))</f>
        <v/>
      </c>
    </row>
    <row r="4367" spans="1:9" x14ac:dyDescent="0.25">
      <c r="A4367" s="16"/>
      <c r="B4367" s="13"/>
      <c r="C4367" s="13"/>
      <c r="D4367" s="14"/>
      <c r="E4367" s="17" t="str">
        <f>IF(OR(B4367="",SUMPRODUCT(--EXACT('Номенклатура'!$A$6:$A$205,B4367))&lt;&gt;1),"",INDEX('Номенклатура'!$D$6:$D$205,SUMPRODUCT(EXACT('Номенклатура'!$A$6:$A$205,B4367)*(ROW('Номенклатура'!$A$6:$A$205)-5)))&amp;"")</f>
        <v/>
      </c>
      <c r="F4367" s="18" t="str">
        <f>IF(OR(I4367="ОК",I4367="Учтено: добавьте пояснение"),IF(C4367="Приход",D4367,IF(C4367="Корректировка остатка",D4367,-D4367)),"")</f>
        <v/>
      </c>
      <c r="G4367" s="13"/>
      <c r="H4367" s="15" t="str">
        <f>IF(OR(B4367="",SUMPRODUCT(--EXACT('Номенклатура'!$A$6:$A$205,B4367))&lt;&gt;1),"",INDEX('Номенклатура'!$B$6:$B$205,SUMPRODUCT(EXACT('Номенклатура'!$A$6:$A$205,B4367)*(ROW('Номенклатура'!$A$6:$A$205)-5)))&amp;"")</f>
        <v/>
      </c>
      <c r="I4367" s="15" t="str">
        <f>IF(COUNTA(A4367:D4367,G4367)=0,"",IF(NOT(ISNUMBER(A4367)),"Укажите дату",IF(B4367="","Укажите код",IF(NOT(AND(ISTEXT(B4367),LEN(B4367)&gt;0,LEN(B4367)&lt;=30,ISNUMBER(FIND(LEFT(B4367,1),"ABCDEFGHIJKLMNOPQRSTUVWXYZ")),SUMPRODUCT((MID(B4367,{1,2,3,4,5,6,7,8,9,10,11,12,13,14,15,16,17,18,19,20,21,22,23,24,25,26,27,28,29,30},1)&lt;&gt;"")*ISERROR(FIND(MID(B4367,{1,2,3,4,5,6,7,8,9,10,11,12,13,14,15,16,17,18,19,20,21,22,23,24,25,26,27,28,29,30},1),"ABCDEFGHIJKLMNOPQRSTUVWXYZ0123456789-_")))=0,ISERROR(VALUE(B4367)))),"Недопустимый код: только латинские буквы A-Z в верхнем регистре, цифры, - и _; начало с буквы, до 30 символов (например MILK-001)",IF(SUMPRODUCT(--EXACT('Номенклатура'!$A$6:$A$205,B4367))=0,"Код не найден в номенклатуре",IF(SUMPRODUCT(--EXACT('Номенклатура'!$A$6:$A$205,B4367))&gt;1,"Код повторяется в номенклатуре",IF(ISNA(MATCH(C4367,{"Приход","Расход","Списание","Корректировка остатка"},0)),"Выберите тип операции",IF(NOT(ISNUMBER(D4367)),"Укажите количество",IF(D4367=0,"Количество не может быть 0",IF(AND(C4367&lt;&gt;"Корректировка остатка",D4367&lt;0),"Для этого типа количество положительное",IF(NOT(ISNUMBER('Номенклатура'!$C$2)),"Укажите дату начала учёта",IF(A4367&lt;INT('Номенклатура'!$C$2),"Раньше даты начала учёта: НЕ учтено",IF(AND(C4367="Корректировка остатка",TRIM(G4367)=""),"Учтено: добавьте пояснение","ОК")))))))))))))</f>
        <v/>
      </c>
    </row>
    <row r="4368" spans="1:9" x14ac:dyDescent="0.25">
      <c r="A4368" s="16"/>
      <c r="B4368" s="13"/>
      <c r="C4368" s="13"/>
      <c r="D4368" s="14"/>
      <c r="E4368" s="17" t="str">
        <f>IF(OR(B4368="",SUMPRODUCT(--EXACT('Номенклатура'!$A$6:$A$205,B4368))&lt;&gt;1),"",INDEX('Номенклатура'!$D$6:$D$205,SUMPRODUCT(EXACT('Номенклатура'!$A$6:$A$205,B4368)*(ROW('Номенклатура'!$A$6:$A$205)-5)))&amp;"")</f>
        <v/>
      </c>
      <c r="F4368" s="18" t="str">
        <f>IF(OR(I4368="ОК",I4368="Учтено: добавьте пояснение"),IF(C4368="Приход",D4368,IF(C4368="Корректировка остатка",D4368,-D4368)),"")</f>
        <v/>
      </c>
      <c r="G4368" s="13"/>
      <c r="H4368" s="15" t="str">
        <f>IF(OR(B4368="",SUMPRODUCT(--EXACT('Номенклатура'!$A$6:$A$205,B4368))&lt;&gt;1),"",INDEX('Номенклатура'!$B$6:$B$205,SUMPRODUCT(EXACT('Номенклатура'!$A$6:$A$205,B4368)*(ROW('Номенклатура'!$A$6:$A$205)-5)))&amp;"")</f>
        <v/>
      </c>
      <c r="I4368" s="15" t="str">
        <f>IF(COUNTA(A4368:D4368,G4368)=0,"",IF(NOT(ISNUMBER(A4368)),"Укажите дату",IF(B4368="","Укажите код",IF(NOT(AND(ISTEXT(B4368),LEN(B4368)&gt;0,LEN(B4368)&lt;=30,ISNUMBER(FIND(LEFT(B4368,1),"ABCDEFGHIJKLMNOPQRSTUVWXYZ")),SUMPRODUCT((MID(B4368,{1,2,3,4,5,6,7,8,9,10,11,12,13,14,15,16,17,18,19,20,21,22,23,24,25,26,27,28,29,30},1)&lt;&gt;"")*ISERROR(FIND(MID(B4368,{1,2,3,4,5,6,7,8,9,10,11,12,13,14,15,16,17,18,19,20,21,22,23,24,25,26,27,28,29,30},1),"ABCDEFGHIJKLMNOPQRSTUVWXYZ0123456789-_")))=0,ISERROR(VALUE(B4368)))),"Недопустимый код: только латинские буквы A-Z в верхнем регистре, цифры, - и _; начало с буквы, до 30 символов (например MILK-001)",IF(SUMPRODUCT(--EXACT('Номенклатура'!$A$6:$A$205,B4368))=0,"Код не найден в номенклатуре",IF(SUMPRODUCT(--EXACT('Номенклатура'!$A$6:$A$205,B4368))&gt;1,"Код повторяется в номенклатуре",IF(ISNA(MATCH(C4368,{"Приход","Расход","Списание","Корректировка остатка"},0)),"Выберите тип операции",IF(NOT(ISNUMBER(D4368)),"Укажите количество",IF(D4368=0,"Количество не может быть 0",IF(AND(C4368&lt;&gt;"Корректировка остатка",D4368&lt;0),"Для этого типа количество положительное",IF(NOT(ISNUMBER('Номенклатура'!$C$2)),"Укажите дату начала учёта",IF(A4368&lt;INT('Номенклатура'!$C$2),"Раньше даты начала учёта: НЕ учтено",IF(AND(C4368="Корректировка остатка",TRIM(G4368)=""),"Учтено: добавьте пояснение","ОК")))))))))))))</f>
        <v/>
      </c>
    </row>
    <row r="4369" spans="1:9" x14ac:dyDescent="0.25">
      <c r="A4369" s="16"/>
      <c r="B4369" s="13"/>
      <c r="C4369" s="13"/>
      <c r="D4369" s="14"/>
      <c r="E4369" s="17" t="str">
        <f>IF(OR(B4369="",SUMPRODUCT(--EXACT('Номенклатура'!$A$6:$A$205,B4369))&lt;&gt;1),"",INDEX('Номенклатура'!$D$6:$D$205,SUMPRODUCT(EXACT('Номенклатура'!$A$6:$A$205,B4369)*(ROW('Номенклатура'!$A$6:$A$205)-5)))&amp;"")</f>
        <v/>
      </c>
      <c r="F4369" s="18" t="str">
        <f>IF(OR(I4369="ОК",I4369="Учтено: добавьте пояснение"),IF(C4369="Приход",D4369,IF(C4369="Корректировка остатка",D4369,-D4369)),"")</f>
        <v/>
      </c>
      <c r="G4369" s="13"/>
      <c r="H4369" s="15" t="str">
        <f>IF(OR(B4369="",SUMPRODUCT(--EXACT('Номенклатура'!$A$6:$A$205,B4369))&lt;&gt;1),"",INDEX('Номенклатура'!$B$6:$B$205,SUMPRODUCT(EXACT('Номенклатура'!$A$6:$A$205,B4369)*(ROW('Номенклатура'!$A$6:$A$205)-5)))&amp;"")</f>
        <v/>
      </c>
      <c r="I4369" s="15" t="str">
        <f>IF(COUNTA(A4369:D4369,G4369)=0,"",IF(NOT(ISNUMBER(A4369)),"Укажите дату",IF(B4369="","Укажите код",IF(NOT(AND(ISTEXT(B4369),LEN(B4369)&gt;0,LEN(B4369)&lt;=30,ISNUMBER(FIND(LEFT(B4369,1),"ABCDEFGHIJKLMNOPQRSTUVWXYZ")),SUMPRODUCT((MID(B4369,{1,2,3,4,5,6,7,8,9,10,11,12,13,14,15,16,17,18,19,20,21,22,23,24,25,26,27,28,29,30},1)&lt;&gt;"")*ISERROR(FIND(MID(B4369,{1,2,3,4,5,6,7,8,9,10,11,12,13,14,15,16,17,18,19,20,21,22,23,24,25,26,27,28,29,30},1),"ABCDEFGHIJKLMNOPQRSTUVWXYZ0123456789-_")))=0,ISERROR(VALUE(B4369)))),"Недопустимый код: только латинские буквы A-Z в верхнем регистре, цифры, - и _; начало с буквы, до 30 символов (например MILK-001)",IF(SUMPRODUCT(--EXACT('Номенклатура'!$A$6:$A$205,B4369))=0,"Код не найден в номенклатуре",IF(SUMPRODUCT(--EXACT('Номенклатура'!$A$6:$A$205,B4369))&gt;1,"Код повторяется в номенклатуре",IF(ISNA(MATCH(C4369,{"Приход","Расход","Списание","Корректировка остатка"},0)),"Выберите тип операции",IF(NOT(ISNUMBER(D4369)),"Укажите количество",IF(D4369=0,"Количество не может быть 0",IF(AND(C4369&lt;&gt;"Корректировка остатка",D4369&lt;0),"Для этого типа количество положительное",IF(NOT(ISNUMBER('Номенклатура'!$C$2)),"Укажите дату начала учёта",IF(A4369&lt;INT('Номенклатура'!$C$2),"Раньше даты начала учёта: НЕ учтено",IF(AND(C4369="Корректировка остатка",TRIM(G4369)=""),"Учтено: добавьте пояснение","ОК")))))))))))))</f>
        <v/>
      </c>
    </row>
    <row r="4370" spans="1:9" x14ac:dyDescent="0.25">
      <c r="A4370" s="16"/>
      <c r="B4370" s="13"/>
      <c r="C4370" s="13"/>
      <c r="D4370" s="14"/>
      <c r="E4370" s="17" t="str">
        <f>IF(OR(B4370="",SUMPRODUCT(--EXACT('Номенклатура'!$A$6:$A$205,B4370))&lt;&gt;1),"",INDEX('Номенклатура'!$D$6:$D$205,SUMPRODUCT(EXACT('Номенклатура'!$A$6:$A$205,B4370)*(ROW('Номенклатура'!$A$6:$A$205)-5)))&amp;"")</f>
        <v/>
      </c>
      <c r="F4370" s="18" t="str">
        <f>IF(OR(I4370="ОК",I4370="Учтено: добавьте пояснение"),IF(C4370="Приход",D4370,IF(C4370="Корректировка остатка",D4370,-D4370)),"")</f>
        <v/>
      </c>
      <c r="G4370" s="13"/>
      <c r="H4370" s="15" t="str">
        <f>IF(OR(B4370="",SUMPRODUCT(--EXACT('Номенклатура'!$A$6:$A$205,B4370))&lt;&gt;1),"",INDEX('Номенклатура'!$B$6:$B$205,SUMPRODUCT(EXACT('Номенклатура'!$A$6:$A$205,B4370)*(ROW('Номенклатура'!$A$6:$A$205)-5)))&amp;"")</f>
        <v/>
      </c>
      <c r="I4370" s="15" t="str">
        <f>IF(COUNTA(A4370:D4370,G4370)=0,"",IF(NOT(ISNUMBER(A4370)),"Укажите дату",IF(B4370="","Укажите код",IF(NOT(AND(ISTEXT(B4370),LEN(B4370)&gt;0,LEN(B4370)&lt;=30,ISNUMBER(FIND(LEFT(B4370,1),"ABCDEFGHIJKLMNOPQRSTUVWXYZ")),SUMPRODUCT((MID(B4370,{1,2,3,4,5,6,7,8,9,10,11,12,13,14,15,16,17,18,19,20,21,22,23,24,25,26,27,28,29,30},1)&lt;&gt;"")*ISERROR(FIND(MID(B4370,{1,2,3,4,5,6,7,8,9,10,11,12,13,14,15,16,17,18,19,20,21,22,23,24,25,26,27,28,29,30},1),"ABCDEFGHIJKLMNOPQRSTUVWXYZ0123456789-_")))=0,ISERROR(VALUE(B4370)))),"Недопустимый код: только латинские буквы A-Z в верхнем регистре, цифры, - и _; начало с буквы, до 30 символов (например MILK-001)",IF(SUMPRODUCT(--EXACT('Номенклатура'!$A$6:$A$205,B4370))=0,"Код не найден в номенклатуре",IF(SUMPRODUCT(--EXACT('Номенклатура'!$A$6:$A$205,B4370))&gt;1,"Код повторяется в номенклатуре",IF(ISNA(MATCH(C4370,{"Приход","Расход","Списание","Корректировка остатка"},0)),"Выберите тип операции",IF(NOT(ISNUMBER(D4370)),"Укажите количество",IF(D4370=0,"Количество не может быть 0",IF(AND(C4370&lt;&gt;"Корректировка остатка",D4370&lt;0),"Для этого типа количество положительное",IF(NOT(ISNUMBER('Номенклатура'!$C$2)),"Укажите дату начала учёта",IF(A4370&lt;INT('Номенклатура'!$C$2),"Раньше даты начала учёта: НЕ учтено",IF(AND(C4370="Корректировка остатка",TRIM(G4370)=""),"Учтено: добавьте пояснение","ОК")))))))))))))</f>
        <v/>
      </c>
    </row>
    <row r="4371" spans="1:9" x14ac:dyDescent="0.25">
      <c r="A4371" s="16"/>
      <c r="B4371" s="13"/>
      <c r="C4371" s="13"/>
      <c r="D4371" s="14"/>
      <c r="E4371" s="17" t="str">
        <f>IF(OR(B4371="",SUMPRODUCT(--EXACT('Номенклатура'!$A$6:$A$205,B4371))&lt;&gt;1),"",INDEX('Номенклатура'!$D$6:$D$205,SUMPRODUCT(EXACT('Номенклатура'!$A$6:$A$205,B4371)*(ROW('Номенклатура'!$A$6:$A$205)-5)))&amp;"")</f>
        <v/>
      </c>
      <c r="F4371" s="18" t="str">
        <f>IF(OR(I4371="ОК",I4371="Учтено: добавьте пояснение"),IF(C4371="Приход",D4371,IF(C4371="Корректировка остатка",D4371,-D4371)),"")</f>
        <v/>
      </c>
      <c r="G4371" s="13"/>
      <c r="H4371" s="15" t="str">
        <f>IF(OR(B4371="",SUMPRODUCT(--EXACT('Номенклатура'!$A$6:$A$205,B4371))&lt;&gt;1),"",INDEX('Номенклатура'!$B$6:$B$205,SUMPRODUCT(EXACT('Номенклатура'!$A$6:$A$205,B4371)*(ROW('Номенклатура'!$A$6:$A$205)-5)))&amp;"")</f>
        <v/>
      </c>
      <c r="I4371" s="15" t="str">
        <f>IF(COUNTA(A4371:D4371,G4371)=0,"",IF(NOT(ISNUMBER(A4371)),"Укажите дату",IF(B4371="","Укажите код",IF(NOT(AND(ISTEXT(B4371),LEN(B4371)&gt;0,LEN(B4371)&lt;=30,ISNUMBER(FIND(LEFT(B4371,1),"ABCDEFGHIJKLMNOPQRSTUVWXYZ")),SUMPRODUCT((MID(B4371,{1,2,3,4,5,6,7,8,9,10,11,12,13,14,15,16,17,18,19,20,21,22,23,24,25,26,27,28,29,30},1)&lt;&gt;"")*ISERROR(FIND(MID(B4371,{1,2,3,4,5,6,7,8,9,10,11,12,13,14,15,16,17,18,19,20,21,22,23,24,25,26,27,28,29,30},1),"ABCDEFGHIJKLMNOPQRSTUVWXYZ0123456789-_")))=0,ISERROR(VALUE(B4371)))),"Недопустимый код: только латинские буквы A-Z в верхнем регистре, цифры, - и _; начало с буквы, до 30 символов (например MILK-001)",IF(SUMPRODUCT(--EXACT('Номенклатура'!$A$6:$A$205,B4371))=0,"Код не найден в номенклатуре",IF(SUMPRODUCT(--EXACT('Номенклатура'!$A$6:$A$205,B4371))&gt;1,"Код повторяется в номенклатуре",IF(ISNA(MATCH(C4371,{"Приход","Расход","Списание","Корректировка остатка"},0)),"Выберите тип операции",IF(NOT(ISNUMBER(D4371)),"Укажите количество",IF(D4371=0,"Количество не может быть 0",IF(AND(C4371&lt;&gt;"Корректировка остатка",D4371&lt;0),"Для этого типа количество положительное",IF(NOT(ISNUMBER('Номенклатура'!$C$2)),"Укажите дату начала учёта",IF(A4371&lt;INT('Номенклатура'!$C$2),"Раньше даты начала учёта: НЕ учтено",IF(AND(C4371="Корректировка остатка",TRIM(G4371)=""),"Учтено: добавьте пояснение","ОК")))))))))))))</f>
        <v/>
      </c>
    </row>
    <row r="4372" spans="1:9" x14ac:dyDescent="0.25">
      <c r="A4372" s="16"/>
      <c r="B4372" s="13"/>
      <c r="C4372" s="13"/>
      <c r="D4372" s="14"/>
      <c r="E4372" s="17" t="str">
        <f>IF(OR(B4372="",SUMPRODUCT(--EXACT('Номенклатура'!$A$6:$A$205,B4372))&lt;&gt;1),"",INDEX('Номенклатура'!$D$6:$D$205,SUMPRODUCT(EXACT('Номенклатура'!$A$6:$A$205,B4372)*(ROW('Номенклатура'!$A$6:$A$205)-5)))&amp;"")</f>
        <v/>
      </c>
      <c r="F4372" s="18" t="str">
        <f>IF(OR(I4372="ОК",I4372="Учтено: добавьте пояснение"),IF(C4372="Приход",D4372,IF(C4372="Корректировка остатка",D4372,-D4372)),"")</f>
        <v/>
      </c>
      <c r="G4372" s="13"/>
      <c r="H4372" s="15" t="str">
        <f>IF(OR(B4372="",SUMPRODUCT(--EXACT('Номенклатура'!$A$6:$A$205,B4372))&lt;&gt;1),"",INDEX('Номенклатура'!$B$6:$B$205,SUMPRODUCT(EXACT('Номенклатура'!$A$6:$A$205,B4372)*(ROW('Номенклатура'!$A$6:$A$205)-5)))&amp;"")</f>
        <v/>
      </c>
      <c r="I4372" s="15" t="str">
        <f>IF(COUNTA(A4372:D4372,G4372)=0,"",IF(NOT(ISNUMBER(A4372)),"Укажите дату",IF(B4372="","Укажите код",IF(NOT(AND(ISTEXT(B4372),LEN(B4372)&gt;0,LEN(B4372)&lt;=30,ISNUMBER(FIND(LEFT(B4372,1),"ABCDEFGHIJKLMNOPQRSTUVWXYZ")),SUMPRODUCT((MID(B4372,{1,2,3,4,5,6,7,8,9,10,11,12,13,14,15,16,17,18,19,20,21,22,23,24,25,26,27,28,29,30},1)&lt;&gt;"")*ISERROR(FIND(MID(B4372,{1,2,3,4,5,6,7,8,9,10,11,12,13,14,15,16,17,18,19,20,21,22,23,24,25,26,27,28,29,30},1),"ABCDEFGHIJKLMNOPQRSTUVWXYZ0123456789-_")))=0,ISERROR(VALUE(B4372)))),"Недопустимый код: только латинские буквы A-Z в верхнем регистре, цифры, - и _; начало с буквы, до 30 символов (например MILK-001)",IF(SUMPRODUCT(--EXACT('Номенклатура'!$A$6:$A$205,B4372))=0,"Код не найден в номенклатуре",IF(SUMPRODUCT(--EXACT('Номенклатура'!$A$6:$A$205,B4372))&gt;1,"Код повторяется в номенклатуре",IF(ISNA(MATCH(C4372,{"Приход","Расход","Списание","Корректировка остатка"},0)),"Выберите тип операции",IF(NOT(ISNUMBER(D4372)),"Укажите количество",IF(D4372=0,"Количество не может быть 0",IF(AND(C4372&lt;&gt;"Корректировка остатка",D4372&lt;0),"Для этого типа количество положительное",IF(NOT(ISNUMBER('Номенклатура'!$C$2)),"Укажите дату начала учёта",IF(A4372&lt;INT('Номенклатура'!$C$2),"Раньше даты начала учёта: НЕ учтено",IF(AND(C4372="Корректировка остатка",TRIM(G4372)=""),"Учтено: добавьте пояснение","ОК")))))))))))))</f>
        <v/>
      </c>
    </row>
    <row r="4373" spans="1:9" x14ac:dyDescent="0.25">
      <c r="A4373" s="16"/>
      <c r="B4373" s="13"/>
      <c r="C4373" s="13"/>
      <c r="D4373" s="14"/>
      <c r="E4373" s="17" t="str">
        <f>IF(OR(B4373="",SUMPRODUCT(--EXACT('Номенклатура'!$A$6:$A$205,B4373))&lt;&gt;1),"",INDEX('Номенклатура'!$D$6:$D$205,SUMPRODUCT(EXACT('Номенклатура'!$A$6:$A$205,B4373)*(ROW('Номенклатура'!$A$6:$A$205)-5)))&amp;"")</f>
        <v/>
      </c>
      <c r="F4373" s="18" t="str">
        <f>IF(OR(I4373="ОК",I4373="Учтено: добавьте пояснение"),IF(C4373="Приход",D4373,IF(C4373="Корректировка остатка",D4373,-D4373)),"")</f>
        <v/>
      </c>
      <c r="G4373" s="13"/>
      <c r="H4373" s="15" t="str">
        <f>IF(OR(B4373="",SUMPRODUCT(--EXACT('Номенклатура'!$A$6:$A$205,B4373))&lt;&gt;1),"",INDEX('Номенклатура'!$B$6:$B$205,SUMPRODUCT(EXACT('Номенклатура'!$A$6:$A$205,B4373)*(ROW('Номенклатура'!$A$6:$A$205)-5)))&amp;"")</f>
        <v/>
      </c>
      <c r="I4373" s="15" t="str">
        <f>IF(COUNTA(A4373:D4373,G4373)=0,"",IF(NOT(ISNUMBER(A4373)),"Укажите дату",IF(B4373="","Укажите код",IF(NOT(AND(ISTEXT(B4373),LEN(B4373)&gt;0,LEN(B4373)&lt;=30,ISNUMBER(FIND(LEFT(B4373,1),"ABCDEFGHIJKLMNOPQRSTUVWXYZ")),SUMPRODUCT((MID(B4373,{1,2,3,4,5,6,7,8,9,10,11,12,13,14,15,16,17,18,19,20,21,22,23,24,25,26,27,28,29,30},1)&lt;&gt;"")*ISERROR(FIND(MID(B4373,{1,2,3,4,5,6,7,8,9,10,11,12,13,14,15,16,17,18,19,20,21,22,23,24,25,26,27,28,29,30},1),"ABCDEFGHIJKLMNOPQRSTUVWXYZ0123456789-_")))=0,ISERROR(VALUE(B4373)))),"Недопустимый код: только латинские буквы A-Z в верхнем регистре, цифры, - и _; начало с буквы, до 30 символов (например MILK-001)",IF(SUMPRODUCT(--EXACT('Номенклатура'!$A$6:$A$205,B4373))=0,"Код не найден в номенклатуре",IF(SUMPRODUCT(--EXACT('Номенклатура'!$A$6:$A$205,B4373))&gt;1,"Код повторяется в номенклатуре",IF(ISNA(MATCH(C4373,{"Приход","Расход","Списание","Корректировка остатка"},0)),"Выберите тип операции",IF(NOT(ISNUMBER(D4373)),"Укажите количество",IF(D4373=0,"Количество не может быть 0",IF(AND(C4373&lt;&gt;"Корректировка остатка",D4373&lt;0),"Для этого типа количество положительное",IF(NOT(ISNUMBER('Номенклатура'!$C$2)),"Укажите дату начала учёта",IF(A4373&lt;INT('Номенклатура'!$C$2),"Раньше даты начала учёта: НЕ учтено",IF(AND(C4373="Корректировка остатка",TRIM(G4373)=""),"Учтено: добавьте пояснение","ОК")))))))))))))</f>
        <v/>
      </c>
    </row>
    <row r="4374" spans="1:9" x14ac:dyDescent="0.25">
      <c r="A4374" s="16"/>
      <c r="B4374" s="13"/>
      <c r="C4374" s="13"/>
      <c r="D4374" s="14"/>
      <c r="E4374" s="17" t="str">
        <f>IF(OR(B4374="",SUMPRODUCT(--EXACT('Номенклатура'!$A$6:$A$205,B4374))&lt;&gt;1),"",INDEX('Номенклатура'!$D$6:$D$205,SUMPRODUCT(EXACT('Номенклатура'!$A$6:$A$205,B4374)*(ROW('Номенклатура'!$A$6:$A$205)-5)))&amp;"")</f>
        <v/>
      </c>
      <c r="F4374" s="18" t="str">
        <f>IF(OR(I4374="ОК",I4374="Учтено: добавьте пояснение"),IF(C4374="Приход",D4374,IF(C4374="Корректировка остатка",D4374,-D4374)),"")</f>
        <v/>
      </c>
      <c r="G4374" s="13"/>
      <c r="H4374" s="15" t="str">
        <f>IF(OR(B4374="",SUMPRODUCT(--EXACT('Номенклатура'!$A$6:$A$205,B4374))&lt;&gt;1),"",INDEX('Номенклатура'!$B$6:$B$205,SUMPRODUCT(EXACT('Номенклатура'!$A$6:$A$205,B4374)*(ROW('Номенклатура'!$A$6:$A$205)-5)))&amp;"")</f>
        <v/>
      </c>
      <c r="I4374" s="15" t="str">
        <f>IF(COUNTA(A4374:D4374,G4374)=0,"",IF(NOT(ISNUMBER(A4374)),"Укажите дату",IF(B4374="","Укажите код",IF(NOT(AND(ISTEXT(B4374),LEN(B4374)&gt;0,LEN(B4374)&lt;=30,ISNUMBER(FIND(LEFT(B4374,1),"ABCDEFGHIJKLMNOPQRSTUVWXYZ")),SUMPRODUCT((MID(B4374,{1,2,3,4,5,6,7,8,9,10,11,12,13,14,15,16,17,18,19,20,21,22,23,24,25,26,27,28,29,30},1)&lt;&gt;"")*ISERROR(FIND(MID(B4374,{1,2,3,4,5,6,7,8,9,10,11,12,13,14,15,16,17,18,19,20,21,22,23,24,25,26,27,28,29,30},1),"ABCDEFGHIJKLMNOPQRSTUVWXYZ0123456789-_")))=0,ISERROR(VALUE(B4374)))),"Недопустимый код: только латинские буквы A-Z в верхнем регистре, цифры, - и _; начало с буквы, до 30 символов (например MILK-001)",IF(SUMPRODUCT(--EXACT('Номенклатура'!$A$6:$A$205,B4374))=0,"Код не найден в номенклатуре",IF(SUMPRODUCT(--EXACT('Номенклатура'!$A$6:$A$205,B4374))&gt;1,"Код повторяется в номенклатуре",IF(ISNA(MATCH(C4374,{"Приход","Расход","Списание","Корректировка остатка"},0)),"Выберите тип операции",IF(NOT(ISNUMBER(D4374)),"Укажите количество",IF(D4374=0,"Количество не может быть 0",IF(AND(C4374&lt;&gt;"Корректировка остатка",D4374&lt;0),"Для этого типа количество положительное",IF(NOT(ISNUMBER('Номенклатура'!$C$2)),"Укажите дату начала учёта",IF(A4374&lt;INT('Номенклатура'!$C$2),"Раньше даты начала учёта: НЕ учтено",IF(AND(C4374="Корректировка остатка",TRIM(G4374)=""),"Учтено: добавьте пояснение","ОК")))))))))))))</f>
        <v/>
      </c>
    </row>
    <row r="4375" spans="1:9" x14ac:dyDescent="0.25">
      <c r="A4375" s="16"/>
      <c r="B4375" s="13"/>
      <c r="C4375" s="13"/>
      <c r="D4375" s="14"/>
      <c r="E4375" s="17" t="str">
        <f>IF(OR(B4375="",SUMPRODUCT(--EXACT('Номенклатура'!$A$6:$A$205,B4375))&lt;&gt;1),"",INDEX('Номенклатура'!$D$6:$D$205,SUMPRODUCT(EXACT('Номенклатура'!$A$6:$A$205,B4375)*(ROW('Номенклатура'!$A$6:$A$205)-5)))&amp;"")</f>
        <v/>
      </c>
      <c r="F4375" s="18" t="str">
        <f>IF(OR(I4375="ОК",I4375="Учтено: добавьте пояснение"),IF(C4375="Приход",D4375,IF(C4375="Корректировка остатка",D4375,-D4375)),"")</f>
        <v/>
      </c>
      <c r="G4375" s="13"/>
      <c r="H4375" s="15" t="str">
        <f>IF(OR(B4375="",SUMPRODUCT(--EXACT('Номенклатура'!$A$6:$A$205,B4375))&lt;&gt;1),"",INDEX('Номенклатура'!$B$6:$B$205,SUMPRODUCT(EXACT('Номенклатура'!$A$6:$A$205,B4375)*(ROW('Номенклатура'!$A$6:$A$205)-5)))&amp;"")</f>
        <v/>
      </c>
      <c r="I4375" s="15" t="str">
        <f>IF(COUNTA(A4375:D4375,G4375)=0,"",IF(NOT(ISNUMBER(A4375)),"Укажите дату",IF(B4375="","Укажите код",IF(NOT(AND(ISTEXT(B4375),LEN(B4375)&gt;0,LEN(B4375)&lt;=30,ISNUMBER(FIND(LEFT(B4375,1),"ABCDEFGHIJKLMNOPQRSTUVWXYZ")),SUMPRODUCT((MID(B4375,{1,2,3,4,5,6,7,8,9,10,11,12,13,14,15,16,17,18,19,20,21,22,23,24,25,26,27,28,29,30},1)&lt;&gt;"")*ISERROR(FIND(MID(B4375,{1,2,3,4,5,6,7,8,9,10,11,12,13,14,15,16,17,18,19,20,21,22,23,24,25,26,27,28,29,30},1),"ABCDEFGHIJKLMNOPQRSTUVWXYZ0123456789-_")))=0,ISERROR(VALUE(B4375)))),"Недопустимый код: только латинские буквы A-Z в верхнем регистре, цифры, - и _; начало с буквы, до 30 символов (например MILK-001)",IF(SUMPRODUCT(--EXACT('Номенклатура'!$A$6:$A$205,B4375))=0,"Код не найден в номенклатуре",IF(SUMPRODUCT(--EXACT('Номенклатура'!$A$6:$A$205,B4375))&gt;1,"Код повторяется в номенклатуре",IF(ISNA(MATCH(C4375,{"Приход","Расход","Списание","Корректировка остатка"},0)),"Выберите тип операции",IF(NOT(ISNUMBER(D4375)),"Укажите количество",IF(D4375=0,"Количество не может быть 0",IF(AND(C4375&lt;&gt;"Корректировка остатка",D4375&lt;0),"Для этого типа количество положительное",IF(NOT(ISNUMBER('Номенклатура'!$C$2)),"Укажите дату начала учёта",IF(A4375&lt;INT('Номенклатура'!$C$2),"Раньше даты начала учёта: НЕ учтено",IF(AND(C4375="Корректировка остатка",TRIM(G4375)=""),"Учтено: добавьте пояснение","ОК")))))))))))))</f>
        <v/>
      </c>
    </row>
    <row r="4376" spans="1:9" x14ac:dyDescent="0.25">
      <c r="A4376" s="16"/>
      <c r="B4376" s="13"/>
      <c r="C4376" s="13"/>
      <c r="D4376" s="14"/>
      <c r="E4376" s="17" t="str">
        <f>IF(OR(B4376="",SUMPRODUCT(--EXACT('Номенклатура'!$A$6:$A$205,B4376))&lt;&gt;1),"",INDEX('Номенклатура'!$D$6:$D$205,SUMPRODUCT(EXACT('Номенклатура'!$A$6:$A$205,B4376)*(ROW('Номенклатура'!$A$6:$A$205)-5)))&amp;"")</f>
        <v/>
      </c>
      <c r="F4376" s="18" t="str">
        <f>IF(OR(I4376="ОК",I4376="Учтено: добавьте пояснение"),IF(C4376="Приход",D4376,IF(C4376="Корректировка остатка",D4376,-D4376)),"")</f>
        <v/>
      </c>
      <c r="G4376" s="13"/>
      <c r="H4376" s="15" t="str">
        <f>IF(OR(B4376="",SUMPRODUCT(--EXACT('Номенклатура'!$A$6:$A$205,B4376))&lt;&gt;1),"",INDEX('Номенклатура'!$B$6:$B$205,SUMPRODUCT(EXACT('Номенклатура'!$A$6:$A$205,B4376)*(ROW('Номенклатура'!$A$6:$A$205)-5)))&amp;"")</f>
        <v/>
      </c>
      <c r="I4376" s="15" t="str">
        <f>IF(COUNTA(A4376:D4376,G4376)=0,"",IF(NOT(ISNUMBER(A4376)),"Укажите дату",IF(B4376="","Укажите код",IF(NOT(AND(ISTEXT(B4376),LEN(B4376)&gt;0,LEN(B4376)&lt;=30,ISNUMBER(FIND(LEFT(B4376,1),"ABCDEFGHIJKLMNOPQRSTUVWXYZ")),SUMPRODUCT((MID(B4376,{1,2,3,4,5,6,7,8,9,10,11,12,13,14,15,16,17,18,19,20,21,22,23,24,25,26,27,28,29,30},1)&lt;&gt;"")*ISERROR(FIND(MID(B4376,{1,2,3,4,5,6,7,8,9,10,11,12,13,14,15,16,17,18,19,20,21,22,23,24,25,26,27,28,29,30},1),"ABCDEFGHIJKLMNOPQRSTUVWXYZ0123456789-_")))=0,ISERROR(VALUE(B4376)))),"Недопустимый код: только латинские буквы A-Z в верхнем регистре, цифры, - и _; начало с буквы, до 30 символов (например MILK-001)",IF(SUMPRODUCT(--EXACT('Номенклатура'!$A$6:$A$205,B4376))=0,"Код не найден в номенклатуре",IF(SUMPRODUCT(--EXACT('Номенклатура'!$A$6:$A$205,B4376))&gt;1,"Код повторяется в номенклатуре",IF(ISNA(MATCH(C4376,{"Приход","Расход","Списание","Корректировка остатка"},0)),"Выберите тип операции",IF(NOT(ISNUMBER(D4376)),"Укажите количество",IF(D4376=0,"Количество не может быть 0",IF(AND(C4376&lt;&gt;"Корректировка остатка",D4376&lt;0),"Для этого типа количество положительное",IF(NOT(ISNUMBER('Номенклатура'!$C$2)),"Укажите дату начала учёта",IF(A4376&lt;INT('Номенклатура'!$C$2),"Раньше даты начала учёта: НЕ учтено",IF(AND(C4376="Корректировка остатка",TRIM(G4376)=""),"Учтено: добавьте пояснение","ОК")))))))))))))</f>
        <v/>
      </c>
    </row>
    <row r="4377" spans="1:9" x14ac:dyDescent="0.25">
      <c r="A4377" s="16"/>
      <c r="B4377" s="13"/>
      <c r="C4377" s="13"/>
      <c r="D4377" s="14"/>
      <c r="E4377" s="17" t="str">
        <f>IF(OR(B4377="",SUMPRODUCT(--EXACT('Номенклатура'!$A$6:$A$205,B4377))&lt;&gt;1),"",INDEX('Номенклатура'!$D$6:$D$205,SUMPRODUCT(EXACT('Номенклатура'!$A$6:$A$205,B4377)*(ROW('Номенклатура'!$A$6:$A$205)-5)))&amp;"")</f>
        <v/>
      </c>
      <c r="F4377" s="18" t="str">
        <f>IF(OR(I4377="ОК",I4377="Учтено: добавьте пояснение"),IF(C4377="Приход",D4377,IF(C4377="Корректировка остатка",D4377,-D4377)),"")</f>
        <v/>
      </c>
      <c r="G4377" s="13"/>
      <c r="H4377" s="15" t="str">
        <f>IF(OR(B4377="",SUMPRODUCT(--EXACT('Номенклатура'!$A$6:$A$205,B4377))&lt;&gt;1),"",INDEX('Номенклатура'!$B$6:$B$205,SUMPRODUCT(EXACT('Номенклатура'!$A$6:$A$205,B4377)*(ROW('Номенклатура'!$A$6:$A$205)-5)))&amp;"")</f>
        <v/>
      </c>
      <c r="I4377" s="15" t="str">
        <f>IF(COUNTA(A4377:D4377,G4377)=0,"",IF(NOT(ISNUMBER(A4377)),"Укажите дату",IF(B4377="","Укажите код",IF(NOT(AND(ISTEXT(B4377),LEN(B4377)&gt;0,LEN(B4377)&lt;=30,ISNUMBER(FIND(LEFT(B4377,1),"ABCDEFGHIJKLMNOPQRSTUVWXYZ")),SUMPRODUCT((MID(B4377,{1,2,3,4,5,6,7,8,9,10,11,12,13,14,15,16,17,18,19,20,21,22,23,24,25,26,27,28,29,30},1)&lt;&gt;"")*ISERROR(FIND(MID(B4377,{1,2,3,4,5,6,7,8,9,10,11,12,13,14,15,16,17,18,19,20,21,22,23,24,25,26,27,28,29,30},1),"ABCDEFGHIJKLMNOPQRSTUVWXYZ0123456789-_")))=0,ISERROR(VALUE(B4377)))),"Недопустимый код: только латинские буквы A-Z в верхнем регистре, цифры, - и _; начало с буквы, до 30 символов (например MILK-001)",IF(SUMPRODUCT(--EXACT('Номенклатура'!$A$6:$A$205,B4377))=0,"Код не найден в номенклатуре",IF(SUMPRODUCT(--EXACT('Номенклатура'!$A$6:$A$205,B4377))&gt;1,"Код повторяется в номенклатуре",IF(ISNA(MATCH(C4377,{"Приход","Расход","Списание","Корректировка остатка"},0)),"Выберите тип операции",IF(NOT(ISNUMBER(D4377)),"Укажите количество",IF(D4377=0,"Количество не может быть 0",IF(AND(C4377&lt;&gt;"Корректировка остатка",D4377&lt;0),"Для этого типа количество положительное",IF(NOT(ISNUMBER('Номенклатура'!$C$2)),"Укажите дату начала учёта",IF(A4377&lt;INT('Номенклатура'!$C$2),"Раньше даты начала учёта: НЕ учтено",IF(AND(C4377="Корректировка остатка",TRIM(G4377)=""),"Учтено: добавьте пояснение","ОК")))))))))))))</f>
        <v/>
      </c>
    </row>
    <row r="4378" spans="1:9" x14ac:dyDescent="0.25">
      <c r="A4378" s="16"/>
      <c r="B4378" s="13"/>
      <c r="C4378" s="13"/>
      <c r="D4378" s="14"/>
      <c r="E4378" s="17" t="str">
        <f>IF(OR(B4378="",SUMPRODUCT(--EXACT('Номенклатура'!$A$6:$A$205,B4378))&lt;&gt;1),"",INDEX('Номенклатура'!$D$6:$D$205,SUMPRODUCT(EXACT('Номенклатура'!$A$6:$A$205,B4378)*(ROW('Номенклатура'!$A$6:$A$205)-5)))&amp;"")</f>
        <v/>
      </c>
      <c r="F4378" s="18" t="str">
        <f>IF(OR(I4378="ОК",I4378="Учтено: добавьте пояснение"),IF(C4378="Приход",D4378,IF(C4378="Корректировка остатка",D4378,-D4378)),"")</f>
        <v/>
      </c>
      <c r="G4378" s="13"/>
      <c r="H4378" s="15" t="str">
        <f>IF(OR(B4378="",SUMPRODUCT(--EXACT('Номенклатура'!$A$6:$A$205,B4378))&lt;&gt;1),"",INDEX('Номенклатура'!$B$6:$B$205,SUMPRODUCT(EXACT('Номенклатура'!$A$6:$A$205,B4378)*(ROW('Номенклатура'!$A$6:$A$205)-5)))&amp;"")</f>
        <v/>
      </c>
      <c r="I4378" s="15" t="str">
        <f>IF(COUNTA(A4378:D4378,G4378)=0,"",IF(NOT(ISNUMBER(A4378)),"Укажите дату",IF(B4378="","Укажите код",IF(NOT(AND(ISTEXT(B4378),LEN(B4378)&gt;0,LEN(B4378)&lt;=30,ISNUMBER(FIND(LEFT(B4378,1),"ABCDEFGHIJKLMNOPQRSTUVWXYZ")),SUMPRODUCT((MID(B4378,{1,2,3,4,5,6,7,8,9,10,11,12,13,14,15,16,17,18,19,20,21,22,23,24,25,26,27,28,29,30},1)&lt;&gt;"")*ISERROR(FIND(MID(B4378,{1,2,3,4,5,6,7,8,9,10,11,12,13,14,15,16,17,18,19,20,21,22,23,24,25,26,27,28,29,30},1),"ABCDEFGHIJKLMNOPQRSTUVWXYZ0123456789-_")))=0,ISERROR(VALUE(B4378)))),"Недопустимый код: только латинские буквы A-Z в верхнем регистре, цифры, - и _; начало с буквы, до 30 символов (например MILK-001)",IF(SUMPRODUCT(--EXACT('Номенклатура'!$A$6:$A$205,B4378))=0,"Код не найден в номенклатуре",IF(SUMPRODUCT(--EXACT('Номенклатура'!$A$6:$A$205,B4378))&gt;1,"Код повторяется в номенклатуре",IF(ISNA(MATCH(C4378,{"Приход","Расход","Списание","Корректировка остатка"},0)),"Выберите тип операции",IF(NOT(ISNUMBER(D4378)),"Укажите количество",IF(D4378=0,"Количество не может быть 0",IF(AND(C4378&lt;&gt;"Корректировка остатка",D4378&lt;0),"Для этого типа количество положительное",IF(NOT(ISNUMBER('Номенклатура'!$C$2)),"Укажите дату начала учёта",IF(A4378&lt;INT('Номенклатура'!$C$2),"Раньше даты начала учёта: НЕ учтено",IF(AND(C4378="Корректировка остатка",TRIM(G4378)=""),"Учтено: добавьте пояснение","ОК")))))))))))))</f>
        <v/>
      </c>
    </row>
    <row r="4379" spans="1:9" x14ac:dyDescent="0.25">
      <c r="A4379" s="16"/>
      <c r="B4379" s="13"/>
      <c r="C4379" s="13"/>
      <c r="D4379" s="14"/>
      <c r="E4379" s="17" t="str">
        <f>IF(OR(B4379="",SUMPRODUCT(--EXACT('Номенклатура'!$A$6:$A$205,B4379))&lt;&gt;1),"",INDEX('Номенклатура'!$D$6:$D$205,SUMPRODUCT(EXACT('Номенклатура'!$A$6:$A$205,B4379)*(ROW('Номенклатура'!$A$6:$A$205)-5)))&amp;"")</f>
        <v/>
      </c>
      <c r="F4379" s="18" t="str">
        <f>IF(OR(I4379="ОК",I4379="Учтено: добавьте пояснение"),IF(C4379="Приход",D4379,IF(C4379="Корректировка остатка",D4379,-D4379)),"")</f>
        <v/>
      </c>
      <c r="G4379" s="13"/>
      <c r="H4379" s="15" t="str">
        <f>IF(OR(B4379="",SUMPRODUCT(--EXACT('Номенклатура'!$A$6:$A$205,B4379))&lt;&gt;1),"",INDEX('Номенклатура'!$B$6:$B$205,SUMPRODUCT(EXACT('Номенклатура'!$A$6:$A$205,B4379)*(ROW('Номенклатура'!$A$6:$A$205)-5)))&amp;"")</f>
        <v/>
      </c>
      <c r="I4379" s="15" t="str">
        <f>IF(COUNTA(A4379:D4379,G4379)=0,"",IF(NOT(ISNUMBER(A4379)),"Укажите дату",IF(B4379="","Укажите код",IF(NOT(AND(ISTEXT(B4379),LEN(B4379)&gt;0,LEN(B4379)&lt;=30,ISNUMBER(FIND(LEFT(B4379,1),"ABCDEFGHIJKLMNOPQRSTUVWXYZ")),SUMPRODUCT((MID(B4379,{1,2,3,4,5,6,7,8,9,10,11,12,13,14,15,16,17,18,19,20,21,22,23,24,25,26,27,28,29,30},1)&lt;&gt;"")*ISERROR(FIND(MID(B4379,{1,2,3,4,5,6,7,8,9,10,11,12,13,14,15,16,17,18,19,20,21,22,23,24,25,26,27,28,29,30},1),"ABCDEFGHIJKLMNOPQRSTUVWXYZ0123456789-_")))=0,ISERROR(VALUE(B4379)))),"Недопустимый код: только латинские буквы A-Z в верхнем регистре, цифры, - и _; начало с буквы, до 30 символов (например MILK-001)",IF(SUMPRODUCT(--EXACT('Номенклатура'!$A$6:$A$205,B4379))=0,"Код не найден в номенклатуре",IF(SUMPRODUCT(--EXACT('Номенклатура'!$A$6:$A$205,B4379))&gt;1,"Код повторяется в номенклатуре",IF(ISNA(MATCH(C4379,{"Приход","Расход","Списание","Корректировка остатка"},0)),"Выберите тип операции",IF(NOT(ISNUMBER(D4379)),"Укажите количество",IF(D4379=0,"Количество не может быть 0",IF(AND(C4379&lt;&gt;"Корректировка остатка",D4379&lt;0),"Для этого типа количество положительное",IF(NOT(ISNUMBER('Номенклатура'!$C$2)),"Укажите дату начала учёта",IF(A4379&lt;INT('Номенклатура'!$C$2),"Раньше даты начала учёта: НЕ учтено",IF(AND(C4379="Корректировка остатка",TRIM(G4379)=""),"Учтено: добавьте пояснение","ОК")))))))))))))</f>
        <v/>
      </c>
    </row>
    <row r="4380" spans="1:9" x14ac:dyDescent="0.25">
      <c r="A4380" s="16"/>
      <c r="B4380" s="13"/>
      <c r="C4380" s="13"/>
      <c r="D4380" s="14"/>
      <c r="E4380" s="17" t="str">
        <f>IF(OR(B4380="",SUMPRODUCT(--EXACT('Номенклатура'!$A$6:$A$205,B4380))&lt;&gt;1),"",INDEX('Номенклатура'!$D$6:$D$205,SUMPRODUCT(EXACT('Номенклатура'!$A$6:$A$205,B4380)*(ROW('Номенклатура'!$A$6:$A$205)-5)))&amp;"")</f>
        <v/>
      </c>
      <c r="F4380" s="18" t="str">
        <f>IF(OR(I4380="ОК",I4380="Учтено: добавьте пояснение"),IF(C4380="Приход",D4380,IF(C4380="Корректировка остатка",D4380,-D4380)),"")</f>
        <v/>
      </c>
      <c r="G4380" s="13"/>
      <c r="H4380" s="15" t="str">
        <f>IF(OR(B4380="",SUMPRODUCT(--EXACT('Номенклатура'!$A$6:$A$205,B4380))&lt;&gt;1),"",INDEX('Номенклатура'!$B$6:$B$205,SUMPRODUCT(EXACT('Номенклатура'!$A$6:$A$205,B4380)*(ROW('Номенклатура'!$A$6:$A$205)-5)))&amp;"")</f>
        <v/>
      </c>
      <c r="I4380" s="15" t="str">
        <f>IF(COUNTA(A4380:D4380,G4380)=0,"",IF(NOT(ISNUMBER(A4380)),"Укажите дату",IF(B4380="","Укажите код",IF(NOT(AND(ISTEXT(B4380),LEN(B4380)&gt;0,LEN(B4380)&lt;=30,ISNUMBER(FIND(LEFT(B4380,1),"ABCDEFGHIJKLMNOPQRSTUVWXYZ")),SUMPRODUCT((MID(B4380,{1,2,3,4,5,6,7,8,9,10,11,12,13,14,15,16,17,18,19,20,21,22,23,24,25,26,27,28,29,30},1)&lt;&gt;"")*ISERROR(FIND(MID(B4380,{1,2,3,4,5,6,7,8,9,10,11,12,13,14,15,16,17,18,19,20,21,22,23,24,25,26,27,28,29,30},1),"ABCDEFGHIJKLMNOPQRSTUVWXYZ0123456789-_")))=0,ISERROR(VALUE(B4380)))),"Недопустимый код: только латинские буквы A-Z в верхнем регистре, цифры, - и _; начало с буквы, до 30 символов (например MILK-001)",IF(SUMPRODUCT(--EXACT('Номенклатура'!$A$6:$A$205,B4380))=0,"Код не найден в номенклатуре",IF(SUMPRODUCT(--EXACT('Номенклатура'!$A$6:$A$205,B4380))&gt;1,"Код повторяется в номенклатуре",IF(ISNA(MATCH(C4380,{"Приход","Расход","Списание","Корректировка остатка"},0)),"Выберите тип операции",IF(NOT(ISNUMBER(D4380)),"Укажите количество",IF(D4380=0,"Количество не может быть 0",IF(AND(C4380&lt;&gt;"Корректировка остатка",D4380&lt;0),"Для этого типа количество положительное",IF(NOT(ISNUMBER('Номенклатура'!$C$2)),"Укажите дату начала учёта",IF(A4380&lt;INT('Номенклатура'!$C$2),"Раньше даты начала учёта: НЕ учтено",IF(AND(C4380="Корректировка остатка",TRIM(G4380)=""),"Учтено: добавьте пояснение","ОК")))))))))))))</f>
        <v/>
      </c>
    </row>
    <row r="4381" spans="1:9" x14ac:dyDescent="0.25">
      <c r="A4381" s="16"/>
      <c r="B4381" s="13"/>
      <c r="C4381" s="13"/>
      <c r="D4381" s="14"/>
      <c r="E4381" s="17" t="str">
        <f>IF(OR(B4381="",SUMPRODUCT(--EXACT('Номенклатура'!$A$6:$A$205,B4381))&lt;&gt;1),"",INDEX('Номенклатура'!$D$6:$D$205,SUMPRODUCT(EXACT('Номенклатура'!$A$6:$A$205,B4381)*(ROW('Номенклатура'!$A$6:$A$205)-5)))&amp;"")</f>
        <v/>
      </c>
      <c r="F4381" s="18" t="str">
        <f>IF(OR(I4381="ОК",I4381="Учтено: добавьте пояснение"),IF(C4381="Приход",D4381,IF(C4381="Корректировка остатка",D4381,-D4381)),"")</f>
        <v/>
      </c>
      <c r="G4381" s="13"/>
      <c r="H4381" s="15" t="str">
        <f>IF(OR(B4381="",SUMPRODUCT(--EXACT('Номенклатура'!$A$6:$A$205,B4381))&lt;&gt;1),"",INDEX('Номенклатура'!$B$6:$B$205,SUMPRODUCT(EXACT('Номенклатура'!$A$6:$A$205,B4381)*(ROW('Номенклатура'!$A$6:$A$205)-5)))&amp;"")</f>
        <v/>
      </c>
      <c r="I4381" s="15" t="str">
        <f>IF(COUNTA(A4381:D4381,G4381)=0,"",IF(NOT(ISNUMBER(A4381)),"Укажите дату",IF(B4381="","Укажите код",IF(NOT(AND(ISTEXT(B4381),LEN(B4381)&gt;0,LEN(B4381)&lt;=30,ISNUMBER(FIND(LEFT(B4381,1),"ABCDEFGHIJKLMNOPQRSTUVWXYZ")),SUMPRODUCT((MID(B4381,{1,2,3,4,5,6,7,8,9,10,11,12,13,14,15,16,17,18,19,20,21,22,23,24,25,26,27,28,29,30},1)&lt;&gt;"")*ISERROR(FIND(MID(B4381,{1,2,3,4,5,6,7,8,9,10,11,12,13,14,15,16,17,18,19,20,21,22,23,24,25,26,27,28,29,30},1),"ABCDEFGHIJKLMNOPQRSTUVWXYZ0123456789-_")))=0,ISERROR(VALUE(B4381)))),"Недопустимый код: только латинские буквы A-Z в верхнем регистре, цифры, - и _; начало с буквы, до 30 символов (например MILK-001)",IF(SUMPRODUCT(--EXACT('Номенклатура'!$A$6:$A$205,B4381))=0,"Код не найден в номенклатуре",IF(SUMPRODUCT(--EXACT('Номенклатура'!$A$6:$A$205,B4381))&gt;1,"Код повторяется в номенклатуре",IF(ISNA(MATCH(C4381,{"Приход","Расход","Списание","Корректировка остатка"},0)),"Выберите тип операции",IF(NOT(ISNUMBER(D4381)),"Укажите количество",IF(D4381=0,"Количество не может быть 0",IF(AND(C4381&lt;&gt;"Корректировка остатка",D4381&lt;0),"Для этого типа количество положительное",IF(NOT(ISNUMBER('Номенклатура'!$C$2)),"Укажите дату начала учёта",IF(A4381&lt;INT('Номенклатура'!$C$2),"Раньше даты начала учёта: НЕ учтено",IF(AND(C4381="Корректировка остатка",TRIM(G4381)=""),"Учтено: добавьте пояснение","ОК")))))))))))))</f>
        <v/>
      </c>
    </row>
    <row r="4382" spans="1:9" x14ac:dyDescent="0.25">
      <c r="A4382" s="16"/>
      <c r="B4382" s="13"/>
      <c r="C4382" s="13"/>
      <c r="D4382" s="14"/>
      <c r="E4382" s="17" t="str">
        <f>IF(OR(B4382="",SUMPRODUCT(--EXACT('Номенклатура'!$A$6:$A$205,B4382))&lt;&gt;1),"",INDEX('Номенклатура'!$D$6:$D$205,SUMPRODUCT(EXACT('Номенклатура'!$A$6:$A$205,B4382)*(ROW('Номенклатура'!$A$6:$A$205)-5)))&amp;"")</f>
        <v/>
      </c>
      <c r="F4382" s="18" t="str">
        <f>IF(OR(I4382="ОК",I4382="Учтено: добавьте пояснение"),IF(C4382="Приход",D4382,IF(C4382="Корректировка остатка",D4382,-D4382)),"")</f>
        <v/>
      </c>
      <c r="G4382" s="13"/>
      <c r="H4382" s="15" t="str">
        <f>IF(OR(B4382="",SUMPRODUCT(--EXACT('Номенклатура'!$A$6:$A$205,B4382))&lt;&gt;1),"",INDEX('Номенклатура'!$B$6:$B$205,SUMPRODUCT(EXACT('Номенклатура'!$A$6:$A$205,B4382)*(ROW('Номенклатура'!$A$6:$A$205)-5)))&amp;"")</f>
        <v/>
      </c>
      <c r="I4382" s="15" t="str">
        <f>IF(COUNTA(A4382:D4382,G4382)=0,"",IF(NOT(ISNUMBER(A4382)),"Укажите дату",IF(B4382="","Укажите код",IF(NOT(AND(ISTEXT(B4382),LEN(B4382)&gt;0,LEN(B4382)&lt;=30,ISNUMBER(FIND(LEFT(B4382,1),"ABCDEFGHIJKLMNOPQRSTUVWXYZ")),SUMPRODUCT((MID(B4382,{1,2,3,4,5,6,7,8,9,10,11,12,13,14,15,16,17,18,19,20,21,22,23,24,25,26,27,28,29,30},1)&lt;&gt;"")*ISERROR(FIND(MID(B4382,{1,2,3,4,5,6,7,8,9,10,11,12,13,14,15,16,17,18,19,20,21,22,23,24,25,26,27,28,29,30},1),"ABCDEFGHIJKLMNOPQRSTUVWXYZ0123456789-_")))=0,ISERROR(VALUE(B4382)))),"Недопустимый код: только латинские буквы A-Z в верхнем регистре, цифры, - и _; начало с буквы, до 30 символов (например MILK-001)",IF(SUMPRODUCT(--EXACT('Номенклатура'!$A$6:$A$205,B4382))=0,"Код не найден в номенклатуре",IF(SUMPRODUCT(--EXACT('Номенклатура'!$A$6:$A$205,B4382))&gt;1,"Код повторяется в номенклатуре",IF(ISNA(MATCH(C4382,{"Приход","Расход","Списание","Корректировка остатка"},0)),"Выберите тип операции",IF(NOT(ISNUMBER(D4382)),"Укажите количество",IF(D4382=0,"Количество не может быть 0",IF(AND(C4382&lt;&gt;"Корректировка остатка",D4382&lt;0),"Для этого типа количество положительное",IF(NOT(ISNUMBER('Номенклатура'!$C$2)),"Укажите дату начала учёта",IF(A4382&lt;INT('Номенклатура'!$C$2),"Раньше даты начала учёта: НЕ учтено",IF(AND(C4382="Корректировка остатка",TRIM(G4382)=""),"Учтено: добавьте пояснение","ОК")))))))))))))</f>
        <v/>
      </c>
    </row>
    <row r="4383" spans="1:9" x14ac:dyDescent="0.25">
      <c r="A4383" s="16"/>
      <c r="B4383" s="13"/>
      <c r="C4383" s="13"/>
      <c r="D4383" s="14"/>
      <c r="E4383" s="17" t="str">
        <f>IF(OR(B4383="",SUMPRODUCT(--EXACT('Номенклатура'!$A$6:$A$205,B4383))&lt;&gt;1),"",INDEX('Номенклатура'!$D$6:$D$205,SUMPRODUCT(EXACT('Номенклатура'!$A$6:$A$205,B4383)*(ROW('Номенклатура'!$A$6:$A$205)-5)))&amp;"")</f>
        <v/>
      </c>
      <c r="F4383" s="18" t="str">
        <f>IF(OR(I4383="ОК",I4383="Учтено: добавьте пояснение"),IF(C4383="Приход",D4383,IF(C4383="Корректировка остатка",D4383,-D4383)),"")</f>
        <v/>
      </c>
      <c r="G4383" s="13"/>
      <c r="H4383" s="15" t="str">
        <f>IF(OR(B4383="",SUMPRODUCT(--EXACT('Номенклатура'!$A$6:$A$205,B4383))&lt;&gt;1),"",INDEX('Номенклатура'!$B$6:$B$205,SUMPRODUCT(EXACT('Номенклатура'!$A$6:$A$205,B4383)*(ROW('Номенклатура'!$A$6:$A$205)-5)))&amp;"")</f>
        <v/>
      </c>
      <c r="I4383" s="15" t="str">
        <f>IF(COUNTA(A4383:D4383,G4383)=0,"",IF(NOT(ISNUMBER(A4383)),"Укажите дату",IF(B4383="","Укажите код",IF(NOT(AND(ISTEXT(B4383),LEN(B4383)&gt;0,LEN(B4383)&lt;=30,ISNUMBER(FIND(LEFT(B4383,1),"ABCDEFGHIJKLMNOPQRSTUVWXYZ")),SUMPRODUCT((MID(B4383,{1,2,3,4,5,6,7,8,9,10,11,12,13,14,15,16,17,18,19,20,21,22,23,24,25,26,27,28,29,30},1)&lt;&gt;"")*ISERROR(FIND(MID(B4383,{1,2,3,4,5,6,7,8,9,10,11,12,13,14,15,16,17,18,19,20,21,22,23,24,25,26,27,28,29,30},1),"ABCDEFGHIJKLMNOPQRSTUVWXYZ0123456789-_")))=0,ISERROR(VALUE(B4383)))),"Недопустимый код: только латинские буквы A-Z в верхнем регистре, цифры, - и _; начало с буквы, до 30 символов (например MILK-001)",IF(SUMPRODUCT(--EXACT('Номенклатура'!$A$6:$A$205,B4383))=0,"Код не найден в номенклатуре",IF(SUMPRODUCT(--EXACT('Номенклатура'!$A$6:$A$205,B4383))&gt;1,"Код повторяется в номенклатуре",IF(ISNA(MATCH(C4383,{"Приход","Расход","Списание","Корректировка остатка"},0)),"Выберите тип операции",IF(NOT(ISNUMBER(D4383)),"Укажите количество",IF(D4383=0,"Количество не может быть 0",IF(AND(C4383&lt;&gt;"Корректировка остатка",D4383&lt;0),"Для этого типа количество положительное",IF(NOT(ISNUMBER('Номенклатура'!$C$2)),"Укажите дату начала учёта",IF(A4383&lt;INT('Номенклатура'!$C$2),"Раньше даты начала учёта: НЕ учтено",IF(AND(C4383="Корректировка остатка",TRIM(G4383)=""),"Учтено: добавьте пояснение","ОК")))))))))))))</f>
        <v/>
      </c>
    </row>
    <row r="4384" spans="1:9" x14ac:dyDescent="0.25">
      <c r="A4384" s="16"/>
      <c r="B4384" s="13"/>
      <c r="C4384" s="13"/>
      <c r="D4384" s="14"/>
      <c r="E4384" s="17" t="str">
        <f>IF(OR(B4384="",SUMPRODUCT(--EXACT('Номенклатура'!$A$6:$A$205,B4384))&lt;&gt;1),"",INDEX('Номенклатура'!$D$6:$D$205,SUMPRODUCT(EXACT('Номенклатура'!$A$6:$A$205,B4384)*(ROW('Номенклатура'!$A$6:$A$205)-5)))&amp;"")</f>
        <v/>
      </c>
      <c r="F4384" s="18" t="str">
        <f>IF(OR(I4384="ОК",I4384="Учтено: добавьте пояснение"),IF(C4384="Приход",D4384,IF(C4384="Корректировка остатка",D4384,-D4384)),"")</f>
        <v/>
      </c>
      <c r="G4384" s="13"/>
      <c r="H4384" s="15" t="str">
        <f>IF(OR(B4384="",SUMPRODUCT(--EXACT('Номенклатура'!$A$6:$A$205,B4384))&lt;&gt;1),"",INDEX('Номенклатура'!$B$6:$B$205,SUMPRODUCT(EXACT('Номенклатура'!$A$6:$A$205,B4384)*(ROW('Номенклатура'!$A$6:$A$205)-5)))&amp;"")</f>
        <v/>
      </c>
      <c r="I4384" s="15" t="str">
        <f>IF(COUNTA(A4384:D4384,G4384)=0,"",IF(NOT(ISNUMBER(A4384)),"Укажите дату",IF(B4384="","Укажите код",IF(NOT(AND(ISTEXT(B4384),LEN(B4384)&gt;0,LEN(B4384)&lt;=30,ISNUMBER(FIND(LEFT(B4384,1),"ABCDEFGHIJKLMNOPQRSTUVWXYZ")),SUMPRODUCT((MID(B4384,{1,2,3,4,5,6,7,8,9,10,11,12,13,14,15,16,17,18,19,20,21,22,23,24,25,26,27,28,29,30},1)&lt;&gt;"")*ISERROR(FIND(MID(B4384,{1,2,3,4,5,6,7,8,9,10,11,12,13,14,15,16,17,18,19,20,21,22,23,24,25,26,27,28,29,30},1),"ABCDEFGHIJKLMNOPQRSTUVWXYZ0123456789-_")))=0,ISERROR(VALUE(B4384)))),"Недопустимый код: только латинские буквы A-Z в верхнем регистре, цифры, - и _; начало с буквы, до 30 символов (например MILK-001)",IF(SUMPRODUCT(--EXACT('Номенклатура'!$A$6:$A$205,B4384))=0,"Код не найден в номенклатуре",IF(SUMPRODUCT(--EXACT('Номенклатура'!$A$6:$A$205,B4384))&gt;1,"Код повторяется в номенклатуре",IF(ISNA(MATCH(C4384,{"Приход","Расход","Списание","Корректировка остатка"},0)),"Выберите тип операции",IF(NOT(ISNUMBER(D4384)),"Укажите количество",IF(D4384=0,"Количество не может быть 0",IF(AND(C4384&lt;&gt;"Корректировка остатка",D4384&lt;0),"Для этого типа количество положительное",IF(NOT(ISNUMBER('Номенклатура'!$C$2)),"Укажите дату начала учёта",IF(A4384&lt;INT('Номенклатура'!$C$2),"Раньше даты начала учёта: НЕ учтено",IF(AND(C4384="Корректировка остатка",TRIM(G4384)=""),"Учтено: добавьте пояснение","ОК")))))))))))))</f>
        <v/>
      </c>
    </row>
    <row r="4385" spans="1:9" x14ac:dyDescent="0.25">
      <c r="A4385" s="16"/>
      <c r="B4385" s="13"/>
      <c r="C4385" s="13"/>
      <c r="D4385" s="14"/>
      <c r="E4385" s="17" t="str">
        <f>IF(OR(B4385="",SUMPRODUCT(--EXACT('Номенклатура'!$A$6:$A$205,B4385))&lt;&gt;1),"",INDEX('Номенклатура'!$D$6:$D$205,SUMPRODUCT(EXACT('Номенклатура'!$A$6:$A$205,B4385)*(ROW('Номенклатура'!$A$6:$A$205)-5)))&amp;"")</f>
        <v/>
      </c>
      <c r="F4385" s="18" t="str">
        <f>IF(OR(I4385="ОК",I4385="Учтено: добавьте пояснение"),IF(C4385="Приход",D4385,IF(C4385="Корректировка остатка",D4385,-D4385)),"")</f>
        <v/>
      </c>
      <c r="G4385" s="13"/>
      <c r="H4385" s="15" t="str">
        <f>IF(OR(B4385="",SUMPRODUCT(--EXACT('Номенклатура'!$A$6:$A$205,B4385))&lt;&gt;1),"",INDEX('Номенклатура'!$B$6:$B$205,SUMPRODUCT(EXACT('Номенклатура'!$A$6:$A$205,B4385)*(ROW('Номенклатура'!$A$6:$A$205)-5)))&amp;"")</f>
        <v/>
      </c>
      <c r="I4385" s="15" t="str">
        <f>IF(COUNTA(A4385:D4385,G4385)=0,"",IF(NOT(ISNUMBER(A4385)),"Укажите дату",IF(B4385="","Укажите код",IF(NOT(AND(ISTEXT(B4385),LEN(B4385)&gt;0,LEN(B4385)&lt;=30,ISNUMBER(FIND(LEFT(B4385,1),"ABCDEFGHIJKLMNOPQRSTUVWXYZ")),SUMPRODUCT((MID(B4385,{1,2,3,4,5,6,7,8,9,10,11,12,13,14,15,16,17,18,19,20,21,22,23,24,25,26,27,28,29,30},1)&lt;&gt;"")*ISERROR(FIND(MID(B4385,{1,2,3,4,5,6,7,8,9,10,11,12,13,14,15,16,17,18,19,20,21,22,23,24,25,26,27,28,29,30},1),"ABCDEFGHIJKLMNOPQRSTUVWXYZ0123456789-_")))=0,ISERROR(VALUE(B4385)))),"Недопустимый код: только латинские буквы A-Z в верхнем регистре, цифры, - и _; начало с буквы, до 30 символов (например MILK-001)",IF(SUMPRODUCT(--EXACT('Номенклатура'!$A$6:$A$205,B4385))=0,"Код не найден в номенклатуре",IF(SUMPRODUCT(--EXACT('Номенклатура'!$A$6:$A$205,B4385))&gt;1,"Код повторяется в номенклатуре",IF(ISNA(MATCH(C4385,{"Приход","Расход","Списание","Корректировка остатка"},0)),"Выберите тип операции",IF(NOT(ISNUMBER(D4385)),"Укажите количество",IF(D4385=0,"Количество не может быть 0",IF(AND(C4385&lt;&gt;"Корректировка остатка",D4385&lt;0),"Для этого типа количество положительное",IF(NOT(ISNUMBER('Номенклатура'!$C$2)),"Укажите дату начала учёта",IF(A4385&lt;INT('Номенклатура'!$C$2),"Раньше даты начала учёта: НЕ учтено",IF(AND(C4385="Корректировка остатка",TRIM(G4385)=""),"Учтено: добавьте пояснение","ОК")))))))))))))</f>
        <v/>
      </c>
    </row>
    <row r="4386" spans="1:9" x14ac:dyDescent="0.25">
      <c r="A4386" s="16"/>
      <c r="B4386" s="13"/>
      <c r="C4386" s="13"/>
      <c r="D4386" s="14"/>
      <c r="E4386" s="17" t="str">
        <f>IF(OR(B4386="",SUMPRODUCT(--EXACT('Номенклатура'!$A$6:$A$205,B4386))&lt;&gt;1),"",INDEX('Номенклатура'!$D$6:$D$205,SUMPRODUCT(EXACT('Номенклатура'!$A$6:$A$205,B4386)*(ROW('Номенклатура'!$A$6:$A$205)-5)))&amp;"")</f>
        <v/>
      </c>
      <c r="F4386" s="18" t="str">
        <f>IF(OR(I4386="ОК",I4386="Учтено: добавьте пояснение"),IF(C4386="Приход",D4386,IF(C4386="Корректировка остатка",D4386,-D4386)),"")</f>
        <v/>
      </c>
      <c r="G4386" s="13"/>
      <c r="H4386" s="15" t="str">
        <f>IF(OR(B4386="",SUMPRODUCT(--EXACT('Номенклатура'!$A$6:$A$205,B4386))&lt;&gt;1),"",INDEX('Номенклатура'!$B$6:$B$205,SUMPRODUCT(EXACT('Номенклатура'!$A$6:$A$205,B4386)*(ROW('Номенклатура'!$A$6:$A$205)-5)))&amp;"")</f>
        <v/>
      </c>
      <c r="I4386" s="15" t="str">
        <f>IF(COUNTA(A4386:D4386,G4386)=0,"",IF(NOT(ISNUMBER(A4386)),"Укажите дату",IF(B4386="","Укажите код",IF(NOT(AND(ISTEXT(B4386),LEN(B4386)&gt;0,LEN(B4386)&lt;=30,ISNUMBER(FIND(LEFT(B4386,1),"ABCDEFGHIJKLMNOPQRSTUVWXYZ")),SUMPRODUCT((MID(B4386,{1,2,3,4,5,6,7,8,9,10,11,12,13,14,15,16,17,18,19,20,21,22,23,24,25,26,27,28,29,30},1)&lt;&gt;"")*ISERROR(FIND(MID(B4386,{1,2,3,4,5,6,7,8,9,10,11,12,13,14,15,16,17,18,19,20,21,22,23,24,25,26,27,28,29,30},1),"ABCDEFGHIJKLMNOPQRSTUVWXYZ0123456789-_")))=0,ISERROR(VALUE(B4386)))),"Недопустимый код: только латинские буквы A-Z в верхнем регистре, цифры, - и _; начало с буквы, до 30 символов (например MILK-001)",IF(SUMPRODUCT(--EXACT('Номенклатура'!$A$6:$A$205,B4386))=0,"Код не найден в номенклатуре",IF(SUMPRODUCT(--EXACT('Номенклатура'!$A$6:$A$205,B4386))&gt;1,"Код повторяется в номенклатуре",IF(ISNA(MATCH(C4386,{"Приход","Расход","Списание","Корректировка остатка"},0)),"Выберите тип операции",IF(NOT(ISNUMBER(D4386)),"Укажите количество",IF(D4386=0,"Количество не может быть 0",IF(AND(C4386&lt;&gt;"Корректировка остатка",D4386&lt;0),"Для этого типа количество положительное",IF(NOT(ISNUMBER('Номенклатура'!$C$2)),"Укажите дату начала учёта",IF(A4386&lt;INT('Номенклатура'!$C$2),"Раньше даты начала учёта: НЕ учтено",IF(AND(C4386="Корректировка остатка",TRIM(G4386)=""),"Учтено: добавьте пояснение","ОК")))))))))))))</f>
        <v/>
      </c>
    </row>
    <row r="4387" spans="1:9" x14ac:dyDescent="0.25">
      <c r="A4387" s="16"/>
      <c r="B4387" s="13"/>
      <c r="C4387" s="13"/>
      <c r="D4387" s="14"/>
      <c r="E4387" s="17" t="str">
        <f>IF(OR(B4387="",SUMPRODUCT(--EXACT('Номенклатура'!$A$6:$A$205,B4387))&lt;&gt;1),"",INDEX('Номенклатура'!$D$6:$D$205,SUMPRODUCT(EXACT('Номенклатура'!$A$6:$A$205,B4387)*(ROW('Номенклатура'!$A$6:$A$205)-5)))&amp;"")</f>
        <v/>
      </c>
      <c r="F4387" s="18" t="str">
        <f>IF(OR(I4387="ОК",I4387="Учтено: добавьте пояснение"),IF(C4387="Приход",D4387,IF(C4387="Корректировка остатка",D4387,-D4387)),"")</f>
        <v/>
      </c>
      <c r="G4387" s="13"/>
      <c r="H4387" s="15" t="str">
        <f>IF(OR(B4387="",SUMPRODUCT(--EXACT('Номенклатура'!$A$6:$A$205,B4387))&lt;&gt;1),"",INDEX('Номенклатура'!$B$6:$B$205,SUMPRODUCT(EXACT('Номенклатура'!$A$6:$A$205,B4387)*(ROW('Номенклатура'!$A$6:$A$205)-5)))&amp;"")</f>
        <v/>
      </c>
      <c r="I4387" s="15" t="str">
        <f>IF(COUNTA(A4387:D4387,G4387)=0,"",IF(NOT(ISNUMBER(A4387)),"Укажите дату",IF(B4387="","Укажите код",IF(NOT(AND(ISTEXT(B4387),LEN(B4387)&gt;0,LEN(B4387)&lt;=30,ISNUMBER(FIND(LEFT(B4387,1),"ABCDEFGHIJKLMNOPQRSTUVWXYZ")),SUMPRODUCT((MID(B4387,{1,2,3,4,5,6,7,8,9,10,11,12,13,14,15,16,17,18,19,20,21,22,23,24,25,26,27,28,29,30},1)&lt;&gt;"")*ISERROR(FIND(MID(B4387,{1,2,3,4,5,6,7,8,9,10,11,12,13,14,15,16,17,18,19,20,21,22,23,24,25,26,27,28,29,30},1),"ABCDEFGHIJKLMNOPQRSTUVWXYZ0123456789-_")))=0,ISERROR(VALUE(B4387)))),"Недопустимый код: только латинские буквы A-Z в верхнем регистре, цифры, - и _; начало с буквы, до 30 символов (например MILK-001)",IF(SUMPRODUCT(--EXACT('Номенклатура'!$A$6:$A$205,B4387))=0,"Код не найден в номенклатуре",IF(SUMPRODUCT(--EXACT('Номенклатура'!$A$6:$A$205,B4387))&gt;1,"Код повторяется в номенклатуре",IF(ISNA(MATCH(C4387,{"Приход","Расход","Списание","Корректировка остатка"},0)),"Выберите тип операции",IF(NOT(ISNUMBER(D4387)),"Укажите количество",IF(D4387=0,"Количество не может быть 0",IF(AND(C4387&lt;&gt;"Корректировка остатка",D4387&lt;0),"Для этого типа количество положительное",IF(NOT(ISNUMBER('Номенклатура'!$C$2)),"Укажите дату начала учёта",IF(A4387&lt;INT('Номенклатура'!$C$2),"Раньше даты начала учёта: НЕ учтено",IF(AND(C4387="Корректировка остатка",TRIM(G4387)=""),"Учтено: добавьте пояснение","ОК")))))))))))))</f>
        <v/>
      </c>
    </row>
    <row r="4388" spans="1:9" x14ac:dyDescent="0.25">
      <c r="A4388" s="16"/>
      <c r="B4388" s="13"/>
      <c r="C4388" s="13"/>
      <c r="D4388" s="14"/>
      <c r="E4388" s="17" t="str">
        <f>IF(OR(B4388="",SUMPRODUCT(--EXACT('Номенклатура'!$A$6:$A$205,B4388))&lt;&gt;1),"",INDEX('Номенклатура'!$D$6:$D$205,SUMPRODUCT(EXACT('Номенклатура'!$A$6:$A$205,B4388)*(ROW('Номенклатура'!$A$6:$A$205)-5)))&amp;"")</f>
        <v/>
      </c>
      <c r="F4388" s="18" t="str">
        <f>IF(OR(I4388="ОК",I4388="Учтено: добавьте пояснение"),IF(C4388="Приход",D4388,IF(C4388="Корректировка остатка",D4388,-D4388)),"")</f>
        <v/>
      </c>
      <c r="G4388" s="13"/>
      <c r="H4388" s="15" t="str">
        <f>IF(OR(B4388="",SUMPRODUCT(--EXACT('Номенклатура'!$A$6:$A$205,B4388))&lt;&gt;1),"",INDEX('Номенклатура'!$B$6:$B$205,SUMPRODUCT(EXACT('Номенклатура'!$A$6:$A$205,B4388)*(ROW('Номенклатура'!$A$6:$A$205)-5)))&amp;"")</f>
        <v/>
      </c>
      <c r="I4388" s="15" t="str">
        <f>IF(COUNTA(A4388:D4388,G4388)=0,"",IF(NOT(ISNUMBER(A4388)),"Укажите дату",IF(B4388="","Укажите код",IF(NOT(AND(ISTEXT(B4388),LEN(B4388)&gt;0,LEN(B4388)&lt;=30,ISNUMBER(FIND(LEFT(B4388,1),"ABCDEFGHIJKLMNOPQRSTUVWXYZ")),SUMPRODUCT((MID(B4388,{1,2,3,4,5,6,7,8,9,10,11,12,13,14,15,16,17,18,19,20,21,22,23,24,25,26,27,28,29,30},1)&lt;&gt;"")*ISERROR(FIND(MID(B4388,{1,2,3,4,5,6,7,8,9,10,11,12,13,14,15,16,17,18,19,20,21,22,23,24,25,26,27,28,29,30},1),"ABCDEFGHIJKLMNOPQRSTUVWXYZ0123456789-_")))=0,ISERROR(VALUE(B4388)))),"Недопустимый код: только латинские буквы A-Z в верхнем регистре, цифры, - и _; начало с буквы, до 30 символов (например MILK-001)",IF(SUMPRODUCT(--EXACT('Номенклатура'!$A$6:$A$205,B4388))=0,"Код не найден в номенклатуре",IF(SUMPRODUCT(--EXACT('Номенклатура'!$A$6:$A$205,B4388))&gt;1,"Код повторяется в номенклатуре",IF(ISNA(MATCH(C4388,{"Приход","Расход","Списание","Корректировка остатка"},0)),"Выберите тип операции",IF(NOT(ISNUMBER(D4388)),"Укажите количество",IF(D4388=0,"Количество не может быть 0",IF(AND(C4388&lt;&gt;"Корректировка остатка",D4388&lt;0),"Для этого типа количество положительное",IF(NOT(ISNUMBER('Номенклатура'!$C$2)),"Укажите дату начала учёта",IF(A4388&lt;INT('Номенклатура'!$C$2),"Раньше даты начала учёта: НЕ учтено",IF(AND(C4388="Корректировка остатка",TRIM(G4388)=""),"Учтено: добавьте пояснение","ОК")))))))))))))</f>
        <v/>
      </c>
    </row>
    <row r="4389" spans="1:9" x14ac:dyDescent="0.25">
      <c r="A4389" s="16"/>
      <c r="B4389" s="13"/>
      <c r="C4389" s="13"/>
      <c r="D4389" s="14"/>
      <c r="E4389" s="17" t="str">
        <f>IF(OR(B4389="",SUMPRODUCT(--EXACT('Номенклатура'!$A$6:$A$205,B4389))&lt;&gt;1),"",INDEX('Номенклатура'!$D$6:$D$205,SUMPRODUCT(EXACT('Номенклатура'!$A$6:$A$205,B4389)*(ROW('Номенклатура'!$A$6:$A$205)-5)))&amp;"")</f>
        <v/>
      </c>
      <c r="F4389" s="18" t="str">
        <f>IF(OR(I4389="ОК",I4389="Учтено: добавьте пояснение"),IF(C4389="Приход",D4389,IF(C4389="Корректировка остатка",D4389,-D4389)),"")</f>
        <v/>
      </c>
      <c r="G4389" s="13"/>
      <c r="H4389" s="15" t="str">
        <f>IF(OR(B4389="",SUMPRODUCT(--EXACT('Номенклатура'!$A$6:$A$205,B4389))&lt;&gt;1),"",INDEX('Номенклатура'!$B$6:$B$205,SUMPRODUCT(EXACT('Номенклатура'!$A$6:$A$205,B4389)*(ROW('Номенклатура'!$A$6:$A$205)-5)))&amp;"")</f>
        <v/>
      </c>
      <c r="I4389" s="15" t="str">
        <f>IF(COUNTA(A4389:D4389,G4389)=0,"",IF(NOT(ISNUMBER(A4389)),"Укажите дату",IF(B4389="","Укажите код",IF(NOT(AND(ISTEXT(B4389),LEN(B4389)&gt;0,LEN(B4389)&lt;=30,ISNUMBER(FIND(LEFT(B4389,1),"ABCDEFGHIJKLMNOPQRSTUVWXYZ")),SUMPRODUCT((MID(B4389,{1,2,3,4,5,6,7,8,9,10,11,12,13,14,15,16,17,18,19,20,21,22,23,24,25,26,27,28,29,30},1)&lt;&gt;"")*ISERROR(FIND(MID(B4389,{1,2,3,4,5,6,7,8,9,10,11,12,13,14,15,16,17,18,19,20,21,22,23,24,25,26,27,28,29,30},1),"ABCDEFGHIJKLMNOPQRSTUVWXYZ0123456789-_")))=0,ISERROR(VALUE(B4389)))),"Недопустимый код: только латинские буквы A-Z в верхнем регистре, цифры, - и _; начало с буквы, до 30 символов (например MILK-001)",IF(SUMPRODUCT(--EXACT('Номенклатура'!$A$6:$A$205,B4389))=0,"Код не найден в номенклатуре",IF(SUMPRODUCT(--EXACT('Номенклатура'!$A$6:$A$205,B4389))&gt;1,"Код повторяется в номенклатуре",IF(ISNA(MATCH(C4389,{"Приход","Расход","Списание","Корректировка остатка"},0)),"Выберите тип операции",IF(NOT(ISNUMBER(D4389)),"Укажите количество",IF(D4389=0,"Количество не может быть 0",IF(AND(C4389&lt;&gt;"Корректировка остатка",D4389&lt;0),"Для этого типа количество положительное",IF(NOT(ISNUMBER('Номенклатура'!$C$2)),"Укажите дату начала учёта",IF(A4389&lt;INT('Номенклатура'!$C$2),"Раньше даты начала учёта: НЕ учтено",IF(AND(C4389="Корректировка остатка",TRIM(G4389)=""),"Учтено: добавьте пояснение","ОК")))))))))))))</f>
        <v/>
      </c>
    </row>
    <row r="4390" spans="1:9" x14ac:dyDescent="0.25">
      <c r="A4390" s="16"/>
      <c r="B4390" s="13"/>
      <c r="C4390" s="13"/>
      <c r="D4390" s="14"/>
      <c r="E4390" s="17" t="str">
        <f>IF(OR(B4390="",SUMPRODUCT(--EXACT('Номенклатура'!$A$6:$A$205,B4390))&lt;&gt;1),"",INDEX('Номенклатура'!$D$6:$D$205,SUMPRODUCT(EXACT('Номенклатура'!$A$6:$A$205,B4390)*(ROW('Номенклатура'!$A$6:$A$205)-5)))&amp;"")</f>
        <v/>
      </c>
      <c r="F4390" s="18" t="str">
        <f>IF(OR(I4390="ОК",I4390="Учтено: добавьте пояснение"),IF(C4390="Приход",D4390,IF(C4390="Корректировка остатка",D4390,-D4390)),"")</f>
        <v/>
      </c>
      <c r="G4390" s="13"/>
      <c r="H4390" s="15" t="str">
        <f>IF(OR(B4390="",SUMPRODUCT(--EXACT('Номенклатура'!$A$6:$A$205,B4390))&lt;&gt;1),"",INDEX('Номенклатура'!$B$6:$B$205,SUMPRODUCT(EXACT('Номенклатура'!$A$6:$A$205,B4390)*(ROW('Номенклатура'!$A$6:$A$205)-5)))&amp;"")</f>
        <v/>
      </c>
      <c r="I4390" s="15" t="str">
        <f>IF(COUNTA(A4390:D4390,G4390)=0,"",IF(NOT(ISNUMBER(A4390)),"Укажите дату",IF(B4390="","Укажите код",IF(NOT(AND(ISTEXT(B4390),LEN(B4390)&gt;0,LEN(B4390)&lt;=30,ISNUMBER(FIND(LEFT(B4390,1),"ABCDEFGHIJKLMNOPQRSTUVWXYZ")),SUMPRODUCT((MID(B4390,{1,2,3,4,5,6,7,8,9,10,11,12,13,14,15,16,17,18,19,20,21,22,23,24,25,26,27,28,29,30},1)&lt;&gt;"")*ISERROR(FIND(MID(B4390,{1,2,3,4,5,6,7,8,9,10,11,12,13,14,15,16,17,18,19,20,21,22,23,24,25,26,27,28,29,30},1),"ABCDEFGHIJKLMNOPQRSTUVWXYZ0123456789-_")))=0,ISERROR(VALUE(B4390)))),"Недопустимый код: только латинские буквы A-Z в верхнем регистре, цифры, - и _; начало с буквы, до 30 символов (например MILK-001)",IF(SUMPRODUCT(--EXACT('Номенклатура'!$A$6:$A$205,B4390))=0,"Код не найден в номенклатуре",IF(SUMPRODUCT(--EXACT('Номенклатура'!$A$6:$A$205,B4390))&gt;1,"Код повторяется в номенклатуре",IF(ISNA(MATCH(C4390,{"Приход","Расход","Списание","Корректировка остатка"},0)),"Выберите тип операции",IF(NOT(ISNUMBER(D4390)),"Укажите количество",IF(D4390=0,"Количество не может быть 0",IF(AND(C4390&lt;&gt;"Корректировка остатка",D4390&lt;0),"Для этого типа количество положительное",IF(NOT(ISNUMBER('Номенклатура'!$C$2)),"Укажите дату начала учёта",IF(A4390&lt;INT('Номенклатура'!$C$2),"Раньше даты начала учёта: НЕ учтено",IF(AND(C4390="Корректировка остатка",TRIM(G4390)=""),"Учтено: добавьте пояснение","ОК")))))))))))))</f>
        <v/>
      </c>
    </row>
    <row r="4391" spans="1:9" x14ac:dyDescent="0.25">
      <c r="A4391" s="16"/>
      <c r="B4391" s="13"/>
      <c r="C4391" s="13"/>
      <c r="D4391" s="14"/>
      <c r="E4391" s="17" t="str">
        <f>IF(OR(B4391="",SUMPRODUCT(--EXACT('Номенклатура'!$A$6:$A$205,B4391))&lt;&gt;1),"",INDEX('Номенклатура'!$D$6:$D$205,SUMPRODUCT(EXACT('Номенклатура'!$A$6:$A$205,B4391)*(ROW('Номенклатура'!$A$6:$A$205)-5)))&amp;"")</f>
        <v/>
      </c>
      <c r="F4391" s="18" t="str">
        <f>IF(OR(I4391="ОК",I4391="Учтено: добавьте пояснение"),IF(C4391="Приход",D4391,IF(C4391="Корректировка остатка",D4391,-D4391)),"")</f>
        <v/>
      </c>
      <c r="G4391" s="13"/>
      <c r="H4391" s="15" t="str">
        <f>IF(OR(B4391="",SUMPRODUCT(--EXACT('Номенклатура'!$A$6:$A$205,B4391))&lt;&gt;1),"",INDEX('Номенклатура'!$B$6:$B$205,SUMPRODUCT(EXACT('Номенклатура'!$A$6:$A$205,B4391)*(ROW('Номенклатура'!$A$6:$A$205)-5)))&amp;"")</f>
        <v/>
      </c>
      <c r="I4391" s="15" t="str">
        <f>IF(COUNTA(A4391:D4391,G4391)=0,"",IF(NOT(ISNUMBER(A4391)),"Укажите дату",IF(B4391="","Укажите код",IF(NOT(AND(ISTEXT(B4391),LEN(B4391)&gt;0,LEN(B4391)&lt;=30,ISNUMBER(FIND(LEFT(B4391,1),"ABCDEFGHIJKLMNOPQRSTUVWXYZ")),SUMPRODUCT((MID(B4391,{1,2,3,4,5,6,7,8,9,10,11,12,13,14,15,16,17,18,19,20,21,22,23,24,25,26,27,28,29,30},1)&lt;&gt;"")*ISERROR(FIND(MID(B4391,{1,2,3,4,5,6,7,8,9,10,11,12,13,14,15,16,17,18,19,20,21,22,23,24,25,26,27,28,29,30},1),"ABCDEFGHIJKLMNOPQRSTUVWXYZ0123456789-_")))=0,ISERROR(VALUE(B4391)))),"Недопустимый код: только латинские буквы A-Z в верхнем регистре, цифры, - и _; начало с буквы, до 30 символов (например MILK-001)",IF(SUMPRODUCT(--EXACT('Номенклатура'!$A$6:$A$205,B4391))=0,"Код не найден в номенклатуре",IF(SUMPRODUCT(--EXACT('Номенклатура'!$A$6:$A$205,B4391))&gt;1,"Код повторяется в номенклатуре",IF(ISNA(MATCH(C4391,{"Приход","Расход","Списание","Корректировка остатка"},0)),"Выберите тип операции",IF(NOT(ISNUMBER(D4391)),"Укажите количество",IF(D4391=0,"Количество не может быть 0",IF(AND(C4391&lt;&gt;"Корректировка остатка",D4391&lt;0),"Для этого типа количество положительное",IF(NOT(ISNUMBER('Номенклатура'!$C$2)),"Укажите дату начала учёта",IF(A4391&lt;INT('Номенклатура'!$C$2),"Раньше даты начала учёта: НЕ учтено",IF(AND(C4391="Корректировка остатка",TRIM(G4391)=""),"Учтено: добавьте пояснение","ОК")))))))))))))</f>
        <v/>
      </c>
    </row>
    <row r="4392" spans="1:9" x14ac:dyDescent="0.25">
      <c r="A4392" s="16"/>
      <c r="B4392" s="13"/>
      <c r="C4392" s="13"/>
      <c r="D4392" s="14"/>
      <c r="E4392" s="17" t="str">
        <f>IF(OR(B4392="",SUMPRODUCT(--EXACT('Номенклатура'!$A$6:$A$205,B4392))&lt;&gt;1),"",INDEX('Номенклатура'!$D$6:$D$205,SUMPRODUCT(EXACT('Номенклатура'!$A$6:$A$205,B4392)*(ROW('Номенклатура'!$A$6:$A$205)-5)))&amp;"")</f>
        <v/>
      </c>
      <c r="F4392" s="18" t="str">
        <f>IF(OR(I4392="ОК",I4392="Учтено: добавьте пояснение"),IF(C4392="Приход",D4392,IF(C4392="Корректировка остатка",D4392,-D4392)),"")</f>
        <v/>
      </c>
      <c r="G4392" s="13"/>
      <c r="H4392" s="15" t="str">
        <f>IF(OR(B4392="",SUMPRODUCT(--EXACT('Номенклатура'!$A$6:$A$205,B4392))&lt;&gt;1),"",INDEX('Номенклатура'!$B$6:$B$205,SUMPRODUCT(EXACT('Номенклатура'!$A$6:$A$205,B4392)*(ROW('Номенклатура'!$A$6:$A$205)-5)))&amp;"")</f>
        <v/>
      </c>
      <c r="I4392" s="15" t="str">
        <f>IF(COUNTA(A4392:D4392,G4392)=0,"",IF(NOT(ISNUMBER(A4392)),"Укажите дату",IF(B4392="","Укажите код",IF(NOT(AND(ISTEXT(B4392),LEN(B4392)&gt;0,LEN(B4392)&lt;=30,ISNUMBER(FIND(LEFT(B4392,1),"ABCDEFGHIJKLMNOPQRSTUVWXYZ")),SUMPRODUCT((MID(B4392,{1,2,3,4,5,6,7,8,9,10,11,12,13,14,15,16,17,18,19,20,21,22,23,24,25,26,27,28,29,30},1)&lt;&gt;"")*ISERROR(FIND(MID(B4392,{1,2,3,4,5,6,7,8,9,10,11,12,13,14,15,16,17,18,19,20,21,22,23,24,25,26,27,28,29,30},1),"ABCDEFGHIJKLMNOPQRSTUVWXYZ0123456789-_")))=0,ISERROR(VALUE(B4392)))),"Недопустимый код: только латинские буквы A-Z в верхнем регистре, цифры, - и _; начало с буквы, до 30 символов (например MILK-001)",IF(SUMPRODUCT(--EXACT('Номенклатура'!$A$6:$A$205,B4392))=0,"Код не найден в номенклатуре",IF(SUMPRODUCT(--EXACT('Номенклатура'!$A$6:$A$205,B4392))&gt;1,"Код повторяется в номенклатуре",IF(ISNA(MATCH(C4392,{"Приход","Расход","Списание","Корректировка остатка"},0)),"Выберите тип операции",IF(NOT(ISNUMBER(D4392)),"Укажите количество",IF(D4392=0,"Количество не может быть 0",IF(AND(C4392&lt;&gt;"Корректировка остатка",D4392&lt;0),"Для этого типа количество положительное",IF(NOT(ISNUMBER('Номенклатура'!$C$2)),"Укажите дату начала учёта",IF(A4392&lt;INT('Номенклатура'!$C$2),"Раньше даты начала учёта: НЕ учтено",IF(AND(C4392="Корректировка остатка",TRIM(G4392)=""),"Учтено: добавьте пояснение","ОК")))))))))))))</f>
        <v/>
      </c>
    </row>
    <row r="4393" spans="1:9" x14ac:dyDescent="0.25">
      <c r="A4393" s="16"/>
      <c r="B4393" s="13"/>
      <c r="C4393" s="13"/>
      <c r="D4393" s="14"/>
      <c r="E4393" s="17" t="str">
        <f>IF(OR(B4393="",SUMPRODUCT(--EXACT('Номенклатура'!$A$6:$A$205,B4393))&lt;&gt;1),"",INDEX('Номенклатура'!$D$6:$D$205,SUMPRODUCT(EXACT('Номенклатура'!$A$6:$A$205,B4393)*(ROW('Номенклатура'!$A$6:$A$205)-5)))&amp;"")</f>
        <v/>
      </c>
      <c r="F4393" s="18" t="str">
        <f>IF(OR(I4393="ОК",I4393="Учтено: добавьте пояснение"),IF(C4393="Приход",D4393,IF(C4393="Корректировка остатка",D4393,-D4393)),"")</f>
        <v/>
      </c>
      <c r="G4393" s="13"/>
      <c r="H4393" s="15" t="str">
        <f>IF(OR(B4393="",SUMPRODUCT(--EXACT('Номенклатура'!$A$6:$A$205,B4393))&lt;&gt;1),"",INDEX('Номенклатура'!$B$6:$B$205,SUMPRODUCT(EXACT('Номенклатура'!$A$6:$A$205,B4393)*(ROW('Номенклатура'!$A$6:$A$205)-5)))&amp;"")</f>
        <v/>
      </c>
      <c r="I4393" s="15" t="str">
        <f>IF(COUNTA(A4393:D4393,G4393)=0,"",IF(NOT(ISNUMBER(A4393)),"Укажите дату",IF(B4393="","Укажите код",IF(NOT(AND(ISTEXT(B4393),LEN(B4393)&gt;0,LEN(B4393)&lt;=30,ISNUMBER(FIND(LEFT(B4393,1),"ABCDEFGHIJKLMNOPQRSTUVWXYZ")),SUMPRODUCT((MID(B4393,{1,2,3,4,5,6,7,8,9,10,11,12,13,14,15,16,17,18,19,20,21,22,23,24,25,26,27,28,29,30},1)&lt;&gt;"")*ISERROR(FIND(MID(B4393,{1,2,3,4,5,6,7,8,9,10,11,12,13,14,15,16,17,18,19,20,21,22,23,24,25,26,27,28,29,30},1),"ABCDEFGHIJKLMNOPQRSTUVWXYZ0123456789-_")))=0,ISERROR(VALUE(B4393)))),"Недопустимый код: только латинские буквы A-Z в верхнем регистре, цифры, - и _; начало с буквы, до 30 символов (например MILK-001)",IF(SUMPRODUCT(--EXACT('Номенклатура'!$A$6:$A$205,B4393))=0,"Код не найден в номенклатуре",IF(SUMPRODUCT(--EXACT('Номенклатура'!$A$6:$A$205,B4393))&gt;1,"Код повторяется в номенклатуре",IF(ISNA(MATCH(C4393,{"Приход","Расход","Списание","Корректировка остатка"},0)),"Выберите тип операции",IF(NOT(ISNUMBER(D4393)),"Укажите количество",IF(D4393=0,"Количество не может быть 0",IF(AND(C4393&lt;&gt;"Корректировка остатка",D4393&lt;0),"Для этого типа количество положительное",IF(NOT(ISNUMBER('Номенклатура'!$C$2)),"Укажите дату начала учёта",IF(A4393&lt;INT('Номенклатура'!$C$2),"Раньше даты начала учёта: НЕ учтено",IF(AND(C4393="Корректировка остатка",TRIM(G4393)=""),"Учтено: добавьте пояснение","ОК")))))))))))))</f>
        <v/>
      </c>
    </row>
    <row r="4394" spans="1:9" x14ac:dyDescent="0.25">
      <c r="A4394" s="16"/>
      <c r="B4394" s="13"/>
      <c r="C4394" s="13"/>
      <c r="D4394" s="14"/>
      <c r="E4394" s="17" t="str">
        <f>IF(OR(B4394="",SUMPRODUCT(--EXACT('Номенклатура'!$A$6:$A$205,B4394))&lt;&gt;1),"",INDEX('Номенклатура'!$D$6:$D$205,SUMPRODUCT(EXACT('Номенклатура'!$A$6:$A$205,B4394)*(ROW('Номенклатура'!$A$6:$A$205)-5)))&amp;"")</f>
        <v/>
      </c>
      <c r="F4394" s="18" t="str">
        <f>IF(OR(I4394="ОК",I4394="Учтено: добавьте пояснение"),IF(C4394="Приход",D4394,IF(C4394="Корректировка остатка",D4394,-D4394)),"")</f>
        <v/>
      </c>
      <c r="G4394" s="13"/>
      <c r="H4394" s="15" t="str">
        <f>IF(OR(B4394="",SUMPRODUCT(--EXACT('Номенклатура'!$A$6:$A$205,B4394))&lt;&gt;1),"",INDEX('Номенклатура'!$B$6:$B$205,SUMPRODUCT(EXACT('Номенклатура'!$A$6:$A$205,B4394)*(ROW('Номенклатура'!$A$6:$A$205)-5)))&amp;"")</f>
        <v/>
      </c>
      <c r="I4394" s="15" t="str">
        <f>IF(COUNTA(A4394:D4394,G4394)=0,"",IF(NOT(ISNUMBER(A4394)),"Укажите дату",IF(B4394="","Укажите код",IF(NOT(AND(ISTEXT(B4394),LEN(B4394)&gt;0,LEN(B4394)&lt;=30,ISNUMBER(FIND(LEFT(B4394,1),"ABCDEFGHIJKLMNOPQRSTUVWXYZ")),SUMPRODUCT((MID(B4394,{1,2,3,4,5,6,7,8,9,10,11,12,13,14,15,16,17,18,19,20,21,22,23,24,25,26,27,28,29,30},1)&lt;&gt;"")*ISERROR(FIND(MID(B4394,{1,2,3,4,5,6,7,8,9,10,11,12,13,14,15,16,17,18,19,20,21,22,23,24,25,26,27,28,29,30},1),"ABCDEFGHIJKLMNOPQRSTUVWXYZ0123456789-_")))=0,ISERROR(VALUE(B4394)))),"Недопустимый код: только латинские буквы A-Z в верхнем регистре, цифры, - и _; начало с буквы, до 30 символов (например MILK-001)",IF(SUMPRODUCT(--EXACT('Номенклатура'!$A$6:$A$205,B4394))=0,"Код не найден в номенклатуре",IF(SUMPRODUCT(--EXACT('Номенклатура'!$A$6:$A$205,B4394))&gt;1,"Код повторяется в номенклатуре",IF(ISNA(MATCH(C4394,{"Приход","Расход","Списание","Корректировка остатка"},0)),"Выберите тип операции",IF(NOT(ISNUMBER(D4394)),"Укажите количество",IF(D4394=0,"Количество не может быть 0",IF(AND(C4394&lt;&gt;"Корректировка остатка",D4394&lt;0),"Для этого типа количество положительное",IF(NOT(ISNUMBER('Номенклатура'!$C$2)),"Укажите дату начала учёта",IF(A4394&lt;INT('Номенклатура'!$C$2),"Раньше даты начала учёта: НЕ учтено",IF(AND(C4394="Корректировка остатка",TRIM(G4394)=""),"Учтено: добавьте пояснение","ОК")))))))))))))</f>
        <v/>
      </c>
    </row>
    <row r="4395" spans="1:9" x14ac:dyDescent="0.25">
      <c r="A4395" s="16"/>
      <c r="B4395" s="13"/>
      <c r="C4395" s="13"/>
      <c r="D4395" s="14"/>
      <c r="E4395" s="17" t="str">
        <f>IF(OR(B4395="",SUMPRODUCT(--EXACT('Номенклатура'!$A$6:$A$205,B4395))&lt;&gt;1),"",INDEX('Номенклатура'!$D$6:$D$205,SUMPRODUCT(EXACT('Номенклатура'!$A$6:$A$205,B4395)*(ROW('Номенклатура'!$A$6:$A$205)-5)))&amp;"")</f>
        <v/>
      </c>
      <c r="F4395" s="18" t="str">
        <f>IF(OR(I4395="ОК",I4395="Учтено: добавьте пояснение"),IF(C4395="Приход",D4395,IF(C4395="Корректировка остатка",D4395,-D4395)),"")</f>
        <v/>
      </c>
      <c r="G4395" s="13"/>
      <c r="H4395" s="15" t="str">
        <f>IF(OR(B4395="",SUMPRODUCT(--EXACT('Номенклатура'!$A$6:$A$205,B4395))&lt;&gt;1),"",INDEX('Номенклатура'!$B$6:$B$205,SUMPRODUCT(EXACT('Номенклатура'!$A$6:$A$205,B4395)*(ROW('Номенклатура'!$A$6:$A$205)-5)))&amp;"")</f>
        <v/>
      </c>
      <c r="I4395" s="15" t="str">
        <f>IF(COUNTA(A4395:D4395,G4395)=0,"",IF(NOT(ISNUMBER(A4395)),"Укажите дату",IF(B4395="","Укажите код",IF(NOT(AND(ISTEXT(B4395),LEN(B4395)&gt;0,LEN(B4395)&lt;=30,ISNUMBER(FIND(LEFT(B4395,1),"ABCDEFGHIJKLMNOPQRSTUVWXYZ")),SUMPRODUCT((MID(B4395,{1,2,3,4,5,6,7,8,9,10,11,12,13,14,15,16,17,18,19,20,21,22,23,24,25,26,27,28,29,30},1)&lt;&gt;"")*ISERROR(FIND(MID(B4395,{1,2,3,4,5,6,7,8,9,10,11,12,13,14,15,16,17,18,19,20,21,22,23,24,25,26,27,28,29,30},1),"ABCDEFGHIJKLMNOPQRSTUVWXYZ0123456789-_")))=0,ISERROR(VALUE(B4395)))),"Недопустимый код: только латинские буквы A-Z в верхнем регистре, цифры, - и _; начало с буквы, до 30 символов (например MILK-001)",IF(SUMPRODUCT(--EXACT('Номенклатура'!$A$6:$A$205,B4395))=0,"Код не найден в номенклатуре",IF(SUMPRODUCT(--EXACT('Номенклатура'!$A$6:$A$205,B4395))&gt;1,"Код повторяется в номенклатуре",IF(ISNA(MATCH(C4395,{"Приход","Расход","Списание","Корректировка остатка"},0)),"Выберите тип операции",IF(NOT(ISNUMBER(D4395)),"Укажите количество",IF(D4395=0,"Количество не может быть 0",IF(AND(C4395&lt;&gt;"Корректировка остатка",D4395&lt;0),"Для этого типа количество положительное",IF(NOT(ISNUMBER('Номенклатура'!$C$2)),"Укажите дату начала учёта",IF(A4395&lt;INT('Номенклатура'!$C$2),"Раньше даты начала учёта: НЕ учтено",IF(AND(C4395="Корректировка остатка",TRIM(G4395)=""),"Учтено: добавьте пояснение","ОК")))))))))))))</f>
        <v/>
      </c>
    </row>
    <row r="4396" spans="1:9" x14ac:dyDescent="0.25">
      <c r="A4396" s="16"/>
      <c r="B4396" s="13"/>
      <c r="C4396" s="13"/>
      <c r="D4396" s="14"/>
      <c r="E4396" s="17" t="str">
        <f>IF(OR(B4396="",SUMPRODUCT(--EXACT('Номенклатура'!$A$6:$A$205,B4396))&lt;&gt;1),"",INDEX('Номенклатура'!$D$6:$D$205,SUMPRODUCT(EXACT('Номенклатура'!$A$6:$A$205,B4396)*(ROW('Номенклатура'!$A$6:$A$205)-5)))&amp;"")</f>
        <v/>
      </c>
      <c r="F4396" s="18" t="str">
        <f>IF(OR(I4396="ОК",I4396="Учтено: добавьте пояснение"),IF(C4396="Приход",D4396,IF(C4396="Корректировка остатка",D4396,-D4396)),"")</f>
        <v/>
      </c>
      <c r="G4396" s="13"/>
      <c r="H4396" s="15" t="str">
        <f>IF(OR(B4396="",SUMPRODUCT(--EXACT('Номенклатура'!$A$6:$A$205,B4396))&lt;&gt;1),"",INDEX('Номенклатура'!$B$6:$B$205,SUMPRODUCT(EXACT('Номенклатура'!$A$6:$A$205,B4396)*(ROW('Номенклатура'!$A$6:$A$205)-5)))&amp;"")</f>
        <v/>
      </c>
      <c r="I4396" s="15" t="str">
        <f>IF(COUNTA(A4396:D4396,G4396)=0,"",IF(NOT(ISNUMBER(A4396)),"Укажите дату",IF(B4396="","Укажите код",IF(NOT(AND(ISTEXT(B4396),LEN(B4396)&gt;0,LEN(B4396)&lt;=30,ISNUMBER(FIND(LEFT(B4396,1),"ABCDEFGHIJKLMNOPQRSTUVWXYZ")),SUMPRODUCT((MID(B4396,{1,2,3,4,5,6,7,8,9,10,11,12,13,14,15,16,17,18,19,20,21,22,23,24,25,26,27,28,29,30},1)&lt;&gt;"")*ISERROR(FIND(MID(B4396,{1,2,3,4,5,6,7,8,9,10,11,12,13,14,15,16,17,18,19,20,21,22,23,24,25,26,27,28,29,30},1),"ABCDEFGHIJKLMNOPQRSTUVWXYZ0123456789-_")))=0,ISERROR(VALUE(B4396)))),"Недопустимый код: только латинские буквы A-Z в верхнем регистре, цифры, - и _; начало с буквы, до 30 символов (например MILK-001)",IF(SUMPRODUCT(--EXACT('Номенклатура'!$A$6:$A$205,B4396))=0,"Код не найден в номенклатуре",IF(SUMPRODUCT(--EXACT('Номенклатура'!$A$6:$A$205,B4396))&gt;1,"Код повторяется в номенклатуре",IF(ISNA(MATCH(C4396,{"Приход","Расход","Списание","Корректировка остатка"},0)),"Выберите тип операции",IF(NOT(ISNUMBER(D4396)),"Укажите количество",IF(D4396=0,"Количество не может быть 0",IF(AND(C4396&lt;&gt;"Корректировка остатка",D4396&lt;0),"Для этого типа количество положительное",IF(NOT(ISNUMBER('Номенклатура'!$C$2)),"Укажите дату начала учёта",IF(A4396&lt;INT('Номенклатура'!$C$2),"Раньше даты начала учёта: НЕ учтено",IF(AND(C4396="Корректировка остатка",TRIM(G4396)=""),"Учтено: добавьте пояснение","ОК")))))))))))))</f>
        <v/>
      </c>
    </row>
    <row r="4397" spans="1:9" x14ac:dyDescent="0.25">
      <c r="A4397" s="16"/>
      <c r="B4397" s="13"/>
      <c r="C4397" s="13"/>
      <c r="D4397" s="14"/>
      <c r="E4397" s="17" t="str">
        <f>IF(OR(B4397="",SUMPRODUCT(--EXACT('Номенклатура'!$A$6:$A$205,B4397))&lt;&gt;1),"",INDEX('Номенклатура'!$D$6:$D$205,SUMPRODUCT(EXACT('Номенклатура'!$A$6:$A$205,B4397)*(ROW('Номенклатура'!$A$6:$A$205)-5)))&amp;"")</f>
        <v/>
      </c>
      <c r="F4397" s="18" t="str">
        <f>IF(OR(I4397="ОК",I4397="Учтено: добавьте пояснение"),IF(C4397="Приход",D4397,IF(C4397="Корректировка остатка",D4397,-D4397)),"")</f>
        <v/>
      </c>
      <c r="G4397" s="13"/>
      <c r="H4397" s="15" t="str">
        <f>IF(OR(B4397="",SUMPRODUCT(--EXACT('Номенклатура'!$A$6:$A$205,B4397))&lt;&gt;1),"",INDEX('Номенклатура'!$B$6:$B$205,SUMPRODUCT(EXACT('Номенклатура'!$A$6:$A$205,B4397)*(ROW('Номенклатура'!$A$6:$A$205)-5)))&amp;"")</f>
        <v/>
      </c>
      <c r="I4397" s="15" t="str">
        <f>IF(COUNTA(A4397:D4397,G4397)=0,"",IF(NOT(ISNUMBER(A4397)),"Укажите дату",IF(B4397="","Укажите код",IF(NOT(AND(ISTEXT(B4397),LEN(B4397)&gt;0,LEN(B4397)&lt;=30,ISNUMBER(FIND(LEFT(B4397,1),"ABCDEFGHIJKLMNOPQRSTUVWXYZ")),SUMPRODUCT((MID(B4397,{1,2,3,4,5,6,7,8,9,10,11,12,13,14,15,16,17,18,19,20,21,22,23,24,25,26,27,28,29,30},1)&lt;&gt;"")*ISERROR(FIND(MID(B4397,{1,2,3,4,5,6,7,8,9,10,11,12,13,14,15,16,17,18,19,20,21,22,23,24,25,26,27,28,29,30},1),"ABCDEFGHIJKLMNOPQRSTUVWXYZ0123456789-_")))=0,ISERROR(VALUE(B4397)))),"Недопустимый код: только латинские буквы A-Z в верхнем регистре, цифры, - и _; начало с буквы, до 30 символов (например MILK-001)",IF(SUMPRODUCT(--EXACT('Номенклатура'!$A$6:$A$205,B4397))=0,"Код не найден в номенклатуре",IF(SUMPRODUCT(--EXACT('Номенклатура'!$A$6:$A$205,B4397))&gt;1,"Код повторяется в номенклатуре",IF(ISNA(MATCH(C4397,{"Приход","Расход","Списание","Корректировка остатка"},0)),"Выберите тип операции",IF(NOT(ISNUMBER(D4397)),"Укажите количество",IF(D4397=0,"Количество не может быть 0",IF(AND(C4397&lt;&gt;"Корректировка остатка",D4397&lt;0),"Для этого типа количество положительное",IF(NOT(ISNUMBER('Номенклатура'!$C$2)),"Укажите дату начала учёта",IF(A4397&lt;INT('Номенклатура'!$C$2),"Раньше даты начала учёта: НЕ учтено",IF(AND(C4397="Корректировка остатка",TRIM(G4397)=""),"Учтено: добавьте пояснение","ОК")))))))))))))</f>
        <v/>
      </c>
    </row>
    <row r="4398" spans="1:9" x14ac:dyDescent="0.25">
      <c r="A4398" s="16"/>
      <c r="B4398" s="13"/>
      <c r="C4398" s="13"/>
      <c r="D4398" s="14"/>
      <c r="E4398" s="17" t="str">
        <f>IF(OR(B4398="",SUMPRODUCT(--EXACT('Номенклатура'!$A$6:$A$205,B4398))&lt;&gt;1),"",INDEX('Номенклатура'!$D$6:$D$205,SUMPRODUCT(EXACT('Номенклатура'!$A$6:$A$205,B4398)*(ROW('Номенклатура'!$A$6:$A$205)-5)))&amp;"")</f>
        <v/>
      </c>
      <c r="F4398" s="18" t="str">
        <f>IF(OR(I4398="ОК",I4398="Учтено: добавьте пояснение"),IF(C4398="Приход",D4398,IF(C4398="Корректировка остатка",D4398,-D4398)),"")</f>
        <v/>
      </c>
      <c r="G4398" s="13"/>
      <c r="H4398" s="15" t="str">
        <f>IF(OR(B4398="",SUMPRODUCT(--EXACT('Номенклатура'!$A$6:$A$205,B4398))&lt;&gt;1),"",INDEX('Номенклатура'!$B$6:$B$205,SUMPRODUCT(EXACT('Номенклатура'!$A$6:$A$205,B4398)*(ROW('Номенклатура'!$A$6:$A$205)-5)))&amp;"")</f>
        <v/>
      </c>
      <c r="I4398" s="15" t="str">
        <f>IF(COUNTA(A4398:D4398,G4398)=0,"",IF(NOT(ISNUMBER(A4398)),"Укажите дату",IF(B4398="","Укажите код",IF(NOT(AND(ISTEXT(B4398),LEN(B4398)&gt;0,LEN(B4398)&lt;=30,ISNUMBER(FIND(LEFT(B4398,1),"ABCDEFGHIJKLMNOPQRSTUVWXYZ")),SUMPRODUCT((MID(B4398,{1,2,3,4,5,6,7,8,9,10,11,12,13,14,15,16,17,18,19,20,21,22,23,24,25,26,27,28,29,30},1)&lt;&gt;"")*ISERROR(FIND(MID(B4398,{1,2,3,4,5,6,7,8,9,10,11,12,13,14,15,16,17,18,19,20,21,22,23,24,25,26,27,28,29,30},1),"ABCDEFGHIJKLMNOPQRSTUVWXYZ0123456789-_")))=0,ISERROR(VALUE(B4398)))),"Недопустимый код: только латинские буквы A-Z в верхнем регистре, цифры, - и _; начало с буквы, до 30 символов (например MILK-001)",IF(SUMPRODUCT(--EXACT('Номенклатура'!$A$6:$A$205,B4398))=0,"Код не найден в номенклатуре",IF(SUMPRODUCT(--EXACT('Номенклатура'!$A$6:$A$205,B4398))&gt;1,"Код повторяется в номенклатуре",IF(ISNA(MATCH(C4398,{"Приход","Расход","Списание","Корректировка остатка"},0)),"Выберите тип операции",IF(NOT(ISNUMBER(D4398)),"Укажите количество",IF(D4398=0,"Количество не может быть 0",IF(AND(C4398&lt;&gt;"Корректировка остатка",D4398&lt;0),"Для этого типа количество положительное",IF(NOT(ISNUMBER('Номенклатура'!$C$2)),"Укажите дату начала учёта",IF(A4398&lt;INT('Номенклатура'!$C$2),"Раньше даты начала учёта: НЕ учтено",IF(AND(C4398="Корректировка остатка",TRIM(G4398)=""),"Учтено: добавьте пояснение","ОК")))))))))))))</f>
        <v/>
      </c>
    </row>
    <row r="4399" spans="1:9" x14ac:dyDescent="0.25">
      <c r="A4399" s="16"/>
      <c r="B4399" s="13"/>
      <c r="C4399" s="13"/>
      <c r="D4399" s="14"/>
      <c r="E4399" s="17" t="str">
        <f>IF(OR(B4399="",SUMPRODUCT(--EXACT('Номенклатура'!$A$6:$A$205,B4399))&lt;&gt;1),"",INDEX('Номенклатура'!$D$6:$D$205,SUMPRODUCT(EXACT('Номенклатура'!$A$6:$A$205,B4399)*(ROW('Номенклатура'!$A$6:$A$205)-5)))&amp;"")</f>
        <v/>
      </c>
      <c r="F4399" s="18" t="str">
        <f>IF(OR(I4399="ОК",I4399="Учтено: добавьте пояснение"),IF(C4399="Приход",D4399,IF(C4399="Корректировка остатка",D4399,-D4399)),"")</f>
        <v/>
      </c>
      <c r="G4399" s="13"/>
      <c r="H4399" s="15" t="str">
        <f>IF(OR(B4399="",SUMPRODUCT(--EXACT('Номенклатура'!$A$6:$A$205,B4399))&lt;&gt;1),"",INDEX('Номенклатура'!$B$6:$B$205,SUMPRODUCT(EXACT('Номенклатура'!$A$6:$A$205,B4399)*(ROW('Номенклатура'!$A$6:$A$205)-5)))&amp;"")</f>
        <v/>
      </c>
      <c r="I4399" s="15" t="str">
        <f>IF(COUNTA(A4399:D4399,G4399)=0,"",IF(NOT(ISNUMBER(A4399)),"Укажите дату",IF(B4399="","Укажите код",IF(NOT(AND(ISTEXT(B4399),LEN(B4399)&gt;0,LEN(B4399)&lt;=30,ISNUMBER(FIND(LEFT(B4399,1),"ABCDEFGHIJKLMNOPQRSTUVWXYZ")),SUMPRODUCT((MID(B4399,{1,2,3,4,5,6,7,8,9,10,11,12,13,14,15,16,17,18,19,20,21,22,23,24,25,26,27,28,29,30},1)&lt;&gt;"")*ISERROR(FIND(MID(B4399,{1,2,3,4,5,6,7,8,9,10,11,12,13,14,15,16,17,18,19,20,21,22,23,24,25,26,27,28,29,30},1),"ABCDEFGHIJKLMNOPQRSTUVWXYZ0123456789-_")))=0,ISERROR(VALUE(B4399)))),"Недопустимый код: только латинские буквы A-Z в верхнем регистре, цифры, - и _; начало с буквы, до 30 символов (например MILK-001)",IF(SUMPRODUCT(--EXACT('Номенклатура'!$A$6:$A$205,B4399))=0,"Код не найден в номенклатуре",IF(SUMPRODUCT(--EXACT('Номенклатура'!$A$6:$A$205,B4399))&gt;1,"Код повторяется в номенклатуре",IF(ISNA(MATCH(C4399,{"Приход","Расход","Списание","Корректировка остатка"},0)),"Выберите тип операции",IF(NOT(ISNUMBER(D4399)),"Укажите количество",IF(D4399=0,"Количество не может быть 0",IF(AND(C4399&lt;&gt;"Корректировка остатка",D4399&lt;0),"Для этого типа количество положительное",IF(NOT(ISNUMBER('Номенклатура'!$C$2)),"Укажите дату начала учёта",IF(A4399&lt;INT('Номенклатура'!$C$2),"Раньше даты начала учёта: НЕ учтено",IF(AND(C4399="Корректировка остатка",TRIM(G4399)=""),"Учтено: добавьте пояснение","ОК")))))))))))))</f>
        <v/>
      </c>
    </row>
    <row r="4400" spans="1:9" x14ac:dyDescent="0.25">
      <c r="A4400" s="16"/>
      <c r="B4400" s="13"/>
      <c r="C4400" s="13"/>
      <c r="D4400" s="14"/>
      <c r="E4400" s="17" t="str">
        <f>IF(OR(B4400="",SUMPRODUCT(--EXACT('Номенклатура'!$A$6:$A$205,B4400))&lt;&gt;1),"",INDEX('Номенклатура'!$D$6:$D$205,SUMPRODUCT(EXACT('Номенклатура'!$A$6:$A$205,B4400)*(ROW('Номенклатура'!$A$6:$A$205)-5)))&amp;"")</f>
        <v/>
      </c>
      <c r="F4400" s="18" t="str">
        <f>IF(OR(I4400="ОК",I4400="Учтено: добавьте пояснение"),IF(C4400="Приход",D4400,IF(C4400="Корректировка остатка",D4400,-D4400)),"")</f>
        <v/>
      </c>
      <c r="G4400" s="13"/>
      <c r="H4400" s="15" t="str">
        <f>IF(OR(B4400="",SUMPRODUCT(--EXACT('Номенклатура'!$A$6:$A$205,B4400))&lt;&gt;1),"",INDEX('Номенклатура'!$B$6:$B$205,SUMPRODUCT(EXACT('Номенклатура'!$A$6:$A$205,B4400)*(ROW('Номенклатура'!$A$6:$A$205)-5)))&amp;"")</f>
        <v/>
      </c>
      <c r="I4400" s="15" t="str">
        <f>IF(COUNTA(A4400:D4400,G4400)=0,"",IF(NOT(ISNUMBER(A4400)),"Укажите дату",IF(B4400="","Укажите код",IF(NOT(AND(ISTEXT(B4400),LEN(B4400)&gt;0,LEN(B4400)&lt;=30,ISNUMBER(FIND(LEFT(B4400,1),"ABCDEFGHIJKLMNOPQRSTUVWXYZ")),SUMPRODUCT((MID(B4400,{1,2,3,4,5,6,7,8,9,10,11,12,13,14,15,16,17,18,19,20,21,22,23,24,25,26,27,28,29,30},1)&lt;&gt;"")*ISERROR(FIND(MID(B4400,{1,2,3,4,5,6,7,8,9,10,11,12,13,14,15,16,17,18,19,20,21,22,23,24,25,26,27,28,29,30},1),"ABCDEFGHIJKLMNOPQRSTUVWXYZ0123456789-_")))=0,ISERROR(VALUE(B4400)))),"Недопустимый код: только латинские буквы A-Z в верхнем регистре, цифры, - и _; начало с буквы, до 30 символов (например MILK-001)",IF(SUMPRODUCT(--EXACT('Номенклатура'!$A$6:$A$205,B4400))=0,"Код не найден в номенклатуре",IF(SUMPRODUCT(--EXACT('Номенклатура'!$A$6:$A$205,B4400))&gt;1,"Код повторяется в номенклатуре",IF(ISNA(MATCH(C4400,{"Приход","Расход","Списание","Корректировка остатка"},0)),"Выберите тип операции",IF(NOT(ISNUMBER(D4400)),"Укажите количество",IF(D4400=0,"Количество не может быть 0",IF(AND(C4400&lt;&gt;"Корректировка остатка",D4400&lt;0),"Для этого типа количество положительное",IF(NOT(ISNUMBER('Номенклатура'!$C$2)),"Укажите дату начала учёта",IF(A4400&lt;INT('Номенклатура'!$C$2),"Раньше даты начала учёта: НЕ учтено",IF(AND(C4400="Корректировка остатка",TRIM(G4400)=""),"Учтено: добавьте пояснение","ОК")))))))))))))</f>
        <v/>
      </c>
    </row>
    <row r="4401" spans="1:9" x14ac:dyDescent="0.25">
      <c r="A4401" s="16"/>
      <c r="B4401" s="13"/>
      <c r="C4401" s="13"/>
      <c r="D4401" s="14"/>
      <c r="E4401" s="17" t="str">
        <f>IF(OR(B4401="",SUMPRODUCT(--EXACT('Номенклатура'!$A$6:$A$205,B4401))&lt;&gt;1),"",INDEX('Номенклатура'!$D$6:$D$205,SUMPRODUCT(EXACT('Номенклатура'!$A$6:$A$205,B4401)*(ROW('Номенклатура'!$A$6:$A$205)-5)))&amp;"")</f>
        <v/>
      </c>
      <c r="F4401" s="18" t="str">
        <f>IF(OR(I4401="ОК",I4401="Учтено: добавьте пояснение"),IF(C4401="Приход",D4401,IF(C4401="Корректировка остатка",D4401,-D4401)),"")</f>
        <v/>
      </c>
      <c r="G4401" s="13"/>
      <c r="H4401" s="15" t="str">
        <f>IF(OR(B4401="",SUMPRODUCT(--EXACT('Номенклатура'!$A$6:$A$205,B4401))&lt;&gt;1),"",INDEX('Номенклатура'!$B$6:$B$205,SUMPRODUCT(EXACT('Номенклатура'!$A$6:$A$205,B4401)*(ROW('Номенклатура'!$A$6:$A$205)-5)))&amp;"")</f>
        <v/>
      </c>
      <c r="I4401" s="15" t="str">
        <f>IF(COUNTA(A4401:D4401,G4401)=0,"",IF(NOT(ISNUMBER(A4401)),"Укажите дату",IF(B4401="","Укажите код",IF(NOT(AND(ISTEXT(B4401),LEN(B4401)&gt;0,LEN(B4401)&lt;=30,ISNUMBER(FIND(LEFT(B4401,1),"ABCDEFGHIJKLMNOPQRSTUVWXYZ")),SUMPRODUCT((MID(B4401,{1,2,3,4,5,6,7,8,9,10,11,12,13,14,15,16,17,18,19,20,21,22,23,24,25,26,27,28,29,30},1)&lt;&gt;"")*ISERROR(FIND(MID(B4401,{1,2,3,4,5,6,7,8,9,10,11,12,13,14,15,16,17,18,19,20,21,22,23,24,25,26,27,28,29,30},1),"ABCDEFGHIJKLMNOPQRSTUVWXYZ0123456789-_")))=0,ISERROR(VALUE(B4401)))),"Недопустимый код: только латинские буквы A-Z в верхнем регистре, цифры, - и _; начало с буквы, до 30 символов (например MILK-001)",IF(SUMPRODUCT(--EXACT('Номенклатура'!$A$6:$A$205,B4401))=0,"Код не найден в номенклатуре",IF(SUMPRODUCT(--EXACT('Номенклатура'!$A$6:$A$205,B4401))&gt;1,"Код повторяется в номенклатуре",IF(ISNA(MATCH(C4401,{"Приход","Расход","Списание","Корректировка остатка"},0)),"Выберите тип операции",IF(NOT(ISNUMBER(D4401)),"Укажите количество",IF(D4401=0,"Количество не может быть 0",IF(AND(C4401&lt;&gt;"Корректировка остатка",D4401&lt;0),"Для этого типа количество положительное",IF(NOT(ISNUMBER('Номенклатура'!$C$2)),"Укажите дату начала учёта",IF(A4401&lt;INT('Номенклатура'!$C$2),"Раньше даты начала учёта: НЕ учтено",IF(AND(C4401="Корректировка остатка",TRIM(G4401)=""),"Учтено: добавьте пояснение","ОК")))))))))))))</f>
        <v/>
      </c>
    </row>
    <row r="4402" spans="1:9" x14ac:dyDescent="0.25">
      <c r="A4402" s="16"/>
      <c r="B4402" s="13"/>
      <c r="C4402" s="13"/>
      <c r="D4402" s="14"/>
      <c r="E4402" s="17" t="str">
        <f>IF(OR(B4402="",SUMPRODUCT(--EXACT('Номенклатура'!$A$6:$A$205,B4402))&lt;&gt;1),"",INDEX('Номенклатура'!$D$6:$D$205,SUMPRODUCT(EXACT('Номенклатура'!$A$6:$A$205,B4402)*(ROW('Номенклатура'!$A$6:$A$205)-5)))&amp;"")</f>
        <v/>
      </c>
      <c r="F4402" s="18" t="str">
        <f>IF(OR(I4402="ОК",I4402="Учтено: добавьте пояснение"),IF(C4402="Приход",D4402,IF(C4402="Корректировка остатка",D4402,-D4402)),"")</f>
        <v/>
      </c>
      <c r="G4402" s="13"/>
      <c r="H4402" s="15" t="str">
        <f>IF(OR(B4402="",SUMPRODUCT(--EXACT('Номенклатура'!$A$6:$A$205,B4402))&lt;&gt;1),"",INDEX('Номенклатура'!$B$6:$B$205,SUMPRODUCT(EXACT('Номенклатура'!$A$6:$A$205,B4402)*(ROW('Номенклатура'!$A$6:$A$205)-5)))&amp;"")</f>
        <v/>
      </c>
      <c r="I4402" s="15" t="str">
        <f>IF(COUNTA(A4402:D4402,G4402)=0,"",IF(NOT(ISNUMBER(A4402)),"Укажите дату",IF(B4402="","Укажите код",IF(NOT(AND(ISTEXT(B4402),LEN(B4402)&gt;0,LEN(B4402)&lt;=30,ISNUMBER(FIND(LEFT(B4402,1),"ABCDEFGHIJKLMNOPQRSTUVWXYZ")),SUMPRODUCT((MID(B4402,{1,2,3,4,5,6,7,8,9,10,11,12,13,14,15,16,17,18,19,20,21,22,23,24,25,26,27,28,29,30},1)&lt;&gt;"")*ISERROR(FIND(MID(B4402,{1,2,3,4,5,6,7,8,9,10,11,12,13,14,15,16,17,18,19,20,21,22,23,24,25,26,27,28,29,30},1),"ABCDEFGHIJKLMNOPQRSTUVWXYZ0123456789-_")))=0,ISERROR(VALUE(B4402)))),"Недопустимый код: только латинские буквы A-Z в верхнем регистре, цифры, - и _; начало с буквы, до 30 символов (например MILK-001)",IF(SUMPRODUCT(--EXACT('Номенклатура'!$A$6:$A$205,B4402))=0,"Код не найден в номенклатуре",IF(SUMPRODUCT(--EXACT('Номенклатура'!$A$6:$A$205,B4402))&gt;1,"Код повторяется в номенклатуре",IF(ISNA(MATCH(C4402,{"Приход","Расход","Списание","Корректировка остатка"},0)),"Выберите тип операции",IF(NOT(ISNUMBER(D4402)),"Укажите количество",IF(D4402=0,"Количество не может быть 0",IF(AND(C4402&lt;&gt;"Корректировка остатка",D4402&lt;0),"Для этого типа количество положительное",IF(NOT(ISNUMBER('Номенклатура'!$C$2)),"Укажите дату начала учёта",IF(A4402&lt;INT('Номенклатура'!$C$2),"Раньше даты начала учёта: НЕ учтено",IF(AND(C4402="Корректировка остатка",TRIM(G4402)=""),"Учтено: добавьте пояснение","ОК")))))))))))))</f>
        <v/>
      </c>
    </row>
    <row r="4403" spans="1:9" x14ac:dyDescent="0.25">
      <c r="A4403" s="16"/>
      <c r="B4403" s="13"/>
      <c r="C4403" s="13"/>
      <c r="D4403" s="14"/>
      <c r="E4403" s="17" t="str">
        <f>IF(OR(B4403="",SUMPRODUCT(--EXACT('Номенклатура'!$A$6:$A$205,B4403))&lt;&gt;1),"",INDEX('Номенклатура'!$D$6:$D$205,SUMPRODUCT(EXACT('Номенклатура'!$A$6:$A$205,B4403)*(ROW('Номенклатура'!$A$6:$A$205)-5)))&amp;"")</f>
        <v/>
      </c>
      <c r="F4403" s="18" t="str">
        <f>IF(OR(I4403="ОК",I4403="Учтено: добавьте пояснение"),IF(C4403="Приход",D4403,IF(C4403="Корректировка остатка",D4403,-D4403)),"")</f>
        <v/>
      </c>
      <c r="G4403" s="13"/>
      <c r="H4403" s="15" t="str">
        <f>IF(OR(B4403="",SUMPRODUCT(--EXACT('Номенклатура'!$A$6:$A$205,B4403))&lt;&gt;1),"",INDEX('Номенклатура'!$B$6:$B$205,SUMPRODUCT(EXACT('Номенклатура'!$A$6:$A$205,B4403)*(ROW('Номенклатура'!$A$6:$A$205)-5)))&amp;"")</f>
        <v/>
      </c>
      <c r="I4403" s="15" t="str">
        <f>IF(COUNTA(A4403:D4403,G4403)=0,"",IF(NOT(ISNUMBER(A4403)),"Укажите дату",IF(B4403="","Укажите код",IF(NOT(AND(ISTEXT(B4403),LEN(B4403)&gt;0,LEN(B4403)&lt;=30,ISNUMBER(FIND(LEFT(B4403,1),"ABCDEFGHIJKLMNOPQRSTUVWXYZ")),SUMPRODUCT((MID(B4403,{1,2,3,4,5,6,7,8,9,10,11,12,13,14,15,16,17,18,19,20,21,22,23,24,25,26,27,28,29,30},1)&lt;&gt;"")*ISERROR(FIND(MID(B4403,{1,2,3,4,5,6,7,8,9,10,11,12,13,14,15,16,17,18,19,20,21,22,23,24,25,26,27,28,29,30},1),"ABCDEFGHIJKLMNOPQRSTUVWXYZ0123456789-_")))=0,ISERROR(VALUE(B4403)))),"Недопустимый код: только латинские буквы A-Z в верхнем регистре, цифры, - и _; начало с буквы, до 30 символов (например MILK-001)",IF(SUMPRODUCT(--EXACT('Номенклатура'!$A$6:$A$205,B4403))=0,"Код не найден в номенклатуре",IF(SUMPRODUCT(--EXACT('Номенклатура'!$A$6:$A$205,B4403))&gt;1,"Код повторяется в номенклатуре",IF(ISNA(MATCH(C4403,{"Приход","Расход","Списание","Корректировка остатка"},0)),"Выберите тип операции",IF(NOT(ISNUMBER(D4403)),"Укажите количество",IF(D4403=0,"Количество не может быть 0",IF(AND(C4403&lt;&gt;"Корректировка остатка",D4403&lt;0),"Для этого типа количество положительное",IF(NOT(ISNUMBER('Номенклатура'!$C$2)),"Укажите дату начала учёта",IF(A4403&lt;INT('Номенклатура'!$C$2),"Раньше даты начала учёта: НЕ учтено",IF(AND(C4403="Корректировка остатка",TRIM(G4403)=""),"Учтено: добавьте пояснение","ОК")))))))))))))</f>
        <v/>
      </c>
    </row>
    <row r="4404" spans="1:9" x14ac:dyDescent="0.25">
      <c r="A4404" s="16"/>
      <c r="B4404" s="13"/>
      <c r="C4404" s="13"/>
      <c r="D4404" s="14"/>
      <c r="E4404" s="17" t="str">
        <f>IF(OR(B4404="",SUMPRODUCT(--EXACT('Номенклатура'!$A$6:$A$205,B4404))&lt;&gt;1),"",INDEX('Номенклатура'!$D$6:$D$205,SUMPRODUCT(EXACT('Номенклатура'!$A$6:$A$205,B4404)*(ROW('Номенклатура'!$A$6:$A$205)-5)))&amp;"")</f>
        <v/>
      </c>
      <c r="F4404" s="18" t="str">
        <f>IF(OR(I4404="ОК",I4404="Учтено: добавьте пояснение"),IF(C4404="Приход",D4404,IF(C4404="Корректировка остатка",D4404,-D4404)),"")</f>
        <v/>
      </c>
      <c r="G4404" s="13"/>
      <c r="H4404" s="15" t="str">
        <f>IF(OR(B4404="",SUMPRODUCT(--EXACT('Номенклатура'!$A$6:$A$205,B4404))&lt;&gt;1),"",INDEX('Номенклатура'!$B$6:$B$205,SUMPRODUCT(EXACT('Номенклатура'!$A$6:$A$205,B4404)*(ROW('Номенклатура'!$A$6:$A$205)-5)))&amp;"")</f>
        <v/>
      </c>
      <c r="I4404" s="15" t="str">
        <f>IF(COUNTA(A4404:D4404,G4404)=0,"",IF(NOT(ISNUMBER(A4404)),"Укажите дату",IF(B4404="","Укажите код",IF(NOT(AND(ISTEXT(B4404),LEN(B4404)&gt;0,LEN(B4404)&lt;=30,ISNUMBER(FIND(LEFT(B4404,1),"ABCDEFGHIJKLMNOPQRSTUVWXYZ")),SUMPRODUCT((MID(B4404,{1,2,3,4,5,6,7,8,9,10,11,12,13,14,15,16,17,18,19,20,21,22,23,24,25,26,27,28,29,30},1)&lt;&gt;"")*ISERROR(FIND(MID(B4404,{1,2,3,4,5,6,7,8,9,10,11,12,13,14,15,16,17,18,19,20,21,22,23,24,25,26,27,28,29,30},1),"ABCDEFGHIJKLMNOPQRSTUVWXYZ0123456789-_")))=0,ISERROR(VALUE(B4404)))),"Недопустимый код: только латинские буквы A-Z в верхнем регистре, цифры, - и _; начало с буквы, до 30 символов (например MILK-001)",IF(SUMPRODUCT(--EXACT('Номенклатура'!$A$6:$A$205,B4404))=0,"Код не найден в номенклатуре",IF(SUMPRODUCT(--EXACT('Номенклатура'!$A$6:$A$205,B4404))&gt;1,"Код повторяется в номенклатуре",IF(ISNA(MATCH(C4404,{"Приход","Расход","Списание","Корректировка остатка"},0)),"Выберите тип операции",IF(NOT(ISNUMBER(D4404)),"Укажите количество",IF(D4404=0,"Количество не может быть 0",IF(AND(C4404&lt;&gt;"Корректировка остатка",D4404&lt;0),"Для этого типа количество положительное",IF(NOT(ISNUMBER('Номенклатура'!$C$2)),"Укажите дату начала учёта",IF(A4404&lt;INT('Номенклатура'!$C$2),"Раньше даты начала учёта: НЕ учтено",IF(AND(C4404="Корректировка остатка",TRIM(G4404)=""),"Учтено: добавьте пояснение","ОК")))))))))))))</f>
        <v/>
      </c>
    </row>
    <row r="4405" spans="1:9" x14ac:dyDescent="0.25">
      <c r="A4405" s="16"/>
      <c r="B4405" s="13"/>
      <c r="C4405" s="13"/>
      <c r="D4405" s="14"/>
      <c r="E4405" s="17" t="str">
        <f>IF(OR(B4405="",SUMPRODUCT(--EXACT('Номенклатура'!$A$6:$A$205,B4405))&lt;&gt;1),"",INDEX('Номенклатура'!$D$6:$D$205,SUMPRODUCT(EXACT('Номенклатура'!$A$6:$A$205,B4405)*(ROW('Номенклатура'!$A$6:$A$205)-5)))&amp;"")</f>
        <v/>
      </c>
      <c r="F4405" s="18" t="str">
        <f>IF(OR(I4405="ОК",I4405="Учтено: добавьте пояснение"),IF(C4405="Приход",D4405,IF(C4405="Корректировка остатка",D4405,-D4405)),"")</f>
        <v/>
      </c>
      <c r="G4405" s="13"/>
      <c r="H4405" s="15" t="str">
        <f>IF(OR(B4405="",SUMPRODUCT(--EXACT('Номенклатура'!$A$6:$A$205,B4405))&lt;&gt;1),"",INDEX('Номенклатура'!$B$6:$B$205,SUMPRODUCT(EXACT('Номенклатура'!$A$6:$A$205,B4405)*(ROW('Номенклатура'!$A$6:$A$205)-5)))&amp;"")</f>
        <v/>
      </c>
      <c r="I4405" s="15" t="str">
        <f>IF(COUNTA(A4405:D4405,G4405)=0,"",IF(NOT(ISNUMBER(A4405)),"Укажите дату",IF(B4405="","Укажите код",IF(NOT(AND(ISTEXT(B4405),LEN(B4405)&gt;0,LEN(B4405)&lt;=30,ISNUMBER(FIND(LEFT(B4405,1),"ABCDEFGHIJKLMNOPQRSTUVWXYZ")),SUMPRODUCT((MID(B4405,{1,2,3,4,5,6,7,8,9,10,11,12,13,14,15,16,17,18,19,20,21,22,23,24,25,26,27,28,29,30},1)&lt;&gt;"")*ISERROR(FIND(MID(B4405,{1,2,3,4,5,6,7,8,9,10,11,12,13,14,15,16,17,18,19,20,21,22,23,24,25,26,27,28,29,30},1),"ABCDEFGHIJKLMNOPQRSTUVWXYZ0123456789-_")))=0,ISERROR(VALUE(B4405)))),"Недопустимый код: только латинские буквы A-Z в верхнем регистре, цифры, - и _; начало с буквы, до 30 символов (например MILK-001)",IF(SUMPRODUCT(--EXACT('Номенклатура'!$A$6:$A$205,B4405))=0,"Код не найден в номенклатуре",IF(SUMPRODUCT(--EXACT('Номенклатура'!$A$6:$A$205,B4405))&gt;1,"Код повторяется в номенклатуре",IF(ISNA(MATCH(C4405,{"Приход","Расход","Списание","Корректировка остатка"},0)),"Выберите тип операции",IF(NOT(ISNUMBER(D4405)),"Укажите количество",IF(D4405=0,"Количество не может быть 0",IF(AND(C4405&lt;&gt;"Корректировка остатка",D4405&lt;0),"Для этого типа количество положительное",IF(NOT(ISNUMBER('Номенклатура'!$C$2)),"Укажите дату начала учёта",IF(A4405&lt;INT('Номенклатура'!$C$2),"Раньше даты начала учёта: НЕ учтено",IF(AND(C4405="Корректировка остатка",TRIM(G4405)=""),"Учтено: добавьте пояснение","ОК")))))))))))))</f>
        <v/>
      </c>
    </row>
    <row r="4406" spans="1:9" x14ac:dyDescent="0.25">
      <c r="A4406" s="16"/>
      <c r="B4406" s="13"/>
      <c r="C4406" s="13"/>
      <c r="D4406" s="14"/>
      <c r="E4406" s="17" t="str">
        <f>IF(OR(B4406="",SUMPRODUCT(--EXACT('Номенклатура'!$A$6:$A$205,B4406))&lt;&gt;1),"",INDEX('Номенклатура'!$D$6:$D$205,SUMPRODUCT(EXACT('Номенклатура'!$A$6:$A$205,B4406)*(ROW('Номенклатура'!$A$6:$A$205)-5)))&amp;"")</f>
        <v/>
      </c>
      <c r="F4406" s="18" t="str">
        <f>IF(OR(I4406="ОК",I4406="Учтено: добавьте пояснение"),IF(C4406="Приход",D4406,IF(C4406="Корректировка остатка",D4406,-D4406)),"")</f>
        <v/>
      </c>
      <c r="G4406" s="13"/>
      <c r="H4406" s="15" t="str">
        <f>IF(OR(B4406="",SUMPRODUCT(--EXACT('Номенклатура'!$A$6:$A$205,B4406))&lt;&gt;1),"",INDEX('Номенклатура'!$B$6:$B$205,SUMPRODUCT(EXACT('Номенклатура'!$A$6:$A$205,B4406)*(ROW('Номенклатура'!$A$6:$A$205)-5)))&amp;"")</f>
        <v/>
      </c>
      <c r="I4406" s="15" t="str">
        <f>IF(COUNTA(A4406:D4406,G4406)=0,"",IF(NOT(ISNUMBER(A4406)),"Укажите дату",IF(B4406="","Укажите код",IF(NOT(AND(ISTEXT(B4406),LEN(B4406)&gt;0,LEN(B4406)&lt;=30,ISNUMBER(FIND(LEFT(B4406,1),"ABCDEFGHIJKLMNOPQRSTUVWXYZ")),SUMPRODUCT((MID(B4406,{1,2,3,4,5,6,7,8,9,10,11,12,13,14,15,16,17,18,19,20,21,22,23,24,25,26,27,28,29,30},1)&lt;&gt;"")*ISERROR(FIND(MID(B4406,{1,2,3,4,5,6,7,8,9,10,11,12,13,14,15,16,17,18,19,20,21,22,23,24,25,26,27,28,29,30},1),"ABCDEFGHIJKLMNOPQRSTUVWXYZ0123456789-_")))=0,ISERROR(VALUE(B4406)))),"Недопустимый код: только латинские буквы A-Z в верхнем регистре, цифры, - и _; начало с буквы, до 30 символов (например MILK-001)",IF(SUMPRODUCT(--EXACT('Номенклатура'!$A$6:$A$205,B4406))=0,"Код не найден в номенклатуре",IF(SUMPRODUCT(--EXACT('Номенклатура'!$A$6:$A$205,B4406))&gt;1,"Код повторяется в номенклатуре",IF(ISNA(MATCH(C4406,{"Приход","Расход","Списание","Корректировка остатка"},0)),"Выберите тип операции",IF(NOT(ISNUMBER(D4406)),"Укажите количество",IF(D4406=0,"Количество не может быть 0",IF(AND(C4406&lt;&gt;"Корректировка остатка",D4406&lt;0),"Для этого типа количество положительное",IF(NOT(ISNUMBER('Номенклатура'!$C$2)),"Укажите дату начала учёта",IF(A4406&lt;INT('Номенклатура'!$C$2),"Раньше даты начала учёта: НЕ учтено",IF(AND(C4406="Корректировка остатка",TRIM(G4406)=""),"Учтено: добавьте пояснение","ОК")))))))))))))</f>
        <v/>
      </c>
    </row>
    <row r="4407" spans="1:9" x14ac:dyDescent="0.25">
      <c r="A4407" s="16"/>
      <c r="B4407" s="13"/>
      <c r="C4407" s="13"/>
      <c r="D4407" s="14"/>
      <c r="E4407" s="17" t="str">
        <f>IF(OR(B4407="",SUMPRODUCT(--EXACT('Номенклатура'!$A$6:$A$205,B4407))&lt;&gt;1),"",INDEX('Номенклатура'!$D$6:$D$205,SUMPRODUCT(EXACT('Номенклатура'!$A$6:$A$205,B4407)*(ROW('Номенклатура'!$A$6:$A$205)-5)))&amp;"")</f>
        <v/>
      </c>
      <c r="F4407" s="18" t="str">
        <f>IF(OR(I4407="ОК",I4407="Учтено: добавьте пояснение"),IF(C4407="Приход",D4407,IF(C4407="Корректировка остатка",D4407,-D4407)),"")</f>
        <v/>
      </c>
      <c r="G4407" s="13"/>
      <c r="H4407" s="15" t="str">
        <f>IF(OR(B4407="",SUMPRODUCT(--EXACT('Номенклатура'!$A$6:$A$205,B4407))&lt;&gt;1),"",INDEX('Номенклатура'!$B$6:$B$205,SUMPRODUCT(EXACT('Номенклатура'!$A$6:$A$205,B4407)*(ROW('Номенклатура'!$A$6:$A$205)-5)))&amp;"")</f>
        <v/>
      </c>
      <c r="I4407" s="15" t="str">
        <f>IF(COUNTA(A4407:D4407,G4407)=0,"",IF(NOT(ISNUMBER(A4407)),"Укажите дату",IF(B4407="","Укажите код",IF(NOT(AND(ISTEXT(B4407),LEN(B4407)&gt;0,LEN(B4407)&lt;=30,ISNUMBER(FIND(LEFT(B4407,1),"ABCDEFGHIJKLMNOPQRSTUVWXYZ")),SUMPRODUCT((MID(B4407,{1,2,3,4,5,6,7,8,9,10,11,12,13,14,15,16,17,18,19,20,21,22,23,24,25,26,27,28,29,30},1)&lt;&gt;"")*ISERROR(FIND(MID(B4407,{1,2,3,4,5,6,7,8,9,10,11,12,13,14,15,16,17,18,19,20,21,22,23,24,25,26,27,28,29,30},1),"ABCDEFGHIJKLMNOPQRSTUVWXYZ0123456789-_")))=0,ISERROR(VALUE(B4407)))),"Недопустимый код: только латинские буквы A-Z в верхнем регистре, цифры, - и _; начало с буквы, до 30 символов (например MILK-001)",IF(SUMPRODUCT(--EXACT('Номенклатура'!$A$6:$A$205,B4407))=0,"Код не найден в номенклатуре",IF(SUMPRODUCT(--EXACT('Номенклатура'!$A$6:$A$205,B4407))&gt;1,"Код повторяется в номенклатуре",IF(ISNA(MATCH(C4407,{"Приход","Расход","Списание","Корректировка остатка"},0)),"Выберите тип операции",IF(NOT(ISNUMBER(D4407)),"Укажите количество",IF(D4407=0,"Количество не может быть 0",IF(AND(C4407&lt;&gt;"Корректировка остатка",D4407&lt;0),"Для этого типа количество положительное",IF(NOT(ISNUMBER('Номенклатура'!$C$2)),"Укажите дату начала учёта",IF(A4407&lt;INT('Номенклатура'!$C$2),"Раньше даты начала учёта: НЕ учтено",IF(AND(C4407="Корректировка остатка",TRIM(G4407)=""),"Учтено: добавьте пояснение","ОК")))))))))))))</f>
        <v/>
      </c>
    </row>
    <row r="4408" spans="1:9" x14ac:dyDescent="0.25">
      <c r="A4408" s="16"/>
      <c r="B4408" s="13"/>
      <c r="C4408" s="13"/>
      <c r="D4408" s="14"/>
      <c r="E4408" s="17" t="str">
        <f>IF(OR(B4408="",SUMPRODUCT(--EXACT('Номенклатура'!$A$6:$A$205,B4408))&lt;&gt;1),"",INDEX('Номенклатура'!$D$6:$D$205,SUMPRODUCT(EXACT('Номенклатура'!$A$6:$A$205,B4408)*(ROW('Номенклатура'!$A$6:$A$205)-5)))&amp;"")</f>
        <v/>
      </c>
      <c r="F4408" s="18" t="str">
        <f>IF(OR(I4408="ОК",I4408="Учтено: добавьте пояснение"),IF(C4408="Приход",D4408,IF(C4408="Корректировка остатка",D4408,-D4408)),"")</f>
        <v/>
      </c>
      <c r="G4408" s="13"/>
      <c r="H4408" s="15" t="str">
        <f>IF(OR(B4408="",SUMPRODUCT(--EXACT('Номенклатура'!$A$6:$A$205,B4408))&lt;&gt;1),"",INDEX('Номенклатура'!$B$6:$B$205,SUMPRODUCT(EXACT('Номенклатура'!$A$6:$A$205,B4408)*(ROW('Номенклатура'!$A$6:$A$205)-5)))&amp;"")</f>
        <v/>
      </c>
      <c r="I4408" s="15" t="str">
        <f>IF(COUNTA(A4408:D4408,G4408)=0,"",IF(NOT(ISNUMBER(A4408)),"Укажите дату",IF(B4408="","Укажите код",IF(NOT(AND(ISTEXT(B4408),LEN(B4408)&gt;0,LEN(B4408)&lt;=30,ISNUMBER(FIND(LEFT(B4408,1),"ABCDEFGHIJKLMNOPQRSTUVWXYZ")),SUMPRODUCT((MID(B4408,{1,2,3,4,5,6,7,8,9,10,11,12,13,14,15,16,17,18,19,20,21,22,23,24,25,26,27,28,29,30},1)&lt;&gt;"")*ISERROR(FIND(MID(B4408,{1,2,3,4,5,6,7,8,9,10,11,12,13,14,15,16,17,18,19,20,21,22,23,24,25,26,27,28,29,30},1),"ABCDEFGHIJKLMNOPQRSTUVWXYZ0123456789-_")))=0,ISERROR(VALUE(B4408)))),"Недопустимый код: только латинские буквы A-Z в верхнем регистре, цифры, - и _; начало с буквы, до 30 символов (например MILK-001)",IF(SUMPRODUCT(--EXACT('Номенклатура'!$A$6:$A$205,B4408))=0,"Код не найден в номенклатуре",IF(SUMPRODUCT(--EXACT('Номенклатура'!$A$6:$A$205,B4408))&gt;1,"Код повторяется в номенклатуре",IF(ISNA(MATCH(C4408,{"Приход","Расход","Списание","Корректировка остатка"},0)),"Выберите тип операции",IF(NOT(ISNUMBER(D4408)),"Укажите количество",IF(D4408=0,"Количество не может быть 0",IF(AND(C4408&lt;&gt;"Корректировка остатка",D4408&lt;0),"Для этого типа количество положительное",IF(NOT(ISNUMBER('Номенклатура'!$C$2)),"Укажите дату начала учёта",IF(A4408&lt;INT('Номенклатура'!$C$2),"Раньше даты начала учёта: НЕ учтено",IF(AND(C4408="Корректировка остатка",TRIM(G4408)=""),"Учтено: добавьте пояснение","ОК")))))))))))))</f>
        <v/>
      </c>
    </row>
    <row r="4409" spans="1:9" x14ac:dyDescent="0.25">
      <c r="A4409" s="16"/>
      <c r="B4409" s="13"/>
      <c r="C4409" s="13"/>
      <c r="D4409" s="14"/>
      <c r="E4409" s="17" t="str">
        <f>IF(OR(B4409="",SUMPRODUCT(--EXACT('Номенклатура'!$A$6:$A$205,B4409))&lt;&gt;1),"",INDEX('Номенклатура'!$D$6:$D$205,SUMPRODUCT(EXACT('Номенклатура'!$A$6:$A$205,B4409)*(ROW('Номенклатура'!$A$6:$A$205)-5)))&amp;"")</f>
        <v/>
      </c>
      <c r="F4409" s="18" t="str">
        <f>IF(OR(I4409="ОК",I4409="Учтено: добавьте пояснение"),IF(C4409="Приход",D4409,IF(C4409="Корректировка остатка",D4409,-D4409)),"")</f>
        <v/>
      </c>
      <c r="G4409" s="13"/>
      <c r="H4409" s="15" t="str">
        <f>IF(OR(B4409="",SUMPRODUCT(--EXACT('Номенклатура'!$A$6:$A$205,B4409))&lt;&gt;1),"",INDEX('Номенклатура'!$B$6:$B$205,SUMPRODUCT(EXACT('Номенклатура'!$A$6:$A$205,B4409)*(ROW('Номенклатура'!$A$6:$A$205)-5)))&amp;"")</f>
        <v/>
      </c>
      <c r="I4409" s="15" t="str">
        <f>IF(COUNTA(A4409:D4409,G4409)=0,"",IF(NOT(ISNUMBER(A4409)),"Укажите дату",IF(B4409="","Укажите код",IF(NOT(AND(ISTEXT(B4409),LEN(B4409)&gt;0,LEN(B4409)&lt;=30,ISNUMBER(FIND(LEFT(B4409,1),"ABCDEFGHIJKLMNOPQRSTUVWXYZ")),SUMPRODUCT((MID(B4409,{1,2,3,4,5,6,7,8,9,10,11,12,13,14,15,16,17,18,19,20,21,22,23,24,25,26,27,28,29,30},1)&lt;&gt;"")*ISERROR(FIND(MID(B4409,{1,2,3,4,5,6,7,8,9,10,11,12,13,14,15,16,17,18,19,20,21,22,23,24,25,26,27,28,29,30},1),"ABCDEFGHIJKLMNOPQRSTUVWXYZ0123456789-_")))=0,ISERROR(VALUE(B4409)))),"Недопустимый код: только латинские буквы A-Z в верхнем регистре, цифры, - и _; начало с буквы, до 30 символов (например MILK-001)",IF(SUMPRODUCT(--EXACT('Номенклатура'!$A$6:$A$205,B4409))=0,"Код не найден в номенклатуре",IF(SUMPRODUCT(--EXACT('Номенклатура'!$A$6:$A$205,B4409))&gt;1,"Код повторяется в номенклатуре",IF(ISNA(MATCH(C4409,{"Приход","Расход","Списание","Корректировка остатка"},0)),"Выберите тип операции",IF(NOT(ISNUMBER(D4409)),"Укажите количество",IF(D4409=0,"Количество не может быть 0",IF(AND(C4409&lt;&gt;"Корректировка остатка",D4409&lt;0),"Для этого типа количество положительное",IF(NOT(ISNUMBER('Номенклатура'!$C$2)),"Укажите дату начала учёта",IF(A4409&lt;INT('Номенклатура'!$C$2),"Раньше даты начала учёта: НЕ учтено",IF(AND(C4409="Корректировка остатка",TRIM(G4409)=""),"Учтено: добавьте пояснение","ОК")))))))))))))</f>
        <v/>
      </c>
    </row>
    <row r="4410" spans="1:9" x14ac:dyDescent="0.25">
      <c r="A4410" s="16"/>
      <c r="B4410" s="13"/>
      <c r="C4410" s="13"/>
      <c r="D4410" s="14"/>
      <c r="E4410" s="17" t="str">
        <f>IF(OR(B4410="",SUMPRODUCT(--EXACT('Номенклатура'!$A$6:$A$205,B4410))&lt;&gt;1),"",INDEX('Номенклатура'!$D$6:$D$205,SUMPRODUCT(EXACT('Номенклатура'!$A$6:$A$205,B4410)*(ROW('Номенклатура'!$A$6:$A$205)-5)))&amp;"")</f>
        <v/>
      </c>
      <c r="F4410" s="18" t="str">
        <f>IF(OR(I4410="ОК",I4410="Учтено: добавьте пояснение"),IF(C4410="Приход",D4410,IF(C4410="Корректировка остатка",D4410,-D4410)),"")</f>
        <v/>
      </c>
      <c r="G4410" s="13"/>
      <c r="H4410" s="15" t="str">
        <f>IF(OR(B4410="",SUMPRODUCT(--EXACT('Номенклатура'!$A$6:$A$205,B4410))&lt;&gt;1),"",INDEX('Номенклатура'!$B$6:$B$205,SUMPRODUCT(EXACT('Номенклатура'!$A$6:$A$205,B4410)*(ROW('Номенклатура'!$A$6:$A$205)-5)))&amp;"")</f>
        <v/>
      </c>
      <c r="I4410" s="15" t="str">
        <f>IF(COUNTA(A4410:D4410,G4410)=0,"",IF(NOT(ISNUMBER(A4410)),"Укажите дату",IF(B4410="","Укажите код",IF(NOT(AND(ISTEXT(B4410),LEN(B4410)&gt;0,LEN(B4410)&lt;=30,ISNUMBER(FIND(LEFT(B4410,1),"ABCDEFGHIJKLMNOPQRSTUVWXYZ")),SUMPRODUCT((MID(B4410,{1,2,3,4,5,6,7,8,9,10,11,12,13,14,15,16,17,18,19,20,21,22,23,24,25,26,27,28,29,30},1)&lt;&gt;"")*ISERROR(FIND(MID(B4410,{1,2,3,4,5,6,7,8,9,10,11,12,13,14,15,16,17,18,19,20,21,22,23,24,25,26,27,28,29,30},1),"ABCDEFGHIJKLMNOPQRSTUVWXYZ0123456789-_")))=0,ISERROR(VALUE(B4410)))),"Недопустимый код: только латинские буквы A-Z в верхнем регистре, цифры, - и _; начало с буквы, до 30 символов (например MILK-001)",IF(SUMPRODUCT(--EXACT('Номенклатура'!$A$6:$A$205,B4410))=0,"Код не найден в номенклатуре",IF(SUMPRODUCT(--EXACT('Номенклатура'!$A$6:$A$205,B4410))&gt;1,"Код повторяется в номенклатуре",IF(ISNA(MATCH(C4410,{"Приход","Расход","Списание","Корректировка остатка"},0)),"Выберите тип операции",IF(NOT(ISNUMBER(D4410)),"Укажите количество",IF(D4410=0,"Количество не может быть 0",IF(AND(C4410&lt;&gt;"Корректировка остатка",D4410&lt;0),"Для этого типа количество положительное",IF(NOT(ISNUMBER('Номенклатура'!$C$2)),"Укажите дату начала учёта",IF(A4410&lt;INT('Номенклатура'!$C$2),"Раньше даты начала учёта: НЕ учтено",IF(AND(C4410="Корректировка остатка",TRIM(G4410)=""),"Учтено: добавьте пояснение","ОК")))))))))))))</f>
        <v/>
      </c>
    </row>
    <row r="4411" spans="1:9" x14ac:dyDescent="0.25">
      <c r="A4411" s="16"/>
      <c r="B4411" s="13"/>
      <c r="C4411" s="13"/>
      <c r="D4411" s="14"/>
      <c r="E4411" s="17" t="str">
        <f>IF(OR(B4411="",SUMPRODUCT(--EXACT('Номенклатура'!$A$6:$A$205,B4411))&lt;&gt;1),"",INDEX('Номенклатура'!$D$6:$D$205,SUMPRODUCT(EXACT('Номенклатура'!$A$6:$A$205,B4411)*(ROW('Номенклатура'!$A$6:$A$205)-5)))&amp;"")</f>
        <v/>
      </c>
      <c r="F4411" s="18" t="str">
        <f>IF(OR(I4411="ОК",I4411="Учтено: добавьте пояснение"),IF(C4411="Приход",D4411,IF(C4411="Корректировка остатка",D4411,-D4411)),"")</f>
        <v/>
      </c>
      <c r="G4411" s="13"/>
      <c r="H4411" s="15" t="str">
        <f>IF(OR(B4411="",SUMPRODUCT(--EXACT('Номенклатура'!$A$6:$A$205,B4411))&lt;&gt;1),"",INDEX('Номенклатура'!$B$6:$B$205,SUMPRODUCT(EXACT('Номенклатура'!$A$6:$A$205,B4411)*(ROW('Номенклатура'!$A$6:$A$205)-5)))&amp;"")</f>
        <v/>
      </c>
      <c r="I4411" s="15" t="str">
        <f>IF(COUNTA(A4411:D4411,G4411)=0,"",IF(NOT(ISNUMBER(A4411)),"Укажите дату",IF(B4411="","Укажите код",IF(NOT(AND(ISTEXT(B4411),LEN(B4411)&gt;0,LEN(B4411)&lt;=30,ISNUMBER(FIND(LEFT(B4411,1),"ABCDEFGHIJKLMNOPQRSTUVWXYZ")),SUMPRODUCT((MID(B4411,{1,2,3,4,5,6,7,8,9,10,11,12,13,14,15,16,17,18,19,20,21,22,23,24,25,26,27,28,29,30},1)&lt;&gt;"")*ISERROR(FIND(MID(B4411,{1,2,3,4,5,6,7,8,9,10,11,12,13,14,15,16,17,18,19,20,21,22,23,24,25,26,27,28,29,30},1),"ABCDEFGHIJKLMNOPQRSTUVWXYZ0123456789-_")))=0,ISERROR(VALUE(B4411)))),"Недопустимый код: только латинские буквы A-Z в верхнем регистре, цифры, - и _; начало с буквы, до 30 символов (например MILK-001)",IF(SUMPRODUCT(--EXACT('Номенклатура'!$A$6:$A$205,B4411))=0,"Код не найден в номенклатуре",IF(SUMPRODUCT(--EXACT('Номенклатура'!$A$6:$A$205,B4411))&gt;1,"Код повторяется в номенклатуре",IF(ISNA(MATCH(C4411,{"Приход","Расход","Списание","Корректировка остатка"},0)),"Выберите тип операции",IF(NOT(ISNUMBER(D4411)),"Укажите количество",IF(D4411=0,"Количество не может быть 0",IF(AND(C4411&lt;&gt;"Корректировка остатка",D4411&lt;0),"Для этого типа количество положительное",IF(NOT(ISNUMBER('Номенклатура'!$C$2)),"Укажите дату начала учёта",IF(A4411&lt;INT('Номенклатура'!$C$2),"Раньше даты начала учёта: НЕ учтено",IF(AND(C4411="Корректировка остатка",TRIM(G4411)=""),"Учтено: добавьте пояснение","ОК")))))))))))))</f>
        <v/>
      </c>
    </row>
    <row r="4412" spans="1:9" x14ac:dyDescent="0.25">
      <c r="A4412" s="16"/>
      <c r="B4412" s="13"/>
      <c r="C4412" s="13"/>
      <c r="D4412" s="14"/>
      <c r="E4412" s="17" t="str">
        <f>IF(OR(B4412="",SUMPRODUCT(--EXACT('Номенклатура'!$A$6:$A$205,B4412))&lt;&gt;1),"",INDEX('Номенклатура'!$D$6:$D$205,SUMPRODUCT(EXACT('Номенклатура'!$A$6:$A$205,B4412)*(ROW('Номенклатура'!$A$6:$A$205)-5)))&amp;"")</f>
        <v/>
      </c>
      <c r="F4412" s="18" t="str">
        <f>IF(OR(I4412="ОК",I4412="Учтено: добавьте пояснение"),IF(C4412="Приход",D4412,IF(C4412="Корректировка остатка",D4412,-D4412)),"")</f>
        <v/>
      </c>
      <c r="G4412" s="13"/>
      <c r="H4412" s="15" t="str">
        <f>IF(OR(B4412="",SUMPRODUCT(--EXACT('Номенклатура'!$A$6:$A$205,B4412))&lt;&gt;1),"",INDEX('Номенклатура'!$B$6:$B$205,SUMPRODUCT(EXACT('Номенклатура'!$A$6:$A$205,B4412)*(ROW('Номенклатура'!$A$6:$A$205)-5)))&amp;"")</f>
        <v/>
      </c>
      <c r="I4412" s="15" t="str">
        <f>IF(COUNTA(A4412:D4412,G4412)=0,"",IF(NOT(ISNUMBER(A4412)),"Укажите дату",IF(B4412="","Укажите код",IF(NOT(AND(ISTEXT(B4412),LEN(B4412)&gt;0,LEN(B4412)&lt;=30,ISNUMBER(FIND(LEFT(B4412,1),"ABCDEFGHIJKLMNOPQRSTUVWXYZ")),SUMPRODUCT((MID(B4412,{1,2,3,4,5,6,7,8,9,10,11,12,13,14,15,16,17,18,19,20,21,22,23,24,25,26,27,28,29,30},1)&lt;&gt;"")*ISERROR(FIND(MID(B4412,{1,2,3,4,5,6,7,8,9,10,11,12,13,14,15,16,17,18,19,20,21,22,23,24,25,26,27,28,29,30},1),"ABCDEFGHIJKLMNOPQRSTUVWXYZ0123456789-_")))=0,ISERROR(VALUE(B4412)))),"Недопустимый код: только латинские буквы A-Z в верхнем регистре, цифры, - и _; начало с буквы, до 30 символов (например MILK-001)",IF(SUMPRODUCT(--EXACT('Номенклатура'!$A$6:$A$205,B4412))=0,"Код не найден в номенклатуре",IF(SUMPRODUCT(--EXACT('Номенклатура'!$A$6:$A$205,B4412))&gt;1,"Код повторяется в номенклатуре",IF(ISNA(MATCH(C4412,{"Приход","Расход","Списание","Корректировка остатка"},0)),"Выберите тип операции",IF(NOT(ISNUMBER(D4412)),"Укажите количество",IF(D4412=0,"Количество не может быть 0",IF(AND(C4412&lt;&gt;"Корректировка остатка",D4412&lt;0),"Для этого типа количество положительное",IF(NOT(ISNUMBER('Номенклатура'!$C$2)),"Укажите дату начала учёта",IF(A4412&lt;INT('Номенклатура'!$C$2),"Раньше даты начала учёта: НЕ учтено",IF(AND(C4412="Корректировка остатка",TRIM(G4412)=""),"Учтено: добавьте пояснение","ОК")))))))))))))</f>
        <v/>
      </c>
    </row>
    <row r="4413" spans="1:9" x14ac:dyDescent="0.25">
      <c r="A4413" s="16"/>
      <c r="B4413" s="13"/>
      <c r="C4413" s="13"/>
      <c r="D4413" s="14"/>
      <c r="E4413" s="17" t="str">
        <f>IF(OR(B4413="",SUMPRODUCT(--EXACT('Номенклатура'!$A$6:$A$205,B4413))&lt;&gt;1),"",INDEX('Номенклатура'!$D$6:$D$205,SUMPRODUCT(EXACT('Номенклатура'!$A$6:$A$205,B4413)*(ROW('Номенклатура'!$A$6:$A$205)-5)))&amp;"")</f>
        <v/>
      </c>
      <c r="F4413" s="18" t="str">
        <f>IF(OR(I4413="ОК",I4413="Учтено: добавьте пояснение"),IF(C4413="Приход",D4413,IF(C4413="Корректировка остатка",D4413,-D4413)),"")</f>
        <v/>
      </c>
      <c r="G4413" s="13"/>
      <c r="H4413" s="15" t="str">
        <f>IF(OR(B4413="",SUMPRODUCT(--EXACT('Номенклатура'!$A$6:$A$205,B4413))&lt;&gt;1),"",INDEX('Номенклатура'!$B$6:$B$205,SUMPRODUCT(EXACT('Номенклатура'!$A$6:$A$205,B4413)*(ROW('Номенклатура'!$A$6:$A$205)-5)))&amp;"")</f>
        <v/>
      </c>
      <c r="I4413" s="15" t="str">
        <f>IF(COUNTA(A4413:D4413,G4413)=0,"",IF(NOT(ISNUMBER(A4413)),"Укажите дату",IF(B4413="","Укажите код",IF(NOT(AND(ISTEXT(B4413),LEN(B4413)&gt;0,LEN(B4413)&lt;=30,ISNUMBER(FIND(LEFT(B4413,1),"ABCDEFGHIJKLMNOPQRSTUVWXYZ")),SUMPRODUCT((MID(B4413,{1,2,3,4,5,6,7,8,9,10,11,12,13,14,15,16,17,18,19,20,21,22,23,24,25,26,27,28,29,30},1)&lt;&gt;"")*ISERROR(FIND(MID(B4413,{1,2,3,4,5,6,7,8,9,10,11,12,13,14,15,16,17,18,19,20,21,22,23,24,25,26,27,28,29,30},1),"ABCDEFGHIJKLMNOPQRSTUVWXYZ0123456789-_")))=0,ISERROR(VALUE(B4413)))),"Недопустимый код: только латинские буквы A-Z в верхнем регистре, цифры, - и _; начало с буквы, до 30 символов (например MILK-001)",IF(SUMPRODUCT(--EXACT('Номенклатура'!$A$6:$A$205,B4413))=0,"Код не найден в номенклатуре",IF(SUMPRODUCT(--EXACT('Номенклатура'!$A$6:$A$205,B4413))&gt;1,"Код повторяется в номенклатуре",IF(ISNA(MATCH(C4413,{"Приход","Расход","Списание","Корректировка остатка"},0)),"Выберите тип операции",IF(NOT(ISNUMBER(D4413)),"Укажите количество",IF(D4413=0,"Количество не может быть 0",IF(AND(C4413&lt;&gt;"Корректировка остатка",D4413&lt;0),"Для этого типа количество положительное",IF(NOT(ISNUMBER('Номенклатура'!$C$2)),"Укажите дату начала учёта",IF(A4413&lt;INT('Номенклатура'!$C$2),"Раньше даты начала учёта: НЕ учтено",IF(AND(C4413="Корректировка остатка",TRIM(G4413)=""),"Учтено: добавьте пояснение","ОК")))))))))))))</f>
        <v/>
      </c>
    </row>
    <row r="4414" spans="1:9" x14ac:dyDescent="0.25">
      <c r="A4414" s="16"/>
      <c r="B4414" s="13"/>
      <c r="C4414" s="13"/>
      <c r="D4414" s="14"/>
      <c r="E4414" s="17" t="str">
        <f>IF(OR(B4414="",SUMPRODUCT(--EXACT('Номенклатура'!$A$6:$A$205,B4414))&lt;&gt;1),"",INDEX('Номенклатура'!$D$6:$D$205,SUMPRODUCT(EXACT('Номенклатура'!$A$6:$A$205,B4414)*(ROW('Номенклатура'!$A$6:$A$205)-5)))&amp;"")</f>
        <v/>
      </c>
      <c r="F4414" s="18" t="str">
        <f>IF(OR(I4414="ОК",I4414="Учтено: добавьте пояснение"),IF(C4414="Приход",D4414,IF(C4414="Корректировка остатка",D4414,-D4414)),"")</f>
        <v/>
      </c>
      <c r="G4414" s="13"/>
      <c r="H4414" s="15" t="str">
        <f>IF(OR(B4414="",SUMPRODUCT(--EXACT('Номенклатура'!$A$6:$A$205,B4414))&lt;&gt;1),"",INDEX('Номенклатура'!$B$6:$B$205,SUMPRODUCT(EXACT('Номенклатура'!$A$6:$A$205,B4414)*(ROW('Номенклатура'!$A$6:$A$205)-5)))&amp;"")</f>
        <v/>
      </c>
      <c r="I4414" s="15" t="str">
        <f>IF(COUNTA(A4414:D4414,G4414)=0,"",IF(NOT(ISNUMBER(A4414)),"Укажите дату",IF(B4414="","Укажите код",IF(NOT(AND(ISTEXT(B4414),LEN(B4414)&gt;0,LEN(B4414)&lt;=30,ISNUMBER(FIND(LEFT(B4414,1),"ABCDEFGHIJKLMNOPQRSTUVWXYZ")),SUMPRODUCT((MID(B4414,{1,2,3,4,5,6,7,8,9,10,11,12,13,14,15,16,17,18,19,20,21,22,23,24,25,26,27,28,29,30},1)&lt;&gt;"")*ISERROR(FIND(MID(B4414,{1,2,3,4,5,6,7,8,9,10,11,12,13,14,15,16,17,18,19,20,21,22,23,24,25,26,27,28,29,30},1),"ABCDEFGHIJKLMNOPQRSTUVWXYZ0123456789-_")))=0,ISERROR(VALUE(B4414)))),"Недопустимый код: только латинские буквы A-Z в верхнем регистре, цифры, - и _; начало с буквы, до 30 символов (например MILK-001)",IF(SUMPRODUCT(--EXACT('Номенклатура'!$A$6:$A$205,B4414))=0,"Код не найден в номенклатуре",IF(SUMPRODUCT(--EXACT('Номенклатура'!$A$6:$A$205,B4414))&gt;1,"Код повторяется в номенклатуре",IF(ISNA(MATCH(C4414,{"Приход","Расход","Списание","Корректировка остатка"},0)),"Выберите тип операции",IF(NOT(ISNUMBER(D4414)),"Укажите количество",IF(D4414=0,"Количество не может быть 0",IF(AND(C4414&lt;&gt;"Корректировка остатка",D4414&lt;0),"Для этого типа количество положительное",IF(NOT(ISNUMBER('Номенклатура'!$C$2)),"Укажите дату начала учёта",IF(A4414&lt;INT('Номенклатура'!$C$2),"Раньше даты начала учёта: НЕ учтено",IF(AND(C4414="Корректировка остатка",TRIM(G4414)=""),"Учтено: добавьте пояснение","ОК")))))))))))))</f>
        <v/>
      </c>
    </row>
    <row r="4415" spans="1:9" x14ac:dyDescent="0.25">
      <c r="A4415" s="16"/>
      <c r="B4415" s="13"/>
      <c r="C4415" s="13"/>
      <c r="D4415" s="14"/>
      <c r="E4415" s="17" t="str">
        <f>IF(OR(B4415="",SUMPRODUCT(--EXACT('Номенклатура'!$A$6:$A$205,B4415))&lt;&gt;1),"",INDEX('Номенклатура'!$D$6:$D$205,SUMPRODUCT(EXACT('Номенклатура'!$A$6:$A$205,B4415)*(ROW('Номенклатура'!$A$6:$A$205)-5)))&amp;"")</f>
        <v/>
      </c>
      <c r="F4415" s="18" t="str">
        <f>IF(OR(I4415="ОК",I4415="Учтено: добавьте пояснение"),IF(C4415="Приход",D4415,IF(C4415="Корректировка остатка",D4415,-D4415)),"")</f>
        <v/>
      </c>
      <c r="G4415" s="13"/>
      <c r="H4415" s="15" t="str">
        <f>IF(OR(B4415="",SUMPRODUCT(--EXACT('Номенклатура'!$A$6:$A$205,B4415))&lt;&gt;1),"",INDEX('Номенклатура'!$B$6:$B$205,SUMPRODUCT(EXACT('Номенклатура'!$A$6:$A$205,B4415)*(ROW('Номенклатура'!$A$6:$A$205)-5)))&amp;"")</f>
        <v/>
      </c>
      <c r="I4415" s="15" t="str">
        <f>IF(COUNTA(A4415:D4415,G4415)=0,"",IF(NOT(ISNUMBER(A4415)),"Укажите дату",IF(B4415="","Укажите код",IF(NOT(AND(ISTEXT(B4415),LEN(B4415)&gt;0,LEN(B4415)&lt;=30,ISNUMBER(FIND(LEFT(B4415,1),"ABCDEFGHIJKLMNOPQRSTUVWXYZ")),SUMPRODUCT((MID(B4415,{1,2,3,4,5,6,7,8,9,10,11,12,13,14,15,16,17,18,19,20,21,22,23,24,25,26,27,28,29,30},1)&lt;&gt;"")*ISERROR(FIND(MID(B4415,{1,2,3,4,5,6,7,8,9,10,11,12,13,14,15,16,17,18,19,20,21,22,23,24,25,26,27,28,29,30},1),"ABCDEFGHIJKLMNOPQRSTUVWXYZ0123456789-_")))=0,ISERROR(VALUE(B4415)))),"Недопустимый код: только латинские буквы A-Z в верхнем регистре, цифры, - и _; начало с буквы, до 30 символов (например MILK-001)",IF(SUMPRODUCT(--EXACT('Номенклатура'!$A$6:$A$205,B4415))=0,"Код не найден в номенклатуре",IF(SUMPRODUCT(--EXACT('Номенклатура'!$A$6:$A$205,B4415))&gt;1,"Код повторяется в номенклатуре",IF(ISNA(MATCH(C4415,{"Приход","Расход","Списание","Корректировка остатка"},0)),"Выберите тип операции",IF(NOT(ISNUMBER(D4415)),"Укажите количество",IF(D4415=0,"Количество не может быть 0",IF(AND(C4415&lt;&gt;"Корректировка остатка",D4415&lt;0),"Для этого типа количество положительное",IF(NOT(ISNUMBER('Номенклатура'!$C$2)),"Укажите дату начала учёта",IF(A4415&lt;INT('Номенклатура'!$C$2),"Раньше даты начала учёта: НЕ учтено",IF(AND(C4415="Корректировка остатка",TRIM(G4415)=""),"Учтено: добавьте пояснение","ОК")))))))))))))</f>
        <v/>
      </c>
    </row>
    <row r="4416" spans="1:9" x14ac:dyDescent="0.25">
      <c r="A4416" s="16"/>
      <c r="B4416" s="13"/>
      <c r="C4416" s="13"/>
      <c r="D4416" s="14"/>
      <c r="E4416" s="17" t="str">
        <f>IF(OR(B4416="",SUMPRODUCT(--EXACT('Номенклатура'!$A$6:$A$205,B4416))&lt;&gt;1),"",INDEX('Номенклатура'!$D$6:$D$205,SUMPRODUCT(EXACT('Номенклатура'!$A$6:$A$205,B4416)*(ROW('Номенклатура'!$A$6:$A$205)-5)))&amp;"")</f>
        <v/>
      </c>
      <c r="F4416" s="18" t="str">
        <f>IF(OR(I4416="ОК",I4416="Учтено: добавьте пояснение"),IF(C4416="Приход",D4416,IF(C4416="Корректировка остатка",D4416,-D4416)),"")</f>
        <v/>
      </c>
      <c r="G4416" s="13"/>
      <c r="H4416" s="15" t="str">
        <f>IF(OR(B4416="",SUMPRODUCT(--EXACT('Номенклатура'!$A$6:$A$205,B4416))&lt;&gt;1),"",INDEX('Номенклатура'!$B$6:$B$205,SUMPRODUCT(EXACT('Номенклатура'!$A$6:$A$205,B4416)*(ROW('Номенклатура'!$A$6:$A$205)-5)))&amp;"")</f>
        <v/>
      </c>
      <c r="I4416" s="15" t="str">
        <f>IF(COUNTA(A4416:D4416,G4416)=0,"",IF(NOT(ISNUMBER(A4416)),"Укажите дату",IF(B4416="","Укажите код",IF(NOT(AND(ISTEXT(B4416),LEN(B4416)&gt;0,LEN(B4416)&lt;=30,ISNUMBER(FIND(LEFT(B4416,1),"ABCDEFGHIJKLMNOPQRSTUVWXYZ")),SUMPRODUCT((MID(B4416,{1,2,3,4,5,6,7,8,9,10,11,12,13,14,15,16,17,18,19,20,21,22,23,24,25,26,27,28,29,30},1)&lt;&gt;"")*ISERROR(FIND(MID(B4416,{1,2,3,4,5,6,7,8,9,10,11,12,13,14,15,16,17,18,19,20,21,22,23,24,25,26,27,28,29,30},1),"ABCDEFGHIJKLMNOPQRSTUVWXYZ0123456789-_")))=0,ISERROR(VALUE(B4416)))),"Недопустимый код: только латинские буквы A-Z в верхнем регистре, цифры, - и _; начало с буквы, до 30 символов (например MILK-001)",IF(SUMPRODUCT(--EXACT('Номенклатура'!$A$6:$A$205,B4416))=0,"Код не найден в номенклатуре",IF(SUMPRODUCT(--EXACT('Номенклатура'!$A$6:$A$205,B4416))&gt;1,"Код повторяется в номенклатуре",IF(ISNA(MATCH(C4416,{"Приход","Расход","Списание","Корректировка остатка"},0)),"Выберите тип операции",IF(NOT(ISNUMBER(D4416)),"Укажите количество",IF(D4416=0,"Количество не может быть 0",IF(AND(C4416&lt;&gt;"Корректировка остатка",D4416&lt;0),"Для этого типа количество положительное",IF(NOT(ISNUMBER('Номенклатура'!$C$2)),"Укажите дату начала учёта",IF(A4416&lt;INT('Номенклатура'!$C$2),"Раньше даты начала учёта: НЕ учтено",IF(AND(C4416="Корректировка остатка",TRIM(G4416)=""),"Учтено: добавьте пояснение","ОК")))))))))))))</f>
        <v/>
      </c>
    </row>
    <row r="4417" spans="1:9" x14ac:dyDescent="0.25">
      <c r="A4417" s="16"/>
      <c r="B4417" s="13"/>
      <c r="C4417" s="13"/>
      <c r="D4417" s="14"/>
      <c r="E4417" s="17" t="str">
        <f>IF(OR(B4417="",SUMPRODUCT(--EXACT('Номенклатура'!$A$6:$A$205,B4417))&lt;&gt;1),"",INDEX('Номенклатура'!$D$6:$D$205,SUMPRODUCT(EXACT('Номенклатура'!$A$6:$A$205,B4417)*(ROW('Номенклатура'!$A$6:$A$205)-5)))&amp;"")</f>
        <v/>
      </c>
      <c r="F4417" s="18" t="str">
        <f>IF(OR(I4417="ОК",I4417="Учтено: добавьте пояснение"),IF(C4417="Приход",D4417,IF(C4417="Корректировка остатка",D4417,-D4417)),"")</f>
        <v/>
      </c>
      <c r="G4417" s="13"/>
      <c r="H4417" s="15" t="str">
        <f>IF(OR(B4417="",SUMPRODUCT(--EXACT('Номенклатура'!$A$6:$A$205,B4417))&lt;&gt;1),"",INDEX('Номенклатура'!$B$6:$B$205,SUMPRODUCT(EXACT('Номенклатура'!$A$6:$A$205,B4417)*(ROW('Номенклатура'!$A$6:$A$205)-5)))&amp;"")</f>
        <v/>
      </c>
      <c r="I4417" s="15" t="str">
        <f>IF(COUNTA(A4417:D4417,G4417)=0,"",IF(NOT(ISNUMBER(A4417)),"Укажите дату",IF(B4417="","Укажите код",IF(NOT(AND(ISTEXT(B4417),LEN(B4417)&gt;0,LEN(B4417)&lt;=30,ISNUMBER(FIND(LEFT(B4417,1),"ABCDEFGHIJKLMNOPQRSTUVWXYZ")),SUMPRODUCT((MID(B4417,{1,2,3,4,5,6,7,8,9,10,11,12,13,14,15,16,17,18,19,20,21,22,23,24,25,26,27,28,29,30},1)&lt;&gt;"")*ISERROR(FIND(MID(B4417,{1,2,3,4,5,6,7,8,9,10,11,12,13,14,15,16,17,18,19,20,21,22,23,24,25,26,27,28,29,30},1),"ABCDEFGHIJKLMNOPQRSTUVWXYZ0123456789-_")))=0,ISERROR(VALUE(B4417)))),"Недопустимый код: только латинские буквы A-Z в верхнем регистре, цифры, - и _; начало с буквы, до 30 символов (например MILK-001)",IF(SUMPRODUCT(--EXACT('Номенклатура'!$A$6:$A$205,B4417))=0,"Код не найден в номенклатуре",IF(SUMPRODUCT(--EXACT('Номенклатура'!$A$6:$A$205,B4417))&gt;1,"Код повторяется в номенклатуре",IF(ISNA(MATCH(C4417,{"Приход","Расход","Списание","Корректировка остатка"},0)),"Выберите тип операции",IF(NOT(ISNUMBER(D4417)),"Укажите количество",IF(D4417=0,"Количество не может быть 0",IF(AND(C4417&lt;&gt;"Корректировка остатка",D4417&lt;0),"Для этого типа количество положительное",IF(NOT(ISNUMBER('Номенклатура'!$C$2)),"Укажите дату начала учёта",IF(A4417&lt;INT('Номенклатура'!$C$2),"Раньше даты начала учёта: НЕ учтено",IF(AND(C4417="Корректировка остатка",TRIM(G4417)=""),"Учтено: добавьте пояснение","ОК")))))))))))))</f>
        <v/>
      </c>
    </row>
    <row r="4418" spans="1:9" x14ac:dyDescent="0.25">
      <c r="A4418" s="16"/>
      <c r="B4418" s="13"/>
      <c r="C4418" s="13"/>
      <c r="D4418" s="14"/>
      <c r="E4418" s="17" t="str">
        <f>IF(OR(B4418="",SUMPRODUCT(--EXACT('Номенклатура'!$A$6:$A$205,B4418))&lt;&gt;1),"",INDEX('Номенклатура'!$D$6:$D$205,SUMPRODUCT(EXACT('Номенклатура'!$A$6:$A$205,B4418)*(ROW('Номенклатура'!$A$6:$A$205)-5)))&amp;"")</f>
        <v/>
      </c>
      <c r="F4418" s="18" t="str">
        <f>IF(OR(I4418="ОК",I4418="Учтено: добавьте пояснение"),IF(C4418="Приход",D4418,IF(C4418="Корректировка остатка",D4418,-D4418)),"")</f>
        <v/>
      </c>
      <c r="G4418" s="13"/>
      <c r="H4418" s="15" t="str">
        <f>IF(OR(B4418="",SUMPRODUCT(--EXACT('Номенклатура'!$A$6:$A$205,B4418))&lt;&gt;1),"",INDEX('Номенклатура'!$B$6:$B$205,SUMPRODUCT(EXACT('Номенклатура'!$A$6:$A$205,B4418)*(ROW('Номенклатура'!$A$6:$A$205)-5)))&amp;"")</f>
        <v/>
      </c>
      <c r="I4418" s="15" t="str">
        <f>IF(COUNTA(A4418:D4418,G4418)=0,"",IF(NOT(ISNUMBER(A4418)),"Укажите дату",IF(B4418="","Укажите код",IF(NOT(AND(ISTEXT(B4418),LEN(B4418)&gt;0,LEN(B4418)&lt;=30,ISNUMBER(FIND(LEFT(B4418,1),"ABCDEFGHIJKLMNOPQRSTUVWXYZ")),SUMPRODUCT((MID(B4418,{1,2,3,4,5,6,7,8,9,10,11,12,13,14,15,16,17,18,19,20,21,22,23,24,25,26,27,28,29,30},1)&lt;&gt;"")*ISERROR(FIND(MID(B4418,{1,2,3,4,5,6,7,8,9,10,11,12,13,14,15,16,17,18,19,20,21,22,23,24,25,26,27,28,29,30},1),"ABCDEFGHIJKLMNOPQRSTUVWXYZ0123456789-_")))=0,ISERROR(VALUE(B4418)))),"Недопустимый код: только латинские буквы A-Z в верхнем регистре, цифры, - и _; начало с буквы, до 30 символов (например MILK-001)",IF(SUMPRODUCT(--EXACT('Номенклатура'!$A$6:$A$205,B4418))=0,"Код не найден в номенклатуре",IF(SUMPRODUCT(--EXACT('Номенклатура'!$A$6:$A$205,B4418))&gt;1,"Код повторяется в номенклатуре",IF(ISNA(MATCH(C4418,{"Приход","Расход","Списание","Корректировка остатка"},0)),"Выберите тип операции",IF(NOT(ISNUMBER(D4418)),"Укажите количество",IF(D4418=0,"Количество не может быть 0",IF(AND(C4418&lt;&gt;"Корректировка остатка",D4418&lt;0),"Для этого типа количество положительное",IF(NOT(ISNUMBER('Номенклатура'!$C$2)),"Укажите дату начала учёта",IF(A4418&lt;INT('Номенклатура'!$C$2),"Раньше даты начала учёта: НЕ учтено",IF(AND(C4418="Корректировка остатка",TRIM(G4418)=""),"Учтено: добавьте пояснение","ОК")))))))))))))</f>
        <v/>
      </c>
    </row>
    <row r="4419" spans="1:9" x14ac:dyDescent="0.25">
      <c r="A4419" s="16"/>
      <c r="B4419" s="13"/>
      <c r="C4419" s="13"/>
      <c r="D4419" s="14"/>
      <c r="E4419" s="17" t="str">
        <f>IF(OR(B4419="",SUMPRODUCT(--EXACT('Номенклатура'!$A$6:$A$205,B4419))&lt;&gt;1),"",INDEX('Номенклатура'!$D$6:$D$205,SUMPRODUCT(EXACT('Номенклатура'!$A$6:$A$205,B4419)*(ROW('Номенклатура'!$A$6:$A$205)-5)))&amp;"")</f>
        <v/>
      </c>
      <c r="F4419" s="18" t="str">
        <f>IF(OR(I4419="ОК",I4419="Учтено: добавьте пояснение"),IF(C4419="Приход",D4419,IF(C4419="Корректировка остатка",D4419,-D4419)),"")</f>
        <v/>
      </c>
      <c r="G4419" s="13"/>
      <c r="H4419" s="15" t="str">
        <f>IF(OR(B4419="",SUMPRODUCT(--EXACT('Номенклатура'!$A$6:$A$205,B4419))&lt;&gt;1),"",INDEX('Номенклатура'!$B$6:$B$205,SUMPRODUCT(EXACT('Номенклатура'!$A$6:$A$205,B4419)*(ROW('Номенклатура'!$A$6:$A$205)-5)))&amp;"")</f>
        <v/>
      </c>
      <c r="I4419" s="15" t="str">
        <f>IF(COUNTA(A4419:D4419,G4419)=0,"",IF(NOT(ISNUMBER(A4419)),"Укажите дату",IF(B4419="","Укажите код",IF(NOT(AND(ISTEXT(B4419),LEN(B4419)&gt;0,LEN(B4419)&lt;=30,ISNUMBER(FIND(LEFT(B4419,1),"ABCDEFGHIJKLMNOPQRSTUVWXYZ")),SUMPRODUCT((MID(B4419,{1,2,3,4,5,6,7,8,9,10,11,12,13,14,15,16,17,18,19,20,21,22,23,24,25,26,27,28,29,30},1)&lt;&gt;"")*ISERROR(FIND(MID(B4419,{1,2,3,4,5,6,7,8,9,10,11,12,13,14,15,16,17,18,19,20,21,22,23,24,25,26,27,28,29,30},1),"ABCDEFGHIJKLMNOPQRSTUVWXYZ0123456789-_")))=0,ISERROR(VALUE(B4419)))),"Недопустимый код: только латинские буквы A-Z в верхнем регистре, цифры, - и _; начало с буквы, до 30 символов (например MILK-001)",IF(SUMPRODUCT(--EXACT('Номенклатура'!$A$6:$A$205,B4419))=0,"Код не найден в номенклатуре",IF(SUMPRODUCT(--EXACT('Номенклатура'!$A$6:$A$205,B4419))&gt;1,"Код повторяется в номенклатуре",IF(ISNA(MATCH(C4419,{"Приход","Расход","Списание","Корректировка остатка"},0)),"Выберите тип операции",IF(NOT(ISNUMBER(D4419)),"Укажите количество",IF(D4419=0,"Количество не может быть 0",IF(AND(C4419&lt;&gt;"Корректировка остатка",D4419&lt;0),"Для этого типа количество положительное",IF(NOT(ISNUMBER('Номенклатура'!$C$2)),"Укажите дату начала учёта",IF(A4419&lt;INT('Номенклатура'!$C$2),"Раньше даты начала учёта: НЕ учтено",IF(AND(C4419="Корректировка остатка",TRIM(G4419)=""),"Учтено: добавьте пояснение","ОК")))))))))))))</f>
        <v/>
      </c>
    </row>
    <row r="4420" spans="1:9" x14ac:dyDescent="0.25">
      <c r="A4420" s="16"/>
      <c r="B4420" s="13"/>
      <c r="C4420" s="13"/>
      <c r="D4420" s="14"/>
      <c r="E4420" s="17" t="str">
        <f>IF(OR(B4420="",SUMPRODUCT(--EXACT('Номенклатура'!$A$6:$A$205,B4420))&lt;&gt;1),"",INDEX('Номенклатура'!$D$6:$D$205,SUMPRODUCT(EXACT('Номенклатура'!$A$6:$A$205,B4420)*(ROW('Номенклатура'!$A$6:$A$205)-5)))&amp;"")</f>
        <v/>
      </c>
      <c r="F4420" s="18" t="str">
        <f>IF(OR(I4420="ОК",I4420="Учтено: добавьте пояснение"),IF(C4420="Приход",D4420,IF(C4420="Корректировка остатка",D4420,-D4420)),"")</f>
        <v/>
      </c>
      <c r="G4420" s="13"/>
      <c r="H4420" s="15" t="str">
        <f>IF(OR(B4420="",SUMPRODUCT(--EXACT('Номенклатура'!$A$6:$A$205,B4420))&lt;&gt;1),"",INDEX('Номенклатура'!$B$6:$B$205,SUMPRODUCT(EXACT('Номенклатура'!$A$6:$A$205,B4420)*(ROW('Номенклатура'!$A$6:$A$205)-5)))&amp;"")</f>
        <v/>
      </c>
      <c r="I4420" s="15" t="str">
        <f>IF(COUNTA(A4420:D4420,G4420)=0,"",IF(NOT(ISNUMBER(A4420)),"Укажите дату",IF(B4420="","Укажите код",IF(NOT(AND(ISTEXT(B4420),LEN(B4420)&gt;0,LEN(B4420)&lt;=30,ISNUMBER(FIND(LEFT(B4420,1),"ABCDEFGHIJKLMNOPQRSTUVWXYZ")),SUMPRODUCT((MID(B4420,{1,2,3,4,5,6,7,8,9,10,11,12,13,14,15,16,17,18,19,20,21,22,23,24,25,26,27,28,29,30},1)&lt;&gt;"")*ISERROR(FIND(MID(B4420,{1,2,3,4,5,6,7,8,9,10,11,12,13,14,15,16,17,18,19,20,21,22,23,24,25,26,27,28,29,30},1),"ABCDEFGHIJKLMNOPQRSTUVWXYZ0123456789-_")))=0,ISERROR(VALUE(B4420)))),"Недопустимый код: только латинские буквы A-Z в верхнем регистре, цифры, - и _; начало с буквы, до 30 символов (например MILK-001)",IF(SUMPRODUCT(--EXACT('Номенклатура'!$A$6:$A$205,B4420))=0,"Код не найден в номенклатуре",IF(SUMPRODUCT(--EXACT('Номенклатура'!$A$6:$A$205,B4420))&gt;1,"Код повторяется в номенклатуре",IF(ISNA(MATCH(C4420,{"Приход","Расход","Списание","Корректировка остатка"},0)),"Выберите тип операции",IF(NOT(ISNUMBER(D4420)),"Укажите количество",IF(D4420=0,"Количество не может быть 0",IF(AND(C4420&lt;&gt;"Корректировка остатка",D4420&lt;0),"Для этого типа количество положительное",IF(NOT(ISNUMBER('Номенклатура'!$C$2)),"Укажите дату начала учёта",IF(A4420&lt;INT('Номенклатура'!$C$2),"Раньше даты начала учёта: НЕ учтено",IF(AND(C4420="Корректировка остатка",TRIM(G4420)=""),"Учтено: добавьте пояснение","ОК")))))))))))))</f>
        <v/>
      </c>
    </row>
    <row r="4421" spans="1:9" x14ac:dyDescent="0.25">
      <c r="A4421" s="16"/>
      <c r="B4421" s="13"/>
      <c r="C4421" s="13"/>
      <c r="D4421" s="14"/>
      <c r="E4421" s="17" t="str">
        <f>IF(OR(B4421="",SUMPRODUCT(--EXACT('Номенклатура'!$A$6:$A$205,B4421))&lt;&gt;1),"",INDEX('Номенклатура'!$D$6:$D$205,SUMPRODUCT(EXACT('Номенклатура'!$A$6:$A$205,B4421)*(ROW('Номенклатура'!$A$6:$A$205)-5)))&amp;"")</f>
        <v/>
      </c>
      <c r="F4421" s="18" t="str">
        <f>IF(OR(I4421="ОК",I4421="Учтено: добавьте пояснение"),IF(C4421="Приход",D4421,IF(C4421="Корректировка остатка",D4421,-D4421)),"")</f>
        <v/>
      </c>
      <c r="G4421" s="13"/>
      <c r="H4421" s="15" t="str">
        <f>IF(OR(B4421="",SUMPRODUCT(--EXACT('Номенклатура'!$A$6:$A$205,B4421))&lt;&gt;1),"",INDEX('Номенклатура'!$B$6:$B$205,SUMPRODUCT(EXACT('Номенклатура'!$A$6:$A$205,B4421)*(ROW('Номенклатура'!$A$6:$A$205)-5)))&amp;"")</f>
        <v/>
      </c>
      <c r="I4421" s="15" t="str">
        <f>IF(COUNTA(A4421:D4421,G4421)=0,"",IF(NOT(ISNUMBER(A4421)),"Укажите дату",IF(B4421="","Укажите код",IF(NOT(AND(ISTEXT(B4421),LEN(B4421)&gt;0,LEN(B4421)&lt;=30,ISNUMBER(FIND(LEFT(B4421,1),"ABCDEFGHIJKLMNOPQRSTUVWXYZ")),SUMPRODUCT((MID(B4421,{1,2,3,4,5,6,7,8,9,10,11,12,13,14,15,16,17,18,19,20,21,22,23,24,25,26,27,28,29,30},1)&lt;&gt;"")*ISERROR(FIND(MID(B4421,{1,2,3,4,5,6,7,8,9,10,11,12,13,14,15,16,17,18,19,20,21,22,23,24,25,26,27,28,29,30},1),"ABCDEFGHIJKLMNOPQRSTUVWXYZ0123456789-_")))=0,ISERROR(VALUE(B4421)))),"Недопустимый код: только латинские буквы A-Z в верхнем регистре, цифры, - и _; начало с буквы, до 30 символов (например MILK-001)",IF(SUMPRODUCT(--EXACT('Номенклатура'!$A$6:$A$205,B4421))=0,"Код не найден в номенклатуре",IF(SUMPRODUCT(--EXACT('Номенклатура'!$A$6:$A$205,B4421))&gt;1,"Код повторяется в номенклатуре",IF(ISNA(MATCH(C4421,{"Приход","Расход","Списание","Корректировка остатка"},0)),"Выберите тип операции",IF(NOT(ISNUMBER(D4421)),"Укажите количество",IF(D4421=0,"Количество не может быть 0",IF(AND(C4421&lt;&gt;"Корректировка остатка",D4421&lt;0),"Для этого типа количество положительное",IF(NOT(ISNUMBER('Номенклатура'!$C$2)),"Укажите дату начала учёта",IF(A4421&lt;INT('Номенклатура'!$C$2),"Раньше даты начала учёта: НЕ учтено",IF(AND(C4421="Корректировка остатка",TRIM(G4421)=""),"Учтено: добавьте пояснение","ОК")))))))))))))</f>
        <v/>
      </c>
    </row>
    <row r="4422" spans="1:9" x14ac:dyDescent="0.25">
      <c r="A4422" s="16"/>
      <c r="B4422" s="13"/>
      <c r="C4422" s="13"/>
      <c r="D4422" s="14"/>
      <c r="E4422" s="17" t="str">
        <f>IF(OR(B4422="",SUMPRODUCT(--EXACT('Номенклатура'!$A$6:$A$205,B4422))&lt;&gt;1),"",INDEX('Номенклатура'!$D$6:$D$205,SUMPRODUCT(EXACT('Номенклатура'!$A$6:$A$205,B4422)*(ROW('Номенклатура'!$A$6:$A$205)-5)))&amp;"")</f>
        <v/>
      </c>
      <c r="F4422" s="18" t="str">
        <f>IF(OR(I4422="ОК",I4422="Учтено: добавьте пояснение"),IF(C4422="Приход",D4422,IF(C4422="Корректировка остатка",D4422,-D4422)),"")</f>
        <v/>
      </c>
      <c r="G4422" s="13"/>
      <c r="H4422" s="15" t="str">
        <f>IF(OR(B4422="",SUMPRODUCT(--EXACT('Номенклатура'!$A$6:$A$205,B4422))&lt;&gt;1),"",INDEX('Номенклатура'!$B$6:$B$205,SUMPRODUCT(EXACT('Номенклатура'!$A$6:$A$205,B4422)*(ROW('Номенклатура'!$A$6:$A$205)-5)))&amp;"")</f>
        <v/>
      </c>
      <c r="I4422" s="15" t="str">
        <f>IF(COUNTA(A4422:D4422,G4422)=0,"",IF(NOT(ISNUMBER(A4422)),"Укажите дату",IF(B4422="","Укажите код",IF(NOT(AND(ISTEXT(B4422),LEN(B4422)&gt;0,LEN(B4422)&lt;=30,ISNUMBER(FIND(LEFT(B4422,1),"ABCDEFGHIJKLMNOPQRSTUVWXYZ")),SUMPRODUCT((MID(B4422,{1,2,3,4,5,6,7,8,9,10,11,12,13,14,15,16,17,18,19,20,21,22,23,24,25,26,27,28,29,30},1)&lt;&gt;"")*ISERROR(FIND(MID(B4422,{1,2,3,4,5,6,7,8,9,10,11,12,13,14,15,16,17,18,19,20,21,22,23,24,25,26,27,28,29,30},1),"ABCDEFGHIJKLMNOPQRSTUVWXYZ0123456789-_")))=0,ISERROR(VALUE(B4422)))),"Недопустимый код: только латинские буквы A-Z в верхнем регистре, цифры, - и _; начало с буквы, до 30 символов (например MILK-001)",IF(SUMPRODUCT(--EXACT('Номенклатура'!$A$6:$A$205,B4422))=0,"Код не найден в номенклатуре",IF(SUMPRODUCT(--EXACT('Номенклатура'!$A$6:$A$205,B4422))&gt;1,"Код повторяется в номенклатуре",IF(ISNA(MATCH(C4422,{"Приход","Расход","Списание","Корректировка остатка"},0)),"Выберите тип операции",IF(NOT(ISNUMBER(D4422)),"Укажите количество",IF(D4422=0,"Количество не может быть 0",IF(AND(C4422&lt;&gt;"Корректировка остатка",D4422&lt;0),"Для этого типа количество положительное",IF(NOT(ISNUMBER('Номенклатура'!$C$2)),"Укажите дату начала учёта",IF(A4422&lt;INT('Номенклатура'!$C$2),"Раньше даты начала учёта: НЕ учтено",IF(AND(C4422="Корректировка остатка",TRIM(G4422)=""),"Учтено: добавьте пояснение","ОК")))))))))))))</f>
        <v/>
      </c>
    </row>
    <row r="4423" spans="1:9" x14ac:dyDescent="0.25">
      <c r="A4423" s="16"/>
      <c r="B4423" s="13"/>
      <c r="C4423" s="13"/>
      <c r="D4423" s="14"/>
      <c r="E4423" s="17" t="str">
        <f>IF(OR(B4423="",SUMPRODUCT(--EXACT('Номенклатура'!$A$6:$A$205,B4423))&lt;&gt;1),"",INDEX('Номенклатура'!$D$6:$D$205,SUMPRODUCT(EXACT('Номенклатура'!$A$6:$A$205,B4423)*(ROW('Номенклатура'!$A$6:$A$205)-5)))&amp;"")</f>
        <v/>
      </c>
      <c r="F4423" s="18" t="str">
        <f>IF(OR(I4423="ОК",I4423="Учтено: добавьте пояснение"),IF(C4423="Приход",D4423,IF(C4423="Корректировка остатка",D4423,-D4423)),"")</f>
        <v/>
      </c>
      <c r="G4423" s="13"/>
      <c r="H4423" s="15" t="str">
        <f>IF(OR(B4423="",SUMPRODUCT(--EXACT('Номенклатура'!$A$6:$A$205,B4423))&lt;&gt;1),"",INDEX('Номенклатура'!$B$6:$B$205,SUMPRODUCT(EXACT('Номенклатура'!$A$6:$A$205,B4423)*(ROW('Номенклатура'!$A$6:$A$205)-5)))&amp;"")</f>
        <v/>
      </c>
      <c r="I4423" s="15" t="str">
        <f>IF(COUNTA(A4423:D4423,G4423)=0,"",IF(NOT(ISNUMBER(A4423)),"Укажите дату",IF(B4423="","Укажите код",IF(NOT(AND(ISTEXT(B4423),LEN(B4423)&gt;0,LEN(B4423)&lt;=30,ISNUMBER(FIND(LEFT(B4423,1),"ABCDEFGHIJKLMNOPQRSTUVWXYZ")),SUMPRODUCT((MID(B4423,{1,2,3,4,5,6,7,8,9,10,11,12,13,14,15,16,17,18,19,20,21,22,23,24,25,26,27,28,29,30},1)&lt;&gt;"")*ISERROR(FIND(MID(B4423,{1,2,3,4,5,6,7,8,9,10,11,12,13,14,15,16,17,18,19,20,21,22,23,24,25,26,27,28,29,30},1),"ABCDEFGHIJKLMNOPQRSTUVWXYZ0123456789-_")))=0,ISERROR(VALUE(B4423)))),"Недопустимый код: только латинские буквы A-Z в верхнем регистре, цифры, - и _; начало с буквы, до 30 символов (например MILK-001)",IF(SUMPRODUCT(--EXACT('Номенклатура'!$A$6:$A$205,B4423))=0,"Код не найден в номенклатуре",IF(SUMPRODUCT(--EXACT('Номенклатура'!$A$6:$A$205,B4423))&gt;1,"Код повторяется в номенклатуре",IF(ISNA(MATCH(C4423,{"Приход","Расход","Списание","Корректировка остатка"},0)),"Выберите тип операции",IF(NOT(ISNUMBER(D4423)),"Укажите количество",IF(D4423=0,"Количество не может быть 0",IF(AND(C4423&lt;&gt;"Корректировка остатка",D4423&lt;0),"Для этого типа количество положительное",IF(NOT(ISNUMBER('Номенклатура'!$C$2)),"Укажите дату начала учёта",IF(A4423&lt;INT('Номенклатура'!$C$2),"Раньше даты начала учёта: НЕ учтено",IF(AND(C4423="Корректировка остатка",TRIM(G4423)=""),"Учтено: добавьте пояснение","ОК")))))))))))))</f>
        <v/>
      </c>
    </row>
    <row r="4424" spans="1:9" x14ac:dyDescent="0.25">
      <c r="A4424" s="16"/>
      <c r="B4424" s="13"/>
      <c r="C4424" s="13"/>
      <c r="D4424" s="14"/>
      <c r="E4424" s="17" t="str">
        <f>IF(OR(B4424="",SUMPRODUCT(--EXACT('Номенклатура'!$A$6:$A$205,B4424))&lt;&gt;1),"",INDEX('Номенклатура'!$D$6:$D$205,SUMPRODUCT(EXACT('Номенклатура'!$A$6:$A$205,B4424)*(ROW('Номенклатура'!$A$6:$A$205)-5)))&amp;"")</f>
        <v/>
      </c>
      <c r="F4424" s="18" t="str">
        <f>IF(OR(I4424="ОК",I4424="Учтено: добавьте пояснение"),IF(C4424="Приход",D4424,IF(C4424="Корректировка остатка",D4424,-D4424)),"")</f>
        <v/>
      </c>
      <c r="G4424" s="13"/>
      <c r="H4424" s="15" t="str">
        <f>IF(OR(B4424="",SUMPRODUCT(--EXACT('Номенклатура'!$A$6:$A$205,B4424))&lt;&gt;1),"",INDEX('Номенклатура'!$B$6:$B$205,SUMPRODUCT(EXACT('Номенклатура'!$A$6:$A$205,B4424)*(ROW('Номенклатура'!$A$6:$A$205)-5)))&amp;"")</f>
        <v/>
      </c>
      <c r="I4424" s="15" t="str">
        <f>IF(COUNTA(A4424:D4424,G4424)=0,"",IF(NOT(ISNUMBER(A4424)),"Укажите дату",IF(B4424="","Укажите код",IF(NOT(AND(ISTEXT(B4424),LEN(B4424)&gt;0,LEN(B4424)&lt;=30,ISNUMBER(FIND(LEFT(B4424,1),"ABCDEFGHIJKLMNOPQRSTUVWXYZ")),SUMPRODUCT((MID(B4424,{1,2,3,4,5,6,7,8,9,10,11,12,13,14,15,16,17,18,19,20,21,22,23,24,25,26,27,28,29,30},1)&lt;&gt;"")*ISERROR(FIND(MID(B4424,{1,2,3,4,5,6,7,8,9,10,11,12,13,14,15,16,17,18,19,20,21,22,23,24,25,26,27,28,29,30},1),"ABCDEFGHIJKLMNOPQRSTUVWXYZ0123456789-_")))=0,ISERROR(VALUE(B4424)))),"Недопустимый код: только латинские буквы A-Z в верхнем регистре, цифры, - и _; начало с буквы, до 30 символов (например MILK-001)",IF(SUMPRODUCT(--EXACT('Номенклатура'!$A$6:$A$205,B4424))=0,"Код не найден в номенклатуре",IF(SUMPRODUCT(--EXACT('Номенклатура'!$A$6:$A$205,B4424))&gt;1,"Код повторяется в номенклатуре",IF(ISNA(MATCH(C4424,{"Приход","Расход","Списание","Корректировка остатка"},0)),"Выберите тип операции",IF(NOT(ISNUMBER(D4424)),"Укажите количество",IF(D4424=0,"Количество не может быть 0",IF(AND(C4424&lt;&gt;"Корректировка остатка",D4424&lt;0),"Для этого типа количество положительное",IF(NOT(ISNUMBER('Номенклатура'!$C$2)),"Укажите дату начала учёта",IF(A4424&lt;INT('Номенклатура'!$C$2),"Раньше даты начала учёта: НЕ учтено",IF(AND(C4424="Корректировка остатка",TRIM(G4424)=""),"Учтено: добавьте пояснение","ОК")))))))))))))</f>
        <v/>
      </c>
    </row>
    <row r="4425" spans="1:9" x14ac:dyDescent="0.25">
      <c r="A4425" s="16"/>
      <c r="B4425" s="13"/>
      <c r="C4425" s="13"/>
      <c r="D4425" s="14"/>
      <c r="E4425" s="17" t="str">
        <f>IF(OR(B4425="",SUMPRODUCT(--EXACT('Номенклатура'!$A$6:$A$205,B4425))&lt;&gt;1),"",INDEX('Номенклатура'!$D$6:$D$205,SUMPRODUCT(EXACT('Номенклатура'!$A$6:$A$205,B4425)*(ROW('Номенклатура'!$A$6:$A$205)-5)))&amp;"")</f>
        <v/>
      </c>
      <c r="F4425" s="18" t="str">
        <f>IF(OR(I4425="ОК",I4425="Учтено: добавьте пояснение"),IF(C4425="Приход",D4425,IF(C4425="Корректировка остатка",D4425,-D4425)),"")</f>
        <v/>
      </c>
      <c r="G4425" s="13"/>
      <c r="H4425" s="15" t="str">
        <f>IF(OR(B4425="",SUMPRODUCT(--EXACT('Номенклатура'!$A$6:$A$205,B4425))&lt;&gt;1),"",INDEX('Номенклатура'!$B$6:$B$205,SUMPRODUCT(EXACT('Номенклатура'!$A$6:$A$205,B4425)*(ROW('Номенклатура'!$A$6:$A$205)-5)))&amp;"")</f>
        <v/>
      </c>
      <c r="I4425" s="15" t="str">
        <f>IF(COUNTA(A4425:D4425,G4425)=0,"",IF(NOT(ISNUMBER(A4425)),"Укажите дату",IF(B4425="","Укажите код",IF(NOT(AND(ISTEXT(B4425),LEN(B4425)&gt;0,LEN(B4425)&lt;=30,ISNUMBER(FIND(LEFT(B4425,1),"ABCDEFGHIJKLMNOPQRSTUVWXYZ")),SUMPRODUCT((MID(B4425,{1,2,3,4,5,6,7,8,9,10,11,12,13,14,15,16,17,18,19,20,21,22,23,24,25,26,27,28,29,30},1)&lt;&gt;"")*ISERROR(FIND(MID(B4425,{1,2,3,4,5,6,7,8,9,10,11,12,13,14,15,16,17,18,19,20,21,22,23,24,25,26,27,28,29,30},1),"ABCDEFGHIJKLMNOPQRSTUVWXYZ0123456789-_")))=0,ISERROR(VALUE(B4425)))),"Недопустимый код: только латинские буквы A-Z в верхнем регистре, цифры, - и _; начало с буквы, до 30 символов (например MILK-001)",IF(SUMPRODUCT(--EXACT('Номенклатура'!$A$6:$A$205,B4425))=0,"Код не найден в номенклатуре",IF(SUMPRODUCT(--EXACT('Номенклатура'!$A$6:$A$205,B4425))&gt;1,"Код повторяется в номенклатуре",IF(ISNA(MATCH(C4425,{"Приход","Расход","Списание","Корректировка остатка"},0)),"Выберите тип операции",IF(NOT(ISNUMBER(D4425)),"Укажите количество",IF(D4425=0,"Количество не может быть 0",IF(AND(C4425&lt;&gt;"Корректировка остатка",D4425&lt;0),"Для этого типа количество положительное",IF(NOT(ISNUMBER('Номенклатура'!$C$2)),"Укажите дату начала учёта",IF(A4425&lt;INT('Номенклатура'!$C$2),"Раньше даты начала учёта: НЕ учтено",IF(AND(C4425="Корректировка остатка",TRIM(G4425)=""),"Учтено: добавьте пояснение","ОК")))))))))))))</f>
        <v/>
      </c>
    </row>
    <row r="4426" spans="1:9" x14ac:dyDescent="0.25">
      <c r="A4426" s="16"/>
      <c r="B4426" s="13"/>
      <c r="C4426" s="13"/>
      <c r="D4426" s="14"/>
      <c r="E4426" s="17" t="str">
        <f>IF(OR(B4426="",SUMPRODUCT(--EXACT('Номенклатура'!$A$6:$A$205,B4426))&lt;&gt;1),"",INDEX('Номенклатура'!$D$6:$D$205,SUMPRODUCT(EXACT('Номенклатура'!$A$6:$A$205,B4426)*(ROW('Номенклатура'!$A$6:$A$205)-5)))&amp;"")</f>
        <v/>
      </c>
      <c r="F4426" s="18" t="str">
        <f>IF(OR(I4426="ОК",I4426="Учтено: добавьте пояснение"),IF(C4426="Приход",D4426,IF(C4426="Корректировка остатка",D4426,-D4426)),"")</f>
        <v/>
      </c>
      <c r="G4426" s="13"/>
      <c r="H4426" s="15" t="str">
        <f>IF(OR(B4426="",SUMPRODUCT(--EXACT('Номенклатура'!$A$6:$A$205,B4426))&lt;&gt;1),"",INDEX('Номенклатура'!$B$6:$B$205,SUMPRODUCT(EXACT('Номенклатура'!$A$6:$A$205,B4426)*(ROW('Номенклатура'!$A$6:$A$205)-5)))&amp;"")</f>
        <v/>
      </c>
      <c r="I4426" s="15" t="str">
        <f>IF(COUNTA(A4426:D4426,G4426)=0,"",IF(NOT(ISNUMBER(A4426)),"Укажите дату",IF(B4426="","Укажите код",IF(NOT(AND(ISTEXT(B4426),LEN(B4426)&gt;0,LEN(B4426)&lt;=30,ISNUMBER(FIND(LEFT(B4426,1),"ABCDEFGHIJKLMNOPQRSTUVWXYZ")),SUMPRODUCT((MID(B4426,{1,2,3,4,5,6,7,8,9,10,11,12,13,14,15,16,17,18,19,20,21,22,23,24,25,26,27,28,29,30},1)&lt;&gt;"")*ISERROR(FIND(MID(B4426,{1,2,3,4,5,6,7,8,9,10,11,12,13,14,15,16,17,18,19,20,21,22,23,24,25,26,27,28,29,30},1),"ABCDEFGHIJKLMNOPQRSTUVWXYZ0123456789-_")))=0,ISERROR(VALUE(B4426)))),"Недопустимый код: только латинские буквы A-Z в верхнем регистре, цифры, - и _; начало с буквы, до 30 символов (например MILK-001)",IF(SUMPRODUCT(--EXACT('Номенклатура'!$A$6:$A$205,B4426))=0,"Код не найден в номенклатуре",IF(SUMPRODUCT(--EXACT('Номенклатура'!$A$6:$A$205,B4426))&gt;1,"Код повторяется в номенклатуре",IF(ISNA(MATCH(C4426,{"Приход","Расход","Списание","Корректировка остатка"},0)),"Выберите тип операции",IF(NOT(ISNUMBER(D4426)),"Укажите количество",IF(D4426=0,"Количество не может быть 0",IF(AND(C4426&lt;&gt;"Корректировка остатка",D4426&lt;0),"Для этого типа количество положительное",IF(NOT(ISNUMBER('Номенклатура'!$C$2)),"Укажите дату начала учёта",IF(A4426&lt;INT('Номенклатура'!$C$2),"Раньше даты начала учёта: НЕ учтено",IF(AND(C4426="Корректировка остатка",TRIM(G4426)=""),"Учтено: добавьте пояснение","ОК")))))))))))))</f>
        <v/>
      </c>
    </row>
    <row r="4427" spans="1:9" x14ac:dyDescent="0.25">
      <c r="A4427" s="16"/>
      <c r="B4427" s="13"/>
      <c r="C4427" s="13"/>
      <c r="D4427" s="14"/>
      <c r="E4427" s="17" t="str">
        <f>IF(OR(B4427="",SUMPRODUCT(--EXACT('Номенклатура'!$A$6:$A$205,B4427))&lt;&gt;1),"",INDEX('Номенклатура'!$D$6:$D$205,SUMPRODUCT(EXACT('Номенклатура'!$A$6:$A$205,B4427)*(ROW('Номенклатура'!$A$6:$A$205)-5)))&amp;"")</f>
        <v/>
      </c>
      <c r="F4427" s="18" t="str">
        <f>IF(OR(I4427="ОК",I4427="Учтено: добавьте пояснение"),IF(C4427="Приход",D4427,IF(C4427="Корректировка остатка",D4427,-D4427)),"")</f>
        <v/>
      </c>
      <c r="G4427" s="13"/>
      <c r="H4427" s="15" t="str">
        <f>IF(OR(B4427="",SUMPRODUCT(--EXACT('Номенклатура'!$A$6:$A$205,B4427))&lt;&gt;1),"",INDEX('Номенклатура'!$B$6:$B$205,SUMPRODUCT(EXACT('Номенклатура'!$A$6:$A$205,B4427)*(ROW('Номенклатура'!$A$6:$A$205)-5)))&amp;"")</f>
        <v/>
      </c>
      <c r="I4427" s="15" t="str">
        <f>IF(COUNTA(A4427:D4427,G4427)=0,"",IF(NOT(ISNUMBER(A4427)),"Укажите дату",IF(B4427="","Укажите код",IF(NOT(AND(ISTEXT(B4427),LEN(B4427)&gt;0,LEN(B4427)&lt;=30,ISNUMBER(FIND(LEFT(B4427,1),"ABCDEFGHIJKLMNOPQRSTUVWXYZ")),SUMPRODUCT((MID(B4427,{1,2,3,4,5,6,7,8,9,10,11,12,13,14,15,16,17,18,19,20,21,22,23,24,25,26,27,28,29,30},1)&lt;&gt;"")*ISERROR(FIND(MID(B4427,{1,2,3,4,5,6,7,8,9,10,11,12,13,14,15,16,17,18,19,20,21,22,23,24,25,26,27,28,29,30},1),"ABCDEFGHIJKLMNOPQRSTUVWXYZ0123456789-_")))=0,ISERROR(VALUE(B4427)))),"Недопустимый код: только латинские буквы A-Z в верхнем регистре, цифры, - и _; начало с буквы, до 30 символов (например MILK-001)",IF(SUMPRODUCT(--EXACT('Номенклатура'!$A$6:$A$205,B4427))=0,"Код не найден в номенклатуре",IF(SUMPRODUCT(--EXACT('Номенклатура'!$A$6:$A$205,B4427))&gt;1,"Код повторяется в номенклатуре",IF(ISNA(MATCH(C4427,{"Приход","Расход","Списание","Корректировка остатка"},0)),"Выберите тип операции",IF(NOT(ISNUMBER(D4427)),"Укажите количество",IF(D4427=0,"Количество не может быть 0",IF(AND(C4427&lt;&gt;"Корректировка остатка",D4427&lt;0),"Для этого типа количество положительное",IF(NOT(ISNUMBER('Номенклатура'!$C$2)),"Укажите дату начала учёта",IF(A4427&lt;INT('Номенклатура'!$C$2),"Раньше даты начала учёта: НЕ учтено",IF(AND(C4427="Корректировка остатка",TRIM(G4427)=""),"Учтено: добавьте пояснение","ОК")))))))))))))</f>
        <v/>
      </c>
    </row>
    <row r="4428" spans="1:9" x14ac:dyDescent="0.25">
      <c r="A4428" s="16"/>
      <c r="B4428" s="13"/>
      <c r="C4428" s="13"/>
      <c r="D4428" s="14"/>
      <c r="E4428" s="17" t="str">
        <f>IF(OR(B4428="",SUMPRODUCT(--EXACT('Номенклатура'!$A$6:$A$205,B4428))&lt;&gt;1),"",INDEX('Номенклатура'!$D$6:$D$205,SUMPRODUCT(EXACT('Номенклатура'!$A$6:$A$205,B4428)*(ROW('Номенклатура'!$A$6:$A$205)-5)))&amp;"")</f>
        <v/>
      </c>
      <c r="F4428" s="18" t="str">
        <f>IF(OR(I4428="ОК",I4428="Учтено: добавьте пояснение"),IF(C4428="Приход",D4428,IF(C4428="Корректировка остатка",D4428,-D4428)),"")</f>
        <v/>
      </c>
      <c r="G4428" s="13"/>
      <c r="H4428" s="15" t="str">
        <f>IF(OR(B4428="",SUMPRODUCT(--EXACT('Номенклатура'!$A$6:$A$205,B4428))&lt;&gt;1),"",INDEX('Номенклатура'!$B$6:$B$205,SUMPRODUCT(EXACT('Номенклатура'!$A$6:$A$205,B4428)*(ROW('Номенклатура'!$A$6:$A$205)-5)))&amp;"")</f>
        <v/>
      </c>
      <c r="I4428" s="15" t="str">
        <f>IF(COUNTA(A4428:D4428,G4428)=0,"",IF(NOT(ISNUMBER(A4428)),"Укажите дату",IF(B4428="","Укажите код",IF(NOT(AND(ISTEXT(B4428),LEN(B4428)&gt;0,LEN(B4428)&lt;=30,ISNUMBER(FIND(LEFT(B4428,1),"ABCDEFGHIJKLMNOPQRSTUVWXYZ")),SUMPRODUCT((MID(B4428,{1,2,3,4,5,6,7,8,9,10,11,12,13,14,15,16,17,18,19,20,21,22,23,24,25,26,27,28,29,30},1)&lt;&gt;"")*ISERROR(FIND(MID(B4428,{1,2,3,4,5,6,7,8,9,10,11,12,13,14,15,16,17,18,19,20,21,22,23,24,25,26,27,28,29,30},1),"ABCDEFGHIJKLMNOPQRSTUVWXYZ0123456789-_")))=0,ISERROR(VALUE(B4428)))),"Недопустимый код: только латинские буквы A-Z в верхнем регистре, цифры, - и _; начало с буквы, до 30 символов (например MILK-001)",IF(SUMPRODUCT(--EXACT('Номенклатура'!$A$6:$A$205,B4428))=0,"Код не найден в номенклатуре",IF(SUMPRODUCT(--EXACT('Номенклатура'!$A$6:$A$205,B4428))&gt;1,"Код повторяется в номенклатуре",IF(ISNA(MATCH(C4428,{"Приход","Расход","Списание","Корректировка остатка"},0)),"Выберите тип операции",IF(NOT(ISNUMBER(D4428)),"Укажите количество",IF(D4428=0,"Количество не может быть 0",IF(AND(C4428&lt;&gt;"Корректировка остатка",D4428&lt;0),"Для этого типа количество положительное",IF(NOT(ISNUMBER('Номенклатура'!$C$2)),"Укажите дату начала учёта",IF(A4428&lt;INT('Номенклатура'!$C$2),"Раньше даты начала учёта: НЕ учтено",IF(AND(C4428="Корректировка остатка",TRIM(G4428)=""),"Учтено: добавьте пояснение","ОК")))))))))))))</f>
        <v/>
      </c>
    </row>
    <row r="4429" spans="1:9" x14ac:dyDescent="0.25">
      <c r="A4429" s="16"/>
      <c r="B4429" s="13"/>
      <c r="C4429" s="13"/>
      <c r="D4429" s="14"/>
      <c r="E4429" s="17" t="str">
        <f>IF(OR(B4429="",SUMPRODUCT(--EXACT('Номенклатура'!$A$6:$A$205,B4429))&lt;&gt;1),"",INDEX('Номенклатура'!$D$6:$D$205,SUMPRODUCT(EXACT('Номенклатура'!$A$6:$A$205,B4429)*(ROW('Номенклатура'!$A$6:$A$205)-5)))&amp;"")</f>
        <v/>
      </c>
      <c r="F4429" s="18" t="str">
        <f>IF(OR(I4429="ОК",I4429="Учтено: добавьте пояснение"),IF(C4429="Приход",D4429,IF(C4429="Корректировка остатка",D4429,-D4429)),"")</f>
        <v/>
      </c>
      <c r="G4429" s="13"/>
      <c r="H4429" s="15" t="str">
        <f>IF(OR(B4429="",SUMPRODUCT(--EXACT('Номенклатура'!$A$6:$A$205,B4429))&lt;&gt;1),"",INDEX('Номенклатура'!$B$6:$B$205,SUMPRODUCT(EXACT('Номенклатура'!$A$6:$A$205,B4429)*(ROW('Номенклатура'!$A$6:$A$205)-5)))&amp;"")</f>
        <v/>
      </c>
      <c r="I4429" s="15" t="str">
        <f>IF(COUNTA(A4429:D4429,G4429)=0,"",IF(NOT(ISNUMBER(A4429)),"Укажите дату",IF(B4429="","Укажите код",IF(NOT(AND(ISTEXT(B4429),LEN(B4429)&gt;0,LEN(B4429)&lt;=30,ISNUMBER(FIND(LEFT(B4429,1),"ABCDEFGHIJKLMNOPQRSTUVWXYZ")),SUMPRODUCT((MID(B4429,{1,2,3,4,5,6,7,8,9,10,11,12,13,14,15,16,17,18,19,20,21,22,23,24,25,26,27,28,29,30},1)&lt;&gt;"")*ISERROR(FIND(MID(B4429,{1,2,3,4,5,6,7,8,9,10,11,12,13,14,15,16,17,18,19,20,21,22,23,24,25,26,27,28,29,30},1),"ABCDEFGHIJKLMNOPQRSTUVWXYZ0123456789-_")))=0,ISERROR(VALUE(B4429)))),"Недопустимый код: только латинские буквы A-Z в верхнем регистре, цифры, - и _; начало с буквы, до 30 символов (например MILK-001)",IF(SUMPRODUCT(--EXACT('Номенклатура'!$A$6:$A$205,B4429))=0,"Код не найден в номенклатуре",IF(SUMPRODUCT(--EXACT('Номенклатура'!$A$6:$A$205,B4429))&gt;1,"Код повторяется в номенклатуре",IF(ISNA(MATCH(C4429,{"Приход","Расход","Списание","Корректировка остатка"},0)),"Выберите тип операции",IF(NOT(ISNUMBER(D4429)),"Укажите количество",IF(D4429=0,"Количество не может быть 0",IF(AND(C4429&lt;&gt;"Корректировка остатка",D4429&lt;0),"Для этого типа количество положительное",IF(NOT(ISNUMBER('Номенклатура'!$C$2)),"Укажите дату начала учёта",IF(A4429&lt;INT('Номенклатура'!$C$2),"Раньше даты начала учёта: НЕ учтено",IF(AND(C4429="Корректировка остатка",TRIM(G4429)=""),"Учтено: добавьте пояснение","ОК")))))))))))))</f>
        <v/>
      </c>
    </row>
    <row r="4430" spans="1:9" x14ac:dyDescent="0.25">
      <c r="A4430" s="16"/>
      <c r="B4430" s="13"/>
      <c r="C4430" s="13"/>
      <c r="D4430" s="14"/>
      <c r="E4430" s="17" t="str">
        <f>IF(OR(B4430="",SUMPRODUCT(--EXACT('Номенклатура'!$A$6:$A$205,B4430))&lt;&gt;1),"",INDEX('Номенклатура'!$D$6:$D$205,SUMPRODUCT(EXACT('Номенклатура'!$A$6:$A$205,B4430)*(ROW('Номенклатура'!$A$6:$A$205)-5)))&amp;"")</f>
        <v/>
      </c>
      <c r="F4430" s="18" t="str">
        <f>IF(OR(I4430="ОК",I4430="Учтено: добавьте пояснение"),IF(C4430="Приход",D4430,IF(C4430="Корректировка остатка",D4430,-D4430)),"")</f>
        <v/>
      </c>
      <c r="G4430" s="13"/>
      <c r="H4430" s="15" t="str">
        <f>IF(OR(B4430="",SUMPRODUCT(--EXACT('Номенклатура'!$A$6:$A$205,B4430))&lt;&gt;1),"",INDEX('Номенклатура'!$B$6:$B$205,SUMPRODUCT(EXACT('Номенклатура'!$A$6:$A$205,B4430)*(ROW('Номенклатура'!$A$6:$A$205)-5)))&amp;"")</f>
        <v/>
      </c>
      <c r="I4430" s="15" t="str">
        <f>IF(COUNTA(A4430:D4430,G4430)=0,"",IF(NOT(ISNUMBER(A4430)),"Укажите дату",IF(B4430="","Укажите код",IF(NOT(AND(ISTEXT(B4430),LEN(B4430)&gt;0,LEN(B4430)&lt;=30,ISNUMBER(FIND(LEFT(B4430,1),"ABCDEFGHIJKLMNOPQRSTUVWXYZ")),SUMPRODUCT((MID(B4430,{1,2,3,4,5,6,7,8,9,10,11,12,13,14,15,16,17,18,19,20,21,22,23,24,25,26,27,28,29,30},1)&lt;&gt;"")*ISERROR(FIND(MID(B4430,{1,2,3,4,5,6,7,8,9,10,11,12,13,14,15,16,17,18,19,20,21,22,23,24,25,26,27,28,29,30},1),"ABCDEFGHIJKLMNOPQRSTUVWXYZ0123456789-_")))=0,ISERROR(VALUE(B4430)))),"Недопустимый код: только латинские буквы A-Z в верхнем регистре, цифры, - и _; начало с буквы, до 30 символов (например MILK-001)",IF(SUMPRODUCT(--EXACT('Номенклатура'!$A$6:$A$205,B4430))=0,"Код не найден в номенклатуре",IF(SUMPRODUCT(--EXACT('Номенклатура'!$A$6:$A$205,B4430))&gt;1,"Код повторяется в номенклатуре",IF(ISNA(MATCH(C4430,{"Приход","Расход","Списание","Корректировка остатка"},0)),"Выберите тип операции",IF(NOT(ISNUMBER(D4430)),"Укажите количество",IF(D4430=0,"Количество не может быть 0",IF(AND(C4430&lt;&gt;"Корректировка остатка",D4430&lt;0),"Для этого типа количество положительное",IF(NOT(ISNUMBER('Номенклатура'!$C$2)),"Укажите дату начала учёта",IF(A4430&lt;INT('Номенклатура'!$C$2),"Раньше даты начала учёта: НЕ учтено",IF(AND(C4430="Корректировка остатка",TRIM(G4430)=""),"Учтено: добавьте пояснение","ОК")))))))))))))</f>
        <v/>
      </c>
    </row>
    <row r="4431" spans="1:9" x14ac:dyDescent="0.25">
      <c r="A4431" s="16"/>
      <c r="B4431" s="13"/>
      <c r="C4431" s="13"/>
      <c r="D4431" s="14"/>
      <c r="E4431" s="17" t="str">
        <f>IF(OR(B4431="",SUMPRODUCT(--EXACT('Номенклатура'!$A$6:$A$205,B4431))&lt;&gt;1),"",INDEX('Номенклатура'!$D$6:$D$205,SUMPRODUCT(EXACT('Номенклатура'!$A$6:$A$205,B4431)*(ROW('Номенклатура'!$A$6:$A$205)-5)))&amp;"")</f>
        <v/>
      </c>
      <c r="F4431" s="18" t="str">
        <f>IF(OR(I4431="ОК",I4431="Учтено: добавьте пояснение"),IF(C4431="Приход",D4431,IF(C4431="Корректировка остатка",D4431,-D4431)),"")</f>
        <v/>
      </c>
      <c r="G4431" s="13"/>
      <c r="H4431" s="15" t="str">
        <f>IF(OR(B4431="",SUMPRODUCT(--EXACT('Номенклатура'!$A$6:$A$205,B4431))&lt;&gt;1),"",INDEX('Номенклатура'!$B$6:$B$205,SUMPRODUCT(EXACT('Номенклатура'!$A$6:$A$205,B4431)*(ROW('Номенклатура'!$A$6:$A$205)-5)))&amp;"")</f>
        <v/>
      </c>
      <c r="I4431" s="15" t="str">
        <f>IF(COUNTA(A4431:D4431,G4431)=0,"",IF(NOT(ISNUMBER(A4431)),"Укажите дату",IF(B4431="","Укажите код",IF(NOT(AND(ISTEXT(B4431),LEN(B4431)&gt;0,LEN(B4431)&lt;=30,ISNUMBER(FIND(LEFT(B4431,1),"ABCDEFGHIJKLMNOPQRSTUVWXYZ")),SUMPRODUCT((MID(B4431,{1,2,3,4,5,6,7,8,9,10,11,12,13,14,15,16,17,18,19,20,21,22,23,24,25,26,27,28,29,30},1)&lt;&gt;"")*ISERROR(FIND(MID(B4431,{1,2,3,4,5,6,7,8,9,10,11,12,13,14,15,16,17,18,19,20,21,22,23,24,25,26,27,28,29,30},1),"ABCDEFGHIJKLMNOPQRSTUVWXYZ0123456789-_")))=0,ISERROR(VALUE(B4431)))),"Недопустимый код: только латинские буквы A-Z в верхнем регистре, цифры, - и _; начало с буквы, до 30 символов (например MILK-001)",IF(SUMPRODUCT(--EXACT('Номенклатура'!$A$6:$A$205,B4431))=0,"Код не найден в номенклатуре",IF(SUMPRODUCT(--EXACT('Номенклатура'!$A$6:$A$205,B4431))&gt;1,"Код повторяется в номенклатуре",IF(ISNA(MATCH(C4431,{"Приход","Расход","Списание","Корректировка остатка"},0)),"Выберите тип операции",IF(NOT(ISNUMBER(D4431)),"Укажите количество",IF(D4431=0,"Количество не может быть 0",IF(AND(C4431&lt;&gt;"Корректировка остатка",D4431&lt;0),"Для этого типа количество положительное",IF(NOT(ISNUMBER('Номенклатура'!$C$2)),"Укажите дату начала учёта",IF(A4431&lt;INT('Номенклатура'!$C$2),"Раньше даты начала учёта: НЕ учтено",IF(AND(C4431="Корректировка остатка",TRIM(G4431)=""),"Учтено: добавьте пояснение","ОК")))))))))))))</f>
        <v/>
      </c>
    </row>
    <row r="4432" spans="1:9" x14ac:dyDescent="0.25">
      <c r="A4432" s="16"/>
      <c r="B4432" s="13"/>
      <c r="C4432" s="13"/>
      <c r="D4432" s="14"/>
      <c r="E4432" s="17" t="str">
        <f>IF(OR(B4432="",SUMPRODUCT(--EXACT('Номенклатура'!$A$6:$A$205,B4432))&lt;&gt;1),"",INDEX('Номенклатура'!$D$6:$D$205,SUMPRODUCT(EXACT('Номенклатура'!$A$6:$A$205,B4432)*(ROW('Номенклатура'!$A$6:$A$205)-5)))&amp;"")</f>
        <v/>
      </c>
      <c r="F4432" s="18" t="str">
        <f>IF(OR(I4432="ОК",I4432="Учтено: добавьте пояснение"),IF(C4432="Приход",D4432,IF(C4432="Корректировка остатка",D4432,-D4432)),"")</f>
        <v/>
      </c>
      <c r="G4432" s="13"/>
      <c r="H4432" s="15" t="str">
        <f>IF(OR(B4432="",SUMPRODUCT(--EXACT('Номенклатура'!$A$6:$A$205,B4432))&lt;&gt;1),"",INDEX('Номенклатура'!$B$6:$B$205,SUMPRODUCT(EXACT('Номенклатура'!$A$6:$A$205,B4432)*(ROW('Номенклатура'!$A$6:$A$205)-5)))&amp;"")</f>
        <v/>
      </c>
      <c r="I4432" s="15" t="str">
        <f>IF(COUNTA(A4432:D4432,G4432)=0,"",IF(NOT(ISNUMBER(A4432)),"Укажите дату",IF(B4432="","Укажите код",IF(NOT(AND(ISTEXT(B4432),LEN(B4432)&gt;0,LEN(B4432)&lt;=30,ISNUMBER(FIND(LEFT(B4432,1),"ABCDEFGHIJKLMNOPQRSTUVWXYZ")),SUMPRODUCT((MID(B4432,{1,2,3,4,5,6,7,8,9,10,11,12,13,14,15,16,17,18,19,20,21,22,23,24,25,26,27,28,29,30},1)&lt;&gt;"")*ISERROR(FIND(MID(B4432,{1,2,3,4,5,6,7,8,9,10,11,12,13,14,15,16,17,18,19,20,21,22,23,24,25,26,27,28,29,30},1),"ABCDEFGHIJKLMNOPQRSTUVWXYZ0123456789-_")))=0,ISERROR(VALUE(B4432)))),"Недопустимый код: только латинские буквы A-Z в верхнем регистре, цифры, - и _; начало с буквы, до 30 символов (например MILK-001)",IF(SUMPRODUCT(--EXACT('Номенклатура'!$A$6:$A$205,B4432))=0,"Код не найден в номенклатуре",IF(SUMPRODUCT(--EXACT('Номенклатура'!$A$6:$A$205,B4432))&gt;1,"Код повторяется в номенклатуре",IF(ISNA(MATCH(C4432,{"Приход","Расход","Списание","Корректировка остатка"},0)),"Выберите тип операции",IF(NOT(ISNUMBER(D4432)),"Укажите количество",IF(D4432=0,"Количество не может быть 0",IF(AND(C4432&lt;&gt;"Корректировка остатка",D4432&lt;0),"Для этого типа количество положительное",IF(NOT(ISNUMBER('Номенклатура'!$C$2)),"Укажите дату начала учёта",IF(A4432&lt;INT('Номенклатура'!$C$2),"Раньше даты начала учёта: НЕ учтено",IF(AND(C4432="Корректировка остатка",TRIM(G4432)=""),"Учтено: добавьте пояснение","ОК")))))))))))))</f>
        <v/>
      </c>
    </row>
    <row r="4433" spans="1:9" x14ac:dyDescent="0.25">
      <c r="A4433" s="16"/>
      <c r="B4433" s="13"/>
      <c r="C4433" s="13"/>
      <c r="D4433" s="14"/>
      <c r="E4433" s="17" t="str">
        <f>IF(OR(B4433="",SUMPRODUCT(--EXACT('Номенклатура'!$A$6:$A$205,B4433))&lt;&gt;1),"",INDEX('Номенклатура'!$D$6:$D$205,SUMPRODUCT(EXACT('Номенклатура'!$A$6:$A$205,B4433)*(ROW('Номенклатура'!$A$6:$A$205)-5)))&amp;"")</f>
        <v/>
      </c>
      <c r="F4433" s="18" t="str">
        <f>IF(OR(I4433="ОК",I4433="Учтено: добавьте пояснение"),IF(C4433="Приход",D4433,IF(C4433="Корректировка остатка",D4433,-D4433)),"")</f>
        <v/>
      </c>
      <c r="G4433" s="13"/>
      <c r="H4433" s="15" t="str">
        <f>IF(OR(B4433="",SUMPRODUCT(--EXACT('Номенклатура'!$A$6:$A$205,B4433))&lt;&gt;1),"",INDEX('Номенклатура'!$B$6:$B$205,SUMPRODUCT(EXACT('Номенклатура'!$A$6:$A$205,B4433)*(ROW('Номенклатура'!$A$6:$A$205)-5)))&amp;"")</f>
        <v/>
      </c>
      <c r="I4433" s="15" t="str">
        <f>IF(COUNTA(A4433:D4433,G4433)=0,"",IF(NOT(ISNUMBER(A4433)),"Укажите дату",IF(B4433="","Укажите код",IF(NOT(AND(ISTEXT(B4433),LEN(B4433)&gt;0,LEN(B4433)&lt;=30,ISNUMBER(FIND(LEFT(B4433,1),"ABCDEFGHIJKLMNOPQRSTUVWXYZ")),SUMPRODUCT((MID(B4433,{1,2,3,4,5,6,7,8,9,10,11,12,13,14,15,16,17,18,19,20,21,22,23,24,25,26,27,28,29,30},1)&lt;&gt;"")*ISERROR(FIND(MID(B4433,{1,2,3,4,5,6,7,8,9,10,11,12,13,14,15,16,17,18,19,20,21,22,23,24,25,26,27,28,29,30},1),"ABCDEFGHIJKLMNOPQRSTUVWXYZ0123456789-_")))=0,ISERROR(VALUE(B4433)))),"Недопустимый код: только латинские буквы A-Z в верхнем регистре, цифры, - и _; начало с буквы, до 30 символов (например MILK-001)",IF(SUMPRODUCT(--EXACT('Номенклатура'!$A$6:$A$205,B4433))=0,"Код не найден в номенклатуре",IF(SUMPRODUCT(--EXACT('Номенклатура'!$A$6:$A$205,B4433))&gt;1,"Код повторяется в номенклатуре",IF(ISNA(MATCH(C4433,{"Приход","Расход","Списание","Корректировка остатка"},0)),"Выберите тип операции",IF(NOT(ISNUMBER(D4433)),"Укажите количество",IF(D4433=0,"Количество не может быть 0",IF(AND(C4433&lt;&gt;"Корректировка остатка",D4433&lt;0),"Для этого типа количество положительное",IF(NOT(ISNUMBER('Номенклатура'!$C$2)),"Укажите дату начала учёта",IF(A4433&lt;INT('Номенклатура'!$C$2),"Раньше даты начала учёта: НЕ учтено",IF(AND(C4433="Корректировка остатка",TRIM(G4433)=""),"Учтено: добавьте пояснение","ОК")))))))))))))</f>
        <v/>
      </c>
    </row>
    <row r="4434" spans="1:9" x14ac:dyDescent="0.25">
      <c r="A4434" s="16"/>
      <c r="B4434" s="13"/>
      <c r="C4434" s="13"/>
      <c r="D4434" s="14"/>
      <c r="E4434" s="17" t="str">
        <f>IF(OR(B4434="",SUMPRODUCT(--EXACT('Номенклатура'!$A$6:$A$205,B4434))&lt;&gt;1),"",INDEX('Номенклатура'!$D$6:$D$205,SUMPRODUCT(EXACT('Номенклатура'!$A$6:$A$205,B4434)*(ROW('Номенклатура'!$A$6:$A$205)-5)))&amp;"")</f>
        <v/>
      </c>
      <c r="F4434" s="18" t="str">
        <f>IF(OR(I4434="ОК",I4434="Учтено: добавьте пояснение"),IF(C4434="Приход",D4434,IF(C4434="Корректировка остатка",D4434,-D4434)),"")</f>
        <v/>
      </c>
      <c r="G4434" s="13"/>
      <c r="H4434" s="15" t="str">
        <f>IF(OR(B4434="",SUMPRODUCT(--EXACT('Номенклатура'!$A$6:$A$205,B4434))&lt;&gt;1),"",INDEX('Номенклатура'!$B$6:$B$205,SUMPRODUCT(EXACT('Номенклатура'!$A$6:$A$205,B4434)*(ROW('Номенклатура'!$A$6:$A$205)-5)))&amp;"")</f>
        <v/>
      </c>
      <c r="I4434" s="15" t="str">
        <f>IF(COUNTA(A4434:D4434,G4434)=0,"",IF(NOT(ISNUMBER(A4434)),"Укажите дату",IF(B4434="","Укажите код",IF(NOT(AND(ISTEXT(B4434),LEN(B4434)&gt;0,LEN(B4434)&lt;=30,ISNUMBER(FIND(LEFT(B4434,1),"ABCDEFGHIJKLMNOPQRSTUVWXYZ")),SUMPRODUCT((MID(B4434,{1,2,3,4,5,6,7,8,9,10,11,12,13,14,15,16,17,18,19,20,21,22,23,24,25,26,27,28,29,30},1)&lt;&gt;"")*ISERROR(FIND(MID(B4434,{1,2,3,4,5,6,7,8,9,10,11,12,13,14,15,16,17,18,19,20,21,22,23,24,25,26,27,28,29,30},1),"ABCDEFGHIJKLMNOPQRSTUVWXYZ0123456789-_")))=0,ISERROR(VALUE(B4434)))),"Недопустимый код: только латинские буквы A-Z в верхнем регистре, цифры, - и _; начало с буквы, до 30 символов (например MILK-001)",IF(SUMPRODUCT(--EXACT('Номенклатура'!$A$6:$A$205,B4434))=0,"Код не найден в номенклатуре",IF(SUMPRODUCT(--EXACT('Номенклатура'!$A$6:$A$205,B4434))&gt;1,"Код повторяется в номенклатуре",IF(ISNA(MATCH(C4434,{"Приход","Расход","Списание","Корректировка остатка"},0)),"Выберите тип операции",IF(NOT(ISNUMBER(D4434)),"Укажите количество",IF(D4434=0,"Количество не может быть 0",IF(AND(C4434&lt;&gt;"Корректировка остатка",D4434&lt;0),"Для этого типа количество положительное",IF(NOT(ISNUMBER('Номенклатура'!$C$2)),"Укажите дату начала учёта",IF(A4434&lt;INT('Номенклатура'!$C$2),"Раньше даты начала учёта: НЕ учтено",IF(AND(C4434="Корректировка остатка",TRIM(G4434)=""),"Учтено: добавьте пояснение","ОК")))))))))))))</f>
        <v/>
      </c>
    </row>
    <row r="4435" spans="1:9" x14ac:dyDescent="0.25">
      <c r="A4435" s="16"/>
      <c r="B4435" s="13"/>
      <c r="C4435" s="13"/>
      <c r="D4435" s="14"/>
      <c r="E4435" s="17" t="str">
        <f>IF(OR(B4435="",SUMPRODUCT(--EXACT('Номенклатура'!$A$6:$A$205,B4435))&lt;&gt;1),"",INDEX('Номенклатура'!$D$6:$D$205,SUMPRODUCT(EXACT('Номенклатура'!$A$6:$A$205,B4435)*(ROW('Номенклатура'!$A$6:$A$205)-5)))&amp;"")</f>
        <v/>
      </c>
      <c r="F4435" s="18" t="str">
        <f>IF(OR(I4435="ОК",I4435="Учтено: добавьте пояснение"),IF(C4435="Приход",D4435,IF(C4435="Корректировка остатка",D4435,-D4435)),"")</f>
        <v/>
      </c>
      <c r="G4435" s="13"/>
      <c r="H4435" s="15" t="str">
        <f>IF(OR(B4435="",SUMPRODUCT(--EXACT('Номенклатура'!$A$6:$A$205,B4435))&lt;&gt;1),"",INDEX('Номенклатура'!$B$6:$B$205,SUMPRODUCT(EXACT('Номенклатура'!$A$6:$A$205,B4435)*(ROW('Номенклатура'!$A$6:$A$205)-5)))&amp;"")</f>
        <v/>
      </c>
      <c r="I4435" s="15" t="str">
        <f>IF(COUNTA(A4435:D4435,G4435)=0,"",IF(NOT(ISNUMBER(A4435)),"Укажите дату",IF(B4435="","Укажите код",IF(NOT(AND(ISTEXT(B4435),LEN(B4435)&gt;0,LEN(B4435)&lt;=30,ISNUMBER(FIND(LEFT(B4435,1),"ABCDEFGHIJKLMNOPQRSTUVWXYZ")),SUMPRODUCT((MID(B4435,{1,2,3,4,5,6,7,8,9,10,11,12,13,14,15,16,17,18,19,20,21,22,23,24,25,26,27,28,29,30},1)&lt;&gt;"")*ISERROR(FIND(MID(B4435,{1,2,3,4,5,6,7,8,9,10,11,12,13,14,15,16,17,18,19,20,21,22,23,24,25,26,27,28,29,30},1),"ABCDEFGHIJKLMNOPQRSTUVWXYZ0123456789-_")))=0,ISERROR(VALUE(B4435)))),"Недопустимый код: только латинские буквы A-Z в верхнем регистре, цифры, - и _; начало с буквы, до 30 символов (например MILK-001)",IF(SUMPRODUCT(--EXACT('Номенклатура'!$A$6:$A$205,B4435))=0,"Код не найден в номенклатуре",IF(SUMPRODUCT(--EXACT('Номенклатура'!$A$6:$A$205,B4435))&gt;1,"Код повторяется в номенклатуре",IF(ISNA(MATCH(C4435,{"Приход","Расход","Списание","Корректировка остатка"},0)),"Выберите тип операции",IF(NOT(ISNUMBER(D4435)),"Укажите количество",IF(D4435=0,"Количество не может быть 0",IF(AND(C4435&lt;&gt;"Корректировка остатка",D4435&lt;0),"Для этого типа количество положительное",IF(NOT(ISNUMBER('Номенклатура'!$C$2)),"Укажите дату начала учёта",IF(A4435&lt;INT('Номенклатура'!$C$2),"Раньше даты начала учёта: НЕ учтено",IF(AND(C4435="Корректировка остатка",TRIM(G4435)=""),"Учтено: добавьте пояснение","ОК")))))))))))))</f>
        <v/>
      </c>
    </row>
    <row r="4436" spans="1:9" x14ac:dyDescent="0.25">
      <c r="A4436" s="16"/>
      <c r="B4436" s="13"/>
      <c r="C4436" s="13"/>
      <c r="D4436" s="14"/>
      <c r="E4436" s="17" t="str">
        <f>IF(OR(B4436="",SUMPRODUCT(--EXACT('Номенклатура'!$A$6:$A$205,B4436))&lt;&gt;1),"",INDEX('Номенклатура'!$D$6:$D$205,SUMPRODUCT(EXACT('Номенклатура'!$A$6:$A$205,B4436)*(ROW('Номенклатура'!$A$6:$A$205)-5)))&amp;"")</f>
        <v/>
      </c>
      <c r="F4436" s="18" t="str">
        <f>IF(OR(I4436="ОК",I4436="Учтено: добавьте пояснение"),IF(C4436="Приход",D4436,IF(C4436="Корректировка остатка",D4436,-D4436)),"")</f>
        <v/>
      </c>
      <c r="G4436" s="13"/>
      <c r="H4436" s="15" t="str">
        <f>IF(OR(B4436="",SUMPRODUCT(--EXACT('Номенклатура'!$A$6:$A$205,B4436))&lt;&gt;1),"",INDEX('Номенклатура'!$B$6:$B$205,SUMPRODUCT(EXACT('Номенклатура'!$A$6:$A$205,B4436)*(ROW('Номенклатура'!$A$6:$A$205)-5)))&amp;"")</f>
        <v/>
      </c>
      <c r="I4436" s="15" t="str">
        <f>IF(COUNTA(A4436:D4436,G4436)=0,"",IF(NOT(ISNUMBER(A4436)),"Укажите дату",IF(B4436="","Укажите код",IF(NOT(AND(ISTEXT(B4436),LEN(B4436)&gt;0,LEN(B4436)&lt;=30,ISNUMBER(FIND(LEFT(B4436,1),"ABCDEFGHIJKLMNOPQRSTUVWXYZ")),SUMPRODUCT((MID(B4436,{1,2,3,4,5,6,7,8,9,10,11,12,13,14,15,16,17,18,19,20,21,22,23,24,25,26,27,28,29,30},1)&lt;&gt;"")*ISERROR(FIND(MID(B4436,{1,2,3,4,5,6,7,8,9,10,11,12,13,14,15,16,17,18,19,20,21,22,23,24,25,26,27,28,29,30},1),"ABCDEFGHIJKLMNOPQRSTUVWXYZ0123456789-_")))=0,ISERROR(VALUE(B4436)))),"Недопустимый код: только латинские буквы A-Z в верхнем регистре, цифры, - и _; начало с буквы, до 30 символов (например MILK-001)",IF(SUMPRODUCT(--EXACT('Номенклатура'!$A$6:$A$205,B4436))=0,"Код не найден в номенклатуре",IF(SUMPRODUCT(--EXACT('Номенклатура'!$A$6:$A$205,B4436))&gt;1,"Код повторяется в номенклатуре",IF(ISNA(MATCH(C4436,{"Приход","Расход","Списание","Корректировка остатка"},0)),"Выберите тип операции",IF(NOT(ISNUMBER(D4436)),"Укажите количество",IF(D4436=0,"Количество не может быть 0",IF(AND(C4436&lt;&gt;"Корректировка остатка",D4436&lt;0),"Для этого типа количество положительное",IF(NOT(ISNUMBER('Номенклатура'!$C$2)),"Укажите дату начала учёта",IF(A4436&lt;INT('Номенклатура'!$C$2),"Раньше даты начала учёта: НЕ учтено",IF(AND(C4436="Корректировка остатка",TRIM(G4436)=""),"Учтено: добавьте пояснение","ОК")))))))))))))</f>
        <v/>
      </c>
    </row>
    <row r="4437" spans="1:9" x14ac:dyDescent="0.25">
      <c r="A4437" s="16"/>
      <c r="B4437" s="13"/>
      <c r="C4437" s="13"/>
      <c r="D4437" s="14"/>
      <c r="E4437" s="17" t="str">
        <f>IF(OR(B4437="",SUMPRODUCT(--EXACT('Номенклатура'!$A$6:$A$205,B4437))&lt;&gt;1),"",INDEX('Номенклатура'!$D$6:$D$205,SUMPRODUCT(EXACT('Номенклатура'!$A$6:$A$205,B4437)*(ROW('Номенклатура'!$A$6:$A$205)-5)))&amp;"")</f>
        <v/>
      </c>
      <c r="F4437" s="18" t="str">
        <f>IF(OR(I4437="ОК",I4437="Учтено: добавьте пояснение"),IF(C4437="Приход",D4437,IF(C4437="Корректировка остатка",D4437,-D4437)),"")</f>
        <v/>
      </c>
      <c r="G4437" s="13"/>
      <c r="H4437" s="15" t="str">
        <f>IF(OR(B4437="",SUMPRODUCT(--EXACT('Номенклатура'!$A$6:$A$205,B4437))&lt;&gt;1),"",INDEX('Номенклатура'!$B$6:$B$205,SUMPRODUCT(EXACT('Номенклатура'!$A$6:$A$205,B4437)*(ROW('Номенклатура'!$A$6:$A$205)-5)))&amp;"")</f>
        <v/>
      </c>
      <c r="I4437" s="15" t="str">
        <f>IF(COUNTA(A4437:D4437,G4437)=0,"",IF(NOT(ISNUMBER(A4437)),"Укажите дату",IF(B4437="","Укажите код",IF(NOT(AND(ISTEXT(B4437),LEN(B4437)&gt;0,LEN(B4437)&lt;=30,ISNUMBER(FIND(LEFT(B4437,1),"ABCDEFGHIJKLMNOPQRSTUVWXYZ")),SUMPRODUCT((MID(B4437,{1,2,3,4,5,6,7,8,9,10,11,12,13,14,15,16,17,18,19,20,21,22,23,24,25,26,27,28,29,30},1)&lt;&gt;"")*ISERROR(FIND(MID(B4437,{1,2,3,4,5,6,7,8,9,10,11,12,13,14,15,16,17,18,19,20,21,22,23,24,25,26,27,28,29,30},1),"ABCDEFGHIJKLMNOPQRSTUVWXYZ0123456789-_")))=0,ISERROR(VALUE(B4437)))),"Недопустимый код: только латинские буквы A-Z в верхнем регистре, цифры, - и _; начало с буквы, до 30 символов (например MILK-001)",IF(SUMPRODUCT(--EXACT('Номенклатура'!$A$6:$A$205,B4437))=0,"Код не найден в номенклатуре",IF(SUMPRODUCT(--EXACT('Номенклатура'!$A$6:$A$205,B4437))&gt;1,"Код повторяется в номенклатуре",IF(ISNA(MATCH(C4437,{"Приход","Расход","Списание","Корректировка остатка"},0)),"Выберите тип операции",IF(NOT(ISNUMBER(D4437)),"Укажите количество",IF(D4437=0,"Количество не может быть 0",IF(AND(C4437&lt;&gt;"Корректировка остатка",D4437&lt;0),"Для этого типа количество положительное",IF(NOT(ISNUMBER('Номенклатура'!$C$2)),"Укажите дату начала учёта",IF(A4437&lt;INT('Номенклатура'!$C$2),"Раньше даты начала учёта: НЕ учтено",IF(AND(C4437="Корректировка остатка",TRIM(G4437)=""),"Учтено: добавьте пояснение","ОК")))))))))))))</f>
        <v/>
      </c>
    </row>
    <row r="4438" spans="1:9" x14ac:dyDescent="0.25">
      <c r="A4438" s="16"/>
      <c r="B4438" s="13"/>
      <c r="C4438" s="13"/>
      <c r="D4438" s="14"/>
      <c r="E4438" s="17" t="str">
        <f>IF(OR(B4438="",SUMPRODUCT(--EXACT('Номенклатура'!$A$6:$A$205,B4438))&lt;&gt;1),"",INDEX('Номенклатура'!$D$6:$D$205,SUMPRODUCT(EXACT('Номенклатура'!$A$6:$A$205,B4438)*(ROW('Номенклатура'!$A$6:$A$205)-5)))&amp;"")</f>
        <v/>
      </c>
      <c r="F4438" s="18" t="str">
        <f>IF(OR(I4438="ОК",I4438="Учтено: добавьте пояснение"),IF(C4438="Приход",D4438,IF(C4438="Корректировка остатка",D4438,-D4438)),"")</f>
        <v/>
      </c>
      <c r="G4438" s="13"/>
      <c r="H4438" s="15" t="str">
        <f>IF(OR(B4438="",SUMPRODUCT(--EXACT('Номенклатура'!$A$6:$A$205,B4438))&lt;&gt;1),"",INDEX('Номенклатура'!$B$6:$B$205,SUMPRODUCT(EXACT('Номенклатура'!$A$6:$A$205,B4438)*(ROW('Номенклатура'!$A$6:$A$205)-5)))&amp;"")</f>
        <v/>
      </c>
      <c r="I4438" s="15" t="str">
        <f>IF(COUNTA(A4438:D4438,G4438)=0,"",IF(NOT(ISNUMBER(A4438)),"Укажите дату",IF(B4438="","Укажите код",IF(NOT(AND(ISTEXT(B4438),LEN(B4438)&gt;0,LEN(B4438)&lt;=30,ISNUMBER(FIND(LEFT(B4438,1),"ABCDEFGHIJKLMNOPQRSTUVWXYZ")),SUMPRODUCT((MID(B4438,{1,2,3,4,5,6,7,8,9,10,11,12,13,14,15,16,17,18,19,20,21,22,23,24,25,26,27,28,29,30},1)&lt;&gt;"")*ISERROR(FIND(MID(B4438,{1,2,3,4,5,6,7,8,9,10,11,12,13,14,15,16,17,18,19,20,21,22,23,24,25,26,27,28,29,30},1),"ABCDEFGHIJKLMNOPQRSTUVWXYZ0123456789-_")))=0,ISERROR(VALUE(B4438)))),"Недопустимый код: только латинские буквы A-Z в верхнем регистре, цифры, - и _; начало с буквы, до 30 символов (например MILK-001)",IF(SUMPRODUCT(--EXACT('Номенклатура'!$A$6:$A$205,B4438))=0,"Код не найден в номенклатуре",IF(SUMPRODUCT(--EXACT('Номенклатура'!$A$6:$A$205,B4438))&gt;1,"Код повторяется в номенклатуре",IF(ISNA(MATCH(C4438,{"Приход","Расход","Списание","Корректировка остатка"},0)),"Выберите тип операции",IF(NOT(ISNUMBER(D4438)),"Укажите количество",IF(D4438=0,"Количество не может быть 0",IF(AND(C4438&lt;&gt;"Корректировка остатка",D4438&lt;0),"Для этого типа количество положительное",IF(NOT(ISNUMBER('Номенклатура'!$C$2)),"Укажите дату начала учёта",IF(A4438&lt;INT('Номенклатура'!$C$2),"Раньше даты начала учёта: НЕ учтено",IF(AND(C4438="Корректировка остатка",TRIM(G4438)=""),"Учтено: добавьте пояснение","ОК")))))))))))))</f>
        <v/>
      </c>
    </row>
    <row r="4439" spans="1:9" x14ac:dyDescent="0.25">
      <c r="A4439" s="16"/>
      <c r="B4439" s="13"/>
      <c r="C4439" s="13"/>
      <c r="D4439" s="14"/>
      <c r="E4439" s="17" t="str">
        <f>IF(OR(B4439="",SUMPRODUCT(--EXACT('Номенклатура'!$A$6:$A$205,B4439))&lt;&gt;1),"",INDEX('Номенклатура'!$D$6:$D$205,SUMPRODUCT(EXACT('Номенклатура'!$A$6:$A$205,B4439)*(ROW('Номенклатура'!$A$6:$A$205)-5)))&amp;"")</f>
        <v/>
      </c>
      <c r="F4439" s="18" t="str">
        <f>IF(OR(I4439="ОК",I4439="Учтено: добавьте пояснение"),IF(C4439="Приход",D4439,IF(C4439="Корректировка остатка",D4439,-D4439)),"")</f>
        <v/>
      </c>
      <c r="G4439" s="13"/>
      <c r="H4439" s="15" t="str">
        <f>IF(OR(B4439="",SUMPRODUCT(--EXACT('Номенклатура'!$A$6:$A$205,B4439))&lt;&gt;1),"",INDEX('Номенклатура'!$B$6:$B$205,SUMPRODUCT(EXACT('Номенклатура'!$A$6:$A$205,B4439)*(ROW('Номенклатура'!$A$6:$A$205)-5)))&amp;"")</f>
        <v/>
      </c>
      <c r="I4439" s="15" t="str">
        <f>IF(COUNTA(A4439:D4439,G4439)=0,"",IF(NOT(ISNUMBER(A4439)),"Укажите дату",IF(B4439="","Укажите код",IF(NOT(AND(ISTEXT(B4439),LEN(B4439)&gt;0,LEN(B4439)&lt;=30,ISNUMBER(FIND(LEFT(B4439,1),"ABCDEFGHIJKLMNOPQRSTUVWXYZ")),SUMPRODUCT((MID(B4439,{1,2,3,4,5,6,7,8,9,10,11,12,13,14,15,16,17,18,19,20,21,22,23,24,25,26,27,28,29,30},1)&lt;&gt;"")*ISERROR(FIND(MID(B4439,{1,2,3,4,5,6,7,8,9,10,11,12,13,14,15,16,17,18,19,20,21,22,23,24,25,26,27,28,29,30},1),"ABCDEFGHIJKLMNOPQRSTUVWXYZ0123456789-_")))=0,ISERROR(VALUE(B4439)))),"Недопустимый код: только латинские буквы A-Z в верхнем регистре, цифры, - и _; начало с буквы, до 30 символов (например MILK-001)",IF(SUMPRODUCT(--EXACT('Номенклатура'!$A$6:$A$205,B4439))=0,"Код не найден в номенклатуре",IF(SUMPRODUCT(--EXACT('Номенклатура'!$A$6:$A$205,B4439))&gt;1,"Код повторяется в номенклатуре",IF(ISNA(MATCH(C4439,{"Приход","Расход","Списание","Корректировка остатка"},0)),"Выберите тип операции",IF(NOT(ISNUMBER(D4439)),"Укажите количество",IF(D4439=0,"Количество не может быть 0",IF(AND(C4439&lt;&gt;"Корректировка остатка",D4439&lt;0),"Для этого типа количество положительное",IF(NOT(ISNUMBER('Номенклатура'!$C$2)),"Укажите дату начала учёта",IF(A4439&lt;INT('Номенклатура'!$C$2),"Раньше даты начала учёта: НЕ учтено",IF(AND(C4439="Корректировка остатка",TRIM(G4439)=""),"Учтено: добавьте пояснение","ОК")))))))))))))</f>
        <v/>
      </c>
    </row>
    <row r="4440" spans="1:9" x14ac:dyDescent="0.25">
      <c r="A4440" s="16"/>
      <c r="B4440" s="13"/>
      <c r="C4440" s="13"/>
      <c r="D4440" s="14"/>
      <c r="E4440" s="17" t="str">
        <f>IF(OR(B4440="",SUMPRODUCT(--EXACT('Номенклатура'!$A$6:$A$205,B4440))&lt;&gt;1),"",INDEX('Номенклатура'!$D$6:$D$205,SUMPRODUCT(EXACT('Номенклатура'!$A$6:$A$205,B4440)*(ROW('Номенклатура'!$A$6:$A$205)-5)))&amp;"")</f>
        <v/>
      </c>
      <c r="F4440" s="18" t="str">
        <f>IF(OR(I4440="ОК",I4440="Учтено: добавьте пояснение"),IF(C4440="Приход",D4440,IF(C4440="Корректировка остатка",D4440,-D4440)),"")</f>
        <v/>
      </c>
      <c r="G4440" s="13"/>
      <c r="H4440" s="15" t="str">
        <f>IF(OR(B4440="",SUMPRODUCT(--EXACT('Номенклатура'!$A$6:$A$205,B4440))&lt;&gt;1),"",INDEX('Номенклатура'!$B$6:$B$205,SUMPRODUCT(EXACT('Номенклатура'!$A$6:$A$205,B4440)*(ROW('Номенклатура'!$A$6:$A$205)-5)))&amp;"")</f>
        <v/>
      </c>
      <c r="I4440" s="15" t="str">
        <f>IF(COUNTA(A4440:D4440,G4440)=0,"",IF(NOT(ISNUMBER(A4440)),"Укажите дату",IF(B4440="","Укажите код",IF(NOT(AND(ISTEXT(B4440),LEN(B4440)&gt;0,LEN(B4440)&lt;=30,ISNUMBER(FIND(LEFT(B4440,1),"ABCDEFGHIJKLMNOPQRSTUVWXYZ")),SUMPRODUCT((MID(B4440,{1,2,3,4,5,6,7,8,9,10,11,12,13,14,15,16,17,18,19,20,21,22,23,24,25,26,27,28,29,30},1)&lt;&gt;"")*ISERROR(FIND(MID(B4440,{1,2,3,4,5,6,7,8,9,10,11,12,13,14,15,16,17,18,19,20,21,22,23,24,25,26,27,28,29,30},1),"ABCDEFGHIJKLMNOPQRSTUVWXYZ0123456789-_")))=0,ISERROR(VALUE(B4440)))),"Недопустимый код: только латинские буквы A-Z в верхнем регистре, цифры, - и _; начало с буквы, до 30 символов (например MILK-001)",IF(SUMPRODUCT(--EXACT('Номенклатура'!$A$6:$A$205,B4440))=0,"Код не найден в номенклатуре",IF(SUMPRODUCT(--EXACT('Номенклатура'!$A$6:$A$205,B4440))&gt;1,"Код повторяется в номенклатуре",IF(ISNA(MATCH(C4440,{"Приход","Расход","Списание","Корректировка остатка"},0)),"Выберите тип операции",IF(NOT(ISNUMBER(D4440)),"Укажите количество",IF(D4440=0,"Количество не может быть 0",IF(AND(C4440&lt;&gt;"Корректировка остатка",D4440&lt;0),"Для этого типа количество положительное",IF(NOT(ISNUMBER('Номенклатура'!$C$2)),"Укажите дату начала учёта",IF(A4440&lt;INT('Номенклатура'!$C$2),"Раньше даты начала учёта: НЕ учтено",IF(AND(C4440="Корректировка остатка",TRIM(G4440)=""),"Учтено: добавьте пояснение","ОК")))))))))))))</f>
        <v/>
      </c>
    </row>
    <row r="4441" spans="1:9" x14ac:dyDescent="0.25">
      <c r="A4441" s="16"/>
      <c r="B4441" s="13"/>
      <c r="C4441" s="13"/>
      <c r="D4441" s="14"/>
      <c r="E4441" s="17" t="str">
        <f>IF(OR(B4441="",SUMPRODUCT(--EXACT('Номенклатура'!$A$6:$A$205,B4441))&lt;&gt;1),"",INDEX('Номенклатура'!$D$6:$D$205,SUMPRODUCT(EXACT('Номенклатура'!$A$6:$A$205,B4441)*(ROW('Номенклатура'!$A$6:$A$205)-5)))&amp;"")</f>
        <v/>
      </c>
      <c r="F4441" s="18" t="str">
        <f>IF(OR(I4441="ОК",I4441="Учтено: добавьте пояснение"),IF(C4441="Приход",D4441,IF(C4441="Корректировка остатка",D4441,-D4441)),"")</f>
        <v/>
      </c>
      <c r="G4441" s="13"/>
      <c r="H4441" s="15" t="str">
        <f>IF(OR(B4441="",SUMPRODUCT(--EXACT('Номенклатура'!$A$6:$A$205,B4441))&lt;&gt;1),"",INDEX('Номенклатура'!$B$6:$B$205,SUMPRODUCT(EXACT('Номенклатура'!$A$6:$A$205,B4441)*(ROW('Номенклатура'!$A$6:$A$205)-5)))&amp;"")</f>
        <v/>
      </c>
      <c r="I4441" s="15" t="str">
        <f>IF(COUNTA(A4441:D4441,G4441)=0,"",IF(NOT(ISNUMBER(A4441)),"Укажите дату",IF(B4441="","Укажите код",IF(NOT(AND(ISTEXT(B4441),LEN(B4441)&gt;0,LEN(B4441)&lt;=30,ISNUMBER(FIND(LEFT(B4441,1),"ABCDEFGHIJKLMNOPQRSTUVWXYZ")),SUMPRODUCT((MID(B4441,{1,2,3,4,5,6,7,8,9,10,11,12,13,14,15,16,17,18,19,20,21,22,23,24,25,26,27,28,29,30},1)&lt;&gt;"")*ISERROR(FIND(MID(B4441,{1,2,3,4,5,6,7,8,9,10,11,12,13,14,15,16,17,18,19,20,21,22,23,24,25,26,27,28,29,30},1),"ABCDEFGHIJKLMNOPQRSTUVWXYZ0123456789-_")))=0,ISERROR(VALUE(B4441)))),"Недопустимый код: только латинские буквы A-Z в верхнем регистре, цифры, - и _; начало с буквы, до 30 символов (например MILK-001)",IF(SUMPRODUCT(--EXACT('Номенклатура'!$A$6:$A$205,B4441))=0,"Код не найден в номенклатуре",IF(SUMPRODUCT(--EXACT('Номенклатура'!$A$6:$A$205,B4441))&gt;1,"Код повторяется в номенклатуре",IF(ISNA(MATCH(C4441,{"Приход","Расход","Списание","Корректировка остатка"},0)),"Выберите тип операции",IF(NOT(ISNUMBER(D4441)),"Укажите количество",IF(D4441=0,"Количество не может быть 0",IF(AND(C4441&lt;&gt;"Корректировка остатка",D4441&lt;0),"Для этого типа количество положительное",IF(NOT(ISNUMBER('Номенклатура'!$C$2)),"Укажите дату начала учёта",IF(A4441&lt;INT('Номенклатура'!$C$2),"Раньше даты начала учёта: НЕ учтено",IF(AND(C4441="Корректировка остатка",TRIM(G4441)=""),"Учтено: добавьте пояснение","ОК")))))))))))))</f>
        <v/>
      </c>
    </row>
    <row r="4442" spans="1:9" x14ac:dyDescent="0.25">
      <c r="A4442" s="16"/>
      <c r="B4442" s="13"/>
      <c r="C4442" s="13"/>
      <c r="D4442" s="14"/>
      <c r="E4442" s="17" t="str">
        <f>IF(OR(B4442="",SUMPRODUCT(--EXACT('Номенклатура'!$A$6:$A$205,B4442))&lt;&gt;1),"",INDEX('Номенклатура'!$D$6:$D$205,SUMPRODUCT(EXACT('Номенклатура'!$A$6:$A$205,B4442)*(ROW('Номенклатура'!$A$6:$A$205)-5)))&amp;"")</f>
        <v/>
      </c>
      <c r="F4442" s="18" t="str">
        <f>IF(OR(I4442="ОК",I4442="Учтено: добавьте пояснение"),IF(C4442="Приход",D4442,IF(C4442="Корректировка остатка",D4442,-D4442)),"")</f>
        <v/>
      </c>
      <c r="G4442" s="13"/>
      <c r="H4442" s="15" t="str">
        <f>IF(OR(B4442="",SUMPRODUCT(--EXACT('Номенклатура'!$A$6:$A$205,B4442))&lt;&gt;1),"",INDEX('Номенклатура'!$B$6:$B$205,SUMPRODUCT(EXACT('Номенклатура'!$A$6:$A$205,B4442)*(ROW('Номенклатура'!$A$6:$A$205)-5)))&amp;"")</f>
        <v/>
      </c>
      <c r="I4442" s="15" t="str">
        <f>IF(COUNTA(A4442:D4442,G4442)=0,"",IF(NOT(ISNUMBER(A4442)),"Укажите дату",IF(B4442="","Укажите код",IF(NOT(AND(ISTEXT(B4442),LEN(B4442)&gt;0,LEN(B4442)&lt;=30,ISNUMBER(FIND(LEFT(B4442,1),"ABCDEFGHIJKLMNOPQRSTUVWXYZ")),SUMPRODUCT((MID(B4442,{1,2,3,4,5,6,7,8,9,10,11,12,13,14,15,16,17,18,19,20,21,22,23,24,25,26,27,28,29,30},1)&lt;&gt;"")*ISERROR(FIND(MID(B4442,{1,2,3,4,5,6,7,8,9,10,11,12,13,14,15,16,17,18,19,20,21,22,23,24,25,26,27,28,29,30},1),"ABCDEFGHIJKLMNOPQRSTUVWXYZ0123456789-_")))=0,ISERROR(VALUE(B4442)))),"Недопустимый код: только латинские буквы A-Z в верхнем регистре, цифры, - и _; начало с буквы, до 30 символов (например MILK-001)",IF(SUMPRODUCT(--EXACT('Номенклатура'!$A$6:$A$205,B4442))=0,"Код не найден в номенклатуре",IF(SUMPRODUCT(--EXACT('Номенклатура'!$A$6:$A$205,B4442))&gt;1,"Код повторяется в номенклатуре",IF(ISNA(MATCH(C4442,{"Приход","Расход","Списание","Корректировка остатка"},0)),"Выберите тип операции",IF(NOT(ISNUMBER(D4442)),"Укажите количество",IF(D4442=0,"Количество не может быть 0",IF(AND(C4442&lt;&gt;"Корректировка остатка",D4442&lt;0),"Для этого типа количество положительное",IF(NOT(ISNUMBER('Номенклатура'!$C$2)),"Укажите дату начала учёта",IF(A4442&lt;INT('Номенклатура'!$C$2),"Раньше даты начала учёта: НЕ учтено",IF(AND(C4442="Корректировка остатка",TRIM(G4442)=""),"Учтено: добавьте пояснение","ОК")))))))))))))</f>
        <v/>
      </c>
    </row>
    <row r="4443" spans="1:9" x14ac:dyDescent="0.25">
      <c r="A4443" s="16"/>
      <c r="B4443" s="13"/>
      <c r="C4443" s="13"/>
      <c r="D4443" s="14"/>
      <c r="E4443" s="17" t="str">
        <f>IF(OR(B4443="",SUMPRODUCT(--EXACT('Номенклатура'!$A$6:$A$205,B4443))&lt;&gt;1),"",INDEX('Номенклатура'!$D$6:$D$205,SUMPRODUCT(EXACT('Номенклатура'!$A$6:$A$205,B4443)*(ROW('Номенклатура'!$A$6:$A$205)-5)))&amp;"")</f>
        <v/>
      </c>
      <c r="F4443" s="18" t="str">
        <f>IF(OR(I4443="ОК",I4443="Учтено: добавьте пояснение"),IF(C4443="Приход",D4443,IF(C4443="Корректировка остатка",D4443,-D4443)),"")</f>
        <v/>
      </c>
      <c r="G4443" s="13"/>
      <c r="H4443" s="15" t="str">
        <f>IF(OR(B4443="",SUMPRODUCT(--EXACT('Номенклатура'!$A$6:$A$205,B4443))&lt;&gt;1),"",INDEX('Номенклатура'!$B$6:$B$205,SUMPRODUCT(EXACT('Номенклатура'!$A$6:$A$205,B4443)*(ROW('Номенклатура'!$A$6:$A$205)-5)))&amp;"")</f>
        <v/>
      </c>
      <c r="I4443" s="15" t="str">
        <f>IF(COUNTA(A4443:D4443,G4443)=0,"",IF(NOT(ISNUMBER(A4443)),"Укажите дату",IF(B4443="","Укажите код",IF(NOT(AND(ISTEXT(B4443),LEN(B4443)&gt;0,LEN(B4443)&lt;=30,ISNUMBER(FIND(LEFT(B4443,1),"ABCDEFGHIJKLMNOPQRSTUVWXYZ")),SUMPRODUCT((MID(B4443,{1,2,3,4,5,6,7,8,9,10,11,12,13,14,15,16,17,18,19,20,21,22,23,24,25,26,27,28,29,30},1)&lt;&gt;"")*ISERROR(FIND(MID(B4443,{1,2,3,4,5,6,7,8,9,10,11,12,13,14,15,16,17,18,19,20,21,22,23,24,25,26,27,28,29,30},1),"ABCDEFGHIJKLMNOPQRSTUVWXYZ0123456789-_")))=0,ISERROR(VALUE(B4443)))),"Недопустимый код: только латинские буквы A-Z в верхнем регистре, цифры, - и _; начало с буквы, до 30 символов (например MILK-001)",IF(SUMPRODUCT(--EXACT('Номенклатура'!$A$6:$A$205,B4443))=0,"Код не найден в номенклатуре",IF(SUMPRODUCT(--EXACT('Номенклатура'!$A$6:$A$205,B4443))&gt;1,"Код повторяется в номенклатуре",IF(ISNA(MATCH(C4443,{"Приход","Расход","Списание","Корректировка остатка"},0)),"Выберите тип операции",IF(NOT(ISNUMBER(D4443)),"Укажите количество",IF(D4443=0,"Количество не может быть 0",IF(AND(C4443&lt;&gt;"Корректировка остатка",D4443&lt;0),"Для этого типа количество положительное",IF(NOT(ISNUMBER('Номенклатура'!$C$2)),"Укажите дату начала учёта",IF(A4443&lt;INT('Номенклатура'!$C$2),"Раньше даты начала учёта: НЕ учтено",IF(AND(C4443="Корректировка остатка",TRIM(G4443)=""),"Учтено: добавьте пояснение","ОК")))))))))))))</f>
        <v/>
      </c>
    </row>
    <row r="4444" spans="1:9" x14ac:dyDescent="0.25">
      <c r="A4444" s="16"/>
      <c r="B4444" s="13"/>
      <c r="C4444" s="13"/>
      <c r="D4444" s="14"/>
      <c r="E4444" s="17" t="str">
        <f>IF(OR(B4444="",SUMPRODUCT(--EXACT('Номенклатура'!$A$6:$A$205,B4444))&lt;&gt;1),"",INDEX('Номенклатура'!$D$6:$D$205,SUMPRODUCT(EXACT('Номенклатура'!$A$6:$A$205,B4444)*(ROW('Номенклатура'!$A$6:$A$205)-5)))&amp;"")</f>
        <v/>
      </c>
      <c r="F4444" s="18" t="str">
        <f>IF(OR(I4444="ОК",I4444="Учтено: добавьте пояснение"),IF(C4444="Приход",D4444,IF(C4444="Корректировка остатка",D4444,-D4444)),"")</f>
        <v/>
      </c>
      <c r="G4444" s="13"/>
      <c r="H4444" s="15" t="str">
        <f>IF(OR(B4444="",SUMPRODUCT(--EXACT('Номенклатура'!$A$6:$A$205,B4444))&lt;&gt;1),"",INDEX('Номенклатура'!$B$6:$B$205,SUMPRODUCT(EXACT('Номенклатура'!$A$6:$A$205,B4444)*(ROW('Номенклатура'!$A$6:$A$205)-5)))&amp;"")</f>
        <v/>
      </c>
      <c r="I4444" s="15" t="str">
        <f>IF(COUNTA(A4444:D4444,G4444)=0,"",IF(NOT(ISNUMBER(A4444)),"Укажите дату",IF(B4444="","Укажите код",IF(NOT(AND(ISTEXT(B4444),LEN(B4444)&gt;0,LEN(B4444)&lt;=30,ISNUMBER(FIND(LEFT(B4444,1),"ABCDEFGHIJKLMNOPQRSTUVWXYZ")),SUMPRODUCT((MID(B4444,{1,2,3,4,5,6,7,8,9,10,11,12,13,14,15,16,17,18,19,20,21,22,23,24,25,26,27,28,29,30},1)&lt;&gt;"")*ISERROR(FIND(MID(B4444,{1,2,3,4,5,6,7,8,9,10,11,12,13,14,15,16,17,18,19,20,21,22,23,24,25,26,27,28,29,30},1),"ABCDEFGHIJKLMNOPQRSTUVWXYZ0123456789-_")))=0,ISERROR(VALUE(B4444)))),"Недопустимый код: только латинские буквы A-Z в верхнем регистре, цифры, - и _; начало с буквы, до 30 символов (например MILK-001)",IF(SUMPRODUCT(--EXACT('Номенклатура'!$A$6:$A$205,B4444))=0,"Код не найден в номенклатуре",IF(SUMPRODUCT(--EXACT('Номенклатура'!$A$6:$A$205,B4444))&gt;1,"Код повторяется в номенклатуре",IF(ISNA(MATCH(C4444,{"Приход","Расход","Списание","Корректировка остатка"},0)),"Выберите тип операции",IF(NOT(ISNUMBER(D4444)),"Укажите количество",IF(D4444=0,"Количество не может быть 0",IF(AND(C4444&lt;&gt;"Корректировка остатка",D4444&lt;0),"Для этого типа количество положительное",IF(NOT(ISNUMBER('Номенклатура'!$C$2)),"Укажите дату начала учёта",IF(A4444&lt;INT('Номенклатура'!$C$2),"Раньше даты начала учёта: НЕ учтено",IF(AND(C4444="Корректировка остатка",TRIM(G4444)=""),"Учтено: добавьте пояснение","ОК")))))))))))))</f>
        <v/>
      </c>
    </row>
    <row r="4445" spans="1:9" x14ac:dyDescent="0.25">
      <c r="A4445" s="16"/>
      <c r="B4445" s="13"/>
      <c r="C4445" s="13"/>
      <c r="D4445" s="14"/>
      <c r="E4445" s="17" t="str">
        <f>IF(OR(B4445="",SUMPRODUCT(--EXACT('Номенклатура'!$A$6:$A$205,B4445))&lt;&gt;1),"",INDEX('Номенклатура'!$D$6:$D$205,SUMPRODUCT(EXACT('Номенклатура'!$A$6:$A$205,B4445)*(ROW('Номенклатура'!$A$6:$A$205)-5)))&amp;"")</f>
        <v/>
      </c>
      <c r="F4445" s="18" t="str">
        <f>IF(OR(I4445="ОК",I4445="Учтено: добавьте пояснение"),IF(C4445="Приход",D4445,IF(C4445="Корректировка остатка",D4445,-D4445)),"")</f>
        <v/>
      </c>
      <c r="G4445" s="13"/>
      <c r="H4445" s="15" t="str">
        <f>IF(OR(B4445="",SUMPRODUCT(--EXACT('Номенклатура'!$A$6:$A$205,B4445))&lt;&gt;1),"",INDEX('Номенклатура'!$B$6:$B$205,SUMPRODUCT(EXACT('Номенклатура'!$A$6:$A$205,B4445)*(ROW('Номенклатура'!$A$6:$A$205)-5)))&amp;"")</f>
        <v/>
      </c>
      <c r="I4445" s="15" t="str">
        <f>IF(COUNTA(A4445:D4445,G4445)=0,"",IF(NOT(ISNUMBER(A4445)),"Укажите дату",IF(B4445="","Укажите код",IF(NOT(AND(ISTEXT(B4445),LEN(B4445)&gt;0,LEN(B4445)&lt;=30,ISNUMBER(FIND(LEFT(B4445,1),"ABCDEFGHIJKLMNOPQRSTUVWXYZ")),SUMPRODUCT((MID(B4445,{1,2,3,4,5,6,7,8,9,10,11,12,13,14,15,16,17,18,19,20,21,22,23,24,25,26,27,28,29,30},1)&lt;&gt;"")*ISERROR(FIND(MID(B4445,{1,2,3,4,5,6,7,8,9,10,11,12,13,14,15,16,17,18,19,20,21,22,23,24,25,26,27,28,29,30},1),"ABCDEFGHIJKLMNOPQRSTUVWXYZ0123456789-_")))=0,ISERROR(VALUE(B4445)))),"Недопустимый код: только латинские буквы A-Z в верхнем регистре, цифры, - и _; начало с буквы, до 30 символов (например MILK-001)",IF(SUMPRODUCT(--EXACT('Номенклатура'!$A$6:$A$205,B4445))=0,"Код не найден в номенклатуре",IF(SUMPRODUCT(--EXACT('Номенклатура'!$A$6:$A$205,B4445))&gt;1,"Код повторяется в номенклатуре",IF(ISNA(MATCH(C4445,{"Приход","Расход","Списание","Корректировка остатка"},0)),"Выберите тип операции",IF(NOT(ISNUMBER(D4445)),"Укажите количество",IF(D4445=0,"Количество не может быть 0",IF(AND(C4445&lt;&gt;"Корректировка остатка",D4445&lt;0),"Для этого типа количество положительное",IF(NOT(ISNUMBER('Номенклатура'!$C$2)),"Укажите дату начала учёта",IF(A4445&lt;INT('Номенклатура'!$C$2),"Раньше даты начала учёта: НЕ учтено",IF(AND(C4445="Корректировка остатка",TRIM(G4445)=""),"Учтено: добавьте пояснение","ОК")))))))))))))</f>
        <v/>
      </c>
    </row>
    <row r="4446" spans="1:9" x14ac:dyDescent="0.25">
      <c r="A4446" s="16"/>
      <c r="B4446" s="13"/>
      <c r="C4446" s="13"/>
      <c r="D4446" s="14"/>
      <c r="E4446" s="17" t="str">
        <f>IF(OR(B4446="",SUMPRODUCT(--EXACT('Номенклатура'!$A$6:$A$205,B4446))&lt;&gt;1),"",INDEX('Номенклатура'!$D$6:$D$205,SUMPRODUCT(EXACT('Номенклатура'!$A$6:$A$205,B4446)*(ROW('Номенклатура'!$A$6:$A$205)-5)))&amp;"")</f>
        <v/>
      </c>
      <c r="F4446" s="18" t="str">
        <f>IF(OR(I4446="ОК",I4446="Учтено: добавьте пояснение"),IF(C4446="Приход",D4446,IF(C4446="Корректировка остатка",D4446,-D4446)),"")</f>
        <v/>
      </c>
      <c r="G4446" s="13"/>
      <c r="H4446" s="15" t="str">
        <f>IF(OR(B4446="",SUMPRODUCT(--EXACT('Номенклатура'!$A$6:$A$205,B4446))&lt;&gt;1),"",INDEX('Номенклатура'!$B$6:$B$205,SUMPRODUCT(EXACT('Номенклатура'!$A$6:$A$205,B4446)*(ROW('Номенклатура'!$A$6:$A$205)-5)))&amp;"")</f>
        <v/>
      </c>
      <c r="I4446" s="15" t="str">
        <f>IF(COUNTA(A4446:D4446,G4446)=0,"",IF(NOT(ISNUMBER(A4446)),"Укажите дату",IF(B4446="","Укажите код",IF(NOT(AND(ISTEXT(B4446),LEN(B4446)&gt;0,LEN(B4446)&lt;=30,ISNUMBER(FIND(LEFT(B4446,1),"ABCDEFGHIJKLMNOPQRSTUVWXYZ")),SUMPRODUCT((MID(B4446,{1,2,3,4,5,6,7,8,9,10,11,12,13,14,15,16,17,18,19,20,21,22,23,24,25,26,27,28,29,30},1)&lt;&gt;"")*ISERROR(FIND(MID(B4446,{1,2,3,4,5,6,7,8,9,10,11,12,13,14,15,16,17,18,19,20,21,22,23,24,25,26,27,28,29,30},1),"ABCDEFGHIJKLMNOPQRSTUVWXYZ0123456789-_")))=0,ISERROR(VALUE(B4446)))),"Недопустимый код: только латинские буквы A-Z в верхнем регистре, цифры, - и _; начало с буквы, до 30 символов (например MILK-001)",IF(SUMPRODUCT(--EXACT('Номенклатура'!$A$6:$A$205,B4446))=0,"Код не найден в номенклатуре",IF(SUMPRODUCT(--EXACT('Номенклатура'!$A$6:$A$205,B4446))&gt;1,"Код повторяется в номенклатуре",IF(ISNA(MATCH(C4446,{"Приход","Расход","Списание","Корректировка остатка"},0)),"Выберите тип операции",IF(NOT(ISNUMBER(D4446)),"Укажите количество",IF(D4446=0,"Количество не может быть 0",IF(AND(C4446&lt;&gt;"Корректировка остатка",D4446&lt;0),"Для этого типа количество положительное",IF(NOT(ISNUMBER('Номенклатура'!$C$2)),"Укажите дату начала учёта",IF(A4446&lt;INT('Номенклатура'!$C$2),"Раньше даты начала учёта: НЕ учтено",IF(AND(C4446="Корректировка остатка",TRIM(G4446)=""),"Учтено: добавьте пояснение","ОК")))))))))))))</f>
        <v/>
      </c>
    </row>
    <row r="4447" spans="1:9" x14ac:dyDescent="0.25">
      <c r="A4447" s="16"/>
      <c r="B4447" s="13"/>
      <c r="C4447" s="13"/>
      <c r="D4447" s="14"/>
      <c r="E4447" s="17" t="str">
        <f>IF(OR(B4447="",SUMPRODUCT(--EXACT('Номенклатура'!$A$6:$A$205,B4447))&lt;&gt;1),"",INDEX('Номенклатура'!$D$6:$D$205,SUMPRODUCT(EXACT('Номенклатура'!$A$6:$A$205,B4447)*(ROW('Номенклатура'!$A$6:$A$205)-5)))&amp;"")</f>
        <v/>
      </c>
      <c r="F4447" s="18" t="str">
        <f>IF(OR(I4447="ОК",I4447="Учтено: добавьте пояснение"),IF(C4447="Приход",D4447,IF(C4447="Корректировка остатка",D4447,-D4447)),"")</f>
        <v/>
      </c>
      <c r="G4447" s="13"/>
      <c r="H4447" s="15" t="str">
        <f>IF(OR(B4447="",SUMPRODUCT(--EXACT('Номенклатура'!$A$6:$A$205,B4447))&lt;&gt;1),"",INDEX('Номенклатура'!$B$6:$B$205,SUMPRODUCT(EXACT('Номенклатура'!$A$6:$A$205,B4447)*(ROW('Номенклатура'!$A$6:$A$205)-5)))&amp;"")</f>
        <v/>
      </c>
      <c r="I4447" s="15" t="str">
        <f>IF(COUNTA(A4447:D4447,G4447)=0,"",IF(NOT(ISNUMBER(A4447)),"Укажите дату",IF(B4447="","Укажите код",IF(NOT(AND(ISTEXT(B4447),LEN(B4447)&gt;0,LEN(B4447)&lt;=30,ISNUMBER(FIND(LEFT(B4447,1),"ABCDEFGHIJKLMNOPQRSTUVWXYZ")),SUMPRODUCT((MID(B4447,{1,2,3,4,5,6,7,8,9,10,11,12,13,14,15,16,17,18,19,20,21,22,23,24,25,26,27,28,29,30},1)&lt;&gt;"")*ISERROR(FIND(MID(B4447,{1,2,3,4,5,6,7,8,9,10,11,12,13,14,15,16,17,18,19,20,21,22,23,24,25,26,27,28,29,30},1),"ABCDEFGHIJKLMNOPQRSTUVWXYZ0123456789-_")))=0,ISERROR(VALUE(B4447)))),"Недопустимый код: только латинские буквы A-Z в верхнем регистре, цифры, - и _; начало с буквы, до 30 символов (например MILK-001)",IF(SUMPRODUCT(--EXACT('Номенклатура'!$A$6:$A$205,B4447))=0,"Код не найден в номенклатуре",IF(SUMPRODUCT(--EXACT('Номенклатура'!$A$6:$A$205,B4447))&gt;1,"Код повторяется в номенклатуре",IF(ISNA(MATCH(C4447,{"Приход","Расход","Списание","Корректировка остатка"},0)),"Выберите тип операции",IF(NOT(ISNUMBER(D4447)),"Укажите количество",IF(D4447=0,"Количество не может быть 0",IF(AND(C4447&lt;&gt;"Корректировка остатка",D4447&lt;0),"Для этого типа количество положительное",IF(NOT(ISNUMBER('Номенклатура'!$C$2)),"Укажите дату начала учёта",IF(A4447&lt;INT('Номенклатура'!$C$2),"Раньше даты начала учёта: НЕ учтено",IF(AND(C4447="Корректировка остатка",TRIM(G4447)=""),"Учтено: добавьте пояснение","ОК")))))))))))))</f>
        <v/>
      </c>
    </row>
    <row r="4448" spans="1:9" x14ac:dyDescent="0.25">
      <c r="A4448" s="16"/>
      <c r="B4448" s="13"/>
      <c r="C4448" s="13"/>
      <c r="D4448" s="14"/>
      <c r="E4448" s="17" t="str">
        <f>IF(OR(B4448="",SUMPRODUCT(--EXACT('Номенклатура'!$A$6:$A$205,B4448))&lt;&gt;1),"",INDEX('Номенклатура'!$D$6:$D$205,SUMPRODUCT(EXACT('Номенклатура'!$A$6:$A$205,B4448)*(ROW('Номенклатура'!$A$6:$A$205)-5)))&amp;"")</f>
        <v/>
      </c>
      <c r="F4448" s="18" t="str">
        <f>IF(OR(I4448="ОК",I4448="Учтено: добавьте пояснение"),IF(C4448="Приход",D4448,IF(C4448="Корректировка остатка",D4448,-D4448)),"")</f>
        <v/>
      </c>
      <c r="G4448" s="13"/>
      <c r="H4448" s="15" t="str">
        <f>IF(OR(B4448="",SUMPRODUCT(--EXACT('Номенклатура'!$A$6:$A$205,B4448))&lt;&gt;1),"",INDEX('Номенклатура'!$B$6:$B$205,SUMPRODUCT(EXACT('Номенклатура'!$A$6:$A$205,B4448)*(ROW('Номенклатура'!$A$6:$A$205)-5)))&amp;"")</f>
        <v/>
      </c>
      <c r="I4448" s="15" t="str">
        <f>IF(COUNTA(A4448:D4448,G4448)=0,"",IF(NOT(ISNUMBER(A4448)),"Укажите дату",IF(B4448="","Укажите код",IF(NOT(AND(ISTEXT(B4448),LEN(B4448)&gt;0,LEN(B4448)&lt;=30,ISNUMBER(FIND(LEFT(B4448,1),"ABCDEFGHIJKLMNOPQRSTUVWXYZ")),SUMPRODUCT((MID(B4448,{1,2,3,4,5,6,7,8,9,10,11,12,13,14,15,16,17,18,19,20,21,22,23,24,25,26,27,28,29,30},1)&lt;&gt;"")*ISERROR(FIND(MID(B4448,{1,2,3,4,5,6,7,8,9,10,11,12,13,14,15,16,17,18,19,20,21,22,23,24,25,26,27,28,29,30},1),"ABCDEFGHIJKLMNOPQRSTUVWXYZ0123456789-_")))=0,ISERROR(VALUE(B4448)))),"Недопустимый код: только латинские буквы A-Z в верхнем регистре, цифры, - и _; начало с буквы, до 30 символов (например MILK-001)",IF(SUMPRODUCT(--EXACT('Номенклатура'!$A$6:$A$205,B4448))=0,"Код не найден в номенклатуре",IF(SUMPRODUCT(--EXACT('Номенклатура'!$A$6:$A$205,B4448))&gt;1,"Код повторяется в номенклатуре",IF(ISNA(MATCH(C4448,{"Приход","Расход","Списание","Корректировка остатка"},0)),"Выберите тип операции",IF(NOT(ISNUMBER(D4448)),"Укажите количество",IF(D4448=0,"Количество не может быть 0",IF(AND(C4448&lt;&gt;"Корректировка остатка",D4448&lt;0),"Для этого типа количество положительное",IF(NOT(ISNUMBER('Номенклатура'!$C$2)),"Укажите дату начала учёта",IF(A4448&lt;INT('Номенклатура'!$C$2),"Раньше даты начала учёта: НЕ учтено",IF(AND(C4448="Корректировка остатка",TRIM(G4448)=""),"Учтено: добавьте пояснение","ОК")))))))))))))</f>
        <v/>
      </c>
    </row>
    <row r="4449" spans="1:9" x14ac:dyDescent="0.25">
      <c r="A4449" s="16"/>
      <c r="B4449" s="13"/>
      <c r="C4449" s="13"/>
      <c r="D4449" s="14"/>
      <c r="E4449" s="17" t="str">
        <f>IF(OR(B4449="",SUMPRODUCT(--EXACT('Номенклатура'!$A$6:$A$205,B4449))&lt;&gt;1),"",INDEX('Номенклатура'!$D$6:$D$205,SUMPRODUCT(EXACT('Номенклатура'!$A$6:$A$205,B4449)*(ROW('Номенклатура'!$A$6:$A$205)-5)))&amp;"")</f>
        <v/>
      </c>
      <c r="F4449" s="18" t="str">
        <f>IF(OR(I4449="ОК",I4449="Учтено: добавьте пояснение"),IF(C4449="Приход",D4449,IF(C4449="Корректировка остатка",D4449,-D4449)),"")</f>
        <v/>
      </c>
      <c r="G4449" s="13"/>
      <c r="H4449" s="15" t="str">
        <f>IF(OR(B4449="",SUMPRODUCT(--EXACT('Номенклатура'!$A$6:$A$205,B4449))&lt;&gt;1),"",INDEX('Номенклатура'!$B$6:$B$205,SUMPRODUCT(EXACT('Номенклатура'!$A$6:$A$205,B4449)*(ROW('Номенклатура'!$A$6:$A$205)-5)))&amp;"")</f>
        <v/>
      </c>
      <c r="I4449" s="15" t="str">
        <f>IF(COUNTA(A4449:D4449,G4449)=0,"",IF(NOT(ISNUMBER(A4449)),"Укажите дату",IF(B4449="","Укажите код",IF(NOT(AND(ISTEXT(B4449),LEN(B4449)&gt;0,LEN(B4449)&lt;=30,ISNUMBER(FIND(LEFT(B4449,1),"ABCDEFGHIJKLMNOPQRSTUVWXYZ")),SUMPRODUCT((MID(B4449,{1,2,3,4,5,6,7,8,9,10,11,12,13,14,15,16,17,18,19,20,21,22,23,24,25,26,27,28,29,30},1)&lt;&gt;"")*ISERROR(FIND(MID(B4449,{1,2,3,4,5,6,7,8,9,10,11,12,13,14,15,16,17,18,19,20,21,22,23,24,25,26,27,28,29,30},1),"ABCDEFGHIJKLMNOPQRSTUVWXYZ0123456789-_")))=0,ISERROR(VALUE(B4449)))),"Недопустимый код: только латинские буквы A-Z в верхнем регистре, цифры, - и _; начало с буквы, до 30 символов (например MILK-001)",IF(SUMPRODUCT(--EXACT('Номенклатура'!$A$6:$A$205,B4449))=0,"Код не найден в номенклатуре",IF(SUMPRODUCT(--EXACT('Номенклатура'!$A$6:$A$205,B4449))&gt;1,"Код повторяется в номенклатуре",IF(ISNA(MATCH(C4449,{"Приход","Расход","Списание","Корректировка остатка"},0)),"Выберите тип операции",IF(NOT(ISNUMBER(D4449)),"Укажите количество",IF(D4449=0,"Количество не может быть 0",IF(AND(C4449&lt;&gt;"Корректировка остатка",D4449&lt;0),"Для этого типа количество положительное",IF(NOT(ISNUMBER('Номенклатура'!$C$2)),"Укажите дату начала учёта",IF(A4449&lt;INT('Номенклатура'!$C$2),"Раньше даты начала учёта: НЕ учтено",IF(AND(C4449="Корректировка остатка",TRIM(G4449)=""),"Учтено: добавьте пояснение","ОК")))))))))))))</f>
        <v/>
      </c>
    </row>
    <row r="4450" spans="1:9" x14ac:dyDescent="0.25">
      <c r="A4450" s="16"/>
      <c r="B4450" s="13"/>
      <c r="C4450" s="13"/>
      <c r="D4450" s="14"/>
      <c r="E4450" s="17" t="str">
        <f>IF(OR(B4450="",SUMPRODUCT(--EXACT('Номенклатура'!$A$6:$A$205,B4450))&lt;&gt;1),"",INDEX('Номенклатура'!$D$6:$D$205,SUMPRODUCT(EXACT('Номенклатура'!$A$6:$A$205,B4450)*(ROW('Номенклатура'!$A$6:$A$205)-5)))&amp;"")</f>
        <v/>
      </c>
      <c r="F4450" s="18" t="str">
        <f>IF(OR(I4450="ОК",I4450="Учтено: добавьте пояснение"),IF(C4450="Приход",D4450,IF(C4450="Корректировка остатка",D4450,-D4450)),"")</f>
        <v/>
      </c>
      <c r="G4450" s="13"/>
      <c r="H4450" s="15" t="str">
        <f>IF(OR(B4450="",SUMPRODUCT(--EXACT('Номенклатура'!$A$6:$A$205,B4450))&lt;&gt;1),"",INDEX('Номенклатура'!$B$6:$B$205,SUMPRODUCT(EXACT('Номенклатура'!$A$6:$A$205,B4450)*(ROW('Номенклатура'!$A$6:$A$205)-5)))&amp;"")</f>
        <v/>
      </c>
      <c r="I4450" s="15" t="str">
        <f>IF(COUNTA(A4450:D4450,G4450)=0,"",IF(NOT(ISNUMBER(A4450)),"Укажите дату",IF(B4450="","Укажите код",IF(NOT(AND(ISTEXT(B4450),LEN(B4450)&gt;0,LEN(B4450)&lt;=30,ISNUMBER(FIND(LEFT(B4450,1),"ABCDEFGHIJKLMNOPQRSTUVWXYZ")),SUMPRODUCT((MID(B4450,{1,2,3,4,5,6,7,8,9,10,11,12,13,14,15,16,17,18,19,20,21,22,23,24,25,26,27,28,29,30},1)&lt;&gt;"")*ISERROR(FIND(MID(B4450,{1,2,3,4,5,6,7,8,9,10,11,12,13,14,15,16,17,18,19,20,21,22,23,24,25,26,27,28,29,30},1),"ABCDEFGHIJKLMNOPQRSTUVWXYZ0123456789-_")))=0,ISERROR(VALUE(B4450)))),"Недопустимый код: только латинские буквы A-Z в верхнем регистре, цифры, - и _; начало с буквы, до 30 символов (например MILK-001)",IF(SUMPRODUCT(--EXACT('Номенклатура'!$A$6:$A$205,B4450))=0,"Код не найден в номенклатуре",IF(SUMPRODUCT(--EXACT('Номенклатура'!$A$6:$A$205,B4450))&gt;1,"Код повторяется в номенклатуре",IF(ISNA(MATCH(C4450,{"Приход","Расход","Списание","Корректировка остатка"},0)),"Выберите тип операции",IF(NOT(ISNUMBER(D4450)),"Укажите количество",IF(D4450=0,"Количество не может быть 0",IF(AND(C4450&lt;&gt;"Корректировка остатка",D4450&lt;0),"Для этого типа количество положительное",IF(NOT(ISNUMBER('Номенклатура'!$C$2)),"Укажите дату начала учёта",IF(A4450&lt;INT('Номенклатура'!$C$2),"Раньше даты начала учёта: НЕ учтено",IF(AND(C4450="Корректировка остатка",TRIM(G4450)=""),"Учтено: добавьте пояснение","ОК")))))))))))))</f>
        <v/>
      </c>
    </row>
    <row r="4451" spans="1:9" x14ac:dyDescent="0.25">
      <c r="A4451" s="16"/>
      <c r="B4451" s="13"/>
      <c r="C4451" s="13"/>
      <c r="D4451" s="14"/>
      <c r="E4451" s="17" t="str">
        <f>IF(OR(B4451="",SUMPRODUCT(--EXACT('Номенклатура'!$A$6:$A$205,B4451))&lt;&gt;1),"",INDEX('Номенклатура'!$D$6:$D$205,SUMPRODUCT(EXACT('Номенклатура'!$A$6:$A$205,B4451)*(ROW('Номенклатура'!$A$6:$A$205)-5)))&amp;"")</f>
        <v/>
      </c>
      <c r="F4451" s="18" t="str">
        <f>IF(OR(I4451="ОК",I4451="Учтено: добавьте пояснение"),IF(C4451="Приход",D4451,IF(C4451="Корректировка остатка",D4451,-D4451)),"")</f>
        <v/>
      </c>
      <c r="G4451" s="13"/>
      <c r="H4451" s="15" t="str">
        <f>IF(OR(B4451="",SUMPRODUCT(--EXACT('Номенклатура'!$A$6:$A$205,B4451))&lt;&gt;1),"",INDEX('Номенклатура'!$B$6:$B$205,SUMPRODUCT(EXACT('Номенклатура'!$A$6:$A$205,B4451)*(ROW('Номенклатура'!$A$6:$A$205)-5)))&amp;"")</f>
        <v/>
      </c>
      <c r="I4451" s="15" t="str">
        <f>IF(COUNTA(A4451:D4451,G4451)=0,"",IF(NOT(ISNUMBER(A4451)),"Укажите дату",IF(B4451="","Укажите код",IF(NOT(AND(ISTEXT(B4451),LEN(B4451)&gt;0,LEN(B4451)&lt;=30,ISNUMBER(FIND(LEFT(B4451,1),"ABCDEFGHIJKLMNOPQRSTUVWXYZ")),SUMPRODUCT((MID(B4451,{1,2,3,4,5,6,7,8,9,10,11,12,13,14,15,16,17,18,19,20,21,22,23,24,25,26,27,28,29,30},1)&lt;&gt;"")*ISERROR(FIND(MID(B4451,{1,2,3,4,5,6,7,8,9,10,11,12,13,14,15,16,17,18,19,20,21,22,23,24,25,26,27,28,29,30},1),"ABCDEFGHIJKLMNOPQRSTUVWXYZ0123456789-_")))=0,ISERROR(VALUE(B4451)))),"Недопустимый код: только латинские буквы A-Z в верхнем регистре, цифры, - и _; начало с буквы, до 30 символов (например MILK-001)",IF(SUMPRODUCT(--EXACT('Номенклатура'!$A$6:$A$205,B4451))=0,"Код не найден в номенклатуре",IF(SUMPRODUCT(--EXACT('Номенклатура'!$A$6:$A$205,B4451))&gt;1,"Код повторяется в номенклатуре",IF(ISNA(MATCH(C4451,{"Приход","Расход","Списание","Корректировка остатка"},0)),"Выберите тип операции",IF(NOT(ISNUMBER(D4451)),"Укажите количество",IF(D4451=0,"Количество не может быть 0",IF(AND(C4451&lt;&gt;"Корректировка остатка",D4451&lt;0),"Для этого типа количество положительное",IF(NOT(ISNUMBER('Номенклатура'!$C$2)),"Укажите дату начала учёта",IF(A4451&lt;INT('Номенклатура'!$C$2),"Раньше даты начала учёта: НЕ учтено",IF(AND(C4451="Корректировка остатка",TRIM(G4451)=""),"Учтено: добавьте пояснение","ОК")))))))))))))</f>
        <v/>
      </c>
    </row>
    <row r="4452" spans="1:9" x14ac:dyDescent="0.25">
      <c r="A4452" s="16"/>
      <c r="B4452" s="13"/>
      <c r="C4452" s="13"/>
      <c r="D4452" s="14"/>
      <c r="E4452" s="17" t="str">
        <f>IF(OR(B4452="",SUMPRODUCT(--EXACT('Номенклатура'!$A$6:$A$205,B4452))&lt;&gt;1),"",INDEX('Номенклатура'!$D$6:$D$205,SUMPRODUCT(EXACT('Номенклатура'!$A$6:$A$205,B4452)*(ROW('Номенклатура'!$A$6:$A$205)-5)))&amp;"")</f>
        <v/>
      </c>
      <c r="F4452" s="18" t="str">
        <f>IF(OR(I4452="ОК",I4452="Учтено: добавьте пояснение"),IF(C4452="Приход",D4452,IF(C4452="Корректировка остатка",D4452,-D4452)),"")</f>
        <v/>
      </c>
      <c r="G4452" s="13"/>
      <c r="H4452" s="15" t="str">
        <f>IF(OR(B4452="",SUMPRODUCT(--EXACT('Номенклатура'!$A$6:$A$205,B4452))&lt;&gt;1),"",INDEX('Номенклатура'!$B$6:$B$205,SUMPRODUCT(EXACT('Номенклатура'!$A$6:$A$205,B4452)*(ROW('Номенклатура'!$A$6:$A$205)-5)))&amp;"")</f>
        <v/>
      </c>
      <c r="I4452" s="15" t="str">
        <f>IF(COUNTA(A4452:D4452,G4452)=0,"",IF(NOT(ISNUMBER(A4452)),"Укажите дату",IF(B4452="","Укажите код",IF(NOT(AND(ISTEXT(B4452),LEN(B4452)&gt;0,LEN(B4452)&lt;=30,ISNUMBER(FIND(LEFT(B4452,1),"ABCDEFGHIJKLMNOPQRSTUVWXYZ")),SUMPRODUCT((MID(B4452,{1,2,3,4,5,6,7,8,9,10,11,12,13,14,15,16,17,18,19,20,21,22,23,24,25,26,27,28,29,30},1)&lt;&gt;"")*ISERROR(FIND(MID(B4452,{1,2,3,4,5,6,7,8,9,10,11,12,13,14,15,16,17,18,19,20,21,22,23,24,25,26,27,28,29,30},1),"ABCDEFGHIJKLMNOPQRSTUVWXYZ0123456789-_")))=0,ISERROR(VALUE(B4452)))),"Недопустимый код: только латинские буквы A-Z в верхнем регистре, цифры, - и _; начало с буквы, до 30 символов (например MILK-001)",IF(SUMPRODUCT(--EXACT('Номенклатура'!$A$6:$A$205,B4452))=0,"Код не найден в номенклатуре",IF(SUMPRODUCT(--EXACT('Номенклатура'!$A$6:$A$205,B4452))&gt;1,"Код повторяется в номенклатуре",IF(ISNA(MATCH(C4452,{"Приход","Расход","Списание","Корректировка остатка"},0)),"Выберите тип операции",IF(NOT(ISNUMBER(D4452)),"Укажите количество",IF(D4452=0,"Количество не может быть 0",IF(AND(C4452&lt;&gt;"Корректировка остатка",D4452&lt;0),"Для этого типа количество положительное",IF(NOT(ISNUMBER('Номенклатура'!$C$2)),"Укажите дату начала учёта",IF(A4452&lt;INT('Номенклатура'!$C$2),"Раньше даты начала учёта: НЕ учтено",IF(AND(C4452="Корректировка остатка",TRIM(G4452)=""),"Учтено: добавьте пояснение","ОК")))))))))))))</f>
        <v/>
      </c>
    </row>
    <row r="4453" spans="1:9" x14ac:dyDescent="0.25">
      <c r="A4453" s="16"/>
      <c r="B4453" s="13"/>
      <c r="C4453" s="13"/>
      <c r="D4453" s="14"/>
      <c r="E4453" s="17" t="str">
        <f>IF(OR(B4453="",SUMPRODUCT(--EXACT('Номенклатура'!$A$6:$A$205,B4453))&lt;&gt;1),"",INDEX('Номенклатура'!$D$6:$D$205,SUMPRODUCT(EXACT('Номенклатура'!$A$6:$A$205,B4453)*(ROW('Номенклатура'!$A$6:$A$205)-5)))&amp;"")</f>
        <v/>
      </c>
      <c r="F4453" s="18" t="str">
        <f>IF(OR(I4453="ОК",I4453="Учтено: добавьте пояснение"),IF(C4453="Приход",D4453,IF(C4453="Корректировка остатка",D4453,-D4453)),"")</f>
        <v/>
      </c>
      <c r="G4453" s="13"/>
      <c r="H4453" s="15" t="str">
        <f>IF(OR(B4453="",SUMPRODUCT(--EXACT('Номенклатура'!$A$6:$A$205,B4453))&lt;&gt;1),"",INDEX('Номенклатура'!$B$6:$B$205,SUMPRODUCT(EXACT('Номенклатура'!$A$6:$A$205,B4453)*(ROW('Номенклатура'!$A$6:$A$205)-5)))&amp;"")</f>
        <v/>
      </c>
      <c r="I4453" s="15" t="str">
        <f>IF(COUNTA(A4453:D4453,G4453)=0,"",IF(NOT(ISNUMBER(A4453)),"Укажите дату",IF(B4453="","Укажите код",IF(NOT(AND(ISTEXT(B4453),LEN(B4453)&gt;0,LEN(B4453)&lt;=30,ISNUMBER(FIND(LEFT(B4453,1),"ABCDEFGHIJKLMNOPQRSTUVWXYZ")),SUMPRODUCT((MID(B4453,{1,2,3,4,5,6,7,8,9,10,11,12,13,14,15,16,17,18,19,20,21,22,23,24,25,26,27,28,29,30},1)&lt;&gt;"")*ISERROR(FIND(MID(B4453,{1,2,3,4,5,6,7,8,9,10,11,12,13,14,15,16,17,18,19,20,21,22,23,24,25,26,27,28,29,30},1),"ABCDEFGHIJKLMNOPQRSTUVWXYZ0123456789-_")))=0,ISERROR(VALUE(B4453)))),"Недопустимый код: только латинские буквы A-Z в верхнем регистре, цифры, - и _; начало с буквы, до 30 символов (например MILK-001)",IF(SUMPRODUCT(--EXACT('Номенклатура'!$A$6:$A$205,B4453))=0,"Код не найден в номенклатуре",IF(SUMPRODUCT(--EXACT('Номенклатура'!$A$6:$A$205,B4453))&gt;1,"Код повторяется в номенклатуре",IF(ISNA(MATCH(C4453,{"Приход","Расход","Списание","Корректировка остатка"},0)),"Выберите тип операции",IF(NOT(ISNUMBER(D4453)),"Укажите количество",IF(D4453=0,"Количество не может быть 0",IF(AND(C4453&lt;&gt;"Корректировка остатка",D4453&lt;0),"Для этого типа количество положительное",IF(NOT(ISNUMBER('Номенклатура'!$C$2)),"Укажите дату начала учёта",IF(A4453&lt;INT('Номенклатура'!$C$2),"Раньше даты начала учёта: НЕ учтено",IF(AND(C4453="Корректировка остатка",TRIM(G4453)=""),"Учтено: добавьте пояснение","ОК")))))))))))))</f>
        <v/>
      </c>
    </row>
    <row r="4454" spans="1:9" x14ac:dyDescent="0.25">
      <c r="A4454" s="16"/>
      <c r="B4454" s="13"/>
      <c r="C4454" s="13"/>
      <c r="D4454" s="14"/>
      <c r="E4454" s="17" t="str">
        <f>IF(OR(B4454="",SUMPRODUCT(--EXACT('Номенклатура'!$A$6:$A$205,B4454))&lt;&gt;1),"",INDEX('Номенклатура'!$D$6:$D$205,SUMPRODUCT(EXACT('Номенклатура'!$A$6:$A$205,B4454)*(ROW('Номенклатура'!$A$6:$A$205)-5)))&amp;"")</f>
        <v/>
      </c>
      <c r="F4454" s="18" t="str">
        <f>IF(OR(I4454="ОК",I4454="Учтено: добавьте пояснение"),IF(C4454="Приход",D4454,IF(C4454="Корректировка остатка",D4454,-D4454)),"")</f>
        <v/>
      </c>
      <c r="G4454" s="13"/>
      <c r="H4454" s="15" t="str">
        <f>IF(OR(B4454="",SUMPRODUCT(--EXACT('Номенклатура'!$A$6:$A$205,B4454))&lt;&gt;1),"",INDEX('Номенклатура'!$B$6:$B$205,SUMPRODUCT(EXACT('Номенклатура'!$A$6:$A$205,B4454)*(ROW('Номенклатура'!$A$6:$A$205)-5)))&amp;"")</f>
        <v/>
      </c>
      <c r="I4454" s="15" t="str">
        <f>IF(COUNTA(A4454:D4454,G4454)=0,"",IF(NOT(ISNUMBER(A4454)),"Укажите дату",IF(B4454="","Укажите код",IF(NOT(AND(ISTEXT(B4454),LEN(B4454)&gt;0,LEN(B4454)&lt;=30,ISNUMBER(FIND(LEFT(B4454,1),"ABCDEFGHIJKLMNOPQRSTUVWXYZ")),SUMPRODUCT((MID(B4454,{1,2,3,4,5,6,7,8,9,10,11,12,13,14,15,16,17,18,19,20,21,22,23,24,25,26,27,28,29,30},1)&lt;&gt;"")*ISERROR(FIND(MID(B4454,{1,2,3,4,5,6,7,8,9,10,11,12,13,14,15,16,17,18,19,20,21,22,23,24,25,26,27,28,29,30},1),"ABCDEFGHIJKLMNOPQRSTUVWXYZ0123456789-_")))=0,ISERROR(VALUE(B4454)))),"Недопустимый код: только латинские буквы A-Z в верхнем регистре, цифры, - и _; начало с буквы, до 30 символов (например MILK-001)",IF(SUMPRODUCT(--EXACT('Номенклатура'!$A$6:$A$205,B4454))=0,"Код не найден в номенклатуре",IF(SUMPRODUCT(--EXACT('Номенклатура'!$A$6:$A$205,B4454))&gt;1,"Код повторяется в номенклатуре",IF(ISNA(MATCH(C4454,{"Приход","Расход","Списание","Корректировка остатка"},0)),"Выберите тип операции",IF(NOT(ISNUMBER(D4454)),"Укажите количество",IF(D4454=0,"Количество не может быть 0",IF(AND(C4454&lt;&gt;"Корректировка остатка",D4454&lt;0),"Для этого типа количество положительное",IF(NOT(ISNUMBER('Номенклатура'!$C$2)),"Укажите дату начала учёта",IF(A4454&lt;INT('Номенклатура'!$C$2),"Раньше даты начала учёта: НЕ учтено",IF(AND(C4454="Корректировка остатка",TRIM(G4454)=""),"Учтено: добавьте пояснение","ОК")))))))))))))</f>
        <v/>
      </c>
    </row>
    <row r="4455" spans="1:9" x14ac:dyDescent="0.25">
      <c r="A4455" s="16"/>
      <c r="B4455" s="13"/>
      <c r="C4455" s="13"/>
      <c r="D4455" s="14"/>
      <c r="E4455" s="17" t="str">
        <f>IF(OR(B4455="",SUMPRODUCT(--EXACT('Номенклатура'!$A$6:$A$205,B4455))&lt;&gt;1),"",INDEX('Номенклатура'!$D$6:$D$205,SUMPRODUCT(EXACT('Номенклатура'!$A$6:$A$205,B4455)*(ROW('Номенклатура'!$A$6:$A$205)-5)))&amp;"")</f>
        <v/>
      </c>
      <c r="F4455" s="18" t="str">
        <f>IF(OR(I4455="ОК",I4455="Учтено: добавьте пояснение"),IF(C4455="Приход",D4455,IF(C4455="Корректировка остатка",D4455,-D4455)),"")</f>
        <v/>
      </c>
      <c r="G4455" s="13"/>
      <c r="H4455" s="15" t="str">
        <f>IF(OR(B4455="",SUMPRODUCT(--EXACT('Номенклатура'!$A$6:$A$205,B4455))&lt;&gt;1),"",INDEX('Номенклатура'!$B$6:$B$205,SUMPRODUCT(EXACT('Номенклатура'!$A$6:$A$205,B4455)*(ROW('Номенклатура'!$A$6:$A$205)-5)))&amp;"")</f>
        <v/>
      </c>
      <c r="I4455" s="15" t="str">
        <f>IF(COUNTA(A4455:D4455,G4455)=0,"",IF(NOT(ISNUMBER(A4455)),"Укажите дату",IF(B4455="","Укажите код",IF(NOT(AND(ISTEXT(B4455),LEN(B4455)&gt;0,LEN(B4455)&lt;=30,ISNUMBER(FIND(LEFT(B4455,1),"ABCDEFGHIJKLMNOPQRSTUVWXYZ")),SUMPRODUCT((MID(B4455,{1,2,3,4,5,6,7,8,9,10,11,12,13,14,15,16,17,18,19,20,21,22,23,24,25,26,27,28,29,30},1)&lt;&gt;"")*ISERROR(FIND(MID(B4455,{1,2,3,4,5,6,7,8,9,10,11,12,13,14,15,16,17,18,19,20,21,22,23,24,25,26,27,28,29,30},1),"ABCDEFGHIJKLMNOPQRSTUVWXYZ0123456789-_")))=0,ISERROR(VALUE(B4455)))),"Недопустимый код: только латинские буквы A-Z в верхнем регистре, цифры, - и _; начало с буквы, до 30 символов (например MILK-001)",IF(SUMPRODUCT(--EXACT('Номенклатура'!$A$6:$A$205,B4455))=0,"Код не найден в номенклатуре",IF(SUMPRODUCT(--EXACT('Номенклатура'!$A$6:$A$205,B4455))&gt;1,"Код повторяется в номенклатуре",IF(ISNA(MATCH(C4455,{"Приход","Расход","Списание","Корректировка остатка"},0)),"Выберите тип операции",IF(NOT(ISNUMBER(D4455)),"Укажите количество",IF(D4455=0,"Количество не может быть 0",IF(AND(C4455&lt;&gt;"Корректировка остатка",D4455&lt;0),"Для этого типа количество положительное",IF(NOT(ISNUMBER('Номенклатура'!$C$2)),"Укажите дату начала учёта",IF(A4455&lt;INT('Номенклатура'!$C$2),"Раньше даты начала учёта: НЕ учтено",IF(AND(C4455="Корректировка остатка",TRIM(G4455)=""),"Учтено: добавьте пояснение","ОК")))))))))))))</f>
        <v/>
      </c>
    </row>
    <row r="4456" spans="1:9" x14ac:dyDescent="0.25">
      <c r="A4456" s="16"/>
      <c r="B4456" s="13"/>
      <c r="C4456" s="13"/>
      <c r="D4456" s="14"/>
      <c r="E4456" s="17" t="str">
        <f>IF(OR(B4456="",SUMPRODUCT(--EXACT('Номенклатура'!$A$6:$A$205,B4456))&lt;&gt;1),"",INDEX('Номенклатура'!$D$6:$D$205,SUMPRODUCT(EXACT('Номенклатура'!$A$6:$A$205,B4456)*(ROW('Номенклатура'!$A$6:$A$205)-5)))&amp;"")</f>
        <v/>
      </c>
      <c r="F4456" s="18" t="str">
        <f>IF(OR(I4456="ОК",I4456="Учтено: добавьте пояснение"),IF(C4456="Приход",D4456,IF(C4456="Корректировка остатка",D4456,-D4456)),"")</f>
        <v/>
      </c>
      <c r="G4456" s="13"/>
      <c r="H4456" s="15" t="str">
        <f>IF(OR(B4456="",SUMPRODUCT(--EXACT('Номенклатура'!$A$6:$A$205,B4456))&lt;&gt;1),"",INDEX('Номенклатура'!$B$6:$B$205,SUMPRODUCT(EXACT('Номенклатура'!$A$6:$A$205,B4456)*(ROW('Номенклатура'!$A$6:$A$205)-5)))&amp;"")</f>
        <v/>
      </c>
      <c r="I4456" s="15" t="str">
        <f>IF(COUNTA(A4456:D4456,G4456)=0,"",IF(NOT(ISNUMBER(A4456)),"Укажите дату",IF(B4456="","Укажите код",IF(NOT(AND(ISTEXT(B4456),LEN(B4456)&gt;0,LEN(B4456)&lt;=30,ISNUMBER(FIND(LEFT(B4456,1),"ABCDEFGHIJKLMNOPQRSTUVWXYZ")),SUMPRODUCT((MID(B4456,{1,2,3,4,5,6,7,8,9,10,11,12,13,14,15,16,17,18,19,20,21,22,23,24,25,26,27,28,29,30},1)&lt;&gt;"")*ISERROR(FIND(MID(B4456,{1,2,3,4,5,6,7,8,9,10,11,12,13,14,15,16,17,18,19,20,21,22,23,24,25,26,27,28,29,30},1),"ABCDEFGHIJKLMNOPQRSTUVWXYZ0123456789-_")))=0,ISERROR(VALUE(B4456)))),"Недопустимый код: только латинские буквы A-Z в верхнем регистре, цифры, - и _; начало с буквы, до 30 символов (например MILK-001)",IF(SUMPRODUCT(--EXACT('Номенклатура'!$A$6:$A$205,B4456))=0,"Код не найден в номенклатуре",IF(SUMPRODUCT(--EXACT('Номенклатура'!$A$6:$A$205,B4456))&gt;1,"Код повторяется в номенклатуре",IF(ISNA(MATCH(C4456,{"Приход","Расход","Списание","Корректировка остатка"},0)),"Выберите тип операции",IF(NOT(ISNUMBER(D4456)),"Укажите количество",IF(D4456=0,"Количество не может быть 0",IF(AND(C4456&lt;&gt;"Корректировка остатка",D4456&lt;0),"Для этого типа количество положительное",IF(NOT(ISNUMBER('Номенклатура'!$C$2)),"Укажите дату начала учёта",IF(A4456&lt;INT('Номенклатура'!$C$2),"Раньше даты начала учёта: НЕ учтено",IF(AND(C4456="Корректировка остатка",TRIM(G4456)=""),"Учтено: добавьте пояснение","ОК")))))))))))))</f>
        <v/>
      </c>
    </row>
    <row r="4457" spans="1:9" x14ac:dyDescent="0.25">
      <c r="A4457" s="16"/>
      <c r="B4457" s="13"/>
      <c r="C4457" s="13"/>
      <c r="D4457" s="14"/>
      <c r="E4457" s="17" t="str">
        <f>IF(OR(B4457="",SUMPRODUCT(--EXACT('Номенклатура'!$A$6:$A$205,B4457))&lt;&gt;1),"",INDEX('Номенклатура'!$D$6:$D$205,SUMPRODUCT(EXACT('Номенклатура'!$A$6:$A$205,B4457)*(ROW('Номенклатура'!$A$6:$A$205)-5)))&amp;"")</f>
        <v/>
      </c>
      <c r="F4457" s="18" t="str">
        <f>IF(OR(I4457="ОК",I4457="Учтено: добавьте пояснение"),IF(C4457="Приход",D4457,IF(C4457="Корректировка остатка",D4457,-D4457)),"")</f>
        <v/>
      </c>
      <c r="G4457" s="13"/>
      <c r="H4457" s="15" t="str">
        <f>IF(OR(B4457="",SUMPRODUCT(--EXACT('Номенклатура'!$A$6:$A$205,B4457))&lt;&gt;1),"",INDEX('Номенклатура'!$B$6:$B$205,SUMPRODUCT(EXACT('Номенклатура'!$A$6:$A$205,B4457)*(ROW('Номенклатура'!$A$6:$A$205)-5)))&amp;"")</f>
        <v/>
      </c>
      <c r="I4457" s="15" t="str">
        <f>IF(COUNTA(A4457:D4457,G4457)=0,"",IF(NOT(ISNUMBER(A4457)),"Укажите дату",IF(B4457="","Укажите код",IF(NOT(AND(ISTEXT(B4457),LEN(B4457)&gt;0,LEN(B4457)&lt;=30,ISNUMBER(FIND(LEFT(B4457,1),"ABCDEFGHIJKLMNOPQRSTUVWXYZ")),SUMPRODUCT((MID(B4457,{1,2,3,4,5,6,7,8,9,10,11,12,13,14,15,16,17,18,19,20,21,22,23,24,25,26,27,28,29,30},1)&lt;&gt;"")*ISERROR(FIND(MID(B4457,{1,2,3,4,5,6,7,8,9,10,11,12,13,14,15,16,17,18,19,20,21,22,23,24,25,26,27,28,29,30},1),"ABCDEFGHIJKLMNOPQRSTUVWXYZ0123456789-_")))=0,ISERROR(VALUE(B4457)))),"Недопустимый код: только латинские буквы A-Z в верхнем регистре, цифры, - и _; начало с буквы, до 30 символов (например MILK-001)",IF(SUMPRODUCT(--EXACT('Номенклатура'!$A$6:$A$205,B4457))=0,"Код не найден в номенклатуре",IF(SUMPRODUCT(--EXACT('Номенклатура'!$A$6:$A$205,B4457))&gt;1,"Код повторяется в номенклатуре",IF(ISNA(MATCH(C4457,{"Приход","Расход","Списание","Корректировка остатка"},0)),"Выберите тип операции",IF(NOT(ISNUMBER(D4457)),"Укажите количество",IF(D4457=0,"Количество не может быть 0",IF(AND(C4457&lt;&gt;"Корректировка остатка",D4457&lt;0),"Для этого типа количество положительное",IF(NOT(ISNUMBER('Номенклатура'!$C$2)),"Укажите дату начала учёта",IF(A4457&lt;INT('Номенклатура'!$C$2),"Раньше даты начала учёта: НЕ учтено",IF(AND(C4457="Корректировка остатка",TRIM(G4457)=""),"Учтено: добавьте пояснение","ОК")))))))))))))</f>
        <v/>
      </c>
    </row>
    <row r="4458" spans="1:9" x14ac:dyDescent="0.25">
      <c r="A4458" s="16"/>
      <c r="B4458" s="13"/>
      <c r="C4458" s="13"/>
      <c r="D4458" s="14"/>
      <c r="E4458" s="17" t="str">
        <f>IF(OR(B4458="",SUMPRODUCT(--EXACT('Номенклатура'!$A$6:$A$205,B4458))&lt;&gt;1),"",INDEX('Номенклатура'!$D$6:$D$205,SUMPRODUCT(EXACT('Номенклатура'!$A$6:$A$205,B4458)*(ROW('Номенклатура'!$A$6:$A$205)-5)))&amp;"")</f>
        <v/>
      </c>
      <c r="F4458" s="18" t="str">
        <f>IF(OR(I4458="ОК",I4458="Учтено: добавьте пояснение"),IF(C4458="Приход",D4458,IF(C4458="Корректировка остатка",D4458,-D4458)),"")</f>
        <v/>
      </c>
      <c r="G4458" s="13"/>
      <c r="H4458" s="15" t="str">
        <f>IF(OR(B4458="",SUMPRODUCT(--EXACT('Номенклатура'!$A$6:$A$205,B4458))&lt;&gt;1),"",INDEX('Номенклатура'!$B$6:$B$205,SUMPRODUCT(EXACT('Номенклатура'!$A$6:$A$205,B4458)*(ROW('Номенклатура'!$A$6:$A$205)-5)))&amp;"")</f>
        <v/>
      </c>
      <c r="I4458" s="15" t="str">
        <f>IF(COUNTA(A4458:D4458,G4458)=0,"",IF(NOT(ISNUMBER(A4458)),"Укажите дату",IF(B4458="","Укажите код",IF(NOT(AND(ISTEXT(B4458),LEN(B4458)&gt;0,LEN(B4458)&lt;=30,ISNUMBER(FIND(LEFT(B4458,1),"ABCDEFGHIJKLMNOPQRSTUVWXYZ")),SUMPRODUCT((MID(B4458,{1,2,3,4,5,6,7,8,9,10,11,12,13,14,15,16,17,18,19,20,21,22,23,24,25,26,27,28,29,30},1)&lt;&gt;"")*ISERROR(FIND(MID(B4458,{1,2,3,4,5,6,7,8,9,10,11,12,13,14,15,16,17,18,19,20,21,22,23,24,25,26,27,28,29,30},1),"ABCDEFGHIJKLMNOPQRSTUVWXYZ0123456789-_")))=0,ISERROR(VALUE(B4458)))),"Недопустимый код: только латинские буквы A-Z в верхнем регистре, цифры, - и _; начало с буквы, до 30 символов (например MILK-001)",IF(SUMPRODUCT(--EXACT('Номенклатура'!$A$6:$A$205,B4458))=0,"Код не найден в номенклатуре",IF(SUMPRODUCT(--EXACT('Номенклатура'!$A$6:$A$205,B4458))&gt;1,"Код повторяется в номенклатуре",IF(ISNA(MATCH(C4458,{"Приход","Расход","Списание","Корректировка остатка"},0)),"Выберите тип операции",IF(NOT(ISNUMBER(D4458)),"Укажите количество",IF(D4458=0,"Количество не может быть 0",IF(AND(C4458&lt;&gt;"Корректировка остатка",D4458&lt;0),"Для этого типа количество положительное",IF(NOT(ISNUMBER('Номенклатура'!$C$2)),"Укажите дату начала учёта",IF(A4458&lt;INT('Номенклатура'!$C$2),"Раньше даты начала учёта: НЕ учтено",IF(AND(C4458="Корректировка остатка",TRIM(G4458)=""),"Учтено: добавьте пояснение","ОК")))))))))))))</f>
        <v/>
      </c>
    </row>
    <row r="4459" spans="1:9" x14ac:dyDescent="0.25">
      <c r="A4459" s="16"/>
      <c r="B4459" s="13"/>
      <c r="C4459" s="13"/>
      <c r="D4459" s="14"/>
      <c r="E4459" s="17" t="str">
        <f>IF(OR(B4459="",SUMPRODUCT(--EXACT('Номенклатура'!$A$6:$A$205,B4459))&lt;&gt;1),"",INDEX('Номенклатура'!$D$6:$D$205,SUMPRODUCT(EXACT('Номенклатура'!$A$6:$A$205,B4459)*(ROW('Номенклатура'!$A$6:$A$205)-5)))&amp;"")</f>
        <v/>
      </c>
      <c r="F4459" s="18" t="str">
        <f>IF(OR(I4459="ОК",I4459="Учтено: добавьте пояснение"),IF(C4459="Приход",D4459,IF(C4459="Корректировка остатка",D4459,-D4459)),"")</f>
        <v/>
      </c>
      <c r="G4459" s="13"/>
      <c r="H4459" s="15" t="str">
        <f>IF(OR(B4459="",SUMPRODUCT(--EXACT('Номенклатура'!$A$6:$A$205,B4459))&lt;&gt;1),"",INDEX('Номенклатура'!$B$6:$B$205,SUMPRODUCT(EXACT('Номенклатура'!$A$6:$A$205,B4459)*(ROW('Номенклатура'!$A$6:$A$205)-5)))&amp;"")</f>
        <v/>
      </c>
      <c r="I4459" s="15" t="str">
        <f>IF(COUNTA(A4459:D4459,G4459)=0,"",IF(NOT(ISNUMBER(A4459)),"Укажите дату",IF(B4459="","Укажите код",IF(NOT(AND(ISTEXT(B4459),LEN(B4459)&gt;0,LEN(B4459)&lt;=30,ISNUMBER(FIND(LEFT(B4459,1),"ABCDEFGHIJKLMNOPQRSTUVWXYZ")),SUMPRODUCT((MID(B4459,{1,2,3,4,5,6,7,8,9,10,11,12,13,14,15,16,17,18,19,20,21,22,23,24,25,26,27,28,29,30},1)&lt;&gt;"")*ISERROR(FIND(MID(B4459,{1,2,3,4,5,6,7,8,9,10,11,12,13,14,15,16,17,18,19,20,21,22,23,24,25,26,27,28,29,30},1),"ABCDEFGHIJKLMNOPQRSTUVWXYZ0123456789-_")))=0,ISERROR(VALUE(B4459)))),"Недопустимый код: только латинские буквы A-Z в верхнем регистре, цифры, - и _; начало с буквы, до 30 символов (например MILK-001)",IF(SUMPRODUCT(--EXACT('Номенклатура'!$A$6:$A$205,B4459))=0,"Код не найден в номенклатуре",IF(SUMPRODUCT(--EXACT('Номенклатура'!$A$6:$A$205,B4459))&gt;1,"Код повторяется в номенклатуре",IF(ISNA(MATCH(C4459,{"Приход","Расход","Списание","Корректировка остатка"},0)),"Выберите тип операции",IF(NOT(ISNUMBER(D4459)),"Укажите количество",IF(D4459=0,"Количество не может быть 0",IF(AND(C4459&lt;&gt;"Корректировка остатка",D4459&lt;0),"Для этого типа количество положительное",IF(NOT(ISNUMBER('Номенклатура'!$C$2)),"Укажите дату начала учёта",IF(A4459&lt;INT('Номенклатура'!$C$2),"Раньше даты начала учёта: НЕ учтено",IF(AND(C4459="Корректировка остатка",TRIM(G4459)=""),"Учтено: добавьте пояснение","ОК")))))))))))))</f>
        <v/>
      </c>
    </row>
    <row r="4460" spans="1:9" x14ac:dyDescent="0.25">
      <c r="A4460" s="16"/>
      <c r="B4460" s="13"/>
      <c r="C4460" s="13"/>
      <c r="D4460" s="14"/>
      <c r="E4460" s="17" t="str">
        <f>IF(OR(B4460="",SUMPRODUCT(--EXACT('Номенклатура'!$A$6:$A$205,B4460))&lt;&gt;1),"",INDEX('Номенклатура'!$D$6:$D$205,SUMPRODUCT(EXACT('Номенклатура'!$A$6:$A$205,B4460)*(ROW('Номенклатура'!$A$6:$A$205)-5)))&amp;"")</f>
        <v/>
      </c>
      <c r="F4460" s="18" t="str">
        <f>IF(OR(I4460="ОК",I4460="Учтено: добавьте пояснение"),IF(C4460="Приход",D4460,IF(C4460="Корректировка остатка",D4460,-D4460)),"")</f>
        <v/>
      </c>
      <c r="G4460" s="13"/>
      <c r="H4460" s="15" t="str">
        <f>IF(OR(B4460="",SUMPRODUCT(--EXACT('Номенклатура'!$A$6:$A$205,B4460))&lt;&gt;1),"",INDEX('Номенклатура'!$B$6:$B$205,SUMPRODUCT(EXACT('Номенклатура'!$A$6:$A$205,B4460)*(ROW('Номенклатура'!$A$6:$A$205)-5)))&amp;"")</f>
        <v/>
      </c>
      <c r="I4460" s="15" t="str">
        <f>IF(COUNTA(A4460:D4460,G4460)=0,"",IF(NOT(ISNUMBER(A4460)),"Укажите дату",IF(B4460="","Укажите код",IF(NOT(AND(ISTEXT(B4460),LEN(B4460)&gt;0,LEN(B4460)&lt;=30,ISNUMBER(FIND(LEFT(B4460,1),"ABCDEFGHIJKLMNOPQRSTUVWXYZ")),SUMPRODUCT((MID(B4460,{1,2,3,4,5,6,7,8,9,10,11,12,13,14,15,16,17,18,19,20,21,22,23,24,25,26,27,28,29,30},1)&lt;&gt;"")*ISERROR(FIND(MID(B4460,{1,2,3,4,5,6,7,8,9,10,11,12,13,14,15,16,17,18,19,20,21,22,23,24,25,26,27,28,29,30},1),"ABCDEFGHIJKLMNOPQRSTUVWXYZ0123456789-_")))=0,ISERROR(VALUE(B4460)))),"Недопустимый код: только латинские буквы A-Z в верхнем регистре, цифры, - и _; начало с буквы, до 30 символов (например MILK-001)",IF(SUMPRODUCT(--EXACT('Номенклатура'!$A$6:$A$205,B4460))=0,"Код не найден в номенклатуре",IF(SUMPRODUCT(--EXACT('Номенклатура'!$A$6:$A$205,B4460))&gt;1,"Код повторяется в номенклатуре",IF(ISNA(MATCH(C4460,{"Приход","Расход","Списание","Корректировка остатка"},0)),"Выберите тип операции",IF(NOT(ISNUMBER(D4460)),"Укажите количество",IF(D4460=0,"Количество не может быть 0",IF(AND(C4460&lt;&gt;"Корректировка остатка",D4460&lt;0),"Для этого типа количество положительное",IF(NOT(ISNUMBER('Номенклатура'!$C$2)),"Укажите дату начала учёта",IF(A4460&lt;INT('Номенклатура'!$C$2),"Раньше даты начала учёта: НЕ учтено",IF(AND(C4460="Корректировка остатка",TRIM(G4460)=""),"Учтено: добавьте пояснение","ОК")))))))))))))</f>
        <v/>
      </c>
    </row>
    <row r="4461" spans="1:9" x14ac:dyDescent="0.25">
      <c r="A4461" s="16"/>
      <c r="B4461" s="13"/>
      <c r="C4461" s="13"/>
      <c r="D4461" s="14"/>
      <c r="E4461" s="17" t="str">
        <f>IF(OR(B4461="",SUMPRODUCT(--EXACT('Номенклатура'!$A$6:$A$205,B4461))&lt;&gt;1),"",INDEX('Номенклатура'!$D$6:$D$205,SUMPRODUCT(EXACT('Номенклатура'!$A$6:$A$205,B4461)*(ROW('Номенклатура'!$A$6:$A$205)-5)))&amp;"")</f>
        <v/>
      </c>
      <c r="F4461" s="18" t="str">
        <f>IF(OR(I4461="ОК",I4461="Учтено: добавьте пояснение"),IF(C4461="Приход",D4461,IF(C4461="Корректировка остатка",D4461,-D4461)),"")</f>
        <v/>
      </c>
      <c r="G4461" s="13"/>
      <c r="H4461" s="15" t="str">
        <f>IF(OR(B4461="",SUMPRODUCT(--EXACT('Номенклатура'!$A$6:$A$205,B4461))&lt;&gt;1),"",INDEX('Номенклатура'!$B$6:$B$205,SUMPRODUCT(EXACT('Номенклатура'!$A$6:$A$205,B4461)*(ROW('Номенклатура'!$A$6:$A$205)-5)))&amp;"")</f>
        <v/>
      </c>
      <c r="I4461" s="15" t="str">
        <f>IF(COUNTA(A4461:D4461,G4461)=0,"",IF(NOT(ISNUMBER(A4461)),"Укажите дату",IF(B4461="","Укажите код",IF(NOT(AND(ISTEXT(B4461),LEN(B4461)&gt;0,LEN(B4461)&lt;=30,ISNUMBER(FIND(LEFT(B4461,1),"ABCDEFGHIJKLMNOPQRSTUVWXYZ")),SUMPRODUCT((MID(B4461,{1,2,3,4,5,6,7,8,9,10,11,12,13,14,15,16,17,18,19,20,21,22,23,24,25,26,27,28,29,30},1)&lt;&gt;"")*ISERROR(FIND(MID(B4461,{1,2,3,4,5,6,7,8,9,10,11,12,13,14,15,16,17,18,19,20,21,22,23,24,25,26,27,28,29,30},1),"ABCDEFGHIJKLMNOPQRSTUVWXYZ0123456789-_")))=0,ISERROR(VALUE(B4461)))),"Недопустимый код: только латинские буквы A-Z в верхнем регистре, цифры, - и _; начало с буквы, до 30 символов (например MILK-001)",IF(SUMPRODUCT(--EXACT('Номенклатура'!$A$6:$A$205,B4461))=0,"Код не найден в номенклатуре",IF(SUMPRODUCT(--EXACT('Номенклатура'!$A$6:$A$205,B4461))&gt;1,"Код повторяется в номенклатуре",IF(ISNA(MATCH(C4461,{"Приход","Расход","Списание","Корректировка остатка"},0)),"Выберите тип операции",IF(NOT(ISNUMBER(D4461)),"Укажите количество",IF(D4461=0,"Количество не может быть 0",IF(AND(C4461&lt;&gt;"Корректировка остатка",D4461&lt;0),"Для этого типа количество положительное",IF(NOT(ISNUMBER('Номенклатура'!$C$2)),"Укажите дату начала учёта",IF(A4461&lt;INT('Номенклатура'!$C$2),"Раньше даты начала учёта: НЕ учтено",IF(AND(C4461="Корректировка остатка",TRIM(G4461)=""),"Учтено: добавьте пояснение","ОК")))))))))))))</f>
        <v/>
      </c>
    </row>
    <row r="4462" spans="1:9" x14ac:dyDescent="0.25">
      <c r="A4462" s="16"/>
      <c r="B4462" s="13"/>
      <c r="C4462" s="13"/>
      <c r="D4462" s="14"/>
      <c r="E4462" s="17" t="str">
        <f>IF(OR(B4462="",SUMPRODUCT(--EXACT('Номенклатура'!$A$6:$A$205,B4462))&lt;&gt;1),"",INDEX('Номенклатура'!$D$6:$D$205,SUMPRODUCT(EXACT('Номенклатура'!$A$6:$A$205,B4462)*(ROW('Номенклатура'!$A$6:$A$205)-5)))&amp;"")</f>
        <v/>
      </c>
      <c r="F4462" s="18" t="str">
        <f>IF(OR(I4462="ОК",I4462="Учтено: добавьте пояснение"),IF(C4462="Приход",D4462,IF(C4462="Корректировка остатка",D4462,-D4462)),"")</f>
        <v/>
      </c>
      <c r="G4462" s="13"/>
      <c r="H4462" s="15" t="str">
        <f>IF(OR(B4462="",SUMPRODUCT(--EXACT('Номенклатура'!$A$6:$A$205,B4462))&lt;&gt;1),"",INDEX('Номенклатура'!$B$6:$B$205,SUMPRODUCT(EXACT('Номенклатура'!$A$6:$A$205,B4462)*(ROW('Номенклатура'!$A$6:$A$205)-5)))&amp;"")</f>
        <v/>
      </c>
      <c r="I4462" s="15" t="str">
        <f>IF(COUNTA(A4462:D4462,G4462)=0,"",IF(NOT(ISNUMBER(A4462)),"Укажите дату",IF(B4462="","Укажите код",IF(NOT(AND(ISTEXT(B4462),LEN(B4462)&gt;0,LEN(B4462)&lt;=30,ISNUMBER(FIND(LEFT(B4462,1),"ABCDEFGHIJKLMNOPQRSTUVWXYZ")),SUMPRODUCT((MID(B4462,{1,2,3,4,5,6,7,8,9,10,11,12,13,14,15,16,17,18,19,20,21,22,23,24,25,26,27,28,29,30},1)&lt;&gt;"")*ISERROR(FIND(MID(B4462,{1,2,3,4,5,6,7,8,9,10,11,12,13,14,15,16,17,18,19,20,21,22,23,24,25,26,27,28,29,30},1),"ABCDEFGHIJKLMNOPQRSTUVWXYZ0123456789-_")))=0,ISERROR(VALUE(B4462)))),"Недопустимый код: только латинские буквы A-Z в верхнем регистре, цифры, - и _; начало с буквы, до 30 символов (например MILK-001)",IF(SUMPRODUCT(--EXACT('Номенклатура'!$A$6:$A$205,B4462))=0,"Код не найден в номенклатуре",IF(SUMPRODUCT(--EXACT('Номенклатура'!$A$6:$A$205,B4462))&gt;1,"Код повторяется в номенклатуре",IF(ISNA(MATCH(C4462,{"Приход","Расход","Списание","Корректировка остатка"},0)),"Выберите тип операции",IF(NOT(ISNUMBER(D4462)),"Укажите количество",IF(D4462=0,"Количество не может быть 0",IF(AND(C4462&lt;&gt;"Корректировка остатка",D4462&lt;0),"Для этого типа количество положительное",IF(NOT(ISNUMBER('Номенклатура'!$C$2)),"Укажите дату начала учёта",IF(A4462&lt;INT('Номенклатура'!$C$2),"Раньше даты начала учёта: НЕ учтено",IF(AND(C4462="Корректировка остатка",TRIM(G4462)=""),"Учтено: добавьте пояснение","ОК")))))))))))))</f>
        <v/>
      </c>
    </row>
    <row r="4463" spans="1:9" x14ac:dyDescent="0.25">
      <c r="A4463" s="16"/>
      <c r="B4463" s="13"/>
      <c r="C4463" s="13"/>
      <c r="D4463" s="14"/>
      <c r="E4463" s="17" t="str">
        <f>IF(OR(B4463="",SUMPRODUCT(--EXACT('Номенклатура'!$A$6:$A$205,B4463))&lt;&gt;1),"",INDEX('Номенклатура'!$D$6:$D$205,SUMPRODUCT(EXACT('Номенклатура'!$A$6:$A$205,B4463)*(ROW('Номенклатура'!$A$6:$A$205)-5)))&amp;"")</f>
        <v/>
      </c>
      <c r="F4463" s="18" t="str">
        <f>IF(OR(I4463="ОК",I4463="Учтено: добавьте пояснение"),IF(C4463="Приход",D4463,IF(C4463="Корректировка остатка",D4463,-D4463)),"")</f>
        <v/>
      </c>
      <c r="G4463" s="13"/>
      <c r="H4463" s="15" t="str">
        <f>IF(OR(B4463="",SUMPRODUCT(--EXACT('Номенклатура'!$A$6:$A$205,B4463))&lt;&gt;1),"",INDEX('Номенклатура'!$B$6:$B$205,SUMPRODUCT(EXACT('Номенклатура'!$A$6:$A$205,B4463)*(ROW('Номенклатура'!$A$6:$A$205)-5)))&amp;"")</f>
        <v/>
      </c>
      <c r="I4463" s="15" t="str">
        <f>IF(COUNTA(A4463:D4463,G4463)=0,"",IF(NOT(ISNUMBER(A4463)),"Укажите дату",IF(B4463="","Укажите код",IF(NOT(AND(ISTEXT(B4463),LEN(B4463)&gt;0,LEN(B4463)&lt;=30,ISNUMBER(FIND(LEFT(B4463,1),"ABCDEFGHIJKLMNOPQRSTUVWXYZ")),SUMPRODUCT((MID(B4463,{1,2,3,4,5,6,7,8,9,10,11,12,13,14,15,16,17,18,19,20,21,22,23,24,25,26,27,28,29,30},1)&lt;&gt;"")*ISERROR(FIND(MID(B4463,{1,2,3,4,5,6,7,8,9,10,11,12,13,14,15,16,17,18,19,20,21,22,23,24,25,26,27,28,29,30},1),"ABCDEFGHIJKLMNOPQRSTUVWXYZ0123456789-_")))=0,ISERROR(VALUE(B4463)))),"Недопустимый код: только латинские буквы A-Z в верхнем регистре, цифры, - и _; начало с буквы, до 30 символов (например MILK-001)",IF(SUMPRODUCT(--EXACT('Номенклатура'!$A$6:$A$205,B4463))=0,"Код не найден в номенклатуре",IF(SUMPRODUCT(--EXACT('Номенклатура'!$A$6:$A$205,B4463))&gt;1,"Код повторяется в номенклатуре",IF(ISNA(MATCH(C4463,{"Приход","Расход","Списание","Корректировка остатка"},0)),"Выберите тип операции",IF(NOT(ISNUMBER(D4463)),"Укажите количество",IF(D4463=0,"Количество не может быть 0",IF(AND(C4463&lt;&gt;"Корректировка остатка",D4463&lt;0),"Для этого типа количество положительное",IF(NOT(ISNUMBER('Номенклатура'!$C$2)),"Укажите дату начала учёта",IF(A4463&lt;INT('Номенклатура'!$C$2),"Раньше даты начала учёта: НЕ учтено",IF(AND(C4463="Корректировка остатка",TRIM(G4463)=""),"Учтено: добавьте пояснение","ОК")))))))))))))</f>
        <v/>
      </c>
    </row>
    <row r="4464" spans="1:9" x14ac:dyDescent="0.25">
      <c r="A4464" s="16"/>
      <c r="B4464" s="13"/>
      <c r="C4464" s="13"/>
      <c r="D4464" s="14"/>
      <c r="E4464" s="17" t="str">
        <f>IF(OR(B4464="",SUMPRODUCT(--EXACT('Номенклатура'!$A$6:$A$205,B4464))&lt;&gt;1),"",INDEX('Номенклатура'!$D$6:$D$205,SUMPRODUCT(EXACT('Номенклатура'!$A$6:$A$205,B4464)*(ROW('Номенклатура'!$A$6:$A$205)-5)))&amp;"")</f>
        <v/>
      </c>
      <c r="F4464" s="18" t="str">
        <f>IF(OR(I4464="ОК",I4464="Учтено: добавьте пояснение"),IF(C4464="Приход",D4464,IF(C4464="Корректировка остатка",D4464,-D4464)),"")</f>
        <v/>
      </c>
      <c r="G4464" s="13"/>
      <c r="H4464" s="15" t="str">
        <f>IF(OR(B4464="",SUMPRODUCT(--EXACT('Номенклатура'!$A$6:$A$205,B4464))&lt;&gt;1),"",INDEX('Номенклатура'!$B$6:$B$205,SUMPRODUCT(EXACT('Номенклатура'!$A$6:$A$205,B4464)*(ROW('Номенклатура'!$A$6:$A$205)-5)))&amp;"")</f>
        <v/>
      </c>
      <c r="I4464" s="15" t="str">
        <f>IF(COUNTA(A4464:D4464,G4464)=0,"",IF(NOT(ISNUMBER(A4464)),"Укажите дату",IF(B4464="","Укажите код",IF(NOT(AND(ISTEXT(B4464),LEN(B4464)&gt;0,LEN(B4464)&lt;=30,ISNUMBER(FIND(LEFT(B4464,1),"ABCDEFGHIJKLMNOPQRSTUVWXYZ")),SUMPRODUCT((MID(B4464,{1,2,3,4,5,6,7,8,9,10,11,12,13,14,15,16,17,18,19,20,21,22,23,24,25,26,27,28,29,30},1)&lt;&gt;"")*ISERROR(FIND(MID(B4464,{1,2,3,4,5,6,7,8,9,10,11,12,13,14,15,16,17,18,19,20,21,22,23,24,25,26,27,28,29,30},1),"ABCDEFGHIJKLMNOPQRSTUVWXYZ0123456789-_")))=0,ISERROR(VALUE(B4464)))),"Недопустимый код: только латинские буквы A-Z в верхнем регистре, цифры, - и _; начало с буквы, до 30 символов (например MILK-001)",IF(SUMPRODUCT(--EXACT('Номенклатура'!$A$6:$A$205,B4464))=0,"Код не найден в номенклатуре",IF(SUMPRODUCT(--EXACT('Номенклатура'!$A$6:$A$205,B4464))&gt;1,"Код повторяется в номенклатуре",IF(ISNA(MATCH(C4464,{"Приход","Расход","Списание","Корректировка остатка"},0)),"Выберите тип операции",IF(NOT(ISNUMBER(D4464)),"Укажите количество",IF(D4464=0,"Количество не может быть 0",IF(AND(C4464&lt;&gt;"Корректировка остатка",D4464&lt;0),"Для этого типа количество положительное",IF(NOT(ISNUMBER('Номенклатура'!$C$2)),"Укажите дату начала учёта",IF(A4464&lt;INT('Номенклатура'!$C$2),"Раньше даты начала учёта: НЕ учтено",IF(AND(C4464="Корректировка остатка",TRIM(G4464)=""),"Учтено: добавьте пояснение","ОК")))))))))))))</f>
        <v/>
      </c>
    </row>
    <row r="4465" spans="1:9" x14ac:dyDescent="0.25">
      <c r="A4465" s="16"/>
      <c r="B4465" s="13"/>
      <c r="C4465" s="13"/>
      <c r="D4465" s="14"/>
      <c r="E4465" s="17" t="str">
        <f>IF(OR(B4465="",SUMPRODUCT(--EXACT('Номенклатура'!$A$6:$A$205,B4465))&lt;&gt;1),"",INDEX('Номенклатура'!$D$6:$D$205,SUMPRODUCT(EXACT('Номенклатура'!$A$6:$A$205,B4465)*(ROW('Номенклатура'!$A$6:$A$205)-5)))&amp;"")</f>
        <v/>
      </c>
      <c r="F4465" s="18" t="str">
        <f>IF(OR(I4465="ОК",I4465="Учтено: добавьте пояснение"),IF(C4465="Приход",D4465,IF(C4465="Корректировка остатка",D4465,-D4465)),"")</f>
        <v/>
      </c>
      <c r="G4465" s="13"/>
      <c r="H4465" s="15" t="str">
        <f>IF(OR(B4465="",SUMPRODUCT(--EXACT('Номенклатура'!$A$6:$A$205,B4465))&lt;&gt;1),"",INDEX('Номенклатура'!$B$6:$B$205,SUMPRODUCT(EXACT('Номенклатура'!$A$6:$A$205,B4465)*(ROW('Номенклатура'!$A$6:$A$205)-5)))&amp;"")</f>
        <v/>
      </c>
      <c r="I4465" s="15" t="str">
        <f>IF(COUNTA(A4465:D4465,G4465)=0,"",IF(NOT(ISNUMBER(A4465)),"Укажите дату",IF(B4465="","Укажите код",IF(NOT(AND(ISTEXT(B4465),LEN(B4465)&gt;0,LEN(B4465)&lt;=30,ISNUMBER(FIND(LEFT(B4465,1),"ABCDEFGHIJKLMNOPQRSTUVWXYZ")),SUMPRODUCT((MID(B4465,{1,2,3,4,5,6,7,8,9,10,11,12,13,14,15,16,17,18,19,20,21,22,23,24,25,26,27,28,29,30},1)&lt;&gt;"")*ISERROR(FIND(MID(B4465,{1,2,3,4,5,6,7,8,9,10,11,12,13,14,15,16,17,18,19,20,21,22,23,24,25,26,27,28,29,30},1),"ABCDEFGHIJKLMNOPQRSTUVWXYZ0123456789-_")))=0,ISERROR(VALUE(B4465)))),"Недопустимый код: только латинские буквы A-Z в верхнем регистре, цифры, - и _; начало с буквы, до 30 символов (например MILK-001)",IF(SUMPRODUCT(--EXACT('Номенклатура'!$A$6:$A$205,B4465))=0,"Код не найден в номенклатуре",IF(SUMPRODUCT(--EXACT('Номенклатура'!$A$6:$A$205,B4465))&gt;1,"Код повторяется в номенклатуре",IF(ISNA(MATCH(C4465,{"Приход","Расход","Списание","Корректировка остатка"},0)),"Выберите тип операции",IF(NOT(ISNUMBER(D4465)),"Укажите количество",IF(D4465=0,"Количество не может быть 0",IF(AND(C4465&lt;&gt;"Корректировка остатка",D4465&lt;0),"Для этого типа количество положительное",IF(NOT(ISNUMBER('Номенклатура'!$C$2)),"Укажите дату начала учёта",IF(A4465&lt;INT('Номенклатура'!$C$2),"Раньше даты начала учёта: НЕ учтено",IF(AND(C4465="Корректировка остатка",TRIM(G4465)=""),"Учтено: добавьте пояснение","ОК")))))))))))))</f>
        <v/>
      </c>
    </row>
    <row r="4466" spans="1:9" x14ac:dyDescent="0.25">
      <c r="A4466" s="16"/>
      <c r="B4466" s="13"/>
      <c r="C4466" s="13"/>
      <c r="D4466" s="14"/>
      <c r="E4466" s="17" t="str">
        <f>IF(OR(B4466="",SUMPRODUCT(--EXACT('Номенклатура'!$A$6:$A$205,B4466))&lt;&gt;1),"",INDEX('Номенклатура'!$D$6:$D$205,SUMPRODUCT(EXACT('Номенклатура'!$A$6:$A$205,B4466)*(ROW('Номенклатура'!$A$6:$A$205)-5)))&amp;"")</f>
        <v/>
      </c>
      <c r="F4466" s="18" t="str">
        <f>IF(OR(I4466="ОК",I4466="Учтено: добавьте пояснение"),IF(C4466="Приход",D4466,IF(C4466="Корректировка остатка",D4466,-D4466)),"")</f>
        <v/>
      </c>
      <c r="G4466" s="13"/>
      <c r="H4466" s="15" t="str">
        <f>IF(OR(B4466="",SUMPRODUCT(--EXACT('Номенклатура'!$A$6:$A$205,B4466))&lt;&gt;1),"",INDEX('Номенклатура'!$B$6:$B$205,SUMPRODUCT(EXACT('Номенклатура'!$A$6:$A$205,B4466)*(ROW('Номенклатура'!$A$6:$A$205)-5)))&amp;"")</f>
        <v/>
      </c>
      <c r="I4466" s="15" t="str">
        <f>IF(COUNTA(A4466:D4466,G4466)=0,"",IF(NOT(ISNUMBER(A4466)),"Укажите дату",IF(B4466="","Укажите код",IF(NOT(AND(ISTEXT(B4466),LEN(B4466)&gt;0,LEN(B4466)&lt;=30,ISNUMBER(FIND(LEFT(B4466,1),"ABCDEFGHIJKLMNOPQRSTUVWXYZ")),SUMPRODUCT((MID(B4466,{1,2,3,4,5,6,7,8,9,10,11,12,13,14,15,16,17,18,19,20,21,22,23,24,25,26,27,28,29,30},1)&lt;&gt;"")*ISERROR(FIND(MID(B4466,{1,2,3,4,5,6,7,8,9,10,11,12,13,14,15,16,17,18,19,20,21,22,23,24,25,26,27,28,29,30},1),"ABCDEFGHIJKLMNOPQRSTUVWXYZ0123456789-_")))=0,ISERROR(VALUE(B4466)))),"Недопустимый код: только латинские буквы A-Z в верхнем регистре, цифры, - и _; начало с буквы, до 30 символов (например MILK-001)",IF(SUMPRODUCT(--EXACT('Номенклатура'!$A$6:$A$205,B4466))=0,"Код не найден в номенклатуре",IF(SUMPRODUCT(--EXACT('Номенклатура'!$A$6:$A$205,B4466))&gt;1,"Код повторяется в номенклатуре",IF(ISNA(MATCH(C4466,{"Приход","Расход","Списание","Корректировка остатка"},0)),"Выберите тип операции",IF(NOT(ISNUMBER(D4466)),"Укажите количество",IF(D4466=0,"Количество не может быть 0",IF(AND(C4466&lt;&gt;"Корректировка остатка",D4466&lt;0),"Для этого типа количество положительное",IF(NOT(ISNUMBER('Номенклатура'!$C$2)),"Укажите дату начала учёта",IF(A4466&lt;INT('Номенклатура'!$C$2),"Раньше даты начала учёта: НЕ учтено",IF(AND(C4466="Корректировка остатка",TRIM(G4466)=""),"Учтено: добавьте пояснение","ОК")))))))))))))</f>
        <v/>
      </c>
    </row>
    <row r="4467" spans="1:9" x14ac:dyDescent="0.25">
      <c r="A4467" s="16"/>
      <c r="B4467" s="13"/>
      <c r="C4467" s="13"/>
      <c r="D4467" s="14"/>
      <c r="E4467" s="17" t="str">
        <f>IF(OR(B4467="",SUMPRODUCT(--EXACT('Номенклатура'!$A$6:$A$205,B4467))&lt;&gt;1),"",INDEX('Номенклатура'!$D$6:$D$205,SUMPRODUCT(EXACT('Номенклатура'!$A$6:$A$205,B4467)*(ROW('Номенклатура'!$A$6:$A$205)-5)))&amp;"")</f>
        <v/>
      </c>
      <c r="F4467" s="18" t="str">
        <f>IF(OR(I4467="ОК",I4467="Учтено: добавьте пояснение"),IF(C4467="Приход",D4467,IF(C4467="Корректировка остатка",D4467,-D4467)),"")</f>
        <v/>
      </c>
      <c r="G4467" s="13"/>
      <c r="H4467" s="15" t="str">
        <f>IF(OR(B4467="",SUMPRODUCT(--EXACT('Номенклатура'!$A$6:$A$205,B4467))&lt;&gt;1),"",INDEX('Номенклатура'!$B$6:$B$205,SUMPRODUCT(EXACT('Номенклатура'!$A$6:$A$205,B4467)*(ROW('Номенклатура'!$A$6:$A$205)-5)))&amp;"")</f>
        <v/>
      </c>
      <c r="I4467" s="15" t="str">
        <f>IF(COUNTA(A4467:D4467,G4467)=0,"",IF(NOT(ISNUMBER(A4467)),"Укажите дату",IF(B4467="","Укажите код",IF(NOT(AND(ISTEXT(B4467),LEN(B4467)&gt;0,LEN(B4467)&lt;=30,ISNUMBER(FIND(LEFT(B4467,1),"ABCDEFGHIJKLMNOPQRSTUVWXYZ")),SUMPRODUCT((MID(B4467,{1,2,3,4,5,6,7,8,9,10,11,12,13,14,15,16,17,18,19,20,21,22,23,24,25,26,27,28,29,30},1)&lt;&gt;"")*ISERROR(FIND(MID(B4467,{1,2,3,4,5,6,7,8,9,10,11,12,13,14,15,16,17,18,19,20,21,22,23,24,25,26,27,28,29,30},1),"ABCDEFGHIJKLMNOPQRSTUVWXYZ0123456789-_")))=0,ISERROR(VALUE(B4467)))),"Недопустимый код: только латинские буквы A-Z в верхнем регистре, цифры, - и _; начало с буквы, до 30 символов (например MILK-001)",IF(SUMPRODUCT(--EXACT('Номенклатура'!$A$6:$A$205,B4467))=0,"Код не найден в номенклатуре",IF(SUMPRODUCT(--EXACT('Номенклатура'!$A$6:$A$205,B4467))&gt;1,"Код повторяется в номенклатуре",IF(ISNA(MATCH(C4467,{"Приход","Расход","Списание","Корректировка остатка"},0)),"Выберите тип операции",IF(NOT(ISNUMBER(D4467)),"Укажите количество",IF(D4467=0,"Количество не может быть 0",IF(AND(C4467&lt;&gt;"Корректировка остатка",D4467&lt;0),"Для этого типа количество положительное",IF(NOT(ISNUMBER('Номенклатура'!$C$2)),"Укажите дату начала учёта",IF(A4467&lt;INT('Номенклатура'!$C$2),"Раньше даты начала учёта: НЕ учтено",IF(AND(C4467="Корректировка остатка",TRIM(G4467)=""),"Учтено: добавьте пояснение","ОК")))))))))))))</f>
        <v/>
      </c>
    </row>
    <row r="4468" spans="1:9" x14ac:dyDescent="0.25">
      <c r="A4468" s="16"/>
      <c r="B4468" s="13"/>
      <c r="C4468" s="13"/>
      <c r="D4468" s="14"/>
      <c r="E4468" s="17" t="str">
        <f>IF(OR(B4468="",SUMPRODUCT(--EXACT('Номенклатура'!$A$6:$A$205,B4468))&lt;&gt;1),"",INDEX('Номенклатура'!$D$6:$D$205,SUMPRODUCT(EXACT('Номенклатура'!$A$6:$A$205,B4468)*(ROW('Номенклатура'!$A$6:$A$205)-5)))&amp;"")</f>
        <v/>
      </c>
      <c r="F4468" s="18" t="str">
        <f>IF(OR(I4468="ОК",I4468="Учтено: добавьте пояснение"),IF(C4468="Приход",D4468,IF(C4468="Корректировка остатка",D4468,-D4468)),"")</f>
        <v/>
      </c>
      <c r="G4468" s="13"/>
      <c r="H4468" s="15" t="str">
        <f>IF(OR(B4468="",SUMPRODUCT(--EXACT('Номенклатура'!$A$6:$A$205,B4468))&lt;&gt;1),"",INDEX('Номенклатура'!$B$6:$B$205,SUMPRODUCT(EXACT('Номенклатура'!$A$6:$A$205,B4468)*(ROW('Номенклатура'!$A$6:$A$205)-5)))&amp;"")</f>
        <v/>
      </c>
      <c r="I4468" s="15" t="str">
        <f>IF(COUNTA(A4468:D4468,G4468)=0,"",IF(NOT(ISNUMBER(A4468)),"Укажите дату",IF(B4468="","Укажите код",IF(NOT(AND(ISTEXT(B4468),LEN(B4468)&gt;0,LEN(B4468)&lt;=30,ISNUMBER(FIND(LEFT(B4468,1),"ABCDEFGHIJKLMNOPQRSTUVWXYZ")),SUMPRODUCT((MID(B4468,{1,2,3,4,5,6,7,8,9,10,11,12,13,14,15,16,17,18,19,20,21,22,23,24,25,26,27,28,29,30},1)&lt;&gt;"")*ISERROR(FIND(MID(B4468,{1,2,3,4,5,6,7,8,9,10,11,12,13,14,15,16,17,18,19,20,21,22,23,24,25,26,27,28,29,30},1),"ABCDEFGHIJKLMNOPQRSTUVWXYZ0123456789-_")))=0,ISERROR(VALUE(B4468)))),"Недопустимый код: только латинские буквы A-Z в верхнем регистре, цифры, - и _; начало с буквы, до 30 символов (например MILK-001)",IF(SUMPRODUCT(--EXACT('Номенклатура'!$A$6:$A$205,B4468))=0,"Код не найден в номенклатуре",IF(SUMPRODUCT(--EXACT('Номенклатура'!$A$6:$A$205,B4468))&gt;1,"Код повторяется в номенклатуре",IF(ISNA(MATCH(C4468,{"Приход","Расход","Списание","Корректировка остатка"},0)),"Выберите тип операции",IF(NOT(ISNUMBER(D4468)),"Укажите количество",IF(D4468=0,"Количество не может быть 0",IF(AND(C4468&lt;&gt;"Корректировка остатка",D4468&lt;0),"Для этого типа количество положительное",IF(NOT(ISNUMBER('Номенклатура'!$C$2)),"Укажите дату начала учёта",IF(A4468&lt;INT('Номенклатура'!$C$2),"Раньше даты начала учёта: НЕ учтено",IF(AND(C4468="Корректировка остатка",TRIM(G4468)=""),"Учтено: добавьте пояснение","ОК")))))))))))))</f>
        <v/>
      </c>
    </row>
    <row r="4469" spans="1:9" x14ac:dyDescent="0.25">
      <c r="A4469" s="16"/>
      <c r="B4469" s="13"/>
      <c r="C4469" s="13"/>
      <c r="D4469" s="14"/>
      <c r="E4469" s="17" t="str">
        <f>IF(OR(B4469="",SUMPRODUCT(--EXACT('Номенклатура'!$A$6:$A$205,B4469))&lt;&gt;1),"",INDEX('Номенклатура'!$D$6:$D$205,SUMPRODUCT(EXACT('Номенклатура'!$A$6:$A$205,B4469)*(ROW('Номенклатура'!$A$6:$A$205)-5)))&amp;"")</f>
        <v/>
      </c>
      <c r="F4469" s="18" t="str">
        <f>IF(OR(I4469="ОК",I4469="Учтено: добавьте пояснение"),IF(C4469="Приход",D4469,IF(C4469="Корректировка остатка",D4469,-D4469)),"")</f>
        <v/>
      </c>
      <c r="G4469" s="13"/>
      <c r="H4469" s="15" t="str">
        <f>IF(OR(B4469="",SUMPRODUCT(--EXACT('Номенклатура'!$A$6:$A$205,B4469))&lt;&gt;1),"",INDEX('Номенклатура'!$B$6:$B$205,SUMPRODUCT(EXACT('Номенклатура'!$A$6:$A$205,B4469)*(ROW('Номенклатура'!$A$6:$A$205)-5)))&amp;"")</f>
        <v/>
      </c>
      <c r="I4469" s="15" t="str">
        <f>IF(COUNTA(A4469:D4469,G4469)=0,"",IF(NOT(ISNUMBER(A4469)),"Укажите дату",IF(B4469="","Укажите код",IF(NOT(AND(ISTEXT(B4469),LEN(B4469)&gt;0,LEN(B4469)&lt;=30,ISNUMBER(FIND(LEFT(B4469,1),"ABCDEFGHIJKLMNOPQRSTUVWXYZ")),SUMPRODUCT((MID(B4469,{1,2,3,4,5,6,7,8,9,10,11,12,13,14,15,16,17,18,19,20,21,22,23,24,25,26,27,28,29,30},1)&lt;&gt;"")*ISERROR(FIND(MID(B4469,{1,2,3,4,5,6,7,8,9,10,11,12,13,14,15,16,17,18,19,20,21,22,23,24,25,26,27,28,29,30},1),"ABCDEFGHIJKLMNOPQRSTUVWXYZ0123456789-_")))=0,ISERROR(VALUE(B4469)))),"Недопустимый код: только латинские буквы A-Z в верхнем регистре, цифры, - и _; начало с буквы, до 30 символов (например MILK-001)",IF(SUMPRODUCT(--EXACT('Номенклатура'!$A$6:$A$205,B4469))=0,"Код не найден в номенклатуре",IF(SUMPRODUCT(--EXACT('Номенклатура'!$A$6:$A$205,B4469))&gt;1,"Код повторяется в номенклатуре",IF(ISNA(MATCH(C4469,{"Приход","Расход","Списание","Корректировка остатка"},0)),"Выберите тип операции",IF(NOT(ISNUMBER(D4469)),"Укажите количество",IF(D4469=0,"Количество не может быть 0",IF(AND(C4469&lt;&gt;"Корректировка остатка",D4469&lt;0),"Для этого типа количество положительное",IF(NOT(ISNUMBER('Номенклатура'!$C$2)),"Укажите дату начала учёта",IF(A4469&lt;INT('Номенклатура'!$C$2),"Раньше даты начала учёта: НЕ учтено",IF(AND(C4469="Корректировка остатка",TRIM(G4469)=""),"Учтено: добавьте пояснение","ОК")))))))))))))</f>
        <v/>
      </c>
    </row>
    <row r="4470" spans="1:9" x14ac:dyDescent="0.25">
      <c r="A4470" s="16"/>
      <c r="B4470" s="13"/>
      <c r="C4470" s="13"/>
      <c r="D4470" s="14"/>
      <c r="E4470" s="17" t="str">
        <f>IF(OR(B4470="",SUMPRODUCT(--EXACT('Номенклатура'!$A$6:$A$205,B4470))&lt;&gt;1),"",INDEX('Номенклатура'!$D$6:$D$205,SUMPRODUCT(EXACT('Номенклатура'!$A$6:$A$205,B4470)*(ROW('Номенклатура'!$A$6:$A$205)-5)))&amp;"")</f>
        <v/>
      </c>
      <c r="F4470" s="18" t="str">
        <f>IF(OR(I4470="ОК",I4470="Учтено: добавьте пояснение"),IF(C4470="Приход",D4470,IF(C4470="Корректировка остатка",D4470,-D4470)),"")</f>
        <v/>
      </c>
      <c r="G4470" s="13"/>
      <c r="H4470" s="15" t="str">
        <f>IF(OR(B4470="",SUMPRODUCT(--EXACT('Номенклатура'!$A$6:$A$205,B4470))&lt;&gt;1),"",INDEX('Номенклатура'!$B$6:$B$205,SUMPRODUCT(EXACT('Номенклатура'!$A$6:$A$205,B4470)*(ROW('Номенклатура'!$A$6:$A$205)-5)))&amp;"")</f>
        <v/>
      </c>
      <c r="I4470" s="15" t="str">
        <f>IF(COUNTA(A4470:D4470,G4470)=0,"",IF(NOT(ISNUMBER(A4470)),"Укажите дату",IF(B4470="","Укажите код",IF(NOT(AND(ISTEXT(B4470),LEN(B4470)&gt;0,LEN(B4470)&lt;=30,ISNUMBER(FIND(LEFT(B4470,1),"ABCDEFGHIJKLMNOPQRSTUVWXYZ")),SUMPRODUCT((MID(B4470,{1,2,3,4,5,6,7,8,9,10,11,12,13,14,15,16,17,18,19,20,21,22,23,24,25,26,27,28,29,30},1)&lt;&gt;"")*ISERROR(FIND(MID(B4470,{1,2,3,4,5,6,7,8,9,10,11,12,13,14,15,16,17,18,19,20,21,22,23,24,25,26,27,28,29,30},1),"ABCDEFGHIJKLMNOPQRSTUVWXYZ0123456789-_")))=0,ISERROR(VALUE(B4470)))),"Недопустимый код: только латинские буквы A-Z в верхнем регистре, цифры, - и _; начало с буквы, до 30 символов (например MILK-001)",IF(SUMPRODUCT(--EXACT('Номенклатура'!$A$6:$A$205,B4470))=0,"Код не найден в номенклатуре",IF(SUMPRODUCT(--EXACT('Номенклатура'!$A$6:$A$205,B4470))&gt;1,"Код повторяется в номенклатуре",IF(ISNA(MATCH(C4470,{"Приход","Расход","Списание","Корректировка остатка"},0)),"Выберите тип операции",IF(NOT(ISNUMBER(D4470)),"Укажите количество",IF(D4470=0,"Количество не может быть 0",IF(AND(C4470&lt;&gt;"Корректировка остатка",D4470&lt;0),"Для этого типа количество положительное",IF(NOT(ISNUMBER('Номенклатура'!$C$2)),"Укажите дату начала учёта",IF(A4470&lt;INT('Номенклатура'!$C$2),"Раньше даты начала учёта: НЕ учтено",IF(AND(C4470="Корректировка остатка",TRIM(G4470)=""),"Учтено: добавьте пояснение","ОК")))))))))))))</f>
        <v/>
      </c>
    </row>
    <row r="4471" spans="1:9" x14ac:dyDescent="0.25">
      <c r="A4471" s="16"/>
      <c r="B4471" s="13"/>
      <c r="C4471" s="13"/>
      <c r="D4471" s="14"/>
      <c r="E4471" s="17" t="str">
        <f>IF(OR(B4471="",SUMPRODUCT(--EXACT('Номенклатура'!$A$6:$A$205,B4471))&lt;&gt;1),"",INDEX('Номенклатура'!$D$6:$D$205,SUMPRODUCT(EXACT('Номенклатура'!$A$6:$A$205,B4471)*(ROW('Номенклатура'!$A$6:$A$205)-5)))&amp;"")</f>
        <v/>
      </c>
      <c r="F4471" s="18" t="str">
        <f>IF(OR(I4471="ОК",I4471="Учтено: добавьте пояснение"),IF(C4471="Приход",D4471,IF(C4471="Корректировка остатка",D4471,-D4471)),"")</f>
        <v/>
      </c>
      <c r="G4471" s="13"/>
      <c r="H4471" s="15" t="str">
        <f>IF(OR(B4471="",SUMPRODUCT(--EXACT('Номенклатура'!$A$6:$A$205,B4471))&lt;&gt;1),"",INDEX('Номенклатура'!$B$6:$B$205,SUMPRODUCT(EXACT('Номенклатура'!$A$6:$A$205,B4471)*(ROW('Номенклатура'!$A$6:$A$205)-5)))&amp;"")</f>
        <v/>
      </c>
      <c r="I4471" s="15" t="str">
        <f>IF(COUNTA(A4471:D4471,G4471)=0,"",IF(NOT(ISNUMBER(A4471)),"Укажите дату",IF(B4471="","Укажите код",IF(NOT(AND(ISTEXT(B4471),LEN(B4471)&gt;0,LEN(B4471)&lt;=30,ISNUMBER(FIND(LEFT(B4471,1),"ABCDEFGHIJKLMNOPQRSTUVWXYZ")),SUMPRODUCT((MID(B4471,{1,2,3,4,5,6,7,8,9,10,11,12,13,14,15,16,17,18,19,20,21,22,23,24,25,26,27,28,29,30},1)&lt;&gt;"")*ISERROR(FIND(MID(B4471,{1,2,3,4,5,6,7,8,9,10,11,12,13,14,15,16,17,18,19,20,21,22,23,24,25,26,27,28,29,30},1),"ABCDEFGHIJKLMNOPQRSTUVWXYZ0123456789-_")))=0,ISERROR(VALUE(B4471)))),"Недопустимый код: только латинские буквы A-Z в верхнем регистре, цифры, - и _; начало с буквы, до 30 символов (например MILK-001)",IF(SUMPRODUCT(--EXACT('Номенклатура'!$A$6:$A$205,B4471))=0,"Код не найден в номенклатуре",IF(SUMPRODUCT(--EXACT('Номенклатура'!$A$6:$A$205,B4471))&gt;1,"Код повторяется в номенклатуре",IF(ISNA(MATCH(C4471,{"Приход","Расход","Списание","Корректировка остатка"},0)),"Выберите тип операции",IF(NOT(ISNUMBER(D4471)),"Укажите количество",IF(D4471=0,"Количество не может быть 0",IF(AND(C4471&lt;&gt;"Корректировка остатка",D4471&lt;0),"Для этого типа количество положительное",IF(NOT(ISNUMBER('Номенклатура'!$C$2)),"Укажите дату начала учёта",IF(A4471&lt;INT('Номенклатура'!$C$2),"Раньше даты начала учёта: НЕ учтено",IF(AND(C4471="Корректировка остатка",TRIM(G4471)=""),"Учтено: добавьте пояснение","ОК")))))))))))))</f>
        <v/>
      </c>
    </row>
    <row r="4472" spans="1:9" x14ac:dyDescent="0.25">
      <c r="A4472" s="16"/>
      <c r="B4472" s="13"/>
      <c r="C4472" s="13"/>
      <c r="D4472" s="14"/>
      <c r="E4472" s="17" t="str">
        <f>IF(OR(B4472="",SUMPRODUCT(--EXACT('Номенклатура'!$A$6:$A$205,B4472))&lt;&gt;1),"",INDEX('Номенклатура'!$D$6:$D$205,SUMPRODUCT(EXACT('Номенклатура'!$A$6:$A$205,B4472)*(ROW('Номенклатура'!$A$6:$A$205)-5)))&amp;"")</f>
        <v/>
      </c>
      <c r="F4472" s="18" t="str">
        <f>IF(OR(I4472="ОК",I4472="Учтено: добавьте пояснение"),IF(C4472="Приход",D4472,IF(C4472="Корректировка остатка",D4472,-D4472)),"")</f>
        <v/>
      </c>
      <c r="G4472" s="13"/>
      <c r="H4472" s="15" t="str">
        <f>IF(OR(B4472="",SUMPRODUCT(--EXACT('Номенклатура'!$A$6:$A$205,B4472))&lt;&gt;1),"",INDEX('Номенклатура'!$B$6:$B$205,SUMPRODUCT(EXACT('Номенклатура'!$A$6:$A$205,B4472)*(ROW('Номенклатура'!$A$6:$A$205)-5)))&amp;"")</f>
        <v/>
      </c>
      <c r="I4472" s="15" t="str">
        <f>IF(COUNTA(A4472:D4472,G4472)=0,"",IF(NOT(ISNUMBER(A4472)),"Укажите дату",IF(B4472="","Укажите код",IF(NOT(AND(ISTEXT(B4472),LEN(B4472)&gt;0,LEN(B4472)&lt;=30,ISNUMBER(FIND(LEFT(B4472,1),"ABCDEFGHIJKLMNOPQRSTUVWXYZ")),SUMPRODUCT((MID(B4472,{1,2,3,4,5,6,7,8,9,10,11,12,13,14,15,16,17,18,19,20,21,22,23,24,25,26,27,28,29,30},1)&lt;&gt;"")*ISERROR(FIND(MID(B4472,{1,2,3,4,5,6,7,8,9,10,11,12,13,14,15,16,17,18,19,20,21,22,23,24,25,26,27,28,29,30},1),"ABCDEFGHIJKLMNOPQRSTUVWXYZ0123456789-_")))=0,ISERROR(VALUE(B4472)))),"Недопустимый код: только латинские буквы A-Z в верхнем регистре, цифры, - и _; начало с буквы, до 30 символов (например MILK-001)",IF(SUMPRODUCT(--EXACT('Номенклатура'!$A$6:$A$205,B4472))=0,"Код не найден в номенклатуре",IF(SUMPRODUCT(--EXACT('Номенклатура'!$A$6:$A$205,B4472))&gt;1,"Код повторяется в номенклатуре",IF(ISNA(MATCH(C4472,{"Приход","Расход","Списание","Корректировка остатка"},0)),"Выберите тип операции",IF(NOT(ISNUMBER(D4472)),"Укажите количество",IF(D4472=0,"Количество не может быть 0",IF(AND(C4472&lt;&gt;"Корректировка остатка",D4472&lt;0),"Для этого типа количество положительное",IF(NOT(ISNUMBER('Номенклатура'!$C$2)),"Укажите дату начала учёта",IF(A4472&lt;INT('Номенклатура'!$C$2),"Раньше даты начала учёта: НЕ учтено",IF(AND(C4472="Корректировка остатка",TRIM(G4472)=""),"Учтено: добавьте пояснение","ОК")))))))))))))</f>
        <v/>
      </c>
    </row>
    <row r="4473" spans="1:9" x14ac:dyDescent="0.25">
      <c r="A4473" s="16"/>
      <c r="B4473" s="13"/>
      <c r="C4473" s="13"/>
      <c r="D4473" s="14"/>
      <c r="E4473" s="17" t="str">
        <f>IF(OR(B4473="",SUMPRODUCT(--EXACT('Номенклатура'!$A$6:$A$205,B4473))&lt;&gt;1),"",INDEX('Номенклатура'!$D$6:$D$205,SUMPRODUCT(EXACT('Номенклатура'!$A$6:$A$205,B4473)*(ROW('Номенклатура'!$A$6:$A$205)-5)))&amp;"")</f>
        <v/>
      </c>
      <c r="F4473" s="18" t="str">
        <f>IF(OR(I4473="ОК",I4473="Учтено: добавьте пояснение"),IF(C4473="Приход",D4473,IF(C4473="Корректировка остатка",D4473,-D4473)),"")</f>
        <v/>
      </c>
      <c r="G4473" s="13"/>
      <c r="H4473" s="15" t="str">
        <f>IF(OR(B4473="",SUMPRODUCT(--EXACT('Номенклатура'!$A$6:$A$205,B4473))&lt;&gt;1),"",INDEX('Номенклатура'!$B$6:$B$205,SUMPRODUCT(EXACT('Номенклатура'!$A$6:$A$205,B4473)*(ROW('Номенклатура'!$A$6:$A$205)-5)))&amp;"")</f>
        <v/>
      </c>
      <c r="I4473" s="15" t="str">
        <f>IF(COUNTA(A4473:D4473,G4473)=0,"",IF(NOT(ISNUMBER(A4473)),"Укажите дату",IF(B4473="","Укажите код",IF(NOT(AND(ISTEXT(B4473),LEN(B4473)&gt;0,LEN(B4473)&lt;=30,ISNUMBER(FIND(LEFT(B4473,1),"ABCDEFGHIJKLMNOPQRSTUVWXYZ")),SUMPRODUCT((MID(B4473,{1,2,3,4,5,6,7,8,9,10,11,12,13,14,15,16,17,18,19,20,21,22,23,24,25,26,27,28,29,30},1)&lt;&gt;"")*ISERROR(FIND(MID(B4473,{1,2,3,4,5,6,7,8,9,10,11,12,13,14,15,16,17,18,19,20,21,22,23,24,25,26,27,28,29,30},1),"ABCDEFGHIJKLMNOPQRSTUVWXYZ0123456789-_")))=0,ISERROR(VALUE(B4473)))),"Недопустимый код: только латинские буквы A-Z в верхнем регистре, цифры, - и _; начало с буквы, до 30 символов (например MILK-001)",IF(SUMPRODUCT(--EXACT('Номенклатура'!$A$6:$A$205,B4473))=0,"Код не найден в номенклатуре",IF(SUMPRODUCT(--EXACT('Номенклатура'!$A$6:$A$205,B4473))&gt;1,"Код повторяется в номенклатуре",IF(ISNA(MATCH(C4473,{"Приход","Расход","Списание","Корректировка остатка"},0)),"Выберите тип операции",IF(NOT(ISNUMBER(D4473)),"Укажите количество",IF(D4473=0,"Количество не может быть 0",IF(AND(C4473&lt;&gt;"Корректировка остатка",D4473&lt;0),"Для этого типа количество положительное",IF(NOT(ISNUMBER('Номенклатура'!$C$2)),"Укажите дату начала учёта",IF(A4473&lt;INT('Номенклатура'!$C$2),"Раньше даты начала учёта: НЕ учтено",IF(AND(C4473="Корректировка остатка",TRIM(G4473)=""),"Учтено: добавьте пояснение","ОК")))))))))))))</f>
        <v/>
      </c>
    </row>
    <row r="4474" spans="1:9" x14ac:dyDescent="0.25">
      <c r="A4474" s="16"/>
      <c r="B4474" s="13"/>
      <c r="C4474" s="13"/>
      <c r="D4474" s="14"/>
      <c r="E4474" s="17" t="str">
        <f>IF(OR(B4474="",SUMPRODUCT(--EXACT('Номенклатура'!$A$6:$A$205,B4474))&lt;&gt;1),"",INDEX('Номенклатура'!$D$6:$D$205,SUMPRODUCT(EXACT('Номенклатура'!$A$6:$A$205,B4474)*(ROW('Номенклатура'!$A$6:$A$205)-5)))&amp;"")</f>
        <v/>
      </c>
      <c r="F4474" s="18" t="str">
        <f>IF(OR(I4474="ОК",I4474="Учтено: добавьте пояснение"),IF(C4474="Приход",D4474,IF(C4474="Корректировка остатка",D4474,-D4474)),"")</f>
        <v/>
      </c>
      <c r="G4474" s="13"/>
      <c r="H4474" s="15" t="str">
        <f>IF(OR(B4474="",SUMPRODUCT(--EXACT('Номенклатура'!$A$6:$A$205,B4474))&lt;&gt;1),"",INDEX('Номенклатура'!$B$6:$B$205,SUMPRODUCT(EXACT('Номенклатура'!$A$6:$A$205,B4474)*(ROW('Номенклатура'!$A$6:$A$205)-5)))&amp;"")</f>
        <v/>
      </c>
      <c r="I4474" s="15" t="str">
        <f>IF(COUNTA(A4474:D4474,G4474)=0,"",IF(NOT(ISNUMBER(A4474)),"Укажите дату",IF(B4474="","Укажите код",IF(NOT(AND(ISTEXT(B4474),LEN(B4474)&gt;0,LEN(B4474)&lt;=30,ISNUMBER(FIND(LEFT(B4474,1),"ABCDEFGHIJKLMNOPQRSTUVWXYZ")),SUMPRODUCT((MID(B4474,{1,2,3,4,5,6,7,8,9,10,11,12,13,14,15,16,17,18,19,20,21,22,23,24,25,26,27,28,29,30},1)&lt;&gt;"")*ISERROR(FIND(MID(B4474,{1,2,3,4,5,6,7,8,9,10,11,12,13,14,15,16,17,18,19,20,21,22,23,24,25,26,27,28,29,30},1),"ABCDEFGHIJKLMNOPQRSTUVWXYZ0123456789-_")))=0,ISERROR(VALUE(B4474)))),"Недопустимый код: только латинские буквы A-Z в верхнем регистре, цифры, - и _; начало с буквы, до 30 символов (например MILK-001)",IF(SUMPRODUCT(--EXACT('Номенклатура'!$A$6:$A$205,B4474))=0,"Код не найден в номенклатуре",IF(SUMPRODUCT(--EXACT('Номенклатура'!$A$6:$A$205,B4474))&gt;1,"Код повторяется в номенклатуре",IF(ISNA(MATCH(C4474,{"Приход","Расход","Списание","Корректировка остатка"},0)),"Выберите тип операции",IF(NOT(ISNUMBER(D4474)),"Укажите количество",IF(D4474=0,"Количество не может быть 0",IF(AND(C4474&lt;&gt;"Корректировка остатка",D4474&lt;0),"Для этого типа количество положительное",IF(NOT(ISNUMBER('Номенклатура'!$C$2)),"Укажите дату начала учёта",IF(A4474&lt;INT('Номенклатура'!$C$2),"Раньше даты начала учёта: НЕ учтено",IF(AND(C4474="Корректировка остатка",TRIM(G4474)=""),"Учтено: добавьте пояснение","ОК")))))))))))))</f>
        <v/>
      </c>
    </row>
    <row r="4475" spans="1:9" x14ac:dyDescent="0.25">
      <c r="A4475" s="16"/>
      <c r="B4475" s="13"/>
      <c r="C4475" s="13"/>
      <c r="D4475" s="14"/>
      <c r="E4475" s="17" t="str">
        <f>IF(OR(B4475="",SUMPRODUCT(--EXACT('Номенклатура'!$A$6:$A$205,B4475))&lt;&gt;1),"",INDEX('Номенклатура'!$D$6:$D$205,SUMPRODUCT(EXACT('Номенклатура'!$A$6:$A$205,B4475)*(ROW('Номенклатура'!$A$6:$A$205)-5)))&amp;"")</f>
        <v/>
      </c>
      <c r="F4475" s="18" t="str">
        <f>IF(OR(I4475="ОК",I4475="Учтено: добавьте пояснение"),IF(C4475="Приход",D4475,IF(C4475="Корректировка остатка",D4475,-D4475)),"")</f>
        <v/>
      </c>
      <c r="G4475" s="13"/>
      <c r="H4475" s="15" t="str">
        <f>IF(OR(B4475="",SUMPRODUCT(--EXACT('Номенклатура'!$A$6:$A$205,B4475))&lt;&gt;1),"",INDEX('Номенклатура'!$B$6:$B$205,SUMPRODUCT(EXACT('Номенклатура'!$A$6:$A$205,B4475)*(ROW('Номенклатура'!$A$6:$A$205)-5)))&amp;"")</f>
        <v/>
      </c>
      <c r="I4475" s="15" t="str">
        <f>IF(COUNTA(A4475:D4475,G4475)=0,"",IF(NOT(ISNUMBER(A4475)),"Укажите дату",IF(B4475="","Укажите код",IF(NOT(AND(ISTEXT(B4475),LEN(B4475)&gt;0,LEN(B4475)&lt;=30,ISNUMBER(FIND(LEFT(B4475,1),"ABCDEFGHIJKLMNOPQRSTUVWXYZ")),SUMPRODUCT((MID(B4475,{1,2,3,4,5,6,7,8,9,10,11,12,13,14,15,16,17,18,19,20,21,22,23,24,25,26,27,28,29,30},1)&lt;&gt;"")*ISERROR(FIND(MID(B4475,{1,2,3,4,5,6,7,8,9,10,11,12,13,14,15,16,17,18,19,20,21,22,23,24,25,26,27,28,29,30},1),"ABCDEFGHIJKLMNOPQRSTUVWXYZ0123456789-_")))=0,ISERROR(VALUE(B4475)))),"Недопустимый код: только латинские буквы A-Z в верхнем регистре, цифры, - и _; начало с буквы, до 30 символов (например MILK-001)",IF(SUMPRODUCT(--EXACT('Номенклатура'!$A$6:$A$205,B4475))=0,"Код не найден в номенклатуре",IF(SUMPRODUCT(--EXACT('Номенклатура'!$A$6:$A$205,B4475))&gt;1,"Код повторяется в номенклатуре",IF(ISNA(MATCH(C4475,{"Приход","Расход","Списание","Корректировка остатка"},0)),"Выберите тип операции",IF(NOT(ISNUMBER(D4475)),"Укажите количество",IF(D4475=0,"Количество не может быть 0",IF(AND(C4475&lt;&gt;"Корректировка остатка",D4475&lt;0),"Для этого типа количество положительное",IF(NOT(ISNUMBER('Номенклатура'!$C$2)),"Укажите дату начала учёта",IF(A4475&lt;INT('Номенклатура'!$C$2),"Раньше даты начала учёта: НЕ учтено",IF(AND(C4475="Корректировка остатка",TRIM(G4475)=""),"Учтено: добавьте пояснение","ОК")))))))))))))</f>
        <v/>
      </c>
    </row>
    <row r="4476" spans="1:9" x14ac:dyDescent="0.25">
      <c r="A4476" s="16"/>
      <c r="B4476" s="13"/>
      <c r="C4476" s="13"/>
      <c r="D4476" s="14"/>
      <c r="E4476" s="17" t="str">
        <f>IF(OR(B4476="",SUMPRODUCT(--EXACT('Номенклатура'!$A$6:$A$205,B4476))&lt;&gt;1),"",INDEX('Номенклатура'!$D$6:$D$205,SUMPRODUCT(EXACT('Номенклатура'!$A$6:$A$205,B4476)*(ROW('Номенклатура'!$A$6:$A$205)-5)))&amp;"")</f>
        <v/>
      </c>
      <c r="F4476" s="18" t="str">
        <f>IF(OR(I4476="ОК",I4476="Учтено: добавьте пояснение"),IF(C4476="Приход",D4476,IF(C4476="Корректировка остатка",D4476,-D4476)),"")</f>
        <v/>
      </c>
      <c r="G4476" s="13"/>
      <c r="H4476" s="15" t="str">
        <f>IF(OR(B4476="",SUMPRODUCT(--EXACT('Номенклатура'!$A$6:$A$205,B4476))&lt;&gt;1),"",INDEX('Номенклатура'!$B$6:$B$205,SUMPRODUCT(EXACT('Номенклатура'!$A$6:$A$205,B4476)*(ROW('Номенклатура'!$A$6:$A$205)-5)))&amp;"")</f>
        <v/>
      </c>
      <c r="I4476" s="15" t="str">
        <f>IF(COUNTA(A4476:D4476,G4476)=0,"",IF(NOT(ISNUMBER(A4476)),"Укажите дату",IF(B4476="","Укажите код",IF(NOT(AND(ISTEXT(B4476),LEN(B4476)&gt;0,LEN(B4476)&lt;=30,ISNUMBER(FIND(LEFT(B4476,1),"ABCDEFGHIJKLMNOPQRSTUVWXYZ")),SUMPRODUCT((MID(B4476,{1,2,3,4,5,6,7,8,9,10,11,12,13,14,15,16,17,18,19,20,21,22,23,24,25,26,27,28,29,30},1)&lt;&gt;"")*ISERROR(FIND(MID(B4476,{1,2,3,4,5,6,7,8,9,10,11,12,13,14,15,16,17,18,19,20,21,22,23,24,25,26,27,28,29,30},1),"ABCDEFGHIJKLMNOPQRSTUVWXYZ0123456789-_")))=0,ISERROR(VALUE(B4476)))),"Недопустимый код: только латинские буквы A-Z в верхнем регистре, цифры, - и _; начало с буквы, до 30 символов (например MILK-001)",IF(SUMPRODUCT(--EXACT('Номенклатура'!$A$6:$A$205,B4476))=0,"Код не найден в номенклатуре",IF(SUMPRODUCT(--EXACT('Номенклатура'!$A$6:$A$205,B4476))&gt;1,"Код повторяется в номенклатуре",IF(ISNA(MATCH(C4476,{"Приход","Расход","Списание","Корректировка остатка"},0)),"Выберите тип операции",IF(NOT(ISNUMBER(D4476)),"Укажите количество",IF(D4476=0,"Количество не может быть 0",IF(AND(C4476&lt;&gt;"Корректировка остатка",D4476&lt;0),"Для этого типа количество положительное",IF(NOT(ISNUMBER('Номенклатура'!$C$2)),"Укажите дату начала учёта",IF(A4476&lt;INT('Номенклатура'!$C$2),"Раньше даты начала учёта: НЕ учтено",IF(AND(C4476="Корректировка остатка",TRIM(G4476)=""),"Учтено: добавьте пояснение","ОК")))))))))))))</f>
        <v/>
      </c>
    </row>
    <row r="4477" spans="1:9" x14ac:dyDescent="0.25">
      <c r="A4477" s="16"/>
      <c r="B4477" s="13"/>
      <c r="C4477" s="13"/>
      <c r="D4477" s="14"/>
      <c r="E4477" s="17" t="str">
        <f>IF(OR(B4477="",SUMPRODUCT(--EXACT('Номенклатура'!$A$6:$A$205,B4477))&lt;&gt;1),"",INDEX('Номенклатура'!$D$6:$D$205,SUMPRODUCT(EXACT('Номенклатура'!$A$6:$A$205,B4477)*(ROW('Номенклатура'!$A$6:$A$205)-5)))&amp;"")</f>
        <v/>
      </c>
      <c r="F4477" s="18" t="str">
        <f>IF(OR(I4477="ОК",I4477="Учтено: добавьте пояснение"),IF(C4477="Приход",D4477,IF(C4477="Корректировка остатка",D4477,-D4477)),"")</f>
        <v/>
      </c>
      <c r="G4477" s="13"/>
      <c r="H4477" s="15" t="str">
        <f>IF(OR(B4477="",SUMPRODUCT(--EXACT('Номенклатура'!$A$6:$A$205,B4477))&lt;&gt;1),"",INDEX('Номенклатура'!$B$6:$B$205,SUMPRODUCT(EXACT('Номенклатура'!$A$6:$A$205,B4477)*(ROW('Номенклатура'!$A$6:$A$205)-5)))&amp;"")</f>
        <v/>
      </c>
      <c r="I4477" s="15" t="str">
        <f>IF(COUNTA(A4477:D4477,G4477)=0,"",IF(NOT(ISNUMBER(A4477)),"Укажите дату",IF(B4477="","Укажите код",IF(NOT(AND(ISTEXT(B4477),LEN(B4477)&gt;0,LEN(B4477)&lt;=30,ISNUMBER(FIND(LEFT(B4477,1),"ABCDEFGHIJKLMNOPQRSTUVWXYZ")),SUMPRODUCT((MID(B4477,{1,2,3,4,5,6,7,8,9,10,11,12,13,14,15,16,17,18,19,20,21,22,23,24,25,26,27,28,29,30},1)&lt;&gt;"")*ISERROR(FIND(MID(B4477,{1,2,3,4,5,6,7,8,9,10,11,12,13,14,15,16,17,18,19,20,21,22,23,24,25,26,27,28,29,30},1),"ABCDEFGHIJKLMNOPQRSTUVWXYZ0123456789-_")))=0,ISERROR(VALUE(B4477)))),"Недопустимый код: только латинские буквы A-Z в верхнем регистре, цифры, - и _; начало с буквы, до 30 символов (например MILK-001)",IF(SUMPRODUCT(--EXACT('Номенклатура'!$A$6:$A$205,B4477))=0,"Код не найден в номенклатуре",IF(SUMPRODUCT(--EXACT('Номенклатура'!$A$6:$A$205,B4477))&gt;1,"Код повторяется в номенклатуре",IF(ISNA(MATCH(C4477,{"Приход","Расход","Списание","Корректировка остатка"},0)),"Выберите тип операции",IF(NOT(ISNUMBER(D4477)),"Укажите количество",IF(D4477=0,"Количество не может быть 0",IF(AND(C4477&lt;&gt;"Корректировка остатка",D4477&lt;0),"Для этого типа количество положительное",IF(NOT(ISNUMBER('Номенклатура'!$C$2)),"Укажите дату начала учёта",IF(A4477&lt;INT('Номенклатура'!$C$2),"Раньше даты начала учёта: НЕ учтено",IF(AND(C4477="Корректировка остатка",TRIM(G4477)=""),"Учтено: добавьте пояснение","ОК")))))))))))))</f>
        <v/>
      </c>
    </row>
    <row r="4478" spans="1:9" x14ac:dyDescent="0.25">
      <c r="A4478" s="16"/>
      <c r="B4478" s="13"/>
      <c r="C4478" s="13"/>
      <c r="D4478" s="14"/>
      <c r="E4478" s="17" t="str">
        <f>IF(OR(B4478="",SUMPRODUCT(--EXACT('Номенклатура'!$A$6:$A$205,B4478))&lt;&gt;1),"",INDEX('Номенклатура'!$D$6:$D$205,SUMPRODUCT(EXACT('Номенклатура'!$A$6:$A$205,B4478)*(ROW('Номенклатура'!$A$6:$A$205)-5)))&amp;"")</f>
        <v/>
      </c>
      <c r="F4478" s="18" t="str">
        <f>IF(OR(I4478="ОК",I4478="Учтено: добавьте пояснение"),IF(C4478="Приход",D4478,IF(C4478="Корректировка остатка",D4478,-D4478)),"")</f>
        <v/>
      </c>
      <c r="G4478" s="13"/>
      <c r="H4478" s="15" t="str">
        <f>IF(OR(B4478="",SUMPRODUCT(--EXACT('Номенклатура'!$A$6:$A$205,B4478))&lt;&gt;1),"",INDEX('Номенклатура'!$B$6:$B$205,SUMPRODUCT(EXACT('Номенклатура'!$A$6:$A$205,B4478)*(ROW('Номенклатура'!$A$6:$A$205)-5)))&amp;"")</f>
        <v/>
      </c>
      <c r="I4478" s="15" t="str">
        <f>IF(COUNTA(A4478:D4478,G4478)=0,"",IF(NOT(ISNUMBER(A4478)),"Укажите дату",IF(B4478="","Укажите код",IF(NOT(AND(ISTEXT(B4478),LEN(B4478)&gt;0,LEN(B4478)&lt;=30,ISNUMBER(FIND(LEFT(B4478,1),"ABCDEFGHIJKLMNOPQRSTUVWXYZ")),SUMPRODUCT((MID(B4478,{1,2,3,4,5,6,7,8,9,10,11,12,13,14,15,16,17,18,19,20,21,22,23,24,25,26,27,28,29,30},1)&lt;&gt;"")*ISERROR(FIND(MID(B4478,{1,2,3,4,5,6,7,8,9,10,11,12,13,14,15,16,17,18,19,20,21,22,23,24,25,26,27,28,29,30},1),"ABCDEFGHIJKLMNOPQRSTUVWXYZ0123456789-_")))=0,ISERROR(VALUE(B4478)))),"Недопустимый код: только латинские буквы A-Z в верхнем регистре, цифры, - и _; начало с буквы, до 30 символов (например MILK-001)",IF(SUMPRODUCT(--EXACT('Номенклатура'!$A$6:$A$205,B4478))=0,"Код не найден в номенклатуре",IF(SUMPRODUCT(--EXACT('Номенклатура'!$A$6:$A$205,B4478))&gt;1,"Код повторяется в номенклатуре",IF(ISNA(MATCH(C4478,{"Приход","Расход","Списание","Корректировка остатка"},0)),"Выберите тип операции",IF(NOT(ISNUMBER(D4478)),"Укажите количество",IF(D4478=0,"Количество не может быть 0",IF(AND(C4478&lt;&gt;"Корректировка остатка",D4478&lt;0),"Для этого типа количество положительное",IF(NOT(ISNUMBER('Номенклатура'!$C$2)),"Укажите дату начала учёта",IF(A4478&lt;INT('Номенклатура'!$C$2),"Раньше даты начала учёта: НЕ учтено",IF(AND(C4478="Корректировка остатка",TRIM(G4478)=""),"Учтено: добавьте пояснение","ОК")))))))))))))</f>
        <v/>
      </c>
    </row>
    <row r="4479" spans="1:9" x14ac:dyDescent="0.25">
      <c r="A4479" s="16"/>
      <c r="B4479" s="13"/>
      <c r="C4479" s="13"/>
      <c r="D4479" s="14"/>
      <c r="E4479" s="17" t="str">
        <f>IF(OR(B4479="",SUMPRODUCT(--EXACT('Номенклатура'!$A$6:$A$205,B4479))&lt;&gt;1),"",INDEX('Номенклатура'!$D$6:$D$205,SUMPRODUCT(EXACT('Номенклатура'!$A$6:$A$205,B4479)*(ROW('Номенклатура'!$A$6:$A$205)-5)))&amp;"")</f>
        <v/>
      </c>
      <c r="F4479" s="18" t="str">
        <f>IF(OR(I4479="ОК",I4479="Учтено: добавьте пояснение"),IF(C4479="Приход",D4479,IF(C4479="Корректировка остатка",D4479,-D4479)),"")</f>
        <v/>
      </c>
      <c r="G4479" s="13"/>
      <c r="H4479" s="15" t="str">
        <f>IF(OR(B4479="",SUMPRODUCT(--EXACT('Номенклатура'!$A$6:$A$205,B4479))&lt;&gt;1),"",INDEX('Номенклатура'!$B$6:$B$205,SUMPRODUCT(EXACT('Номенклатура'!$A$6:$A$205,B4479)*(ROW('Номенклатура'!$A$6:$A$205)-5)))&amp;"")</f>
        <v/>
      </c>
      <c r="I4479" s="15" t="str">
        <f>IF(COUNTA(A4479:D4479,G4479)=0,"",IF(NOT(ISNUMBER(A4479)),"Укажите дату",IF(B4479="","Укажите код",IF(NOT(AND(ISTEXT(B4479),LEN(B4479)&gt;0,LEN(B4479)&lt;=30,ISNUMBER(FIND(LEFT(B4479,1),"ABCDEFGHIJKLMNOPQRSTUVWXYZ")),SUMPRODUCT((MID(B4479,{1,2,3,4,5,6,7,8,9,10,11,12,13,14,15,16,17,18,19,20,21,22,23,24,25,26,27,28,29,30},1)&lt;&gt;"")*ISERROR(FIND(MID(B4479,{1,2,3,4,5,6,7,8,9,10,11,12,13,14,15,16,17,18,19,20,21,22,23,24,25,26,27,28,29,30},1),"ABCDEFGHIJKLMNOPQRSTUVWXYZ0123456789-_")))=0,ISERROR(VALUE(B4479)))),"Недопустимый код: только латинские буквы A-Z в верхнем регистре, цифры, - и _; начало с буквы, до 30 символов (например MILK-001)",IF(SUMPRODUCT(--EXACT('Номенклатура'!$A$6:$A$205,B4479))=0,"Код не найден в номенклатуре",IF(SUMPRODUCT(--EXACT('Номенклатура'!$A$6:$A$205,B4479))&gt;1,"Код повторяется в номенклатуре",IF(ISNA(MATCH(C4479,{"Приход","Расход","Списание","Корректировка остатка"},0)),"Выберите тип операции",IF(NOT(ISNUMBER(D4479)),"Укажите количество",IF(D4479=0,"Количество не может быть 0",IF(AND(C4479&lt;&gt;"Корректировка остатка",D4479&lt;0),"Для этого типа количество положительное",IF(NOT(ISNUMBER('Номенклатура'!$C$2)),"Укажите дату начала учёта",IF(A4479&lt;INT('Номенклатура'!$C$2),"Раньше даты начала учёта: НЕ учтено",IF(AND(C4479="Корректировка остатка",TRIM(G4479)=""),"Учтено: добавьте пояснение","ОК")))))))))))))</f>
        <v/>
      </c>
    </row>
    <row r="4480" spans="1:9" x14ac:dyDescent="0.25">
      <c r="A4480" s="16"/>
      <c r="B4480" s="13"/>
      <c r="C4480" s="13"/>
      <c r="D4480" s="14"/>
      <c r="E4480" s="17" t="str">
        <f>IF(OR(B4480="",SUMPRODUCT(--EXACT('Номенклатура'!$A$6:$A$205,B4480))&lt;&gt;1),"",INDEX('Номенклатура'!$D$6:$D$205,SUMPRODUCT(EXACT('Номенклатура'!$A$6:$A$205,B4480)*(ROW('Номенклатура'!$A$6:$A$205)-5)))&amp;"")</f>
        <v/>
      </c>
      <c r="F4480" s="18" t="str">
        <f>IF(OR(I4480="ОК",I4480="Учтено: добавьте пояснение"),IF(C4480="Приход",D4480,IF(C4480="Корректировка остатка",D4480,-D4480)),"")</f>
        <v/>
      </c>
      <c r="G4480" s="13"/>
      <c r="H4480" s="15" t="str">
        <f>IF(OR(B4480="",SUMPRODUCT(--EXACT('Номенклатура'!$A$6:$A$205,B4480))&lt;&gt;1),"",INDEX('Номенклатура'!$B$6:$B$205,SUMPRODUCT(EXACT('Номенклатура'!$A$6:$A$205,B4480)*(ROW('Номенклатура'!$A$6:$A$205)-5)))&amp;"")</f>
        <v/>
      </c>
      <c r="I4480" s="15" t="str">
        <f>IF(COUNTA(A4480:D4480,G4480)=0,"",IF(NOT(ISNUMBER(A4480)),"Укажите дату",IF(B4480="","Укажите код",IF(NOT(AND(ISTEXT(B4480),LEN(B4480)&gt;0,LEN(B4480)&lt;=30,ISNUMBER(FIND(LEFT(B4480,1),"ABCDEFGHIJKLMNOPQRSTUVWXYZ")),SUMPRODUCT((MID(B4480,{1,2,3,4,5,6,7,8,9,10,11,12,13,14,15,16,17,18,19,20,21,22,23,24,25,26,27,28,29,30},1)&lt;&gt;"")*ISERROR(FIND(MID(B4480,{1,2,3,4,5,6,7,8,9,10,11,12,13,14,15,16,17,18,19,20,21,22,23,24,25,26,27,28,29,30},1),"ABCDEFGHIJKLMNOPQRSTUVWXYZ0123456789-_")))=0,ISERROR(VALUE(B4480)))),"Недопустимый код: только латинские буквы A-Z в верхнем регистре, цифры, - и _; начало с буквы, до 30 символов (например MILK-001)",IF(SUMPRODUCT(--EXACT('Номенклатура'!$A$6:$A$205,B4480))=0,"Код не найден в номенклатуре",IF(SUMPRODUCT(--EXACT('Номенклатура'!$A$6:$A$205,B4480))&gt;1,"Код повторяется в номенклатуре",IF(ISNA(MATCH(C4480,{"Приход","Расход","Списание","Корректировка остатка"},0)),"Выберите тип операции",IF(NOT(ISNUMBER(D4480)),"Укажите количество",IF(D4480=0,"Количество не может быть 0",IF(AND(C4480&lt;&gt;"Корректировка остатка",D4480&lt;0),"Для этого типа количество положительное",IF(NOT(ISNUMBER('Номенклатура'!$C$2)),"Укажите дату начала учёта",IF(A4480&lt;INT('Номенклатура'!$C$2),"Раньше даты начала учёта: НЕ учтено",IF(AND(C4480="Корректировка остатка",TRIM(G4480)=""),"Учтено: добавьте пояснение","ОК")))))))))))))</f>
        <v/>
      </c>
    </row>
    <row r="4481" spans="1:9" x14ac:dyDescent="0.25">
      <c r="A4481" s="16"/>
      <c r="B4481" s="13"/>
      <c r="C4481" s="13"/>
      <c r="D4481" s="14"/>
      <c r="E4481" s="17" t="str">
        <f>IF(OR(B4481="",SUMPRODUCT(--EXACT('Номенклатура'!$A$6:$A$205,B4481))&lt;&gt;1),"",INDEX('Номенклатура'!$D$6:$D$205,SUMPRODUCT(EXACT('Номенклатура'!$A$6:$A$205,B4481)*(ROW('Номенклатура'!$A$6:$A$205)-5)))&amp;"")</f>
        <v/>
      </c>
      <c r="F4481" s="18" t="str">
        <f>IF(OR(I4481="ОК",I4481="Учтено: добавьте пояснение"),IF(C4481="Приход",D4481,IF(C4481="Корректировка остатка",D4481,-D4481)),"")</f>
        <v/>
      </c>
      <c r="G4481" s="13"/>
      <c r="H4481" s="15" t="str">
        <f>IF(OR(B4481="",SUMPRODUCT(--EXACT('Номенклатура'!$A$6:$A$205,B4481))&lt;&gt;1),"",INDEX('Номенклатура'!$B$6:$B$205,SUMPRODUCT(EXACT('Номенклатура'!$A$6:$A$205,B4481)*(ROW('Номенклатура'!$A$6:$A$205)-5)))&amp;"")</f>
        <v/>
      </c>
      <c r="I4481" s="15" t="str">
        <f>IF(COUNTA(A4481:D4481,G4481)=0,"",IF(NOT(ISNUMBER(A4481)),"Укажите дату",IF(B4481="","Укажите код",IF(NOT(AND(ISTEXT(B4481),LEN(B4481)&gt;0,LEN(B4481)&lt;=30,ISNUMBER(FIND(LEFT(B4481,1),"ABCDEFGHIJKLMNOPQRSTUVWXYZ")),SUMPRODUCT((MID(B4481,{1,2,3,4,5,6,7,8,9,10,11,12,13,14,15,16,17,18,19,20,21,22,23,24,25,26,27,28,29,30},1)&lt;&gt;"")*ISERROR(FIND(MID(B4481,{1,2,3,4,5,6,7,8,9,10,11,12,13,14,15,16,17,18,19,20,21,22,23,24,25,26,27,28,29,30},1),"ABCDEFGHIJKLMNOPQRSTUVWXYZ0123456789-_")))=0,ISERROR(VALUE(B4481)))),"Недопустимый код: только латинские буквы A-Z в верхнем регистре, цифры, - и _; начало с буквы, до 30 символов (например MILK-001)",IF(SUMPRODUCT(--EXACT('Номенклатура'!$A$6:$A$205,B4481))=0,"Код не найден в номенклатуре",IF(SUMPRODUCT(--EXACT('Номенклатура'!$A$6:$A$205,B4481))&gt;1,"Код повторяется в номенклатуре",IF(ISNA(MATCH(C4481,{"Приход","Расход","Списание","Корректировка остатка"},0)),"Выберите тип операции",IF(NOT(ISNUMBER(D4481)),"Укажите количество",IF(D4481=0,"Количество не может быть 0",IF(AND(C4481&lt;&gt;"Корректировка остатка",D4481&lt;0),"Для этого типа количество положительное",IF(NOT(ISNUMBER('Номенклатура'!$C$2)),"Укажите дату начала учёта",IF(A4481&lt;INT('Номенклатура'!$C$2),"Раньше даты начала учёта: НЕ учтено",IF(AND(C4481="Корректировка остатка",TRIM(G4481)=""),"Учтено: добавьте пояснение","ОК")))))))))))))</f>
        <v/>
      </c>
    </row>
    <row r="4482" spans="1:9" x14ac:dyDescent="0.25">
      <c r="A4482" s="16"/>
      <c r="B4482" s="13"/>
      <c r="C4482" s="13"/>
      <c r="D4482" s="14"/>
      <c r="E4482" s="17" t="str">
        <f>IF(OR(B4482="",SUMPRODUCT(--EXACT('Номенклатура'!$A$6:$A$205,B4482))&lt;&gt;1),"",INDEX('Номенклатура'!$D$6:$D$205,SUMPRODUCT(EXACT('Номенклатура'!$A$6:$A$205,B4482)*(ROW('Номенклатура'!$A$6:$A$205)-5)))&amp;"")</f>
        <v/>
      </c>
      <c r="F4482" s="18" t="str">
        <f>IF(OR(I4482="ОК",I4482="Учтено: добавьте пояснение"),IF(C4482="Приход",D4482,IF(C4482="Корректировка остатка",D4482,-D4482)),"")</f>
        <v/>
      </c>
      <c r="G4482" s="13"/>
      <c r="H4482" s="15" t="str">
        <f>IF(OR(B4482="",SUMPRODUCT(--EXACT('Номенклатура'!$A$6:$A$205,B4482))&lt;&gt;1),"",INDEX('Номенклатура'!$B$6:$B$205,SUMPRODUCT(EXACT('Номенклатура'!$A$6:$A$205,B4482)*(ROW('Номенклатура'!$A$6:$A$205)-5)))&amp;"")</f>
        <v/>
      </c>
      <c r="I4482" s="15" t="str">
        <f>IF(COUNTA(A4482:D4482,G4482)=0,"",IF(NOT(ISNUMBER(A4482)),"Укажите дату",IF(B4482="","Укажите код",IF(NOT(AND(ISTEXT(B4482),LEN(B4482)&gt;0,LEN(B4482)&lt;=30,ISNUMBER(FIND(LEFT(B4482,1),"ABCDEFGHIJKLMNOPQRSTUVWXYZ")),SUMPRODUCT((MID(B4482,{1,2,3,4,5,6,7,8,9,10,11,12,13,14,15,16,17,18,19,20,21,22,23,24,25,26,27,28,29,30},1)&lt;&gt;"")*ISERROR(FIND(MID(B4482,{1,2,3,4,5,6,7,8,9,10,11,12,13,14,15,16,17,18,19,20,21,22,23,24,25,26,27,28,29,30},1),"ABCDEFGHIJKLMNOPQRSTUVWXYZ0123456789-_")))=0,ISERROR(VALUE(B4482)))),"Недопустимый код: только латинские буквы A-Z в верхнем регистре, цифры, - и _; начало с буквы, до 30 символов (например MILK-001)",IF(SUMPRODUCT(--EXACT('Номенклатура'!$A$6:$A$205,B4482))=0,"Код не найден в номенклатуре",IF(SUMPRODUCT(--EXACT('Номенклатура'!$A$6:$A$205,B4482))&gt;1,"Код повторяется в номенклатуре",IF(ISNA(MATCH(C4482,{"Приход","Расход","Списание","Корректировка остатка"},0)),"Выберите тип операции",IF(NOT(ISNUMBER(D4482)),"Укажите количество",IF(D4482=0,"Количество не может быть 0",IF(AND(C4482&lt;&gt;"Корректировка остатка",D4482&lt;0),"Для этого типа количество положительное",IF(NOT(ISNUMBER('Номенклатура'!$C$2)),"Укажите дату начала учёта",IF(A4482&lt;INT('Номенклатура'!$C$2),"Раньше даты начала учёта: НЕ учтено",IF(AND(C4482="Корректировка остатка",TRIM(G4482)=""),"Учтено: добавьте пояснение","ОК")))))))))))))</f>
        <v/>
      </c>
    </row>
    <row r="4483" spans="1:9" x14ac:dyDescent="0.25">
      <c r="A4483" s="16"/>
      <c r="B4483" s="13"/>
      <c r="C4483" s="13"/>
      <c r="D4483" s="14"/>
      <c r="E4483" s="17" t="str">
        <f>IF(OR(B4483="",SUMPRODUCT(--EXACT('Номенклатура'!$A$6:$A$205,B4483))&lt;&gt;1),"",INDEX('Номенклатура'!$D$6:$D$205,SUMPRODUCT(EXACT('Номенклатура'!$A$6:$A$205,B4483)*(ROW('Номенклатура'!$A$6:$A$205)-5)))&amp;"")</f>
        <v/>
      </c>
      <c r="F4483" s="18" t="str">
        <f>IF(OR(I4483="ОК",I4483="Учтено: добавьте пояснение"),IF(C4483="Приход",D4483,IF(C4483="Корректировка остатка",D4483,-D4483)),"")</f>
        <v/>
      </c>
      <c r="G4483" s="13"/>
      <c r="H4483" s="15" t="str">
        <f>IF(OR(B4483="",SUMPRODUCT(--EXACT('Номенклатура'!$A$6:$A$205,B4483))&lt;&gt;1),"",INDEX('Номенклатура'!$B$6:$B$205,SUMPRODUCT(EXACT('Номенклатура'!$A$6:$A$205,B4483)*(ROW('Номенклатура'!$A$6:$A$205)-5)))&amp;"")</f>
        <v/>
      </c>
      <c r="I4483" s="15" t="str">
        <f>IF(COUNTA(A4483:D4483,G4483)=0,"",IF(NOT(ISNUMBER(A4483)),"Укажите дату",IF(B4483="","Укажите код",IF(NOT(AND(ISTEXT(B4483),LEN(B4483)&gt;0,LEN(B4483)&lt;=30,ISNUMBER(FIND(LEFT(B4483,1),"ABCDEFGHIJKLMNOPQRSTUVWXYZ")),SUMPRODUCT((MID(B4483,{1,2,3,4,5,6,7,8,9,10,11,12,13,14,15,16,17,18,19,20,21,22,23,24,25,26,27,28,29,30},1)&lt;&gt;"")*ISERROR(FIND(MID(B4483,{1,2,3,4,5,6,7,8,9,10,11,12,13,14,15,16,17,18,19,20,21,22,23,24,25,26,27,28,29,30},1),"ABCDEFGHIJKLMNOPQRSTUVWXYZ0123456789-_")))=0,ISERROR(VALUE(B4483)))),"Недопустимый код: только латинские буквы A-Z в верхнем регистре, цифры, - и _; начало с буквы, до 30 символов (например MILK-001)",IF(SUMPRODUCT(--EXACT('Номенклатура'!$A$6:$A$205,B4483))=0,"Код не найден в номенклатуре",IF(SUMPRODUCT(--EXACT('Номенклатура'!$A$6:$A$205,B4483))&gt;1,"Код повторяется в номенклатуре",IF(ISNA(MATCH(C4483,{"Приход","Расход","Списание","Корректировка остатка"},0)),"Выберите тип операции",IF(NOT(ISNUMBER(D4483)),"Укажите количество",IF(D4483=0,"Количество не может быть 0",IF(AND(C4483&lt;&gt;"Корректировка остатка",D4483&lt;0),"Для этого типа количество положительное",IF(NOT(ISNUMBER('Номенклатура'!$C$2)),"Укажите дату начала учёта",IF(A4483&lt;INT('Номенклатура'!$C$2),"Раньше даты начала учёта: НЕ учтено",IF(AND(C4483="Корректировка остатка",TRIM(G4483)=""),"Учтено: добавьте пояснение","ОК")))))))))))))</f>
        <v/>
      </c>
    </row>
    <row r="4484" spans="1:9" x14ac:dyDescent="0.25">
      <c r="A4484" s="16"/>
      <c r="B4484" s="13"/>
      <c r="C4484" s="13"/>
      <c r="D4484" s="14"/>
      <c r="E4484" s="17" t="str">
        <f>IF(OR(B4484="",SUMPRODUCT(--EXACT('Номенклатура'!$A$6:$A$205,B4484))&lt;&gt;1),"",INDEX('Номенклатура'!$D$6:$D$205,SUMPRODUCT(EXACT('Номенклатура'!$A$6:$A$205,B4484)*(ROW('Номенклатура'!$A$6:$A$205)-5)))&amp;"")</f>
        <v/>
      </c>
      <c r="F4484" s="18" t="str">
        <f>IF(OR(I4484="ОК",I4484="Учтено: добавьте пояснение"),IF(C4484="Приход",D4484,IF(C4484="Корректировка остатка",D4484,-D4484)),"")</f>
        <v/>
      </c>
      <c r="G4484" s="13"/>
      <c r="H4484" s="15" t="str">
        <f>IF(OR(B4484="",SUMPRODUCT(--EXACT('Номенклатура'!$A$6:$A$205,B4484))&lt;&gt;1),"",INDEX('Номенклатура'!$B$6:$B$205,SUMPRODUCT(EXACT('Номенклатура'!$A$6:$A$205,B4484)*(ROW('Номенклатура'!$A$6:$A$205)-5)))&amp;"")</f>
        <v/>
      </c>
      <c r="I4484" s="15" t="str">
        <f>IF(COUNTA(A4484:D4484,G4484)=0,"",IF(NOT(ISNUMBER(A4484)),"Укажите дату",IF(B4484="","Укажите код",IF(NOT(AND(ISTEXT(B4484),LEN(B4484)&gt;0,LEN(B4484)&lt;=30,ISNUMBER(FIND(LEFT(B4484,1),"ABCDEFGHIJKLMNOPQRSTUVWXYZ")),SUMPRODUCT((MID(B4484,{1,2,3,4,5,6,7,8,9,10,11,12,13,14,15,16,17,18,19,20,21,22,23,24,25,26,27,28,29,30},1)&lt;&gt;"")*ISERROR(FIND(MID(B4484,{1,2,3,4,5,6,7,8,9,10,11,12,13,14,15,16,17,18,19,20,21,22,23,24,25,26,27,28,29,30},1),"ABCDEFGHIJKLMNOPQRSTUVWXYZ0123456789-_")))=0,ISERROR(VALUE(B4484)))),"Недопустимый код: только латинские буквы A-Z в верхнем регистре, цифры, - и _; начало с буквы, до 30 символов (например MILK-001)",IF(SUMPRODUCT(--EXACT('Номенклатура'!$A$6:$A$205,B4484))=0,"Код не найден в номенклатуре",IF(SUMPRODUCT(--EXACT('Номенклатура'!$A$6:$A$205,B4484))&gt;1,"Код повторяется в номенклатуре",IF(ISNA(MATCH(C4484,{"Приход","Расход","Списание","Корректировка остатка"},0)),"Выберите тип операции",IF(NOT(ISNUMBER(D4484)),"Укажите количество",IF(D4484=0,"Количество не может быть 0",IF(AND(C4484&lt;&gt;"Корректировка остатка",D4484&lt;0),"Для этого типа количество положительное",IF(NOT(ISNUMBER('Номенклатура'!$C$2)),"Укажите дату начала учёта",IF(A4484&lt;INT('Номенклатура'!$C$2),"Раньше даты начала учёта: НЕ учтено",IF(AND(C4484="Корректировка остатка",TRIM(G4484)=""),"Учтено: добавьте пояснение","ОК")))))))))))))</f>
        <v/>
      </c>
    </row>
    <row r="4485" spans="1:9" x14ac:dyDescent="0.25">
      <c r="A4485" s="16"/>
      <c r="B4485" s="13"/>
      <c r="C4485" s="13"/>
      <c r="D4485" s="14"/>
      <c r="E4485" s="17" t="str">
        <f>IF(OR(B4485="",SUMPRODUCT(--EXACT('Номенклатура'!$A$6:$A$205,B4485))&lt;&gt;1),"",INDEX('Номенклатура'!$D$6:$D$205,SUMPRODUCT(EXACT('Номенклатура'!$A$6:$A$205,B4485)*(ROW('Номенклатура'!$A$6:$A$205)-5)))&amp;"")</f>
        <v/>
      </c>
      <c r="F4485" s="18" t="str">
        <f>IF(OR(I4485="ОК",I4485="Учтено: добавьте пояснение"),IF(C4485="Приход",D4485,IF(C4485="Корректировка остатка",D4485,-D4485)),"")</f>
        <v/>
      </c>
      <c r="G4485" s="13"/>
      <c r="H4485" s="15" t="str">
        <f>IF(OR(B4485="",SUMPRODUCT(--EXACT('Номенклатура'!$A$6:$A$205,B4485))&lt;&gt;1),"",INDEX('Номенклатура'!$B$6:$B$205,SUMPRODUCT(EXACT('Номенклатура'!$A$6:$A$205,B4485)*(ROW('Номенклатура'!$A$6:$A$205)-5)))&amp;"")</f>
        <v/>
      </c>
      <c r="I4485" s="15" t="str">
        <f>IF(COUNTA(A4485:D4485,G4485)=0,"",IF(NOT(ISNUMBER(A4485)),"Укажите дату",IF(B4485="","Укажите код",IF(NOT(AND(ISTEXT(B4485),LEN(B4485)&gt;0,LEN(B4485)&lt;=30,ISNUMBER(FIND(LEFT(B4485,1),"ABCDEFGHIJKLMNOPQRSTUVWXYZ")),SUMPRODUCT((MID(B4485,{1,2,3,4,5,6,7,8,9,10,11,12,13,14,15,16,17,18,19,20,21,22,23,24,25,26,27,28,29,30},1)&lt;&gt;"")*ISERROR(FIND(MID(B4485,{1,2,3,4,5,6,7,8,9,10,11,12,13,14,15,16,17,18,19,20,21,22,23,24,25,26,27,28,29,30},1),"ABCDEFGHIJKLMNOPQRSTUVWXYZ0123456789-_")))=0,ISERROR(VALUE(B4485)))),"Недопустимый код: только латинские буквы A-Z в верхнем регистре, цифры, - и _; начало с буквы, до 30 символов (например MILK-001)",IF(SUMPRODUCT(--EXACT('Номенклатура'!$A$6:$A$205,B4485))=0,"Код не найден в номенклатуре",IF(SUMPRODUCT(--EXACT('Номенклатура'!$A$6:$A$205,B4485))&gt;1,"Код повторяется в номенклатуре",IF(ISNA(MATCH(C4485,{"Приход","Расход","Списание","Корректировка остатка"},0)),"Выберите тип операции",IF(NOT(ISNUMBER(D4485)),"Укажите количество",IF(D4485=0,"Количество не может быть 0",IF(AND(C4485&lt;&gt;"Корректировка остатка",D4485&lt;0),"Для этого типа количество положительное",IF(NOT(ISNUMBER('Номенклатура'!$C$2)),"Укажите дату начала учёта",IF(A4485&lt;INT('Номенклатура'!$C$2),"Раньше даты начала учёта: НЕ учтено",IF(AND(C4485="Корректировка остатка",TRIM(G4485)=""),"Учтено: добавьте пояснение","ОК")))))))))))))</f>
        <v/>
      </c>
    </row>
    <row r="4486" spans="1:9" x14ac:dyDescent="0.25">
      <c r="A4486" s="16"/>
      <c r="B4486" s="13"/>
      <c r="C4486" s="13"/>
      <c r="D4486" s="14"/>
      <c r="E4486" s="17" t="str">
        <f>IF(OR(B4486="",SUMPRODUCT(--EXACT('Номенклатура'!$A$6:$A$205,B4486))&lt;&gt;1),"",INDEX('Номенклатура'!$D$6:$D$205,SUMPRODUCT(EXACT('Номенклатура'!$A$6:$A$205,B4486)*(ROW('Номенклатура'!$A$6:$A$205)-5)))&amp;"")</f>
        <v/>
      </c>
      <c r="F4486" s="18" t="str">
        <f>IF(OR(I4486="ОК",I4486="Учтено: добавьте пояснение"),IF(C4486="Приход",D4486,IF(C4486="Корректировка остатка",D4486,-D4486)),"")</f>
        <v/>
      </c>
      <c r="G4486" s="13"/>
      <c r="H4486" s="15" t="str">
        <f>IF(OR(B4486="",SUMPRODUCT(--EXACT('Номенклатура'!$A$6:$A$205,B4486))&lt;&gt;1),"",INDEX('Номенклатура'!$B$6:$B$205,SUMPRODUCT(EXACT('Номенклатура'!$A$6:$A$205,B4486)*(ROW('Номенклатура'!$A$6:$A$205)-5)))&amp;"")</f>
        <v/>
      </c>
      <c r="I4486" s="15" t="str">
        <f>IF(COUNTA(A4486:D4486,G4486)=0,"",IF(NOT(ISNUMBER(A4486)),"Укажите дату",IF(B4486="","Укажите код",IF(NOT(AND(ISTEXT(B4486),LEN(B4486)&gt;0,LEN(B4486)&lt;=30,ISNUMBER(FIND(LEFT(B4486,1),"ABCDEFGHIJKLMNOPQRSTUVWXYZ")),SUMPRODUCT((MID(B4486,{1,2,3,4,5,6,7,8,9,10,11,12,13,14,15,16,17,18,19,20,21,22,23,24,25,26,27,28,29,30},1)&lt;&gt;"")*ISERROR(FIND(MID(B4486,{1,2,3,4,5,6,7,8,9,10,11,12,13,14,15,16,17,18,19,20,21,22,23,24,25,26,27,28,29,30},1),"ABCDEFGHIJKLMNOPQRSTUVWXYZ0123456789-_")))=0,ISERROR(VALUE(B4486)))),"Недопустимый код: только латинские буквы A-Z в верхнем регистре, цифры, - и _; начало с буквы, до 30 символов (например MILK-001)",IF(SUMPRODUCT(--EXACT('Номенклатура'!$A$6:$A$205,B4486))=0,"Код не найден в номенклатуре",IF(SUMPRODUCT(--EXACT('Номенклатура'!$A$6:$A$205,B4486))&gt;1,"Код повторяется в номенклатуре",IF(ISNA(MATCH(C4486,{"Приход","Расход","Списание","Корректировка остатка"},0)),"Выберите тип операции",IF(NOT(ISNUMBER(D4486)),"Укажите количество",IF(D4486=0,"Количество не может быть 0",IF(AND(C4486&lt;&gt;"Корректировка остатка",D4486&lt;0),"Для этого типа количество положительное",IF(NOT(ISNUMBER('Номенклатура'!$C$2)),"Укажите дату начала учёта",IF(A4486&lt;INT('Номенклатура'!$C$2),"Раньше даты начала учёта: НЕ учтено",IF(AND(C4486="Корректировка остатка",TRIM(G4486)=""),"Учтено: добавьте пояснение","ОК")))))))))))))</f>
        <v/>
      </c>
    </row>
    <row r="4487" spans="1:9" x14ac:dyDescent="0.25">
      <c r="A4487" s="16"/>
      <c r="B4487" s="13"/>
      <c r="C4487" s="13"/>
      <c r="D4487" s="14"/>
      <c r="E4487" s="17" t="str">
        <f>IF(OR(B4487="",SUMPRODUCT(--EXACT('Номенклатура'!$A$6:$A$205,B4487))&lt;&gt;1),"",INDEX('Номенклатура'!$D$6:$D$205,SUMPRODUCT(EXACT('Номенклатура'!$A$6:$A$205,B4487)*(ROW('Номенклатура'!$A$6:$A$205)-5)))&amp;"")</f>
        <v/>
      </c>
      <c r="F4487" s="18" t="str">
        <f>IF(OR(I4487="ОК",I4487="Учтено: добавьте пояснение"),IF(C4487="Приход",D4487,IF(C4487="Корректировка остатка",D4487,-D4487)),"")</f>
        <v/>
      </c>
      <c r="G4487" s="13"/>
      <c r="H4487" s="15" t="str">
        <f>IF(OR(B4487="",SUMPRODUCT(--EXACT('Номенклатура'!$A$6:$A$205,B4487))&lt;&gt;1),"",INDEX('Номенклатура'!$B$6:$B$205,SUMPRODUCT(EXACT('Номенклатура'!$A$6:$A$205,B4487)*(ROW('Номенклатура'!$A$6:$A$205)-5)))&amp;"")</f>
        <v/>
      </c>
      <c r="I4487" s="15" t="str">
        <f>IF(COUNTA(A4487:D4487,G4487)=0,"",IF(NOT(ISNUMBER(A4487)),"Укажите дату",IF(B4487="","Укажите код",IF(NOT(AND(ISTEXT(B4487),LEN(B4487)&gt;0,LEN(B4487)&lt;=30,ISNUMBER(FIND(LEFT(B4487,1),"ABCDEFGHIJKLMNOPQRSTUVWXYZ")),SUMPRODUCT((MID(B4487,{1,2,3,4,5,6,7,8,9,10,11,12,13,14,15,16,17,18,19,20,21,22,23,24,25,26,27,28,29,30},1)&lt;&gt;"")*ISERROR(FIND(MID(B4487,{1,2,3,4,5,6,7,8,9,10,11,12,13,14,15,16,17,18,19,20,21,22,23,24,25,26,27,28,29,30},1),"ABCDEFGHIJKLMNOPQRSTUVWXYZ0123456789-_")))=0,ISERROR(VALUE(B4487)))),"Недопустимый код: только латинские буквы A-Z в верхнем регистре, цифры, - и _; начало с буквы, до 30 символов (например MILK-001)",IF(SUMPRODUCT(--EXACT('Номенклатура'!$A$6:$A$205,B4487))=0,"Код не найден в номенклатуре",IF(SUMPRODUCT(--EXACT('Номенклатура'!$A$6:$A$205,B4487))&gt;1,"Код повторяется в номенклатуре",IF(ISNA(MATCH(C4487,{"Приход","Расход","Списание","Корректировка остатка"},0)),"Выберите тип операции",IF(NOT(ISNUMBER(D4487)),"Укажите количество",IF(D4487=0,"Количество не может быть 0",IF(AND(C4487&lt;&gt;"Корректировка остатка",D4487&lt;0),"Для этого типа количество положительное",IF(NOT(ISNUMBER('Номенклатура'!$C$2)),"Укажите дату начала учёта",IF(A4487&lt;INT('Номенклатура'!$C$2),"Раньше даты начала учёта: НЕ учтено",IF(AND(C4487="Корректировка остатка",TRIM(G4487)=""),"Учтено: добавьте пояснение","ОК")))))))))))))</f>
        <v/>
      </c>
    </row>
    <row r="4488" spans="1:9" x14ac:dyDescent="0.25">
      <c r="A4488" s="16"/>
      <c r="B4488" s="13"/>
      <c r="C4488" s="13"/>
      <c r="D4488" s="14"/>
      <c r="E4488" s="17" t="str">
        <f>IF(OR(B4488="",SUMPRODUCT(--EXACT('Номенклатура'!$A$6:$A$205,B4488))&lt;&gt;1),"",INDEX('Номенклатура'!$D$6:$D$205,SUMPRODUCT(EXACT('Номенклатура'!$A$6:$A$205,B4488)*(ROW('Номенклатура'!$A$6:$A$205)-5)))&amp;"")</f>
        <v/>
      </c>
      <c r="F4488" s="18" t="str">
        <f>IF(OR(I4488="ОК",I4488="Учтено: добавьте пояснение"),IF(C4488="Приход",D4488,IF(C4488="Корректировка остатка",D4488,-D4488)),"")</f>
        <v/>
      </c>
      <c r="G4488" s="13"/>
      <c r="H4488" s="15" t="str">
        <f>IF(OR(B4488="",SUMPRODUCT(--EXACT('Номенклатура'!$A$6:$A$205,B4488))&lt;&gt;1),"",INDEX('Номенклатура'!$B$6:$B$205,SUMPRODUCT(EXACT('Номенклатура'!$A$6:$A$205,B4488)*(ROW('Номенклатура'!$A$6:$A$205)-5)))&amp;"")</f>
        <v/>
      </c>
      <c r="I4488" s="15" t="str">
        <f>IF(COUNTA(A4488:D4488,G4488)=0,"",IF(NOT(ISNUMBER(A4488)),"Укажите дату",IF(B4488="","Укажите код",IF(NOT(AND(ISTEXT(B4488),LEN(B4488)&gt;0,LEN(B4488)&lt;=30,ISNUMBER(FIND(LEFT(B4488,1),"ABCDEFGHIJKLMNOPQRSTUVWXYZ")),SUMPRODUCT((MID(B4488,{1,2,3,4,5,6,7,8,9,10,11,12,13,14,15,16,17,18,19,20,21,22,23,24,25,26,27,28,29,30},1)&lt;&gt;"")*ISERROR(FIND(MID(B4488,{1,2,3,4,5,6,7,8,9,10,11,12,13,14,15,16,17,18,19,20,21,22,23,24,25,26,27,28,29,30},1),"ABCDEFGHIJKLMNOPQRSTUVWXYZ0123456789-_")))=0,ISERROR(VALUE(B4488)))),"Недопустимый код: только латинские буквы A-Z в верхнем регистре, цифры, - и _; начало с буквы, до 30 символов (например MILK-001)",IF(SUMPRODUCT(--EXACT('Номенклатура'!$A$6:$A$205,B4488))=0,"Код не найден в номенклатуре",IF(SUMPRODUCT(--EXACT('Номенклатура'!$A$6:$A$205,B4488))&gt;1,"Код повторяется в номенклатуре",IF(ISNA(MATCH(C4488,{"Приход","Расход","Списание","Корректировка остатка"},0)),"Выберите тип операции",IF(NOT(ISNUMBER(D4488)),"Укажите количество",IF(D4488=0,"Количество не может быть 0",IF(AND(C4488&lt;&gt;"Корректировка остатка",D4488&lt;0),"Для этого типа количество положительное",IF(NOT(ISNUMBER('Номенклатура'!$C$2)),"Укажите дату начала учёта",IF(A4488&lt;INT('Номенклатура'!$C$2),"Раньше даты начала учёта: НЕ учтено",IF(AND(C4488="Корректировка остатка",TRIM(G4488)=""),"Учтено: добавьте пояснение","ОК")))))))))))))</f>
        <v/>
      </c>
    </row>
    <row r="4489" spans="1:9" x14ac:dyDescent="0.25">
      <c r="A4489" s="16"/>
      <c r="B4489" s="13"/>
      <c r="C4489" s="13"/>
      <c r="D4489" s="14"/>
      <c r="E4489" s="17" t="str">
        <f>IF(OR(B4489="",SUMPRODUCT(--EXACT('Номенклатура'!$A$6:$A$205,B4489))&lt;&gt;1),"",INDEX('Номенклатура'!$D$6:$D$205,SUMPRODUCT(EXACT('Номенклатура'!$A$6:$A$205,B4489)*(ROW('Номенклатура'!$A$6:$A$205)-5)))&amp;"")</f>
        <v/>
      </c>
      <c r="F4489" s="18" t="str">
        <f>IF(OR(I4489="ОК",I4489="Учтено: добавьте пояснение"),IF(C4489="Приход",D4489,IF(C4489="Корректировка остатка",D4489,-D4489)),"")</f>
        <v/>
      </c>
      <c r="G4489" s="13"/>
      <c r="H4489" s="15" t="str">
        <f>IF(OR(B4489="",SUMPRODUCT(--EXACT('Номенклатура'!$A$6:$A$205,B4489))&lt;&gt;1),"",INDEX('Номенклатура'!$B$6:$B$205,SUMPRODUCT(EXACT('Номенклатура'!$A$6:$A$205,B4489)*(ROW('Номенклатура'!$A$6:$A$205)-5)))&amp;"")</f>
        <v/>
      </c>
      <c r="I4489" s="15" t="str">
        <f>IF(COUNTA(A4489:D4489,G4489)=0,"",IF(NOT(ISNUMBER(A4489)),"Укажите дату",IF(B4489="","Укажите код",IF(NOT(AND(ISTEXT(B4489),LEN(B4489)&gt;0,LEN(B4489)&lt;=30,ISNUMBER(FIND(LEFT(B4489,1),"ABCDEFGHIJKLMNOPQRSTUVWXYZ")),SUMPRODUCT((MID(B4489,{1,2,3,4,5,6,7,8,9,10,11,12,13,14,15,16,17,18,19,20,21,22,23,24,25,26,27,28,29,30},1)&lt;&gt;"")*ISERROR(FIND(MID(B4489,{1,2,3,4,5,6,7,8,9,10,11,12,13,14,15,16,17,18,19,20,21,22,23,24,25,26,27,28,29,30},1),"ABCDEFGHIJKLMNOPQRSTUVWXYZ0123456789-_")))=0,ISERROR(VALUE(B4489)))),"Недопустимый код: только латинские буквы A-Z в верхнем регистре, цифры, - и _; начало с буквы, до 30 символов (например MILK-001)",IF(SUMPRODUCT(--EXACT('Номенклатура'!$A$6:$A$205,B4489))=0,"Код не найден в номенклатуре",IF(SUMPRODUCT(--EXACT('Номенклатура'!$A$6:$A$205,B4489))&gt;1,"Код повторяется в номенклатуре",IF(ISNA(MATCH(C4489,{"Приход","Расход","Списание","Корректировка остатка"},0)),"Выберите тип операции",IF(NOT(ISNUMBER(D4489)),"Укажите количество",IF(D4489=0,"Количество не может быть 0",IF(AND(C4489&lt;&gt;"Корректировка остатка",D4489&lt;0),"Для этого типа количество положительное",IF(NOT(ISNUMBER('Номенклатура'!$C$2)),"Укажите дату начала учёта",IF(A4489&lt;INT('Номенклатура'!$C$2),"Раньше даты начала учёта: НЕ учтено",IF(AND(C4489="Корректировка остатка",TRIM(G4489)=""),"Учтено: добавьте пояснение","ОК")))))))))))))</f>
        <v/>
      </c>
    </row>
    <row r="4490" spans="1:9" x14ac:dyDescent="0.25">
      <c r="A4490" s="16"/>
      <c r="B4490" s="13"/>
      <c r="C4490" s="13"/>
      <c r="D4490" s="14"/>
      <c r="E4490" s="17" t="str">
        <f>IF(OR(B4490="",SUMPRODUCT(--EXACT('Номенклатура'!$A$6:$A$205,B4490))&lt;&gt;1),"",INDEX('Номенклатура'!$D$6:$D$205,SUMPRODUCT(EXACT('Номенклатура'!$A$6:$A$205,B4490)*(ROW('Номенклатура'!$A$6:$A$205)-5)))&amp;"")</f>
        <v/>
      </c>
      <c r="F4490" s="18" t="str">
        <f>IF(OR(I4490="ОК",I4490="Учтено: добавьте пояснение"),IF(C4490="Приход",D4490,IF(C4490="Корректировка остатка",D4490,-D4490)),"")</f>
        <v/>
      </c>
      <c r="G4490" s="13"/>
      <c r="H4490" s="15" t="str">
        <f>IF(OR(B4490="",SUMPRODUCT(--EXACT('Номенклатура'!$A$6:$A$205,B4490))&lt;&gt;1),"",INDEX('Номенклатура'!$B$6:$B$205,SUMPRODUCT(EXACT('Номенклатура'!$A$6:$A$205,B4490)*(ROW('Номенклатура'!$A$6:$A$205)-5)))&amp;"")</f>
        <v/>
      </c>
      <c r="I4490" s="15" t="str">
        <f>IF(COUNTA(A4490:D4490,G4490)=0,"",IF(NOT(ISNUMBER(A4490)),"Укажите дату",IF(B4490="","Укажите код",IF(NOT(AND(ISTEXT(B4490),LEN(B4490)&gt;0,LEN(B4490)&lt;=30,ISNUMBER(FIND(LEFT(B4490,1),"ABCDEFGHIJKLMNOPQRSTUVWXYZ")),SUMPRODUCT((MID(B4490,{1,2,3,4,5,6,7,8,9,10,11,12,13,14,15,16,17,18,19,20,21,22,23,24,25,26,27,28,29,30},1)&lt;&gt;"")*ISERROR(FIND(MID(B4490,{1,2,3,4,5,6,7,8,9,10,11,12,13,14,15,16,17,18,19,20,21,22,23,24,25,26,27,28,29,30},1),"ABCDEFGHIJKLMNOPQRSTUVWXYZ0123456789-_")))=0,ISERROR(VALUE(B4490)))),"Недопустимый код: только латинские буквы A-Z в верхнем регистре, цифры, - и _; начало с буквы, до 30 символов (например MILK-001)",IF(SUMPRODUCT(--EXACT('Номенклатура'!$A$6:$A$205,B4490))=0,"Код не найден в номенклатуре",IF(SUMPRODUCT(--EXACT('Номенклатура'!$A$6:$A$205,B4490))&gt;1,"Код повторяется в номенклатуре",IF(ISNA(MATCH(C4490,{"Приход","Расход","Списание","Корректировка остатка"},0)),"Выберите тип операции",IF(NOT(ISNUMBER(D4490)),"Укажите количество",IF(D4490=0,"Количество не может быть 0",IF(AND(C4490&lt;&gt;"Корректировка остатка",D4490&lt;0),"Для этого типа количество положительное",IF(NOT(ISNUMBER('Номенклатура'!$C$2)),"Укажите дату начала учёта",IF(A4490&lt;INT('Номенклатура'!$C$2),"Раньше даты начала учёта: НЕ учтено",IF(AND(C4490="Корректировка остатка",TRIM(G4490)=""),"Учтено: добавьте пояснение","ОК")))))))))))))</f>
        <v/>
      </c>
    </row>
    <row r="4491" spans="1:9" x14ac:dyDescent="0.25">
      <c r="A4491" s="16"/>
      <c r="B4491" s="13"/>
      <c r="C4491" s="13"/>
      <c r="D4491" s="14"/>
      <c r="E4491" s="17" t="str">
        <f>IF(OR(B4491="",SUMPRODUCT(--EXACT('Номенклатура'!$A$6:$A$205,B4491))&lt;&gt;1),"",INDEX('Номенклатура'!$D$6:$D$205,SUMPRODUCT(EXACT('Номенклатура'!$A$6:$A$205,B4491)*(ROW('Номенклатура'!$A$6:$A$205)-5)))&amp;"")</f>
        <v/>
      </c>
      <c r="F4491" s="18" t="str">
        <f>IF(OR(I4491="ОК",I4491="Учтено: добавьте пояснение"),IF(C4491="Приход",D4491,IF(C4491="Корректировка остатка",D4491,-D4491)),"")</f>
        <v/>
      </c>
      <c r="G4491" s="13"/>
      <c r="H4491" s="15" t="str">
        <f>IF(OR(B4491="",SUMPRODUCT(--EXACT('Номенклатура'!$A$6:$A$205,B4491))&lt;&gt;1),"",INDEX('Номенклатура'!$B$6:$B$205,SUMPRODUCT(EXACT('Номенклатура'!$A$6:$A$205,B4491)*(ROW('Номенклатура'!$A$6:$A$205)-5)))&amp;"")</f>
        <v/>
      </c>
      <c r="I4491" s="15" t="str">
        <f>IF(COUNTA(A4491:D4491,G4491)=0,"",IF(NOT(ISNUMBER(A4491)),"Укажите дату",IF(B4491="","Укажите код",IF(NOT(AND(ISTEXT(B4491),LEN(B4491)&gt;0,LEN(B4491)&lt;=30,ISNUMBER(FIND(LEFT(B4491,1),"ABCDEFGHIJKLMNOPQRSTUVWXYZ")),SUMPRODUCT((MID(B4491,{1,2,3,4,5,6,7,8,9,10,11,12,13,14,15,16,17,18,19,20,21,22,23,24,25,26,27,28,29,30},1)&lt;&gt;"")*ISERROR(FIND(MID(B4491,{1,2,3,4,5,6,7,8,9,10,11,12,13,14,15,16,17,18,19,20,21,22,23,24,25,26,27,28,29,30},1),"ABCDEFGHIJKLMNOPQRSTUVWXYZ0123456789-_")))=0,ISERROR(VALUE(B4491)))),"Недопустимый код: только латинские буквы A-Z в верхнем регистре, цифры, - и _; начало с буквы, до 30 символов (например MILK-001)",IF(SUMPRODUCT(--EXACT('Номенклатура'!$A$6:$A$205,B4491))=0,"Код не найден в номенклатуре",IF(SUMPRODUCT(--EXACT('Номенклатура'!$A$6:$A$205,B4491))&gt;1,"Код повторяется в номенклатуре",IF(ISNA(MATCH(C4491,{"Приход","Расход","Списание","Корректировка остатка"},0)),"Выберите тип операции",IF(NOT(ISNUMBER(D4491)),"Укажите количество",IF(D4491=0,"Количество не может быть 0",IF(AND(C4491&lt;&gt;"Корректировка остатка",D4491&lt;0),"Для этого типа количество положительное",IF(NOT(ISNUMBER('Номенклатура'!$C$2)),"Укажите дату начала учёта",IF(A4491&lt;INT('Номенклатура'!$C$2),"Раньше даты начала учёта: НЕ учтено",IF(AND(C4491="Корректировка остатка",TRIM(G4491)=""),"Учтено: добавьте пояснение","ОК")))))))))))))</f>
        <v/>
      </c>
    </row>
    <row r="4492" spans="1:9" x14ac:dyDescent="0.25">
      <c r="A4492" s="16"/>
      <c r="B4492" s="13"/>
      <c r="C4492" s="13"/>
      <c r="D4492" s="14"/>
      <c r="E4492" s="17" t="str">
        <f>IF(OR(B4492="",SUMPRODUCT(--EXACT('Номенклатура'!$A$6:$A$205,B4492))&lt;&gt;1),"",INDEX('Номенклатура'!$D$6:$D$205,SUMPRODUCT(EXACT('Номенклатура'!$A$6:$A$205,B4492)*(ROW('Номенклатура'!$A$6:$A$205)-5)))&amp;"")</f>
        <v/>
      </c>
      <c r="F4492" s="18" t="str">
        <f>IF(OR(I4492="ОК",I4492="Учтено: добавьте пояснение"),IF(C4492="Приход",D4492,IF(C4492="Корректировка остатка",D4492,-D4492)),"")</f>
        <v/>
      </c>
      <c r="G4492" s="13"/>
      <c r="H4492" s="15" t="str">
        <f>IF(OR(B4492="",SUMPRODUCT(--EXACT('Номенклатура'!$A$6:$A$205,B4492))&lt;&gt;1),"",INDEX('Номенклатура'!$B$6:$B$205,SUMPRODUCT(EXACT('Номенклатура'!$A$6:$A$205,B4492)*(ROW('Номенклатура'!$A$6:$A$205)-5)))&amp;"")</f>
        <v/>
      </c>
      <c r="I4492" s="15" t="str">
        <f>IF(COUNTA(A4492:D4492,G4492)=0,"",IF(NOT(ISNUMBER(A4492)),"Укажите дату",IF(B4492="","Укажите код",IF(NOT(AND(ISTEXT(B4492),LEN(B4492)&gt;0,LEN(B4492)&lt;=30,ISNUMBER(FIND(LEFT(B4492,1),"ABCDEFGHIJKLMNOPQRSTUVWXYZ")),SUMPRODUCT((MID(B4492,{1,2,3,4,5,6,7,8,9,10,11,12,13,14,15,16,17,18,19,20,21,22,23,24,25,26,27,28,29,30},1)&lt;&gt;"")*ISERROR(FIND(MID(B4492,{1,2,3,4,5,6,7,8,9,10,11,12,13,14,15,16,17,18,19,20,21,22,23,24,25,26,27,28,29,30},1),"ABCDEFGHIJKLMNOPQRSTUVWXYZ0123456789-_")))=0,ISERROR(VALUE(B4492)))),"Недопустимый код: только латинские буквы A-Z в верхнем регистре, цифры, - и _; начало с буквы, до 30 символов (например MILK-001)",IF(SUMPRODUCT(--EXACT('Номенклатура'!$A$6:$A$205,B4492))=0,"Код не найден в номенклатуре",IF(SUMPRODUCT(--EXACT('Номенклатура'!$A$6:$A$205,B4492))&gt;1,"Код повторяется в номенклатуре",IF(ISNA(MATCH(C4492,{"Приход","Расход","Списание","Корректировка остатка"},0)),"Выберите тип операции",IF(NOT(ISNUMBER(D4492)),"Укажите количество",IF(D4492=0,"Количество не может быть 0",IF(AND(C4492&lt;&gt;"Корректировка остатка",D4492&lt;0),"Для этого типа количество положительное",IF(NOT(ISNUMBER('Номенклатура'!$C$2)),"Укажите дату начала учёта",IF(A4492&lt;INT('Номенклатура'!$C$2),"Раньше даты начала учёта: НЕ учтено",IF(AND(C4492="Корректировка остатка",TRIM(G4492)=""),"Учтено: добавьте пояснение","ОК")))))))))))))</f>
        <v/>
      </c>
    </row>
    <row r="4493" spans="1:9" x14ac:dyDescent="0.25">
      <c r="A4493" s="16"/>
      <c r="B4493" s="13"/>
      <c r="C4493" s="13"/>
      <c r="D4493" s="14"/>
      <c r="E4493" s="17" t="str">
        <f>IF(OR(B4493="",SUMPRODUCT(--EXACT('Номенклатура'!$A$6:$A$205,B4493))&lt;&gt;1),"",INDEX('Номенклатура'!$D$6:$D$205,SUMPRODUCT(EXACT('Номенклатура'!$A$6:$A$205,B4493)*(ROW('Номенклатура'!$A$6:$A$205)-5)))&amp;"")</f>
        <v/>
      </c>
      <c r="F4493" s="18" t="str">
        <f>IF(OR(I4493="ОК",I4493="Учтено: добавьте пояснение"),IF(C4493="Приход",D4493,IF(C4493="Корректировка остатка",D4493,-D4493)),"")</f>
        <v/>
      </c>
      <c r="G4493" s="13"/>
      <c r="H4493" s="15" t="str">
        <f>IF(OR(B4493="",SUMPRODUCT(--EXACT('Номенклатура'!$A$6:$A$205,B4493))&lt;&gt;1),"",INDEX('Номенклатура'!$B$6:$B$205,SUMPRODUCT(EXACT('Номенклатура'!$A$6:$A$205,B4493)*(ROW('Номенклатура'!$A$6:$A$205)-5)))&amp;"")</f>
        <v/>
      </c>
      <c r="I4493" s="15" t="str">
        <f>IF(COUNTA(A4493:D4493,G4493)=0,"",IF(NOT(ISNUMBER(A4493)),"Укажите дату",IF(B4493="","Укажите код",IF(NOT(AND(ISTEXT(B4493),LEN(B4493)&gt;0,LEN(B4493)&lt;=30,ISNUMBER(FIND(LEFT(B4493,1),"ABCDEFGHIJKLMNOPQRSTUVWXYZ")),SUMPRODUCT((MID(B4493,{1,2,3,4,5,6,7,8,9,10,11,12,13,14,15,16,17,18,19,20,21,22,23,24,25,26,27,28,29,30},1)&lt;&gt;"")*ISERROR(FIND(MID(B4493,{1,2,3,4,5,6,7,8,9,10,11,12,13,14,15,16,17,18,19,20,21,22,23,24,25,26,27,28,29,30},1),"ABCDEFGHIJKLMNOPQRSTUVWXYZ0123456789-_")))=0,ISERROR(VALUE(B4493)))),"Недопустимый код: только латинские буквы A-Z в верхнем регистре, цифры, - и _; начало с буквы, до 30 символов (например MILK-001)",IF(SUMPRODUCT(--EXACT('Номенклатура'!$A$6:$A$205,B4493))=0,"Код не найден в номенклатуре",IF(SUMPRODUCT(--EXACT('Номенклатура'!$A$6:$A$205,B4493))&gt;1,"Код повторяется в номенклатуре",IF(ISNA(MATCH(C4493,{"Приход","Расход","Списание","Корректировка остатка"},0)),"Выберите тип операции",IF(NOT(ISNUMBER(D4493)),"Укажите количество",IF(D4493=0,"Количество не может быть 0",IF(AND(C4493&lt;&gt;"Корректировка остатка",D4493&lt;0),"Для этого типа количество положительное",IF(NOT(ISNUMBER('Номенклатура'!$C$2)),"Укажите дату начала учёта",IF(A4493&lt;INT('Номенклатура'!$C$2),"Раньше даты начала учёта: НЕ учтено",IF(AND(C4493="Корректировка остатка",TRIM(G4493)=""),"Учтено: добавьте пояснение","ОК")))))))))))))</f>
        <v/>
      </c>
    </row>
    <row r="4494" spans="1:9" x14ac:dyDescent="0.25">
      <c r="A4494" s="16"/>
      <c r="B4494" s="13"/>
      <c r="C4494" s="13"/>
      <c r="D4494" s="14"/>
      <c r="E4494" s="17" t="str">
        <f>IF(OR(B4494="",SUMPRODUCT(--EXACT('Номенклатура'!$A$6:$A$205,B4494))&lt;&gt;1),"",INDEX('Номенклатура'!$D$6:$D$205,SUMPRODUCT(EXACT('Номенклатура'!$A$6:$A$205,B4494)*(ROW('Номенклатура'!$A$6:$A$205)-5)))&amp;"")</f>
        <v/>
      </c>
      <c r="F4494" s="18" t="str">
        <f>IF(OR(I4494="ОК",I4494="Учтено: добавьте пояснение"),IF(C4494="Приход",D4494,IF(C4494="Корректировка остатка",D4494,-D4494)),"")</f>
        <v/>
      </c>
      <c r="G4494" s="13"/>
      <c r="H4494" s="15" t="str">
        <f>IF(OR(B4494="",SUMPRODUCT(--EXACT('Номенклатура'!$A$6:$A$205,B4494))&lt;&gt;1),"",INDEX('Номенклатура'!$B$6:$B$205,SUMPRODUCT(EXACT('Номенклатура'!$A$6:$A$205,B4494)*(ROW('Номенклатура'!$A$6:$A$205)-5)))&amp;"")</f>
        <v/>
      </c>
      <c r="I4494" s="15" t="str">
        <f>IF(COUNTA(A4494:D4494,G4494)=0,"",IF(NOT(ISNUMBER(A4494)),"Укажите дату",IF(B4494="","Укажите код",IF(NOT(AND(ISTEXT(B4494),LEN(B4494)&gt;0,LEN(B4494)&lt;=30,ISNUMBER(FIND(LEFT(B4494,1),"ABCDEFGHIJKLMNOPQRSTUVWXYZ")),SUMPRODUCT((MID(B4494,{1,2,3,4,5,6,7,8,9,10,11,12,13,14,15,16,17,18,19,20,21,22,23,24,25,26,27,28,29,30},1)&lt;&gt;"")*ISERROR(FIND(MID(B4494,{1,2,3,4,5,6,7,8,9,10,11,12,13,14,15,16,17,18,19,20,21,22,23,24,25,26,27,28,29,30},1),"ABCDEFGHIJKLMNOPQRSTUVWXYZ0123456789-_")))=0,ISERROR(VALUE(B4494)))),"Недопустимый код: только латинские буквы A-Z в верхнем регистре, цифры, - и _; начало с буквы, до 30 символов (например MILK-001)",IF(SUMPRODUCT(--EXACT('Номенклатура'!$A$6:$A$205,B4494))=0,"Код не найден в номенклатуре",IF(SUMPRODUCT(--EXACT('Номенклатура'!$A$6:$A$205,B4494))&gt;1,"Код повторяется в номенклатуре",IF(ISNA(MATCH(C4494,{"Приход","Расход","Списание","Корректировка остатка"},0)),"Выберите тип операции",IF(NOT(ISNUMBER(D4494)),"Укажите количество",IF(D4494=0,"Количество не может быть 0",IF(AND(C4494&lt;&gt;"Корректировка остатка",D4494&lt;0),"Для этого типа количество положительное",IF(NOT(ISNUMBER('Номенклатура'!$C$2)),"Укажите дату начала учёта",IF(A4494&lt;INT('Номенклатура'!$C$2),"Раньше даты начала учёта: НЕ учтено",IF(AND(C4494="Корректировка остатка",TRIM(G4494)=""),"Учтено: добавьте пояснение","ОК")))))))))))))</f>
        <v/>
      </c>
    </row>
    <row r="4495" spans="1:9" x14ac:dyDescent="0.25">
      <c r="A4495" s="16"/>
      <c r="B4495" s="13"/>
      <c r="C4495" s="13"/>
      <c r="D4495" s="14"/>
      <c r="E4495" s="17" t="str">
        <f>IF(OR(B4495="",SUMPRODUCT(--EXACT('Номенклатура'!$A$6:$A$205,B4495))&lt;&gt;1),"",INDEX('Номенклатура'!$D$6:$D$205,SUMPRODUCT(EXACT('Номенклатура'!$A$6:$A$205,B4495)*(ROW('Номенклатура'!$A$6:$A$205)-5)))&amp;"")</f>
        <v/>
      </c>
      <c r="F4495" s="18" t="str">
        <f>IF(OR(I4495="ОК",I4495="Учтено: добавьте пояснение"),IF(C4495="Приход",D4495,IF(C4495="Корректировка остатка",D4495,-D4495)),"")</f>
        <v/>
      </c>
      <c r="G4495" s="13"/>
      <c r="H4495" s="15" t="str">
        <f>IF(OR(B4495="",SUMPRODUCT(--EXACT('Номенклатура'!$A$6:$A$205,B4495))&lt;&gt;1),"",INDEX('Номенклатура'!$B$6:$B$205,SUMPRODUCT(EXACT('Номенклатура'!$A$6:$A$205,B4495)*(ROW('Номенклатура'!$A$6:$A$205)-5)))&amp;"")</f>
        <v/>
      </c>
      <c r="I4495" s="15" t="str">
        <f>IF(COUNTA(A4495:D4495,G4495)=0,"",IF(NOT(ISNUMBER(A4495)),"Укажите дату",IF(B4495="","Укажите код",IF(NOT(AND(ISTEXT(B4495),LEN(B4495)&gt;0,LEN(B4495)&lt;=30,ISNUMBER(FIND(LEFT(B4495,1),"ABCDEFGHIJKLMNOPQRSTUVWXYZ")),SUMPRODUCT((MID(B4495,{1,2,3,4,5,6,7,8,9,10,11,12,13,14,15,16,17,18,19,20,21,22,23,24,25,26,27,28,29,30},1)&lt;&gt;"")*ISERROR(FIND(MID(B4495,{1,2,3,4,5,6,7,8,9,10,11,12,13,14,15,16,17,18,19,20,21,22,23,24,25,26,27,28,29,30},1),"ABCDEFGHIJKLMNOPQRSTUVWXYZ0123456789-_")))=0,ISERROR(VALUE(B4495)))),"Недопустимый код: только латинские буквы A-Z в верхнем регистре, цифры, - и _; начало с буквы, до 30 символов (например MILK-001)",IF(SUMPRODUCT(--EXACT('Номенклатура'!$A$6:$A$205,B4495))=0,"Код не найден в номенклатуре",IF(SUMPRODUCT(--EXACT('Номенклатура'!$A$6:$A$205,B4495))&gt;1,"Код повторяется в номенклатуре",IF(ISNA(MATCH(C4495,{"Приход","Расход","Списание","Корректировка остатка"},0)),"Выберите тип операции",IF(NOT(ISNUMBER(D4495)),"Укажите количество",IF(D4495=0,"Количество не может быть 0",IF(AND(C4495&lt;&gt;"Корректировка остатка",D4495&lt;0),"Для этого типа количество положительное",IF(NOT(ISNUMBER('Номенклатура'!$C$2)),"Укажите дату начала учёта",IF(A4495&lt;INT('Номенклатура'!$C$2),"Раньше даты начала учёта: НЕ учтено",IF(AND(C4495="Корректировка остатка",TRIM(G4495)=""),"Учтено: добавьте пояснение","ОК")))))))))))))</f>
        <v/>
      </c>
    </row>
    <row r="4496" spans="1:9" x14ac:dyDescent="0.25">
      <c r="A4496" s="16"/>
      <c r="B4496" s="13"/>
      <c r="C4496" s="13"/>
      <c r="D4496" s="14"/>
      <c r="E4496" s="17" t="str">
        <f>IF(OR(B4496="",SUMPRODUCT(--EXACT('Номенклатура'!$A$6:$A$205,B4496))&lt;&gt;1),"",INDEX('Номенклатура'!$D$6:$D$205,SUMPRODUCT(EXACT('Номенклатура'!$A$6:$A$205,B4496)*(ROW('Номенклатура'!$A$6:$A$205)-5)))&amp;"")</f>
        <v/>
      </c>
      <c r="F4496" s="18" t="str">
        <f>IF(OR(I4496="ОК",I4496="Учтено: добавьте пояснение"),IF(C4496="Приход",D4496,IF(C4496="Корректировка остатка",D4496,-D4496)),"")</f>
        <v/>
      </c>
      <c r="G4496" s="13"/>
      <c r="H4496" s="15" t="str">
        <f>IF(OR(B4496="",SUMPRODUCT(--EXACT('Номенклатура'!$A$6:$A$205,B4496))&lt;&gt;1),"",INDEX('Номенклатура'!$B$6:$B$205,SUMPRODUCT(EXACT('Номенклатура'!$A$6:$A$205,B4496)*(ROW('Номенклатура'!$A$6:$A$205)-5)))&amp;"")</f>
        <v/>
      </c>
      <c r="I4496" s="15" t="str">
        <f>IF(COUNTA(A4496:D4496,G4496)=0,"",IF(NOT(ISNUMBER(A4496)),"Укажите дату",IF(B4496="","Укажите код",IF(NOT(AND(ISTEXT(B4496),LEN(B4496)&gt;0,LEN(B4496)&lt;=30,ISNUMBER(FIND(LEFT(B4496,1),"ABCDEFGHIJKLMNOPQRSTUVWXYZ")),SUMPRODUCT((MID(B4496,{1,2,3,4,5,6,7,8,9,10,11,12,13,14,15,16,17,18,19,20,21,22,23,24,25,26,27,28,29,30},1)&lt;&gt;"")*ISERROR(FIND(MID(B4496,{1,2,3,4,5,6,7,8,9,10,11,12,13,14,15,16,17,18,19,20,21,22,23,24,25,26,27,28,29,30},1),"ABCDEFGHIJKLMNOPQRSTUVWXYZ0123456789-_")))=0,ISERROR(VALUE(B4496)))),"Недопустимый код: только латинские буквы A-Z в верхнем регистре, цифры, - и _; начало с буквы, до 30 символов (например MILK-001)",IF(SUMPRODUCT(--EXACT('Номенклатура'!$A$6:$A$205,B4496))=0,"Код не найден в номенклатуре",IF(SUMPRODUCT(--EXACT('Номенклатура'!$A$6:$A$205,B4496))&gt;1,"Код повторяется в номенклатуре",IF(ISNA(MATCH(C4496,{"Приход","Расход","Списание","Корректировка остатка"},0)),"Выберите тип операции",IF(NOT(ISNUMBER(D4496)),"Укажите количество",IF(D4496=0,"Количество не может быть 0",IF(AND(C4496&lt;&gt;"Корректировка остатка",D4496&lt;0),"Для этого типа количество положительное",IF(NOT(ISNUMBER('Номенклатура'!$C$2)),"Укажите дату начала учёта",IF(A4496&lt;INT('Номенклатура'!$C$2),"Раньше даты начала учёта: НЕ учтено",IF(AND(C4496="Корректировка остатка",TRIM(G4496)=""),"Учтено: добавьте пояснение","ОК")))))))))))))</f>
        <v/>
      </c>
    </row>
    <row r="4497" spans="1:9" x14ac:dyDescent="0.25">
      <c r="A4497" s="16"/>
      <c r="B4497" s="13"/>
      <c r="C4497" s="13"/>
      <c r="D4497" s="14"/>
      <c r="E4497" s="17" t="str">
        <f>IF(OR(B4497="",SUMPRODUCT(--EXACT('Номенклатура'!$A$6:$A$205,B4497))&lt;&gt;1),"",INDEX('Номенклатура'!$D$6:$D$205,SUMPRODUCT(EXACT('Номенклатура'!$A$6:$A$205,B4497)*(ROW('Номенклатура'!$A$6:$A$205)-5)))&amp;"")</f>
        <v/>
      </c>
      <c r="F4497" s="18" t="str">
        <f>IF(OR(I4497="ОК",I4497="Учтено: добавьте пояснение"),IF(C4497="Приход",D4497,IF(C4497="Корректировка остатка",D4497,-D4497)),"")</f>
        <v/>
      </c>
      <c r="G4497" s="13"/>
      <c r="H4497" s="15" t="str">
        <f>IF(OR(B4497="",SUMPRODUCT(--EXACT('Номенклатура'!$A$6:$A$205,B4497))&lt;&gt;1),"",INDEX('Номенклатура'!$B$6:$B$205,SUMPRODUCT(EXACT('Номенклатура'!$A$6:$A$205,B4497)*(ROW('Номенклатура'!$A$6:$A$205)-5)))&amp;"")</f>
        <v/>
      </c>
      <c r="I4497" s="15" t="str">
        <f>IF(COUNTA(A4497:D4497,G4497)=0,"",IF(NOT(ISNUMBER(A4497)),"Укажите дату",IF(B4497="","Укажите код",IF(NOT(AND(ISTEXT(B4497),LEN(B4497)&gt;0,LEN(B4497)&lt;=30,ISNUMBER(FIND(LEFT(B4497,1),"ABCDEFGHIJKLMNOPQRSTUVWXYZ")),SUMPRODUCT((MID(B4497,{1,2,3,4,5,6,7,8,9,10,11,12,13,14,15,16,17,18,19,20,21,22,23,24,25,26,27,28,29,30},1)&lt;&gt;"")*ISERROR(FIND(MID(B4497,{1,2,3,4,5,6,7,8,9,10,11,12,13,14,15,16,17,18,19,20,21,22,23,24,25,26,27,28,29,30},1),"ABCDEFGHIJKLMNOPQRSTUVWXYZ0123456789-_")))=0,ISERROR(VALUE(B4497)))),"Недопустимый код: только латинские буквы A-Z в верхнем регистре, цифры, - и _; начало с буквы, до 30 символов (например MILK-001)",IF(SUMPRODUCT(--EXACT('Номенклатура'!$A$6:$A$205,B4497))=0,"Код не найден в номенклатуре",IF(SUMPRODUCT(--EXACT('Номенклатура'!$A$6:$A$205,B4497))&gt;1,"Код повторяется в номенклатуре",IF(ISNA(MATCH(C4497,{"Приход","Расход","Списание","Корректировка остатка"},0)),"Выберите тип операции",IF(NOT(ISNUMBER(D4497)),"Укажите количество",IF(D4497=0,"Количество не может быть 0",IF(AND(C4497&lt;&gt;"Корректировка остатка",D4497&lt;0),"Для этого типа количество положительное",IF(NOT(ISNUMBER('Номенклатура'!$C$2)),"Укажите дату начала учёта",IF(A4497&lt;INT('Номенклатура'!$C$2),"Раньше даты начала учёта: НЕ учтено",IF(AND(C4497="Корректировка остатка",TRIM(G4497)=""),"Учтено: добавьте пояснение","ОК")))))))))))))</f>
        <v/>
      </c>
    </row>
    <row r="4498" spans="1:9" x14ac:dyDescent="0.25">
      <c r="A4498" s="16"/>
      <c r="B4498" s="13"/>
      <c r="C4498" s="13"/>
      <c r="D4498" s="14"/>
      <c r="E4498" s="17" t="str">
        <f>IF(OR(B4498="",SUMPRODUCT(--EXACT('Номенклатура'!$A$6:$A$205,B4498))&lt;&gt;1),"",INDEX('Номенклатура'!$D$6:$D$205,SUMPRODUCT(EXACT('Номенклатура'!$A$6:$A$205,B4498)*(ROW('Номенклатура'!$A$6:$A$205)-5)))&amp;"")</f>
        <v/>
      </c>
      <c r="F4498" s="18" t="str">
        <f>IF(OR(I4498="ОК",I4498="Учтено: добавьте пояснение"),IF(C4498="Приход",D4498,IF(C4498="Корректировка остатка",D4498,-D4498)),"")</f>
        <v/>
      </c>
      <c r="G4498" s="13"/>
      <c r="H4498" s="15" t="str">
        <f>IF(OR(B4498="",SUMPRODUCT(--EXACT('Номенклатура'!$A$6:$A$205,B4498))&lt;&gt;1),"",INDEX('Номенклатура'!$B$6:$B$205,SUMPRODUCT(EXACT('Номенклатура'!$A$6:$A$205,B4498)*(ROW('Номенклатура'!$A$6:$A$205)-5)))&amp;"")</f>
        <v/>
      </c>
      <c r="I4498" s="15" t="str">
        <f>IF(COUNTA(A4498:D4498,G4498)=0,"",IF(NOT(ISNUMBER(A4498)),"Укажите дату",IF(B4498="","Укажите код",IF(NOT(AND(ISTEXT(B4498),LEN(B4498)&gt;0,LEN(B4498)&lt;=30,ISNUMBER(FIND(LEFT(B4498,1),"ABCDEFGHIJKLMNOPQRSTUVWXYZ")),SUMPRODUCT((MID(B4498,{1,2,3,4,5,6,7,8,9,10,11,12,13,14,15,16,17,18,19,20,21,22,23,24,25,26,27,28,29,30},1)&lt;&gt;"")*ISERROR(FIND(MID(B4498,{1,2,3,4,5,6,7,8,9,10,11,12,13,14,15,16,17,18,19,20,21,22,23,24,25,26,27,28,29,30},1),"ABCDEFGHIJKLMNOPQRSTUVWXYZ0123456789-_")))=0,ISERROR(VALUE(B4498)))),"Недопустимый код: только латинские буквы A-Z в верхнем регистре, цифры, - и _; начало с буквы, до 30 символов (например MILK-001)",IF(SUMPRODUCT(--EXACT('Номенклатура'!$A$6:$A$205,B4498))=0,"Код не найден в номенклатуре",IF(SUMPRODUCT(--EXACT('Номенклатура'!$A$6:$A$205,B4498))&gt;1,"Код повторяется в номенклатуре",IF(ISNA(MATCH(C4498,{"Приход","Расход","Списание","Корректировка остатка"},0)),"Выберите тип операции",IF(NOT(ISNUMBER(D4498)),"Укажите количество",IF(D4498=0,"Количество не может быть 0",IF(AND(C4498&lt;&gt;"Корректировка остатка",D4498&lt;0),"Для этого типа количество положительное",IF(NOT(ISNUMBER('Номенклатура'!$C$2)),"Укажите дату начала учёта",IF(A4498&lt;INT('Номенклатура'!$C$2),"Раньше даты начала учёта: НЕ учтено",IF(AND(C4498="Корректировка остатка",TRIM(G4498)=""),"Учтено: добавьте пояснение","ОК")))))))))))))</f>
        <v/>
      </c>
    </row>
    <row r="4499" spans="1:9" x14ac:dyDescent="0.25">
      <c r="A4499" s="16"/>
      <c r="B4499" s="13"/>
      <c r="C4499" s="13"/>
      <c r="D4499" s="14"/>
      <c r="E4499" s="17" t="str">
        <f>IF(OR(B4499="",SUMPRODUCT(--EXACT('Номенклатура'!$A$6:$A$205,B4499))&lt;&gt;1),"",INDEX('Номенклатура'!$D$6:$D$205,SUMPRODUCT(EXACT('Номенклатура'!$A$6:$A$205,B4499)*(ROW('Номенклатура'!$A$6:$A$205)-5)))&amp;"")</f>
        <v/>
      </c>
      <c r="F4499" s="18" t="str">
        <f>IF(OR(I4499="ОК",I4499="Учтено: добавьте пояснение"),IF(C4499="Приход",D4499,IF(C4499="Корректировка остатка",D4499,-D4499)),"")</f>
        <v/>
      </c>
      <c r="G4499" s="13"/>
      <c r="H4499" s="15" t="str">
        <f>IF(OR(B4499="",SUMPRODUCT(--EXACT('Номенклатура'!$A$6:$A$205,B4499))&lt;&gt;1),"",INDEX('Номенклатура'!$B$6:$B$205,SUMPRODUCT(EXACT('Номенклатура'!$A$6:$A$205,B4499)*(ROW('Номенклатура'!$A$6:$A$205)-5)))&amp;"")</f>
        <v/>
      </c>
      <c r="I4499" s="15" t="str">
        <f>IF(COUNTA(A4499:D4499,G4499)=0,"",IF(NOT(ISNUMBER(A4499)),"Укажите дату",IF(B4499="","Укажите код",IF(NOT(AND(ISTEXT(B4499),LEN(B4499)&gt;0,LEN(B4499)&lt;=30,ISNUMBER(FIND(LEFT(B4499,1),"ABCDEFGHIJKLMNOPQRSTUVWXYZ")),SUMPRODUCT((MID(B4499,{1,2,3,4,5,6,7,8,9,10,11,12,13,14,15,16,17,18,19,20,21,22,23,24,25,26,27,28,29,30},1)&lt;&gt;"")*ISERROR(FIND(MID(B4499,{1,2,3,4,5,6,7,8,9,10,11,12,13,14,15,16,17,18,19,20,21,22,23,24,25,26,27,28,29,30},1),"ABCDEFGHIJKLMNOPQRSTUVWXYZ0123456789-_")))=0,ISERROR(VALUE(B4499)))),"Недопустимый код: только латинские буквы A-Z в верхнем регистре, цифры, - и _; начало с буквы, до 30 символов (например MILK-001)",IF(SUMPRODUCT(--EXACT('Номенклатура'!$A$6:$A$205,B4499))=0,"Код не найден в номенклатуре",IF(SUMPRODUCT(--EXACT('Номенклатура'!$A$6:$A$205,B4499))&gt;1,"Код повторяется в номенклатуре",IF(ISNA(MATCH(C4499,{"Приход","Расход","Списание","Корректировка остатка"},0)),"Выберите тип операции",IF(NOT(ISNUMBER(D4499)),"Укажите количество",IF(D4499=0,"Количество не может быть 0",IF(AND(C4499&lt;&gt;"Корректировка остатка",D4499&lt;0),"Для этого типа количество положительное",IF(NOT(ISNUMBER('Номенклатура'!$C$2)),"Укажите дату начала учёта",IF(A4499&lt;INT('Номенклатура'!$C$2),"Раньше даты начала учёта: НЕ учтено",IF(AND(C4499="Корректировка остатка",TRIM(G4499)=""),"Учтено: добавьте пояснение","ОК")))))))))))))</f>
        <v/>
      </c>
    </row>
    <row r="4500" spans="1:9" x14ac:dyDescent="0.25">
      <c r="A4500" s="16"/>
      <c r="B4500" s="13"/>
      <c r="C4500" s="13"/>
      <c r="D4500" s="14"/>
      <c r="E4500" s="17" t="str">
        <f>IF(OR(B4500="",SUMPRODUCT(--EXACT('Номенклатура'!$A$6:$A$205,B4500))&lt;&gt;1),"",INDEX('Номенклатура'!$D$6:$D$205,SUMPRODUCT(EXACT('Номенклатура'!$A$6:$A$205,B4500)*(ROW('Номенклатура'!$A$6:$A$205)-5)))&amp;"")</f>
        <v/>
      </c>
      <c r="F4500" s="18" t="str">
        <f>IF(OR(I4500="ОК",I4500="Учтено: добавьте пояснение"),IF(C4500="Приход",D4500,IF(C4500="Корректировка остатка",D4500,-D4500)),"")</f>
        <v/>
      </c>
      <c r="G4500" s="13"/>
      <c r="H4500" s="15" t="str">
        <f>IF(OR(B4500="",SUMPRODUCT(--EXACT('Номенклатура'!$A$6:$A$205,B4500))&lt;&gt;1),"",INDEX('Номенклатура'!$B$6:$B$205,SUMPRODUCT(EXACT('Номенклатура'!$A$6:$A$205,B4500)*(ROW('Номенклатура'!$A$6:$A$205)-5)))&amp;"")</f>
        <v/>
      </c>
      <c r="I4500" s="15" t="str">
        <f>IF(COUNTA(A4500:D4500,G4500)=0,"",IF(NOT(ISNUMBER(A4500)),"Укажите дату",IF(B4500="","Укажите код",IF(NOT(AND(ISTEXT(B4500),LEN(B4500)&gt;0,LEN(B4500)&lt;=30,ISNUMBER(FIND(LEFT(B4500,1),"ABCDEFGHIJKLMNOPQRSTUVWXYZ")),SUMPRODUCT((MID(B4500,{1,2,3,4,5,6,7,8,9,10,11,12,13,14,15,16,17,18,19,20,21,22,23,24,25,26,27,28,29,30},1)&lt;&gt;"")*ISERROR(FIND(MID(B4500,{1,2,3,4,5,6,7,8,9,10,11,12,13,14,15,16,17,18,19,20,21,22,23,24,25,26,27,28,29,30},1),"ABCDEFGHIJKLMNOPQRSTUVWXYZ0123456789-_")))=0,ISERROR(VALUE(B4500)))),"Недопустимый код: только латинские буквы A-Z в верхнем регистре, цифры, - и _; начало с буквы, до 30 символов (например MILK-001)",IF(SUMPRODUCT(--EXACT('Номенклатура'!$A$6:$A$205,B4500))=0,"Код не найден в номенклатуре",IF(SUMPRODUCT(--EXACT('Номенклатура'!$A$6:$A$205,B4500))&gt;1,"Код повторяется в номенклатуре",IF(ISNA(MATCH(C4500,{"Приход","Расход","Списание","Корректировка остатка"},0)),"Выберите тип операции",IF(NOT(ISNUMBER(D4500)),"Укажите количество",IF(D4500=0,"Количество не может быть 0",IF(AND(C4500&lt;&gt;"Корректировка остатка",D4500&lt;0),"Для этого типа количество положительное",IF(NOT(ISNUMBER('Номенклатура'!$C$2)),"Укажите дату начала учёта",IF(A4500&lt;INT('Номенклатура'!$C$2),"Раньше даты начала учёта: НЕ учтено",IF(AND(C4500="Корректировка остатка",TRIM(G4500)=""),"Учтено: добавьте пояснение","ОК")))))))))))))</f>
        <v/>
      </c>
    </row>
    <row r="4501" spans="1:9" x14ac:dyDescent="0.25">
      <c r="A4501" s="16"/>
      <c r="B4501" s="13"/>
      <c r="C4501" s="13"/>
      <c r="D4501" s="14"/>
      <c r="E4501" s="17" t="str">
        <f>IF(OR(B4501="",SUMPRODUCT(--EXACT('Номенклатура'!$A$6:$A$205,B4501))&lt;&gt;1),"",INDEX('Номенклатура'!$D$6:$D$205,SUMPRODUCT(EXACT('Номенклатура'!$A$6:$A$205,B4501)*(ROW('Номенклатура'!$A$6:$A$205)-5)))&amp;"")</f>
        <v/>
      </c>
      <c r="F4501" s="18" t="str">
        <f>IF(OR(I4501="ОК",I4501="Учтено: добавьте пояснение"),IF(C4501="Приход",D4501,IF(C4501="Корректировка остатка",D4501,-D4501)),"")</f>
        <v/>
      </c>
      <c r="G4501" s="13"/>
      <c r="H4501" s="15" t="str">
        <f>IF(OR(B4501="",SUMPRODUCT(--EXACT('Номенклатура'!$A$6:$A$205,B4501))&lt;&gt;1),"",INDEX('Номенклатура'!$B$6:$B$205,SUMPRODUCT(EXACT('Номенклатура'!$A$6:$A$205,B4501)*(ROW('Номенклатура'!$A$6:$A$205)-5)))&amp;"")</f>
        <v/>
      </c>
      <c r="I4501" s="15" t="str">
        <f>IF(COUNTA(A4501:D4501,G4501)=0,"",IF(NOT(ISNUMBER(A4501)),"Укажите дату",IF(B4501="","Укажите код",IF(NOT(AND(ISTEXT(B4501),LEN(B4501)&gt;0,LEN(B4501)&lt;=30,ISNUMBER(FIND(LEFT(B4501,1),"ABCDEFGHIJKLMNOPQRSTUVWXYZ")),SUMPRODUCT((MID(B4501,{1,2,3,4,5,6,7,8,9,10,11,12,13,14,15,16,17,18,19,20,21,22,23,24,25,26,27,28,29,30},1)&lt;&gt;"")*ISERROR(FIND(MID(B4501,{1,2,3,4,5,6,7,8,9,10,11,12,13,14,15,16,17,18,19,20,21,22,23,24,25,26,27,28,29,30},1),"ABCDEFGHIJKLMNOPQRSTUVWXYZ0123456789-_")))=0,ISERROR(VALUE(B4501)))),"Недопустимый код: только латинские буквы A-Z в верхнем регистре, цифры, - и _; начало с буквы, до 30 символов (например MILK-001)",IF(SUMPRODUCT(--EXACT('Номенклатура'!$A$6:$A$205,B4501))=0,"Код не найден в номенклатуре",IF(SUMPRODUCT(--EXACT('Номенклатура'!$A$6:$A$205,B4501))&gt;1,"Код повторяется в номенклатуре",IF(ISNA(MATCH(C4501,{"Приход","Расход","Списание","Корректировка остатка"},0)),"Выберите тип операции",IF(NOT(ISNUMBER(D4501)),"Укажите количество",IF(D4501=0,"Количество не может быть 0",IF(AND(C4501&lt;&gt;"Корректировка остатка",D4501&lt;0),"Для этого типа количество положительное",IF(NOT(ISNUMBER('Номенклатура'!$C$2)),"Укажите дату начала учёта",IF(A4501&lt;INT('Номенклатура'!$C$2),"Раньше даты начала учёта: НЕ учтено",IF(AND(C4501="Корректировка остатка",TRIM(G4501)=""),"Учтено: добавьте пояснение","ОК")))))))))))))</f>
        <v/>
      </c>
    </row>
    <row r="4502" spans="1:9" x14ac:dyDescent="0.25">
      <c r="A4502" s="16"/>
      <c r="B4502" s="13"/>
      <c r="C4502" s="13"/>
      <c r="D4502" s="14"/>
      <c r="E4502" s="17" t="str">
        <f>IF(OR(B4502="",SUMPRODUCT(--EXACT('Номенклатура'!$A$6:$A$205,B4502))&lt;&gt;1),"",INDEX('Номенклатура'!$D$6:$D$205,SUMPRODUCT(EXACT('Номенклатура'!$A$6:$A$205,B4502)*(ROW('Номенклатура'!$A$6:$A$205)-5)))&amp;"")</f>
        <v/>
      </c>
      <c r="F4502" s="18" t="str">
        <f>IF(OR(I4502="ОК",I4502="Учтено: добавьте пояснение"),IF(C4502="Приход",D4502,IF(C4502="Корректировка остатка",D4502,-D4502)),"")</f>
        <v/>
      </c>
      <c r="G4502" s="13"/>
      <c r="H4502" s="15" t="str">
        <f>IF(OR(B4502="",SUMPRODUCT(--EXACT('Номенклатура'!$A$6:$A$205,B4502))&lt;&gt;1),"",INDEX('Номенклатура'!$B$6:$B$205,SUMPRODUCT(EXACT('Номенклатура'!$A$6:$A$205,B4502)*(ROW('Номенклатура'!$A$6:$A$205)-5)))&amp;"")</f>
        <v/>
      </c>
      <c r="I4502" s="15" t="str">
        <f>IF(COUNTA(A4502:D4502,G4502)=0,"",IF(NOT(ISNUMBER(A4502)),"Укажите дату",IF(B4502="","Укажите код",IF(NOT(AND(ISTEXT(B4502),LEN(B4502)&gt;0,LEN(B4502)&lt;=30,ISNUMBER(FIND(LEFT(B4502,1),"ABCDEFGHIJKLMNOPQRSTUVWXYZ")),SUMPRODUCT((MID(B4502,{1,2,3,4,5,6,7,8,9,10,11,12,13,14,15,16,17,18,19,20,21,22,23,24,25,26,27,28,29,30},1)&lt;&gt;"")*ISERROR(FIND(MID(B4502,{1,2,3,4,5,6,7,8,9,10,11,12,13,14,15,16,17,18,19,20,21,22,23,24,25,26,27,28,29,30},1),"ABCDEFGHIJKLMNOPQRSTUVWXYZ0123456789-_")))=0,ISERROR(VALUE(B4502)))),"Недопустимый код: только латинские буквы A-Z в верхнем регистре, цифры, - и _; начало с буквы, до 30 символов (например MILK-001)",IF(SUMPRODUCT(--EXACT('Номенклатура'!$A$6:$A$205,B4502))=0,"Код не найден в номенклатуре",IF(SUMPRODUCT(--EXACT('Номенклатура'!$A$6:$A$205,B4502))&gt;1,"Код повторяется в номенклатуре",IF(ISNA(MATCH(C4502,{"Приход","Расход","Списание","Корректировка остатка"},0)),"Выберите тип операции",IF(NOT(ISNUMBER(D4502)),"Укажите количество",IF(D4502=0,"Количество не может быть 0",IF(AND(C4502&lt;&gt;"Корректировка остатка",D4502&lt;0),"Для этого типа количество положительное",IF(NOT(ISNUMBER('Номенклатура'!$C$2)),"Укажите дату начала учёта",IF(A4502&lt;INT('Номенклатура'!$C$2),"Раньше даты начала учёта: НЕ учтено",IF(AND(C4502="Корректировка остатка",TRIM(G4502)=""),"Учтено: добавьте пояснение","ОК")))))))))))))</f>
        <v/>
      </c>
    </row>
    <row r="4503" spans="1:9" x14ac:dyDescent="0.25">
      <c r="A4503" s="16"/>
      <c r="B4503" s="13"/>
      <c r="C4503" s="13"/>
      <c r="D4503" s="14"/>
      <c r="E4503" s="17" t="str">
        <f>IF(OR(B4503="",SUMPRODUCT(--EXACT('Номенклатура'!$A$6:$A$205,B4503))&lt;&gt;1),"",INDEX('Номенклатура'!$D$6:$D$205,SUMPRODUCT(EXACT('Номенклатура'!$A$6:$A$205,B4503)*(ROW('Номенклатура'!$A$6:$A$205)-5)))&amp;"")</f>
        <v/>
      </c>
      <c r="F4503" s="18" t="str">
        <f>IF(OR(I4503="ОК",I4503="Учтено: добавьте пояснение"),IF(C4503="Приход",D4503,IF(C4503="Корректировка остатка",D4503,-D4503)),"")</f>
        <v/>
      </c>
      <c r="G4503" s="13"/>
      <c r="H4503" s="15" t="str">
        <f>IF(OR(B4503="",SUMPRODUCT(--EXACT('Номенклатура'!$A$6:$A$205,B4503))&lt;&gt;1),"",INDEX('Номенклатура'!$B$6:$B$205,SUMPRODUCT(EXACT('Номенклатура'!$A$6:$A$205,B4503)*(ROW('Номенклатура'!$A$6:$A$205)-5)))&amp;"")</f>
        <v/>
      </c>
      <c r="I4503" s="15" t="str">
        <f>IF(COUNTA(A4503:D4503,G4503)=0,"",IF(NOT(ISNUMBER(A4503)),"Укажите дату",IF(B4503="","Укажите код",IF(NOT(AND(ISTEXT(B4503),LEN(B4503)&gt;0,LEN(B4503)&lt;=30,ISNUMBER(FIND(LEFT(B4503,1),"ABCDEFGHIJKLMNOPQRSTUVWXYZ")),SUMPRODUCT((MID(B4503,{1,2,3,4,5,6,7,8,9,10,11,12,13,14,15,16,17,18,19,20,21,22,23,24,25,26,27,28,29,30},1)&lt;&gt;"")*ISERROR(FIND(MID(B4503,{1,2,3,4,5,6,7,8,9,10,11,12,13,14,15,16,17,18,19,20,21,22,23,24,25,26,27,28,29,30},1),"ABCDEFGHIJKLMNOPQRSTUVWXYZ0123456789-_")))=0,ISERROR(VALUE(B4503)))),"Недопустимый код: только латинские буквы A-Z в верхнем регистре, цифры, - и _; начало с буквы, до 30 символов (например MILK-001)",IF(SUMPRODUCT(--EXACT('Номенклатура'!$A$6:$A$205,B4503))=0,"Код не найден в номенклатуре",IF(SUMPRODUCT(--EXACT('Номенклатура'!$A$6:$A$205,B4503))&gt;1,"Код повторяется в номенклатуре",IF(ISNA(MATCH(C4503,{"Приход","Расход","Списание","Корректировка остатка"},0)),"Выберите тип операции",IF(NOT(ISNUMBER(D4503)),"Укажите количество",IF(D4503=0,"Количество не может быть 0",IF(AND(C4503&lt;&gt;"Корректировка остатка",D4503&lt;0),"Для этого типа количество положительное",IF(NOT(ISNUMBER('Номенклатура'!$C$2)),"Укажите дату начала учёта",IF(A4503&lt;INT('Номенклатура'!$C$2),"Раньше даты начала учёта: НЕ учтено",IF(AND(C4503="Корректировка остатка",TRIM(G4503)=""),"Учтено: добавьте пояснение","ОК")))))))))))))</f>
        <v/>
      </c>
    </row>
    <row r="4504" spans="1:9" x14ac:dyDescent="0.25">
      <c r="A4504" s="16"/>
      <c r="B4504" s="13"/>
      <c r="C4504" s="13"/>
      <c r="D4504" s="14"/>
      <c r="E4504" s="17" t="str">
        <f>IF(OR(B4504="",SUMPRODUCT(--EXACT('Номенклатура'!$A$6:$A$205,B4504))&lt;&gt;1),"",INDEX('Номенклатура'!$D$6:$D$205,SUMPRODUCT(EXACT('Номенклатура'!$A$6:$A$205,B4504)*(ROW('Номенклатура'!$A$6:$A$205)-5)))&amp;"")</f>
        <v/>
      </c>
      <c r="F4504" s="18" t="str">
        <f>IF(OR(I4504="ОК",I4504="Учтено: добавьте пояснение"),IF(C4504="Приход",D4504,IF(C4504="Корректировка остатка",D4504,-D4504)),"")</f>
        <v/>
      </c>
      <c r="G4504" s="13"/>
      <c r="H4504" s="15" t="str">
        <f>IF(OR(B4504="",SUMPRODUCT(--EXACT('Номенклатура'!$A$6:$A$205,B4504))&lt;&gt;1),"",INDEX('Номенклатура'!$B$6:$B$205,SUMPRODUCT(EXACT('Номенклатура'!$A$6:$A$205,B4504)*(ROW('Номенклатура'!$A$6:$A$205)-5)))&amp;"")</f>
        <v/>
      </c>
      <c r="I4504" s="15" t="str">
        <f>IF(COUNTA(A4504:D4504,G4504)=0,"",IF(NOT(ISNUMBER(A4504)),"Укажите дату",IF(B4504="","Укажите код",IF(NOT(AND(ISTEXT(B4504),LEN(B4504)&gt;0,LEN(B4504)&lt;=30,ISNUMBER(FIND(LEFT(B4504,1),"ABCDEFGHIJKLMNOPQRSTUVWXYZ")),SUMPRODUCT((MID(B4504,{1,2,3,4,5,6,7,8,9,10,11,12,13,14,15,16,17,18,19,20,21,22,23,24,25,26,27,28,29,30},1)&lt;&gt;"")*ISERROR(FIND(MID(B4504,{1,2,3,4,5,6,7,8,9,10,11,12,13,14,15,16,17,18,19,20,21,22,23,24,25,26,27,28,29,30},1),"ABCDEFGHIJKLMNOPQRSTUVWXYZ0123456789-_")))=0,ISERROR(VALUE(B4504)))),"Недопустимый код: только латинские буквы A-Z в верхнем регистре, цифры, - и _; начало с буквы, до 30 символов (например MILK-001)",IF(SUMPRODUCT(--EXACT('Номенклатура'!$A$6:$A$205,B4504))=0,"Код не найден в номенклатуре",IF(SUMPRODUCT(--EXACT('Номенклатура'!$A$6:$A$205,B4504))&gt;1,"Код повторяется в номенклатуре",IF(ISNA(MATCH(C4504,{"Приход","Расход","Списание","Корректировка остатка"},0)),"Выберите тип операции",IF(NOT(ISNUMBER(D4504)),"Укажите количество",IF(D4504=0,"Количество не может быть 0",IF(AND(C4504&lt;&gt;"Корректировка остатка",D4504&lt;0),"Для этого типа количество положительное",IF(NOT(ISNUMBER('Номенклатура'!$C$2)),"Укажите дату начала учёта",IF(A4504&lt;INT('Номенклатура'!$C$2),"Раньше даты начала учёта: НЕ учтено",IF(AND(C4504="Корректировка остатка",TRIM(G4504)=""),"Учтено: добавьте пояснение","ОК")))))))))))))</f>
        <v/>
      </c>
    </row>
    <row r="4505" spans="1:9" x14ac:dyDescent="0.25">
      <c r="A4505" s="16"/>
      <c r="B4505" s="13"/>
      <c r="C4505" s="13"/>
      <c r="D4505" s="14"/>
      <c r="E4505" s="17" t="str">
        <f>IF(OR(B4505="",SUMPRODUCT(--EXACT('Номенклатура'!$A$6:$A$205,B4505))&lt;&gt;1),"",INDEX('Номенклатура'!$D$6:$D$205,SUMPRODUCT(EXACT('Номенклатура'!$A$6:$A$205,B4505)*(ROW('Номенклатура'!$A$6:$A$205)-5)))&amp;"")</f>
        <v/>
      </c>
      <c r="F4505" s="18" t="str">
        <f>IF(OR(I4505="ОК",I4505="Учтено: добавьте пояснение"),IF(C4505="Приход",D4505,IF(C4505="Корректировка остатка",D4505,-D4505)),"")</f>
        <v/>
      </c>
      <c r="G4505" s="13"/>
      <c r="H4505" s="15" t="str">
        <f>IF(OR(B4505="",SUMPRODUCT(--EXACT('Номенклатура'!$A$6:$A$205,B4505))&lt;&gt;1),"",INDEX('Номенклатура'!$B$6:$B$205,SUMPRODUCT(EXACT('Номенклатура'!$A$6:$A$205,B4505)*(ROW('Номенклатура'!$A$6:$A$205)-5)))&amp;"")</f>
        <v/>
      </c>
      <c r="I4505" s="15" t="str">
        <f>IF(COUNTA(A4505:D4505,G4505)=0,"",IF(NOT(ISNUMBER(A4505)),"Укажите дату",IF(B4505="","Укажите код",IF(NOT(AND(ISTEXT(B4505),LEN(B4505)&gt;0,LEN(B4505)&lt;=30,ISNUMBER(FIND(LEFT(B4505,1),"ABCDEFGHIJKLMNOPQRSTUVWXYZ")),SUMPRODUCT((MID(B4505,{1,2,3,4,5,6,7,8,9,10,11,12,13,14,15,16,17,18,19,20,21,22,23,24,25,26,27,28,29,30},1)&lt;&gt;"")*ISERROR(FIND(MID(B4505,{1,2,3,4,5,6,7,8,9,10,11,12,13,14,15,16,17,18,19,20,21,22,23,24,25,26,27,28,29,30},1),"ABCDEFGHIJKLMNOPQRSTUVWXYZ0123456789-_")))=0,ISERROR(VALUE(B4505)))),"Недопустимый код: только латинские буквы A-Z в верхнем регистре, цифры, - и _; начало с буквы, до 30 символов (например MILK-001)",IF(SUMPRODUCT(--EXACT('Номенклатура'!$A$6:$A$205,B4505))=0,"Код не найден в номенклатуре",IF(SUMPRODUCT(--EXACT('Номенклатура'!$A$6:$A$205,B4505))&gt;1,"Код повторяется в номенклатуре",IF(ISNA(MATCH(C4505,{"Приход","Расход","Списание","Корректировка остатка"},0)),"Выберите тип операции",IF(NOT(ISNUMBER(D4505)),"Укажите количество",IF(D4505=0,"Количество не может быть 0",IF(AND(C4505&lt;&gt;"Корректировка остатка",D4505&lt;0),"Для этого типа количество положительное",IF(NOT(ISNUMBER('Номенклатура'!$C$2)),"Укажите дату начала учёта",IF(A4505&lt;INT('Номенклатура'!$C$2),"Раньше даты начала учёта: НЕ учтено",IF(AND(C4505="Корректировка остатка",TRIM(G4505)=""),"Учтено: добавьте пояснение","ОК")))))))))))))</f>
        <v/>
      </c>
    </row>
    <row r="4506" spans="1:9" x14ac:dyDescent="0.25">
      <c r="A4506" s="16"/>
      <c r="B4506" s="13"/>
      <c r="C4506" s="13"/>
      <c r="D4506" s="14"/>
      <c r="E4506" s="17" t="str">
        <f>IF(OR(B4506="",SUMPRODUCT(--EXACT('Номенклатура'!$A$6:$A$205,B4506))&lt;&gt;1),"",INDEX('Номенклатура'!$D$6:$D$205,SUMPRODUCT(EXACT('Номенклатура'!$A$6:$A$205,B4506)*(ROW('Номенклатура'!$A$6:$A$205)-5)))&amp;"")</f>
        <v/>
      </c>
      <c r="F4506" s="18" t="str">
        <f>IF(OR(I4506="ОК",I4506="Учтено: добавьте пояснение"),IF(C4506="Приход",D4506,IF(C4506="Корректировка остатка",D4506,-D4506)),"")</f>
        <v/>
      </c>
      <c r="G4506" s="13"/>
      <c r="H4506" s="15" t="str">
        <f>IF(OR(B4506="",SUMPRODUCT(--EXACT('Номенклатура'!$A$6:$A$205,B4506))&lt;&gt;1),"",INDEX('Номенклатура'!$B$6:$B$205,SUMPRODUCT(EXACT('Номенклатура'!$A$6:$A$205,B4506)*(ROW('Номенклатура'!$A$6:$A$205)-5)))&amp;"")</f>
        <v/>
      </c>
      <c r="I4506" s="15" t="str">
        <f>IF(COUNTA(A4506:D4506,G4506)=0,"",IF(NOT(ISNUMBER(A4506)),"Укажите дату",IF(B4506="","Укажите код",IF(NOT(AND(ISTEXT(B4506),LEN(B4506)&gt;0,LEN(B4506)&lt;=30,ISNUMBER(FIND(LEFT(B4506,1),"ABCDEFGHIJKLMNOPQRSTUVWXYZ")),SUMPRODUCT((MID(B4506,{1,2,3,4,5,6,7,8,9,10,11,12,13,14,15,16,17,18,19,20,21,22,23,24,25,26,27,28,29,30},1)&lt;&gt;"")*ISERROR(FIND(MID(B4506,{1,2,3,4,5,6,7,8,9,10,11,12,13,14,15,16,17,18,19,20,21,22,23,24,25,26,27,28,29,30},1),"ABCDEFGHIJKLMNOPQRSTUVWXYZ0123456789-_")))=0,ISERROR(VALUE(B4506)))),"Недопустимый код: только латинские буквы A-Z в верхнем регистре, цифры, - и _; начало с буквы, до 30 символов (например MILK-001)",IF(SUMPRODUCT(--EXACT('Номенклатура'!$A$6:$A$205,B4506))=0,"Код не найден в номенклатуре",IF(SUMPRODUCT(--EXACT('Номенклатура'!$A$6:$A$205,B4506))&gt;1,"Код повторяется в номенклатуре",IF(ISNA(MATCH(C4506,{"Приход","Расход","Списание","Корректировка остатка"},0)),"Выберите тип операции",IF(NOT(ISNUMBER(D4506)),"Укажите количество",IF(D4506=0,"Количество не может быть 0",IF(AND(C4506&lt;&gt;"Корректировка остатка",D4506&lt;0),"Для этого типа количество положительное",IF(NOT(ISNUMBER('Номенклатура'!$C$2)),"Укажите дату начала учёта",IF(A4506&lt;INT('Номенклатура'!$C$2),"Раньше даты начала учёта: НЕ учтено",IF(AND(C4506="Корректировка остатка",TRIM(G4506)=""),"Учтено: добавьте пояснение","ОК")))))))))))))</f>
        <v/>
      </c>
    </row>
    <row r="4507" spans="1:9" x14ac:dyDescent="0.25">
      <c r="A4507" s="16"/>
      <c r="B4507" s="13"/>
      <c r="C4507" s="13"/>
      <c r="D4507" s="14"/>
      <c r="E4507" s="17" t="str">
        <f>IF(OR(B4507="",SUMPRODUCT(--EXACT('Номенклатура'!$A$6:$A$205,B4507))&lt;&gt;1),"",INDEX('Номенклатура'!$D$6:$D$205,SUMPRODUCT(EXACT('Номенклатура'!$A$6:$A$205,B4507)*(ROW('Номенклатура'!$A$6:$A$205)-5)))&amp;"")</f>
        <v/>
      </c>
      <c r="F4507" s="18" t="str">
        <f>IF(OR(I4507="ОК",I4507="Учтено: добавьте пояснение"),IF(C4507="Приход",D4507,IF(C4507="Корректировка остатка",D4507,-D4507)),"")</f>
        <v/>
      </c>
      <c r="G4507" s="13"/>
      <c r="H4507" s="15" t="str">
        <f>IF(OR(B4507="",SUMPRODUCT(--EXACT('Номенклатура'!$A$6:$A$205,B4507))&lt;&gt;1),"",INDEX('Номенклатура'!$B$6:$B$205,SUMPRODUCT(EXACT('Номенклатура'!$A$6:$A$205,B4507)*(ROW('Номенклатура'!$A$6:$A$205)-5)))&amp;"")</f>
        <v/>
      </c>
      <c r="I4507" s="15" t="str">
        <f>IF(COUNTA(A4507:D4507,G4507)=0,"",IF(NOT(ISNUMBER(A4507)),"Укажите дату",IF(B4507="","Укажите код",IF(NOT(AND(ISTEXT(B4507),LEN(B4507)&gt;0,LEN(B4507)&lt;=30,ISNUMBER(FIND(LEFT(B4507,1),"ABCDEFGHIJKLMNOPQRSTUVWXYZ")),SUMPRODUCT((MID(B4507,{1,2,3,4,5,6,7,8,9,10,11,12,13,14,15,16,17,18,19,20,21,22,23,24,25,26,27,28,29,30},1)&lt;&gt;"")*ISERROR(FIND(MID(B4507,{1,2,3,4,5,6,7,8,9,10,11,12,13,14,15,16,17,18,19,20,21,22,23,24,25,26,27,28,29,30},1),"ABCDEFGHIJKLMNOPQRSTUVWXYZ0123456789-_")))=0,ISERROR(VALUE(B4507)))),"Недопустимый код: только латинские буквы A-Z в верхнем регистре, цифры, - и _; начало с буквы, до 30 символов (например MILK-001)",IF(SUMPRODUCT(--EXACT('Номенклатура'!$A$6:$A$205,B4507))=0,"Код не найден в номенклатуре",IF(SUMPRODUCT(--EXACT('Номенклатура'!$A$6:$A$205,B4507))&gt;1,"Код повторяется в номенклатуре",IF(ISNA(MATCH(C4507,{"Приход","Расход","Списание","Корректировка остатка"},0)),"Выберите тип операции",IF(NOT(ISNUMBER(D4507)),"Укажите количество",IF(D4507=0,"Количество не может быть 0",IF(AND(C4507&lt;&gt;"Корректировка остатка",D4507&lt;0),"Для этого типа количество положительное",IF(NOT(ISNUMBER('Номенклатура'!$C$2)),"Укажите дату начала учёта",IF(A4507&lt;INT('Номенклатура'!$C$2),"Раньше даты начала учёта: НЕ учтено",IF(AND(C4507="Корректировка остатка",TRIM(G4507)=""),"Учтено: добавьте пояснение","ОК")))))))))))))</f>
        <v/>
      </c>
    </row>
    <row r="4508" spans="1:9" x14ac:dyDescent="0.25">
      <c r="A4508" s="16"/>
      <c r="B4508" s="13"/>
      <c r="C4508" s="13"/>
      <c r="D4508" s="14"/>
      <c r="E4508" s="17" t="str">
        <f>IF(OR(B4508="",SUMPRODUCT(--EXACT('Номенклатура'!$A$6:$A$205,B4508))&lt;&gt;1),"",INDEX('Номенклатура'!$D$6:$D$205,SUMPRODUCT(EXACT('Номенклатура'!$A$6:$A$205,B4508)*(ROW('Номенклатура'!$A$6:$A$205)-5)))&amp;"")</f>
        <v/>
      </c>
      <c r="F4508" s="18" t="str">
        <f>IF(OR(I4508="ОК",I4508="Учтено: добавьте пояснение"),IF(C4508="Приход",D4508,IF(C4508="Корректировка остатка",D4508,-D4508)),"")</f>
        <v/>
      </c>
      <c r="G4508" s="13"/>
      <c r="H4508" s="15" t="str">
        <f>IF(OR(B4508="",SUMPRODUCT(--EXACT('Номенклатура'!$A$6:$A$205,B4508))&lt;&gt;1),"",INDEX('Номенклатура'!$B$6:$B$205,SUMPRODUCT(EXACT('Номенклатура'!$A$6:$A$205,B4508)*(ROW('Номенклатура'!$A$6:$A$205)-5)))&amp;"")</f>
        <v/>
      </c>
      <c r="I4508" s="15" t="str">
        <f>IF(COUNTA(A4508:D4508,G4508)=0,"",IF(NOT(ISNUMBER(A4508)),"Укажите дату",IF(B4508="","Укажите код",IF(NOT(AND(ISTEXT(B4508),LEN(B4508)&gt;0,LEN(B4508)&lt;=30,ISNUMBER(FIND(LEFT(B4508,1),"ABCDEFGHIJKLMNOPQRSTUVWXYZ")),SUMPRODUCT((MID(B4508,{1,2,3,4,5,6,7,8,9,10,11,12,13,14,15,16,17,18,19,20,21,22,23,24,25,26,27,28,29,30},1)&lt;&gt;"")*ISERROR(FIND(MID(B4508,{1,2,3,4,5,6,7,8,9,10,11,12,13,14,15,16,17,18,19,20,21,22,23,24,25,26,27,28,29,30},1),"ABCDEFGHIJKLMNOPQRSTUVWXYZ0123456789-_")))=0,ISERROR(VALUE(B4508)))),"Недопустимый код: только латинские буквы A-Z в верхнем регистре, цифры, - и _; начало с буквы, до 30 символов (например MILK-001)",IF(SUMPRODUCT(--EXACT('Номенклатура'!$A$6:$A$205,B4508))=0,"Код не найден в номенклатуре",IF(SUMPRODUCT(--EXACT('Номенклатура'!$A$6:$A$205,B4508))&gt;1,"Код повторяется в номенклатуре",IF(ISNA(MATCH(C4508,{"Приход","Расход","Списание","Корректировка остатка"},0)),"Выберите тип операции",IF(NOT(ISNUMBER(D4508)),"Укажите количество",IF(D4508=0,"Количество не может быть 0",IF(AND(C4508&lt;&gt;"Корректировка остатка",D4508&lt;0),"Для этого типа количество положительное",IF(NOT(ISNUMBER('Номенклатура'!$C$2)),"Укажите дату начала учёта",IF(A4508&lt;INT('Номенклатура'!$C$2),"Раньше даты начала учёта: НЕ учтено",IF(AND(C4508="Корректировка остатка",TRIM(G4508)=""),"Учтено: добавьте пояснение","ОК")))))))))))))</f>
        <v/>
      </c>
    </row>
    <row r="4509" spans="1:9" x14ac:dyDescent="0.25">
      <c r="A4509" s="16"/>
      <c r="B4509" s="13"/>
      <c r="C4509" s="13"/>
      <c r="D4509" s="14"/>
      <c r="E4509" s="17" t="str">
        <f>IF(OR(B4509="",SUMPRODUCT(--EXACT('Номенклатура'!$A$6:$A$205,B4509))&lt;&gt;1),"",INDEX('Номенклатура'!$D$6:$D$205,SUMPRODUCT(EXACT('Номенклатура'!$A$6:$A$205,B4509)*(ROW('Номенклатура'!$A$6:$A$205)-5)))&amp;"")</f>
        <v/>
      </c>
      <c r="F4509" s="18" t="str">
        <f>IF(OR(I4509="ОК",I4509="Учтено: добавьте пояснение"),IF(C4509="Приход",D4509,IF(C4509="Корректировка остатка",D4509,-D4509)),"")</f>
        <v/>
      </c>
      <c r="G4509" s="13"/>
      <c r="H4509" s="15" t="str">
        <f>IF(OR(B4509="",SUMPRODUCT(--EXACT('Номенклатура'!$A$6:$A$205,B4509))&lt;&gt;1),"",INDEX('Номенклатура'!$B$6:$B$205,SUMPRODUCT(EXACT('Номенклатура'!$A$6:$A$205,B4509)*(ROW('Номенклатура'!$A$6:$A$205)-5)))&amp;"")</f>
        <v/>
      </c>
      <c r="I4509" s="15" t="str">
        <f>IF(COUNTA(A4509:D4509,G4509)=0,"",IF(NOT(ISNUMBER(A4509)),"Укажите дату",IF(B4509="","Укажите код",IF(NOT(AND(ISTEXT(B4509),LEN(B4509)&gt;0,LEN(B4509)&lt;=30,ISNUMBER(FIND(LEFT(B4509,1),"ABCDEFGHIJKLMNOPQRSTUVWXYZ")),SUMPRODUCT((MID(B4509,{1,2,3,4,5,6,7,8,9,10,11,12,13,14,15,16,17,18,19,20,21,22,23,24,25,26,27,28,29,30},1)&lt;&gt;"")*ISERROR(FIND(MID(B4509,{1,2,3,4,5,6,7,8,9,10,11,12,13,14,15,16,17,18,19,20,21,22,23,24,25,26,27,28,29,30},1),"ABCDEFGHIJKLMNOPQRSTUVWXYZ0123456789-_")))=0,ISERROR(VALUE(B4509)))),"Недопустимый код: только латинские буквы A-Z в верхнем регистре, цифры, - и _; начало с буквы, до 30 символов (например MILK-001)",IF(SUMPRODUCT(--EXACT('Номенклатура'!$A$6:$A$205,B4509))=0,"Код не найден в номенклатуре",IF(SUMPRODUCT(--EXACT('Номенклатура'!$A$6:$A$205,B4509))&gt;1,"Код повторяется в номенклатуре",IF(ISNA(MATCH(C4509,{"Приход","Расход","Списание","Корректировка остатка"},0)),"Выберите тип операции",IF(NOT(ISNUMBER(D4509)),"Укажите количество",IF(D4509=0,"Количество не может быть 0",IF(AND(C4509&lt;&gt;"Корректировка остатка",D4509&lt;0),"Для этого типа количество положительное",IF(NOT(ISNUMBER('Номенклатура'!$C$2)),"Укажите дату начала учёта",IF(A4509&lt;INT('Номенклатура'!$C$2),"Раньше даты начала учёта: НЕ учтено",IF(AND(C4509="Корректировка остатка",TRIM(G4509)=""),"Учтено: добавьте пояснение","ОК")))))))))))))</f>
        <v/>
      </c>
    </row>
    <row r="4510" spans="1:9" x14ac:dyDescent="0.25">
      <c r="A4510" s="16"/>
      <c r="B4510" s="13"/>
      <c r="C4510" s="13"/>
      <c r="D4510" s="14"/>
      <c r="E4510" s="17" t="str">
        <f>IF(OR(B4510="",SUMPRODUCT(--EXACT('Номенклатура'!$A$6:$A$205,B4510))&lt;&gt;1),"",INDEX('Номенклатура'!$D$6:$D$205,SUMPRODUCT(EXACT('Номенклатура'!$A$6:$A$205,B4510)*(ROW('Номенклатура'!$A$6:$A$205)-5)))&amp;"")</f>
        <v/>
      </c>
      <c r="F4510" s="18" t="str">
        <f>IF(OR(I4510="ОК",I4510="Учтено: добавьте пояснение"),IF(C4510="Приход",D4510,IF(C4510="Корректировка остатка",D4510,-D4510)),"")</f>
        <v/>
      </c>
      <c r="G4510" s="13"/>
      <c r="H4510" s="15" t="str">
        <f>IF(OR(B4510="",SUMPRODUCT(--EXACT('Номенклатура'!$A$6:$A$205,B4510))&lt;&gt;1),"",INDEX('Номенклатура'!$B$6:$B$205,SUMPRODUCT(EXACT('Номенклатура'!$A$6:$A$205,B4510)*(ROW('Номенклатура'!$A$6:$A$205)-5)))&amp;"")</f>
        <v/>
      </c>
      <c r="I4510" s="15" t="str">
        <f>IF(COUNTA(A4510:D4510,G4510)=0,"",IF(NOT(ISNUMBER(A4510)),"Укажите дату",IF(B4510="","Укажите код",IF(NOT(AND(ISTEXT(B4510),LEN(B4510)&gt;0,LEN(B4510)&lt;=30,ISNUMBER(FIND(LEFT(B4510,1),"ABCDEFGHIJKLMNOPQRSTUVWXYZ")),SUMPRODUCT((MID(B4510,{1,2,3,4,5,6,7,8,9,10,11,12,13,14,15,16,17,18,19,20,21,22,23,24,25,26,27,28,29,30},1)&lt;&gt;"")*ISERROR(FIND(MID(B4510,{1,2,3,4,5,6,7,8,9,10,11,12,13,14,15,16,17,18,19,20,21,22,23,24,25,26,27,28,29,30},1),"ABCDEFGHIJKLMNOPQRSTUVWXYZ0123456789-_")))=0,ISERROR(VALUE(B4510)))),"Недопустимый код: только латинские буквы A-Z в верхнем регистре, цифры, - и _; начало с буквы, до 30 символов (например MILK-001)",IF(SUMPRODUCT(--EXACT('Номенклатура'!$A$6:$A$205,B4510))=0,"Код не найден в номенклатуре",IF(SUMPRODUCT(--EXACT('Номенклатура'!$A$6:$A$205,B4510))&gt;1,"Код повторяется в номенклатуре",IF(ISNA(MATCH(C4510,{"Приход","Расход","Списание","Корректировка остатка"},0)),"Выберите тип операции",IF(NOT(ISNUMBER(D4510)),"Укажите количество",IF(D4510=0,"Количество не может быть 0",IF(AND(C4510&lt;&gt;"Корректировка остатка",D4510&lt;0),"Для этого типа количество положительное",IF(NOT(ISNUMBER('Номенклатура'!$C$2)),"Укажите дату начала учёта",IF(A4510&lt;INT('Номенклатура'!$C$2),"Раньше даты начала учёта: НЕ учтено",IF(AND(C4510="Корректировка остатка",TRIM(G4510)=""),"Учтено: добавьте пояснение","ОК")))))))))))))</f>
        <v/>
      </c>
    </row>
    <row r="4511" spans="1:9" x14ac:dyDescent="0.25">
      <c r="A4511" s="16"/>
      <c r="B4511" s="13"/>
      <c r="C4511" s="13"/>
      <c r="D4511" s="14"/>
      <c r="E4511" s="17" t="str">
        <f>IF(OR(B4511="",SUMPRODUCT(--EXACT('Номенклатура'!$A$6:$A$205,B4511))&lt;&gt;1),"",INDEX('Номенклатура'!$D$6:$D$205,SUMPRODUCT(EXACT('Номенклатура'!$A$6:$A$205,B4511)*(ROW('Номенклатура'!$A$6:$A$205)-5)))&amp;"")</f>
        <v/>
      </c>
      <c r="F4511" s="18" t="str">
        <f>IF(OR(I4511="ОК",I4511="Учтено: добавьте пояснение"),IF(C4511="Приход",D4511,IF(C4511="Корректировка остатка",D4511,-D4511)),"")</f>
        <v/>
      </c>
      <c r="G4511" s="13"/>
      <c r="H4511" s="15" t="str">
        <f>IF(OR(B4511="",SUMPRODUCT(--EXACT('Номенклатура'!$A$6:$A$205,B4511))&lt;&gt;1),"",INDEX('Номенклатура'!$B$6:$B$205,SUMPRODUCT(EXACT('Номенклатура'!$A$6:$A$205,B4511)*(ROW('Номенклатура'!$A$6:$A$205)-5)))&amp;"")</f>
        <v/>
      </c>
      <c r="I4511" s="15" t="str">
        <f>IF(COUNTA(A4511:D4511,G4511)=0,"",IF(NOT(ISNUMBER(A4511)),"Укажите дату",IF(B4511="","Укажите код",IF(NOT(AND(ISTEXT(B4511),LEN(B4511)&gt;0,LEN(B4511)&lt;=30,ISNUMBER(FIND(LEFT(B4511,1),"ABCDEFGHIJKLMNOPQRSTUVWXYZ")),SUMPRODUCT((MID(B4511,{1,2,3,4,5,6,7,8,9,10,11,12,13,14,15,16,17,18,19,20,21,22,23,24,25,26,27,28,29,30},1)&lt;&gt;"")*ISERROR(FIND(MID(B4511,{1,2,3,4,5,6,7,8,9,10,11,12,13,14,15,16,17,18,19,20,21,22,23,24,25,26,27,28,29,30},1),"ABCDEFGHIJKLMNOPQRSTUVWXYZ0123456789-_")))=0,ISERROR(VALUE(B4511)))),"Недопустимый код: только латинские буквы A-Z в верхнем регистре, цифры, - и _; начало с буквы, до 30 символов (например MILK-001)",IF(SUMPRODUCT(--EXACT('Номенклатура'!$A$6:$A$205,B4511))=0,"Код не найден в номенклатуре",IF(SUMPRODUCT(--EXACT('Номенклатура'!$A$6:$A$205,B4511))&gt;1,"Код повторяется в номенклатуре",IF(ISNA(MATCH(C4511,{"Приход","Расход","Списание","Корректировка остатка"},0)),"Выберите тип операции",IF(NOT(ISNUMBER(D4511)),"Укажите количество",IF(D4511=0,"Количество не может быть 0",IF(AND(C4511&lt;&gt;"Корректировка остатка",D4511&lt;0),"Для этого типа количество положительное",IF(NOT(ISNUMBER('Номенклатура'!$C$2)),"Укажите дату начала учёта",IF(A4511&lt;INT('Номенклатура'!$C$2),"Раньше даты начала учёта: НЕ учтено",IF(AND(C4511="Корректировка остатка",TRIM(G4511)=""),"Учтено: добавьте пояснение","ОК")))))))))))))</f>
        <v/>
      </c>
    </row>
    <row r="4512" spans="1:9" x14ac:dyDescent="0.25">
      <c r="A4512" s="16"/>
      <c r="B4512" s="13"/>
      <c r="C4512" s="13"/>
      <c r="D4512" s="14"/>
      <c r="E4512" s="17" t="str">
        <f>IF(OR(B4512="",SUMPRODUCT(--EXACT('Номенклатура'!$A$6:$A$205,B4512))&lt;&gt;1),"",INDEX('Номенклатура'!$D$6:$D$205,SUMPRODUCT(EXACT('Номенклатура'!$A$6:$A$205,B4512)*(ROW('Номенклатура'!$A$6:$A$205)-5)))&amp;"")</f>
        <v/>
      </c>
      <c r="F4512" s="18" t="str">
        <f>IF(OR(I4512="ОК",I4512="Учтено: добавьте пояснение"),IF(C4512="Приход",D4512,IF(C4512="Корректировка остатка",D4512,-D4512)),"")</f>
        <v/>
      </c>
      <c r="G4512" s="13"/>
      <c r="H4512" s="15" t="str">
        <f>IF(OR(B4512="",SUMPRODUCT(--EXACT('Номенклатура'!$A$6:$A$205,B4512))&lt;&gt;1),"",INDEX('Номенклатура'!$B$6:$B$205,SUMPRODUCT(EXACT('Номенклатура'!$A$6:$A$205,B4512)*(ROW('Номенклатура'!$A$6:$A$205)-5)))&amp;"")</f>
        <v/>
      </c>
      <c r="I4512" s="15" t="str">
        <f>IF(COUNTA(A4512:D4512,G4512)=0,"",IF(NOT(ISNUMBER(A4512)),"Укажите дату",IF(B4512="","Укажите код",IF(NOT(AND(ISTEXT(B4512),LEN(B4512)&gt;0,LEN(B4512)&lt;=30,ISNUMBER(FIND(LEFT(B4512,1),"ABCDEFGHIJKLMNOPQRSTUVWXYZ")),SUMPRODUCT((MID(B4512,{1,2,3,4,5,6,7,8,9,10,11,12,13,14,15,16,17,18,19,20,21,22,23,24,25,26,27,28,29,30},1)&lt;&gt;"")*ISERROR(FIND(MID(B4512,{1,2,3,4,5,6,7,8,9,10,11,12,13,14,15,16,17,18,19,20,21,22,23,24,25,26,27,28,29,30},1),"ABCDEFGHIJKLMNOPQRSTUVWXYZ0123456789-_")))=0,ISERROR(VALUE(B4512)))),"Недопустимый код: только латинские буквы A-Z в верхнем регистре, цифры, - и _; начало с буквы, до 30 символов (например MILK-001)",IF(SUMPRODUCT(--EXACT('Номенклатура'!$A$6:$A$205,B4512))=0,"Код не найден в номенклатуре",IF(SUMPRODUCT(--EXACT('Номенклатура'!$A$6:$A$205,B4512))&gt;1,"Код повторяется в номенклатуре",IF(ISNA(MATCH(C4512,{"Приход","Расход","Списание","Корректировка остатка"},0)),"Выберите тип операции",IF(NOT(ISNUMBER(D4512)),"Укажите количество",IF(D4512=0,"Количество не может быть 0",IF(AND(C4512&lt;&gt;"Корректировка остатка",D4512&lt;0),"Для этого типа количество положительное",IF(NOT(ISNUMBER('Номенклатура'!$C$2)),"Укажите дату начала учёта",IF(A4512&lt;INT('Номенклатура'!$C$2),"Раньше даты начала учёта: НЕ учтено",IF(AND(C4512="Корректировка остатка",TRIM(G4512)=""),"Учтено: добавьте пояснение","ОК")))))))))))))</f>
        <v/>
      </c>
    </row>
    <row r="4513" spans="1:9" x14ac:dyDescent="0.25">
      <c r="A4513" s="16"/>
      <c r="B4513" s="13"/>
      <c r="C4513" s="13"/>
      <c r="D4513" s="14"/>
      <c r="E4513" s="17" t="str">
        <f>IF(OR(B4513="",SUMPRODUCT(--EXACT('Номенклатура'!$A$6:$A$205,B4513))&lt;&gt;1),"",INDEX('Номенклатура'!$D$6:$D$205,SUMPRODUCT(EXACT('Номенклатура'!$A$6:$A$205,B4513)*(ROW('Номенклатура'!$A$6:$A$205)-5)))&amp;"")</f>
        <v/>
      </c>
      <c r="F4513" s="18" t="str">
        <f>IF(OR(I4513="ОК",I4513="Учтено: добавьте пояснение"),IF(C4513="Приход",D4513,IF(C4513="Корректировка остатка",D4513,-D4513)),"")</f>
        <v/>
      </c>
      <c r="G4513" s="13"/>
      <c r="H4513" s="15" t="str">
        <f>IF(OR(B4513="",SUMPRODUCT(--EXACT('Номенклатура'!$A$6:$A$205,B4513))&lt;&gt;1),"",INDEX('Номенклатура'!$B$6:$B$205,SUMPRODUCT(EXACT('Номенклатура'!$A$6:$A$205,B4513)*(ROW('Номенклатура'!$A$6:$A$205)-5)))&amp;"")</f>
        <v/>
      </c>
      <c r="I4513" s="15" t="str">
        <f>IF(COUNTA(A4513:D4513,G4513)=0,"",IF(NOT(ISNUMBER(A4513)),"Укажите дату",IF(B4513="","Укажите код",IF(NOT(AND(ISTEXT(B4513),LEN(B4513)&gt;0,LEN(B4513)&lt;=30,ISNUMBER(FIND(LEFT(B4513,1),"ABCDEFGHIJKLMNOPQRSTUVWXYZ")),SUMPRODUCT((MID(B4513,{1,2,3,4,5,6,7,8,9,10,11,12,13,14,15,16,17,18,19,20,21,22,23,24,25,26,27,28,29,30},1)&lt;&gt;"")*ISERROR(FIND(MID(B4513,{1,2,3,4,5,6,7,8,9,10,11,12,13,14,15,16,17,18,19,20,21,22,23,24,25,26,27,28,29,30},1),"ABCDEFGHIJKLMNOPQRSTUVWXYZ0123456789-_")))=0,ISERROR(VALUE(B4513)))),"Недопустимый код: только латинские буквы A-Z в верхнем регистре, цифры, - и _; начало с буквы, до 30 символов (например MILK-001)",IF(SUMPRODUCT(--EXACT('Номенклатура'!$A$6:$A$205,B4513))=0,"Код не найден в номенклатуре",IF(SUMPRODUCT(--EXACT('Номенклатура'!$A$6:$A$205,B4513))&gt;1,"Код повторяется в номенклатуре",IF(ISNA(MATCH(C4513,{"Приход","Расход","Списание","Корректировка остатка"},0)),"Выберите тип операции",IF(NOT(ISNUMBER(D4513)),"Укажите количество",IF(D4513=0,"Количество не может быть 0",IF(AND(C4513&lt;&gt;"Корректировка остатка",D4513&lt;0),"Для этого типа количество положительное",IF(NOT(ISNUMBER('Номенклатура'!$C$2)),"Укажите дату начала учёта",IF(A4513&lt;INT('Номенклатура'!$C$2),"Раньше даты начала учёта: НЕ учтено",IF(AND(C4513="Корректировка остатка",TRIM(G4513)=""),"Учтено: добавьте пояснение","ОК")))))))))))))</f>
        <v/>
      </c>
    </row>
    <row r="4514" spans="1:9" x14ac:dyDescent="0.25">
      <c r="A4514" s="16"/>
      <c r="B4514" s="13"/>
      <c r="C4514" s="13"/>
      <c r="D4514" s="14"/>
      <c r="E4514" s="17" t="str">
        <f>IF(OR(B4514="",SUMPRODUCT(--EXACT('Номенклатура'!$A$6:$A$205,B4514))&lt;&gt;1),"",INDEX('Номенклатура'!$D$6:$D$205,SUMPRODUCT(EXACT('Номенклатура'!$A$6:$A$205,B4514)*(ROW('Номенклатура'!$A$6:$A$205)-5)))&amp;"")</f>
        <v/>
      </c>
      <c r="F4514" s="18" t="str">
        <f>IF(OR(I4514="ОК",I4514="Учтено: добавьте пояснение"),IF(C4514="Приход",D4514,IF(C4514="Корректировка остатка",D4514,-D4514)),"")</f>
        <v/>
      </c>
      <c r="G4514" s="13"/>
      <c r="H4514" s="15" t="str">
        <f>IF(OR(B4514="",SUMPRODUCT(--EXACT('Номенклатура'!$A$6:$A$205,B4514))&lt;&gt;1),"",INDEX('Номенклатура'!$B$6:$B$205,SUMPRODUCT(EXACT('Номенклатура'!$A$6:$A$205,B4514)*(ROW('Номенклатура'!$A$6:$A$205)-5)))&amp;"")</f>
        <v/>
      </c>
      <c r="I4514" s="15" t="str">
        <f>IF(COUNTA(A4514:D4514,G4514)=0,"",IF(NOT(ISNUMBER(A4514)),"Укажите дату",IF(B4514="","Укажите код",IF(NOT(AND(ISTEXT(B4514),LEN(B4514)&gt;0,LEN(B4514)&lt;=30,ISNUMBER(FIND(LEFT(B4514,1),"ABCDEFGHIJKLMNOPQRSTUVWXYZ")),SUMPRODUCT((MID(B4514,{1,2,3,4,5,6,7,8,9,10,11,12,13,14,15,16,17,18,19,20,21,22,23,24,25,26,27,28,29,30},1)&lt;&gt;"")*ISERROR(FIND(MID(B4514,{1,2,3,4,5,6,7,8,9,10,11,12,13,14,15,16,17,18,19,20,21,22,23,24,25,26,27,28,29,30},1),"ABCDEFGHIJKLMNOPQRSTUVWXYZ0123456789-_")))=0,ISERROR(VALUE(B4514)))),"Недопустимый код: только латинские буквы A-Z в верхнем регистре, цифры, - и _; начало с буквы, до 30 символов (например MILK-001)",IF(SUMPRODUCT(--EXACT('Номенклатура'!$A$6:$A$205,B4514))=0,"Код не найден в номенклатуре",IF(SUMPRODUCT(--EXACT('Номенклатура'!$A$6:$A$205,B4514))&gt;1,"Код повторяется в номенклатуре",IF(ISNA(MATCH(C4514,{"Приход","Расход","Списание","Корректировка остатка"},0)),"Выберите тип операции",IF(NOT(ISNUMBER(D4514)),"Укажите количество",IF(D4514=0,"Количество не может быть 0",IF(AND(C4514&lt;&gt;"Корректировка остатка",D4514&lt;0),"Для этого типа количество положительное",IF(NOT(ISNUMBER('Номенклатура'!$C$2)),"Укажите дату начала учёта",IF(A4514&lt;INT('Номенклатура'!$C$2),"Раньше даты начала учёта: НЕ учтено",IF(AND(C4514="Корректировка остатка",TRIM(G4514)=""),"Учтено: добавьте пояснение","ОК")))))))))))))</f>
        <v/>
      </c>
    </row>
    <row r="4515" spans="1:9" x14ac:dyDescent="0.25">
      <c r="A4515" s="16"/>
      <c r="B4515" s="13"/>
      <c r="C4515" s="13"/>
      <c r="D4515" s="14"/>
      <c r="E4515" s="17" t="str">
        <f>IF(OR(B4515="",SUMPRODUCT(--EXACT('Номенклатура'!$A$6:$A$205,B4515))&lt;&gt;1),"",INDEX('Номенклатура'!$D$6:$D$205,SUMPRODUCT(EXACT('Номенклатура'!$A$6:$A$205,B4515)*(ROW('Номенклатура'!$A$6:$A$205)-5)))&amp;"")</f>
        <v/>
      </c>
      <c r="F4515" s="18" t="str">
        <f>IF(OR(I4515="ОК",I4515="Учтено: добавьте пояснение"),IF(C4515="Приход",D4515,IF(C4515="Корректировка остатка",D4515,-D4515)),"")</f>
        <v/>
      </c>
      <c r="G4515" s="13"/>
      <c r="H4515" s="15" t="str">
        <f>IF(OR(B4515="",SUMPRODUCT(--EXACT('Номенклатура'!$A$6:$A$205,B4515))&lt;&gt;1),"",INDEX('Номенклатура'!$B$6:$B$205,SUMPRODUCT(EXACT('Номенклатура'!$A$6:$A$205,B4515)*(ROW('Номенклатура'!$A$6:$A$205)-5)))&amp;"")</f>
        <v/>
      </c>
      <c r="I4515" s="15" t="str">
        <f>IF(COUNTA(A4515:D4515,G4515)=0,"",IF(NOT(ISNUMBER(A4515)),"Укажите дату",IF(B4515="","Укажите код",IF(NOT(AND(ISTEXT(B4515),LEN(B4515)&gt;0,LEN(B4515)&lt;=30,ISNUMBER(FIND(LEFT(B4515,1),"ABCDEFGHIJKLMNOPQRSTUVWXYZ")),SUMPRODUCT((MID(B4515,{1,2,3,4,5,6,7,8,9,10,11,12,13,14,15,16,17,18,19,20,21,22,23,24,25,26,27,28,29,30},1)&lt;&gt;"")*ISERROR(FIND(MID(B4515,{1,2,3,4,5,6,7,8,9,10,11,12,13,14,15,16,17,18,19,20,21,22,23,24,25,26,27,28,29,30},1),"ABCDEFGHIJKLMNOPQRSTUVWXYZ0123456789-_")))=0,ISERROR(VALUE(B4515)))),"Недопустимый код: только латинские буквы A-Z в верхнем регистре, цифры, - и _; начало с буквы, до 30 символов (например MILK-001)",IF(SUMPRODUCT(--EXACT('Номенклатура'!$A$6:$A$205,B4515))=0,"Код не найден в номенклатуре",IF(SUMPRODUCT(--EXACT('Номенклатура'!$A$6:$A$205,B4515))&gt;1,"Код повторяется в номенклатуре",IF(ISNA(MATCH(C4515,{"Приход","Расход","Списание","Корректировка остатка"},0)),"Выберите тип операции",IF(NOT(ISNUMBER(D4515)),"Укажите количество",IF(D4515=0,"Количество не может быть 0",IF(AND(C4515&lt;&gt;"Корректировка остатка",D4515&lt;0),"Для этого типа количество положительное",IF(NOT(ISNUMBER('Номенклатура'!$C$2)),"Укажите дату начала учёта",IF(A4515&lt;INT('Номенклатура'!$C$2),"Раньше даты начала учёта: НЕ учтено",IF(AND(C4515="Корректировка остатка",TRIM(G4515)=""),"Учтено: добавьте пояснение","ОК")))))))))))))</f>
        <v/>
      </c>
    </row>
    <row r="4516" spans="1:9" x14ac:dyDescent="0.25">
      <c r="A4516" s="16"/>
      <c r="B4516" s="13"/>
      <c r="C4516" s="13"/>
      <c r="D4516" s="14"/>
      <c r="E4516" s="17" t="str">
        <f>IF(OR(B4516="",SUMPRODUCT(--EXACT('Номенклатура'!$A$6:$A$205,B4516))&lt;&gt;1),"",INDEX('Номенклатура'!$D$6:$D$205,SUMPRODUCT(EXACT('Номенклатура'!$A$6:$A$205,B4516)*(ROW('Номенклатура'!$A$6:$A$205)-5)))&amp;"")</f>
        <v/>
      </c>
      <c r="F4516" s="18" t="str">
        <f>IF(OR(I4516="ОК",I4516="Учтено: добавьте пояснение"),IF(C4516="Приход",D4516,IF(C4516="Корректировка остатка",D4516,-D4516)),"")</f>
        <v/>
      </c>
      <c r="G4516" s="13"/>
      <c r="H4516" s="15" t="str">
        <f>IF(OR(B4516="",SUMPRODUCT(--EXACT('Номенклатура'!$A$6:$A$205,B4516))&lt;&gt;1),"",INDEX('Номенклатура'!$B$6:$B$205,SUMPRODUCT(EXACT('Номенклатура'!$A$6:$A$205,B4516)*(ROW('Номенклатура'!$A$6:$A$205)-5)))&amp;"")</f>
        <v/>
      </c>
      <c r="I4516" s="15" t="str">
        <f>IF(COUNTA(A4516:D4516,G4516)=0,"",IF(NOT(ISNUMBER(A4516)),"Укажите дату",IF(B4516="","Укажите код",IF(NOT(AND(ISTEXT(B4516),LEN(B4516)&gt;0,LEN(B4516)&lt;=30,ISNUMBER(FIND(LEFT(B4516,1),"ABCDEFGHIJKLMNOPQRSTUVWXYZ")),SUMPRODUCT((MID(B4516,{1,2,3,4,5,6,7,8,9,10,11,12,13,14,15,16,17,18,19,20,21,22,23,24,25,26,27,28,29,30},1)&lt;&gt;"")*ISERROR(FIND(MID(B4516,{1,2,3,4,5,6,7,8,9,10,11,12,13,14,15,16,17,18,19,20,21,22,23,24,25,26,27,28,29,30},1),"ABCDEFGHIJKLMNOPQRSTUVWXYZ0123456789-_")))=0,ISERROR(VALUE(B4516)))),"Недопустимый код: только латинские буквы A-Z в верхнем регистре, цифры, - и _; начало с буквы, до 30 символов (например MILK-001)",IF(SUMPRODUCT(--EXACT('Номенклатура'!$A$6:$A$205,B4516))=0,"Код не найден в номенклатуре",IF(SUMPRODUCT(--EXACT('Номенклатура'!$A$6:$A$205,B4516))&gt;1,"Код повторяется в номенклатуре",IF(ISNA(MATCH(C4516,{"Приход","Расход","Списание","Корректировка остатка"},0)),"Выберите тип операции",IF(NOT(ISNUMBER(D4516)),"Укажите количество",IF(D4516=0,"Количество не может быть 0",IF(AND(C4516&lt;&gt;"Корректировка остатка",D4516&lt;0),"Для этого типа количество положительное",IF(NOT(ISNUMBER('Номенклатура'!$C$2)),"Укажите дату начала учёта",IF(A4516&lt;INT('Номенклатура'!$C$2),"Раньше даты начала учёта: НЕ учтено",IF(AND(C4516="Корректировка остатка",TRIM(G4516)=""),"Учтено: добавьте пояснение","ОК")))))))))))))</f>
        <v/>
      </c>
    </row>
    <row r="4517" spans="1:9" x14ac:dyDescent="0.25">
      <c r="A4517" s="16"/>
      <c r="B4517" s="13"/>
      <c r="C4517" s="13"/>
      <c r="D4517" s="14"/>
      <c r="E4517" s="17" t="str">
        <f>IF(OR(B4517="",SUMPRODUCT(--EXACT('Номенклатура'!$A$6:$A$205,B4517))&lt;&gt;1),"",INDEX('Номенклатура'!$D$6:$D$205,SUMPRODUCT(EXACT('Номенклатура'!$A$6:$A$205,B4517)*(ROW('Номенклатура'!$A$6:$A$205)-5)))&amp;"")</f>
        <v/>
      </c>
      <c r="F4517" s="18" t="str">
        <f>IF(OR(I4517="ОК",I4517="Учтено: добавьте пояснение"),IF(C4517="Приход",D4517,IF(C4517="Корректировка остатка",D4517,-D4517)),"")</f>
        <v/>
      </c>
      <c r="G4517" s="13"/>
      <c r="H4517" s="15" t="str">
        <f>IF(OR(B4517="",SUMPRODUCT(--EXACT('Номенклатура'!$A$6:$A$205,B4517))&lt;&gt;1),"",INDEX('Номенклатура'!$B$6:$B$205,SUMPRODUCT(EXACT('Номенклатура'!$A$6:$A$205,B4517)*(ROW('Номенклатура'!$A$6:$A$205)-5)))&amp;"")</f>
        <v/>
      </c>
      <c r="I4517" s="15" t="str">
        <f>IF(COUNTA(A4517:D4517,G4517)=0,"",IF(NOT(ISNUMBER(A4517)),"Укажите дату",IF(B4517="","Укажите код",IF(NOT(AND(ISTEXT(B4517),LEN(B4517)&gt;0,LEN(B4517)&lt;=30,ISNUMBER(FIND(LEFT(B4517,1),"ABCDEFGHIJKLMNOPQRSTUVWXYZ")),SUMPRODUCT((MID(B4517,{1,2,3,4,5,6,7,8,9,10,11,12,13,14,15,16,17,18,19,20,21,22,23,24,25,26,27,28,29,30},1)&lt;&gt;"")*ISERROR(FIND(MID(B4517,{1,2,3,4,5,6,7,8,9,10,11,12,13,14,15,16,17,18,19,20,21,22,23,24,25,26,27,28,29,30},1),"ABCDEFGHIJKLMNOPQRSTUVWXYZ0123456789-_")))=0,ISERROR(VALUE(B4517)))),"Недопустимый код: только латинские буквы A-Z в верхнем регистре, цифры, - и _; начало с буквы, до 30 символов (например MILK-001)",IF(SUMPRODUCT(--EXACT('Номенклатура'!$A$6:$A$205,B4517))=0,"Код не найден в номенклатуре",IF(SUMPRODUCT(--EXACT('Номенклатура'!$A$6:$A$205,B4517))&gt;1,"Код повторяется в номенклатуре",IF(ISNA(MATCH(C4517,{"Приход","Расход","Списание","Корректировка остатка"},0)),"Выберите тип операции",IF(NOT(ISNUMBER(D4517)),"Укажите количество",IF(D4517=0,"Количество не может быть 0",IF(AND(C4517&lt;&gt;"Корректировка остатка",D4517&lt;0),"Для этого типа количество положительное",IF(NOT(ISNUMBER('Номенклатура'!$C$2)),"Укажите дату начала учёта",IF(A4517&lt;INT('Номенклатура'!$C$2),"Раньше даты начала учёта: НЕ учтено",IF(AND(C4517="Корректировка остатка",TRIM(G4517)=""),"Учтено: добавьте пояснение","ОК")))))))))))))</f>
        <v/>
      </c>
    </row>
    <row r="4518" spans="1:9" x14ac:dyDescent="0.25">
      <c r="A4518" s="16"/>
      <c r="B4518" s="13"/>
      <c r="C4518" s="13"/>
      <c r="D4518" s="14"/>
      <c r="E4518" s="17" t="str">
        <f>IF(OR(B4518="",SUMPRODUCT(--EXACT('Номенклатура'!$A$6:$A$205,B4518))&lt;&gt;1),"",INDEX('Номенклатура'!$D$6:$D$205,SUMPRODUCT(EXACT('Номенклатура'!$A$6:$A$205,B4518)*(ROW('Номенклатура'!$A$6:$A$205)-5)))&amp;"")</f>
        <v/>
      </c>
      <c r="F4518" s="18" t="str">
        <f>IF(OR(I4518="ОК",I4518="Учтено: добавьте пояснение"),IF(C4518="Приход",D4518,IF(C4518="Корректировка остатка",D4518,-D4518)),"")</f>
        <v/>
      </c>
      <c r="G4518" s="13"/>
      <c r="H4518" s="15" t="str">
        <f>IF(OR(B4518="",SUMPRODUCT(--EXACT('Номенклатура'!$A$6:$A$205,B4518))&lt;&gt;1),"",INDEX('Номенклатура'!$B$6:$B$205,SUMPRODUCT(EXACT('Номенклатура'!$A$6:$A$205,B4518)*(ROW('Номенклатура'!$A$6:$A$205)-5)))&amp;"")</f>
        <v/>
      </c>
      <c r="I4518" s="15" t="str">
        <f>IF(COUNTA(A4518:D4518,G4518)=0,"",IF(NOT(ISNUMBER(A4518)),"Укажите дату",IF(B4518="","Укажите код",IF(NOT(AND(ISTEXT(B4518),LEN(B4518)&gt;0,LEN(B4518)&lt;=30,ISNUMBER(FIND(LEFT(B4518,1),"ABCDEFGHIJKLMNOPQRSTUVWXYZ")),SUMPRODUCT((MID(B4518,{1,2,3,4,5,6,7,8,9,10,11,12,13,14,15,16,17,18,19,20,21,22,23,24,25,26,27,28,29,30},1)&lt;&gt;"")*ISERROR(FIND(MID(B4518,{1,2,3,4,5,6,7,8,9,10,11,12,13,14,15,16,17,18,19,20,21,22,23,24,25,26,27,28,29,30},1),"ABCDEFGHIJKLMNOPQRSTUVWXYZ0123456789-_")))=0,ISERROR(VALUE(B4518)))),"Недопустимый код: только латинские буквы A-Z в верхнем регистре, цифры, - и _; начало с буквы, до 30 символов (например MILK-001)",IF(SUMPRODUCT(--EXACT('Номенклатура'!$A$6:$A$205,B4518))=0,"Код не найден в номенклатуре",IF(SUMPRODUCT(--EXACT('Номенклатура'!$A$6:$A$205,B4518))&gt;1,"Код повторяется в номенклатуре",IF(ISNA(MATCH(C4518,{"Приход","Расход","Списание","Корректировка остатка"},0)),"Выберите тип операции",IF(NOT(ISNUMBER(D4518)),"Укажите количество",IF(D4518=0,"Количество не может быть 0",IF(AND(C4518&lt;&gt;"Корректировка остатка",D4518&lt;0),"Для этого типа количество положительное",IF(NOT(ISNUMBER('Номенклатура'!$C$2)),"Укажите дату начала учёта",IF(A4518&lt;INT('Номенклатура'!$C$2),"Раньше даты начала учёта: НЕ учтено",IF(AND(C4518="Корректировка остатка",TRIM(G4518)=""),"Учтено: добавьте пояснение","ОК")))))))))))))</f>
        <v/>
      </c>
    </row>
    <row r="4519" spans="1:9" x14ac:dyDescent="0.25">
      <c r="A4519" s="16"/>
      <c r="B4519" s="13"/>
      <c r="C4519" s="13"/>
      <c r="D4519" s="14"/>
      <c r="E4519" s="17" t="str">
        <f>IF(OR(B4519="",SUMPRODUCT(--EXACT('Номенклатура'!$A$6:$A$205,B4519))&lt;&gt;1),"",INDEX('Номенклатура'!$D$6:$D$205,SUMPRODUCT(EXACT('Номенклатура'!$A$6:$A$205,B4519)*(ROW('Номенклатура'!$A$6:$A$205)-5)))&amp;"")</f>
        <v/>
      </c>
      <c r="F4519" s="18" t="str">
        <f>IF(OR(I4519="ОК",I4519="Учтено: добавьте пояснение"),IF(C4519="Приход",D4519,IF(C4519="Корректировка остатка",D4519,-D4519)),"")</f>
        <v/>
      </c>
      <c r="G4519" s="13"/>
      <c r="H4519" s="15" t="str">
        <f>IF(OR(B4519="",SUMPRODUCT(--EXACT('Номенклатура'!$A$6:$A$205,B4519))&lt;&gt;1),"",INDEX('Номенклатура'!$B$6:$B$205,SUMPRODUCT(EXACT('Номенклатура'!$A$6:$A$205,B4519)*(ROW('Номенклатура'!$A$6:$A$205)-5)))&amp;"")</f>
        <v/>
      </c>
      <c r="I4519" s="15" t="str">
        <f>IF(COUNTA(A4519:D4519,G4519)=0,"",IF(NOT(ISNUMBER(A4519)),"Укажите дату",IF(B4519="","Укажите код",IF(NOT(AND(ISTEXT(B4519),LEN(B4519)&gt;0,LEN(B4519)&lt;=30,ISNUMBER(FIND(LEFT(B4519,1),"ABCDEFGHIJKLMNOPQRSTUVWXYZ")),SUMPRODUCT((MID(B4519,{1,2,3,4,5,6,7,8,9,10,11,12,13,14,15,16,17,18,19,20,21,22,23,24,25,26,27,28,29,30},1)&lt;&gt;"")*ISERROR(FIND(MID(B4519,{1,2,3,4,5,6,7,8,9,10,11,12,13,14,15,16,17,18,19,20,21,22,23,24,25,26,27,28,29,30},1),"ABCDEFGHIJKLMNOPQRSTUVWXYZ0123456789-_")))=0,ISERROR(VALUE(B4519)))),"Недопустимый код: только латинские буквы A-Z в верхнем регистре, цифры, - и _; начало с буквы, до 30 символов (например MILK-001)",IF(SUMPRODUCT(--EXACT('Номенклатура'!$A$6:$A$205,B4519))=0,"Код не найден в номенклатуре",IF(SUMPRODUCT(--EXACT('Номенклатура'!$A$6:$A$205,B4519))&gt;1,"Код повторяется в номенклатуре",IF(ISNA(MATCH(C4519,{"Приход","Расход","Списание","Корректировка остатка"},0)),"Выберите тип операции",IF(NOT(ISNUMBER(D4519)),"Укажите количество",IF(D4519=0,"Количество не может быть 0",IF(AND(C4519&lt;&gt;"Корректировка остатка",D4519&lt;0),"Для этого типа количество положительное",IF(NOT(ISNUMBER('Номенклатура'!$C$2)),"Укажите дату начала учёта",IF(A4519&lt;INT('Номенклатура'!$C$2),"Раньше даты начала учёта: НЕ учтено",IF(AND(C4519="Корректировка остатка",TRIM(G4519)=""),"Учтено: добавьте пояснение","ОК")))))))))))))</f>
        <v/>
      </c>
    </row>
    <row r="4520" spans="1:9" x14ac:dyDescent="0.25">
      <c r="A4520" s="16"/>
      <c r="B4520" s="13"/>
      <c r="C4520" s="13"/>
      <c r="D4520" s="14"/>
      <c r="E4520" s="17" t="str">
        <f>IF(OR(B4520="",SUMPRODUCT(--EXACT('Номенклатура'!$A$6:$A$205,B4520))&lt;&gt;1),"",INDEX('Номенклатура'!$D$6:$D$205,SUMPRODUCT(EXACT('Номенклатура'!$A$6:$A$205,B4520)*(ROW('Номенклатура'!$A$6:$A$205)-5)))&amp;"")</f>
        <v/>
      </c>
      <c r="F4520" s="18" t="str">
        <f>IF(OR(I4520="ОК",I4520="Учтено: добавьте пояснение"),IF(C4520="Приход",D4520,IF(C4520="Корректировка остатка",D4520,-D4520)),"")</f>
        <v/>
      </c>
      <c r="G4520" s="13"/>
      <c r="H4520" s="15" t="str">
        <f>IF(OR(B4520="",SUMPRODUCT(--EXACT('Номенклатура'!$A$6:$A$205,B4520))&lt;&gt;1),"",INDEX('Номенклатура'!$B$6:$B$205,SUMPRODUCT(EXACT('Номенклатура'!$A$6:$A$205,B4520)*(ROW('Номенклатура'!$A$6:$A$205)-5)))&amp;"")</f>
        <v/>
      </c>
      <c r="I4520" s="15" t="str">
        <f>IF(COUNTA(A4520:D4520,G4520)=0,"",IF(NOT(ISNUMBER(A4520)),"Укажите дату",IF(B4520="","Укажите код",IF(NOT(AND(ISTEXT(B4520),LEN(B4520)&gt;0,LEN(B4520)&lt;=30,ISNUMBER(FIND(LEFT(B4520,1),"ABCDEFGHIJKLMNOPQRSTUVWXYZ")),SUMPRODUCT((MID(B4520,{1,2,3,4,5,6,7,8,9,10,11,12,13,14,15,16,17,18,19,20,21,22,23,24,25,26,27,28,29,30},1)&lt;&gt;"")*ISERROR(FIND(MID(B4520,{1,2,3,4,5,6,7,8,9,10,11,12,13,14,15,16,17,18,19,20,21,22,23,24,25,26,27,28,29,30},1),"ABCDEFGHIJKLMNOPQRSTUVWXYZ0123456789-_")))=0,ISERROR(VALUE(B4520)))),"Недопустимый код: только латинские буквы A-Z в верхнем регистре, цифры, - и _; начало с буквы, до 30 символов (например MILK-001)",IF(SUMPRODUCT(--EXACT('Номенклатура'!$A$6:$A$205,B4520))=0,"Код не найден в номенклатуре",IF(SUMPRODUCT(--EXACT('Номенклатура'!$A$6:$A$205,B4520))&gt;1,"Код повторяется в номенклатуре",IF(ISNA(MATCH(C4520,{"Приход","Расход","Списание","Корректировка остатка"},0)),"Выберите тип операции",IF(NOT(ISNUMBER(D4520)),"Укажите количество",IF(D4520=0,"Количество не может быть 0",IF(AND(C4520&lt;&gt;"Корректировка остатка",D4520&lt;0),"Для этого типа количество положительное",IF(NOT(ISNUMBER('Номенклатура'!$C$2)),"Укажите дату начала учёта",IF(A4520&lt;INT('Номенклатура'!$C$2),"Раньше даты начала учёта: НЕ учтено",IF(AND(C4520="Корректировка остатка",TRIM(G4520)=""),"Учтено: добавьте пояснение","ОК")))))))))))))</f>
        <v/>
      </c>
    </row>
    <row r="4521" spans="1:9" x14ac:dyDescent="0.25">
      <c r="A4521" s="16"/>
      <c r="B4521" s="13"/>
      <c r="C4521" s="13"/>
      <c r="D4521" s="14"/>
      <c r="E4521" s="17" t="str">
        <f>IF(OR(B4521="",SUMPRODUCT(--EXACT('Номенклатура'!$A$6:$A$205,B4521))&lt;&gt;1),"",INDEX('Номенклатура'!$D$6:$D$205,SUMPRODUCT(EXACT('Номенклатура'!$A$6:$A$205,B4521)*(ROW('Номенклатура'!$A$6:$A$205)-5)))&amp;"")</f>
        <v/>
      </c>
      <c r="F4521" s="18" t="str">
        <f>IF(OR(I4521="ОК",I4521="Учтено: добавьте пояснение"),IF(C4521="Приход",D4521,IF(C4521="Корректировка остатка",D4521,-D4521)),"")</f>
        <v/>
      </c>
      <c r="G4521" s="13"/>
      <c r="H4521" s="15" t="str">
        <f>IF(OR(B4521="",SUMPRODUCT(--EXACT('Номенклатура'!$A$6:$A$205,B4521))&lt;&gt;1),"",INDEX('Номенклатура'!$B$6:$B$205,SUMPRODUCT(EXACT('Номенклатура'!$A$6:$A$205,B4521)*(ROW('Номенклатура'!$A$6:$A$205)-5)))&amp;"")</f>
        <v/>
      </c>
      <c r="I4521" s="15" t="str">
        <f>IF(COUNTA(A4521:D4521,G4521)=0,"",IF(NOT(ISNUMBER(A4521)),"Укажите дату",IF(B4521="","Укажите код",IF(NOT(AND(ISTEXT(B4521),LEN(B4521)&gt;0,LEN(B4521)&lt;=30,ISNUMBER(FIND(LEFT(B4521,1),"ABCDEFGHIJKLMNOPQRSTUVWXYZ")),SUMPRODUCT((MID(B4521,{1,2,3,4,5,6,7,8,9,10,11,12,13,14,15,16,17,18,19,20,21,22,23,24,25,26,27,28,29,30},1)&lt;&gt;"")*ISERROR(FIND(MID(B4521,{1,2,3,4,5,6,7,8,9,10,11,12,13,14,15,16,17,18,19,20,21,22,23,24,25,26,27,28,29,30},1),"ABCDEFGHIJKLMNOPQRSTUVWXYZ0123456789-_")))=0,ISERROR(VALUE(B4521)))),"Недопустимый код: только латинские буквы A-Z в верхнем регистре, цифры, - и _; начало с буквы, до 30 символов (например MILK-001)",IF(SUMPRODUCT(--EXACT('Номенклатура'!$A$6:$A$205,B4521))=0,"Код не найден в номенклатуре",IF(SUMPRODUCT(--EXACT('Номенклатура'!$A$6:$A$205,B4521))&gt;1,"Код повторяется в номенклатуре",IF(ISNA(MATCH(C4521,{"Приход","Расход","Списание","Корректировка остатка"},0)),"Выберите тип операции",IF(NOT(ISNUMBER(D4521)),"Укажите количество",IF(D4521=0,"Количество не может быть 0",IF(AND(C4521&lt;&gt;"Корректировка остатка",D4521&lt;0),"Для этого типа количество положительное",IF(NOT(ISNUMBER('Номенклатура'!$C$2)),"Укажите дату начала учёта",IF(A4521&lt;INT('Номенклатура'!$C$2),"Раньше даты начала учёта: НЕ учтено",IF(AND(C4521="Корректировка остатка",TRIM(G4521)=""),"Учтено: добавьте пояснение","ОК")))))))))))))</f>
        <v/>
      </c>
    </row>
    <row r="4522" spans="1:9" x14ac:dyDescent="0.25">
      <c r="A4522" s="16"/>
      <c r="B4522" s="13"/>
      <c r="C4522" s="13"/>
      <c r="D4522" s="14"/>
      <c r="E4522" s="17" t="str">
        <f>IF(OR(B4522="",SUMPRODUCT(--EXACT('Номенклатура'!$A$6:$A$205,B4522))&lt;&gt;1),"",INDEX('Номенклатура'!$D$6:$D$205,SUMPRODUCT(EXACT('Номенклатура'!$A$6:$A$205,B4522)*(ROW('Номенклатура'!$A$6:$A$205)-5)))&amp;"")</f>
        <v/>
      </c>
      <c r="F4522" s="18" t="str">
        <f>IF(OR(I4522="ОК",I4522="Учтено: добавьте пояснение"),IF(C4522="Приход",D4522,IF(C4522="Корректировка остатка",D4522,-D4522)),"")</f>
        <v/>
      </c>
      <c r="G4522" s="13"/>
      <c r="H4522" s="15" t="str">
        <f>IF(OR(B4522="",SUMPRODUCT(--EXACT('Номенклатура'!$A$6:$A$205,B4522))&lt;&gt;1),"",INDEX('Номенклатура'!$B$6:$B$205,SUMPRODUCT(EXACT('Номенклатура'!$A$6:$A$205,B4522)*(ROW('Номенклатура'!$A$6:$A$205)-5)))&amp;"")</f>
        <v/>
      </c>
      <c r="I4522" s="15" t="str">
        <f>IF(COUNTA(A4522:D4522,G4522)=0,"",IF(NOT(ISNUMBER(A4522)),"Укажите дату",IF(B4522="","Укажите код",IF(NOT(AND(ISTEXT(B4522),LEN(B4522)&gt;0,LEN(B4522)&lt;=30,ISNUMBER(FIND(LEFT(B4522,1),"ABCDEFGHIJKLMNOPQRSTUVWXYZ")),SUMPRODUCT((MID(B4522,{1,2,3,4,5,6,7,8,9,10,11,12,13,14,15,16,17,18,19,20,21,22,23,24,25,26,27,28,29,30},1)&lt;&gt;"")*ISERROR(FIND(MID(B4522,{1,2,3,4,5,6,7,8,9,10,11,12,13,14,15,16,17,18,19,20,21,22,23,24,25,26,27,28,29,30},1),"ABCDEFGHIJKLMNOPQRSTUVWXYZ0123456789-_")))=0,ISERROR(VALUE(B4522)))),"Недопустимый код: только латинские буквы A-Z в верхнем регистре, цифры, - и _; начало с буквы, до 30 символов (например MILK-001)",IF(SUMPRODUCT(--EXACT('Номенклатура'!$A$6:$A$205,B4522))=0,"Код не найден в номенклатуре",IF(SUMPRODUCT(--EXACT('Номенклатура'!$A$6:$A$205,B4522))&gt;1,"Код повторяется в номенклатуре",IF(ISNA(MATCH(C4522,{"Приход","Расход","Списание","Корректировка остатка"},0)),"Выберите тип операции",IF(NOT(ISNUMBER(D4522)),"Укажите количество",IF(D4522=0,"Количество не может быть 0",IF(AND(C4522&lt;&gt;"Корректировка остатка",D4522&lt;0),"Для этого типа количество положительное",IF(NOT(ISNUMBER('Номенклатура'!$C$2)),"Укажите дату начала учёта",IF(A4522&lt;INT('Номенклатура'!$C$2),"Раньше даты начала учёта: НЕ учтено",IF(AND(C4522="Корректировка остатка",TRIM(G4522)=""),"Учтено: добавьте пояснение","ОК")))))))))))))</f>
        <v/>
      </c>
    </row>
    <row r="4523" spans="1:9" x14ac:dyDescent="0.25">
      <c r="A4523" s="16"/>
      <c r="B4523" s="13"/>
      <c r="C4523" s="13"/>
      <c r="D4523" s="14"/>
      <c r="E4523" s="17" t="str">
        <f>IF(OR(B4523="",SUMPRODUCT(--EXACT('Номенклатура'!$A$6:$A$205,B4523))&lt;&gt;1),"",INDEX('Номенклатура'!$D$6:$D$205,SUMPRODUCT(EXACT('Номенклатура'!$A$6:$A$205,B4523)*(ROW('Номенклатура'!$A$6:$A$205)-5)))&amp;"")</f>
        <v/>
      </c>
      <c r="F4523" s="18" t="str">
        <f>IF(OR(I4523="ОК",I4523="Учтено: добавьте пояснение"),IF(C4523="Приход",D4523,IF(C4523="Корректировка остатка",D4523,-D4523)),"")</f>
        <v/>
      </c>
      <c r="G4523" s="13"/>
      <c r="H4523" s="15" t="str">
        <f>IF(OR(B4523="",SUMPRODUCT(--EXACT('Номенклатура'!$A$6:$A$205,B4523))&lt;&gt;1),"",INDEX('Номенклатура'!$B$6:$B$205,SUMPRODUCT(EXACT('Номенклатура'!$A$6:$A$205,B4523)*(ROW('Номенклатура'!$A$6:$A$205)-5)))&amp;"")</f>
        <v/>
      </c>
      <c r="I4523" s="15" t="str">
        <f>IF(COUNTA(A4523:D4523,G4523)=0,"",IF(NOT(ISNUMBER(A4523)),"Укажите дату",IF(B4523="","Укажите код",IF(NOT(AND(ISTEXT(B4523),LEN(B4523)&gt;0,LEN(B4523)&lt;=30,ISNUMBER(FIND(LEFT(B4523,1),"ABCDEFGHIJKLMNOPQRSTUVWXYZ")),SUMPRODUCT((MID(B4523,{1,2,3,4,5,6,7,8,9,10,11,12,13,14,15,16,17,18,19,20,21,22,23,24,25,26,27,28,29,30},1)&lt;&gt;"")*ISERROR(FIND(MID(B4523,{1,2,3,4,5,6,7,8,9,10,11,12,13,14,15,16,17,18,19,20,21,22,23,24,25,26,27,28,29,30},1),"ABCDEFGHIJKLMNOPQRSTUVWXYZ0123456789-_")))=0,ISERROR(VALUE(B4523)))),"Недопустимый код: только латинские буквы A-Z в верхнем регистре, цифры, - и _; начало с буквы, до 30 символов (например MILK-001)",IF(SUMPRODUCT(--EXACT('Номенклатура'!$A$6:$A$205,B4523))=0,"Код не найден в номенклатуре",IF(SUMPRODUCT(--EXACT('Номенклатура'!$A$6:$A$205,B4523))&gt;1,"Код повторяется в номенклатуре",IF(ISNA(MATCH(C4523,{"Приход","Расход","Списание","Корректировка остатка"},0)),"Выберите тип операции",IF(NOT(ISNUMBER(D4523)),"Укажите количество",IF(D4523=0,"Количество не может быть 0",IF(AND(C4523&lt;&gt;"Корректировка остатка",D4523&lt;0),"Для этого типа количество положительное",IF(NOT(ISNUMBER('Номенклатура'!$C$2)),"Укажите дату начала учёта",IF(A4523&lt;INT('Номенклатура'!$C$2),"Раньше даты начала учёта: НЕ учтено",IF(AND(C4523="Корректировка остатка",TRIM(G4523)=""),"Учтено: добавьте пояснение","ОК")))))))))))))</f>
        <v/>
      </c>
    </row>
    <row r="4524" spans="1:9" x14ac:dyDescent="0.25">
      <c r="A4524" s="16"/>
      <c r="B4524" s="13"/>
      <c r="C4524" s="13"/>
      <c r="D4524" s="14"/>
      <c r="E4524" s="17" t="str">
        <f>IF(OR(B4524="",SUMPRODUCT(--EXACT('Номенклатура'!$A$6:$A$205,B4524))&lt;&gt;1),"",INDEX('Номенклатура'!$D$6:$D$205,SUMPRODUCT(EXACT('Номенклатура'!$A$6:$A$205,B4524)*(ROW('Номенклатура'!$A$6:$A$205)-5)))&amp;"")</f>
        <v/>
      </c>
      <c r="F4524" s="18" t="str">
        <f>IF(OR(I4524="ОК",I4524="Учтено: добавьте пояснение"),IF(C4524="Приход",D4524,IF(C4524="Корректировка остатка",D4524,-D4524)),"")</f>
        <v/>
      </c>
      <c r="G4524" s="13"/>
      <c r="H4524" s="15" t="str">
        <f>IF(OR(B4524="",SUMPRODUCT(--EXACT('Номенклатура'!$A$6:$A$205,B4524))&lt;&gt;1),"",INDEX('Номенклатура'!$B$6:$B$205,SUMPRODUCT(EXACT('Номенклатура'!$A$6:$A$205,B4524)*(ROW('Номенклатура'!$A$6:$A$205)-5)))&amp;"")</f>
        <v/>
      </c>
      <c r="I4524" s="15" t="str">
        <f>IF(COUNTA(A4524:D4524,G4524)=0,"",IF(NOT(ISNUMBER(A4524)),"Укажите дату",IF(B4524="","Укажите код",IF(NOT(AND(ISTEXT(B4524),LEN(B4524)&gt;0,LEN(B4524)&lt;=30,ISNUMBER(FIND(LEFT(B4524,1),"ABCDEFGHIJKLMNOPQRSTUVWXYZ")),SUMPRODUCT((MID(B4524,{1,2,3,4,5,6,7,8,9,10,11,12,13,14,15,16,17,18,19,20,21,22,23,24,25,26,27,28,29,30},1)&lt;&gt;"")*ISERROR(FIND(MID(B4524,{1,2,3,4,5,6,7,8,9,10,11,12,13,14,15,16,17,18,19,20,21,22,23,24,25,26,27,28,29,30},1),"ABCDEFGHIJKLMNOPQRSTUVWXYZ0123456789-_")))=0,ISERROR(VALUE(B4524)))),"Недопустимый код: только латинские буквы A-Z в верхнем регистре, цифры, - и _; начало с буквы, до 30 символов (например MILK-001)",IF(SUMPRODUCT(--EXACT('Номенклатура'!$A$6:$A$205,B4524))=0,"Код не найден в номенклатуре",IF(SUMPRODUCT(--EXACT('Номенклатура'!$A$6:$A$205,B4524))&gt;1,"Код повторяется в номенклатуре",IF(ISNA(MATCH(C4524,{"Приход","Расход","Списание","Корректировка остатка"},0)),"Выберите тип операции",IF(NOT(ISNUMBER(D4524)),"Укажите количество",IF(D4524=0,"Количество не может быть 0",IF(AND(C4524&lt;&gt;"Корректировка остатка",D4524&lt;0),"Для этого типа количество положительное",IF(NOT(ISNUMBER('Номенклатура'!$C$2)),"Укажите дату начала учёта",IF(A4524&lt;INT('Номенклатура'!$C$2),"Раньше даты начала учёта: НЕ учтено",IF(AND(C4524="Корректировка остатка",TRIM(G4524)=""),"Учтено: добавьте пояснение","ОК")))))))))))))</f>
        <v/>
      </c>
    </row>
    <row r="4525" spans="1:9" x14ac:dyDescent="0.25">
      <c r="A4525" s="16"/>
      <c r="B4525" s="13"/>
      <c r="C4525" s="13"/>
      <c r="D4525" s="14"/>
      <c r="E4525" s="17" t="str">
        <f>IF(OR(B4525="",SUMPRODUCT(--EXACT('Номенклатура'!$A$6:$A$205,B4525))&lt;&gt;1),"",INDEX('Номенклатура'!$D$6:$D$205,SUMPRODUCT(EXACT('Номенклатура'!$A$6:$A$205,B4525)*(ROW('Номенклатура'!$A$6:$A$205)-5)))&amp;"")</f>
        <v/>
      </c>
      <c r="F4525" s="18" t="str">
        <f>IF(OR(I4525="ОК",I4525="Учтено: добавьте пояснение"),IF(C4525="Приход",D4525,IF(C4525="Корректировка остатка",D4525,-D4525)),"")</f>
        <v/>
      </c>
      <c r="G4525" s="13"/>
      <c r="H4525" s="15" t="str">
        <f>IF(OR(B4525="",SUMPRODUCT(--EXACT('Номенклатура'!$A$6:$A$205,B4525))&lt;&gt;1),"",INDEX('Номенклатура'!$B$6:$B$205,SUMPRODUCT(EXACT('Номенклатура'!$A$6:$A$205,B4525)*(ROW('Номенклатура'!$A$6:$A$205)-5)))&amp;"")</f>
        <v/>
      </c>
      <c r="I4525" s="15" t="str">
        <f>IF(COUNTA(A4525:D4525,G4525)=0,"",IF(NOT(ISNUMBER(A4525)),"Укажите дату",IF(B4525="","Укажите код",IF(NOT(AND(ISTEXT(B4525),LEN(B4525)&gt;0,LEN(B4525)&lt;=30,ISNUMBER(FIND(LEFT(B4525,1),"ABCDEFGHIJKLMNOPQRSTUVWXYZ")),SUMPRODUCT((MID(B4525,{1,2,3,4,5,6,7,8,9,10,11,12,13,14,15,16,17,18,19,20,21,22,23,24,25,26,27,28,29,30},1)&lt;&gt;"")*ISERROR(FIND(MID(B4525,{1,2,3,4,5,6,7,8,9,10,11,12,13,14,15,16,17,18,19,20,21,22,23,24,25,26,27,28,29,30},1),"ABCDEFGHIJKLMNOPQRSTUVWXYZ0123456789-_")))=0,ISERROR(VALUE(B4525)))),"Недопустимый код: только латинские буквы A-Z в верхнем регистре, цифры, - и _; начало с буквы, до 30 символов (например MILK-001)",IF(SUMPRODUCT(--EXACT('Номенклатура'!$A$6:$A$205,B4525))=0,"Код не найден в номенклатуре",IF(SUMPRODUCT(--EXACT('Номенклатура'!$A$6:$A$205,B4525))&gt;1,"Код повторяется в номенклатуре",IF(ISNA(MATCH(C4525,{"Приход","Расход","Списание","Корректировка остатка"},0)),"Выберите тип операции",IF(NOT(ISNUMBER(D4525)),"Укажите количество",IF(D4525=0,"Количество не может быть 0",IF(AND(C4525&lt;&gt;"Корректировка остатка",D4525&lt;0),"Для этого типа количество положительное",IF(NOT(ISNUMBER('Номенклатура'!$C$2)),"Укажите дату начала учёта",IF(A4525&lt;INT('Номенклатура'!$C$2),"Раньше даты начала учёта: НЕ учтено",IF(AND(C4525="Корректировка остатка",TRIM(G4525)=""),"Учтено: добавьте пояснение","ОК")))))))))))))</f>
        <v/>
      </c>
    </row>
    <row r="4526" spans="1:9" x14ac:dyDescent="0.25">
      <c r="A4526" s="16"/>
      <c r="B4526" s="13"/>
      <c r="C4526" s="13"/>
      <c r="D4526" s="14"/>
      <c r="E4526" s="17" t="str">
        <f>IF(OR(B4526="",SUMPRODUCT(--EXACT('Номенклатура'!$A$6:$A$205,B4526))&lt;&gt;1),"",INDEX('Номенклатура'!$D$6:$D$205,SUMPRODUCT(EXACT('Номенклатура'!$A$6:$A$205,B4526)*(ROW('Номенклатура'!$A$6:$A$205)-5)))&amp;"")</f>
        <v/>
      </c>
      <c r="F4526" s="18" t="str">
        <f>IF(OR(I4526="ОК",I4526="Учтено: добавьте пояснение"),IF(C4526="Приход",D4526,IF(C4526="Корректировка остатка",D4526,-D4526)),"")</f>
        <v/>
      </c>
      <c r="G4526" s="13"/>
      <c r="H4526" s="15" t="str">
        <f>IF(OR(B4526="",SUMPRODUCT(--EXACT('Номенклатура'!$A$6:$A$205,B4526))&lt;&gt;1),"",INDEX('Номенклатура'!$B$6:$B$205,SUMPRODUCT(EXACT('Номенклатура'!$A$6:$A$205,B4526)*(ROW('Номенклатура'!$A$6:$A$205)-5)))&amp;"")</f>
        <v/>
      </c>
      <c r="I4526" s="15" t="str">
        <f>IF(COUNTA(A4526:D4526,G4526)=0,"",IF(NOT(ISNUMBER(A4526)),"Укажите дату",IF(B4526="","Укажите код",IF(NOT(AND(ISTEXT(B4526),LEN(B4526)&gt;0,LEN(B4526)&lt;=30,ISNUMBER(FIND(LEFT(B4526,1),"ABCDEFGHIJKLMNOPQRSTUVWXYZ")),SUMPRODUCT((MID(B4526,{1,2,3,4,5,6,7,8,9,10,11,12,13,14,15,16,17,18,19,20,21,22,23,24,25,26,27,28,29,30},1)&lt;&gt;"")*ISERROR(FIND(MID(B4526,{1,2,3,4,5,6,7,8,9,10,11,12,13,14,15,16,17,18,19,20,21,22,23,24,25,26,27,28,29,30},1),"ABCDEFGHIJKLMNOPQRSTUVWXYZ0123456789-_")))=0,ISERROR(VALUE(B4526)))),"Недопустимый код: только латинские буквы A-Z в верхнем регистре, цифры, - и _; начало с буквы, до 30 символов (например MILK-001)",IF(SUMPRODUCT(--EXACT('Номенклатура'!$A$6:$A$205,B4526))=0,"Код не найден в номенклатуре",IF(SUMPRODUCT(--EXACT('Номенклатура'!$A$6:$A$205,B4526))&gt;1,"Код повторяется в номенклатуре",IF(ISNA(MATCH(C4526,{"Приход","Расход","Списание","Корректировка остатка"},0)),"Выберите тип операции",IF(NOT(ISNUMBER(D4526)),"Укажите количество",IF(D4526=0,"Количество не может быть 0",IF(AND(C4526&lt;&gt;"Корректировка остатка",D4526&lt;0),"Для этого типа количество положительное",IF(NOT(ISNUMBER('Номенклатура'!$C$2)),"Укажите дату начала учёта",IF(A4526&lt;INT('Номенклатура'!$C$2),"Раньше даты начала учёта: НЕ учтено",IF(AND(C4526="Корректировка остатка",TRIM(G4526)=""),"Учтено: добавьте пояснение","ОК")))))))))))))</f>
        <v/>
      </c>
    </row>
    <row r="4527" spans="1:9" x14ac:dyDescent="0.25">
      <c r="A4527" s="16"/>
      <c r="B4527" s="13"/>
      <c r="C4527" s="13"/>
      <c r="D4527" s="14"/>
      <c r="E4527" s="17" t="str">
        <f>IF(OR(B4527="",SUMPRODUCT(--EXACT('Номенклатура'!$A$6:$A$205,B4527))&lt;&gt;1),"",INDEX('Номенклатура'!$D$6:$D$205,SUMPRODUCT(EXACT('Номенклатура'!$A$6:$A$205,B4527)*(ROW('Номенклатура'!$A$6:$A$205)-5)))&amp;"")</f>
        <v/>
      </c>
      <c r="F4527" s="18" t="str">
        <f>IF(OR(I4527="ОК",I4527="Учтено: добавьте пояснение"),IF(C4527="Приход",D4527,IF(C4527="Корректировка остатка",D4527,-D4527)),"")</f>
        <v/>
      </c>
      <c r="G4527" s="13"/>
      <c r="H4527" s="15" t="str">
        <f>IF(OR(B4527="",SUMPRODUCT(--EXACT('Номенклатура'!$A$6:$A$205,B4527))&lt;&gt;1),"",INDEX('Номенклатура'!$B$6:$B$205,SUMPRODUCT(EXACT('Номенклатура'!$A$6:$A$205,B4527)*(ROW('Номенклатура'!$A$6:$A$205)-5)))&amp;"")</f>
        <v/>
      </c>
      <c r="I4527" s="15" t="str">
        <f>IF(COUNTA(A4527:D4527,G4527)=0,"",IF(NOT(ISNUMBER(A4527)),"Укажите дату",IF(B4527="","Укажите код",IF(NOT(AND(ISTEXT(B4527),LEN(B4527)&gt;0,LEN(B4527)&lt;=30,ISNUMBER(FIND(LEFT(B4527,1),"ABCDEFGHIJKLMNOPQRSTUVWXYZ")),SUMPRODUCT((MID(B4527,{1,2,3,4,5,6,7,8,9,10,11,12,13,14,15,16,17,18,19,20,21,22,23,24,25,26,27,28,29,30},1)&lt;&gt;"")*ISERROR(FIND(MID(B4527,{1,2,3,4,5,6,7,8,9,10,11,12,13,14,15,16,17,18,19,20,21,22,23,24,25,26,27,28,29,30},1),"ABCDEFGHIJKLMNOPQRSTUVWXYZ0123456789-_")))=0,ISERROR(VALUE(B4527)))),"Недопустимый код: только латинские буквы A-Z в верхнем регистре, цифры, - и _; начало с буквы, до 30 символов (например MILK-001)",IF(SUMPRODUCT(--EXACT('Номенклатура'!$A$6:$A$205,B4527))=0,"Код не найден в номенклатуре",IF(SUMPRODUCT(--EXACT('Номенклатура'!$A$6:$A$205,B4527))&gt;1,"Код повторяется в номенклатуре",IF(ISNA(MATCH(C4527,{"Приход","Расход","Списание","Корректировка остатка"},0)),"Выберите тип операции",IF(NOT(ISNUMBER(D4527)),"Укажите количество",IF(D4527=0,"Количество не может быть 0",IF(AND(C4527&lt;&gt;"Корректировка остатка",D4527&lt;0),"Для этого типа количество положительное",IF(NOT(ISNUMBER('Номенклатура'!$C$2)),"Укажите дату начала учёта",IF(A4527&lt;INT('Номенклатура'!$C$2),"Раньше даты начала учёта: НЕ учтено",IF(AND(C4527="Корректировка остатка",TRIM(G4527)=""),"Учтено: добавьте пояснение","ОК")))))))))))))</f>
        <v/>
      </c>
    </row>
    <row r="4528" spans="1:9" x14ac:dyDescent="0.25">
      <c r="A4528" s="16"/>
      <c r="B4528" s="13"/>
      <c r="C4528" s="13"/>
      <c r="D4528" s="14"/>
      <c r="E4528" s="17" t="str">
        <f>IF(OR(B4528="",SUMPRODUCT(--EXACT('Номенклатура'!$A$6:$A$205,B4528))&lt;&gt;1),"",INDEX('Номенклатура'!$D$6:$D$205,SUMPRODUCT(EXACT('Номенклатура'!$A$6:$A$205,B4528)*(ROW('Номенклатура'!$A$6:$A$205)-5)))&amp;"")</f>
        <v/>
      </c>
      <c r="F4528" s="18" t="str">
        <f>IF(OR(I4528="ОК",I4528="Учтено: добавьте пояснение"),IF(C4528="Приход",D4528,IF(C4528="Корректировка остатка",D4528,-D4528)),"")</f>
        <v/>
      </c>
      <c r="G4528" s="13"/>
      <c r="H4528" s="15" t="str">
        <f>IF(OR(B4528="",SUMPRODUCT(--EXACT('Номенклатура'!$A$6:$A$205,B4528))&lt;&gt;1),"",INDEX('Номенклатура'!$B$6:$B$205,SUMPRODUCT(EXACT('Номенклатура'!$A$6:$A$205,B4528)*(ROW('Номенклатура'!$A$6:$A$205)-5)))&amp;"")</f>
        <v/>
      </c>
      <c r="I4528" s="15" t="str">
        <f>IF(COUNTA(A4528:D4528,G4528)=0,"",IF(NOT(ISNUMBER(A4528)),"Укажите дату",IF(B4528="","Укажите код",IF(NOT(AND(ISTEXT(B4528),LEN(B4528)&gt;0,LEN(B4528)&lt;=30,ISNUMBER(FIND(LEFT(B4528,1),"ABCDEFGHIJKLMNOPQRSTUVWXYZ")),SUMPRODUCT((MID(B4528,{1,2,3,4,5,6,7,8,9,10,11,12,13,14,15,16,17,18,19,20,21,22,23,24,25,26,27,28,29,30},1)&lt;&gt;"")*ISERROR(FIND(MID(B4528,{1,2,3,4,5,6,7,8,9,10,11,12,13,14,15,16,17,18,19,20,21,22,23,24,25,26,27,28,29,30},1),"ABCDEFGHIJKLMNOPQRSTUVWXYZ0123456789-_")))=0,ISERROR(VALUE(B4528)))),"Недопустимый код: только латинские буквы A-Z в верхнем регистре, цифры, - и _; начало с буквы, до 30 символов (например MILK-001)",IF(SUMPRODUCT(--EXACT('Номенклатура'!$A$6:$A$205,B4528))=0,"Код не найден в номенклатуре",IF(SUMPRODUCT(--EXACT('Номенклатура'!$A$6:$A$205,B4528))&gt;1,"Код повторяется в номенклатуре",IF(ISNA(MATCH(C4528,{"Приход","Расход","Списание","Корректировка остатка"},0)),"Выберите тип операции",IF(NOT(ISNUMBER(D4528)),"Укажите количество",IF(D4528=0,"Количество не может быть 0",IF(AND(C4528&lt;&gt;"Корректировка остатка",D4528&lt;0),"Для этого типа количество положительное",IF(NOT(ISNUMBER('Номенклатура'!$C$2)),"Укажите дату начала учёта",IF(A4528&lt;INT('Номенклатура'!$C$2),"Раньше даты начала учёта: НЕ учтено",IF(AND(C4528="Корректировка остатка",TRIM(G4528)=""),"Учтено: добавьте пояснение","ОК")))))))))))))</f>
        <v/>
      </c>
    </row>
    <row r="4529" spans="1:9" x14ac:dyDescent="0.25">
      <c r="A4529" s="16"/>
      <c r="B4529" s="13"/>
      <c r="C4529" s="13"/>
      <c r="D4529" s="14"/>
      <c r="E4529" s="17" t="str">
        <f>IF(OR(B4529="",SUMPRODUCT(--EXACT('Номенклатура'!$A$6:$A$205,B4529))&lt;&gt;1),"",INDEX('Номенклатура'!$D$6:$D$205,SUMPRODUCT(EXACT('Номенклатура'!$A$6:$A$205,B4529)*(ROW('Номенклатура'!$A$6:$A$205)-5)))&amp;"")</f>
        <v/>
      </c>
      <c r="F4529" s="18" t="str">
        <f>IF(OR(I4529="ОК",I4529="Учтено: добавьте пояснение"),IF(C4529="Приход",D4529,IF(C4529="Корректировка остатка",D4529,-D4529)),"")</f>
        <v/>
      </c>
      <c r="G4529" s="13"/>
      <c r="H4529" s="15" t="str">
        <f>IF(OR(B4529="",SUMPRODUCT(--EXACT('Номенклатура'!$A$6:$A$205,B4529))&lt;&gt;1),"",INDEX('Номенклатура'!$B$6:$B$205,SUMPRODUCT(EXACT('Номенклатура'!$A$6:$A$205,B4529)*(ROW('Номенклатура'!$A$6:$A$205)-5)))&amp;"")</f>
        <v/>
      </c>
      <c r="I4529" s="15" t="str">
        <f>IF(COUNTA(A4529:D4529,G4529)=0,"",IF(NOT(ISNUMBER(A4529)),"Укажите дату",IF(B4529="","Укажите код",IF(NOT(AND(ISTEXT(B4529),LEN(B4529)&gt;0,LEN(B4529)&lt;=30,ISNUMBER(FIND(LEFT(B4529,1),"ABCDEFGHIJKLMNOPQRSTUVWXYZ")),SUMPRODUCT((MID(B4529,{1,2,3,4,5,6,7,8,9,10,11,12,13,14,15,16,17,18,19,20,21,22,23,24,25,26,27,28,29,30},1)&lt;&gt;"")*ISERROR(FIND(MID(B4529,{1,2,3,4,5,6,7,8,9,10,11,12,13,14,15,16,17,18,19,20,21,22,23,24,25,26,27,28,29,30},1),"ABCDEFGHIJKLMNOPQRSTUVWXYZ0123456789-_")))=0,ISERROR(VALUE(B4529)))),"Недопустимый код: только латинские буквы A-Z в верхнем регистре, цифры, - и _; начало с буквы, до 30 символов (например MILK-001)",IF(SUMPRODUCT(--EXACT('Номенклатура'!$A$6:$A$205,B4529))=0,"Код не найден в номенклатуре",IF(SUMPRODUCT(--EXACT('Номенклатура'!$A$6:$A$205,B4529))&gt;1,"Код повторяется в номенклатуре",IF(ISNA(MATCH(C4529,{"Приход","Расход","Списание","Корректировка остатка"},0)),"Выберите тип операции",IF(NOT(ISNUMBER(D4529)),"Укажите количество",IF(D4529=0,"Количество не может быть 0",IF(AND(C4529&lt;&gt;"Корректировка остатка",D4529&lt;0),"Для этого типа количество положительное",IF(NOT(ISNUMBER('Номенклатура'!$C$2)),"Укажите дату начала учёта",IF(A4529&lt;INT('Номенклатура'!$C$2),"Раньше даты начала учёта: НЕ учтено",IF(AND(C4529="Корректировка остатка",TRIM(G4529)=""),"Учтено: добавьте пояснение","ОК")))))))))))))</f>
        <v/>
      </c>
    </row>
    <row r="4530" spans="1:9" x14ac:dyDescent="0.25">
      <c r="A4530" s="16"/>
      <c r="B4530" s="13"/>
      <c r="C4530" s="13"/>
      <c r="D4530" s="14"/>
      <c r="E4530" s="17" t="str">
        <f>IF(OR(B4530="",SUMPRODUCT(--EXACT('Номенклатура'!$A$6:$A$205,B4530))&lt;&gt;1),"",INDEX('Номенклатура'!$D$6:$D$205,SUMPRODUCT(EXACT('Номенклатура'!$A$6:$A$205,B4530)*(ROW('Номенклатура'!$A$6:$A$205)-5)))&amp;"")</f>
        <v/>
      </c>
      <c r="F4530" s="18" t="str">
        <f>IF(OR(I4530="ОК",I4530="Учтено: добавьте пояснение"),IF(C4530="Приход",D4530,IF(C4530="Корректировка остатка",D4530,-D4530)),"")</f>
        <v/>
      </c>
      <c r="G4530" s="13"/>
      <c r="H4530" s="15" t="str">
        <f>IF(OR(B4530="",SUMPRODUCT(--EXACT('Номенклатура'!$A$6:$A$205,B4530))&lt;&gt;1),"",INDEX('Номенклатура'!$B$6:$B$205,SUMPRODUCT(EXACT('Номенклатура'!$A$6:$A$205,B4530)*(ROW('Номенклатура'!$A$6:$A$205)-5)))&amp;"")</f>
        <v/>
      </c>
      <c r="I4530" s="15" t="str">
        <f>IF(COUNTA(A4530:D4530,G4530)=0,"",IF(NOT(ISNUMBER(A4530)),"Укажите дату",IF(B4530="","Укажите код",IF(NOT(AND(ISTEXT(B4530),LEN(B4530)&gt;0,LEN(B4530)&lt;=30,ISNUMBER(FIND(LEFT(B4530,1),"ABCDEFGHIJKLMNOPQRSTUVWXYZ")),SUMPRODUCT((MID(B4530,{1,2,3,4,5,6,7,8,9,10,11,12,13,14,15,16,17,18,19,20,21,22,23,24,25,26,27,28,29,30},1)&lt;&gt;"")*ISERROR(FIND(MID(B4530,{1,2,3,4,5,6,7,8,9,10,11,12,13,14,15,16,17,18,19,20,21,22,23,24,25,26,27,28,29,30},1),"ABCDEFGHIJKLMNOPQRSTUVWXYZ0123456789-_")))=0,ISERROR(VALUE(B4530)))),"Недопустимый код: только латинские буквы A-Z в верхнем регистре, цифры, - и _; начало с буквы, до 30 символов (например MILK-001)",IF(SUMPRODUCT(--EXACT('Номенклатура'!$A$6:$A$205,B4530))=0,"Код не найден в номенклатуре",IF(SUMPRODUCT(--EXACT('Номенклатура'!$A$6:$A$205,B4530))&gt;1,"Код повторяется в номенклатуре",IF(ISNA(MATCH(C4530,{"Приход","Расход","Списание","Корректировка остатка"},0)),"Выберите тип операции",IF(NOT(ISNUMBER(D4530)),"Укажите количество",IF(D4530=0,"Количество не может быть 0",IF(AND(C4530&lt;&gt;"Корректировка остатка",D4530&lt;0),"Для этого типа количество положительное",IF(NOT(ISNUMBER('Номенклатура'!$C$2)),"Укажите дату начала учёта",IF(A4530&lt;INT('Номенклатура'!$C$2),"Раньше даты начала учёта: НЕ учтено",IF(AND(C4530="Корректировка остатка",TRIM(G4530)=""),"Учтено: добавьте пояснение","ОК")))))))))))))</f>
        <v/>
      </c>
    </row>
    <row r="4531" spans="1:9" x14ac:dyDescent="0.25">
      <c r="A4531" s="16"/>
      <c r="B4531" s="13"/>
      <c r="C4531" s="13"/>
      <c r="D4531" s="14"/>
      <c r="E4531" s="17" t="str">
        <f>IF(OR(B4531="",SUMPRODUCT(--EXACT('Номенклатура'!$A$6:$A$205,B4531))&lt;&gt;1),"",INDEX('Номенклатура'!$D$6:$D$205,SUMPRODUCT(EXACT('Номенклатура'!$A$6:$A$205,B4531)*(ROW('Номенклатура'!$A$6:$A$205)-5)))&amp;"")</f>
        <v/>
      </c>
      <c r="F4531" s="18" t="str">
        <f>IF(OR(I4531="ОК",I4531="Учтено: добавьте пояснение"),IF(C4531="Приход",D4531,IF(C4531="Корректировка остатка",D4531,-D4531)),"")</f>
        <v/>
      </c>
      <c r="G4531" s="13"/>
      <c r="H4531" s="15" t="str">
        <f>IF(OR(B4531="",SUMPRODUCT(--EXACT('Номенклатура'!$A$6:$A$205,B4531))&lt;&gt;1),"",INDEX('Номенклатура'!$B$6:$B$205,SUMPRODUCT(EXACT('Номенклатура'!$A$6:$A$205,B4531)*(ROW('Номенклатура'!$A$6:$A$205)-5)))&amp;"")</f>
        <v/>
      </c>
      <c r="I4531" s="15" t="str">
        <f>IF(COUNTA(A4531:D4531,G4531)=0,"",IF(NOT(ISNUMBER(A4531)),"Укажите дату",IF(B4531="","Укажите код",IF(NOT(AND(ISTEXT(B4531),LEN(B4531)&gt;0,LEN(B4531)&lt;=30,ISNUMBER(FIND(LEFT(B4531,1),"ABCDEFGHIJKLMNOPQRSTUVWXYZ")),SUMPRODUCT((MID(B4531,{1,2,3,4,5,6,7,8,9,10,11,12,13,14,15,16,17,18,19,20,21,22,23,24,25,26,27,28,29,30},1)&lt;&gt;"")*ISERROR(FIND(MID(B4531,{1,2,3,4,5,6,7,8,9,10,11,12,13,14,15,16,17,18,19,20,21,22,23,24,25,26,27,28,29,30},1),"ABCDEFGHIJKLMNOPQRSTUVWXYZ0123456789-_")))=0,ISERROR(VALUE(B4531)))),"Недопустимый код: только латинские буквы A-Z в верхнем регистре, цифры, - и _; начало с буквы, до 30 символов (например MILK-001)",IF(SUMPRODUCT(--EXACT('Номенклатура'!$A$6:$A$205,B4531))=0,"Код не найден в номенклатуре",IF(SUMPRODUCT(--EXACT('Номенклатура'!$A$6:$A$205,B4531))&gt;1,"Код повторяется в номенклатуре",IF(ISNA(MATCH(C4531,{"Приход","Расход","Списание","Корректировка остатка"},0)),"Выберите тип операции",IF(NOT(ISNUMBER(D4531)),"Укажите количество",IF(D4531=0,"Количество не может быть 0",IF(AND(C4531&lt;&gt;"Корректировка остатка",D4531&lt;0),"Для этого типа количество положительное",IF(NOT(ISNUMBER('Номенклатура'!$C$2)),"Укажите дату начала учёта",IF(A4531&lt;INT('Номенклатура'!$C$2),"Раньше даты начала учёта: НЕ учтено",IF(AND(C4531="Корректировка остатка",TRIM(G4531)=""),"Учтено: добавьте пояснение","ОК")))))))))))))</f>
        <v/>
      </c>
    </row>
    <row r="4532" spans="1:9" x14ac:dyDescent="0.25">
      <c r="A4532" s="16"/>
      <c r="B4532" s="13"/>
      <c r="C4532" s="13"/>
      <c r="D4532" s="14"/>
      <c r="E4532" s="17" t="str">
        <f>IF(OR(B4532="",SUMPRODUCT(--EXACT('Номенклатура'!$A$6:$A$205,B4532))&lt;&gt;1),"",INDEX('Номенклатура'!$D$6:$D$205,SUMPRODUCT(EXACT('Номенклатура'!$A$6:$A$205,B4532)*(ROW('Номенклатура'!$A$6:$A$205)-5)))&amp;"")</f>
        <v/>
      </c>
      <c r="F4532" s="18" t="str">
        <f>IF(OR(I4532="ОК",I4532="Учтено: добавьте пояснение"),IF(C4532="Приход",D4532,IF(C4532="Корректировка остатка",D4532,-D4532)),"")</f>
        <v/>
      </c>
      <c r="G4532" s="13"/>
      <c r="H4532" s="15" t="str">
        <f>IF(OR(B4532="",SUMPRODUCT(--EXACT('Номенклатура'!$A$6:$A$205,B4532))&lt;&gt;1),"",INDEX('Номенклатура'!$B$6:$B$205,SUMPRODUCT(EXACT('Номенклатура'!$A$6:$A$205,B4532)*(ROW('Номенклатура'!$A$6:$A$205)-5)))&amp;"")</f>
        <v/>
      </c>
      <c r="I4532" s="15" t="str">
        <f>IF(COUNTA(A4532:D4532,G4532)=0,"",IF(NOT(ISNUMBER(A4532)),"Укажите дату",IF(B4532="","Укажите код",IF(NOT(AND(ISTEXT(B4532),LEN(B4532)&gt;0,LEN(B4532)&lt;=30,ISNUMBER(FIND(LEFT(B4532,1),"ABCDEFGHIJKLMNOPQRSTUVWXYZ")),SUMPRODUCT((MID(B4532,{1,2,3,4,5,6,7,8,9,10,11,12,13,14,15,16,17,18,19,20,21,22,23,24,25,26,27,28,29,30},1)&lt;&gt;"")*ISERROR(FIND(MID(B4532,{1,2,3,4,5,6,7,8,9,10,11,12,13,14,15,16,17,18,19,20,21,22,23,24,25,26,27,28,29,30},1),"ABCDEFGHIJKLMNOPQRSTUVWXYZ0123456789-_")))=0,ISERROR(VALUE(B4532)))),"Недопустимый код: только латинские буквы A-Z в верхнем регистре, цифры, - и _; начало с буквы, до 30 символов (например MILK-001)",IF(SUMPRODUCT(--EXACT('Номенклатура'!$A$6:$A$205,B4532))=0,"Код не найден в номенклатуре",IF(SUMPRODUCT(--EXACT('Номенклатура'!$A$6:$A$205,B4532))&gt;1,"Код повторяется в номенклатуре",IF(ISNA(MATCH(C4532,{"Приход","Расход","Списание","Корректировка остатка"},0)),"Выберите тип операции",IF(NOT(ISNUMBER(D4532)),"Укажите количество",IF(D4532=0,"Количество не может быть 0",IF(AND(C4532&lt;&gt;"Корректировка остатка",D4532&lt;0),"Для этого типа количество положительное",IF(NOT(ISNUMBER('Номенклатура'!$C$2)),"Укажите дату начала учёта",IF(A4532&lt;INT('Номенклатура'!$C$2),"Раньше даты начала учёта: НЕ учтено",IF(AND(C4532="Корректировка остатка",TRIM(G4532)=""),"Учтено: добавьте пояснение","ОК")))))))))))))</f>
        <v/>
      </c>
    </row>
    <row r="4533" spans="1:9" x14ac:dyDescent="0.25">
      <c r="A4533" s="16"/>
      <c r="B4533" s="13"/>
      <c r="C4533" s="13"/>
      <c r="D4533" s="14"/>
      <c r="E4533" s="17" t="str">
        <f>IF(OR(B4533="",SUMPRODUCT(--EXACT('Номенклатура'!$A$6:$A$205,B4533))&lt;&gt;1),"",INDEX('Номенклатура'!$D$6:$D$205,SUMPRODUCT(EXACT('Номенклатура'!$A$6:$A$205,B4533)*(ROW('Номенклатура'!$A$6:$A$205)-5)))&amp;"")</f>
        <v/>
      </c>
      <c r="F4533" s="18" t="str">
        <f>IF(OR(I4533="ОК",I4533="Учтено: добавьте пояснение"),IF(C4533="Приход",D4533,IF(C4533="Корректировка остатка",D4533,-D4533)),"")</f>
        <v/>
      </c>
      <c r="G4533" s="13"/>
      <c r="H4533" s="15" t="str">
        <f>IF(OR(B4533="",SUMPRODUCT(--EXACT('Номенклатура'!$A$6:$A$205,B4533))&lt;&gt;1),"",INDEX('Номенклатура'!$B$6:$B$205,SUMPRODUCT(EXACT('Номенклатура'!$A$6:$A$205,B4533)*(ROW('Номенклатура'!$A$6:$A$205)-5)))&amp;"")</f>
        <v/>
      </c>
      <c r="I4533" s="15" t="str">
        <f>IF(COUNTA(A4533:D4533,G4533)=0,"",IF(NOT(ISNUMBER(A4533)),"Укажите дату",IF(B4533="","Укажите код",IF(NOT(AND(ISTEXT(B4533),LEN(B4533)&gt;0,LEN(B4533)&lt;=30,ISNUMBER(FIND(LEFT(B4533,1),"ABCDEFGHIJKLMNOPQRSTUVWXYZ")),SUMPRODUCT((MID(B4533,{1,2,3,4,5,6,7,8,9,10,11,12,13,14,15,16,17,18,19,20,21,22,23,24,25,26,27,28,29,30},1)&lt;&gt;"")*ISERROR(FIND(MID(B4533,{1,2,3,4,5,6,7,8,9,10,11,12,13,14,15,16,17,18,19,20,21,22,23,24,25,26,27,28,29,30},1),"ABCDEFGHIJKLMNOPQRSTUVWXYZ0123456789-_")))=0,ISERROR(VALUE(B4533)))),"Недопустимый код: только латинские буквы A-Z в верхнем регистре, цифры, - и _; начало с буквы, до 30 символов (например MILK-001)",IF(SUMPRODUCT(--EXACT('Номенклатура'!$A$6:$A$205,B4533))=0,"Код не найден в номенклатуре",IF(SUMPRODUCT(--EXACT('Номенклатура'!$A$6:$A$205,B4533))&gt;1,"Код повторяется в номенклатуре",IF(ISNA(MATCH(C4533,{"Приход","Расход","Списание","Корректировка остатка"},0)),"Выберите тип операции",IF(NOT(ISNUMBER(D4533)),"Укажите количество",IF(D4533=0,"Количество не может быть 0",IF(AND(C4533&lt;&gt;"Корректировка остатка",D4533&lt;0),"Для этого типа количество положительное",IF(NOT(ISNUMBER('Номенклатура'!$C$2)),"Укажите дату начала учёта",IF(A4533&lt;INT('Номенклатура'!$C$2),"Раньше даты начала учёта: НЕ учтено",IF(AND(C4533="Корректировка остатка",TRIM(G4533)=""),"Учтено: добавьте пояснение","ОК")))))))))))))</f>
        <v/>
      </c>
    </row>
    <row r="4534" spans="1:9" x14ac:dyDescent="0.25">
      <c r="A4534" s="16"/>
      <c r="B4534" s="13"/>
      <c r="C4534" s="13"/>
      <c r="D4534" s="14"/>
      <c r="E4534" s="17" t="str">
        <f>IF(OR(B4534="",SUMPRODUCT(--EXACT('Номенклатура'!$A$6:$A$205,B4534))&lt;&gt;1),"",INDEX('Номенклатура'!$D$6:$D$205,SUMPRODUCT(EXACT('Номенклатура'!$A$6:$A$205,B4534)*(ROW('Номенклатура'!$A$6:$A$205)-5)))&amp;"")</f>
        <v/>
      </c>
      <c r="F4534" s="18" t="str">
        <f>IF(OR(I4534="ОК",I4534="Учтено: добавьте пояснение"),IF(C4534="Приход",D4534,IF(C4534="Корректировка остатка",D4534,-D4534)),"")</f>
        <v/>
      </c>
      <c r="G4534" s="13"/>
      <c r="H4534" s="15" t="str">
        <f>IF(OR(B4534="",SUMPRODUCT(--EXACT('Номенклатура'!$A$6:$A$205,B4534))&lt;&gt;1),"",INDEX('Номенклатура'!$B$6:$B$205,SUMPRODUCT(EXACT('Номенклатура'!$A$6:$A$205,B4534)*(ROW('Номенклатура'!$A$6:$A$205)-5)))&amp;"")</f>
        <v/>
      </c>
      <c r="I4534" s="15" t="str">
        <f>IF(COUNTA(A4534:D4534,G4534)=0,"",IF(NOT(ISNUMBER(A4534)),"Укажите дату",IF(B4534="","Укажите код",IF(NOT(AND(ISTEXT(B4534),LEN(B4534)&gt;0,LEN(B4534)&lt;=30,ISNUMBER(FIND(LEFT(B4534,1),"ABCDEFGHIJKLMNOPQRSTUVWXYZ")),SUMPRODUCT((MID(B4534,{1,2,3,4,5,6,7,8,9,10,11,12,13,14,15,16,17,18,19,20,21,22,23,24,25,26,27,28,29,30},1)&lt;&gt;"")*ISERROR(FIND(MID(B4534,{1,2,3,4,5,6,7,8,9,10,11,12,13,14,15,16,17,18,19,20,21,22,23,24,25,26,27,28,29,30},1),"ABCDEFGHIJKLMNOPQRSTUVWXYZ0123456789-_")))=0,ISERROR(VALUE(B4534)))),"Недопустимый код: только латинские буквы A-Z в верхнем регистре, цифры, - и _; начало с буквы, до 30 символов (например MILK-001)",IF(SUMPRODUCT(--EXACT('Номенклатура'!$A$6:$A$205,B4534))=0,"Код не найден в номенклатуре",IF(SUMPRODUCT(--EXACT('Номенклатура'!$A$6:$A$205,B4534))&gt;1,"Код повторяется в номенклатуре",IF(ISNA(MATCH(C4534,{"Приход","Расход","Списание","Корректировка остатка"},0)),"Выберите тип операции",IF(NOT(ISNUMBER(D4534)),"Укажите количество",IF(D4534=0,"Количество не может быть 0",IF(AND(C4534&lt;&gt;"Корректировка остатка",D4534&lt;0),"Для этого типа количество положительное",IF(NOT(ISNUMBER('Номенклатура'!$C$2)),"Укажите дату начала учёта",IF(A4534&lt;INT('Номенклатура'!$C$2),"Раньше даты начала учёта: НЕ учтено",IF(AND(C4534="Корректировка остатка",TRIM(G4534)=""),"Учтено: добавьте пояснение","ОК")))))))))))))</f>
        <v/>
      </c>
    </row>
    <row r="4535" spans="1:9" x14ac:dyDescent="0.25">
      <c r="A4535" s="16"/>
      <c r="B4535" s="13"/>
      <c r="C4535" s="13"/>
      <c r="D4535" s="14"/>
      <c r="E4535" s="17" t="str">
        <f>IF(OR(B4535="",SUMPRODUCT(--EXACT('Номенклатура'!$A$6:$A$205,B4535))&lt;&gt;1),"",INDEX('Номенклатура'!$D$6:$D$205,SUMPRODUCT(EXACT('Номенклатура'!$A$6:$A$205,B4535)*(ROW('Номенклатура'!$A$6:$A$205)-5)))&amp;"")</f>
        <v/>
      </c>
      <c r="F4535" s="18" t="str">
        <f>IF(OR(I4535="ОК",I4535="Учтено: добавьте пояснение"),IF(C4535="Приход",D4535,IF(C4535="Корректировка остатка",D4535,-D4535)),"")</f>
        <v/>
      </c>
      <c r="G4535" s="13"/>
      <c r="H4535" s="15" t="str">
        <f>IF(OR(B4535="",SUMPRODUCT(--EXACT('Номенклатура'!$A$6:$A$205,B4535))&lt;&gt;1),"",INDEX('Номенклатура'!$B$6:$B$205,SUMPRODUCT(EXACT('Номенклатура'!$A$6:$A$205,B4535)*(ROW('Номенклатура'!$A$6:$A$205)-5)))&amp;"")</f>
        <v/>
      </c>
      <c r="I4535" s="15" t="str">
        <f>IF(COUNTA(A4535:D4535,G4535)=0,"",IF(NOT(ISNUMBER(A4535)),"Укажите дату",IF(B4535="","Укажите код",IF(NOT(AND(ISTEXT(B4535),LEN(B4535)&gt;0,LEN(B4535)&lt;=30,ISNUMBER(FIND(LEFT(B4535,1),"ABCDEFGHIJKLMNOPQRSTUVWXYZ")),SUMPRODUCT((MID(B4535,{1,2,3,4,5,6,7,8,9,10,11,12,13,14,15,16,17,18,19,20,21,22,23,24,25,26,27,28,29,30},1)&lt;&gt;"")*ISERROR(FIND(MID(B4535,{1,2,3,4,5,6,7,8,9,10,11,12,13,14,15,16,17,18,19,20,21,22,23,24,25,26,27,28,29,30},1),"ABCDEFGHIJKLMNOPQRSTUVWXYZ0123456789-_")))=0,ISERROR(VALUE(B4535)))),"Недопустимый код: только латинские буквы A-Z в верхнем регистре, цифры, - и _; начало с буквы, до 30 символов (например MILK-001)",IF(SUMPRODUCT(--EXACT('Номенклатура'!$A$6:$A$205,B4535))=0,"Код не найден в номенклатуре",IF(SUMPRODUCT(--EXACT('Номенклатура'!$A$6:$A$205,B4535))&gt;1,"Код повторяется в номенклатуре",IF(ISNA(MATCH(C4535,{"Приход","Расход","Списание","Корректировка остатка"},0)),"Выберите тип операции",IF(NOT(ISNUMBER(D4535)),"Укажите количество",IF(D4535=0,"Количество не может быть 0",IF(AND(C4535&lt;&gt;"Корректировка остатка",D4535&lt;0),"Для этого типа количество положительное",IF(NOT(ISNUMBER('Номенклатура'!$C$2)),"Укажите дату начала учёта",IF(A4535&lt;INT('Номенклатура'!$C$2),"Раньше даты начала учёта: НЕ учтено",IF(AND(C4535="Корректировка остатка",TRIM(G4535)=""),"Учтено: добавьте пояснение","ОК")))))))))))))</f>
        <v/>
      </c>
    </row>
    <row r="4536" spans="1:9" x14ac:dyDescent="0.25">
      <c r="A4536" s="16"/>
      <c r="B4536" s="13"/>
      <c r="C4536" s="13"/>
      <c r="D4536" s="14"/>
      <c r="E4536" s="17" t="str">
        <f>IF(OR(B4536="",SUMPRODUCT(--EXACT('Номенклатура'!$A$6:$A$205,B4536))&lt;&gt;1),"",INDEX('Номенклатура'!$D$6:$D$205,SUMPRODUCT(EXACT('Номенклатура'!$A$6:$A$205,B4536)*(ROW('Номенклатура'!$A$6:$A$205)-5)))&amp;"")</f>
        <v/>
      </c>
      <c r="F4536" s="18" t="str">
        <f>IF(OR(I4536="ОК",I4536="Учтено: добавьте пояснение"),IF(C4536="Приход",D4536,IF(C4536="Корректировка остатка",D4536,-D4536)),"")</f>
        <v/>
      </c>
      <c r="G4536" s="13"/>
      <c r="H4536" s="15" t="str">
        <f>IF(OR(B4536="",SUMPRODUCT(--EXACT('Номенклатура'!$A$6:$A$205,B4536))&lt;&gt;1),"",INDEX('Номенклатура'!$B$6:$B$205,SUMPRODUCT(EXACT('Номенклатура'!$A$6:$A$205,B4536)*(ROW('Номенклатура'!$A$6:$A$205)-5)))&amp;"")</f>
        <v/>
      </c>
      <c r="I4536" s="15" t="str">
        <f>IF(COUNTA(A4536:D4536,G4536)=0,"",IF(NOT(ISNUMBER(A4536)),"Укажите дату",IF(B4536="","Укажите код",IF(NOT(AND(ISTEXT(B4536),LEN(B4536)&gt;0,LEN(B4536)&lt;=30,ISNUMBER(FIND(LEFT(B4536,1),"ABCDEFGHIJKLMNOPQRSTUVWXYZ")),SUMPRODUCT((MID(B4536,{1,2,3,4,5,6,7,8,9,10,11,12,13,14,15,16,17,18,19,20,21,22,23,24,25,26,27,28,29,30},1)&lt;&gt;"")*ISERROR(FIND(MID(B4536,{1,2,3,4,5,6,7,8,9,10,11,12,13,14,15,16,17,18,19,20,21,22,23,24,25,26,27,28,29,30},1),"ABCDEFGHIJKLMNOPQRSTUVWXYZ0123456789-_")))=0,ISERROR(VALUE(B4536)))),"Недопустимый код: только латинские буквы A-Z в верхнем регистре, цифры, - и _; начало с буквы, до 30 символов (например MILK-001)",IF(SUMPRODUCT(--EXACT('Номенклатура'!$A$6:$A$205,B4536))=0,"Код не найден в номенклатуре",IF(SUMPRODUCT(--EXACT('Номенклатура'!$A$6:$A$205,B4536))&gt;1,"Код повторяется в номенклатуре",IF(ISNA(MATCH(C4536,{"Приход","Расход","Списание","Корректировка остатка"},0)),"Выберите тип операции",IF(NOT(ISNUMBER(D4536)),"Укажите количество",IF(D4536=0,"Количество не может быть 0",IF(AND(C4536&lt;&gt;"Корректировка остатка",D4536&lt;0),"Для этого типа количество положительное",IF(NOT(ISNUMBER('Номенклатура'!$C$2)),"Укажите дату начала учёта",IF(A4536&lt;INT('Номенклатура'!$C$2),"Раньше даты начала учёта: НЕ учтено",IF(AND(C4536="Корректировка остатка",TRIM(G4536)=""),"Учтено: добавьте пояснение","ОК")))))))))))))</f>
        <v/>
      </c>
    </row>
    <row r="4537" spans="1:9" x14ac:dyDescent="0.25">
      <c r="A4537" s="16"/>
      <c r="B4537" s="13"/>
      <c r="C4537" s="13"/>
      <c r="D4537" s="14"/>
      <c r="E4537" s="17" t="str">
        <f>IF(OR(B4537="",SUMPRODUCT(--EXACT('Номенклатура'!$A$6:$A$205,B4537))&lt;&gt;1),"",INDEX('Номенклатура'!$D$6:$D$205,SUMPRODUCT(EXACT('Номенклатура'!$A$6:$A$205,B4537)*(ROW('Номенклатура'!$A$6:$A$205)-5)))&amp;"")</f>
        <v/>
      </c>
      <c r="F4537" s="18" t="str">
        <f>IF(OR(I4537="ОК",I4537="Учтено: добавьте пояснение"),IF(C4537="Приход",D4537,IF(C4537="Корректировка остатка",D4537,-D4537)),"")</f>
        <v/>
      </c>
      <c r="G4537" s="13"/>
      <c r="H4537" s="15" t="str">
        <f>IF(OR(B4537="",SUMPRODUCT(--EXACT('Номенклатура'!$A$6:$A$205,B4537))&lt;&gt;1),"",INDEX('Номенклатура'!$B$6:$B$205,SUMPRODUCT(EXACT('Номенклатура'!$A$6:$A$205,B4537)*(ROW('Номенклатура'!$A$6:$A$205)-5)))&amp;"")</f>
        <v/>
      </c>
      <c r="I4537" s="15" t="str">
        <f>IF(COUNTA(A4537:D4537,G4537)=0,"",IF(NOT(ISNUMBER(A4537)),"Укажите дату",IF(B4537="","Укажите код",IF(NOT(AND(ISTEXT(B4537),LEN(B4537)&gt;0,LEN(B4537)&lt;=30,ISNUMBER(FIND(LEFT(B4537,1),"ABCDEFGHIJKLMNOPQRSTUVWXYZ")),SUMPRODUCT((MID(B4537,{1,2,3,4,5,6,7,8,9,10,11,12,13,14,15,16,17,18,19,20,21,22,23,24,25,26,27,28,29,30},1)&lt;&gt;"")*ISERROR(FIND(MID(B4537,{1,2,3,4,5,6,7,8,9,10,11,12,13,14,15,16,17,18,19,20,21,22,23,24,25,26,27,28,29,30},1),"ABCDEFGHIJKLMNOPQRSTUVWXYZ0123456789-_")))=0,ISERROR(VALUE(B4537)))),"Недопустимый код: только латинские буквы A-Z в верхнем регистре, цифры, - и _; начало с буквы, до 30 символов (например MILK-001)",IF(SUMPRODUCT(--EXACT('Номенклатура'!$A$6:$A$205,B4537))=0,"Код не найден в номенклатуре",IF(SUMPRODUCT(--EXACT('Номенклатура'!$A$6:$A$205,B4537))&gt;1,"Код повторяется в номенклатуре",IF(ISNA(MATCH(C4537,{"Приход","Расход","Списание","Корректировка остатка"},0)),"Выберите тип операции",IF(NOT(ISNUMBER(D4537)),"Укажите количество",IF(D4537=0,"Количество не может быть 0",IF(AND(C4537&lt;&gt;"Корректировка остатка",D4537&lt;0),"Для этого типа количество положительное",IF(NOT(ISNUMBER('Номенклатура'!$C$2)),"Укажите дату начала учёта",IF(A4537&lt;INT('Номенклатура'!$C$2),"Раньше даты начала учёта: НЕ учтено",IF(AND(C4537="Корректировка остатка",TRIM(G4537)=""),"Учтено: добавьте пояснение","ОК")))))))))))))</f>
        <v/>
      </c>
    </row>
    <row r="4538" spans="1:9" x14ac:dyDescent="0.25">
      <c r="A4538" s="16"/>
      <c r="B4538" s="13"/>
      <c r="C4538" s="13"/>
      <c r="D4538" s="14"/>
      <c r="E4538" s="17" t="str">
        <f>IF(OR(B4538="",SUMPRODUCT(--EXACT('Номенклатура'!$A$6:$A$205,B4538))&lt;&gt;1),"",INDEX('Номенклатура'!$D$6:$D$205,SUMPRODUCT(EXACT('Номенклатура'!$A$6:$A$205,B4538)*(ROW('Номенклатура'!$A$6:$A$205)-5)))&amp;"")</f>
        <v/>
      </c>
      <c r="F4538" s="18" t="str">
        <f>IF(OR(I4538="ОК",I4538="Учтено: добавьте пояснение"),IF(C4538="Приход",D4538,IF(C4538="Корректировка остатка",D4538,-D4538)),"")</f>
        <v/>
      </c>
      <c r="G4538" s="13"/>
      <c r="H4538" s="15" t="str">
        <f>IF(OR(B4538="",SUMPRODUCT(--EXACT('Номенклатура'!$A$6:$A$205,B4538))&lt;&gt;1),"",INDEX('Номенклатура'!$B$6:$B$205,SUMPRODUCT(EXACT('Номенклатура'!$A$6:$A$205,B4538)*(ROW('Номенклатура'!$A$6:$A$205)-5)))&amp;"")</f>
        <v/>
      </c>
      <c r="I4538" s="15" t="str">
        <f>IF(COUNTA(A4538:D4538,G4538)=0,"",IF(NOT(ISNUMBER(A4538)),"Укажите дату",IF(B4538="","Укажите код",IF(NOT(AND(ISTEXT(B4538),LEN(B4538)&gt;0,LEN(B4538)&lt;=30,ISNUMBER(FIND(LEFT(B4538,1),"ABCDEFGHIJKLMNOPQRSTUVWXYZ")),SUMPRODUCT((MID(B4538,{1,2,3,4,5,6,7,8,9,10,11,12,13,14,15,16,17,18,19,20,21,22,23,24,25,26,27,28,29,30},1)&lt;&gt;"")*ISERROR(FIND(MID(B4538,{1,2,3,4,5,6,7,8,9,10,11,12,13,14,15,16,17,18,19,20,21,22,23,24,25,26,27,28,29,30},1),"ABCDEFGHIJKLMNOPQRSTUVWXYZ0123456789-_")))=0,ISERROR(VALUE(B4538)))),"Недопустимый код: только латинские буквы A-Z в верхнем регистре, цифры, - и _; начало с буквы, до 30 символов (например MILK-001)",IF(SUMPRODUCT(--EXACT('Номенклатура'!$A$6:$A$205,B4538))=0,"Код не найден в номенклатуре",IF(SUMPRODUCT(--EXACT('Номенклатура'!$A$6:$A$205,B4538))&gt;1,"Код повторяется в номенклатуре",IF(ISNA(MATCH(C4538,{"Приход","Расход","Списание","Корректировка остатка"},0)),"Выберите тип операции",IF(NOT(ISNUMBER(D4538)),"Укажите количество",IF(D4538=0,"Количество не может быть 0",IF(AND(C4538&lt;&gt;"Корректировка остатка",D4538&lt;0),"Для этого типа количество положительное",IF(NOT(ISNUMBER('Номенклатура'!$C$2)),"Укажите дату начала учёта",IF(A4538&lt;INT('Номенклатура'!$C$2),"Раньше даты начала учёта: НЕ учтено",IF(AND(C4538="Корректировка остатка",TRIM(G4538)=""),"Учтено: добавьте пояснение","ОК")))))))))))))</f>
        <v/>
      </c>
    </row>
    <row r="4539" spans="1:9" x14ac:dyDescent="0.25">
      <c r="A4539" s="16"/>
      <c r="B4539" s="13"/>
      <c r="C4539" s="13"/>
      <c r="D4539" s="14"/>
      <c r="E4539" s="17" t="str">
        <f>IF(OR(B4539="",SUMPRODUCT(--EXACT('Номенклатура'!$A$6:$A$205,B4539))&lt;&gt;1),"",INDEX('Номенклатура'!$D$6:$D$205,SUMPRODUCT(EXACT('Номенклатура'!$A$6:$A$205,B4539)*(ROW('Номенклатура'!$A$6:$A$205)-5)))&amp;"")</f>
        <v/>
      </c>
      <c r="F4539" s="18" t="str">
        <f>IF(OR(I4539="ОК",I4539="Учтено: добавьте пояснение"),IF(C4539="Приход",D4539,IF(C4539="Корректировка остатка",D4539,-D4539)),"")</f>
        <v/>
      </c>
      <c r="G4539" s="13"/>
      <c r="H4539" s="15" t="str">
        <f>IF(OR(B4539="",SUMPRODUCT(--EXACT('Номенклатура'!$A$6:$A$205,B4539))&lt;&gt;1),"",INDEX('Номенклатура'!$B$6:$B$205,SUMPRODUCT(EXACT('Номенклатура'!$A$6:$A$205,B4539)*(ROW('Номенклатура'!$A$6:$A$205)-5)))&amp;"")</f>
        <v/>
      </c>
      <c r="I4539" s="15" t="str">
        <f>IF(COUNTA(A4539:D4539,G4539)=0,"",IF(NOT(ISNUMBER(A4539)),"Укажите дату",IF(B4539="","Укажите код",IF(NOT(AND(ISTEXT(B4539),LEN(B4539)&gt;0,LEN(B4539)&lt;=30,ISNUMBER(FIND(LEFT(B4539,1),"ABCDEFGHIJKLMNOPQRSTUVWXYZ")),SUMPRODUCT((MID(B4539,{1,2,3,4,5,6,7,8,9,10,11,12,13,14,15,16,17,18,19,20,21,22,23,24,25,26,27,28,29,30},1)&lt;&gt;"")*ISERROR(FIND(MID(B4539,{1,2,3,4,5,6,7,8,9,10,11,12,13,14,15,16,17,18,19,20,21,22,23,24,25,26,27,28,29,30},1),"ABCDEFGHIJKLMNOPQRSTUVWXYZ0123456789-_")))=0,ISERROR(VALUE(B4539)))),"Недопустимый код: только латинские буквы A-Z в верхнем регистре, цифры, - и _; начало с буквы, до 30 символов (например MILK-001)",IF(SUMPRODUCT(--EXACT('Номенклатура'!$A$6:$A$205,B4539))=0,"Код не найден в номенклатуре",IF(SUMPRODUCT(--EXACT('Номенклатура'!$A$6:$A$205,B4539))&gt;1,"Код повторяется в номенклатуре",IF(ISNA(MATCH(C4539,{"Приход","Расход","Списание","Корректировка остатка"},0)),"Выберите тип операции",IF(NOT(ISNUMBER(D4539)),"Укажите количество",IF(D4539=0,"Количество не может быть 0",IF(AND(C4539&lt;&gt;"Корректировка остатка",D4539&lt;0),"Для этого типа количество положительное",IF(NOT(ISNUMBER('Номенклатура'!$C$2)),"Укажите дату начала учёта",IF(A4539&lt;INT('Номенклатура'!$C$2),"Раньше даты начала учёта: НЕ учтено",IF(AND(C4539="Корректировка остатка",TRIM(G4539)=""),"Учтено: добавьте пояснение","ОК")))))))))))))</f>
        <v/>
      </c>
    </row>
    <row r="4540" spans="1:9" x14ac:dyDescent="0.25">
      <c r="A4540" s="16"/>
      <c r="B4540" s="13"/>
      <c r="C4540" s="13"/>
      <c r="D4540" s="14"/>
      <c r="E4540" s="17" t="str">
        <f>IF(OR(B4540="",SUMPRODUCT(--EXACT('Номенклатура'!$A$6:$A$205,B4540))&lt;&gt;1),"",INDEX('Номенклатура'!$D$6:$D$205,SUMPRODUCT(EXACT('Номенклатура'!$A$6:$A$205,B4540)*(ROW('Номенклатура'!$A$6:$A$205)-5)))&amp;"")</f>
        <v/>
      </c>
      <c r="F4540" s="18" t="str">
        <f>IF(OR(I4540="ОК",I4540="Учтено: добавьте пояснение"),IF(C4540="Приход",D4540,IF(C4540="Корректировка остатка",D4540,-D4540)),"")</f>
        <v/>
      </c>
      <c r="G4540" s="13"/>
      <c r="H4540" s="15" t="str">
        <f>IF(OR(B4540="",SUMPRODUCT(--EXACT('Номенклатура'!$A$6:$A$205,B4540))&lt;&gt;1),"",INDEX('Номенклатура'!$B$6:$B$205,SUMPRODUCT(EXACT('Номенклатура'!$A$6:$A$205,B4540)*(ROW('Номенклатура'!$A$6:$A$205)-5)))&amp;"")</f>
        <v/>
      </c>
      <c r="I4540" s="15" t="str">
        <f>IF(COUNTA(A4540:D4540,G4540)=0,"",IF(NOT(ISNUMBER(A4540)),"Укажите дату",IF(B4540="","Укажите код",IF(NOT(AND(ISTEXT(B4540),LEN(B4540)&gt;0,LEN(B4540)&lt;=30,ISNUMBER(FIND(LEFT(B4540,1),"ABCDEFGHIJKLMNOPQRSTUVWXYZ")),SUMPRODUCT((MID(B4540,{1,2,3,4,5,6,7,8,9,10,11,12,13,14,15,16,17,18,19,20,21,22,23,24,25,26,27,28,29,30},1)&lt;&gt;"")*ISERROR(FIND(MID(B4540,{1,2,3,4,5,6,7,8,9,10,11,12,13,14,15,16,17,18,19,20,21,22,23,24,25,26,27,28,29,30},1),"ABCDEFGHIJKLMNOPQRSTUVWXYZ0123456789-_")))=0,ISERROR(VALUE(B4540)))),"Недопустимый код: только латинские буквы A-Z в верхнем регистре, цифры, - и _; начало с буквы, до 30 символов (например MILK-001)",IF(SUMPRODUCT(--EXACT('Номенклатура'!$A$6:$A$205,B4540))=0,"Код не найден в номенклатуре",IF(SUMPRODUCT(--EXACT('Номенклатура'!$A$6:$A$205,B4540))&gt;1,"Код повторяется в номенклатуре",IF(ISNA(MATCH(C4540,{"Приход","Расход","Списание","Корректировка остатка"},0)),"Выберите тип операции",IF(NOT(ISNUMBER(D4540)),"Укажите количество",IF(D4540=0,"Количество не может быть 0",IF(AND(C4540&lt;&gt;"Корректировка остатка",D4540&lt;0),"Для этого типа количество положительное",IF(NOT(ISNUMBER('Номенклатура'!$C$2)),"Укажите дату начала учёта",IF(A4540&lt;INT('Номенклатура'!$C$2),"Раньше даты начала учёта: НЕ учтено",IF(AND(C4540="Корректировка остатка",TRIM(G4540)=""),"Учтено: добавьте пояснение","ОК")))))))))))))</f>
        <v/>
      </c>
    </row>
    <row r="4541" spans="1:9" x14ac:dyDescent="0.25">
      <c r="A4541" s="16"/>
      <c r="B4541" s="13"/>
      <c r="C4541" s="13"/>
      <c r="D4541" s="14"/>
      <c r="E4541" s="17" t="str">
        <f>IF(OR(B4541="",SUMPRODUCT(--EXACT('Номенклатура'!$A$6:$A$205,B4541))&lt;&gt;1),"",INDEX('Номенклатура'!$D$6:$D$205,SUMPRODUCT(EXACT('Номенклатура'!$A$6:$A$205,B4541)*(ROW('Номенклатура'!$A$6:$A$205)-5)))&amp;"")</f>
        <v/>
      </c>
      <c r="F4541" s="18" t="str">
        <f>IF(OR(I4541="ОК",I4541="Учтено: добавьте пояснение"),IF(C4541="Приход",D4541,IF(C4541="Корректировка остатка",D4541,-D4541)),"")</f>
        <v/>
      </c>
      <c r="G4541" s="13"/>
      <c r="H4541" s="15" t="str">
        <f>IF(OR(B4541="",SUMPRODUCT(--EXACT('Номенклатура'!$A$6:$A$205,B4541))&lt;&gt;1),"",INDEX('Номенклатура'!$B$6:$B$205,SUMPRODUCT(EXACT('Номенклатура'!$A$6:$A$205,B4541)*(ROW('Номенклатура'!$A$6:$A$205)-5)))&amp;"")</f>
        <v/>
      </c>
      <c r="I4541" s="15" t="str">
        <f>IF(COUNTA(A4541:D4541,G4541)=0,"",IF(NOT(ISNUMBER(A4541)),"Укажите дату",IF(B4541="","Укажите код",IF(NOT(AND(ISTEXT(B4541),LEN(B4541)&gt;0,LEN(B4541)&lt;=30,ISNUMBER(FIND(LEFT(B4541,1),"ABCDEFGHIJKLMNOPQRSTUVWXYZ")),SUMPRODUCT((MID(B4541,{1,2,3,4,5,6,7,8,9,10,11,12,13,14,15,16,17,18,19,20,21,22,23,24,25,26,27,28,29,30},1)&lt;&gt;"")*ISERROR(FIND(MID(B4541,{1,2,3,4,5,6,7,8,9,10,11,12,13,14,15,16,17,18,19,20,21,22,23,24,25,26,27,28,29,30},1),"ABCDEFGHIJKLMNOPQRSTUVWXYZ0123456789-_")))=0,ISERROR(VALUE(B4541)))),"Недопустимый код: только латинские буквы A-Z в верхнем регистре, цифры, - и _; начало с буквы, до 30 символов (например MILK-001)",IF(SUMPRODUCT(--EXACT('Номенклатура'!$A$6:$A$205,B4541))=0,"Код не найден в номенклатуре",IF(SUMPRODUCT(--EXACT('Номенклатура'!$A$6:$A$205,B4541))&gt;1,"Код повторяется в номенклатуре",IF(ISNA(MATCH(C4541,{"Приход","Расход","Списание","Корректировка остатка"},0)),"Выберите тип операции",IF(NOT(ISNUMBER(D4541)),"Укажите количество",IF(D4541=0,"Количество не может быть 0",IF(AND(C4541&lt;&gt;"Корректировка остатка",D4541&lt;0),"Для этого типа количество положительное",IF(NOT(ISNUMBER('Номенклатура'!$C$2)),"Укажите дату начала учёта",IF(A4541&lt;INT('Номенклатура'!$C$2),"Раньше даты начала учёта: НЕ учтено",IF(AND(C4541="Корректировка остатка",TRIM(G4541)=""),"Учтено: добавьте пояснение","ОК")))))))))))))</f>
        <v/>
      </c>
    </row>
    <row r="4542" spans="1:9" x14ac:dyDescent="0.25">
      <c r="A4542" s="16"/>
      <c r="B4542" s="13"/>
      <c r="C4542" s="13"/>
      <c r="D4542" s="14"/>
      <c r="E4542" s="17" t="str">
        <f>IF(OR(B4542="",SUMPRODUCT(--EXACT('Номенклатура'!$A$6:$A$205,B4542))&lt;&gt;1),"",INDEX('Номенклатура'!$D$6:$D$205,SUMPRODUCT(EXACT('Номенклатура'!$A$6:$A$205,B4542)*(ROW('Номенклатура'!$A$6:$A$205)-5)))&amp;"")</f>
        <v/>
      </c>
      <c r="F4542" s="18" t="str">
        <f>IF(OR(I4542="ОК",I4542="Учтено: добавьте пояснение"),IF(C4542="Приход",D4542,IF(C4542="Корректировка остатка",D4542,-D4542)),"")</f>
        <v/>
      </c>
      <c r="G4542" s="13"/>
      <c r="H4542" s="15" t="str">
        <f>IF(OR(B4542="",SUMPRODUCT(--EXACT('Номенклатура'!$A$6:$A$205,B4542))&lt;&gt;1),"",INDEX('Номенклатура'!$B$6:$B$205,SUMPRODUCT(EXACT('Номенклатура'!$A$6:$A$205,B4542)*(ROW('Номенклатура'!$A$6:$A$205)-5)))&amp;"")</f>
        <v/>
      </c>
      <c r="I4542" s="15" t="str">
        <f>IF(COUNTA(A4542:D4542,G4542)=0,"",IF(NOT(ISNUMBER(A4542)),"Укажите дату",IF(B4542="","Укажите код",IF(NOT(AND(ISTEXT(B4542),LEN(B4542)&gt;0,LEN(B4542)&lt;=30,ISNUMBER(FIND(LEFT(B4542,1),"ABCDEFGHIJKLMNOPQRSTUVWXYZ")),SUMPRODUCT((MID(B4542,{1,2,3,4,5,6,7,8,9,10,11,12,13,14,15,16,17,18,19,20,21,22,23,24,25,26,27,28,29,30},1)&lt;&gt;"")*ISERROR(FIND(MID(B4542,{1,2,3,4,5,6,7,8,9,10,11,12,13,14,15,16,17,18,19,20,21,22,23,24,25,26,27,28,29,30},1),"ABCDEFGHIJKLMNOPQRSTUVWXYZ0123456789-_")))=0,ISERROR(VALUE(B4542)))),"Недопустимый код: только латинские буквы A-Z в верхнем регистре, цифры, - и _; начало с буквы, до 30 символов (например MILK-001)",IF(SUMPRODUCT(--EXACT('Номенклатура'!$A$6:$A$205,B4542))=0,"Код не найден в номенклатуре",IF(SUMPRODUCT(--EXACT('Номенклатура'!$A$6:$A$205,B4542))&gt;1,"Код повторяется в номенклатуре",IF(ISNA(MATCH(C4542,{"Приход","Расход","Списание","Корректировка остатка"},0)),"Выберите тип операции",IF(NOT(ISNUMBER(D4542)),"Укажите количество",IF(D4542=0,"Количество не может быть 0",IF(AND(C4542&lt;&gt;"Корректировка остатка",D4542&lt;0),"Для этого типа количество положительное",IF(NOT(ISNUMBER('Номенклатура'!$C$2)),"Укажите дату начала учёта",IF(A4542&lt;INT('Номенклатура'!$C$2),"Раньше даты начала учёта: НЕ учтено",IF(AND(C4542="Корректировка остатка",TRIM(G4542)=""),"Учтено: добавьте пояснение","ОК")))))))))))))</f>
        <v/>
      </c>
    </row>
    <row r="4543" spans="1:9" x14ac:dyDescent="0.25">
      <c r="A4543" s="16"/>
      <c r="B4543" s="13"/>
      <c r="C4543" s="13"/>
      <c r="D4543" s="14"/>
      <c r="E4543" s="17" t="str">
        <f>IF(OR(B4543="",SUMPRODUCT(--EXACT('Номенклатура'!$A$6:$A$205,B4543))&lt;&gt;1),"",INDEX('Номенклатура'!$D$6:$D$205,SUMPRODUCT(EXACT('Номенклатура'!$A$6:$A$205,B4543)*(ROW('Номенклатура'!$A$6:$A$205)-5)))&amp;"")</f>
        <v/>
      </c>
      <c r="F4543" s="18" t="str">
        <f>IF(OR(I4543="ОК",I4543="Учтено: добавьте пояснение"),IF(C4543="Приход",D4543,IF(C4543="Корректировка остатка",D4543,-D4543)),"")</f>
        <v/>
      </c>
      <c r="G4543" s="13"/>
      <c r="H4543" s="15" t="str">
        <f>IF(OR(B4543="",SUMPRODUCT(--EXACT('Номенклатура'!$A$6:$A$205,B4543))&lt;&gt;1),"",INDEX('Номенклатура'!$B$6:$B$205,SUMPRODUCT(EXACT('Номенклатура'!$A$6:$A$205,B4543)*(ROW('Номенклатура'!$A$6:$A$205)-5)))&amp;"")</f>
        <v/>
      </c>
      <c r="I4543" s="15" t="str">
        <f>IF(COUNTA(A4543:D4543,G4543)=0,"",IF(NOT(ISNUMBER(A4543)),"Укажите дату",IF(B4543="","Укажите код",IF(NOT(AND(ISTEXT(B4543),LEN(B4543)&gt;0,LEN(B4543)&lt;=30,ISNUMBER(FIND(LEFT(B4543,1),"ABCDEFGHIJKLMNOPQRSTUVWXYZ")),SUMPRODUCT((MID(B4543,{1,2,3,4,5,6,7,8,9,10,11,12,13,14,15,16,17,18,19,20,21,22,23,24,25,26,27,28,29,30},1)&lt;&gt;"")*ISERROR(FIND(MID(B4543,{1,2,3,4,5,6,7,8,9,10,11,12,13,14,15,16,17,18,19,20,21,22,23,24,25,26,27,28,29,30},1),"ABCDEFGHIJKLMNOPQRSTUVWXYZ0123456789-_")))=0,ISERROR(VALUE(B4543)))),"Недопустимый код: только латинские буквы A-Z в верхнем регистре, цифры, - и _; начало с буквы, до 30 символов (например MILK-001)",IF(SUMPRODUCT(--EXACT('Номенклатура'!$A$6:$A$205,B4543))=0,"Код не найден в номенклатуре",IF(SUMPRODUCT(--EXACT('Номенклатура'!$A$6:$A$205,B4543))&gt;1,"Код повторяется в номенклатуре",IF(ISNA(MATCH(C4543,{"Приход","Расход","Списание","Корректировка остатка"},0)),"Выберите тип операции",IF(NOT(ISNUMBER(D4543)),"Укажите количество",IF(D4543=0,"Количество не может быть 0",IF(AND(C4543&lt;&gt;"Корректировка остатка",D4543&lt;0),"Для этого типа количество положительное",IF(NOT(ISNUMBER('Номенклатура'!$C$2)),"Укажите дату начала учёта",IF(A4543&lt;INT('Номенклатура'!$C$2),"Раньше даты начала учёта: НЕ учтено",IF(AND(C4543="Корректировка остатка",TRIM(G4543)=""),"Учтено: добавьте пояснение","ОК")))))))))))))</f>
        <v/>
      </c>
    </row>
    <row r="4544" spans="1:9" x14ac:dyDescent="0.25">
      <c r="A4544" s="16"/>
      <c r="B4544" s="13"/>
      <c r="C4544" s="13"/>
      <c r="D4544" s="14"/>
      <c r="E4544" s="17" t="str">
        <f>IF(OR(B4544="",SUMPRODUCT(--EXACT('Номенклатура'!$A$6:$A$205,B4544))&lt;&gt;1),"",INDEX('Номенклатура'!$D$6:$D$205,SUMPRODUCT(EXACT('Номенклатура'!$A$6:$A$205,B4544)*(ROW('Номенклатура'!$A$6:$A$205)-5)))&amp;"")</f>
        <v/>
      </c>
      <c r="F4544" s="18" t="str">
        <f>IF(OR(I4544="ОК",I4544="Учтено: добавьте пояснение"),IF(C4544="Приход",D4544,IF(C4544="Корректировка остатка",D4544,-D4544)),"")</f>
        <v/>
      </c>
      <c r="G4544" s="13"/>
      <c r="H4544" s="15" t="str">
        <f>IF(OR(B4544="",SUMPRODUCT(--EXACT('Номенклатура'!$A$6:$A$205,B4544))&lt;&gt;1),"",INDEX('Номенклатура'!$B$6:$B$205,SUMPRODUCT(EXACT('Номенклатура'!$A$6:$A$205,B4544)*(ROW('Номенклатура'!$A$6:$A$205)-5)))&amp;"")</f>
        <v/>
      </c>
      <c r="I4544" s="15" t="str">
        <f>IF(COUNTA(A4544:D4544,G4544)=0,"",IF(NOT(ISNUMBER(A4544)),"Укажите дату",IF(B4544="","Укажите код",IF(NOT(AND(ISTEXT(B4544),LEN(B4544)&gt;0,LEN(B4544)&lt;=30,ISNUMBER(FIND(LEFT(B4544,1),"ABCDEFGHIJKLMNOPQRSTUVWXYZ")),SUMPRODUCT((MID(B4544,{1,2,3,4,5,6,7,8,9,10,11,12,13,14,15,16,17,18,19,20,21,22,23,24,25,26,27,28,29,30},1)&lt;&gt;"")*ISERROR(FIND(MID(B4544,{1,2,3,4,5,6,7,8,9,10,11,12,13,14,15,16,17,18,19,20,21,22,23,24,25,26,27,28,29,30},1),"ABCDEFGHIJKLMNOPQRSTUVWXYZ0123456789-_")))=0,ISERROR(VALUE(B4544)))),"Недопустимый код: только латинские буквы A-Z в верхнем регистре, цифры, - и _; начало с буквы, до 30 символов (например MILK-001)",IF(SUMPRODUCT(--EXACT('Номенклатура'!$A$6:$A$205,B4544))=0,"Код не найден в номенклатуре",IF(SUMPRODUCT(--EXACT('Номенклатура'!$A$6:$A$205,B4544))&gt;1,"Код повторяется в номенклатуре",IF(ISNA(MATCH(C4544,{"Приход","Расход","Списание","Корректировка остатка"},0)),"Выберите тип операции",IF(NOT(ISNUMBER(D4544)),"Укажите количество",IF(D4544=0,"Количество не может быть 0",IF(AND(C4544&lt;&gt;"Корректировка остатка",D4544&lt;0),"Для этого типа количество положительное",IF(NOT(ISNUMBER('Номенклатура'!$C$2)),"Укажите дату начала учёта",IF(A4544&lt;INT('Номенклатура'!$C$2),"Раньше даты начала учёта: НЕ учтено",IF(AND(C4544="Корректировка остатка",TRIM(G4544)=""),"Учтено: добавьте пояснение","ОК")))))))))))))</f>
        <v/>
      </c>
    </row>
    <row r="4545" spans="1:9" x14ac:dyDescent="0.25">
      <c r="A4545" s="16"/>
      <c r="B4545" s="13"/>
      <c r="C4545" s="13"/>
      <c r="D4545" s="14"/>
      <c r="E4545" s="17" t="str">
        <f>IF(OR(B4545="",SUMPRODUCT(--EXACT('Номенклатура'!$A$6:$A$205,B4545))&lt;&gt;1),"",INDEX('Номенклатура'!$D$6:$D$205,SUMPRODUCT(EXACT('Номенклатура'!$A$6:$A$205,B4545)*(ROW('Номенклатура'!$A$6:$A$205)-5)))&amp;"")</f>
        <v/>
      </c>
      <c r="F4545" s="18" t="str">
        <f>IF(OR(I4545="ОК",I4545="Учтено: добавьте пояснение"),IF(C4545="Приход",D4545,IF(C4545="Корректировка остатка",D4545,-D4545)),"")</f>
        <v/>
      </c>
      <c r="G4545" s="13"/>
      <c r="H4545" s="15" t="str">
        <f>IF(OR(B4545="",SUMPRODUCT(--EXACT('Номенклатура'!$A$6:$A$205,B4545))&lt;&gt;1),"",INDEX('Номенклатура'!$B$6:$B$205,SUMPRODUCT(EXACT('Номенклатура'!$A$6:$A$205,B4545)*(ROW('Номенклатура'!$A$6:$A$205)-5)))&amp;"")</f>
        <v/>
      </c>
      <c r="I4545" s="15" t="str">
        <f>IF(COUNTA(A4545:D4545,G4545)=0,"",IF(NOT(ISNUMBER(A4545)),"Укажите дату",IF(B4545="","Укажите код",IF(NOT(AND(ISTEXT(B4545),LEN(B4545)&gt;0,LEN(B4545)&lt;=30,ISNUMBER(FIND(LEFT(B4545,1),"ABCDEFGHIJKLMNOPQRSTUVWXYZ")),SUMPRODUCT((MID(B4545,{1,2,3,4,5,6,7,8,9,10,11,12,13,14,15,16,17,18,19,20,21,22,23,24,25,26,27,28,29,30},1)&lt;&gt;"")*ISERROR(FIND(MID(B4545,{1,2,3,4,5,6,7,8,9,10,11,12,13,14,15,16,17,18,19,20,21,22,23,24,25,26,27,28,29,30},1),"ABCDEFGHIJKLMNOPQRSTUVWXYZ0123456789-_")))=0,ISERROR(VALUE(B4545)))),"Недопустимый код: только латинские буквы A-Z в верхнем регистре, цифры, - и _; начало с буквы, до 30 символов (например MILK-001)",IF(SUMPRODUCT(--EXACT('Номенклатура'!$A$6:$A$205,B4545))=0,"Код не найден в номенклатуре",IF(SUMPRODUCT(--EXACT('Номенклатура'!$A$6:$A$205,B4545))&gt;1,"Код повторяется в номенклатуре",IF(ISNA(MATCH(C4545,{"Приход","Расход","Списание","Корректировка остатка"},0)),"Выберите тип операции",IF(NOT(ISNUMBER(D4545)),"Укажите количество",IF(D4545=0,"Количество не может быть 0",IF(AND(C4545&lt;&gt;"Корректировка остатка",D4545&lt;0),"Для этого типа количество положительное",IF(NOT(ISNUMBER('Номенклатура'!$C$2)),"Укажите дату начала учёта",IF(A4545&lt;INT('Номенклатура'!$C$2),"Раньше даты начала учёта: НЕ учтено",IF(AND(C4545="Корректировка остатка",TRIM(G4545)=""),"Учтено: добавьте пояснение","ОК")))))))))))))</f>
        <v/>
      </c>
    </row>
    <row r="4546" spans="1:9" x14ac:dyDescent="0.25">
      <c r="A4546" s="16"/>
      <c r="B4546" s="13"/>
      <c r="C4546" s="13"/>
      <c r="D4546" s="14"/>
      <c r="E4546" s="17" t="str">
        <f>IF(OR(B4546="",SUMPRODUCT(--EXACT('Номенклатура'!$A$6:$A$205,B4546))&lt;&gt;1),"",INDEX('Номенклатура'!$D$6:$D$205,SUMPRODUCT(EXACT('Номенклатура'!$A$6:$A$205,B4546)*(ROW('Номенклатура'!$A$6:$A$205)-5)))&amp;"")</f>
        <v/>
      </c>
      <c r="F4546" s="18" t="str">
        <f>IF(OR(I4546="ОК",I4546="Учтено: добавьте пояснение"),IF(C4546="Приход",D4546,IF(C4546="Корректировка остатка",D4546,-D4546)),"")</f>
        <v/>
      </c>
      <c r="G4546" s="13"/>
      <c r="H4546" s="15" t="str">
        <f>IF(OR(B4546="",SUMPRODUCT(--EXACT('Номенклатура'!$A$6:$A$205,B4546))&lt;&gt;1),"",INDEX('Номенклатура'!$B$6:$B$205,SUMPRODUCT(EXACT('Номенклатура'!$A$6:$A$205,B4546)*(ROW('Номенклатура'!$A$6:$A$205)-5)))&amp;"")</f>
        <v/>
      </c>
      <c r="I4546" s="15" t="str">
        <f>IF(COUNTA(A4546:D4546,G4546)=0,"",IF(NOT(ISNUMBER(A4546)),"Укажите дату",IF(B4546="","Укажите код",IF(NOT(AND(ISTEXT(B4546),LEN(B4546)&gt;0,LEN(B4546)&lt;=30,ISNUMBER(FIND(LEFT(B4546,1),"ABCDEFGHIJKLMNOPQRSTUVWXYZ")),SUMPRODUCT((MID(B4546,{1,2,3,4,5,6,7,8,9,10,11,12,13,14,15,16,17,18,19,20,21,22,23,24,25,26,27,28,29,30},1)&lt;&gt;"")*ISERROR(FIND(MID(B4546,{1,2,3,4,5,6,7,8,9,10,11,12,13,14,15,16,17,18,19,20,21,22,23,24,25,26,27,28,29,30},1),"ABCDEFGHIJKLMNOPQRSTUVWXYZ0123456789-_")))=0,ISERROR(VALUE(B4546)))),"Недопустимый код: только латинские буквы A-Z в верхнем регистре, цифры, - и _; начало с буквы, до 30 символов (например MILK-001)",IF(SUMPRODUCT(--EXACT('Номенклатура'!$A$6:$A$205,B4546))=0,"Код не найден в номенклатуре",IF(SUMPRODUCT(--EXACT('Номенклатура'!$A$6:$A$205,B4546))&gt;1,"Код повторяется в номенклатуре",IF(ISNA(MATCH(C4546,{"Приход","Расход","Списание","Корректировка остатка"},0)),"Выберите тип операции",IF(NOT(ISNUMBER(D4546)),"Укажите количество",IF(D4546=0,"Количество не может быть 0",IF(AND(C4546&lt;&gt;"Корректировка остатка",D4546&lt;0),"Для этого типа количество положительное",IF(NOT(ISNUMBER('Номенклатура'!$C$2)),"Укажите дату начала учёта",IF(A4546&lt;INT('Номенклатура'!$C$2),"Раньше даты начала учёта: НЕ учтено",IF(AND(C4546="Корректировка остатка",TRIM(G4546)=""),"Учтено: добавьте пояснение","ОК")))))))))))))</f>
        <v/>
      </c>
    </row>
    <row r="4547" spans="1:9" x14ac:dyDescent="0.25">
      <c r="A4547" s="16"/>
      <c r="B4547" s="13"/>
      <c r="C4547" s="13"/>
      <c r="D4547" s="14"/>
      <c r="E4547" s="17" t="str">
        <f>IF(OR(B4547="",SUMPRODUCT(--EXACT('Номенклатура'!$A$6:$A$205,B4547))&lt;&gt;1),"",INDEX('Номенклатура'!$D$6:$D$205,SUMPRODUCT(EXACT('Номенклатура'!$A$6:$A$205,B4547)*(ROW('Номенклатура'!$A$6:$A$205)-5)))&amp;"")</f>
        <v/>
      </c>
      <c r="F4547" s="18" t="str">
        <f>IF(OR(I4547="ОК",I4547="Учтено: добавьте пояснение"),IF(C4547="Приход",D4547,IF(C4547="Корректировка остатка",D4547,-D4547)),"")</f>
        <v/>
      </c>
      <c r="G4547" s="13"/>
      <c r="H4547" s="15" t="str">
        <f>IF(OR(B4547="",SUMPRODUCT(--EXACT('Номенклатура'!$A$6:$A$205,B4547))&lt;&gt;1),"",INDEX('Номенклатура'!$B$6:$B$205,SUMPRODUCT(EXACT('Номенклатура'!$A$6:$A$205,B4547)*(ROW('Номенклатура'!$A$6:$A$205)-5)))&amp;"")</f>
        <v/>
      </c>
      <c r="I4547" s="15" t="str">
        <f>IF(COUNTA(A4547:D4547,G4547)=0,"",IF(NOT(ISNUMBER(A4547)),"Укажите дату",IF(B4547="","Укажите код",IF(NOT(AND(ISTEXT(B4547),LEN(B4547)&gt;0,LEN(B4547)&lt;=30,ISNUMBER(FIND(LEFT(B4547,1),"ABCDEFGHIJKLMNOPQRSTUVWXYZ")),SUMPRODUCT((MID(B4547,{1,2,3,4,5,6,7,8,9,10,11,12,13,14,15,16,17,18,19,20,21,22,23,24,25,26,27,28,29,30},1)&lt;&gt;"")*ISERROR(FIND(MID(B4547,{1,2,3,4,5,6,7,8,9,10,11,12,13,14,15,16,17,18,19,20,21,22,23,24,25,26,27,28,29,30},1),"ABCDEFGHIJKLMNOPQRSTUVWXYZ0123456789-_")))=0,ISERROR(VALUE(B4547)))),"Недопустимый код: только латинские буквы A-Z в верхнем регистре, цифры, - и _; начало с буквы, до 30 символов (например MILK-001)",IF(SUMPRODUCT(--EXACT('Номенклатура'!$A$6:$A$205,B4547))=0,"Код не найден в номенклатуре",IF(SUMPRODUCT(--EXACT('Номенклатура'!$A$6:$A$205,B4547))&gt;1,"Код повторяется в номенклатуре",IF(ISNA(MATCH(C4547,{"Приход","Расход","Списание","Корректировка остатка"},0)),"Выберите тип операции",IF(NOT(ISNUMBER(D4547)),"Укажите количество",IF(D4547=0,"Количество не может быть 0",IF(AND(C4547&lt;&gt;"Корректировка остатка",D4547&lt;0),"Для этого типа количество положительное",IF(NOT(ISNUMBER('Номенклатура'!$C$2)),"Укажите дату начала учёта",IF(A4547&lt;INT('Номенклатура'!$C$2),"Раньше даты начала учёта: НЕ учтено",IF(AND(C4547="Корректировка остатка",TRIM(G4547)=""),"Учтено: добавьте пояснение","ОК")))))))))))))</f>
        <v/>
      </c>
    </row>
    <row r="4548" spans="1:9" x14ac:dyDescent="0.25">
      <c r="A4548" s="16"/>
      <c r="B4548" s="13"/>
      <c r="C4548" s="13"/>
      <c r="D4548" s="14"/>
      <c r="E4548" s="17" t="str">
        <f>IF(OR(B4548="",SUMPRODUCT(--EXACT('Номенклатура'!$A$6:$A$205,B4548))&lt;&gt;1),"",INDEX('Номенклатура'!$D$6:$D$205,SUMPRODUCT(EXACT('Номенклатура'!$A$6:$A$205,B4548)*(ROW('Номенклатура'!$A$6:$A$205)-5)))&amp;"")</f>
        <v/>
      </c>
      <c r="F4548" s="18" t="str">
        <f>IF(OR(I4548="ОК",I4548="Учтено: добавьте пояснение"),IF(C4548="Приход",D4548,IF(C4548="Корректировка остатка",D4548,-D4548)),"")</f>
        <v/>
      </c>
      <c r="G4548" s="13"/>
      <c r="H4548" s="15" t="str">
        <f>IF(OR(B4548="",SUMPRODUCT(--EXACT('Номенклатура'!$A$6:$A$205,B4548))&lt;&gt;1),"",INDEX('Номенклатура'!$B$6:$B$205,SUMPRODUCT(EXACT('Номенклатура'!$A$6:$A$205,B4548)*(ROW('Номенклатура'!$A$6:$A$205)-5)))&amp;"")</f>
        <v/>
      </c>
      <c r="I4548" s="15" t="str">
        <f>IF(COUNTA(A4548:D4548,G4548)=0,"",IF(NOT(ISNUMBER(A4548)),"Укажите дату",IF(B4548="","Укажите код",IF(NOT(AND(ISTEXT(B4548),LEN(B4548)&gt;0,LEN(B4548)&lt;=30,ISNUMBER(FIND(LEFT(B4548,1),"ABCDEFGHIJKLMNOPQRSTUVWXYZ")),SUMPRODUCT((MID(B4548,{1,2,3,4,5,6,7,8,9,10,11,12,13,14,15,16,17,18,19,20,21,22,23,24,25,26,27,28,29,30},1)&lt;&gt;"")*ISERROR(FIND(MID(B4548,{1,2,3,4,5,6,7,8,9,10,11,12,13,14,15,16,17,18,19,20,21,22,23,24,25,26,27,28,29,30},1),"ABCDEFGHIJKLMNOPQRSTUVWXYZ0123456789-_")))=0,ISERROR(VALUE(B4548)))),"Недопустимый код: только латинские буквы A-Z в верхнем регистре, цифры, - и _; начало с буквы, до 30 символов (например MILK-001)",IF(SUMPRODUCT(--EXACT('Номенклатура'!$A$6:$A$205,B4548))=0,"Код не найден в номенклатуре",IF(SUMPRODUCT(--EXACT('Номенклатура'!$A$6:$A$205,B4548))&gt;1,"Код повторяется в номенклатуре",IF(ISNA(MATCH(C4548,{"Приход","Расход","Списание","Корректировка остатка"},0)),"Выберите тип операции",IF(NOT(ISNUMBER(D4548)),"Укажите количество",IF(D4548=0,"Количество не может быть 0",IF(AND(C4548&lt;&gt;"Корректировка остатка",D4548&lt;0),"Для этого типа количество положительное",IF(NOT(ISNUMBER('Номенклатура'!$C$2)),"Укажите дату начала учёта",IF(A4548&lt;INT('Номенклатура'!$C$2),"Раньше даты начала учёта: НЕ учтено",IF(AND(C4548="Корректировка остатка",TRIM(G4548)=""),"Учтено: добавьте пояснение","ОК")))))))))))))</f>
        <v/>
      </c>
    </row>
    <row r="4549" spans="1:9" x14ac:dyDescent="0.25">
      <c r="A4549" s="16"/>
      <c r="B4549" s="13"/>
      <c r="C4549" s="13"/>
      <c r="D4549" s="14"/>
      <c r="E4549" s="17" t="str">
        <f>IF(OR(B4549="",SUMPRODUCT(--EXACT('Номенклатура'!$A$6:$A$205,B4549))&lt;&gt;1),"",INDEX('Номенклатура'!$D$6:$D$205,SUMPRODUCT(EXACT('Номенклатура'!$A$6:$A$205,B4549)*(ROW('Номенклатура'!$A$6:$A$205)-5)))&amp;"")</f>
        <v/>
      </c>
      <c r="F4549" s="18" t="str">
        <f>IF(OR(I4549="ОК",I4549="Учтено: добавьте пояснение"),IF(C4549="Приход",D4549,IF(C4549="Корректировка остатка",D4549,-D4549)),"")</f>
        <v/>
      </c>
      <c r="G4549" s="13"/>
      <c r="H4549" s="15" t="str">
        <f>IF(OR(B4549="",SUMPRODUCT(--EXACT('Номенклатура'!$A$6:$A$205,B4549))&lt;&gt;1),"",INDEX('Номенклатура'!$B$6:$B$205,SUMPRODUCT(EXACT('Номенклатура'!$A$6:$A$205,B4549)*(ROW('Номенклатура'!$A$6:$A$205)-5)))&amp;"")</f>
        <v/>
      </c>
      <c r="I4549" s="15" t="str">
        <f>IF(COUNTA(A4549:D4549,G4549)=0,"",IF(NOT(ISNUMBER(A4549)),"Укажите дату",IF(B4549="","Укажите код",IF(NOT(AND(ISTEXT(B4549),LEN(B4549)&gt;0,LEN(B4549)&lt;=30,ISNUMBER(FIND(LEFT(B4549,1),"ABCDEFGHIJKLMNOPQRSTUVWXYZ")),SUMPRODUCT((MID(B4549,{1,2,3,4,5,6,7,8,9,10,11,12,13,14,15,16,17,18,19,20,21,22,23,24,25,26,27,28,29,30},1)&lt;&gt;"")*ISERROR(FIND(MID(B4549,{1,2,3,4,5,6,7,8,9,10,11,12,13,14,15,16,17,18,19,20,21,22,23,24,25,26,27,28,29,30},1),"ABCDEFGHIJKLMNOPQRSTUVWXYZ0123456789-_")))=0,ISERROR(VALUE(B4549)))),"Недопустимый код: только латинские буквы A-Z в верхнем регистре, цифры, - и _; начало с буквы, до 30 символов (например MILK-001)",IF(SUMPRODUCT(--EXACT('Номенклатура'!$A$6:$A$205,B4549))=0,"Код не найден в номенклатуре",IF(SUMPRODUCT(--EXACT('Номенклатура'!$A$6:$A$205,B4549))&gt;1,"Код повторяется в номенклатуре",IF(ISNA(MATCH(C4549,{"Приход","Расход","Списание","Корректировка остатка"},0)),"Выберите тип операции",IF(NOT(ISNUMBER(D4549)),"Укажите количество",IF(D4549=0,"Количество не может быть 0",IF(AND(C4549&lt;&gt;"Корректировка остатка",D4549&lt;0),"Для этого типа количество положительное",IF(NOT(ISNUMBER('Номенклатура'!$C$2)),"Укажите дату начала учёта",IF(A4549&lt;INT('Номенклатура'!$C$2),"Раньше даты начала учёта: НЕ учтено",IF(AND(C4549="Корректировка остатка",TRIM(G4549)=""),"Учтено: добавьте пояснение","ОК")))))))))))))</f>
        <v/>
      </c>
    </row>
    <row r="4550" spans="1:9" x14ac:dyDescent="0.25">
      <c r="A4550" s="16"/>
      <c r="B4550" s="13"/>
      <c r="C4550" s="13"/>
      <c r="D4550" s="14"/>
      <c r="E4550" s="17" t="str">
        <f>IF(OR(B4550="",SUMPRODUCT(--EXACT('Номенклатура'!$A$6:$A$205,B4550))&lt;&gt;1),"",INDEX('Номенклатура'!$D$6:$D$205,SUMPRODUCT(EXACT('Номенклатура'!$A$6:$A$205,B4550)*(ROW('Номенклатура'!$A$6:$A$205)-5)))&amp;"")</f>
        <v/>
      </c>
      <c r="F4550" s="18" t="str">
        <f>IF(OR(I4550="ОК",I4550="Учтено: добавьте пояснение"),IF(C4550="Приход",D4550,IF(C4550="Корректировка остатка",D4550,-D4550)),"")</f>
        <v/>
      </c>
      <c r="G4550" s="13"/>
      <c r="H4550" s="15" t="str">
        <f>IF(OR(B4550="",SUMPRODUCT(--EXACT('Номенклатура'!$A$6:$A$205,B4550))&lt;&gt;1),"",INDEX('Номенклатура'!$B$6:$B$205,SUMPRODUCT(EXACT('Номенклатура'!$A$6:$A$205,B4550)*(ROW('Номенклатура'!$A$6:$A$205)-5)))&amp;"")</f>
        <v/>
      </c>
      <c r="I4550" s="15" t="str">
        <f>IF(COUNTA(A4550:D4550,G4550)=0,"",IF(NOT(ISNUMBER(A4550)),"Укажите дату",IF(B4550="","Укажите код",IF(NOT(AND(ISTEXT(B4550),LEN(B4550)&gt;0,LEN(B4550)&lt;=30,ISNUMBER(FIND(LEFT(B4550,1),"ABCDEFGHIJKLMNOPQRSTUVWXYZ")),SUMPRODUCT((MID(B4550,{1,2,3,4,5,6,7,8,9,10,11,12,13,14,15,16,17,18,19,20,21,22,23,24,25,26,27,28,29,30},1)&lt;&gt;"")*ISERROR(FIND(MID(B4550,{1,2,3,4,5,6,7,8,9,10,11,12,13,14,15,16,17,18,19,20,21,22,23,24,25,26,27,28,29,30},1),"ABCDEFGHIJKLMNOPQRSTUVWXYZ0123456789-_")))=0,ISERROR(VALUE(B4550)))),"Недопустимый код: только латинские буквы A-Z в верхнем регистре, цифры, - и _; начало с буквы, до 30 символов (например MILK-001)",IF(SUMPRODUCT(--EXACT('Номенклатура'!$A$6:$A$205,B4550))=0,"Код не найден в номенклатуре",IF(SUMPRODUCT(--EXACT('Номенклатура'!$A$6:$A$205,B4550))&gt;1,"Код повторяется в номенклатуре",IF(ISNA(MATCH(C4550,{"Приход","Расход","Списание","Корректировка остатка"},0)),"Выберите тип операции",IF(NOT(ISNUMBER(D4550)),"Укажите количество",IF(D4550=0,"Количество не может быть 0",IF(AND(C4550&lt;&gt;"Корректировка остатка",D4550&lt;0),"Для этого типа количество положительное",IF(NOT(ISNUMBER('Номенклатура'!$C$2)),"Укажите дату начала учёта",IF(A4550&lt;INT('Номенклатура'!$C$2),"Раньше даты начала учёта: НЕ учтено",IF(AND(C4550="Корректировка остатка",TRIM(G4550)=""),"Учтено: добавьте пояснение","ОК")))))))))))))</f>
        <v/>
      </c>
    </row>
    <row r="4551" spans="1:9" x14ac:dyDescent="0.25">
      <c r="A4551" s="16"/>
      <c r="B4551" s="13"/>
      <c r="C4551" s="13"/>
      <c r="D4551" s="14"/>
      <c r="E4551" s="17" t="str">
        <f>IF(OR(B4551="",SUMPRODUCT(--EXACT('Номенклатура'!$A$6:$A$205,B4551))&lt;&gt;1),"",INDEX('Номенклатура'!$D$6:$D$205,SUMPRODUCT(EXACT('Номенклатура'!$A$6:$A$205,B4551)*(ROW('Номенклатура'!$A$6:$A$205)-5)))&amp;"")</f>
        <v/>
      </c>
      <c r="F4551" s="18" t="str">
        <f>IF(OR(I4551="ОК",I4551="Учтено: добавьте пояснение"),IF(C4551="Приход",D4551,IF(C4551="Корректировка остатка",D4551,-D4551)),"")</f>
        <v/>
      </c>
      <c r="G4551" s="13"/>
      <c r="H4551" s="15" t="str">
        <f>IF(OR(B4551="",SUMPRODUCT(--EXACT('Номенклатура'!$A$6:$A$205,B4551))&lt;&gt;1),"",INDEX('Номенклатура'!$B$6:$B$205,SUMPRODUCT(EXACT('Номенклатура'!$A$6:$A$205,B4551)*(ROW('Номенклатура'!$A$6:$A$205)-5)))&amp;"")</f>
        <v/>
      </c>
      <c r="I4551" s="15" t="str">
        <f>IF(COUNTA(A4551:D4551,G4551)=0,"",IF(NOT(ISNUMBER(A4551)),"Укажите дату",IF(B4551="","Укажите код",IF(NOT(AND(ISTEXT(B4551),LEN(B4551)&gt;0,LEN(B4551)&lt;=30,ISNUMBER(FIND(LEFT(B4551,1),"ABCDEFGHIJKLMNOPQRSTUVWXYZ")),SUMPRODUCT((MID(B4551,{1,2,3,4,5,6,7,8,9,10,11,12,13,14,15,16,17,18,19,20,21,22,23,24,25,26,27,28,29,30},1)&lt;&gt;"")*ISERROR(FIND(MID(B4551,{1,2,3,4,5,6,7,8,9,10,11,12,13,14,15,16,17,18,19,20,21,22,23,24,25,26,27,28,29,30},1),"ABCDEFGHIJKLMNOPQRSTUVWXYZ0123456789-_")))=0,ISERROR(VALUE(B4551)))),"Недопустимый код: только латинские буквы A-Z в верхнем регистре, цифры, - и _; начало с буквы, до 30 символов (например MILK-001)",IF(SUMPRODUCT(--EXACT('Номенклатура'!$A$6:$A$205,B4551))=0,"Код не найден в номенклатуре",IF(SUMPRODUCT(--EXACT('Номенклатура'!$A$6:$A$205,B4551))&gt;1,"Код повторяется в номенклатуре",IF(ISNA(MATCH(C4551,{"Приход","Расход","Списание","Корректировка остатка"},0)),"Выберите тип операции",IF(NOT(ISNUMBER(D4551)),"Укажите количество",IF(D4551=0,"Количество не может быть 0",IF(AND(C4551&lt;&gt;"Корректировка остатка",D4551&lt;0),"Для этого типа количество положительное",IF(NOT(ISNUMBER('Номенклатура'!$C$2)),"Укажите дату начала учёта",IF(A4551&lt;INT('Номенклатура'!$C$2),"Раньше даты начала учёта: НЕ учтено",IF(AND(C4551="Корректировка остатка",TRIM(G4551)=""),"Учтено: добавьте пояснение","ОК")))))))))))))</f>
        <v/>
      </c>
    </row>
    <row r="4552" spans="1:9" x14ac:dyDescent="0.25">
      <c r="A4552" s="16"/>
      <c r="B4552" s="13"/>
      <c r="C4552" s="13"/>
      <c r="D4552" s="14"/>
      <c r="E4552" s="17" t="str">
        <f>IF(OR(B4552="",SUMPRODUCT(--EXACT('Номенклатура'!$A$6:$A$205,B4552))&lt;&gt;1),"",INDEX('Номенклатура'!$D$6:$D$205,SUMPRODUCT(EXACT('Номенклатура'!$A$6:$A$205,B4552)*(ROW('Номенклатура'!$A$6:$A$205)-5)))&amp;"")</f>
        <v/>
      </c>
      <c r="F4552" s="18" t="str">
        <f>IF(OR(I4552="ОК",I4552="Учтено: добавьте пояснение"),IF(C4552="Приход",D4552,IF(C4552="Корректировка остатка",D4552,-D4552)),"")</f>
        <v/>
      </c>
      <c r="G4552" s="13"/>
      <c r="H4552" s="15" t="str">
        <f>IF(OR(B4552="",SUMPRODUCT(--EXACT('Номенклатура'!$A$6:$A$205,B4552))&lt;&gt;1),"",INDEX('Номенклатура'!$B$6:$B$205,SUMPRODUCT(EXACT('Номенклатура'!$A$6:$A$205,B4552)*(ROW('Номенклатура'!$A$6:$A$205)-5)))&amp;"")</f>
        <v/>
      </c>
      <c r="I4552" s="15" t="str">
        <f>IF(COUNTA(A4552:D4552,G4552)=0,"",IF(NOT(ISNUMBER(A4552)),"Укажите дату",IF(B4552="","Укажите код",IF(NOT(AND(ISTEXT(B4552),LEN(B4552)&gt;0,LEN(B4552)&lt;=30,ISNUMBER(FIND(LEFT(B4552,1),"ABCDEFGHIJKLMNOPQRSTUVWXYZ")),SUMPRODUCT((MID(B4552,{1,2,3,4,5,6,7,8,9,10,11,12,13,14,15,16,17,18,19,20,21,22,23,24,25,26,27,28,29,30},1)&lt;&gt;"")*ISERROR(FIND(MID(B4552,{1,2,3,4,5,6,7,8,9,10,11,12,13,14,15,16,17,18,19,20,21,22,23,24,25,26,27,28,29,30},1),"ABCDEFGHIJKLMNOPQRSTUVWXYZ0123456789-_")))=0,ISERROR(VALUE(B4552)))),"Недопустимый код: только латинские буквы A-Z в верхнем регистре, цифры, - и _; начало с буквы, до 30 символов (например MILK-001)",IF(SUMPRODUCT(--EXACT('Номенклатура'!$A$6:$A$205,B4552))=0,"Код не найден в номенклатуре",IF(SUMPRODUCT(--EXACT('Номенклатура'!$A$6:$A$205,B4552))&gt;1,"Код повторяется в номенклатуре",IF(ISNA(MATCH(C4552,{"Приход","Расход","Списание","Корректировка остатка"},0)),"Выберите тип операции",IF(NOT(ISNUMBER(D4552)),"Укажите количество",IF(D4552=0,"Количество не может быть 0",IF(AND(C4552&lt;&gt;"Корректировка остатка",D4552&lt;0),"Для этого типа количество положительное",IF(NOT(ISNUMBER('Номенклатура'!$C$2)),"Укажите дату начала учёта",IF(A4552&lt;INT('Номенклатура'!$C$2),"Раньше даты начала учёта: НЕ учтено",IF(AND(C4552="Корректировка остатка",TRIM(G4552)=""),"Учтено: добавьте пояснение","ОК")))))))))))))</f>
        <v/>
      </c>
    </row>
    <row r="4553" spans="1:9" x14ac:dyDescent="0.25">
      <c r="A4553" s="16"/>
      <c r="B4553" s="13"/>
      <c r="C4553" s="13"/>
      <c r="D4553" s="14"/>
      <c r="E4553" s="17" t="str">
        <f>IF(OR(B4553="",SUMPRODUCT(--EXACT('Номенклатура'!$A$6:$A$205,B4553))&lt;&gt;1),"",INDEX('Номенклатура'!$D$6:$D$205,SUMPRODUCT(EXACT('Номенклатура'!$A$6:$A$205,B4553)*(ROW('Номенклатура'!$A$6:$A$205)-5)))&amp;"")</f>
        <v/>
      </c>
      <c r="F4553" s="18" t="str">
        <f>IF(OR(I4553="ОК",I4553="Учтено: добавьте пояснение"),IF(C4553="Приход",D4553,IF(C4553="Корректировка остатка",D4553,-D4553)),"")</f>
        <v/>
      </c>
      <c r="G4553" s="13"/>
      <c r="H4553" s="15" t="str">
        <f>IF(OR(B4553="",SUMPRODUCT(--EXACT('Номенклатура'!$A$6:$A$205,B4553))&lt;&gt;1),"",INDEX('Номенклатура'!$B$6:$B$205,SUMPRODUCT(EXACT('Номенклатура'!$A$6:$A$205,B4553)*(ROW('Номенклатура'!$A$6:$A$205)-5)))&amp;"")</f>
        <v/>
      </c>
      <c r="I4553" s="15" t="str">
        <f>IF(COUNTA(A4553:D4553,G4553)=0,"",IF(NOT(ISNUMBER(A4553)),"Укажите дату",IF(B4553="","Укажите код",IF(NOT(AND(ISTEXT(B4553),LEN(B4553)&gt;0,LEN(B4553)&lt;=30,ISNUMBER(FIND(LEFT(B4553,1),"ABCDEFGHIJKLMNOPQRSTUVWXYZ")),SUMPRODUCT((MID(B4553,{1,2,3,4,5,6,7,8,9,10,11,12,13,14,15,16,17,18,19,20,21,22,23,24,25,26,27,28,29,30},1)&lt;&gt;"")*ISERROR(FIND(MID(B4553,{1,2,3,4,5,6,7,8,9,10,11,12,13,14,15,16,17,18,19,20,21,22,23,24,25,26,27,28,29,30},1),"ABCDEFGHIJKLMNOPQRSTUVWXYZ0123456789-_")))=0,ISERROR(VALUE(B4553)))),"Недопустимый код: только латинские буквы A-Z в верхнем регистре, цифры, - и _; начало с буквы, до 30 символов (например MILK-001)",IF(SUMPRODUCT(--EXACT('Номенклатура'!$A$6:$A$205,B4553))=0,"Код не найден в номенклатуре",IF(SUMPRODUCT(--EXACT('Номенклатура'!$A$6:$A$205,B4553))&gt;1,"Код повторяется в номенклатуре",IF(ISNA(MATCH(C4553,{"Приход","Расход","Списание","Корректировка остатка"},0)),"Выберите тип операции",IF(NOT(ISNUMBER(D4553)),"Укажите количество",IF(D4553=0,"Количество не может быть 0",IF(AND(C4553&lt;&gt;"Корректировка остатка",D4553&lt;0),"Для этого типа количество положительное",IF(NOT(ISNUMBER('Номенклатура'!$C$2)),"Укажите дату начала учёта",IF(A4553&lt;INT('Номенклатура'!$C$2),"Раньше даты начала учёта: НЕ учтено",IF(AND(C4553="Корректировка остатка",TRIM(G4553)=""),"Учтено: добавьте пояснение","ОК")))))))))))))</f>
        <v/>
      </c>
    </row>
    <row r="4554" spans="1:9" x14ac:dyDescent="0.25">
      <c r="A4554" s="16"/>
      <c r="B4554" s="13"/>
      <c r="C4554" s="13"/>
      <c r="D4554" s="14"/>
      <c r="E4554" s="17" t="str">
        <f>IF(OR(B4554="",SUMPRODUCT(--EXACT('Номенклатура'!$A$6:$A$205,B4554))&lt;&gt;1),"",INDEX('Номенклатура'!$D$6:$D$205,SUMPRODUCT(EXACT('Номенклатура'!$A$6:$A$205,B4554)*(ROW('Номенклатура'!$A$6:$A$205)-5)))&amp;"")</f>
        <v/>
      </c>
      <c r="F4554" s="18" t="str">
        <f>IF(OR(I4554="ОК",I4554="Учтено: добавьте пояснение"),IF(C4554="Приход",D4554,IF(C4554="Корректировка остатка",D4554,-D4554)),"")</f>
        <v/>
      </c>
      <c r="G4554" s="13"/>
      <c r="H4554" s="15" t="str">
        <f>IF(OR(B4554="",SUMPRODUCT(--EXACT('Номенклатура'!$A$6:$A$205,B4554))&lt;&gt;1),"",INDEX('Номенклатура'!$B$6:$B$205,SUMPRODUCT(EXACT('Номенклатура'!$A$6:$A$205,B4554)*(ROW('Номенклатура'!$A$6:$A$205)-5)))&amp;"")</f>
        <v/>
      </c>
      <c r="I4554" s="15" t="str">
        <f>IF(COUNTA(A4554:D4554,G4554)=0,"",IF(NOT(ISNUMBER(A4554)),"Укажите дату",IF(B4554="","Укажите код",IF(NOT(AND(ISTEXT(B4554),LEN(B4554)&gt;0,LEN(B4554)&lt;=30,ISNUMBER(FIND(LEFT(B4554,1),"ABCDEFGHIJKLMNOPQRSTUVWXYZ")),SUMPRODUCT((MID(B4554,{1,2,3,4,5,6,7,8,9,10,11,12,13,14,15,16,17,18,19,20,21,22,23,24,25,26,27,28,29,30},1)&lt;&gt;"")*ISERROR(FIND(MID(B4554,{1,2,3,4,5,6,7,8,9,10,11,12,13,14,15,16,17,18,19,20,21,22,23,24,25,26,27,28,29,30},1),"ABCDEFGHIJKLMNOPQRSTUVWXYZ0123456789-_")))=0,ISERROR(VALUE(B4554)))),"Недопустимый код: только латинские буквы A-Z в верхнем регистре, цифры, - и _; начало с буквы, до 30 символов (например MILK-001)",IF(SUMPRODUCT(--EXACT('Номенклатура'!$A$6:$A$205,B4554))=0,"Код не найден в номенклатуре",IF(SUMPRODUCT(--EXACT('Номенклатура'!$A$6:$A$205,B4554))&gt;1,"Код повторяется в номенклатуре",IF(ISNA(MATCH(C4554,{"Приход","Расход","Списание","Корректировка остатка"},0)),"Выберите тип операции",IF(NOT(ISNUMBER(D4554)),"Укажите количество",IF(D4554=0,"Количество не может быть 0",IF(AND(C4554&lt;&gt;"Корректировка остатка",D4554&lt;0),"Для этого типа количество положительное",IF(NOT(ISNUMBER('Номенклатура'!$C$2)),"Укажите дату начала учёта",IF(A4554&lt;INT('Номенклатура'!$C$2),"Раньше даты начала учёта: НЕ учтено",IF(AND(C4554="Корректировка остатка",TRIM(G4554)=""),"Учтено: добавьте пояснение","ОК")))))))))))))</f>
        <v/>
      </c>
    </row>
    <row r="4555" spans="1:9" x14ac:dyDescent="0.25">
      <c r="A4555" s="16"/>
      <c r="B4555" s="13"/>
      <c r="C4555" s="13"/>
      <c r="D4555" s="14"/>
      <c r="E4555" s="17" t="str">
        <f>IF(OR(B4555="",SUMPRODUCT(--EXACT('Номенклатура'!$A$6:$A$205,B4555))&lt;&gt;1),"",INDEX('Номенклатура'!$D$6:$D$205,SUMPRODUCT(EXACT('Номенклатура'!$A$6:$A$205,B4555)*(ROW('Номенклатура'!$A$6:$A$205)-5)))&amp;"")</f>
        <v/>
      </c>
      <c r="F4555" s="18" t="str">
        <f>IF(OR(I4555="ОК",I4555="Учтено: добавьте пояснение"),IF(C4555="Приход",D4555,IF(C4555="Корректировка остатка",D4555,-D4555)),"")</f>
        <v/>
      </c>
      <c r="G4555" s="13"/>
      <c r="H4555" s="15" t="str">
        <f>IF(OR(B4555="",SUMPRODUCT(--EXACT('Номенклатура'!$A$6:$A$205,B4555))&lt;&gt;1),"",INDEX('Номенклатура'!$B$6:$B$205,SUMPRODUCT(EXACT('Номенклатура'!$A$6:$A$205,B4555)*(ROW('Номенклатура'!$A$6:$A$205)-5)))&amp;"")</f>
        <v/>
      </c>
      <c r="I4555" s="15" t="str">
        <f>IF(COUNTA(A4555:D4555,G4555)=0,"",IF(NOT(ISNUMBER(A4555)),"Укажите дату",IF(B4555="","Укажите код",IF(NOT(AND(ISTEXT(B4555),LEN(B4555)&gt;0,LEN(B4555)&lt;=30,ISNUMBER(FIND(LEFT(B4555,1),"ABCDEFGHIJKLMNOPQRSTUVWXYZ")),SUMPRODUCT((MID(B4555,{1,2,3,4,5,6,7,8,9,10,11,12,13,14,15,16,17,18,19,20,21,22,23,24,25,26,27,28,29,30},1)&lt;&gt;"")*ISERROR(FIND(MID(B4555,{1,2,3,4,5,6,7,8,9,10,11,12,13,14,15,16,17,18,19,20,21,22,23,24,25,26,27,28,29,30},1),"ABCDEFGHIJKLMNOPQRSTUVWXYZ0123456789-_")))=0,ISERROR(VALUE(B4555)))),"Недопустимый код: только латинские буквы A-Z в верхнем регистре, цифры, - и _; начало с буквы, до 30 символов (например MILK-001)",IF(SUMPRODUCT(--EXACT('Номенклатура'!$A$6:$A$205,B4555))=0,"Код не найден в номенклатуре",IF(SUMPRODUCT(--EXACT('Номенклатура'!$A$6:$A$205,B4555))&gt;1,"Код повторяется в номенклатуре",IF(ISNA(MATCH(C4555,{"Приход","Расход","Списание","Корректировка остатка"},0)),"Выберите тип операции",IF(NOT(ISNUMBER(D4555)),"Укажите количество",IF(D4555=0,"Количество не может быть 0",IF(AND(C4555&lt;&gt;"Корректировка остатка",D4555&lt;0),"Для этого типа количество положительное",IF(NOT(ISNUMBER('Номенклатура'!$C$2)),"Укажите дату начала учёта",IF(A4555&lt;INT('Номенклатура'!$C$2),"Раньше даты начала учёта: НЕ учтено",IF(AND(C4555="Корректировка остатка",TRIM(G4555)=""),"Учтено: добавьте пояснение","ОК")))))))))))))</f>
        <v/>
      </c>
    </row>
    <row r="4556" spans="1:9" x14ac:dyDescent="0.25">
      <c r="A4556" s="16"/>
      <c r="B4556" s="13"/>
      <c r="C4556" s="13"/>
      <c r="D4556" s="14"/>
      <c r="E4556" s="17" t="str">
        <f>IF(OR(B4556="",SUMPRODUCT(--EXACT('Номенклатура'!$A$6:$A$205,B4556))&lt;&gt;1),"",INDEX('Номенклатура'!$D$6:$D$205,SUMPRODUCT(EXACT('Номенклатура'!$A$6:$A$205,B4556)*(ROW('Номенклатура'!$A$6:$A$205)-5)))&amp;"")</f>
        <v/>
      </c>
      <c r="F4556" s="18" t="str">
        <f>IF(OR(I4556="ОК",I4556="Учтено: добавьте пояснение"),IF(C4556="Приход",D4556,IF(C4556="Корректировка остатка",D4556,-D4556)),"")</f>
        <v/>
      </c>
      <c r="G4556" s="13"/>
      <c r="H4556" s="15" t="str">
        <f>IF(OR(B4556="",SUMPRODUCT(--EXACT('Номенклатура'!$A$6:$A$205,B4556))&lt;&gt;1),"",INDEX('Номенклатура'!$B$6:$B$205,SUMPRODUCT(EXACT('Номенклатура'!$A$6:$A$205,B4556)*(ROW('Номенклатура'!$A$6:$A$205)-5)))&amp;"")</f>
        <v/>
      </c>
      <c r="I4556" s="15" t="str">
        <f>IF(COUNTA(A4556:D4556,G4556)=0,"",IF(NOT(ISNUMBER(A4556)),"Укажите дату",IF(B4556="","Укажите код",IF(NOT(AND(ISTEXT(B4556),LEN(B4556)&gt;0,LEN(B4556)&lt;=30,ISNUMBER(FIND(LEFT(B4556,1),"ABCDEFGHIJKLMNOPQRSTUVWXYZ")),SUMPRODUCT((MID(B4556,{1,2,3,4,5,6,7,8,9,10,11,12,13,14,15,16,17,18,19,20,21,22,23,24,25,26,27,28,29,30},1)&lt;&gt;"")*ISERROR(FIND(MID(B4556,{1,2,3,4,5,6,7,8,9,10,11,12,13,14,15,16,17,18,19,20,21,22,23,24,25,26,27,28,29,30},1),"ABCDEFGHIJKLMNOPQRSTUVWXYZ0123456789-_")))=0,ISERROR(VALUE(B4556)))),"Недопустимый код: только латинские буквы A-Z в верхнем регистре, цифры, - и _; начало с буквы, до 30 символов (например MILK-001)",IF(SUMPRODUCT(--EXACT('Номенклатура'!$A$6:$A$205,B4556))=0,"Код не найден в номенклатуре",IF(SUMPRODUCT(--EXACT('Номенклатура'!$A$6:$A$205,B4556))&gt;1,"Код повторяется в номенклатуре",IF(ISNA(MATCH(C4556,{"Приход","Расход","Списание","Корректировка остатка"},0)),"Выберите тип операции",IF(NOT(ISNUMBER(D4556)),"Укажите количество",IF(D4556=0,"Количество не может быть 0",IF(AND(C4556&lt;&gt;"Корректировка остатка",D4556&lt;0),"Для этого типа количество положительное",IF(NOT(ISNUMBER('Номенклатура'!$C$2)),"Укажите дату начала учёта",IF(A4556&lt;INT('Номенклатура'!$C$2),"Раньше даты начала учёта: НЕ учтено",IF(AND(C4556="Корректировка остатка",TRIM(G4556)=""),"Учтено: добавьте пояснение","ОК")))))))))))))</f>
        <v/>
      </c>
    </row>
    <row r="4557" spans="1:9" x14ac:dyDescent="0.25">
      <c r="A4557" s="16"/>
      <c r="B4557" s="13"/>
      <c r="C4557" s="13"/>
      <c r="D4557" s="14"/>
      <c r="E4557" s="17" t="str">
        <f>IF(OR(B4557="",SUMPRODUCT(--EXACT('Номенклатура'!$A$6:$A$205,B4557))&lt;&gt;1),"",INDEX('Номенклатура'!$D$6:$D$205,SUMPRODUCT(EXACT('Номенклатура'!$A$6:$A$205,B4557)*(ROW('Номенклатура'!$A$6:$A$205)-5)))&amp;"")</f>
        <v/>
      </c>
      <c r="F4557" s="18" t="str">
        <f>IF(OR(I4557="ОК",I4557="Учтено: добавьте пояснение"),IF(C4557="Приход",D4557,IF(C4557="Корректировка остатка",D4557,-D4557)),"")</f>
        <v/>
      </c>
      <c r="G4557" s="13"/>
      <c r="H4557" s="15" t="str">
        <f>IF(OR(B4557="",SUMPRODUCT(--EXACT('Номенклатура'!$A$6:$A$205,B4557))&lt;&gt;1),"",INDEX('Номенклатура'!$B$6:$B$205,SUMPRODUCT(EXACT('Номенклатура'!$A$6:$A$205,B4557)*(ROW('Номенклатура'!$A$6:$A$205)-5)))&amp;"")</f>
        <v/>
      </c>
      <c r="I4557" s="15" t="str">
        <f>IF(COUNTA(A4557:D4557,G4557)=0,"",IF(NOT(ISNUMBER(A4557)),"Укажите дату",IF(B4557="","Укажите код",IF(NOT(AND(ISTEXT(B4557),LEN(B4557)&gt;0,LEN(B4557)&lt;=30,ISNUMBER(FIND(LEFT(B4557,1),"ABCDEFGHIJKLMNOPQRSTUVWXYZ")),SUMPRODUCT((MID(B4557,{1,2,3,4,5,6,7,8,9,10,11,12,13,14,15,16,17,18,19,20,21,22,23,24,25,26,27,28,29,30},1)&lt;&gt;"")*ISERROR(FIND(MID(B4557,{1,2,3,4,5,6,7,8,9,10,11,12,13,14,15,16,17,18,19,20,21,22,23,24,25,26,27,28,29,30},1),"ABCDEFGHIJKLMNOPQRSTUVWXYZ0123456789-_")))=0,ISERROR(VALUE(B4557)))),"Недопустимый код: только латинские буквы A-Z в верхнем регистре, цифры, - и _; начало с буквы, до 30 символов (например MILK-001)",IF(SUMPRODUCT(--EXACT('Номенклатура'!$A$6:$A$205,B4557))=0,"Код не найден в номенклатуре",IF(SUMPRODUCT(--EXACT('Номенклатура'!$A$6:$A$205,B4557))&gt;1,"Код повторяется в номенклатуре",IF(ISNA(MATCH(C4557,{"Приход","Расход","Списание","Корректировка остатка"},0)),"Выберите тип операции",IF(NOT(ISNUMBER(D4557)),"Укажите количество",IF(D4557=0,"Количество не может быть 0",IF(AND(C4557&lt;&gt;"Корректировка остатка",D4557&lt;0),"Для этого типа количество положительное",IF(NOT(ISNUMBER('Номенклатура'!$C$2)),"Укажите дату начала учёта",IF(A4557&lt;INT('Номенклатура'!$C$2),"Раньше даты начала учёта: НЕ учтено",IF(AND(C4557="Корректировка остатка",TRIM(G4557)=""),"Учтено: добавьте пояснение","ОК")))))))))))))</f>
        <v/>
      </c>
    </row>
    <row r="4558" spans="1:9" x14ac:dyDescent="0.25">
      <c r="A4558" s="16"/>
      <c r="B4558" s="13"/>
      <c r="C4558" s="13"/>
      <c r="D4558" s="14"/>
      <c r="E4558" s="17" t="str">
        <f>IF(OR(B4558="",SUMPRODUCT(--EXACT('Номенклатура'!$A$6:$A$205,B4558))&lt;&gt;1),"",INDEX('Номенклатура'!$D$6:$D$205,SUMPRODUCT(EXACT('Номенклатура'!$A$6:$A$205,B4558)*(ROW('Номенклатура'!$A$6:$A$205)-5)))&amp;"")</f>
        <v/>
      </c>
      <c r="F4558" s="18" t="str">
        <f>IF(OR(I4558="ОК",I4558="Учтено: добавьте пояснение"),IF(C4558="Приход",D4558,IF(C4558="Корректировка остатка",D4558,-D4558)),"")</f>
        <v/>
      </c>
      <c r="G4558" s="13"/>
      <c r="H4558" s="15" t="str">
        <f>IF(OR(B4558="",SUMPRODUCT(--EXACT('Номенклатура'!$A$6:$A$205,B4558))&lt;&gt;1),"",INDEX('Номенклатура'!$B$6:$B$205,SUMPRODUCT(EXACT('Номенклатура'!$A$6:$A$205,B4558)*(ROW('Номенклатура'!$A$6:$A$205)-5)))&amp;"")</f>
        <v/>
      </c>
      <c r="I4558" s="15" t="str">
        <f>IF(COUNTA(A4558:D4558,G4558)=0,"",IF(NOT(ISNUMBER(A4558)),"Укажите дату",IF(B4558="","Укажите код",IF(NOT(AND(ISTEXT(B4558),LEN(B4558)&gt;0,LEN(B4558)&lt;=30,ISNUMBER(FIND(LEFT(B4558,1),"ABCDEFGHIJKLMNOPQRSTUVWXYZ")),SUMPRODUCT((MID(B4558,{1,2,3,4,5,6,7,8,9,10,11,12,13,14,15,16,17,18,19,20,21,22,23,24,25,26,27,28,29,30},1)&lt;&gt;"")*ISERROR(FIND(MID(B4558,{1,2,3,4,5,6,7,8,9,10,11,12,13,14,15,16,17,18,19,20,21,22,23,24,25,26,27,28,29,30},1),"ABCDEFGHIJKLMNOPQRSTUVWXYZ0123456789-_")))=0,ISERROR(VALUE(B4558)))),"Недопустимый код: только латинские буквы A-Z в верхнем регистре, цифры, - и _; начало с буквы, до 30 символов (например MILK-001)",IF(SUMPRODUCT(--EXACT('Номенклатура'!$A$6:$A$205,B4558))=0,"Код не найден в номенклатуре",IF(SUMPRODUCT(--EXACT('Номенклатура'!$A$6:$A$205,B4558))&gt;1,"Код повторяется в номенклатуре",IF(ISNA(MATCH(C4558,{"Приход","Расход","Списание","Корректировка остатка"},0)),"Выберите тип операции",IF(NOT(ISNUMBER(D4558)),"Укажите количество",IF(D4558=0,"Количество не может быть 0",IF(AND(C4558&lt;&gt;"Корректировка остатка",D4558&lt;0),"Для этого типа количество положительное",IF(NOT(ISNUMBER('Номенклатура'!$C$2)),"Укажите дату начала учёта",IF(A4558&lt;INT('Номенклатура'!$C$2),"Раньше даты начала учёта: НЕ учтено",IF(AND(C4558="Корректировка остатка",TRIM(G4558)=""),"Учтено: добавьте пояснение","ОК")))))))))))))</f>
        <v/>
      </c>
    </row>
    <row r="4559" spans="1:9" x14ac:dyDescent="0.25">
      <c r="A4559" s="16"/>
      <c r="B4559" s="13"/>
      <c r="C4559" s="13"/>
      <c r="D4559" s="14"/>
      <c r="E4559" s="17" t="str">
        <f>IF(OR(B4559="",SUMPRODUCT(--EXACT('Номенклатура'!$A$6:$A$205,B4559))&lt;&gt;1),"",INDEX('Номенклатура'!$D$6:$D$205,SUMPRODUCT(EXACT('Номенклатура'!$A$6:$A$205,B4559)*(ROW('Номенклатура'!$A$6:$A$205)-5)))&amp;"")</f>
        <v/>
      </c>
      <c r="F4559" s="18" t="str">
        <f>IF(OR(I4559="ОК",I4559="Учтено: добавьте пояснение"),IF(C4559="Приход",D4559,IF(C4559="Корректировка остатка",D4559,-D4559)),"")</f>
        <v/>
      </c>
      <c r="G4559" s="13"/>
      <c r="H4559" s="15" t="str">
        <f>IF(OR(B4559="",SUMPRODUCT(--EXACT('Номенклатура'!$A$6:$A$205,B4559))&lt;&gt;1),"",INDEX('Номенклатура'!$B$6:$B$205,SUMPRODUCT(EXACT('Номенклатура'!$A$6:$A$205,B4559)*(ROW('Номенклатура'!$A$6:$A$205)-5)))&amp;"")</f>
        <v/>
      </c>
      <c r="I4559" s="15" t="str">
        <f>IF(COUNTA(A4559:D4559,G4559)=0,"",IF(NOT(ISNUMBER(A4559)),"Укажите дату",IF(B4559="","Укажите код",IF(NOT(AND(ISTEXT(B4559),LEN(B4559)&gt;0,LEN(B4559)&lt;=30,ISNUMBER(FIND(LEFT(B4559,1),"ABCDEFGHIJKLMNOPQRSTUVWXYZ")),SUMPRODUCT((MID(B4559,{1,2,3,4,5,6,7,8,9,10,11,12,13,14,15,16,17,18,19,20,21,22,23,24,25,26,27,28,29,30},1)&lt;&gt;"")*ISERROR(FIND(MID(B4559,{1,2,3,4,5,6,7,8,9,10,11,12,13,14,15,16,17,18,19,20,21,22,23,24,25,26,27,28,29,30},1),"ABCDEFGHIJKLMNOPQRSTUVWXYZ0123456789-_")))=0,ISERROR(VALUE(B4559)))),"Недопустимый код: только латинские буквы A-Z в верхнем регистре, цифры, - и _; начало с буквы, до 30 символов (например MILK-001)",IF(SUMPRODUCT(--EXACT('Номенклатура'!$A$6:$A$205,B4559))=0,"Код не найден в номенклатуре",IF(SUMPRODUCT(--EXACT('Номенклатура'!$A$6:$A$205,B4559))&gt;1,"Код повторяется в номенклатуре",IF(ISNA(MATCH(C4559,{"Приход","Расход","Списание","Корректировка остатка"},0)),"Выберите тип операции",IF(NOT(ISNUMBER(D4559)),"Укажите количество",IF(D4559=0,"Количество не может быть 0",IF(AND(C4559&lt;&gt;"Корректировка остатка",D4559&lt;0),"Для этого типа количество положительное",IF(NOT(ISNUMBER('Номенклатура'!$C$2)),"Укажите дату начала учёта",IF(A4559&lt;INT('Номенклатура'!$C$2),"Раньше даты начала учёта: НЕ учтено",IF(AND(C4559="Корректировка остатка",TRIM(G4559)=""),"Учтено: добавьте пояснение","ОК")))))))))))))</f>
        <v/>
      </c>
    </row>
    <row r="4560" spans="1:9" x14ac:dyDescent="0.25">
      <c r="A4560" s="16"/>
      <c r="B4560" s="13"/>
      <c r="C4560" s="13"/>
      <c r="D4560" s="14"/>
      <c r="E4560" s="17" t="str">
        <f>IF(OR(B4560="",SUMPRODUCT(--EXACT('Номенклатура'!$A$6:$A$205,B4560))&lt;&gt;1),"",INDEX('Номенклатура'!$D$6:$D$205,SUMPRODUCT(EXACT('Номенклатура'!$A$6:$A$205,B4560)*(ROW('Номенклатура'!$A$6:$A$205)-5)))&amp;"")</f>
        <v/>
      </c>
      <c r="F4560" s="18" t="str">
        <f>IF(OR(I4560="ОК",I4560="Учтено: добавьте пояснение"),IF(C4560="Приход",D4560,IF(C4560="Корректировка остатка",D4560,-D4560)),"")</f>
        <v/>
      </c>
      <c r="G4560" s="13"/>
      <c r="H4560" s="15" t="str">
        <f>IF(OR(B4560="",SUMPRODUCT(--EXACT('Номенклатура'!$A$6:$A$205,B4560))&lt;&gt;1),"",INDEX('Номенклатура'!$B$6:$B$205,SUMPRODUCT(EXACT('Номенклатура'!$A$6:$A$205,B4560)*(ROW('Номенклатура'!$A$6:$A$205)-5)))&amp;"")</f>
        <v/>
      </c>
      <c r="I4560" s="15" t="str">
        <f>IF(COUNTA(A4560:D4560,G4560)=0,"",IF(NOT(ISNUMBER(A4560)),"Укажите дату",IF(B4560="","Укажите код",IF(NOT(AND(ISTEXT(B4560),LEN(B4560)&gt;0,LEN(B4560)&lt;=30,ISNUMBER(FIND(LEFT(B4560,1),"ABCDEFGHIJKLMNOPQRSTUVWXYZ")),SUMPRODUCT((MID(B4560,{1,2,3,4,5,6,7,8,9,10,11,12,13,14,15,16,17,18,19,20,21,22,23,24,25,26,27,28,29,30},1)&lt;&gt;"")*ISERROR(FIND(MID(B4560,{1,2,3,4,5,6,7,8,9,10,11,12,13,14,15,16,17,18,19,20,21,22,23,24,25,26,27,28,29,30},1),"ABCDEFGHIJKLMNOPQRSTUVWXYZ0123456789-_")))=0,ISERROR(VALUE(B4560)))),"Недопустимый код: только латинские буквы A-Z в верхнем регистре, цифры, - и _; начало с буквы, до 30 символов (например MILK-001)",IF(SUMPRODUCT(--EXACT('Номенклатура'!$A$6:$A$205,B4560))=0,"Код не найден в номенклатуре",IF(SUMPRODUCT(--EXACT('Номенклатура'!$A$6:$A$205,B4560))&gt;1,"Код повторяется в номенклатуре",IF(ISNA(MATCH(C4560,{"Приход","Расход","Списание","Корректировка остатка"},0)),"Выберите тип операции",IF(NOT(ISNUMBER(D4560)),"Укажите количество",IF(D4560=0,"Количество не может быть 0",IF(AND(C4560&lt;&gt;"Корректировка остатка",D4560&lt;0),"Для этого типа количество положительное",IF(NOT(ISNUMBER('Номенклатура'!$C$2)),"Укажите дату начала учёта",IF(A4560&lt;INT('Номенклатура'!$C$2),"Раньше даты начала учёта: НЕ учтено",IF(AND(C4560="Корректировка остатка",TRIM(G4560)=""),"Учтено: добавьте пояснение","ОК")))))))))))))</f>
        <v/>
      </c>
    </row>
    <row r="4561" spans="1:9" x14ac:dyDescent="0.25">
      <c r="A4561" s="16"/>
      <c r="B4561" s="13"/>
      <c r="C4561" s="13"/>
      <c r="D4561" s="14"/>
      <c r="E4561" s="17" t="str">
        <f>IF(OR(B4561="",SUMPRODUCT(--EXACT('Номенклатура'!$A$6:$A$205,B4561))&lt;&gt;1),"",INDEX('Номенклатура'!$D$6:$D$205,SUMPRODUCT(EXACT('Номенклатура'!$A$6:$A$205,B4561)*(ROW('Номенклатура'!$A$6:$A$205)-5)))&amp;"")</f>
        <v/>
      </c>
      <c r="F4561" s="18" t="str">
        <f>IF(OR(I4561="ОК",I4561="Учтено: добавьте пояснение"),IF(C4561="Приход",D4561,IF(C4561="Корректировка остатка",D4561,-D4561)),"")</f>
        <v/>
      </c>
      <c r="G4561" s="13"/>
      <c r="H4561" s="15" t="str">
        <f>IF(OR(B4561="",SUMPRODUCT(--EXACT('Номенклатура'!$A$6:$A$205,B4561))&lt;&gt;1),"",INDEX('Номенклатура'!$B$6:$B$205,SUMPRODUCT(EXACT('Номенклатура'!$A$6:$A$205,B4561)*(ROW('Номенклатура'!$A$6:$A$205)-5)))&amp;"")</f>
        <v/>
      </c>
      <c r="I4561" s="15" t="str">
        <f>IF(COUNTA(A4561:D4561,G4561)=0,"",IF(NOT(ISNUMBER(A4561)),"Укажите дату",IF(B4561="","Укажите код",IF(NOT(AND(ISTEXT(B4561),LEN(B4561)&gt;0,LEN(B4561)&lt;=30,ISNUMBER(FIND(LEFT(B4561,1),"ABCDEFGHIJKLMNOPQRSTUVWXYZ")),SUMPRODUCT((MID(B4561,{1,2,3,4,5,6,7,8,9,10,11,12,13,14,15,16,17,18,19,20,21,22,23,24,25,26,27,28,29,30},1)&lt;&gt;"")*ISERROR(FIND(MID(B4561,{1,2,3,4,5,6,7,8,9,10,11,12,13,14,15,16,17,18,19,20,21,22,23,24,25,26,27,28,29,30},1),"ABCDEFGHIJKLMNOPQRSTUVWXYZ0123456789-_")))=0,ISERROR(VALUE(B4561)))),"Недопустимый код: только латинские буквы A-Z в верхнем регистре, цифры, - и _; начало с буквы, до 30 символов (например MILK-001)",IF(SUMPRODUCT(--EXACT('Номенклатура'!$A$6:$A$205,B4561))=0,"Код не найден в номенклатуре",IF(SUMPRODUCT(--EXACT('Номенклатура'!$A$6:$A$205,B4561))&gt;1,"Код повторяется в номенклатуре",IF(ISNA(MATCH(C4561,{"Приход","Расход","Списание","Корректировка остатка"},0)),"Выберите тип операции",IF(NOT(ISNUMBER(D4561)),"Укажите количество",IF(D4561=0,"Количество не может быть 0",IF(AND(C4561&lt;&gt;"Корректировка остатка",D4561&lt;0),"Для этого типа количество положительное",IF(NOT(ISNUMBER('Номенклатура'!$C$2)),"Укажите дату начала учёта",IF(A4561&lt;INT('Номенклатура'!$C$2),"Раньше даты начала учёта: НЕ учтено",IF(AND(C4561="Корректировка остатка",TRIM(G4561)=""),"Учтено: добавьте пояснение","ОК")))))))))))))</f>
        <v/>
      </c>
    </row>
    <row r="4562" spans="1:9" x14ac:dyDescent="0.25">
      <c r="A4562" s="16"/>
      <c r="B4562" s="13"/>
      <c r="C4562" s="13"/>
      <c r="D4562" s="14"/>
      <c r="E4562" s="17" t="str">
        <f>IF(OR(B4562="",SUMPRODUCT(--EXACT('Номенклатура'!$A$6:$A$205,B4562))&lt;&gt;1),"",INDEX('Номенклатура'!$D$6:$D$205,SUMPRODUCT(EXACT('Номенклатура'!$A$6:$A$205,B4562)*(ROW('Номенклатура'!$A$6:$A$205)-5)))&amp;"")</f>
        <v/>
      </c>
      <c r="F4562" s="18" t="str">
        <f>IF(OR(I4562="ОК",I4562="Учтено: добавьте пояснение"),IF(C4562="Приход",D4562,IF(C4562="Корректировка остатка",D4562,-D4562)),"")</f>
        <v/>
      </c>
      <c r="G4562" s="13"/>
      <c r="H4562" s="15" t="str">
        <f>IF(OR(B4562="",SUMPRODUCT(--EXACT('Номенклатура'!$A$6:$A$205,B4562))&lt;&gt;1),"",INDEX('Номенклатура'!$B$6:$B$205,SUMPRODUCT(EXACT('Номенклатура'!$A$6:$A$205,B4562)*(ROW('Номенклатура'!$A$6:$A$205)-5)))&amp;"")</f>
        <v/>
      </c>
      <c r="I4562" s="15" t="str">
        <f>IF(COUNTA(A4562:D4562,G4562)=0,"",IF(NOT(ISNUMBER(A4562)),"Укажите дату",IF(B4562="","Укажите код",IF(NOT(AND(ISTEXT(B4562),LEN(B4562)&gt;0,LEN(B4562)&lt;=30,ISNUMBER(FIND(LEFT(B4562,1),"ABCDEFGHIJKLMNOPQRSTUVWXYZ")),SUMPRODUCT((MID(B4562,{1,2,3,4,5,6,7,8,9,10,11,12,13,14,15,16,17,18,19,20,21,22,23,24,25,26,27,28,29,30},1)&lt;&gt;"")*ISERROR(FIND(MID(B4562,{1,2,3,4,5,6,7,8,9,10,11,12,13,14,15,16,17,18,19,20,21,22,23,24,25,26,27,28,29,30},1),"ABCDEFGHIJKLMNOPQRSTUVWXYZ0123456789-_")))=0,ISERROR(VALUE(B4562)))),"Недопустимый код: только латинские буквы A-Z в верхнем регистре, цифры, - и _; начало с буквы, до 30 символов (например MILK-001)",IF(SUMPRODUCT(--EXACT('Номенклатура'!$A$6:$A$205,B4562))=0,"Код не найден в номенклатуре",IF(SUMPRODUCT(--EXACT('Номенклатура'!$A$6:$A$205,B4562))&gt;1,"Код повторяется в номенклатуре",IF(ISNA(MATCH(C4562,{"Приход","Расход","Списание","Корректировка остатка"},0)),"Выберите тип операции",IF(NOT(ISNUMBER(D4562)),"Укажите количество",IF(D4562=0,"Количество не может быть 0",IF(AND(C4562&lt;&gt;"Корректировка остатка",D4562&lt;0),"Для этого типа количество положительное",IF(NOT(ISNUMBER('Номенклатура'!$C$2)),"Укажите дату начала учёта",IF(A4562&lt;INT('Номенклатура'!$C$2),"Раньше даты начала учёта: НЕ учтено",IF(AND(C4562="Корректировка остатка",TRIM(G4562)=""),"Учтено: добавьте пояснение","ОК")))))))))))))</f>
        <v/>
      </c>
    </row>
    <row r="4563" spans="1:9" x14ac:dyDescent="0.25">
      <c r="A4563" s="16"/>
      <c r="B4563" s="13"/>
      <c r="C4563" s="13"/>
      <c r="D4563" s="14"/>
      <c r="E4563" s="17" t="str">
        <f>IF(OR(B4563="",SUMPRODUCT(--EXACT('Номенклатура'!$A$6:$A$205,B4563))&lt;&gt;1),"",INDEX('Номенклатура'!$D$6:$D$205,SUMPRODUCT(EXACT('Номенклатура'!$A$6:$A$205,B4563)*(ROW('Номенклатура'!$A$6:$A$205)-5)))&amp;"")</f>
        <v/>
      </c>
      <c r="F4563" s="18" t="str">
        <f>IF(OR(I4563="ОК",I4563="Учтено: добавьте пояснение"),IF(C4563="Приход",D4563,IF(C4563="Корректировка остатка",D4563,-D4563)),"")</f>
        <v/>
      </c>
      <c r="G4563" s="13"/>
      <c r="H4563" s="15" t="str">
        <f>IF(OR(B4563="",SUMPRODUCT(--EXACT('Номенклатура'!$A$6:$A$205,B4563))&lt;&gt;1),"",INDEX('Номенклатура'!$B$6:$B$205,SUMPRODUCT(EXACT('Номенклатура'!$A$6:$A$205,B4563)*(ROW('Номенклатура'!$A$6:$A$205)-5)))&amp;"")</f>
        <v/>
      </c>
      <c r="I4563" s="15" t="str">
        <f>IF(COUNTA(A4563:D4563,G4563)=0,"",IF(NOT(ISNUMBER(A4563)),"Укажите дату",IF(B4563="","Укажите код",IF(NOT(AND(ISTEXT(B4563),LEN(B4563)&gt;0,LEN(B4563)&lt;=30,ISNUMBER(FIND(LEFT(B4563,1),"ABCDEFGHIJKLMNOPQRSTUVWXYZ")),SUMPRODUCT((MID(B4563,{1,2,3,4,5,6,7,8,9,10,11,12,13,14,15,16,17,18,19,20,21,22,23,24,25,26,27,28,29,30},1)&lt;&gt;"")*ISERROR(FIND(MID(B4563,{1,2,3,4,5,6,7,8,9,10,11,12,13,14,15,16,17,18,19,20,21,22,23,24,25,26,27,28,29,30},1),"ABCDEFGHIJKLMNOPQRSTUVWXYZ0123456789-_")))=0,ISERROR(VALUE(B4563)))),"Недопустимый код: только латинские буквы A-Z в верхнем регистре, цифры, - и _; начало с буквы, до 30 символов (например MILK-001)",IF(SUMPRODUCT(--EXACT('Номенклатура'!$A$6:$A$205,B4563))=0,"Код не найден в номенклатуре",IF(SUMPRODUCT(--EXACT('Номенклатура'!$A$6:$A$205,B4563))&gt;1,"Код повторяется в номенклатуре",IF(ISNA(MATCH(C4563,{"Приход","Расход","Списание","Корректировка остатка"},0)),"Выберите тип операции",IF(NOT(ISNUMBER(D4563)),"Укажите количество",IF(D4563=0,"Количество не может быть 0",IF(AND(C4563&lt;&gt;"Корректировка остатка",D4563&lt;0),"Для этого типа количество положительное",IF(NOT(ISNUMBER('Номенклатура'!$C$2)),"Укажите дату начала учёта",IF(A4563&lt;INT('Номенклатура'!$C$2),"Раньше даты начала учёта: НЕ учтено",IF(AND(C4563="Корректировка остатка",TRIM(G4563)=""),"Учтено: добавьте пояснение","ОК")))))))))))))</f>
        <v/>
      </c>
    </row>
    <row r="4564" spans="1:9" x14ac:dyDescent="0.25">
      <c r="A4564" s="16"/>
      <c r="B4564" s="13"/>
      <c r="C4564" s="13"/>
      <c r="D4564" s="14"/>
      <c r="E4564" s="17" t="str">
        <f>IF(OR(B4564="",SUMPRODUCT(--EXACT('Номенклатура'!$A$6:$A$205,B4564))&lt;&gt;1),"",INDEX('Номенклатура'!$D$6:$D$205,SUMPRODUCT(EXACT('Номенклатура'!$A$6:$A$205,B4564)*(ROW('Номенклатура'!$A$6:$A$205)-5)))&amp;"")</f>
        <v/>
      </c>
      <c r="F4564" s="18" t="str">
        <f>IF(OR(I4564="ОК",I4564="Учтено: добавьте пояснение"),IF(C4564="Приход",D4564,IF(C4564="Корректировка остатка",D4564,-D4564)),"")</f>
        <v/>
      </c>
      <c r="G4564" s="13"/>
      <c r="H4564" s="15" t="str">
        <f>IF(OR(B4564="",SUMPRODUCT(--EXACT('Номенклатура'!$A$6:$A$205,B4564))&lt;&gt;1),"",INDEX('Номенклатура'!$B$6:$B$205,SUMPRODUCT(EXACT('Номенклатура'!$A$6:$A$205,B4564)*(ROW('Номенклатура'!$A$6:$A$205)-5)))&amp;"")</f>
        <v/>
      </c>
      <c r="I4564" s="15" t="str">
        <f>IF(COUNTA(A4564:D4564,G4564)=0,"",IF(NOT(ISNUMBER(A4564)),"Укажите дату",IF(B4564="","Укажите код",IF(NOT(AND(ISTEXT(B4564),LEN(B4564)&gt;0,LEN(B4564)&lt;=30,ISNUMBER(FIND(LEFT(B4564,1),"ABCDEFGHIJKLMNOPQRSTUVWXYZ")),SUMPRODUCT((MID(B4564,{1,2,3,4,5,6,7,8,9,10,11,12,13,14,15,16,17,18,19,20,21,22,23,24,25,26,27,28,29,30},1)&lt;&gt;"")*ISERROR(FIND(MID(B4564,{1,2,3,4,5,6,7,8,9,10,11,12,13,14,15,16,17,18,19,20,21,22,23,24,25,26,27,28,29,30},1),"ABCDEFGHIJKLMNOPQRSTUVWXYZ0123456789-_")))=0,ISERROR(VALUE(B4564)))),"Недопустимый код: только латинские буквы A-Z в верхнем регистре, цифры, - и _; начало с буквы, до 30 символов (например MILK-001)",IF(SUMPRODUCT(--EXACT('Номенклатура'!$A$6:$A$205,B4564))=0,"Код не найден в номенклатуре",IF(SUMPRODUCT(--EXACT('Номенклатура'!$A$6:$A$205,B4564))&gt;1,"Код повторяется в номенклатуре",IF(ISNA(MATCH(C4564,{"Приход","Расход","Списание","Корректировка остатка"},0)),"Выберите тип операции",IF(NOT(ISNUMBER(D4564)),"Укажите количество",IF(D4564=0,"Количество не может быть 0",IF(AND(C4564&lt;&gt;"Корректировка остатка",D4564&lt;0),"Для этого типа количество положительное",IF(NOT(ISNUMBER('Номенклатура'!$C$2)),"Укажите дату начала учёта",IF(A4564&lt;INT('Номенклатура'!$C$2),"Раньше даты начала учёта: НЕ учтено",IF(AND(C4564="Корректировка остатка",TRIM(G4564)=""),"Учтено: добавьте пояснение","ОК")))))))))))))</f>
        <v/>
      </c>
    </row>
    <row r="4565" spans="1:9" x14ac:dyDescent="0.25">
      <c r="A4565" s="16"/>
      <c r="B4565" s="13"/>
      <c r="C4565" s="13"/>
      <c r="D4565" s="14"/>
      <c r="E4565" s="17" t="str">
        <f>IF(OR(B4565="",SUMPRODUCT(--EXACT('Номенклатура'!$A$6:$A$205,B4565))&lt;&gt;1),"",INDEX('Номенклатура'!$D$6:$D$205,SUMPRODUCT(EXACT('Номенклатура'!$A$6:$A$205,B4565)*(ROW('Номенклатура'!$A$6:$A$205)-5)))&amp;"")</f>
        <v/>
      </c>
      <c r="F4565" s="18" t="str">
        <f>IF(OR(I4565="ОК",I4565="Учтено: добавьте пояснение"),IF(C4565="Приход",D4565,IF(C4565="Корректировка остатка",D4565,-D4565)),"")</f>
        <v/>
      </c>
      <c r="G4565" s="13"/>
      <c r="H4565" s="15" t="str">
        <f>IF(OR(B4565="",SUMPRODUCT(--EXACT('Номенклатура'!$A$6:$A$205,B4565))&lt;&gt;1),"",INDEX('Номенклатура'!$B$6:$B$205,SUMPRODUCT(EXACT('Номенклатура'!$A$6:$A$205,B4565)*(ROW('Номенклатура'!$A$6:$A$205)-5)))&amp;"")</f>
        <v/>
      </c>
      <c r="I4565" s="15" t="str">
        <f>IF(COUNTA(A4565:D4565,G4565)=0,"",IF(NOT(ISNUMBER(A4565)),"Укажите дату",IF(B4565="","Укажите код",IF(NOT(AND(ISTEXT(B4565),LEN(B4565)&gt;0,LEN(B4565)&lt;=30,ISNUMBER(FIND(LEFT(B4565,1),"ABCDEFGHIJKLMNOPQRSTUVWXYZ")),SUMPRODUCT((MID(B4565,{1,2,3,4,5,6,7,8,9,10,11,12,13,14,15,16,17,18,19,20,21,22,23,24,25,26,27,28,29,30},1)&lt;&gt;"")*ISERROR(FIND(MID(B4565,{1,2,3,4,5,6,7,8,9,10,11,12,13,14,15,16,17,18,19,20,21,22,23,24,25,26,27,28,29,30},1),"ABCDEFGHIJKLMNOPQRSTUVWXYZ0123456789-_")))=0,ISERROR(VALUE(B4565)))),"Недопустимый код: только латинские буквы A-Z в верхнем регистре, цифры, - и _; начало с буквы, до 30 символов (например MILK-001)",IF(SUMPRODUCT(--EXACT('Номенклатура'!$A$6:$A$205,B4565))=0,"Код не найден в номенклатуре",IF(SUMPRODUCT(--EXACT('Номенклатура'!$A$6:$A$205,B4565))&gt;1,"Код повторяется в номенклатуре",IF(ISNA(MATCH(C4565,{"Приход","Расход","Списание","Корректировка остатка"},0)),"Выберите тип операции",IF(NOT(ISNUMBER(D4565)),"Укажите количество",IF(D4565=0,"Количество не может быть 0",IF(AND(C4565&lt;&gt;"Корректировка остатка",D4565&lt;0),"Для этого типа количество положительное",IF(NOT(ISNUMBER('Номенклатура'!$C$2)),"Укажите дату начала учёта",IF(A4565&lt;INT('Номенклатура'!$C$2),"Раньше даты начала учёта: НЕ учтено",IF(AND(C4565="Корректировка остатка",TRIM(G4565)=""),"Учтено: добавьте пояснение","ОК")))))))))))))</f>
        <v/>
      </c>
    </row>
    <row r="4566" spans="1:9" x14ac:dyDescent="0.25">
      <c r="A4566" s="16"/>
      <c r="B4566" s="13"/>
      <c r="C4566" s="13"/>
      <c r="D4566" s="14"/>
      <c r="E4566" s="17" t="str">
        <f>IF(OR(B4566="",SUMPRODUCT(--EXACT('Номенклатура'!$A$6:$A$205,B4566))&lt;&gt;1),"",INDEX('Номенклатура'!$D$6:$D$205,SUMPRODUCT(EXACT('Номенклатура'!$A$6:$A$205,B4566)*(ROW('Номенклатура'!$A$6:$A$205)-5)))&amp;"")</f>
        <v/>
      </c>
      <c r="F4566" s="18" t="str">
        <f>IF(OR(I4566="ОК",I4566="Учтено: добавьте пояснение"),IF(C4566="Приход",D4566,IF(C4566="Корректировка остатка",D4566,-D4566)),"")</f>
        <v/>
      </c>
      <c r="G4566" s="13"/>
      <c r="H4566" s="15" t="str">
        <f>IF(OR(B4566="",SUMPRODUCT(--EXACT('Номенклатура'!$A$6:$A$205,B4566))&lt;&gt;1),"",INDEX('Номенклатура'!$B$6:$B$205,SUMPRODUCT(EXACT('Номенклатура'!$A$6:$A$205,B4566)*(ROW('Номенклатура'!$A$6:$A$205)-5)))&amp;"")</f>
        <v/>
      </c>
      <c r="I4566" s="15" t="str">
        <f>IF(COUNTA(A4566:D4566,G4566)=0,"",IF(NOT(ISNUMBER(A4566)),"Укажите дату",IF(B4566="","Укажите код",IF(NOT(AND(ISTEXT(B4566),LEN(B4566)&gt;0,LEN(B4566)&lt;=30,ISNUMBER(FIND(LEFT(B4566,1),"ABCDEFGHIJKLMNOPQRSTUVWXYZ")),SUMPRODUCT((MID(B4566,{1,2,3,4,5,6,7,8,9,10,11,12,13,14,15,16,17,18,19,20,21,22,23,24,25,26,27,28,29,30},1)&lt;&gt;"")*ISERROR(FIND(MID(B4566,{1,2,3,4,5,6,7,8,9,10,11,12,13,14,15,16,17,18,19,20,21,22,23,24,25,26,27,28,29,30},1),"ABCDEFGHIJKLMNOPQRSTUVWXYZ0123456789-_")))=0,ISERROR(VALUE(B4566)))),"Недопустимый код: только латинские буквы A-Z в верхнем регистре, цифры, - и _; начало с буквы, до 30 символов (например MILK-001)",IF(SUMPRODUCT(--EXACT('Номенклатура'!$A$6:$A$205,B4566))=0,"Код не найден в номенклатуре",IF(SUMPRODUCT(--EXACT('Номенклатура'!$A$6:$A$205,B4566))&gt;1,"Код повторяется в номенклатуре",IF(ISNA(MATCH(C4566,{"Приход","Расход","Списание","Корректировка остатка"},0)),"Выберите тип операции",IF(NOT(ISNUMBER(D4566)),"Укажите количество",IF(D4566=0,"Количество не может быть 0",IF(AND(C4566&lt;&gt;"Корректировка остатка",D4566&lt;0),"Для этого типа количество положительное",IF(NOT(ISNUMBER('Номенклатура'!$C$2)),"Укажите дату начала учёта",IF(A4566&lt;INT('Номенклатура'!$C$2),"Раньше даты начала учёта: НЕ учтено",IF(AND(C4566="Корректировка остатка",TRIM(G4566)=""),"Учтено: добавьте пояснение","ОК")))))))))))))</f>
        <v/>
      </c>
    </row>
    <row r="4567" spans="1:9" x14ac:dyDescent="0.25">
      <c r="A4567" s="16"/>
      <c r="B4567" s="13"/>
      <c r="C4567" s="13"/>
      <c r="D4567" s="14"/>
      <c r="E4567" s="17" t="str">
        <f>IF(OR(B4567="",SUMPRODUCT(--EXACT('Номенклатура'!$A$6:$A$205,B4567))&lt;&gt;1),"",INDEX('Номенклатура'!$D$6:$D$205,SUMPRODUCT(EXACT('Номенклатура'!$A$6:$A$205,B4567)*(ROW('Номенклатура'!$A$6:$A$205)-5)))&amp;"")</f>
        <v/>
      </c>
      <c r="F4567" s="18" t="str">
        <f>IF(OR(I4567="ОК",I4567="Учтено: добавьте пояснение"),IF(C4567="Приход",D4567,IF(C4567="Корректировка остатка",D4567,-D4567)),"")</f>
        <v/>
      </c>
      <c r="G4567" s="13"/>
      <c r="H4567" s="15" t="str">
        <f>IF(OR(B4567="",SUMPRODUCT(--EXACT('Номенклатура'!$A$6:$A$205,B4567))&lt;&gt;1),"",INDEX('Номенклатура'!$B$6:$B$205,SUMPRODUCT(EXACT('Номенклатура'!$A$6:$A$205,B4567)*(ROW('Номенклатура'!$A$6:$A$205)-5)))&amp;"")</f>
        <v/>
      </c>
      <c r="I4567" s="15" t="str">
        <f>IF(COUNTA(A4567:D4567,G4567)=0,"",IF(NOT(ISNUMBER(A4567)),"Укажите дату",IF(B4567="","Укажите код",IF(NOT(AND(ISTEXT(B4567),LEN(B4567)&gt;0,LEN(B4567)&lt;=30,ISNUMBER(FIND(LEFT(B4567,1),"ABCDEFGHIJKLMNOPQRSTUVWXYZ")),SUMPRODUCT((MID(B4567,{1,2,3,4,5,6,7,8,9,10,11,12,13,14,15,16,17,18,19,20,21,22,23,24,25,26,27,28,29,30},1)&lt;&gt;"")*ISERROR(FIND(MID(B4567,{1,2,3,4,5,6,7,8,9,10,11,12,13,14,15,16,17,18,19,20,21,22,23,24,25,26,27,28,29,30},1),"ABCDEFGHIJKLMNOPQRSTUVWXYZ0123456789-_")))=0,ISERROR(VALUE(B4567)))),"Недопустимый код: только латинские буквы A-Z в верхнем регистре, цифры, - и _; начало с буквы, до 30 символов (например MILK-001)",IF(SUMPRODUCT(--EXACT('Номенклатура'!$A$6:$A$205,B4567))=0,"Код не найден в номенклатуре",IF(SUMPRODUCT(--EXACT('Номенклатура'!$A$6:$A$205,B4567))&gt;1,"Код повторяется в номенклатуре",IF(ISNA(MATCH(C4567,{"Приход","Расход","Списание","Корректировка остатка"},0)),"Выберите тип операции",IF(NOT(ISNUMBER(D4567)),"Укажите количество",IF(D4567=0,"Количество не может быть 0",IF(AND(C4567&lt;&gt;"Корректировка остатка",D4567&lt;0),"Для этого типа количество положительное",IF(NOT(ISNUMBER('Номенклатура'!$C$2)),"Укажите дату начала учёта",IF(A4567&lt;INT('Номенклатура'!$C$2),"Раньше даты начала учёта: НЕ учтено",IF(AND(C4567="Корректировка остатка",TRIM(G4567)=""),"Учтено: добавьте пояснение","ОК")))))))))))))</f>
        <v/>
      </c>
    </row>
    <row r="4568" spans="1:9" x14ac:dyDescent="0.25">
      <c r="A4568" s="16"/>
      <c r="B4568" s="13"/>
      <c r="C4568" s="13"/>
      <c r="D4568" s="14"/>
      <c r="E4568" s="17" t="str">
        <f>IF(OR(B4568="",SUMPRODUCT(--EXACT('Номенклатура'!$A$6:$A$205,B4568))&lt;&gt;1),"",INDEX('Номенклатура'!$D$6:$D$205,SUMPRODUCT(EXACT('Номенклатура'!$A$6:$A$205,B4568)*(ROW('Номенклатура'!$A$6:$A$205)-5)))&amp;"")</f>
        <v/>
      </c>
      <c r="F4568" s="18" t="str">
        <f>IF(OR(I4568="ОК",I4568="Учтено: добавьте пояснение"),IF(C4568="Приход",D4568,IF(C4568="Корректировка остатка",D4568,-D4568)),"")</f>
        <v/>
      </c>
      <c r="G4568" s="13"/>
      <c r="H4568" s="15" t="str">
        <f>IF(OR(B4568="",SUMPRODUCT(--EXACT('Номенклатура'!$A$6:$A$205,B4568))&lt;&gt;1),"",INDEX('Номенклатура'!$B$6:$B$205,SUMPRODUCT(EXACT('Номенклатура'!$A$6:$A$205,B4568)*(ROW('Номенклатура'!$A$6:$A$205)-5)))&amp;"")</f>
        <v/>
      </c>
      <c r="I4568" s="15" t="str">
        <f>IF(COUNTA(A4568:D4568,G4568)=0,"",IF(NOT(ISNUMBER(A4568)),"Укажите дату",IF(B4568="","Укажите код",IF(NOT(AND(ISTEXT(B4568),LEN(B4568)&gt;0,LEN(B4568)&lt;=30,ISNUMBER(FIND(LEFT(B4568,1),"ABCDEFGHIJKLMNOPQRSTUVWXYZ")),SUMPRODUCT((MID(B4568,{1,2,3,4,5,6,7,8,9,10,11,12,13,14,15,16,17,18,19,20,21,22,23,24,25,26,27,28,29,30},1)&lt;&gt;"")*ISERROR(FIND(MID(B4568,{1,2,3,4,5,6,7,8,9,10,11,12,13,14,15,16,17,18,19,20,21,22,23,24,25,26,27,28,29,30},1),"ABCDEFGHIJKLMNOPQRSTUVWXYZ0123456789-_")))=0,ISERROR(VALUE(B4568)))),"Недопустимый код: только латинские буквы A-Z в верхнем регистре, цифры, - и _; начало с буквы, до 30 символов (например MILK-001)",IF(SUMPRODUCT(--EXACT('Номенклатура'!$A$6:$A$205,B4568))=0,"Код не найден в номенклатуре",IF(SUMPRODUCT(--EXACT('Номенклатура'!$A$6:$A$205,B4568))&gt;1,"Код повторяется в номенклатуре",IF(ISNA(MATCH(C4568,{"Приход","Расход","Списание","Корректировка остатка"},0)),"Выберите тип операции",IF(NOT(ISNUMBER(D4568)),"Укажите количество",IF(D4568=0,"Количество не может быть 0",IF(AND(C4568&lt;&gt;"Корректировка остатка",D4568&lt;0),"Для этого типа количество положительное",IF(NOT(ISNUMBER('Номенклатура'!$C$2)),"Укажите дату начала учёта",IF(A4568&lt;INT('Номенклатура'!$C$2),"Раньше даты начала учёта: НЕ учтено",IF(AND(C4568="Корректировка остатка",TRIM(G4568)=""),"Учтено: добавьте пояснение","ОК")))))))))))))</f>
        <v/>
      </c>
    </row>
    <row r="4569" spans="1:9" x14ac:dyDescent="0.25">
      <c r="A4569" s="16"/>
      <c r="B4569" s="13"/>
      <c r="C4569" s="13"/>
      <c r="D4569" s="14"/>
      <c r="E4569" s="17" t="str">
        <f>IF(OR(B4569="",SUMPRODUCT(--EXACT('Номенклатура'!$A$6:$A$205,B4569))&lt;&gt;1),"",INDEX('Номенклатура'!$D$6:$D$205,SUMPRODUCT(EXACT('Номенклатура'!$A$6:$A$205,B4569)*(ROW('Номенклатура'!$A$6:$A$205)-5)))&amp;"")</f>
        <v/>
      </c>
      <c r="F4569" s="18" t="str">
        <f>IF(OR(I4569="ОК",I4569="Учтено: добавьте пояснение"),IF(C4569="Приход",D4569,IF(C4569="Корректировка остатка",D4569,-D4569)),"")</f>
        <v/>
      </c>
      <c r="G4569" s="13"/>
      <c r="H4569" s="15" t="str">
        <f>IF(OR(B4569="",SUMPRODUCT(--EXACT('Номенклатура'!$A$6:$A$205,B4569))&lt;&gt;1),"",INDEX('Номенклатура'!$B$6:$B$205,SUMPRODUCT(EXACT('Номенклатура'!$A$6:$A$205,B4569)*(ROW('Номенклатура'!$A$6:$A$205)-5)))&amp;"")</f>
        <v/>
      </c>
      <c r="I4569" s="15" t="str">
        <f>IF(COUNTA(A4569:D4569,G4569)=0,"",IF(NOT(ISNUMBER(A4569)),"Укажите дату",IF(B4569="","Укажите код",IF(NOT(AND(ISTEXT(B4569),LEN(B4569)&gt;0,LEN(B4569)&lt;=30,ISNUMBER(FIND(LEFT(B4569,1),"ABCDEFGHIJKLMNOPQRSTUVWXYZ")),SUMPRODUCT((MID(B4569,{1,2,3,4,5,6,7,8,9,10,11,12,13,14,15,16,17,18,19,20,21,22,23,24,25,26,27,28,29,30},1)&lt;&gt;"")*ISERROR(FIND(MID(B4569,{1,2,3,4,5,6,7,8,9,10,11,12,13,14,15,16,17,18,19,20,21,22,23,24,25,26,27,28,29,30},1),"ABCDEFGHIJKLMNOPQRSTUVWXYZ0123456789-_")))=0,ISERROR(VALUE(B4569)))),"Недопустимый код: только латинские буквы A-Z в верхнем регистре, цифры, - и _; начало с буквы, до 30 символов (например MILK-001)",IF(SUMPRODUCT(--EXACT('Номенклатура'!$A$6:$A$205,B4569))=0,"Код не найден в номенклатуре",IF(SUMPRODUCT(--EXACT('Номенклатура'!$A$6:$A$205,B4569))&gt;1,"Код повторяется в номенклатуре",IF(ISNA(MATCH(C4569,{"Приход","Расход","Списание","Корректировка остатка"},0)),"Выберите тип операции",IF(NOT(ISNUMBER(D4569)),"Укажите количество",IF(D4569=0,"Количество не может быть 0",IF(AND(C4569&lt;&gt;"Корректировка остатка",D4569&lt;0),"Для этого типа количество положительное",IF(NOT(ISNUMBER('Номенклатура'!$C$2)),"Укажите дату начала учёта",IF(A4569&lt;INT('Номенклатура'!$C$2),"Раньше даты начала учёта: НЕ учтено",IF(AND(C4569="Корректировка остатка",TRIM(G4569)=""),"Учтено: добавьте пояснение","ОК")))))))))))))</f>
        <v/>
      </c>
    </row>
    <row r="4570" spans="1:9" x14ac:dyDescent="0.25">
      <c r="A4570" s="16"/>
      <c r="B4570" s="13"/>
      <c r="C4570" s="13"/>
      <c r="D4570" s="14"/>
      <c r="E4570" s="17" t="str">
        <f>IF(OR(B4570="",SUMPRODUCT(--EXACT('Номенклатура'!$A$6:$A$205,B4570))&lt;&gt;1),"",INDEX('Номенклатура'!$D$6:$D$205,SUMPRODUCT(EXACT('Номенклатура'!$A$6:$A$205,B4570)*(ROW('Номенклатура'!$A$6:$A$205)-5)))&amp;"")</f>
        <v/>
      </c>
      <c r="F4570" s="18" t="str">
        <f>IF(OR(I4570="ОК",I4570="Учтено: добавьте пояснение"),IF(C4570="Приход",D4570,IF(C4570="Корректировка остатка",D4570,-D4570)),"")</f>
        <v/>
      </c>
      <c r="G4570" s="13"/>
      <c r="H4570" s="15" t="str">
        <f>IF(OR(B4570="",SUMPRODUCT(--EXACT('Номенклатура'!$A$6:$A$205,B4570))&lt;&gt;1),"",INDEX('Номенклатура'!$B$6:$B$205,SUMPRODUCT(EXACT('Номенклатура'!$A$6:$A$205,B4570)*(ROW('Номенклатура'!$A$6:$A$205)-5)))&amp;"")</f>
        <v/>
      </c>
      <c r="I4570" s="15" t="str">
        <f>IF(COUNTA(A4570:D4570,G4570)=0,"",IF(NOT(ISNUMBER(A4570)),"Укажите дату",IF(B4570="","Укажите код",IF(NOT(AND(ISTEXT(B4570),LEN(B4570)&gt;0,LEN(B4570)&lt;=30,ISNUMBER(FIND(LEFT(B4570,1),"ABCDEFGHIJKLMNOPQRSTUVWXYZ")),SUMPRODUCT((MID(B4570,{1,2,3,4,5,6,7,8,9,10,11,12,13,14,15,16,17,18,19,20,21,22,23,24,25,26,27,28,29,30},1)&lt;&gt;"")*ISERROR(FIND(MID(B4570,{1,2,3,4,5,6,7,8,9,10,11,12,13,14,15,16,17,18,19,20,21,22,23,24,25,26,27,28,29,30},1),"ABCDEFGHIJKLMNOPQRSTUVWXYZ0123456789-_")))=0,ISERROR(VALUE(B4570)))),"Недопустимый код: только латинские буквы A-Z в верхнем регистре, цифры, - и _; начало с буквы, до 30 символов (например MILK-001)",IF(SUMPRODUCT(--EXACT('Номенклатура'!$A$6:$A$205,B4570))=0,"Код не найден в номенклатуре",IF(SUMPRODUCT(--EXACT('Номенклатура'!$A$6:$A$205,B4570))&gt;1,"Код повторяется в номенклатуре",IF(ISNA(MATCH(C4570,{"Приход","Расход","Списание","Корректировка остатка"},0)),"Выберите тип операции",IF(NOT(ISNUMBER(D4570)),"Укажите количество",IF(D4570=0,"Количество не может быть 0",IF(AND(C4570&lt;&gt;"Корректировка остатка",D4570&lt;0),"Для этого типа количество положительное",IF(NOT(ISNUMBER('Номенклатура'!$C$2)),"Укажите дату начала учёта",IF(A4570&lt;INT('Номенклатура'!$C$2),"Раньше даты начала учёта: НЕ учтено",IF(AND(C4570="Корректировка остатка",TRIM(G4570)=""),"Учтено: добавьте пояснение","ОК")))))))))))))</f>
        <v/>
      </c>
    </row>
    <row r="4571" spans="1:9" x14ac:dyDescent="0.25">
      <c r="A4571" s="16"/>
      <c r="B4571" s="13"/>
      <c r="C4571" s="13"/>
      <c r="D4571" s="14"/>
      <c r="E4571" s="17" t="str">
        <f>IF(OR(B4571="",SUMPRODUCT(--EXACT('Номенклатура'!$A$6:$A$205,B4571))&lt;&gt;1),"",INDEX('Номенклатура'!$D$6:$D$205,SUMPRODUCT(EXACT('Номенклатура'!$A$6:$A$205,B4571)*(ROW('Номенклатура'!$A$6:$A$205)-5)))&amp;"")</f>
        <v/>
      </c>
      <c r="F4571" s="18" t="str">
        <f>IF(OR(I4571="ОК",I4571="Учтено: добавьте пояснение"),IF(C4571="Приход",D4571,IF(C4571="Корректировка остатка",D4571,-D4571)),"")</f>
        <v/>
      </c>
      <c r="G4571" s="13"/>
      <c r="H4571" s="15" t="str">
        <f>IF(OR(B4571="",SUMPRODUCT(--EXACT('Номенклатура'!$A$6:$A$205,B4571))&lt;&gt;1),"",INDEX('Номенклатура'!$B$6:$B$205,SUMPRODUCT(EXACT('Номенклатура'!$A$6:$A$205,B4571)*(ROW('Номенклатура'!$A$6:$A$205)-5)))&amp;"")</f>
        <v/>
      </c>
      <c r="I4571" s="15" t="str">
        <f>IF(COUNTA(A4571:D4571,G4571)=0,"",IF(NOT(ISNUMBER(A4571)),"Укажите дату",IF(B4571="","Укажите код",IF(NOT(AND(ISTEXT(B4571),LEN(B4571)&gt;0,LEN(B4571)&lt;=30,ISNUMBER(FIND(LEFT(B4571,1),"ABCDEFGHIJKLMNOPQRSTUVWXYZ")),SUMPRODUCT((MID(B4571,{1,2,3,4,5,6,7,8,9,10,11,12,13,14,15,16,17,18,19,20,21,22,23,24,25,26,27,28,29,30},1)&lt;&gt;"")*ISERROR(FIND(MID(B4571,{1,2,3,4,5,6,7,8,9,10,11,12,13,14,15,16,17,18,19,20,21,22,23,24,25,26,27,28,29,30},1),"ABCDEFGHIJKLMNOPQRSTUVWXYZ0123456789-_")))=0,ISERROR(VALUE(B4571)))),"Недопустимый код: только латинские буквы A-Z в верхнем регистре, цифры, - и _; начало с буквы, до 30 символов (например MILK-001)",IF(SUMPRODUCT(--EXACT('Номенклатура'!$A$6:$A$205,B4571))=0,"Код не найден в номенклатуре",IF(SUMPRODUCT(--EXACT('Номенклатура'!$A$6:$A$205,B4571))&gt;1,"Код повторяется в номенклатуре",IF(ISNA(MATCH(C4571,{"Приход","Расход","Списание","Корректировка остатка"},0)),"Выберите тип операции",IF(NOT(ISNUMBER(D4571)),"Укажите количество",IF(D4571=0,"Количество не может быть 0",IF(AND(C4571&lt;&gt;"Корректировка остатка",D4571&lt;0),"Для этого типа количество положительное",IF(NOT(ISNUMBER('Номенклатура'!$C$2)),"Укажите дату начала учёта",IF(A4571&lt;INT('Номенклатура'!$C$2),"Раньше даты начала учёта: НЕ учтено",IF(AND(C4571="Корректировка остатка",TRIM(G4571)=""),"Учтено: добавьте пояснение","ОК")))))))))))))</f>
        <v/>
      </c>
    </row>
    <row r="4572" spans="1:9" x14ac:dyDescent="0.25">
      <c r="A4572" s="16"/>
      <c r="B4572" s="13"/>
      <c r="C4572" s="13"/>
      <c r="D4572" s="14"/>
      <c r="E4572" s="17" t="str">
        <f>IF(OR(B4572="",SUMPRODUCT(--EXACT('Номенклатура'!$A$6:$A$205,B4572))&lt;&gt;1),"",INDEX('Номенклатура'!$D$6:$D$205,SUMPRODUCT(EXACT('Номенклатура'!$A$6:$A$205,B4572)*(ROW('Номенклатура'!$A$6:$A$205)-5)))&amp;"")</f>
        <v/>
      </c>
      <c r="F4572" s="18" t="str">
        <f>IF(OR(I4572="ОК",I4572="Учтено: добавьте пояснение"),IF(C4572="Приход",D4572,IF(C4572="Корректировка остатка",D4572,-D4572)),"")</f>
        <v/>
      </c>
      <c r="G4572" s="13"/>
      <c r="H4572" s="15" t="str">
        <f>IF(OR(B4572="",SUMPRODUCT(--EXACT('Номенклатура'!$A$6:$A$205,B4572))&lt;&gt;1),"",INDEX('Номенклатура'!$B$6:$B$205,SUMPRODUCT(EXACT('Номенклатура'!$A$6:$A$205,B4572)*(ROW('Номенклатура'!$A$6:$A$205)-5)))&amp;"")</f>
        <v/>
      </c>
      <c r="I4572" s="15" t="str">
        <f>IF(COUNTA(A4572:D4572,G4572)=0,"",IF(NOT(ISNUMBER(A4572)),"Укажите дату",IF(B4572="","Укажите код",IF(NOT(AND(ISTEXT(B4572),LEN(B4572)&gt;0,LEN(B4572)&lt;=30,ISNUMBER(FIND(LEFT(B4572,1),"ABCDEFGHIJKLMNOPQRSTUVWXYZ")),SUMPRODUCT((MID(B4572,{1,2,3,4,5,6,7,8,9,10,11,12,13,14,15,16,17,18,19,20,21,22,23,24,25,26,27,28,29,30},1)&lt;&gt;"")*ISERROR(FIND(MID(B4572,{1,2,3,4,5,6,7,8,9,10,11,12,13,14,15,16,17,18,19,20,21,22,23,24,25,26,27,28,29,30},1),"ABCDEFGHIJKLMNOPQRSTUVWXYZ0123456789-_")))=0,ISERROR(VALUE(B4572)))),"Недопустимый код: только латинские буквы A-Z в верхнем регистре, цифры, - и _; начало с буквы, до 30 символов (например MILK-001)",IF(SUMPRODUCT(--EXACT('Номенклатура'!$A$6:$A$205,B4572))=0,"Код не найден в номенклатуре",IF(SUMPRODUCT(--EXACT('Номенклатура'!$A$6:$A$205,B4572))&gt;1,"Код повторяется в номенклатуре",IF(ISNA(MATCH(C4572,{"Приход","Расход","Списание","Корректировка остатка"},0)),"Выберите тип операции",IF(NOT(ISNUMBER(D4572)),"Укажите количество",IF(D4572=0,"Количество не может быть 0",IF(AND(C4572&lt;&gt;"Корректировка остатка",D4572&lt;0),"Для этого типа количество положительное",IF(NOT(ISNUMBER('Номенклатура'!$C$2)),"Укажите дату начала учёта",IF(A4572&lt;INT('Номенклатура'!$C$2),"Раньше даты начала учёта: НЕ учтено",IF(AND(C4572="Корректировка остатка",TRIM(G4572)=""),"Учтено: добавьте пояснение","ОК")))))))))))))</f>
        <v/>
      </c>
    </row>
    <row r="4573" spans="1:9" x14ac:dyDescent="0.25">
      <c r="A4573" s="16"/>
      <c r="B4573" s="13"/>
      <c r="C4573" s="13"/>
      <c r="D4573" s="14"/>
      <c r="E4573" s="17" t="str">
        <f>IF(OR(B4573="",SUMPRODUCT(--EXACT('Номенклатура'!$A$6:$A$205,B4573))&lt;&gt;1),"",INDEX('Номенклатура'!$D$6:$D$205,SUMPRODUCT(EXACT('Номенклатура'!$A$6:$A$205,B4573)*(ROW('Номенклатура'!$A$6:$A$205)-5)))&amp;"")</f>
        <v/>
      </c>
      <c r="F4573" s="18" t="str">
        <f>IF(OR(I4573="ОК",I4573="Учтено: добавьте пояснение"),IF(C4573="Приход",D4573,IF(C4573="Корректировка остатка",D4573,-D4573)),"")</f>
        <v/>
      </c>
      <c r="G4573" s="13"/>
      <c r="H4573" s="15" t="str">
        <f>IF(OR(B4573="",SUMPRODUCT(--EXACT('Номенклатура'!$A$6:$A$205,B4573))&lt;&gt;1),"",INDEX('Номенклатура'!$B$6:$B$205,SUMPRODUCT(EXACT('Номенклатура'!$A$6:$A$205,B4573)*(ROW('Номенклатура'!$A$6:$A$205)-5)))&amp;"")</f>
        <v/>
      </c>
      <c r="I4573" s="15" t="str">
        <f>IF(COUNTA(A4573:D4573,G4573)=0,"",IF(NOT(ISNUMBER(A4573)),"Укажите дату",IF(B4573="","Укажите код",IF(NOT(AND(ISTEXT(B4573),LEN(B4573)&gt;0,LEN(B4573)&lt;=30,ISNUMBER(FIND(LEFT(B4573,1),"ABCDEFGHIJKLMNOPQRSTUVWXYZ")),SUMPRODUCT((MID(B4573,{1,2,3,4,5,6,7,8,9,10,11,12,13,14,15,16,17,18,19,20,21,22,23,24,25,26,27,28,29,30},1)&lt;&gt;"")*ISERROR(FIND(MID(B4573,{1,2,3,4,5,6,7,8,9,10,11,12,13,14,15,16,17,18,19,20,21,22,23,24,25,26,27,28,29,30},1),"ABCDEFGHIJKLMNOPQRSTUVWXYZ0123456789-_")))=0,ISERROR(VALUE(B4573)))),"Недопустимый код: только латинские буквы A-Z в верхнем регистре, цифры, - и _; начало с буквы, до 30 символов (например MILK-001)",IF(SUMPRODUCT(--EXACT('Номенклатура'!$A$6:$A$205,B4573))=0,"Код не найден в номенклатуре",IF(SUMPRODUCT(--EXACT('Номенклатура'!$A$6:$A$205,B4573))&gt;1,"Код повторяется в номенклатуре",IF(ISNA(MATCH(C4573,{"Приход","Расход","Списание","Корректировка остатка"},0)),"Выберите тип операции",IF(NOT(ISNUMBER(D4573)),"Укажите количество",IF(D4573=0,"Количество не может быть 0",IF(AND(C4573&lt;&gt;"Корректировка остатка",D4573&lt;0),"Для этого типа количество положительное",IF(NOT(ISNUMBER('Номенклатура'!$C$2)),"Укажите дату начала учёта",IF(A4573&lt;INT('Номенклатура'!$C$2),"Раньше даты начала учёта: НЕ учтено",IF(AND(C4573="Корректировка остатка",TRIM(G4573)=""),"Учтено: добавьте пояснение","ОК")))))))))))))</f>
        <v/>
      </c>
    </row>
    <row r="4574" spans="1:9" x14ac:dyDescent="0.25">
      <c r="A4574" s="16"/>
      <c r="B4574" s="13"/>
      <c r="C4574" s="13"/>
      <c r="D4574" s="14"/>
      <c r="E4574" s="17" t="str">
        <f>IF(OR(B4574="",SUMPRODUCT(--EXACT('Номенклатура'!$A$6:$A$205,B4574))&lt;&gt;1),"",INDEX('Номенклатура'!$D$6:$D$205,SUMPRODUCT(EXACT('Номенклатура'!$A$6:$A$205,B4574)*(ROW('Номенклатура'!$A$6:$A$205)-5)))&amp;"")</f>
        <v/>
      </c>
      <c r="F4574" s="18" t="str">
        <f>IF(OR(I4574="ОК",I4574="Учтено: добавьте пояснение"),IF(C4574="Приход",D4574,IF(C4574="Корректировка остатка",D4574,-D4574)),"")</f>
        <v/>
      </c>
      <c r="G4574" s="13"/>
      <c r="H4574" s="15" t="str">
        <f>IF(OR(B4574="",SUMPRODUCT(--EXACT('Номенклатура'!$A$6:$A$205,B4574))&lt;&gt;1),"",INDEX('Номенклатура'!$B$6:$B$205,SUMPRODUCT(EXACT('Номенклатура'!$A$6:$A$205,B4574)*(ROW('Номенклатура'!$A$6:$A$205)-5)))&amp;"")</f>
        <v/>
      </c>
      <c r="I4574" s="15" t="str">
        <f>IF(COUNTA(A4574:D4574,G4574)=0,"",IF(NOT(ISNUMBER(A4574)),"Укажите дату",IF(B4574="","Укажите код",IF(NOT(AND(ISTEXT(B4574),LEN(B4574)&gt;0,LEN(B4574)&lt;=30,ISNUMBER(FIND(LEFT(B4574,1),"ABCDEFGHIJKLMNOPQRSTUVWXYZ")),SUMPRODUCT((MID(B4574,{1,2,3,4,5,6,7,8,9,10,11,12,13,14,15,16,17,18,19,20,21,22,23,24,25,26,27,28,29,30},1)&lt;&gt;"")*ISERROR(FIND(MID(B4574,{1,2,3,4,5,6,7,8,9,10,11,12,13,14,15,16,17,18,19,20,21,22,23,24,25,26,27,28,29,30},1),"ABCDEFGHIJKLMNOPQRSTUVWXYZ0123456789-_")))=0,ISERROR(VALUE(B4574)))),"Недопустимый код: только латинские буквы A-Z в верхнем регистре, цифры, - и _; начало с буквы, до 30 символов (например MILK-001)",IF(SUMPRODUCT(--EXACT('Номенклатура'!$A$6:$A$205,B4574))=0,"Код не найден в номенклатуре",IF(SUMPRODUCT(--EXACT('Номенклатура'!$A$6:$A$205,B4574))&gt;1,"Код повторяется в номенклатуре",IF(ISNA(MATCH(C4574,{"Приход","Расход","Списание","Корректировка остатка"},0)),"Выберите тип операции",IF(NOT(ISNUMBER(D4574)),"Укажите количество",IF(D4574=0,"Количество не может быть 0",IF(AND(C4574&lt;&gt;"Корректировка остатка",D4574&lt;0),"Для этого типа количество положительное",IF(NOT(ISNUMBER('Номенклатура'!$C$2)),"Укажите дату начала учёта",IF(A4574&lt;INT('Номенклатура'!$C$2),"Раньше даты начала учёта: НЕ учтено",IF(AND(C4574="Корректировка остатка",TRIM(G4574)=""),"Учтено: добавьте пояснение","ОК")))))))))))))</f>
        <v/>
      </c>
    </row>
    <row r="4575" spans="1:9" x14ac:dyDescent="0.25">
      <c r="A4575" s="16"/>
      <c r="B4575" s="13"/>
      <c r="C4575" s="13"/>
      <c r="D4575" s="14"/>
      <c r="E4575" s="17" t="str">
        <f>IF(OR(B4575="",SUMPRODUCT(--EXACT('Номенклатура'!$A$6:$A$205,B4575))&lt;&gt;1),"",INDEX('Номенклатура'!$D$6:$D$205,SUMPRODUCT(EXACT('Номенклатура'!$A$6:$A$205,B4575)*(ROW('Номенклатура'!$A$6:$A$205)-5)))&amp;"")</f>
        <v/>
      </c>
      <c r="F4575" s="18" t="str">
        <f>IF(OR(I4575="ОК",I4575="Учтено: добавьте пояснение"),IF(C4575="Приход",D4575,IF(C4575="Корректировка остатка",D4575,-D4575)),"")</f>
        <v/>
      </c>
      <c r="G4575" s="13"/>
      <c r="H4575" s="15" t="str">
        <f>IF(OR(B4575="",SUMPRODUCT(--EXACT('Номенклатура'!$A$6:$A$205,B4575))&lt;&gt;1),"",INDEX('Номенклатура'!$B$6:$B$205,SUMPRODUCT(EXACT('Номенклатура'!$A$6:$A$205,B4575)*(ROW('Номенклатура'!$A$6:$A$205)-5)))&amp;"")</f>
        <v/>
      </c>
      <c r="I4575" s="15" t="str">
        <f>IF(COUNTA(A4575:D4575,G4575)=0,"",IF(NOT(ISNUMBER(A4575)),"Укажите дату",IF(B4575="","Укажите код",IF(NOT(AND(ISTEXT(B4575),LEN(B4575)&gt;0,LEN(B4575)&lt;=30,ISNUMBER(FIND(LEFT(B4575,1),"ABCDEFGHIJKLMNOPQRSTUVWXYZ")),SUMPRODUCT((MID(B4575,{1,2,3,4,5,6,7,8,9,10,11,12,13,14,15,16,17,18,19,20,21,22,23,24,25,26,27,28,29,30},1)&lt;&gt;"")*ISERROR(FIND(MID(B4575,{1,2,3,4,5,6,7,8,9,10,11,12,13,14,15,16,17,18,19,20,21,22,23,24,25,26,27,28,29,30},1),"ABCDEFGHIJKLMNOPQRSTUVWXYZ0123456789-_")))=0,ISERROR(VALUE(B4575)))),"Недопустимый код: только латинские буквы A-Z в верхнем регистре, цифры, - и _; начало с буквы, до 30 символов (например MILK-001)",IF(SUMPRODUCT(--EXACT('Номенклатура'!$A$6:$A$205,B4575))=0,"Код не найден в номенклатуре",IF(SUMPRODUCT(--EXACT('Номенклатура'!$A$6:$A$205,B4575))&gt;1,"Код повторяется в номенклатуре",IF(ISNA(MATCH(C4575,{"Приход","Расход","Списание","Корректировка остатка"},0)),"Выберите тип операции",IF(NOT(ISNUMBER(D4575)),"Укажите количество",IF(D4575=0,"Количество не может быть 0",IF(AND(C4575&lt;&gt;"Корректировка остатка",D4575&lt;0),"Для этого типа количество положительное",IF(NOT(ISNUMBER('Номенклатура'!$C$2)),"Укажите дату начала учёта",IF(A4575&lt;INT('Номенклатура'!$C$2),"Раньше даты начала учёта: НЕ учтено",IF(AND(C4575="Корректировка остатка",TRIM(G4575)=""),"Учтено: добавьте пояснение","ОК")))))))))))))</f>
        <v/>
      </c>
    </row>
    <row r="4576" spans="1:9" x14ac:dyDescent="0.25">
      <c r="A4576" s="16"/>
      <c r="B4576" s="13"/>
      <c r="C4576" s="13"/>
      <c r="D4576" s="14"/>
      <c r="E4576" s="17" t="str">
        <f>IF(OR(B4576="",SUMPRODUCT(--EXACT('Номенклатура'!$A$6:$A$205,B4576))&lt;&gt;1),"",INDEX('Номенклатура'!$D$6:$D$205,SUMPRODUCT(EXACT('Номенклатура'!$A$6:$A$205,B4576)*(ROW('Номенклатура'!$A$6:$A$205)-5)))&amp;"")</f>
        <v/>
      </c>
      <c r="F4576" s="18" t="str">
        <f>IF(OR(I4576="ОК",I4576="Учтено: добавьте пояснение"),IF(C4576="Приход",D4576,IF(C4576="Корректировка остатка",D4576,-D4576)),"")</f>
        <v/>
      </c>
      <c r="G4576" s="13"/>
      <c r="H4576" s="15" t="str">
        <f>IF(OR(B4576="",SUMPRODUCT(--EXACT('Номенклатура'!$A$6:$A$205,B4576))&lt;&gt;1),"",INDEX('Номенклатура'!$B$6:$B$205,SUMPRODUCT(EXACT('Номенклатура'!$A$6:$A$205,B4576)*(ROW('Номенклатура'!$A$6:$A$205)-5)))&amp;"")</f>
        <v/>
      </c>
      <c r="I4576" s="15" t="str">
        <f>IF(COUNTA(A4576:D4576,G4576)=0,"",IF(NOT(ISNUMBER(A4576)),"Укажите дату",IF(B4576="","Укажите код",IF(NOT(AND(ISTEXT(B4576),LEN(B4576)&gt;0,LEN(B4576)&lt;=30,ISNUMBER(FIND(LEFT(B4576,1),"ABCDEFGHIJKLMNOPQRSTUVWXYZ")),SUMPRODUCT((MID(B4576,{1,2,3,4,5,6,7,8,9,10,11,12,13,14,15,16,17,18,19,20,21,22,23,24,25,26,27,28,29,30},1)&lt;&gt;"")*ISERROR(FIND(MID(B4576,{1,2,3,4,5,6,7,8,9,10,11,12,13,14,15,16,17,18,19,20,21,22,23,24,25,26,27,28,29,30},1),"ABCDEFGHIJKLMNOPQRSTUVWXYZ0123456789-_")))=0,ISERROR(VALUE(B4576)))),"Недопустимый код: только латинские буквы A-Z в верхнем регистре, цифры, - и _; начало с буквы, до 30 символов (например MILK-001)",IF(SUMPRODUCT(--EXACT('Номенклатура'!$A$6:$A$205,B4576))=0,"Код не найден в номенклатуре",IF(SUMPRODUCT(--EXACT('Номенклатура'!$A$6:$A$205,B4576))&gt;1,"Код повторяется в номенклатуре",IF(ISNA(MATCH(C4576,{"Приход","Расход","Списание","Корректировка остатка"},0)),"Выберите тип операции",IF(NOT(ISNUMBER(D4576)),"Укажите количество",IF(D4576=0,"Количество не может быть 0",IF(AND(C4576&lt;&gt;"Корректировка остатка",D4576&lt;0),"Для этого типа количество положительное",IF(NOT(ISNUMBER('Номенклатура'!$C$2)),"Укажите дату начала учёта",IF(A4576&lt;INT('Номенклатура'!$C$2),"Раньше даты начала учёта: НЕ учтено",IF(AND(C4576="Корректировка остатка",TRIM(G4576)=""),"Учтено: добавьте пояснение","ОК")))))))))))))</f>
        <v/>
      </c>
    </row>
    <row r="4577" spans="1:9" x14ac:dyDescent="0.25">
      <c r="A4577" s="16"/>
      <c r="B4577" s="13"/>
      <c r="C4577" s="13"/>
      <c r="D4577" s="14"/>
      <c r="E4577" s="17" t="str">
        <f>IF(OR(B4577="",SUMPRODUCT(--EXACT('Номенклатура'!$A$6:$A$205,B4577))&lt;&gt;1),"",INDEX('Номенклатура'!$D$6:$D$205,SUMPRODUCT(EXACT('Номенклатура'!$A$6:$A$205,B4577)*(ROW('Номенклатура'!$A$6:$A$205)-5)))&amp;"")</f>
        <v/>
      </c>
      <c r="F4577" s="18" t="str">
        <f>IF(OR(I4577="ОК",I4577="Учтено: добавьте пояснение"),IF(C4577="Приход",D4577,IF(C4577="Корректировка остатка",D4577,-D4577)),"")</f>
        <v/>
      </c>
      <c r="G4577" s="13"/>
      <c r="H4577" s="15" t="str">
        <f>IF(OR(B4577="",SUMPRODUCT(--EXACT('Номенклатура'!$A$6:$A$205,B4577))&lt;&gt;1),"",INDEX('Номенклатура'!$B$6:$B$205,SUMPRODUCT(EXACT('Номенклатура'!$A$6:$A$205,B4577)*(ROW('Номенклатура'!$A$6:$A$205)-5)))&amp;"")</f>
        <v/>
      </c>
      <c r="I4577" s="15" t="str">
        <f>IF(COUNTA(A4577:D4577,G4577)=0,"",IF(NOT(ISNUMBER(A4577)),"Укажите дату",IF(B4577="","Укажите код",IF(NOT(AND(ISTEXT(B4577),LEN(B4577)&gt;0,LEN(B4577)&lt;=30,ISNUMBER(FIND(LEFT(B4577,1),"ABCDEFGHIJKLMNOPQRSTUVWXYZ")),SUMPRODUCT((MID(B4577,{1,2,3,4,5,6,7,8,9,10,11,12,13,14,15,16,17,18,19,20,21,22,23,24,25,26,27,28,29,30},1)&lt;&gt;"")*ISERROR(FIND(MID(B4577,{1,2,3,4,5,6,7,8,9,10,11,12,13,14,15,16,17,18,19,20,21,22,23,24,25,26,27,28,29,30},1),"ABCDEFGHIJKLMNOPQRSTUVWXYZ0123456789-_")))=0,ISERROR(VALUE(B4577)))),"Недопустимый код: только латинские буквы A-Z в верхнем регистре, цифры, - и _; начало с буквы, до 30 символов (например MILK-001)",IF(SUMPRODUCT(--EXACT('Номенклатура'!$A$6:$A$205,B4577))=0,"Код не найден в номенклатуре",IF(SUMPRODUCT(--EXACT('Номенклатура'!$A$6:$A$205,B4577))&gt;1,"Код повторяется в номенклатуре",IF(ISNA(MATCH(C4577,{"Приход","Расход","Списание","Корректировка остатка"},0)),"Выберите тип операции",IF(NOT(ISNUMBER(D4577)),"Укажите количество",IF(D4577=0,"Количество не может быть 0",IF(AND(C4577&lt;&gt;"Корректировка остатка",D4577&lt;0),"Для этого типа количество положительное",IF(NOT(ISNUMBER('Номенклатура'!$C$2)),"Укажите дату начала учёта",IF(A4577&lt;INT('Номенклатура'!$C$2),"Раньше даты начала учёта: НЕ учтено",IF(AND(C4577="Корректировка остатка",TRIM(G4577)=""),"Учтено: добавьте пояснение","ОК")))))))))))))</f>
        <v/>
      </c>
    </row>
    <row r="4578" spans="1:9" x14ac:dyDescent="0.25">
      <c r="A4578" s="16"/>
      <c r="B4578" s="13"/>
      <c r="C4578" s="13"/>
      <c r="D4578" s="14"/>
      <c r="E4578" s="17" t="str">
        <f>IF(OR(B4578="",SUMPRODUCT(--EXACT('Номенклатура'!$A$6:$A$205,B4578))&lt;&gt;1),"",INDEX('Номенклатура'!$D$6:$D$205,SUMPRODUCT(EXACT('Номенклатура'!$A$6:$A$205,B4578)*(ROW('Номенклатура'!$A$6:$A$205)-5)))&amp;"")</f>
        <v/>
      </c>
      <c r="F4578" s="18" t="str">
        <f>IF(OR(I4578="ОК",I4578="Учтено: добавьте пояснение"),IF(C4578="Приход",D4578,IF(C4578="Корректировка остатка",D4578,-D4578)),"")</f>
        <v/>
      </c>
      <c r="G4578" s="13"/>
      <c r="H4578" s="15" t="str">
        <f>IF(OR(B4578="",SUMPRODUCT(--EXACT('Номенклатура'!$A$6:$A$205,B4578))&lt;&gt;1),"",INDEX('Номенклатура'!$B$6:$B$205,SUMPRODUCT(EXACT('Номенклатура'!$A$6:$A$205,B4578)*(ROW('Номенклатура'!$A$6:$A$205)-5)))&amp;"")</f>
        <v/>
      </c>
      <c r="I4578" s="15" t="str">
        <f>IF(COUNTA(A4578:D4578,G4578)=0,"",IF(NOT(ISNUMBER(A4578)),"Укажите дату",IF(B4578="","Укажите код",IF(NOT(AND(ISTEXT(B4578),LEN(B4578)&gt;0,LEN(B4578)&lt;=30,ISNUMBER(FIND(LEFT(B4578,1),"ABCDEFGHIJKLMNOPQRSTUVWXYZ")),SUMPRODUCT((MID(B4578,{1,2,3,4,5,6,7,8,9,10,11,12,13,14,15,16,17,18,19,20,21,22,23,24,25,26,27,28,29,30},1)&lt;&gt;"")*ISERROR(FIND(MID(B4578,{1,2,3,4,5,6,7,8,9,10,11,12,13,14,15,16,17,18,19,20,21,22,23,24,25,26,27,28,29,30},1),"ABCDEFGHIJKLMNOPQRSTUVWXYZ0123456789-_")))=0,ISERROR(VALUE(B4578)))),"Недопустимый код: только латинские буквы A-Z в верхнем регистре, цифры, - и _; начало с буквы, до 30 символов (например MILK-001)",IF(SUMPRODUCT(--EXACT('Номенклатура'!$A$6:$A$205,B4578))=0,"Код не найден в номенклатуре",IF(SUMPRODUCT(--EXACT('Номенклатура'!$A$6:$A$205,B4578))&gt;1,"Код повторяется в номенклатуре",IF(ISNA(MATCH(C4578,{"Приход","Расход","Списание","Корректировка остатка"},0)),"Выберите тип операции",IF(NOT(ISNUMBER(D4578)),"Укажите количество",IF(D4578=0,"Количество не может быть 0",IF(AND(C4578&lt;&gt;"Корректировка остатка",D4578&lt;0),"Для этого типа количество положительное",IF(NOT(ISNUMBER('Номенклатура'!$C$2)),"Укажите дату начала учёта",IF(A4578&lt;INT('Номенклатура'!$C$2),"Раньше даты начала учёта: НЕ учтено",IF(AND(C4578="Корректировка остатка",TRIM(G4578)=""),"Учтено: добавьте пояснение","ОК")))))))))))))</f>
        <v/>
      </c>
    </row>
    <row r="4579" spans="1:9" x14ac:dyDescent="0.25">
      <c r="A4579" s="16"/>
      <c r="B4579" s="13"/>
      <c r="C4579" s="13"/>
      <c r="D4579" s="14"/>
      <c r="E4579" s="17" t="str">
        <f>IF(OR(B4579="",SUMPRODUCT(--EXACT('Номенклатура'!$A$6:$A$205,B4579))&lt;&gt;1),"",INDEX('Номенклатура'!$D$6:$D$205,SUMPRODUCT(EXACT('Номенклатура'!$A$6:$A$205,B4579)*(ROW('Номенклатура'!$A$6:$A$205)-5)))&amp;"")</f>
        <v/>
      </c>
      <c r="F4579" s="18" t="str">
        <f>IF(OR(I4579="ОК",I4579="Учтено: добавьте пояснение"),IF(C4579="Приход",D4579,IF(C4579="Корректировка остатка",D4579,-D4579)),"")</f>
        <v/>
      </c>
      <c r="G4579" s="13"/>
      <c r="H4579" s="15" t="str">
        <f>IF(OR(B4579="",SUMPRODUCT(--EXACT('Номенклатура'!$A$6:$A$205,B4579))&lt;&gt;1),"",INDEX('Номенклатура'!$B$6:$B$205,SUMPRODUCT(EXACT('Номенклатура'!$A$6:$A$205,B4579)*(ROW('Номенклатура'!$A$6:$A$205)-5)))&amp;"")</f>
        <v/>
      </c>
      <c r="I4579" s="15" t="str">
        <f>IF(COUNTA(A4579:D4579,G4579)=0,"",IF(NOT(ISNUMBER(A4579)),"Укажите дату",IF(B4579="","Укажите код",IF(NOT(AND(ISTEXT(B4579),LEN(B4579)&gt;0,LEN(B4579)&lt;=30,ISNUMBER(FIND(LEFT(B4579,1),"ABCDEFGHIJKLMNOPQRSTUVWXYZ")),SUMPRODUCT((MID(B4579,{1,2,3,4,5,6,7,8,9,10,11,12,13,14,15,16,17,18,19,20,21,22,23,24,25,26,27,28,29,30},1)&lt;&gt;"")*ISERROR(FIND(MID(B4579,{1,2,3,4,5,6,7,8,9,10,11,12,13,14,15,16,17,18,19,20,21,22,23,24,25,26,27,28,29,30},1),"ABCDEFGHIJKLMNOPQRSTUVWXYZ0123456789-_")))=0,ISERROR(VALUE(B4579)))),"Недопустимый код: только латинские буквы A-Z в верхнем регистре, цифры, - и _; начало с буквы, до 30 символов (например MILK-001)",IF(SUMPRODUCT(--EXACT('Номенклатура'!$A$6:$A$205,B4579))=0,"Код не найден в номенклатуре",IF(SUMPRODUCT(--EXACT('Номенклатура'!$A$6:$A$205,B4579))&gt;1,"Код повторяется в номенклатуре",IF(ISNA(MATCH(C4579,{"Приход","Расход","Списание","Корректировка остатка"},0)),"Выберите тип операции",IF(NOT(ISNUMBER(D4579)),"Укажите количество",IF(D4579=0,"Количество не может быть 0",IF(AND(C4579&lt;&gt;"Корректировка остатка",D4579&lt;0),"Для этого типа количество положительное",IF(NOT(ISNUMBER('Номенклатура'!$C$2)),"Укажите дату начала учёта",IF(A4579&lt;INT('Номенклатура'!$C$2),"Раньше даты начала учёта: НЕ учтено",IF(AND(C4579="Корректировка остатка",TRIM(G4579)=""),"Учтено: добавьте пояснение","ОК")))))))))))))</f>
        <v/>
      </c>
    </row>
    <row r="4580" spans="1:9" x14ac:dyDescent="0.25">
      <c r="A4580" s="16"/>
      <c r="B4580" s="13"/>
      <c r="C4580" s="13"/>
      <c r="D4580" s="14"/>
      <c r="E4580" s="17" t="str">
        <f>IF(OR(B4580="",SUMPRODUCT(--EXACT('Номенклатура'!$A$6:$A$205,B4580))&lt;&gt;1),"",INDEX('Номенклатура'!$D$6:$D$205,SUMPRODUCT(EXACT('Номенклатура'!$A$6:$A$205,B4580)*(ROW('Номенклатура'!$A$6:$A$205)-5)))&amp;"")</f>
        <v/>
      </c>
      <c r="F4580" s="18" t="str">
        <f>IF(OR(I4580="ОК",I4580="Учтено: добавьте пояснение"),IF(C4580="Приход",D4580,IF(C4580="Корректировка остатка",D4580,-D4580)),"")</f>
        <v/>
      </c>
      <c r="G4580" s="13"/>
      <c r="H4580" s="15" t="str">
        <f>IF(OR(B4580="",SUMPRODUCT(--EXACT('Номенклатура'!$A$6:$A$205,B4580))&lt;&gt;1),"",INDEX('Номенклатура'!$B$6:$B$205,SUMPRODUCT(EXACT('Номенклатура'!$A$6:$A$205,B4580)*(ROW('Номенклатура'!$A$6:$A$205)-5)))&amp;"")</f>
        <v/>
      </c>
      <c r="I4580" s="15" t="str">
        <f>IF(COUNTA(A4580:D4580,G4580)=0,"",IF(NOT(ISNUMBER(A4580)),"Укажите дату",IF(B4580="","Укажите код",IF(NOT(AND(ISTEXT(B4580),LEN(B4580)&gt;0,LEN(B4580)&lt;=30,ISNUMBER(FIND(LEFT(B4580,1),"ABCDEFGHIJKLMNOPQRSTUVWXYZ")),SUMPRODUCT((MID(B4580,{1,2,3,4,5,6,7,8,9,10,11,12,13,14,15,16,17,18,19,20,21,22,23,24,25,26,27,28,29,30},1)&lt;&gt;"")*ISERROR(FIND(MID(B4580,{1,2,3,4,5,6,7,8,9,10,11,12,13,14,15,16,17,18,19,20,21,22,23,24,25,26,27,28,29,30},1),"ABCDEFGHIJKLMNOPQRSTUVWXYZ0123456789-_")))=0,ISERROR(VALUE(B4580)))),"Недопустимый код: только латинские буквы A-Z в верхнем регистре, цифры, - и _; начало с буквы, до 30 символов (например MILK-001)",IF(SUMPRODUCT(--EXACT('Номенклатура'!$A$6:$A$205,B4580))=0,"Код не найден в номенклатуре",IF(SUMPRODUCT(--EXACT('Номенклатура'!$A$6:$A$205,B4580))&gt;1,"Код повторяется в номенклатуре",IF(ISNA(MATCH(C4580,{"Приход","Расход","Списание","Корректировка остатка"},0)),"Выберите тип операции",IF(NOT(ISNUMBER(D4580)),"Укажите количество",IF(D4580=0,"Количество не может быть 0",IF(AND(C4580&lt;&gt;"Корректировка остатка",D4580&lt;0),"Для этого типа количество положительное",IF(NOT(ISNUMBER('Номенклатура'!$C$2)),"Укажите дату начала учёта",IF(A4580&lt;INT('Номенклатура'!$C$2),"Раньше даты начала учёта: НЕ учтено",IF(AND(C4580="Корректировка остатка",TRIM(G4580)=""),"Учтено: добавьте пояснение","ОК")))))))))))))</f>
        <v/>
      </c>
    </row>
    <row r="4581" spans="1:9" x14ac:dyDescent="0.25">
      <c r="A4581" s="16"/>
      <c r="B4581" s="13"/>
      <c r="C4581" s="13"/>
      <c r="D4581" s="14"/>
      <c r="E4581" s="17" t="str">
        <f>IF(OR(B4581="",SUMPRODUCT(--EXACT('Номенклатура'!$A$6:$A$205,B4581))&lt;&gt;1),"",INDEX('Номенклатура'!$D$6:$D$205,SUMPRODUCT(EXACT('Номенклатура'!$A$6:$A$205,B4581)*(ROW('Номенклатура'!$A$6:$A$205)-5)))&amp;"")</f>
        <v/>
      </c>
      <c r="F4581" s="18" t="str">
        <f>IF(OR(I4581="ОК",I4581="Учтено: добавьте пояснение"),IF(C4581="Приход",D4581,IF(C4581="Корректировка остатка",D4581,-D4581)),"")</f>
        <v/>
      </c>
      <c r="G4581" s="13"/>
      <c r="H4581" s="15" t="str">
        <f>IF(OR(B4581="",SUMPRODUCT(--EXACT('Номенклатура'!$A$6:$A$205,B4581))&lt;&gt;1),"",INDEX('Номенклатура'!$B$6:$B$205,SUMPRODUCT(EXACT('Номенклатура'!$A$6:$A$205,B4581)*(ROW('Номенклатура'!$A$6:$A$205)-5)))&amp;"")</f>
        <v/>
      </c>
      <c r="I4581" s="15" t="str">
        <f>IF(COUNTA(A4581:D4581,G4581)=0,"",IF(NOT(ISNUMBER(A4581)),"Укажите дату",IF(B4581="","Укажите код",IF(NOT(AND(ISTEXT(B4581),LEN(B4581)&gt;0,LEN(B4581)&lt;=30,ISNUMBER(FIND(LEFT(B4581,1),"ABCDEFGHIJKLMNOPQRSTUVWXYZ")),SUMPRODUCT((MID(B4581,{1,2,3,4,5,6,7,8,9,10,11,12,13,14,15,16,17,18,19,20,21,22,23,24,25,26,27,28,29,30},1)&lt;&gt;"")*ISERROR(FIND(MID(B4581,{1,2,3,4,5,6,7,8,9,10,11,12,13,14,15,16,17,18,19,20,21,22,23,24,25,26,27,28,29,30},1),"ABCDEFGHIJKLMNOPQRSTUVWXYZ0123456789-_")))=0,ISERROR(VALUE(B4581)))),"Недопустимый код: только латинские буквы A-Z в верхнем регистре, цифры, - и _; начало с буквы, до 30 символов (например MILK-001)",IF(SUMPRODUCT(--EXACT('Номенклатура'!$A$6:$A$205,B4581))=0,"Код не найден в номенклатуре",IF(SUMPRODUCT(--EXACT('Номенклатура'!$A$6:$A$205,B4581))&gt;1,"Код повторяется в номенклатуре",IF(ISNA(MATCH(C4581,{"Приход","Расход","Списание","Корректировка остатка"},0)),"Выберите тип операции",IF(NOT(ISNUMBER(D4581)),"Укажите количество",IF(D4581=0,"Количество не может быть 0",IF(AND(C4581&lt;&gt;"Корректировка остатка",D4581&lt;0),"Для этого типа количество положительное",IF(NOT(ISNUMBER('Номенклатура'!$C$2)),"Укажите дату начала учёта",IF(A4581&lt;INT('Номенклатура'!$C$2),"Раньше даты начала учёта: НЕ учтено",IF(AND(C4581="Корректировка остатка",TRIM(G4581)=""),"Учтено: добавьте пояснение","ОК")))))))))))))</f>
        <v/>
      </c>
    </row>
    <row r="4582" spans="1:9" x14ac:dyDescent="0.25">
      <c r="A4582" s="16"/>
      <c r="B4582" s="13"/>
      <c r="C4582" s="13"/>
      <c r="D4582" s="14"/>
      <c r="E4582" s="17" t="str">
        <f>IF(OR(B4582="",SUMPRODUCT(--EXACT('Номенклатура'!$A$6:$A$205,B4582))&lt;&gt;1),"",INDEX('Номенклатура'!$D$6:$D$205,SUMPRODUCT(EXACT('Номенклатура'!$A$6:$A$205,B4582)*(ROW('Номенклатура'!$A$6:$A$205)-5)))&amp;"")</f>
        <v/>
      </c>
      <c r="F4582" s="18" t="str">
        <f>IF(OR(I4582="ОК",I4582="Учтено: добавьте пояснение"),IF(C4582="Приход",D4582,IF(C4582="Корректировка остатка",D4582,-D4582)),"")</f>
        <v/>
      </c>
      <c r="G4582" s="13"/>
      <c r="H4582" s="15" t="str">
        <f>IF(OR(B4582="",SUMPRODUCT(--EXACT('Номенклатура'!$A$6:$A$205,B4582))&lt;&gt;1),"",INDEX('Номенклатура'!$B$6:$B$205,SUMPRODUCT(EXACT('Номенклатура'!$A$6:$A$205,B4582)*(ROW('Номенклатура'!$A$6:$A$205)-5)))&amp;"")</f>
        <v/>
      </c>
      <c r="I4582" s="15" t="str">
        <f>IF(COUNTA(A4582:D4582,G4582)=0,"",IF(NOT(ISNUMBER(A4582)),"Укажите дату",IF(B4582="","Укажите код",IF(NOT(AND(ISTEXT(B4582),LEN(B4582)&gt;0,LEN(B4582)&lt;=30,ISNUMBER(FIND(LEFT(B4582,1),"ABCDEFGHIJKLMNOPQRSTUVWXYZ")),SUMPRODUCT((MID(B4582,{1,2,3,4,5,6,7,8,9,10,11,12,13,14,15,16,17,18,19,20,21,22,23,24,25,26,27,28,29,30},1)&lt;&gt;"")*ISERROR(FIND(MID(B4582,{1,2,3,4,5,6,7,8,9,10,11,12,13,14,15,16,17,18,19,20,21,22,23,24,25,26,27,28,29,30},1),"ABCDEFGHIJKLMNOPQRSTUVWXYZ0123456789-_")))=0,ISERROR(VALUE(B4582)))),"Недопустимый код: только латинские буквы A-Z в верхнем регистре, цифры, - и _; начало с буквы, до 30 символов (например MILK-001)",IF(SUMPRODUCT(--EXACT('Номенклатура'!$A$6:$A$205,B4582))=0,"Код не найден в номенклатуре",IF(SUMPRODUCT(--EXACT('Номенклатура'!$A$6:$A$205,B4582))&gt;1,"Код повторяется в номенклатуре",IF(ISNA(MATCH(C4582,{"Приход","Расход","Списание","Корректировка остатка"},0)),"Выберите тип операции",IF(NOT(ISNUMBER(D4582)),"Укажите количество",IF(D4582=0,"Количество не может быть 0",IF(AND(C4582&lt;&gt;"Корректировка остатка",D4582&lt;0),"Для этого типа количество положительное",IF(NOT(ISNUMBER('Номенклатура'!$C$2)),"Укажите дату начала учёта",IF(A4582&lt;INT('Номенклатура'!$C$2),"Раньше даты начала учёта: НЕ учтено",IF(AND(C4582="Корректировка остатка",TRIM(G4582)=""),"Учтено: добавьте пояснение","ОК")))))))))))))</f>
        <v/>
      </c>
    </row>
    <row r="4583" spans="1:9" x14ac:dyDescent="0.25">
      <c r="A4583" s="16"/>
      <c r="B4583" s="13"/>
      <c r="C4583" s="13"/>
      <c r="D4583" s="14"/>
      <c r="E4583" s="17" t="str">
        <f>IF(OR(B4583="",SUMPRODUCT(--EXACT('Номенклатура'!$A$6:$A$205,B4583))&lt;&gt;1),"",INDEX('Номенклатура'!$D$6:$D$205,SUMPRODUCT(EXACT('Номенклатура'!$A$6:$A$205,B4583)*(ROW('Номенклатура'!$A$6:$A$205)-5)))&amp;"")</f>
        <v/>
      </c>
      <c r="F4583" s="18" t="str">
        <f>IF(OR(I4583="ОК",I4583="Учтено: добавьте пояснение"),IF(C4583="Приход",D4583,IF(C4583="Корректировка остатка",D4583,-D4583)),"")</f>
        <v/>
      </c>
      <c r="G4583" s="13"/>
      <c r="H4583" s="15" t="str">
        <f>IF(OR(B4583="",SUMPRODUCT(--EXACT('Номенклатура'!$A$6:$A$205,B4583))&lt;&gt;1),"",INDEX('Номенклатура'!$B$6:$B$205,SUMPRODUCT(EXACT('Номенклатура'!$A$6:$A$205,B4583)*(ROW('Номенклатура'!$A$6:$A$205)-5)))&amp;"")</f>
        <v/>
      </c>
      <c r="I4583" s="15" t="str">
        <f>IF(COUNTA(A4583:D4583,G4583)=0,"",IF(NOT(ISNUMBER(A4583)),"Укажите дату",IF(B4583="","Укажите код",IF(NOT(AND(ISTEXT(B4583),LEN(B4583)&gt;0,LEN(B4583)&lt;=30,ISNUMBER(FIND(LEFT(B4583,1),"ABCDEFGHIJKLMNOPQRSTUVWXYZ")),SUMPRODUCT((MID(B4583,{1,2,3,4,5,6,7,8,9,10,11,12,13,14,15,16,17,18,19,20,21,22,23,24,25,26,27,28,29,30},1)&lt;&gt;"")*ISERROR(FIND(MID(B4583,{1,2,3,4,5,6,7,8,9,10,11,12,13,14,15,16,17,18,19,20,21,22,23,24,25,26,27,28,29,30},1),"ABCDEFGHIJKLMNOPQRSTUVWXYZ0123456789-_")))=0,ISERROR(VALUE(B4583)))),"Недопустимый код: только латинские буквы A-Z в верхнем регистре, цифры, - и _; начало с буквы, до 30 символов (например MILK-001)",IF(SUMPRODUCT(--EXACT('Номенклатура'!$A$6:$A$205,B4583))=0,"Код не найден в номенклатуре",IF(SUMPRODUCT(--EXACT('Номенклатура'!$A$6:$A$205,B4583))&gt;1,"Код повторяется в номенклатуре",IF(ISNA(MATCH(C4583,{"Приход","Расход","Списание","Корректировка остатка"},0)),"Выберите тип операции",IF(NOT(ISNUMBER(D4583)),"Укажите количество",IF(D4583=0,"Количество не может быть 0",IF(AND(C4583&lt;&gt;"Корректировка остатка",D4583&lt;0),"Для этого типа количество положительное",IF(NOT(ISNUMBER('Номенклатура'!$C$2)),"Укажите дату начала учёта",IF(A4583&lt;INT('Номенклатура'!$C$2),"Раньше даты начала учёта: НЕ учтено",IF(AND(C4583="Корректировка остатка",TRIM(G4583)=""),"Учтено: добавьте пояснение","ОК")))))))))))))</f>
        <v/>
      </c>
    </row>
    <row r="4584" spans="1:9" x14ac:dyDescent="0.25">
      <c r="A4584" s="16"/>
      <c r="B4584" s="13"/>
      <c r="C4584" s="13"/>
      <c r="D4584" s="14"/>
      <c r="E4584" s="17" t="str">
        <f>IF(OR(B4584="",SUMPRODUCT(--EXACT('Номенклатура'!$A$6:$A$205,B4584))&lt;&gt;1),"",INDEX('Номенклатура'!$D$6:$D$205,SUMPRODUCT(EXACT('Номенклатура'!$A$6:$A$205,B4584)*(ROW('Номенклатура'!$A$6:$A$205)-5)))&amp;"")</f>
        <v/>
      </c>
      <c r="F4584" s="18" t="str">
        <f>IF(OR(I4584="ОК",I4584="Учтено: добавьте пояснение"),IF(C4584="Приход",D4584,IF(C4584="Корректировка остатка",D4584,-D4584)),"")</f>
        <v/>
      </c>
      <c r="G4584" s="13"/>
      <c r="H4584" s="15" t="str">
        <f>IF(OR(B4584="",SUMPRODUCT(--EXACT('Номенклатура'!$A$6:$A$205,B4584))&lt;&gt;1),"",INDEX('Номенклатура'!$B$6:$B$205,SUMPRODUCT(EXACT('Номенклатура'!$A$6:$A$205,B4584)*(ROW('Номенклатура'!$A$6:$A$205)-5)))&amp;"")</f>
        <v/>
      </c>
      <c r="I4584" s="15" t="str">
        <f>IF(COUNTA(A4584:D4584,G4584)=0,"",IF(NOT(ISNUMBER(A4584)),"Укажите дату",IF(B4584="","Укажите код",IF(NOT(AND(ISTEXT(B4584),LEN(B4584)&gt;0,LEN(B4584)&lt;=30,ISNUMBER(FIND(LEFT(B4584,1),"ABCDEFGHIJKLMNOPQRSTUVWXYZ")),SUMPRODUCT((MID(B4584,{1,2,3,4,5,6,7,8,9,10,11,12,13,14,15,16,17,18,19,20,21,22,23,24,25,26,27,28,29,30},1)&lt;&gt;"")*ISERROR(FIND(MID(B4584,{1,2,3,4,5,6,7,8,9,10,11,12,13,14,15,16,17,18,19,20,21,22,23,24,25,26,27,28,29,30},1),"ABCDEFGHIJKLMNOPQRSTUVWXYZ0123456789-_")))=0,ISERROR(VALUE(B4584)))),"Недопустимый код: только латинские буквы A-Z в верхнем регистре, цифры, - и _; начало с буквы, до 30 символов (например MILK-001)",IF(SUMPRODUCT(--EXACT('Номенклатура'!$A$6:$A$205,B4584))=0,"Код не найден в номенклатуре",IF(SUMPRODUCT(--EXACT('Номенклатура'!$A$6:$A$205,B4584))&gt;1,"Код повторяется в номенклатуре",IF(ISNA(MATCH(C4584,{"Приход","Расход","Списание","Корректировка остатка"},0)),"Выберите тип операции",IF(NOT(ISNUMBER(D4584)),"Укажите количество",IF(D4584=0,"Количество не может быть 0",IF(AND(C4584&lt;&gt;"Корректировка остатка",D4584&lt;0),"Для этого типа количество положительное",IF(NOT(ISNUMBER('Номенклатура'!$C$2)),"Укажите дату начала учёта",IF(A4584&lt;INT('Номенклатура'!$C$2),"Раньше даты начала учёта: НЕ учтено",IF(AND(C4584="Корректировка остатка",TRIM(G4584)=""),"Учтено: добавьте пояснение","ОК")))))))))))))</f>
        <v/>
      </c>
    </row>
    <row r="4585" spans="1:9" x14ac:dyDescent="0.25">
      <c r="A4585" s="16"/>
      <c r="B4585" s="13"/>
      <c r="C4585" s="13"/>
      <c r="D4585" s="14"/>
      <c r="E4585" s="17" t="str">
        <f>IF(OR(B4585="",SUMPRODUCT(--EXACT('Номенклатура'!$A$6:$A$205,B4585))&lt;&gt;1),"",INDEX('Номенклатура'!$D$6:$D$205,SUMPRODUCT(EXACT('Номенклатура'!$A$6:$A$205,B4585)*(ROW('Номенклатура'!$A$6:$A$205)-5)))&amp;"")</f>
        <v/>
      </c>
      <c r="F4585" s="18" t="str">
        <f>IF(OR(I4585="ОК",I4585="Учтено: добавьте пояснение"),IF(C4585="Приход",D4585,IF(C4585="Корректировка остатка",D4585,-D4585)),"")</f>
        <v/>
      </c>
      <c r="G4585" s="13"/>
      <c r="H4585" s="15" t="str">
        <f>IF(OR(B4585="",SUMPRODUCT(--EXACT('Номенклатура'!$A$6:$A$205,B4585))&lt;&gt;1),"",INDEX('Номенклатура'!$B$6:$B$205,SUMPRODUCT(EXACT('Номенклатура'!$A$6:$A$205,B4585)*(ROW('Номенклатура'!$A$6:$A$205)-5)))&amp;"")</f>
        <v/>
      </c>
      <c r="I4585" s="15" t="str">
        <f>IF(COUNTA(A4585:D4585,G4585)=0,"",IF(NOT(ISNUMBER(A4585)),"Укажите дату",IF(B4585="","Укажите код",IF(NOT(AND(ISTEXT(B4585),LEN(B4585)&gt;0,LEN(B4585)&lt;=30,ISNUMBER(FIND(LEFT(B4585,1),"ABCDEFGHIJKLMNOPQRSTUVWXYZ")),SUMPRODUCT((MID(B4585,{1,2,3,4,5,6,7,8,9,10,11,12,13,14,15,16,17,18,19,20,21,22,23,24,25,26,27,28,29,30},1)&lt;&gt;"")*ISERROR(FIND(MID(B4585,{1,2,3,4,5,6,7,8,9,10,11,12,13,14,15,16,17,18,19,20,21,22,23,24,25,26,27,28,29,30},1),"ABCDEFGHIJKLMNOPQRSTUVWXYZ0123456789-_")))=0,ISERROR(VALUE(B4585)))),"Недопустимый код: только латинские буквы A-Z в верхнем регистре, цифры, - и _; начало с буквы, до 30 символов (например MILK-001)",IF(SUMPRODUCT(--EXACT('Номенклатура'!$A$6:$A$205,B4585))=0,"Код не найден в номенклатуре",IF(SUMPRODUCT(--EXACT('Номенклатура'!$A$6:$A$205,B4585))&gt;1,"Код повторяется в номенклатуре",IF(ISNA(MATCH(C4585,{"Приход","Расход","Списание","Корректировка остатка"},0)),"Выберите тип операции",IF(NOT(ISNUMBER(D4585)),"Укажите количество",IF(D4585=0,"Количество не может быть 0",IF(AND(C4585&lt;&gt;"Корректировка остатка",D4585&lt;0),"Для этого типа количество положительное",IF(NOT(ISNUMBER('Номенклатура'!$C$2)),"Укажите дату начала учёта",IF(A4585&lt;INT('Номенклатура'!$C$2),"Раньше даты начала учёта: НЕ учтено",IF(AND(C4585="Корректировка остатка",TRIM(G4585)=""),"Учтено: добавьте пояснение","ОК")))))))))))))</f>
        <v/>
      </c>
    </row>
    <row r="4586" spans="1:9" x14ac:dyDescent="0.25">
      <c r="A4586" s="16"/>
      <c r="B4586" s="13"/>
      <c r="C4586" s="13"/>
      <c r="D4586" s="14"/>
      <c r="E4586" s="17" t="str">
        <f>IF(OR(B4586="",SUMPRODUCT(--EXACT('Номенклатура'!$A$6:$A$205,B4586))&lt;&gt;1),"",INDEX('Номенклатура'!$D$6:$D$205,SUMPRODUCT(EXACT('Номенклатура'!$A$6:$A$205,B4586)*(ROW('Номенклатура'!$A$6:$A$205)-5)))&amp;"")</f>
        <v/>
      </c>
      <c r="F4586" s="18" t="str">
        <f>IF(OR(I4586="ОК",I4586="Учтено: добавьте пояснение"),IF(C4586="Приход",D4586,IF(C4586="Корректировка остатка",D4586,-D4586)),"")</f>
        <v/>
      </c>
      <c r="G4586" s="13"/>
      <c r="H4586" s="15" t="str">
        <f>IF(OR(B4586="",SUMPRODUCT(--EXACT('Номенклатура'!$A$6:$A$205,B4586))&lt;&gt;1),"",INDEX('Номенклатура'!$B$6:$B$205,SUMPRODUCT(EXACT('Номенклатура'!$A$6:$A$205,B4586)*(ROW('Номенклатура'!$A$6:$A$205)-5)))&amp;"")</f>
        <v/>
      </c>
      <c r="I4586" s="15" t="str">
        <f>IF(COUNTA(A4586:D4586,G4586)=0,"",IF(NOT(ISNUMBER(A4586)),"Укажите дату",IF(B4586="","Укажите код",IF(NOT(AND(ISTEXT(B4586),LEN(B4586)&gt;0,LEN(B4586)&lt;=30,ISNUMBER(FIND(LEFT(B4586,1),"ABCDEFGHIJKLMNOPQRSTUVWXYZ")),SUMPRODUCT((MID(B4586,{1,2,3,4,5,6,7,8,9,10,11,12,13,14,15,16,17,18,19,20,21,22,23,24,25,26,27,28,29,30},1)&lt;&gt;"")*ISERROR(FIND(MID(B4586,{1,2,3,4,5,6,7,8,9,10,11,12,13,14,15,16,17,18,19,20,21,22,23,24,25,26,27,28,29,30},1),"ABCDEFGHIJKLMNOPQRSTUVWXYZ0123456789-_")))=0,ISERROR(VALUE(B4586)))),"Недопустимый код: только латинские буквы A-Z в верхнем регистре, цифры, - и _; начало с буквы, до 30 символов (например MILK-001)",IF(SUMPRODUCT(--EXACT('Номенклатура'!$A$6:$A$205,B4586))=0,"Код не найден в номенклатуре",IF(SUMPRODUCT(--EXACT('Номенклатура'!$A$6:$A$205,B4586))&gt;1,"Код повторяется в номенклатуре",IF(ISNA(MATCH(C4586,{"Приход","Расход","Списание","Корректировка остатка"},0)),"Выберите тип операции",IF(NOT(ISNUMBER(D4586)),"Укажите количество",IF(D4586=0,"Количество не может быть 0",IF(AND(C4586&lt;&gt;"Корректировка остатка",D4586&lt;0),"Для этого типа количество положительное",IF(NOT(ISNUMBER('Номенклатура'!$C$2)),"Укажите дату начала учёта",IF(A4586&lt;INT('Номенклатура'!$C$2),"Раньше даты начала учёта: НЕ учтено",IF(AND(C4586="Корректировка остатка",TRIM(G4586)=""),"Учтено: добавьте пояснение","ОК")))))))))))))</f>
        <v/>
      </c>
    </row>
    <row r="4587" spans="1:9" x14ac:dyDescent="0.25">
      <c r="A4587" s="16"/>
      <c r="B4587" s="13"/>
      <c r="C4587" s="13"/>
      <c r="D4587" s="14"/>
      <c r="E4587" s="17" t="str">
        <f>IF(OR(B4587="",SUMPRODUCT(--EXACT('Номенклатура'!$A$6:$A$205,B4587))&lt;&gt;1),"",INDEX('Номенклатура'!$D$6:$D$205,SUMPRODUCT(EXACT('Номенклатура'!$A$6:$A$205,B4587)*(ROW('Номенклатура'!$A$6:$A$205)-5)))&amp;"")</f>
        <v/>
      </c>
      <c r="F4587" s="18" t="str">
        <f>IF(OR(I4587="ОК",I4587="Учтено: добавьте пояснение"),IF(C4587="Приход",D4587,IF(C4587="Корректировка остатка",D4587,-D4587)),"")</f>
        <v/>
      </c>
      <c r="G4587" s="13"/>
      <c r="H4587" s="15" t="str">
        <f>IF(OR(B4587="",SUMPRODUCT(--EXACT('Номенклатура'!$A$6:$A$205,B4587))&lt;&gt;1),"",INDEX('Номенклатура'!$B$6:$B$205,SUMPRODUCT(EXACT('Номенклатура'!$A$6:$A$205,B4587)*(ROW('Номенклатура'!$A$6:$A$205)-5)))&amp;"")</f>
        <v/>
      </c>
      <c r="I4587" s="15" t="str">
        <f>IF(COUNTA(A4587:D4587,G4587)=0,"",IF(NOT(ISNUMBER(A4587)),"Укажите дату",IF(B4587="","Укажите код",IF(NOT(AND(ISTEXT(B4587),LEN(B4587)&gt;0,LEN(B4587)&lt;=30,ISNUMBER(FIND(LEFT(B4587,1),"ABCDEFGHIJKLMNOPQRSTUVWXYZ")),SUMPRODUCT((MID(B4587,{1,2,3,4,5,6,7,8,9,10,11,12,13,14,15,16,17,18,19,20,21,22,23,24,25,26,27,28,29,30},1)&lt;&gt;"")*ISERROR(FIND(MID(B4587,{1,2,3,4,5,6,7,8,9,10,11,12,13,14,15,16,17,18,19,20,21,22,23,24,25,26,27,28,29,30},1),"ABCDEFGHIJKLMNOPQRSTUVWXYZ0123456789-_")))=0,ISERROR(VALUE(B4587)))),"Недопустимый код: только латинские буквы A-Z в верхнем регистре, цифры, - и _; начало с буквы, до 30 символов (например MILK-001)",IF(SUMPRODUCT(--EXACT('Номенклатура'!$A$6:$A$205,B4587))=0,"Код не найден в номенклатуре",IF(SUMPRODUCT(--EXACT('Номенклатура'!$A$6:$A$205,B4587))&gt;1,"Код повторяется в номенклатуре",IF(ISNA(MATCH(C4587,{"Приход","Расход","Списание","Корректировка остатка"},0)),"Выберите тип операции",IF(NOT(ISNUMBER(D4587)),"Укажите количество",IF(D4587=0,"Количество не может быть 0",IF(AND(C4587&lt;&gt;"Корректировка остатка",D4587&lt;0),"Для этого типа количество положительное",IF(NOT(ISNUMBER('Номенклатура'!$C$2)),"Укажите дату начала учёта",IF(A4587&lt;INT('Номенклатура'!$C$2),"Раньше даты начала учёта: НЕ учтено",IF(AND(C4587="Корректировка остатка",TRIM(G4587)=""),"Учтено: добавьте пояснение","ОК")))))))))))))</f>
        <v/>
      </c>
    </row>
    <row r="4588" spans="1:9" x14ac:dyDescent="0.25">
      <c r="A4588" s="16"/>
      <c r="B4588" s="13"/>
      <c r="C4588" s="13"/>
      <c r="D4588" s="14"/>
      <c r="E4588" s="17" t="str">
        <f>IF(OR(B4588="",SUMPRODUCT(--EXACT('Номенклатура'!$A$6:$A$205,B4588))&lt;&gt;1),"",INDEX('Номенклатура'!$D$6:$D$205,SUMPRODUCT(EXACT('Номенклатура'!$A$6:$A$205,B4588)*(ROW('Номенклатура'!$A$6:$A$205)-5)))&amp;"")</f>
        <v/>
      </c>
      <c r="F4588" s="18" t="str">
        <f>IF(OR(I4588="ОК",I4588="Учтено: добавьте пояснение"),IF(C4588="Приход",D4588,IF(C4588="Корректировка остатка",D4588,-D4588)),"")</f>
        <v/>
      </c>
      <c r="G4588" s="13"/>
      <c r="H4588" s="15" t="str">
        <f>IF(OR(B4588="",SUMPRODUCT(--EXACT('Номенклатура'!$A$6:$A$205,B4588))&lt;&gt;1),"",INDEX('Номенклатура'!$B$6:$B$205,SUMPRODUCT(EXACT('Номенклатура'!$A$6:$A$205,B4588)*(ROW('Номенклатура'!$A$6:$A$205)-5)))&amp;"")</f>
        <v/>
      </c>
      <c r="I4588" s="15" t="str">
        <f>IF(COUNTA(A4588:D4588,G4588)=0,"",IF(NOT(ISNUMBER(A4588)),"Укажите дату",IF(B4588="","Укажите код",IF(NOT(AND(ISTEXT(B4588),LEN(B4588)&gt;0,LEN(B4588)&lt;=30,ISNUMBER(FIND(LEFT(B4588,1),"ABCDEFGHIJKLMNOPQRSTUVWXYZ")),SUMPRODUCT((MID(B4588,{1,2,3,4,5,6,7,8,9,10,11,12,13,14,15,16,17,18,19,20,21,22,23,24,25,26,27,28,29,30},1)&lt;&gt;"")*ISERROR(FIND(MID(B4588,{1,2,3,4,5,6,7,8,9,10,11,12,13,14,15,16,17,18,19,20,21,22,23,24,25,26,27,28,29,30},1),"ABCDEFGHIJKLMNOPQRSTUVWXYZ0123456789-_")))=0,ISERROR(VALUE(B4588)))),"Недопустимый код: только латинские буквы A-Z в верхнем регистре, цифры, - и _; начало с буквы, до 30 символов (например MILK-001)",IF(SUMPRODUCT(--EXACT('Номенклатура'!$A$6:$A$205,B4588))=0,"Код не найден в номенклатуре",IF(SUMPRODUCT(--EXACT('Номенклатура'!$A$6:$A$205,B4588))&gt;1,"Код повторяется в номенклатуре",IF(ISNA(MATCH(C4588,{"Приход","Расход","Списание","Корректировка остатка"},0)),"Выберите тип операции",IF(NOT(ISNUMBER(D4588)),"Укажите количество",IF(D4588=0,"Количество не может быть 0",IF(AND(C4588&lt;&gt;"Корректировка остатка",D4588&lt;0),"Для этого типа количество положительное",IF(NOT(ISNUMBER('Номенклатура'!$C$2)),"Укажите дату начала учёта",IF(A4588&lt;INT('Номенклатура'!$C$2),"Раньше даты начала учёта: НЕ учтено",IF(AND(C4588="Корректировка остатка",TRIM(G4588)=""),"Учтено: добавьте пояснение","ОК")))))))))))))</f>
        <v/>
      </c>
    </row>
    <row r="4589" spans="1:9" x14ac:dyDescent="0.25">
      <c r="A4589" s="16"/>
      <c r="B4589" s="13"/>
      <c r="C4589" s="13"/>
      <c r="D4589" s="14"/>
      <c r="E4589" s="17" t="str">
        <f>IF(OR(B4589="",SUMPRODUCT(--EXACT('Номенклатура'!$A$6:$A$205,B4589))&lt;&gt;1),"",INDEX('Номенклатура'!$D$6:$D$205,SUMPRODUCT(EXACT('Номенклатура'!$A$6:$A$205,B4589)*(ROW('Номенклатура'!$A$6:$A$205)-5)))&amp;"")</f>
        <v/>
      </c>
      <c r="F4589" s="18" t="str">
        <f>IF(OR(I4589="ОК",I4589="Учтено: добавьте пояснение"),IF(C4589="Приход",D4589,IF(C4589="Корректировка остатка",D4589,-D4589)),"")</f>
        <v/>
      </c>
      <c r="G4589" s="13"/>
      <c r="H4589" s="15" t="str">
        <f>IF(OR(B4589="",SUMPRODUCT(--EXACT('Номенклатура'!$A$6:$A$205,B4589))&lt;&gt;1),"",INDEX('Номенклатура'!$B$6:$B$205,SUMPRODUCT(EXACT('Номенклатура'!$A$6:$A$205,B4589)*(ROW('Номенклатура'!$A$6:$A$205)-5)))&amp;"")</f>
        <v/>
      </c>
      <c r="I4589" s="15" t="str">
        <f>IF(COUNTA(A4589:D4589,G4589)=0,"",IF(NOT(ISNUMBER(A4589)),"Укажите дату",IF(B4589="","Укажите код",IF(NOT(AND(ISTEXT(B4589),LEN(B4589)&gt;0,LEN(B4589)&lt;=30,ISNUMBER(FIND(LEFT(B4589,1),"ABCDEFGHIJKLMNOPQRSTUVWXYZ")),SUMPRODUCT((MID(B4589,{1,2,3,4,5,6,7,8,9,10,11,12,13,14,15,16,17,18,19,20,21,22,23,24,25,26,27,28,29,30},1)&lt;&gt;"")*ISERROR(FIND(MID(B4589,{1,2,3,4,5,6,7,8,9,10,11,12,13,14,15,16,17,18,19,20,21,22,23,24,25,26,27,28,29,30},1),"ABCDEFGHIJKLMNOPQRSTUVWXYZ0123456789-_")))=0,ISERROR(VALUE(B4589)))),"Недопустимый код: только латинские буквы A-Z в верхнем регистре, цифры, - и _; начало с буквы, до 30 символов (например MILK-001)",IF(SUMPRODUCT(--EXACT('Номенклатура'!$A$6:$A$205,B4589))=0,"Код не найден в номенклатуре",IF(SUMPRODUCT(--EXACT('Номенклатура'!$A$6:$A$205,B4589))&gt;1,"Код повторяется в номенклатуре",IF(ISNA(MATCH(C4589,{"Приход","Расход","Списание","Корректировка остатка"},0)),"Выберите тип операции",IF(NOT(ISNUMBER(D4589)),"Укажите количество",IF(D4589=0,"Количество не может быть 0",IF(AND(C4589&lt;&gt;"Корректировка остатка",D4589&lt;0),"Для этого типа количество положительное",IF(NOT(ISNUMBER('Номенклатура'!$C$2)),"Укажите дату начала учёта",IF(A4589&lt;INT('Номенклатура'!$C$2),"Раньше даты начала учёта: НЕ учтено",IF(AND(C4589="Корректировка остатка",TRIM(G4589)=""),"Учтено: добавьте пояснение","ОК")))))))))))))</f>
        <v/>
      </c>
    </row>
    <row r="4590" spans="1:9" x14ac:dyDescent="0.25">
      <c r="A4590" s="16"/>
      <c r="B4590" s="13"/>
      <c r="C4590" s="13"/>
      <c r="D4590" s="14"/>
      <c r="E4590" s="17" t="str">
        <f>IF(OR(B4590="",SUMPRODUCT(--EXACT('Номенклатура'!$A$6:$A$205,B4590))&lt;&gt;1),"",INDEX('Номенклатура'!$D$6:$D$205,SUMPRODUCT(EXACT('Номенклатура'!$A$6:$A$205,B4590)*(ROW('Номенклатура'!$A$6:$A$205)-5)))&amp;"")</f>
        <v/>
      </c>
      <c r="F4590" s="18" t="str">
        <f>IF(OR(I4590="ОК",I4590="Учтено: добавьте пояснение"),IF(C4590="Приход",D4590,IF(C4590="Корректировка остатка",D4590,-D4590)),"")</f>
        <v/>
      </c>
      <c r="G4590" s="13"/>
      <c r="H4590" s="15" t="str">
        <f>IF(OR(B4590="",SUMPRODUCT(--EXACT('Номенклатура'!$A$6:$A$205,B4590))&lt;&gt;1),"",INDEX('Номенклатура'!$B$6:$B$205,SUMPRODUCT(EXACT('Номенклатура'!$A$6:$A$205,B4590)*(ROW('Номенклатура'!$A$6:$A$205)-5)))&amp;"")</f>
        <v/>
      </c>
      <c r="I4590" s="15" t="str">
        <f>IF(COUNTA(A4590:D4590,G4590)=0,"",IF(NOT(ISNUMBER(A4590)),"Укажите дату",IF(B4590="","Укажите код",IF(NOT(AND(ISTEXT(B4590),LEN(B4590)&gt;0,LEN(B4590)&lt;=30,ISNUMBER(FIND(LEFT(B4590,1),"ABCDEFGHIJKLMNOPQRSTUVWXYZ")),SUMPRODUCT((MID(B4590,{1,2,3,4,5,6,7,8,9,10,11,12,13,14,15,16,17,18,19,20,21,22,23,24,25,26,27,28,29,30},1)&lt;&gt;"")*ISERROR(FIND(MID(B4590,{1,2,3,4,5,6,7,8,9,10,11,12,13,14,15,16,17,18,19,20,21,22,23,24,25,26,27,28,29,30},1),"ABCDEFGHIJKLMNOPQRSTUVWXYZ0123456789-_")))=0,ISERROR(VALUE(B4590)))),"Недопустимый код: только латинские буквы A-Z в верхнем регистре, цифры, - и _; начало с буквы, до 30 символов (например MILK-001)",IF(SUMPRODUCT(--EXACT('Номенклатура'!$A$6:$A$205,B4590))=0,"Код не найден в номенклатуре",IF(SUMPRODUCT(--EXACT('Номенклатура'!$A$6:$A$205,B4590))&gt;1,"Код повторяется в номенклатуре",IF(ISNA(MATCH(C4590,{"Приход","Расход","Списание","Корректировка остатка"},0)),"Выберите тип операции",IF(NOT(ISNUMBER(D4590)),"Укажите количество",IF(D4590=0,"Количество не может быть 0",IF(AND(C4590&lt;&gt;"Корректировка остатка",D4590&lt;0),"Для этого типа количество положительное",IF(NOT(ISNUMBER('Номенклатура'!$C$2)),"Укажите дату начала учёта",IF(A4590&lt;INT('Номенклатура'!$C$2),"Раньше даты начала учёта: НЕ учтено",IF(AND(C4590="Корректировка остатка",TRIM(G4590)=""),"Учтено: добавьте пояснение","ОК")))))))))))))</f>
        <v/>
      </c>
    </row>
    <row r="4591" spans="1:9" x14ac:dyDescent="0.25">
      <c r="A4591" s="16"/>
      <c r="B4591" s="13"/>
      <c r="C4591" s="13"/>
      <c r="D4591" s="14"/>
      <c r="E4591" s="17" t="str">
        <f>IF(OR(B4591="",SUMPRODUCT(--EXACT('Номенклатура'!$A$6:$A$205,B4591))&lt;&gt;1),"",INDEX('Номенклатура'!$D$6:$D$205,SUMPRODUCT(EXACT('Номенклатура'!$A$6:$A$205,B4591)*(ROW('Номенклатура'!$A$6:$A$205)-5)))&amp;"")</f>
        <v/>
      </c>
      <c r="F4591" s="18" t="str">
        <f>IF(OR(I4591="ОК",I4591="Учтено: добавьте пояснение"),IF(C4591="Приход",D4591,IF(C4591="Корректировка остатка",D4591,-D4591)),"")</f>
        <v/>
      </c>
      <c r="G4591" s="13"/>
      <c r="H4591" s="15" t="str">
        <f>IF(OR(B4591="",SUMPRODUCT(--EXACT('Номенклатура'!$A$6:$A$205,B4591))&lt;&gt;1),"",INDEX('Номенклатура'!$B$6:$B$205,SUMPRODUCT(EXACT('Номенклатура'!$A$6:$A$205,B4591)*(ROW('Номенклатура'!$A$6:$A$205)-5)))&amp;"")</f>
        <v/>
      </c>
      <c r="I4591" s="15" t="str">
        <f>IF(COUNTA(A4591:D4591,G4591)=0,"",IF(NOT(ISNUMBER(A4591)),"Укажите дату",IF(B4591="","Укажите код",IF(NOT(AND(ISTEXT(B4591),LEN(B4591)&gt;0,LEN(B4591)&lt;=30,ISNUMBER(FIND(LEFT(B4591,1),"ABCDEFGHIJKLMNOPQRSTUVWXYZ")),SUMPRODUCT((MID(B4591,{1,2,3,4,5,6,7,8,9,10,11,12,13,14,15,16,17,18,19,20,21,22,23,24,25,26,27,28,29,30},1)&lt;&gt;"")*ISERROR(FIND(MID(B4591,{1,2,3,4,5,6,7,8,9,10,11,12,13,14,15,16,17,18,19,20,21,22,23,24,25,26,27,28,29,30},1),"ABCDEFGHIJKLMNOPQRSTUVWXYZ0123456789-_")))=0,ISERROR(VALUE(B4591)))),"Недопустимый код: только латинские буквы A-Z в верхнем регистре, цифры, - и _; начало с буквы, до 30 символов (например MILK-001)",IF(SUMPRODUCT(--EXACT('Номенклатура'!$A$6:$A$205,B4591))=0,"Код не найден в номенклатуре",IF(SUMPRODUCT(--EXACT('Номенклатура'!$A$6:$A$205,B4591))&gt;1,"Код повторяется в номенклатуре",IF(ISNA(MATCH(C4591,{"Приход","Расход","Списание","Корректировка остатка"},0)),"Выберите тип операции",IF(NOT(ISNUMBER(D4591)),"Укажите количество",IF(D4591=0,"Количество не может быть 0",IF(AND(C4591&lt;&gt;"Корректировка остатка",D4591&lt;0),"Для этого типа количество положительное",IF(NOT(ISNUMBER('Номенклатура'!$C$2)),"Укажите дату начала учёта",IF(A4591&lt;INT('Номенклатура'!$C$2),"Раньше даты начала учёта: НЕ учтено",IF(AND(C4591="Корректировка остатка",TRIM(G4591)=""),"Учтено: добавьте пояснение","ОК")))))))))))))</f>
        <v/>
      </c>
    </row>
    <row r="4592" spans="1:9" x14ac:dyDescent="0.25">
      <c r="A4592" s="16"/>
      <c r="B4592" s="13"/>
      <c r="C4592" s="13"/>
      <c r="D4592" s="14"/>
      <c r="E4592" s="17" t="str">
        <f>IF(OR(B4592="",SUMPRODUCT(--EXACT('Номенклатура'!$A$6:$A$205,B4592))&lt;&gt;1),"",INDEX('Номенклатура'!$D$6:$D$205,SUMPRODUCT(EXACT('Номенклатура'!$A$6:$A$205,B4592)*(ROW('Номенклатура'!$A$6:$A$205)-5)))&amp;"")</f>
        <v/>
      </c>
      <c r="F4592" s="18" t="str">
        <f>IF(OR(I4592="ОК",I4592="Учтено: добавьте пояснение"),IF(C4592="Приход",D4592,IF(C4592="Корректировка остатка",D4592,-D4592)),"")</f>
        <v/>
      </c>
      <c r="G4592" s="13"/>
      <c r="H4592" s="15" t="str">
        <f>IF(OR(B4592="",SUMPRODUCT(--EXACT('Номенклатура'!$A$6:$A$205,B4592))&lt;&gt;1),"",INDEX('Номенклатура'!$B$6:$B$205,SUMPRODUCT(EXACT('Номенклатура'!$A$6:$A$205,B4592)*(ROW('Номенклатура'!$A$6:$A$205)-5)))&amp;"")</f>
        <v/>
      </c>
      <c r="I4592" s="15" t="str">
        <f>IF(COUNTA(A4592:D4592,G4592)=0,"",IF(NOT(ISNUMBER(A4592)),"Укажите дату",IF(B4592="","Укажите код",IF(NOT(AND(ISTEXT(B4592),LEN(B4592)&gt;0,LEN(B4592)&lt;=30,ISNUMBER(FIND(LEFT(B4592,1),"ABCDEFGHIJKLMNOPQRSTUVWXYZ")),SUMPRODUCT((MID(B4592,{1,2,3,4,5,6,7,8,9,10,11,12,13,14,15,16,17,18,19,20,21,22,23,24,25,26,27,28,29,30},1)&lt;&gt;"")*ISERROR(FIND(MID(B4592,{1,2,3,4,5,6,7,8,9,10,11,12,13,14,15,16,17,18,19,20,21,22,23,24,25,26,27,28,29,30},1),"ABCDEFGHIJKLMNOPQRSTUVWXYZ0123456789-_")))=0,ISERROR(VALUE(B4592)))),"Недопустимый код: только латинские буквы A-Z в верхнем регистре, цифры, - и _; начало с буквы, до 30 символов (например MILK-001)",IF(SUMPRODUCT(--EXACT('Номенклатура'!$A$6:$A$205,B4592))=0,"Код не найден в номенклатуре",IF(SUMPRODUCT(--EXACT('Номенклатура'!$A$6:$A$205,B4592))&gt;1,"Код повторяется в номенклатуре",IF(ISNA(MATCH(C4592,{"Приход","Расход","Списание","Корректировка остатка"},0)),"Выберите тип операции",IF(NOT(ISNUMBER(D4592)),"Укажите количество",IF(D4592=0,"Количество не может быть 0",IF(AND(C4592&lt;&gt;"Корректировка остатка",D4592&lt;0),"Для этого типа количество положительное",IF(NOT(ISNUMBER('Номенклатура'!$C$2)),"Укажите дату начала учёта",IF(A4592&lt;INT('Номенклатура'!$C$2),"Раньше даты начала учёта: НЕ учтено",IF(AND(C4592="Корректировка остатка",TRIM(G4592)=""),"Учтено: добавьте пояснение","ОК")))))))))))))</f>
        <v/>
      </c>
    </row>
    <row r="4593" spans="1:9" x14ac:dyDescent="0.25">
      <c r="A4593" s="16"/>
      <c r="B4593" s="13"/>
      <c r="C4593" s="13"/>
      <c r="D4593" s="14"/>
      <c r="E4593" s="17" t="str">
        <f>IF(OR(B4593="",SUMPRODUCT(--EXACT('Номенклатура'!$A$6:$A$205,B4593))&lt;&gt;1),"",INDEX('Номенклатура'!$D$6:$D$205,SUMPRODUCT(EXACT('Номенклатура'!$A$6:$A$205,B4593)*(ROW('Номенклатура'!$A$6:$A$205)-5)))&amp;"")</f>
        <v/>
      </c>
      <c r="F4593" s="18" t="str">
        <f>IF(OR(I4593="ОК",I4593="Учтено: добавьте пояснение"),IF(C4593="Приход",D4593,IF(C4593="Корректировка остатка",D4593,-D4593)),"")</f>
        <v/>
      </c>
      <c r="G4593" s="13"/>
      <c r="H4593" s="15" t="str">
        <f>IF(OR(B4593="",SUMPRODUCT(--EXACT('Номенклатура'!$A$6:$A$205,B4593))&lt;&gt;1),"",INDEX('Номенклатура'!$B$6:$B$205,SUMPRODUCT(EXACT('Номенклатура'!$A$6:$A$205,B4593)*(ROW('Номенклатура'!$A$6:$A$205)-5)))&amp;"")</f>
        <v/>
      </c>
      <c r="I4593" s="15" t="str">
        <f>IF(COUNTA(A4593:D4593,G4593)=0,"",IF(NOT(ISNUMBER(A4593)),"Укажите дату",IF(B4593="","Укажите код",IF(NOT(AND(ISTEXT(B4593),LEN(B4593)&gt;0,LEN(B4593)&lt;=30,ISNUMBER(FIND(LEFT(B4593,1),"ABCDEFGHIJKLMNOPQRSTUVWXYZ")),SUMPRODUCT((MID(B4593,{1,2,3,4,5,6,7,8,9,10,11,12,13,14,15,16,17,18,19,20,21,22,23,24,25,26,27,28,29,30},1)&lt;&gt;"")*ISERROR(FIND(MID(B4593,{1,2,3,4,5,6,7,8,9,10,11,12,13,14,15,16,17,18,19,20,21,22,23,24,25,26,27,28,29,30},1),"ABCDEFGHIJKLMNOPQRSTUVWXYZ0123456789-_")))=0,ISERROR(VALUE(B4593)))),"Недопустимый код: только латинские буквы A-Z в верхнем регистре, цифры, - и _; начало с буквы, до 30 символов (например MILK-001)",IF(SUMPRODUCT(--EXACT('Номенклатура'!$A$6:$A$205,B4593))=0,"Код не найден в номенклатуре",IF(SUMPRODUCT(--EXACT('Номенклатура'!$A$6:$A$205,B4593))&gt;1,"Код повторяется в номенклатуре",IF(ISNA(MATCH(C4593,{"Приход","Расход","Списание","Корректировка остатка"},0)),"Выберите тип операции",IF(NOT(ISNUMBER(D4593)),"Укажите количество",IF(D4593=0,"Количество не может быть 0",IF(AND(C4593&lt;&gt;"Корректировка остатка",D4593&lt;0),"Для этого типа количество положительное",IF(NOT(ISNUMBER('Номенклатура'!$C$2)),"Укажите дату начала учёта",IF(A4593&lt;INT('Номенклатура'!$C$2),"Раньше даты начала учёта: НЕ учтено",IF(AND(C4593="Корректировка остатка",TRIM(G4593)=""),"Учтено: добавьте пояснение","ОК")))))))))))))</f>
        <v/>
      </c>
    </row>
    <row r="4594" spans="1:9" x14ac:dyDescent="0.25">
      <c r="A4594" s="16"/>
      <c r="B4594" s="13"/>
      <c r="C4594" s="13"/>
      <c r="D4594" s="14"/>
      <c r="E4594" s="17" t="str">
        <f>IF(OR(B4594="",SUMPRODUCT(--EXACT('Номенклатура'!$A$6:$A$205,B4594))&lt;&gt;1),"",INDEX('Номенклатура'!$D$6:$D$205,SUMPRODUCT(EXACT('Номенклатура'!$A$6:$A$205,B4594)*(ROW('Номенклатура'!$A$6:$A$205)-5)))&amp;"")</f>
        <v/>
      </c>
      <c r="F4594" s="18" t="str">
        <f>IF(OR(I4594="ОК",I4594="Учтено: добавьте пояснение"),IF(C4594="Приход",D4594,IF(C4594="Корректировка остатка",D4594,-D4594)),"")</f>
        <v/>
      </c>
      <c r="G4594" s="13"/>
      <c r="H4594" s="15" t="str">
        <f>IF(OR(B4594="",SUMPRODUCT(--EXACT('Номенклатура'!$A$6:$A$205,B4594))&lt;&gt;1),"",INDEX('Номенклатура'!$B$6:$B$205,SUMPRODUCT(EXACT('Номенклатура'!$A$6:$A$205,B4594)*(ROW('Номенклатура'!$A$6:$A$205)-5)))&amp;"")</f>
        <v/>
      </c>
      <c r="I4594" s="15" t="str">
        <f>IF(COUNTA(A4594:D4594,G4594)=0,"",IF(NOT(ISNUMBER(A4594)),"Укажите дату",IF(B4594="","Укажите код",IF(NOT(AND(ISTEXT(B4594),LEN(B4594)&gt;0,LEN(B4594)&lt;=30,ISNUMBER(FIND(LEFT(B4594,1),"ABCDEFGHIJKLMNOPQRSTUVWXYZ")),SUMPRODUCT((MID(B4594,{1,2,3,4,5,6,7,8,9,10,11,12,13,14,15,16,17,18,19,20,21,22,23,24,25,26,27,28,29,30},1)&lt;&gt;"")*ISERROR(FIND(MID(B4594,{1,2,3,4,5,6,7,8,9,10,11,12,13,14,15,16,17,18,19,20,21,22,23,24,25,26,27,28,29,30},1),"ABCDEFGHIJKLMNOPQRSTUVWXYZ0123456789-_")))=0,ISERROR(VALUE(B4594)))),"Недопустимый код: только латинские буквы A-Z в верхнем регистре, цифры, - и _; начало с буквы, до 30 символов (например MILK-001)",IF(SUMPRODUCT(--EXACT('Номенклатура'!$A$6:$A$205,B4594))=0,"Код не найден в номенклатуре",IF(SUMPRODUCT(--EXACT('Номенклатура'!$A$6:$A$205,B4594))&gt;1,"Код повторяется в номенклатуре",IF(ISNA(MATCH(C4594,{"Приход","Расход","Списание","Корректировка остатка"},0)),"Выберите тип операции",IF(NOT(ISNUMBER(D4594)),"Укажите количество",IF(D4594=0,"Количество не может быть 0",IF(AND(C4594&lt;&gt;"Корректировка остатка",D4594&lt;0),"Для этого типа количество положительное",IF(NOT(ISNUMBER('Номенклатура'!$C$2)),"Укажите дату начала учёта",IF(A4594&lt;INT('Номенклатура'!$C$2),"Раньше даты начала учёта: НЕ учтено",IF(AND(C4594="Корректировка остатка",TRIM(G4594)=""),"Учтено: добавьте пояснение","ОК")))))))))))))</f>
        <v/>
      </c>
    </row>
    <row r="4595" spans="1:9" x14ac:dyDescent="0.25">
      <c r="A4595" s="16"/>
      <c r="B4595" s="13"/>
      <c r="C4595" s="13"/>
      <c r="D4595" s="14"/>
      <c r="E4595" s="17" t="str">
        <f>IF(OR(B4595="",SUMPRODUCT(--EXACT('Номенклатура'!$A$6:$A$205,B4595))&lt;&gt;1),"",INDEX('Номенклатура'!$D$6:$D$205,SUMPRODUCT(EXACT('Номенклатура'!$A$6:$A$205,B4595)*(ROW('Номенклатура'!$A$6:$A$205)-5)))&amp;"")</f>
        <v/>
      </c>
      <c r="F4595" s="18" t="str">
        <f>IF(OR(I4595="ОК",I4595="Учтено: добавьте пояснение"),IF(C4595="Приход",D4595,IF(C4595="Корректировка остатка",D4595,-D4595)),"")</f>
        <v/>
      </c>
      <c r="G4595" s="13"/>
      <c r="H4595" s="15" t="str">
        <f>IF(OR(B4595="",SUMPRODUCT(--EXACT('Номенклатура'!$A$6:$A$205,B4595))&lt;&gt;1),"",INDEX('Номенклатура'!$B$6:$B$205,SUMPRODUCT(EXACT('Номенклатура'!$A$6:$A$205,B4595)*(ROW('Номенклатура'!$A$6:$A$205)-5)))&amp;"")</f>
        <v/>
      </c>
      <c r="I4595" s="15" t="str">
        <f>IF(COUNTA(A4595:D4595,G4595)=0,"",IF(NOT(ISNUMBER(A4595)),"Укажите дату",IF(B4595="","Укажите код",IF(NOT(AND(ISTEXT(B4595),LEN(B4595)&gt;0,LEN(B4595)&lt;=30,ISNUMBER(FIND(LEFT(B4595,1),"ABCDEFGHIJKLMNOPQRSTUVWXYZ")),SUMPRODUCT((MID(B4595,{1,2,3,4,5,6,7,8,9,10,11,12,13,14,15,16,17,18,19,20,21,22,23,24,25,26,27,28,29,30},1)&lt;&gt;"")*ISERROR(FIND(MID(B4595,{1,2,3,4,5,6,7,8,9,10,11,12,13,14,15,16,17,18,19,20,21,22,23,24,25,26,27,28,29,30},1),"ABCDEFGHIJKLMNOPQRSTUVWXYZ0123456789-_")))=0,ISERROR(VALUE(B4595)))),"Недопустимый код: только латинские буквы A-Z в верхнем регистре, цифры, - и _; начало с буквы, до 30 символов (например MILK-001)",IF(SUMPRODUCT(--EXACT('Номенклатура'!$A$6:$A$205,B4595))=0,"Код не найден в номенклатуре",IF(SUMPRODUCT(--EXACT('Номенклатура'!$A$6:$A$205,B4595))&gt;1,"Код повторяется в номенклатуре",IF(ISNA(MATCH(C4595,{"Приход","Расход","Списание","Корректировка остатка"},0)),"Выберите тип операции",IF(NOT(ISNUMBER(D4595)),"Укажите количество",IF(D4595=0,"Количество не может быть 0",IF(AND(C4595&lt;&gt;"Корректировка остатка",D4595&lt;0),"Для этого типа количество положительное",IF(NOT(ISNUMBER('Номенклатура'!$C$2)),"Укажите дату начала учёта",IF(A4595&lt;INT('Номенклатура'!$C$2),"Раньше даты начала учёта: НЕ учтено",IF(AND(C4595="Корректировка остатка",TRIM(G4595)=""),"Учтено: добавьте пояснение","ОК")))))))))))))</f>
        <v/>
      </c>
    </row>
    <row r="4596" spans="1:9" x14ac:dyDescent="0.25">
      <c r="A4596" s="16"/>
      <c r="B4596" s="13"/>
      <c r="C4596" s="13"/>
      <c r="D4596" s="14"/>
      <c r="E4596" s="17" t="str">
        <f>IF(OR(B4596="",SUMPRODUCT(--EXACT('Номенклатура'!$A$6:$A$205,B4596))&lt;&gt;1),"",INDEX('Номенклатура'!$D$6:$D$205,SUMPRODUCT(EXACT('Номенклатура'!$A$6:$A$205,B4596)*(ROW('Номенклатура'!$A$6:$A$205)-5)))&amp;"")</f>
        <v/>
      </c>
      <c r="F4596" s="18" t="str">
        <f>IF(OR(I4596="ОК",I4596="Учтено: добавьте пояснение"),IF(C4596="Приход",D4596,IF(C4596="Корректировка остатка",D4596,-D4596)),"")</f>
        <v/>
      </c>
      <c r="G4596" s="13"/>
      <c r="H4596" s="15" t="str">
        <f>IF(OR(B4596="",SUMPRODUCT(--EXACT('Номенклатура'!$A$6:$A$205,B4596))&lt;&gt;1),"",INDEX('Номенклатура'!$B$6:$B$205,SUMPRODUCT(EXACT('Номенклатура'!$A$6:$A$205,B4596)*(ROW('Номенклатура'!$A$6:$A$205)-5)))&amp;"")</f>
        <v/>
      </c>
      <c r="I4596" s="15" t="str">
        <f>IF(COUNTA(A4596:D4596,G4596)=0,"",IF(NOT(ISNUMBER(A4596)),"Укажите дату",IF(B4596="","Укажите код",IF(NOT(AND(ISTEXT(B4596),LEN(B4596)&gt;0,LEN(B4596)&lt;=30,ISNUMBER(FIND(LEFT(B4596,1),"ABCDEFGHIJKLMNOPQRSTUVWXYZ")),SUMPRODUCT((MID(B4596,{1,2,3,4,5,6,7,8,9,10,11,12,13,14,15,16,17,18,19,20,21,22,23,24,25,26,27,28,29,30},1)&lt;&gt;"")*ISERROR(FIND(MID(B4596,{1,2,3,4,5,6,7,8,9,10,11,12,13,14,15,16,17,18,19,20,21,22,23,24,25,26,27,28,29,30},1),"ABCDEFGHIJKLMNOPQRSTUVWXYZ0123456789-_")))=0,ISERROR(VALUE(B4596)))),"Недопустимый код: только латинские буквы A-Z в верхнем регистре, цифры, - и _; начало с буквы, до 30 символов (например MILK-001)",IF(SUMPRODUCT(--EXACT('Номенклатура'!$A$6:$A$205,B4596))=0,"Код не найден в номенклатуре",IF(SUMPRODUCT(--EXACT('Номенклатура'!$A$6:$A$205,B4596))&gt;1,"Код повторяется в номенклатуре",IF(ISNA(MATCH(C4596,{"Приход","Расход","Списание","Корректировка остатка"},0)),"Выберите тип операции",IF(NOT(ISNUMBER(D4596)),"Укажите количество",IF(D4596=0,"Количество не может быть 0",IF(AND(C4596&lt;&gt;"Корректировка остатка",D4596&lt;0),"Для этого типа количество положительное",IF(NOT(ISNUMBER('Номенклатура'!$C$2)),"Укажите дату начала учёта",IF(A4596&lt;INT('Номенклатура'!$C$2),"Раньше даты начала учёта: НЕ учтено",IF(AND(C4596="Корректировка остатка",TRIM(G4596)=""),"Учтено: добавьте пояснение","ОК")))))))))))))</f>
        <v/>
      </c>
    </row>
    <row r="4597" spans="1:9" x14ac:dyDescent="0.25">
      <c r="A4597" s="16"/>
      <c r="B4597" s="13"/>
      <c r="C4597" s="13"/>
      <c r="D4597" s="14"/>
      <c r="E4597" s="17" t="str">
        <f>IF(OR(B4597="",SUMPRODUCT(--EXACT('Номенклатура'!$A$6:$A$205,B4597))&lt;&gt;1),"",INDEX('Номенклатура'!$D$6:$D$205,SUMPRODUCT(EXACT('Номенклатура'!$A$6:$A$205,B4597)*(ROW('Номенклатура'!$A$6:$A$205)-5)))&amp;"")</f>
        <v/>
      </c>
      <c r="F4597" s="18" t="str">
        <f>IF(OR(I4597="ОК",I4597="Учтено: добавьте пояснение"),IF(C4597="Приход",D4597,IF(C4597="Корректировка остатка",D4597,-D4597)),"")</f>
        <v/>
      </c>
      <c r="G4597" s="13"/>
      <c r="H4597" s="15" t="str">
        <f>IF(OR(B4597="",SUMPRODUCT(--EXACT('Номенклатура'!$A$6:$A$205,B4597))&lt;&gt;1),"",INDEX('Номенклатура'!$B$6:$B$205,SUMPRODUCT(EXACT('Номенклатура'!$A$6:$A$205,B4597)*(ROW('Номенклатура'!$A$6:$A$205)-5)))&amp;"")</f>
        <v/>
      </c>
      <c r="I4597" s="15" t="str">
        <f>IF(COUNTA(A4597:D4597,G4597)=0,"",IF(NOT(ISNUMBER(A4597)),"Укажите дату",IF(B4597="","Укажите код",IF(NOT(AND(ISTEXT(B4597),LEN(B4597)&gt;0,LEN(B4597)&lt;=30,ISNUMBER(FIND(LEFT(B4597,1),"ABCDEFGHIJKLMNOPQRSTUVWXYZ")),SUMPRODUCT((MID(B4597,{1,2,3,4,5,6,7,8,9,10,11,12,13,14,15,16,17,18,19,20,21,22,23,24,25,26,27,28,29,30},1)&lt;&gt;"")*ISERROR(FIND(MID(B4597,{1,2,3,4,5,6,7,8,9,10,11,12,13,14,15,16,17,18,19,20,21,22,23,24,25,26,27,28,29,30},1),"ABCDEFGHIJKLMNOPQRSTUVWXYZ0123456789-_")))=0,ISERROR(VALUE(B4597)))),"Недопустимый код: только латинские буквы A-Z в верхнем регистре, цифры, - и _; начало с буквы, до 30 символов (например MILK-001)",IF(SUMPRODUCT(--EXACT('Номенклатура'!$A$6:$A$205,B4597))=0,"Код не найден в номенклатуре",IF(SUMPRODUCT(--EXACT('Номенклатура'!$A$6:$A$205,B4597))&gt;1,"Код повторяется в номенклатуре",IF(ISNA(MATCH(C4597,{"Приход","Расход","Списание","Корректировка остатка"},0)),"Выберите тип операции",IF(NOT(ISNUMBER(D4597)),"Укажите количество",IF(D4597=0,"Количество не может быть 0",IF(AND(C4597&lt;&gt;"Корректировка остатка",D4597&lt;0),"Для этого типа количество положительное",IF(NOT(ISNUMBER('Номенклатура'!$C$2)),"Укажите дату начала учёта",IF(A4597&lt;INT('Номенклатура'!$C$2),"Раньше даты начала учёта: НЕ учтено",IF(AND(C4597="Корректировка остатка",TRIM(G4597)=""),"Учтено: добавьте пояснение","ОК")))))))))))))</f>
        <v/>
      </c>
    </row>
    <row r="4598" spans="1:9" x14ac:dyDescent="0.25">
      <c r="A4598" s="16"/>
      <c r="B4598" s="13"/>
      <c r="C4598" s="13"/>
      <c r="D4598" s="14"/>
      <c r="E4598" s="17" t="str">
        <f>IF(OR(B4598="",SUMPRODUCT(--EXACT('Номенклатура'!$A$6:$A$205,B4598))&lt;&gt;1),"",INDEX('Номенклатура'!$D$6:$D$205,SUMPRODUCT(EXACT('Номенклатура'!$A$6:$A$205,B4598)*(ROW('Номенклатура'!$A$6:$A$205)-5)))&amp;"")</f>
        <v/>
      </c>
      <c r="F4598" s="18" t="str">
        <f>IF(OR(I4598="ОК",I4598="Учтено: добавьте пояснение"),IF(C4598="Приход",D4598,IF(C4598="Корректировка остатка",D4598,-D4598)),"")</f>
        <v/>
      </c>
      <c r="G4598" s="13"/>
      <c r="H4598" s="15" t="str">
        <f>IF(OR(B4598="",SUMPRODUCT(--EXACT('Номенклатура'!$A$6:$A$205,B4598))&lt;&gt;1),"",INDEX('Номенклатура'!$B$6:$B$205,SUMPRODUCT(EXACT('Номенклатура'!$A$6:$A$205,B4598)*(ROW('Номенклатура'!$A$6:$A$205)-5)))&amp;"")</f>
        <v/>
      </c>
      <c r="I4598" s="15" t="str">
        <f>IF(COUNTA(A4598:D4598,G4598)=0,"",IF(NOT(ISNUMBER(A4598)),"Укажите дату",IF(B4598="","Укажите код",IF(NOT(AND(ISTEXT(B4598),LEN(B4598)&gt;0,LEN(B4598)&lt;=30,ISNUMBER(FIND(LEFT(B4598,1),"ABCDEFGHIJKLMNOPQRSTUVWXYZ")),SUMPRODUCT((MID(B4598,{1,2,3,4,5,6,7,8,9,10,11,12,13,14,15,16,17,18,19,20,21,22,23,24,25,26,27,28,29,30},1)&lt;&gt;"")*ISERROR(FIND(MID(B4598,{1,2,3,4,5,6,7,8,9,10,11,12,13,14,15,16,17,18,19,20,21,22,23,24,25,26,27,28,29,30},1),"ABCDEFGHIJKLMNOPQRSTUVWXYZ0123456789-_")))=0,ISERROR(VALUE(B4598)))),"Недопустимый код: только латинские буквы A-Z в верхнем регистре, цифры, - и _; начало с буквы, до 30 символов (например MILK-001)",IF(SUMPRODUCT(--EXACT('Номенклатура'!$A$6:$A$205,B4598))=0,"Код не найден в номенклатуре",IF(SUMPRODUCT(--EXACT('Номенклатура'!$A$6:$A$205,B4598))&gt;1,"Код повторяется в номенклатуре",IF(ISNA(MATCH(C4598,{"Приход","Расход","Списание","Корректировка остатка"},0)),"Выберите тип операции",IF(NOT(ISNUMBER(D4598)),"Укажите количество",IF(D4598=0,"Количество не может быть 0",IF(AND(C4598&lt;&gt;"Корректировка остатка",D4598&lt;0),"Для этого типа количество положительное",IF(NOT(ISNUMBER('Номенклатура'!$C$2)),"Укажите дату начала учёта",IF(A4598&lt;INT('Номенклатура'!$C$2),"Раньше даты начала учёта: НЕ учтено",IF(AND(C4598="Корректировка остатка",TRIM(G4598)=""),"Учтено: добавьте пояснение","ОК")))))))))))))</f>
        <v/>
      </c>
    </row>
    <row r="4599" spans="1:9" x14ac:dyDescent="0.25">
      <c r="A4599" s="16"/>
      <c r="B4599" s="13"/>
      <c r="C4599" s="13"/>
      <c r="D4599" s="14"/>
      <c r="E4599" s="17" t="str">
        <f>IF(OR(B4599="",SUMPRODUCT(--EXACT('Номенклатура'!$A$6:$A$205,B4599))&lt;&gt;1),"",INDEX('Номенклатура'!$D$6:$D$205,SUMPRODUCT(EXACT('Номенклатура'!$A$6:$A$205,B4599)*(ROW('Номенклатура'!$A$6:$A$205)-5)))&amp;"")</f>
        <v/>
      </c>
      <c r="F4599" s="18" t="str">
        <f>IF(OR(I4599="ОК",I4599="Учтено: добавьте пояснение"),IF(C4599="Приход",D4599,IF(C4599="Корректировка остатка",D4599,-D4599)),"")</f>
        <v/>
      </c>
      <c r="G4599" s="13"/>
      <c r="H4599" s="15" t="str">
        <f>IF(OR(B4599="",SUMPRODUCT(--EXACT('Номенклатура'!$A$6:$A$205,B4599))&lt;&gt;1),"",INDEX('Номенклатура'!$B$6:$B$205,SUMPRODUCT(EXACT('Номенклатура'!$A$6:$A$205,B4599)*(ROW('Номенклатура'!$A$6:$A$205)-5)))&amp;"")</f>
        <v/>
      </c>
      <c r="I4599" s="15" t="str">
        <f>IF(COUNTA(A4599:D4599,G4599)=0,"",IF(NOT(ISNUMBER(A4599)),"Укажите дату",IF(B4599="","Укажите код",IF(NOT(AND(ISTEXT(B4599),LEN(B4599)&gt;0,LEN(B4599)&lt;=30,ISNUMBER(FIND(LEFT(B4599,1),"ABCDEFGHIJKLMNOPQRSTUVWXYZ")),SUMPRODUCT((MID(B4599,{1,2,3,4,5,6,7,8,9,10,11,12,13,14,15,16,17,18,19,20,21,22,23,24,25,26,27,28,29,30},1)&lt;&gt;"")*ISERROR(FIND(MID(B4599,{1,2,3,4,5,6,7,8,9,10,11,12,13,14,15,16,17,18,19,20,21,22,23,24,25,26,27,28,29,30},1),"ABCDEFGHIJKLMNOPQRSTUVWXYZ0123456789-_")))=0,ISERROR(VALUE(B4599)))),"Недопустимый код: только латинские буквы A-Z в верхнем регистре, цифры, - и _; начало с буквы, до 30 символов (например MILK-001)",IF(SUMPRODUCT(--EXACT('Номенклатура'!$A$6:$A$205,B4599))=0,"Код не найден в номенклатуре",IF(SUMPRODUCT(--EXACT('Номенклатура'!$A$6:$A$205,B4599))&gt;1,"Код повторяется в номенклатуре",IF(ISNA(MATCH(C4599,{"Приход","Расход","Списание","Корректировка остатка"},0)),"Выберите тип операции",IF(NOT(ISNUMBER(D4599)),"Укажите количество",IF(D4599=0,"Количество не может быть 0",IF(AND(C4599&lt;&gt;"Корректировка остатка",D4599&lt;0),"Для этого типа количество положительное",IF(NOT(ISNUMBER('Номенклатура'!$C$2)),"Укажите дату начала учёта",IF(A4599&lt;INT('Номенклатура'!$C$2),"Раньше даты начала учёта: НЕ учтено",IF(AND(C4599="Корректировка остатка",TRIM(G4599)=""),"Учтено: добавьте пояснение","ОК")))))))))))))</f>
        <v/>
      </c>
    </row>
    <row r="4600" spans="1:9" x14ac:dyDescent="0.25">
      <c r="A4600" s="16"/>
      <c r="B4600" s="13"/>
      <c r="C4600" s="13"/>
      <c r="D4600" s="14"/>
      <c r="E4600" s="17" t="str">
        <f>IF(OR(B4600="",SUMPRODUCT(--EXACT('Номенклатура'!$A$6:$A$205,B4600))&lt;&gt;1),"",INDEX('Номенклатура'!$D$6:$D$205,SUMPRODUCT(EXACT('Номенклатура'!$A$6:$A$205,B4600)*(ROW('Номенклатура'!$A$6:$A$205)-5)))&amp;"")</f>
        <v/>
      </c>
      <c r="F4600" s="18" t="str">
        <f>IF(OR(I4600="ОК",I4600="Учтено: добавьте пояснение"),IF(C4600="Приход",D4600,IF(C4600="Корректировка остатка",D4600,-D4600)),"")</f>
        <v/>
      </c>
      <c r="G4600" s="13"/>
      <c r="H4600" s="15" t="str">
        <f>IF(OR(B4600="",SUMPRODUCT(--EXACT('Номенклатура'!$A$6:$A$205,B4600))&lt;&gt;1),"",INDEX('Номенклатура'!$B$6:$B$205,SUMPRODUCT(EXACT('Номенклатура'!$A$6:$A$205,B4600)*(ROW('Номенклатура'!$A$6:$A$205)-5)))&amp;"")</f>
        <v/>
      </c>
      <c r="I4600" s="15" t="str">
        <f>IF(COUNTA(A4600:D4600,G4600)=0,"",IF(NOT(ISNUMBER(A4600)),"Укажите дату",IF(B4600="","Укажите код",IF(NOT(AND(ISTEXT(B4600),LEN(B4600)&gt;0,LEN(B4600)&lt;=30,ISNUMBER(FIND(LEFT(B4600,1),"ABCDEFGHIJKLMNOPQRSTUVWXYZ")),SUMPRODUCT((MID(B4600,{1,2,3,4,5,6,7,8,9,10,11,12,13,14,15,16,17,18,19,20,21,22,23,24,25,26,27,28,29,30},1)&lt;&gt;"")*ISERROR(FIND(MID(B4600,{1,2,3,4,5,6,7,8,9,10,11,12,13,14,15,16,17,18,19,20,21,22,23,24,25,26,27,28,29,30},1),"ABCDEFGHIJKLMNOPQRSTUVWXYZ0123456789-_")))=0,ISERROR(VALUE(B4600)))),"Недопустимый код: только латинские буквы A-Z в верхнем регистре, цифры, - и _; начало с буквы, до 30 символов (например MILK-001)",IF(SUMPRODUCT(--EXACT('Номенклатура'!$A$6:$A$205,B4600))=0,"Код не найден в номенклатуре",IF(SUMPRODUCT(--EXACT('Номенклатура'!$A$6:$A$205,B4600))&gt;1,"Код повторяется в номенклатуре",IF(ISNA(MATCH(C4600,{"Приход","Расход","Списание","Корректировка остатка"},0)),"Выберите тип операции",IF(NOT(ISNUMBER(D4600)),"Укажите количество",IF(D4600=0,"Количество не может быть 0",IF(AND(C4600&lt;&gt;"Корректировка остатка",D4600&lt;0),"Для этого типа количество положительное",IF(NOT(ISNUMBER('Номенклатура'!$C$2)),"Укажите дату начала учёта",IF(A4600&lt;INT('Номенклатура'!$C$2),"Раньше даты начала учёта: НЕ учтено",IF(AND(C4600="Корректировка остатка",TRIM(G4600)=""),"Учтено: добавьте пояснение","ОК")))))))))))))</f>
        <v/>
      </c>
    </row>
    <row r="4601" spans="1:9" x14ac:dyDescent="0.25">
      <c r="A4601" s="16"/>
      <c r="B4601" s="13"/>
      <c r="C4601" s="13"/>
      <c r="D4601" s="14"/>
      <c r="E4601" s="17" t="str">
        <f>IF(OR(B4601="",SUMPRODUCT(--EXACT('Номенклатура'!$A$6:$A$205,B4601))&lt;&gt;1),"",INDEX('Номенклатура'!$D$6:$D$205,SUMPRODUCT(EXACT('Номенклатура'!$A$6:$A$205,B4601)*(ROW('Номенклатура'!$A$6:$A$205)-5)))&amp;"")</f>
        <v/>
      </c>
      <c r="F4601" s="18" t="str">
        <f>IF(OR(I4601="ОК",I4601="Учтено: добавьте пояснение"),IF(C4601="Приход",D4601,IF(C4601="Корректировка остатка",D4601,-D4601)),"")</f>
        <v/>
      </c>
      <c r="G4601" s="13"/>
      <c r="H4601" s="15" t="str">
        <f>IF(OR(B4601="",SUMPRODUCT(--EXACT('Номенклатура'!$A$6:$A$205,B4601))&lt;&gt;1),"",INDEX('Номенклатура'!$B$6:$B$205,SUMPRODUCT(EXACT('Номенклатура'!$A$6:$A$205,B4601)*(ROW('Номенклатура'!$A$6:$A$205)-5)))&amp;"")</f>
        <v/>
      </c>
      <c r="I4601" s="15" t="str">
        <f>IF(COUNTA(A4601:D4601,G4601)=0,"",IF(NOT(ISNUMBER(A4601)),"Укажите дату",IF(B4601="","Укажите код",IF(NOT(AND(ISTEXT(B4601),LEN(B4601)&gt;0,LEN(B4601)&lt;=30,ISNUMBER(FIND(LEFT(B4601,1),"ABCDEFGHIJKLMNOPQRSTUVWXYZ")),SUMPRODUCT((MID(B4601,{1,2,3,4,5,6,7,8,9,10,11,12,13,14,15,16,17,18,19,20,21,22,23,24,25,26,27,28,29,30},1)&lt;&gt;"")*ISERROR(FIND(MID(B4601,{1,2,3,4,5,6,7,8,9,10,11,12,13,14,15,16,17,18,19,20,21,22,23,24,25,26,27,28,29,30},1),"ABCDEFGHIJKLMNOPQRSTUVWXYZ0123456789-_")))=0,ISERROR(VALUE(B4601)))),"Недопустимый код: только латинские буквы A-Z в верхнем регистре, цифры, - и _; начало с буквы, до 30 символов (например MILK-001)",IF(SUMPRODUCT(--EXACT('Номенклатура'!$A$6:$A$205,B4601))=0,"Код не найден в номенклатуре",IF(SUMPRODUCT(--EXACT('Номенклатура'!$A$6:$A$205,B4601))&gt;1,"Код повторяется в номенклатуре",IF(ISNA(MATCH(C4601,{"Приход","Расход","Списание","Корректировка остатка"},0)),"Выберите тип операции",IF(NOT(ISNUMBER(D4601)),"Укажите количество",IF(D4601=0,"Количество не может быть 0",IF(AND(C4601&lt;&gt;"Корректировка остатка",D4601&lt;0),"Для этого типа количество положительное",IF(NOT(ISNUMBER('Номенклатура'!$C$2)),"Укажите дату начала учёта",IF(A4601&lt;INT('Номенклатура'!$C$2),"Раньше даты начала учёта: НЕ учтено",IF(AND(C4601="Корректировка остатка",TRIM(G4601)=""),"Учтено: добавьте пояснение","ОК")))))))))))))</f>
        <v/>
      </c>
    </row>
    <row r="4602" spans="1:9" x14ac:dyDescent="0.25">
      <c r="A4602" s="16"/>
      <c r="B4602" s="13"/>
      <c r="C4602" s="13"/>
      <c r="D4602" s="14"/>
      <c r="E4602" s="17" t="str">
        <f>IF(OR(B4602="",SUMPRODUCT(--EXACT('Номенклатура'!$A$6:$A$205,B4602))&lt;&gt;1),"",INDEX('Номенклатура'!$D$6:$D$205,SUMPRODUCT(EXACT('Номенклатура'!$A$6:$A$205,B4602)*(ROW('Номенклатура'!$A$6:$A$205)-5)))&amp;"")</f>
        <v/>
      </c>
      <c r="F4602" s="18" t="str">
        <f>IF(OR(I4602="ОК",I4602="Учтено: добавьте пояснение"),IF(C4602="Приход",D4602,IF(C4602="Корректировка остатка",D4602,-D4602)),"")</f>
        <v/>
      </c>
      <c r="G4602" s="13"/>
      <c r="H4602" s="15" t="str">
        <f>IF(OR(B4602="",SUMPRODUCT(--EXACT('Номенклатура'!$A$6:$A$205,B4602))&lt;&gt;1),"",INDEX('Номенклатура'!$B$6:$B$205,SUMPRODUCT(EXACT('Номенклатура'!$A$6:$A$205,B4602)*(ROW('Номенклатура'!$A$6:$A$205)-5)))&amp;"")</f>
        <v/>
      </c>
      <c r="I4602" s="15" t="str">
        <f>IF(COUNTA(A4602:D4602,G4602)=0,"",IF(NOT(ISNUMBER(A4602)),"Укажите дату",IF(B4602="","Укажите код",IF(NOT(AND(ISTEXT(B4602),LEN(B4602)&gt;0,LEN(B4602)&lt;=30,ISNUMBER(FIND(LEFT(B4602,1),"ABCDEFGHIJKLMNOPQRSTUVWXYZ")),SUMPRODUCT((MID(B4602,{1,2,3,4,5,6,7,8,9,10,11,12,13,14,15,16,17,18,19,20,21,22,23,24,25,26,27,28,29,30},1)&lt;&gt;"")*ISERROR(FIND(MID(B4602,{1,2,3,4,5,6,7,8,9,10,11,12,13,14,15,16,17,18,19,20,21,22,23,24,25,26,27,28,29,30},1),"ABCDEFGHIJKLMNOPQRSTUVWXYZ0123456789-_")))=0,ISERROR(VALUE(B4602)))),"Недопустимый код: только латинские буквы A-Z в верхнем регистре, цифры, - и _; начало с буквы, до 30 символов (например MILK-001)",IF(SUMPRODUCT(--EXACT('Номенклатура'!$A$6:$A$205,B4602))=0,"Код не найден в номенклатуре",IF(SUMPRODUCT(--EXACT('Номенклатура'!$A$6:$A$205,B4602))&gt;1,"Код повторяется в номенклатуре",IF(ISNA(MATCH(C4602,{"Приход","Расход","Списание","Корректировка остатка"},0)),"Выберите тип операции",IF(NOT(ISNUMBER(D4602)),"Укажите количество",IF(D4602=0,"Количество не может быть 0",IF(AND(C4602&lt;&gt;"Корректировка остатка",D4602&lt;0),"Для этого типа количество положительное",IF(NOT(ISNUMBER('Номенклатура'!$C$2)),"Укажите дату начала учёта",IF(A4602&lt;INT('Номенклатура'!$C$2),"Раньше даты начала учёта: НЕ учтено",IF(AND(C4602="Корректировка остатка",TRIM(G4602)=""),"Учтено: добавьте пояснение","ОК")))))))))))))</f>
        <v/>
      </c>
    </row>
    <row r="4603" spans="1:9" x14ac:dyDescent="0.25">
      <c r="A4603" s="16"/>
      <c r="B4603" s="13"/>
      <c r="C4603" s="13"/>
      <c r="D4603" s="14"/>
      <c r="E4603" s="17" t="str">
        <f>IF(OR(B4603="",SUMPRODUCT(--EXACT('Номенклатура'!$A$6:$A$205,B4603))&lt;&gt;1),"",INDEX('Номенклатура'!$D$6:$D$205,SUMPRODUCT(EXACT('Номенклатура'!$A$6:$A$205,B4603)*(ROW('Номенклатура'!$A$6:$A$205)-5)))&amp;"")</f>
        <v/>
      </c>
      <c r="F4603" s="18" t="str">
        <f>IF(OR(I4603="ОК",I4603="Учтено: добавьте пояснение"),IF(C4603="Приход",D4603,IF(C4603="Корректировка остатка",D4603,-D4603)),"")</f>
        <v/>
      </c>
      <c r="G4603" s="13"/>
      <c r="H4603" s="15" t="str">
        <f>IF(OR(B4603="",SUMPRODUCT(--EXACT('Номенклатура'!$A$6:$A$205,B4603))&lt;&gt;1),"",INDEX('Номенклатура'!$B$6:$B$205,SUMPRODUCT(EXACT('Номенклатура'!$A$6:$A$205,B4603)*(ROW('Номенклатура'!$A$6:$A$205)-5)))&amp;"")</f>
        <v/>
      </c>
      <c r="I4603" s="15" t="str">
        <f>IF(COUNTA(A4603:D4603,G4603)=0,"",IF(NOT(ISNUMBER(A4603)),"Укажите дату",IF(B4603="","Укажите код",IF(NOT(AND(ISTEXT(B4603),LEN(B4603)&gt;0,LEN(B4603)&lt;=30,ISNUMBER(FIND(LEFT(B4603,1),"ABCDEFGHIJKLMNOPQRSTUVWXYZ")),SUMPRODUCT((MID(B4603,{1,2,3,4,5,6,7,8,9,10,11,12,13,14,15,16,17,18,19,20,21,22,23,24,25,26,27,28,29,30},1)&lt;&gt;"")*ISERROR(FIND(MID(B4603,{1,2,3,4,5,6,7,8,9,10,11,12,13,14,15,16,17,18,19,20,21,22,23,24,25,26,27,28,29,30},1),"ABCDEFGHIJKLMNOPQRSTUVWXYZ0123456789-_")))=0,ISERROR(VALUE(B4603)))),"Недопустимый код: только латинские буквы A-Z в верхнем регистре, цифры, - и _; начало с буквы, до 30 символов (например MILK-001)",IF(SUMPRODUCT(--EXACT('Номенклатура'!$A$6:$A$205,B4603))=0,"Код не найден в номенклатуре",IF(SUMPRODUCT(--EXACT('Номенклатура'!$A$6:$A$205,B4603))&gt;1,"Код повторяется в номенклатуре",IF(ISNA(MATCH(C4603,{"Приход","Расход","Списание","Корректировка остатка"},0)),"Выберите тип операции",IF(NOT(ISNUMBER(D4603)),"Укажите количество",IF(D4603=0,"Количество не может быть 0",IF(AND(C4603&lt;&gt;"Корректировка остатка",D4603&lt;0),"Для этого типа количество положительное",IF(NOT(ISNUMBER('Номенклатура'!$C$2)),"Укажите дату начала учёта",IF(A4603&lt;INT('Номенклатура'!$C$2),"Раньше даты начала учёта: НЕ учтено",IF(AND(C4603="Корректировка остатка",TRIM(G4603)=""),"Учтено: добавьте пояснение","ОК")))))))))))))</f>
        <v/>
      </c>
    </row>
    <row r="4604" spans="1:9" x14ac:dyDescent="0.25">
      <c r="A4604" s="16"/>
      <c r="B4604" s="13"/>
      <c r="C4604" s="13"/>
      <c r="D4604" s="14"/>
      <c r="E4604" s="17" t="str">
        <f>IF(OR(B4604="",SUMPRODUCT(--EXACT('Номенклатура'!$A$6:$A$205,B4604))&lt;&gt;1),"",INDEX('Номенклатура'!$D$6:$D$205,SUMPRODUCT(EXACT('Номенклатура'!$A$6:$A$205,B4604)*(ROW('Номенклатура'!$A$6:$A$205)-5)))&amp;"")</f>
        <v/>
      </c>
      <c r="F4604" s="18" t="str">
        <f>IF(OR(I4604="ОК",I4604="Учтено: добавьте пояснение"),IF(C4604="Приход",D4604,IF(C4604="Корректировка остатка",D4604,-D4604)),"")</f>
        <v/>
      </c>
      <c r="G4604" s="13"/>
      <c r="H4604" s="15" t="str">
        <f>IF(OR(B4604="",SUMPRODUCT(--EXACT('Номенклатура'!$A$6:$A$205,B4604))&lt;&gt;1),"",INDEX('Номенклатура'!$B$6:$B$205,SUMPRODUCT(EXACT('Номенклатура'!$A$6:$A$205,B4604)*(ROW('Номенклатура'!$A$6:$A$205)-5)))&amp;"")</f>
        <v/>
      </c>
      <c r="I4604" s="15" t="str">
        <f>IF(COUNTA(A4604:D4604,G4604)=0,"",IF(NOT(ISNUMBER(A4604)),"Укажите дату",IF(B4604="","Укажите код",IF(NOT(AND(ISTEXT(B4604),LEN(B4604)&gt;0,LEN(B4604)&lt;=30,ISNUMBER(FIND(LEFT(B4604,1),"ABCDEFGHIJKLMNOPQRSTUVWXYZ")),SUMPRODUCT((MID(B4604,{1,2,3,4,5,6,7,8,9,10,11,12,13,14,15,16,17,18,19,20,21,22,23,24,25,26,27,28,29,30},1)&lt;&gt;"")*ISERROR(FIND(MID(B4604,{1,2,3,4,5,6,7,8,9,10,11,12,13,14,15,16,17,18,19,20,21,22,23,24,25,26,27,28,29,30},1),"ABCDEFGHIJKLMNOPQRSTUVWXYZ0123456789-_")))=0,ISERROR(VALUE(B4604)))),"Недопустимый код: только латинские буквы A-Z в верхнем регистре, цифры, - и _; начало с буквы, до 30 символов (например MILK-001)",IF(SUMPRODUCT(--EXACT('Номенклатура'!$A$6:$A$205,B4604))=0,"Код не найден в номенклатуре",IF(SUMPRODUCT(--EXACT('Номенклатура'!$A$6:$A$205,B4604))&gt;1,"Код повторяется в номенклатуре",IF(ISNA(MATCH(C4604,{"Приход","Расход","Списание","Корректировка остатка"},0)),"Выберите тип операции",IF(NOT(ISNUMBER(D4604)),"Укажите количество",IF(D4604=0,"Количество не может быть 0",IF(AND(C4604&lt;&gt;"Корректировка остатка",D4604&lt;0),"Для этого типа количество положительное",IF(NOT(ISNUMBER('Номенклатура'!$C$2)),"Укажите дату начала учёта",IF(A4604&lt;INT('Номенклатура'!$C$2),"Раньше даты начала учёта: НЕ учтено",IF(AND(C4604="Корректировка остатка",TRIM(G4604)=""),"Учтено: добавьте пояснение","ОК")))))))))))))</f>
        <v/>
      </c>
    </row>
    <row r="4605" spans="1:9" x14ac:dyDescent="0.25">
      <c r="A4605" s="16"/>
      <c r="B4605" s="13"/>
      <c r="C4605" s="13"/>
      <c r="D4605" s="14"/>
      <c r="E4605" s="17" t="str">
        <f>IF(OR(B4605="",SUMPRODUCT(--EXACT('Номенклатура'!$A$6:$A$205,B4605))&lt;&gt;1),"",INDEX('Номенклатура'!$D$6:$D$205,SUMPRODUCT(EXACT('Номенклатура'!$A$6:$A$205,B4605)*(ROW('Номенклатура'!$A$6:$A$205)-5)))&amp;"")</f>
        <v/>
      </c>
      <c r="F4605" s="18" t="str">
        <f>IF(OR(I4605="ОК",I4605="Учтено: добавьте пояснение"),IF(C4605="Приход",D4605,IF(C4605="Корректировка остатка",D4605,-D4605)),"")</f>
        <v/>
      </c>
      <c r="G4605" s="13"/>
      <c r="H4605" s="15" t="str">
        <f>IF(OR(B4605="",SUMPRODUCT(--EXACT('Номенклатура'!$A$6:$A$205,B4605))&lt;&gt;1),"",INDEX('Номенклатура'!$B$6:$B$205,SUMPRODUCT(EXACT('Номенклатура'!$A$6:$A$205,B4605)*(ROW('Номенклатура'!$A$6:$A$205)-5)))&amp;"")</f>
        <v/>
      </c>
      <c r="I4605" s="15" t="str">
        <f>IF(COUNTA(A4605:D4605,G4605)=0,"",IF(NOT(ISNUMBER(A4605)),"Укажите дату",IF(B4605="","Укажите код",IF(NOT(AND(ISTEXT(B4605),LEN(B4605)&gt;0,LEN(B4605)&lt;=30,ISNUMBER(FIND(LEFT(B4605,1),"ABCDEFGHIJKLMNOPQRSTUVWXYZ")),SUMPRODUCT((MID(B4605,{1,2,3,4,5,6,7,8,9,10,11,12,13,14,15,16,17,18,19,20,21,22,23,24,25,26,27,28,29,30},1)&lt;&gt;"")*ISERROR(FIND(MID(B4605,{1,2,3,4,5,6,7,8,9,10,11,12,13,14,15,16,17,18,19,20,21,22,23,24,25,26,27,28,29,30},1),"ABCDEFGHIJKLMNOPQRSTUVWXYZ0123456789-_")))=0,ISERROR(VALUE(B4605)))),"Недопустимый код: только латинские буквы A-Z в верхнем регистре, цифры, - и _; начало с буквы, до 30 символов (например MILK-001)",IF(SUMPRODUCT(--EXACT('Номенклатура'!$A$6:$A$205,B4605))=0,"Код не найден в номенклатуре",IF(SUMPRODUCT(--EXACT('Номенклатура'!$A$6:$A$205,B4605))&gt;1,"Код повторяется в номенклатуре",IF(ISNA(MATCH(C4605,{"Приход","Расход","Списание","Корректировка остатка"},0)),"Выберите тип операции",IF(NOT(ISNUMBER(D4605)),"Укажите количество",IF(D4605=0,"Количество не может быть 0",IF(AND(C4605&lt;&gt;"Корректировка остатка",D4605&lt;0),"Для этого типа количество положительное",IF(NOT(ISNUMBER('Номенклатура'!$C$2)),"Укажите дату начала учёта",IF(A4605&lt;INT('Номенклатура'!$C$2),"Раньше даты начала учёта: НЕ учтено",IF(AND(C4605="Корректировка остатка",TRIM(G4605)=""),"Учтено: добавьте пояснение","ОК")))))))))))))</f>
        <v/>
      </c>
    </row>
    <row r="4606" spans="1:9" x14ac:dyDescent="0.25">
      <c r="A4606" s="16"/>
      <c r="B4606" s="13"/>
      <c r="C4606" s="13"/>
      <c r="D4606" s="14"/>
      <c r="E4606" s="17" t="str">
        <f>IF(OR(B4606="",SUMPRODUCT(--EXACT('Номенклатура'!$A$6:$A$205,B4606))&lt;&gt;1),"",INDEX('Номенклатура'!$D$6:$D$205,SUMPRODUCT(EXACT('Номенклатура'!$A$6:$A$205,B4606)*(ROW('Номенклатура'!$A$6:$A$205)-5)))&amp;"")</f>
        <v/>
      </c>
      <c r="F4606" s="18" t="str">
        <f>IF(OR(I4606="ОК",I4606="Учтено: добавьте пояснение"),IF(C4606="Приход",D4606,IF(C4606="Корректировка остатка",D4606,-D4606)),"")</f>
        <v/>
      </c>
      <c r="G4606" s="13"/>
      <c r="H4606" s="15" t="str">
        <f>IF(OR(B4606="",SUMPRODUCT(--EXACT('Номенклатура'!$A$6:$A$205,B4606))&lt;&gt;1),"",INDEX('Номенклатура'!$B$6:$B$205,SUMPRODUCT(EXACT('Номенклатура'!$A$6:$A$205,B4606)*(ROW('Номенклатура'!$A$6:$A$205)-5)))&amp;"")</f>
        <v/>
      </c>
      <c r="I4606" s="15" t="str">
        <f>IF(COUNTA(A4606:D4606,G4606)=0,"",IF(NOT(ISNUMBER(A4606)),"Укажите дату",IF(B4606="","Укажите код",IF(NOT(AND(ISTEXT(B4606),LEN(B4606)&gt;0,LEN(B4606)&lt;=30,ISNUMBER(FIND(LEFT(B4606,1),"ABCDEFGHIJKLMNOPQRSTUVWXYZ")),SUMPRODUCT((MID(B4606,{1,2,3,4,5,6,7,8,9,10,11,12,13,14,15,16,17,18,19,20,21,22,23,24,25,26,27,28,29,30},1)&lt;&gt;"")*ISERROR(FIND(MID(B4606,{1,2,3,4,5,6,7,8,9,10,11,12,13,14,15,16,17,18,19,20,21,22,23,24,25,26,27,28,29,30},1),"ABCDEFGHIJKLMNOPQRSTUVWXYZ0123456789-_")))=0,ISERROR(VALUE(B4606)))),"Недопустимый код: только латинские буквы A-Z в верхнем регистре, цифры, - и _; начало с буквы, до 30 символов (например MILK-001)",IF(SUMPRODUCT(--EXACT('Номенклатура'!$A$6:$A$205,B4606))=0,"Код не найден в номенклатуре",IF(SUMPRODUCT(--EXACT('Номенклатура'!$A$6:$A$205,B4606))&gt;1,"Код повторяется в номенклатуре",IF(ISNA(MATCH(C4606,{"Приход","Расход","Списание","Корректировка остатка"},0)),"Выберите тип операции",IF(NOT(ISNUMBER(D4606)),"Укажите количество",IF(D4606=0,"Количество не может быть 0",IF(AND(C4606&lt;&gt;"Корректировка остатка",D4606&lt;0),"Для этого типа количество положительное",IF(NOT(ISNUMBER('Номенклатура'!$C$2)),"Укажите дату начала учёта",IF(A4606&lt;INT('Номенклатура'!$C$2),"Раньше даты начала учёта: НЕ учтено",IF(AND(C4606="Корректировка остатка",TRIM(G4606)=""),"Учтено: добавьте пояснение","ОК")))))))))))))</f>
        <v/>
      </c>
    </row>
    <row r="4607" spans="1:9" x14ac:dyDescent="0.25">
      <c r="A4607" s="16"/>
      <c r="B4607" s="13"/>
      <c r="C4607" s="13"/>
      <c r="D4607" s="14"/>
      <c r="E4607" s="17" t="str">
        <f>IF(OR(B4607="",SUMPRODUCT(--EXACT('Номенклатура'!$A$6:$A$205,B4607))&lt;&gt;1),"",INDEX('Номенклатура'!$D$6:$D$205,SUMPRODUCT(EXACT('Номенклатура'!$A$6:$A$205,B4607)*(ROW('Номенклатура'!$A$6:$A$205)-5)))&amp;"")</f>
        <v/>
      </c>
      <c r="F4607" s="18" t="str">
        <f>IF(OR(I4607="ОК",I4607="Учтено: добавьте пояснение"),IF(C4607="Приход",D4607,IF(C4607="Корректировка остатка",D4607,-D4607)),"")</f>
        <v/>
      </c>
      <c r="G4607" s="13"/>
      <c r="H4607" s="15" t="str">
        <f>IF(OR(B4607="",SUMPRODUCT(--EXACT('Номенклатура'!$A$6:$A$205,B4607))&lt;&gt;1),"",INDEX('Номенклатура'!$B$6:$B$205,SUMPRODUCT(EXACT('Номенклатура'!$A$6:$A$205,B4607)*(ROW('Номенклатура'!$A$6:$A$205)-5)))&amp;"")</f>
        <v/>
      </c>
      <c r="I4607" s="15" t="str">
        <f>IF(COUNTA(A4607:D4607,G4607)=0,"",IF(NOT(ISNUMBER(A4607)),"Укажите дату",IF(B4607="","Укажите код",IF(NOT(AND(ISTEXT(B4607),LEN(B4607)&gt;0,LEN(B4607)&lt;=30,ISNUMBER(FIND(LEFT(B4607,1),"ABCDEFGHIJKLMNOPQRSTUVWXYZ")),SUMPRODUCT((MID(B4607,{1,2,3,4,5,6,7,8,9,10,11,12,13,14,15,16,17,18,19,20,21,22,23,24,25,26,27,28,29,30},1)&lt;&gt;"")*ISERROR(FIND(MID(B4607,{1,2,3,4,5,6,7,8,9,10,11,12,13,14,15,16,17,18,19,20,21,22,23,24,25,26,27,28,29,30},1),"ABCDEFGHIJKLMNOPQRSTUVWXYZ0123456789-_")))=0,ISERROR(VALUE(B4607)))),"Недопустимый код: только латинские буквы A-Z в верхнем регистре, цифры, - и _; начало с буквы, до 30 символов (например MILK-001)",IF(SUMPRODUCT(--EXACT('Номенклатура'!$A$6:$A$205,B4607))=0,"Код не найден в номенклатуре",IF(SUMPRODUCT(--EXACT('Номенклатура'!$A$6:$A$205,B4607))&gt;1,"Код повторяется в номенклатуре",IF(ISNA(MATCH(C4607,{"Приход","Расход","Списание","Корректировка остатка"},0)),"Выберите тип операции",IF(NOT(ISNUMBER(D4607)),"Укажите количество",IF(D4607=0,"Количество не может быть 0",IF(AND(C4607&lt;&gt;"Корректировка остатка",D4607&lt;0),"Для этого типа количество положительное",IF(NOT(ISNUMBER('Номенклатура'!$C$2)),"Укажите дату начала учёта",IF(A4607&lt;INT('Номенклатура'!$C$2),"Раньше даты начала учёта: НЕ учтено",IF(AND(C4607="Корректировка остатка",TRIM(G4607)=""),"Учтено: добавьте пояснение","ОК")))))))))))))</f>
        <v/>
      </c>
    </row>
    <row r="4608" spans="1:9" x14ac:dyDescent="0.25">
      <c r="A4608" s="16"/>
      <c r="B4608" s="13"/>
      <c r="C4608" s="13"/>
      <c r="D4608" s="14"/>
      <c r="E4608" s="17" t="str">
        <f>IF(OR(B4608="",SUMPRODUCT(--EXACT('Номенклатура'!$A$6:$A$205,B4608))&lt;&gt;1),"",INDEX('Номенклатура'!$D$6:$D$205,SUMPRODUCT(EXACT('Номенклатура'!$A$6:$A$205,B4608)*(ROW('Номенклатура'!$A$6:$A$205)-5)))&amp;"")</f>
        <v/>
      </c>
      <c r="F4608" s="18" t="str">
        <f>IF(OR(I4608="ОК",I4608="Учтено: добавьте пояснение"),IF(C4608="Приход",D4608,IF(C4608="Корректировка остатка",D4608,-D4608)),"")</f>
        <v/>
      </c>
      <c r="G4608" s="13"/>
      <c r="H4608" s="15" t="str">
        <f>IF(OR(B4608="",SUMPRODUCT(--EXACT('Номенклатура'!$A$6:$A$205,B4608))&lt;&gt;1),"",INDEX('Номенклатура'!$B$6:$B$205,SUMPRODUCT(EXACT('Номенклатура'!$A$6:$A$205,B4608)*(ROW('Номенклатура'!$A$6:$A$205)-5)))&amp;"")</f>
        <v/>
      </c>
      <c r="I4608" s="15" t="str">
        <f>IF(COUNTA(A4608:D4608,G4608)=0,"",IF(NOT(ISNUMBER(A4608)),"Укажите дату",IF(B4608="","Укажите код",IF(NOT(AND(ISTEXT(B4608),LEN(B4608)&gt;0,LEN(B4608)&lt;=30,ISNUMBER(FIND(LEFT(B4608,1),"ABCDEFGHIJKLMNOPQRSTUVWXYZ")),SUMPRODUCT((MID(B4608,{1,2,3,4,5,6,7,8,9,10,11,12,13,14,15,16,17,18,19,20,21,22,23,24,25,26,27,28,29,30},1)&lt;&gt;"")*ISERROR(FIND(MID(B4608,{1,2,3,4,5,6,7,8,9,10,11,12,13,14,15,16,17,18,19,20,21,22,23,24,25,26,27,28,29,30},1),"ABCDEFGHIJKLMNOPQRSTUVWXYZ0123456789-_")))=0,ISERROR(VALUE(B4608)))),"Недопустимый код: только латинские буквы A-Z в верхнем регистре, цифры, - и _; начало с буквы, до 30 символов (например MILK-001)",IF(SUMPRODUCT(--EXACT('Номенклатура'!$A$6:$A$205,B4608))=0,"Код не найден в номенклатуре",IF(SUMPRODUCT(--EXACT('Номенклатура'!$A$6:$A$205,B4608))&gt;1,"Код повторяется в номенклатуре",IF(ISNA(MATCH(C4608,{"Приход","Расход","Списание","Корректировка остатка"},0)),"Выберите тип операции",IF(NOT(ISNUMBER(D4608)),"Укажите количество",IF(D4608=0,"Количество не может быть 0",IF(AND(C4608&lt;&gt;"Корректировка остатка",D4608&lt;0),"Для этого типа количество положительное",IF(NOT(ISNUMBER('Номенклатура'!$C$2)),"Укажите дату начала учёта",IF(A4608&lt;INT('Номенклатура'!$C$2),"Раньше даты начала учёта: НЕ учтено",IF(AND(C4608="Корректировка остатка",TRIM(G4608)=""),"Учтено: добавьте пояснение","ОК")))))))))))))</f>
        <v/>
      </c>
    </row>
    <row r="4609" spans="1:9" x14ac:dyDescent="0.25">
      <c r="A4609" s="16"/>
      <c r="B4609" s="13"/>
      <c r="C4609" s="13"/>
      <c r="D4609" s="14"/>
      <c r="E4609" s="17" t="str">
        <f>IF(OR(B4609="",SUMPRODUCT(--EXACT('Номенклатура'!$A$6:$A$205,B4609))&lt;&gt;1),"",INDEX('Номенклатура'!$D$6:$D$205,SUMPRODUCT(EXACT('Номенклатура'!$A$6:$A$205,B4609)*(ROW('Номенклатура'!$A$6:$A$205)-5)))&amp;"")</f>
        <v/>
      </c>
      <c r="F4609" s="18" t="str">
        <f>IF(OR(I4609="ОК",I4609="Учтено: добавьте пояснение"),IF(C4609="Приход",D4609,IF(C4609="Корректировка остатка",D4609,-D4609)),"")</f>
        <v/>
      </c>
      <c r="G4609" s="13"/>
      <c r="H4609" s="15" t="str">
        <f>IF(OR(B4609="",SUMPRODUCT(--EXACT('Номенклатура'!$A$6:$A$205,B4609))&lt;&gt;1),"",INDEX('Номенклатура'!$B$6:$B$205,SUMPRODUCT(EXACT('Номенклатура'!$A$6:$A$205,B4609)*(ROW('Номенклатура'!$A$6:$A$205)-5)))&amp;"")</f>
        <v/>
      </c>
      <c r="I4609" s="15" t="str">
        <f>IF(COUNTA(A4609:D4609,G4609)=0,"",IF(NOT(ISNUMBER(A4609)),"Укажите дату",IF(B4609="","Укажите код",IF(NOT(AND(ISTEXT(B4609),LEN(B4609)&gt;0,LEN(B4609)&lt;=30,ISNUMBER(FIND(LEFT(B4609,1),"ABCDEFGHIJKLMNOPQRSTUVWXYZ")),SUMPRODUCT((MID(B4609,{1,2,3,4,5,6,7,8,9,10,11,12,13,14,15,16,17,18,19,20,21,22,23,24,25,26,27,28,29,30},1)&lt;&gt;"")*ISERROR(FIND(MID(B4609,{1,2,3,4,5,6,7,8,9,10,11,12,13,14,15,16,17,18,19,20,21,22,23,24,25,26,27,28,29,30},1),"ABCDEFGHIJKLMNOPQRSTUVWXYZ0123456789-_")))=0,ISERROR(VALUE(B4609)))),"Недопустимый код: только латинские буквы A-Z в верхнем регистре, цифры, - и _; начало с буквы, до 30 символов (например MILK-001)",IF(SUMPRODUCT(--EXACT('Номенклатура'!$A$6:$A$205,B4609))=0,"Код не найден в номенклатуре",IF(SUMPRODUCT(--EXACT('Номенклатура'!$A$6:$A$205,B4609))&gt;1,"Код повторяется в номенклатуре",IF(ISNA(MATCH(C4609,{"Приход","Расход","Списание","Корректировка остатка"},0)),"Выберите тип операции",IF(NOT(ISNUMBER(D4609)),"Укажите количество",IF(D4609=0,"Количество не может быть 0",IF(AND(C4609&lt;&gt;"Корректировка остатка",D4609&lt;0),"Для этого типа количество положительное",IF(NOT(ISNUMBER('Номенклатура'!$C$2)),"Укажите дату начала учёта",IF(A4609&lt;INT('Номенклатура'!$C$2),"Раньше даты начала учёта: НЕ учтено",IF(AND(C4609="Корректировка остатка",TRIM(G4609)=""),"Учтено: добавьте пояснение","ОК")))))))))))))</f>
        <v/>
      </c>
    </row>
    <row r="4610" spans="1:9" x14ac:dyDescent="0.25">
      <c r="A4610" s="16"/>
      <c r="B4610" s="13"/>
      <c r="C4610" s="13"/>
      <c r="D4610" s="14"/>
      <c r="E4610" s="17" t="str">
        <f>IF(OR(B4610="",SUMPRODUCT(--EXACT('Номенклатура'!$A$6:$A$205,B4610))&lt;&gt;1),"",INDEX('Номенклатура'!$D$6:$D$205,SUMPRODUCT(EXACT('Номенклатура'!$A$6:$A$205,B4610)*(ROW('Номенклатура'!$A$6:$A$205)-5)))&amp;"")</f>
        <v/>
      </c>
      <c r="F4610" s="18" t="str">
        <f>IF(OR(I4610="ОК",I4610="Учтено: добавьте пояснение"),IF(C4610="Приход",D4610,IF(C4610="Корректировка остатка",D4610,-D4610)),"")</f>
        <v/>
      </c>
      <c r="G4610" s="13"/>
      <c r="H4610" s="15" t="str">
        <f>IF(OR(B4610="",SUMPRODUCT(--EXACT('Номенклатура'!$A$6:$A$205,B4610))&lt;&gt;1),"",INDEX('Номенклатура'!$B$6:$B$205,SUMPRODUCT(EXACT('Номенклатура'!$A$6:$A$205,B4610)*(ROW('Номенклатура'!$A$6:$A$205)-5)))&amp;"")</f>
        <v/>
      </c>
      <c r="I4610" s="15" t="str">
        <f>IF(COUNTA(A4610:D4610,G4610)=0,"",IF(NOT(ISNUMBER(A4610)),"Укажите дату",IF(B4610="","Укажите код",IF(NOT(AND(ISTEXT(B4610),LEN(B4610)&gt;0,LEN(B4610)&lt;=30,ISNUMBER(FIND(LEFT(B4610,1),"ABCDEFGHIJKLMNOPQRSTUVWXYZ")),SUMPRODUCT((MID(B4610,{1,2,3,4,5,6,7,8,9,10,11,12,13,14,15,16,17,18,19,20,21,22,23,24,25,26,27,28,29,30},1)&lt;&gt;"")*ISERROR(FIND(MID(B4610,{1,2,3,4,5,6,7,8,9,10,11,12,13,14,15,16,17,18,19,20,21,22,23,24,25,26,27,28,29,30},1),"ABCDEFGHIJKLMNOPQRSTUVWXYZ0123456789-_")))=0,ISERROR(VALUE(B4610)))),"Недопустимый код: только латинские буквы A-Z в верхнем регистре, цифры, - и _; начало с буквы, до 30 символов (например MILK-001)",IF(SUMPRODUCT(--EXACT('Номенклатура'!$A$6:$A$205,B4610))=0,"Код не найден в номенклатуре",IF(SUMPRODUCT(--EXACT('Номенклатура'!$A$6:$A$205,B4610))&gt;1,"Код повторяется в номенклатуре",IF(ISNA(MATCH(C4610,{"Приход","Расход","Списание","Корректировка остатка"},0)),"Выберите тип операции",IF(NOT(ISNUMBER(D4610)),"Укажите количество",IF(D4610=0,"Количество не может быть 0",IF(AND(C4610&lt;&gt;"Корректировка остатка",D4610&lt;0),"Для этого типа количество положительное",IF(NOT(ISNUMBER('Номенклатура'!$C$2)),"Укажите дату начала учёта",IF(A4610&lt;INT('Номенклатура'!$C$2),"Раньше даты начала учёта: НЕ учтено",IF(AND(C4610="Корректировка остатка",TRIM(G4610)=""),"Учтено: добавьте пояснение","ОК")))))))))))))</f>
        <v/>
      </c>
    </row>
    <row r="4611" spans="1:9" x14ac:dyDescent="0.25">
      <c r="A4611" s="16"/>
      <c r="B4611" s="13"/>
      <c r="C4611" s="13"/>
      <c r="D4611" s="14"/>
      <c r="E4611" s="17" t="str">
        <f>IF(OR(B4611="",SUMPRODUCT(--EXACT('Номенклатура'!$A$6:$A$205,B4611))&lt;&gt;1),"",INDEX('Номенклатура'!$D$6:$D$205,SUMPRODUCT(EXACT('Номенклатура'!$A$6:$A$205,B4611)*(ROW('Номенклатура'!$A$6:$A$205)-5)))&amp;"")</f>
        <v/>
      </c>
      <c r="F4611" s="18" t="str">
        <f>IF(OR(I4611="ОК",I4611="Учтено: добавьте пояснение"),IF(C4611="Приход",D4611,IF(C4611="Корректировка остатка",D4611,-D4611)),"")</f>
        <v/>
      </c>
      <c r="G4611" s="13"/>
      <c r="H4611" s="15" t="str">
        <f>IF(OR(B4611="",SUMPRODUCT(--EXACT('Номенклатура'!$A$6:$A$205,B4611))&lt;&gt;1),"",INDEX('Номенклатура'!$B$6:$B$205,SUMPRODUCT(EXACT('Номенклатура'!$A$6:$A$205,B4611)*(ROW('Номенклатура'!$A$6:$A$205)-5)))&amp;"")</f>
        <v/>
      </c>
      <c r="I4611" s="15" t="str">
        <f>IF(COUNTA(A4611:D4611,G4611)=0,"",IF(NOT(ISNUMBER(A4611)),"Укажите дату",IF(B4611="","Укажите код",IF(NOT(AND(ISTEXT(B4611),LEN(B4611)&gt;0,LEN(B4611)&lt;=30,ISNUMBER(FIND(LEFT(B4611,1),"ABCDEFGHIJKLMNOPQRSTUVWXYZ")),SUMPRODUCT((MID(B4611,{1,2,3,4,5,6,7,8,9,10,11,12,13,14,15,16,17,18,19,20,21,22,23,24,25,26,27,28,29,30},1)&lt;&gt;"")*ISERROR(FIND(MID(B4611,{1,2,3,4,5,6,7,8,9,10,11,12,13,14,15,16,17,18,19,20,21,22,23,24,25,26,27,28,29,30},1),"ABCDEFGHIJKLMNOPQRSTUVWXYZ0123456789-_")))=0,ISERROR(VALUE(B4611)))),"Недопустимый код: только латинские буквы A-Z в верхнем регистре, цифры, - и _; начало с буквы, до 30 символов (например MILK-001)",IF(SUMPRODUCT(--EXACT('Номенклатура'!$A$6:$A$205,B4611))=0,"Код не найден в номенклатуре",IF(SUMPRODUCT(--EXACT('Номенклатура'!$A$6:$A$205,B4611))&gt;1,"Код повторяется в номенклатуре",IF(ISNA(MATCH(C4611,{"Приход","Расход","Списание","Корректировка остатка"},0)),"Выберите тип операции",IF(NOT(ISNUMBER(D4611)),"Укажите количество",IF(D4611=0,"Количество не может быть 0",IF(AND(C4611&lt;&gt;"Корректировка остатка",D4611&lt;0),"Для этого типа количество положительное",IF(NOT(ISNUMBER('Номенклатура'!$C$2)),"Укажите дату начала учёта",IF(A4611&lt;INT('Номенклатура'!$C$2),"Раньше даты начала учёта: НЕ учтено",IF(AND(C4611="Корректировка остатка",TRIM(G4611)=""),"Учтено: добавьте пояснение","ОК")))))))))))))</f>
        <v/>
      </c>
    </row>
    <row r="4612" spans="1:9" x14ac:dyDescent="0.25">
      <c r="A4612" s="16"/>
      <c r="B4612" s="13"/>
      <c r="C4612" s="13"/>
      <c r="D4612" s="14"/>
      <c r="E4612" s="17" t="str">
        <f>IF(OR(B4612="",SUMPRODUCT(--EXACT('Номенклатура'!$A$6:$A$205,B4612))&lt;&gt;1),"",INDEX('Номенклатура'!$D$6:$D$205,SUMPRODUCT(EXACT('Номенклатура'!$A$6:$A$205,B4612)*(ROW('Номенклатура'!$A$6:$A$205)-5)))&amp;"")</f>
        <v/>
      </c>
      <c r="F4612" s="18" t="str">
        <f>IF(OR(I4612="ОК",I4612="Учтено: добавьте пояснение"),IF(C4612="Приход",D4612,IF(C4612="Корректировка остатка",D4612,-D4612)),"")</f>
        <v/>
      </c>
      <c r="G4612" s="13"/>
      <c r="H4612" s="15" t="str">
        <f>IF(OR(B4612="",SUMPRODUCT(--EXACT('Номенклатура'!$A$6:$A$205,B4612))&lt;&gt;1),"",INDEX('Номенклатура'!$B$6:$B$205,SUMPRODUCT(EXACT('Номенклатура'!$A$6:$A$205,B4612)*(ROW('Номенклатура'!$A$6:$A$205)-5)))&amp;"")</f>
        <v/>
      </c>
      <c r="I4612" s="15" t="str">
        <f>IF(COUNTA(A4612:D4612,G4612)=0,"",IF(NOT(ISNUMBER(A4612)),"Укажите дату",IF(B4612="","Укажите код",IF(NOT(AND(ISTEXT(B4612),LEN(B4612)&gt;0,LEN(B4612)&lt;=30,ISNUMBER(FIND(LEFT(B4612,1),"ABCDEFGHIJKLMNOPQRSTUVWXYZ")),SUMPRODUCT((MID(B4612,{1,2,3,4,5,6,7,8,9,10,11,12,13,14,15,16,17,18,19,20,21,22,23,24,25,26,27,28,29,30},1)&lt;&gt;"")*ISERROR(FIND(MID(B4612,{1,2,3,4,5,6,7,8,9,10,11,12,13,14,15,16,17,18,19,20,21,22,23,24,25,26,27,28,29,30},1),"ABCDEFGHIJKLMNOPQRSTUVWXYZ0123456789-_")))=0,ISERROR(VALUE(B4612)))),"Недопустимый код: только латинские буквы A-Z в верхнем регистре, цифры, - и _; начало с буквы, до 30 символов (например MILK-001)",IF(SUMPRODUCT(--EXACT('Номенклатура'!$A$6:$A$205,B4612))=0,"Код не найден в номенклатуре",IF(SUMPRODUCT(--EXACT('Номенклатура'!$A$6:$A$205,B4612))&gt;1,"Код повторяется в номенклатуре",IF(ISNA(MATCH(C4612,{"Приход","Расход","Списание","Корректировка остатка"},0)),"Выберите тип операции",IF(NOT(ISNUMBER(D4612)),"Укажите количество",IF(D4612=0,"Количество не может быть 0",IF(AND(C4612&lt;&gt;"Корректировка остатка",D4612&lt;0),"Для этого типа количество положительное",IF(NOT(ISNUMBER('Номенклатура'!$C$2)),"Укажите дату начала учёта",IF(A4612&lt;INT('Номенклатура'!$C$2),"Раньше даты начала учёта: НЕ учтено",IF(AND(C4612="Корректировка остатка",TRIM(G4612)=""),"Учтено: добавьте пояснение","ОК")))))))))))))</f>
        <v/>
      </c>
    </row>
    <row r="4613" spans="1:9" x14ac:dyDescent="0.25">
      <c r="A4613" s="16"/>
      <c r="B4613" s="13"/>
      <c r="C4613" s="13"/>
      <c r="D4613" s="14"/>
      <c r="E4613" s="17" t="str">
        <f>IF(OR(B4613="",SUMPRODUCT(--EXACT('Номенклатура'!$A$6:$A$205,B4613))&lt;&gt;1),"",INDEX('Номенклатура'!$D$6:$D$205,SUMPRODUCT(EXACT('Номенклатура'!$A$6:$A$205,B4613)*(ROW('Номенклатура'!$A$6:$A$205)-5)))&amp;"")</f>
        <v/>
      </c>
      <c r="F4613" s="18" t="str">
        <f>IF(OR(I4613="ОК",I4613="Учтено: добавьте пояснение"),IF(C4613="Приход",D4613,IF(C4613="Корректировка остатка",D4613,-D4613)),"")</f>
        <v/>
      </c>
      <c r="G4613" s="13"/>
      <c r="H4613" s="15" t="str">
        <f>IF(OR(B4613="",SUMPRODUCT(--EXACT('Номенклатура'!$A$6:$A$205,B4613))&lt;&gt;1),"",INDEX('Номенклатура'!$B$6:$B$205,SUMPRODUCT(EXACT('Номенклатура'!$A$6:$A$205,B4613)*(ROW('Номенклатура'!$A$6:$A$205)-5)))&amp;"")</f>
        <v/>
      </c>
      <c r="I4613" s="15" t="str">
        <f>IF(COUNTA(A4613:D4613,G4613)=0,"",IF(NOT(ISNUMBER(A4613)),"Укажите дату",IF(B4613="","Укажите код",IF(NOT(AND(ISTEXT(B4613),LEN(B4613)&gt;0,LEN(B4613)&lt;=30,ISNUMBER(FIND(LEFT(B4613,1),"ABCDEFGHIJKLMNOPQRSTUVWXYZ")),SUMPRODUCT((MID(B4613,{1,2,3,4,5,6,7,8,9,10,11,12,13,14,15,16,17,18,19,20,21,22,23,24,25,26,27,28,29,30},1)&lt;&gt;"")*ISERROR(FIND(MID(B4613,{1,2,3,4,5,6,7,8,9,10,11,12,13,14,15,16,17,18,19,20,21,22,23,24,25,26,27,28,29,30},1),"ABCDEFGHIJKLMNOPQRSTUVWXYZ0123456789-_")))=0,ISERROR(VALUE(B4613)))),"Недопустимый код: только латинские буквы A-Z в верхнем регистре, цифры, - и _; начало с буквы, до 30 символов (например MILK-001)",IF(SUMPRODUCT(--EXACT('Номенклатура'!$A$6:$A$205,B4613))=0,"Код не найден в номенклатуре",IF(SUMPRODUCT(--EXACT('Номенклатура'!$A$6:$A$205,B4613))&gt;1,"Код повторяется в номенклатуре",IF(ISNA(MATCH(C4613,{"Приход","Расход","Списание","Корректировка остатка"},0)),"Выберите тип операции",IF(NOT(ISNUMBER(D4613)),"Укажите количество",IF(D4613=0,"Количество не может быть 0",IF(AND(C4613&lt;&gt;"Корректировка остатка",D4613&lt;0),"Для этого типа количество положительное",IF(NOT(ISNUMBER('Номенклатура'!$C$2)),"Укажите дату начала учёта",IF(A4613&lt;INT('Номенклатура'!$C$2),"Раньше даты начала учёта: НЕ учтено",IF(AND(C4613="Корректировка остатка",TRIM(G4613)=""),"Учтено: добавьте пояснение","ОК")))))))))))))</f>
        <v/>
      </c>
    </row>
    <row r="4614" spans="1:9" x14ac:dyDescent="0.25">
      <c r="A4614" s="16"/>
      <c r="B4614" s="13"/>
      <c r="C4614" s="13"/>
      <c r="D4614" s="14"/>
      <c r="E4614" s="17" t="str">
        <f>IF(OR(B4614="",SUMPRODUCT(--EXACT('Номенклатура'!$A$6:$A$205,B4614))&lt;&gt;1),"",INDEX('Номенклатура'!$D$6:$D$205,SUMPRODUCT(EXACT('Номенклатура'!$A$6:$A$205,B4614)*(ROW('Номенклатура'!$A$6:$A$205)-5)))&amp;"")</f>
        <v/>
      </c>
      <c r="F4614" s="18" t="str">
        <f>IF(OR(I4614="ОК",I4614="Учтено: добавьте пояснение"),IF(C4614="Приход",D4614,IF(C4614="Корректировка остатка",D4614,-D4614)),"")</f>
        <v/>
      </c>
      <c r="G4614" s="13"/>
      <c r="H4614" s="15" t="str">
        <f>IF(OR(B4614="",SUMPRODUCT(--EXACT('Номенклатура'!$A$6:$A$205,B4614))&lt;&gt;1),"",INDEX('Номенклатура'!$B$6:$B$205,SUMPRODUCT(EXACT('Номенклатура'!$A$6:$A$205,B4614)*(ROW('Номенклатура'!$A$6:$A$205)-5)))&amp;"")</f>
        <v/>
      </c>
      <c r="I4614" s="15" t="str">
        <f>IF(COUNTA(A4614:D4614,G4614)=0,"",IF(NOT(ISNUMBER(A4614)),"Укажите дату",IF(B4614="","Укажите код",IF(NOT(AND(ISTEXT(B4614),LEN(B4614)&gt;0,LEN(B4614)&lt;=30,ISNUMBER(FIND(LEFT(B4614,1),"ABCDEFGHIJKLMNOPQRSTUVWXYZ")),SUMPRODUCT((MID(B4614,{1,2,3,4,5,6,7,8,9,10,11,12,13,14,15,16,17,18,19,20,21,22,23,24,25,26,27,28,29,30},1)&lt;&gt;"")*ISERROR(FIND(MID(B4614,{1,2,3,4,5,6,7,8,9,10,11,12,13,14,15,16,17,18,19,20,21,22,23,24,25,26,27,28,29,30},1),"ABCDEFGHIJKLMNOPQRSTUVWXYZ0123456789-_")))=0,ISERROR(VALUE(B4614)))),"Недопустимый код: только латинские буквы A-Z в верхнем регистре, цифры, - и _; начало с буквы, до 30 символов (например MILK-001)",IF(SUMPRODUCT(--EXACT('Номенклатура'!$A$6:$A$205,B4614))=0,"Код не найден в номенклатуре",IF(SUMPRODUCT(--EXACT('Номенклатура'!$A$6:$A$205,B4614))&gt;1,"Код повторяется в номенклатуре",IF(ISNA(MATCH(C4614,{"Приход","Расход","Списание","Корректировка остатка"},0)),"Выберите тип операции",IF(NOT(ISNUMBER(D4614)),"Укажите количество",IF(D4614=0,"Количество не может быть 0",IF(AND(C4614&lt;&gt;"Корректировка остатка",D4614&lt;0),"Для этого типа количество положительное",IF(NOT(ISNUMBER('Номенклатура'!$C$2)),"Укажите дату начала учёта",IF(A4614&lt;INT('Номенклатура'!$C$2),"Раньше даты начала учёта: НЕ учтено",IF(AND(C4614="Корректировка остатка",TRIM(G4614)=""),"Учтено: добавьте пояснение","ОК")))))))))))))</f>
        <v/>
      </c>
    </row>
    <row r="4615" spans="1:9" x14ac:dyDescent="0.25">
      <c r="A4615" s="16"/>
      <c r="B4615" s="13"/>
      <c r="C4615" s="13"/>
      <c r="D4615" s="14"/>
      <c r="E4615" s="17" t="str">
        <f>IF(OR(B4615="",SUMPRODUCT(--EXACT('Номенклатура'!$A$6:$A$205,B4615))&lt;&gt;1),"",INDEX('Номенклатура'!$D$6:$D$205,SUMPRODUCT(EXACT('Номенклатура'!$A$6:$A$205,B4615)*(ROW('Номенклатура'!$A$6:$A$205)-5)))&amp;"")</f>
        <v/>
      </c>
      <c r="F4615" s="18" t="str">
        <f>IF(OR(I4615="ОК",I4615="Учтено: добавьте пояснение"),IF(C4615="Приход",D4615,IF(C4615="Корректировка остатка",D4615,-D4615)),"")</f>
        <v/>
      </c>
      <c r="G4615" s="13"/>
      <c r="H4615" s="15" t="str">
        <f>IF(OR(B4615="",SUMPRODUCT(--EXACT('Номенклатура'!$A$6:$A$205,B4615))&lt;&gt;1),"",INDEX('Номенклатура'!$B$6:$B$205,SUMPRODUCT(EXACT('Номенклатура'!$A$6:$A$205,B4615)*(ROW('Номенклатура'!$A$6:$A$205)-5)))&amp;"")</f>
        <v/>
      </c>
      <c r="I4615" s="15" t="str">
        <f>IF(COUNTA(A4615:D4615,G4615)=0,"",IF(NOT(ISNUMBER(A4615)),"Укажите дату",IF(B4615="","Укажите код",IF(NOT(AND(ISTEXT(B4615),LEN(B4615)&gt;0,LEN(B4615)&lt;=30,ISNUMBER(FIND(LEFT(B4615,1),"ABCDEFGHIJKLMNOPQRSTUVWXYZ")),SUMPRODUCT((MID(B4615,{1,2,3,4,5,6,7,8,9,10,11,12,13,14,15,16,17,18,19,20,21,22,23,24,25,26,27,28,29,30},1)&lt;&gt;"")*ISERROR(FIND(MID(B4615,{1,2,3,4,5,6,7,8,9,10,11,12,13,14,15,16,17,18,19,20,21,22,23,24,25,26,27,28,29,30},1),"ABCDEFGHIJKLMNOPQRSTUVWXYZ0123456789-_")))=0,ISERROR(VALUE(B4615)))),"Недопустимый код: только латинские буквы A-Z в верхнем регистре, цифры, - и _; начало с буквы, до 30 символов (например MILK-001)",IF(SUMPRODUCT(--EXACT('Номенклатура'!$A$6:$A$205,B4615))=0,"Код не найден в номенклатуре",IF(SUMPRODUCT(--EXACT('Номенклатура'!$A$6:$A$205,B4615))&gt;1,"Код повторяется в номенклатуре",IF(ISNA(MATCH(C4615,{"Приход","Расход","Списание","Корректировка остатка"},0)),"Выберите тип операции",IF(NOT(ISNUMBER(D4615)),"Укажите количество",IF(D4615=0,"Количество не может быть 0",IF(AND(C4615&lt;&gt;"Корректировка остатка",D4615&lt;0),"Для этого типа количество положительное",IF(NOT(ISNUMBER('Номенклатура'!$C$2)),"Укажите дату начала учёта",IF(A4615&lt;INT('Номенклатура'!$C$2),"Раньше даты начала учёта: НЕ учтено",IF(AND(C4615="Корректировка остатка",TRIM(G4615)=""),"Учтено: добавьте пояснение","ОК")))))))))))))</f>
        <v/>
      </c>
    </row>
    <row r="4616" spans="1:9" x14ac:dyDescent="0.25">
      <c r="A4616" s="16"/>
      <c r="B4616" s="13"/>
      <c r="C4616" s="13"/>
      <c r="D4616" s="14"/>
      <c r="E4616" s="17" t="str">
        <f>IF(OR(B4616="",SUMPRODUCT(--EXACT('Номенклатура'!$A$6:$A$205,B4616))&lt;&gt;1),"",INDEX('Номенклатура'!$D$6:$D$205,SUMPRODUCT(EXACT('Номенклатура'!$A$6:$A$205,B4616)*(ROW('Номенклатура'!$A$6:$A$205)-5)))&amp;"")</f>
        <v/>
      </c>
      <c r="F4616" s="18" t="str">
        <f>IF(OR(I4616="ОК",I4616="Учтено: добавьте пояснение"),IF(C4616="Приход",D4616,IF(C4616="Корректировка остатка",D4616,-D4616)),"")</f>
        <v/>
      </c>
      <c r="G4616" s="13"/>
      <c r="H4616" s="15" t="str">
        <f>IF(OR(B4616="",SUMPRODUCT(--EXACT('Номенклатура'!$A$6:$A$205,B4616))&lt;&gt;1),"",INDEX('Номенклатура'!$B$6:$B$205,SUMPRODUCT(EXACT('Номенклатура'!$A$6:$A$205,B4616)*(ROW('Номенклатура'!$A$6:$A$205)-5)))&amp;"")</f>
        <v/>
      </c>
      <c r="I4616" s="15" t="str">
        <f>IF(COUNTA(A4616:D4616,G4616)=0,"",IF(NOT(ISNUMBER(A4616)),"Укажите дату",IF(B4616="","Укажите код",IF(NOT(AND(ISTEXT(B4616),LEN(B4616)&gt;0,LEN(B4616)&lt;=30,ISNUMBER(FIND(LEFT(B4616,1),"ABCDEFGHIJKLMNOPQRSTUVWXYZ")),SUMPRODUCT((MID(B4616,{1,2,3,4,5,6,7,8,9,10,11,12,13,14,15,16,17,18,19,20,21,22,23,24,25,26,27,28,29,30},1)&lt;&gt;"")*ISERROR(FIND(MID(B4616,{1,2,3,4,5,6,7,8,9,10,11,12,13,14,15,16,17,18,19,20,21,22,23,24,25,26,27,28,29,30},1),"ABCDEFGHIJKLMNOPQRSTUVWXYZ0123456789-_")))=0,ISERROR(VALUE(B4616)))),"Недопустимый код: только латинские буквы A-Z в верхнем регистре, цифры, - и _; начало с буквы, до 30 символов (например MILK-001)",IF(SUMPRODUCT(--EXACT('Номенклатура'!$A$6:$A$205,B4616))=0,"Код не найден в номенклатуре",IF(SUMPRODUCT(--EXACT('Номенклатура'!$A$6:$A$205,B4616))&gt;1,"Код повторяется в номенклатуре",IF(ISNA(MATCH(C4616,{"Приход","Расход","Списание","Корректировка остатка"},0)),"Выберите тип операции",IF(NOT(ISNUMBER(D4616)),"Укажите количество",IF(D4616=0,"Количество не может быть 0",IF(AND(C4616&lt;&gt;"Корректировка остатка",D4616&lt;0),"Для этого типа количество положительное",IF(NOT(ISNUMBER('Номенклатура'!$C$2)),"Укажите дату начала учёта",IF(A4616&lt;INT('Номенклатура'!$C$2),"Раньше даты начала учёта: НЕ учтено",IF(AND(C4616="Корректировка остатка",TRIM(G4616)=""),"Учтено: добавьте пояснение","ОК")))))))))))))</f>
        <v/>
      </c>
    </row>
    <row r="4617" spans="1:9" x14ac:dyDescent="0.25">
      <c r="A4617" s="16"/>
      <c r="B4617" s="13"/>
      <c r="C4617" s="13"/>
      <c r="D4617" s="14"/>
      <c r="E4617" s="17" t="str">
        <f>IF(OR(B4617="",SUMPRODUCT(--EXACT('Номенклатура'!$A$6:$A$205,B4617))&lt;&gt;1),"",INDEX('Номенклатура'!$D$6:$D$205,SUMPRODUCT(EXACT('Номенклатура'!$A$6:$A$205,B4617)*(ROW('Номенклатура'!$A$6:$A$205)-5)))&amp;"")</f>
        <v/>
      </c>
      <c r="F4617" s="18" t="str">
        <f>IF(OR(I4617="ОК",I4617="Учтено: добавьте пояснение"),IF(C4617="Приход",D4617,IF(C4617="Корректировка остатка",D4617,-D4617)),"")</f>
        <v/>
      </c>
      <c r="G4617" s="13"/>
      <c r="H4617" s="15" t="str">
        <f>IF(OR(B4617="",SUMPRODUCT(--EXACT('Номенклатура'!$A$6:$A$205,B4617))&lt;&gt;1),"",INDEX('Номенклатура'!$B$6:$B$205,SUMPRODUCT(EXACT('Номенклатура'!$A$6:$A$205,B4617)*(ROW('Номенклатура'!$A$6:$A$205)-5)))&amp;"")</f>
        <v/>
      </c>
      <c r="I4617" s="15" t="str">
        <f>IF(COUNTA(A4617:D4617,G4617)=0,"",IF(NOT(ISNUMBER(A4617)),"Укажите дату",IF(B4617="","Укажите код",IF(NOT(AND(ISTEXT(B4617),LEN(B4617)&gt;0,LEN(B4617)&lt;=30,ISNUMBER(FIND(LEFT(B4617,1),"ABCDEFGHIJKLMNOPQRSTUVWXYZ")),SUMPRODUCT((MID(B4617,{1,2,3,4,5,6,7,8,9,10,11,12,13,14,15,16,17,18,19,20,21,22,23,24,25,26,27,28,29,30},1)&lt;&gt;"")*ISERROR(FIND(MID(B4617,{1,2,3,4,5,6,7,8,9,10,11,12,13,14,15,16,17,18,19,20,21,22,23,24,25,26,27,28,29,30},1),"ABCDEFGHIJKLMNOPQRSTUVWXYZ0123456789-_")))=0,ISERROR(VALUE(B4617)))),"Недопустимый код: только латинские буквы A-Z в верхнем регистре, цифры, - и _; начало с буквы, до 30 символов (например MILK-001)",IF(SUMPRODUCT(--EXACT('Номенклатура'!$A$6:$A$205,B4617))=0,"Код не найден в номенклатуре",IF(SUMPRODUCT(--EXACT('Номенклатура'!$A$6:$A$205,B4617))&gt;1,"Код повторяется в номенклатуре",IF(ISNA(MATCH(C4617,{"Приход","Расход","Списание","Корректировка остатка"},0)),"Выберите тип операции",IF(NOT(ISNUMBER(D4617)),"Укажите количество",IF(D4617=0,"Количество не может быть 0",IF(AND(C4617&lt;&gt;"Корректировка остатка",D4617&lt;0),"Для этого типа количество положительное",IF(NOT(ISNUMBER('Номенклатура'!$C$2)),"Укажите дату начала учёта",IF(A4617&lt;INT('Номенклатура'!$C$2),"Раньше даты начала учёта: НЕ учтено",IF(AND(C4617="Корректировка остатка",TRIM(G4617)=""),"Учтено: добавьте пояснение","ОК")))))))))))))</f>
        <v/>
      </c>
    </row>
    <row r="4618" spans="1:9" x14ac:dyDescent="0.25">
      <c r="A4618" s="16"/>
      <c r="B4618" s="13"/>
      <c r="C4618" s="13"/>
      <c r="D4618" s="14"/>
      <c r="E4618" s="17" t="str">
        <f>IF(OR(B4618="",SUMPRODUCT(--EXACT('Номенклатура'!$A$6:$A$205,B4618))&lt;&gt;1),"",INDEX('Номенклатура'!$D$6:$D$205,SUMPRODUCT(EXACT('Номенклатура'!$A$6:$A$205,B4618)*(ROW('Номенклатура'!$A$6:$A$205)-5)))&amp;"")</f>
        <v/>
      </c>
      <c r="F4618" s="18" t="str">
        <f>IF(OR(I4618="ОК",I4618="Учтено: добавьте пояснение"),IF(C4618="Приход",D4618,IF(C4618="Корректировка остатка",D4618,-D4618)),"")</f>
        <v/>
      </c>
      <c r="G4618" s="13"/>
      <c r="H4618" s="15" t="str">
        <f>IF(OR(B4618="",SUMPRODUCT(--EXACT('Номенклатура'!$A$6:$A$205,B4618))&lt;&gt;1),"",INDEX('Номенклатура'!$B$6:$B$205,SUMPRODUCT(EXACT('Номенклатура'!$A$6:$A$205,B4618)*(ROW('Номенклатура'!$A$6:$A$205)-5)))&amp;"")</f>
        <v/>
      </c>
      <c r="I4618" s="15" t="str">
        <f>IF(COUNTA(A4618:D4618,G4618)=0,"",IF(NOT(ISNUMBER(A4618)),"Укажите дату",IF(B4618="","Укажите код",IF(NOT(AND(ISTEXT(B4618),LEN(B4618)&gt;0,LEN(B4618)&lt;=30,ISNUMBER(FIND(LEFT(B4618,1),"ABCDEFGHIJKLMNOPQRSTUVWXYZ")),SUMPRODUCT((MID(B4618,{1,2,3,4,5,6,7,8,9,10,11,12,13,14,15,16,17,18,19,20,21,22,23,24,25,26,27,28,29,30},1)&lt;&gt;"")*ISERROR(FIND(MID(B4618,{1,2,3,4,5,6,7,8,9,10,11,12,13,14,15,16,17,18,19,20,21,22,23,24,25,26,27,28,29,30},1),"ABCDEFGHIJKLMNOPQRSTUVWXYZ0123456789-_")))=0,ISERROR(VALUE(B4618)))),"Недопустимый код: только латинские буквы A-Z в верхнем регистре, цифры, - и _; начало с буквы, до 30 символов (например MILK-001)",IF(SUMPRODUCT(--EXACT('Номенклатура'!$A$6:$A$205,B4618))=0,"Код не найден в номенклатуре",IF(SUMPRODUCT(--EXACT('Номенклатура'!$A$6:$A$205,B4618))&gt;1,"Код повторяется в номенклатуре",IF(ISNA(MATCH(C4618,{"Приход","Расход","Списание","Корректировка остатка"},0)),"Выберите тип операции",IF(NOT(ISNUMBER(D4618)),"Укажите количество",IF(D4618=0,"Количество не может быть 0",IF(AND(C4618&lt;&gt;"Корректировка остатка",D4618&lt;0),"Для этого типа количество положительное",IF(NOT(ISNUMBER('Номенклатура'!$C$2)),"Укажите дату начала учёта",IF(A4618&lt;INT('Номенклатура'!$C$2),"Раньше даты начала учёта: НЕ учтено",IF(AND(C4618="Корректировка остатка",TRIM(G4618)=""),"Учтено: добавьте пояснение","ОК")))))))))))))</f>
        <v/>
      </c>
    </row>
    <row r="4619" spans="1:9" x14ac:dyDescent="0.25">
      <c r="A4619" s="16"/>
      <c r="B4619" s="13"/>
      <c r="C4619" s="13"/>
      <c r="D4619" s="14"/>
      <c r="E4619" s="17" t="str">
        <f>IF(OR(B4619="",SUMPRODUCT(--EXACT('Номенклатура'!$A$6:$A$205,B4619))&lt;&gt;1),"",INDEX('Номенклатура'!$D$6:$D$205,SUMPRODUCT(EXACT('Номенклатура'!$A$6:$A$205,B4619)*(ROW('Номенклатура'!$A$6:$A$205)-5)))&amp;"")</f>
        <v/>
      </c>
      <c r="F4619" s="18" t="str">
        <f>IF(OR(I4619="ОК",I4619="Учтено: добавьте пояснение"),IF(C4619="Приход",D4619,IF(C4619="Корректировка остатка",D4619,-D4619)),"")</f>
        <v/>
      </c>
      <c r="G4619" s="13"/>
      <c r="H4619" s="15" t="str">
        <f>IF(OR(B4619="",SUMPRODUCT(--EXACT('Номенклатура'!$A$6:$A$205,B4619))&lt;&gt;1),"",INDEX('Номенклатура'!$B$6:$B$205,SUMPRODUCT(EXACT('Номенклатура'!$A$6:$A$205,B4619)*(ROW('Номенклатура'!$A$6:$A$205)-5)))&amp;"")</f>
        <v/>
      </c>
      <c r="I4619" s="15" t="str">
        <f>IF(COUNTA(A4619:D4619,G4619)=0,"",IF(NOT(ISNUMBER(A4619)),"Укажите дату",IF(B4619="","Укажите код",IF(NOT(AND(ISTEXT(B4619),LEN(B4619)&gt;0,LEN(B4619)&lt;=30,ISNUMBER(FIND(LEFT(B4619,1),"ABCDEFGHIJKLMNOPQRSTUVWXYZ")),SUMPRODUCT((MID(B4619,{1,2,3,4,5,6,7,8,9,10,11,12,13,14,15,16,17,18,19,20,21,22,23,24,25,26,27,28,29,30},1)&lt;&gt;"")*ISERROR(FIND(MID(B4619,{1,2,3,4,5,6,7,8,9,10,11,12,13,14,15,16,17,18,19,20,21,22,23,24,25,26,27,28,29,30},1),"ABCDEFGHIJKLMNOPQRSTUVWXYZ0123456789-_")))=0,ISERROR(VALUE(B4619)))),"Недопустимый код: только латинские буквы A-Z в верхнем регистре, цифры, - и _; начало с буквы, до 30 символов (например MILK-001)",IF(SUMPRODUCT(--EXACT('Номенклатура'!$A$6:$A$205,B4619))=0,"Код не найден в номенклатуре",IF(SUMPRODUCT(--EXACT('Номенклатура'!$A$6:$A$205,B4619))&gt;1,"Код повторяется в номенклатуре",IF(ISNA(MATCH(C4619,{"Приход","Расход","Списание","Корректировка остатка"},0)),"Выберите тип операции",IF(NOT(ISNUMBER(D4619)),"Укажите количество",IF(D4619=0,"Количество не может быть 0",IF(AND(C4619&lt;&gt;"Корректировка остатка",D4619&lt;0),"Для этого типа количество положительное",IF(NOT(ISNUMBER('Номенклатура'!$C$2)),"Укажите дату начала учёта",IF(A4619&lt;INT('Номенклатура'!$C$2),"Раньше даты начала учёта: НЕ учтено",IF(AND(C4619="Корректировка остатка",TRIM(G4619)=""),"Учтено: добавьте пояснение","ОК")))))))))))))</f>
        <v/>
      </c>
    </row>
    <row r="4620" spans="1:9" x14ac:dyDescent="0.25">
      <c r="A4620" s="16"/>
      <c r="B4620" s="13"/>
      <c r="C4620" s="13"/>
      <c r="D4620" s="14"/>
      <c r="E4620" s="17" t="str">
        <f>IF(OR(B4620="",SUMPRODUCT(--EXACT('Номенклатура'!$A$6:$A$205,B4620))&lt;&gt;1),"",INDEX('Номенклатура'!$D$6:$D$205,SUMPRODUCT(EXACT('Номенклатура'!$A$6:$A$205,B4620)*(ROW('Номенклатура'!$A$6:$A$205)-5)))&amp;"")</f>
        <v/>
      </c>
      <c r="F4620" s="18" t="str">
        <f>IF(OR(I4620="ОК",I4620="Учтено: добавьте пояснение"),IF(C4620="Приход",D4620,IF(C4620="Корректировка остатка",D4620,-D4620)),"")</f>
        <v/>
      </c>
      <c r="G4620" s="13"/>
      <c r="H4620" s="15" t="str">
        <f>IF(OR(B4620="",SUMPRODUCT(--EXACT('Номенклатура'!$A$6:$A$205,B4620))&lt;&gt;1),"",INDEX('Номенклатура'!$B$6:$B$205,SUMPRODUCT(EXACT('Номенклатура'!$A$6:$A$205,B4620)*(ROW('Номенклатура'!$A$6:$A$205)-5)))&amp;"")</f>
        <v/>
      </c>
      <c r="I4620" s="15" t="str">
        <f>IF(COUNTA(A4620:D4620,G4620)=0,"",IF(NOT(ISNUMBER(A4620)),"Укажите дату",IF(B4620="","Укажите код",IF(NOT(AND(ISTEXT(B4620),LEN(B4620)&gt;0,LEN(B4620)&lt;=30,ISNUMBER(FIND(LEFT(B4620,1),"ABCDEFGHIJKLMNOPQRSTUVWXYZ")),SUMPRODUCT((MID(B4620,{1,2,3,4,5,6,7,8,9,10,11,12,13,14,15,16,17,18,19,20,21,22,23,24,25,26,27,28,29,30},1)&lt;&gt;"")*ISERROR(FIND(MID(B4620,{1,2,3,4,5,6,7,8,9,10,11,12,13,14,15,16,17,18,19,20,21,22,23,24,25,26,27,28,29,30},1),"ABCDEFGHIJKLMNOPQRSTUVWXYZ0123456789-_")))=0,ISERROR(VALUE(B4620)))),"Недопустимый код: только латинские буквы A-Z в верхнем регистре, цифры, - и _; начало с буквы, до 30 символов (например MILK-001)",IF(SUMPRODUCT(--EXACT('Номенклатура'!$A$6:$A$205,B4620))=0,"Код не найден в номенклатуре",IF(SUMPRODUCT(--EXACT('Номенклатура'!$A$6:$A$205,B4620))&gt;1,"Код повторяется в номенклатуре",IF(ISNA(MATCH(C4620,{"Приход","Расход","Списание","Корректировка остатка"},0)),"Выберите тип операции",IF(NOT(ISNUMBER(D4620)),"Укажите количество",IF(D4620=0,"Количество не может быть 0",IF(AND(C4620&lt;&gt;"Корректировка остатка",D4620&lt;0),"Для этого типа количество положительное",IF(NOT(ISNUMBER('Номенклатура'!$C$2)),"Укажите дату начала учёта",IF(A4620&lt;INT('Номенклатура'!$C$2),"Раньше даты начала учёта: НЕ учтено",IF(AND(C4620="Корректировка остатка",TRIM(G4620)=""),"Учтено: добавьте пояснение","ОК")))))))))))))</f>
        <v/>
      </c>
    </row>
    <row r="4621" spans="1:9" x14ac:dyDescent="0.25">
      <c r="A4621" s="16"/>
      <c r="B4621" s="13"/>
      <c r="C4621" s="13"/>
      <c r="D4621" s="14"/>
      <c r="E4621" s="17" t="str">
        <f>IF(OR(B4621="",SUMPRODUCT(--EXACT('Номенклатура'!$A$6:$A$205,B4621))&lt;&gt;1),"",INDEX('Номенклатура'!$D$6:$D$205,SUMPRODUCT(EXACT('Номенклатура'!$A$6:$A$205,B4621)*(ROW('Номенклатура'!$A$6:$A$205)-5)))&amp;"")</f>
        <v/>
      </c>
      <c r="F4621" s="18" t="str">
        <f>IF(OR(I4621="ОК",I4621="Учтено: добавьте пояснение"),IF(C4621="Приход",D4621,IF(C4621="Корректировка остатка",D4621,-D4621)),"")</f>
        <v/>
      </c>
      <c r="G4621" s="13"/>
      <c r="H4621" s="15" t="str">
        <f>IF(OR(B4621="",SUMPRODUCT(--EXACT('Номенклатура'!$A$6:$A$205,B4621))&lt;&gt;1),"",INDEX('Номенклатура'!$B$6:$B$205,SUMPRODUCT(EXACT('Номенклатура'!$A$6:$A$205,B4621)*(ROW('Номенклатура'!$A$6:$A$205)-5)))&amp;"")</f>
        <v/>
      </c>
      <c r="I4621" s="15" t="str">
        <f>IF(COUNTA(A4621:D4621,G4621)=0,"",IF(NOT(ISNUMBER(A4621)),"Укажите дату",IF(B4621="","Укажите код",IF(NOT(AND(ISTEXT(B4621),LEN(B4621)&gt;0,LEN(B4621)&lt;=30,ISNUMBER(FIND(LEFT(B4621,1),"ABCDEFGHIJKLMNOPQRSTUVWXYZ")),SUMPRODUCT((MID(B4621,{1,2,3,4,5,6,7,8,9,10,11,12,13,14,15,16,17,18,19,20,21,22,23,24,25,26,27,28,29,30},1)&lt;&gt;"")*ISERROR(FIND(MID(B4621,{1,2,3,4,5,6,7,8,9,10,11,12,13,14,15,16,17,18,19,20,21,22,23,24,25,26,27,28,29,30},1),"ABCDEFGHIJKLMNOPQRSTUVWXYZ0123456789-_")))=0,ISERROR(VALUE(B4621)))),"Недопустимый код: только латинские буквы A-Z в верхнем регистре, цифры, - и _; начало с буквы, до 30 символов (например MILK-001)",IF(SUMPRODUCT(--EXACT('Номенклатура'!$A$6:$A$205,B4621))=0,"Код не найден в номенклатуре",IF(SUMPRODUCT(--EXACT('Номенклатура'!$A$6:$A$205,B4621))&gt;1,"Код повторяется в номенклатуре",IF(ISNA(MATCH(C4621,{"Приход","Расход","Списание","Корректировка остатка"},0)),"Выберите тип операции",IF(NOT(ISNUMBER(D4621)),"Укажите количество",IF(D4621=0,"Количество не может быть 0",IF(AND(C4621&lt;&gt;"Корректировка остатка",D4621&lt;0),"Для этого типа количество положительное",IF(NOT(ISNUMBER('Номенклатура'!$C$2)),"Укажите дату начала учёта",IF(A4621&lt;INT('Номенклатура'!$C$2),"Раньше даты начала учёта: НЕ учтено",IF(AND(C4621="Корректировка остатка",TRIM(G4621)=""),"Учтено: добавьте пояснение","ОК")))))))))))))</f>
        <v/>
      </c>
    </row>
    <row r="4622" spans="1:9" x14ac:dyDescent="0.25">
      <c r="A4622" s="16"/>
      <c r="B4622" s="13"/>
      <c r="C4622" s="13"/>
      <c r="D4622" s="14"/>
      <c r="E4622" s="17" t="str">
        <f>IF(OR(B4622="",SUMPRODUCT(--EXACT('Номенклатура'!$A$6:$A$205,B4622))&lt;&gt;1),"",INDEX('Номенклатура'!$D$6:$D$205,SUMPRODUCT(EXACT('Номенклатура'!$A$6:$A$205,B4622)*(ROW('Номенклатура'!$A$6:$A$205)-5)))&amp;"")</f>
        <v/>
      </c>
      <c r="F4622" s="18" t="str">
        <f>IF(OR(I4622="ОК",I4622="Учтено: добавьте пояснение"),IF(C4622="Приход",D4622,IF(C4622="Корректировка остатка",D4622,-D4622)),"")</f>
        <v/>
      </c>
      <c r="G4622" s="13"/>
      <c r="H4622" s="15" t="str">
        <f>IF(OR(B4622="",SUMPRODUCT(--EXACT('Номенклатура'!$A$6:$A$205,B4622))&lt;&gt;1),"",INDEX('Номенклатура'!$B$6:$B$205,SUMPRODUCT(EXACT('Номенклатура'!$A$6:$A$205,B4622)*(ROW('Номенклатура'!$A$6:$A$205)-5)))&amp;"")</f>
        <v/>
      </c>
      <c r="I4622" s="15" t="str">
        <f>IF(COUNTA(A4622:D4622,G4622)=0,"",IF(NOT(ISNUMBER(A4622)),"Укажите дату",IF(B4622="","Укажите код",IF(NOT(AND(ISTEXT(B4622),LEN(B4622)&gt;0,LEN(B4622)&lt;=30,ISNUMBER(FIND(LEFT(B4622,1),"ABCDEFGHIJKLMNOPQRSTUVWXYZ")),SUMPRODUCT((MID(B4622,{1,2,3,4,5,6,7,8,9,10,11,12,13,14,15,16,17,18,19,20,21,22,23,24,25,26,27,28,29,30},1)&lt;&gt;"")*ISERROR(FIND(MID(B4622,{1,2,3,4,5,6,7,8,9,10,11,12,13,14,15,16,17,18,19,20,21,22,23,24,25,26,27,28,29,30},1),"ABCDEFGHIJKLMNOPQRSTUVWXYZ0123456789-_")))=0,ISERROR(VALUE(B4622)))),"Недопустимый код: только латинские буквы A-Z в верхнем регистре, цифры, - и _; начало с буквы, до 30 символов (например MILK-001)",IF(SUMPRODUCT(--EXACT('Номенклатура'!$A$6:$A$205,B4622))=0,"Код не найден в номенклатуре",IF(SUMPRODUCT(--EXACT('Номенклатура'!$A$6:$A$205,B4622))&gt;1,"Код повторяется в номенклатуре",IF(ISNA(MATCH(C4622,{"Приход","Расход","Списание","Корректировка остатка"},0)),"Выберите тип операции",IF(NOT(ISNUMBER(D4622)),"Укажите количество",IF(D4622=0,"Количество не может быть 0",IF(AND(C4622&lt;&gt;"Корректировка остатка",D4622&lt;0),"Для этого типа количество положительное",IF(NOT(ISNUMBER('Номенклатура'!$C$2)),"Укажите дату начала учёта",IF(A4622&lt;INT('Номенклатура'!$C$2),"Раньше даты начала учёта: НЕ учтено",IF(AND(C4622="Корректировка остатка",TRIM(G4622)=""),"Учтено: добавьте пояснение","ОК")))))))))))))</f>
        <v/>
      </c>
    </row>
    <row r="4623" spans="1:9" x14ac:dyDescent="0.25">
      <c r="A4623" s="16"/>
      <c r="B4623" s="13"/>
      <c r="C4623" s="13"/>
      <c r="D4623" s="14"/>
      <c r="E4623" s="17" t="str">
        <f>IF(OR(B4623="",SUMPRODUCT(--EXACT('Номенклатура'!$A$6:$A$205,B4623))&lt;&gt;1),"",INDEX('Номенклатура'!$D$6:$D$205,SUMPRODUCT(EXACT('Номенклатура'!$A$6:$A$205,B4623)*(ROW('Номенклатура'!$A$6:$A$205)-5)))&amp;"")</f>
        <v/>
      </c>
      <c r="F4623" s="18" t="str">
        <f>IF(OR(I4623="ОК",I4623="Учтено: добавьте пояснение"),IF(C4623="Приход",D4623,IF(C4623="Корректировка остатка",D4623,-D4623)),"")</f>
        <v/>
      </c>
      <c r="G4623" s="13"/>
      <c r="H4623" s="15" t="str">
        <f>IF(OR(B4623="",SUMPRODUCT(--EXACT('Номенклатура'!$A$6:$A$205,B4623))&lt;&gt;1),"",INDEX('Номенклатура'!$B$6:$B$205,SUMPRODUCT(EXACT('Номенклатура'!$A$6:$A$205,B4623)*(ROW('Номенклатура'!$A$6:$A$205)-5)))&amp;"")</f>
        <v/>
      </c>
      <c r="I4623" s="15" t="str">
        <f>IF(COUNTA(A4623:D4623,G4623)=0,"",IF(NOT(ISNUMBER(A4623)),"Укажите дату",IF(B4623="","Укажите код",IF(NOT(AND(ISTEXT(B4623),LEN(B4623)&gt;0,LEN(B4623)&lt;=30,ISNUMBER(FIND(LEFT(B4623,1),"ABCDEFGHIJKLMNOPQRSTUVWXYZ")),SUMPRODUCT((MID(B4623,{1,2,3,4,5,6,7,8,9,10,11,12,13,14,15,16,17,18,19,20,21,22,23,24,25,26,27,28,29,30},1)&lt;&gt;"")*ISERROR(FIND(MID(B4623,{1,2,3,4,5,6,7,8,9,10,11,12,13,14,15,16,17,18,19,20,21,22,23,24,25,26,27,28,29,30},1),"ABCDEFGHIJKLMNOPQRSTUVWXYZ0123456789-_")))=0,ISERROR(VALUE(B4623)))),"Недопустимый код: только латинские буквы A-Z в верхнем регистре, цифры, - и _; начало с буквы, до 30 символов (например MILK-001)",IF(SUMPRODUCT(--EXACT('Номенклатура'!$A$6:$A$205,B4623))=0,"Код не найден в номенклатуре",IF(SUMPRODUCT(--EXACT('Номенклатура'!$A$6:$A$205,B4623))&gt;1,"Код повторяется в номенклатуре",IF(ISNA(MATCH(C4623,{"Приход","Расход","Списание","Корректировка остатка"},0)),"Выберите тип операции",IF(NOT(ISNUMBER(D4623)),"Укажите количество",IF(D4623=0,"Количество не может быть 0",IF(AND(C4623&lt;&gt;"Корректировка остатка",D4623&lt;0),"Для этого типа количество положительное",IF(NOT(ISNUMBER('Номенклатура'!$C$2)),"Укажите дату начала учёта",IF(A4623&lt;INT('Номенклатура'!$C$2),"Раньше даты начала учёта: НЕ учтено",IF(AND(C4623="Корректировка остатка",TRIM(G4623)=""),"Учтено: добавьте пояснение","ОК")))))))))))))</f>
        <v/>
      </c>
    </row>
    <row r="4624" spans="1:9" x14ac:dyDescent="0.25">
      <c r="A4624" s="16"/>
      <c r="B4624" s="13"/>
      <c r="C4624" s="13"/>
      <c r="D4624" s="14"/>
      <c r="E4624" s="17" t="str">
        <f>IF(OR(B4624="",SUMPRODUCT(--EXACT('Номенклатура'!$A$6:$A$205,B4624))&lt;&gt;1),"",INDEX('Номенклатура'!$D$6:$D$205,SUMPRODUCT(EXACT('Номенклатура'!$A$6:$A$205,B4624)*(ROW('Номенклатура'!$A$6:$A$205)-5)))&amp;"")</f>
        <v/>
      </c>
      <c r="F4624" s="18" t="str">
        <f>IF(OR(I4624="ОК",I4624="Учтено: добавьте пояснение"),IF(C4624="Приход",D4624,IF(C4624="Корректировка остатка",D4624,-D4624)),"")</f>
        <v/>
      </c>
      <c r="G4624" s="13"/>
      <c r="H4624" s="15" t="str">
        <f>IF(OR(B4624="",SUMPRODUCT(--EXACT('Номенклатура'!$A$6:$A$205,B4624))&lt;&gt;1),"",INDEX('Номенклатура'!$B$6:$B$205,SUMPRODUCT(EXACT('Номенклатура'!$A$6:$A$205,B4624)*(ROW('Номенклатура'!$A$6:$A$205)-5)))&amp;"")</f>
        <v/>
      </c>
      <c r="I4624" s="15" t="str">
        <f>IF(COUNTA(A4624:D4624,G4624)=0,"",IF(NOT(ISNUMBER(A4624)),"Укажите дату",IF(B4624="","Укажите код",IF(NOT(AND(ISTEXT(B4624),LEN(B4624)&gt;0,LEN(B4624)&lt;=30,ISNUMBER(FIND(LEFT(B4624,1),"ABCDEFGHIJKLMNOPQRSTUVWXYZ")),SUMPRODUCT((MID(B4624,{1,2,3,4,5,6,7,8,9,10,11,12,13,14,15,16,17,18,19,20,21,22,23,24,25,26,27,28,29,30},1)&lt;&gt;"")*ISERROR(FIND(MID(B4624,{1,2,3,4,5,6,7,8,9,10,11,12,13,14,15,16,17,18,19,20,21,22,23,24,25,26,27,28,29,30},1),"ABCDEFGHIJKLMNOPQRSTUVWXYZ0123456789-_")))=0,ISERROR(VALUE(B4624)))),"Недопустимый код: только латинские буквы A-Z в верхнем регистре, цифры, - и _; начало с буквы, до 30 символов (например MILK-001)",IF(SUMPRODUCT(--EXACT('Номенклатура'!$A$6:$A$205,B4624))=0,"Код не найден в номенклатуре",IF(SUMPRODUCT(--EXACT('Номенклатура'!$A$6:$A$205,B4624))&gt;1,"Код повторяется в номенклатуре",IF(ISNA(MATCH(C4624,{"Приход","Расход","Списание","Корректировка остатка"},0)),"Выберите тип операции",IF(NOT(ISNUMBER(D4624)),"Укажите количество",IF(D4624=0,"Количество не может быть 0",IF(AND(C4624&lt;&gt;"Корректировка остатка",D4624&lt;0),"Для этого типа количество положительное",IF(NOT(ISNUMBER('Номенклатура'!$C$2)),"Укажите дату начала учёта",IF(A4624&lt;INT('Номенклатура'!$C$2),"Раньше даты начала учёта: НЕ учтено",IF(AND(C4624="Корректировка остатка",TRIM(G4624)=""),"Учтено: добавьте пояснение","ОК")))))))))))))</f>
        <v/>
      </c>
    </row>
    <row r="4625" spans="1:9" x14ac:dyDescent="0.25">
      <c r="A4625" s="16"/>
      <c r="B4625" s="13"/>
      <c r="C4625" s="13"/>
      <c r="D4625" s="14"/>
      <c r="E4625" s="17" t="str">
        <f>IF(OR(B4625="",SUMPRODUCT(--EXACT('Номенклатура'!$A$6:$A$205,B4625))&lt;&gt;1),"",INDEX('Номенклатура'!$D$6:$D$205,SUMPRODUCT(EXACT('Номенклатура'!$A$6:$A$205,B4625)*(ROW('Номенклатура'!$A$6:$A$205)-5)))&amp;"")</f>
        <v/>
      </c>
      <c r="F4625" s="18" t="str">
        <f>IF(OR(I4625="ОК",I4625="Учтено: добавьте пояснение"),IF(C4625="Приход",D4625,IF(C4625="Корректировка остатка",D4625,-D4625)),"")</f>
        <v/>
      </c>
      <c r="G4625" s="13"/>
      <c r="H4625" s="15" t="str">
        <f>IF(OR(B4625="",SUMPRODUCT(--EXACT('Номенклатура'!$A$6:$A$205,B4625))&lt;&gt;1),"",INDEX('Номенклатура'!$B$6:$B$205,SUMPRODUCT(EXACT('Номенклатура'!$A$6:$A$205,B4625)*(ROW('Номенклатура'!$A$6:$A$205)-5)))&amp;"")</f>
        <v/>
      </c>
      <c r="I4625" s="15" t="str">
        <f>IF(COUNTA(A4625:D4625,G4625)=0,"",IF(NOT(ISNUMBER(A4625)),"Укажите дату",IF(B4625="","Укажите код",IF(NOT(AND(ISTEXT(B4625),LEN(B4625)&gt;0,LEN(B4625)&lt;=30,ISNUMBER(FIND(LEFT(B4625,1),"ABCDEFGHIJKLMNOPQRSTUVWXYZ")),SUMPRODUCT((MID(B4625,{1,2,3,4,5,6,7,8,9,10,11,12,13,14,15,16,17,18,19,20,21,22,23,24,25,26,27,28,29,30},1)&lt;&gt;"")*ISERROR(FIND(MID(B4625,{1,2,3,4,5,6,7,8,9,10,11,12,13,14,15,16,17,18,19,20,21,22,23,24,25,26,27,28,29,30},1),"ABCDEFGHIJKLMNOPQRSTUVWXYZ0123456789-_")))=0,ISERROR(VALUE(B4625)))),"Недопустимый код: только латинские буквы A-Z в верхнем регистре, цифры, - и _; начало с буквы, до 30 символов (например MILK-001)",IF(SUMPRODUCT(--EXACT('Номенклатура'!$A$6:$A$205,B4625))=0,"Код не найден в номенклатуре",IF(SUMPRODUCT(--EXACT('Номенклатура'!$A$6:$A$205,B4625))&gt;1,"Код повторяется в номенклатуре",IF(ISNA(MATCH(C4625,{"Приход","Расход","Списание","Корректировка остатка"},0)),"Выберите тип операции",IF(NOT(ISNUMBER(D4625)),"Укажите количество",IF(D4625=0,"Количество не может быть 0",IF(AND(C4625&lt;&gt;"Корректировка остатка",D4625&lt;0),"Для этого типа количество положительное",IF(NOT(ISNUMBER('Номенклатура'!$C$2)),"Укажите дату начала учёта",IF(A4625&lt;INT('Номенклатура'!$C$2),"Раньше даты начала учёта: НЕ учтено",IF(AND(C4625="Корректировка остатка",TRIM(G4625)=""),"Учтено: добавьте пояснение","ОК")))))))))))))</f>
        <v/>
      </c>
    </row>
    <row r="4626" spans="1:9" x14ac:dyDescent="0.25">
      <c r="A4626" s="16"/>
      <c r="B4626" s="13"/>
      <c r="C4626" s="13"/>
      <c r="D4626" s="14"/>
      <c r="E4626" s="17" t="str">
        <f>IF(OR(B4626="",SUMPRODUCT(--EXACT('Номенклатура'!$A$6:$A$205,B4626))&lt;&gt;1),"",INDEX('Номенклатура'!$D$6:$D$205,SUMPRODUCT(EXACT('Номенклатура'!$A$6:$A$205,B4626)*(ROW('Номенклатура'!$A$6:$A$205)-5)))&amp;"")</f>
        <v/>
      </c>
      <c r="F4626" s="18" t="str">
        <f>IF(OR(I4626="ОК",I4626="Учтено: добавьте пояснение"),IF(C4626="Приход",D4626,IF(C4626="Корректировка остатка",D4626,-D4626)),"")</f>
        <v/>
      </c>
      <c r="G4626" s="13"/>
      <c r="H4626" s="15" t="str">
        <f>IF(OR(B4626="",SUMPRODUCT(--EXACT('Номенклатура'!$A$6:$A$205,B4626))&lt;&gt;1),"",INDEX('Номенклатура'!$B$6:$B$205,SUMPRODUCT(EXACT('Номенклатура'!$A$6:$A$205,B4626)*(ROW('Номенклатура'!$A$6:$A$205)-5)))&amp;"")</f>
        <v/>
      </c>
      <c r="I4626" s="15" t="str">
        <f>IF(COUNTA(A4626:D4626,G4626)=0,"",IF(NOT(ISNUMBER(A4626)),"Укажите дату",IF(B4626="","Укажите код",IF(NOT(AND(ISTEXT(B4626),LEN(B4626)&gt;0,LEN(B4626)&lt;=30,ISNUMBER(FIND(LEFT(B4626,1),"ABCDEFGHIJKLMNOPQRSTUVWXYZ")),SUMPRODUCT((MID(B4626,{1,2,3,4,5,6,7,8,9,10,11,12,13,14,15,16,17,18,19,20,21,22,23,24,25,26,27,28,29,30},1)&lt;&gt;"")*ISERROR(FIND(MID(B4626,{1,2,3,4,5,6,7,8,9,10,11,12,13,14,15,16,17,18,19,20,21,22,23,24,25,26,27,28,29,30},1),"ABCDEFGHIJKLMNOPQRSTUVWXYZ0123456789-_")))=0,ISERROR(VALUE(B4626)))),"Недопустимый код: только латинские буквы A-Z в верхнем регистре, цифры, - и _; начало с буквы, до 30 символов (например MILK-001)",IF(SUMPRODUCT(--EXACT('Номенклатура'!$A$6:$A$205,B4626))=0,"Код не найден в номенклатуре",IF(SUMPRODUCT(--EXACT('Номенклатура'!$A$6:$A$205,B4626))&gt;1,"Код повторяется в номенклатуре",IF(ISNA(MATCH(C4626,{"Приход","Расход","Списание","Корректировка остатка"},0)),"Выберите тип операции",IF(NOT(ISNUMBER(D4626)),"Укажите количество",IF(D4626=0,"Количество не может быть 0",IF(AND(C4626&lt;&gt;"Корректировка остатка",D4626&lt;0),"Для этого типа количество положительное",IF(NOT(ISNUMBER('Номенклатура'!$C$2)),"Укажите дату начала учёта",IF(A4626&lt;INT('Номенклатура'!$C$2),"Раньше даты начала учёта: НЕ учтено",IF(AND(C4626="Корректировка остатка",TRIM(G4626)=""),"Учтено: добавьте пояснение","ОК")))))))))))))</f>
        <v/>
      </c>
    </row>
    <row r="4627" spans="1:9" x14ac:dyDescent="0.25">
      <c r="A4627" s="16"/>
      <c r="B4627" s="13"/>
      <c r="C4627" s="13"/>
      <c r="D4627" s="14"/>
      <c r="E4627" s="17" t="str">
        <f>IF(OR(B4627="",SUMPRODUCT(--EXACT('Номенклатура'!$A$6:$A$205,B4627))&lt;&gt;1),"",INDEX('Номенклатура'!$D$6:$D$205,SUMPRODUCT(EXACT('Номенклатура'!$A$6:$A$205,B4627)*(ROW('Номенклатура'!$A$6:$A$205)-5)))&amp;"")</f>
        <v/>
      </c>
      <c r="F4627" s="18" t="str">
        <f>IF(OR(I4627="ОК",I4627="Учтено: добавьте пояснение"),IF(C4627="Приход",D4627,IF(C4627="Корректировка остатка",D4627,-D4627)),"")</f>
        <v/>
      </c>
      <c r="G4627" s="13"/>
      <c r="H4627" s="15" t="str">
        <f>IF(OR(B4627="",SUMPRODUCT(--EXACT('Номенклатура'!$A$6:$A$205,B4627))&lt;&gt;1),"",INDEX('Номенклатура'!$B$6:$B$205,SUMPRODUCT(EXACT('Номенклатура'!$A$6:$A$205,B4627)*(ROW('Номенклатура'!$A$6:$A$205)-5)))&amp;"")</f>
        <v/>
      </c>
      <c r="I4627" s="15" t="str">
        <f>IF(COUNTA(A4627:D4627,G4627)=0,"",IF(NOT(ISNUMBER(A4627)),"Укажите дату",IF(B4627="","Укажите код",IF(NOT(AND(ISTEXT(B4627),LEN(B4627)&gt;0,LEN(B4627)&lt;=30,ISNUMBER(FIND(LEFT(B4627,1),"ABCDEFGHIJKLMNOPQRSTUVWXYZ")),SUMPRODUCT((MID(B4627,{1,2,3,4,5,6,7,8,9,10,11,12,13,14,15,16,17,18,19,20,21,22,23,24,25,26,27,28,29,30},1)&lt;&gt;"")*ISERROR(FIND(MID(B4627,{1,2,3,4,5,6,7,8,9,10,11,12,13,14,15,16,17,18,19,20,21,22,23,24,25,26,27,28,29,30},1),"ABCDEFGHIJKLMNOPQRSTUVWXYZ0123456789-_")))=0,ISERROR(VALUE(B4627)))),"Недопустимый код: только латинские буквы A-Z в верхнем регистре, цифры, - и _; начало с буквы, до 30 символов (например MILK-001)",IF(SUMPRODUCT(--EXACT('Номенклатура'!$A$6:$A$205,B4627))=0,"Код не найден в номенклатуре",IF(SUMPRODUCT(--EXACT('Номенклатура'!$A$6:$A$205,B4627))&gt;1,"Код повторяется в номенклатуре",IF(ISNA(MATCH(C4627,{"Приход","Расход","Списание","Корректировка остатка"},0)),"Выберите тип операции",IF(NOT(ISNUMBER(D4627)),"Укажите количество",IF(D4627=0,"Количество не может быть 0",IF(AND(C4627&lt;&gt;"Корректировка остатка",D4627&lt;0),"Для этого типа количество положительное",IF(NOT(ISNUMBER('Номенклатура'!$C$2)),"Укажите дату начала учёта",IF(A4627&lt;INT('Номенклатура'!$C$2),"Раньше даты начала учёта: НЕ учтено",IF(AND(C4627="Корректировка остатка",TRIM(G4627)=""),"Учтено: добавьте пояснение","ОК")))))))))))))</f>
        <v/>
      </c>
    </row>
    <row r="4628" spans="1:9" x14ac:dyDescent="0.25">
      <c r="A4628" s="16"/>
      <c r="B4628" s="13"/>
      <c r="C4628" s="13"/>
      <c r="D4628" s="14"/>
      <c r="E4628" s="17" t="str">
        <f>IF(OR(B4628="",SUMPRODUCT(--EXACT('Номенклатура'!$A$6:$A$205,B4628))&lt;&gt;1),"",INDEX('Номенклатура'!$D$6:$D$205,SUMPRODUCT(EXACT('Номенклатура'!$A$6:$A$205,B4628)*(ROW('Номенклатура'!$A$6:$A$205)-5)))&amp;"")</f>
        <v/>
      </c>
      <c r="F4628" s="18" t="str">
        <f>IF(OR(I4628="ОК",I4628="Учтено: добавьте пояснение"),IF(C4628="Приход",D4628,IF(C4628="Корректировка остатка",D4628,-D4628)),"")</f>
        <v/>
      </c>
      <c r="G4628" s="13"/>
      <c r="H4628" s="15" t="str">
        <f>IF(OR(B4628="",SUMPRODUCT(--EXACT('Номенклатура'!$A$6:$A$205,B4628))&lt;&gt;1),"",INDEX('Номенклатура'!$B$6:$B$205,SUMPRODUCT(EXACT('Номенклатура'!$A$6:$A$205,B4628)*(ROW('Номенклатура'!$A$6:$A$205)-5)))&amp;"")</f>
        <v/>
      </c>
      <c r="I4628" s="15" t="str">
        <f>IF(COUNTA(A4628:D4628,G4628)=0,"",IF(NOT(ISNUMBER(A4628)),"Укажите дату",IF(B4628="","Укажите код",IF(NOT(AND(ISTEXT(B4628),LEN(B4628)&gt;0,LEN(B4628)&lt;=30,ISNUMBER(FIND(LEFT(B4628,1),"ABCDEFGHIJKLMNOPQRSTUVWXYZ")),SUMPRODUCT((MID(B4628,{1,2,3,4,5,6,7,8,9,10,11,12,13,14,15,16,17,18,19,20,21,22,23,24,25,26,27,28,29,30},1)&lt;&gt;"")*ISERROR(FIND(MID(B4628,{1,2,3,4,5,6,7,8,9,10,11,12,13,14,15,16,17,18,19,20,21,22,23,24,25,26,27,28,29,30},1),"ABCDEFGHIJKLMNOPQRSTUVWXYZ0123456789-_")))=0,ISERROR(VALUE(B4628)))),"Недопустимый код: только латинские буквы A-Z в верхнем регистре, цифры, - и _; начало с буквы, до 30 символов (например MILK-001)",IF(SUMPRODUCT(--EXACT('Номенклатура'!$A$6:$A$205,B4628))=0,"Код не найден в номенклатуре",IF(SUMPRODUCT(--EXACT('Номенклатура'!$A$6:$A$205,B4628))&gt;1,"Код повторяется в номенклатуре",IF(ISNA(MATCH(C4628,{"Приход","Расход","Списание","Корректировка остатка"},0)),"Выберите тип операции",IF(NOT(ISNUMBER(D4628)),"Укажите количество",IF(D4628=0,"Количество не может быть 0",IF(AND(C4628&lt;&gt;"Корректировка остатка",D4628&lt;0),"Для этого типа количество положительное",IF(NOT(ISNUMBER('Номенклатура'!$C$2)),"Укажите дату начала учёта",IF(A4628&lt;INT('Номенклатура'!$C$2),"Раньше даты начала учёта: НЕ учтено",IF(AND(C4628="Корректировка остатка",TRIM(G4628)=""),"Учтено: добавьте пояснение","ОК")))))))))))))</f>
        <v/>
      </c>
    </row>
    <row r="4629" spans="1:9" x14ac:dyDescent="0.25">
      <c r="A4629" s="16"/>
      <c r="B4629" s="13"/>
      <c r="C4629" s="13"/>
      <c r="D4629" s="14"/>
      <c r="E4629" s="17" t="str">
        <f>IF(OR(B4629="",SUMPRODUCT(--EXACT('Номенклатура'!$A$6:$A$205,B4629))&lt;&gt;1),"",INDEX('Номенклатура'!$D$6:$D$205,SUMPRODUCT(EXACT('Номенклатура'!$A$6:$A$205,B4629)*(ROW('Номенклатура'!$A$6:$A$205)-5)))&amp;"")</f>
        <v/>
      </c>
      <c r="F4629" s="18" t="str">
        <f>IF(OR(I4629="ОК",I4629="Учтено: добавьте пояснение"),IF(C4629="Приход",D4629,IF(C4629="Корректировка остатка",D4629,-D4629)),"")</f>
        <v/>
      </c>
      <c r="G4629" s="13"/>
      <c r="H4629" s="15" t="str">
        <f>IF(OR(B4629="",SUMPRODUCT(--EXACT('Номенклатура'!$A$6:$A$205,B4629))&lt;&gt;1),"",INDEX('Номенклатура'!$B$6:$B$205,SUMPRODUCT(EXACT('Номенклатура'!$A$6:$A$205,B4629)*(ROW('Номенклатура'!$A$6:$A$205)-5)))&amp;"")</f>
        <v/>
      </c>
      <c r="I4629" s="15" t="str">
        <f>IF(COUNTA(A4629:D4629,G4629)=0,"",IF(NOT(ISNUMBER(A4629)),"Укажите дату",IF(B4629="","Укажите код",IF(NOT(AND(ISTEXT(B4629),LEN(B4629)&gt;0,LEN(B4629)&lt;=30,ISNUMBER(FIND(LEFT(B4629,1),"ABCDEFGHIJKLMNOPQRSTUVWXYZ")),SUMPRODUCT((MID(B4629,{1,2,3,4,5,6,7,8,9,10,11,12,13,14,15,16,17,18,19,20,21,22,23,24,25,26,27,28,29,30},1)&lt;&gt;"")*ISERROR(FIND(MID(B4629,{1,2,3,4,5,6,7,8,9,10,11,12,13,14,15,16,17,18,19,20,21,22,23,24,25,26,27,28,29,30},1),"ABCDEFGHIJKLMNOPQRSTUVWXYZ0123456789-_")))=0,ISERROR(VALUE(B4629)))),"Недопустимый код: только латинские буквы A-Z в верхнем регистре, цифры, - и _; начало с буквы, до 30 символов (например MILK-001)",IF(SUMPRODUCT(--EXACT('Номенклатура'!$A$6:$A$205,B4629))=0,"Код не найден в номенклатуре",IF(SUMPRODUCT(--EXACT('Номенклатура'!$A$6:$A$205,B4629))&gt;1,"Код повторяется в номенклатуре",IF(ISNA(MATCH(C4629,{"Приход","Расход","Списание","Корректировка остатка"},0)),"Выберите тип операции",IF(NOT(ISNUMBER(D4629)),"Укажите количество",IF(D4629=0,"Количество не может быть 0",IF(AND(C4629&lt;&gt;"Корректировка остатка",D4629&lt;0),"Для этого типа количество положительное",IF(NOT(ISNUMBER('Номенклатура'!$C$2)),"Укажите дату начала учёта",IF(A4629&lt;INT('Номенклатура'!$C$2),"Раньше даты начала учёта: НЕ учтено",IF(AND(C4629="Корректировка остатка",TRIM(G4629)=""),"Учтено: добавьте пояснение","ОК")))))))))))))</f>
        <v/>
      </c>
    </row>
    <row r="4630" spans="1:9" x14ac:dyDescent="0.25">
      <c r="A4630" s="16"/>
      <c r="B4630" s="13"/>
      <c r="C4630" s="13"/>
      <c r="D4630" s="14"/>
      <c r="E4630" s="17" t="str">
        <f>IF(OR(B4630="",SUMPRODUCT(--EXACT('Номенклатура'!$A$6:$A$205,B4630))&lt;&gt;1),"",INDEX('Номенклатура'!$D$6:$D$205,SUMPRODUCT(EXACT('Номенклатура'!$A$6:$A$205,B4630)*(ROW('Номенклатура'!$A$6:$A$205)-5)))&amp;"")</f>
        <v/>
      </c>
      <c r="F4630" s="18" t="str">
        <f>IF(OR(I4630="ОК",I4630="Учтено: добавьте пояснение"),IF(C4630="Приход",D4630,IF(C4630="Корректировка остатка",D4630,-D4630)),"")</f>
        <v/>
      </c>
      <c r="G4630" s="13"/>
      <c r="H4630" s="15" t="str">
        <f>IF(OR(B4630="",SUMPRODUCT(--EXACT('Номенклатура'!$A$6:$A$205,B4630))&lt;&gt;1),"",INDEX('Номенклатура'!$B$6:$B$205,SUMPRODUCT(EXACT('Номенклатура'!$A$6:$A$205,B4630)*(ROW('Номенклатура'!$A$6:$A$205)-5)))&amp;"")</f>
        <v/>
      </c>
      <c r="I4630" s="15" t="str">
        <f>IF(COUNTA(A4630:D4630,G4630)=0,"",IF(NOT(ISNUMBER(A4630)),"Укажите дату",IF(B4630="","Укажите код",IF(NOT(AND(ISTEXT(B4630),LEN(B4630)&gt;0,LEN(B4630)&lt;=30,ISNUMBER(FIND(LEFT(B4630,1),"ABCDEFGHIJKLMNOPQRSTUVWXYZ")),SUMPRODUCT((MID(B4630,{1,2,3,4,5,6,7,8,9,10,11,12,13,14,15,16,17,18,19,20,21,22,23,24,25,26,27,28,29,30},1)&lt;&gt;"")*ISERROR(FIND(MID(B4630,{1,2,3,4,5,6,7,8,9,10,11,12,13,14,15,16,17,18,19,20,21,22,23,24,25,26,27,28,29,30},1),"ABCDEFGHIJKLMNOPQRSTUVWXYZ0123456789-_")))=0,ISERROR(VALUE(B4630)))),"Недопустимый код: только латинские буквы A-Z в верхнем регистре, цифры, - и _; начало с буквы, до 30 символов (например MILK-001)",IF(SUMPRODUCT(--EXACT('Номенклатура'!$A$6:$A$205,B4630))=0,"Код не найден в номенклатуре",IF(SUMPRODUCT(--EXACT('Номенклатура'!$A$6:$A$205,B4630))&gt;1,"Код повторяется в номенклатуре",IF(ISNA(MATCH(C4630,{"Приход","Расход","Списание","Корректировка остатка"},0)),"Выберите тип операции",IF(NOT(ISNUMBER(D4630)),"Укажите количество",IF(D4630=0,"Количество не может быть 0",IF(AND(C4630&lt;&gt;"Корректировка остатка",D4630&lt;0),"Для этого типа количество положительное",IF(NOT(ISNUMBER('Номенклатура'!$C$2)),"Укажите дату начала учёта",IF(A4630&lt;INT('Номенклатура'!$C$2),"Раньше даты начала учёта: НЕ учтено",IF(AND(C4630="Корректировка остатка",TRIM(G4630)=""),"Учтено: добавьте пояснение","ОК")))))))))))))</f>
        <v/>
      </c>
    </row>
    <row r="4631" spans="1:9" x14ac:dyDescent="0.25">
      <c r="A4631" s="16"/>
      <c r="B4631" s="13"/>
      <c r="C4631" s="13"/>
      <c r="D4631" s="14"/>
      <c r="E4631" s="17" t="str">
        <f>IF(OR(B4631="",SUMPRODUCT(--EXACT('Номенклатура'!$A$6:$A$205,B4631))&lt;&gt;1),"",INDEX('Номенклатура'!$D$6:$D$205,SUMPRODUCT(EXACT('Номенклатура'!$A$6:$A$205,B4631)*(ROW('Номенклатура'!$A$6:$A$205)-5)))&amp;"")</f>
        <v/>
      </c>
      <c r="F4631" s="18" t="str">
        <f>IF(OR(I4631="ОК",I4631="Учтено: добавьте пояснение"),IF(C4631="Приход",D4631,IF(C4631="Корректировка остатка",D4631,-D4631)),"")</f>
        <v/>
      </c>
      <c r="G4631" s="13"/>
      <c r="H4631" s="15" t="str">
        <f>IF(OR(B4631="",SUMPRODUCT(--EXACT('Номенклатура'!$A$6:$A$205,B4631))&lt;&gt;1),"",INDEX('Номенклатура'!$B$6:$B$205,SUMPRODUCT(EXACT('Номенклатура'!$A$6:$A$205,B4631)*(ROW('Номенклатура'!$A$6:$A$205)-5)))&amp;"")</f>
        <v/>
      </c>
      <c r="I4631" s="15" t="str">
        <f>IF(COUNTA(A4631:D4631,G4631)=0,"",IF(NOT(ISNUMBER(A4631)),"Укажите дату",IF(B4631="","Укажите код",IF(NOT(AND(ISTEXT(B4631),LEN(B4631)&gt;0,LEN(B4631)&lt;=30,ISNUMBER(FIND(LEFT(B4631,1),"ABCDEFGHIJKLMNOPQRSTUVWXYZ")),SUMPRODUCT((MID(B4631,{1,2,3,4,5,6,7,8,9,10,11,12,13,14,15,16,17,18,19,20,21,22,23,24,25,26,27,28,29,30},1)&lt;&gt;"")*ISERROR(FIND(MID(B4631,{1,2,3,4,5,6,7,8,9,10,11,12,13,14,15,16,17,18,19,20,21,22,23,24,25,26,27,28,29,30},1),"ABCDEFGHIJKLMNOPQRSTUVWXYZ0123456789-_")))=0,ISERROR(VALUE(B4631)))),"Недопустимый код: только латинские буквы A-Z в верхнем регистре, цифры, - и _; начало с буквы, до 30 символов (например MILK-001)",IF(SUMPRODUCT(--EXACT('Номенклатура'!$A$6:$A$205,B4631))=0,"Код не найден в номенклатуре",IF(SUMPRODUCT(--EXACT('Номенклатура'!$A$6:$A$205,B4631))&gt;1,"Код повторяется в номенклатуре",IF(ISNA(MATCH(C4631,{"Приход","Расход","Списание","Корректировка остатка"},0)),"Выберите тип операции",IF(NOT(ISNUMBER(D4631)),"Укажите количество",IF(D4631=0,"Количество не может быть 0",IF(AND(C4631&lt;&gt;"Корректировка остатка",D4631&lt;0),"Для этого типа количество положительное",IF(NOT(ISNUMBER('Номенклатура'!$C$2)),"Укажите дату начала учёта",IF(A4631&lt;INT('Номенклатура'!$C$2),"Раньше даты начала учёта: НЕ учтено",IF(AND(C4631="Корректировка остатка",TRIM(G4631)=""),"Учтено: добавьте пояснение","ОК")))))))))))))</f>
        <v/>
      </c>
    </row>
    <row r="4632" spans="1:9" x14ac:dyDescent="0.25">
      <c r="A4632" s="16"/>
      <c r="B4632" s="13"/>
      <c r="C4632" s="13"/>
      <c r="D4632" s="14"/>
      <c r="E4632" s="17" t="str">
        <f>IF(OR(B4632="",SUMPRODUCT(--EXACT('Номенклатура'!$A$6:$A$205,B4632))&lt;&gt;1),"",INDEX('Номенклатура'!$D$6:$D$205,SUMPRODUCT(EXACT('Номенклатура'!$A$6:$A$205,B4632)*(ROW('Номенклатура'!$A$6:$A$205)-5)))&amp;"")</f>
        <v/>
      </c>
      <c r="F4632" s="18" t="str">
        <f>IF(OR(I4632="ОК",I4632="Учтено: добавьте пояснение"),IF(C4632="Приход",D4632,IF(C4632="Корректировка остатка",D4632,-D4632)),"")</f>
        <v/>
      </c>
      <c r="G4632" s="13"/>
      <c r="H4632" s="15" t="str">
        <f>IF(OR(B4632="",SUMPRODUCT(--EXACT('Номенклатура'!$A$6:$A$205,B4632))&lt;&gt;1),"",INDEX('Номенклатура'!$B$6:$B$205,SUMPRODUCT(EXACT('Номенклатура'!$A$6:$A$205,B4632)*(ROW('Номенклатура'!$A$6:$A$205)-5)))&amp;"")</f>
        <v/>
      </c>
      <c r="I4632" s="15" t="str">
        <f>IF(COUNTA(A4632:D4632,G4632)=0,"",IF(NOT(ISNUMBER(A4632)),"Укажите дату",IF(B4632="","Укажите код",IF(NOT(AND(ISTEXT(B4632),LEN(B4632)&gt;0,LEN(B4632)&lt;=30,ISNUMBER(FIND(LEFT(B4632,1),"ABCDEFGHIJKLMNOPQRSTUVWXYZ")),SUMPRODUCT((MID(B4632,{1,2,3,4,5,6,7,8,9,10,11,12,13,14,15,16,17,18,19,20,21,22,23,24,25,26,27,28,29,30},1)&lt;&gt;"")*ISERROR(FIND(MID(B4632,{1,2,3,4,5,6,7,8,9,10,11,12,13,14,15,16,17,18,19,20,21,22,23,24,25,26,27,28,29,30},1),"ABCDEFGHIJKLMNOPQRSTUVWXYZ0123456789-_")))=0,ISERROR(VALUE(B4632)))),"Недопустимый код: только латинские буквы A-Z в верхнем регистре, цифры, - и _; начало с буквы, до 30 символов (например MILK-001)",IF(SUMPRODUCT(--EXACT('Номенклатура'!$A$6:$A$205,B4632))=0,"Код не найден в номенклатуре",IF(SUMPRODUCT(--EXACT('Номенклатура'!$A$6:$A$205,B4632))&gt;1,"Код повторяется в номенклатуре",IF(ISNA(MATCH(C4632,{"Приход","Расход","Списание","Корректировка остатка"},0)),"Выберите тип операции",IF(NOT(ISNUMBER(D4632)),"Укажите количество",IF(D4632=0,"Количество не может быть 0",IF(AND(C4632&lt;&gt;"Корректировка остатка",D4632&lt;0),"Для этого типа количество положительное",IF(NOT(ISNUMBER('Номенклатура'!$C$2)),"Укажите дату начала учёта",IF(A4632&lt;INT('Номенклатура'!$C$2),"Раньше даты начала учёта: НЕ учтено",IF(AND(C4632="Корректировка остатка",TRIM(G4632)=""),"Учтено: добавьте пояснение","ОК")))))))))))))</f>
        <v/>
      </c>
    </row>
    <row r="4633" spans="1:9" x14ac:dyDescent="0.25">
      <c r="A4633" s="16"/>
      <c r="B4633" s="13"/>
      <c r="C4633" s="13"/>
      <c r="D4633" s="14"/>
      <c r="E4633" s="17" t="str">
        <f>IF(OR(B4633="",SUMPRODUCT(--EXACT('Номенклатура'!$A$6:$A$205,B4633))&lt;&gt;1),"",INDEX('Номенклатура'!$D$6:$D$205,SUMPRODUCT(EXACT('Номенклатура'!$A$6:$A$205,B4633)*(ROW('Номенклатура'!$A$6:$A$205)-5)))&amp;"")</f>
        <v/>
      </c>
      <c r="F4633" s="18" t="str">
        <f>IF(OR(I4633="ОК",I4633="Учтено: добавьте пояснение"),IF(C4633="Приход",D4633,IF(C4633="Корректировка остатка",D4633,-D4633)),"")</f>
        <v/>
      </c>
      <c r="G4633" s="13"/>
      <c r="H4633" s="15" t="str">
        <f>IF(OR(B4633="",SUMPRODUCT(--EXACT('Номенклатура'!$A$6:$A$205,B4633))&lt;&gt;1),"",INDEX('Номенклатура'!$B$6:$B$205,SUMPRODUCT(EXACT('Номенклатура'!$A$6:$A$205,B4633)*(ROW('Номенклатура'!$A$6:$A$205)-5)))&amp;"")</f>
        <v/>
      </c>
      <c r="I4633" s="15" t="str">
        <f>IF(COUNTA(A4633:D4633,G4633)=0,"",IF(NOT(ISNUMBER(A4633)),"Укажите дату",IF(B4633="","Укажите код",IF(NOT(AND(ISTEXT(B4633),LEN(B4633)&gt;0,LEN(B4633)&lt;=30,ISNUMBER(FIND(LEFT(B4633,1),"ABCDEFGHIJKLMNOPQRSTUVWXYZ")),SUMPRODUCT((MID(B4633,{1,2,3,4,5,6,7,8,9,10,11,12,13,14,15,16,17,18,19,20,21,22,23,24,25,26,27,28,29,30},1)&lt;&gt;"")*ISERROR(FIND(MID(B4633,{1,2,3,4,5,6,7,8,9,10,11,12,13,14,15,16,17,18,19,20,21,22,23,24,25,26,27,28,29,30},1),"ABCDEFGHIJKLMNOPQRSTUVWXYZ0123456789-_")))=0,ISERROR(VALUE(B4633)))),"Недопустимый код: только латинские буквы A-Z в верхнем регистре, цифры, - и _; начало с буквы, до 30 символов (например MILK-001)",IF(SUMPRODUCT(--EXACT('Номенклатура'!$A$6:$A$205,B4633))=0,"Код не найден в номенклатуре",IF(SUMPRODUCT(--EXACT('Номенклатура'!$A$6:$A$205,B4633))&gt;1,"Код повторяется в номенклатуре",IF(ISNA(MATCH(C4633,{"Приход","Расход","Списание","Корректировка остатка"},0)),"Выберите тип операции",IF(NOT(ISNUMBER(D4633)),"Укажите количество",IF(D4633=0,"Количество не может быть 0",IF(AND(C4633&lt;&gt;"Корректировка остатка",D4633&lt;0),"Для этого типа количество положительное",IF(NOT(ISNUMBER('Номенклатура'!$C$2)),"Укажите дату начала учёта",IF(A4633&lt;INT('Номенклатура'!$C$2),"Раньше даты начала учёта: НЕ учтено",IF(AND(C4633="Корректировка остатка",TRIM(G4633)=""),"Учтено: добавьте пояснение","ОК")))))))))))))</f>
        <v/>
      </c>
    </row>
    <row r="4634" spans="1:9" x14ac:dyDescent="0.25">
      <c r="A4634" s="16"/>
      <c r="B4634" s="13"/>
      <c r="C4634" s="13"/>
      <c r="D4634" s="14"/>
      <c r="E4634" s="17" t="str">
        <f>IF(OR(B4634="",SUMPRODUCT(--EXACT('Номенклатура'!$A$6:$A$205,B4634))&lt;&gt;1),"",INDEX('Номенклатура'!$D$6:$D$205,SUMPRODUCT(EXACT('Номенклатура'!$A$6:$A$205,B4634)*(ROW('Номенклатура'!$A$6:$A$205)-5)))&amp;"")</f>
        <v/>
      </c>
      <c r="F4634" s="18" t="str">
        <f>IF(OR(I4634="ОК",I4634="Учтено: добавьте пояснение"),IF(C4634="Приход",D4634,IF(C4634="Корректировка остатка",D4634,-D4634)),"")</f>
        <v/>
      </c>
      <c r="G4634" s="13"/>
      <c r="H4634" s="15" t="str">
        <f>IF(OR(B4634="",SUMPRODUCT(--EXACT('Номенклатура'!$A$6:$A$205,B4634))&lt;&gt;1),"",INDEX('Номенклатура'!$B$6:$B$205,SUMPRODUCT(EXACT('Номенклатура'!$A$6:$A$205,B4634)*(ROW('Номенклатура'!$A$6:$A$205)-5)))&amp;"")</f>
        <v/>
      </c>
      <c r="I4634" s="15" t="str">
        <f>IF(COUNTA(A4634:D4634,G4634)=0,"",IF(NOT(ISNUMBER(A4634)),"Укажите дату",IF(B4634="","Укажите код",IF(NOT(AND(ISTEXT(B4634),LEN(B4634)&gt;0,LEN(B4634)&lt;=30,ISNUMBER(FIND(LEFT(B4634,1),"ABCDEFGHIJKLMNOPQRSTUVWXYZ")),SUMPRODUCT((MID(B4634,{1,2,3,4,5,6,7,8,9,10,11,12,13,14,15,16,17,18,19,20,21,22,23,24,25,26,27,28,29,30},1)&lt;&gt;"")*ISERROR(FIND(MID(B4634,{1,2,3,4,5,6,7,8,9,10,11,12,13,14,15,16,17,18,19,20,21,22,23,24,25,26,27,28,29,30},1),"ABCDEFGHIJKLMNOPQRSTUVWXYZ0123456789-_")))=0,ISERROR(VALUE(B4634)))),"Недопустимый код: только латинские буквы A-Z в верхнем регистре, цифры, - и _; начало с буквы, до 30 символов (например MILK-001)",IF(SUMPRODUCT(--EXACT('Номенклатура'!$A$6:$A$205,B4634))=0,"Код не найден в номенклатуре",IF(SUMPRODUCT(--EXACT('Номенклатура'!$A$6:$A$205,B4634))&gt;1,"Код повторяется в номенклатуре",IF(ISNA(MATCH(C4634,{"Приход","Расход","Списание","Корректировка остатка"},0)),"Выберите тип операции",IF(NOT(ISNUMBER(D4634)),"Укажите количество",IF(D4634=0,"Количество не может быть 0",IF(AND(C4634&lt;&gt;"Корректировка остатка",D4634&lt;0),"Для этого типа количество положительное",IF(NOT(ISNUMBER('Номенклатура'!$C$2)),"Укажите дату начала учёта",IF(A4634&lt;INT('Номенклатура'!$C$2),"Раньше даты начала учёта: НЕ учтено",IF(AND(C4634="Корректировка остатка",TRIM(G4634)=""),"Учтено: добавьте пояснение","ОК")))))))))))))</f>
        <v/>
      </c>
    </row>
    <row r="4635" spans="1:9" x14ac:dyDescent="0.25">
      <c r="A4635" s="16"/>
      <c r="B4635" s="13"/>
      <c r="C4635" s="13"/>
      <c r="D4635" s="14"/>
      <c r="E4635" s="17" t="str">
        <f>IF(OR(B4635="",SUMPRODUCT(--EXACT('Номенклатура'!$A$6:$A$205,B4635))&lt;&gt;1),"",INDEX('Номенклатура'!$D$6:$D$205,SUMPRODUCT(EXACT('Номенклатура'!$A$6:$A$205,B4635)*(ROW('Номенклатура'!$A$6:$A$205)-5)))&amp;"")</f>
        <v/>
      </c>
      <c r="F4635" s="18" t="str">
        <f>IF(OR(I4635="ОК",I4635="Учтено: добавьте пояснение"),IF(C4635="Приход",D4635,IF(C4635="Корректировка остатка",D4635,-D4635)),"")</f>
        <v/>
      </c>
      <c r="G4635" s="13"/>
      <c r="H4635" s="15" t="str">
        <f>IF(OR(B4635="",SUMPRODUCT(--EXACT('Номенклатура'!$A$6:$A$205,B4635))&lt;&gt;1),"",INDEX('Номенклатура'!$B$6:$B$205,SUMPRODUCT(EXACT('Номенклатура'!$A$6:$A$205,B4635)*(ROW('Номенклатура'!$A$6:$A$205)-5)))&amp;"")</f>
        <v/>
      </c>
      <c r="I4635" s="15" t="str">
        <f>IF(COUNTA(A4635:D4635,G4635)=0,"",IF(NOT(ISNUMBER(A4635)),"Укажите дату",IF(B4635="","Укажите код",IF(NOT(AND(ISTEXT(B4635),LEN(B4635)&gt;0,LEN(B4635)&lt;=30,ISNUMBER(FIND(LEFT(B4635,1),"ABCDEFGHIJKLMNOPQRSTUVWXYZ")),SUMPRODUCT((MID(B4635,{1,2,3,4,5,6,7,8,9,10,11,12,13,14,15,16,17,18,19,20,21,22,23,24,25,26,27,28,29,30},1)&lt;&gt;"")*ISERROR(FIND(MID(B4635,{1,2,3,4,5,6,7,8,9,10,11,12,13,14,15,16,17,18,19,20,21,22,23,24,25,26,27,28,29,30},1),"ABCDEFGHIJKLMNOPQRSTUVWXYZ0123456789-_")))=0,ISERROR(VALUE(B4635)))),"Недопустимый код: только латинские буквы A-Z в верхнем регистре, цифры, - и _; начало с буквы, до 30 символов (например MILK-001)",IF(SUMPRODUCT(--EXACT('Номенклатура'!$A$6:$A$205,B4635))=0,"Код не найден в номенклатуре",IF(SUMPRODUCT(--EXACT('Номенклатура'!$A$6:$A$205,B4635))&gt;1,"Код повторяется в номенклатуре",IF(ISNA(MATCH(C4635,{"Приход","Расход","Списание","Корректировка остатка"},0)),"Выберите тип операции",IF(NOT(ISNUMBER(D4635)),"Укажите количество",IF(D4635=0,"Количество не может быть 0",IF(AND(C4635&lt;&gt;"Корректировка остатка",D4635&lt;0),"Для этого типа количество положительное",IF(NOT(ISNUMBER('Номенклатура'!$C$2)),"Укажите дату начала учёта",IF(A4635&lt;INT('Номенклатура'!$C$2),"Раньше даты начала учёта: НЕ учтено",IF(AND(C4635="Корректировка остатка",TRIM(G4635)=""),"Учтено: добавьте пояснение","ОК")))))))))))))</f>
        <v/>
      </c>
    </row>
    <row r="4636" spans="1:9" x14ac:dyDescent="0.25">
      <c r="A4636" s="16"/>
      <c r="B4636" s="13"/>
      <c r="C4636" s="13"/>
      <c r="D4636" s="14"/>
      <c r="E4636" s="17" t="str">
        <f>IF(OR(B4636="",SUMPRODUCT(--EXACT('Номенклатура'!$A$6:$A$205,B4636))&lt;&gt;1),"",INDEX('Номенклатура'!$D$6:$D$205,SUMPRODUCT(EXACT('Номенклатура'!$A$6:$A$205,B4636)*(ROW('Номенклатура'!$A$6:$A$205)-5)))&amp;"")</f>
        <v/>
      </c>
      <c r="F4636" s="18" t="str">
        <f>IF(OR(I4636="ОК",I4636="Учтено: добавьте пояснение"),IF(C4636="Приход",D4636,IF(C4636="Корректировка остатка",D4636,-D4636)),"")</f>
        <v/>
      </c>
      <c r="G4636" s="13"/>
      <c r="H4636" s="15" t="str">
        <f>IF(OR(B4636="",SUMPRODUCT(--EXACT('Номенклатура'!$A$6:$A$205,B4636))&lt;&gt;1),"",INDEX('Номенклатура'!$B$6:$B$205,SUMPRODUCT(EXACT('Номенклатура'!$A$6:$A$205,B4636)*(ROW('Номенклатура'!$A$6:$A$205)-5)))&amp;"")</f>
        <v/>
      </c>
      <c r="I4636" s="15" t="str">
        <f>IF(COUNTA(A4636:D4636,G4636)=0,"",IF(NOT(ISNUMBER(A4636)),"Укажите дату",IF(B4636="","Укажите код",IF(NOT(AND(ISTEXT(B4636),LEN(B4636)&gt;0,LEN(B4636)&lt;=30,ISNUMBER(FIND(LEFT(B4636,1),"ABCDEFGHIJKLMNOPQRSTUVWXYZ")),SUMPRODUCT((MID(B4636,{1,2,3,4,5,6,7,8,9,10,11,12,13,14,15,16,17,18,19,20,21,22,23,24,25,26,27,28,29,30},1)&lt;&gt;"")*ISERROR(FIND(MID(B4636,{1,2,3,4,5,6,7,8,9,10,11,12,13,14,15,16,17,18,19,20,21,22,23,24,25,26,27,28,29,30},1),"ABCDEFGHIJKLMNOPQRSTUVWXYZ0123456789-_")))=0,ISERROR(VALUE(B4636)))),"Недопустимый код: только латинские буквы A-Z в верхнем регистре, цифры, - и _; начало с буквы, до 30 символов (например MILK-001)",IF(SUMPRODUCT(--EXACT('Номенклатура'!$A$6:$A$205,B4636))=0,"Код не найден в номенклатуре",IF(SUMPRODUCT(--EXACT('Номенклатура'!$A$6:$A$205,B4636))&gt;1,"Код повторяется в номенклатуре",IF(ISNA(MATCH(C4636,{"Приход","Расход","Списание","Корректировка остатка"},0)),"Выберите тип операции",IF(NOT(ISNUMBER(D4636)),"Укажите количество",IF(D4636=0,"Количество не может быть 0",IF(AND(C4636&lt;&gt;"Корректировка остатка",D4636&lt;0),"Для этого типа количество положительное",IF(NOT(ISNUMBER('Номенклатура'!$C$2)),"Укажите дату начала учёта",IF(A4636&lt;INT('Номенклатура'!$C$2),"Раньше даты начала учёта: НЕ учтено",IF(AND(C4636="Корректировка остатка",TRIM(G4636)=""),"Учтено: добавьте пояснение","ОК")))))))))))))</f>
        <v/>
      </c>
    </row>
    <row r="4637" spans="1:9" x14ac:dyDescent="0.25">
      <c r="A4637" s="16"/>
      <c r="B4637" s="13"/>
      <c r="C4637" s="13"/>
      <c r="D4637" s="14"/>
      <c r="E4637" s="17" t="str">
        <f>IF(OR(B4637="",SUMPRODUCT(--EXACT('Номенклатура'!$A$6:$A$205,B4637))&lt;&gt;1),"",INDEX('Номенклатура'!$D$6:$D$205,SUMPRODUCT(EXACT('Номенклатура'!$A$6:$A$205,B4637)*(ROW('Номенклатура'!$A$6:$A$205)-5)))&amp;"")</f>
        <v/>
      </c>
      <c r="F4637" s="18" t="str">
        <f>IF(OR(I4637="ОК",I4637="Учтено: добавьте пояснение"),IF(C4637="Приход",D4637,IF(C4637="Корректировка остатка",D4637,-D4637)),"")</f>
        <v/>
      </c>
      <c r="G4637" s="13"/>
      <c r="H4637" s="15" t="str">
        <f>IF(OR(B4637="",SUMPRODUCT(--EXACT('Номенклатура'!$A$6:$A$205,B4637))&lt;&gt;1),"",INDEX('Номенклатура'!$B$6:$B$205,SUMPRODUCT(EXACT('Номенклатура'!$A$6:$A$205,B4637)*(ROW('Номенклатура'!$A$6:$A$205)-5)))&amp;"")</f>
        <v/>
      </c>
      <c r="I4637" s="15" t="str">
        <f>IF(COUNTA(A4637:D4637,G4637)=0,"",IF(NOT(ISNUMBER(A4637)),"Укажите дату",IF(B4637="","Укажите код",IF(NOT(AND(ISTEXT(B4637),LEN(B4637)&gt;0,LEN(B4637)&lt;=30,ISNUMBER(FIND(LEFT(B4637,1),"ABCDEFGHIJKLMNOPQRSTUVWXYZ")),SUMPRODUCT((MID(B4637,{1,2,3,4,5,6,7,8,9,10,11,12,13,14,15,16,17,18,19,20,21,22,23,24,25,26,27,28,29,30},1)&lt;&gt;"")*ISERROR(FIND(MID(B4637,{1,2,3,4,5,6,7,8,9,10,11,12,13,14,15,16,17,18,19,20,21,22,23,24,25,26,27,28,29,30},1),"ABCDEFGHIJKLMNOPQRSTUVWXYZ0123456789-_")))=0,ISERROR(VALUE(B4637)))),"Недопустимый код: только латинские буквы A-Z в верхнем регистре, цифры, - и _; начало с буквы, до 30 символов (например MILK-001)",IF(SUMPRODUCT(--EXACT('Номенклатура'!$A$6:$A$205,B4637))=0,"Код не найден в номенклатуре",IF(SUMPRODUCT(--EXACT('Номенклатура'!$A$6:$A$205,B4637))&gt;1,"Код повторяется в номенклатуре",IF(ISNA(MATCH(C4637,{"Приход","Расход","Списание","Корректировка остатка"},0)),"Выберите тип операции",IF(NOT(ISNUMBER(D4637)),"Укажите количество",IF(D4637=0,"Количество не может быть 0",IF(AND(C4637&lt;&gt;"Корректировка остатка",D4637&lt;0),"Для этого типа количество положительное",IF(NOT(ISNUMBER('Номенклатура'!$C$2)),"Укажите дату начала учёта",IF(A4637&lt;INT('Номенклатура'!$C$2),"Раньше даты начала учёта: НЕ учтено",IF(AND(C4637="Корректировка остатка",TRIM(G4637)=""),"Учтено: добавьте пояснение","ОК")))))))))))))</f>
        <v/>
      </c>
    </row>
    <row r="4638" spans="1:9" x14ac:dyDescent="0.25">
      <c r="A4638" s="16"/>
      <c r="B4638" s="13"/>
      <c r="C4638" s="13"/>
      <c r="D4638" s="14"/>
      <c r="E4638" s="17" t="str">
        <f>IF(OR(B4638="",SUMPRODUCT(--EXACT('Номенклатура'!$A$6:$A$205,B4638))&lt;&gt;1),"",INDEX('Номенклатура'!$D$6:$D$205,SUMPRODUCT(EXACT('Номенклатура'!$A$6:$A$205,B4638)*(ROW('Номенклатура'!$A$6:$A$205)-5)))&amp;"")</f>
        <v/>
      </c>
      <c r="F4638" s="18" t="str">
        <f>IF(OR(I4638="ОК",I4638="Учтено: добавьте пояснение"),IF(C4638="Приход",D4638,IF(C4638="Корректировка остатка",D4638,-D4638)),"")</f>
        <v/>
      </c>
      <c r="G4638" s="13"/>
      <c r="H4638" s="15" t="str">
        <f>IF(OR(B4638="",SUMPRODUCT(--EXACT('Номенклатура'!$A$6:$A$205,B4638))&lt;&gt;1),"",INDEX('Номенклатура'!$B$6:$B$205,SUMPRODUCT(EXACT('Номенклатура'!$A$6:$A$205,B4638)*(ROW('Номенклатура'!$A$6:$A$205)-5)))&amp;"")</f>
        <v/>
      </c>
      <c r="I4638" s="15" t="str">
        <f>IF(COUNTA(A4638:D4638,G4638)=0,"",IF(NOT(ISNUMBER(A4638)),"Укажите дату",IF(B4638="","Укажите код",IF(NOT(AND(ISTEXT(B4638),LEN(B4638)&gt;0,LEN(B4638)&lt;=30,ISNUMBER(FIND(LEFT(B4638,1),"ABCDEFGHIJKLMNOPQRSTUVWXYZ")),SUMPRODUCT((MID(B4638,{1,2,3,4,5,6,7,8,9,10,11,12,13,14,15,16,17,18,19,20,21,22,23,24,25,26,27,28,29,30},1)&lt;&gt;"")*ISERROR(FIND(MID(B4638,{1,2,3,4,5,6,7,8,9,10,11,12,13,14,15,16,17,18,19,20,21,22,23,24,25,26,27,28,29,30},1),"ABCDEFGHIJKLMNOPQRSTUVWXYZ0123456789-_")))=0,ISERROR(VALUE(B4638)))),"Недопустимый код: только латинские буквы A-Z в верхнем регистре, цифры, - и _; начало с буквы, до 30 символов (например MILK-001)",IF(SUMPRODUCT(--EXACT('Номенклатура'!$A$6:$A$205,B4638))=0,"Код не найден в номенклатуре",IF(SUMPRODUCT(--EXACT('Номенклатура'!$A$6:$A$205,B4638))&gt;1,"Код повторяется в номенклатуре",IF(ISNA(MATCH(C4638,{"Приход","Расход","Списание","Корректировка остатка"},0)),"Выберите тип операции",IF(NOT(ISNUMBER(D4638)),"Укажите количество",IF(D4638=0,"Количество не может быть 0",IF(AND(C4638&lt;&gt;"Корректировка остатка",D4638&lt;0),"Для этого типа количество положительное",IF(NOT(ISNUMBER('Номенклатура'!$C$2)),"Укажите дату начала учёта",IF(A4638&lt;INT('Номенклатура'!$C$2),"Раньше даты начала учёта: НЕ учтено",IF(AND(C4638="Корректировка остатка",TRIM(G4638)=""),"Учтено: добавьте пояснение","ОК")))))))))))))</f>
        <v/>
      </c>
    </row>
    <row r="4639" spans="1:9" x14ac:dyDescent="0.25">
      <c r="A4639" s="16"/>
      <c r="B4639" s="13"/>
      <c r="C4639" s="13"/>
      <c r="D4639" s="14"/>
      <c r="E4639" s="17" t="str">
        <f>IF(OR(B4639="",SUMPRODUCT(--EXACT('Номенклатура'!$A$6:$A$205,B4639))&lt;&gt;1),"",INDEX('Номенклатура'!$D$6:$D$205,SUMPRODUCT(EXACT('Номенклатура'!$A$6:$A$205,B4639)*(ROW('Номенклатура'!$A$6:$A$205)-5)))&amp;"")</f>
        <v/>
      </c>
      <c r="F4639" s="18" t="str">
        <f>IF(OR(I4639="ОК",I4639="Учтено: добавьте пояснение"),IF(C4639="Приход",D4639,IF(C4639="Корректировка остатка",D4639,-D4639)),"")</f>
        <v/>
      </c>
      <c r="G4639" s="13"/>
      <c r="H4639" s="15" t="str">
        <f>IF(OR(B4639="",SUMPRODUCT(--EXACT('Номенклатура'!$A$6:$A$205,B4639))&lt;&gt;1),"",INDEX('Номенклатура'!$B$6:$B$205,SUMPRODUCT(EXACT('Номенклатура'!$A$6:$A$205,B4639)*(ROW('Номенклатура'!$A$6:$A$205)-5)))&amp;"")</f>
        <v/>
      </c>
      <c r="I4639" s="15" t="str">
        <f>IF(COUNTA(A4639:D4639,G4639)=0,"",IF(NOT(ISNUMBER(A4639)),"Укажите дату",IF(B4639="","Укажите код",IF(NOT(AND(ISTEXT(B4639),LEN(B4639)&gt;0,LEN(B4639)&lt;=30,ISNUMBER(FIND(LEFT(B4639,1),"ABCDEFGHIJKLMNOPQRSTUVWXYZ")),SUMPRODUCT((MID(B4639,{1,2,3,4,5,6,7,8,9,10,11,12,13,14,15,16,17,18,19,20,21,22,23,24,25,26,27,28,29,30},1)&lt;&gt;"")*ISERROR(FIND(MID(B4639,{1,2,3,4,5,6,7,8,9,10,11,12,13,14,15,16,17,18,19,20,21,22,23,24,25,26,27,28,29,30},1),"ABCDEFGHIJKLMNOPQRSTUVWXYZ0123456789-_")))=0,ISERROR(VALUE(B4639)))),"Недопустимый код: только латинские буквы A-Z в верхнем регистре, цифры, - и _; начало с буквы, до 30 символов (например MILK-001)",IF(SUMPRODUCT(--EXACT('Номенклатура'!$A$6:$A$205,B4639))=0,"Код не найден в номенклатуре",IF(SUMPRODUCT(--EXACT('Номенклатура'!$A$6:$A$205,B4639))&gt;1,"Код повторяется в номенклатуре",IF(ISNA(MATCH(C4639,{"Приход","Расход","Списание","Корректировка остатка"},0)),"Выберите тип операции",IF(NOT(ISNUMBER(D4639)),"Укажите количество",IF(D4639=0,"Количество не может быть 0",IF(AND(C4639&lt;&gt;"Корректировка остатка",D4639&lt;0),"Для этого типа количество положительное",IF(NOT(ISNUMBER('Номенклатура'!$C$2)),"Укажите дату начала учёта",IF(A4639&lt;INT('Номенклатура'!$C$2),"Раньше даты начала учёта: НЕ учтено",IF(AND(C4639="Корректировка остатка",TRIM(G4639)=""),"Учтено: добавьте пояснение","ОК")))))))))))))</f>
        <v/>
      </c>
    </row>
    <row r="4640" spans="1:9" x14ac:dyDescent="0.25">
      <c r="A4640" s="16"/>
      <c r="B4640" s="13"/>
      <c r="C4640" s="13"/>
      <c r="D4640" s="14"/>
      <c r="E4640" s="17" t="str">
        <f>IF(OR(B4640="",SUMPRODUCT(--EXACT('Номенклатура'!$A$6:$A$205,B4640))&lt;&gt;1),"",INDEX('Номенклатура'!$D$6:$D$205,SUMPRODUCT(EXACT('Номенклатура'!$A$6:$A$205,B4640)*(ROW('Номенклатура'!$A$6:$A$205)-5)))&amp;"")</f>
        <v/>
      </c>
      <c r="F4640" s="18" t="str">
        <f>IF(OR(I4640="ОК",I4640="Учтено: добавьте пояснение"),IF(C4640="Приход",D4640,IF(C4640="Корректировка остатка",D4640,-D4640)),"")</f>
        <v/>
      </c>
      <c r="G4640" s="13"/>
      <c r="H4640" s="15" t="str">
        <f>IF(OR(B4640="",SUMPRODUCT(--EXACT('Номенклатура'!$A$6:$A$205,B4640))&lt;&gt;1),"",INDEX('Номенклатура'!$B$6:$B$205,SUMPRODUCT(EXACT('Номенклатура'!$A$6:$A$205,B4640)*(ROW('Номенклатура'!$A$6:$A$205)-5)))&amp;"")</f>
        <v/>
      </c>
      <c r="I4640" s="15" t="str">
        <f>IF(COUNTA(A4640:D4640,G4640)=0,"",IF(NOT(ISNUMBER(A4640)),"Укажите дату",IF(B4640="","Укажите код",IF(NOT(AND(ISTEXT(B4640),LEN(B4640)&gt;0,LEN(B4640)&lt;=30,ISNUMBER(FIND(LEFT(B4640,1),"ABCDEFGHIJKLMNOPQRSTUVWXYZ")),SUMPRODUCT((MID(B4640,{1,2,3,4,5,6,7,8,9,10,11,12,13,14,15,16,17,18,19,20,21,22,23,24,25,26,27,28,29,30},1)&lt;&gt;"")*ISERROR(FIND(MID(B4640,{1,2,3,4,5,6,7,8,9,10,11,12,13,14,15,16,17,18,19,20,21,22,23,24,25,26,27,28,29,30},1),"ABCDEFGHIJKLMNOPQRSTUVWXYZ0123456789-_")))=0,ISERROR(VALUE(B4640)))),"Недопустимый код: только латинские буквы A-Z в верхнем регистре, цифры, - и _; начало с буквы, до 30 символов (например MILK-001)",IF(SUMPRODUCT(--EXACT('Номенклатура'!$A$6:$A$205,B4640))=0,"Код не найден в номенклатуре",IF(SUMPRODUCT(--EXACT('Номенклатура'!$A$6:$A$205,B4640))&gt;1,"Код повторяется в номенклатуре",IF(ISNA(MATCH(C4640,{"Приход","Расход","Списание","Корректировка остатка"},0)),"Выберите тип операции",IF(NOT(ISNUMBER(D4640)),"Укажите количество",IF(D4640=0,"Количество не может быть 0",IF(AND(C4640&lt;&gt;"Корректировка остатка",D4640&lt;0),"Для этого типа количество положительное",IF(NOT(ISNUMBER('Номенклатура'!$C$2)),"Укажите дату начала учёта",IF(A4640&lt;INT('Номенклатура'!$C$2),"Раньше даты начала учёта: НЕ учтено",IF(AND(C4640="Корректировка остатка",TRIM(G4640)=""),"Учтено: добавьте пояснение","ОК")))))))))))))</f>
        <v/>
      </c>
    </row>
    <row r="4641" spans="1:9" x14ac:dyDescent="0.25">
      <c r="A4641" s="16"/>
      <c r="B4641" s="13"/>
      <c r="C4641" s="13"/>
      <c r="D4641" s="14"/>
      <c r="E4641" s="17" t="str">
        <f>IF(OR(B4641="",SUMPRODUCT(--EXACT('Номенклатура'!$A$6:$A$205,B4641))&lt;&gt;1),"",INDEX('Номенклатура'!$D$6:$D$205,SUMPRODUCT(EXACT('Номенклатура'!$A$6:$A$205,B4641)*(ROW('Номенклатура'!$A$6:$A$205)-5)))&amp;"")</f>
        <v/>
      </c>
      <c r="F4641" s="18" t="str">
        <f>IF(OR(I4641="ОК",I4641="Учтено: добавьте пояснение"),IF(C4641="Приход",D4641,IF(C4641="Корректировка остатка",D4641,-D4641)),"")</f>
        <v/>
      </c>
      <c r="G4641" s="13"/>
      <c r="H4641" s="15" t="str">
        <f>IF(OR(B4641="",SUMPRODUCT(--EXACT('Номенклатура'!$A$6:$A$205,B4641))&lt;&gt;1),"",INDEX('Номенклатура'!$B$6:$B$205,SUMPRODUCT(EXACT('Номенклатура'!$A$6:$A$205,B4641)*(ROW('Номенклатура'!$A$6:$A$205)-5)))&amp;"")</f>
        <v/>
      </c>
      <c r="I4641" s="15" t="str">
        <f>IF(COUNTA(A4641:D4641,G4641)=0,"",IF(NOT(ISNUMBER(A4641)),"Укажите дату",IF(B4641="","Укажите код",IF(NOT(AND(ISTEXT(B4641),LEN(B4641)&gt;0,LEN(B4641)&lt;=30,ISNUMBER(FIND(LEFT(B4641,1),"ABCDEFGHIJKLMNOPQRSTUVWXYZ")),SUMPRODUCT((MID(B4641,{1,2,3,4,5,6,7,8,9,10,11,12,13,14,15,16,17,18,19,20,21,22,23,24,25,26,27,28,29,30},1)&lt;&gt;"")*ISERROR(FIND(MID(B4641,{1,2,3,4,5,6,7,8,9,10,11,12,13,14,15,16,17,18,19,20,21,22,23,24,25,26,27,28,29,30},1),"ABCDEFGHIJKLMNOPQRSTUVWXYZ0123456789-_")))=0,ISERROR(VALUE(B4641)))),"Недопустимый код: только латинские буквы A-Z в верхнем регистре, цифры, - и _; начало с буквы, до 30 символов (например MILK-001)",IF(SUMPRODUCT(--EXACT('Номенклатура'!$A$6:$A$205,B4641))=0,"Код не найден в номенклатуре",IF(SUMPRODUCT(--EXACT('Номенклатура'!$A$6:$A$205,B4641))&gt;1,"Код повторяется в номенклатуре",IF(ISNA(MATCH(C4641,{"Приход","Расход","Списание","Корректировка остатка"},0)),"Выберите тип операции",IF(NOT(ISNUMBER(D4641)),"Укажите количество",IF(D4641=0,"Количество не может быть 0",IF(AND(C4641&lt;&gt;"Корректировка остатка",D4641&lt;0),"Для этого типа количество положительное",IF(NOT(ISNUMBER('Номенклатура'!$C$2)),"Укажите дату начала учёта",IF(A4641&lt;INT('Номенклатура'!$C$2),"Раньше даты начала учёта: НЕ учтено",IF(AND(C4641="Корректировка остатка",TRIM(G4641)=""),"Учтено: добавьте пояснение","ОК")))))))))))))</f>
        <v/>
      </c>
    </row>
    <row r="4642" spans="1:9" x14ac:dyDescent="0.25">
      <c r="A4642" s="16"/>
      <c r="B4642" s="13"/>
      <c r="C4642" s="13"/>
      <c r="D4642" s="14"/>
      <c r="E4642" s="17" t="str">
        <f>IF(OR(B4642="",SUMPRODUCT(--EXACT('Номенклатура'!$A$6:$A$205,B4642))&lt;&gt;1),"",INDEX('Номенклатура'!$D$6:$D$205,SUMPRODUCT(EXACT('Номенклатура'!$A$6:$A$205,B4642)*(ROW('Номенклатура'!$A$6:$A$205)-5)))&amp;"")</f>
        <v/>
      </c>
      <c r="F4642" s="18" t="str">
        <f>IF(OR(I4642="ОК",I4642="Учтено: добавьте пояснение"),IF(C4642="Приход",D4642,IF(C4642="Корректировка остатка",D4642,-D4642)),"")</f>
        <v/>
      </c>
      <c r="G4642" s="13"/>
      <c r="H4642" s="15" t="str">
        <f>IF(OR(B4642="",SUMPRODUCT(--EXACT('Номенклатура'!$A$6:$A$205,B4642))&lt;&gt;1),"",INDEX('Номенклатура'!$B$6:$B$205,SUMPRODUCT(EXACT('Номенклатура'!$A$6:$A$205,B4642)*(ROW('Номенклатура'!$A$6:$A$205)-5)))&amp;"")</f>
        <v/>
      </c>
      <c r="I4642" s="15" t="str">
        <f>IF(COUNTA(A4642:D4642,G4642)=0,"",IF(NOT(ISNUMBER(A4642)),"Укажите дату",IF(B4642="","Укажите код",IF(NOT(AND(ISTEXT(B4642),LEN(B4642)&gt;0,LEN(B4642)&lt;=30,ISNUMBER(FIND(LEFT(B4642,1),"ABCDEFGHIJKLMNOPQRSTUVWXYZ")),SUMPRODUCT((MID(B4642,{1,2,3,4,5,6,7,8,9,10,11,12,13,14,15,16,17,18,19,20,21,22,23,24,25,26,27,28,29,30},1)&lt;&gt;"")*ISERROR(FIND(MID(B4642,{1,2,3,4,5,6,7,8,9,10,11,12,13,14,15,16,17,18,19,20,21,22,23,24,25,26,27,28,29,30},1),"ABCDEFGHIJKLMNOPQRSTUVWXYZ0123456789-_")))=0,ISERROR(VALUE(B4642)))),"Недопустимый код: только латинские буквы A-Z в верхнем регистре, цифры, - и _; начало с буквы, до 30 символов (например MILK-001)",IF(SUMPRODUCT(--EXACT('Номенклатура'!$A$6:$A$205,B4642))=0,"Код не найден в номенклатуре",IF(SUMPRODUCT(--EXACT('Номенклатура'!$A$6:$A$205,B4642))&gt;1,"Код повторяется в номенклатуре",IF(ISNA(MATCH(C4642,{"Приход","Расход","Списание","Корректировка остатка"},0)),"Выберите тип операции",IF(NOT(ISNUMBER(D4642)),"Укажите количество",IF(D4642=0,"Количество не может быть 0",IF(AND(C4642&lt;&gt;"Корректировка остатка",D4642&lt;0),"Для этого типа количество положительное",IF(NOT(ISNUMBER('Номенклатура'!$C$2)),"Укажите дату начала учёта",IF(A4642&lt;INT('Номенклатура'!$C$2),"Раньше даты начала учёта: НЕ учтено",IF(AND(C4642="Корректировка остатка",TRIM(G4642)=""),"Учтено: добавьте пояснение","ОК")))))))))))))</f>
        <v/>
      </c>
    </row>
    <row r="4643" spans="1:9" x14ac:dyDescent="0.25">
      <c r="A4643" s="16"/>
      <c r="B4643" s="13"/>
      <c r="C4643" s="13"/>
      <c r="D4643" s="14"/>
      <c r="E4643" s="17" t="str">
        <f>IF(OR(B4643="",SUMPRODUCT(--EXACT('Номенклатура'!$A$6:$A$205,B4643))&lt;&gt;1),"",INDEX('Номенклатура'!$D$6:$D$205,SUMPRODUCT(EXACT('Номенклатура'!$A$6:$A$205,B4643)*(ROW('Номенклатура'!$A$6:$A$205)-5)))&amp;"")</f>
        <v/>
      </c>
      <c r="F4643" s="18" t="str">
        <f>IF(OR(I4643="ОК",I4643="Учтено: добавьте пояснение"),IF(C4643="Приход",D4643,IF(C4643="Корректировка остатка",D4643,-D4643)),"")</f>
        <v/>
      </c>
      <c r="G4643" s="13"/>
      <c r="H4643" s="15" t="str">
        <f>IF(OR(B4643="",SUMPRODUCT(--EXACT('Номенклатура'!$A$6:$A$205,B4643))&lt;&gt;1),"",INDEX('Номенклатура'!$B$6:$B$205,SUMPRODUCT(EXACT('Номенклатура'!$A$6:$A$205,B4643)*(ROW('Номенклатура'!$A$6:$A$205)-5)))&amp;"")</f>
        <v/>
      </c>
      <c r="I4643" s="15" t="str">
        <f>IF(COUNTA(A4643:D4643,G4643)=0,"",IF(NOT(ISNUMBER(A4643)),"Укажите дату",IF(B4643="","Укажите код",IF(NOT(AND(ISTEXT(B4643),LEN(B4643)&gt;0,LEN(B4643)&lt;=30,ISNUMBER(FIND(LEFT(B4643,1),"ABCDEFGHIJKLMNOPQRSTUVWXYZ")),SUMPRODUCT((MID(B4643,{1,2,3,4,5,6,7,8,9,10,11,12,13,14,15,16,17,18,19,20,21,22,23,24,25,26,27,28,29,30},1)&lt;&gt;"")*ISERROR(FIND(MID(B4643,{1,2,3,4,5,6,7,8,9,10,11,12,13,14,15,16,17,18,19,20,21,22,23,24,25,26,27,28,29,30},1),"ABCDEFGHIJKLMNOPQRSTUVWXYZ0123456789-_")))=0,ISERROR(VALUE(B4643)))),"Недопустимый код: только латинские буквы A-Z в верхнем регистре, цифры, - и _; начало с буквы, до 30 символов (например MILK-001)",IF(SUMPRODUCT(--EXACT('Номенклатура'!$A$6:$A$205,B4643))=0,"Код не найден в номенклатуре",IF(SUMPRODUCT(--EXACT('Номенклатура'!$A$6:$A$205,B4643))&gt;1,"Код повторяется в номенклатуре",IF(ISNA(MATCH(C4643,{"Приход","Расход","Списание","Корректировка остатка"},0)),"Выберите тип операции",IF(NOT(ISNUMBER(D4643)),"Укажите количество",IF(D4643=0,"Количество не может быть 0",IF(AND(C4643&lt;&gt;"Корректировка остатка",D4643&lt;0),"Для этого типа количество положительное",IF(NOT(ISNUMBER('Номенклатура'!$C$2)),"Укажите дату начала учёта",IF(A4643&lt;INT('Номенклатура'!$C$2),"Раньше даты начала учёта: НЕ учтено",IF(AND(C4643="Корректировка остатка",TRIM(G4643)=""),"Учтено: добавьте пояснение","ОК")))))))))))))</f>
        <v/>
      </c>
    </row>
    <row r="4644" spans="1:9" x14ac:dyDescent="0.25">
      <c r="A4644" s="16"/>
      <c r="B4644" s="13"/>
      <c r="C4644" s="13"/>
      <c r="D4644" s="14"/>
      <c r="E4644" s="17" t="str">
        <f>IF(OR(B4644="",SUMPRODUCT(--EXACT('Номенклатура'!$A$6:$A$205,B4644))&lt;&gt;1),"",INDEX('Номенклатура'!$D$6:$D$205,SUMPRODUCT(EXACT('Номенклатура'!$A$6:$A$205,B4644)*(ROW('Номенклатура'!$A$6:$A$205)-5)))&amp;"")</f>
        <v/>
      </c>
      <c r="F4644" s="18" t="str">
        <f>IF(OR(I4644="ОК",I4644="Учтено: добавьте пояснение"),IF(C4644="Приход",D4644,IF(C4644="Корректировка остатка",D4644,-D4644)),"")</f>
        <v/>
      </c>
      <c r="G4644" s="13"/>
      <c r="H4644" s="15" t="str">
        <f>IF(OR(B4644="",SUMPRODUCT(--EXACT('Номенклатура'!$A$6:$A$205,B4644))&lt;&gt;1),"",INDEX('Номенклатура'!$B$6:$B$205,SUMPRODUCT(EXACT('Номенклатура'!$A$6:$A$205,B4644)*(ROW('Номенклатура'!$A$6:$A$205)-5)))&amp;"")</f>
        <v/>
      </c>
      <c r="I4644" s="15" t="str">
        <f>IF(COUNTA(A4644:D4644,G4644)=0,"",IF(NOT(ISNUMBER(A4644)),"Укажите дату",IF(B4644="","Укажите код",IF(NOT(AND(ISTEXT(B4644),LEN(B4644)&gt;0,LEN(B4644)&lt;=30,ISNUMBER(FIND(LEFT(B4644,1),"ABCDEFGHIJKLMNOPQRSTUVWXYZ")),SUMPRODUCT((MID(B4644,{1,2,3,4,5,6,7,8,9,10,11,12,13,14,15,16,17,18,19,20,21,22,23,24,25,26,27,28,29,30},1)&lt;&gt;"")*ISERROR(FIND(MID(B4644,{1,2,3,4,5,6,7,8,9,10,11,12,13,14,15,16,17,18,19,20,21,22,23,24,25,26,27,28,29,30},1),"ABCDEFGHIJKLMNOPQRSTUVWXYZ0123456789-_")))=0,ISERROR(VALUE(B4644)))),"Недопустимый код: только латинские буквы A-Z в верхнем регистре, цифры, - и _; начало с буквы, до 30 символов (например MILK-001)",IF(SUMPRODUCT(--EXACT('Номенклатура'!$A$6:$A$205,B4644))=0,"Код не найден в номенклатуре",IF(SUMPRODUCT(--EXACT('Номенклатура'!$A$6:$A$205,B4644))&gt;1,"Код повторяется в номенклатуре",IF(ISNA(MATCH(C4644,{"Приход","Расход","Списание","Корректировка остатка"},0)),"Выберите тип операции",IF(NOT(ISNUMBER(D4644)),"Укажите количество",IF(D4644=0,"Количество не может быть 0",IF(AND(C4644&lt;&gt;"Корректировка остатка",D4644&lt;0),"Для этого типа количество положительное",IF(NOT(ISNUMBER('Номенклатура'!$C$2)),"Укажите дату начала учёта",IF(A4644&lt;INT('Номенклатура'!$C$2),"Раньше даты начала учёта: НЕ учтено",IF(AND(C4644="Корректировка остатка",TRIM(G4644)=""),"Учтено: добавьте пояснение","ОК")))))))))))))</f>
        <v/>
      </c>
    </row>
    <row r="4645" spans="1:9" x14ac:dyDescent="0.25">
      <c r="A4645" s="16"/>
      <c r="B4645" s="13"/>
      <c r="C4645" s="13"/>
      <c r="D4645" s="14"/>
      <c r="E4645" s="17" t="str">
        <f>IF(OR(B4645="",SUMPRODUCT(--EXACT('Номенклатура'!$A$6:$A$205,B4645))&lt;&gt;1),"",INDEX('Номенклатура'!$D$6:$D$205,SUMPRODUCT(EXACT('Номенклатура'!$A$6:$A$205,B4645)*(ROW('Номенклатура'!$A$6:$A$205)-5)))&amp;"")</f>
        <v/>
      </c>
      <c r="F4645" s="18" t="str">
        <f>IF(OR(I4645="ОК",I4645="Учтено: добавьте пояснение"),IF(C4645="Приход",D4645,IF(C4645="Корректировка остатка",D4645,-D4645)),"")</f>
        <v/>
      </c>
      <c r="G4645" s="13"/>
      <c r="H4645" s="15" t="str">
        <f>IF(OR(B4645="",SUMPRODUCT(--EXACT('Номенклатура'!$A$6:$A$205,B4645))&lt;&gt;1),"",INDEX('Номенклатура'!$B$6:$B$205,SUMPRODUCT(EXACT('Номенклатура'!$A$6:$A$205,B4645)*(ROW('Номенклатура'!$A$6:$A$205)-5)))&amp;"")</f>
        <v/>
      </c>
      <c r="I4645" s="15" t="str">
        <f>IF(COUNTA(A4645:D4645,G4645)=0,"",IF(NOT(ISNUMBER(A4645)),"Укажите дату",IF(B4645="","Укажите код",IF(NOT(AND(ISTEXT(B4645),LEN(B4645)&gt;0,LEN(B4645)&lt;=30,ISNUMBER(FIND(LEFT(B4645,1),"ABCDEFGHIJKLMNOPQRSTUVWXYZ")),SUMPRODUCT((MID(B4645,{1,2,3,4,5,6,7,8,9,10,11,12,13,14,15,16,17,18,19,20,21,22,23,24,25,26,27,28,29,30},1)&lt;&gt;"")*ISERROR(FIND(MID(B4645,{1,2,3,4,5,6,7,8,9,10,11,12,13,14,15,16,17,18,19,20,21,22,23,24,25,26,27,28,29,30},1),"ABCDEFGHIJKLMNOPQRSTUVWXYZ0123456789-_")))=0,ISERROR(VALUE(B4645)))),"Недопустимый код: только латинские буквы A-Z в верхнем регистре, цифры, - и _; начало с буквы, до 30 символов (например MILK-001)",IF(SUMPRODUCT(--EXACT('Номенклатура'!$A$6:$A$205,B4645))=0,"Код не найден в номенклатуре",IF(SUMPRODUCT(--EXACT('Номенклатура'!$A$6:$A$205,B4645))&gt;1,"Код повторяется в номенклатуре",IF(ISNA(MATCH(C4645,{"Приход","Расход","Списание","Корректировка остатка"},0)),"Выберите тип операции",IF(NOT(ISNUMBER(D4645)),"Укажите количество",IF(D4645=0,"Количество не может быть 0",IF(AND(C4645&lt;&gt;"Корректировка остатка",D4645&lt;0),"Для этого типа количество положительное",IF(NOT(ISNUMBER('Номенклатура'!$C$2)),"Укажите дату начала учёта",IF(A4645&lt;INT('Номенклатура'!$C$2),"Раньше даты начала учёта: НЕ учтено",IF(AND(C4645="Корректировка остатка",TRIM(G4645)=""),"Учтено: добавьте пояснение","ОК")))))))))))))</f>
        <v/>
      </c>
    </row>
    <row r="4646" spans="1:9" x14ac:dyDescent="0.25">
      <c r="A4646" s="16"/>
      <c r="B4646" s="13"/>
      <c r="C4646" s="13"/>
      <c r="D4646" s="14"/>
      <c r="E4646" s="17" t="str">
        <f>IF(OR(B4646="",SUMPRODUCT(--EXACT('Номенклатура'!$A$6:$A$205,B4646))&lt;&gt;1),"",INDEX('Номенклатура'!$D$6:$D$205,SUMPRODUCT(EXACT('Номенклатура'!$A$6:$A$205,B4646)*(ROW('Номенклатура'!$A$6:$A$205)-5)))&amp;"")</f>
        <v/>
      </c>
      <c r="F4646" s="18" t="str">
        <f>IF(OR(I4646="ОК",I4646="Учтено: добавьте пояснение"),IF(C4646="Приход",D4646,IF(C4646="Корректировка остатка",D4646,-D4646)),"")</f>
        <v/>
      </c>
      <c r="G4646" s="13"/>
      <c r="H4646" s="15" t="str">
        <f>IF(OR(B4646="",SUMPRODUCT(--EXACT('Номенклатура'!$A$6:$A$205,B4646))&lt;&gt;1),"",INDEX('Номенклатура'!$B$6:$B$205,SUMPRODUCT(EXACT('Номенклатура'!$A$6:$A$205,B4646)*(ROW('Номенклатура'!$A$6:$A$205)-5)))&amp;"")</f>
        <v/>
      </c>
      <c r="I4646" s="15" t="str">
        <f>IF(COUNTA(A4646:D4646,G4646)=0,"",IF(NOT(ISNUMBER(A4646)),"Укажите дату",IF(B4646="","Укажите код",IF(NOT(AND(ISTEXT(B4646),LEN(B4646)&gt;0,LEN(B4646)&lt;=30,ISNUMBER(FIND(LEFT(B4646,1),"ABCDEFGHIJKLMNOPQRSTUVWXYZ")),SUMPRODUCT((MID(B4646,{1,2,3,4,5,6,7,8,9,10,11,12,13,14,15,16,17,18,19,20,21,22,23,24,25,26,27,28,29,30},1)&lt;&gt;"")*ISERROR(FIND(MID(B4646,{1,2,3,4,5,6,7,8,9,10,11,12,13,14,15,16,17,18,19,20,21,22,23,24,25,26,27,28,29,30},1),"ABCDEFGHIJKLMNOPQRSTUVWXYZ0123456789-_")))=0,ISERROR(VALUE(B4646)))),"Недопустимый код: только латинские буквы A-Z в верхнем регистре, цифры, - и _; начало с буквы, до 30 символов (например MILK-001)",IF(SUMPRODUCT(--EXACT('Номенклатура'!$A$6:$A$205,B4646))=0,"Код не найден в номенклатуре",IF(SUMPRODUCT(--EXACT('Номенклатура'!$A$6:$A$205,B4646))&gt;1,"Код повторяется в номенклатуре",IF(ISNA(MATCH(C4646,{"Приход","Расход","Списание","Корректировка остатка"},0)),"Выберите тип операции",IF(NOT(ISNUMBER(D4646)),"Укажите количество",IF(D4646=0,"Количество не может быть 0",IF(AND(C4646&lt;&gt;"Корректировка остатка",D4646&lt;0),"Для этого типа количество положительное",IF(NOT(ISNUMBER('Номенклатура'!$C$2)),"Укажите дату начала учёта",IF(A4646&lt;INT('Номенклатура'!$C$2),"Раньше даты начала учёта: НЕ учтено",IF(AND(C4646="Корректировка остатка",TRIM(G4646)=""),"Учтено: добавьте пояснение","ОК")))))))))))))</f>
        <v/>
      </c>
    </row>
    <row r="4647" spans="1:9" x14ac:dyDescent="0.25">
      <c r="A4647" s="16"/>
      <c r="B4647" s="13"/>
      <c r="C4647" s="13"/>
      <c r="D4647" s="14"/>
      <c r="E4647" s="17" t="str">
        <f>IF(OR(B4647="",SUMPRODUCT(--EXACT('Номенклатура'!$A$6:$A$205,B4647))&lt;&gt;1),"",INDEX('Номенклатура'!$D$6:$D$205,SUMPRODUCT(EXACT('Номенклатура'!$A$6:$A$205,B4647)*(ROW('Номенклатура'!$A$6:$A$205)-5)))&amp;"")</f>
        <v/>
      </c>
      <c r="F4647" s="18" t="str">
        <f>IF(OR(I4647="ОК",I4647="Учтено: добавьте пояснение"),IF(C4647="Приход",D4647,IF(C4647="Корректировка остатка",D4647,-D4647)),"")</f>
        <v/>
      </c>
      <c r="G4647" s="13"/>
      <c r="H4647" s="15" t="str">
        <f>IF(OR(B4647="",SUMPRODUCT(--EXACT('Номенклатура'!$A$6:$A$205,B4647))&lt;&gt;1),"",INDEX('Номенклатура'!$B$6:$B$205,SUMPRODUCT(EXACT('Номенклатура'!$A$6:$A$205,B4647)*(ROW('Номенклатура'!$A$6:$A$205)-5)))&amp;"")</f>
        <v/>
      </c>
      <c r="I4647" s="15" t="str">
        <f>IF(COUNTA(A4647:D4647,G4647)=0,"",IF(NOT(ISNUMBER(A4647)),"Укажите дату",IF(B4647="","Укажите код",IF(NOT(AND(ISTEXT(B4647),LEN(B4647)&gt;0,LEN(B4647)&lt;=30,ISNUMBER(FIND(LEFT(B4647,1),"ABCDEFGHIJKLMNOPQRSTUVWXYZ")),SUMPRODUCT((MID(B4647,{1,2,3,4,5,6,7,8,9,10,11,12,13,14,15,16,17,18,19,20,21,22,23,24,25,26,27,28,29,30},1)&lt;&gt;"")*ISERROR(FIND(MID(B4647,{1,2,3,4,5,6,7,8,9,10,11,12,13,14,15,16,17,18,19,20,21,22,23,24,25,26,27,28,29,30},1),"ABCDEFGHIJKLMNOPQRSTUVWXYZ0123456789-_")))=0,ISERROR(VALUE(B4647)))),"Недопустимый код: только латинские буквы A-Z в верхнем регистре, цифры, - и _; начало с буквы, до 30 символов (например MILK-001)",IF(SUMPRODUCT(--EXACT('Номенклатура'!$A$6:$A$205,B4647))=0,"Код не найден в номенклатуре",IF(SUMPRODUCT(--EXACT('Номенклатура'!$A$6:$A$205,B4647))&gt;1,"Код повторяется в номенклатуре",IF(ISNA(MATCH(C4647,{"Приход","Расход","Списание","Корректировка остатка"},0)),"Выберите тип операции",IF(NOT(ISNUMBER(D4647)),"Укажите количество",IF(D4647=0,"Количество не может быть 0",IF(AND(C4647&lt;&gt;"Корректировка остатка",D4647&lt;0),"Для этого типа количество положительное",IF(NOT(ISNUMBER('Номенклатура'!$C$2)),"Укажите дату начала учёта",IF(A4647&lt;INT('Номенклатура'!$C$2),"Раньше даты начала учёта: НЕ учтено",IF(AND(C4647="Корректировка остатка",TRIM(G4647)=""),"Учтено: добавьте пояснение","ОК")))))))))))))</f>
        <v/>
      </c>
    </row>
    <row r="4648" spans="1:9" x14ac:dyDescent="0.25">
      <c r="A4648" s="16"/>
      <c r="B4648" s="13"/>
      <c r="C4648" s="13"/>
      <c r="D4648" s="14"/>
      <c r="E4648" s="17" t="str">
        <f>IF(OR(B4648="",SUMPRODUCT(--EXACT('Номенклатура'!$A$6:$A$205,B4648))&lt;&gt;1),"",INDEX('Номенклатура'!$D$6:$D$205,SUMPRODUCT(EXACT('Номенклатура'!$A$6:$A$205,B4648)*(ROW('Номенклатура'!$A$6:$A$205)-5)))&amp;"")</f>
        <v/>
      </c>
      <c r="F4648" s="18" t="str">
        <f>IF(OR(I4648="ОК",I4648="Учтено: добавьте пояснение"),IF(C4648="Приход",D4648,IF(C4648="Корректировка остатка",D4648,-D4648)),"")</f>
        <v/>
      </c>
      <c r="G4648" s="13"/>
      <c r="H4648" s="15" t="str">
        <f>IF(OR(B4648="",SUMPRODUCT(--EXACT('Номенклатура'!$A$6:$A$205,B4648))&lt;&gt;1),"",INDEX('Номенклатура'!$B$6:$B$205,SUMPRODUCT(EXACT('Номенклатура'!$A$6:$A$205,B4648)*(ROW('Номенклатура'!$A$6:$A$205)-5)))&amp;"")</f>
        <v/>
      </c>
      <c r="I4648" s="15" t="str">
        <f>IF(COUNTA(A4648:D4648,G4648)=0,"",IF(NOT(ISNUMBER(A4648)),"Укажите дату",IF(B4648="","Укажите код",IF(NOT(AND(ISTEXT(B4648),LEN(B4648)&gt;0,LEN(B4648)&lt;=30,ISNUMBER(FIND(LEFT(B4648,1),"ABCDEFGHIJKLMNOPQRSTUVWXYZ")),SUMPRODUCT((MID(B4648,{1,2,3,4,5,6,7,8,9,10,11,12,13,14,15,16,17,18,19,20,21,22,23,24,25,26,27,28,29,30},1)&lt;&gt;"")*ISERROR(FIND(MID(B4648,{1,2,3,4,5,6,7,8,9,10,11,12,13,14,15,16,17,18,19,20,21,22,23,24,25,26,27,28,29,30},1),"ABCDEFGHIJKLMNOPQRSTUVWXYZ0123456789-_")))=0,ISERROR(VALUE(B4648)))),"Недопустимый код: только латинские буквы A-Z в верхнем регистре, цифры, - и _; начало с буквы, до 30 символов (например MILK-001)",IF(SUMPRODUCT(--EXACT('Номенклатура'!$A$6:$A$205,B4648))=0,"Код не найден в номенклатуре",IF(SUMPRODUCT(--EXACT('Номенклатура'!$A$6:$A$205,B4648))&gt;1,"Код повторяется в номенклатуре",IF(ISNA(MATCH(C4648,{"Приход","Расход","Списание","Корректировка остатка"},0)),"Выберите тип операции",IF(NOT(ISNUMBER(D4648)),"Укажите количество",IF(D4648=0,"Количество не может быть 0",IF(AND(C4648&lt;&gt;"Корректировка остатка",D4648&lt;0),"Для этого типа количество положительное",IF(NOT(ISNUMBER('Номенклатура'!$C$2)),"Укажите дату начала учёта",IF(A4648&lt;INT('Номенклатура'!$C$2),"Раньше даты начала учёта: НЕ учтено",IF(AND(C4648="Корректировка остатка",TRIM(G4648)=""),"Учтено: добавьте пояснение","ОК")))))))))))))</f>
        <v/>
      </c>
    </row>
    <row r="4649" spans="1:9" x14ac:dyDescent="0.25">
      <c r="A4649" s="16"/>
      <c r="B4649" s="13"/>
      <c r="C4649" s="13"/>
      <c r="D4649" s="14"/>
      <c r="E4649" s="17" t="str">
        <f>IF(OR(B4649="",SUMPRODUCT(--EXACT('Номенклатура'!$A$6:$A$205,B4649))&lt;&gt;1),"",INDEX('Номенклатура'!$D$6:$D$205,SUMPRODUCT(EXACT('Номенклатура'!$A$6:$A$205,B4649)*(ROW('Номенклатура'!$A$6:$A$205)-5)))&amp;"")</f>
        <v/>
      </c>
      <c r="F4649" s="18" t="str">
        <f>IF(OR(I4649="ОК",I4649="Учтено: добавьте пояснение"),IF(C4649="Приход",D4649,IF(C4649="Корректировка остатка",D4649,-D4649)),"")</f>
        <v/>
      </c>
      <c r="G4649" s="13"/>
      <c r="H4649" s="15" t="str">
        <f>IF(OR(B4649="",SUMPRODUCT(--EXACT('Номенклатура'!$A$6:$A$205,B4649))&lt;&gt;1),"",INDEX('Номенклатура'!$B$6:$B$205,SUMPRODUCT(EXACT('Номенклатура'!$A$6:$A$205,B4649)*(ROW('Номенклатура'!$A$6:$A$205)-5)))&amp;"")</f>
        <v/>
      </c>
      <c r="I4649" s="15" t="str">
        <f>IF(COUNTA(A4649:D4649,G4649)=0,"",IF(NOT(ISNUMBER(A4649)),"Укажите дату",IF(B4649="","Укажите код",IF(NOT(AND(ISTEXT(B4649),LEN(B4649)&gt;0,LEN(B4649)&lt;=30,ISNUMBER(FIND(LEFT(B4649,1),"ABCDEFGHIJKLMNOPQRSTUVWXYZ")),SUMPRODUCT((MID(B4649,{1,2,3,4,5,6,7,8,9,10,11,12,13,14,15,16,17,18,19,20,21,22,23,24,25,26,27,28,29,30},1)&lt;&gt;"")*ISERROR(FIND(MID(B4649,{1,2,3,4,5,6,7,8,9,10,11,12,13,14,15,16,17,18,19,20,21,22,23,24,25,26,27,28,29,30},1),"ABCDEFGHIJKLMNOPQRSTUVWXYZ0123456789-_")))=0,ISERROR(VALUE(B4649)))),"Недопустимый код: только латинские буквы A-Z в верхнем регистре, цифры, - и _; начало с буквы, до 30 символов (например MILK-001)",IF(SUMPRODUCT(--EXACT('Номенклатура'!$A$6:$A$205,B4649))=0,"Код не найден в номенклатуре",IF(SUMPRODUCT(--EXACT('Номенклатура'!$A$6:$A$205,B4649))&gt;1,"Код повторяется в номенклатуре",IF(ISNA(MATCH(C4649,{"Приход","Расход","Списание","Корректировка остатка"},0)),"Выберите тип операции",IF(NOT(ISNUMBER(D4649)),"Укажите количество",IF(D4649=0,"Количество не может быть 0",IF(AND(C4649&lt;&gt;"Корректировка остатка",D4649&lt;0),"Для этого типа количество положительное",IF(NOT(ISNUMBER('Номенклатура'!$C$2)),"Укажите дату начала учёта",IF(A4649&lt;INT('Номенклатура'!$C$2),"Раньше даты начала учёта: НЕ учтено",IF(AND(C4649="Корректировка остатка",TRIM(G4649)=""),"Учтено: добавьте пояснение","ОК")))))))))))))</f>
        <v/>
      </c>
    </row>
    <row r="4650" spans="1:9" x14ac:dyDescent="0.25">
      <c r="A4650" s="16"/>
      <c r="B4650" s="13"/>
      <c r="C4650" s="13"/>
      <c r="D4650" s="14"/>
      <c r="E4650" s="17" t="str">
        <f>IF(OR(B4650="",SUMPRODUCT(--EXACT('Номенклатура'!$A$6:$A$205,B4650))&lt;&gt;1),"",INDEX('Номенклатура'!$D$6:$D$205,SUMPRODUCT(EXACT('Номенклатура'!$A$6:$A$205,B4650)*(ROW('Номенклатура'!$A$6:$A$205)-5)))&amp;"")</f>
        <v/>
      </c>
      <c r="F4650" s="18" t="str">
        <f>IF(OR(I4650="ОК",I4650="Учтено: добавьте пояснение"),IF(C4650="Приход",D4650,IF(C4650="Корректировка остатка",D4650,-D4650)),"")</f>
        <v/>
      </c>
      <c r="G4650" s="13"/>
      <c r="H4650" s="15" t="str">
        <f>IF(OR(B4650="",SUMPRODUCT(--EXACT('Номенклатура'!$A$6:$A$205,B4650))&lt;&gt;1),"",INDEX('Номенклатура'!$B$6:$B$205,SUMPRODUCT(EXACT('Номенклатура'!$A$6:$A$205,B4650)*(ROW('Номенклатура'!$A$6:$A$205)-5)))&amp;"")</f>
        <v/>
      </c>
      <c r="I4650" s="15" t="str">
        <f>IF(COUNTA(A4650:D4650,G4650)=0,"",IF(NOT(ISNUMBER(A4650)),"Укажите дату",IF(B4650="","Укажите код",IF(NOT(AND(ISTEXT(B4650),LEN(B4650)&gt;0,LEN(B4650)&lt;=30,ISNUMBER(FIND(LEFT(B4650,1),"ABCDEFGHIJKLMNOPQRSTUVWXYZ")),SUMPRODUCT((MID(B4650,{1,2,3,4,5,6,7,8,9,10,11,12,13,14,15,16,17,18,19,20,21,22,23,24,25,26,27,28,29,30},1)&lt;&gt;"")*ISERROR(FIND(MID(B4650,{1,2,3,4,5,6,7,8,9,10,11,12,13,14,15,16,17,18,19,20,21,22,23,24,25,26,27,28,29,30},1),"ABCDEFGHIJKLMNOPQRSTUVWXYZ0123456789-_")))=0,ISERROR(VALUE(B4650)))),"Недопустимый код: только латинские буквы A-Z в верхнем регистре, цифры, - и _; начало с буквы, до 30 символов (например MILK-001)",IF(SUMPRODUCT(--EXACT('Номенклатура'!$A$6:$A$205,B4650))=0,"Код не найден в номенклатуре",IF(SUMPRODUCT(--EXACT('Номенклатура'!$A$6:$A$205,B4650))&gt;1,"Код повторяется в номенклатуре",IF(ISNA(MATCH(C4650,{"Приход","Расход","Списание","Корректировка остатка"},0)),"Выберите тип операции",IF(NOT(ISNUMBER(D4650)),"Укажите количество",IF(D4650=0,"Количество не может быть 0",IF(AND(C4650&lt;&gt;"Корректировка остатка",D4650&lt;0),"Для этого типа количество положительное",IF(NOT(ISNUMBER('Номенклатура'!$C$2)),"Укажите дату начала учёта",IF(A4650&lt;INT('Номенклатура'!$C$2),"Раньше даты начала учёта: НЕ учтено",IF(AND(C4650="Корректировка остатка",TRIM(G4650)=""),"Учтено: добавьте пояснение","ОК")))))))))))))</f>
        <v/>
      </c>
    </row>
    <row r="4651" spans="1:9" x14ac:dyDescent="0.25">
      <c r="A4651" s="16"/>
      <c r="B4651" s="13"/>
      <c r="C4651" s="13"/>
      <c r="D4651" s="14"/>
      <c r="E4651" s="17" t="str">
        <f>IF(OR(B4651="",SUMPRODUCT(--EXACT('Номенклатура'!$A$6:$A$205,B4651))&lt;&gt;1),"",INDEX('Номенклатура'!$D$6:$D$205,SUMPRODUCT(EXACT('Номенклатура'!$A$6:$A$205,B4651)*(ROW('Номенклатура'!$A$6:$A$205)-5)))&amp;"")</f>
        <v/>
      </c>
      <c r="F4651" s="18" t="str">
        <f>IF(OR(I4651="ОК",I4651="Учтено: добавьте пояснение"),IF(C4651="Приход",D4651,IF(C4651="Корректировка остатка",D4651,-D4651)),"")</f>
        <v/>
      </c>
      <c r="G4651" s="13"/>
      <c r="H4651" s="15" t="str">
        <f>IF(OR(B4651="",SUMPRODUCT(--EXACT('Номенклатура'!$A$6:$A$205,B4651))&lt;&gt;1),"",INDEX('Номенклатура'!$B$6:$B$205,SUMPRODUCT(EXACT('Номенклатура'!$A$6:$A$205,B4651)*(ROW('Номенклатура'!$A$6:$A$205)-5)))&amp;"")</f>
        <v/>
      </c>
      <c r="I4651" s="15" t="str">
        <f>IF(COUNTA(A4651:D4651,G4651)=0,"",IF(NOT(ISNUMBER(A4651)),"Укажите дату",IF(B4651="","Укажите код",IF(NOT(AND(ISTEXT(B4651),LEN(B4651)&gt;0,LEN(B4651)&lt;=30,ISNUMBER(FIND(LEFT(B4651,1),"ABCDEFGHIJKLMNOPQRSTUVWXYZ")),SUMPRODUCT((MID(B4651,{1,2,3,4,5,6,7,8,9,10,11,12,13,14,15,16,17,18,19,20,21,22,23,24,25,26,27,28,29,30},1)&lt;&gt;"")*ISERROR(FIND(MID(B4651,{1,2,3,4,5,6,7,8,9,10,11,12,13,14,15,16,17,18,19,20,21,22,23,24,25,26,27,28,29,30},1),"ABCDEFGHIJKLMNOPQRSTUVWXYZ0123456789-_")))=0,ISERROR(VALUE(B4651)))),"Недопустимый код: только латинские буквы A-Z в верхнем регистре, цифры, - и _; начало с буквы, до 30 символов (например MILK-001)",IF(SUMPRODUCT(--EXACT('Номенклатура'!$A$6:$A$205,B4651))=0,"Код не найден в номенклатуре",IF(SUMPRODUCT(--EXACT('Номенклатура'!$A$6:$A$205,B4651))&gt;1,"Код повторяется в номенклатуре",IF(ISNA(MATCH(C4651,{"Приход","Расход","Списание","Корректировка остатка"},0)),"Выберите тип операции",IF(NOT(ISNUMBER(D4651)),"Укажите количество",IF(D4651=0,"Количество не может быть 0",IF(AND(C4651&lt;&gt;"Корректировка остатка",D4651&lt;0),"Для этого типа количество положительное",IF(NOT(ISNUMBER('Номенклатура'!$C$2)),"Укажите дату начала учёта",IF(A4651&lt;INT('Номенклатура'!$C$2),"Раньше даты начала учёта: НЕ учтено",IF(AND(C4651="Корректировка остатка",TRIM(G4651)=""),"Учтено: добавьте пояснение","ОК")))))))))))))</f>
        <v/>
      </c>
    </row>
    <row r="4652" spans="1:9" x14ac:dyDescent="0.25">
      <c r="A4652" s="16"/>
      <c r="B4652" s="13"/>
      <c r="C4652" s="13"/>
      <c r="D4652" s="14"/>
      <c r="E4652" s="17" t="str">
        <f>IF(OR(B4652="",SUMPRODUCT(--EXACT('Номенклатура'!$A$6:$A$205,B4652))&lt;&gt;1),"",INDEX('Номенклатура'!$D$6:$D$205,SUMPRODUCT(EXACT('Номенклатура'!$A$6:$A$205,B4652)*(ROW('Номенклатура'!$A$6:$A$205)-5)))&amp;"")</f>
        <v/>
      </c>
      <c r="F4652" s="18" t="str">
        <f>IF(OR(I4652="ОК",I4652="Учтено: добавьте пояснение"),IF(C4652="Приход",D4652,IF(C4652="Корректировка остатка",D4652,-D4652)),"")</f>
        <v/>
      </c>
      <c r="G4652" s="13"/>
      <c r="H4652" s="15" t="str">
        <f>IF(OR(B4652="",SUMPRODUCT(--EXACT('Номенклатура'!$A$6:$A$205,B4652))&lt;&gt;1),"",INDEX('Номенклатура'!$B$6:$B$205,SUMPRODUCT(EXACT('Номенклатура'!$A$6:$A$205,B4652)*(ROW('Номенклатура'!$A$6:$A$205)-5)))&amp;"")</f>
        <v/>
      </c>
      <c r="I4652" s="15" t="str">
        <f>IF(COUNTA(A4652:D4652,G4652)=0,"",IF(NOT(ISNUMBER(A4652)),"Укажите дату",IF(B4652="","Укажите код",IF(NOT(AND(ISTEXT(B4652),LEN(B4652)&gt;0,LEN(B4652)&lt;=30,ISNUMBER(FIND(LEFT(B4652,1),"ABCDEFGHIJKLMNOPQRSTUVWXYZ")),SUMPRODUCT((MID(B4652,{1,2,3,4,5,6,7,8,9,10,11,12,13,14,15,16,17,18,19,20,21,22,23,24,25,26,27,28,29,30},1)&lt;&gt;"")*ISERROR(FIND(MID(B4652,{1,2,3,4,5,6,7,8,9,10,11,12,13,14,15,16,17,18,19,20,21,22,23,24,25,26,27,28,29,30},1),"ABCDEFGHIJKLMNOPQRSTUVWXYZ0123456789-_")))=0,ISERROR(VALUE(B4652)))),"Недопустимый код: только латинские буквы A-Z в верхнем регистре, цифры, - и _; начало с буквы, до 30 символов (например MILK-001)",IF(SUMPRODUCT(--EXACT('Номенклатура'!$A$6:$A$205,B4652))=0,"Код не найден в номенклатуре",IF(SUMPRODUCT(--EXACT('Номенклатура'!$A$6:$A$205,B4652))&gt;1,"Код повторяется в номенклатуре",IF(ISNA(MATCH(C4652,{"Приход","Расход","Списание","Корректировка остатка"},0)),"Выберите тип операции",IF(NOT(ISNUMBER(D4652)),"Укажите количество",IF(D4652=0,"Количество не может быть 0",IF(AND(C4652&lt;&gt;"Корректировка остатка",D4652&lt;0),"Для этого типа количество положительное",IF(NOT(ISNUMBER('Номенклатура'!$C$2)),"Укажите дату начала учёта",IF(A4652&lt;INT('Номенклатура'!$C$2),"Раньше даты начала учёта: НЕ учтено",IF(AND(C4652="Корректировка остатка",TRIM(G4652)=""),"Учтено: добавьте пояснение","ОК")))))))))))))</f>
        <v/>
      </c>
    </row>
    <row r="4653" spans="1:9" x14ac:dyDescent="0.25">
      <c r="A4653" s="16"/>
      <c r="B4653" s="13"/>
      <c r="C4653" s="13"/>
      <c r="D4653" s="14"/>
      <c r="E4653" s="17" t="str">
        <f>IF(OR(B4653="",SUMPRODUCT(--EXACT('Номенклатура'!$A$6:$A$205,B4653))&lt;&gt;1),"",INDEX('Номенклатура'!$D$6:$D$205,SUMPRODUCT(EXACT('Номенклатура'!$A$6:$A$205,B4653)*(ROW('Номенклатура'!$A$6:$A$205)-5)))&amp;"")</f>
        <v/>
      </c>
      <c r="F4653" s="18" t="str">
        <f>IF(OR(I4653="ОК",I4653="Учтено: добавьте пояснение"),IF(C4653="Приход",D4653,IF(C4653="Корректировка остатка",D4653,-D4653)),"")</f>
        <v/>
      </c>
      <c r="G4653" s="13"/>
      <c r="H4653" s="15" t="str">
        <f>IF(OR(B4653="",SUMPRODUCT(--EXACT('Номенклатура'!$A$6:$A$205,B4653))&lt;&gt;1),"",INDEX('Номенклатура'!$B$6:$B$205,SUMPRODUCT(EXACT('Номенклатура'!$A$6:$A$205,B4653)*(ROW('Номенклатура'!$A$6:$A$205)-5)))&amp;"")</f>
        <v/>
      </c>
      <c r="I4653" s="15" t="str">
        <f>IF(COUNTA(A4653:D4653,G4653)=0,"",IF(NOT(ISNUMBER(A4653)),"Укажите дату",IF(B4653="","Укажите код",IF(NOT(AND(ISTEXT(B4653),LEN(B4653)&gt;0,LEN(B4653)&lt;=30,ISNUMBER(FIND(LEFT(B4653,1),"ABCDEFGHIJKLMNOPQRSTUVWXYZ")),SUMPRODUCT((MID(B4653,{1,2,3,4,5,6,7,8,9,10,11,12,13,14,15,16,17,18,19,20,21,22,23,24,25,26,27,28,29,30},1)&lt;&gt;"")*ISERROR(FIND(MID(B4653,{1,2,3,4,5,6,7,8,9,10,11,12,13,14,15,16,17,18,19,20,21,22,23,24,25,26,27,28,29,30},1),"ABCDEFGHIJKLMNOPQRSTUVWXYZ0123456789-_")))=0,ISERROR(VALUE(B4653)))),"Недопустимый код: только латинские буквы A-Z в верхнем регистре, цифры, - и _; начало с буквы, до 30 символов (например MILK-001)",IF(SUMPRODUCT(--EXACT('Номенклатура'!$A$6:$A$205,B4653))=0,"Код не найден в номенклатуре",IF(SUMPRODUCT(--EXACT('Номенклатура'!$A$6:$A$205,B4653))&gt;1,"Код повторяется в номенклатуре",IF(ISNA(MATCH(C4653,{"Приход","Расход","Списание","Корректировка остатка"},0)),"Выберите тип операции",IF(NOT(ISNUMBER(D4653)),"Укажите количество",IF(D4653=0,"Количество не может быть 0",IF(AND(C4653&lt;&gt;"Корректировка остатка",D4653&lt;0),"Для этого типа количество положительное",IF(NOT(ISNUMBER('Номенклатура'!$C$2)),"Укажите дату начала учёта",IF(A4653&lt;INT('Номенклатура'!$C$2),"Раньше даты начала учёта: НЕ учтено",IF(AND(C4653="Корректировка остатка",TRIM(G4653)=""),"Учтено: добавьте пояснение","ОК")))))))))))))</f>
        <v/>
      </c>
    </row>
    <row r="4654" spans="1:9" x14ac:dyDescent="0.25">
      <c r="A4654" s="16"/>
      <c r="B4654" s="13"/>
      <c r="C4654" s="13"/>
      <c r="D4654" s="14"/>
      <c r="E4654" s="17" t="str">
        <f>IF(OR(B4654="",SUMPRODUCT(--EXACT('Номенклатура'!$A$6:$A$205,B4654))&lt;&gt;1),"",INDEX('Номенклатура'!$D$6:$D$205,SUMPRODUCT(EXACT('Номенклатура'!$A$6:$A$205,B4654)*(ROW('Номенклатура'!$A$6:$A$205)-5)))&amp;"")</f>
        <v/>
      </c>
      <c r="F4654" s="18" t="str">
        <f>IF(OR(I4654="ОК",I4654="Учтено: добавьте пояснение"),IF(C4654="Приход",D4654,IF(C4654="Корректировка остатка",D4654,-D4654)),"")</f>
        <v/>
      </c>
      <c r="G4654" s="13"/>
      <c r="H4654" s="15" t="str">
        <f>IF(OR(B4654="",SUMPRODUCT(--EXACT('Номенклатура'!$A$6:$A$205,B4654))&lt;&gt;1),"",INDEX('Номенклатура'!$B$6:$B$205,SUMPRODUCT(EXACT('Номенклатура'!$A$6:$A$205,B4654)*(ROW('Номенклатура'!$A$6:$A$205)-5)))&amp;"")</f>
        <v/>
      </c>
      <c r="I4654" s="15" t="str">
        <f>IF(COUNTA(A4654:D4654,G4654)=0,"",IF(NOT(ISNUMBER(A4654)),"Укажите дату",IF(B4654="","Укажите код",IF(NOT(AND(ISTEXT(B4654),LEN(B4654)&gt;0,LEN(B4654)&lt;=30,ISNUMBER(FIND(LEFT(B4654,1),"ABCDEFGHIJKLMNOPQRSTUVWXYZ")),SUMPRODUCT((MID(B4654,{1,2,3,4,5,6,7,8,9,10,11,12,13,14,15,16,17,18,19,20,21,22,23,24,25,26,27,28,29,30},1)&lt;&gt;"")*ISERROR(FIND(MID(B4654,{1,2,3,4,5,6,7,8,9,10,11,12,13,14,15,16,17,18,19,20,21,22,23,24,25,26,27,28,29,30},1),"ABCDEFGHIJKLMNOPQRSTUVWXYZ0123456789-_")))=0,ISERROR(VALUE(B4654)))),"Недопустимый код: только латинские буквы A-Z в верхнем регистре, цифры, - и _; начало с буквы, до 30 символов (например MILK-001)",IF(SUMPRODUCT(--EXACT('Номенклатура'!$A$6:$A$205,B4654))=0,"Код не найден в номенклатуре",IF(SUMPRODUCT(--EXACT('Номенклатура'!$A$6:$A$205,B4654))&gt;1,"Код повторяется в номенклатуре",IF(ISNA(MATCH(C4654,{"Приход","Расход","Списание","Корректировка остатка"},0)),"Выберите тип операции",IF(NOT(ISNUMBER(D4654)),"Укажите количество",IF(D4654=0,"Количество не может быть 0",IF(AND(C4654&lt;&gt;"Корректировка остатка",D4654&lt;0),"Для этого типа количество положительное",IF(NOT(ISNUMBER('Номенклатура'!$C$2)),"Укажите дату начала учёта",IF(A4654&lt;INT('Номенклатура'!$C$2),"Раньше даты начала учёта: НЕ учтено",IF(AND(C4654="Корректировка остатка",TRIM(G4654)=""),"Учтено: добавьте пояснение","ОК")))))))))))))</f>
        <v/>
      </c>
    </row>
    <row r="4655" spans="1:9" x14ac:dyDescent="0.25">
      <c r="A4655" s="16"/>
      <c r="B4655" s="13"/>
      <c r="C4655" s="13"/>
      <c r="D4655" s="14"/>
      <c r="E4655" s="17" t="str">
        <f>IF(OR(B4655="",SUMPRODUCT(--EXACT('Номенклатура'!$A$6:$A$205,B4655))&lt;&gt;1),"",INDEX('Номенклатура'!$D$6:$D$205,SUMPRODUCT(EXACT('Номенклатура'!$A$6:$A$205,B4655)*(ROW('Номенклатура'!$A$6:$A$205)-5)))&amp;"")</f>
        <v/>
      </c>
      <c r="F4655" s="18" t="str">
        <f>IF(OR(I4655="ОК",I4655="Учтено: добавьте пояснение"),IF(C4655="Приход",D4655,IF(C4655="Корректировка остатка",D4655,-D4655)),"")</f>
        <v/>
      </c>
      <c r="G4655" s="13"/>
      <c r="H4655" s="15" t="str">
        <f>IF(OR(B4655="",SUMPRODUCT(--EXACT('Номенклатура'!$A$6:$A$205,B4655))&lt;&gt;1),"",INDEX('Номенклатура'!$B$6:$B$205,SUMPRODUCT(EXACT('Номенклатура'!$A$6:$A$205,B4655)*(ROW('Номенклатура'!$A$6:$A$205)-5)))&amp;"")</f>
        <v/>
      </c>
      <c r="I4655" s="15" t="str">
        <f>IF(COUNTA(A4655:D4655,G4655)=0,"",IF(NOT(ISNUMBER(A4655)),"Укажите дату",IF(B4655="","Укажите код",IF(NOT(AND(ISTEXT(B4655),LEN(B4655)&gt;0,LEN(B4655)&lt;=30,ISNUMBER(FIND(LEFT(B4655,1),"ABCDEFGHIJKLMNOPQRSTUVWXYZ")),SUMPRODUCT((MID(B4655,{1,2,3,4,5,6,7,8,9,10,11,12,13,14,15,16,17,18,19,20,21,22,23,24,25,26,27,28,29,30},1)&lt;&gt;"")*ISERROR(FIND(MID(B4655,{1,2,3,4,5,6,7,8,9,10,11,12,13,14,15,16,17,18,19,20,21,22,23,24,25,26,27,28,29,30},1),"ABCDEFGHIJKLMNOPQRSTUVWXYZ0123456789-_")))=0,ISERROR(VALUE(B4655)))),"Недопустимый код: только латинские буквы A-Z в верхнем регистре, цифры, - и _; начало с буквы, до 30 символов (например MILK-001)",IF(SUMPRODUCT(--EXACT('Номенклатура'!$A$6:$A$205,B4655))=0,"Код не найден в номенклатуре",IF(SUMPRODUCT(--EXACT('Номенклатура'!$A$6:$A$205,B4655))&gt;1,"Код повторяется в номенклатуре",IF(ISNA(MATCH(C4655,{"Приход","Расход","Списание","Корректировка остатка"},0)),"Выберите тип операции",IF(NOT(ISNUMBER(D4655)),"Укажите количество",IF(D4655=0,"Количество не может быть 0",IF(AND(C4655&lt;&gt;"Корректировка остатка",D4655&lt;0),"Для этого типа количество положительное",IF(NOT(ISNUMBER('Номенклатура'!$C$2)),"Укажите дату начала учёта",IF(A4655&lt;INT('Номенклатура'!$C$2),"Раньше даты начала учёта: НЕ учтено",IF(AND(C4655="Корректировка остатка",TRIM(G4655)=""),"Учтено: добавьте пояснение","ОК")))))))))))))</f>
        <v/>
      </c>
    </row>
    <row r="4656" spans="1:9" x14ac:dyDescent="0.25">
      <c r="A4656" s="16"/>
      <c r="B4656" s="13"/>
      <c r="C4656" s="13"/>
      <c r="D4656" s="14"/>
      <c r="E4656" s="17" t="str">
        <f>IF(OR(B4656="",SUMPRODUCT(--EXACT('Номенклатура'!$A$6:$A$205,B4656))&lt;&gt;1),"",INDEX('Номенклатура'!$D$6:$D$205,SUMPRODUCT(EXACT('Номенклатура'!$A$6:$A$205,B4656)*(ROW('Номенклатура'!$A$6:$A$205)-5)))&amp;"")</f>
        <v/>
      </c>
      <c r="F4656" s="18" t="str">
        <f>IF(OR(I4656="ОК",I4656="Учтено: добавьте пояснение"),IF(C4656="Приход",D4656,IF(C4656="Корректировка остатка",D4656,-D4656)),"")</f>
        <v/>
      </c>
      <c r="G4656" s="13"/>
      <c r="H4656" s="15" t="str">
        <f>IF(OR(B4656="",SUMPRODUCT(--EXACT('Номенклатура'!$A$6:$A$205,B4656))&lt;&gt;1),"",INDEX('Номенклатура'!$B$6:$B$205,SUMPRODUCT(EXACT('Номенклатура'!$A$6:$A$205,B4656)*(ROW('Номенклатура'!$A$6:$A$205)-5)))&amp;"")</f>
        <v/>
      </c>
      <c r="I4656" s="15" t="str">
        <f>IF(COUNTA(A4656:D4656,G4656)=0,"",IF(NOT(ISNUMBER(A4656)),"Укажите дату",IF(B4656="","Укажите код",IF(NOT(AND(ISTEXT(B4656),LEN(B4656)&gt;0,LEN(B4656)&lt;=30,ISNUMBER(FIND(LEFT(B4656,1),"ABCDEFGHIJKLMNOPQRSTUVWXYZ")),SUMPRODUCT((MID(B4656,{1,2,3,4,5,6,7,8,9,10,11,12,13,14,15,16,17,18,19,20,21,22,23,24,25,26,27,28,29,30},1)&lt;&gt;"")*ISERROR(FIND(MID(B4656,{1,2,3,4,5,6,7,8,9,10,11,12,13,14,15,16,17,18,19,20,21,22,23,24,25,26,27,28,29,30},1),"ABCDEFGHIJKLMNOPQRSTUVWXYZ0123456789-_")))=0,ISERROR(VALUE(B4656)))),"Недопустимый код: только латинские буквы A-Z в верхнем регистре, цифры, - и _; начало с буквы, до 30 символов (например MILK-001)",IF(SUMPRODUCT(--EXACT('Номенклатура'!$A$6:$A$205,B4656))=0,"Код не найден в номенклатуре",IF(SUMPRODUCT(--EXACT('Номенклатура'!$A$6:$A$205,B4656))&gt;1,"Код повторяется в номенклатуре",IF(ISNA(MATCH(C4656,{"Приход","Расход","Списание","Корректировка остатка"},0)),"Выберите тип операции",IF(NOT(ISNUMBER(D4656)),"Укажите количество",IF(D4656=0,"Количество не может быть 0",IF(AND(C4656&lt;&gt;"Корректировка остатка",D4656&lt;0),"Для этого типа количество положительное",IF(NOT(ISNUMBER('Номенклатура'!$C$2)),"Укажите дату начала учёта",IF(A4656&lt;INT('Номенклатура'!$C$2),"Раньше даты начала учёта: НЕ учтено",IF(AND(C4656="Корректировка остатка",TRIM(G4656)=""),"Учтено: добавьте пояснение","ОК")))))))))))))</f>
        <v/>
      </c>
    </row>
    <row r="4657" spans="1:9" x14ac:dyDescent="0.25">
      <c r="A4657" s="16"/>
      <c r="B4657" s="13"/>
      <c r="C4657" s="13"/>
      <c r="D4657" s="14"/>
      <c r="E4657" s="17" t="str">
        <f>IF(OR(B4657="",SUMPRODUCT(--EXACT('Номенклатура'!$A$6:$A$205,B4657))&lt;&gt;1),"",INDEX('Номенклатура'!$D$6:$D$205,SUMPRODUCT(EXACT('Номенклатура'!$A$6:$A$205,B4657)*(ROW('Номенклатура'!$A$6:$A$205)-5)))&amp;"")</f>
        <v/>
      </c>
      <c r="F4657" s="18" t="str">
        <f>IF(OR(I4657="ОК",I4657="Учтено: добавьте пояснение"),IF(C4657="Приход",D4657,IF(C4657="Корректировка остатка",D4657,-D4657)),"")</f>
        <v/>
      </c>
      <c r="G4657" s="13"/>
      <c r="H4657" s="15" t="str">
        <f>IF(OR(B4657="",SUMPRODUCT(--EXACT('Номенклатура'!$A$6:$A$205,B4657))&lt;&gt;1),"",INDEX('Номенклатура'!$B$6:$B$205,SUMPRODUCT(EXACT('Номенклатура'!$A$6:$A$205,B4657)*(ROW('Номенклатура'!$A$6:$A$205)-5)))&amp;"")</f>
        <v/>
      </c>
      <c r="I4657" s="15" t="str">
        <f>IF(COUNTA(A4657:D4657,G4657)=0,"",IF(NOT(ISNUMBER(A4657)),"Укажите дату",IF(B4657="","Укажите код",IF(NOT(AND(ISTEXT(B4657),LEN(B4657)&gt;0,LEN(B4657)&lt;=30,ISNUMBER(FIND(LEFT(B4657,1),"ABCDEFGHIJKLMNOPQRSTUVWXYZ")),SUMPRODUCT((MID(B4657,{1,2,3,4,5,6,7,8,9,10,11,12,13,14,15,16,17,18,19,20,21,22,23,24,25,26,27,28,29,30},1)&lt;&gt;"")*ISERROR(FIND(MID(B4657,{1,2,3,4,5,6,7,8,9,10,11,12,13,14,15,16,17,18,19,20,21,22,23,24,25,26,27,28,29,30},1),"ABCDEFGHIJKLMNOPQRSTUVWXYZ0123456789-_")))=0,ISERROR(VALUE(B4657)))),"Недопустимый код: только латинские буквы A-Z в верхнем регистре, цифры, - и _; начало с буквы, до 30 символов (например MILK-001)",IF(SUMPRODUCT(--EXACT('Номенклатура'!$A$6:$A$205,B4657))=0,"Код не найден в номенклатуре",IF(SUMPRODUCT(--EXACT('Номенклатура'!$A$6:$A$205,B4657))&gt;1,"Код повторяется в номенклатуре",IF(ISNA(MATCH(C4657,{"Приход","Расход","Списание","Корректировка остатка"},0)),"Выберите тип операции",IF(NOT(ISNUMBER(D4657)),"Укажите количество",IF(D4657=0,"Количество не может быть 0",IF(AND(C4657&lt;&gt;"Корректировка остатка",D4657&lt;0),"Для этого типа количество положительное",IF(NOT(ISNUMBER('Номенклатура'!$C$2)),"Укажите дату начала учёта",IF(A4657&lt;INT('Номенклатура'!$C$2),"Раньше даты начала учёта: НЕ учтено",IF(AND(C4657="Корректировка остатка",TRIM(G4657)=""),"Учтено: добавьте пояснение","ОК")))))))))))))</f>
        <v/>
      </c>
    </row>
    <row r="4658" spans="1:9" x14ac:dyDescent="0.25">
      <c r="A4658" s="16"/>
      <c r="B4658" s="13"/>
      <c r="C4658" s="13"/>
      <c r="D4658" s="14"/>
      <c r="E4658" s="17" t="str">
        <f>IF(OR(B4658="",SUMPRODUCT(--EXACT('Номенклатура'!$A$6:$A$205,B4658))&lt;&gt;1),"",INDEX('Номенклатура'!$D$6:$D$205,SUMPRODUCT(EXACT('Номенклатура'!$A$6:$A$205,B4658)*(ROW('Номенклатура'!$A$6:$A$205)-5)))&amp;"")</f>
        <v/>
      </c>
      <c r="F4658" s="18" t="str">
        <f>IF(OR(I4658="ОК",I4658="Учтено: добавьте пояснение"),IF(C4658="Приход",D4658,IF(C4658="Корректировка остатка",D4658,-D4658)),"")</f>
        <v/>
      </c>
      <c r="G4658" s="13"/>
      <c r="H4658" s="15" t="str">
        <f>IF(OR(B4658="",SUMPRODUCT(--EXACT('Номенклатура'!$A$6:$A$205,B4658))&lt;&gt;1),"",INDEX('Номенклатура'!$B$6:$B$205,SUMPRODUCT(EXACT('Номенклатура'!$A$6:$A$205,B4658)*(ROW('Номенклатура'!$A$6:$A$205)-5)))&amp;"")</f>
        <v/>
      </c>
      <c r="I4658" s="15" t="str">
        <f>IF(COUNTA(A4658:D4658,G4658)=0,"",IF(NOT(ISNUMBER(A4658)),"Укажите дату",IF(B4658="","Укажите код",IF(NOT(AND(ISTEXT(B4658),LEN(B4658)&gt;0,LEN(B4658)&lt;=30,ISNUMBER(FIND(LEFT(B4658,1),"ABCDEFGHIJKLMNOPQRSTUVWXYZ")),SUMPRODUCT((MID(B4658,{1,2,3,4,5,6,7,8,9,10,11,12,13,14,15,16,17,18,19,20,21,22,23,24,25,26,27,28,29,30},1)&lt;&gt;"")*ISERROR(FIND(MID(B4658,{1,2,3,4,5,6,7,8,9,10,11,12,13,14,15,16,17,18,19,20,21,22,23,24,25,26,27,28,29,30},1),"ABCDEFGHIJKLMNOPQRSTUVWXYZ0123456789-_")))=0,ISERROR(VALUE(B4658)))),"Недопустимый код: только латинские буквы A-Z в верхнем регистре, цифры, - и _; начало с буквы, до 30 символов (например MILK-001)",IF(SUMPRODUCT(--EXACT('Номенклатура'!$A$6:$A$205,B4658))=0,"Код не найден в номенклатуре",IF(SUMPRODUCT(--EXACT('Номенклатура'!$A$6:$A$205,B4658))&gt;1,"Код повторяется в номенклатуре",IF(ISNA(MATCH(C4658,{"Приход","Расход","Списание","Корректировка остатка"},0)),"Выберите тип операции",IF(NOT(ISNUMBER(D4658)),"Укажите количество",IF(D4658=0,"Количество не может быть 0",IF(AND(C4658&lt;&gt;"Корректировка остатка",D4658&lt;0),"Для этого типа количество положительное",IF(NOT(ISNUMBER('Номенклатура'!$C$2)),"Укажите дату начала учёта",IF(A4658&lt;INT('Номенклатура'!$C$2),"Раньше даты начала учёта: НЕ учтено",IF(AND(C4658="Корректировка остатка",TRIM(G4658)=""),"Учтено: добавьте пояснение","ОК")))))))))))))</f>
        <v/>
      </c>
    </row>
    <row r="4659" spans="1:9" x14ac:dyDescent="0.25">
      <c r="A4659" s="16"/>
      <c r="B4659" s="13"/>
      <c r="C4659" s="13"/>
      <c r="D4659" s="14"/>
      <c r="E4659" s="17" t="str">
        <f>IF(OR(B4659="",SUMPRODUCT(--EXACT('Номенклатура'!$A$6:$A$205,B4659))&lt;&gt;1),"",INDEX('Номенклатура'!$D$6:$D$205,SUMPRODUCT(EXACT('Номенклатура'!$A$6:$A$205,B4659)*(ROW('Номенклатура'!$A$6:$A$205)-5)))&amp;"")</f>
        <v/>
      </c>
      <c r="F4659" s="18" t="str">
        <f>IF(OR(I4659="ОК",I4659="Учтено: добавьте пояснение"),IF(C4659="Приход",D4659,IF(C4659="Корректировка остатка",D4659,-D4659)),"")</f>
        <v/>
      </c>
      <c r="G4659" s="13"/>
      <c r="H4659" s="15" t="str">
        <f>IF(OR(B4659="",SUMPRODUCT(--EXACT('Номенклатура'!$A$6:$A$205,B4659))&lt;&gt;1),"",INDEX('Номенклатура'!$B$6:$B$205,SUMPRODUCT(EXACT('Номенклатура'!$A$6:$A$205,B4659)*(ROW('Номенклатура'!$A$6:$A$205)-5)))&amp;"")</f>
        <v/>
      </c>
      <c r="I4659" s="15" t="str">
        <f>IF(COUNTA(A4659:D4659,G4659)=0,"",IF(NOT(ISNUMBER(A4659)),"Укажите дату",IF(B4659="","Укажите код",IF(NOT(AND(ISTEXT(B4659),LEN(B4659)&gt;0,LEN(B4659)&lt;=30,ISNUMBER(FIND(LEFT(B4659,1),"ABCDEFGHIJKLMNOPQRSTUVWXYZ")),SUMPRODUCT((MID(B4659,{1,2,3,4,5,6,7,8,9,10,11,12,13,14,15,16,17,18,19,20,21,22,23,24,25,26,27,28,29,30},1)&lt;&gt;"")*ISERROR(FIND(MID(B4659,{1,2,3,4,5,6,7,8,9,10,11,12,13,14,15,16,17,18,19,20,21,22,23,24,25,26,27,28,29,30},1),"ABCDEFGHIJKLMNOPQRSTUVWXYZ0123456789-_")))=0,ISERROR(VALUE(B4659)))),"Недопустимый код: только латинские буквы A-Z в верхнем регистре, цифры, - и _; начало с буквы, до 30 символов (например MILK-001)",IF(SUMPRODUCT(--EXACT('Номенклатура'!$A$6:$A$205,B4659))=0,"Код не найден в номенклатуре",IF(SUMPRODUCT(--EXACT('Номенклатура'!$A$6:$A$205,B4659))&gt;1,"Код повторяется в номенклатуре",IF(ISNA(MATCH(C4659,{"Приход","Расход","Списание","Корректировка остатка"},0)),"Выберите тип операции",IF(NOT(ISNUMBER(D4659)),"Укажите количество",IF(D4659=0,"Количество не может быть 0",IF(AND(C4659&lt;&gt;"Корректировка остатка",D4659&lt;0),"Для этого типа количество положительное",IF(NOT(ISNUMBER('Номенклатура'!$C$2)),"Укажите дату начала учёта",IF(A4659&lt;INT('Номенклатура'!$C$2),"Раньше даты начала учёта: НЕ учтено",IF(AND(C4659="Корректировка остатка",TRIM(G4659)=""),"Учтено: добавьте пояснение","ОК")))))))))))))</f>
        <v/>
      </c>
    </row>
    <row r="4660" spans="1:9" x14ac:dyDescent="0.25">
      <c r="A4660" s="16"/>
      <c r="B4660" s="13"/>
      <c r="C4660" s="13"/>
      <c r="D4660" s="14"/>
      <c r="E4660" s="17" t="str">
        <f>IF(OR(B4660="",SUMPRODUCT(--EXACT('Номенклатура'!$A$6:$A$205,B4660))&lt;&gt;1),"",INDEX('Номенклатура'!$D$6:$D$205,SUMPRODUCT(EXACT('Номенклатура'!$A$6:$A$205,B4660)*(ROW('Номенклатура'!$A$6:$A$205)-5)))&amp;"")</f>
        <v/>
      </c>
      <c r="F4660" s="18" t="str">
        <f>IF(OR(I4660="ОК",I4660="Учтено: добавьте пояснение"),IF(C4660="Приход",D4660,IF(C4660="Корректировка остатка",D4660,-D4660)),"")</f>
        <v/>
      </c>
      <c r="G4660" s="13"/>
      <c r="H4660" s="15" t="str">
        <f>IF(OR(B4660="",SUMPRODUCT(--EXACT('Номенклатура'!$A$6:$A$205,B4660))&lt;&gt;1),"",INDEX('Номенклатура'!$B$6:$B$205,SUMPRODUCT(EXACT('Номенклатура'!$A$6:$A$205,B4660)*(ROW('Номенклатура'!$A$6:$A$205)-5)))&amp;"")</f>
        <v/>
      </c>
      <c r="I4660" s="15" t="str">
        <f>IF(COUNTA(A4660:D4660,G4660)=0,"",IF(NOT(ISNUMBER(A4660)),"Укажите дату",IF(B4660="","Укажите код",IF(NOT(AND(ISTEXT(B4660),LEN(B4660)&gt;0,LEN(B4660)&lt;=30,ISNUMBER(FIND(LEFT(B4660,1),"ABCDEFGHIJKLMNOPQRSTUVWXYZ")),SUMPRODUCT((MID(B4660,{1,2,3,4,5,6,7,8,9,10,11,12,13,14,15,16,17,18,19,20,21,22,23,24,25,26,27,28,29,30},1)&lt;&gt;"")*ISERROR(FIND(MID(B4660,{1,2,3,4,5,6,7,8,9,10,11,12,13,14,15,16,17,18,19,20,21,22,23,24,25,26,27,28,29,30},1),"ABCDEFGHIJKLMNOPQRSTUVWXYZ0123456789-_")))=0,ISERROR(VALUE(B4660)))),"Недопустимый код: только латинские буквы A-Z в верхнем регистре, цифры, - и _; начало с буквы, до 30 символов (например MILK-001)",IF(SUMPRODUCT(--EXACT('Номенклатура'!$A$6:$A$205,B4660))=0,"Код не найден в номенклатуре",IF(SUMPRODUCT(--EXACT('Номенклатура'!$A$6:$A$205,B4660))&gt;1,"Код повторяется в номенклатуре",IF(ISNA(MATCH(C4660,{"Приход","Расход","Списание","Корректировка остатка"},0)),"Выберите тип операции",IF(NOT(ISNUMBER(D4660)),"Укажите количество",IF(D4660=0,"Количество не может быть 0",IF(AND(C4660&lt;&gt;"Корректировка остатка",D4660&lt;0),"Для этого типа количество положительное",IF(NOT(ISNUMBER('Номенклатура'!$C$2)),"Укажите дату начала учёта",IF(A4660&lt;INT('Номенклатура'!$C$2),"Раньше даты начала учёта: НЕ учтено",IF(AND(C4660="Корректировка остатка",TRIM(G4660)=""),"Учтено: добавьте пояснение","ОК")))))))))))))</f>
        <v/>
      </c>
    </row>
    <row r="4661" spans="1:9" x14ac:dyDescent="0.25">
      <c r="A4661" s="16"/>
      <c r="B4661" s="13"/>
      <c r="C4661" s="13"/>
      <c r="D4661" s="14"/>
      <c r="E4661" s="17" t="str">
        <f>IF(OR(B4661="",SUMPRODUCT(--EXACT('Номенклатура'!$A$6:$A$205,B4661))&lt;&gt;1),"",INDEX('Номенклатура'!$D$6:$D$205,SUMPRODUCT(EXACT('Номенклатура'!$A$6:$A$205,B4661)*(ROW('Номенклатура'!$A$6:$A$205)-5)))&amp;"")</f>
        <v/>
      </c>
      <c r="F4661" s="18" t="str">
        <f>IF(OR(I4661="ОК",I4661="Учтено: добавьте пояснение"),IF(C4661="Приход",D4661,IF(C4661="Корректировка остатка",D4661,-D4661)),"")</f>
        <v/>
      </c>
      <c r="G4661" s="13"/>
      <c r="H4661" s="15" t="str">
        <f>IF(OR(B4661="",SUMPRODUCT(--EXACT('Номенклатура'!$A$6:$A$205,B4661))&lt;&gt;1),"",INDEX('Номенклатура'!$B$6:$B$205,SUMPRODUCT(EXACT('Номенклатура'!$A$6:$A$205,B4661)*(ROW('Номенклатура'!$A$6:$A$205)-5)))&amp;"")</f>
        <v/>
      </c>
      <c r="I4661" s="15" t="str">
        <f>IF(COUNTA(A4661:D4661,G4661)=0,"",IF(NOT(ISNUMBER(A4661)),"Укажите дату",IF(B4661="","Укажите код",IF(NOT(AND(ISTEXT(B4661),LEN(B4661)&gt;0,LEN(B4661)&lt;=30,ISNUMBER(FIND(LEFT(B4661,1),"ABCDEFGHIJKLMNOPQRSTUVWXYZ")),SUMPRODUCT((MID(B4661,{1,2,3,4,5,6,7,8,9,10,11,12,13,14,15,16,17,18,19,20,21,22,23,24,25,26,27,28,29,30},1)&lt;&gt;"")*ISERROR(FIND(MID(B4661,{1,2,3,4,5,6,7,8,9,10,11,12,13,14,15,16,17,18,19,20,21,22,23,24,25,26,27,28,29,30},1),"ABCDEFGHIJKLMNOPQRSTUVWXYZ0123456789-_")))=0,ISERROR(VALUE(B4661)))),"Недопустимый код: только латинские буквы A-Z в верхнем регистре, цифры, - и _; начало с буквы, до 30 символов (например MILK-001)",IF(SUMPRODUCT(--EXACT('Номенклатура'!$A$6:$A$205,B4661))=0,"Код не найден в номенклатуре",IF(SUMPRODUCT(--EXACT('Номенклатура'!$A$6:$A$205,B4661))&gt;1,"Код повторяется в номенклатуре",IF(ISNA(MATCH(C4661,{"Приход","Расход","Списание","Корректировка остатка"},0)),"Выберите тип операции",IF(NOT(ISNUMBER(D4661)),"Укажите количество",IF(D4661=0,"Количество не может быть 0",IF(AND(C4661&lt;&gt;"Корректировка остатка",D4661&lt;0),"Для этого типа количество положительное",IF(NOT(ISNUMBER('Номенклатура'!$C$2)),"Укажите дату начала учёта",IF(A4661&lt;INT('Номенклатура'!$C$2),"Раньше даты начала учёта: НЕ учтено",IF(AND(C4661="Корректировка остатка",TRIM(G4661)=""),"Учтено: добавьте пояснение","ОК")))))))))))))</f>
        <v/>
      </c>
    </row>
    <row r="4662" spans="1:9" x14ac:dyDescent="0.25">
      <c r="A4662" s="16"/>
      <c r="B4662" s="13"/>
      <c r="C4662" s="13"/>
      <c r="D4662" s="14"/>
      <c r="E4662" s="17" t="str">
        <f>IF(OR(B4662="",SUMPRODUCT(--EXACT('Номенклатура'!$A$6:$A$205,B4662))&lt;&gt;1),"",INDEX('Номенклатура'!$D$6:$D$205,SUMPRODUCT(EXACT('Номенклатура'!$A$6:$A$205,B4662)*(ROW('Номенклатура'!$A$6:$A$205)-5)))&amp;"")</f>
        <v/>
      </c>
      <c r="F4662" s="18" t="str">
        <f>IF(OR(I4662="ОК",I4662="Учтено: добавьте пояснение"),IF(C4662="Приход",D4662,IF(C4662="Корректировка остатка",D4662,-D4662)),"")</f>
        <v/>
      </c>
      <c r="G4662" s="13"/>
      <c r="H4662" s="15" t="str">
        <f>IF(OR(B4662="",SUMPRODUCT(--EXACT('Номенклатура'!$A$6:$A$205,B4662))&lt;&gt;1),"",INDEX('Номенклатура'!$B$6:$B$205,SUMPRODUCT(EXACT('Номенклатура'!$A$6:$A$205,B4662)*(ROW('Номенклатура'!$A$6:$A$205)-5)))&amp;"")</f>
        <v/>
      </c>
      <c r="I4662" s="15" t="str">
        <f>IF(COUNTA(A4662:D4662,G4662)=0,"",IF(NOT(ISNUMBER(A4662)),"Укажите дату",IF(B4662="","Укажите код",IF(NOT(AND(ISTEXT(B4662),LEN(B4662)&gt;0,LEN(B4662)&lt;=30,ISNUMBER(FIND(LEFT(B4662,1),"ABCDEFGHIJKLMNOPQRSTUVWXYZ")),SUMPRODUCT((MID(B4662,{1,2,3,4,5,6,7,8,9,10,11,12,13,14,15,16,17,18,19,20,21,22,23,24,25,26,27,28,29,30},1)&lt;&gt;"")*ISERROR(FIND(MID(B4662,{1,2,3,4,5,6,7,8,9,10,11,12,13,14,15,16,17,18,19,20,21,22,23,24,25,26,27,28,29,30},1),"ABCDEFGHIJKLMNOPQRSTUVWXYZ0123456789-_")))=0,ISERROR(VALUE(B4662)))),"Недопустимый код: только латинские буквы A-Z в верхнем регистре, цифры, - и _; начало с буквы, до 30 символов (например MILK-001)",IF(SUMPRODUCT(--EXACT('Номенклатура'!$A$6:$A$205,B4662))=0,"Код не найден в номенклатуре",IF(SUMPRODUCT(--EXACT('Номенклатура'!$A$6:$A$205,B4662))&gt;1,"Код повторяется в номенклатуре",IF(ISNA(MATCH(C4662,{"Приход","Расход","Списание","Корректировка остатка"},0)),"Выберите тип операции",IF(NOT(ISNUMBER(D4662)),"Укажите количество",IF(D4662=0,"Количество не может быть 0",IF(AND(C4662&lt;&gt;"Корректировка остатка",D4662&lt;0),"Для этого типа количество положительное",IF(NOT(ISNUMBER('Номенклатура'!$C$2)),"Укажите дату начала учёта",IF(A4662&lt;INT('Номенклатура'!$C$2),"Раньше даты начала учёта: НЕ учтено",IF(AND(C4662="Корректировка остатка",TRIM(G4662)=""),"Учтено: добавьте пояснение","ОК")))))))))))))</f>
        <v/>
      </c>
    </row>
    <row r="4663" spans="1:9" x14ac:dyDescent="0.25">
      <c r="A4663" s="16"/>
      <c r="B4663" s="13"/>
      <c r="C4663" s="13"/>
      <c r="D4663" s="14"/>
      <c r="E4663" s="17" t="str">
        <f>IF(OR(B4663="",SUMPRODUCT(--EXACT('Номенклатура'!$A$6:$A$205,B4663))&lt;&gt;1),"",INDEX('Номенклатура'!$D$6:$D$205,SUMPRODUCT(EXACT('Номенклатура'!$A$6:$A$205,B4663)*(ROW('Номенклатура'!$A$6:$A$205)-5)))&amp;"")</f>
        <v/>
      </c>
      <c r="F4663" s="18" t="str">
        <f>IF(OR(I4663="ОК",I4663="Учтено: добавьте пояснение"),IF(C4663="Приход",D4663,IF(C4663="Корректировка остатка",D4663,-D4663)),"")</f>
        <v/>
      </c>
      <c r="G4663" s="13"/>
      <c r="H4663" s="15" t="str">
        <f>IF(OR(B4663="",SUMPRODUCT(--EXACT('Номенклатура'!$A$6:$A$205,B4663))&lt;&gt;1),"",INDEX('Номенклатура'!$B$6:$B$205,SUMPRODUCT(EXACT('Номенклатура'!$A$6:$A$205,B4663)*(ROW('Номенклатура'!$A$6:$A$205)-5)))&amp;"")</f>
        <v/>
      </c>
      <c r="I4663" s="15" t="str">
        <f>IF(COUNTA(A4663:D4663,G4663)=0,"",IF(NOT(ISNUMBER(A4663)),"Укажите дату",IF(B4663="","Укажите код",IF(NOT(AND(ISTEXT(B4663),LEN(B4663)&gt;0,LEN(B4663)&lt;=30,ISNUMBER(FIND(LEFT(B4663,1),"ABCDEFGHIJKLMNOPQRSTUVWXYZ")),SUMPRODUCT((MID(B4663,{1,2,3,4,5,6,7,8,9,10,11,12,13,14,15,16,17,18,19,20,21,22,23,24,25,26,27,28,29,30},1)&lt;&gt;"")*ISERROR(FIND(MID(B4663,{1,2,3,4,5,6,7,8,9,10,11,12,13,14,15,16,17,18,19,20,21,22,23,24,25,26,27,28,29,30},1),"ABCDEFGHIJKLMNOPQRSTUVWXYZ0123456789-_")))=0,ISERROR(VALUE(B4663)))),"Недопустимый код: только латинские буквы A-Z в верхнем регистре, цифры, - и _; начало с буквы, до 30 символов (например MILK-001)",IF(SUMPRODUCT(--EXACT('Номенклатура'!$A$6:$A$205,B4663))=0,"Код не найден в номенклатуре",IF(SUMPRODUCT(--EXACT('Номенклатура'!$A$6:$A$205,B4663))&gt;1,"Код повторяется в номенклатуре",IF(ISNA(MATCH(C4663,{"Приход","Расход","Списание","Корректировка остатка"},0)),"Выберите тип операции",IF(NOT(ISNUMBER(D4663)),"Укажите количество",IF(D4663=0,"Количество не может быть 0",IF(AND(C4663&lt;&gt;"Корректировка остатка",D4663&lt;0),"Для этого типа количество положительное",IF(NOT(ISNUMBER('Номенклатура'!$C$2)),"Укажите дату начала учёта",IF(A4663&lt;INT('Номенклатура'!$C$2),"Раньше даты начала учёта: НЕ учтено",IF(AND(C4663="Корректировка остатка",TRIM(G4663)=""),"Учтено: добавьте пояснение","ОК")))))))))))))</f>
        <v/>
      </c>
    </row>
    <row r="4664" spans="1:9" x14ac:dyDescent="0.25">
      <c r="A4664" s="16"/>
      <c r="B4664" s="13"/>
      <c r="C4664" s="13"/>
      <c r="D4664" s="14"/>
      <c r="E4664" s="17" t="str">
        <f>IF(OR(B4664="",SUMPRODUCT(--EXACT('Номенклатура'!$A$6:$A$205,B4664))&lt;&gt;1),"",INDEX('Номенклатура'!$D$6:$D$205,SUMPRODUCT(EXACT('Номенклатура'!$A$6:$A$205,B4664)*(ROW('Номенклатура'!$A$6:$A$205)-5)))&amp;"")</f>
        <v/>
      </c>
      <c r="F4664" s="18" t="str">
        <f>IF(OR(I4664="ОК",I4664="Учтено: добавьте пояснение"),IF(C4664="Приход",D4664,IF(C4664="Корректировка остатка",D4664,-D4664)),"")</f>
        <v/>
      </c>
      <c r="G4664" s="13"/>
      <c r="H4664" s="15" t="str">
        <f>IF(OR(B4664="",SUMPRODUCT(--EXACT('Номенклатура'!$A$6:$A$205,B4664))&lt;&gt;1),"",INDEX('Номенклатура'!$B$6:$B$205,SUMPRODUCT(EXACT('Номенклатура'!$A$6:$A$205,B4664)*(ROW('Номенклатура'!$A$6:$A$205)-5)))&amp;"")</f>
        <v/>
      </c>
      <c r="I4664" s="15" t="str">
        <f>IF(COUNTA(A4664:D4664,G4664)=0,"",IF(NOT(ISNUMBER(A4664)),"Укажите дату",IF(B4664="","Укажите код",IF(NOT(AND(ISTEXT(B4664),LEN(B4664)&gt;0,LEN(B4664)&lt;=30,ISNUMBER(FIND(LEFT(B4664,1),"ABCDEFGHIJKLMNOPQRSTUVWXYZ")),SUMPRODUCT((MID(B4664,{1,2,3,4,5,6,7,8,9,10,11,12,13,14,15,16,17,18,19,20,21,22,23,24,25,26,27,28,29,30},1)&lt;&gt;"")*ISERROR(FIND(MID(B4664,{1,2,3,4,5,6,7,8,9,10,11,12,13,14,15,16,17,18,19,20,21,22,23,24,25,26,27,28,29,30},1),"ABCDEFGHIJKLMNOPQRSTUVWXYZ0123456789-_")))=0,ISERROR(VALUE(B4664)))),"Недопустимый код: только латинские буквы A-Z в верхнем регистре, цифры, - и _; начало с буквы, до 30 символов (например MILK-001)",IF(SUMPRODUCT(--EXACT('Номенклатура'!$A$6:$A$205,B4664))=0,"Код не найден в номенклатуре",IF(SUMPRODUCT(--EXACT('Номенклатура'!$A$6:$A$205,B4664))&gt;1,"Код повторяется в номенклатуре",IF(ISNA(MATCH(C4664,{"Приход","Расход","Списание","Корректировка остатка"},0)),"Выберите тип операции",IF(NOT(ISNUMBER(D4664)),"Укажите количество",IF(D4664=0,"Количество не может быть 0",IF(AND(C4664&lt;&gt;"Корректировка остатка",D4664&lt;0),"Для этого типа количество положительное",IF(NOT(ISNUMBER('Номенклатура'!$C$2)),"Укажите дату начала учёта",IF(A4664&lt;INT('Номенклатура'!$C$2),"Раньше даты начала учёта: НЕ учтено",IF(AND(C4664="Корректировка остатка",TRIM(G4664)=""),"Учтено: добавьте пояснение","ОК")))))))))))))</f>
        <v/>
      </c>
    </row>
    <row r="4665" spans="1:9" x14ac:dyDescent="0.25">
      <c r="A4665" s="16"/>
      <c r="B4665" s="13"/>
      <c r="C4665" s="13"/>
      <c r="D4665" s="14"/>
      <c r="E4665" s="17" t="str">
        <f>IF(OR(B4665="",SUMPRODUCT(--EXACT('Номенклатура'!$A$6:$A$205,B4665))&lt;&gt;1),"",INDEX('Номенклатура'!$D$6:$D$205,SUMPRODUCT(EXACT('Номенклатура'!$A$6:$A$205,B4665)*(ROW('Номенклатура'!$A$6:$A$205)-5)))&amp;"")</f>
        <v/>
      </c>
      <c r="F4665" s="18" t="str">
        <f>IF(OR(I4665="ОК",I4665="Учтено: добавьте пояснение"),IF(C4665="Приход",D4665,IF(C4665="Корректировка остатка",D4665,-D4665)),"")</f>
        <v/>
      </c>
      <c r="G4665" s="13"/>
      <c r="H4665" s="15" t="str">
        <f>IF(OR(B4665="",SUMPRODUCT(--EXACT('Номенклатура'!$A$6:$A$205,B4665))&lt;&gt;1),"",INDEX('Номенклатура'!$B$6:$B$205,SUMPRODUCT(EXACT('Номенклатура'!$A$6:$A$205,B4665)*(ROW('Номенклатура'!$A$6:$A$205)-5)))&amp;"")</f>
        <v/>
      </c>
      <c r="I4665" s="15" t="str">
        <f>IF(COUNTA(A4665:D4665,G4665)=0,"",IF(NOT(ISNUMBER(A4665)),"Укажите дату",IF(B4665="","Укажите код",IF(NOT(AND(ISTEXT(B4665),LEN(B4665)&gt;0,LEN(B4665)&lt;=30,ISNUMBER(FIND(LEFT(B4665,1),"ABCDEFGHIJKLMNOPQRSTUVWXYZ")),SUMPRODUCT((MID(B4665,{1,2,3,4,5,6,7,8,9,10,11,12,13,14,15,16,17,18,19,20,21,22,23,24,25,26,27,28,29,30},1)&lt;&gt;"")*ISERROR(FIND(MID(B4665,{1,2,3,4,5,6,7,8,9,10,11,12,13,14,15,16,17,18,19,20,21,22,23,24,25,26,27,28,29,30},1),"ABCDEFGHIJKLMNOPQRSTUVWXYZ0123456789-_")))=0,ISERROR(VALUE(B4665)))),"Недопустимый код: только латинские буквы A-Z в верхнем регистре, цифры, - и _; начало с буквы, до 30 символов (например MILK-001)",IF(SUMPRODUCT(--EXACT('Номенклатура'!$A$6:$A$205,B4665))=0,"Код не найден в номенклатуре",IF(SUMPRODUCT(--EXACT('Номенклатура'!$A$6:$A$205,B4665))&gt;1,"Код повторяется в номенклатуре",IF(ISNA(MATCH(C4665,{"Приход","Расход","Списание","Корректировка остатка"},0)),"Выберите тип операции",IF(NOT(ISNUMBER(D4665)),"Укажите количество",IF(D4665=0,"Количество не может быть 0",IF(AND(C4665&lt;&gt;"Корректировка остатка",D4665&lt;0),"Для этого типа количество положительное",IF(NOT(ISNUMBER('Номенклатура'!$C$2)),"Укажите дату начала учёта",IF(A4665&lt;INT('Номенклатура'!$C$2),"Раньше даты начала учёта: НЕ учтено",IF(AND(C4665="Корректировка остатка",TRIM(G4665)=""),"Учтено: добавьте пояснение","ОК")))))))))))))</f>
        <v/>
      </c>
    </row>
    <row r="4666" spans="1:9" x14ac:dyDescent="0.25">
      <c r="A4666" s="16"/>
      <c r="B4666" s="13"/>
      <c r="C4666" s="13"/>
      <c r="D4666" s="14"/>
      <c r="E4666" s="17" t="str">
        <f>IF(OR(B4666="",SUMPRODUCT(--EXACT('Номенклатура'!$A$6:$A$205,B4666))&lt;&gt;1),"",INDEX('Номенклатура'!$D$6:$D$205,SUMPRODUCT(EXACT('Номенклатура'!$A$6:$A$205,B4666)*(ROW('Номенклатура'!$A$6:$A$205)-5)))&amp;"")</f>
        <v/>
      </c>
      <c r="F4666" s="18" t="str">
        <f>IF(OR(I4666="ОК",I4666="Учтено: добавьте пояснение"),IF(C4666="Приход",D4666,IF(C4666="Корректировка остатка",D4666,-D4666)),"")</f>
        <v/>
      </c>
      <c r="G4666" s="13"/>
      <c r="H4666" s="15" t="str">
        <f>IF(OR(B4666="",SUMPRODUCT(--EXACT('Номенклатура'!$A$6:$A$205,B4666))&lt;&gt;1),"",INDEX('Номенклатура'!$B$6:$B$205,SUMPRODUCT(EXACT('Номенклатура'!$A$6:$A$205,B4666)*(ROW('Номенклатура'!$A$6:$A$205)-5)))&amp;"")</f>
        <v/>
      </c>
      <c r="I4666" s="15" t="str">
        <f>IF(COUNTA(A4666:D4666,G4666)=0,"",IF(NOT(ISNUMBER(A4666)),"Укажите дату",IF(B4666="","Укажите код",IF(NOT(AND(ISTEXT(B4666),LEN(B4666)&gt;0,LEN(B4666)&lt;=30,ISNUMBER(FIND(LEFT(B4666,1),"ABCDEFGHIJKLMNOPQRSTUVWXYZ")),SUMPRODUCT((MID(B4666,{1,2,3,4,5,6,7,8,9,10,11,12,13,14,15,16,17,18,19,20,21,22,23,24,25,26,27,28,29,30},1)&lt;&gt;"")*ISERROR(FIND(MID(B4666,{1,2,3,4,5,6,7,8,9,10,11,12,13,14,15,16,17,18,19,20,21,22,23,24,25,26,27,28,29,30},1),"ABCDEFGHIJKLMNOPQRSTUVWXYZ0123456789-_")))=0,ISERROR(VALUE(B4666)))),"Недопустимый код: только латинские буквы A-Z в верхнем регистре, цифры, - и _; начало с буквы, до 30 символов (например MILK-001)",IF(SUMPRODUCT(--EXACT('Номенклатура'!$A$6:$A$205,B4666))=0,"Код не найден в номенклатуре",IF(SUMPRODUCT(--EXACT('Номенклатура'!$A$6:$A$205,B4666))&gt;1,"Код повторяется в номенклатуре",IF(ISNA(MATCH(C4666,{"Приход","Расход","Списание","Корректировка остатка"},0)),"Выберите тип операции",IF(NOT(ISNUMBER(D4666)),"Укажите количество",IF(D4666=0,"Количество не может быть 0",IF(AND(C4666&lt;&gt;"Корректировка остатка",D4666&lt;0),"Для этого типа количество положительное",IF(NOT(ISNUMBER('Номенклатура'!$C$2)),"Укажите дату начала учёта",IF(A4666&lt;INT('Номенклатура'!$C$2),"Раньше даты начала учёта: НЕ учтено",IF(AND(C4666="Корректировка остатка",TRIM(G4666)=""),"Учтено: добавьте пояснение","ОК")))))))))))))</f>
        <v/>
      </c>
    </row>
    <row r="4667" spans="1:9" x14ac:dyDescent="0.25">
      <c r="A4667" s="16"/>
      <c r="B4667" s="13"/>
      <c r="C4667" s="13"/>
      <c r="D4667" s="14"/>
      <c r="E4667" s="17" t="str">
        <f>IF(OR(B4667="",SUMPRODUCT(--EXACT('Номенклатура'!$A$6:$A$205,B4667))&lt;&gt;1),"",INDEX('Номенклатура'!$D$6:$D$205,SUMPRODUCT(EXACT('Номенклатура'!$A$6:$A$205,B4667)*(ROW('Номенклатура'!$A$6:$A$205)-5)))&amp;"")</f>
        <v/>
      </c>
      <c r="F4667" s="18" t="str">
        <f>IF(OR(I4667="ОК",I4667="Учтено: добавьте пояснение"),IF(C4667="Приход",D4667,IF(C4667="Корректировка остатка",D4667,-D4667)),"")</f>
        <v/>
      </c>
      <c r="G4667" s="13"/>
      <c r="H4667" s="15" t="str">
        <f>IF(OR(B4667="",SUMPRODUCT(--EXACT('Номенклатура'!$A$6:$A$205,B4667))&lt;&gt;1),"",INDEX('Номенклатура'!$B$6:$B$205,SUMPRODUCT(EXACT('Номенклатура'!$A$6:$A$205,B4667)*(ROW('Номенклатура'!$A$6:$A$205)-5)))&amp;"")</f>
        <v/>
      </c>
      <c r="I4667" s="15" t="str">
        <f>IF(COUNTA(A4667:D4667,G4667)=0,"",IF(NOT(ISNUMBER(A4667)),"Укажите дату",IF(B4667="","Укажите код",IF(NOT(AND(ISTEXT(B4667),LEN(B4667)&gt;0,LEN(B4667)&lt;=30,ISNUMBER(FIND(LEFT(B4667,1),"ABCDEFGHIJKLMNOPQRSTUVWXYZ")),SUMPRODUCT((MID(B4667,{1,2,3,4,5,6,7,8,9,10,11,12,13,14,15,16,17,18,19,20,21,22,23,24,25,26,27,28,29,30},1)&lt;&gt;"")*ISERROR(FIND(MID(B4667,{1,2,3,4,5,6,7,8,9,10,11,12,13,14,15,16,17,18,19,20,21,22,23,24,25,26,27,28,29,30},1),"ABCDEFGHIJKLMNOPQRSTUVWXYZ0123456789-_")))=0,ISERROR(VALUE(B4667)))),"Недопустимый код: только латинские буквы A-Z в верхнем регистре, цифры, - и _; начало с буквы, до 30 символов (например MILK-001)",IF(SUMPRODUCT(--EXACT('Номенклатура'!$A$6:$A$205,B4667))=0,"Код не найден в номенклатуре",IF(SUMPRODUCT(--EXACT('Номенклатура'!$A$6:$A$205,B4667))&gt;1,"Код повторяется в номенклатуре",IF(ISNA(MATCH(C4667,{"Приход","Расход","Списание","Корректировка остатка"},0)),"Выберите тип операции",IF(NOT(ISNUMBER(D4667)),"Укажите количество",IF(D4667=0,"Количество не может быть 0",IF(AND(C4667&lt;&gt;"Корректировка остатка",D4667&lt;0),"Для этого типа количество положительное",IF(NOT(ISNUMBER('Номенклатура'!$C$2)),"Укажите дату начала учёта",IF(A4667&lt;INT('Номенклатура'!$C$2),"Раньше даты начала учёта: НЕ учтено",IF(AND(C4667="Корректировка остатка",TRIM(G4667)=""),"Учтено: добавьте пояснение","ОК")))))))))))))</f>
        <v/>
      </c>
    </row>
    <row r="4668" spans="1:9" x14ac:dyDescent="0.25">
      <c r="A4668" s="16"/>
      <c r="B4668" s="13"/>
      <c r="C4668" s="13"/>
      <c r="D4668" s="14"/>
      <c r="E4668" s="17" t="str">
        <f>IF(OR(B4668="",SUMPRODUCT(--EXACT('Номенклатура'!$A$6:$A$205,B4668))&lt;&gt;1),"",INDEX('Номенклатура'!$D$6:$D$205,SUMPRODUCT(EXACT('Номенклатура'!$A$6:$A$205,B4668)*(ROW('Номенклатура'!$A$6:$A$205)-5)))&amp;"")</f>
        <v/>
      </c>
      <c r="F4668" s="18" t="str">
        <f>IF(OR(I4668="ОК",I4668="Учтено: добавьте пояснение"),IF(C4668="Приход",D4668,IF(C4668="Корректировка остатка",D4668,-D4668)),"")</f>
        <v/>
      </c>
      <c r="G4668" s="13"/>
      <c r="H4668" s="15" t="str">
        <f>IF(OR(B4668="",SUMPRODUCT(--EXACT('Номенклатура'!$A$6:$A$205,B4668))&lt;&gt;1),"",INDEX('Номенклатура'!$B$6:$B$205,SUMPRODUCT(EXACT('Номенклатура'!$A$6:$A$205,B4668)*(ROW('Номенклатура'!$A$6:$A$205)-5)))&amp;"")</f>
        <v/>
      </c>
      <c r="I4668" s="15" t="str">
        <f>IF(COUNTA(A4668:D4668,G4668)=0,"",IF(NOT(ISNUMBER(A4668)),"Укажите дату",IF(B4668="","Укажите код",IF(NOT(AND(ISTEXT(B4668),LEN(B4668)&gt;0,LEN(B4668)&lt;=30,ISNUMBER(FIND(LEFT(B4668,1),"ABCDEFGHIJKLMNOPQRSTUVWXYZ")),SUMPRODUCT((MID(B4668,{1,2,3,4,5,6,7,8,9,10,11,12,13,14,15,16,17,18,19,20,21,22,23,24,25,26,27,28,29,30},1)&lt;&gt;"")*ISERROR(FIND(MID(B4668,{1,2,3,4,5,6,7,8,9,10,11,12,13,14,15,16,17,18,19,20,21,22,23,24,25,26,27,28,29,30},1),"ABCDEFGHIJKLMNOPQRSTUVWXYZ0123456789-_")))=0,ISERROR(VALUE(B4668)))),"Недопустимый код: только латинские буквы A-Z в верхнем регистре, цифры, - и _; начало с буквы, до 30 символов (например MILK-001)",IF(SUMPRODUCT(--EXACT('Номенклатура'!$A$6:$A$205,B4668))=0,"Код не найден в номенклатуре",IF(SUMPRODUCT(--EXACT('Номенклатура'!$A$6:$A$205,B4668))&gt;1,"Код повторяется в номенклатуре",IF(ISNA(MATCH(C4668,{"Приход","Расход","Списание","Корректировка остатка"},0)),"Выберите тип операции",IF(NOT(ISNUMBER(D4668)),"Укажите количество",IF(D4668=0,"Количество не может быть 0",IF(AND(C4668&lt;&gt;"Корректировка остатка",D4668&lt;0),"Для этого типа количество положительное",IF(NOT(ISNUMBER('Номенклатура'!$C$2)),"Укажите дату начала учёта",IF(A4668&lt;INT('Номенклатура'!$C$2),"Раньше даты начала учёта: НЕ учтено",IF(AND(C4668="Корректировка остатка",TRIM(G4668)=""),"Учтено: добавьте пояснение","ОК")))))))))))))</f>
        <v/>
      </c>
    </row>
    <row r="4669" spans="1:9" x14ac:dyDescent="0.25">
      <c r="A4669" s="16"/>
      <c r="B4669" s="13"/>
      <c r="C4669" s="13"/>
      <c r="D4669" s="14"/>
      <c r="E4669" s="17" t="str">
        <f>IF(OR(B4669="",SUMPRODUCT(--EXACT('Номенклатура'!$A$6:$A$205,B4669))&lt;&gt;1),"",INDEX('Номенклатура'!$D$6:$D$205,SUMPRODUCT(EXACT('Номенклатура'!$A$6:$A$205,B4669)*(ROW('Номенклатура'!$A$6:$A$205)-5)))&amp;"")</f>
        <v/>
      </c>
      <c r="F4669" s="18" t="str">
        <f>IF(OR(I4669="ОК",I4669="Учтено: добавьте пояснение"),IF(C4669="Приход",D4669,IF(C4669="Корректировка остатка",D4669,-D4669)),"")</f>
        <v/>
      </c>
      <c r="G4669" s="13"/>
      <c r="H4669" s="15" t="str">
        <f>IF(OR(B4669="",SUMPRODUCT(--EXACT('Номенклатура'!$A$6:$A$205,B4669))&lt;&gt;1),"",INDEX('Номенклатура'!$B$6:$B$205,SUMPRODUCT(EXACT('Номенклатура'!$A$6:$A$205,B4669)*(ROW('Номенклатура'!$A$6:$A$205)-5)))&amp;"")</f>
        <v/>
      </c>
      <c r="I4669" s="15" t="str">
        <f>IF(COUNTA(A4669:D4669,G4669)=0,"",IF(NOT(ISNUMBER(A4669)),"Укажите дату",IF(B4669="","Укажите код",IF(NOT(AND(ISTEXT(B4669),LEN(B4669)&gt;0,LEN(B4669)&lt;=30,ISNUMBER(FIND(LEFT(B4669,1),"ABCDEFGHIJKLMNOPQRSTUVWXYZ")),SUMPRODUCT((MID(B4669,{1,2,3,4,5,6,7,8,9,10,11,12,13,14,15,16,17,18,19,20,21,22,23,24,25,26,27,28,29,30},1)&lt;&gt;"")*ISERROR(FIND(MID(B4669,{1,2,3,4,5,6,7,8,9,10,11,12,13,14,15,16,17,18,19,20,21,22,23,24,25,26,27,28,29,30},1),"ABCDEFGHIJKLMNOPQRSTUVWXYZ0123456789-_")))=0,ISERROR(VALUE(B4669)))),"Недопустимый код: только латинские буквы A-Z в верхнем регистре, цифры, - и _; начало с буквы, до 30 символов (например MILK-001)",IF(SUMPRODUCT(--EXACT('Номенклатура'!$A$6:$A$205,B4669))=0,"Код не найден в номенклатуре",IF(SUMPRODUCT(--EXACT('Номенклатура'!$A$6:$A$205,B4669))&gt;1,"Код повторяется в номенклатуре",IF(ISNA(MATCH(C4669,{"Приход","Расход","Списание","Корректировка остатка"},0)),"Выберите тип операции",IF(NOT(ISNUMBER(D4669)),"Укажите количество",IF(D4669=0,"Количество не может быть 0",IF(AND(C4669&lt;&gt;"Корректировка остатка",D4669&lt;0),"Для этого типа количество положительное",IF(NOT(ISNUMBER('Номенклатура'!$C$2)),"Укажите дату начала учёта",IF(A4669&lt;INT('Номенклатура'!$C$2),"Раньше даты начала учёта: НЕ учтено",IF(AND(C4669="Корректировка остатка",TRIM(G4669)=""),"Учтено: добавьте пояснение","ОК")))))))))))))</f>
        <v/>
      </c>
    </row>
    <row r="4670" spans="1:9" x14ac:dyDescent="0.25">
      <c r="A4670" s="16"/>
      <c r="B4670" s="13"/>
      <c r="C4670" s="13"/>
      <c r="D4670" s="14"/>
      <c r="E4670" s="17" t="str">
        <f>IF(OR(B4670="",SUMPRODUCT(--EXACT('Номенклатура'!$A$6:$A$205,B4670))&lt;&gt;1),"",INDEX('Номенклатура'!$D$6:$D$205,SUMPRODUCT(EXACT('Номенклатура'!$A$6:$A$205,B4670)*(ROW('Номенклатура'!$A$6:$A$205)-5)))&amp;"")</f>
        <v/>
      </c>
      <c r="F4670" s="18" t="str">
        <f>IF(OR(I4670="ОК",I4670="Учтено: добавьте пояснение"),IF(C4670="Приход",D4670,IF(C4670="Корректировка остатка",D4670,-D4670)),"")</f>
        <v/>
      </c>
      <c r="G4670" s="13"/>
      <c r="H4670" s="15" t="str">
        <f>IF(OR(B4670="",SUMPRODUCT(--EXACT('Номенклатура'!$A$6:$A$205,B4670))&lt;&gt;1),"",INDEX('Номенклатура'!$B$6:$B$205,SUMPRODUCT(EXACT('Номенклатура'!$A$6:$A$205,B4670)*(ROW('Номенклатура'!$A$6:$A$205)-5)))&amp;"")</f>
        <v/>
      </c>
      <c r="I4670" s="15" t="str">
        <f>IF(COUNTA(A4670:D4670,G4670)=0,"",IF(NOT(ISNUMBER(A4670)),"Укажите дату",IF(B4670="","Укажите код",IF(NOT(AND(ISTEXT(B4670),LEN(B4670)&gt;0,LEN(B4670)&lt;=30,ISNUMBER(FIND(LEFT(B4670,1),"ABCDEFGHIJKLMNOPQRSTUVWXYZ")),SUMPRODUCT((MID(B4670,{1,2,3,4,5,6,7,8,9,10,11,12,13,14,15,16,17,18,19,20,21,22,23,24,25,26,27,28,29,30},1)&lt;&gt;"")*ISERROR(FIND(MID(B4670,{1,2,3,4,5,6,7,8,9,10,11,12,13,14,15,16,17,18,19,20,21,22,23,24,25,26,27,28,29,30},1),"ABCDEFGHIJKLMNOPQRSTUVWXYZ0123456789-_")))=0,ISERROR(VALUE(B4670)))),"Недопустимый код: только латинские буквы A-Z в верхнем регистре, цифры, - и _; начало с буквы, до 30 символов (например MILK-001)",IF(SUMPRODUCT(--EXACT('Номенклатура'!$A$6:$A$205,B4670))=0,"Код не найден в номенклатуре",IF(SUMPRODUCT(--EXACT('Номенклатура'!$A$6:$A$205,B4670))&gt;1,"Код повторяется в номенклатуре",IF(ISNA(MATCH(C4670,{"Приход","Расход","Списание","Корректировка остатка"},0)),"Выберите тип операции",IF(NOT(ISNUMBER(D4670)),"Укажите количество",IF(D4670=0,"Количество не может быть 0",IF(AND(C4670&lt;&gt;"Корректировка остатка",D4670&lt;0),"Для этого типа количество положительное",IF(NOT(ISNUMBER('Номенклатура'!$C$2)),"Укажите дату начала учёта",IF(A4670&lt;INT('Номенклатура'!$C$2),"Раньше даты начала учёта: НЕ учтено",IF(AND(C4670="Корректировка остатка",TRIM(G4670)=""),"Учтено: добавьте пояснение","ОК")))))))))))))</f>
        <v/>
      </c>
    </row>
    <row r="4671" spans="1:9" x14ac:dyDescent="0.25">
      <c r="A4671" s="16"/>
      <c r="B4671" s="13"/>
      <c r="C4671" s="13"/>
      <c r="D4671" s="14"/>
      <c r="E4671" s="17" t="str">
        <f>IF(OR(B4671="",SUMPRODUCT(--EXACT('Номенклатура'!$A$6:$A$205,B4671))&lt;&gt;1),"",INDEX('Номенклатура'!$D$6:$D$205,SUMPRODUCT(EXACT('Номенклатура'!$A$6:$A$205,B4671)*(ROW('Номенклатура'!$A$6:$A$205)-5)))&amp;"")</f>
        <v/>
      </c>
      <c r="F4671" s="18" t="str">
        <f>IF(OR(I4671="ОК",I4671="Учтено: добавьте пояснение"),IF(C4671="Приход",D4671,IF(C4671="Корректировка остатка",D4671,-D4671)),"")</f>
        <v/>
      </c>
      <c r="G4671" s="13"/>
      <c r="H4671" s="15" t="str">
        <f>IF(OR(B4671="",SUMPRODUCT(--EXACT('Номенклатура'!$A$6:$A$205,B4671))&lt;&gt;1),"",INDEX('Номенклатура'!$B$6:$B$205,SUMPRODUCT(EXACT('Номенклатура'!$A$6:$A$205,B4671)*(ROW('Номенклатура'!$A$6:$A$205)-5)))&amp;"")</f>
        <v/>
      </c>
      <c r="I4671" s="15" t="str">
        <f>IF(COUNTA(A4671:D4671,G4671)=0,"",IF(NOT(ISNUMBER(A4671)),"Укажите дату",IF(B4671="","Укажите код",IF(NOT(AND(ISTEXT(B4671),LEN(B4671)&gt;0,LEN(B4671)&lt;=30,ISNUMBER(FIND(LEFT(B4671,1),"ABCDEFGHIJKLMNOPQRSTUVWXYZ")),SUMPRODUCT((MID(B4671,{1,2,3,4,5,6,7,8,9,10,11,12,13,14,15,16,17,18,19,20,21,22,23,24,25,26,27,28,29,30},1)&lt;&gt;"")*ISERROR(FIND(MID(B4671,{1,2,3,4,5,6,7,8,9,10,11,12,13,14,15,16,17,18,19,20,21,22,23,24,25,26,27,28,29,30},1),"ABCDEFGHIJKLMNOPQRSTUVWXYZ0123456789-_")))=0,ISERROR(VALUE(B4671)))),"Недопустимый код: только латинские буквы A-Z в верхнем регистре, цифры, - и _; начало с буквы, до 30 символов (например MILK-001)",IF(SUMPRODUCT(--EXACT('Номенклатура'!$A$6:$A$205,B4671))=0,"Код не найден в номенклатуре",IF(SUMPRODUCT(--EXACT('Номенклатура'!$A$6:$A$205,B4671))&gt;1,"Код повторяется в номенклатуре",IF(ISNA(MATCH(C4671,{"Приход","Расход","Списание","Корректировка остатка"},0)),"Выберите тип операции",IF(NOT(ISNUMBER(D4671)),"Укажите количество",IF(D4671=0,"Количество не может быть 0",IF(AND(C4671&lt;&gt;"Корректировка остатка",D4671&lt;0),"Для этого типа количество положительное",IF(NOT(ISNUMBER('Номенклатура'!$C$2)),"Укажите дату начала учёта",IF(A4671&lt;INT('Номенклатура'!$C$2),"Раньше даты начала учёта: НЕ учтено",IF(AND(C4671="Корректировка остатка",TRIM(G4671)=""),"Учтено: добавьте пояснение","ОК")))))))))))))</f>
        <v/>
      </c>
    </row>
    <row r="4672" spans="1:9" x14ac:dyDescent="0.25">
      <c r="A4672" s="16"/>
      <c r="B4672" s="13"/>
      <c r="C4672" s="13"/>
      <c r="D4672" s="14"/>
      <c r="E4672" s="17" t="str">
        <f>IF(OR(B4672="",SUMPRODUCT(--EXACT('Номенклатура'!$A$6:$A$205,B4672))&lt;&gt;1),"",INDEX('Номенклатура'!$D$6:$D$205,SUMPRODUCT(EXACT('Номенклатура'!$A$6:$A$205,B4672)*(ROW('Номенклатура'!$A$6:$A$205)-5)))&amp;"")</f>
        <v/>
      </c>
      <c r="F4672" s="18" t="str">
        <f>IF(OR(I4672="ОК",I4672="Учтено: добавьте пояснение"),IF(C4672="Приход",D4672,IF(C4672="Корректировка остатка",D4672,-D4672)),"")</f>
        <v/>
      </c>
      <c r="G4672" s="13"/>
      <c r="H4672" s="15" t="str">
        <f>IF(OR(B4672="",SUMPRODUCT(--EXACT('Номенклатура'!$A$6:$A$205,B4672))&lt;&gt;1),"",INDEX('Номенклатура'!$B$6:$B$205,SUMPRODUCT(EXACT('Номенклатура'!$A$6:$A$205,B4672)*(ROW('Номенклатура'!$A$6:$A$205)-5)))&amp;"")</f>
        <v/>
      </c>
      <c r="I4672" s="15" t="str">
        <f>IF(COUNTA(A4672:D4672,G4672)=0,"",IF(NOT(ISNUMBER(A4672)),"Укажите дату",IF(B4672="","Укажите код",IF(NOT(AND(ISTEXT(B4672),LEN(B4672)&gt;0,LEN(B4672)&lt;=30,ISNUMBER(FIND(LEFT(B4672,1),"ABCDEFGHIJKLMNOPQRSTUVWXYZ")),SUMPRODUCT((MID(B4672,{1,2,3,4,5,6,7,8,9,10,11,12,13,14,15,16,17,18,19,20,21,22,23,24,25,26,27,28,29,30},1)&lt;&gt;"")*ISERROR(FIND(MID(B4672,{1,2,3,4,5,6,7,8,9,10,11,12,13,14,15,16,17,18,19,20,21,22,23,24,25,26,27,28,29,30},1),"ABCDEFGHIJKLMNOPQRSTUVWXYZ0123456789-_")))=0,ISERROR(VALUE(B4672)))),"Недопустимый код: только латинские буквы A-Z в верхнем регистре, цифры, - и _; начало с буквы, до 30 символов (например MILK-001)",IF(SUMPRODUCT(--EXACT('Номенклатура'!$A$6:$A$205,B4672))=0,"Код не найден в номенклатуре",IF(SUMPRODUCT(--EXACT('Номенклатура'!$A$6:$A$205,B4672))&gt;1,"Код повторяется в номенклатуре",IF(ISNA(MATCH(C4672,{"Приход","Расход","Списание","Корректировка остатка"},0)),"Выберите тип операции",IF(NOT(ISNUMBER(D4672)),"Укажите количество",IF(D4672=0,"Количество не может быть 0",IF(AND(C4672&lt;&gt;"Корректировка остатка",D4672&lt;0),"Для этого типа количество положительное",IF(NOT(ISNUMBER('Номенклатура'!$C$2)),"Укажите дату начала учёта",IF(A4672&lt;INT('Номенклатура'!$C$2),"Раньше даты начала учёта: НЕ учтено",IF(AND(C4672="Корректировка остатка",TRIM(G4672)=""),"Учтено: добавьте пояснение","ОК")))))))))))))</f>
        <v/>
      </c>
    </row>
    <row r="4673" spans="1:9" x14ac:dyDescent="0.25">
      <c r="A4673" s="16"/>
      <c r="B4673" s="13"/>
      <c r="C4673" s="13"/>
      <c r="D4673" s="14"/>
      <c r="E4673" s="17" t="str">
        <f>IF(OR(B4673="",SUMPRODUCT(--EXACT('Номенклатура'!$A$6:$A$205,B4673))&lt;&gt;1),"",INDEX('Номенклатура'!$D$6:$D$205,SUMPRODUCT(EXACT('Номенклатура'!$A$6:$A$205,B4673)*(ROW('Номенклатура'!$A$6:$A$205)-5)))&amp;"")</f>
        <v/>
      </c>
      <c r="F4673" s="18" t="str">
        <f>IF(OR(I4673="ОК",I4673="Учтено: добавьте пояснение"),IF(C4673="Приход",D4673,IF(C4673="Корректировка остатка",D4673,-D4673)),"")</f>
        <v/>
      </c>
      <c r="G4673" s="13"/>
      <c r="H4673" s="15" t="str">
        <f>IF(OR(B4673="",SUMPRODUCT(--EXACT('Номенклатура'!$A$6:$A$205,B4673))&lt;&gt;1),"",INDEX('Номенклатура'!$B$6:$B$205,SUMPRODUCT(EXACT('Номенклатура'!$A$6:$A$205,B4673)*(ROW('Номенклатура'!$A$6:$A$205)-5)))&amp;"")</f>
        <v/>
      </c>
      <c r="I4673" s="15" t="str">
        <f>IF(COUNTA(A4673:D4673,G4673)=0,"",IF(NOT(ISNUMBER(A4673)),"Укажите дату",IF(B4673="","Укажите код",IF(NOT(AND(ISTEXT(B4673),LEN(B4673)&gt;0,LEN(B4673)&lt;=30,ISNUMBER(FIND(LEFT(B4673,1),"ABCDEFGHIJKLMNOPQRSTUVWXYZ")),SUMPRODUCT((MID(B4673,{1,2,3,4,5,6,7,8,9,10,11,12,13,14,15,16,17,18,19,20,21,22,23,24,25,26,27,28,29,30},1)&lt;&gt;"")*ISERROR(FIND(MID(B4673,{1,2,3,4,5,6,7,8,9,10,11,12,13,14,15,16,17,18,19,20,21,22,23,24,25,26,27,28,29,30},1),"ABCDEFGHIJKLMNOPQRSTUVWXYZ0123456789-_")))=0,ISERROR(VALUE(B4673)))),"Недопустимый код: только латинские буквы A-Z в верхнем регистре, цифры, - и _; начало с буквы, до 30 символов (например MILK-001)",IF(SUMPRODUCT(--EXACT('Номенклатура'!$A$6:$A$205,B4673))=0,"Код не найден в номенклатуре",IF(SUMPRODUCT(--EXACT('Номенклатура'!$A$6:$A$205,B4673))&gt;1,"Код повторяется в номенклатуре",IF(ISNA(MATCH(C4673,{"Приход","Расход","Списание","Корректировка остатка"},0)),"Выберите тип операции",IF(NOT(ISNUMBER(D4673)),"Укажите количество",IF(D4673=0,"Количество не может быть 0",IF(AND(C4673&lt;&gt;"Корректировка остатка",D4673&lt;0),"Для этого типа количество положительное",IF(NOT(ISNUMBER('Номенклатура'!$C$2)),"Укажите дату начала учёта",IF(A4673&lt;INT('Номенклатура'!$C$2),"Раньше даты начала учёта: НЕ учтено",IF(AND(C4673="Корректировка остатка",TRIM(G4673)=""),"Учтено: добавьте пояснение","ОК")))))))))))))</f>
        <v/>
      </c>
    </row>
    <row r="4674" spans="1:9" x14ac:dyDescent="0.25">
      <c r="A4674" s="16"/>
      <c r="B4674" s="13"/>
      <c r="C4674" s="13"/>
      <c r="D4674" s="14"/>
      <c r="E4674" s="17" t="str">
        <f>IF(OR(B4674="",SUMPRODUCT(--EXACT('Номенклатура'!$A$6:$A$205,B4674))&lt;&gt;1),"",INDEX('Номенклатура'!$D$6:$D$205,SUMPRODUCT(EXACT('Номенклатура'!$A$6:$A$205,B4674)*(ROW('Номенклатура'!$A$6:$A$205)-5)))&amp;"")</f>
        <v/>
      </c>
      <c r="F4674" s="18" t="str">
        <f>IF(OR(I4674="ОК",I4674="Учтено: добавьте пояснение"),IF(C4674="Приход",D4674,IF(C4674="Корректировка остатка",D4674,-D4674)),"")</f>
        <v/>
      </c>
      <c r="G4674" s="13"/>
      <c r="H4674" s="15" t="str">
        <f>IF(OR(B4674="",SUMPRODUCT(--EXACT('Номенклатура'!$A$6:$A$205,B4674))&lt;&gt;1),"",INDEX('Номенклатура'!$B$6:$B$205,SUMPRODUCT(EXACT('Номенклатура'!$A$6:$A$205,B4674)*(ROW('Номенклатура'!$A$6:$A$205)-5)))&amp;"")</f>
        <v/>
      </c>
      <c r="I4674" s="15" t="str">
        <f>IF(COUNTA(A4674:D4674,G4674)=0,"",IF(NOT(ISNUMBER(A4674)),"Укажите дату",IF(B4674="","Укажите код",IF(NOT(AND(ISTEXT(B4674),LEN(B4674)&gt;0,LEN(B4674)&lt;=30,ISNUMBER(FIND(LEFT(B4674,1),"ABCDEFGHIJKLMNOPQRSTUVWXYZ")),SUMPRODUCT((MID(B4674,{1,2,3,4,5,6,7,8,9,10,11,12,13,14,15,16,17,18,19,20,21,22,23,24,25,26,27,28,29,30},1)&lt;&gt;"")*ISERROR(FIND(MID(B4674,{1,2,3,4,5,6,7,8,9,10,11,12,13,14,15,16,17,18,19,20,21,22,23,24,25,26,27,28,29,30},1),"ABCDEFGHIJKLMNOPQRSTUVWXYZ0123456789-_")))=0,ISERROR(VALUE(B4674)))),"Недопустимый код: только латинские буквы A-Z в верхнем регистре, цифры, - и _; начало с буквы, до 30 символов (например MILK-001)",IF(SUMPRODUCT(--EXACT('Номенклатура'!$A$6:$A$205,B4674))=0,"Код не найден в номенклатуре",IF(SUMPRODUCT(--EXACT('Номенклатура'!$A$6:$A$205,B4674))&gt;1,"Код повторяется в номенклатуре",IF(ISNA(MATCH(C4674,{"Приход","Расход","Списание","Корректировка остатка"},0)),"Выберите тип операции",IF(NOT(ISNUMBER(D4674)),"Укажите количество",IF(D4674=0,"Количество не может быть 0",IF(AND(C4674&lt;&gt;"Корректировка остатка",D4674&lt;0),"Для этого типа количество положительное",IF(NOT(ISNUMBER('Номенклатура'!$C$2)),"Укажите дату начала учёта",IF(A4674&lt;INT('Номенклатура'!$C$2),"Раньше даты начала учёта: НЕ учтено",IF(AND(C4674="Корректировка остатка",TRIM(G4674)=""),"Учтено: добавьте пояснение","ОК")))))))))))))</f>
        <v/>
      </c>
    </row>
    <row r="4675" spans="1:9" x14ac:dyDescent="0.25">
      <c r="A4675" s="16"/>
      <c r="B4675" s="13"/>
      <c r="C4675" s="13"/>
      <c r="D4675" s="14"/>
      <c r="E4675" s="17" t="str">
        <f>IF(OR(B4675="",SUMPRODUCT(--EXACT('Номенклатура'!$A$6:$A$205,B4675))&lt;&gt;1),"",INDEX('Номенклатура'!$D$6:$D$205,SUMPRODUCT(EXACT('Номенклатура'!$A$6:$A$205,B4675)*(ROW('Номенклатура'!$A$6:$A$205)-5)))&amp;"")</f>
        <v/>
      </c>
      <c r="F4675" s="18" t="str">
        <f>IF(OR(I4675="ОК",I4675="Учтено: добавьте пояснение"),IF(C4675="Приход",D4675,IF(C4675="Корректировка остатка",D4675,-D4675)),"")</f>
        <v/>
      </c>
      <c r="G4675" s="13"/>
      <c r="H4675" s="15" t="str">
        <f>IF(OR(B4675="",SUMPRODUCT(--EXACT('Номенклатура'!$A$6:$A$205,B4675))&lt;&gt;1),"",INDEX('Номенклатура'!$B$6:$B$205,SUMPRODUCT(EXACT('Номенклатура'!$A$6:$A$205,B4675)*(ROW('Номенклатура'!$A$6:$A$205)-5)))&amp;"")</f>
        <v/>
      </c>
      <c r="I4675" s="15" t="str">
        <f>IF(COUNTA(A4675:D4675,G4675)=0,"",IF(NOT(ISNUMBER(A4675)),"Укажите дату",IF(B4675="","Укажите код",IF(NOT(AND(ISTEXT(B4675),LEN(B4675)&gt;0,LEN(B4675)&lt;=30,ISNUMBER(FIND(LEFT(B4675,1),"ABCDEFGHIJKLMNOPQRSTUVWXYZ")),SUMPRODUCT((MID(B4675,{1,2,3,4,5,6,7,8,9,10,11,12,13,14,15,16,17,18,19,20,21,22,23,24,25,26,27,28,29,30},1)&lt;&gt;"")*ISERROR(FIND(MID(B4675,{1,2,3,4,5,6,7,8,9,10,11,12,13,14,15,16,17,18,19,20,21,22,23,24,25,26,27,28,29,30},1),"ABCDEFGHIJKLMNOPQRSTUVWXYZ0123456789-_")))=0,ISERROR(VALUE(B4675)))),"Недопустимый код: только латинские буквы A-Z в верхнем регистре, цифры, - и _; начало с буквы, до 30 символов (например MILK-001)",IF(SUMPRODUCT(--EXACT('Номенклатура'!$A$6:$A$205,B4675))=0,"Код не найден в номенклатуре",IF(SUMPRODUCT(--EXACT('Номенклатура'!$A$6:$A$205,B4675))&gt;1,"Код повторяется в номенклатуре",IF(ISNA(MATCH(C4675,{"Приход","Расход","Списание","Корректировка остатка"},0)),"Выберите тип операции",IF(NOT(ISNUMBER(D4675)),"Укажите количество",IF(D4675=0,"Количество не может быть 0",IF(AND(C4675&lt;&gt;"Корректировка остатка",D4675&lt;0),"Для этого типа количество положительное",IF(NOT(ISNUMBER('Номенклатура'!$C$2)),"Укажите дату начала учёта",IF(A4675&lt;INT('Номенклатура'!$C$2),"Раньше даты начала учёта: НЕ учтено",IF(AND(C4675="Корректировка остатка",TRIM(G4675)=""),"Учтено: добавьте пояснение","ОК")))))))))))))</f>
        <v/>
      </c>
    </row>
    <row r="4676" spans="1:9" x14ac:dyDescent="0.25">
      <c r="A4676" s="16"/>
      <c r="B4676" s="13"/>
      <c r="C4676" s="13"/>
      <c r="D4676" s="14"/>
      <c r="E4676" s="17" t="str">
        <f>IF(OR(B4676="",SUMPRODUCT(--EXACT('Номенклатура'!$A$6:$A$205,B4676))&lt;&gt;1),"",INDEX('Номенклатура'!$D$6:$D$205,SUMPRODUCT(EXACT('Номенклатура'!$A$6:$A$205,B4676)*(ROW('Номенклатура'!$A$6:$A$205)-5)))&amp;"")</f>
        <v/>
      </c>
      <c r="F4676" s="18" t="str">
        <f>IF(OR(I4676="ОК",I4676="Учтено: добавьте пояснение"),IF(C4676="Приход",D4676,IF(C4676="Корректировка остатка",D4676,-D4676)),"")</f>
        <v/>
      </c>
      <c r="G4676" s="13"/>
      <c r="H4676" s="15" t="str">
        <f>IF(OR(B4676="",SUMPRODUCT(--EXACT('Номенклатура'!$A$6:$A$205,B4676))&lt;&gt;1),"",INDEX('Номенклатура'!$B$6:$B$205,SUMPRODUCT(EXACT('Номенклатура'!$A$6:$A$205,B4676)*(ROW('Номенклатура'!$A$6:$A$205)-5)))&amp;"")</f>
        <v/>
      </c>
      <c r="I4676" s="15" t="str">
        <f>IF(COUNTA(A4676:D4676,G4676)=0,"",IF(NOT(ISNUMBER(A4676)),"Укажите дату",IF(B4676="","Укажите код",IF(NOT(AND(ISTEXT(B4676),LEN(B4676)&gt;0,LEN(B4676)&lt;=30,ISNUMBER(FIND(LEFT(B4676,1),"ABCDEFGHIJKLMNOPQRSTUVWXYZ")),SUMPRODUCT((MID(B4676,{1,2,3,4,5,6,7,8,9,10,11,12,13,14,15,16,17,18,19,20,21,22,23,24,25,26,27,28,29,30},1)&lt;&gt;"")*ISERROR(FIND(MID(B4676,{1,2,3,4,5,6,7,8,9,10,11,12,13,14,15,16,17,18,19,20,21,22,23,24,25,26,27,28,29,30},1),"ABCDEFGHIJKLMNOPQRSTUVWXYZ0123456789-_")))=0,ISERROR(VALUE(B4676)))),"Недопустимый код: только латинские буквы A-Z в верхнем регистре, цифры, - и _; начало с буквы, до 30 символов (например MILK-001)",IF(SUMPRODUCT(--EXACT('Номенклатура'!$A$6:$A$205,B4676))=0,"Код не найден в номенклатуре",IF(SUMPRODUCT(--EXACT('Номенклатура'!$A$6:$A$205,B4676))&gt;1,"Код повторяется в номенклатуре",IF(ISNA(MATCH(C4676,{"Приход","Расход","Списание","Корректировка остатка"},0)),"Выберите тип операции",IF(NOT(ISNUMBER(D4676)),"Укажите количество",IF(D4676=0,"Количество не может быть 0",IF(AND(C4676&lt;&gt;"Корректировка остатка",D4676&lt;0),"Для этого типа количество положительное",IF(NOT(ISNUMBER('Номенклатура'!$C$2)),"Укажите дату начала учёта",IF(A4676&lt;INT('Номенклатура'!$C$2),"Раньше даты начала учёта: НЕ учтено",IF(AND(C4676="Корректировка остатка",TRIM(G4676)=""),"Учтено: добавьте пояснение","ОК")))))))))))))</f>
        <v/>
      </c>
    </row>
    <row r="4677" spans="1:9" x14ac:dyDescent="0.25">
      <c r="A4677" s="16"/>
      <c r="B4677" s="13"/>
      <c r="C4677" s="13"/>
      <c r="D4677" s="14"/>
      <c r="E4677" s="17" t="str">
        <f>IF(OR(B4677="",SUMPRODUCT(--EXACT('Номенклатура'!$A$6:$A$205,B4677))&lt;&gt;1),"",INDEX('Номенклатура'!$D$6:$D$205,SUMPRODUCT(EXACT('Номенклатура'!$A$6:$A$205,B4677)*(ROW('Номенклатура'!$A$6:$A$205)-5)))&amp;"")</f>
        <v/>
      </c>
      <c r="F4677" s="18" t="str">
        <f>IF(OR(I4677="ОК",I4677="Учтено: добавьте пояснение"),IF(C4677="Приход",D4677,IF(C4677="Корректировка остатка",D4677,-D4677)),"")</f>
        <v/>
      </c>
      <c r="G4677" s="13"/>
      <c r="H4677" s="15" t="str">
        <f>IF(OR(B4677="",SUMPRODUCT(--EXACT('Номенклатура'!$A$6:$A$205,B4677))&lt;&gt;1),"",INDEX('Номенклатура'!$B$6:$B$205,SUMPRODUCT(EXACT('Номенклатура'!$A$6:$A$205,B4677)*(ROW('Номенклатура'!$A$6:$A$205)-5)))&amp;"")</f>
        <v/>
      </c>
      <c r="I4677" s="15" t="str">
        <f>IF(COUNTA(A4677:D4677,G4677)=0,"",IF(NOT(ISNUMBER(A4677)),"Укажите дату",IF(B4677="","Укажите код",IF(NOT(AND(ISTEXT(B4677),LEN(B4677)&gt;0,LEN(B4677)&lt;=30,ISNUMBER(FIND(LEFT(B4677,1),"ABCDEFGHIJKLMNOPQRSTUVWXYZ")),SUMPRODUCT((MID(B4677,{1,2,3,4,5,6,7,8,9,10,11,12,13,14,15,16,17,18,19,20,21,22,23,24,25,26,27,28,29,30},1)&lt;&gt;"")*ISERROR(FIND(MID(B4677,{1,2,3,4,5,6,7,8,9,10,11,12,13,14,15,16,17,18,19,20,21,22,23,24,25,26,27,28,29,30},1),"ABCDEFGHIJKLMNOPQRSTUVWXYZ0123456789-_")))=0,ISERROR(VALUE(B4677)))),"Недопустимый код: только латинские буквы A-Z в верхнем регистре, цифры, - и _; начало с буквы, до 30 символов (например MILK-001)",IF(SUMPRODUCT(--EXACT('Номенклатура'!$A$6:$A$205,B4677))=0,"Код не найден в номенклатуре",IF(SUMPRODUCT(--EXACT('Номенклатура'!$A$6:$A$205,B4677))&gt;1,"Код повторяется в номенклатуре",IF(ISNA(MATCH(C4677,{"Приход","Расход","Списание","Корректировка остатка"},0)),"Выберите тип операции",IF(NOT(ISNUMBER(D4677)),"Укажите количество",IF(D4677=0,"Количество не может быть 0",IF(AND(C4677&lt;&gt;"Корректировка остатка",D4677&lt;0),"Для этого типа количество положительное",IF(NOT(ISNUMBER('Номенклатура'!$C$2)),"Укажите дату начала учёта",IF(A4677&lt;INT('Номенклатура'!$C$2),"Раньше даты начала учёта: НЕ учтено",IF(AND(C4677="Корректировка остатка",TRIM(G4677)=""),"Учтено: добавьте пояснение","ОК")))))))))))))</f>
        <v/>
      </c>
    </row>
    <row r="4678" spans="1:9" x14ac:dyDescent="0.25">
      <c r="A4678" s="16"/>
      <c r="B4678" s="13"/>
      <c r="C4678" s="13"/>
      <c r="D4678" s="14"/>
      <c r="E4678" s="17" t="str">
        <f>IF(OR(B4678="",SUMPRODUCT(--EXACT('Номенклатура'!$A$6:$A$205,B4678))&lt;&gt;1),"",INDEX('Номенклатура'!$D$6:$D$205,SUMPRODUCT(EXACT('Номенклатура'!$A$6:$A$205,B4678)*(ROW('Номенклатура'!$A$6:$A$205)-5)))&amp;"")</f>
        <v/>
      </c>
      <c r="F4678" s="18" t="str">
        <f>IF(OR(I4678="ОК",I4678="Учтено: добавьте пояснение"),IF(C4678="Приход",D4678,IF(C4678="Корректировка остатка",D4678,-D4678)),"")</f>
        <v/>
      </c>
      <c r="G4678" s="13"/>
      <c r="H4678" s="15" t="str">
        <f>IF(OR(B4678="",SUMPRODUCT(--EXACT('Номенклатура'!$A$6:$A$205,B4678))&lt;&gt;1),"",INDEX('Номенклатура'!$B$6:$B$205,SUMPRODUCT(EXACT('Номенклатура'!$A$6:$A$205,B4678)*(ROW('Номенклатура'!$A$6:$A$205)-5)))&amp;"")</f>
        <v/>
      </c>
      <c r="I4678" s="15" t="str">
        <f>IF(COUNTA(A4678:D4678,G4678)=0,"",IF(NOT(ISNUMBER(A4678)),"Укажите дату",IF(B4678="","Укажите код",IF(NOT(AND(ISTEXT(B4678),LEN(B4678)&gt;0,LEN(B4678)&lt;=30,ISNUMBER(FIND(LEFT(B4678,1),"ABCDEFGHIJKLMNOPQRSTUVWXYZ")),SUMPRODUCT((MID(B4678,{1,2,3,4,5,6,7,8,9,10,11,12,13,14,15,16,17,18,19,20,21,22,23,24,25,26,27,28,29,30},1)&lt;&gt;"")*ISERROR(FIND(MID(B4678,{1,2,3,4,5,6,7,8,9,10,11,12,13,14,15,16,17,18,19,20,21,22,23,24,25,26,27,28,29,30},1),"ABCDEFGHIJKLMNOPQRSTUVWXYZ0123456789-_")))=0,ISERROR(VALUE(B4678)))),"Недопустимый код: только латинские буквы A-Z в верхнем регистре, цифры, - и _; начало с буквы, до 30 символов (например MILK-001)",IF(SUMPRODUCT(--EXACT('Номенклатура'!$A$6:$A$205,B4678))=0,"Код не найден в номенклатуре",IF(SUMPRODUCT(--EXACT('Номенклатура'!$A$6:$A$205,B4678))&gt;1,"Код повторяется в номенклатуре",IF(ISNA(MATCH(C4678,{"Приход","Расход","Списание","Корректировка остатка"},0)),"Выберите тип операции",IF(NOT(ISNUMBER(D4678)),"Укажите количество",IF(D4678=0,"Количество не может быть 0",IF(AND(C4678&lt;&gt;"Корректировка остатка",D4678&lt;0),"Для этого типа количество положительное",IF(NOT(ISNUMBER('Номенклатура'!$C$2)),"Укажите дату начала учёта",IF(A4678&lt;INT('Номенклатура'!$C$2),"Раньше даты начала учёта: НЕ учтено",IF(AND(C4678="Корректировка остатка",TRIM(G4678)=""),"Учтено: добавьте пояснение","ОК")))))))))))))</f>
        <v/>
      </c>
    </row>
    <row r="4679" spans="1:9" x14ac:dyDescent="0.25">
      <c r="A4679" s="16"/>
      <c r="B4679" s="13"/>
      <c r="C4679" s="13"/>
      <c r="D4679" s="14"/>
      <c r="E4679" s="17" t="str">
        <f>IF(OR(B4679="",SUMPRODUCT(--EXACT('Номенклатура'!$A$6:$A$205,B4679))&lt;&gt;1),"",INDEX('Номенклатура'!$D$6:$D$205,SUMPRODUCT(EXACT('Номенклатура'!$A$6:$A$205,B4679)*(ROW('Номенклатура'!$A$6:$A$205)-5)))&amp;"")</f>
        <v/>
      </c>
      <c r="F4679" s="18" t="str">
        <f>IF(OR(I4679="ОК",I4679="Учтено: добавьте пояснение"),IF(C4679="Приход",D4679,IF(C4679="Корректировка остатка",D4679,-D4679)),"")</f>
        <v/>
      </c>
      <c r="G4679" s="13"/>
      <c r="H4679" s="15" t="str">
        <f>IF(OR(B4679="",SUMPRODUCT(--EXACT('Номенклатура'!$A$6:$A$205,B4679))&lt;&gt;1),"",INDEX('Номенклатура'!$B$6:$B$205,SUMPRODUCT(EXACT('Номенклатура'!$A$6:$A$205,B4679)*(ROW('Номенклатура'!$A$6:$A$205)-5)))&amp;"")</f>
        <v/>
      </c>
      <c r="I4679" s="15" t="str">
        <f>IF(COUNTA(A4679:D4679,G4679)=0,"",IF(NOT(ISNUMBER(A4679)),"Укажите дату",IF(B4679="","Укажите код",IF(NOT(AND(ISTEXT(B4679),LEN(B4679)&gt;0,LEN(B4679)&lt;=30,ISNUMBER(FIND(LEFT(B4679,1),"ABCDEFGHIJKLMNOPQRSTUVWXYZ")),SUMPRODUCT((MID(B4679,{1,2,3,4,5,6,7,8,9,10,11,12,13,14,15,16,17,18,19,20,21,22,23,24,25,26,27,28,29,30},1)&lt;&gt;"")*ISERROR(FIND(MID(B4679,{1,2,3,4,5,6,7,8,9,10,11,12,13,14,15,16,17,18,19,20,21,22,23,24,25,26,27,28,29,30},1),"ABCDEFGHIJKLMNOPQRSTUVWXYZ0123456789-_")))=0,ISERROR(VALUE(B4679)))),"Недопустимый код: только латинские буквы A-Z в верхнем регистре, цифры, - и _; начало с буквы, до 30 символов (например MILK-001)",IF(SUMPRODUCT(--EXACT('Номенклатура'!$A$6:$A$205,B4679))=0,"Код не найден в номенклатуре",IF(SUMPRODUCT(--EXACT('Номенклатура'!$A$6:$A$205,B4679))&gt;1,"Код повторяется в номенклатуре",IF(ISNA(MATCH(C4679,{"Приход","Расход","Списание","Корректировка остатка"},0)),"Выберите тип операции",IF(NOT(ISNUMBER(D4679)),"Укажите количество",IF(D4679=0,"Количество не может быть 0",IF(AND(C4679&lt;&gt;"Корректировка остатка",D4679&lt;0),"Для этого типа количество положительное",IF(NOT(ISNUMBER('Номенклатура'!$C$2)),"Укажите дату начала учёта",IF(A4679&lt;INT('Номенклатура'!$C$2),"Раньше даты начала учёта: НЕ учтено",IF(AND(C4679="Корректировка остатка",TRIM(G4679)=""),"Учтено: добавьте пояснение","ОК")))))))))))))</f>
        <v/>
      </c>
    </row>
    <row r="4680" spans="1:9" x14ac:dyDescent="0.25">
      <c r="A4680" s="16"/>
      <c r="B4680" s="13"/>
      <c r="C4680" s="13"/>
      <c r="D4680" s="14"/>
      <c r="E4680" s="17" t="str">
        <f>IF(OR(B4680="",SUMPRODUCT(--EXACT('Номенклатура'!$A$6:$A$205,B4680))&lt;&gt;1),"",INDEX('Номенклатура'!$D$6:$D$205,SUMPRODUCT(EXACT('Номенклатура'!$A$6:$A$205,B4680)*(ROW('Номенклатура'!$A$6:$A$205)-5)))&amp;"")</f>
        <v/>
      </c>
      <c r="F4680" s="18" t="str">
        <f>IF(OR(I4680="ОК",I4680="Учтено: добавьте пояснение"),IF(C4680="Приход",D4680,IF(C4680="Корректировка остатка",D4680,-D4680)),"")</f>
        <v/>
      </c>
      <c r="G4680" s="13"/>
      <c r="H4680" s="15" t="str">
        <f>IF(OR(B4680="",SUMPRODUCT(--EXACT('Номенклатура'!$A$6:$A$205,B4680))&lt;&gt;1),"",INDEX('Номенклатура'!$B$6:$B$205,SUMPRODUCT(EXACT('Номенклатура'!$A$6:$A$205,B4680)*(ROW('Номенклатура'!$A$6:$A$205)-5)))&amp;"")</f>
        <v/>
      </c>
      <c r="I4680" s="15" t="str">
        <f>IF(COUNTA(A4680:D4680,G4680)=0,"",IF(NOT(ISNUMBER(A4680)),"Укажите дату",IF(B4680="","Укажите код",IF(NOT(AND(ISTEXT(B4680),LEN(B4680)&gt;0,LEN(B4680)&lt;=30,ISNUMBER(FIND(LEFT(B4680,1),"ABCDEFGHIJKLMNOPQRSTUVWXYZ")),SUMPRODUCT((MID(B4680,{1,2,3,4,5,6,7,8,9,10,11,12,13,14,15,16,17,18,19,20,21,22,23,24,25,26,27,28,29,30},1)&lt;&gt;"")*ISERROR(FIND(MID(B4680,{1,2,3,4,5,6,7,8,9,10,11,12,13,14,15,16,17,18,19,20,21,22,23,24,25,26,27,28,29,30},1),"ABCDEFGHIJKLMNOPQRSTUVWXYZ0123456789-_")))=0,ISERROR(VALUE(B4680)))),"Недопустимый код: только латинские буквы A-Z в верхнем регистре, цифры, - и _; начало с буквы, до 30 символов (например MILK-001)",IF(SUMPRODUCT(--EXACT('Номенклатура'!$A$6:$A$205,B4680))=0,"Код не найден в номенклатуре",IF(SUMPRODUCT(--EXACT('Номенклатура'!$A$6:$A$205,B4680))&gt;1,"Код повторяется в номенклатуре",IF(ISNA(MATCH(C4680,{"Приход","Расход","Списание","Корректировка остатка"},0)),"Выберите тип операции",IF(NOT(ISNUMBER(D4680)),"Укажите количество",IF(D4680=0,"Количество не может быть 0",IF(AND(C4680&lt;&gt;"Корректировка остатка",D4680&lt;0),"Для этого типа количество положительное",IF(NOT(ISNUMBER('Номенклатура'!$C$2)),"Укажите дату начала учёта",IF(A4680&lt;INT('Номенклатура'!$C$2),"Раньше даты начала учёта: НЕ учтено",IF(AND(C4680="Корректировка остатка",TRIM(G4680)=""),"Учтено: добавьте пояснение","ОК")))))))))))))</f>
        <v/>
      </c>
    </row>
    <row r="4681" spans="1:9" x14ac:dyDescent="0.25">
      <c r="A4681" s="16"/>
      <c r="B4681" s="13"/>
      <c r="C4681" s="13"/>
      <c r="D4681" s="14"/>
      <c r="E4681" s="17" t="str">
        <f>IF(OR(B4681="",SUMPRODUCT(--EXACT('Номенклатура'!$A$6:$A$205,B4681))&lt;&gt;1),"",INDEX('Номенклатура'!$D$6:$D$205,SUMPRODUCT(EXACT('Номенклатура'!$A$6:$A$205,B4681)*(ROW('Номенклатура'!$A$6:$A$205)-5)))&amp;"")</f>
        <v/>
      </c>
      <c r="F4681" s="18" t="str">
        <f>IF(OR(I4681="ОК",I4681="Учтено: добавьте пояснение"),IF(C4681="Приход",D4681,IF(C4681="Корректировка остатка",D4681,-D4681)),"")</f>
        <v/>
      </c>
      <c r="G4681" s="13"/>
      <c r="H4681" s="15" t="str">
        <f>IF(OR(B4681="",SUMPRODUCT(--EXACT('Номенклатура'!$A$6:$A$205,B4681))&lt;&gt;1),"",INDEX('Номенклатура'!$B$6:$B$205,SUMPRODUCT(EXACT('Номенклатура'!$A$6:$A$205,B4681)*(ROW('Номенклатура'!$A$6:$A$205)-5)))&amp;"")</f>
        <v/>
      </c>
      <c r="I4681" s="15" t="str">
        <f>IF(COUNTA(A4681:D4681,G4681)=0,"",IF(NOT(ISNUMBER(A4681)),"Укажите дату",IF(B4681="","Укажите код",IF(NOT(AND(ISTEXT(B4681),LEN(B4681)&gt;0,LEN(B4681)&lt;=30,ISNUMBER(FIND(LEFT(B4681,1),"ABCDEFGHIJKLMNOPQRSTUVWXYZ")),SUMPRODUCT((MID(B4681,{1,2,3,4,5,6,7,8,9,10,11,12,13,14,15,16,17,18,19,20,21,22,23,24,25,26,27,28,29,30},1)&lt;&gt;"")*ISERROR(FIND(MID(B4681,{1,2,3,4,5,6,7,8,9,10,11,12,13,14,15,16,17,18,19,20,21,22,23,24,25,26,27,28,29,30},1),"ABCDEFGHIJKLMNOPQRSTUVWXYZ0123456789-_")))=0,ISERROR(VALUE(B4681)))),"Недопустимый код: только латинские буквы A-Z в верхнем регистре, цифры, - и _; начало с буквы, до 30 символов (например MILK-001)",IF(SUMPRODUCT(--EXACT('Номенклатура'!$A$6:$A$205,B4681))=0,"Код не найден в номенклатуре",IF(SUMPRODUCT(--EXACT('Номенклатура'!$A$6:$A$205,B4681))&gt;1,"Код повторяется в номенклатуре",IF(ISNA(MATCH(C4681,{"Приход","Расход","Списание","Корректировка остатка"},0)),"Выберите тип операции",IF(NOT(ISNUMBER(D4681)),"Укажите количество",IF(D4681=0,"Количество не может быть 0",IF(AND(C4681&lt;&gt;"Корректировка остатка",D4681&lt;0),"Для этого типа количество положительное",IF(NOT(ISNUMBER('Номенклатура'!$C$2)),"Укажите дату начала учёта",IF(A4681&lt;INT('Номенклатура'!$C$2),"Раньше даты начала учёта: НЕ учтено",IF(AND(C4681="Корректировка остатка",TRIM(G4681)=""),"Учтено: добавьте пояснение","ОК")))))))))))))</f>
        <v/>
      </c>
    </row>
    <row r="4682" spans="1:9" x14ac:dyDescent="0.25">
      <c r="A4682" s="16"/>
      <c r="B4682" s="13"/>
      <c r="C4682" s="13"/>
      <c r="D4682" s="14"/>
      <c r="E4682" s="17" t="str">
        <f>IF(OR(B4682="",SUMPRODUCT(--EXACT('Номенклатура'!$A$6:$A$205,B4682))&lt;&gt;1),"",INDEX('Номенклатура'!$D$6:$D$205,SUMPRODUCT(EXACT('Номенклатура'!$A$6:$A$205,B4682)*(ROW('Номенклатура'!$A$6:$A$205)-5)))&amp;"")</f>
        <v/>
      </c>
      <c r="F4682" s="18" t="str">
        <f>IF(OR(I4682="ОК",I4682="Учтено: добавьте пояснение"),IF(C4682="Приход",D4682,IF(C4682="Корректировка остатка",D4682,-D4682)),"")</f>
        <v/>
      </c>
      <c r="G4682" s="13"/>
      <c r="H4682" s="15" t="str">
        <f>IF(OR(B4682="",SUMPRODUCT(--EXACT('Номенклатура'!$A$6:$A$205,B4682))&lt;&gt;1),"",INDEX('Номенклатура'!$B$6:$B$205,SUMPRODUCT(EXACT('Номенклатура'!$A$6:$A$205,B4682)*(ROW('Номенклатура'!$A$6:$A$205)-5)))&amp;"")</f>
        <v/>
      </c>
      <c r="I4682" s="15" t="str">
        <f>IF(COUNTA(A4682:D4682,G4682)=0,"",IF(NOT(ISNUMBER(A4682)),"Укажите дату",IF(B4682="","Укажите код",IF(NOT(AND(ISTEXT(B4682),LEN(B4682)&gt;0,LEN(B4682)&lt;=30,ISNUMBER(FIND(LEFT(B4682,1),"ABCDEFGHIJKLMNOPQRSTUVWXYZ")),SUMPRODUCT((MID(B4682,{1,2,3,4,5,6,7,8,9,10,11,12,13,14,15,16,17,18,19,20,21,22,23,24,25,26,27,28,29,30},1)&lt;&gt;"")*ISERROR(FIND(MID(B4682,{1,2,3,4,5,6,7,8,9,10,11,12,13,14,15,16,17,18,19,20,21,22,23,24,25,26,27,28,29,30},1),"ABCDEFGHIJKLMNOPQRSTUVWXYZ0123456789-_")))=0,ISERROR(VALUE(B4682)))),"Недопустимый код: только латинские буквы A-Z в верхнем регистре, цифры, - и _; начало с буквы, до 30 символов (например MILK-001)",IF(SUMPRODUCT(--EXACT('Номенклатура'!$A$6:$A$205,B4682))=0,"Код не найден в номенклатуре",IF(SUMPRODUCT(--EXACT('Номенклатура'!$A$6:$A$205,B4682))&gt;1,"Код повторяется в номенклатуре",IF(ISNA(MATCH(C4682,{"Приход","Расход","Списание","Корректировка остатка"},0)),"Выберите тип операции",IF(NOT(ISNUMBER(D4682)),"Укажите количество",IF(D4682=0,"Количество не может быть 0",IF(AND(C4682&lt;&gt;"Корректировка остатка",D4682&lt;0),"Для этого типа количество положительное",IF(NOT(ISNUMBER('Номенклатура'!$C$2)),"Укажите дату начала учёта",IF(A4682&lt;INT('Номенклатура'!$C$2),"Раньше даты начала учёта: НЕ учтено",IF(AND(C4682="Корректировка остатка",TRIM(G4682)=""),"Учтено: добавьте пояснение","ОК")))))))))))))</f>
        <v/>
      </c>
    </row>
    <row r="4683" spans="1:9" x14ac:dyDescent="0.25">
      <c r="A4683" s="16"/>
      <c r="B4683" s="13"/>
      <c r="C4683" s="13"/>
      <c r="D4683" s="14"/>
      <c r="E4683" s="17" t="str">
        <f>IF(OR(B4683="",SUMPRODUCT(--EXACT('Номенклатура'!$A$6:$A$205,B4683))&lt;&gt;1),"",INDEX('Номенклатура'!$D$6:$D$205,SUMPRODUCT(EXACT('Номенклатура'!$A$6:$A$205,B4683)*(ROW('Номенклатура'!$A$6:$A$205)-5)))&amp;"")</f>
        <v/>
      </c>
      <c r="F4683" s="18" t="str">
        <f>IF(OR(I4683="ОК",I4683="Учтено: добавьте пояснение"),IF(C4683="Приход",D4683,IF(C4683="Корректировка остатка",D4683,-D4683)),"")</f>
        <v/>
      </c>
      <c r="G4683" s="13"/>
      <c r="H4683" s="15" t="str">
        <f>IF(OR(B4683="",SUMPRODUCT(--EXACT('Номенклатура'!$A$6:$A$205,B4683))&lt;&gt;1),"",INDEX('Номенклатура'!$B$6:$B$205,SUMPRODUCT(EXACT('Номенклатура'!$A$6:$A$205,B4683)*(ROW('Номенклатура'!$A$6:$A$205)-5)))&amp;"")</f>
        <v/>
      </c>
      <c r="I4683" s="15" t="str">
        <f>IF(COUNTA(A4683:D4683,G4683)=0,"",IF(NOT(ISNUMBER(A4683)),"Укажите дату",IF(B4683="","Укажите код",IF(NOT(AND(ISTEXT(B4683),LEN(B4683)&gt;0,LEN(B4683)&lt;=30,ISNUMBER(FIND(LEFT(B4683,1),"ABCDEFGHIJKLMNOPQRSTUVWXYZ")),SUMPRODUCT((MID(B4683,{1,2,3,4,5,6,7,8,9,10,11,12,13,14,15,16,17,18,19,20,21,22,23,24,25,26,27,28,29,30},1)&lt;&gt;"")*ISERROR(FIND(MID(B4683,{1,2,3,4,5,6,7,8,9,10,11,12,13,14,15,16,17,18,19,20,21,22,23,24,25,26,27,28,29,30},1),"ABCDEFGHIJKLMNOPQRSTUVWXYZ0123456789-_")))=0,ISERROR(VALUE(B4683)))),"Недопустимый код: только латинские буквы A-Z в верхнем регистре, цифры, - и _; начало с буквы, до 30 символов (например MILK-001)",IF(SUMPRODUCT(--EXACT('Номенклатура'!$A$6:$A$205,B4683))=0,"Код не найден в номенклатуре",IF(SUMPRODUCT(--EXACT('Номенклатура'!$A$6:$A$205,B4683))&gt;1,"Код повторяется в номенклатуре",IF(ISNA(MATCH(C4683,{"Приход","Расход","Списание","Корректировка остатка"},0)),"Выберите тип операции",IF(NOT(ISNUMBER(D4683)),"Укажите количество",IF(D4683=0,"Количество не может быть 0",IF(AND(C4683&lt;&gt;"Корректировка остатка",D4683&lt;0),"Для этого типа количество положительное",IF(NOT(ISNUMBER('Номенклатура'!$C$2)),"Укажите дату начала учёта",IF(A4683&lt;INT('Номенклатура'!$C$2),"Раньше даты начала учёта: НЕ учтено",IF(AND(C4683="Корректировка остатка",TRIM(G4683)=""),"Учтено: добавьте пояснение","ОК")))))))))))))</f>
        <v/>
      </c>
    </row>
    <row r="4684" spans="1:9" x14ac:dyDescent="0.25">
      <c r="A4684" s="16"/>
      <c r="B4684" s="13"/>
      <c r="C4684" s="13"/>
      <c r="D4684" s="14"/>
      <c r="E4684" s="17" t="str">
        <f>IF(OR(B4684="",SUMPRODUCT(--EXACT('Номенклатура'!$A$6:$A$205,B4684))&lt;&gt;1),"",INDEX('Номенклатура'!$D$6:$D$205,SUMPRODUCT(EXACT('Номенклатура'!$A$6:$A$205,B4684)*(ROW('Номенклатура'!$A$6:$A$205)-5)))&amp;"")</f>
        <v/>
      </c>
      <c r="F4684" s="18" t="str">
        <f>IF(OR(I4684="ОК",I4684="Учтено: добавьте пояснение"),IF(C4684="Приход",D4684,IF(C4684="Корректировка остатка",D4684,-D4684)),"")</f>
        <v/>
      </c>
      <c r="G4684" s="13"/>
      <c r="H4684" s="15" t="str">
        <f>IF(OR(B4684="",SUMPRODUCT(--EXACT('Номенклатура'!$A$6:$A$205,B4684))&lt;&gt;1),"",INDEX('Номенклатура'!$B$6:$B$205,SUMPRODUCT(EXACT('Номенклатура'!$A$6:$A$205,B4684)*(ROW('Номенклатура'!$A$6:$A$205)-5)))&amp;"")</f>
        <v/>
      </c>
      <c r="I4684" s="15" t="str">
        <f>IF(COUNTA(A4684:D4684,G4684)=0,"",IF(NOT(ISNUMBER(A4684)),"Укажите дату",IF(B4684="","Укажите код",IF(NOT(AND(ISTEXT(B4684),LEN(B4684)&gt;0,LEN(B4684)&lt;=30,ISNUMBER(FIND(LEFT(B4684,1),"ABCDEFGHIJKLMNOPQRSTUVWXYZ")),SUMPRODUCT((MID(B4684,{1,2,3,4,5,6,7,8,9,10,11,12,13,14,15,16,17,18,19,20,21,22,23,24,25,26,27,28,29,30},1)&lt;&gt;"")*ISERROR(FIND(MID(B4684,{1,2,3,4,5,6,7,8,9,10,11,12,13,14,15,16,17,18,19,20,21,22,23,24,25,26,27,28,29,30},1),"ABCDEFGHIJKLMNOPQRSTUVWXYZ0123456789-_")))=0,ISERROR(VALUE(B4684)))),"Недопустимый код: только латинские буквы A-Z в верхнем регистре, цифры, - и _; начало с буквы, до 30 символов (например MILK-001)",IF(SUMPRODUCT(--EXACT('Номенклатура'!$A$6:$A$205,B4684))=0,"Код не найден в номенклатуре",IF(SUMPRODUCT(--EXACT('Номенклатура'!$A$6:$A$205,B4684))&gt;1,"Код повторяется в номенклатуре",IF(ISNA(MATCH(C4684,{"Приход","Расход","Списание","Корректировка остатка"},0)),"Выберите тип операции",IF(NOT(ISNUMBER(D4684)),"Укажите количество",IF(D4684=0,"Количество не может быть 0",IF(AND(C4684&lt;&gt;"Корректировка остатка",D4684&lt;0),"Для этого типа количество положительное",IF(NOT(ISNUMBER('Номенклатура'!$C$2)),"Укажите дату начала учёта",IF(A4684&lt;INT('Номенклатура'!$C$2),"Раньше даты начала учёта: НЕ учтено",IF(AND(C4684="Корректировка остатка",TRIM(G4684)=""),"Учтено: добавьте пояснение","ОК")))))))))))))</f>
        <v/>
      </c>
    </row>
    <row r="4685" spans="1:9" x14ac:dyDescent="0.25">
      <c r="A4685" s="16"/>
      <c r="B4685" s="13"/>
      <c r="C4685" s="13"/>
      <c r="D4685" s="14"/>
      <c r="E4685" s="17" t="str">
        <f>IF(OR(B4685="",SUMPRODUCT(--EXACT('Номенклатура'!$A$6:$A$205,B4685))&lt;&gt;1),"",INDEX('Номенклатура'!$D$6:$D$205,SUMPRODUCT(EXACT('Номенклатура'!$A$6:$A$205,B4685)*(ROW('Номенклатура'!$A$6:$A$205)-5)))&amp;"")</f>
        <v/>
      </c>
      <c r="F4685" s="18" t="str">
        <f>IF(OR(I4685="ОК",I4685="Учтено: добавьте пояснение"),IF(C4685="Приход",D4685,IF(C4685="Корректировка остатка",D4685,-D4685)),"")</f>
        <v/>
      </c>
      <c r="G4685" s="13"/>
      <c r="H4685" s="15" t="str">
        <f>IF(OR(B4685="",SUMPRODUCT(--EXACT('Номенклатура'!$A$6:$A$205,B4685))&lt;&gt;1),"",INDEX('Номенклатура'!$B$6:$B$205,SUMPRODUCT(EXACT('Номенклатура'!$A$6:$A$205,B4685)*(ROW('Номенклатура'!$A$6:$A$205)-5)))&amp;"")</f>
        <v/>
      </c>
      <c r="I4685" s="15" t="str">
        <f>IF(COUNTA(A4685:D4685,G4685)=0,"",IF(NOT(ISNUMBER(A4685)),"Укажите дату",IF(B4685="","Укажите код",IF(NOT(AND(ISTEXT(B4685),LEN(B4685)&gt;0,LEN(B4685)&lt;=30,ISNUMBER(FIND(LEFT(B4685,1),"ABCDEFGHIJKLMNOPQRSTUVWXYZ")),SUMPRODUCT((MID(B4685,{1,2,3,4,5,6,7,8,9,10,11,12,13,14,15,16,17,18,19,20,21,22,23,24,25,26,27,28,29,30},1)&lt;&gt;"")*ISERROR(FIND(MID(B4685,{1,2,3,4,5,6,7,8,9,10,11,12,13,14,15,16,17,18,19,20,21,22,23,24,25,26,27,28,29,30},1),"ABCDEFGHIJKLMNOPQRSTUVWXYZ0123456789-_")))=0,ISERROR(VALUE(B4685)))),"Недопустимый код: только латинские буквы A-Z в верхнем регистре, цифры, - и _; начало с буквы, до 30 символов (например MILK-001)",IF(SUMPRODUCT(--EXACT('Номенклатура'!$A$6:$A$205,B4685))=0,"Код не найден в номенклатуре",IF(SUMPRODUCT(--EXACT('Номенклатура'!$A$6:$A$205,B4685))&gt;1,"Код повторяется в номенклатуре",IF(ISNA(MATCH(C4685,{"Приход","Расход","Списание","Корректировка остатка"},0)),"Выберите тип операции",IF(NOT(ISNUMBER(D4685)),"Укажите количество",IF(D4685=0,"Количество не может быть 0",IF(AND(C4685&lt;&gt;"Корректировка остатка",D4685&lt;0),"Для этого типа количество положительное",IF(NOT(ISNUMBER('Номенклатура'!$C$2)),"Укажите дату начала учёта",IF(A4685&lt;INT('Номенклатура'!$C$2),"Раньше даты начала учёта: НЕ учтено",IF(AND(C4685="Корректировка остатка",TRIM(G4685)=""),"Учтено: добавьте пояснение","ОК")))))))))))))</f>
        <v/>
      </c>
    </row>
    <row r="4686" spans="1:9" x14ac:dyDescent="0.25">
      <c r="A4686" s="16"/>
      <c r="B4686" s="13"/>
      <c r="C4686" s="13"/>
      <c r="D4686" s="14"/>
      <c r="E4686" s="17" t="str">
        <f>IF(OR(B4686="",SUMPRODUCT(--EXACT('Номенклатура'!$A$6:$A$205,B4686))&lt;&gt;1),"",INDEX('Номенклатура'!$D$6:$D$205,SUMPRODUCT(EXACT('Номенклатура'!$A$6:$A$205,B4686)*(ROW('Номенклатура'!$A$6:$A$205)-5)))&amp;"")</f>
        <v/>
      </c>
      <c r="F4686" s="18" t="str">
        <f>IF(OR(I4686="ОК",I4686="Учтено: добавьте пояснение"),IF(C4686="Приход",D4686,IF(C4686="Корректировка остатка",D4686,-D4686)),"")</f>
        <v/>
      </c>
      <c r="G4686" s="13"/>
      <c r="H4686" s="15" t="str">
        <f>IF(OR(B4686="",SUMPRODUCT(--EXACT('Номенклатура'!$A$6:$A$205,B4686))&lt;&gt;1),"",INDEX('Номенклатура'!$B$6:$B$205,SUMPRODUCT(EXACT('Номенклатура'!$A$6:$A$205,B4686)*(ROW('Номенклатура'!$A$6:$A$205)-5)))&amp;"")</f>
        <v/>
      </c>
      <c r="I4686" s="15" t="str">
        <f>IF(COUNTA(A4686:D4686,G4686)=0,"",IF(NOT(ISNUMBER(A4686)),"Укажите дату",IF(B4686="","Укажите код",IF(NOT(AND(ISTEXT(B4686),LEN(B4686)&gt;0,LEN(B4686)&lt;=30,ISNUMBER(FIND(LEFT(B4686,1),"ABCDEFGHIJKLMNOPQRSTUVWXYZ")),SUMPRODUCT((MID(B4686,{1,2,3,4,5,6,7,8,9,10,11,12,13,14,15,16,17,18,19,20,21,22,23,24,25,26,27,28,29,30},1)&lt;&gt;"")*ISERROR(FIND(MID(B4686,{1,2,3,4,5,6,7,8,9,10,11,12,13,14,15,16,17,18,19,20,21,22,23,24,25,26,27,28,29,30},1),"ABCDEFGHIJKLMNOPQRSTUVWXYZ0123456789-_")))=0,ISERROR(VALUE(B4686)))),"Недопустимый код: только латинские буквы A-Z в верхнем регистре, цифры, - и _; начало с буквы, до 30 символов (например MILK-001)",IF(SUMPRODUCT(--EXACT('Номенклатура'!$A$6:$A$205,B4686))=0,"Код не найден в номенклатуре",IF(SUMPRODUCT(--EXACT('Номенклатура'!$A$6:$A$205,B4686))&gt;1,"Код повторяется в номенклатуре",IF(ISNA(MATCH(C4686,{"Приход","Расход","Списание","Корректировка остатка"},0)),"Выберите тип операции",IF(NOT(ISNUMBER(D4686)),"Укажите количество",IF(D4686=0,"Количество не может быть 0",IF(AND(C4686&lt;&gt;"Корректировка остатка",D4686&lt;0),"Для этого типа количество положительное",IF(NOT(ISNUMBER('Номенклатура'!$C$2)),"Укажите дату начала учёта",IF(A4686&lt;INT('Номенклатура'!$C$2),"Раньше даты начала учёта: НЕ учтено",IF(AND(C4686="Корректировка остатка",TRIM(G4686)=""),"Учтено: добавьте пояснение","ОК")))))))))))))</f>
        <v/>
      </c>
    </row>
    <row r="4687" spans="1:9" x14ac:dyDescent="0.25">
      <c r="A4687" s="16"/>
      <c r="B4687" s="13"/>
      <c r="C4687" s="13"/>
      <c r="D4687" s="14"/>
      <c r="E4687" s="17" t="str">
        <f>IF(OR(B4687="",SUMPRODUCT(--EXACT('Номенклатура'!$A$6:$A$205,B4687))&lt;&gt;1),"",INDEX('Номенклатура'!$D$6:$D$205,SUMPRODUCT(EXACT('Номенклатура'!$A$6:$A$205,B4687)*(ROW('Номенклатура'!$A$6:$A$205)-5)))&amp;"")</f>
        <v/>
      </c>
      <c r="F4687" s="18" t="str">
        <f>IF(OR(I4687="ОК",I4687="Учтено: добавьте пояснение"),IF(C4687="Приход",D4687,IF(C4687="Корректировка остатка",D4687,-D4687)),"")</f>
        <v/>
      </c>
      <c r="G4687" s="13"/>
      <c r="H4687" s="15" t="str">
        <f>IF(OR(B4687="",SUMPRODUCT(--EXACT('Номенклатура'!$A$6:$A$205,B4687))&lt;&gt;1),"",INDEX('Номенклатура'!$B$6:$B$205,SUMPRODUCT(EXACT('Номенклатура'!$A$6:$A$205,B4687)*(ROW('Номенклатура'!$A$6:$A$205)-5)))&amp;"")</f>
        <v/>
      </c>
      <c r="I4687" s="15" t="str">
        <f>IF(COUNTA(A4687:D4687,G4687)=0,"",IF(NOT(ISNUMBER(A4687)),"Укажите дату",IF(B4687="","Укажите код",IF(NOT(AND(ISTEXT(B4687),LEN(B4687)&gt;0,LEN(B4687)&lt;=30,ISNUMBER(FIND(LEFT(B4687,1),"ABCDEFGHIJKLMNOPQRSTUVWXYZ")),SUMPRODUCT((MID(B4687,{1,2,3,4,5,6,7,8,9,10,11,12,13,14,15,16,17,18,19,20,21,22,23,24,25,26,27,28,29,30},1)&lt;&gt;"")*ISERROR(FIND(MID(B4687,{1,2,3,4,5,6,7,8,9,10,11,12,13,14,15,16,17,18,19,20,21,22,23,24,25,26,27,28,29,30},1),"ABCDEFGHIJKLMNOPQRSTUVWXYZ0123456789-_")))=0,ISERROR(VALUE(B4687)))),"Недопустимый код: только латинские буквы A-Z в верхнем регистре, цифры, - и _; начало с буквы, до 30 символов (например MILK-001)",IF(SUMPRODUCT(--EXACT('Номенклатура'!$A$6:$A$205,B4687))=0,"Код не найден в номенклатуре",IF(SUMPRODUCT(--EXACT('Номенклатура'!$A$6:$A$205,B4687))&gt;1,"Код повторяется в номенклатуре",IF(ISNA(MATCH(C4687,{"Приход","Расход","Списание","Корректировка остатка"},0)),"Выберите тип операции",IF(NOT(ISNUMBER(D4687)),"Укажите количество",IF(D4687=0,"Количество не может быть 0",IF(AND(C4687&lt;&gt;"Корректировка остатка",D4687&lt;0),"Для этого типа количество положительное",IF(NOT(ISNUMBER('Номенклатура'!$C$2)),"Укажите дату начала учёта",IF(A4687&lt;INT('Номенклатура'!$C$2),"Раньше даты начала учёта: НЕ учтено",IF(AND(C4687="Корректировка остатка",TRIM(G4687)=""),"Учтено: добавьте пояснение","ОК")))))))))))))</f>
        <v/>
      </c>
    </row>
    <row r="4688" spans="1:9" x14ac:dyDescent="0.25">
      <c r="A4688" s="16"/>
      <c r="B4688" s="13"/>
      <c r="C4688" s="13"/>
      <c r="D4688" s="14"/>
      <c r="E4688" s="17" t="str">
        <f>IF(OR(B4688="",SUMPRODUCT(--EXACT('Номенклатура'!$A$6:$A$205,B4688))&lt;&gt;1),"",INDEX('Номенклатура'!$D$6:$D$205,SUMPRODUCT(EXACT('Номенклатура'!$A$6:$A$205,B4688)*(ROW('Номенклатура'!$A$6:$A$205)-5)))&amp;"")</f>
        <v/>
      </c>
      <c r="F4688" s="18" t="str">
        <f>IF(OR(I4688="ОК",I4688="Учтено: добавьте пояснение"),IF(C4688="Приход",D4688,IF(C4688="Корректировка остатка",D4688,-D4688)),"")</f>
        <v/>
      </c>
      <c r="G4688" s="13"/>
      <c r="H4688" s="15" t="str">
        <f>IF(OR(B4688="",SUMPRODUCT(--EXACT('Номенклатура'!$A$6:$A$205,B4688))&lt;&gt;1),"",INDEX('Номенклатура'!$B$6:$B$205,SUMPRODUCT(EXACT('Номенклатура'!$A$6:$A$205,B4688)*(ROW('Номенклатура'!$A$6:$A$205)-5)))&amp;"")</f>
        <v/>
      </c>
      <c r="I4688" s="15" t="str">
        <f>IF(COUNTA(A4688:D4688,G4688)=0,"",IF(NOT(ISNUMBER(A4688)),"Укажите дату",IF(B4688="","Укажите код",IF(NOT(AND(ISTEXT(B4688),LEN(B4688)&gt;0,LEN(B4688)&lt;=30,ISNUMBER(FIND(LEFT(B4688,1),"ABCDEFGHIJKLMNOPQRSTUVWXYZ")),SUMPRODUCT((MID(B4688,{1,2,3,4,5,6,7,8,9,10,11,12,13,14,15,16,17,18,19,20,21,22,23,24,25,26,27,28,29,30},1)&lt;&gt;"")*ISERROR(FIND(MID(B4688,{1,2,3,4,5,6,7,8,9,10,11,12,13,14,15,16,17,18,19,20,21,22,23,24,25,26,27,28,29,30},1),"ABCDEFGHIJKLMNOPQRSTUVWXYZ0123456789-_")))=0,ISERROR(VALUE(B4688)))),"Недопустимый код: только латинские буквы A-Z в верхнем регистре, цифры, - и _; начало с буквы, до 30 символов (например MILK-001)",IF(SUMPRODUCT(--EXACT('Номенклатура'!$A$6:$A$205,B4688))=0,"Код не найден в номенклатуре",IF(SUMPRODUCT(--EXACT('Номенклатура'!$A$6:$A$205,B4688))&gt;1,"Код повторяется в номенклатуре",IF(ISNA(MATCH(C4688,{"Приход","Расход","Списание","Корректировка остатка"},0)),"Выберите тип операции",IF(NOT(ISNUMBER(D4688)),"Укажите количество",IF(D4688=0,"Количество не может быть 0",IF(AND(C4688&lt;&gt;"Корректировка остатка",D4688&lt;0),"Для этого типа количество положительное",IF(NOT(ISNUMBER('Номенклатура'!$C$2)),"Укажите дату начала учёта",IF(A4688&lt;INT('Номенклатура'!$C$2),"Раньше даты начала учёта: НЕ учтено",IF(AND(C4688="Корректировка остатка",TRIM(G4688)=""),"Учтено: добавьте пояснение","ОК")))))))))))))</f>
        <v/>
      </c>
    </row>
    <row r="4689" spans="1:9" x14ac:dyDescent="0.25">
      <c r="A4689" s="16"/>
      <c r="B4689" s="13"/>
      <c r="C4689" s="13"/>
      <c r="D4689" s="14"/>
      <c r="E4689" s="17" t="str">
        <f>IF(OR(B4689="",SUMPRODUCT(--EXACT('Номенклатура'!$A$6:$A$205,B4689))&lt;&gt;1),"",INDEX('Номенклатура'!$D$6:$D$205,SUMPRODUCT(EXACT('Номенклатура'!$A$6:$A$205,B4689)*(ROW('Номенклатура'!$A$6:$A$205)-5)))&amp;"")</f>
        <v/>
      </c>
      <c r="F4689" s="18" t="str">
        <f>IF(OR(I4689="ОК",I4689="Учтено: добавьте пояснение"),IF(C4689="Приход",D4689,IF(C4689="Корректировка остатка",D4689,-D4689)),"")</f>
        <v/>
      </c>
      <c r="G4689" s="13"/>
      <c r="H4689" s="15" t="str">
        <f>IF(OR(B4689="",SUMPRODUCT(--EXACT('Номенклатура'!$A$6:$A$205,B4689))&lt;&gt;1),"",INDEX('Номенклатура'!$B$6:$B$205,SUMPRODUCT(EXACT('Номенклатура'!$A$6:$A$205,B4689)*(ROW('Номенклатура'!$A$6:$A$205)-5)))&amp;"")</f>
        <v/>
      </c>
      <c r="I4689" s="15" t="str">
        <f>IF(COUNTA(A4689:D4689,G4689)=0,"",IF(NOT(ISNUMBER(A4689)),"Укажите дату",IF(B4689="","Укажите код",IF(NOT(AND(ISTEXT(B4689),LEN(B4689)&gt;0,LEN(B4689)&lt;=30,ISNUMBER(FIND(LEFT(B4689,1),"ABCDEFGHIJKLMNOPQRSTUVWXYZ")),SUMPRODUCT((MID(B4689,{1,2,3,4,5,6,7,8,9,10,11,12,13,14,15,16,17,18,19,20,21,22,23,24,25,26,27,28,29,30},1)&lt;&gt;"")*ISERROR(FIND(MID(B4689,{1,2,3,4,5,6,7,8,9,10,11,12,13,14,15,16,17,18,19,20,21,22,23,24,25,26,27,28,29,30},1),"ABCDEFGHIJKLMNOPQRSTUVWXYZ0123456789-_")))=0,ISERROR(VALUE(B4689)))),"Недопустимый код: только латинские буквы A-Z в верхнем регистре, цифры, - и _; начало с буквы, до 30 символов (например MILK-001)",IF(SUMPRODUCT(--EXACT('Номенклатура'!$A$6:$A$205,B4689))=0,"Код не найден в номенклатуре",IF(SUMPRODUCT(--EXACT('Номенклатура'!$A$6:$A$205,B4689))&gt;1,"Код повторяется в номенклатуре",IF(ISNA(MATCH(C4689,{"Приход","Расход","Списание","Корректировка остатка"},0)),"Выберите тип операции",IF(NOT(ISNUMBER(D4689)),"Укажите количество",IF(D4689=0,"Количество не может быть 0",IF(AND(C4689&lt;&gt;"Корректировка остатка",D4689&lt;0),"Для этого типа количество положительное",IF(NOT(ISNUMBER('Номенклатура'!$C$2)),"Укажите дату начала учёта",IF(A4689&lt;INT('Номенклатура'!$C$2),"Раньше даты начала учёта: НЕ учтено",IF(AND(C4689="Корректировка остатка",TRIM(G4689)=""),"Учтено: добавьте пояснение","ОК")))))))))))))</f>
        <v/>
      </c>
    </row>
    <row r="4690" spans="1:9" x14ac:dyDescent="0.25">
      <c r="A4690" s="16"/>
      <c r="B4690" s="13"/>
      <c r="C4690" s="13"/>
      <c r="D4690" s="14"/>
      <c r="E4690" s="17" t="str">
        <f>IF(OR(B4690="",SUMPRODUCT(--EXACT('Номенклатура'!$A$6:$A$205,B4690))&lt;&gt;1),"",INDEX('Номенклатура'!$D$6:$D$205,SUMPRODUCT(EXACT('Номенклатура'!$A$6:$A$205,B4690)*(ROW('Номенклатура'!$A$6:$A$205)-5)))&amp;"")</f>
        <v/>
      </c>
      <c r="F4690" s="18" t="str">
        <f>IF(OR(I4690="ОК",I4690="Учтено: добавьте пояснение"),IF(C4690="Приход",D4690,IF(C4690="Корректировка остатка",D4690,-D4690)),"")</f>
        <v/>
      </c>
      <c r="G4690" s="13"/>
      <c r="H4690" s="15" t="str">
        <f>IF(OR(B4690="",SUMPRODUCT(--EXACT('Номенклатура'!$A$6:$A$205,B4690))&lt;&gt;1),"",INDEX('Номенклатура'!$B$6:$B$205,SUMPRODUCT(EXACT('Номенклатура'!$A$6:$A$205,B4690)*(ROW('Номенклатура'!$A$6:$A$205)-5)))&amp;"")</f>
        <v/>
      </c>
      <c r="I4690" s="15" t="str">
        <f>IF(COUNTA(A4690:D4690,G4690)=0,"",IF(NOT(ISNUMBER(A4690)),"Укажите дату",IF(B4690="","Укажите код",IF(NOT(AND(ISTEXT(B4690),LEN(B4690)&gt;0,LEN(B4690)&lt;=30,ISNUMBER(FIND(LEFT(B4690,1),"ABCDEFGHIJKLMNOPQRSTUVWXYZ")),SUMPRODUCT((MID(B4690,{1,2,3,4,5,6,7,8,9,10,11,12,13,14,15,16,17,18,19,20,21,22,23,24,25,26,27,28,29,30},1)&lt;&gt;"")*ISERROR(FIND(MID(B4690,{1,2,3,4,5,6,7,8,9,10,11,12,13,14,15,16,17,18,19,20,21,22,23,24,25,26,27,28,29,30},1),"ABCDEFGHIJKLMNOPQRSTUVWXYZ0123456789-_")))=0,ISERROR(VALUE(B4690)))),"Недопустимый код: только латинские буквы A-Z в верхнем регистре, цифры, - и _; начало с буквы, до 30 символов (например MILK-001)",IF(SUMPRODUCT(--EXACT('Номенклатура'!$A$6:$A$205,B4690))=0,"Код не найден в номенклатуре",IF(SUMPRODUCT(--EXACT('Номенклатура'!$A$6:$A$205,B4690))&gt;1,"Код повторяется в номенклатуре",IF(ISNA(MATCH(C4690,{"Приход","Расход","Списание","Корректировка остатка"},0)),"Выберите тип операции",IF(NOT(ISNUMBER(D4690)),"Укажите количество",IF(D4690=0,"Количество не может быть 0",IF(AND(C4690&lt;&gt;"Корректировка остатка",D4690&lt;0),"Для этого типа количество положительное",IF(NOT(ISNUMBER('Номенклатура'!$C$2)),"Укажите дату начала учёта",IF(A4690&lt;INT('Номенклатура'!$C$2),"Раньше даты начала учёта: НЕ учтено",IF(AND(C4690="Корректировка остатка",TRIM(G4690)=""),"Учтено: добавьте пояснение","ОК")))))))))))))</f>
        <v/>
      </c>
    </row>
    <row r="4691" spans="1:9" x14ac:dyDescent="0.25">
      <c r="A4691" s="16"/>
      <c r="B4691" s="13"/>
      <c r="C4691" s="13"/>
      <c r="D4691" s="14"/>
      <c r="E4691" s="17" t="str">
        <f>IF(OR(B4691="",SUMPRODUCT(--EXACT('Номенклатура'!$A$6:$A$205,B4691))&lt;&gt;1),"",INDEX('Номенклатура'!$D$6:$D$205,SUMPRODUCT(EXACT('Номенклатура'!$A$6:$A$205,B4691)*(ROW('Номенклатура'!$A$6:$A$205)-5)))&amp;"")</f>
        <v/>
      </c>
      <c r="F4691" s="18" t="str">
        <f>IF(OR(I4691="ОК",I4691="Учтено: добавьте пояснение"),IF(C4691="Приход",D4691,IF(C4691="Корректировка остатка",D4691,-D4691)),"")</f>
        <v/>
      </c>
      <c r="G4691" s="13"/>
      <c r="H4691" s="15" t="str">
        <f>IF(OR(B4691="",SUMPRODUCT(--EXACT('Номенклатура'!$A$6:$A$205,B4691))&lt;&gt;1),"",INDEX('Номенклатура'!$B$6:$B$205,SUMPRODUCT(EXACT('Номенклатура'!$A$6:$A$205,B4691)*(ROW('Номенклатура'!$A$6:$A$205)-5)))&amp;"")</f>
        <v/>
      </c>
      <c r="I4691" s="15" t="str">
        <f>IF(COUNTA(A4691:D4691,G4691)=0,"",IF(NOT(ISNUMBER(A4691)),"Укажите дату",IF(B4691="","Укажите код",IF(NOT(AND(ISTEXT(B4691),LEN(B4691)&gt;0,LEN(B4691)&lt;=30,ISNUMBER(FIND(LEFT(B4691,1),"ABCDEFGHIJKLMNOPQRSTUVWXYZ")),SUMPRODUCT((MID(B4691,{1,2,3,4,5,6,7,8,9,10,11,12,13,14,15,16,17,18,19,20,21,22,23,24,25,26,27,28,29,30},1)&lt;&gt;"")*ISERROR(FIND(MID(B4691,{1,2,3,4,5,6,7,8,9,10,11,12,13,14,15,16,17,18,19,20,21,22,23,24,25,26,27,28,29,30},1),"ABCDEFGHIJKLMNOPQRSTUVWXYZ0123456789-_")))=0,ISERROR(VALUE(B4691)))),"Недопустимый код: только латинские буквы A-Z в верхнем регистре, цифры, - и _; начало с буквы, до 30 символов (например MILK-001)",IF(SUMPRODUCT(--EXACT('Номенклатура'!$A$6:$A$205,B4691))=0,"Код не найден в номенклатуре",IF(SUMPRODUCT(--EXACT('Номенклатура'!$A$6:$A$205,B4691))&gt;1,"Код повторяется в номенклатуре",IF(ISNA(MATCH(C4691,{"Приход","Расход","Списание","Корректировка остатка"},0)),"Выберите тип операции",IF(NOT(ISNUMBER(D4691)),"Укажите количество",IF(D4691=0,"Количество не может быть 0",IF(AND(C4691&lt;&gt;"Корректировка остатка",D4691&lt;0),"Для этого типа количество положительное",IF(NOT(ISNUMBER('Номенклатура'!$C$2)),"Укажите дату начала учёта",IF(A4691&lt;INT('Номенклатура'!$C$2),"Раньше даты начала учёта: НЕ учтено",IF(AND(C4691="Корректировка остатка",TRIM(G4691)=""),"Учтено: добавьте пояснение","ОК")))))))))))))</f>
        <v/>
      </c>
    </row>
    <row r="4692" spans="1:9" x14ac:dyDescent="0.25">
      <c r="A4692" s="16"/>
      <c r="B4692" s="13"/>
      <c r="C4692" s="13"/>
      <c r="D4692" s="14"/>
      <c r="E4692" s="17" t="str">
        <f>IF(OR(B4692="",SUMPRODUCT(--EXACT('Номенклатура'!$A$6:$A$205,B4692))&lt;&gt;1),"",INDEX('Номенклатура'!$D$6:$D$205,SUMPRODUCT(EXACT('Номенклатура'!$A$6:$A$205,B4692)*(ROW('Номенклатура'!$A$6:$A$205)-5)))&amp;"")</f>
        <v/>
      </c>
      <c r="F4692" s="18" t="str">
        <f>IF(OR(I4692="ОК",I4692="Учтено: добавьте пояснение"),IF(C4692="Приход",D4692,IF(C4692="Корректировка остатка",D4692,-D4692)),"")</f>
        <v/>
      </c>
      <c r="G4692" s="13"/>
      <c r="H4692" s="15" t="str">
        <f>IF(OR(B4692="",SUMPRODUCT(--EXACT('Номенклатура'!$A$6:$A$205,B4692))&lt;&gt;1),"",INDEX('Номенклатура'!$B$6:$B$205,SUMPRODUCT(EXACT('Номенклатура'!$A$6:$A$205,B4692)*(ROW('Номенклатура'!$A$6:$A$205)-5)))&amp;"")</f>
        <v/>
      </c>
      <c r="I4692" s="15" t="str">
        <f>IF(COUNTA(A4692:D4692,G4692)=0,"",IF(NOT(ISNUMBER(A4692)),"Укажите дату",IF(B4692="","Укажите код",IF(NOT(AND(ISTEXT(B4692),LEN(B4692)&gt;0,LEN(B4692)&lt;=30,ISNUMBER(FIND(LEFT(B4692,1),"ABCDEFGHIJKLMNOPQRSTUVWXYZ")),SUMPRODUCT((MID(B4692,{1,2,3,4,5,6,7,8,9,10,11,12,13,14,15,16,17,18,19,20,21,22,23,24,25,26,27,28,29,30},1)&lt;&gt;"")*ISERROR(FIND(MID(B4692,{1,2,3,4,5,6,7,8,9,10,11,12,13,14,15,16,17,18,19,20,21,22,23,24,25,26,27,28,29,30},1),"ABCDEFGHIJKLMNOPQRSTUVWXYZ0123456789-_")))=0,ISERROR(VALUE(B4692)))),"Недопустимый код: только латинские буквы A-Z в верхнем регистре, цифры, - и _; начало с буквы, до 30 символов (например MILK-001)",IF(SUMPRODUCT(--EXACT('Номенклатура'!$A$6:$A$205,B4692))=0,"Код не найден в номенклатуре",IF(SUMPRODUCT(--EXACT('Номенклатура'!$A$6:$A$205,B4692))&gt;1,"Код повторяется в номенклатуре",IF(ISNA(MATCH(C4692,{"Приход","Расход","Списание","Корректировка остатка"},0)),"Выберите тип операции",IF(NOT(ISNUMBER(D4692)),"Укажите количество",IF(D4692=0,"Количество не может быть 0",IF(AND(C4692&lt;&gt;"Корректировка остатка",D4692&lt;0),"Для этого типа количество положительное",IF(NOT(ISNUMBER('Номенклатура'!$C$2)),"Укажите дату начала учёта",IF(A4692&lt;INT('Номенклатура'!$C$2),"Раньше даты начала учёта: НЕ учтено",IF(AND(C4692="Корректировка остатка",TRIM(G4692)=""),"Учтено: добавьте пояснение","ОК")))))))))))))</f>
        <v/>
      </c>
    </row>
    <row r="4693" spans="1:9" x14ac:dyDescent="0.25">
      <c r="A4693" s="16"/>
      <c r="B4693" s="13"/>
      <c r="C4693" s="13"/>
      <c r="D4693" s="14"/>
      <c r="E4693" s="17" t="str">
        <f>IF(OR(B4693="",SUMPRODUCT(--EXACT('Номенклатура'!$A$6:$A$205,B4693))&lt;&gt;1),"",INDEX('Номенклатура'!$D$6:$D$205,SUMPRODUCT(EXACT('Номенклатура'!$A$6:$A$205,B4693)*(ROW('Номенклатура'!$A$6:$A$205)-5)))&amp;"")</f>
        <v/>
      </c>
      <c r="F4693" s="18" t="str">
        <f>IF(OR(I4693="ОК",I4693="Учтено: добавьте пояснение"),IF(C4693="Приход",D4693,IF(C4693="Корректировка остатка",D4693,-D4693)),"")</f>
        <v/>
      </c>
      <c r="G4693" s="13"/>
      <c r="H4693" s="15" t="str">
        <f>IF(OR(B4693="",SUMPRODUCT(--EXACT('Номенклатура'!$A$6:$A$205,B4693))&lt;&gt;1),"",INDEX('Номенклатура'!$B$6:$B$205,SUMPRODUCT(EXACT('Номенклатура'!$A$6:$A$205,B4693)*(ROW('Номенклатура'!$A$6:$A$205)-5)))&amp;"")</f>
        <v/>
      </c>
      <c r="I4693" s="15" t="str">
        <f>IF(COUNTA(A4693:D4693,G4693)=0,"",IF(NOT(ISNUMBER(A4693)),"Укажите дату",IF(B4693="","Укажите код",IF(NOT(AND(ISTEXT(B4693),LEN(B4693)&gt;0,LEN(B4693)&lt;=30,ISNUMBER(FIND(LEFT(B4693,1),"ABCDEFGHIJKLMNOPQRSTUVWXYZ")),SUMPRODUCT((MID(B4693,{1,2,3,4,5,6,7,8,9,10,11,12,13,14,15,16,17,18,19,20,21,22,23,24,25,26,27,28,29,30},1)&lt;&gt;"")*ISERROR(FIND(MID(B4693,{1,2,3,4,5,6,7,8,9,10,11,12,13,14,15,16,17,18,19,20,21,22,23,24,25,26,27,28,29,30},1),"ABCDEFGHIJKLMNOPQRSTUVWXYZ0123456789-_")))=0,ISERROR(VALUE(B4693)))),"Недопустимый код: только латинские буквы A-Z в верхнем регистре, цифры, - и _; начало с буквы, до 30 символов (например MILK-001)",IF(SUMPRODUCT(--EXACT('Номенклатура'!$A$6:$A$205,B4693))=0,"Код не найден в номенклатуре",IF(SUMPRODUCT(--EXACT('Номенклатура'!$A$6:$A$205,B4693))&gt;1,"Код повторяется в номенклатуре",IF(ISNA(MATCH(C4693,{"Приход","Расход","Списание","Корректировка остатка"},0)),"Выберите тип операции",IF(NOT(ISNUMBER(D4693)),"Укажите количество",IF(D4693=0,"Количество не может быть 0",IF(AND(C4693&lt;&gt;"Корректировка остатка",D4693&lt;0),"Для этого типа количество положительное",IF(NOT(ISNUMBER('Номенклатура'!$C$2)),"Укажите дату начала учёта",IF(A4693&lt;INT('Номенклатура'!$C$2),"Раньше даты начала учёта: НЕ учтено",IF(AND(C4693="Корректировка остатка",TRIM(G4693)=""),"Учтено: добавьте пояснение","ОК")))))))))))))</f>
        <v/>
      </c>
    </row>
    <row r="4694" spans="1:9" x14ac:dyDescent="0.25">
      <c r="A4694" s="16"/>
      <c r="B4694" s="13"/>
      <c r="C4694" s="13"/>
      <c r="D4694" s="14"/>
      <c r="E4694" s="17" t="str">
        <f>IF(OR(B4694="",SUMPRODUCT(--EXACT('Номенклатура'!$A$6:$A$205,B4694))&lt;&gt;1),"",INDEX('Номенклатура'!$D$6:$D$205,SUMPRODUCT(EXACT('Номенклатура'!$A$6:$A$205,B4694)*(ROW('Номенклатура'!$A$6:$A$205)-5)))&amp;"")</f>
        <v/>
      </c>
      <c r="F4694" s="18" t="str">
        <f>IF(OR(I4694="ОК",I4694="Учтено: добавьте пояснение"),IF(C4694="Приход",D4694,IF(C4694="Корректировка остатка",D4694,-D4694)),"")</f>
        <v/>
      </c>
      <c r="G4694" s="13"/>
      <c r="H4694" s="15" t="str">
        <f>IF(OR(B4694="",SUMPRODUCT(--EXACT('Номенклатура'!$A$6:$A$205,B4694))&lt;&gt;1),"",INDEX('Номенклатура'!$B$6:$B$205,SUMPRODUCT(EXACT('Номенклатура'!$A$6:$A$205,B4694)*(ROW('Номенклатура'!$A$6:$A$205)-5)))&amp;"")</f>
        <v/>
      </c>
      <c r="I4694" s="15" t="str">
        <f>IF(COUNTA(A4694:D4694,G4694)=0,"",IF(NOT(ISNUMBER(A4694)),"Укажите дату",IF(B4694="","Укажите код",IF(NOT(AND(ISTEXT(B4694),LEN(B4694)&gt;0,LEN(B4694)&lt;=30,ISNUMBER(FIND(LEFT(B4694,1),"ABCDEFGHIJKLMNOPQRSTUVWXYZ")),SUMPRODUCT((MID(B4694,{1,2,3,4,5,6,7,8,9,10,11,12,13,14,15,16,17,18,19,20,21,22,23,24,25,26,27,28,29,30},1)&lt;&gt;"")*ISERROR(FIND(MID(B4694,{1,2,3,4,5,6,7,8,9,10,11,12,13,14,15,16,17,18,19,20,21,22,23,24,25,26,27,28,29,30},1),"ABCDEFGHIJKLMNOPQRSTUVWXYZ0123456789-_")))=0,ISERROR(VALUE(B4694)))),"Недопустимый код: только латинские буквы A-Z в верхнем регистре, цифры, - и _; начало с буквы, до 30 символов (например MILK-001)",IF(SUMPRODUCT(--EXACT('Номенклатура'!$A$6:$A$205,B4694))=0,"Код не найден в номенклатуре",IF(SUMPRODUCT(--EXACT('Номенклатура'!$A$6:$A$205,B4694))&gt;1,"Код повторяется в номенклатуре",IF(ISNA(MATCH(C4694,{"Приход","Расход","Списание","Корректировка остатка"},0)),"Выберите тип операции",IF(NOT(ISNUMBER(D4694)),"Укажите количество",IF(D4694=0,"Количество не может быть 0",IF(AND(C4694&lt;&gt;"Корректировка остатка",D4694&lt;0),"Для этого типа количество положительное",IF(NOT(ISNUMBER('Номенклатура'!$C$2)),"Укажите дату начала учёта",IF(A4694&lt;INT('Номенклатура'!$C$2),"Раньше даты начала учёта: НЕ учтено",IF(AND(C4694="Корректировка остатка",TRIM(G4694)=""),"Учтено: добавьте пояснение","ОК")))))))))))))</f>
        <v/>
      </c>
    </row>
    <row r="4695" spans="1:9" x14ac:dyDescent="0.25">
      <c r="A4695" s="16"/>
      <c r="B4695" s="13"/>
      <c r="C4695" s="13"/>
      <c r="D4695" s="14"/>
      <c r="E4695" s="17" t="str">
        <f>IF(OR(B4695="",SUMPRODUCT(--EXACT('Номенклатура'!$A$6:$A$205,B4695))&lt;&gt;1),"",INDEX('Номенклатура'!$D$6:$D$205,SUMPRODUCT(EXACT('Номенклатура'!$A$6:$A$205,B4695)*(ROW('Номенклатура'!$A$6:$A$205)-5)))&amp;"")</f>
        <v/>
      </c>
      <c r="F4695" s="18" t="str">
        <f>IF(OR(I4695="ОК",I4695="Учтено: добавьте пояснение"),IF(C4695="Приход",D4695,IF(C4695="Корректировка остатка",D4695,-D4695)),"")</f>
        <v/>
      </c>
      <c r="G4695" s="13"/>
      <c r="H4695" s="15" t="str">
        <f>IF(OR(B4695="",SUMPRODUCT(--EXACT('Номенклатура'!$A$6:$A$205,B4695))&lt;&gt;1),"",INDEX('Номенклатура'!$B$6:$B$205,SUMPRODUCT(EXACT('Номенклатура'!$A$6:$A$205,B4695)*(ROW('Номенклатура'!$A$6:$A$205)-5)))&amp;"")</f>
        <v/>
      </c>
      <c r="I4695" s="15" t="str">
        <f>IF(COUNTA(A4695:D4695,G4695)=0,"",IF(NOT(ISNUMBER(A4695)),"Укажите дату",IF(B4695="","Укажите код",IF(NOT(AND(ISTEXT(B4695),LEN(B4695)&gt;0,LEN(B4695)&lt;=30,ISNUMBER(FIND(LEFT(B4695,1),"ABCDEFGHIJKLMNOPQRSTUVWXYZ")),SUMPRODUCT((MID(B4695,{1,2,3,4,5,6,7,8,9,10,11,12,13,14,15,16,17,18,19,20,21,22,23,24,25,26,27,28,29,30},1)&lt;&gt;"")*ISERROR(FIND(MID(B4695,{1,2,3,4,5,6,7,8,9,10,11,12,13,14,15,16,17,18,19,20,21,22,23,24,25,26,27,28,29,30},1),"ABCDEFGHIJKLMNOPQRSTUVWXYZ0123456789-_")))=0,ISERROR(VALUE(B4695)))),"Недопустимый код: только латинские буквы A-Z в верхнем регистре, цифры, - и _; начало с буквы, до 30 символов (например MILK-001)",IF(SUMPRODUCT(--EXACT('Номенклатура'!$A$6:$A$205,B4695))=0,"Код не найден в номенклатуре",IF(SUMPRODUCT(--EXACT('Номенклатура'!$A$6:$A$205,B4695))&gt;1,"Код повторяется в номенклатуре",IF(ISNA(MATCH(C4695,{"Приход","Расход","Списание","Корректировка остатка"},0)),"Выберите тип операции",IF(NOT(ISNUMBER(D4695)),"Укажите количество",IF(D4695=0,"Количество не может быть 0",IF(AND(C4695&lt;&gt;"Корректировка остатка",D4695&lt;0),"Для этого типа количество положительное",IF(NOT(ISNUMBER('Номенклатура'!$C$2)),"Укажите дату начала учёта",IF(A4695&lt;INT('Номенклатура'!$C$2),"Раньше даты начала учёта: НЕ учтено",IF(AND(C4695="Корректировка остатка",TRIM(G4695)=""),"Учтено: добавьте пояснение","ОК")))))))))))))</f>
        <v/>
      </c>
    </row>
    <row r="4696" spans="1:9" x14ac:dyDescent="0.25">
      <c r="A4696" s="16"/>
      <c r="B4696" s="13"/>
      <c r="C4696" s="13"/>
      <c r="D4696" s="14"/>
      <c r="E4696" s="17" t="str">
        <f>IF(OR(B4696="",SUMPRODUCT(--EXACT('Номенклатура'!$A$6:$A$205,B4696))&lt;&gt;1),"",INDEX('Номенклатура'!$D$6:$D$205,SUMPRODUCT(EXACT('Номенклатура'!$A$6:$A$205,B4696)*(ROW('Номенклатура'!$A$6:$A$205)-5)))&amp;"")</f>
        <v/>
      </c>
      <c r="F4696" s="18" t="str">
        <f>IF(OR(I4696="ОК",I4696="Учтено: добавьте пояснение"),IF(C4696="Приход",D4696,IF(C4696="Корректировка остатка",D4696,-D4696)),"")</f>
        <v/>
      </c>
      <c r="G4696" s="13"/>
      <c r="H4696" s="15" t="str">
        <f>IF(OR(B4696="",SUMPRODUCT(--EXACT('Номенклатура'!$A$6:$A$205,B4696))&lt;&gt;1),"",INDEX('Номенклатура'!$B$6:$B$205,SUMPRODUCT(EXACT('Номенклатура'!$A$6:$A$205,B4696)*(ROW('Номенклатура'!$A$6:$A$205)-5)))&amp;"")</f>
        <v/>
      </c>
      <c r="I4696" s="15" t="str">
        <f>IF(COUNTA(A4696:D4696,G4696)=0,"",IF(NOT(ISNUMBER(A4696)),"Укажите дату",IF(B4696="","Укажите код",IF(NOT(AND(ISTEXT(B4696),LEN(B4696)&gt;0,LEN(B4696)&lt;=30,ISNUMBER(FIND(LEFT(B4696,1),"ABCDEFGHIJKLMNOPQRSTUVWXYZ")),SUMPRODUCT((MID(B4696,{1,2,3,4,5,6,7,8,9,10,11,12,13,14,15,16,17,18,19,20,21,22,23,24,25,26,27,28,29,30},1)&lt;&gt;"")*ISERROR(FIND(MID(B4696,{1,2,3,4,5,6,7,8,9,10,11,12,13,14,15,16,17,18,19,20,21,22,23,24,25,26,27,28,29,30},1),"ABCDEFGHIJKLMNOPQRSTUVWXYZ0123456789-_")))=0,ISERROR(VALUE(B4696)))),"Недопустимый код: только латинские буквы A-Z в верхнем регистре, цифры, - и _; начало с буквы, до 30 символов (например MILK-001)",IF(SUMPRODUCT(--EXACT('Номенклатура'!$A$6:$A$205,B4696))=0,"Код не найден в номенклатуре",IF(SUMPRODUCT(--EXACT('Номенклатура'!$A$6:$A$205,B4696))&gt;1,"Код повторяется в номенклатуре",IF(ISNA(MATCH(C4696,{"Приход","Расход","Списание","Корректировка остатка"},0)),"Выберите тип операции",IF(NOT(ISNUMBER(D4696)),"Укажите количество",IF(D4696=0,"Количество не может быть 0",IF(AND(C4696&lt;&gt;"Корректировка остатка",D4696&lt;0),"Для этого типа количество положительное",IF(NOT(ISNUMBER('Номенклатура'!$C$2)),"Укажите дату начала учёта",IF(A4696&lt;INT('Номенклатура'!$C$2),"Раньше даты начала учёта: НЕ учтено",IF(AND(C4696="Корректировка остатка",TRIM(G4696)=""),"Учтено: добавьте пояснение","ОК")))))))))))))</f>
        <v/>
      </c>
    </row>
    <row r="4697" spans="1:9" x14ac:dyDescent="0.25">
      <c r="A4697" s="16"/>
      <c r="B4697" s="13"/>
      <c r="C4697" s="13"/>
      <c r="D4697" s="14"/>
      <c r="E4697" s="17" t="str">
        <f>IF(OR(B4697="",SUMPRODUCT(--EXACT('Номенклатура'!$A$6:$A$205,B4697))&lt;&gt;1),"",INDEX('Номенклатура'!$D$6:$D$205,SUMPRODUCT(EXACT('Номенклатура'!$A$6:$A$205,B4697)*(ROW('Номенклатура'!$A$6:$A$205)-5)))&amp;"")</f>
        <v/>
      </c>
      <c r="F4697" s="18" t="str">
        <f>IF(OR(I4697="ОК",I4697="Учтено: добавьте пояснение"),IF(C4697="Приход",D4697,IF(C4697="Корректировка остатка",D4697,-D4697)),"")</f>
        <v/>
      </c>
      <c r="G4697" s="13"/>
      <c r="H4697" s="15" t="str">
        <f>IF(OR(B4697="",SUMPRODUCT(--EXACT('Номенклатура'!$A$6:$A$205,B4697))&lt;&gt;1),"",INDEX('Номенклатура'!$B$6:$B$205,SUMPRODUCT(EXACT('Номенклатура'!$A$6:$A$205,B4697)*(ROW('Номенклатура'!$A$6:$A$205)-5)))&amp;"")</f>
        <v/>
      </c>
      <c r="I4697" s="15" t="str">
        <f>IF(COUNTA(A4697:D4697,G4697)=0,"",IF(NOT(ISNUMBER(A4697)),"Укажите дату",IF(B4697="","Укажите код",IF(NOT(AND(ISTEXT(B4697),LEN(B4697)&gt;0,LEN(B4697)&lt;=30,ISNUMBER(FIND(LEFT(B4697,1),"ABCDEFGHIJKLMNOPQRSTUVWXYZ")),SUMPRODUCT((MID(B4697,{1,2,3,4,5,6,7,8,9,10,11,12,13,14,15,16,17,18,19,20,21,22,23,24,25,26,27,28,29,30},1)&lt;&gt;"")*ISERROR(FIND(MID(B4697,{1,2,3,4,5,6,7,8,9,10,11,12,13,14,15,16,17,18,19,20,21,22,23,24,25,26,27,28,29,30},1),"ABCDEFGHIJKLMNOPQRSTUVWXYZ0123456789-_")))=0,ISERROR(VALUE(B4697)))),"Недопустимый код: только латинские буквы A-Z в верхнем регистре, цифры, - и _; начало с буквы, до 30 символов (например MILK-001)",IF(SUMPRODUCT(--EXACT('Номенклатура'!$A$6:$A$205,B4697))=0,"Код не найден в номенклатуре",IF(SUMPRODUCT(--EXACT('Номенклатура'!$A$6:$A$205,B4697))&gt;1,"Код повторяется в номенклатуре",IF(ISNA(MATCH(C4697,{"Приход","Расход","Списание","Корректировка остатка"},0)),"Выберите тип операции",IF(NOT(ISNUMBER(D4697)),"Укажите количество",IF(D4697=0,"Количество не может быть 0",IF(AND(C4697&lt;&gt;"Корректировка остатка",D4697&lt;0),"Для этого типа количество положительное",IF(NOT(ISNUMBER('Номенклатура'!$C$2)),"Укажите дату начала учёта",IF(A4697&lt;INT('Номенклатура'!$C$2),"Раньше даты начала учёта: НЕ учтено",IF(AND(C4697="Корректировка остатка",TRIM(G4697)=""),"Учтено: добавьте пояснение","ОК")))))))))))))</f>
        <v/>
      </c>
    </row>
    <row r="4698" spans="1:9" x14ac:dyDescent="0.25">
      <c r="A4698" s="16"/>
      <c r="B4698" s="13"/>
      <c r="C4698" s="13"/>
      <c r="D4698" s="14"/>
      <c r="E4698" s="17" t="str">
        <f>IF(OR(B4698="",SUMPRODUCT(--EXACT('Номенклатура'!$A$6:$A$205,B4698))&lt;&gt;1),"",INDEX('Номенклатура'!$D$6:$D$205,SUMPRODUCT(EXACT('Номенклатура'!$A$6:$A$205,B4698)*(ROW('Номенклатура'!$A$6:$A$205)-5)))&amp;"")</f>
        <v/>
      </c>
      <c r="F4698" s="18" t="str">
        <f>IF(OR(I4698="ОК",I4698="Учтено: добавьте пояснение"),IF(C4698="Приход",D4698,IF(C4698="Корректировка остатка",D4698,-D4698)),"")</f>
        <v/>
      </c>
      <c r="G4698" s="13"/>
      <c r="H4698" s="15" t="str">
        <f>IF(OR(B4698="",SUMPRODUCT(--EXACT('Номенклатура'!$A$6:$A$205,B4698))&lt;&gt;1),"",INDEX('Номенклатура'!$B$6:$B$205,SUMPRODUCT(EXACT('Номенклатура'!$A$6:$A$205,B4698)*(ROW('Номенклатура'!$A$6:$A$205)-5)))&amp;"")</f>
        <v/>
      </c>
      <c r="I4698" s="15" t="str">
        <f>IF(COUNTA(A4698:D4698,G4698)=0,"",IF(NOT(ISNUMBER(A4698)),"Укажите дату",IF(B4698="","Укажите код",IF(NOT(AND(ISTEXT(B4698),LEN(B4698)&gt;0,LEN(B4698)&lt;=30,ISNUMBER(FIND(LEFT(B4698,1),"ABCDEFGHIJKLMNOPQRSTUVWXYZ")),SUMPRODUCT((MID(B4698,{1,2,3,4,5,6,7,8,9,10,11,12,13,14,15,16,17,18,19,20,21,22,23,24,25,26,27,28,29,30},1)&lt;&gt;"")*ISERROR(FIND(MID(B4698,{1,2,3,4,5,6,7,8,9,10,11,12,13,14,15,16,17,18,19,20,21,22,23,24,25,26,27,28,29,30},1),"ABCDEFGHIJKLMNOPQRSTUVWXYZ0123456789-_")))=0,ISERROR(VALUE(B4698)))),"Недопустимый код: только латинские буквы A-Z в верхнем регистре, цифры, - и _; начало с буквы, до 30 символов (например MILK-001)",IF(SUMPRODUCT(--EXACT('Номенклатура'!$A$6:$A$205,B4698))=0,"Код не найден в номенклатуре",IF(SUMPRODUCT(--EXACT('Номенклатура'!$A$6:$A$205,B4698))&gt;1,"Код повторяется в номенклатуре",IF(ISNA(MATCH(C4698,{"Приход","Расход","Списание","Корректировка остатка"},0)),"Выберите тип операции",IF(NOT(ISNUMBER(D4698)),"Укажите количество",IF(D4698=0,"Количество не может быть 0",IF(AND(C4698&lt;&gt;"Корректировка остатка",D4698&lt;0),"Для этого типа количество положительное",IF(NOT(ISNUMBER('Номенклатура'!$C$2)),"Укажите дату начала учёта",IF(A4698&lt;INT('Номенклатура'!$C$2),"Раньше даты начала учёта: НЕ учтено",IF(AND(C4698="Корректировка остатка",TRIM(G4698)=""),"Учтено: добавьте пояснение","ОК")))))))))))))</f>
        <v/>
      </c>
    </row>
    <row r="4699" spans="1:9" x14ac:dyDescent="0.25">
      <c r="A4699" s="16"/>
      <c r="B4699" s="13"/>
      <c r="C4699" s="13"/>
      <c r="D4699" s="14"/>
      <c r="E4699" s="17" t="str">
        <f>IF(OR(B4699="",SUMPRODUCT(--EXACT('Номенклатура'!$A$6:$A$205,B4699))&lt;&gt;1),"",INDEX('Номенклатура'!$D$6:$D$205,SUMPRODUCT(EXACT('Номенклатура'!$A$6:$A$205,B4699)*(ROW('Номенклатура'!$A$6:$A$205)-5)))&amp;"")</f>
        <v/>
      </c>
      <c r="F4699" s="18" t="str">
        <f>IF(OR(I4699="ОК",I4699="Учтено: добавьте пояснение"),IF(C4699="Приход",D4699,IF(C4699="Корректировка остатка",D4699,-D4699)),"")</f>
        <v/>
      </c>
      <c r="G4699" s="13"/>
      <c r="H4699" s="15" t="str">
        <f>IF(OR(B4699="",SUMPRODUCT(--EXACT('Номенклатура'!$A$6:$A$205,B4699))&lt;&gt;1),"",INDEX('Номенклатура'!$B$6:$B$205,SUMPRODUCT(EXACT('Номенклатура'!$A$6:$A$205,B4699)*(ROW('Номенклатура'!$A$6:$A$205)-5)))&amp;"")</f>
        <v/>
      </c>
      <c r="I4699" s="15" t="str">
        <f>IF(COUNTA(A4699:D4699,G4699)=0,"",IF(NOT(ISNUMBER(A4699)),"Укажите дату",IF(B4699="","Укажите код",IF(NOT(AND(ISTEXT(B4699),LEN(B4699)&gt;0,LEN(B4699)&lt;=30,ISNUMBER(FIND(LEFT(B4699,1),"ABCDEFGHIJKLMNOPQRSTUVWXYZ")),SUMPRODUCT((MID(B4699,{1,2,3,4,5,6,7,8,9,10,11,12,13,14,15,16,17,18,19,20,21,22,23,24,25,26,27,28,29,30},1)&lt;&gt;"")*ISERROR(FIND(MID(B4699,{1,2,3,4,5,6,7,8,9,10,11,12,13,14,15,16,17,18,19,20,21,22,23,24,25,26,27,28,29,30},1),"ABCDEFGHIJKLMNOPQRSTUVWXYZ0123456789-_")))=0,ISERROR(VALUE(B4699)))),"Недопустимый код: только латинские буквы A-Z в верхнем регистре, цифры, - и _; начало с буквы, до 30 символов (например MILK-001)",IF(SUMPRODUCT(--EXACT('Номенклатура'!$A$6:$A$205,B4699))=0,"Код не найден в номенклатуре",IF(SUMPRODUCT(--EXACT('Номенклатура'!$A$6:$A$205,B4699))&gt;1,"Код повторяется в номенклатуре",IF(ISNA(MATCH(C4699,{"Приход","Расход","Списание","Корректировка остатка"},0)),"Выберите тип операции",IF(NOT(ISNUMBER(D4699)),"Укажите количество",IF(D4699=0,"Количество не может быть 0",IF(AND(C4699&lt;&gt;"Корректировка остатка",D4699&lt;0),"Для этого типа количество положительное",IF(NOT(ISNUMBER('Номенклатура'!$C$2)),"Укажите дату начала учёта",IF(A4699&lt;INT('Номенклатура'!$C$2),"Раньше даты начала учёта: НЕ учтено",IF(AND(C4699="Корректировка остатка",TRIM(G4699)=""),"Учтено: добавьте пояснение","ОК")))))))))))))</f>
        <v/>
      </c>
    </row>
    <row r="4700" spans="1:9" x14ac:dyDescent="0.25">
      <c r="A4700" s="16"/>
      <c r="B4700" s="13"/>
      <c r="C4700" s="13"/>
      <c r="D4700" s="14"/>
      <c r="E4700" s="17" t="str">
        <f>IF(OR(B4700="",SUMPRODUCT(--EXACT('Номенклатура'!$A$6:$A$205,B4700))&lt;&gt;1),"",INDEX('Номенклатура'!$D$6:$D$205,SUMPRODUCT(EXACT('Номенклатура'!$A$6:$A$205,B4700)*(ROW('Номенклатура'!$A$6:$A$205)-5)))&amp;"")</f>
        <v/>
      </c>
      <c r="F4700" s="18" t="str">
        <f>IF(OR(I4700="ОК",I4700="Учтено: добавьте пояснение"),IF(C4700="Приход",D4700,IF(C4700="Корректировка остатка",D4700,-D4700)),"")</f>
        <v/>
      </c>
      <c r="G4700" s="13"/>
      <c r="H4700" s="15" t="str">
        <f>IF(OR(B4700="",SUMPRODUCT(--EXACT('Номенклатура'!$A$6:$A$205,B4700))&lt;&gt;1),"",INDEX('Номенклатура'!$B$6:$B$205,SUMPRODUCT(EXACT('Номенклатура'!$A$6:$A$205,B4700)*(ROW('Номенклатура'!$A$6:$A$205)-5)))&amp;"")</f>
        <v/>
      </c>
      <c r="I4700" s="15" t="str">
        <f>IF(COUNTA(A4700:D4700,G4700)=0,"",IF(NOT(ISNUMBER(A4700)),"Укажите дату",IF(B4700="","Укажите код",IF(NOT(AND(ISTEXT(B4700),LEN(B4700)&gt;0,LEN(B4700)&lt;=30,ISNUMBER(FIND(LEFT(B4700,1),"ABCDEFGHIJKLMNOPQRSTUVWXYZ")),SUMPRODUCT((MID(B4700,{1,2,3,4,5,6,7,8,9,10,11,12,13,14,15,16,17,18,19,20,21,22,23,24,25,26,27,28,29,30},1)&lt;&gt;"")*ISERROR(FIND(MID(B4700,{1,2,3,4,5,6,7,8,9,10,11,12,13,14,15,16,17,18,19,20,21,22,23,24,25,26,27,28,29,30},1),"ABCDEFGHIJKLMNOPQRSTUVWXYZ0123456789-_")))=0,ISERROR(VALUE(B4700)))),"Недопустимый код: только латинские буквы A-Z в верхнем регистре, цифры, - и _; начало с буквы, до 30 символов (например MILK-001)",IF(SUMPRODUCT(--EXACT('Номенклатура'!$A$6:$A$205,B4700))=0,"Код не найден в номенклатуре",IF(SUMPRODUCT(--EXACT('Номенклатура'!$A$6:$A$205,B4700))&gt;1,"Код повторяется в номенклатуре",IF(ISNA(MATCH(C4700,{"Приход","Расход","Списание","Корректировка остатка"},0)),"Выберите тип операции",IF(NOT(ISNUMBER(D4700)),"Укажите количество",IF(D4700=0,"Количество не может быть 0",IF(AND(C4700&lt;&gt;"Корректировка остатка",D4700&lt;0),"Для этого типа количество положительное",IF(NOT(ISNUMBER('Номенклатура'!$C$2)),"Укажите дату начала учёта",IF(A4700&lt;INT('Номенклатура'!$C$2),"Раньше даты начала учёта: НЕ учтено",IF(AND(C4700="Корректировка остатка",TRIM(G4700)=""),"Учтено: добавьте пояснение","ОК")))))))))))))</f>
        <v/>
      </c>
    </row>
    <row r="4701" spans="1:9" x14ac:dyDescent="0.25">
      <c r="A4701" s="16"/>
      <c r="B4701" s="13"/>
      <c r="C4701" s="13"/>
      <c r="D4701" s="14"/>
      <c r="E4701" s="17" t="str">
        <f>IF(OR(B4701="",SUMPRODUCT(--EXACT('Номенклатура'!$A$6:$A$205,B4701))&lt;&gt;1),"",INDEX('Номенклатура'!$D$6:$D$205,SUMPRODUCT(EXACT('Номенклатура'!$A$6:$A$205,B4701)*(ROW('Номенклатура'!$A$6:$A$205)-5)))&amp;"")</f>
        <v/>
      </c>
      <c r="F4701" s="18" t="str">
        <f>IF(OR(I4701="ОК",I4701="Учтено: добавьте пояснение"),IF(C4701="Приход",D4701,IF(C4701="Корректировка остатка",D4701,-D4701)),"")</f>
        <v/>
      </c>
      <c r="G4701" s="13"/>
      <c r="H4701" s="15" t="str">
        <f>IF(OR(B4701="",SUMPRODUCT(--EXACT('Номенклатура'!$A$6:$A$205,B4701))&lt;&gt;1),"",INDEX('Номенклатура'!$B$6:$B$205,SUMPRODUCT(EXACT('Номенклатура'!$A$6:$A$205,B4701)*(ROW('Номенклатура'!$A$6:$A$205)-5)))&amp;"")</f>
        <v/>
      </c>
      <c r="I4701" s="15" t="str">
        <f>IF(COUNTA(A4701:D4701,G4701)=0,"",IF(NOT(ISNUMBER(A4701)),"Укажите дату",IF(B4701="","Укажите код",IF(NOT(AND(ISTEXT(B4701),LEN(B4701)&gt;0,LEN(B4701)&lt;=30,ISNUMBER(FIND(LEFT(B4701,1),"ABCDEFGHIJKLMNOPQRSTUVWXYZ")),SUMPRODUCT((MID(B4701,{1,2,3,4,5,6,7,8,9,10,11,12,13,14,15,16,17,18,19,20,21,22,23,24,25,26,27,28,29,30},1)&lt;&gt;"")*ISERROR(FIND(MID(B4701,{1,2,3,4,5,6,7,8,9,10,11,12,13,14,15,16,17,18,19,20,21,22,23,24,25,26,27,28,29,30},1),"ABCDEFGHIJKLMNOPQRSTUVWXYZ0123456789-_")))=0,ISERROR(VALUE(B4701)))),"Недопустимый код: только латинские буквы A-Z в верхнем регистре, цифры, - и _; начало с буквы, до 30 символов (например MILK-001)",IF(SUMPRODUCT(--EXACT('Номенклатура'!$A$6:$A$205,B4701))=0,"Код не найден в номенклатуре",IF(SUMPRODUCT(--EXACT('Номенклатура'!$A$6:$A$205,B4701))&gt;1,"Код повторяется в номенклатуре",IF(ISNA(MATCH(C4701,{"Приход","Расход","Списание","Корректировка остатка"},0)),"Выберите тип операции",IF(NOT(ISNUMBER(D4701)),"Укажите количество",IF(D4701=0,"Количество не может быть 0",IF(AND(C4701&lt;&gt;"Корректировка остатка",D4701&lt;0),"Для этого типа количество положительное",IF(NOT(ISNUMBER('Номенклатура'!$C$2)),"Укажите дату начала учёта",IF(A4701&lt;INT('Номенклатура'!$C$2),"Раньше даты начала учёта: НЕ учтено",IF(AND(C4701="Корректировка остатка",TRIM(G4701)=""),"Учтено: добавьте пояснение","ОК")))))))))))))</f>
        <v/>
      </c>
    </row>
    <row r="4702" spans="1:9" x14ac:dyDescent="0.25">
      <c r="A4702" s="16"/>
      <c r="B4702" s="13"/>
      <c r="C4702" s="13"/>
      <c r="D4702" s="14"/>
      <c r="E4702" s="17" t="str">
        <f>IF(OR(B4702="",SUMPRODUCT(--EXACT('Номенклатура'!$A$6:$A$205,B4702))&lt;&gt;1),"",INDEX('Номенклатура'!$D$6:$D$205,SUMPRODUCT(EXACT('Номенклатура'!$A$6:$A$205,B4702)*(ROW('Номенклатура'!$A$6:$A$205)-5)))&amp;"")</f>
        <v/>
      </c>
      <c r="F4702" s="18" t="str">
        <f>IF(OR(I4702="ОК",I4702="Учтено: добавьте пояснение"),IF(C4702="Приход",D4702,IF(C4702="Корректировка остатка",D4702,-D4702)),"")</f>
        <v/>
      </c>
      <c r="G4702" s="13"/>
      <c r="H4702" s="15" t="str">
        <f>IF(OR(B4702="",SUMPRODUCT(--EXACT('Номенклатура'!$A$6:$A$205,B4702))&lt;&gt;1),"",INDEX('Номенклатура'!$B$6:$B$205,SUMPRODUCT(EXACT('Номенклатура'!$A$6:$A$205,B4702)*(ROW('Номенклатура'!$A$6:$A$205)-5)))&amp;"")</f>
        <v/>
      </c>
      <c r="I4702" s="15" t="str">
        <f>IF(COUNTA(A4702:D4702,G4702)=0,"",IF(NOT(ISNUMBER(A4702)),"Укажите дату",IF(B4702="","Укажите код",IF(NOT(AND(ISTEXT(B4702),LEN(B4702)&gt;0,LEN(B4702)&lt;=30,ISNUMBER(FIND(LEFT(B4702,1),"ABCDEFGHIJKLMNOPQRSTUVWXYZ")),SUMPRODUCT((MID(B4702,{1,2,3,4,5,6,7,8,9,10,11,12,13,14,15,16,17,18,19,20,21,22,23,24,25,26,27,28,29,30},1)&lt;&gt;"")*ISERROR(FIND(MID(B4702,{1,2,3,4,5,6,7,8,9,10,11,12,13,14,15,16,17,18,19,20,21,22,23,24,25,26,27,28,29,30},1),"ABCDEFGHIJKLMNOPQRSTUVWXYZ0123456789-_")))=0,ISERROR(VALUE(B4702)))),"Недопустимый код: только латинские буквы A-Z в верхнем регистре, цифры, - и _; начало с буквы, до 30 символов (например MILK-001)",IF(SUMPRODUCT(--EXACT('Номенклатура'!$A$6:$A$205,B4702))=0,"Код не найден в номенклатуре",IF(SUMPRODUCT(--EXACT('Номенклатура'!$A$6:$A$205,B4702))&gt;1,"Код повторяется в номенклатуре",IF(ISNA(MATCH(C4702,{"Приход","Расход","Списание","Корректировка остатка"},0)),"Выберите тип операции",IF(NOT(ISNUMBER(D4702)),"Укажите количество",IF(D4702=0,"Количество не может быть 0",IF(AND(C4702&lt;&gt;"Корректировка остатка",D4702&lt;0),"Для этого типа количество положительное",IF(NOT(ISNUMBER('Номенклатура'!$C$2)),"Укажите дату начала учёта",IF(A4702&lt;INT('Номенклатура'!$C$2),"Раньше даты начала учёта: НЕ учтено",IF(AND(C4702="Корректировка остатка",TRIM(G4702)=""),"Учтено: добавьте пояснение","ОК")))))))))))))</f>
        <v/>
      </c>
    </row>
    <row r="4703" spans="1:9" x14ac:dyDescent="0.25">
      <c r="A4703" s="16"/>
      <c r="B4703" s="13"/>
      <c r="C4703" s="13"/>
      <c r="D4703" s="14"/>
      <c r="E4703" s="17" t="str">
        <f>IF(OR(B4703="",SUMPRODUCT(--EXACT('Номенклатура'!$A$6:$A$205,B4703))&lt;&gt;1),"",INDEX('Номенклатура'!$D$6:$D$205,SUMPRODUCT(EXACT('Номенклатура'!$A$6:$A$205,B4703)*(ROW('Номенклатура'!$A$6:$A$205)-5)))&amp;"")</f>
        <v/>
      </c>
      <c r="F4703" s="18" t="str">
        <f>IF(OR(I4703="ОК",I4703="Учтено: добавьте пояснение"),IF(C4703="Приход",D4703,IF(C4703="Корректировка остатка",D4703,-D4703)),"")</f>
        <v/>
      </c>
      <c r="G4703" s="13"/>
      <c r="H4703" s="15" t="str">
        <f>IF(OR(B4703="",SUMPRODUCT(--EXACT('Номенклатура'!$A$6:$A$205,B4703))&lt;&gt;1),"",INDEX('Номенклатура'!$B$6:$B$205,SUMPRODUCT(EXACT('Номенклатура'!$A$6:$A$205,B4703)*(ROW('Номенклатура'!$A$6:$A$205)-5)))&amp;"")</f>
        <v/>
      </c>
      <c r="I4703" s="15" t="str">
        <f>IF(COUNTA(A4703:D4703,G4703)=0,"",IF(NOT(ISNUMBER(A4703)),"Укажите дату",IF(B4703="","Укажите код",IF(NOT(AND(ISTEXT(B4703),LEN(B4703)&gt;0,LEN(B4703)&lt;=30,ISNUMBER(FIND(LEFT(B4703,1),"ABCDEFGHIJKLMNOPQRSTUVWXYZ")),SUMPRODUCT((MID(B4703,{1,2,3,4,5,6,7,8,9,10,11,12,13,14,15,16,17,18,19,20,21,22,23,24,25,26,27,28,29,30},1)&lt;&gt;"")*ISERROR(FIND(MID(B4703,{1,2,3,4,5,6,7,8,9,10,11,12,13,14,15,16,17,18,19,20,21,22,23,24,25,26,27,28,29,30},1),"ABCDEFGHIJKLMNOPQRSTUVWXYZ0123456789-_")))=0,ISERROR(VALUE(B4703)))),"Недопустимый код: только латинские буквы A-Z в верхнем регистре, цифры, - и _; начало с буквы, до 30 символов (например MILK-001)",IF(SUMPRODUCT(--EXACT('Номенклатура'!$A$6:$A$205,B4703))=0,"Код не найден в номенклатуре",IF(SUMPRODUCT(--EXACT('Номенклатура'!$A$6:$A$205,B4703))&gt;1,"Код повторяется в номенклатуре",IF(ISNA(MATCH(C4703,{"Приход","Расход","Списание","Корректировка остатка"},0)),"Выберите тип операции",IF(NOT(ISNUMBER(D4703)),"Укажите количество",IF(D4703=0,"Количество не может быть 0",IF(AND(C4703&lt;&gt;"Корректировка остатка",D4703&lt;0),"Для этого типа количество положительное",IF(NOT(ISNUMBER('Номенклатура'!$C$2)),"Укажите дату начала учёта",IF(A4703&lt;INT('Номенклатура'!$C$2),"Раньше даты начала учёта: НЕ учтено",IF(AND(C4703="Корректировка остатка",TRIM(G4703)=""),"Учтено: добавьте пояснение","ОК")))))))))))))</f>
        <v/>
      </c>
    </row>
    <row r="4704" spans="1:9" x14ac:dyDescent="0.25">
      <c r="A4704" s="16"/>
      <c r="B4704" s="13"/>
      <c r="C4704" s="13"/>
      <c r="D4704" s="14"/>
      <c r="E4704" s="17" t="str">
        <f>IF(OR(B4704="",SUMPRODUCT(--EXACT('Номенклатура'!$A$6:$A$205,B4704))&lt;&gt;1),"",INDEX('Номенклатура'!$D$6:$D$205,SUMPRODUCT(EXACT('Номенклатура'!$A$6:$A$205,B4704)*(ROW('Номенклатура'!$A$6:$A$205)-5)))&amp;"")</f>
        <v/>
      </c>
      <c r="F4704" s="18" t="str">
        <f>IF(OR(I4704="ОК",I4704="Учтено: добавьте пояснение"),IF(C4704="Приход",D4704,IF(C4704="Корректировка остатка",D4704,-D4704)),"")</f>
        <v/>
      </c>
      <c r="G4704" s="13"/>
      <c r="H4704" s="15" t="str">
        <f>IF(OR(B4704="",SUMPRODUCT(--EXACT('Номенклатура'!$A$6:$A$205,B4704))&lt;&gt;1),"",INDEX('Номенклатура'!$B$6:$B$205,SUMPRODUCT(EXACT('Номенклатура'!$A$6:$A$205,B4704)*(ROW('Номенклатура'!$A$6:$A$205)-5)))&amp;"")</f>
        <v/>
      </c>
      <c r="I4704" s="15" t="str">
        <f>IF(COUNTA(A4704:D4704,G4704)=0,"",IF(NOT(ISNUMBER(A4704)),"Укажите дату",IF(B4704="","Укажите код",IF(NOT(AND(ISTEXT(B4704),LEN(B4704)&gt;0,LEN(B4704)&lt;=30,ISNUMBER(FIND(LEFT(B4704,1),"ABCDEFGHIJKLMNOPQRSTUVWXYZ")),SUMPRODUCT((MID(B4704,{1,2,3,4,5,6,7,8,9,10,11,12,13,14,15,16,17,18,19,20,21,22,23,24,25,26,27,28,29,30},1)&lt;&gt;"")*ISERROR(FIND(MID(B4704,{1,2,3,4,5,6,7,8,9,10,11,12,13,14,15,16,17,18,19,20,21,22,23,24,25,26,27,28,29,30},1),"ABCDEFGHIJKLMNOPQRSTUVWXYZ0123456789-_")))=0,ISERROR(VALUE(B4704)))),"Недопустимый код: только латинские буквы A-Z в верхнем регистре, цифры, - и _; начало с буквы, до 30 символов (например MILK-001)",IF(SUMPRODUCT(--EXACT('Номенклатура'!$A$6:$A$205,B4704))=0,"Код не найден в номенклатуре",IF(SUMPRODUCT(--EXACT('Номенклатура'!$A$6:$A$205,B4704))&gt;1,"Код повторяется в номенклатуре",IF(ISNA(MATCH(C4704,{"Приход","Расход","Списание","Корректировка остатка"},0)),"Выберите тип операции",IF(NOT(ISNUMBER(D4704)),"Укажите количество",IF(D4704=0,"Количество не может быть 0",IF(AND(C4704&lt;&gt;"Корректировка остатка",D4704&lt;0),"Для этого типа количество положительное",IF(NOT(ISNUMBER('Номенклатура'!$C$2)),"Укажите дату начала учёта",IF(A4704&lt;INT('Номенклатура'!$C$2),"Раньше даты начала учёта: НЕ учтено",IF(AND(C4704="Корректировка остатка",TRIM(G4704)=""),"Учтено: добавьте пояснение","ОК")))))))))))))</f>
        <v/>
      </c>
    </row>
    <row r="4705" spans="1:9" x14ac:dyDescent="0.25">
      <c r="A4705" s="16"/>
      <c r="B4705" s="13"/>
      <c r="C4705" s="13"/>
      <c r="D4705" s="14"/>
      <c r="E4705" s="17" t="str">
        <f>IF(OR(B4705="",SUMPRODUCT(--EXACT('Номенклатура'!$A$6:$A$205,B4705))&lt;&gt;1),"",INDEX('Номенклатура'!$D$6:$D$205,SUMPRODUCT(EXACT('Номенклатура'!$A$6:$A$205,B4705)*(ROW('Номенклатура'!$A$6:$A$205)-5)))&amp;"")</f>
        <v/>
      </c>
      <c r="F4705" s="18" t="str">
        <f>IF(OR(I4705="ОК",I4705="Учтено: добавьте пояснение"),IF(C4705="Приход",D4705,IF(C4705="Корректировка остатка",D4705,-D4705)),"")</f>
        <v/>
      </c>
      <c r="G4705" s="13"/>
      <c r="H4705" s="15" t="str">
        <f>IF(OR(B4705="",SUMPRODUCT(--EXACT('Номенклатура'!$A$6:$A$205,B4705))&lt;&gt;1),"",INDEX('Номенклатура'!$B$6:$B$205,SUMPRODUCT(EXACT('Номенклатура'!$A$6:$A$205,B4705)*(ROW('Номенклатура'!$A$6:$A$205)-5)))&amp;"")</f>
        <v/>
      </c>
      <c r="I4705" s="15" t="str">
        <f>IF(COUNTA(A4705:D4705,G4705)=0,"",IF(NOT(ISNUMBER(A4705)),"Укажите дату",IF(B4705="","Укажите код",IF(NOT(AND(ISTEXT(B4705),LEN(B4705)&gt;0,LEN(B4705)&lt;=30,ISNUMBER(FIND(LEFT(B4705,1),"ABCDEFGHIJKLMNOPQRSTUVWXYZ")),SUMPRODUCT((MID(B4705,{1,2,3,4,5,6,7,8,9,10,11,12,13,14,15,16,17,18,19,20,21,22,23,24,25,26,27,28,29,30},1)&lt;&gt;"")*ISERROR(FIND(MID(B4705,{1,2,3,4,5,6,7,8,9,10,11,12,13,14,15,16,17,18,19,20,21,22,23,24,25,26,27,28,29,30},1),"ABCDEFGHIJKLMNOPQRSTUVWXYZ0123456789-_")))=0,ISERROR(VALUE(B4705)))),"Недопустимый код: только латинские буквы A-Z в верхнем регистре, цифры, - и _; начало с буквы, до 30 символов (например MILK-001)",IF(SUMPRODUCT(--EXACT('Номенклатура'!$A$6:$A$205,B4705))=0,"Код не найден в номенклатуре",IF(SUMPRODUCT(--EXACT('Номенклатура'!$A$6:$A$205,B4705))&gt;1,"Код повторяется в номенклатуре",IF(ISNA(MATCH(C4705,{"Приход","Расход","Списание","Корректировка остатка"},0)),"Выберите тип операции",IF(NOT(ISNUMBER(D4705)),"Укажите количество",IF(D4705=0,"Количество не может быть 0",IF(AND(C4705&lt;&gt;"Корректировка остатка",D4705&lt;0),"Для этого типа количество положительное",IF(NOT(ISNUMBER('Номенклатура'!$C$2)),"Укажите дату начала учёта",IF(A4705&lt;INT('Номенклатура'!$C$2),"Раньше даты начала учёта: НЕ учтено",IF(AND(C4705="Корректировка остатка",TRIM(G4705)=""),"Учтено: добавьте пояснение","ОК")))))))))))))</f>
        <v/>
      </c>
    </row>
    <row r="4706" spans="1:9" x14ac:dyDescent="0.25">
      <c r="A4706" s="16"/>
      <c r="B4706" s="13"/>
      <c r="C4706" s="13"/>
      <c r="D4706" s="14"/>
      <c r="E4706" s="17" t="str">
        <f>IF(OR(B4706="",SUMPRODUCT(--EXACT('Номенклатура'!$A$6:$A$205,B4706))&lt;&gt;1),"",INDEX('Номенклатура'!$D$6:$D$205,SUMPRODUCT(EXACT('Номенклатура'!$A$6:$A$205,B4706)*(ROW('Номенклатура'!$A$6:$A$205)-5)))&amp;"")</f>
        <v/>
      </c>
      <c r="F4706" s="18" t="str">
        <f>IF(OR(I4706="ОК",I4706="Учтено: добавьте пояснение"),IF(C4706="Приход",D4706,IF(C4706="Корректировка остатка",D4706,-D4706)),"")</f>
        <v/>
      </c>
      <c r="G4706" s="13"/>
      <c r="H4706" s="15" t="str">
        <f>IF(OR(B4706="",SUMPRODUCT(--EXACT('Номенклатура'!$A$6:$A$205,B4706))&lt;&gt;1),"",INDEX('Номенклатура'!$B$6:$B$205,SUMPRODUCT(EXACT('Номенклатура'!$A$6:$A$205,B4706)*(ROW('Номенклатура'!$A$6:$A$205)-5)))&amp;"")</f>
        <v/>
      </c>
      <c r="I4706" s="15" t="str">
        <f>IF(COUNTA(A4706:D4706,G4706)=0,"",IF(NOT(ISNUMBER(A4706)),"Укажите дату",IF(B4706="","Укажите код",IF(NOT(AND(ISTEXT(B4706),LEN(B4706)&gt;0,LEN(B4706)&lt;=30,ISNUMBER(FIND(LEFT(B4706,1),"ABCDEFGHIJKLMNOPQRSTUVWXYZ")),SUMPRODUCT((MID(B4706,{1,2,3,4,5,6,7,8,9,10,11,12,13,14,15,16,17,18,19,20,21,22,23,24,25,26,27,28,29,30},1)&lt;&gt;"")*ISERROR(FIND(MID(B4706,{1,2,3,4,5,6,7,8,9,10,11,12,13,14,15,16,17,18,19,20,21,22,23,24,25,26,27,28,29,30},1),"ABCDEFGHIJKLMNOPQRSTUVWXYZ0123456789-_")))=0,ISERROR(VALUE(B4706)))),"Недопустимый код: только латинские буквы A-Z в верхнем регистре, цифры, - и _; начало с буквы, до 30 символов (например MILK-001)",IF(SUMPRODUCT(--EXACT('Номенклатура'!$A$6:$A$205,B4706))=0,"Код не найден в номенклатуре",IF(SUMPRODUCT(--EXACT('Номенклатура'!$A$6:$A$205,B4706))&gt;1,"Код повторяется в номенклатуре",IF(ISNA(MATCH(C4706,{"Приход","Расход","Списание","Корректировка остатка"},0)),"Выберите тип операции",IF(NOT(ISNUMBER(D4706)),"Укажите количество",IF(D4706=0,"Количество не может быть 0",IF(AND(C4706&lt;&gt;"Корректировка остатка",D4706&lt;0),"Для этого типа количество положительное",IF(NOT(ISNUMBER('Номенклатура'!$C$2)),"Укажите дату начала учёта",IF(A4706&lt;INT('Номенклатура'!$C$2),"Раньше даты начала учёта: НЕ учтено",IF(AND(C4706="Корректировка остатка",TRIM(G4706)=""),"Учтено: добавьте пояснение","ОК")))))))))))))</f>
        <v/>
      </c>
    </row>
    <row r="4707" spans="1:9" x14ac:dyDescent="0.25">
      <c r="A4707" s="16"/>
      <c r="B4707" s="13"/>
      <c r="C4707" s="13"/>
      <c r="D4707" s="14"/>
      <c r="E4707" s="17" t="str">
        <f>IF(OR(B4707="",SUMPRODUCT(--EXACT('Номенклатура'!$A$6:$A$205,B4707))&lt;&gt;1),"",INDEX('Номенклатура'!$D$6:$D$205,SUMPRODUCT(EXACT('Номенклатура'!$A$6:$A$205,B4707)*(ROW('Номенклатура'!$A$6:$A$205)-5)))&amp;"")</f>
        <v/>
      </c>
      <c r="F4707" s="18" t="str">
        <f>IF(OR(I4707="ОК",I4707="Учтено: добавьте пояснение"),IF(C4707="Приход",D4707,IF(C4707="Корректировка остатка",D4707,-D4707)),"")</f>
        <v/>
      </c>
      <c r="G4707" s="13"/>
      <c r="H4707" s="15" t="str">
        <f>IF(OR(B4707="",SUMPRODUCT(--EXACT('Номенклатура'!$A$6:$A$205,B4707))&lt;&gt;1),"",INDEX('Номенклатура'!$B$6:$B$205,SUMPRODUCT(EXACT('Номенклатура'!$A$6:$A$205,B4707)*(ROW('Номенклатура'!$A$6:$A$205)-5)))&amp;"")</f>
        <v/>
      </c>
      <c r="I4707" s="15" t="str">
        <f>IF(COUNTA(A4707:D4707,G4707)=0,"",IF(NOT(ISNUMBER(A4707)),"Укажите дату",IF(B4707="","Укажите код",IF(NOT(AND(ISTEXT(B4707),LEN(B4707)&gt;0,LEN(B4707)&lt;=30,ISNUMBER(FIND(LEFT(B4707,1),"ABCDEFGHIJKLMNOPQRSTUVWXYZ")),SUMPRODUCT((MID(B4707,{1,2,3,4,5,6,7,8,9,10,11,12,13,14,15,16,17,18,19,20,21,22,23,24,25,26,27,28,29,30},1)&lt;&gt;"")*ISERROR(FIND(MID(B4707,{1,2,3,4,5,6,7,8,9,10,11,12,13,14,15,16,17,18,19,20,21,22,23,24,25,26,27,28,29,30},1),"ABCDEFGHIJKLMNOPQRSTUVWXYZ0123456789-_")))=0,ISERROR(VALUE(B4707)))),"Недопустимый код: только латинские буквы A-Z в верхнем регистре, цифры, - и _; начало с буквы, до 30 символов (например MILK-001)",IF(SUMPRODUCT(--EXACT('Номенклатура'!$A$6:$A$205,B4707))=0,"Код не найден в номенклатуре",IF(SUMPRODUCT(--EXACT('Номенклатура'!$A$6:$A$205,B4707))&gt;1,"Код повторяется в номенклатуре",IF(ISNA(MATCH(C4707,{"Приход","Расход","Списание","Корректировка остатка"},0)),"Выберите тип операции",IF(NOT(ISNUMBER(D4707)),"Укажите количество",IF(D4707=0,"Количество не может быть 0",IF(AND(C4707&lt;&gt;"Корректировка остатка",D4707&lt;0),"Для этого типа количество положительное",IF(NOT(ISNUMBER('Номенклатура'!$C$2)),"Укажите дату начала учёта",IF(A4707&lt;INT('Номенклатура'!$C$2),"Раньше даты начала учёта: НЕ учтено",IF(AND(C4707="Корректировка остатка",TRIM(G4707)=""),"Учтено: добавьте пояснение","ОК")))))))))))))</f>
        <v/>
      </c>
    </row>
    <row r="4708" spans="1:9" x14ac:dyDescent="0.25">
      <c r="A4708" s="16"/>
      <c r="B4708" s="13"/>
      <c r="C4708" s="13"/>
      <c r="D4708" s="14"/>
      <c r="E4708" s="17" t="str">
        <f>IF(OR(B4708="",SUMPRODUCT(--EXACT('Номенклатура'!$A$6:$A$205,B4708))&lt;&gt;1),"",INDEX('Номенклатура'!$D$6:$D$205,SUMPRODUCT(EXACT('Номенклатура'!$A$6:$A$205,B4708)*(ROW('Номенклатура'!$A$6:$A$205)-5)))&amp;"")</f>
        <v/>
      </c>
      <c r="F4708" s="18" t="str">
        <f>IF(OR(I4708="ОК",I4708="Учтено: добавьте пояснение"),IF(C4708="Приход",D4708,IF(C4708="Корректировка остатка",D4708,-D4708)),"")</f>
        <v/>
      </c>
      <c r="G4708" s="13"/>
      <c r="H4708" s="15" t="str">
        <f>IF(OR(B4708="",SUMPRODUCT(--EXACT('Номенклатура'!$A$6:$A$205,B4708))&lt;&gt;1),"",INDEX('Номенклатура'!$B$6:$B$205,SUMPRODUCT(EXACT('Номенклатура'!$A$6:$A$205,B4708)*(ROW('Номенклатура'!$A$6:$A$205)-5)))&amp;"")</f>
        <v/>
      </c>
      <c r="I4708" s="15" t="str">
        <f>IF(COUNTA(A4708:D4708,G4708)=0,"",IF(NOT(ISNUMBER(A4708)),"Укажите дату",IF(B4708="","Укажите код",IF(NOT(AND(ISTEXT(B4708),LEN(B4708)&gt;0,LEN(B4708)&lt;=30,ISNUMBER(FIND(LEFT(B4708,1),"ABCDEFGHIJKLMNOPQRSTUVWXYZ")),SUMPRODUCT((MID(B4708,{1,2,3,4,5,6,7,8,9,10,11,12,13,14,15,16,17,18,19,20,21,22,23,24,25,26,27,28,29,30},1)&lt;&gt;"")*ISERROR(FIND(MID(B4708,{1,2,3,4,5,6,7,8,9,10,11,12,13,14,15,16,17,18,19,20,21,22,23,24,25,26,27,28,29,30},1),"ABCDEFGHIJKLMNOPQRSTUVWXYZ0123456789-_")))=0,ISERROR(VALUE(B4708)))),"Недопустимый код: только латинские буквы A-Z в верхнем регистре, цифры, - и _; начало с буквы, до 30 символов (например MILK-001)",IF(SUMPRODUCT(--EXACT('Номенклатура'!$A$6:$A$205,B4708))=0,"Код не найден в номенклатуре",IF(SUMPRODUCT(--EXACT('Номенклатура'!$A$6:$A$205,B4708))&gt;1,"Код повторяется в номенклатуре",IF(ISNA(MATCH(C4708,{"Приход","Расход","Списание","Корректировка остатка"},0)),"Выберите тип операции",IF(NOT(ISNUMBER(D4708)),"Укажите количество",IF(D4708=0,"Количество не может быть 0",IF(AND(C4708&lt;&gt;"Корректировка остатка",D4708&lt;0),"Для этого типа количество положительное",IF(NOT(ISNUMBER('Номенклатура'!$C$2)),"Укажите дату начала учёта",IF(A4708&lt;INT('Номенклатура'!$C$2),"Раньше даты начала учёта: НЕ учтено",IF(AND(C4708="Корректировка остатка",TRIM(G4708)=""),"Учтено: добавьте пояснение","ОК")))))))))))))</f>
        <v/>
      </c>
    </row>
    <row r="4709" spans="1:9" x14ac:dyDescent="0.25">
      <c r="A4709" s="16"/>
      <c r="B4709" s="13"/>
      <c r="C4709" s="13"/>
      <c r="D4709" s="14"/>
      <c r="E4709" s="17" t="str">
        <f>IF(OR(B4709="",SUMPRODUCT(--EXACT('Номенклатура'!$A$6:$A$205,B4709))&lt;&gt;1),"",INDEX('Номенклатура'!$D$6:$D$205,SUMPRODUCT(EXACT('Номенклатура'!$A$6:$A$205,B4709)*(ROW('Номенклатура'!$A$6:$A$205)-5)))&amp;"")</f>
        <v/>
      </c>
      <c r="F4709" s="18" t="str">
        <f>IF(OR(I4709="ОК",I4709="Учтено: добавьте пояснение"),IF(C4709="Приход",D4709,IF(C4709="Корректировка остатка",D4709,-D4709)),"")</f>
        <v/>
      </c>
      <c r="G4709" s="13"/>
      <c r="H4709" s="15" t="str">
        <f>IF(OR(B4709="",SUMPRODUCT(--EXACT('Номенклатура'!$A$6:$A$205,B4709))&lt;&gt;1),"",INDEX('Номенклатура'!$B$6:$B$205,SUMPRODUCT(EXACT('Номенклатура'!$A$6:$A$205,B4709)*(ROW('Номенклатура'!$A$6:$A$205)-5)))&amp;"")</f>
        <v/>
      </c>
      <c r="I4709" s="15" t="str">
        <f>IF(COUNTA(A4709:D4709,G4709)=0,"",IF(NOT(ISNUMBER(A4709)),"Укажите дату",IF(B4709="","Укажите код",IF(NOT(AND(ISTEXT(B4709),LEN(B4709)&gt;0,LEN(B4709)&lt;=30,ISNUMBER(FIND(LEFT(B4709,1),"ABCDEFGHIJKLMNOPQRSTUVWXYZ")),SUMPRODUCT((MID(B4709,{1,2,3,4,5,6,7,8,9,10,11,12,13,14,15,16,17,18,19,20,21,22,23,24,25,26,27,28,29,30},1)&lt;&gt;"")*ISERROR(FIND(MID(B4709,{1,2,3,4,5,6,7,8,9,10,11,12,13,14,15,16,17,18,19,20,21,22,23,24,25,26,27,28,29,30},1),"ABCDEFGHIJKLMNOPQRSTUVWXYZ0123456789-_")))=0,ISERROR(VALUE(B4709)))),"Недопустимый код: только латинские буквы A-Z в верхнем регистре, цифры, - и _; начало с буквы, до 30 символов (например MILK-001)",IF(SUMPRODUCT(--EXACT('Номенклатура'!$A$6:$A$205,B4709))=0,"Код не найден в номенклатуре",IF(SUMPRODUCT(--EXACT('Номенклатура'!$A$6:$A$205,B4709))&gt;1,"Код повторяется в номенклатуре",IF(ISNA(MATCH(C4709,{"Приход","Расход","Списание","Корректировка остатка"},0)),"Выберите тип операции",IF(NOT(ISNUMBER(D4709)),"Укажите количество",IF(D4709=0,"Количество не может быть 0",IF(AND(C4709&lt;&gt;"Корректировка остатка",D4709&lt;0),"Для этого типа количество положительное",IF(NOT(ISNUMBER('Номенклатура'!$C$2)),"Укажите дату начала учёта",IF(A4709&lt;INT('Номенклатура'!$C$2),"Раньше даты начала учёта: НЕ учтено",IF(AND(C4709="Корректировка остатка",TRIM(G4709)=""),"Учтено: добавьте пояснение","ОК")))))))))))))</f>
        <v/>
      </c>
    </row>
    <row r="4710" spans="1:9" x14ac:dyDescent="0.25">
      <c r="A4710" s="16"/>
      <c r="B4710" s="13"/>
      <c r="C4710" s="13"/>
      <c r="D4710" s="14"/>
      <c r="E4710" s="17" t="str">
        <f>IF(OR(B4710="",SUMPRODUCT(--EXACT('Номенклатура'!$A$6:$A$205,B4710))&lt;&gt;1),"",INDEX('Номенклатура'!$D$6:$D$205,SUMPRODUCT(EXACT('Номенклатура'!$A$6:$A$205,B4710)*(ROW('Номенклатура'!$A$6:$A$205)-5)))&amp;"")</f>
        <v/>
      </c>
      <c r="F4710" s="18" t="str">
        <f>IF(OR(I4710="ОК",I4710="Учтено: добавьте пояснение"),IF(C4710="Приход",D4710,IF(C4710="Корректировка остатка",D4710,-D4710)),"")</f>
        <v/>
      </c>
      <c r="G4710" s="13"/>
      <c r="H4710" s="15" t="str">
        <f>IF(OR(B4710="",SUMPRODUCT(--EXACT('Номенклатура'!$A$6:$A$205,B4710))&lt;&gt;1),"",INDEX('Номенклатура'!$B$6:$B$205,SUMPRODUCT(EXACT('Номенклатура'!$A$6:$A$205,B4710)*(ROW('Номенклатура'!$A$6:$A$205)-5)))&amp;"")</f>
        <v/>
      </c>
      <c r="I4710" s="15" t="str">
        <f>IF(COUNTA(A4710:D4710,G4710)=0,"",IF(NOT(ISNUMBER(A4710)),"Укажите дату",IF(B4710="","Укажите код",IF(NOT(AND(ISTEXT(B4710),LEN(B4710)&gt;0,LEN(B4710)&lt;=30,ISNUMBER(FIND(LEFT(B4710,1),"ABCDEFGHIJKLMNOPQRSTUVWXYZ")),SUMPRODUCT((MID(B4710,{1,2,3,4,5,6,7,8,9,10,11,12,13,14,15,16,17,18,19,20,21,22,23,24,25,26,27,28,29,30},1)&lt;&gt;"")*ISERROR(FIND(MID(B4710,{1,2,3,4,5,6,7,8,9,10,11,12,13,14,15,16,17,18,19,20,21,22,23,24,25,26,27,28,29,30},1),"ABCDEFGHIJKLMNOPQRSTUVWXYZ0123456789-_")))=0,ISERROR(VALUE(B4710)))),"Недопустимый код: только латинские буквы A-Z в верхнем регистре, цифры, - и _; начало с буквы, до 30 символов (например MILK-001)",IF(SUMPRODUCT(--EXACT('Номенклатура'!$A$6:$A$205,B4710))=0,"Код не найден в номенклатуре",IF(SUMPRODUCT(--EXACT('Номенклатура'!$A$6:$A$205,B4710))&gt;1,"Код повторяется в номенклатуре",IF(ISNA(MATCH(C4710,{"Приход","Расход","Списание","Корректировка остатка"},0)),"Выберите тип операции",IF(NOT(ISNUMBER(D4710)),"Укажите количество",IF(D4710=0,"Количество не может быть 0",IF(AND(C4710&lt;&gt;"Корректировка остатка",D4710&lt;0),"Для этого типа количество положительное",IF(NOT(ISNUMBER('Номенклатура'!$C$2)),"Укажите дату начала учёта",IF(A4710&lt;INT('Номенклатура'!$C$2),"Раньше даты начала учёта: НЕ учтено",IF(AND(C4710="Корректировка остатка",TRIM(G4710)=""),"Учтено: добавьте пояснение","ОК")))))))))))))</f>
        <v/>
      </c>
    </row>
    <row r="4711" spans="1:9" x14ac:dyDescent="0.25">
      <c r="A4711" s="16"/>
      <c r="B4711" s="13"/>
      <c r="C4711" s="13"/>
      <c r="D4711" s="14"/>
      <c r="E4711" s="17" t="str">
        <f>IF(OR(B4711="",SUMPRODUCT(--EXACT('Номенклатура'!$A$6:$A$205,B4711))&lt;&gt;1),"",INDEX('Номенклатура'!$D$6:$D$205,SUMPRODUCT(EXACT('Номенклатура'!$A$6:$A$205,B4711)*(ROW('Номенклатура'!$A$6:$A$205)-5)))&amp;"")</f>
        <v/>
      </c>
      <c r="F4711" s="18" t="str">
        <f>IF(OR(I4711="ОК",I4711="Учтено: добавьте пояснение"),IF(C4711="Приход",D4711,IF(C4711="Корректировка остатка",D4711,-D4711)),"")</f>
        <v/>
      </c>
      <c r="G4711" s="13"/>
      <c r="H4711" s="15" t="str">
        <f>IF(OR(B4711="",SUMPRODUCT(--EXACT('Номенклатура'!$A$6:$A$205,B4711))&lt;&gt;1),"",INDEX('Номенклатура'!$B$6:$B$205,SUMPRODUCT(EXACT('Номенклатура'!$A$6:$A$205,B4711)*(ROW('Номенклатура'!$A$6:$A$205)-5)))&amp;"")</f>
        <v/>
      </c>
      <c r="I4711" s="15" t="str">
        <f>IF(COUNTA(A4711:D4711,G4711)=0,"",IF(NOT(ISNUMBER(A4711)),"Укажите дату",IF(B4711="","Укажите код",IF(NOT(AND(ISTEXT(B4711),LEN(B4711)&gt;0,LEN(B4711)&lt;=30,ISNUMBER(FIND(LEFT(B4711,1),"ABCDEFGHIJKLMNOPQRSTUVWXYZ")),SUMPRODUCT((MID(B4711,{1,2,3,4,5,6,7,8,9,10,11,12,13,14,15,16,17,18,19,20,21,22,23,24,25,26,27,28,29,30},1)&lt;&gt;"")*ISERROR(FIND(MID(B4711,{1,2,3,4,5,6,7,8,9,10,11,12,13,14,15,16,17,18,19,20,21,22,23,24,25,26,27,28,29,30},1),"ABCDEFGHIJKLMNOPQRSTUVWXYZ0123456789-_")))=0,ISERROR(VALUE(B4711)))),"Недопустимый код: только латинские буквы A-Z в верхнем регистре, цифры, - и _; начало с буквы, до 30 символов (например MILK-001)",IF(SUMPRODUCT(--EXACT('Номенклатура'!$A$6:$A$205,B4711))=0,"Код не найден в номенклатуре",IF(SUMPRODUCT(--EXACT('Номенклатура'!$A$6:$A$205,B4711))&gt;1,"Код повторяется в номенклатуре",IF(ISNA(MATCH(C4711,{"Приход","Расход","Списание","Корректировка остатка"},0)),"Выберите тип операции",IF(NOT(ISNUMBER(D4711)),"Укажите количество",IF(D4711=0,"Количество не может быть 0",IF(AND(C4711&lt;&gt;"Корректировка остатка",D4711&lt;0),"Для этого типа количество положительное",IF(NOT(ISNUMBER('Номенклатура'!$C$2)),"Укажите дату начала учёта",IF(A4711&lt;INT('Номенклатура'!$C$2),"Раньше даты начала учёта: НЕ учтено",IF(AND(C4711="Корректировка остатка",TRIM(G4711)=""),"Учтено: добавьте пояснение","ОК")))))))))))))</f>
        <v/>
      </c>
    </row>
    <row r="4712" spans="1:9" x14ac:dyDescent="0.25">
      <c r="A4712" s="16"/>
      <c r="B4712" s="13"/>
      <c r="C4712" s="13"/>
      <c r="D4712" s="14"/>
      <c r="E4712" s="17" t="str">
        <f>IF(OR(B4712="",SUMPRODUCT(--EXACT('Номенклатура'!$A$6:$A$205,B4712))&lt;&gt;1),"",INDEX('Номенклатура'!$D$6:$D$205,SUMPRODUCT(EXACT('Номенклатура'!$A$6:$A$205,B4712)*(ROW('Номенклатура'!$A$6:$A$205)-5)))&amp;"")</f>
        <v/>
      </c>
      <c r="F4712" s="18" t="str">
        <f>IF(OR(I4712="ОК",I4712="Учтено: добавьте пояснение"),IF(C4712="Приход",D4712,IF(C4712="Корректировка остатка",D4712,-D4712)),"")</f>
        <v/>
      </c>
      <c r="G4712" s="13"/>
      <c r="H4712" s="15" t="str">
        <f>IF(OR(B4712="",SUMPRODUCT(--EXACT('Номенклатура'!$A$6:$A$205,B4712))&lt;&gt;1),"",INDEX('Номенклатура'!$B$6:$B$205,SUMPRODUCT(EXACT('Номенклатура'!$A$6:$A$205,B4712)*(ROW('Номенклатура'!$A$6:$A$205)-5)))&amp;"")</f>
        <v/>
      </c>
      <c r="I4712" s="15" t="str">
        <f>IF(COUNTA(A4712:D4712,G4712)=0,"",IF(NOT(ISNUMBER(A4712)),"Укажите дату",IF(B4712="","Укажите код",IF(NOT(AND(ISTEXT(B4712),LEN(B4712)&gt;0,LEN(B4712)&lt;=30,ISNUMBER(FIND(LEFT(B4712,1),"ABCDEFGHIJKLMNOPQRSTUVWXYZ")),SUMPRODUCT((MID(B4712,{1,2,3,4,5,6,7,8,9,10,11,12,13,14,15,16,17,18,19,20,21,22,23,24,25,26,27,28,29,30},1)&lt;&gt;"")*ISERROR(FIND(MID(B4712,{1,2,3,4,5,6,7,8,9,10,11,12,13,14,15,16,17,18,19,20,21,22,23,24,25,26,27,28,29,30},1),"ABCDEFGHIJKLMNOPQRSTUVWXYZ0123456789-_")))=0,ISERROR(VALUE(B4712)))),"Недопустимый код: только латинские буквы A-Z в верхнем регистре, цифры, - и _; начало с буквы, до 30 символов (например MILK-001)",IF(SUMPRODUCT(--EXACT('Номенклатура'!$A$6:$A$205,B4712))=0,"Код не найден в номенклатуре",IF(SUMPRODUCT(--EXACT('Номенклатура'!$A$6:$A$205,B4712))&gt;1,"Код повторяется в номенклатуре",IF(ISNA(MATCH(C4712,{"Приход","Расход","Списание","Корректировка остатка"},0)),"Выберите тип операции",IF(NOT(ISNUMBER(D4712)),"Укажите количество",IF(D4712=0,"Количество не может быть 0",IF(AND(C4712&lt;&gt;"Корректировка остатка",D4712&lt;0),"Для этого типа количество положительное",IF(NOT(ISNUMBER('Номенклатура'!$C$2)),"Укажите дату начала учёта",IF(A4712&lt;INT('Номенклатура'!$C$2),"Раньше даты начала учёта: НЕ учтено",IF(AND(C4712="Корректировка остатка",TRIM(G4712)=""),"Учтено: добавьте пояснение","ОК")))))))))))))</f>
        <v/>
      </c>
    </row>
    <row r="4713" spans="1:9" x14ac:dyDescent="0.25">
      <c r="A4713" s="16"/>
      <c r="B4713" s="13"/>
      <c r="C4713" s="13"/>
      <c r="D4713" s="14"/>
      <c r="E4713" s="17" t="str">
        <f>IF(OR(B4713="",SUMPRODUCT(--EXACT('Номенклатура'!$A$6:$A$205,B4713))&lt;&gt;1),"",INDEX('Номенклатура'!$D$6:$D$205,SUMPRODUCT(EXACT('Номенклатура'!$A$6:$A$205,B4713)*(ROW('Номенклатура'!$A$6:$A$205)-5)))&amp;"")</f>
        <v/>
      </c>
      <c r="F4713" s="18" t="str">
        <f>IF(OR(I4713="ОК",I4713="Учтено: добавьте пояснение"),IF(C4713="Приход",D4713,IF(C4713="Корректировка остатка",D4713,-D4713)),"")</f>
        <v/>
      </c>
      <c r="G4713" s="13"/>
      <c r="H4713" s="15" t="str">
        <f>IF(OR(B4713="",SUMPRODUCT(--EXACT('Номенклатура'!$A$6:$A$205,B4713))&lt;&gt;1),"",INDEX('Номенклатура'!$B$6:$B$205,SUMPRODUCT(EXACT('Номенклатура'!$A$6:$A$205,B4713)*(ROW('Номенклатура'!$A$6:$A$205)-5)))&amp;"")</f>
        <v/>
      </c>
      <c r="I4713" s="15" t="str">
        <f>IF(COUNTA(A4713:D4713,G4713)=0,"",IF(NOT(ISNUMBER(A4713)),"Укажите дату",IF(B4713="","Укажите код",IF(NOT(AND(ISTEXT(B4713),LEN(B4713)&gt;0,LEN(B4713)&lt;=30,ISNUMBER(FIND(LEFT(B4713,1),"ABCDEFGHIJKLMNOPQRSTUVWXYZ")),SUMPRODUCT((MID(B4713,{1,2,3,4,5,6,7,8,9,10,11,12,13,14,15,16,17,18,19,20,21,22,23,24,25,26,27,28,29,30},1)&lt;&gt;"")*ISERROR(FIND(MID(B4713,{1,2,3,4,5,6,7,8,9,10,11,12,13,14,15,16,17,18,19,20,21,22,23,24,25,26,27,28,29,30},1),"ABCDEFGHIJKLMNOPQRSTUVWXYZ0123456789-_")))=0,ISERROR(VALUE(B4713)))),"Недопустимый код: только латинские буквы A-Z в верхнем регистре, цифры, - и _; начало с буквы, до 30 символов (например MILK-001)",IF(SUMPRODUCT(--EXACT('Номенклатура'!$A$6:$A$205,B4713))=0,"Код не найден в номенклатуре",IF(SUMPRODUCT(--EXACT('Номенклатура'!$A$6:$A$205,B4713))&gt;1,"Код повторяется в номенклатуре",IF(ISNA(MATCH(C4713,{"Приход","Расход","Списание","Корректировка остатка"},0)),"Выберите тип операции",IF(NOT(ISNUMBER(D4713)),"Укажите количество",IF(D4713=0,"Количество не может быть 0",IF(AND(C4713&lt;&gt;"Корректировка остатка",D4713&lt;0),"Для этого типа количество положительное",IF(NOT(ISNUMBER('Номенклатура'!$C$2)),"Укажите дату начала учёта",IF(A4713&lt;INT('Номенклатура'!$C$2),"Раньше даты начала учёта: НЕ учтено",IF(AND(C4713="Корректировка остатка",TRIM(G4713)=""),"Учтено: добавьте пояснение","ОК")))))))))))))</f>
        <v/>
      </c>
    </row>
    <row r="4714" spans="1:9" x14ac:dyDescent="0.25">
      <c r="A4714" s="16"/>
      <c r="B4714" s="13"/>
      <c r="C4714" s="13"/>
      <c r="D4714" s="14"/>
      <c r="E4714" s="17" t="str">
        <f>IF(OR(B4714="",SUMPRODUCT(--EXACT('Номенклатура'!$A$6:$A$205,B4714))&lt;&gt;1),"",INDEX('Номенклатура'!$D$6:$D$205,SUMPRODUCT(EXACT('Номенклатура'!$A$6:$A$205,B4714)*(ROW('Номенклатура'!$A$6:$A$205)-5)))&amp;"")</f>
        <v/>
      </c>
      <c r="F4714" s="18" t="str">
        <f>IF(OR(I4714="ОК",I4714="Учтено: добавьте пояснение"),IF(C4714="Приход",D4714,IF(C4714="Корректировка остатка",D4714,-D4714)),"")</f>
        <v/>
      </c>
      <c r="G4714" s="13"/>
      <c r="H4714" s="15" t="str">
        <f>IF(OR(B4714="",SUMPRODUCT(--EXACT('Номенклатура'!$A$6:$A$205,B4714))&lt;&gt;1),"",INDEX('Номенклатура'!$B$6:$B$205,SUMPRODUCT(EXACT('Номенклатура'!$A$6:$A$205,B4714)*(ROW('Номенклатура'!$A$6:$A$205)-5)))&amp;"")</f>
        <v/>
      </c>
      <c r="I4714" s="15" t="str">
        <f>IF(COUNTA(A4714:D4714,G4714)=0,"",IF(NOT(ISNUMBER(A4714)),"Укажите дату",IF(B4714="","Укажите код",IF(NOT(AND(ISTEXT(B4714),LEN(B4714)&gt;0,LEN(B4714)&lt;=30,ISNUMBER(FIND(LEFT(B4714,1),"ABCDEFGHIJKLMNOPQRSTUVWXYZ")),SUMPRODUCT((MID(B4714,{1,2,3,4,5,6,7,8,9,10,11,12,13,14,15,16,17,18,19,20,21,22,23,24,25,26,27,28,29,30},1)&lt;&gt;"")*ISERROR(FIND(MID(B4714,{1,2,3,4,5,6,7,8,9,10,11,12,13,14,15,16,17,18,19,20,21,22,23,24,25,26,27,28,29,30},1),"ABCDEFGHIJKLMNOPQRSTUVWXYZ0123456789-_")))=0,ISERROR(VALUE(B4714)))),"Недопустимый код: только латинские буквы A-Z в верхнем регистре, цифры, - и _; начало с буквы, до 30 символов (например MILK-001)",IF(SUMPRODUCT(--EXACT('Номенклатура'!$A$6:$A$205,B4714))=0,"Код не найден в номенклатуре",IF(SUMPRODUCT(--EXACT('Номенклатура'!$A$6:$A$205,B4714))&gt;1,"Код повторяется в номенклатуре",IF(ISNA(MATCH(C4714,{"Приход","Расход","Списание","Корректировка остатка"},0)),"Выберите тип операции",IF(NOT(ISNUMBER(D4714)),"Укажите количество",IF(D4714=0,"Количество не может быть 0",IF(AND(C4714&lt;&gt;"Корректировка остатка",D4714&lt;0),"Для этого типа количество положительное",IF(NOT(ISNUMBER('Номенклатура'!$C$2)),"Укажите дату начала учёта",IF(A4714&lt;INT('Номенклатура'!$C$2),"Раньше даты начала учёта: НЕ учтено",IF(AND(C4714="Корректировка остатка",TRIM(G4714)=""),"Учтено: добавьте пояснение","ОК")))))))))))))</f>
        <v/>
      </c>
    </row>
    <row r="4715" spans="1:9" x14ac:dyDescent="0.25">
      <c r="A4715" s="16"/>
      <c r="B4715" s="13"/>
      <c r="C4715" s="13"/>
      <c r="D4715" s="14"/>
      <c r="E4715" s="17" t="str">
        <f>IF(OR(B4715="",SUMPRODUCT(--EXACT('Номенклатура'!$A$6:$A$205,B4715))&lt;&gt;1),"",INDEX('Номенклатура'!$D$6:$D$205,SUMPRODUCT(EXACT('Номенклатура'!$A$6:$A$205,B4715)*(ROW('Номенклатура'!$A$6:$A$205)-5)))&amp;"")</f>
        <v/>
      </c>
      <c r="F4715" s="18" t="str">
        <f>IF(OR(I4715="ОК",I4715="Учтено: добавьте пояснение"),IF(C4715="Приход",D4715,IF(C4715="Корректировка остатка",D4715,-D4715)),"")</f>
        <v/>
      </c>
      <c r="G4715" s="13"/>
      <c r="H4715" s="15" t="str">
        <f>IF(OR(B4715="",SUMPRODUCT(--EXACT('Номенклатура'!$A$6:$A$205,B4715))&lt;&gt;1),"",INDEX('Номенклатура'!$B$6:$B$205,SUMPRODUCT(EXACT('Номенклатура'!$A$6:$A$205,B4715)*(ROW('Номенклатура'!$A$6:$A$205)-5)))&amp;"")</f>
        <v/>
      </c>
      <c r="I4715" s="15" t="str">
        <f>IF(COUNTA(A4715:D4715,G4715)=0,"",IF(NOT(ISNUMBER(A4715)),"Укажите дату",IF(B4715="","Укажите код",IF(NOT(AND(ISTEXT(B4715),LEN(B4715)&gt;0,LEN(B4715)&lt;=30,ISNUMBER(FIND(LEFT(B4715,1),"ABCDEFGHIJKLMNOPQRSTUVWXYZ")),SUMPRODUCT((MID(B4715,{1,2,3,4,5,6,7,8,9,10,11,12,13,14,15,16,17,18,19,20,21,22,23,24,25,26,27,28,29,30},1)&lt;&gt;"")*ISERROR(FIND(MID(B4715,{1,2,3,4,5,6,7,8,9,10,11,12,13,14,15,16,17,18,19,20,21,22,23,24,25,26,27,28,29,30},1),"ABCDEFGHIJKLMNOPQRSTUVWXYZ0123456789-_")))=0,ISERROR(VALUE(B4715)))),"Недопустимый код: только латинские буквы A-Z в верхнем регистре, цифры, - и _; начало с буквы, до 30 символов (например MILK-001)",IF(SUMPRODUCT(--EXACT('Номенклатура'!$A$6:$A$205,B4715))=0,"Код не найден в номенклатуре",IF(SUMPRODUCT(--EXACT('Номенклатура'!$A$6:$A$205,B4715))&gt;1,"Код повторяется в номенклатуре",IF(ISNA(MATCH(C4715,{"Приход","Расход","Списание","Корректировка остатка"},0)),"Выберите тип операции",IF(NOT(ISNUMBER(D4715)),"Укажите количество",IF(D4715=0,"Количество не может быть 0",IF(AND(C4715&lt;&gt;"Корректировка остатка",D4715&lt;0),"Для этого типа количество положительное",IF(NOT(ISNUMBER('Номенклатура'!$C$2)),"Укажите дату начала учёта",IF(A4715&lt;INT('Номенклатура'!$C$2),"Раньше даты начала учёта: НЕ учтено",IF(AND(C4715="Корректировка остатка",TRIM(G4715)=""),"Учтено: добавьте пояснение","ОК")))))))))))))</f>
        <v/>
      </c>
    </row>
    <row r="4716" spans="1:9" x14ac:dyDescent="0.25">
      <c r="A4716" s="16"/>
      <c r="B4716" s="13"/>
      <c r="C4716" s="13"/>
      <c r="D4716" s="14"/>
      <c r="E4716" s="17" t="str">
        <f>IF(OR(B4716="",SUMPRODUCT(--EXACT('Номенклатура'!$A$6:$A$205,B4716))&lt;&gt;1),"",INDEX('Номенклатура'!$D$6:$D$205,SUMPRODUCT(EXACT('Номенклатура'!$A$6:$A$205,B4716)*(ROW('Номенклатура'!$A$6:$A$205)-5)))&amp;"")</f>
        <v/>
      </c>
      <c r="F4716" s="18" t="str">
        <f>IF(OR(I4716="ОК",I4716="Учтено: добавьте пояснение"),IF(C4716="Приход",D4716,IF(C4716="Корректировка остатка",D4716,-D4716)),"")</f>
        <v/>
      </c>
      <c r="G4716" s="13"/>
      <c r="H4716" s="15" t="str">
        <f>IF(OR(B4716="",SUMPRODUCT(--EXACT('Номенклатура'!$A$6:$A$205,B4716))&lt;&gt;1),"",INDEX('Номенклатура'!$B$6:$B$205,SUMPRODUCT(EXACT('Номенклатура'!$A$6:$A$205,B4716)*(ROW('Номенклатура'!$A$6:$A$205)-5)))&amp;"")</f>
        <v/>
      </c>
      <c r="I4716" s="15" t="str">
        <f>IF(COUNTA(A4716:D4716,G4716)=0,"",IF(NOT(ISNUMBER(A4716)),"Укажите дату",IF(B4716="","Укажите код",IF(NOT(AND(ISTEXT(B4716),LEN(B4716)&gt;0,LEN(B4716)&lt;=30,ISNUMBER(FIND(LEFT(B4716,1),"ABCDEFGHIJKLMNOPQRSTUVWXYZ")),SUMPRODUCT((MID(B4716,{1,2,3,4,5,6,7,8,9,10,11,12,13,14,15,16,17,18,19,20,21,22,23,24,25,26,27,28,29,30},1)&lt;&gt;"")*ISERROR(FIND(MID(B4716,{1,2,3,4,5,6,7,8,9,10,11,12,13,14,15,16,17,18,19,20,21,22,23,24,25,26,27,28,29,30},1),"ABCDEFGHIJKLMNOPQRSTUVWXYZ0123456789-_")))=0,ISERROR(VALUE(B4716)))),"Недопустимый код: только латинские буквы A-Z в верхнем регистре, цифры, - и _; начало с буквы, до 30 символов (например MILK-001)",IF(SUMPRODUCT(--EXACT('Номенклатура'!$A$6:$A$205,B4716))=0,"Код не найден в номенклатуре",IF(SUMPRODUCT(--EXACT('Номенклатура'!$A$6:$A$205,B4716))&gt;1,"Код повторяется в номенклатуре",IF(ISNA(MATCH(C4716,{"Приход","Расход","Списание","Корректировка остатка"},0)),"Выберите тип операции",IF(NOT(ISNUMBER(D4716)),"Укажите количество",IF(D4716=0,"Количество не может быть 0",IF(AND(C4716&lt;&gt;"Корректировка остатка",D4716&lt;0),"Для этого типа количество положительное",IF(NOT(ISNUMBER('Номенклатура'!$C$2)),"Укажите дату начала учёта",IF(A4716&lt;INT('Номенклатура'!$C$2),"Раньше даты начала учёта: НЕ учтено",IF(AND(C4716="Корректировка остатка",TRIM(G4716)=""),"Учтено: добавьте пояснение","ОК")))))))))))))</f>
        <v/>
      </c>
    </row>
    <row r="4717" spans="1:9" x14ac:dyDescent="0.25">
      <c r="A4717" s="16"/>
      <c r="B4717" s="13"/>
      <c r="C4717" s="13"/>
      <c r="D4717" s="14"/>
      <c r="E4717" s="17" t="str">
        <f>IF(OR(B4717="",SUMPRODUCT(--EXACT('Номенклатура'!$A$6:$A$205,B4717))&lt;&gt;1),"",INDEX('Номенклатура'!$D$6:$D$205,SUMPRODUCT(EXACT('Номенклатура'!$A$6:$A$205,B4717)*(ROW('Номенклатура'!$A$6:$A$205)-5)))&amp;"")</f>
        <v/>
      </c>
      <c r="F4717" s="18" t="str">
        <f>IF(OR(I4717="ОК",I4717="Учтено: добавьте пояснение"),IF(C4717="Приход",D4717,IF(C4717="Корректировка остатка",D4717,-D4717)),"")</f>
        <v/>
      </c>
      <c r="G4717" s="13"/>
      <c r="H4717" s="15" t="str">
        <f>IF(OR(B4717="",SUMPRODUCT(--EXACT('Номенклатура'!$A$6:$A$205,B4717))&lt;&gt;1),"",INDEX('Номенклатура'!$B$6:$B$205,SUMPRODUCT(EXACT('Номенклатура'!$A$6:$A$205,B4717)*(ROW('Номенклатура'!$A$6:$A$205)-5)))&amp;"")</f>
        <v/>
      </c>
      <c r="I4717" s="15" t="str">
        <f>IF(COUNTA(A4717:D4717,G4717)=0,"",IF(NOT(ISNUMBER(A4717)),"Укажите дату",IF(B4717="","Укажите код",IF(NOT(AND(ISTEXT(B4717),LEN(B4717)&gt;0,LEN(B4717)&lt;=30,ISNUMBER(FIND(LEFT(B4717,1),"ABCDEFGHIJKLMNOPQRSTUVWXYZ")),SUMPRODUCT((MID(B4717,{1,2,3,4,5,6,7,8,9,10,11,12,13,14,15,16,17,18,19,20,21,22,23,24,25,26,27,28,29,30},1)&lt;&gt;"")*ISERROR(FIND(MID(B4717,{1,2,3,4,5,6,7,8,9,10,11,12,13,14,15,16,17,18,19,20,21,22,23,24,25,26,27,28,29,30},1),"ABCDEFGHIJKLMNOPQRSTUVWXYZ0123456789-_")))=0,ISERROR(VALUE(B4717)))),"Недопустимый код: только латинские буквы A-Z в верхнем регистре, цифры, - и _; начало с буквы, до 30 символов (например MILK-001)",IF(SUMPRODUCT(--EXACT('Номенклатура'!$A$6:$A$205,B4717))=0,"Код не найден в номенклатуре",IF(SUMPRODUCT(--EXACT('Номенклатура'!$A$6:$A$205,B4717))&gt;1,"Код повторяется в номенклатуре",IF(ISNA(MATCH(C4717,{"Приход","Расход","Списание","Корректировка остатка"},0)),"Выберите тип операции",IF(NOT(ISNUMBER(D4717)),"Укажите количество",IF(D4717=0,"Количество не может быть 0",IF(AND(C4717&lt;&gt;"Корректировка остатка",D4717&lt;0),"Для этого типа количество положительное",IF(NOT(ISNUMBER('Номенклатура'!$C$2)),"Укажите дату начала учёта",IF(A4717&lt;INT('Номенклатура'!$C$2),"Раньше даты начала учёта: НЕ учтено",IF(AND(C4717="Корректировка остатка",TRIM(G4717)=""),"Учтено: добавьте пояснение","ОК")))))))))))))</f>
        <v/>
      </c>
    </row>
    <row r="4718" spans="1:9" x14ac:dyDescent="0.25">
      <c r="A4718" s="16"/>
      <c r="B4718" s="13"/>
      <c r="C4718" s="13"/>
      <c r="D4718" s="14"/>
      <c r="E4718" s="17" t="str">
        <f>IF(OR(B4718="",SUMPRODUCT(--EXACT('Номенклатура'!$A$6:$A$205,B4718))&lt;&gt;1),"",INDEX('Номенклатура'!$D$6:$D$205,SUMPRODUCT(EXACT('Номенклатура'!$A$6:$A$205,B4718)*(ROW('Номенклатура'!$A$6:$A$205)-5)))&amp;"")</f>
        <v/>
      </c>
      <c r="F4718" s="18" t="str">
        <f>IF(OR(I4718="ОК",I4718="Учтено: добавьте пояснение"),IF(C4718="Приход",D4718,IF(C4718="Корректировка остатка",D4718,-D4718)),"")</f>
        <v/>
      </c>
      <c r="G4718" s="13"/>
      <c r="H4718" s="15" t="str">
        <f>IF(OR(B4718="",SUMPRODUCT(--EXACT('Номенклатура'!$A$6:$A$205,B4718))&lt;&gt;1),"",INDEX('Номенклатура'!$B$6:$B$205,SUMPRODUCT(EXACT('Номенклатура'!$A$6:$A$205,B4718)*(ROW('Номенклатура'!$A$6:$A$205)-5)))&amp;"")</f>
        <v/>
      </c>
      <c r="I4718" s="15" t="str">
        <f>IF(COUNTA(A4718:D4718,G4718)=0,"",IF(NOT(ISNUMBER(A4718)),"Укажите дату",IF(B4718="","Укажите код",IF(NOT(AND(ISTEXT(B4718),LEN(B4718)&gt;0,LEN(B4718)&lt;=30,ISNUMBER(FIND(LEFT(B4718,1),"ABCDEFGHIJKLMNOPQRSTUVWXYZ")),SUMPRODUCT((MID(B4718,{1,2,3,4,5,6,7,8,9,10,11,12,13,14,15,16,17,18,19,20,21,22,23,24,25,26,27,28,29,30},1)&lt;&gt;"")*ISERROR(FIND(MID(B4718,{1,2,3,4,5,6,7,8,9,10,11,12,13,14,15,16,17,18,19,20,21,22,23,24,25,26,27,28,29,30},1),"ABCDEFGHIJKLMNOPQRSTUVWXYZ0123456789-_")))=0,ISERROR(VALUE(B4718)))),"Недопустимый код: только латинские буквы A-Z в верхнем регистре, цифры, - и _; начало с буквы, до 30 символов (например MILK-001)",IF(SUMPRODUCT(--EXACT('Номенклатура'!$A$6:$A$205,B4718))=0,"Код не найден в номенклатуре",IF(SUMPRODUCT(--EXACT('Номенклатура'!$A$6:$A$205,B4718))&gt;1,"Код повторяется в номенклатуре",IF(ISNA(MATCH(C4718,{"Приход","Расход","Списание","Корректировка остатка"},0)),"Выберите тип операции",IF(NOT(ISNUMBER(D4718)),"Укажите количество",IF(D4718=0,"Количество не может быть 0",IF(AND(C4718&lt;&gt;"Корректировка остатка",D4718&lt;0),"Для этого типа количество положительное",IF(NOT(ISNUMBER('Номенклатура'!$C$2)),"Укажите дату начала учёта",IF(A4718&lt;INT('Номенклатура'!$C$2),"Раньше даты начала учёта: НЕ учтено",IF(AND(C4718="Корректировка остатка",TRIM(G4718)=""),"Учтено: добавьте пояснение","ОК")))))))))))))</f>
        <v/>
      </c>
    </row>
    <row r="4719" spans="1:9" x14ac:dyDescent="0.25">
      <c r="A4719" s="16"/>
      <c r="B4719" s="13"/>
      <c r="C4719" s="13"/>
      <c r="D4719" s="14"/>
      <c r="E4719" s="17" t="str">
        <f>IF(OR(B4719="",SUMPRODUCT(--EXACT('Номенклатура'!$A$6:$A$205,B4719))&lt;&gt;1),"",INDEX('Номенклатура'!$D$6:$D$205,SUMPRODUCT(EXACT('Номенклатура'!$A$6:$A$205,B4719)*(ROW('Номенклатура'!$A$6:$A$205)-5)))&amp;"")</f>
        <v/>
      </c>
      <c r="F4719" s="18" t="str">
        <f>IF(OR(I4719="ОК",I4719="Учтено: добавьте пояснение"),IF(C4719="Приход",D4719,IF(C4719="Корректировка остатка",D4719,-D4719)),"")</f>
        <v/>
      </c>
      <c r="G4719" s="13"/>
      <c r="H4719" s="15" t="str">
        <f>IF(OR(B4719="",SUMPRODUCT(--EXACT('Номенклатура'!$A$6:$A$205,B4719))&lt;&gt;1),"",INDEX('Номенклатура'!$B$6:$B$205,SUMPRODUCT(EXACT('Номенклатура'!$A$6:$A$205,B4719)*(ROW('Номенклатура'!$A$6:$A$205)-5)))&amp;"")</f>
        <v/>
      </c>
      <c r="I4719" s="15" t="str">
        <f>IF(COUNTA(A4719:D4719,G4719)=0,"",IF(NOT(ISNUMBER(A4719)),"Укажите дату",IF(B4719="","Укажите код",IF(NOT(AND(ISTEXT(B4719),LEN(B4719)&gt;0,LEN(B4719)&lt;=30,ISNUMBER(FIND(LEFT(B4719,1),"ABCDEFGHIJKLMNOPQRSTUVWXYZ")),SUMPRODUCT((MID(B4719,{1,2,3,4,5,6,7,8,9,10,11,12,13,14,15,16,17,18,19,20,21,22,23,24,25,26,27,28,29,30},1)&lt;&gt;"")*ISERROR(FIND(MID(B4719,{1,2,3,4,5,6,7,8,9,10,11,12,13,14,15,16,17,18,19,20,21,22,23,24,25,26,27,28,29,30},1),"ABCDEFGHIJKLMNOPQRSTUVWXYZ0123456789-_")))=0,ISERROR(VALUE(B4719)))),"Недопустимый код: только латинские буквы A-Z в верхнем регистре, цифры, - и _; начало с буквы, до 30 символов (например MILK-001)",IF(SUMPRODUCT(--EXACT('Номенклатура'!$A$6:$A$205,B4719))=0,"Код не найден в номенклатуре",IF(SUMPRODUCT(--EXACT('Номенклатура'!$A$6:$A$205,B4719))&gt;1,"Код повторяется в номенклатуре",IF(ISNA(MATCH(C4719,{"Приход","Расход","Списание","Корректировка остатка"},0)),"Выберите тип операции",IF(NOT(ISNUMBER(D4719)),"Укажите количество",IF(D4719=0,"Количество не может быть 0",IF(AND(C4719&lt;&gt;"Корректировка остатка",D4719&lt;0),"Для этого типа количество положительное",IF(NOT(ISNUMBER('Номенклатура'!$C$2)),"Укажите дату начала учёта",IF(A4719&lt;INT('Номенклатура'!$C$2),"Раньше даты начала учёта: НЕ учтено",IF(AND(C4719="Корректировка остатка",TRIM(G4719)=""),"Учтено: добавьте пояснение","ОК")))))))))))))</f>
        <v/>
      </c>
    </row>
    <row r="4720" spans="1:9" x14ac:dyDescent="0.25">
      <c r="A4720" s="16"/>
      <c r="B4720" s="13"/>
      <c r="C4720" s="13"/>
      <c r="D4720" s="14"/>
      <c r="E4720" s="17" t="str">
        <f>IF(OR(B4720="",SUMPRODUCT(--EXACT('Номенклатура'!$A$6:$A$205,B4720))&lt;&gt;1),"",INDEX('Номенклатура'!$D$6:$D$205,SUMPRODUCT(EXACT('Номенклатура'!$A$6:$A$205,B4720)*(ROW('Номенклатура'!$A$6:$A$205)-5)))&amp;"")</f>
        <v/>
      </c>
      <c r="F4720" s="18" t="str">
        <f>IF(OR(I4720="ОК",I4720="Учтено: добавьте пояснение"),IF(C4720="Приход",D4720,IF(C4720="Корректировка остатка",D4720,-D4720)),"")</f>
        <v/>
      </c>
      <c r="G4720" s="13"/>
      <c r="H4720" s="15" t="str">
        <f>IF(OR(B4720="",SUMPRODUCT(--EXACT('Номенклатура'!$A$6:$A$205,B4720))&lt;&gt;1),"",INDEX('Номенклатура'!$B$6:$B$205,SUMPRODUCT(EXACT('Номенклатура'!$A$6:$A$205,B4720)*(ROW('Номенклатура'!$A$6:$A$205)-5)))&amp;"")</f>
        <v/>
      </c>
      <c r="I4720" s="15" t="str">
        <f>IF(COUNTA(A4720:D4720,G4720)=0,"",IF(NOT(ISNUMBER(A4720)),"Укажите дату",IF(B4720="","Укажите код",IF(NOT(AND(ISTEXT(B4720),LEN(B4720)&gt;0,LEN(B4720)&lt;=30,ISNUMBER(FIND(LEFT(B4720,1),"ABCDEFGHIJKLMNOPQRSTUVWXYZ")),SUMPRODUCT((MID(B4720,{1,2,3,4,5,6,7,8,9,10,11,12,13,14,15,16,17,18,19,20,21,22,23,24,25,26,27,28,29,30},1)&lt;&gt;"")*ISERROR(FIND(MID(B4720,{1,2,3,4,5,6,7,8,9,10,11,12,13,14,15,16,17,18,19,20,21,22,23,24,25,26,27,28,29,30},1),"ABCDEFGHIJKLMNOPQRSTUVWXYZ0123456789-_")))=0,ISERROR(VALUE(B4720)))),"Недопустимый код: только латинские буквы A-Z в верхнем регистре, цифры, - и _; начало с буквы, до 30 символов (например MILK-001)",IF(SUMPRODUCT(--EXACT('Номенклатура'!$A$6:$A$205,B4720))=0,"Код не найден в номенклатуре",IF(SUMPRODUCT(--EXACT('Номенклатура'!$A$6:$A$205,B4720))&gt;1,"Код повторяется в номенклатуре",IF(ISNA(MATCH(C4720,{"Приход","Расход","Списание","Корректировка остатка"},0)),"Выберите тип операции",IF(NOT(ISNUMBER(D4720)),"Укажите количество",IF(D4720=0,"Количество не может быть 0",IF(AND(C4720&lt;&gt;"Корректировка остатка",D4720&lt;0),"Для этого типа количество положительное",IF(NOT(ISNUMBER('Номенклатура'!$C$2)),"Укажите дату начала учёта",IF(A4720&lt;INT('Номенклатура'!$C$2),"Раньше даты начала учёта: НЕ учтено",IF(AND(C4720="Корректировка остатка",TRIM(G4720)=""),"Учтено: добавьте пояснение","ОК")))))))))))))</f>
        <v/>
      </c>
    </row>
    <row r="4721" spans="1:9" x14ac:dyDescent="0.25">
      <c r="A4721" s="16"/>
      <c r="B4721" s="13"/>
      <c r="C4721" s="13"/>
      <c r="D4721" s="14"/>
      <c r="E4721" s="17" t="str">
        <f>IF(OR(B4721="",SUMPRODUCT(--EXACT('Номенклатура'!$A$6:$A$205,B4721))&lt;&gt;1),"",INDEX('Номенклатура'!$D$6:$D$205,SUMPRODUCT(EXACT('Номенклатура'!$A$6:$A$205,B4721)*(ROW('Номенклатура'!$A$6:$A$205)-5)))&amp;"")</f>
        <v/>
      </c>
      <c r="F4721" s="18" t="str">
        <f>IF(OR(I4721="ОК",I4721="Учтено: добавьте пояснение"),IF(C4721="Приход",D4721,IF(C4721="Корректировка остатка",D4721,-D4721)),"")</f>
        <v/>
      </c>
      <c r="G4721" s="13"/>
      <c r="H4721" s="15" t="str">
        <f>IF(OR(B4721="",SUMPRODUCT(--EXACT('Номенклатура'!$A$6:$A$205,B4721))&lt;&gt;1),"",INDEX('Номенклатура'!$B$6:$B$205,SUMPRODUCT(EXACT('Номенклатура'!$A$6:$A$205,B4721)*(ROW('Номенклатура'!$A$6:$A$205)-5)))&amp;"")</f>
        <v/>
      </c>
      <c r="I4721" s="15" t="str">
        <f>IF(COUNTA(A4721:D4721,G4721)=0,"",IF(NOT(ISNUMBER(A4721)),"Укажите дату",IF(B4721="","Укажите код",IF(NOT(AND(ISTEXT(B4721),LEN(B4721)&gt;0,LEN(B4721)&lt;=30,ISNUMBER(FIND(LEFT(B4721,1),"ABCDEFGHIJKLMNOPQRSTUVWXYZ")),SUMPRODUCT((MID(B4721,{1,2,3,4,5,6,7,8,9,10,11,12,13,14,15,16,17,18,19,20,21,22,23,24,25,26,27,28,29,30},1)&lt;&gt;"")*ISERROR(FIND(MID(B4721,{1,2,3,4,5,6,7,8,9,10,11,12,13,14,15,16,17,18,19,20,21,22,23,24,25,26,27,28,29,30},1),"ABCDEFGHIJKLMNOPQRSTUVWXYZ0123456789-_")))=0,ISERROR(VALUE(B4721)))),"Недопустимый код: только латинские буквы A-Z в верхнем регистре, цифры, - и _; начало с буквы, до 30 символов (например MILK-001)",IF(SUMPRODUCT(--EXACT('Номенклатура'!$A$6:$A$205,B4721))=0,"Код не найден в номенклатуре",IF(SUMPRODUCT(--EXACT('Номенклатура'!$A$6:$A$205,B4721))&gt;1,"Код повторяется в номенклатуре",IF(ISNA(MATCH(C4721,{"Приход","Расход","Списание","Корректировка остатка"},0)),"Выберите тип операции",IF(NOT(ISNUMBER(D4721)),"Укажите количество",IF(D4721=0,"Количество не может быть 0",IF(AND(C4721&lt;&gt;"Корректировка остатка",D4721&lt;0),"Для этого типа количество положительное",IF(NOT(ISNUMBER('Номенклатура'!$C$2)),"Укажите дату начала учёта",IF(A4721&lt;INT('Номенклатура'!$C$2),"Раньше даты начала учёта: НЕ учтено",IF(AND(C4721="Корректировка остатка",TRIM(G4721)=""),"Учтено: добавьте пояснение","ОК")))))))))))))</f>
        <v/>
      </c>
    </row>
    <row r="4722" spans="1:9" x14ac:dyDescent="0.25">
      <c r="A4722" s="16"/>
      <c r="B4722" s="13"/>
      <c r="C4722" s="13"/>
      <c r="D4722" s="14"/>
      <c r="E4722" s="17" t="str">
        <f>IF(OR(B4722="",SUMPRODUCT(--EXACT('Номенклатура'!$A$6:$A$205,B4722))&lt;&gt;1),"",INDEX('Номенклатура'!$D$6:$D$205,SUMPRODUCT(EXACT('Номенклатура'!$A$6:$A$205,B4722)*(ROW('Номенклатура'!$A$6:$A$205)-5)))&amp;"")</f>
        <v/>
      </c>
      <c r="F4722" s="18" t="str">
        <f>IF(OR(I4722="ОК",I4722="Учтено: добавьте пояснение"),IF(C4722="Приход",D4722,IF(C4722="Корректировка остатка",D4722,-D4722)),"")</f>
        <v/>
      </c>
      <c r="G4722" s="13"/>
      <c r="H4722" s="15" t="str">
        <f>IF(OR(B4722="",SUMPRODUCT(--EXACT('Номенклатура'!$A$6:$A$205,B4722))&lt;&gt;1),"",INDEX('Номенклатура'!$B$6:$B$205,SUMPRODUCT(EXACT('Номенклатура'!$A$6:$A$205,B4722)*(ROW('Номенклатура'!$A$6:$A$205)-5)))&amp;"")</f>
        <v/>
      </c>
      <c r="I4722" s="15" t="str">
        <f>IF(COUNTA(A4722:D4722,G4722)=0,"",IF(NOT(ISNUMBER(A4722)),"Укажите дату",IF(B4722="","Укажите код",IF(NOT(AND(ISTEXT(B4722),LEN(B4722)&gt;0,LEN(B4722)&lt;=30,ISNUMBER(FIND(LEFT(B4722,1),"ABCDEFGHIJKLMNOPQRSTUVWXYZ")),SUMPRODUCT((MID(B4722,{1,2,3,4,5,6,7,8,9,10,11,12,13,14,15,16,17,18,19,20,21,22,23,24,25,26,27,28,29,30},1)&lt;&gt;"")*ISERROR(FIND(MID(B4722,{1,2,3,4,5,6,7,8,9,10,11,12,13,14,15,16,17,18,19,20,21,22,23,24,25,26,27,28,29,30},1),"ABCDEFGHIJKLMNOPQRSTUVWXYZ0123456789-_")))=0,ISERROR(VALUE(B4722)))),"Недопустимый код: только латинские буквы A-Z в верхнем регистре, цифры, - и _; начало с буквы, до 30 символов (например MILK-001)",IF(SUMPRODUCT(--EXACT('Номенклатура'!$A$6:$A$205,B4722))=0,"Код не найден в номенклатуре",IF(SUMPRODUCT(--EXACT('Номенклатура'!$A$6:$A$205,B4722))&gt;1,"Код повторяется в номенклатуре",IF(ISNA(MATCH(C4722,{"Приход","Расход","Списание","Корректировка остатка"},0)),"Выберите тип операции",IF(NOT(ISNUMBER(D4722)),"Укажите количество",IF(D4722=0,"Количество не может быть 0",IF(AND(C4722&lt;&gt;"Корректировка остатка",D4722&lt;0),"Для этого типа количество положительное",IF(NOT(ISNUMBER('Номенклатура'!$C$2)),"Укажите дату начала учёта",IF(A4722&lt;INT('Номенклатура'!$C$2),"Раньше даты начала учёта: НЕ учтено",IF(AND(C4722="Корректировка остатка",TRIM(G4722)=""),"Учтено: добавьте пояснение","ОК")))))))))))))</f>
        <v/>
      </c>
    </row>
    <row r="4723" spans="1:9" x14ac:dyDescent="0.25">
      <c r="A4723" s="16"/>
      <c r="B4723" s="13"/>
      <c r="C4723" s="13"/>
      <c r="D4723" s="14"/>
      <c r="E4723" s="17" t="str">
        <f>IF(OR(B4723="",SUMPRODUCT(--EXACT('Номенклатура'!$A$6:$A$205,B4723))&lt;&gt;1),"",INDEX('Номенклатура'!$D$6:$D$205,SUMPRODUCT(EXACT('Номенклатура'!$A$6:$A$205,B4723)*(ROW('Номенклатура'!$A$6:$A$205)-5)))&amp;"")</f>
        <v/>
      </c>
      <c r="F4723" s="18" t="str">
        <f>IF(OR(I4723="ОК",I4723="Учтено: добавьте пояснение"),IF(C4723="Приход",D4723,IF(C4723="Корректировка остатка",D4723,-D4723)),"")</f>
        <v/>
      </c>
      <c r="G4723" s="13"/>
      <c r="H4723" s="15" t="str">
        <f>IF(OR(B4723="",SUMPRODUCT(--EXACT('Номенклатура'!$A$6:$A$205,B4723))&lt;&gt;1),"",INDEX('Номенклатура'!$B$6:$B$205,SUMPRODUCT(EXACT('Номенклатура'!$A$6:$A$205,B4723)*(ROW('Номенклатура'!$A$6:$A$205)-5)))&amp;"")</f>
        <v/>
      </c>
      <c r="I4723" s="15" t="str">
        <f>IF(COUNTA(A4723:D4723,G4723)=0,"",IF(NOT(ISNUMBER(A4723)),"Укажите дату",IF(B4723="","Укажите код",IF(NOT(AND(ISTEXT(B4723),LEN(B4723)&gt;0,LEN(B4723)&lt;=30,ISNUMBER(FIND(LEFT(B4723,1),"ABCDEFGHIJKLMNOPQRSTUVWXYZ")),SUMPRODUCT((MID(B4723,{1,2,3,4,5,6,7,8,9,10,11,12,13,14,15,16,17,18,19,20,21,22,23,24,25,26,27,28,29,30},1)&lt;&gt;"")*ISERROR(FIND(MID(B4723,{1,2,3,4,5,6,7,8,9,10,11,12,13,14,15,16,17,18,19,20,21,22,23,24,25,26,27,28,29,30},1),"ABCDEFGHIJKLMNOPQRSTUVWXYZ0123456789-_")))=0,ISERROR(VALUE(B4723)))),"Недопустимый код: только латинские буквы A-Z в верхнем регистре, цифры, - и _; начало с буквы, до 30 символов (например MILK-001)",IF(SUMPRODUCT(--EXACT('Номенклатура'!$A$6:$A$205,B4723))=0,"Код не найден в номенклатуре",IF(SUMPRODUCT(--EXACT('Номенклатура'!$A$6:$A$205,B4723))&gt;1,"Код повторяется в номенклатуре",IF(ISNA(MATCH(C4723,{"Приход","Расход","Списание","Корректировка остатка"},0)),"Выберите тип операции",IF(NOT(ISNUMBER(D4723)),"Укажите количество",IF(D4723=0,"Количество не может быть 0",IF(AND(C4723&lt;&gt;"Корректировка остатка",D4723&lt;0),"Для этого типа количество положительное",IF(NOT(ISNUMBER('Номенклатура'!$C$2)),"Укажите дату начала учёта",IF(A4723&lt;INT('Номенклатура'!$C$2),"Раньше даты начала учёта: НЕ учтено",IF(AND(C4723="Корректировка остатка",TRIM(G4723)=""),"Учтено: добавьте пояснение","ОК")))))))))))))</f>
        <v/>
      </c>
    </row>
    <row r="4724" spans="1:9" x14ac:dyDescent="0.25">
      <c r="A4724" s="16"/>
      <c r="B4724" s="13"/>
      <c r="C4724" s="13"/>
      <c r="D4724" s="14"/>
      <c r="E4724" s="17" t="str">
        <f>IF(OR(B4724="",SUMPRODUCT(--EXACT('Номенклатура'!$A$6:$A$205,B4724))&lt;&gt;1),"",INDEX('Номенклатура'!$D$6:$D$205,SUMPRODUCT(EXACT('Номенклатура'!$A$6:$A$205,B4724)*(ROW('Номенклатура'!$A$6:$A$205)-5)))&amp;"")</f>
        <v/>
      </c>
      <c r="F4724" s="18" t="str">
        <f>IF(OR(I4724="ОК",I4724="Учтено: добавьте пояснение"),IF(C4724="Приход",D4724,IF(C4724="Корректировка остатка",D4724,-D4724)),"")</f>
        <v/>
      </c>
      <c r="G4724" s="13"/>
      <c r="H4724" s="15" t="str">
        <f>IF(OR(B4724="",SUMPRODUCT(--EXACT('Номенклатура'!$A$6:$A$205,B4724))&lt;&gt;1),"",INDEX('Номенклатура'!$B$6:$B$205,SUMPRODUCT(EXACT('Номенклатура'!$A$6:$A$205,B4724)*(ROW('Номенклатура'!$A$6:$A$205)-5)))&amp;"")</f>
        <v/>
      </c>
      <c r="I4724" s="15" t="str">
        <f>IF(COUNTA(A4724:D4724,G4724)=0,"",IF(NOT(ISNUMBER(A4724)),"Укажите дату",IF(B4724="","Укажите код",IF(NOT(AND(ISTEXT(B4724),LEN(B4724)&gt;0,LEN(B4724)&lt;=30,ISNUMBER(FIND(LEFT(B4724,1),"ABCDEFGHIJKLMNOPQRSTUVWXYZ")),SUMPRODUCT((MID(B4724,{1,2,3,4,5,6,7,8,9,10,11,12,13,14,15,16,17,18,19,20,21,22,23,24,25,26,27,28,29,30},1)&lt;&gt;"")*ISERROR(FIND(MID(B4724,{1,2,3,4,5,6,7,8,9,10,11,12,13,14,15,16,17,18,19,20,21,22,23,24,25,26,27,28,29,30},1),"ABCDEFGHIJKLMNOPQRSTUVWXYZ0123456789-_")))=0,ISERROR(VALUE(B4724)))),"Недопустимый код: только латинские буквы A-Z в верхнем регистре, цифры, - и _; начало с буквы, до 30 символов (например MILK-001)",IF(SUMPRODUCT(--EXACT('Номенклатура'!$A$6:$A$205,B4724))=0,"Код не найден в номенклатуре",IF(SUMPRODUCT(--EXACT('Номенклатура'!$A$6:$A$205,B4724))&gt;1,"Код повторяется в номенклатуре",IF(ISNA(MATCH(C4724,{"Приход","Расход","Списание","Корректировка остатка"},0)),"Выберите тип операции",IF(NOT(ISNUMBER(D4724)),"Укажите количество",IF(D4724=0,"Количество не может быть 0",IF(AND(C4724&lt;&gt;"Корректировка остатка",D4724&lt;0),"Для этого типа количество положительное",IF(NOT(ISNUMBER('Номенклатура'!$C$2)),"Укажите дату начала учёта",IF(A4724&lt;INT('Номенклатура'!$C$2),"Раньше даты начала учёта: НЕ учтено",IF(AND(C4724="Корректировка остатка",TRIM(G4724)=""),"Учтено: добавьте пояснение","ОК")))))))))))))</f>
        <v/>
      </c>
    </row>
    <row r="4725" spans="1:9" x14ac:dyDescent="0.25">
      <c r="A4725" s="16"/>
      <c r="B4725" s="13"/>
      <c r="C4725" s="13"/>
      <c r="D4725" s="14"/>
      <c r="E4725" s="17" t="str">
        <f>IF(OR(B4725="",SUMPRODUCT(--EXACT('Номенклатура'!$A$6:$A$205,B4725))&lt;&gt;1),"",INDEX('Номенклатура'!$D$6:$D$205,SUMPRODUCT(EXACT('Номенклатура'!$A$6:$A$205,B4725)*(ROW('Номенклатура'!$A$6:$A$205)-5)))&amp;"")</f>
        <v/>
      </c>
      <c r="F4725" s="18" t="str">
        <f>IF(OR(I4725="ОК",I4725="Учтено: добавьте пояснение"),IF(C4725="Приход",D4725,IF(C4725="Корректировка остатка",D4725,-D4725)),"")</f>
        <v/>
      </c>
      <c r="G4725" s="13"/>
      <c r="H4725" s="15" t="str">
        <f>IF(OR(B4725="",SUMPRODUCT(--EXACT('Номенклатура'!$A$6:$A$205,B4725))&lt;&gt;1),"",INDEX('Номенклатура'!$B$6:$B$205,SUMPRODUCT(EXACT('Номенклатура'!$A$6:$A$205,B4725)*(ROW('Номенклатура'!$A$6:$A$205)-5)))&amp;"")</f>
        <v/>
      </c>
      <c r="I4725" s="15" t="str">
        <f>IF(COUNTA(A4725:D4725,G4725)=0,"",IF(NOT(ISNUMBER(A4725)),"Укажите дату",IF(B4725="","Укажите код",IF(NOT(AND(ISTEXT(B4725),LEN(B4725)&gt;0,LEN(B4725)&lt;=30,ISNUMBER(FIND(LEFT(B4725,1),"ABCDEFGHIJKLMNOPQRSTUVWXYZ")),SUMPRODUCT((MID(B4725,{1,2,3,4,5,6,7,8,9,10,11,12,13,14,15,16,17,18,19,20,21,22,23,24,25,26,27,28,29,30},1)&lt;&gt;"")*ISERROR(FIND(MID(B4725,{1,2,3,4,5,6,7,8,9,10,11,12,13,14,15,16,17,18,19,20,21,22,23,24,25,26,27,28,29,30},1),"ABCDEFGHIJKLMNOPQRSTUVWXYZ0123456789-_")))=0,ISERROR(VALUE(B4725)))),"Недопустимый код: только латинские буквы A-Z в верхнем регистре, цифры, - и _; начало с буквы, до 30 символов (например MILK-001)",IF(SUMPRODUCT(--EXACT('Номенклатура'!$A$6:$A$205,B4725))=0,"Код не найден в номенклатуре",IF(SUMPRODUCT(--EXACT('Номенклатура'!$A$6:$A$205,B4725))&gt;1,"Код повторяется в номенклатуре",IF(ISNA(MATCH(C4725,{"Приход","Расход","Списание","Корректировка остатка"},0)),"Выберите тип операции",IF(NOT(ISNUMBER(D4725)),"Укажите количество",IF(D4725=0,"Количество не может быть 0",IF(AND(C4725&lt;&gt;"Корректировка остатка",D4725&lt;0),"Для этого типа количество положительное",IF(NOT(ISNUMBER('Номенклатура'!$C$2)),"Укажите дату начала учёта",IF(A4725&lt;INT('Номенклатура'!$C$2),"Раньше даты начала учёта: НЕ учтено",IF(AND(C4725="Корректировка остатка",TRIM(G4725)=""),"Учтено: добавьте пояснение","ОК")))))))))))))</f>
        <v/>
      </c>
    </row>
    <row r="4726" spans="1:9" x14ac:dyDescent="0.25">
      <c r="A4726" s="16"/>
      <c r="B4726" s="13"/>
      <c r="C4726" s="13"/>
      <c r="D4726" s="14"/>
      <c r="E4726" s="17" t="str">
        <f>IF(OR(B4726="",SUMPRODUCT(--EXACT('Номенклатура'!$A$6:$A$205,B4726))&lt;&gt;1),"",INDEX('Номенклатура'!$D$6:$D$205,SUMPRODUCT(EXACT('Номенклатура'!$A$6:$A$205,B4726)*(ROW('Номенклатура'!$A$6:$A$205)-5)))&amp;"")</f>
        <v/>
      </c>
      <c r="F4726" s="18" t="str">
        <f>IF(OR(I4726="ОК",I4726="Учтено: добавьте пояснение"),IF(C4726="Приход",D4726,IF(C4726="Корректировка остатка",D4726,-D4726)),"")</f>
        <v/>
      </c>
      <c r="G4726" s="13"/>
      <c r="H4726" s="15" t="str">
        <f>IF(OR(B4726="",SUMPRODUCT(--EXACT('Номенклатура'!$A$6:$A$205,B4726))&lt;&gt;1),"",INDEX('Номенклатура'!$B$6:$B$205,SUMPRODUCT(EXACT('Номенклатура'!$A$6:$A$205,B4726)*(ROW('Номенклатура'!$A$6:$A$205)-5)))&amp;"")</f>
        <v/>
      </c>
      <c r="I4726" s="15" t="str">
        <f>IF(COUNTA(A4726:D4726,G4726)=0,"",IF(NOT(ISNUMBER(A4726)),"Укажите дату",IF(B4726="","Укажите код",IF(NOT(AND(ISTEXT(B4726),LEN(B4726)&gt;0,LEN(B4726)&lt;=30,ISNUMBER(FIND(LEFT(B4726,1),"ABCDEFGHIJKLMNOPQRSTUVWXYZ")),SUMPRODUCT((MID(B4726,{1,2,3,4,5,6,7,8,9,10,11,12,13,14,15,16,17,18,19,20,21,22,23,24,25,26,27,28,29,30},1)&lt;&gt;"")*ISERROR(FIND(MID(B4726,{1,2,3,4,5,6,7,8,9,10,11,12,13,14,15,16,17,18,19,20,21,22,23,24,25,26,27,28,29,30},1),"ABCDEFGHIJKLMNOPQRSTUVWXYZ0123456789-_")))=0,ISERROR(VALUE(B4726)))),"Недопустимый код: только латинские буквы A-Z в верхнем регистре, цифры, - и _; начало с буквы, до 30 символов (например MILK-001)",IF(SUMPRODUCT(--EXACT('Номенклатура'!$A$6:$A$205,B4726))=0,"Код не найден в номенклатуре",IF(SUMPRODUCT(--EXACT('Номенклатура'!$A$6:$A$205,B4726))&gt;1,"Код повторяется в номенклатуре",IF(ISNA(MATCH(C4726,{"Приход","Расход","Списание","Корректировка остатка"},0)),"Выберите тип операции",IF(NOT(ISNUMBER(D4726)),"Укажите количество",IF(D4726=0,"Количество не может быть 0",IF(AND(C4726&lt;&gt;"Корректировка остатка",D4726&lt;0),"Для этого типа количество положительное",IF(NOT(ISNUMBER('Номенклатура'!$C$2)),"Укажите дату начала учёта",IF(A4726&lt;INT('Номенклатура'!$C$2),"Раньше даты начала учёта: НЕ учтено",IF(AND(C4726="Корректировка остатка",TRIM(G4726)=""),"Учтено: добавьте пояснение","ОК")))))))))))))</f>
        <v/>
      </c>
    </row>
    <row r="4727" spans="1:9" x14ac:dyDescent="0.25">
      <c r="A4727" s="16"/>
      <c r="B4727" s="13"/>
      <c r="C4727" s="13"/>
      <c r="D4727" s="14"/>
      <c r="E4727" s="17" t="str">
        <f>IF(OR(B4727="",SUMPRODUCT(--EXACT('Номенклатура'!$A$6:$A$205,B4727))&lt;&gt;1),"",INDEX('Номенклатура'!$D$6:$D$205,SUMPRODUCT(EXACT('Номенклатура'!$A$6:$A$205,B4727)*(ROW('Номенклатура'!$A$6:$A$205)-5)))&amp;"")</f>
        <v/>
      </c>
      <c r="F4727" s="18" t="str">
        <f>IF(OR(I4727="ОК",I4727="Учтено: добавьте пояснение"),IF(C4727="Приход",D4727,IF(C4727="Корректировка остатка",D4727,-D4727)),"")</f>
        <v/>
      </c>
      <c r="G4727" s="13"/>
      <c r="H4727" s="15" t="str">
        <f>IF(OR(B4727="",SUMPRODUCT(--EXACT('Номенклатура'!$A$6:$A$205,B4727))&lt;&gt;1),"",INDEX('Номенклатура'!$B$6:$B$205,SUMPRODUCT(EXACT('Номенклатура'!$A$6:$A$205,B4727)*(ROW('Номенклатура'!$A$6:$A$205)-5)))&amp;"")</f>
        <v/>
      </c>
      <c r="I4727" s="15" t="str">
        <f>IF(COUNTA(A4727:D4727,G4727)=0,"",IF(NOT(ISNUMBER(A4727)),"Укажите дату",IF(B4727="","Укажите код",IF(NOT(AND(ISTEXT(B4727),LEN(B4727)&gt;0,LEN(B4727)&lt;=30,ISNUMBER(FIND(LEFT(B4727,1),"ABCDEFGHIJKLMNOPQRSTUVWXYZ")),SUMPRODUCT((MID(B4727,{1,2,3,4,5,6,7,8,9,10,11,12,13,14,15,16,17,18,19,20,21,22,23,24,25,26,27,28,29,30},1)&lt;&gt;"")*ISERROR(FIND(MID(B4727,{1,2,3,4,5,6,7,8,9,10,11,12,13,14,15,16,17,18,19,20,21,22,23,24,25,26,27,28,29,30},1),"ABCDEFGHIJKLMNOPQRSTUVWXYZ0123456789-_")))=0,ISERROR(VALUE(B4727)))),"Недопустимый код: только латинские буквы A-Z в верхнем регистре, цифры, - и _; начало с буквы, до 30 символов (например MILK-001)",IF(SUMPRODUCT(--EXACT('Номенклатура'!$A$6:$A$205,B4727))=0,"Код не найден в номенклатуре",IF(SUMPRODUCT(--EXACT('Номенклатура'!$A$6:$A$205,B4727))&gt;1,"Код повторяется в номенклатуре",IF(ISNA(MATCH(C4727,{"Приход","Расход","Списание","Корректировка остатка"},0)),"Выберите тип операции",IF(NOT(ISNUMBER(D4727)),"Укажите количество",IF(D4727=0,"Количество не может быть 0",IF(AND(C4727&lt;&gt;"Корректировка остатка",D4727&lt;0),"Для этого типа количество положительное",IF(NOT(ISNUMBER('Номенклатура'!$C$2)),"Укажите дату начала учёта",IF(A4727&lt;INT('Номенклатура'!$C$2),"Раньше даты начала учёта: НЕ учтено",IF(AND(C4727="Корректировка остатка",TRIM(G4727)=""),"Учтено: добавьте пояснение","ОК")))))))))))))</f>
        <v/>
      </c>
    </row>
    <row r="4728" spans="1:9" x14ac:dyDescent="0.25">
      <c r="A4728" s="16"/>
      <c r="B4728" s="13"/>
      <c r="C4728" s="13"/>
      <c r="D4728" s="14"/>
      <c r="E4728" s="17" t="str">
        <f>IF(OR(B4728="",SUMPRODUCT(--EXACT('Номенклатура'!$A$6:$A$205,B4728))&lt;&gt;1),"",INDEX('Номенклатура'!$D$6:$D$205,SUMPRODUCT(EXACT('Номенклатура'!$A$6:$A$205,B4728)*(ROW('Номенклатура'!$A$6:$A$205)-5)))&amp;"")</f>
        <v/>
      </c>
      <c r="F4728" s="18" t="str">
        <f>IF(OR(I4728="ОК",I4728="Учтено: добавьте пояснение"),IF(C4728="Приход",D4728,IF(C4728="Корректировка остатка",D4728,-D4728)),"")</f>
        <v/>
      </c>
      <c r="G4728" s="13"/>
      <c r="H4728" s="15" t="str">
        <f>IF(OR(B4728="",SUMPRODUCT(--EXACT('Номенклатура'!$A$6:$A$205,B4728))&lt;&gt;1),"",INDEX('Номенклатура'!$B$6:$B$205,SUMPRODUCT(EXACT('Номенклатура'!$A$6:$A$205,B4728)*(ROW('Номенклатура'!$A$6:$A$205)-5)))&amp;"")</f>
        <v/>
      </c>
      <c r="I4728" s="15" t="str">
        <f>IF(COUNTA(A4728:D4728,G4728)=0,"",IF(NOT(ISNUMBER(A4728)),"Укажите дату",IF(B4728="","Укажите код",IF(NOT(AND(ISTEXT(B4728),LEN(B4728)&gt;0,LEN(B4728)&lt;=30,ISNUMBER(FIND(LEFT(B4728,1),"ABCDEFGHIJKLMNOPQRSTUVWXYZ")),SUMPRODUCT((MID(B4728,{1,2,3,4,5,6,7,8,9,10,11,12,13,14,15,16,17,18,19,20,21,22,23,24,25,26,27,28,29,30},1)&lt;&gt;"")*ISERROR(FIND(MID(B4728,{1,2,3,4,5,6,7,8,9,10,11,12,13,14,15,16,17,18,19,20,21,22,23,24,25,26,27,28,29,30},1),"ABCDEFGHIJKLMNOPQRSTUVWXYZ0123456789-_")))=0,ISERROR(VALUE(B4728)))),"Недопустимый код: только латинские буквы A-Z в верхнем регистре, цифры, - и _; начало с буквы, до 30 символов (например MILK-001)",IF(SUMPRODUCT(--EXACT('Номенклатура'!$A$6:$A$205,B4728))=0,"Код не найден в номенклатуре",IF(SUMPRODUCT(--EXACT('Номенклатура'!$A$6:$A$205,B4728))&gt;1,"Код повторяется в номенклатуре",IF(ISNA(MATCH(C4728,{"Приход","Расход","Списание","Корректировка остатка"},0)),"Выберите тип операции",IF(NOT(ISNUMBER(D4728)),"Укажите количество",IF(D4728=0,"Количество не может быть 0",IF(AND(C4728&lt;&gt;"Корректировка остатка",D4728&lt;0),"Для этого типа количество положительное",IF(NOT(ISNUMBER('Номенклатура'!$C$2)),"Укажите дату начала учёта",IF(A4728&lt;INT('Номенклатура'!$C$2),"Раньше даты начала учёта: НЕ учтено",IF(AND(C4728="Корректировка остатка",TRIM(G4728)=""),"Учтено: добавьте пояснение","ОК")))))))))))))</f>
        <v/>
      </c>
    </row>
    <row r="4729" spans="1:9" x14ac:dyDescent="0.25">
      <c r="A4729" s="16"/>
      <c r="B4729" s="13"/>
      <c r="C4729" s="13"/>
      <c r="D4729" s="14"/>
      <c r="E4729" s="17" t="str">
        <f>IF(OR(B4729="",SUMPRODUCT(--EXACT('Номенклатура'!$A$6:$A$205,B4729))&lt;&gt;1),"",INDEX('Номенклатура'!$D$6:$D$205,SUMPRODUCT(EXACT('Номенклатура'!$A$6:$A$205,B4729)*(ROW('Номенклатура'!$A$6:$A$205)-5)))&amp;"")</f>
        <v/>
      </c>
      <c r="F4729" s="18" t="str">
        <f>IF(OR(I4729="ОК",I4729="Учтено: добавьте пояснение"),IF(C4729="Приход",D4729,IF(C4729="Корректировка остатка",D4729,-D4729)),"")</f>
        <v/>
      </c>
      <c r="G4729" s="13"/>
      <c r="H4729" s="15" t="str">
        <f>IF(OR(B4729="",SUMPRODUCT(--EXACT('Номенклатура'!$A$6:$A$205,B4729))&lt;&gt;1),"",INDEX('Номенклатура'!$B$6:$B$205,SUMPRODUCT(EXACT('Номенклатура'!$A$6:$A$205,B4729)*(ROW('Номенклатура'!$A$6:$A$205)-5)))&amp;"")</f>
        <v/>
      </c>
      <c r="I4729" s="15" t="str">
        <f>IF(COUNTA(A4729:D4729,G4729)=0,"",IF(NOT(ISNUMBER(A4729)),"Укажите дату",IF(B4729="","Укажите код",IF(NOT(AND(ISTEXT(B4729),LEN(B4729)&gt;0,LEN(B4729)&lt;=30,ISNUMBER(FIND(LEFT(B4729,1),"ABCDEFGHIJKLMNOPQRSTUVWXYZ")),SUMPRODUCT((MID(B4729,{1,2,3,4,5,6,7,8,9,10,11,12,13,14,15,16,17,18,19,20,21,22,23,24,25,26,27,28,29,30},1)&lt;&gt;"")*ISERROR(FIND(MID(B4729,{1,2,3,4,5,6,7,8,9,10,11,12,13,14,15,16,17,18,19,20,21,22,23,24,25,26,27,28,29,30},1),"ABCDEFGHIJKLMNOPQRSTUVWXYZ0123456789-_")))=0,ISERROR(VALUE(B4729)))),"Недопустимый код: только латинские буквы A-Z в верхнем регистре, цифры, - и _; начало с буквы, до 30 символов (например MILK-001)",IF(SUMPRODUCT(--EXACT('Номенклатура'!$A$6:$A$205,B4729))=0,"Код не найден в номенклатуре",IF(SUMPRODUCT(--EXACT('Номенклатура'!$A$6:$A$205,B4729))&gt;1,"Код повторяется в номенклатуре",IF(ISNA(MATCH(C4729,{"Приход","Расход","Списание","Корректировка остатка"},0)),"Выберите тип операции",IF(NOT(ISNUMBER(D4729)),"Укажите количество",IF(D4729=0,"Количество не может быть 0",IF(AND(C4729&lt;&gt;"Корректировка остатка",D4729&lt;0),"Для этого типа количество положительное",IF(NOT(ISNUMBER('Номенклатура'!$C$2)),"Укажите дату начала учёта",IF(A4729&lt;INT('Номенклатура'!$C$2),"Раньше даты начала учёта: НЕ учтено",IF(AND(C4729="Корректировка остатка",TRIM(G4729)=""),"Учтено: добавьте пояснение","ОК")))))))))))))</f>
        <v/>
      </c>
    </row>
    <row r="4730" spans="1:9" x14ac:dyDescent="0.25">
      <c r="A4730" s="16"/>
      <c r="B4730" s="13"/>
      <c r="C4730" s="13"/>
      <c r="D4730" s="14"/>
      <c r="E4730" s="17" t="str">
        <f>IF(OR(B4730="",SUMPRODUCT(--EXACT('Номенклатура'!$A$6:$A$205,B4730))&lt;&gt;1),"",INDEX('Номенклатура'!$D$6:$D$205,SUMPRODUCT(EXACT('Номенклатура'!$A$6:$A$205,B4730)*(ROW('Номенклатура'!$A$6:$A$205)-5)))&amp;"")</f>
        <v/>
      </c>
      <c r="F4730" s="18" t="str">
        <f>IF(OR(I4730="ОК",I4730="Учтено: добавьте пояснение"),IF(C4730="Приход",D4730,IF(C4730="Корректировка остатка",D4730,-D4730)),"")</f>
        <v/>
      </c>
      <c r="G4730" s="13"/>
      <c r="H4730" s="15" t="str">
        <f>IF(OR(B4730="",SUMPRODUCT(--EXACT('Номенклатура'!$A$6:$A$205,B4730))&lt;&gt;1),"",INDEX('Номенклатура'!$B$6:$B$205,SUMPRODUCT(EXACT('Номенклатура'!$A$6:$A$205,B4730)*(ROW('Номенклатура'!$A$6:$A$205)-5)))&amp;"")</f>
        <v/>
      </c>
      <c r="I4730" s="15" t="str">
        <f>IF(COUNTA(A4730:D4730,G4730)=0,"",IF(NOT(ISNUMBER(A4730)),"Укажите дату",IF(B4730="","Укажите код",IF(NOT(AND(ISTEXT(B4730),LEN(B4730)&gt;0,LEN(B4730)&lt;=30,ISNUMBER(FIND(LEFT(B4730,1),"ABCDEFGHIJKLMNOPQRSTUVWXYZ")),SUMPRODUCT((MID(B4730,{1,2,3,4,5,6,7,8,9,10,11,12,13,14,15,16,17,18,19,20,21,22,23,24,25,26,27,28,29,30},1)&lt;&gt;"")*ISERROR(FIND(MID(B4730,{1,2,3,4,5,6,7,8,9,10,11,12,13,14,15,16,17,18,19,20,21,22,23,24,25,26,27,28,29,30},1),"ABCDEFGHIJKLMNOPQRSTUVWXYZ0123456789-_")))=0,ISERROR(VALUE(B4730)))),"Недопустимый код: только латинские буквы A-Z в верхнем регистре, цифры, - и _; начало с буквы, до 30 символов (например MILK-001)",IF(SUMPRODUCT(--EXACT('Номенклатура'!$A$6:$A$205,B4730))=0,"Код не найден в номенклатуре",IF(SUMPRODUCT(--EXACT('Номенклатура'!$A$6:$A$205,B4730))&gt;1,"Код повторяется в номенклатуре",IF(ISNA(MATCH(C4730,{"Приход","Расход","Списание","Корректировка остатка"},0)),"Выберите тип операции",IF(NOT(ISNUMBER(D4730)),"Укажите количество",IF(D4730=0,"Количество не может быть 0",IF(AND(C4730&lt;&gt;"Корректировка остатка",D4730&lt;0),"Для этого типа количество положительное",IF(NOT(ISNUMBER('Номенклатура'!$C$2)),"Укажите дату начала учёта",IF(A4730&lt;INT('Номенклатура'!$C$2),"Раньше даты начала учёта: НЕ учтено",IF(AND(C4730="Корректировка остатка",TRIM(G4730)=""),"Учтено: добавьте пояснение","ОК")))))))))))))</f>
        <v/>
      </c>
    </row>
    <row r="4731" spans="1:9" x14ac:dyDescent="0.25">
      <c r="A4731" s="16"/>
      <c r="B4731" s="13"/>
      <c r="C4731" s="13"/>
      <c r="D4731" s="14"/>
      <c r="E4731" s="17" t="str">
        <f>IF(OR(B4731="",SUMPRODUCT(--EXACT('Номенклатура'!$A$6:$A$205,B4731))&lt;&gt;1),"",INDEX('Номенклатура'!$D$6:$D$205,SUMPRODUCT(EXACT('Номенклатура'!$A$6:$A$205,B4731)*(ROW('Номенклатура'!$A$6:$A$205)-5)))&amp;"")</f>
        <v/>
      </c>
      <c r="F4731" s="18" t="str">
        <f>IF(OR(I4731="ОК",I4731="Учтено: добавьте пояснение"),IF(C4731="Приход",D4731,IF(C4731="Корректировка остатка",D4731,-D4731)),"")</f>
        <v/>
      </c>
      <c r="G4731" s="13"/>
      <c r="H4731" s="15" t="str">
        <f>IF(OR(B4731="",SUMPRODUCT(--EXACT('Номенклатура'!$A$6:$A$205,B4731))&lt;&gt;1),"",INDEX('Номенклатура'!$B$6:$B$205,SUMPRODUCT(EXACT('Номенклатура'!$A$6:$A$205,B4731)*(ROW('Номенклатура'!$A$6:$A$205)-5)))&amp;"")</f>
        <v/>
      </c>
      <c r="I4731" s="15" t="str">
        <f>IF(COUNTA(A4731:D4731,G4731)=0,"",IF(NOT(ISNUMBER(A4731)),"Укажите дату",IF(B4731="","Укажите код",IF(NOT(AND(ISTEXT(B4731),LEN(B4731)&gt;0,LEN(B4731)&lt;=30,ISNUMBER(FIND(LEFT(B4731,1),"ABCDEFGHIJKLMNOPQRSTUVWXYZ")),SUMPRODUCT((MID(B4731,{1,2,3,4,5,6,7,8,9,10,11,12,13,14,15,16,17,18,19,20,21,22,23,24,25,26,27,28,29,30},1)&lt;&gt;"")*ISERROR(FIND(MID(B4731,{1,2,3,4,5,6,7,8,9,10,11,12,13,14,15,16,17,18,19,20,21,22,23,24,25,26,27,28,29,30},1),"ABCDEFGHIJKLMNOPQRSTUVWXYZ0123456789-_")))=0,ISERROR(VALUE(B4731)))),"Недопустимый код: только латинские буквы A-Z в верхнем регистре, цифры, - и _; начало с буквы, до 30 символов (например MILK-001)",IF(SUMPRODUCT(--EXACT('Номенклатура'!$A$6:$A$205,B4731))=0,"Код не найден в номенклатуре",IF(SUMPRODUCT(--EXACT('Номенклатура'!$A$6:$A$205,B4731))&gt;1,"Код повторяется в номенклатуре",IF(ISNA(MATCH(C4731,{"Приход","Расход","Списание","Корректировка остатка"},0)),"Выберите тип операции",IF(NOT(ISNUMBER(D4731)),"Укажите количество",IF(D4731=0,"Количество не может быть 0",IF(AND(C4731&lt;&gt;"Корректировка остатка",D4731&lt;0),"Для этого типа количество положительное",IF(NOT(ISNUMBER('Номенклатура'!$C$2)),"Укажите дату начала учёта",IF(A4731&lt;INT('Номенклатура'!$C$2),"Раньше даты начала учёта: НЕ учтено",IF(AND(C4731="Корректировка остатка",TRIM(G4731)=""),"Учтено: добавьте пояснение","ОК")))))))))))))</f>
        <v/>
      </c>
    </row>
    <row r="4732" spans="1:9" x14ac:dyDescent="0.25">
      <c r="A4732" s="16"/>
      <c r="B4732" s="13"/>
      <c r="C4732" s="13"/>
      <c r="D4732" s="14"/>
      <c r="E4732" s="17" t="str">
        <f>IF(OR(B4732="",SUMPRODUCT(--EXACT('Номенклатура'!$A$6:$A$205,B4732))&lt;&gt;1),"",INDEX('Номенклатура'!$D$6:$D$205,SUMPRODUCT(EXACT('Номенклатура'!$A$6:$A$205,B4732)*(ROW('Номенклатура'!$A$6:$A$205)-5)))&amp;"")</f>
        <v/>
      </c>
      <c r="F4732" s="18" t="str">
        <f>IF(OR(I4732="ОК",I4732="Учтено: добавьте пояснение"),IF(C4732="Приход",D4732,IF(C4732="Корректировка остатка",D4732,-D4732)),"")</f>
        <v/>
      </c>
      <c r="G4732" s="13"/>
      <c r="H4732" s="15" t="str">
        <f>IF(OR(B4732="",SUMPRODUCT(--EXACT('Номенклатура'!$A$6:$A$205,B4732))&lt;&gt;1),"",INDEX('Номенклатура'!$B$6:$B$205,SUMPRODUCT(EXACT('Номенклатура'!$A$6:$A$205,B4732)*(ROW('Номенклатура'!$A$6:$A$205)-5)))&amp;"")</f>
        <v/>
      </c>
      <c r="I4732" s="15" t="str">
        <f>IF(COUNTA(A4732:D4732,G4732)=0,"",IF(NOT(ISNUMBER(A4732)),"Укажите дату",IF(B4732="","Укажите код",IF(NOT(AND(ISTEXT(B4732),LEN(B4732)&gt;0,LEN(B4732)&lt;=30,ISNUMBER(FIND(LEFT(B4732,1),"ABCDEFGHIJKLMNOPQRSTUVWXYZ")),SUMPRODUCT((MID(B4732,{1,2,3,4,5,6,7,8,9,10,11,12,13,14,15,16,17,18,19,20,21,22,23,24,25,26,27,28,29,30},1)&lt;&gt;"")*ISERROR(FIND(MID(B4732,{1,2,3,4,5,6,7,8,9,10,11,12,13,14,15,16,17,18,19,20,21,22,23,24,25,26,27,28,29,30},1),"ABCDEFGHIJKLMNOPQRSTUVWXYZ0123456789-_")))=0,ISERROR(VALUE(B4732)))),"Недопустимый код: только латинские буквы A-Z в верхнем регистре, цифры, - и _; начало с буквы, до 30 символов (например MILK-001)",IF(SUMPRODUCT(--EXACT('Номенклатура'!$A$6:$A$205,B4732))=0,"Код не найден в номенклатуре",IF(SUMPRODUCT(--EXACT('Номенклатура'!$A$6:$A$205,B4732))&gt;1,"Код повторяется в номенклатуре",IF(ISNA(MATCH(C4732,{"Приход","Расход","Списание","Корректировка остатка"},0)),"Выберите тип операции",IF(NOT(ISNUMBER(D4732)),"Укажите количество",IF(D4732=0,"Количество не может быть 0",IF(AND(C4732&lt;&gt;"Корректировка остатка",D4732&lt;0),"Для этого типа количество положительное",IF(NOT(ISNUMBER('Номенклатура'!$C$2)),"Укажите дату начала учёта",IF(A4732&lt;INT('Номенклатура'!$C$2),"Раньше даты начала учёта: НЕ учтено",IF(AND(C4732="Корректировка остатка",TRIM(G4732)=""),"Учтено: добавьте пояснение","ОК")))))))))))))</f>
        <v/>
      </c>
    </row>
    <row r="4733" spans="1:9" x14ac:dyDescent="0.25">
      <c r="A4733" s="16"/>
      <c r="B4733" s="13"/>
      <c r="C4733" s="13"/>
      <c r="D4733" s="14"/>
      <c r="E4733" s="17" t="str">
        <f>IF(OR(B4733="",SUMPRODUCT(--EXACT('Номенклатура'!$A$6:$A$205,B4733))&lt;&gt;1),"",INDEX('Номенклатура'!$D$6:$D$205,SUMPRODUCT(EXACT('Номенклатура'!$A$6:$A$205,B4733)*(ROW('Номенклатура'!$A$6:$A$205)-5)))&amp;"")</f>
        <v/>
      </c>
      <c r="F4733" s="18" t="str">
        <f>IF(OR(I4733="ОК",I4733="Учтено: добавьте пояснение"),IF(C4733="Приход",D4733,IF(C4733="Корректировка остатка",D4733,-D4733)),"")</f>
        <v/>
      </c>
      <c r="G4733" s="13"/>
      <c r="H4733" s="15" t="str">
        <f>IF(OR(B4733="",SUMPRODUCT(--EXACT('Номенклатура'!$A$6:$A$205,B4733))&lt;&gt;1),"",INDEX('Номенклатура'!$B$6:$B$205,SUMPRODUCT(EXACT('Номенклатура'!$A$6:$A$205,B4733)*(ROW('Номенклатура'!$A$6:$A$205)-5)))&amp;"")</f>
        <v/>
      </c>
      <c r="I4733" s="15" t="str">
        <f>IF(COUNTA(A4733:D4733,G4733)=0,"",IF(NOT(ISNUMBER(A4733)),"Укажите дату",IF(B4733="","Укажите код",IF(NOT(AND(ISTEXT(B4733),LEN(B4733)&gt;0,LEN(B4733)&lt;=30,ISNUMBER(FIND(LEFT(B4733,1),"ABCDEFGHIJKLMNOPQRSTUVWXYZ")),SUMPRODUCT((MID(B4733,{1,2,3,4,5,6,7,8,9,10,11,12,13,14,15,16,17,18,19,20,21,22,23,24,25,26,27,28,29,30},1)&lt;&gt;"")*ISERROR(FIND(MID(B4733,{1,2,3,4,5,6,7,8,9,10,11,12,13,14,15,16,17,18,19,20,21,22,23,24,25,26,27,28,29,30},1),"ABCDEFGHIJKLMNOPQRSTUVWXYZ0123456789-_")))=0,ISERROR(VALUE(B4733)))),"Недопустимый код: только латинские буквы A-Z в верхнем регистре, цифры, - и _; начало с буквы, до 30 символов (например MILK-001)",IF(SUMPRODUCT(--EXACT('Номенклатура'!$A$6:$A$205,B4733))=0,"Код не найден в номенклатуре",IF(SUMPRODUCT(--EXACT('Номенклатура'!$A$6:$A$205,B4733))&gt;1,"Код повторяется в номенклатуре",IF(ISNA(MATCH(C4733,{"Приход","Расход","Списание","Корректировка остатка"},0)),"Выберите тип операции",IF(NOT(ISNUMBER(D4733)),"Укажите количество",IF(D4733=0,"Количество не может быть 0",IF(AND(C4733&lt;&gt;"Корректировка остатка",D4733&lt;0),"Для этого типа количество положительное",IF(NOT(ISNUMBER('Номенклатура'!$C$2)),"Укажите дату начала учёта",IF(A4733&lt;INT('Номенклатура'!$C$2),"Раньше даты начала учёта: НЕ учтено",IF(AND(C4733="Корректировка остатка",TRIM(G4733)=""),"Учтено: добавьте пояснение","ОК")))))))))))))</f>
        <v/>
      </c>
    </row>
    <row r="4734" spans="1:9" x14ac:dyDescent="0.25">
      <c r="A4734" s="16"/>
      <c r="B4734" s="13"/>
      <c r="C4734" s="13"/>
      <c r="D4734" s="14"/>
      <c r="E4734" s="17" t="str">
        <f>IF(OR(B4734="",SUMPRODUCT(--EXACT('Номенклатура'!$A$6:$A$205,B4734))&lt;&gt;1),"",INDEX('Номенклатура'!$D$6:$D$205,SUMPRODUCT(EXACT('Номенклатура'!$A$6:$A$205,B4734)*(ROW('Номенклатура'!$A$6:$A$205)-5)))&amp;"")</f>
        <v/>
      </c>
      <c r="F4734" s="18" t="str">
        <f>IF(OR(I4734="ОК",I4734="Учтено: добавьте пояснение"),IF(C4734="Приход",D4734,IF(C4734="Корректировка остатка",D4734,-D4734)),"")</f>
        <v/>
      </c>
      <c r="G4734" s="13"/>
      <c r="H4734" s="15" t="str">
        <f>IF(OR(B4734="",SUMPRODUCT(--EXACT('Номенклатура'!$A$6:$A$205,B4734))&lt;&gt;1),"",INDEX('Номенклатура'!$B$6:$B$205,SUMPRODUCT(EXACT('Номенклатура'!$A$6:$A$205,B4734)*(ROW('Номенклатура'!$A$6:$A$205)-5)))&amp;"")</f>
        <v/>
      </c>
      <c r="I4734" s="15" t="str">
        <f>IF(COUNTA(A4734:D4734,G4734)=0,"",IF(NOT(ISNUMBER(A4734)),"Укажите дату",IF(B4734="","Укажите код",IF(NOT(AND(ISTEXT(B4734),LEN(B4734)&gt;0,LEN(B4734)&lt;=30,ISNUMBER(FIND(LEFT(B4734,1),"ABCDEFGHIJKLMNOPQRSTUVWXYZ")),SUMPRODUCT((MID(B4734,{1,2,3,4,5,6,7,8,9,10,11,12,13,14,15,16,17,18,19,20,21,22,23,24,25,26,27,28,29,30},1)&lt;&gt;"")*ISERROR(FIND(MID(B4734,{1,2,3,4,5,6,7,8,9,10,11,12,13,14,15,16,17,18,19,20,21,22,23,24,25,26,27,28,29,30},1),"ABCDEFGHIJKLMNOPQRSTUVWXYZ0123456789-_")))=0,ISERROR(VALUE(B4734)))),"Недопустимый код: только латинские буквы A-Z в верхнем регистре, цифры, - и _; начало с буквы, до 30 символов (например MILK-001)",IF(SUMPRODUCT(--EXACT('Номенклатура'!$A$6:$A$205,B4734))=0,"Код не найден в номенклатуре",IF(SUMPRODUCT(--EXACT('Номенклатура'!$A$6:$A$205,B4734))&gt;1,"Код повторяется в номенклатуре",IF(ISNA(MATCH(C4734,{"Приход","Расход","Списание","Корректировка остатка"},0)),"Выберите тип операции",IF(NOT(ISNUMBER(D4734)),"Укажите количество",IF(D4734=0,"Количество не может быть 0",IF(AND(C4734&lt;&gt;"Корректировка остатка",D4734&lt;0),"Для этого типа количество положительное",IF(NOT(ISNUMBER('Номенклатура'!$C$2)),"Укажите дату начала учёта",IF(A4734&lt;INT('Номенклатура'!$C$2),"Раньше даты начала учёта: НЕ учтено",IF(AND(C4734="Корректировка остатка",TRIM(G4734)=""),"Учтено: добавьте пояснение","ОК")))))))))))))</f>
        <v/>
      </c>
    </row>
    <row r="4735" spans="1:9" x14ac:dyDescent="0.25">
      <c r="A4735" s="16"/>
      <c r="B4735" s="13"/>
      <c r="C4735" s="13"/>
      <c r="D4735" s="14"/>
      <c r="E4735" s="17" t="str">
        <f>IF(OR(B4735="",SUMPRODUCT(--EXACT('Номенклатура'!$A$6:$A$205,B4735))&lt;&gt;1),"",INDEX('Номенклатура'!$D$6:$D$205,SUMPRODUCT(EXACT('Номенклатура'!$A$6:$A$205,B4735)*(ROW('Номенклатура'!$A$6:$A$205)-5)))&amp;"")</f>
        <v/>
      </c>
      <c r="F4735" s="18" t="str">
        <f>IF(OR(I4735="ОК",I4735="Учтено: добавьте пояснение"),IF(C4735="Приход",D4735,IF(C4735="Корректировка остатка",D4735,-D4735)),"")</f>
        <v/>
      </c>
      <c r="G4735" s="13"/>
      <c r="H4735" s="15" t="str">
        <f>IF(OR(B4735="",SUMPRODUCT(--EXACT('Номенклатура'!$A$6:$A$205,B4735))&lt;&gt;1),"",INDEX('Номенклатура'!$B$6:$B$205,SUMPRODUCT(EXACT('Номенклатура'!$A$6:$A$205,B4735)*(ROW('Номенклатура'!$A$6:$A$205)-5)))&amp;"")</f>
        <v/>
      </c>
      <c r="I4735" s="15" t="str">
        <f>IF(COUNTA(A4735:D4735,G4735)=0,"",IF(NOT(ISNUMBER(A4735)),"Укажите дату",IF(B4735="","Укажите код",IF(NOT(AND(ISTEXT(B4735),LEN(B4735)&gt;0,LEN(B4735)&lt;=30,ISNUMBER(FIND(LEFT(B4735,1),"ABCDEFGHIJKLMNOPQRSTUVWXYZ")),SUMPRODUCT((MID(B4735,{1,2,3,4,5,6,7,8,9,10,11,12,13,14,15,16,17,18,19,20,21,22,23,24,25,26,27,28,29,30},1)&lt;&gt;"")*ISERROR(FIND(MID(B4735,{1,2,3,4,5,6,7,8,9,10,11,12,13,14,15,16,17,18,19,20,21,22,23,24,25,26,27,28,29,30},1),"ABCDEFGHIJKLMNOPQRSTUVWXYZ0123456789-_")))=0,ISERROR(VALUE(B4735)))),"Недопустимый код: только латинские буквы A-Z в верхнем регистре, цифры, - и _; начало с буквы, до 30 символов (например MILK-001)",IF(SUMPRODUCT(--EXACT('Номенклатура'!$A$6:$A$205,B4735))=0,"Код не найден в номенклатуре",IF(SUMPRODUCT(--EXACT('Номенклатура'!$A$6:$A$205,B4735))&gt;1,"Код повторяется в номенклатуре",IF(ISNA(MATCH(C4735,{"Приход","Расход","Списание","Корректировка остатка"},0)),"Выберите тип операции",IF(NOT(ISNUMBER(D4735)),"Укажите количество",IF(D4735=0,"Количество не может быть 0",IF(AND(C4735&lt;&gt;"Корректировка остатка",D4735&lt;0),"Для этого типа количество положительное",IF(NOT(ISNUMBER('Номенклатура'!$C$2)),"Укажите дату начала учёта",IF(A4735&lt;INT('Номенклатура'!$C$2),"Раньше даты начала учёта: НЕ учтено",IF(AND(C4735="Корректировка остатка",TRIM(G4735)=""),"Учтено: добавьте пояснение","ОК")))))))))))))</f>
        <v/>
      </c>
    </row>
    <row r="4736" spans="1:9" x14ac:dyDescent="0.25">
      <c r="A4736" s="16"/>
      <c r="B4736" s="13"/>
      <c r="C4736" s="13"/>
      <c r="D4736" s="14"/>
      <c r="E4736" s="17" t="str">
        <f>IF(OR(B4736="",SUMPRODUCT(--EXACT('Номенклатура'!$A$6:$A$205,B4736))&lt;&gt;1),"",INDEX('Номенклатура'!$D$6:$D$205,SUMPRODUCT(EXACT('Номенклатура'!$A$6:$A$205,B4736)*(ROW('Номенклатура'!$A$6:$A$205)-5)))&amp;"")</f>
        <v/>
      </c>
      <c r="F4736" s="18" t="str">
        <f>IF(OR(I4736="ОК",I4736="Учтено: добавьте пояснение"),IF(C4736="Приход",D4736,IF(C4736="Корректировка остатка",D4736,-D4736)),"")</f>
        <v/>
      </c>
      <c r="G4736" s="13"/>
      <c r="H4736" s="15" t="str">
        <f>IF(OR(B4736="",SUMPRODUCT(--EXACT('Номенклатура'!$A$6:$A$205,B4736))&lt;&gt;1),"",INDEX('Номенклатура'!$B$6:$B$205,SUMPRODUCT(EXACT('Номенклатура'!$A$6:$A$205,B4736)*(ROW('Номенклатура'!$A$6:$A$205)-5)))&amp;"")</f>
        <v/>
      </c>
      <c r="I4736" s="15" t="str">
        <f>IF(COUNTA(A4736:D4736,G4736)=0,"",IF(NOT(ISNUMBER(A4736)),"Укажите дату",IF(B4736="","Укажите код",IF(NOT(AND(ISTEXT(B4736),LEN(B4736)&gt;0,LEN(B4736)&lt;=30,ISNUMBER(FIND(LEFT(B4736,1),"ABCDEFGHIJKLMNOPQRSTUVWXYZ")),SUMPRODUCT((MID(B4736,{1,2,3,4,5,6,7,8,9,10,11,12,13,14,15,16,17,18,19,20,21,22,23,24,25,26,27,28,29,30},1)&lt;&gt;"")*ISERROR(FIND(MID(B4736,{1,2,3,4,5,6,7,8,9,10,11,12,13,14,15,16,17,18,19,20,21,22,23,24,25,26,27,28,29,30},1),"ABCDEFGHIJKLMNOPQRSTUVWXYZ0123456789-_")))=0,ISERROR(VALUE(B4736)))),"Недопустимый код: только латинские буквы A-Z в верхнем регистре, цифры, - и _; начало с буквы, до 30 символов (например MILK-001)",IF(SUMPRODUCT(--EXACT('Номенклатура'!$A$6:$A$205,B4736))=0,"Код не найден в номенклатуре",IF(SUMPRODUCT(--EXACT('Номенклатура'!$A$6:$A$205,B4736))&gt;1,"Код повторяется в номенклатуре",IF(ISNA(MATCH(C4736,{"Приход","Расход","Списание","Корректировка остатка"},0)),"Выберите тип операции",IF(NOT(ISNUMBER(D4736)),"Укажите количество",IF(D4736=0,"Количество не может быть 0",IF(AND(C4736&lt;&gt;"Корректировка остатка",D4736&lt;0),"Для этого типа количество положительное",IF(NOT(ISNUMBER('Номенклатура'!$C$2)),"Укажите дату начала учёта",IF(A4736&lt;INT('Номенклатура'!$C$2),"Раньше даты начала учёта: НЕ учтено",IF(AND(C4736="Корректировка остатка",TRIM(G4736)=""),"Учтено: добавьте пояснение","ОК")))))))))))))</f>
        <v/>
      </c>
    </row>
    <row r="4737" spans="1:9" x14ac:dyDescent="0.25">
      <c r="A4737" s="16"/>
      <c r="B4737" s="13"/>
      <c r="C4737" s="13"/>
      <c r="D4737" s="14"/>
      <c r="E4737" s="17" t="str">
        <f>IF(OR(B4737="",SUMPRODUCT(--EXACT('Номенклатура'!$A$6:$A$205,B4737))&lt;&gt;1),"",INDEX('Номенклатура'!$D$6:$D$205,SUMPRODUCT(EXACT('Номенклатура'!$A$6:$A$205,B4737)*(ROW('Номенклатура'!$A$6:$A$205)-5)))&amp;"")</f>
        <v/>
      </c>
      <c r="F4737" s="18" t="str">
        <f>IF(OR(I4737="ОК",I4737="Учтено: добавьте пояснение"),IF(C4737="Приход",D4737,IF(C4737="Корректировка остатка",D4737,-D4737)),"")</f>
        <v/>
      </c>
      <c r="G4737" s="13"/>
      <c r="H4737" s="15" t="str">
        <f>IF(OR(B4737="",SUMPRODUCT(--EXACT('Номенклатура'!$A$6:$A$205,B4737))&lt;&gt;1),"",INDEX('Номенклатура'!$B$6:$B$205,SUMPRODUCT(EXACT('Номенклатура'!$A$6:$A$205,B4737)*(ROW('Номенклатура'!$A$6:$A$205)-5)))&amp;"")</f>
        <v/>
      </c>
      <c r="I4737" s="15" t="str">
        <f>IF(COUNTA(A4737:D4737,G4737)=0,"",IF(NOT(ISNUMBER(A4737)),"Укажите дату",IF(B4737="","Укажите код",IF(NOT(AND(ISTEXT(B4737),LEN(B4737)&gt;0,LEN(B4737)&lt;=30,ISNUMBER(FIND(LEFT(B4737,1),"ABCDEFGHIJKLMNOPQRSTUVWXYZ")),SUMPRODUCT((MID(B4737,{1,2,3,4,5,6,7,8,9,10,11,12,13,14,15,16,17,18,19,20,21,22,23,24,25,26,27,28,29,30},1)&lt;&gt;"")*ISERROR(FIND(MID(B4737,{1,2,3,4,5,6,7,8,9,10,11,12,13,14,15,16,17,18,19,20,21,22,23,24,25,26,27,28,29,30},1),"ABCDEFGHIJKLMNOPQRSTUVWXYZ0123456789-_")))=0,ISERROR(VALUE(B4737)))),"Недопустимый код: только латинские буквы A-Z в верхнем регистре, цифры, - и _; начало с буквы, до 30 символов (например MILK-001)",IF(SUMPRODUCT(--EXACT('Номенклатура'!$A$6:$A$205,B4737))=0,"Код не найден в номенклатуре",IF(SUMPRODUCT(--EXACT('Номенклатура'!$A$6:$A$205,B4737))&gt;1,"Код повторяется в номенклатуре",IF(ISNA(MATCH(C4737,{"Приход","Расход","Списание","Корректировка остатка"},0)),"Выберите тип операции",IF(NOT(ISNUMBER(D4737)),"Укажите количество",IF(D4737=0,"Количество не может быть 0",IF(AND(C4737&lt;&gt;"Корректировка остатка",D4737&lt;0),"Для этого типа количество положительное",IF(NOT(ISNUMBER('Номенклатура'!$C$2)),"Укажите дату начала учёта",IF(A4737&lt;INT('Номенклатура'!$C$2),"Раньше даты начала учёта: НЕ учтено",IF(AND(C4737="Корректировка остатка",TRIM(G4737)=""),"Учтено: добавьте пояснение","ОК")))))))))))))</f>
        <v/>
      </c>
    </row>
    <row r="4738" spans="1:9" x14ac:dyDescent="0.25">
      <c r="A4738" s="16"/>
      <c r="B4738" s="13"/>
      <c r="C4738" s="13"/>
      <c r="D4738" s="14"/>
      <c r="E4738" s="17" t="str">
        <f>IF(OR(B4738="",SUMPRODUCT(--EXACT('Номенклатура'!$A$6:$A$205,B4738))&lt;&gt;1),"",INDEX('Номенклатура'!$D$6:$D$205,SUMPRODUCT(EXACT('Номенклатура'!$A$6:$A$205,B4738)*(ROW('Номенклатура'!$A$6:$A$205)-5)))&amp;"")</f>
        <v/>
      </c>
      <c r="F4738" s="18" t="str">
        <f>IF(OR(I4738="ОК",I4738="Учтено: добавьте пояснение"),IF(C4738="Приход",D4738,IF(C4738="Корректировка остатка",D4738,-D4738)),"")</f>
        <v/>
      </c>
      <c r="G4738" s="13"/>
      <c r="H4738" s="15" t="str">
        <f>IF(OR(B4738="",SUMPRODUCT(--EXACT('Номенклатура'!$A$6:$A$205,B4738))&lt;&gt;1),"",INDEX('Номенклатура'!$B$6:$B$205,SUMPRODUCT(EXACT('Номенклатура'!$A$6:$A$205,B4738)*(ROW('Номенклатура'!$A$6:$A$205)-5)))&amp;"")</f>
        <v/>
      </c>
      <c r="I4738" s="15" t="str">
        <f>IF(COUNTA(A4738:D4738,G4738)=0,"",IF(NOT(ISNUMBER(A4738)),"Укажите дату",IF(B4738="","Укажите код",IF(NOT(AND(ISTEXT(B4738),LEN(B4738)&gt;0,LEN(B4738)&lt;=30,ISNUMBER(FIND(LEFT(B4738,1),"ABCDEFGHIJKLMNOPQRSTUVWXYZ")),SUMPRODUCT((MID(B4738,{1,2,3,4,5,6,7,8,9,10,11,12,13,14,15,16,17,18,19,20,21,22,23,24,25,26,27,28,29,30},1)&lt;&gt;"")*ISERROR(FIND(MID(B4738,{1,2,3,4,5,6,7,8,9,10,11,12,13,14,15,16,17,18,19,20,21,22,23,24,25,26,27,28,29,30},1),"ABCDEFGHIJKLMNOPQRSTUVWXYZ0123456789-_")))=0,ISERROR(VALUE(B4738)))),"Недопустимый код: только латинские буквы A-Z в верхнем регистре, цифры, - и _; начало с буквы, до 30 символов (например MILK-001)",IF(SUMPRODUCT(--EXACT('Номенклатура'!$A$6:$A$205,B4738))=0,"Код не найден в номенклатуре",IF(SUMPRODUCT(--EXACT('Номенклатура'!$A$6:$A$205,B4738))&gt;1,"Код повторяется в номенклатуре",IF(ISNA(MATCH(C4738,{"Приход","Расход","Списание","Корректировка остатка"},0)),"Выберите тип операции",IF(NOT(ISNUMBER(D4738)),"Укажите количество",IF(D4738=0,"Количество не может быть 0",IF(AND(C4738&lt;&gt;"Корректировка остатка",D4738&lt;0),"Для этого типа количество положительное",IF(NOT(ISNUMBER('Номенклатура'!$C$2)),"Укажите дату начала учёта",IF(A4738&lt;INT('Номенклатура'!$C$2),"Раньше даты начала учёта: НЕ учтено",IF(AND(C4738="Корректировка остатка",TRIM(G4738)=""),"Учтено: добавьте пояснение","ОК")))))))))))))</f>
        <v/>
      </c>
    </row>
    <row r="4739" spans="1:9" x14ac:dyDescent="0.25">
      <c r="A4739" s="16"/>
      <c r="B4739" s="13"/>
      <c r="C4739" s="13"/>
      <c r="D4739" s="14"/>
      <c r="E4739" s="17" t="str">
        <f>IF(OR(B4739="",SUMPRODUCT(--EXACT('Номенклатура'!$A$6:$A$205,B4739))&lt;&gt;1),"",INDEX('Номенклатура'!$D$6:$D$205,SUMPRODUCT(EXACT('Номенклатура'!$A$6:$A$205,B4739)*(ROW('Номенклатура'!$A$6:$A$205)-5)))&amp;"")</f>
        <v/>
      </c>
      <c r="F4739" s="18" t="str">
        <f>IF(OR(I4739="ОК",I4739="Учтено: добавьте пояснение"),IF(C4739="Приход",D4739,IF(C4739="Корректировка остатка",D4739,-D4739)),"")</f>
        <v/>
      </c>
      <c r="G4739" s="13"/>
      <c r="H4739" s="15" t="str">
        <f>IF(OR(B4739="",SUMPRODUCT(--EXACT('Номенклатура'!$A$6:$A$205,B4739))&lt;&gt;1),"",INDEX('Номенклатура'!$B$6:$B$205,SUMPRODUCT(EXACT('Номенклатура'!$A$6:$A$205,B4739)*(ROW('Номенклатура'!$A$6:$A$205)-5)))&amp;"")</f>
        <v/>
      </c>
      <c r="I4739" s="15" t="str">
        <f>IF(COUNTA(A4739:D4739,G4739)=0,"",IF(NOT(ISNUMBER(A4739)),"Укажите дату",IF(B4739="","Укажите код",IF(NOT(AND(ISTEXT(B4739),LEN(B4739)&gt;0,LEN(B4739)&lt;=30,ISNUMBER(FIND(LEFT(B4739,1),"ABCDEFGHIJKLMNOPQRSTUVWXYZ")),SUMPRODUCT((MID(B4739,{1,2,3,4,5,6,7,8,9,10,11,12,13,14,15,16,17,18,19,20,21,22,23,24,25,26,27,28,29,30},1)&lt;&gt;"")*ISERROR(FIND(MID(B4739,{1,2,3,4,5,6,7,8,9,10,11,12,13,14,15,16,17,18,19,20,21,22,23,24,25,26,27,28,29,30},1),"ABCDEFGHIJKLMNOPQRSTUVWXYZ0123456789-_")))=0,ISERROR(VALUE(B4739)))),"Недопустимый код: только латинские буквы A-Z в верхнем регистре, цифры, - и _; начало с буквы, до 30 символов (например MILK-001)",IF(SUMPRODUCT(--EXACT('Номенклатура'!$A$6:$A$205,B4739))=0,"Код не найден в номенклатуре",IF(SUMPRODUCT(--EXACT('Номенклатура'!$A$6:$A$205,B4739))&gt;1,"Код повторяется в номенклатуре",IF(ISNA(MATCH(C4739,{"Приход","Расход","Списание","Корректировка остатка"},0)),"Выберите тип операции",IF(NOT(ISNUMBER(D4739)),"Укажите количество",IF(D4739=0,"Количество не может быть 0",IF(AND(C4739&lt;&gt;"Корректировка остатка",D4739&lt;0),"Для этого типа количество положительное",IF(NOT(ISNUMBER('Номенклатура'!$C$2)),"Укажите дату начала учёта",IF(A4739&lt;INT('Номенклатура'!$C$2),"Раньше даты начала учёта: НЕ учтено",IF(AND(C4739="Корректировка остатка",TRIM(G4739)=""),"Учтено: добавьте пояснение","ОК")))))))))))))</f>
        <v/>
      </c>
    </row>
    <row r="4740" spans="1:9" x14ac:dyDescent="0.25">
      <c r="A4740" s="16"/>
      <c r="B4740" s="13"/>
      <c r="C4740" s="13"/>
      <c r="D4740" s="14"/>
      <c r="E4740" s="17" t="str">
        <f>IF(OR(B4740="",SUMPRODUCT(--EXACT('Номенклатура'!$A$6:$A$205,B4740))&lt;&gt;1),"",INDEX('Номенклатура'!$D$6:$D$205,SUMPRODUCT(EXACT('Номенклатура'!$A$6:$A$205,B4740)*(ROW('Номенклатура'!$A$6:$A$205)-5)))&amp;"")</f>
        <v/>
      </c>
      <c r="F4740" s="18" t="str">
        <f>IF(OR(I4740="ОК",I4740="Учтено: добавьте пояснение"),IF(C4740="Приход",D4740,IF(C4740="Корректировка остатка",D4740,-D4740)),"")</f>
        <v/>
      </c>
      <c r="G4740" s="13"/>
      <c r="H4740" s="15" t="str">
        <f>IF(OR(B4740="",SUMPRODUCT(--EXACT('Номенклатура'!$A$6:$A$205,B4740))&lt;&gt;1),"",INDEX('Номенклатура'!$B$6:$B$205,SUMPRODUCT(EXACT('Номенклатура'!$A$6:$A$205,B4740)*(ROW('Номенклатура'!$A$6:$A$205)-5)))&amp;"")</f>
        <v/>
      </c>
      <c r="I4740" s="15" t="str">
        <f>IF(COUNTA(A4740:D4740,G4740)=0,"",IF(NOT(ISNUMBER(A4740)),"Укажите дату",IF(B4740="","Укажите код",IF(NOT(AND(ISTEXT(B4740),LEN(B4740)&gt;0,LEN(B4740)&lt;=30,ISNUMBER(FIND(LEFT(B4740,1),"ABCDEFGHIJKLMNOPQRSTUVWXYZ")),SUMPRODUCT((MID(B4740,{1,2,3,4,5,6,7,8,9,10,11,12,13,14,15,16,17,18,19,20,21,22,23,24,25,26,27,28,29,30},1)&lt;&gt;"")*ISERROR(FIND(MID(B4740,{1,2,3,4,5,6,7,8,9,10,11,12,13,14,15,16,17,18,19,20,21,22,23,24,25,26,27,28,29,30},1),"ABCDEFGHIJKLMNOPQRSTUVWXYZ0123456789-_")))=0,ISERROR(VALUE(B4740)))),"Недопустимый код: только латинские буквы A-Z в верхнем регистре, цифры, - и _; начало с буквы, до 30 символов (например MILK-001)",IF(SUMPRODUCT(--EXACT('Номенклатура'!$A$6:$A$205,B4740))=0,"Код не найден в номенклатуре",IF(SUMPRODUCT(--EXACT('Номенклатура'!$A$6:$A$205,B4740))&gt;1,"Код повторяется в номенклатуре",IF(ISNA(MATCH(C4740,{"Приход","Расход","Списание","Корректировка остатка"},0)),"Выберите тип операции",IF(NOT(ISNUMBER(D4740)),"Укажите количество",IF(D4740=0,"Количество не может быть 0",IF(AND(C4740&lt;&gt;"Корректировка остатка",D4740&lt;0),"Для этого типа количество положительное",IF(NOT(ISNUMBER('Номенклатура'!$C$2)),"Укажите дату начала учёта",IF(A4740&lt;INT('Номенклатура'!$C$2),"Раньше даты начала учёта: НЕ учтено",IF(AND(C4740="Корректировка остатка",TRIM(G4740)=""),"Учтено: добавьте пояснение","ОК")))))))))))))</f>
        <v/>
      </c>
    </row>
    <row r="4741" spans="1:9" x14ac:dyDescent="0.25">
      <c r="A4741" s="16"/>
      <c r="B4741" s="13"/>
      <c r="C4741" s="13"/>
      <c r="D4741" s="14"/>
      <c r="E4741" s="17" t="str">
        <f>IF(OR(B4741="",SUMPRODUCT(--EXACT('Номенклатура'!$A$6:$A$205,B4741))&lt;&gt;1),"",INDEX('Номенклатура'!$D$6:$D$205,SUMPRODUCT(EXACT('Номенклатура'!$A$6:$A$205,B4741)*(ROW('Номенклатура'!$A$6:$A$205)-5)))&amp;"")</f>
        <v/>
      </c>
      <c r="F4741" s="18" t="str">
        <f>IF(OR(I4741="ОК",I4741="Учтено: добавьте пояснение"),IF(C4741="Приход",D4741,IF(C4741="Корректировка остатка",D4741,-D4741)),"")</f>
        <v/>
      </c>
      <c r="G4741" s="13"/>
      <c r="H4741" s="15" t="str">
        <f>IF(OR(B4741="",SUMPRODUCT(--EXACT('Номенклатура'!$A$6:$A$205,B4741))&lt;&gt;1),"",INDEX('Номенклатура'!$B$6:$B$205,SUMPRODUCT(EXACT('Номенклатура'!$A$6:$A$205,B4741)*(ROW('Номенклатура'!$A$6:$A$205)-5)))&amp;"")</f>
        <v/>
      </c>
      <c r="I4741" s="15" t="str">
        <f>IF(COUNTA(A4741:D4741,G4741)=0,"",IF(NOT(ISNUMBER(A4741)),"Укажите дату",IF(B4741="","Укажите код",IF(NOT(AND(ISTEXT(B4741),LEN(B4741)&gt;0,LEN(B4741)&lt;=30,ISNUMBER(FIND(LEFT(B4741,1),"ABCDEFGHIJKLMNOPQRSTUVWXYZ")),SUMPRODUCT((MID(B4741,{1,2,3,4,5,6,7,8,9,10,11,12,13,14,15,16,17,18,19,20,21,22,23,24,25,26,27,28,29,30},1)&lt;&gt;"")*ISERROR(FIND(MID(B4741,{1,2,3,4,5,6,7,8,9,10,11,12,13,14,15,16,17,18,19,20,21,22,23,24,25,26,27,28,29,30},1),"ABCDEFGHIJKLMNOPQRSTUVWXYZ0123456789-_")))=0,ISERROR(VALUE(B4741)))),"Недопустимый код: только латинские буквы A-Z в верхнем регистре, цифры, - и _; начало с буквы, до 30 символов (например MILK-001)",IF(SUMPRODUCT(--EXACT('Номенклатура'!$A$6:$A$205,B4741))=0,"Код не найден в номенклатуре",IF(SUMPRODUCT(--EXACT('Номенклатура'!$A$6:$A$205,B4741))&gt;1,"Код повторяется в номенклатуре",IF(ISNA(MATCH(C4741,{"Приход","Расход","Списание","Корректировка остатка"},0)),"Выберите тип операции",IF(NOT(ISNUMBER(D4741)),"Укажите количество",IF(D4741=0,"Количество не может быть 0",IF(AND(C4741&lt;&gt;"Корректировка остатка",D4741&lt;0),"Для этого типа количество положительное",IF(NOT(ISNUMBER('Номенклатура'!$C$2)),"Укажите дату начала учёта",IF(A4741&lt;INT('Номенклатура'!$C$2),"Раньше даты начала учёта: НЕ учтено",IF(AND(C4741="Корректировка остатка",TRIM(G4741)=""),"Учтено: добавьте пояснение","ОК")))))))))))))</f>
        <v/>
      </c>
    </row>
    <row r="4742" spans="1:9" x14ac:dyDescent="0.25">
      <c r="A4742" s="16"/>
      <c r="B4742" s="13"/>
      <c r="C4742" s="13"/>
      <c r="D4742" s="14"/>
      <c r="E4742" s="17" t="str">
        <f>IF(OR(B4742="",SUMPRODUCT(--EXACT('Номенклатура'!$A$6:$A$205,B4742))&lt;&gt;1),"",INDEX('Номенклатура'!$D$6:$D$205,SUMPRODUCT(EXACT('Номенклатура'!$A$6:$A$205,B4742)*(ROW('Номенклатура'!$A$6:$A$205)-5)))&amp;"")</f>
        <v/>
      </c>
      <c r="F4742" s="18" t="str">
        <f>IF(OR(I4742="ОК",I4742="Учтено: добавьте пояснение"),IF(C4742="Приход",D4742,IF(C4742="Корректировка остатка",D4742,-D4742)),"")</f>
        <v/>
      </c>
      <c r="G4742" s="13"/>
      <c r="H4742" s="15" t="str">
        <f>IF(OR(B4742="",SUMPRODUCT(--EXACT('Номенклатура'!$A$6:$A$205,B4742))&lt;&gt;1),"",INDEX('Номенклатура'!$B$6:$B$205,SUMPRODUCT(EXACT('Номенклатура'!$A$6:$A$205,B4742)*(ROW('Номенклатура'!$A$6:$A$205)-5)))&amp;"")</f>
        <v/>
      </c>
      <c r="I4742" s="15" t="str">
        <f>IF(COUNTA(A4742:D4742,G4742)=0,"",IF(NOT(ISNUMBER(A4742)),"Укажите дату",IF(B4742="","Укажите код",IF(NOT(AND(ISTEXT(B4742),LEN(B4742)&gt;0,LEN(B4742)&lt;=30,ISNUMBER(FIND(LEFT(B4742,1),"ABCDEFGHIJKLMNOPQRSTUVWXYZ")),SUMPRODUCT((MID(B4742,{1,2,3,4,5,6,7,8,9,10,11,12,13,14,15,16,17,18,19,20,21,22,23,24,25,26,27,28,29,30},1)&lt;&gt;"")*ISERROR(FIND(MID(B4742,{1,2,3,4,5,6,7,8,9,10,11,12,13,14,15,16,17,18,19,20,21,22,23,24,25,26,27,28,29,30},1),"ABCDEFGHIJKLMNOPQRSTUVWXYZ0123456789-_")))=0,ISERROR(VALUE(B4742)))),"Недопустимый код: только латинские буквы A-Z в верхнем регистре, цифры, - и _; начало с буквы, до 30 символов (например MILK-001)",IF(SUMPRODUCT(--EXACT('Номенклатура'!$A$6:$A$205,B4742))=0,"Код не найден в номенклатуре",IF(SUMPRODUCT(--EXACT('Номенклатура'!$A$6:$A$205,B4742))&gt;1,"Код повторяется в номенклатуре",IF(ISNA(MATCH(C4742,{"Приход","Расход","Списание","Корректировка остатка"},0)),"Выберите тип операции",IF(NOT(ISNUMBER(D4742)),"Укажите количество",IF(D4742=0,"Количество не может быть 0",IF(AND(C4742&lt;&gt;"Корректировка остатка",D4742&lt;0),"Для этого типа количество положительное",IF(NOT(ISNUMBER('Номенклатура'!$C$2)),"Укажите дату начала учёта",IF(A4742&lt;INT('Номенклатура'!$C$2),"Раньше даты начала учёта: НЕ учтено",IF(AND(C4742="Корректировка остатка",TRIM(G4742)=""),"Учтено: добавьте пояснение","ОК")))))))))))))</f>
        <v/>
      </c>
    </row>
    <row r="4743" spans="1:9" x14ac:dyDescent="0.25">
      <c r="A4743" s="16"/>
      <c r="B4743" s="13"/>
      <c r="C4743" s="13"/>
      <c r="D4743" s="14"/>
      <c r="E4743" s="17" t="str">
        <f>IF(OR(B4743="",SUMPRODUCT(--EXACT('Номенклатура'!$A$6:$A$205,B4743))&lt;&gt;1),"",INDEX('Номенклатура'!$D$6:$D$205,SUMPRODUCT(EXACT('Номенклатура'!$A$6:$A$205,B4743)*(ROW('Номенклатура'!$A$6:$A$205)-5)))&amp;"")</f>
        <v/>
      </c>
      <c r="F4743" s="18" t="str">
        <f>IF(OR(I4743="ОК",I4743="Учтено: добавьте пояснение"),IF(C4743="Приход",D4743,IF(C4743="Корректировка остатка",D4743,-D4743)),"")</f>
        <v/>
      </c>
      <c r="G4743" s="13"/>
      <c r="H4743" s="15" t="str">
        <f>IF(OR(B4743="",SUMPRODUCT(--EXACT('Номенклатура'!$A$6:$A$205,B4743))&lt;&gt;1),"",INDEX('Номенклатура'!$B$6:$B$205,SUMPRODUCT(EXACT('Номенклатура'!$A$6:$A$205,B4743)*(ROW('Номенклатура'!$A$6:$A$205)-5)))&amp;"")</f>
        <v/>
      </c>
      <c r="I4743" s="15" t="str">
        <f>IF(COUNTA(A4743:D4743,G4743)=0,"",IF(NOT(ISNUMBER(A4743)),"Укажите дату",IF(B4743="","Укажите код",IF(NOT(AND(ISTEXT(B4743),LEN(B4743)&gt;0,LEN(B4743)&lt;=30,ISNUMBER(FIND(LEFT(B4743,1),"ABCDEFGHIJKLMNOPQRSTUVWXYZ")),SUMPRODUCT((MID(B4743,{1,2,3,4,5,6,7,8,9,10,11,12,13,14,15,16,17,18,19,20,21,22,23,24,25,26,27,28,29,30},1)&lt;&gt;"")*ISERROR(FIND(MID(B4743,{1,2,3,4,5,6,7,8,9,10,11,12,13,14,15,16,17,18,19,20,21,22,23,24,25,26,27,28,29,30},1),"ABCDEFGHIJKLMNOPQRSTUVWXYZ0123456789-_")))=0,ISERROR(VALUE(B4743)))),"Недопустимый код: только латинские буквы A-Z в верхнем регистре, цифры, - и _; начало с буквы, до 30 символов (например MILK-001)",IF(SUMPRODUCT(--EXACT('Номенклатура'!$A$6:$A$205,B4743))=0,"Код не найден в номенклатуре",IF(SUMPRODUCT(--EXACT('Номенклатура'!$A$6:$A$205,B4743))&gt;1,"Код повторяется в номенклатуре",IF(ISNA(MATCH(C4743,{"Приход","Расход","Списание","Корректировка остатка"},0)),"Выберите тип операции",IF(NOT(ISNUMBER(D4743)),"Укажите количество",IF(D4743=0,"Количество не может быть 0",IF(AND(C4743&lt;&gt;"Корректировка остатка",D4743&lt;0),"Для этого типа количество положительное",IF(NOT(ISNUMBER('Номенклатура'!$C$2)),"Укажите дату начала учёта",IF(A4743&lt;INT('Номенклатура'!$C$2),"Раньше даты начала учёта: НЕ учтено",IF(AND(C4743="Корректировка остатка",TRIM(G4743)=""),"Учтено: добавьте пояснение","ОК")))))))))))))</f>
        <v/>
      </c>
    </row>
    <row r="4744" spans="1:9" x14ac:dyDescent="0.25">
      <c r="A4744" s="16"/>
      <c r="B4744" s="13"/>
      <c r="C4744" s="13"/>
      <c r="D4744" s="14"/>
      <c r="E4744" s="17" t="str">
        <f>IF(OR(B4744="",SUMPRODUCT(--EXACT('Номенклатура'!$A$6:$A$205,B4744))&lt;&gt;1),"",INDEX('Номенклатура'!$D$6:$D$205,SUMPRODUCT(EXACT('Номенклатура'!$A$6:$A$205,B4744)*(ROW('Номенклатура'!$A$6:$A$205)-5)))&amp;"")</f>
        <v/>
      </c>
      <c r="F4744" s="18" t="str">
        <f>IF(OR(I4744="ОК",I4744="Учтено: добавьте пояснение"),IF(C4744="Приход",D4744,IF(C4744="Корректировка остатка",D4744,-D4744)),"")</f>
        <v/>
      </c>
      <c r="G4744" s="13"/>
      <c r="H4744" s="15" t="str">
        <f>IF(OR(B4744="",SUMPRODUCT(--EXACT('Номенклатура'!$A$6:$A$205,B4744))&lt;&gt;1),"",INDEX('Номенклатура'!$B$6:$B$205,SUMPRODUCT(EXACT('Номенклатура'!$A$6:$A$205,B4744)*(ROW('Номенклатура'!$A$6:$A$205)-5)))&amp;"")</f>
        <v/>
      </c>
      <c r="I4744" s="15" t="str">
        <f>IF(COUNTA(A4744:D4744,G4744)=0,"",IF(NOT(ISNUMBER(A4744)),"Укажите дату",IF(B4744="","Укажите код",IF(NOT(AND(ISTEXT(B4744),LEN(B4744)&gt;0,LEN(B4744)&lt;=30,ISNUMBER(FIND(LEFT(B4744,1),"ABCDEFGHIJKLMNOPQRSTUVWXYZ")),SUMPRODUCT((MID(B4744,{1,2,3,4,5,6,7,8,9,10,11,12,13,14,15,16,17,18,19,20,21,22,23,24,25,26,27,28,29,30},1)&lt;&gt;"")*ISERROR(FIND(MID(B4744,{1,2,3,4,5,6,7,8,9,10,11,12,13,14,15,16,17,18,19,20,21,22,23,24,25,26,27,28,29,30},1),"ABCDEFGHIJKLMNOPQRSTUVWXYZ0123456789-_")))=0,ISERROR(VALUE(B4744)))),"Недопустимый код: только латинские буквы A-Z в верхнем регистре, цифры, - и _; начало с буквы, до 30 символов (например MILK-001)",IF(SUMPRODUCT(--EXACT('Номенклатура'!$A$6:$A$205,B4744))=0,"Код не найден в номенклатуре",IF(SUMPRODUCT(--EXACT('Номенклатура'!$A$6:$A$205,B4744))&gt;1,"Код повторяется в номенклатуре",IF(ISNA(MATCH(C4744,{"Приход","Расход","Списание","Корректировка остатка"},0)),"Выберите тип операции",IF(NOT(ISNUMBER(D4744)),"Укажите количество",IF(D4744=0,"Количество не может быть 0",IF(AND(C4744&lt;&gt;"Корректировка остатка",D4744&lt;0),"Для этого типа количество положительное",IF(NOT(ISNUMBER('Номенклатура'!$C$2)),"Укажите дату начала учёта",IF(A4744&lt;INT('Номенклатура'!$C$2),"Раньше даты начала учёта: НЕ учтено",IF(AND(C4744="Корректировка остатка",TRIM(G4744)=""),"Учтено: добавьте пояснение","ОК")))))))))))))</f>
        <v/>
      </c>
    </row>
    <row r="4745" spans="1:9" x14ac:dyDescent="0.25">
      <c r="A4745" s="16"/>
      <c r="B4745" s="13"/>
      <c r="C4745" s="13"/>
      <c r="D4745" s="14"/>
      <c r="E4745" s="17" t="str">
        <f>IF(OR(B4745="",SUMPRODUCT(--EXACT('Номенклатура'!$A$6:$A$205,B4745))&lt;&gt;1),"",INDEX('Номенклатура'!$D$6:$D$205,SUMPRODUCT(EXACT('Номенклатура'!$A$6:$A$205,B4745)*(ROW('Номенклатура'!$A$6:$A$205)-5)))&amp;"")</f>
        <v/>
      </c>
      <c r="F4745" s="18" t="str">
        <f>IF(OR(I4745="ОК",I4745="Учтено: добавьте пояснение"),IF(C4745="Приход",D4745,IF(C4745="Корректировка остатка",D4745,-D4745)),"")</f>
        <v/>
      </c>
      <c r="G4745" s="13"/>
      <c r="H4745" s="15" t="str">
        <f>IF(OR(B4745="",SUMPRODUCT(--EXACT('Номенклатура'!$A$6:$A$205,B4745))&lt;&gt;1),"",INDEX('Номенклатура'!$B$6:$B$205,SUMPRODUCT(EXACT('Номенклатура'!$A$6:$A$205,B4745)*(ROW('Номенклатура'!$A$6:$A$205)-5)))&amp;"")</f>
        <v/>
      </c>
      <c r="I4745" s="15" t="str">
        <f>IF(COUNTA(A4745:D4745,G4745)=0,"",IF(NOT(ISNUMBER(A4745)),"Укажите дату",IF(B4745="","Укажите код",IF(NOT(AND(ISTEXT(B4745),LEN(B4745)&gt;0,LEN(B4745)&lt;=30,ISNUMBER(FIND(LEFT(B4745,1),"ABCDEFGHIJKLMNOPQRSTUVWXYZ")),SUMPRODUCT((MID(B4745,{1,2,3,4,5,6,7,8,9,10,11,12,13,14,15,16,17,18,19,20,21,22,23,24,25,26,27,28,29,30},1)&lt;&gt;"")*ISERROR(FIND(MID(B4745,{1,2,3,4,5,6,7,8,9,10,11,12,13,14,15,16,17,18,19,20,21,22,23,24,25,26,27,28,29,30},1),"ABCDEFGHIJKLMNOPQRSTUVWXYZ0123456789-_")))=0,ISERROR(VALUE(B4745)))),"Недопустимый код: только латинские буквы A-Z в верхнем регистре, цифры, - и _; начало с буквы, до 30 символов (например MILK-001)",IF(SUMPRODUCT(--EXACT('Номенклатура'!$A$6:$A$205,B4745))=0,"Код не найден в номенклатуре",IF(SUMPRODUCT(--EXACT('Номенклатура'!$A$6:$A$205,B4745))&gt;1,"Код повторяется в номенклатуре",IF(ISNA(MATCH(C4745,{"Приход","Расход","Списание","Корректировка остатка"},0)),"Выберите тип операции",IF(NOT(ISNUMBER(D4745)),"Укажите количество",IF(D4745=0,"Количество не может быть 0",IF(AND(C4745&lt;&gt;"Корректировка остатка",D4745&lt;0),"Для этого типа количество положительное",IF(NOT(ISNUMBER('Номенклатура'!$C$2)),"Укажите дату начала учёта",IF(A4745&lt;INT('Номенклатура'!$C$2),"Раньше даты начала учёта: НЕ учтено",IF(AND(C4745="Корректировка остатка",TRIM(G4745)=""),"Учтено: добавьте пояснение","ОК")))))))))))))</f>
        <v/>
      </c>
    </row>
    <row r="4746" spans="1:9" x14ac:dyDescent="0.25">
      <c r="A4746" s="16"/>
      <c r="B4746" s="13"/>
      <c r="C4746" s="13"/>
      <c r="D4746" s="14"/>
      <c r="E4746" s="17" t="str">
        <f>IF(OR(B4746="",SUMPRODUCT(--EXACT('Номенклатура'!$A$6:$A$205,B4746))&lt;&gt;1),"",INDEX('Номенклатура'!$D$6:$D$205,SUMPRODUCT(EXACT('Номенклатура'!$A$6:$A$205,B4746)*(ROW('Номенклатура'!$A$6:$A$205)-5)))&amp;"")</f>
        <v/>
      </c>
      <c r="F4746" s="18" t="str">
        <f>IF(OR(I4746="ОК",I4746="Учтено: добавьте пояснение"),IF(C4746="Приход",D4746,IF(C4746="Корректировка остатка",D4746,-D4746)),"")</f>
        <v/>
      </c>
      <c r="G4746" s="13"/>
      <c r="H4746" s="15" t="str">
        <f>IF(OR(B4746="",SUMPRODUCT(--EXACT('Номенклатура'!$A$6:$A$205,B4746))&lt;&gt;1),"",INDEX('Номенклатура'!$B$6:$B$205,SUMPRODUCT(EXACT('Номенклатура'!$A$6:$A$205,B4746)*(ROW('Номенклатура'!$A$6:$A$205)-5)))&amp;"")</f>
        <v/>
      </c>
      <c r="I4746" s="15" t="str">
        <f>IF(COUNTA(A4746:D4746,G4746)=0,"",IF(NOT(ISNUMBER(A4746)),"Укажите дату",IF(B4746="","Укажите код",IF(NOT(AND(ISTEXT(B4746),LEN(B4746)&gt;0,LEN(B4746)&lt;=30,ISNUMBER(FIND(LEFT(B4746,1),"ABCDEFGHIJKLMNOPQRSTUVWXYZ")),SUMPRODUCT((MID(B4746,{1,2,3,4,5,6,7,8,9,10,11,12,13,14,15,16,17,18,19,20,21,22,23,24,25,26,27,28,29,30},1)&lt;&gt;"")*ISERROR(FIND(MID(B4746,{1,2,3,4,5,6,7,8,9,10,11,12,13,14,15,16,17,18,19,20,21,22,23,24,25,26,27,28,29,30},1),"ABCDEFGHIJKLMNOPQRSTUVWXYZ0123456789-_")))=0,ISERROR(VALUE(B4746)))),"Недопустимый код: только латинские буквы A-Z в верхнем регистре, цифры, - и _; начало с буквы, до 30 символов (например MILK-001)",IF(SUMPRODUCT(--EXACT('Номенклатура'!$A$6:$A$205,B4746))=0,"Код не найден в номенклатуре",IF(SUMPRODUCT(--EXACT('Номенклатура'!$A$6:$A$205,B4746))&gt;1,"Код повторяется в номенклатуре",IF(ISNA(MATCH(C4746,{"Приход","Расход","Списание","Корректировка остатка"},0)),"Выберите тип операции",IF(NOT(ISNUMBER(D4746)),"Укажите количество",IF(D4746=0,"Количество не может быть 0",IF(AND(C4746&lt;&gt;"Корректировка остатка",D4746&lt;0),"Для этого типа количество положительное",IF(NOT(ISNUMBER('Номенклатура'!$C$2)),"Укажите дату начала учёта",IF(A4746&lt;INT('Номенклатура'!$C$2),"Раньше даты начала учёта: НЕ учтено",IF(AND(C4746="Корректировка остатка",TRIM(G4746)=""),"Учтено: добавьте пояснение","ОК")))))))))))))</f>
        <v/>
      </c>
    </row>
    <row r="4747" spans="1:9" x14ac:dyDescent="0.25">
      <c r="A4747" s="16"/>
      <c r="B4747" s="13"/>
      <c r="C4747" s="13"/>
      <c r="D4747" s="14"/>
      <c r="E4747" s="17" t="str">
        <f>IF(OR(B4747="",SUMPRODUCT(--EXACT('Номенклатура'!$A$6:$A$205,B4747))&lt;&gt;1),"",INDEX('Номенклатура'!$D$6:$D$205,SUMPRODUCT(EXACT('Номенклатура'!$A$6:$A$205,B4747)*(ROW('Номенклатура'!$A$6:$A$205)-5)))&amp;"")</f>
        <v/>
      </c>
      <c r="F4747" s="18" t="str">
        <f>IF(OR(I4747="ОК",I4747="Учтено: добавьте пояснение"),IF(C4747="Приход",D4747,IF(C4747="Корректировка остатка",D4747,-D4747)),"")</f>
        <v/>
      </c>
      <c r="G4747" s="13"/>
      <c r="H4747" s="15" t="str">
        <f>IF(OR(B4747="",SUMPRODUCT(--EXACT('Номенклатура'!$A$6:$A$205,B4747))&lt;&gt;1),"",INDEX('Номенклатура'!$B$6:$B$205,SUMPRODUCT(EXACT('Номенклатура'!$A$6:$A$205,B4747)*(ROW('Номенклатура'!$A$6:$A$205)-5)))&amp;"")</f>
        <v/>
      </c>
      <c r="I4747" s="15" t="str">
        <f>IF(COUNTA(A4747:D4747,G4747)=0,"",IF(NOT(ISNUMBER(A4747)),"Укажите дату",IF(B4747="","Укажите код",IF(NOT(AND(ISTEXT(B4747),LEN(B4747)&gt;0,LEN(B4747)&lt;=30,ISNUMBER(FIND(LEFT(B4747,1),"ABCDEFGHIJKLMNOPQRSTUVWXYZ")),SUMPRODUCT((MID(B4747,{1,2,3,4,5,6,7,8,9,10,11,12,13,14,15,16,17,18,19,20,21,22,23,24,25,26,27,28,29,30},1)&lt;&gt;"")*ISERROR(FIND(MID(B4747,{1,2,3,4,5,6,7,8,9,10,11,12,13,14,15,16,17,18,19,20,21,22,23,24,25,26,27,28,29,30},1),"ABCDEFGHIJKLMNOPQRSTUVWXYZ0123456789-_")))=0,ISERROR(VALUE(B4747)))),"Недопустимый код: только латинские буквы A-Z в верхнем регистре, цифры, - и _; начало с буквы, до 30 символов (например MILK-001)",IF(SUMPRODUCT(--EXACT('Номенклатура'!$A$6:$A$205,B4747))=0,"Код не найден в номенклатуре",IF(SUMPRODUCT(--EXACT('Номенклатура'!$A$6:$A$205,B4747))&gt;1,"Код повторяется в номенклатуре",IF(ISNA(MATCH(C4747,{"Приход","Расход","Списание","Корректировка остатка"},0)),"Выберите тип операции",IF(NOT(ISNUMBER(D4747)),"Укажите количество",IF(D4747=0,"Количество не может быть 0",IF(AND(C4747&lt;&gt;"Корректировка остатка",D4747&lt;0),"Для этого типа количество положительное",IF(NOT(ISNUMBER('Номенклатура'!$C$2)),"Укажите дату начала учёта",IF(A4747&lt;INT('Номенклатура'!$C$2),"Раньше даты начала учёта: НЕ учтено",IF(AND(C4747="Корректировка остатка",TRIM(G4747)=""),"Учтено: добавьте пояснение","ОК")))))))))))))</f>
        <v/>
      </c>
    </row>
    <row r="4748" spans="1:9" x14ac:dyDescent="0.25">
      <c r="A4748" s="16"/>
      <c r="B4748" s="13"/>
      <c r="C4748" s="13"/>
      <c r="D4748" s="14"/>
      <c r="E4748" s="17" t="str">
        <f>IF(OR(B4748="",SUMPRODUCT(--EXACT('Номенклатура'!$A$6:$A$205,B4748))&lt;&gt;1),"",INDEX('Номенклатура'!$D$6:$D$205,SUMPRODUCT(EXACT('Номенклатура'!$A$6:$A$205,B4748)*(ROW('Номенклатура'!$A$6:$A$205)-5)))&amp;"")</f>
        <v/>
      </c>
      <c r="F4748" s="18" t="str">
        <f>IF(OR(I4748="ОК",I4748="Учтено: добавьте пояснение"),IF(C4748="Приход",D4748,IF(C4748="Корректировка остатка",D4748,-D4748)),"")</f>
        <v/>
      </c>
      <c r="G4748" s="13"/>
      <c r="H4748" s="15" t="str">
        <f>IF(OR(B4748="",SUMPRODUCT(--EXACT('Номенклатура'!$A$6:$A$205,B4748))&lt;&gt;1),"",INDEX('Номенклатура'!$B$6:$B$205,SUMPRODUCT(EXACT('Номенклатура'!$A$6:$A$205,B4748)*(ROW('Номенклатура'!$A$6:$A$205)-5)))&amp;"")</f>
        <v/>
      </c>
      <c r="I4748" s="15" t="str">
        <f>IF(COUNTA(A4748:D4748,G4748)=0,"",IF(NOT(ISNUMBER(A4748)),"Укажите дату",IF(B4748="","Укажите код",IF(NOT(AND(ISTEXT(B4748),LEN(B4748)&gt;0,LEN(B4748)&lt;=30,ISNUMBER(FIND(LEFT(B4748,1),"ABCDEFGHIJKLMNOPQRSTUVWXYZ")),SUMPRODUCT((MID(B4748,{1,2,3,4,5,6,7,8,9,10,11,12,13,14,15,16,17,18,19,20,21,22,23,24,25,26,27,28,29,30},1)&lt;&gt;"")*ISERROR(FIND(MID(B4748,{1,2,3,4,5,6,7,8,9,10,11,12,13,14,15,16,17,18,19,20,21,22,23,24,25,26,27,28,29,30},1),"ABCDEFGHIJKLMNOPQRSTUVWXYZ0123456789-_")))=0,ISERROR(VALUE(B4748)))),"Недопустимый код: только латинские буквы A-Z в верхнем регистре, цифры, - и _; начало с буквы, до 30 символов (например MILK-001)",IF(SUMPRODUCT(--EXACT('Номенклатура'!$A$6:$A$205,B4748))=0,"Код не найден в номенклатуре",IF(SUMPRODUCT(--EXACT('Номенклатура'!$A$6:$A$205,B4748))&gt;1,"Код повторяется в номенклатуре",IF(ISNA(MATCH(C4748,{"Приход","Расход","Списание","Корректировка остатка"},0)),"Выберите тип операции",IF(NOT(ISNUMBER(D4748)),"Укажите количество",IF(D4748=0,"Количество не может быть 0",IF(AND(C4748&lt;&gt;"Корректировка остатка",D4748&lt;0),"Для этого типа количество положительное",IF(NOT(ISNUMBER('Номенклатура'!$C$2)),"Укажите дату начала учёта",IF(A4748&lt;INT('Номенклатура'!$C$2),"Раньше даты начала учёта: НЕ учтено",IF(AND(C4748="Корректировка остатка",TRIM(G4748)=""),"Учтено: добавьте пояснение","ОК")))))))))))))</f>
        <v/>
      </c>
    </row>
    <row r="4749" spans="1:9" x14ac:dyDescent="0.25">
      <c r="A4749" s="16"/>
      <c r="B4749" s="13"/>
      <c r="C4749" s="13"/>
      <c r="D4749" s="14"/>
      <c r="E4749" s="17" t="str">
        <f>IF(OR(B4749="",SUMPRODUCT(--EXACT('Номенклатура'!$A$6:$A$205,B4749))&lt;&gt;1),"",INDEX('Номенклатура'!$D$6:$D$205,SUMPRODUCT(EXACT('Номенклатура'!$A$6:$A$205,B4749)*(ROW('Номенклатура'!$A$6:$A$205)-5)))&amp;"")</f>
        <v/>
      </c>
      <c r="F4749" s="18" t="str">
        <f>IF(OR(I4749="ОК",I4749="Учтено: добавьте пояснение"),IF(C4749="Приход",D4749,IF(C4749="Корректировка остатка",D4749,-D4749)),"")</f>
        <v/>
      </c>
      <c r="G4749" s="13"/>
      <c r="H4749" s="15" t="str">
        <f>IF(OR(B4749="",SUMPRODUCT(--EXACT('Номенклатура'!$A$6:$A$205,B4749))&lt;&gt;1),"",INDEX('Номенклатура'!$B$6:$B$205,SUMPRODUCT(EXACT('Номенклатура'!$A$6:$A$205,B4749)*(ROW('Номенклатура'!$A$6:$A$205)-5)))&amp;"")</f>
        <v/>
      </c>
      <c r="I4749" s="15" t="str">
        <f>IF(COUNTA(A4749:D4749,G4749)=0,"",IF(NOT(ISNUMBER(A4749)),"Укажите дату",IF(B4749="","Укажите код",IF(NOT(AND(ISTEXT(B4749),LEN(B4749)&gt;0,LEN(B4749)&lt;=30,ISNUMBER(FIND(LEFT(B4749,1),"ABCDEFGHIJKLMNOPQRSTUVWXYZ")),SUMPRODUCT((MID(B4749,{1,2,3,4,5,6,7,8,9,10,11,12,13,14,15,16,17,18,19,20,21,22,23,24,25,26,27,28,29,30},1)&lt;&gt;"")*ISERROR(FIND(MID(B4749,{1,2,3,4,5,6,7,8,9,10,11,12,13,14,15,16,17,18,19,20,21,22,23,24,25,26,27,28,29,30},1),"ABCDEFGHIJKLMNOPQRSTUVWXYZ0123456789-_")))=0,ISERROR(VALUE(B4749)))),"Недопустимый код: только латинские буквы A-Z в верхнем регистре, цифры, - и _; начало с буквы, до 30 символов (например MILK-001)",IF(SUMPRODUCT(--EXACT('Номенклатура'!$A$6:$A$205,B4749))=0,"Код не найден в номенклатуре",IF(SUMPRODUCT(--EXACT('Номенклатура'!$A$6:$A$205,B4749))&gt;1,"Код повторяется в номенклатуре",IF(ISNA(MATCH(C4749,{"Приход","Расход","Списание","Корректировка остатка"},0)),"Выберите тип операции",IF(NOT(ISNUMBER(D4749)),"Укажите количество",IF(D4749=0,"Количество не может быть 0",IF(AND(C4749&lt;&gt;"Корректировка остатка",D4749&lt;0),"Для этого типа количество положительное",IF(NOT(ISNUMBER('Номенклатура'!$C$2)),"Укажите дату начала учёта",IF(A4749&lt;INT('Номенклатура'!$C$2),"Раньше даты начала учёта: НЕ учтено",IF(AND(C4749="Корректировка остатка",TRIM(G4749)=""),"Учтено: добавьте пояснение","ОК")))))))))))))</f>
        <v/>
      </c>
    </row>
    <row r="4750" spans="1:9" x14ac:dyDescent="0.25">
      <c r="A4750" s="16"/>
      <c r="B4750" s="13"/>
      <c r="C4750" s="13"/>
      <c r="D4750" s="14"/>
      <c r="E4750" s="17" t="str">
        <f>IF(OR(B4750="",SUMPRODUCT(--EXACT('Номенклатура'!$A$6:$A$205,B4750))&lt;&gt;1),"",INDEX('Номенклатура'!$D$6:$D$205,SUMPRODUCT(EXACT('Номенклатура'!$A$6:$A$205,B4750)*(ROW('Номенклатура'!$A$6:$A$205)-5)))&amp;"")</f>
        <v/>
      </c>
      <c r="F4750" s="18" t="str">
        <f>IF(OR(I4750="ОК",I4750="Учтено: добавьте пояснение"),IF(C4750="Приход",D4750,IF(C4750="Корректировка остатка",D4750,-D4750)),"")</f>
        <v/>
      </c>
      <c r="G4750" s="13"/>
      <c r="H4750" s="15" t="str">
        <f>IF(OR(B4750="",SUMPRODUCT(--EXACT('Номенклатура'!$A$6:$A$205,B4750))&lt;&gt;1),"",INDEX('Номенклатура'!$B$6:$B$205,SUMPRODUCT(EXACT('Номенклатура'!$A$6:$A$205,B4750)*(ROW('Номенклатура'!$A$6:$A$205)-5)))&amp;"")</f>
        <v/>
      </c>
      <c r="I4750" s="15" t="str">
        <f>IF(COUNTA(A4750:D4750,G4750)=0,"",IF(NOT(ISNUMBER(A4750)),"Укажите дату",IF(B4750="","Укажите код",IF(NOT(AND(ISTEXT(B4750),LEN(B4750)&gt;0,LEN(B4750)&lt;=30,ISNUMBER(FIND(LEFT(B4750,1),"ABCDEFGHIJKLMNOPQRSTUVWXYZ")),SUMPRODUCT((MID(B4750,{1,2,3,4,5,6,7,8,9,10,11,12,13,14,15,16,17,18,19,20,21,22,23,24,25,26,27,28,29,30},1)&lt;&gt;"")*ISERROR(FIND(MID(B4750,{1,2,3,4,5,6,7,8,9,10,11,12,13,14,15,16,17,18,19,20,21,22,23,24,25,26,27,28,29,30},1),"ABCDEFGHIJKLMNOPQRSTUVWXYZ0123456789-_")))=0,ISERROR(VALUE(B4750)))),"Недопустимый код: только латинские буквы A-Z в верхнем регистре, цифры, - и _; начало с буквы, до 30 символов (например MILK-001)",IF(SUMPRODUCT(--EXACT('Номенклатура'!$A$6:$A$205,B4750))=0,"Код не найден в номенклатуре",IF(SUMPRODUCT(--EXACT('Номенклатура'!$A$6:$A$205,B4750))&gt;1,"Код повторяется в номенклатуре",IF(ISNA(MATCH(C4750,{"Приход","Расход","Списание","Корректировка остатка"},0)),"Выберите тип операции",IF(NOT(ISNUMBER(D4750)),"Укажите количество",IF(D4750=0,"Количество не может быть 0",IF(AND(C4750&lt;&gt;"Корректировка остатка",D4750&lt;0),"Для этого типа количество положительное",IF(NOT(ISNUMBER('Номенклатура'!$C$2)),"Укажите дату начала учёта",IF(A4750&lt;INT('Номенклатура'!$C$2),"Раньше даты начала учёта: НЕ учтено",IF(AND(C4750="Корректировка остатка",TRIM(G4750)=""),"Учтено: добавьте пояснение","ОК")))))))))))))</f>
        <v/>
      </c>
    </row>
    <row r="4751" spans="1:9" x14ac:dyDescent="0.25">
      <c r="A4751" s="16"/>
      <c r="B4751" s="13"/>
      <c r="C4751" s="13"/>
      <c r="D4751" s="14"/>
      <c r="E4751" s="17" t="str">
        <f>IF(OR(B4751="",SUMPRODUCT(--EXACT('Номенклатура'!$A$6:$A$205,B4751))&lt;&gt;1),"",INDEX('Номенклатура'!$D$6:$D$205,SUMPRODUCT(EXACT('Номенклатура'!$A$6:$A$205,B4751)*(ROW('Номенклатура'!$A$6:$A$205)-5)))&amp;"")</f>
        <v/>
      </c>
      <c r="F4751" s="18" t="str">
        <f>IF(OR(I4751="ОК",I4751="Учтено: добавьте пояснение"),IF(C4751="Приход",D4751,IF(C4751="Корректировка остатка",D4751,-D4751)),"")</f>
        <v/>
      </c>
      <c r="G4751" s="13"/>
      <c r="H4751" s="15" t="str">
        <f>IF(OR(B4751="",SUMPRODUCT(--EXACT('Номенклатура'!$A$6:$A$205,B4751))&lt;&gt;1),"",INDEX('Номенклатура'!$B$6:$B$205,SUMPRODUCT(EXACT('Номенклатура'!$A$6:$A$205,B4751)*(ROW('Номенклатура'!$A$6:$A$205)-5)))&amp;"")</f>
        <v/>
      </c>
      <c r="I4751" s="15" t="str">
        <f>IF(COUNTA(A4751:D4751,G4751)=0,"",IF(NOT(ISNUMBER(A4751)),"Укажите дату",IF(B4751="","Укажите код",IF(NOT(AND(ISTEXT(B4751),LEN(B4751)&gt;0,LEN(B4751)&lt;=30,ISNUMBER(FIND(LEFT(B4751,1),"ABCDEFGHIJKLMNOPQRSTUVWXYZ")),SUMPRODUCT((MID(B4751,{1,2,3,4,5,6,7,8,9,10,11,12,13,14,15,16,17,18,19,20,21,22,23,24,25,26,27,28,29,30},1)&lt;&gt;"")*ISERROR(FIND(MID(B4751,{1,2,3,4,5,6,7,8,9,10,11,12,13,14,15,16,17,18,19,20,21,22,23,24,25,26,27,28,29,30},1),"ABCDEFGHIJKLMNOPQRSTUVWXYZ0123456789-_")))=0,ISERROR(VALUE(B4751)))),"Недопустимый код: только латинские буквы A-Z в верхнем регистре, цифры, - и _; начало с буквы, до 30 символов (например MILK-001)",IF(SUMPRODUCT(--EXACT('Номенклатура'!$A$6:$A$205,B4751))=0,"Код не найден в номенклатуре",IF(SUMPRODUCT(--EXACT('Номенклатура'!$A$6:$A$205,B4751))&gt;1,"Код повторяется в номенклатуре",IF(ISNA(MATCH(C4751,{"Приход","Расход","Списание","Корректировка остатка"},0)),"Выберите тип операции",IF(NOT(ISNUMBER(D4751)),"Укажите количество",IF(D4751=0,"Количество не может быть 0",IF(AND(C4751&lt;&gt;"Корректировка остатка",D4751&lt;0),"Для этого типа количество положительное",IF(NOT(ISNUMBER('Номенклатура'!$C$2)),"Укажите дату начала учёта",IF(A4751&lt;INT('Номенклатура'!$C$2),"Раньше даты начала учёта: НЕ учтено",IF(AND(C4751="Корректировка остатка",TRIM(G4751)=""),"Учтено: добавьте пояснение","ОК")))))))))))))</f>
        <v/>
      </c>
    </row>
    <row r="4752" spans="1:9" x14ac:dyDescent="0.25">
      <c r="A4752" s="16"/>
      <c r="B4752" s="13"/>
      <c r="C4752" s="13"/>
      <c r="D4752" s="14"/>
      <c r="E4752" s="17" t="str">
        <f>IF(OR(B4752="",SUMPRODUCT(--EXACT('Номенклатура'!$A$6:$A$205,B4752))&lt;&gt;1),"",INDEX('Номенклатура'!$D$6:$D$205,SUMPRODUCT(EXACT('Номенклатура'!$A$6:$A$205,B4752)*(ROW('Номенклатура'!$A$6:$A$205)-5)))&amp;"")</f>
        <v/>
      </c>
      <c r="F4752" s="18" t="str">
        <f>IF(OR(I4752="ОК",I4752="Учтено: добавьте пояснение"),IF(C4752="Приход",D4752,IF(C4752="Корректировка остатка",D4752,-D4752)),"")</f>
        <v/>
      </c>
      <c r="G4752" s="13"/>
      <c r="H4752" s="15" t="str">
        <f>IF(OR(B4752="",SUMPRODUCT(--EXACT('Номенклатура'!$A$6:$A$205,B4752))&lt;&gt;1),"",INDEX('Номенклатура'!$B$6:$B$205,SUMPRODUCT(EXACT('Номенклатура'!$A$6:$A$205,B4752)*(ROW('Номенклатура'!$A$6:$A$205)-5)))&amp;"")</f>
        <v/>
      </c>
      <c r="I4752" s="15" t="str">
        <f>IF(COUNTA(A4752:D4752,G4752)=0,"",IF(NOT(ISNUMBER(A4752)),"Укажите дату",IF(B4752="","Укажите код",IF(NOT(AND(ISTEXT(B4752),LEN(B4752)&gt;0,LEN(B4752)&lt;=30,ISNUMBER(FIND(LEFT(B4752,1),"ABCDEFGHIJKLMNOPQRSTUVWXYZ")),SUMPRODUCT((MID(B4752,{1,2,3,4,5,6,7,8,9,10,11,12,13,14,15,16,17,18,19,20,21,22,23,24,25,26,27,28,29,30},1)&lt;&gt;"")*ISERROR(FIND(MID(B4752,{1,2,3,4,5,6,7,8,9,10,11,12,13,14,15,16,17,18,19,20,21,22,23,24,25,26,27,28,29,30},1),"ABCDEFGHIJKLMNOPQRSTUVWXYZ0123456789-_")))=0,ISERROR(VALUE(B4752)))),"Недопустимый код: только латинские буквы A-Z в верхнем регистре, цифры, - и _; начало с буквы, до 30 символов (например MILK-001)",IF(SUMPRODUCT(--EXACT('Номенклатура'!$A$6:$A$205,B4752))=0,"Код не найден в номенклатуре",IF(SUMPRODUCT(--EXACT('Номенклатура'!$A$6:$A$205,B4752))&gt;1,"Код повторяется в номенклатуре",IF(ISNA(MATCH(C4752,{"Приход","Расход","Списание","Корректировка остатка"},0)),"Выберите тип операции",IF(NOT(ISNUMBER(D4752)),"Укажите количество",IF(D4752=0,"Количество не может быть 0",IF(AND(C4752&lt;&gt;"Корректировка остатка",D4752&lt;0),"Для этого типа количество положительное",IF(NOT(ISNUMBER('Номенклатура'!$C$2)),"Укажите дату начала учёта",IF(A4752&lt;INT('Номенклатура'!$C$2),"Раньше даты начала учёта: НЕ учтено",IF(AND(C4752="Корректировка остатка",TRIM(G4752)=""),"Учтено: добавьте пояснение","ОК")))))))))))))</f>
        <v/>
      </c>
    </row>
    <row r="4753" spans="1:9" x14ac:dyDescent="0.25">
      <c r="A4753" s="16"/>
      <c r="B4753" s="13"/>
      <c r="C4753" s="13"/>
      <c r="D4753" s="14"/>
      <c r="E4753" s="17" t="str">
        <f>IF(OR(B4753="",SUMPRODUCT(--EXACT('Номенклатура'!$A$6:$A$205,B4753))&lt;&gt;1),"",INDEX('Номенклатура'!$D$6:$D$205,SUMPRODUCT(EXACT('Номенклатура'!$A$6:$A$205,B4753)*(ROW('Номенклатура'!$A$6:$A$205)-5)))&amp;"")</f>
        <v/>
      </c>
      <c r="F4753" s="18" t="str">
        <f>IF(OR(I4753="ОК",I4753="Учтено: добавьте пояснение"),IF(C4753="Приход",D4753,IF(C4753="Корректировка остатка",D4753,-D4753)),"")</f>
        <v/>
      </c>
      <c r="G4753" s="13"/>
      <c r="H4753" s="15" t="str">
        <f>IF(OR(B4753="",SUMPRODUCT(--EXACT('Номенклатура'!$A$6:$A$205,B4753))&lt;&gt;1),"",INDEX('Номенклатура'!$B$6:$B$205,SUMPRODUCT(EXACT('Номенклатура'!$A$6:$A$205,B4753)*(ROW('Номенклатура'!$A$6:$A$205)-5)))&amp;"")</f>
        <v/>
      </c>
      <c r="I4753" s="15" t="str">
        <f>IF(COUNTA(A4753:D4753,G4753)=0,"",IF(NOT(ISNUMBER(A4753)),"Укажите дату",IF(B4753="","Укажите код",IF(NOT(AND(ISTEXT(B4753),LEN(B4753)&gt;0,LEN(B4753)&lt;=30,ISNUMBER(FIND(LEFT(B4753,1),"ABCDEFGHIJKLMNOPQRSTUVWXYZ")),SUMPRODUCT((MID(B4753,{1,2,3,4,5,6,7,8,9,10,11,12,13,14,15,16,17,18,19,20,21,22,23,24,25,26,27,28,29,30},1)&lt;&gt;"")*ISERROR(FIND(MID(B4753,{1,2,3,4,5,6,7,8,9,10,11,12,13,14,15,16,17,18,19,20,21,22,23,24,25,26,27,28,29,30},1),"ABCDEFGHIJKLMNOPQRSTUVWXYZ0123456789-_")))=0,ISERROR(VALUE(B4753)))),"Недопустимый код: только латинские буквы A-Z в верхнем регистре, цифры, - и _; начало с буквы, до 30 символов (например MILK-001)",IF(SUMPRODUCT(--EXACT('Номенклатура'!$A$6:$A$205,B4753))=0,"Код не найден в номенклатуре",IF(SUMPRODUCT(--EXACT('Номенклатура'!$A$6:$A$205,B4753))&gt;1,"Код повторяется в номенклатуре",IF(ISNA(MATCH(C4753,{"Приход","Расход","Списание","Корректировка остатка"},0)),"Выберите тип операции",IF(NOT(ISNUMBER(D4753)),"Укажите количество",IF(D4753=0,"Количество не может быть 0",IF(AND(C4753&lt;&gt;"Корректировка остатка",D4753&lt;0),"Для этого типа количество положительное",IF(NOT(ISNUMBER('Номенклатура'!$C$2)),"Укажите дату начала учёта",IF(A4753&lt;INT('Номенклатура'!$C$2),"Раньше даты начала учёта: НЕ учтено",IF(AND(C4753="Корректировка остатка",TRIM(G4753)=""),"Учтено: добавьте пояснение","ОК")))))))))))))</f>
        <v/>
      </c>
    </row>
    <row r="4754" spans="1:9" x14ac:dyDescent="0.25">
      <c r="A4754" s="16"/>
      <c r="B4754" s="13"/>
      <c r="C4754" s="13"/>
      <c r="D4754" s="14"/>
      <c r="E4754" s="17" t="str">
        <f>IF(OR(B4754="",SUMPRODUCT(--EXACT('Номенклатура'!$A$6:$A$205,B4754))&lt;&gt;1),"",INDEX('Номенклатура'!$D$6:$D$205,SUMPRODUCT(EXACT('Номенклатура'!$A$6:$A$205,B4754)*(ROW('Номенклатура'!$A$6:$A$205)-5)))&amp;"")</f>
        <v/>
      </c>
      <c r="F4754" s="18" t="str">
        <f>IF(OR(I4754="ОК",I4754="Учтено: добавьте пояснение"),IF(C4754="Приход",D4754,IF(C4754="Корректировка остатка",D4754,-D4754)),"")</f>
        <v/>
      </c>
      <c r="G4754" s="13"/>
      <c r="H4754" s="15" t="str">
        <f>IF(OR(B4754="",SUMPRODUCT(--EXACT('Номенклатура'!$A$6:$A$205,B4754))&lt;&gt;1),"",INDEX('Номенклатура'!$B$6:$B$205,SUMPRODUCT(EXACT('Номенклатура'!$A$6:$A$205,B4754)*(ROW('Номенклатура'!$A$6:$A$205)-5)))&amp;"")</f>
        <v/>
      </c>
      <c r="I4754" s="15" t="str">
        <f>IF(COUNTA(A4754:D4754,G4754)=0,"",IF(NOT(ISNUMBER(A4754)),"Укажите дату",IF(B4754="","Укажите код",IF(NOT(AND(ISTEXT(B4754),LEN(B4754)&gt;0,LEN(B4754)&lt;=30,ISNUMBER(FIND(LEFT(B4754,1),"ABCDEFGHIJKLMNOPQRSTUVWXYZ")),SUMPRODUCT((MID(B4754,{1,2,3,4,5,6,7,8,9,10,11,12,13,14,15,16,17,18,19,20,21,22,23,24,25,26,27,28,29,30},1)&lt;&gt;"")*ISERROR(FIND(MID(B4754,{1,2,3,4,5,6,7,8,9,10,11,12,13,14,15,16,17,18,19,20,21,22,23,24,25,26,27,28,29,30},1),"ABCDEFGHIJKLMNOPQRSTUVWXYZ0123456789-_")))=0,ISERROR(VALUE(B4754)))),"Недопустимый код: только латинские буквы A-Z в верхнем регистре, цифры, - и _; начало с буквы, до 30 символов (например MILK-001)",IF(SUMPRODUCT(--EXACT('Номенклатура'!$A$6:$A$205,B4754))=0,"Код не найден в номенклатуре",IF(SUMPRODUCT(--EXACT('Номенклатура'!$A$6:$A$205,B4754))&gt;1,"Код повторяется в номенклатуре",IF(ISNA(MATCH(C4754,{"Приход","Расход","Списание","Корректировка остатка"},0)),"Выберите тип операции",IF(NOT(ISNUMBER(D4754)),"Укажите количество",IF(D4754=0,"Количество не может быть 0",IF(AND(C4754&lt;&gt;"Корректировка остатка",D4754&lt;0),"Для этого типа количество положительное",IF(NOT(ISNUMBER('Номенклатура'!$C$2)),"Укажите дату начала учёта",IF(A4754&lt;INT('Номенклатура'!$C$2),"Раньше даты начала учёта: НЕ учтено",IF(AND(C4754="Корректировка остатка",TRIM(G4754)=""),"Учтено: добавьте пояснение","ОК")))))))))))))</f>
        <v/>
      </c>
    </row>
    <row r="4755" spans="1:9" x14ac:dyDescent="0.25">
      <c r="A4755" s="16"/>
      <c r="B4755" s="13"/>
      <c r="C4755" s="13"/>
      <c r="D4755" s="14"/>
      <c r="E4755" s="17" t="str">
        <f>IF(OR(B4755="",SUMPRODUCT(--EXACT('Номенклатура'!$A$6:$A$205,B4755))&lt;&gt;1),"",INDEX('Номенклатура'!$D$6:$D$205,SUMPRODUCT(EXACT('Номенклатура'!$A$6:$A$205,B4755)*(ROW('Номенклатура'!$A$6:$A$205)-5)))&amp;"")</f>
        <v/>
      </c>
      <c r="F4755" s="18" t="str">
        <f>IF(OR(I4755="ОК",I4755="Учтено: добавьте пояснение"),IF(C4755="Приход",D4755,IF(C4755="Корректировка остатка",D4755,-D4755)),"")</f>
        <v/>
      </c>
      <c r="G4755" s="13"/>
      <c r="H4755" s="15" t="str">
        <f>IF(OR(B4755="",SUMPRODUCT(--EXACT('Номенклатура'!$A$6:$A$205,B4755))&lt;&gt;1),"",INDEX('Номенклатура'!$B$6:$B$205,SUMPRODUCT(EXACT('Номенклатура'!$A$6:$A$205,B4755)*(ROW('Номенклатура'!$A$6:$A$205)-5)))&amp;"")</f>
        <v/>
      </c>
      <c r="I4755" s="15" t="str">
        <f>IF(COUNTA(A4755:D4755,G4755)=0,"",IF(NOT(ISNUMBER(A4755)),"Укажите дату",IF(B4755="","Укажите код",IF(NOT(AND(ISTEXT(B4755),LEN(B4755)&gt;0,LEN(B4755)&lt;=30,ISNUMBER(FIND(LEFT(B4755,1),"ABCDEFGHIJKLMNOPQRSTUVWXYZ")),SUMPRODUCT((MID(B4755,{1,2,3,4,5,6,7,8,9,10,11,12,13,14,15,16,17,18,19,20,21,22,23,24,25,26,27,28,29,30},1)&lt;&gt;"")*ISERROR(FIND(MID(B4755,{1,2,3,4,5,6,7,8,9,10,11,12,13,14,15,16,17,18,19,20,21,22,23,24,25,26,27,28,29,30},1),"ABCDEFGHIJKLMNOPQRSTUVWXYZ0123456789-_")))=0,ISERROR(VALUE(B4755)))),"Недопустимый код: только латинские буквы A-Z в верхнем регистре, цифры, - и _; начало с буквы, до 30 символов (например MILK-001)",IF(SUMPRODUCT(--EXACT('Номенклатура'!$A$6:$A$205,B4755))=0,"Код не найден в номенклатуре",IF(SUMPRODUCT(--EXACT('Номенклатура'!$A$6:$A$205,B4755))&gt;1,"Код повторяется в номенклатуре",IF(ISNA(MATCH(C4755,{"Приход","Расход","Списание","Корректировка остатка"},0)),"Выберите тип операции",IF(NOT(ISNUMBER(D4755)),"Укажите количество",IF(D4755=0,"Количество не может быть 0",IF(AND(C4755&lt;&gt;"Корректировка остатка",D4755&lt;0),"Для этого типа количество положительное",IF(NOT(ISNUMBER('Номенклатура'!$C$2)),"Укажите дату начала учёта",IF(A4755&lt;INT('Номенклатура'!$C$2),"Раньше даты начала учёта: НЕ учтено",IF(AND(C4755="Корректировка остатка",TRIM(G4755)=""),"Учтено: добавьте пояснение","ОК")))))))))))))</f>
        <v/>
      </c>
    </row>
    <row r="4756" spans="1:9" x14ac:dyDescent="0.25">
      <c r="A4756" s="16"/>
      <c r="B4756" s="13"/>
      <c r="C4756" s="13"/>
      <c r="D4756" s="14"/>
      <c r="E4756" s="17" t="str">
        <f>IF(OR(B4756="",SUMPRODUCT(--EXACT('Номенклатура'!$A$6:$A$205,B4756))&lt;&gt;1),"",INDEX('Номенклатура'!$D$6:$D$205,SUMPRODUCT(EXACT('Номенклатура'!$A$6:$A$205,B4756)*(ROW('Номенклатура'!$A$6:$A$205)-5)))&amp;"")</f>
        <v/>
      </c>
      <c r="F4756" s="18" t="str">
        <f>IF(OR(I4756="ОК",I4756="Учтено: добавьте пояснение"),IF(C4756="Приход",D4756,IF(C4756="Корректировка остатка",D4756,-D4756)),"")</f>
        <v/>
      </c>
      <c r="G4756" s="13"/>
      <c r="H4756" s="15" t="str">
        <f>IF(OR(B4756="",SUMPRODUCT(--EXACT('Номенклатура'!$A$6:$A$205,B4756))&lt;&gt;1),"",INDEX('Номенклатура'!$B$6:$B$205,SUMPRODUCT(EXACT('Номенклатура'!$A$6:$A$205,B4756)*(ROW('Номенклатура'!$A$6:$A$205)-5)))&amp;"")</f>
        <v/>
      </c>
      <c r="I4756" s="15" t="str">
        <f>IF(COUNTA(A4756:D4756,G4756)=0,"",IF(NOT(ISNUMBER(A4756)),"Укажите дату",IF(B4756="","Укажите код",IF(NOT(AND(ISTEXT(B4756),LEN(B4756)&gt;0,LEN(B4756)&lt;=30,ISNUMBER(FIND(LEFT(B4756,1),"ABCDEFGHIJKLMNOPQRSTUVWXYZ")),SUMPRODUCT((MID(B4756,{1,2,3,4,5,6,7,8,9,10,11,12,13,14,15,16,17,18,19,20,21,22,23,24,25,26,27,28,29,30},1)&lt;&gt;"")*ISERROR(FIND(MID(B4756,{1,2,3,4,5,6,7,8,9,10,11,12,13,14,15,16,17,18,19,20,21,22,23,24,25,26,27,28,29,30},1),"ABCDEFGHIJKLMNOPQRSTUVWXYZ0123456789-_")))=0,ISERROR(VALUE(B4756)))),"Недопустимый код: только латинские буквы A-Z в верхнем регистре, цифры, - и _; начало с буквы, до 30 символов (например MILK-001)",IF(SUMPRODUCT(--EXACT('Номенклатура'!$A$6:$A$205,B4756))=0,"Код не найден в номенклатуре",IF(SUMPRODUCT(--EXACT('Номенклатура'!$A$6:$A$205,B4756))&gt;1,"Код повторяется в номенклатуре",IF(ISNA(MATCH(C4756,{"Приход","Расход","Списание","Корректировка остатка"},0)),"Выберите тип операции",IF(NOT(ISNUMBER(D4756)),"Укажите количество",IF(D4756=0,"Количество не может быть 0",IF(AND(C4756&lt;&gt;"Корректировка остатка",D4756&lt;0),"Для этого типа количество положительное",IF(NOT(ISNUMBER('Номенклатура'!$C$2)),"Укажите дату начала учёта",IF(A4756&lt;INT('Номенклатура'!$C$2),"Раньше даты начала учёта: НЕ учтено",IF(AND(C4756="Корректировка остатка",TRIM(G4756)=""),"Учтено: добавьте пояснение","ОК")))))))))))))</f>
        <v/>
      </c>
    </row>
    <row r="4757" spans="1:9" x14ac:dyDescent="0.25">
      <c r="A4757" s="16"/>
      <c r="B4757" s="13"/>
      <c r="C4757" s="13"/>
      <c r="D4757" s="14"/>
      <c r="E4757" s="17" t="str">
        <f>IF(OR(B4757="",SUMPRODUCT(--EXACT('Номенклатура'!$A$6:$A$205,B4757))&lt;&gt;1),"",INDEX('Номенклатура'!$D$6:$D$205,SUMPRODUCT(EXACT('Номенклатура'!$A$6:$A$205,B4757)*(ROW('Номенклатура'!$A$6:$A$205)-5)))&amp;"")</f>
        <v/>
      </c>
      <c r="F4757" s="18" t="str">
        <f>IF(OR(I4757="ОК",I4757="Учтено: добавьте пояснение"),IF(C4757="Приход",D4757,IF(C4757="Корректировка остатка",D4757,-D4757)),"")</f>
        <v/>
      </c>
      <c r="G4757" s="13"/>
      <c r="H4757" s="15" t="str">
        <f>IF(OR(B4757="",SUMPRODUCT(--EXACT('Номенклатура'!$A$6:$A$205,B4757))&lt;&gt;1),"",INDEX('Номенклатура'!$B$6:$B$205,SUMPRODUCT(EXACT('Номенклатура'!$A$6:$A$205,B4757)*(ROW('Номенклатура'!$A$6:$A$205)-5)))&amp;"")</f>
        <v/>
      </c>
      <c r="I4757" s="15" t="str">
        <f>IF(COUNTA(A4757:D4757,G4757)=0,"",IF(NOT(ISNUMBER(A4757)),"Укажите дату",IF(B4757="","Укажите код",IF(NOT(AND(ISTEXT(B4757),LEN(B4757)&gt;0,LEN(B4757)&lt;=30,ISNUMBER(FIND(LEFT(B4757,1),"ABCDEFGHIJKLMNOPQRSTUVWXYZ")),SUMPRODUCT((MID(B4757,{1,2,3,4,5,6,7,8,9,10,11,12,13,14,15,16,17,18,19,20,21,22,23,24,25,26,27,28,29,30},1)&lt;&gt;"")*ISERROR(FIND(MID(B4757,{1,2,3,4,5,6,7,8,9,10,11,12,13,14,15,16,17,18,19,20,21,22,23,24,25,26,27,28,29,30},1),"ABCDEFGHIJKLMNOPQRSTUVWXYZ0123456789-_")))=0,ISERROR(VALUE(B4757)))),"Недопустимый код: только латинские буквы A-Z в верхнем регистре, цифры, - и _; начало с буквы, до 30 символов (например MILK-001)",IF(SUMPRODUCT(--EXACT('Номенклатура'!$A$6:$A$205,B4757))=0,"Код не найден в номенклатуре",IF(SUMPRODUCT(--EXACT('Номенклатура'!$A$6:$A$205,B4757))&gt;1,"Код повторяется в номенклатуре",IF(ISNA(MATCH(C4757,{"Приход","Расход","Списание","Корректировка остатка"},0)),"Выберите тип операции",IF(NOT(ISNUMBER(D4757)),"Укажите количество",IF(D4757=0,"Количество не может быть 0",IF(AND(C4757&lt;&gt;"Корректировка остатка",D4757&lt;0),"Для этого типа количество положительное",IF(NOT(ISNUMBER('Номенклатура'!$C$2)),"Укажите дату начала учёта",IF(A4757&lt;INT('Номенклатура'!$C$2),"Раньше даты начала учёта: НЕ учтено",IF(AND(C4757="Корректировка остатка",TRIM(G4757)=""),"Учтено: добавьте пояснение","ОК")))))))))))))</f>
        <v/>
      </c>
    </row>
    <row r="4758" spans="1:9" x14ac:dyDescent="0.25">
      <c r="A4758" s="16"/>
      <c r="B4758" s="13"/>
      <c r="C4758" s="13"/>
      <c r="D4758" s="14"/>
      <c r="E4758" s="17" t="str">
        <f>IF(OR(B4758="",SUMPRODUCT(--EXACT('Номенклатура'!$A$6:$A$205,B4758))&lt;&gt;1),"",INDEX('Номенклатура'!$D$6:$D$205,SUMPRODUCT(EXACT('Номенклатура'!$A$6:$A$205,B4758)*(ROW('Номенклатура'!$A$6:$A$205)-5)))&amp;"")</f>
        <v/>
      </c>
      <c r="F4758" s="18" t="str">
        <f>IF(OR(I4758="ОК",I4758="Учтено: добавьте пояснение"),IF(C4758="Приход",D4758,IF(C4758="Корректировка остатка",D4758,-D4758)),"")</f>
        <v/>
      </c>
      <c r="G4758" s="13"/>
      <c r="H4758" s="15" t="str">
        <f>IF(OR(B4758="",SUMPRODUCT(--EXACT('Номенклатура'!$A$6:$A$205,B4758))&lt;&gt;1),"",INDEX('Номенклатура'!$B$6:$B$205,SUMPRODUCT(EXACT('Номенклатура'!$A$6:$A$205,B4758)*(ROW('Номенклатура'!$A$6:$A$205)-5)))&amp;"")</f>
        <v/>
      </c>
      <c r="I4758" s="15" t="str">
        <f>IF(COUNTA(A4758:D4758,G4758)=0,"",IF(NOT(ISNUMBER(A4758)),"Укажите дату",IF(B4758="","Укажите код",IF(NOT(AND(ISTEXT(B4758),LEN(B4758)&gt;0,LEN(B4758)&lt;=30,ISNUMBER(FIND(LEFT(B4758,1),"ABCDEFGHIJKLMNOPQRSTUVWXYZ")),SUMPRODUCT((MID(B4758,{1,2,3,4,5,6,7,8,9,10,11,12,13,14,15,16,17,18,19,20,21,22,23,24,25,26,27,28,29,30},1)&lt;&gt;"")*ISERROR(FIND(MID(B4758,{1,2,3,4,5,6,7,8,9,10,11,12,13,14,15,16,17,18,19,20,21,22,23,24,25,26,27,28,29,30},1),"ABCDEFGHIJKLMNOPQRSTUVWXYZ0123456789-_")))=0,ISERROR(VALUE(B4758)))),"Недопустимый код: только латинские буквы A-Z в верхнем регистре, цифры, - и _; начало с буквы, до 30 символов (например MILK-001)",IF(SUMPRODUCT(--EXACT('Номенклатура'!$A$6:$A$205,B4758))=0,"Код не найден в номенклатуре",IF(SUMPRODUCT(--EXACT('Номенклатура'!$A$6:$A$205,B4758))&gt;1,"Код повторяется в номенклатуре",IF(ISNA(MATCH(C4758,{"Приход","Расход","Списание","Корректировка остатка"},0)),"Выберите тип операции",IF(NOT(ISNUMBER(D4758)),"Укажите количество",IF(D4758=0,"Количество не может быть 0",IF(AND(C4758&lt;&gt;"Корректировка остатка",D4758&lt;0),"Для этого типа количество положительное",IF(NOT(ISNUMBER('Номенклатура'!$C$2)),"Укажите дату начала учёта",IF(A4758&lt;INT('Номенклатура'!$C$2),"Раньше даты начала учёта: НЕ учтено",IF(AND(C4758="Корректировка остатка",TRIM(G4758)=""),"Учтено: добавьте пояснение","ОК")))))))))))))</f>
        <v/>
      </c>
    </row>
    <row r="4759" spans="1:9" x14ac:dyDescent="0.25">
      <c r="A4759" s="16"/>
      <c r="B4759" s="13"/>
      <c r="C4759" s="13"/>
      <c r="D4759" s="14"/>
      <c r="E4759" s="17" t="str">
        <f>IF(OR(B4759="",SUMPRODUCT(--EXACT('Номенклатура'!$A$6:$A$205,B4759))&lt;&gt;1),"",INDEX('Номенклатура'!$D$6:$D$205,SUMPRODUCT(EXACT('Номенклатура'!$A$6:$A$205,B4759)*(ROW('Номенклатура'!$A$6:$A$205)-5)))&amp;"")</f>
        <v/>
      </c>
      <c r="F4759" s="18" t="str">
        <f>IF(OR(I4759="ОК",I4759="Учтено: добавьте пояснение"),IF(C4759="Приход",D4759,IF(C4759="Корректировка остатка",D4759,-D4759)),"")</f>
        <v/>
      </c>
      <c r="G4759" s="13"/>
      <c r="H4759" s="15" t="str">
        <f>IF(OR(B4759="",SUMPRODUCT(--EXACT('Номенклатура'!$A$6:$A$205,B4759))&lt;&gt;1),"",INDEX('Номенклатура'!$B$6:$B$205,SUMPRODUCT(EXACT('Номенклатура'!$A$6:$A$205,B4759)*(ROW('Номенклатура'!$A$6:$A$205)-5)))&amp;"")</f>
        <v/>
      </c>
      <c r="I4759" s="15" t="str">
        <f>IF(COUNTA(A4759:D4759,G4759)=0,"",IF(NOT(ISNUMBER(A4759)),"Укажите дату",IF(B4759="","Укажите код",IF(NOT(AND(ISTEXT(B4759),LEN(B4759)&gt;0,LEN(B4759)&lt;=30,ISNUMBER(FIND(LEFT(B4759,1),"ABCDEFGHIJKLMNOPQRSTUVWXYZ")),SUMPRODUCT((MID(B4759,{1,2,3,4,5,6,7,8,9,10,11,12,13,14,15,16,17,18,19,20,21,22,23,24,25,26,27,28,29,30},1)&lt;&gt;"")*ISERROR(FIND(MID(B4759,{1,2,3,4,5,6,7,8,9,10,11,12,13,14,15,16,17,18,19,20,21,22,23,24,25,26,27,28,29,30},1),"ABCDEFGHIJKLMNOPQRSTUVWXYZ0123456789-_")))=0,ISERROR(VALUE(B4759)))),"Недопустимый код: только латинские буквы A-Z в верхнем регистре, цифры, - и _; начало с буквы, до 30 символов (например MILK-001)",IF(SUMPRODUCT(--EXACT('Номенклатура'!$A$6:$A$205,B4759))=0,"Код не найден в номенклатуре",IF(SUMPRODUCT(--EXACT('Номенклатура'!$A$6:$A$205,B4759))&gt;1,"Код повторяется в номенклатуре",IF(ISNA(MATCH(C4759,{"Приход","Расход","Списание","Корректировка остатка"},0)),"Выберите тип операции",IF(NOT(ISNUMBER(D4759)),"Укажите количество",IF(D4759=0,"Количество не может быть 0",IF(AND(C4759&lt;&gt;"Корректировка остатка",D4759&lt;0),"Для этого типа количество положительное",IF(NOT(ISNUMBER('Номенклатура'!$C$2)),"Укажите дату начала учёта",IF(A4759&lt;INT('Номенклатура'!$C$2),"Раньше даты начала учёта: НЕ учтено",IF(AND(C4759="Корректировка остатка",TRIM(G4759)=""),"Учтено: добавьте пояснение","ОК")))))))))))))</f>
        <v/>
      </c>
    </row>
    <row r="4760" spans="1:9" x14ac:dyDescent="0.25">
      <c r="A4760" s="16"/>
      <c r="B4760" s="13"/>
      <c r="C4760" s="13"/>
      <c r="D4760" s="14"/>
      <c r="E4760" s="17" t="str">
        <f>IF(OR(B4760="",SUMPRODUCT(--EXACT('Номенклатура'!$A$6:$A$205,B4760))&lt;&gt;1),"",INDEX('Номенклатура'!$D$6:$D$205,SUMPRODUCT(EXACT('Номенклатура'!$A$6:$A$205,B4760)*(ROW('Номенклатура'!$A$6:$A$205)-5)))&amp;"")</f>
        <v/>
      </c>
      <c r="F4760" s="18" t="str">
        <f>IF(OR(I4760="ОК",I4760="Учтено: добавьте пояснение"),IF(C4760="Приход",D4760,IF(C4760="Корректировка остатка",D4760,-D4760)),"")</f>
        <v/>
      </c>
      <c r="G4760" s="13"/>
      <c r="H4760" s="15" t="str">
        <f>IF(OR(B4760="",SUMPRODUCT(--EXACT('Номенклатура'!$A$6:$A$205,B4760))&lt;&gt;1),"",INDEX('Номенклатура'!$B$6:$B$205,SUMPRODUCT(EXACT('Номенклатура'!$A$6:$A$205,B4760)*(ROW('Номенклатура'!$A$6:$A$205)-5)))&amp;"")</f>
        <v/>
      </c>
      <c r="I4760" s="15" t="str">
        <f>IF(COUNTA(A4760:D4760,G4760)=0,"",IF(NOT(ISNUMBER(A4760)),"Укажите дату",IF(B4760="","Укажите код",IF(NOT(AND(ISTEXT(B4760),LEN(B4760)&gt;0,LEN(B4760)&lt;=30,ISNUMBER(FIND(LEFT(B4760,1),"ABCDEFGHIJKLMNOPQRSTUVWXYZ")),SUMPRODUCT((MID(B4760,{1,2,3,4,5,6,7,8,9,10,11,12,13,14,15,16,17,18,19,20,21,22,23,24,25,26,27,28,29,30},1)&lt;&gt;"")*ISERROR(FIND(MID(B4760,{1,2,3,4,5,6,7,8,9,10,11,12,13,14,15,16,17,18,19,20,21,22,23,24,25,26,27,28,29,30},1),"ABCDEFGHIJKLMNOPQRSTUVWXYZ0123456789-_")))=0,ISERROR(VALUE(B4760)))),"Недопустимый код: только латинские буквы A-Z в верхнем регистре, цифры, - и _; начало с буквы, до 30 символов (например MILK-001)",IF(SUMPRODUCT(--EXACT('Номенклатура'!$A$6:$A$205,B4760))=0,"Код не найден в номенклатуре",IF(SUMPRODUCT(--EXACT('Номенклатура'!$A$6:$A$205,B4760))&gt;1,"Код повторяется в номенклатуре",IF(ISNA(MATCH(C4760,{"Приход","Расход","Списание","Корректировка остатка"},0)),"Выберите тип операции",IF(NOT(ISNUMBER(D4760)),"Укажите количество",IF(D4760=0,"Количество не может быть 0",IF(AND(C4760&lt;&gt;"Корректировка остатка",D4760&lt;0),"Для этого типа количество положительное",IF(NOT(ISNUMBER('Номенклатура'!$C$2)),"Укажите дату начала учёта",IF(A4760&lt;INT('Номенклатура'!$C$2),"Раньше даты начала учёта: НЕ учтено",IF(AND(C4760="Корректировка остатка",TRIM(G4760)=""),"Учтено: добавьте пояснение","ОК")))))))))))))</f>
        <v/>
      </c>
    </row>
    <row r="4761" spans="1:9" x14ac:dyDescent="0.25">
      <c r="A4761" s="16"/>
      <c r="B4761" s="13"/>
      <c r="C4761" s="13"/>
      <c r="D4761" s="14"/>
      <c r="E4761" s="17" t="str">
        <f>IF(OR(B4761="",SUMPRODUCT(--EXACT('Номенклатура'!$A$6:$A$205,B4761))&lt;&gt;1),"",INDEX('Номенклатура'!$D$6:$D$205,SUMPRODUCT(EXACT('Номенклатура'!$A$6:$A$205,B4761)*(ROW('Номенклатура'!$A$6:$A$205)-5)))&amp;"")</f>
        <v/>
      </c>
      <c r="F4761" s="18" t="str">
        <f>IF(OR(I4761="ОК",I4761="Учтено: добавьте пояснение"),IF(C4761="Приход",D4761,IF(C4761="Корректировка остатка",D4761,-D4761)),"")</f>
        <v/>
      </c>
      <c r="G4761" s="13"/>
      <c r="H4761" s="15" t="str">
        <f>IF(OR(B4761="",SUMPRODUCT(--EXACT('Номенклатура'!$A$6:$A$205,B4761))&lt;&gt;1),"",INDEX('Номенклатура'!$B$6:$B$205,SUMPRODUCT(EXACT('Номенклатура'!$A$6:$A$205,B4761)*(ROW('Номенклатура'!$A$6:$A$205)-5)))&amp;"")</f>
        <v/>
      </c>
      <c r="I4761" s="15" t="str">
        <f>IF(COUNTA(A4761:D4761,G4761)=0,"",IF(NOT(ISNUMBER(A4761)),"Укажите дату",IF(B4761="","Укажите код",IF(NOT(AND(ISTEXT(B4761),LEN(B4761)&gt;0,LEN(B4761)&lt;=30,ISNUMBER(FIND(LEFT(B4761,1),"ABCDEFGHIJKLMNOPQRSTUVWXYZ")),SUMPRODUCT((MID(B4761,{1,2,3,4,5,6,7,8,9,10,11,12,13,14,15,16,17,18,19,20,21,22,23,24,25,26,27,28,29,30},1)&lt;&gt;"")*ISERROR(FIND(MID(B4761,{1,2,3,4,5,6,7,8,9,10,11,12,13,14,15,16,17,18,19,20,21,22,23,24,25,26,27,28,29,30},1),"ABCDEFGHIJKLMNOPQRSTUVWXYZ0123456789-_")))=0,ISERROR(VALUE(B4761)))),"Недопустимый код: только латинские буквы A-Z в верхнем регистре, цифры, - и _; начало с буквы, до 30 символов (например MILK-001)",IF(SUMPRODUCT(--EXACT('Номенклатура'!$A$6:$A$205,B4761))=0,"Код не найден в номенклатуре",IF(SUMPRODUCT(--EXACT('Номенклатура'!$A$6:$A$205,B4761))&gt;1,"Код повторяется в номенклатуре",IF(ISNA(MATCH(C4761,{"Приход","Расход","Списание","Корректировка остатка"},0)),"Выберите тип операции",IF(NOT(ISNUMBER(D4761)),"Укажите количество",IF(D4761=0,"Количество не может быть 0",IF(AND(C4761&lt;&gt;"Корректировка остатка",D4761&lt;0),"Для этого типа количество положительное",IF(NOT(ISNUMBER('Номенклатура'!$C$2)),"Укажите дату начала учёта",IF(A4761&lt;INT('Номенклатура'!$C$2),"Раньше даты начала учёта: НЕ учтено",IF(AND(C4761="Корректировка остатка",TRIM(G4761)=""),"Учтено: добавьте пояснение","ОК")))))))))))))</f>
        <v/>
      </c>
    </row>
    <row r="4762" spans="1:9" x14ac:dyDescent="0.25">
      <c r="A4762" s="16"/>
      <c r="B4762" s="13"/>
      <c r="C4762" s="13"/>
      <c r="D4762" s="14"/>
      <c r="E4762" s="17" t="str">
        <f>IF(OR(B4762="",SUMPRODUCT(--EXACT('Номенклатура'!$A$6:$A$205,B4762))&lt;&gt;1),"",INDEX('Номенклатура'!$D$6:$D$205,SUMPRODUCT(EXACT('Номенклатура'!$A$6:$A$205,B4762)*(ROW('Номенклатура'!$A$6:$A$205)-5)))&amp;"")</f>
        <v/>
      </c>
      <c r="F4762" s="18" t="str">
        <f>IF(OR(I4762="ОК",I4762="Учтено: добавьте пояснение"),IF(C4762="Приход",D4762,IF(C4762="Корректировка остатка",D4762,-D4762)),"")</f>
        <v/>
      </c>
      <c r="G4762" s="13"/>
      <c r="H4762" s="15" t="str">
        <f>IF(OR(B4762="",SUMPRODUCT(--EXACT('Номенклатура'!$A$6:$A$205,B4762))&lt;&gt;1),"",INDEX('Номенклатура'!$B$6:$B$205,SUMPRODUCT(EXACT('Номенклатура'!$A$6:$A$205,B4762)*(ROW('Номенклатура'!$A$6:$A$205)-5)))&amp;"")</f>
        <v/>
      </c>
      <c r="I4762" s="15" t="str">
        <f>IF(COUNTA(A4762:D4762,G4762)=0,"",IF(NOT(ISNUMBER(A4762)),"Укажите дату",IF(B4762="","Укажите код",IF(NOT(AND(ISTEXT(B4762),LEN(B4762)&gt;0,LEN(B4762)&lt;=30,ISNUMBER(FIND(LEFT(B4762,1),"ABCDEFGHIJKLMNOPQRSTUVWXYZ")),SUMPRODUCT((MID(B4762,{1,2,3,4,5,6,7,8,9,10,11,12,13,14,15,16,17,18,19,20,21,22,23,24,25,26,27,28,29,30},1)&lt;&gt;"")*ISERROR(FIND(MID(B4762,{1,2,3,4,5,6,7,8,9,10,11,12,13,14,15,16,17,18,19,20,21,22,23,24,25,26,27,28,29,30},1),"ABCDEFGHIJKLMNOPQRSTUVWXYZ0123456789-_")))=0,ISERROR(VALUE(B4762)))),"Недопустимый код: только латинские буквы A-Z в верхнем регистре, цифры, - и _; начало с буквы, до 30 символов (например MILK-001)",IF(SUMPRODUCT(--EXACT('Номенклатура'!$A$6:$A$205,B4762))=0,"Код не найден в номенклатуре",IF(SUMPRODUCT(--EXACT('Номенклатура'!$A$6:$A$205,B4762))&gt;1,"Код повторяется в номенклатуре",IF(ISNA(MATCH(C4762,{"Приход","Расход","Списание","Корректировка остатка"},0)),"Выберите тип операции",IF(NOT(ISNUMBER(D4762)),"Укажите количество",IF(D4762=0,"Количество не может быть 0",IF(AND(C4762&lt;&gt;"Корректировка остатка",D4762&lt;0),"Для этого типа количество положительное",IF(NOT(ISNUMBER('Номенклатура'!$C$2)),"Укажите дату начала учёта",IF(A4762&lt;INT('Номенклатура'!$C$2),"Раньше даты начала учёта: НЕ учтено",IF(AND(C4762="Корректировка остатка",TRIM(G4762)=""),"Учтено: добавьте пояснение","ОК")))))))))))))</f>
        <v/>
      </c>
    </row>
    <row r="4763" spans="1:9" x14ac:dyDescent="0.25">
      <c r="A4763" s="16"/>
      <c r="B4763" s="13"/>
      <c r="C4763" s="13"/>
      <c r="D4763" s="14"/>
      <c r="E4763" s="17" t="str">
        <f>IF(OR(B4763="",SUMPRODUCT(--EXACT('Номенклатура'!$A$6:$A$205,B4763))&lt;&gt;1),"",INDEX('Номенклатура'!$D$6:$D$205,SUMPRODUCT(EXACT('Номенклатура'!$A$6:$A$205,B4763)*(ROW('Номенклатура'!$A$6:$A$205)-5)))&amp;"")</f>
        <v/>
      </c>
      <c r="F4763" s="18" t="str">
        <f>IF(OR(I4763="ОК",I4763="Учтено: добавьте пояснение"),IF(C4763="Приход",D4763,IF(C4763="Корректировка остатка",D4763,-D4763)),"")</f>
        <v/>
      </c>
      <c r="G4763" s="13"/>
      <c r="H4763" s="15" t="str">
        <f>IF(OR(B4763="",SUMPRODUCT(--EXACT('Номенклатура'!$A$6:$A$205,B4763))&lt;&gt;1),"",INDEX('Номенклатура'!$B$6:$B$205,SUMPRODUCT(EXACT('Номенклатура'!$A$6:$A$205,B4763)*(ROW('Номенклатура'!$A$6:$A$205)-5)))&amp;"")</f>
        <v/>
      </c>
      <c r="I4763" s="15" t="str">
        <f>IF(COUNTA(A4763:D4763,G4763)=0,"",IF(NOT(ISNUMBER(A4763)),"Укажите дату",IF(B4763="","Укажите код",IF(NOT(AND(ISTEXT(B4763),LEN(B4763)&gt;0,LEN(B4763)&lt;=30,ISNUMBER(FIND(LEFT(B4763,1),"ABCDEFGHIJKLMNOPQRSTUVWXYZ")),SUMPRODUCT((MID(B4763,{1,2,3,4,5,6,7,8,9,10,11,12,13,14,15,16,17,18,19,20,21,22,23,24,25,26,27,28,29,30},1)&lt;&gt;"")*ISERROR(FIND(MID(B4763,{1,2,3,4,5,6,7,8,9,10,11,12,13,14,15,16,17,18,19,20,21,22,23,24,25,26,27,28,29,30},1),"ABCDEFGHIJKLMNOPQRSTUVWXYZ0123456789-_")))=0,ISERROR(VALUE(B4763)))),"Недопустимый код: только латинские буквы A-Z в верхнем регистре, цифры, - и _; начало с буквы, до 30 символов (например MILK-001)",IF(SUMPRODUCT(--EXACT('Номенклатура'!$A$6:$A$205,B4763))=0,"Код не найден в номенклатуре",IF(SUMPRODUCT(--EXACT('Номенклатура'!$A$6:$A$205,B4763))&gt;1,"Код повторяется в номенклатуре",IF(ISNA(MATCH(C4763,{"Приход","Расход","Списание","Корректировка остатка"},0)),"Выберите тип операции",IF(NOT(ISNUMBER(D4763)),"Укажите количество",IF(D4763=0,"Количество не может быть 0",IF(AND(C4763&lt;&gt;"Корректировка остатка",D4763&lt;0),"Для этого типа количество положительное",IF(NOT(ISNUMBER('Номенклатура'!$C$2)),"Укажите дату начала учёта",IF(A4763&lt;INT('Номенклатура'!$C$2),"Раньше даты начала учёта: НЕ учтено",IF(AND(C4763="Корректировка остатка",TRIM(G4763)=""),"Учтено: добавьте пояснение","ОК")))))))))))))</f>
        <v/>
      </c>
    </row>
    <row r="4764" spans="1:9" x14ac:dyDescent="0.25">
      <c r="A4764" s="16"/>
      <c r="B4764" s="13"/>
      <c r="C4764" s="13"/>
      <c r="D4764" s="14"/>
      <c r="E4764" s="17" t="str">
        <f>IF(OR(B4764="",SUMPRODUCT(--EXACT('Номенклатура'!$A$6:$A$205,B4764))&lt;&gt;1),"",INDEX('Номенклатура'!$D$6:$D$205,SUMPRODUCT(EXACT('Номенклатура'!$A$6:$A$205,B4764)*(ROW('Номенклатура'!$A$6:$A$205)-5)))&amp;"")</f>
        <v/>
      </c>
      <c r="F4764" s="18" t="str">
        <f>IF(OR(I4764="ОК",I4764="Учтено: добавьте пояснение"),IF(C4764="Приход",D4764,IF(C4764="Корректировка остатка",D4764,-D4764)),"")</f>
        <v/>
      </c>
      <c r="G4764" s="13"/>
      <c r="H4764" s="15" t="str">
        <f>IF(OR(B4764="",SUMPRODUCT(--EXACT('Номенклатура'!$A$6:$A$205,B4764))&lt;&gt;1),"",INDEX('Номенклатура'!$B$6:$B$205,SUMPRODUCT(EXACT('Номенклатура'!$A$6:$A$205,B4764)*(ROW('Номенклатура'!$A$6:$A$205)-5)))&amp;"")</f>
        <v/>
      </c>
      <c r="I4764" s="15" t="str">
        <f>IF(COUNTA(A4764:D4764,G4764)=0,"",IF(NOT(ISNUMBER(A4764)),"Укажите дату",IF(B4764="","Укажите код",IF(NOT(AND(ISTEXT(B4764),LEN(B4764)&gt;0,LEN(B4764)&lt;=30,ISNUMBER(FIND(LEFT(B4764,1),"ABCDEFGHIJKLMNOPQRSTUVWXYZ")),SUMPRODUCT((MID(B4764,{1,2,3,4,5,6,7,8,9,10,11,12,13,14,15,16,17,18,19,20,21,22,23,24,25,26,27,28,29,30},1)&lt;&gt;"")*ISERROR(FIND(MID(B4764,{1,2,3,4,5,6,7,8,9,10,11,12,13,14,15,16,17,18,19,20,21,22,23,24,25,26,27,28,29,30},1),"ABCDEFGHIJKLMNOPQRSTUVWXYZ0123456789-_")))=0,ISERROR(VALUE(B4764)))),"Недопустимый код: только латинские буквы A-Z в верхнем регистре, цифры, - и _; начало с буквы, до 30 символов (например MILK-001)",IF(SUMPRODUCT(--EXACT('Номенклатура'!$A$6:$A$205,B4764))=0,"Код не найден в номенклатуре",IF(SUMPRODUCT(--EXACT('Номенклатура'!$A$6:$A$205,B4764))&gt;1,"Код повторяется в номенклатуре",IF(ISNA(MATCH(C4764,{"Приход","Расход","Списание","Корректировка остатка"},0)),"Выберите тип операции",IF(NOT(ISNUMBER(D4764)),"Укажите количество",IF(D4764=0,"Количество не может быть 0",IF(AND(C4764&lt;&gt;"Корректировка остатка",D4764&lt;0),"Для этого типа количество положительное",IF(NOT(ISNUMBER('Номенклатура'!$C$2)),"Укажите дату начала учёта",IF(A4764&lt;INT('Номенклатура'!$C$2),"Раньше даты начала учёта: НЕ учтено",IF(AND(C4764="Корректировка остатка",TRIM(G4764)=""),"Учтено: добавьте пояснение","ОК")))))))))))))</f>
        <v/>
      </c>
    </row>
    <row r="4765" spans="1:9" x14ac:dyDescent="0.25">
      <c r="A4765" s="16"/>
      <c r="B4765" s="13"/>
      <c r="C4765" s="13"/>
      <c r="D4765" s="14"/>
      <c r="E4765" s="17" t="str">
        <f>IF(OR(B4765="",SUMPRODUCT(--EXACT('Номенклатура'!$A$6:$A$205,B4765))&lt;&gt;1),"",INDEX('Номенклатура'!$D$6:$D$205,SUMPRODUCT(EXACT('Номенклатура'!$A$6:$A$205,B4765)*(ROW('Номенклатура'!$A$6:$A$205)-5)))&amp;"")</f>
        <v/>
      </c>
      <c r="F4765" s="18" t="str">
        <f>IF(OR(I4765="ОК",I4765="Учтено: добавьте пояснение"),IF(C4765="Приход",D4765,IF(C4765="Корректировка остатка",D4765,-D4765)),"")</f>
        <v/>
      </c>
      <c r="G4765" s="13"/>
      <c r="H4765" s="15" t="str">
        <f>IF(OR(B4765="",SUMPRODUCT(--EXACT('Номенклатура'!$A$6:$A$205,B4765))&lt;&gt;1),"",INDEX('Номенклатура'!$B$6:$B$205,SUMPRODUCT(EXACT('Номенклатура'!$A$6:$A$205,B4765)*(ROW('Номенклатура'!$A$6:$A$205)-5)))&amp;"")</f>
        <v/>
      </c>
      <c r="I4765" s="15" t="str">
        <f>IF(COUNTA(A4765:D4765,G4765)=0,"",IF(NOT(ISNUMBER(A4765)),"Укажите дату",IF(B4765="","Укажите код",IF(NOT(AND(ISTEXT(B4765),LEN(B4765)&gt;0,LEN(B4765)&lt;=30,ISNUMBER(FIND(LEFT(B4765,1),"ABCDEFGHIJKLMNOPQRSTUVWXYZ")),SUMPRODUCT((MID(B4765,{1,2,3,4,5,6,7,8,9,10,11,12,13,14,15,16,17,18,19,20,21,22,23,24,25,26,27,28,29,30},1)&lt;&gt;"")*ISERROR(FIND(MID(B4765,{1,2,3,4,5,6,7,8,9,10,11,12,13,14,15,16,17,18,19,20,21,22,23,24,25,26,27,28,29,30},1),"ABCDEFGHIJKLMNOPQRSTUVWXYZ0123456789-_")))=0,ISERROR(VALUE(B4765)))),"Недопустимый код: только латинские буквы A-Z в верхнем регистре, цифры, - и _; начало с буквы, до 30 символов (например MILK-001)",IF(SUMPRODUCT(--EXACT('Номенклатура'!$A$6:$A$205,B4765))=0,"Код не найден в номенклатуре",IF(SUMPRODUCT(--EXACT('Номенклатура'!$A$6:$A$205,B4765))&gt;1,"Код повторяется в номенклатуре",IF(ISNA(MATCH(C4765,{"Приход","Расход","Списание","Корректировка остатка"},0)),"Выберите тип операции",IF(NOT(ISNUMBER(D4765)),"Укажите количество",IF(D4765=0,"Количество не может быть 0",IF(AND(C4765&lt;&gt;"Корректировка остатка",D4765&lt;0),"Для этого типа количество положительное",IF(NOT(ISNUMBER('Номенклатура'!$C$2)),"Укажите дату начала учёта",IF(A4765&lt;INT('Номенклатура'!$C$2),"Раньше даты начала учёта: НЕ учтено",IF(AND(C4765="Корректировка остатка",TRIM(G4765)=""),"Учтено: добавьте пояснение","ОК")))))))))))))</f>
        <v/>
      </c>
    </row>
    <row r="4766" spans="1:9" x14ac:dyDescent="0.25">
      <c r="A4766" s="16"/>
      <c r="B4766" s="13"/>
      <c r="C4766" s="13"/>
      <c r="D4766" s="14"/>
      <c r="E4766" s="17" t="str">
        <f>IF(OR(B4766="",SUMPRODUCT(--EXACT('Номенклатура'!$A$6:$A$205,B4766))&lt;&gt;1),"",INDEX('Номенклатура'!$D$6:$D$205,SUMPRODUCT(EXACT('Номенклатура'!$A$6:$A$205,B4766)*(ROW('Номенклатура'!$A$6:$A$205)-5)))&amp;"")</f>
        <v/>
      </c>
      <c r="F4766" s="18" t="str">
        <f>IF(OR(I4766="ОК",I4766="Учтено: добавьте пояснение"),IF(C4766="Приход",D4766,IF(C4766="Корректировка остатка",D4766,-D4766)),"")</f>
        <v/>
      </c>
      <c r="G4766" s="13"/>
      <c r="H4766" s="15" t="str">
        <f>IF(OR(B4766="",SUMPRODUCT(--EXACT('Номенклатура'!$A$6:$A$205,B4766))&lt;&gt;1),"",INDEX('Номенклатура'!$B$6:$B$205,SUMPRODUCT(EXACT('Номенклатура'!$A$6:$A$205,B4766)*(ROW('Номенклатура'!$A$6:$A$205)-5)))&amp;"")</f>
        <v/>
      </c>
      <c r="I4766" s="15" t="str">
        <f>IF(COUNTA(A4766:D4766,G4766)=0,"",IF(NOT(ISNUMBER(A4766)),"Укажите дату",IF(B4766="","Укажите код",IF(NOT(AND(ISTEXT(B4766),LEN(B4766)&gt;0,LEN(B4766)&lt;=30,ISNUMBER(FIND(LEFT(B4766,1),"ABCDEFGHIJKLMNOPQRSTUVWXYZ")),SUMPRODUCT((MID(B4766,{1,2,3,4,5,6,7,8,9,10,11,12,13,14,15,16,17,18,19,20,21,22,23,24,25,26,27,28,29,30},1)&lt;&gt;"")*ISERROR(FIND(MID(B4766,{1,2,3,4,5,6,7,8,9,10,11,12,13,14,15,16,17,18,19,20,21,22,23,24,25,26,27,28,29,30},1),"ABCDEFGHIJKLMNOPQRSTUVWXYZ0123456789-_")))=0,ISERROR(VALUE(B4766)))),"Недопустимый код: только латинские буквы A-Z в верхнем регистре, цифры, - и _; начало с буквы, до 30 символов (например MILK-001)",IF(SUMPRODUCT(--EXACT('Номенклатура'!$A$6:$A$205,B4766))=0,"Код не найден в номенклатуре",IF(SUMPRODUCT(--EXACT('Номенклатура'!$A$6:$A$205,B4766))&gt;1,"Код повторяется в номенклатуре",IF(ISNA(MATCH(C4766,{"Приход","Расход","Списание","Корректировка остатка"},0)),"Выберите тип операции",IF(NOT(ISNUMBER(D4766)),"Укажите количество",IF(D4766=0,"Количество не может быть 0",IF(AND(C4766&lt;&gt;"Корректировка остатка",D4766&lt;0),"Для этого типа количество положительное",IF(NOT(ISNUMBER('Номенклатура'!$C$2)),"Укажите дату начала учёта",IF(A4766&lt;INT('Номенклатура'!$C$2),"Раньше даты начала учёта: НЕ учтено",IF(AND(C4766="Корректировка остатка",TRIM(G4766)=""),"Учтено: добавьте пояснение","ОК")))))))))))))</f>
        <v/>
      </c>
    </row>
    <row r="4767" spans="1:9" x14ac:dyDescent="0.25">
      <c r="A4767" s="16"/>
      <c r="B4767" s="13"/>
      <c r="C4767" s="13"/>
      <c r="D4767" s="14"/>
      <c r="E4767" s="17" t="str">
        <f>IF(OR(B4767="",SUMPRODUCT(--EXACT('Номенклатура'!$A$6:$A$205,B4767))&lt;&gt;1),"",INDEX('Номенклатура'!$D$6:$D$205,SUMPRODUCT(EXACT('Номенклатура'!$A$6:$A$205,B4767)*(ROW('Номенклатура'!$A$6:$A$205)-5)))&amp;"")</f>
        <v/>
      </c>
      <c r="F4767" s="18" t="str">
        <f>IF(OR(I4767="ОК",I4767="Учтено: добавьте пояснение"),IF(C4767="Приход",D4767,IF(C4767="Корректировка остатка",D4767,-D4767)),"")</f>
        <v/>
      </c>
      <c r="G4767" s="13"/>
      <c r="H4767" s="15" t="str">
        <f>IF(OR(B4767="",SUMPRODUCT(--EXACT('Номенклатура'!$A$6:$A$205,B4767))&lt;&gt;1),"",INDEX('Номенклатура'!$B$6:$B$205,SUMPRODUCT(EXACT('Номенклатура'!$A$6:$A$205,B4767)*(ROW('Номенклатура'!$A$6:$A$205)-5)))&amp;"")</f>
        <v/>
      </c>
      <c r="I4767" s="15" t="str">
        <f>IF(COUNTA(A4767:D4767,G4767)=0,"",IF(NOT(ISNUMBER(A4767)),"Укажите дату",IF(B4767="","Укажите код",IF(NOT(AND(ISTEXT(B4767),LEN(B4767)&gt;0,LEN(B4767)&lt;=30,ISNUMBER(FIND(LEFT(B4767,1),"ABCDEFGHIJKLMNOPQRSTUVWXYZ")),SUMPRODUCT((MID(B4767,{1,2,3,4,5,6,7,8,9,10,11,12,13,14,15,16,17,18,19,20,21,22,23,24,25,26,27,28,29,30},1)&lt;&gt;"")*ISERROR(FIND(MID(B4767,{1,2,3,4,5,6,7,8,9,10,11,12,13,14,15,16,17,18,19,20,21,22,23,24,25,26,27,28,29,30},1),"ABCDEFGHIJKLMNOPQRSTUVWXYZ0123456789-_")))=0,ISERROR(VALUE(B4767)))),"Недопустимый код: только латинские буквы A-Z в верхнем регистре, цифры, - и _; начало с буквы, до 30 символов (например MILK-001)",IF(SUMPRODUCT(--EXACT('Номенклатура'!$A$6:$A$205,B4767))=0,"Код не найден в номенклатуре",IF(SUMPRODUCT(--EXACT('Номенклатура'!$A$6:$A$205,B4767))&gt;1,"Код повторяется в номенклатуре",IF(ISNA(MATCH(C4767,{"Приход","Расход","Списание","Корректировка остатка"},0)),"Выберите тип операции",IF(NOT(ISNUMBER(D4767)),"Укажите количество",IF(D4767=0,"Количество не может быть 0",IF(AND(C4767&lt;&gt;"Корректировка остатка",D4767&lt;0),"Для этого типа количество положительное",IF(NOT(ISNUMBER('Номенклатура'!$C$2)),"Укажите дату начала учёта",IF(A4767&lt;INT('Номенклатура'!$C$2),"Раньше даты начала учёта: НЕ учтено",IF(AND(C4767="Корректировка остатка",TRIM(G4767)=""),"Учтено: добавьте пояснение","ОК")))))))))))))</f>
        <v/>
      </c>
    </row>
    <row r="4768" spans="1:9" x14ac:dyDescent="0.25">
      <c r="A4768" s="16"/>
      <c r="B4768" s="13"/>
      <c r="C4768" s="13"/>
      <c r="D4768" s="14"/>
      <c r="E4768" s="17" t="str">
        <f>IF(OR(B4768="",SUMPRODUCT(--EXACT('Номенклатура'!$A$6:$A$205,B4768))&lt;&gt;1),"",INDEX('Номенклатура'!$D$6:$D$205,SUMPRODUCT(EXACT('Номенклатура'!$A$6:$A$205,B4768)*(ROW('Номенклатура'!$A$6:$A$205)-5)))&amp;"")</f>
        <v/>
      </c>
      <c r="F4768" s="18" t="str">
        <f>IF(OR(I4768="ОК",I4768="Учтено: добавьте пояснение"),IF(C4768="Приход",D4768,IF(C4768="Корректировка остатка",D4768,-D4768)),"")</f>
        <v/>
      </c>
      <c r="G4768" s="13"/>
      <c r="H4768" s="15" t="str">
        <f>IF(OR(B4768="",SUMPRODUCT(--EXACT('Номенклатура'!$A$6:$A$205,B4768))&lt;&gt;1),"",INDEX('Номенклатура'!$B$6:$B$205,SUMPRODUCT(EXACT('Номенклатура'!$A$6:$A$205,B4768)*(ROW('Номенклатура'!$A$6:$A$205)-5)))&amp;"")</f>
        <v/>
      </c>
      <c r="I4768" s="15" t="str">
        <f>IF(COUNTA(A4768:D4768,G4768)=0,"",IF(NOT(ISNUMBER(A4768)),"Укажите дату",IF(B4768="","Укажите код",IF(NOT(AND(ISTEXT(B4768),LEN(B4768)&gt;0,LEN(B4768)&lt;=30,ISNUMBER(FIND(LEFT(B4768,1),"ABCDEFGHIJKLMNOPQRSTUVWXYZ")),SUMPRODUCT((MID(B4768,{1,2,3,4,5,6,7,8,9,10,11,12,13,14,15,16,17,18,19,20,21,22,23,24,25,26,27,28,29,30},1)&lt;&gt;"")*ISERROR(FIND(MID(B4768,{1,2,3,4,5,6,7,8,9,10,11,12,13,14,15,16,17,18,19,20,21,22,23,24,25,26,27,28,29,30},1),"ABCDEFGHIJKLMNOPQRSTUVWXYZ0123456789-_")))=0,ISERROR(VALUE(B4768)))),"Недопустимый код: только латинские буквы A-Z в верхнем регистре, цифры, - и _; начало с буквы, до 30 символов (например MILK-001)",IF(SUMPRODUCT(--EXACT('Номенклатура'!$A$6:$A$205,B4768))=0,"Код не найден в номенклатуре",IF(SUMPRODUCT(--EXACT('Номенклатура'!$A$6:$A$205,B4768))&gt;1,"Код повторяется в номенклатуре",IF(ISNA(MATCH(C4768,{"Приход","Расход","Списание","Корректировка остатка"},0)),"Выберите тип операции",IF(NOT(ISNUMBER(D4768)),"Укажите количество",IF(D4768=0,"Количество не может быть 0",IF(AND(C4768&lt;&gt;"Корректировка остатка",D4768&lt;0),"Для этого типа количество положительное",IF(NOT(ISNUMBER('Номенклатура'!$C$2)),"Укажите дату начала учёта",IF(A4768&lt;INT('Номенклатура'!$C$2),"Раньше даты начала учёта: НЕ учтено",IF(AND(C4768="Корректировка остатка",TRIM(G4768)=""),"Учтено: добавьте пояснение","ОК")))))))))))))</f>
        <v/>
      </c>
    </row>
    <row r="4769" spans="1:9" x14ac:dyDescent="0.25">
      <c r="A4769" s="16"/>
      <c r="B4769" s="13"/>
      <c r="C4769" s="13"/>
      <c r="D4769" s="14"/>
      <c r="E4769" s="17" t="str">
        <f>IF(OR(B4769="",SUMPRODUCT(--EXACT('Номенклатура'!$A$6:$A$205,B4769))&lt;&gt;1),"",INDEX('Номенклатура'!$D$6:$D$205,SUMPRODUCT(EXACT('Номенклатура'!$A$6:$A$205,B4769)*(ROW('Номенклатура'!$A$6:$A$205)-5)))&amp;"")</f>
        <v/>
      </c>
      <c r="F4769" s="18" t="str">
        <f>IF(OR(I4769="ОК",I4769="Учтено: добавьте пояснение"),IF(C4769="Приход",D4769,IF(C4769="Корректировка остатка",D4769,-D4769)),"")</f>
        <v/>
      </c>
      <c r="G4769" s="13"/>
      <c r="H4769" s="15" t="str">
        <f>IF(OR(B4769="",SUMPRODUCT(--EXACT('Номенклатура'!$A$6:$A$205,B4769))&lt;&gt;1),"",INDEX('Номенклатура'!$B$6:$B$205,SUMPRODUCT(EXACT('Номенклатура'!$A$6:$A$205,B4769)*(ROW('Номенклатура'!$A$6:$A$205)-5)))&amp;"")</f>
        <v/>
      </c>
      <c r="I4769" s="15" t="str">
        <f>IF(COUNTA(A4769:D4769,G4769)=0,"",IF(NOT(ISNUMBER(A4769)),"Укажите дату",IF(B4769="","Укажите код",IF(NOT(AND(ISTEXT(B4769),LEN(B4769)&gt;0,LEN(B4769)&lt;=30,ISNUMBER(FIND(LEFT(B4769,1),"ABCDEFGHIJKLMNOPQRSTUVWXYZ")),SUMPRODUCT((MID(B4769,{1,2,3,4,5,6,7,8,9,10,11,12,13,14,15,16,17,18,19,20,21,22,23,24,25,26,27,28,29,30},1)&lt;&gt;"")*ISERROR(FIND(MID(B4769,{1,2,3,4,5,6,7,8,9,10,11,12,13,14,15,16,17,18,19,20,21,22,23,24,25,26,27,28,29,30},1),"ABCDEFGHIJKLMNOPQRSTUVWXYZ0123456789-_")))=0,ISERROR(VALUE(B4769)))),"Недопустимый код: только латинские буквы A-Z в верхнем регистре, цифры, - и _; начало с буквы, до 30 символов (например MILK-001)",IF(SUMPRODUCT(--EXACT('Номенклатура'!$A$6:$A$205,B4769))=0,"Код не найден в номенклатуре",IF(SUMPRODUCT(--EXACT('Номенклатура'!$A$6:$A$205,B4769))&gt;1,"Код повторяется в номенклатуре",IF(ISNA(MATCH(C4769,{"Приход","Расход","Списание","Корректировка остатка"},0)),"Выберите тип операции",IF(NOT(ISNUMBER(D4769)),"Укажите количество",IF(D4769=0,"Количество не может быть 0",IF(AND(C4769&lt;&gt;"Корректировка остатка",D4769&lt;0),"Для этого типа количество положительное",IF(NOT(ISNUMBER('Номенклатура'!$C$2)),"Укажите дату начала учёта",IF(A4769&lt;INT('Номенклатура'!$C$2),"Раньше даты начала учёта: НЕ учтено",IF(AND(C4769="Корректировка остатка",TRIM(G4769)=""),"Учтено: добавьте пояснение","ОК")))))))))))))</f>
        <v/>
      </c>
    </row>
    <row r="4770" spans="1:9" x14ac:dyDescent="0.25">
      <c r="A4770" s="16"/>
      <c r="B4770" s="13"/>
      <c r="C4770" s="13"/>
      <c r="D4770" s="14"/>
      <c r="E4770" s="17" t="str">
        <f>IF(OR(B4770="",SUMPRODUCT(--EXACT('Номенклатура'!$A$6:$A$205,B4770))&lt;&gt;1),"",INDEX('Номенклатура'!$D$6:$D$205,SUMPRODUCT(EXACT('Номенклатура'!$A$6:$A$205,B4770)*(ROW('Номенклатура'!$A$6:$A$205)-5)))&amp;"")</f>
        <v/>
      </c>
      <c r="F4770" s="18" t="str">
        <f>IF(OR(I4770="ОК",I4770="Учтено: добавьте пояснение"),IF(C4770="Приход",D4770,IF(C4770="Корректировка остатка",D4770,-D4770)),"")</f>
        <v/>
      </c>
      <c r="G4770" s="13"/>
      <c r="H4770" s="15" t="str">
        <f>IF(OR(B4770="",SUMPRODUCT(--EXACT('Номенклатура'!$A$6:$A$205,B4770))&lt;&gt;1),"",INDEX('Номенклатура'!$B$6:$B$205,SUMPRODUCT(EXACT('Номенклатура'!$A$6:$A$205,B4770)*(ROW('Номенклатура'!$A$6:$A$205)-5)))&amp;"")</f>
        <v/>
      </c>
      <c r="I4770" s="15" t="str">
        <f>IF(COUNTA(A4770:D4770,G4770)=0,"",IF(NOT(ISNUMBER(A4770)),"Укажите дату",IF(B4770="","Укажите код",IF(NOT(AND(ISTEXT(B4770),LEN(B4770)&gt;0,LEN(B4770)&lt;=30,ISNUMBER(FIND(LEFT(B4770,1),"ABCDEFGHIJKLMNOPQRSTUVWXYZ")),SUMPRODUCT((MID(B4770,{1,2,3,4,5,6,7,8,9,10,11,12,13,14,15,16,17,18,19,20,21,22,23,24,25,26,27,28,29,30},1)&lt;&gt;"")*ISERROR(FIND(MID(B4770,{1,2,3,4,5,6,7,8,9,10,11,12,13,14,15,16,17,18,19,20,21,22,23,24,25,26,27,28,29,30},1),"ABCDEFGHIJKLMNOPQRSTUVWXYZ0123456789-_")))=0,ISERROR(VALUE(B4770)))),"Недопустимый код: только латинские буквы A-Z в верхнем регистре, цифры, - и _; начало с буквы, до 30 символов (например MILK-001)",IF(SUMPRODUCT(--EXACT('Номенклатура'!$A$6:$A$205,B4770))=0,"Код не найден в номенклатуре",IF(SUMPRODUCT(--EXACT('Номенклатура'!$A$6:$A$205,B4770))&gt;1,"Код повторяется в номенклатуре",IF(ISNA(MATCH(C4770,{"Приход","Расход","Списание","Корректировка остатка"},0)),"Выберите тип операции",IF(NOT(ISNUMBER(D4770)),"Укажите количество",IF(D4770=0,"Количество не может быть 0",IF(AND(C4770&lt;&gt;"Корректировка остатка",D4770&lt;0),"Для этого типа количество положительное",IF(NOT(ISNUMBER('Номенклатура'!$C$2)),"Укажите дату начала учёта",IF(A4770&lt;INT('Номенклатура'!$C$2),"Раньше даты начала учёта: НЕ учтено",IF(AND(C4770="Корректировка остатка",TRIM(G4770)=""),"Учтено: добавьте пояснение","ОК")))))))))))))</f>
        <v/>
      </c>
    </row>
    <row r="4771" spans="1:9" x14ac:dyDescent="0.25">
      <c r="A4771" s="16"/>
      <c r="B4771" s="13"/>
      <c r="C4771" s="13"/>
      <c r="D4771" s="14"/>
      <c r="E4771" s="17" t="str">
        <f>IF(OR(B4771="",SUMPRODUCT(--EXACT('Номенклатура'!$A$6:$A$205,B4771))&lt;&gt;1),"",INDEX('Номенклатура'!$D$6:$D$205,SUMPRODUCT(EXACT('Номенклатура'!$A$6:$A$205,B4771)*(ROW('Номенклатура'!$A$6:$A$205)-5)))&amp;"")</f>
        <v/>
      </c>
      <c r="F4771" s="18" t="str">
        <f>IF(OR(I4771="ОК",I4771="Учтено: добавьте пояснение"),IF(C4771="Приход",D4771,IF(C4771="Корректировка остатка",D4771,-D4771)),"")</f>
        <v/>
      </c>
      <c r="G4771" s="13"/>
      <c r="H4771" s="15" t="str">
        <f>IF(OR(B4771="",SUMPRODUCT(--EXACT('Номенклатура'!$A$6:$A$205,B4771))&lt;&gt;1),"",INDEX('Номенклатура'!$B$6:$B$205,SUMPRODUCT(EXACT('Номенклатура'!$A$6:$A$205,B4771)*(ROW('Номенклатура'!$A$6:$A$205)-5)))&amp;"")</f>
        <v/>
      </c>
      <c r="I4771" s="15" t="str">
        <f>IF(COUNTA(A4771:D4771,G4771)=0,"",IF(NOT(ISNUMBER(A4771)),"Укажите дату",IF(B4771="","Укажите код",IF(NOT(AND(ISTEXT(B4771),LEN(B4771)&gt;0,LEN(B4771)&lt;=30,ISNUMBER(FIND(LEFT(B4771,1),"ABCDEFGHIJKLMNOPQRSTUVWXYZ")),SUMPRODUCT((MID(B4771,{1,2,3,4,5,6,7,8,9,10,11,12,13,14,15,16,17,18,19,20,21,22,23,24,25,26,27,28,29,30},1)&lt;&gt;"")*ISERROR(FIND(MID(B4771,{1,2,3,4,5,6,7,8,9,10,11,12,13,14,15,16,17,18,19,20,21,22,23,24,25,26,27,28,29,30},1),"ABCDEFGHIJKLMNOPQRSTUVWXYZ0123456789-_")))=0,ISERROR(VALUE(B4771)))),"Недопустимый код: только латинские буквы A-Z в верхнем регистре, цифры, - и _; начало с буквы, до 30 символов (например MILK-001)",IF(SUMPRODUCT(--EXACT('Номенклатура'!$A$6:$A$205,B4771))=0,"Код не найден в номенклатуре",IF(SUMPRODUCT(--EXACT('Номенклатура'!$A$6:$A$205,B4771))&gt;1,"Код повторяется в номенклатуре",IF(ISNA(MATCH(C4771,{"Приход","Расход","Списание","Корректировка остатка"},0)),"Выберите тип операции",IF(NOT(ISNUMBER(D4771)),"Укажите количество",IF(D4771=0,"Количество не может быть 0",IF(AND(C4771&lt;&gt;"Корректировка остатка",D4771&lt;0),"Для этого типа количество положительное",IF(NOT(ISNUMBER('Номенклатура'!$C$2)),"Укажите дату начала учёта",IF(A4771&lt;INT('Номенклатура'!$C$2),"Раньше даты начала учёта: НЕ учтено",IF(AND(C4771="Корректировка остатка",TRIM(G4771)=""),"Учтено: добавьте пояснение","ОК")))))))))))))</f>
        <v/>
      </c>
    </row>
    <row r="4772" spans="1:9" x14ac:dyDescent="0.25">
      <c r="A4772" s="16"/>
      <c r="B4772" s="13"/>
      <c r="C4772" s="13"/>
      <c r="D4772" s="14"/>
      <c r="E4772" s="17" t="str">
        <f>IF(OR(B4772="",SUMPRODUCT(--EXACT('Номенклатура'!$A$6:$A$205,B4772))&lt;&gt;1),"",INDEX('Номенклатура'!$D$6:$D$205,SUMPRODUCT(EXACT('Номенклатура'!$A$6:$A$205,B4772)*(ROW('Номенклатура'!$A$6:$A$205)-5)))&amp;"")</f>
        <v/>
      </c>
      <c r="F4772" s="18" t="str">
        <f>IF(OR(I4772="ОК",I4772="Учтено: добавьте пояснение"),IF(C4772="Приход",D4772,IF(C4772="Корректировка остатка",D4772,-D4772)),"")</f>
        <v/>
      </c>
      <c r="G4772" s="13"/>
      <c r="H4772" s="15" t="str">
        <f>IF(OR(B4772="",SUMPRODUCT(--EXACT('Номенклатура'!$A$6:$A$205,B4772))&lt;&gt;1),"",INDEX('Номенклатура'!$B$6:$B$205,SUMPRODUCT(EXACT('Номенклатура'!$A$6:$A$205,B4772)*(ROW('Номенклатура'!$A$6:$A$205)-5)))&amp;"")</f>
        <v/>
      </c>
      <c r="I4772" s="15" t="str">
        <f>IF(COUNTA(A4772:D4772,G4772)=0,"",IF(NOT(ISNUMBER(A4772)),"Укажите дату",IF(B4772="","Укажите код",IF(NOT(AND(ISTEXT(B4772),LEN(B4772)&gt;0,LEN(B4772)&lt;=30,ISNUMBER(FIND(LEFT(B4772,1),"ABCDEFGHIJKLMNOPQRSTUVWXYZ")),SUMPRODUCT((MID(B4772,{1,2,3,4,5,6,7,8,9,10,11,12,13,14,15,16,17,18,19,20,21,22,23,24,25,26,27,28,29,30},1)&lt;&gt;"")*ISERROR(FIND(MID(B4772,{1,2,3,4,5,6,7,8,9,10,11,12,13,14,15,16,17,18,19,20,21,22,23,24,25,26,27,28,29,30},1),"ABCDEFGHIJKLMNOPQRSTUVWXYZ0123456789-_")))=0,ISERROR(VALUE(B4772)))),"Недопустимый код: только латинские буквы A-Z в верхнем регистре, цифры, - и _; начало с буквы, до 30 символов (например MILK-001)",IF(SUMPRODUCT(--EXACT('Номенклатура'!$A$6:$A$205,B4772))=0,"Код не найден в номенклатуре",IF(SUMPRODUCT(--EXACT('Номенклатура'!$A$6:$A$205,B4772))&gt;1,"Код повторяется в номенклатуре",IF(ISNA(MATCH(C4772,{"Приход","Расход","Списание","Корректировка остатка"},0)),"Выберите тип операции",IF(NOT(ISNUMBER(D4772)),"Укажите количество",IF(D4772=0,"Количество не может быть 0",IF(AND(C4772&lt;&gt;"Корректировка остатка",D4772&lt;0),"Для этого типа количество положительное",IF(NOT(ISNUMBER('Номенклатура'!$C$2)),"Укажите дату начала учёта",IF(A4772&lt;INT('Номенклатура'!$C$2),"Раньше даты начала учёта: НЕ учтено",IF(AND(C4772="Корректировка остатка",TRIM(G4772)=""),"Учтено: добавьте пояснение","ОК")))))))))))))</f>
        <v/>
      </c>
    </row>
    <row r="4773" spans="1:9" x14ac:dyDescent="0.25">
      <c r="A4773" s="16"/>
      <c r="B4773" s="13"/>
      <c r="C4773" s="13"/>
      <c r="D4773" s="14"/>
      <c r="E4773" s="17" t="str">
        <f>IF(OR(B4773="",SUMPRODUCT(--EXACT('Номенклатура'!$A$6:$A$205,B4773))&lt;&gt;1),"",INDEX('Номенклатура'!$D$6:$D$205,SUMPRODUCT(EXACT('Номенклатура'!$A$6:$A$205,B4773)*(ROW('Номенклатура'!$A$6:$A$205)-5)))&amp;"")</f>
        <v/>
      </c>
      <c r="F4773" s="18" t="str">
        <f>IF(OR(I4773="ОК",I4773="Учтено: добавьте пояснение"),IF(C4773="Приход",D4773,IF(C4773="Корректировка остатка",D4773,-D4773)),"")</f>
        <v/>
      </c>
      <c r="G4773" s="13"/>
      <c r="H4773" s="15" t="str">
        <f>IF(OR(B4773="",SUMPRODUCT(--EXACT('Номенклатура'!$A$6:$A$205,B4773))&lt;&gt;1),"",INDEX('Номенклатура'!$B$6:$B$205,SUMPRODUCT(EXACT('Номенклатура'!$A$6:$A$205,B4773)*(ROW('Номенклатура'!$A$6:$A$205)-5)))&amp;"")</f>
        <v/>
      </c>
      <c r="I4773" s="15" t="str">
        <f>IF(COUNTA(A4773:D4773,G4773)=0,"",IF(NOT(ISNUMBER(A4773)),"Укажите дату",IF(B4773="","Укажите код",IF(NOT(AND(ISTEXT(B4773),LEN(B4773)&gt;0,LEN(B4773)&lt;=30,ISNUMBER(FIND(LEFT(B4773,1),"ABCDEFGHIJKLMNOPQRSTUVWXYZ")),SUMPRODUCT((MID(B4773,{1,2,3,4,5,6,7,8,9,10,11,12,13,14,15,16,17,18,19,20,21,22,23,24,25,26,27,28,29,30},1)&lt;&gt;"")*ISERROR(FIND(MID(B4773,{1,2,3,4,5,6,7,8,9,10,11,12,13,14,15,16,17,18,19,20,21,22,23,24,25,26,27,28,29,30},1),"ABCDEFGHIJKLMNOPQRSTUVWXYZ0123456789-_")))=0,ISERROR(VALUE(B4773)))),"Недопустимый код: только латинские буквы A-Z в верхнем регистре, цифры, - и _; начало с буквы, до 30 символов (например MILK-001)",IF(SUMPRODUCT(--EXACT('Номенклатура'!$A$6:$A$205,B4773))=0,"Код не найден в номенклатуре",IF(SUMPRODUCT(--EXACT('Номенклатура'!$A$6:$A$205,B4773))&gt;1,"Код повторяется в номенклатуре",IF(ISNA(MATCH(C4773,{"Приход","Расход","Списание","Корректировка остатка"},0)),"Выберите тип операции",IF(NOT(ISNUMBER(D4773)),"Укажите количество",IF(D4773=0,"Количество не может быть 0",IF(AND(C4773&lt;&gt;"Корректировка остатка",D4773&lt;0),"Для этого типа количество положительное",IF(NOT(ISNUMBER('Номенклатура'!$C$2)),"Укажите дату начала учёта",IF(A4773&lt;INT('Номенклатура'!$C$2),"Раньше даты начала учёта: НЕ учтено",IF(AND(C4773="Корректировка остатка",TRIM(G4773)=""),"Учтено: добавьте пояснение","ОК")))))))))))))</f>
        <v/>
      </c>
    </row>
    <row r="4774" spans="1:9" x14ac:dyDescent="0.25">
      <c r="A4774" s="16"/>
      <c r="B4774" s="13"/>
      <c r="C4774" s="13"/>
      <c r="D4774" s="14"/>
      <c r="E4774" s="17" t="str">
        <f>IF(OR(B4774="",SUMPRODUCT(--EXACT('Номенклатура'!$A$6:$A$205,B4774))&lt;&gt;1),"",INDEX('Номенклатура'!$D$6:$D$205,SUMPRODUCT(EXACT('Номенклатура'!$A$6:$A$205,B4774)*(ROW('Номенклатура'!$A$6:$A$205)-5)))&amp;"")</f>
        <v/>
      </c>
      <c r="F4774" s="18" t="str">
        <f>IF(OR(I4774="ОК",I4774="Учтено: добавьте пояснение"),IF(C4774="Приход",D4774,IF(C4774="Корректировка остатка",D4774,-D4774)),"")</f>
        <v/>
      </c>
      <c r="G4774" s="13"/>
      <c r="H4774" s="15" t="str">
        <f>IF(OR(B4774="",SUMPRODUCT(--EXACT('Номенклатура'!$A$6:$A$205,B4774))&lt;&gt;1),"",INDEX('Номенклатура'!$B$6:$B$205,SUMPRODUCT(EXACT('Номенклатура'!$A$6:$A$205,B4774)*(ROW('Номенклатура'!$A$6:$A$205)-5)))&amp;"")</f>
        <v/>
      </c>
      <c r="I4774" s="15" t="str">
        <f>IF(COUNTA(A4774:D4774,G4774)=0,"",IF(NOT(ISNUMBER(A4774)),"Укажите дату",IF(B4774="","Укажите код",IF(NOT(AND(ISTEXT(B4774),LEN(B4774)&gt;0,LEN(B4774)&lt;=30,ISNUMBER(FIND(LEFT(B4774,1),"ABCDEFGHIJKLMNOPQRSTUVWXYZ")),SUMPRODUCT((MID(B4774,{1,2,3,4,5,6,7,8,9,10,11,12,13,14,15,16,17,18,19,20,21,22,23,24,25,26,27,28,29,30},1)&lt;&gt;"")*ISERROR(FIND(MID(B4774,{1,2,3,4,5,6,7,8,9,10,11,12,13,14,15,16,17,18,19,20,21,22,23,24,25,26,27,28,29,30},1),"ABCDEFGHIJKLMNOPQRSTUVWXYZ0123456789-_")))=0,ISERROR(VALUE(B4774)))),"Недопустимый код: только латинские буквы A-Z в верхнем регистре, цифры, - и _; начало с буквы, до 30 символов (например MILK-001)",IF(SUMPRODUCT(--EXACT('Номенклатура'!$A$6:$A$205,B4774))=0,"Код не найден в номенклатуре",IF(SUMPRODUCT(--EXACT('Номенклатура'!$A$6:$A$205,B4774))&gt;1,"Код повторяется в номенклатуре",IF(ISNA(MATCH(C4774,{"Приход","Расход","Списание","Корректировка остатка"},0)),"Выберите тип операции",IF(NOT(ISNUMBER(D4774)),"Укажите количество",IF(D4774=0,"Количество не может быть 0",IF(AND(C4774&lt;&gt;"Корректировка остатка",D4774&lt;0),"Для этого типа количество положительное",IF(NOT(ISNUMBER('Номенклатура'!$C$2)),"Укажите дату начала учёта",IF(A4774&lt;INT('Номенклатура'!$C$2),"Раньше даты начала учёта: НЕ учтено",IF(AND(C4774="Корректировка остатка",TRIM(G4774)=""),"Учтено: добавьте пояснение","ОК")))))))))))))</f>
        <v/>
      </c>
    </row>
    <row r="4775" spans="1:9" x14ac:dyDescent="0.25">
      <c r="A4775" s="16"/>
      <c r="B4775" s="13"/>
      <c r="C4775" s="13"/>
      <c r="D4775" s="14"/>
      <c r="E4775" s="17" t="str">
        <f>IF(OR(B4775="",SUMPRODUCT(--EXACT('Номенклатура'!$A$6:$A$205,B4775))&lt;&gt;1),"",INDEX('Номенклатура'!$D$6:$D$205,SUMPRODUCT(EXACT('Номенклатура'!$A$6:$A$205,B4775)*(ROW('Номенклатура'!$A$6:$A$205)-5)))&amp;"")</f>
        <v/>
      </c>
      <c r="F4775" s="18" t="str">
        <f>IF(OR(I4775="ОК",I4775="Учтено: добавьте пояснение"),IF(C4775="Приход",D4775,IF(C4775="Корректировка остатка",D4775,-D4775)),"")</f>
        <v/>
      </c>
      <c r="G4775" s="13"/>
      <c r="H4775" s="15" t="str">
        <f>IF(OR(B4775="",SUMPRODUCT(--EXACT('Номенклатура'!$A$6:$A$205,B4775))&lt;&gt;1),"",INDEX('Номенклатура'!$B$6:$B$205,SUMPRODUCT(EXACT('Номенклатура'!$A$6:$A$205,B4775)*(ROW('Номенклатура'!$A$6:$A$205)-5)))&amp;"")</f>
        <v/>
      </c>
      <c r="I4775" s="15" t="str">
        <f>IF(COUNTA(A4775:D4775,G4775)=0,"",IF(NOT(ISNUMBER(A4775)),"Укажите дату",IF(B4775="","Укажите код",IF(NOT(AND(ISTEXT(B4775),LEN(B4775)&gt;0,LEN(B4775)&lt;=30,ISNUMBER(FIND(LEFT(B4775,1),"ABCDEFGHIJKLMNOPQRSTUVWXYZ")),SUMPRODUCT((MID(B4775,{1,2,3,4,5,6,7,8,9,10,11,12,13,14,15,16,17,18,19,20,21,22,23,24,25,26,27,28,29,30},1)&lt;&gt;"")*ISERROR(FIND(MID(B4775,{1,2,3,4,5,6,7,8,9,10,11,12,13,14,15,16,17,18,19,20,21,22,23,24,25,26,27,28,29,30},1),"ABCDEFGHIJKLMNOPQRSTUVWXYZ0123456789-_")))=0,ISERROR(VALUE(B4775)))),"Недопустимый код: только латинские буквы A-Z в верхнем регистре, цифры, - и _; начало с буквы, до 30 символов (например MILK-001)",IF(SUMPRODUCT(--EXACT('Номенклатура'!$A$6:$A$205,B4775))=0,"Код не найден в номенклатуре",IF(SUMPRODUCT(--EXACT('Номенклатура'!$A$6:$A$205,B4775))&gt;1,"Код повторяется в номенклатуре",IF(ISNA(MATCH(C4775,{"Приход","Расход","Списание","Корректировка остатка"},0)),"Выберите тип операции",IF(NOT(ISNUMBER(D4775)),"Укажите количество",IF(D4775=0,"Количество не может быть 0",IF(AND(C4775&lt;&gt;"Корректировка остатка",D4775&lt;0),"Для этого типа количество положительное",IF(NOT(ISNUMBER('Номенклатура'!$C$2)),"Укажите дату начала учёта",IF(A4775&lt;INT('Номенклатура'!$C$2),"Раньше даты начала учёта: НЕ учтено",IF(AND(C4775="Корректировка остатка",TRIM(G4775)=""),"Учтено: добавьте пояснение","ОК")))))))))))))</f>
        <v/>
      </c>
    </row>
    <row r="4776" spans="1:9" x14ac:dyDescent="0.25">
      <c r="A4776" s="16"/>
      <c r="B4776" s="13"/>
      <c r="C4776" s="13"/>
      <c r="D4776" s="14"/>
      <c r="E4776" s="17" t="str">
        <f>IF(OR(B4776="",SUMPRODUCT(--EXACT('Номенклатура'!$A$6:$A$205,B4776))&lt;&gt;1),"",INDEX('Номенклатура'!$D$6:$D$205,SUMPRODUCT(EXACT('Номенклатура'!$A$6:$A$205,B4776)*(ROW('Номенклатура'!$A$6:$A$205)-5)))&amp;"")</f>
        <v/>
      </c>
      <c r="F4776" s="18" t="str">
        <f>IF(OR(I4776="ОК",I4776="Учтено: добавьте пояснение"),IF(C4776="Приход",D4776,IF(C4776="Корректировка остатка",D4776,-D4776)),"")</f>
        <v/>
      </c>
      <c r="G4776" s="13"/>
      <c r="H4776" s="15" t="str">
        <f>IF(OR(B4776="",SUMPRODUCT(--EXACT('Номенклатура'!$A$6:$A$205,B4776))&lt;&gt;1),"",INDEX('Номенклатура'!$B$6:$B$205,SUMPRODUCT(EXACT('Номенклатура'!$A$6:$A$205,B4776)*(ROW('Номенклатура'!$A$6:$A$205)-5)))&amp;"")</f>
        <v/>
      </c>
      <c r="I4776" s="15" t="str">
        <f>IF(COUNTA(A4776:D4776,G4776)=0,"",IF(NOT(ISNUMBER(A4776)),"Укажите дату",IF(B4776="","Укажите код",IF(NOT(AND(ISTEXT(B4776),LEN(B4776)&gt;0,LEN(B4776)&lt;=30,ISNUMBER(FIND(LEFT(B4776,1),"ABCDEFGHIJKLMNOPQRSTUVWXYZ")),SUMPRODUCT((MID(B4776,{1,2,3,4,5,6,7,8,9,10,11,12,13,14,15,16,17,18,19,20,21,22,23,24,25,26,27,28,29,30},1)&lt;&gt;"")*ISERROR(FIND(MID(B4776,{1,2,3,4,5,6,7,8,9,10,11,12,13,14,15,16,17,18,19,20,21,22,23,24,25,26,27,28,29,30},1),"ABCDEFGHIJKLMNOPQRSTUVWXYZ0123456789-_")))=0,ISERROR(VALUE(B4776)))),"Недопустимый код: только латинские буквы A-Z в верхнем регистре, цифры, - и _; начало с буквы, до 30 символов (например MILK-001)",IF(SUMPRODUCT(--EXACT('Номенклатура'!$A$6:$A$205,B4776))=0,"Код не найден в номенклатуре",IF(SUMPRODUCT(--EXACT('Номенклатура'!$A$6:$A$205,B4776))&gt;1,"Код повторяется в номенклатуре",IF(ISNA(MATCH(C4776,{"Приход","Расход","Списание","Корректировка остатка"},0)),"Выберите тип операции",IF(NOT(ISNUMBER(D4776)),"Укажите количество",IF(D4776=0,"Количество не может быть 0",IF(AND(C4776&lt;&gt;"Корректировка остатка",D4776&lt;0),"Для этого типа количество положительное",IF(NOT(ISNUMBER('Номенклатура'!$C$2)),"Укажите дату начала учёта",IF(A4776&lt;INT('Номенклатура'!$C$2),"Раньше даты начала учёта: НЕ учтено",IF(AND(C4776="Корректировка остатка",TRIM(G4776)=""),"Учтено: добавьте пояснение","ОК")))))))))))))</f>
        <v/>
      </c>
    </row>
    <row r="4777" spans="1:9" x14ac:dyDescent="0.25">
      <c r="A4777" s="16"/>
      <c r="B4777" s="13"/>
      <c r="C4777" s="13"/>
      <c r="D4777" s="14"/>
      <c r="E4777" s="17" t="str">
        <f>IF(OR(B4777="",SUMPRODUCT(--EXACT('Номенклатура'!$A$6:$A$205,B4777))&lt;&gt;1),"",INDEX('Номенклатура'!$D$6:$D$205,SUMPRODUCT(EXACT('Номенклатура'!$A$6:$A$205,B4777)*(ROW('Номенклатура'!$A$6:$A$205)-5)))&amp;"")</f>
        <v/>
      </c>
      <c r="F4777" s="18" t="str">
        <f>IF(OR(I4777="ОК",I4777="Учтено: добавьте пояснение"),IF(C4777="Приход",D4777,IF(C4777="Корректировка остатка",D4777,-D4777)),"")</f>
        <v/>
      </c>
      <c r="G4777" s="13"/>
      <c r="H4777" s="15" t="str">
        <f>IF(OR(B4777="",SUMPRODUCT(--EXACT('Номенклатура'!$A$6:$A$205,B4777))&lt;&gt;1),"",INDEX('Номенклатура'!$B$6:$B$205,SUMPRODUCT(EXACT('Номенклатура'!$A$6:$A$205,B4777)*(ROW('Номенклатура'!$A$6:$A$205)-5)))&amp;"")</f>
        <v/>
      </c>
      <c r="I4777" s="15" t="str">
        <f>IF(COUNTA(A4777:D4777,G4777)=0,"",IF(NOT(ISNUMBER(A4777)),"Укажите дату",IF(B4777="","Укажите код",IF(NOT(AND(ISTEXT(B4777),LEN(B4777)&gt;0,LEN(B4777)&lt;=30,ISNUMBER(FIND(LEFT(B4777,1),"ABCDEFGHIJKLMNOPQRSTUVWXYZ")),SUMPRODUCT((MID(B4777,{1,2,3,4,5,6,7,8,9,10,11,12,13,14,15,16,17,18,19,20,21,22,23,24,25,26,27,28,29,30},1)&lt;&gt;"")*ISERROR(FIND(MID(B4777,{1,2,3,4,5,6,7,8,9,10,11,12,13,14,15,16,17,18,19,20,21,22,23,24,25,26,27,28,29,30},1),"ABCDEFGHIJKLMNOPQRSTUVWXYZ0123456789-_")))=0,ISERROR(VALUE(B4777)))),"Недопустимый код: только латинские буквы A-Z в верхнем регистре, цифры, - и _; начало с буквы, до 30 символов (например MILK-001)",IF(SUMPRODUCT(--EXACT('Номенклатура'!$A$6:$A$205,B4777))=0,"Код не найден в номенклатуре",IF(SUMPRODUCT(--EXACT('Номенклатура'!$A$6:$A$205,B4777))&gt;1,"Код повторяется в номенклатуре",IF(ISNA(MATCH(C4777,{"Приход","Расход","Списание","Корректировка остатка"},0)),"Выберите тип операции",IF(NOT(ISNUMBER(D4777)),"Укажите количество",IF(D4777=0,"Количество не может быть 0",IF(AND(C4777&lt;&gt;"Корректировка остатка",D4777&lt;0),"Для этого типа количество положительное",IF(NOT(ISNUMBER('Номенклатура'!$C$2)),"Укажите дату начала учёта",IF(A4777&lt;INT('Номенклатура'!$C$2),"Раньше даты начала учёта: НЕ учтено",IF(AND(C4777="Корректировка остатка",TRIM(G4777)=""),"Учтено: добавьте пояснение","ОК")))))))))))))</f>
        <v/>
      </c>
    </row>
    <row r="4778" spans="1:9" x14ac:dyDescent="0.25">
      <c r="A4778" s="16"/>
      <c r="B4778" s="13"/>
      <c r="C4778" s="13"/>
      <c r="D4778" s="14"/>
      <c r="E4778" s="17" t="str">
        <f>IF(OR(B4778="",SUMPRODUCT(--EXACT('Номенклатура'!$A$6:$A$205,B4778))&lt;&gt;1),"",INDEX('Номенклатура'!$D$6:$D$205,SUMPRODUCT(EXACT('Номенклатура'!$A$6:$A$205,B4778)*(ROW('Номенклатура'!$A$6:$A$205)-5)))&amp;"")</f>
        <v/>
      </c>
      <c r="F4778" s="18" t="str">
        <f>IF(OR(I4778="ОК",I4778="Учтено: добавьте пояснение"),IF(C4778="Приход",D4778,IF(C4778="Корректировка остатка",D4778,-D4778)),"")</f>
        <v/>
      </c>
      <c r="G4778" s="13"/>
      <c r="H4778" s="15" t="str">
        <f>IF(OR(B4778="",SUMPRODUCT(--EXACT('Номенклатура'!$A$6:$A$205,B4778))&lt;&gt;1),"",INDEX('Номенклатура'!$B$6:$B$205,SUMPRODUCT(EXACT('Номенклатура'!$A$6:$A$205,B4778)*(ROW('Номенклатура'!$A$6:$A$205)-5)))&amp;"")</f>
        <v/>
      </c>
      <c r="I4778" s="15" t="str">
        <f>IF(COUNTA(A4778:D4778,G4778)=0,"",IF(NOT(ISNUMBER(A4778)),"Укажите дату",IF(B4778="","Укажите код",IF(NOT(AND(ISTEXT(B4778),LEN(B4778)&gt;0,LEN(B4778)&lt;=30,ISNUMBER(FIND(LEFT(B4778,1),"ABCDEFGHIJKLMNOPQRSTUVWXYZ")),SUMPRODUCT((MID(B4778,{1,2,3,4,5,6,7,8,9,10,11,12,13,14,15,16,17,18,19,20,21,22,23,24,25,26,27,28,29,30},1)&lt;&gt;"")*ISERROR(FIND(MID(B4778,{1,2,3,4,5,6,7,8,9,10,11,12,13,14,15,16,17,18,19,20,21,22,23,24,25,26,27,28,29,30},1),"ABCDEFGHIJKLMNOPQRSTUVWXYZ0123456789-_")))=0,ISERROR(VALUE(B4778)))),"Недопустимый код: только латинские буквы A-Z в верхнем регистре, цифры, - и _; начало с буквы, до 30 символов (например MILK-001)",IF(SUMPRODUCT(--EXACT('Номенклатура'!$A$6:$A$205,B4778))=0,"Код не найден в номенклатуре",IF(SUMPRODUCT(--EXACT('Номенклатура'!$A$6:$A$205,B4778))&gt;1,"Код повторяется в номенклатуре",IF(ISNA(MATCH(C4778,{"Приход","Расход","Списание","Корректировка остатка"},0)),"Выберите тип операции",IF(NOT(ISNUMBER(D4778)),"Укажите количество",IF(D4778=0,"Количество не может быть 0",IF(AND(C4778&lt;&gt;"Корректировка остатка",D4778&lt;0),"Для этого типа количество положительное",IF(NOT(ISNUMBER('Номенклатура'!$C$2)),"Укажите дату начала учёта",IF(A4778&lt;INT('Номенклатура'!$C$2),"Раньше даты начала учёта: НЕ учтено",IF(AND(C4778="Корректировка остатка",TRIM(G4778)=""),"Учтено: добавьте пояснение","ОК")))))))))))))</f>
        <v/>
      </c>
    </row>
    <row r="4779" spans="1:9" x14ac:dyDescent="0.25">
      <c r="A4779" s="16"/>
      <c r="B4779" s="13"/>
      <c r="C4779" s="13"/>
      <c r="D4779" s="14"/>
      <c r="E4779" s="17" t="str">
        <f>IF(OR(B4779="",SUMPRODUCT(--EXACT('Номенклатура'!$A$6:$A$205,B4779))&lt;&gt;1),"",INDEX('Номенклатура'!$D$6:$D$205,SUMPRODUCT(EXACT('Номенклатура'!$A$6:$A$205,B4779)*(ROW('Номенклатура'!$A$6:$A$205)-5)))&amp;"")</f>
        <v/>
      </c>
      <c r="F4779" s="18" t="str">
        <f>IF(OR(I4779="ОК",I4779="Учтено: добавьте пояснение"),IF(C4779="Приход",D4779,IF(C4779="Корректировка остатка",D4779,-D4779)),"")</f>
        <v/>
      </c>
      <c r="G4779" s="13"/>
      <c r="H4779" s="15" t="str">
        <f>IF(OR(B4779="",SUMPRODUCT(--EXACT('Номенклатура'!$A$6:$A$205,B4779))&lt;&gt;1),"",INDEX('Номенклатура'!$B$6:$B$205,SUMPRODUCT(EXACT('Номенклатура'!$A$6:$A$205,B4779)*(ROW('Номенклатура'!$A$6:$A$205)-5)))&amp;"")</f>
        <v/>
      </c>
      <c r="I4779" s="15" t="str">
        <f>IF(COUNTA(A4779:D4779,G4779)=0,"",IF(NOT(ISNUMBER(A4779)),"Укажите дату",IF(B4779="","Укажите код",IF(NOT(AND(ISTEXT(B4779),LEN(B4779)&gt;0,LEN(B4779)&lt;=30,ISNUMBER(FIND(LEFT(B4779,1),"ABCDEFGHIJKLMNOPQRSTUVWXYZ")),SUMPRODUCT((MID(B4779,{1,2,3,4,5,6,7,8,9,10,11,12,13,14,15,16,17,18,19,20,21,22,23,24,25,26,27,28,29,30},1)&lt;&gt;"")*ISERROR(FIND(MID(B4779,{1,2,3,4,5,6,7,8,9,10,11,12,13,14,15,16,17,18,19,20,21,22,23,24,25,26,27,28,29,30},1),"ABCDEFGHIJKLMNOPQRSTUVWXYZ0123456789-_")))=0,ISERROR(VALUE(B4779)))),"Недопустимый код: только латинские буквы A-Z в верхнем регистре, цифры, - и _; начало с буквы, до 30 символов (например MILK-001)",IF(SUMPRODUCT(--EXACT('Номенклатура'!$A$6:$A$205,B4779))=0,"Код не найден в номенклатуре",IF(SUMPRODUCT(--EXACT('Номенклатура'!$A$6:$A$205,B4779))&gt;1,"Код повторяется в номенклатуре",IF(ISNA(MATCH(C4779,{"Приход","Расход","Списание","Корректировка остатка"},0)),"Выберите тип операции",IF(NOT(ISNUMBER(D4779)),"Укажите количество",IF(D4779=0,"Количество не может быть 0",IF(AND(C4779&lt;&gt;"Корректировка остатка",D4779&lt;0),"Для этого типа количество положительное",IF(NOT(ISNUMBER('Номенклатура'!$C$2)),"Укажите дату начала учёта",IF(A4779&lt;INT('Номенклатура'!$C$2),"Раньше даты начала учёта: НЕ учтено",IF(AND(C4779="Корректировка остатка",TRIM(G4779)=""),"Учтено: добавьте пояснение","ОК")))))))))))))</f>
        <v/>
      </c>
    </row>
    <row r="4780" spans="1:9" x14ac:dyDescent="0.25">
      <c r="A4780" s="16"/>
      <c r="B4780" s="13"/>
      <c r="C4780" s="13"/>
      <c r="D4780" s="14"/>
      <c r="E4780" s="17" t="str">
        <f>IF(OR(B4780="",SUMPRODUCT(--EXACT('Номенклатура'!$A$6:$A$205,B4780))&lt;&gt;1),"",INDEX('Номенклатура'!$D$6:$D$205,SUMPRODUCT(EXACT('Номенклатура'!$A$6:$A$205,B4780)*(ROW('Номенклатура'!$A$6:$A$205)-5)))&amp;"")</f>
        <v/>
      </c>
      <c r="F4780" s="18" t="str">
        <f>IF(OR(I4780="ОК",I4780="Учтено: добавьте пояснение"),IF(C4780="Приход",D4780,IF(C4780="Корректировка остатка",D4780,-D4780)),"")</f>
        <v/>
      </c>
      <c r="G4780" s="13"/>
      <c r="H4780" s="15" t="str">
        <f>IF(OR(B4780="",SUMPRODUCT(--EXACT('Номенклатура'!$A$6:$A$205,B4780))&lt;&gt;1),"",INDEX('Номенклатура'!$B$6:$B$205,SUMPRODUCT(EXACT('Номенклатура'!$A$6:$A$205,B4780)*(ROW('Номенклатура'!$A$6:$A$205)-5)))&amp;"")</f>
        <v/>
      </c>
      <c r="I4780" s="15" t="str">
        <f>IF(COUNTA(A4780:D4780,G4780)=0,"",IF(NOT(ISNUMBER(A4780)),"Укажите дату",IF(B4780="","Укажите код",IF(NOT(AND(ISTEXT(B4780),LEN(B4780)&gt;0,LEN(B4780)&lt;=30,ISNUMBER(FIND(LEFT(B4780,1),"ABCDEFGHIJKLMNOPQRSTUVWXYZ")),SUMPRODUCT((MID(B4780,{1,2,3,4,5,6,7,8,9,10,11,12,13,14,15,16,17,18,19,20,21,22,23,24,25,26,27,28,29,30},1)&lt;&gt;"")*ISERROR(FIND(MID(B4780,{1,2,3,4,5,6,7,8,9,10,11,12,13,14,15,16,17,18,19,20,21,22,23,24,25,26,27,28,29,30},1),"ABCDEFGHIJKLMNOPQRSTUVWXYZ0123456789-_")))=0,ISERROR(VALUE(B4780)))),"Недопустимый код: только латинские буквы A-Z в верхнем регистре, цифры, - и _; начало с буквы, до 30 символов (например MILK-001)",IF(SUMPRODUCT(--EXACT('Номенклатура'!$A$6:$A$205,B4780))=0,"Код не найден в номенклатуре",IF(SUMPRODUCT(--EXACT('Номенклатура'!$A$6:$A$205,B4780))&gt;1,"Код повторяется в номенклатуре",IF(ISNA(MATCH(C4780,{"Приход","Расход","Списание","Корректировка остатка"},0)),"Выберите тип операции",IF(NOT(ISNUMBER(D4780)),"Укажите количество",IF(D4780=0,"Количество не может быть 0",IF(AND(C4780&lt;&gt;"Корректировка остатка",D4780&lt;0),"Для этого типа количество положительное",IF(NOT(ISNUMBER('Номенклатура'!$C$2)),"Укажите дату начала учёта",IF(A4780&lt;INT('Номенклатура'!$C$2),"Раньше даты начала учёта: НЕ учтено",IF(AND(C4780="Корректировка остатка",TRIM(G4780)=""),"Учтено: добавьте пояснение","ОК")))))))))))))</f>
        <v/>
      </c>
    </row>
    <row r="4781" spans="1:9" x14ac:dyDescent="0.25">
      <c r="A4781" s="16"/>
      <c r="B4781" s="13"/>
      <c r="C4781" s="13"/>
      <c r="D4781" s="14"/>
      <c r="E4781" s="17" t="str">
        <f>IF(OR(B4781="",SUMPRODUCT(--EXACT('Номенклатура'!$A$6:$A$205,B4781))&lt;&gt;1),"",INDEX('Номенклатура'!$D$6:$D$205,SUMPRODUCT(EXACT('Номенклатура'!$A$6:$A$205,B4781)*(ROW('Номенклатура'!$A$6:$A$205)-5)))&amp;"")</f>
        <v/>
      </c>
      <c r="F4781" s="18" t="str">
        <f>IF(OR(I4781="ОК",I4781="Учтено: добавьте пояснение"),IF(C4781="Приход",D4781,IF(C4781="Корректировка остатка",D4781,-D4781)),"")</f>
        <v/>
      </c>
      <c r="G4781" s="13"/>
      <c r="H4781" s="15" t="str">
        <f>IF(OR(B4781="",SUMPRODUCT(--EXACT('Номенклатура'!$A$6:$A$205,B4781))&lt;&gt;1),"",INDEX('Номенклатура'!$B$6:$B$205,SUMPRODUCT(EXACT('Номенклатура'!$A$6:$A$205,B4781)*(ROW('Номенклатура'!$A$6:$A$205)-5)))&amp;"")</f>
        <v/>
      </c>
      <c r="I4781" s="15" t="str">
        <f>IF(COUNTA(A4781:D4781,G4781)=0,"",IF(NOT(ISNUMBER(A4781)),"Укажите дату",IF(B4781="","Укажите код",IF(NOT(AND(ISTEXT(B4781),LEN(B4781)&gt;0,LEN(B4781)&lt;=30,ISNUMBER(FIND(LEFT(B4781,1),"ABCDEFGHIJKLMNOPQRSTUVWXYZ")),SUMPRODUCT((MID(B4781,{1,2,3,4,5,6,7,8,9,10,11,12,13,14,15,16,17,18,19,20,21,22,23,24,25,26,27,28,29,30},1)&lt;&gt;"")*ISERROR(FIND(MID(B4781,{1,2,3,4,5,6,7,8,9,10,11,12,13,14,15,16,17,18,19,20,21,22,23,24,25,26,27,28,29,30},1),"ABCDEFGHIJKLMNOPQRSTUVWXYZ0123456789-_")))=0,ISERROR(VALUE(B4781)))),"Недопустимый код: только латинские буквы A-Z в верхнем регистре, цифры, - и _; начало с буквы, до 30 символов (например MILK-001)",IF(SUMPRODUCT(--EXACT('Номенклатура'!$A$6:$A$205,B4781))=0,"Код не найден в номенклатуре",IF(SUMPRODUCT(--EXACT('Номенклатура'!$A$6:$A$205,B4781))&gt;1,"Код повторяется в номенклатуре",IF(ISNA(MATCH(C4781,{"Приход","Расход","Списание","Корректировка остатка"},0)),"Выберите тип операции",IF(NOT(ISNUMBER(D4781)),"Укажите количество",IF(D4781=0,"Количество не может быть 0",IF(AND(C4781&lt;&gt;"Корректировка остатка",D4781&lt;0),"Для этого типа количество положительное",IF(NOT(ISNUMBER('Номенклатура'!$C$2)),"Укажите дату начала учёта",IF(A4781&lt;INT('Номенклатура'!$C$2),"Раньше даты начала учёта: НЕ учтено",IF(AND(C4781="Корректировка остатка",TRIM(G4781)=""),"Учтено: добавьте пояснение","ОК")))))))))))))</f>
        <v/>
      </c>
    </row>
    <row r="4782" spans="1:9" x14ac:dyDescent="0.25">
      <c r="A4782" s="16"/>
      <c r="B4782" s="13"/>
      <c r="C4782" s="13"/>
      <c r="D4782" s="14"/>
      <c r="E4782" s="17" t="str">
        <f>IF(OR(B4782="",SUMPRODUCT(--EXACT('Номенклатура'!$A$6:$A$205,B4782))&lt;&gt;1),"",INDEX('Номенклатура'!$D$6:$D$205,SUMPRODUCT(EXACT('Номенклатура'!$A$6:$A$205,B4782)*(ROW('Номенклатура'!$A$6:$A$205)-5)))&amp;"")</f>
        <v/>
      </c>
      <c r="F4782" s="18" t="str">
        <f>IF(OR(I4782="ОК",I4782="Учтено: добавьте пояснение"),IF(C4782="Приход",D4782,IF(C4782="Корректировка остатка",D4782,-D4782)),"")</f>
        <v/>
      </c>
      <c r="G4782" s="13"/>
      <c r="H4782" s="15" t="str">
        <f>IF(OR(B4782="",SUMPRODUCT(--EXACT('Номенклатура'!$A$6:$A$205,B4782))&lt;&gt;1),"",INDEX('Номенклатура'!$B$6:$B$205,SUMPRODUCT(EXACT('Номенклатура'!$A$6:$A$205,B4782)*(ROW('Номенклатура'!$A$6:$A$205)-5)))&amp;"")</f>
        <v/>
      </c>
      <c r="I4782" s="15" t="str">
        <f>IF(COUNTA(A4782:D4782,G4782)=0,"",IF(NOT(ISNUMBER(A4782)),"Укажите дату",IF(B4782="","Укажите код",IF(NOT(AND(ISTEXT(B4782),LEN(B4782)&gt;0,LEN(B4782)&lt;=30,ISNUMBER(FIND(LEFT(B4782,1),"ABCDEFGHIJKLMNOPQRSTUVWXYZ")),SUMPRODUCT((MID(B4782,{1,2,3,4,5,6,7,8,9,10,11,12,13,14,15,16,17,18,19,20,21,22,23,24,25,26,27,28,29,30},1)&lt;&gt;"")*ISERROR(FIND(MID(B4782,{1,2,3,4,5,6,7,8,9,10,11,12,13,14,15,16,17,18,19,20,21,22,23,24,25,26,27,28,29,30},1),"ABCDEFGHIJKLMNOPQRSTUVWXYZ0123456789-_")))=0,ISERROR(VALUE(B4782)))),"Недопустимый код: только латинские буквы A-Z в верхнем регистре, цифры, - и _; начало с буквы, до 30 символов (например MILK-001)",IF(SUMPRODUCT(--EXACT('Номенклатура'!$A$6:$A$205,B4782))=0,"Код не найден в номенклатуре",IF(SUMPRODUCT(--EXACT('Номенклатура'!$A$6:$A$205,B4782))&gt;1,"Код повторяется в номенклатуре",IF(ISNA(MATCH(C4782,{"Приход","Расход","Списание","Корректировка остатка"},0)),"Выберите тип операции",IF(NOT(ISNUMBER(D4782)),"Укажите количество",IF(D4782=0,"Количество не может быть 0",IF(AND(C4782&lt;&gt;"Корректировка остатка",D4782&lt;0),"Для этого типа количество положительное",IF(NOT(ISNUMBER('Номенклатура'!$C$2)),"Укажите дату начала учёта",IF(A4782&lt;INT('Номенклатура'!$C$2),"Раньше даты начала учёта: НЕ учтено",IF(AND(C4782="Корректировка остатка",TRIM(G4782)=""),"Учтено: добавьте пояснение","ОК")))))))))))))</f>
        <v/>
      </c>
    </row>
    <row r="4783" spans="1:9" x14ac:dyDescent="0.25">
      <c r="A4783" s="16"/>
      <c r="B4783" s="13"/>
      <c r="C4783" s="13"/>
      <c r="D4783" s="14"/>
      <c r="E4783" s="17" t="str">
        <f>IF(OR(B4783="",SUMPRODUCT(--EXACT('Номенклатура'!$A$6:$A$205,B4783))&lt;&gt;1),"",INDEX('Номенклатура'!$D$6:$D$205,SUMPRODUCT(EXACT('Номенклатура'!$A$6:$A$205,B4783)*(ROW('Номенклатура'!$A$6:$A$205)-5)))&amp;"")</f>
        <v/>
      </c>
      <c r="F4783" s="18" t="str">
        <f>IF(OR(I4783="ОК",I4783="Учтено: добавьте пояснение"),IF(C4783="Приход",D4783,IF(C4783="Корректировка остатка",D4783,-D4783)),"")</f>
        <v/>
      </c>
      <c r="G4783" s="13"/>
      <c r="H4783" s="15" t="str">
        <f>IF(OR(B4783="",SUMPRODUCT(--EXACT('Номенклатура'!$A$6:$A$205,B4783))&lt;&gt;1),"",INDEX('Номенклатура'!$B$6:$B$205,SUMPRODUCT(EXACT('Номенклатура'!$A$6:$A$205,B4783)*(ROW('Номенклатура'!$A$6:$A$205)-5)))&amp;"")</f>
        <v/>
      </c>
      <c r="I4783" s="15" t="str">
        <f>IF(COUNTA(A4783:D4783,G4783)=0,"",IF(NOT(ISNUMBER(A4783)),"Укажите дату",IF(B4783="","Укажите код",IF(NOT(AND(ISTEXT(B4783),LEN(B4783)&gt;0,LEN(B4783)&lt;=30,ISNUMBER(FIND(LEFT(B4783,1),"ABCDEFGHIJKLMNOPQRSTUVWXYZ")),SUMPRODUCT((MID(B4783,{1,2,3,4,5,6,7,8,9,10,11,12,13,14,15,16,17,18,19,20,21,22,23,24,25,26,27,28,29,30},1)&lt;&gt;"")*ISERROR(FIND(MID(B4783,{1,2,3,4,5,6,7,8,9,10,11,12,13,14,15,16,17,18,19,20,21,22,23,24,25,26,27,28,29,30},1),"ABCDEFGHIJKLMNOPQRSTUVWXYZ0123456789-_")))=0,ISERROR(VALUE(B4783)))),"Недопустимый код: только латинские буквы A-Z в верхнем регистре, цифры, - и _; начало с буквы, до 30 символов (например MILK-001)",IF(SUMPRODUCT(--EXACT('Номенклатура'!$A$6:$A$205,B4783))=0,"Код не найден в номенклатуре",IF(SUMPRODUCT(--EXACT('Номенклатура'!$A$6:$A$205,B4783))&gt;1,"Код повторяется в номенклатуре",IF(ISNA(MATCH(C4783,{"Приход","Расход","Списание","Корректировка остатка"},0)),"Выберите тип операции",IF(NOT(ISNUMBER(D4783)),"Укажите количество",IF(D4783=0,"Количество не может быть 0",IF(AND(C4783&lt;&gt;"Корректировка остатка",D4783&lt;0),"Для этого типа количество положительное",IF(NOT(ISNUMBER('Номенклатура'!$C$2)),"Укажите дату начала учёта",IF(A4783&lt;INT('Номенклатура'!$C$2),"Раньше даты начала учёта: НЕ учтено",IF(AND(C4783="Корректировка остатка",TRIM(G4783)=""),"Учтено: добавьте пояснение","ОК")))))))))))))</f>
        <v/>
      </c>
    </row>
    <row r="4784" spans="1:9" x14ac:dyDescent="0.25">
      <c r="A4784" s="16"/>
      <c r="B4784" s="13"/>
      <c r="C4784" s="13"/>
      <c r="D4784" s="14"/>
      <c r="E4784" s="17" t="str">
        <f>IF(OR(B4784="",SUMPRODUCT(--EXACT('Номенклатура'!$A$6:$A$205,B4784))&lt;&gt;1),"",INDEX('Номенклатура'!$D$6:$D$205,SUMPRODUCT(EXACT('Номенклатура'!$A$6:$A$205,B4784)*(ROW('Номенклатура'!$A$6:$A$205)-5)))&amp;"")</f>
        <v/>
      </c>
      <c r="F4784" s="18" t="str">
        <f>IF(OR(I4784="ОК",I4784="Учтено: добавьте пояснение"),IF(C4784="Приход",D4784,IF(C4784="Корректировка остатка",D4784,-D4784)),"")</f>
        <v/>
      </c>
      <c r="G4784" s="13"/>
      <c r="H4784" s="15" t="str">
        <f>IF(OR(B4784="",SUMPRODUCT(--EXACT('Номенклатура'!$A$6:$A$205,B4784))&lt;&gt;1),"",INDEX('Номенклатура'!$B$6:$B$205,SUMPRODUCT(EXACT('Номенклатура'!$A$6:$A$205,B4784)*(ROW('Номенклатура'!$A$6:$A$205)-5)))&amp;"")</f>
        <v/>
      </c>
      <c r="I4784" s="15" t="str">
        <f>IF(COUNTA(A4784:D4784,G4784)=0,"",IF(NOT(ISNUMBER(A4784)),"Укажите дату",IF(B4784="","Укажите код",IF(NOT(AND(ISTEXT(B4784),LEN(B4784)&gt;0,LEN(B4784)&lt;=30,ISNUMBER(FIND(LEFT(B4784,1),"ABCDEFGHIJKLMNOPQRSTUVWXYZ")),SUMPRODUCT((MID(B4784,{1,2,3,4,5,6,7,8,9,10,11,12,13,14,15,16,17,18,19,20,21,22,23,24,25,26,27,28,29,30},1)&lt;&gt;"")*ISERROR(FIND(MID(B4784,{1,2,3,4,5,6,7,8,9,10,11,12,13,14,15,16,17,18,19,20,21,22,23,24,25,26,27,28,29,30},1),"ABCDEFGHIJKLMNOPQRSTUVWXYZ0123456789-_")))=0,ISERROR(VALUE(B4784)))),"Недопустимый код: только латинские буквы A-Z в верхнем регистре, цифры, - и _; начало с буквы, до 30 символов (например MILK-001)",IF(SUMPRODUCT(--EXACT('Номенклатура'!$A$6:$A$205,B4784))=0,"Код не найден в номенклатуре",IF(SUMPRODUCT(--EXACT('Номенклатура'!$A$6:$A$205,B4784))&gt;1,"Код повторяется в номенклатуре",IF(ISNA(MATCH(C4784,{"Приход","Расход","Списание","Корректировка остатка"},0)),"Выберите тип операции",IF(NOT(ISNUMBER(D4784)),"Укажите количество",IF(D4784=0,"Количество не может быть 0",IF(AND(C4784&lt;&gt;"Корректировка остатка",D4784&lt;0),"Для этого типа количество положительное",IF(NOT(ISNUMBER('Номенклатура'!$C$2)),"Укажите дату начала учёта",IF(A4784&lt;INT('Номенклатура'!$C$2),"Раньше даты начала учёта: НЕ учтено",IF(AND(C4784="Корректировка остатка",TRIM(G4784)=""),"Учтено: добавьте пояснение","ОК")))))))))))))</f>
        <v/>
      </c>
    </row>
    <row r="4785" spans="1:9" x14ac:dyDescent="0.25">
      <c r="A4785" s="16"/>
      <c r="B4785" s="13"/>
      <c r="C4785" s="13"/>
      <c r="D4785" s="14"/>
      <c r="E4785" s="17" t="str">
        <f>IF(OR(B4785="",SUMPRODUCT(--EXACT('Номенклатура'!$A$6:$A$205,B4785))&lt;&gt;1),"",INDEX('Номенклатура'!$D$6:$D$205,SUMPRODUCT(EXACT('Номенклатура'!$A$6:$A$205,B4785)*(ROW('Номенклатура'!$A$6:$A$205)-5)))&amp;"")</f>
        <v/>
      </c>
      <c r="F4785" s="18" t="str">
        <f>IF(OR(I4785="ОК",I4785="Учтено: добавьте пояснение"),IF(C4785="Приход",D4785,IF(C4785="Корректировка остатка",D4785,-D4785)),"")</f>
        <v/>
      </c>
      <c r="G4785" s="13"/>
      <c r="H4785" s="15" t="str">
        <f>IF(OR(B4785="",SUMPRODUCT(--EXACT('Номенклатура'!$A$6:$A$205,B4785))&lt;&gt;1),"",INDEX('Номенклатура'!$B$6:$B$205,SUMPRODUCT(EXACT('Номенклатура'!$A$6:$A$205,B4785)*(ROW('Номенклатура'!$A$6:$A$205)-5)))&amp;"")</f>
        <v/>
      </c>
      <c r="I4785" s="15" t="str">
        <f>IF(COUNTA(A4785:D4785,G4785)=0,"",IF(NOT(ISNUMBER(A4785)),"Укажите дату",IF(B4785="","Укажите код",IF(NOT(AND(ISTEXT(B4785),LEN(B4785)&gt;0,LEN(B4785)&lt;=30,ISNUMBER(FIND(LEFT(B4785,1),"ABCDEFGHIJKLMNOPQRSTUVWXYZ")),SUMPRODUCT((MID(B4785,{1,2,3,4,5,6,7,8,9,10,11,12,13,14,15,16,17,18,19,20,21,22,23,24,25,26,27,28,29,30},1)&lt;&gt;"")*ISERROR(FIND(MID(B4785,{1,2,3,4,5,6,7,8,9,10,11,12,13,14,15,16,17,18,19,20,21,22,23,24,25,26,27,28,29,30},1),"ABCDEFGHIJKLMNOPQRSTUVWXYZ0123456789-_")))=0,ISERROR(VALUE(B4785)))),"Недопустимый код: только латинские буквы A-Z в верхнем регистре, цифры, - и _; начало с буквы, до 30 символов (например MILK-001)",IF(SUMPRODUCT(--EXACT('Номенклатура'!$A$6:$A$205,B4785))=0,"Код не найден в номенклатуре",IF(SUMPRODUCT(--EXACT('Номенклатура'!$A$6:$A$205,B4785))&gt;1,"Код повторяется в номенклатуре",IF(ISNA(MATCH(C4785,{"Приход","Расход","Списание","Корректировка остатка"},0)),"Выберите тип операции",IF(NOT(ISNUMBER(D4785)),"Укажите количество",IF(D4785=0,"Количество не может быть 0",IF(AND(C4785&lt;&gt;"Корректировка остатка",D4785&lt;0),"Для этого типа количество положительное",IF(NOT(ISNUMBER('Номенклатура'!$C$2)),"Укажите дату начала учёта",IF(A4785&lt;INT('Номенклатура'!$C$2),"Раньше даты начала учёта: НЕ учтено",IF(AND(C4785="Корректировка остатка",TRIM(G4785)=""),"Учтено: добавьте пояснение","ОК")))))))))))))</f>
        <v/>
      </c>
    </row>
    <row r="4786" spans="1:9" x14ac:dyDescent="0.25">
      <c r="A4786" s="16"/>
      <c r="B4786" s="13"/>
      <c r="C4786" s="13"/>
      <c r="D4786" s="14"/>
      <c r="E4786" s="17" t="str">
        <f>IF(OR(B4786="",SUMPRODUCT(--EXACT('Номенклатура'!$A$6:$A$205,B4786))&lt;&gt;1),"",INDEX('Номенклатура'!$D$6:$D$205,SUMPRODUCT(EXACT('Номенклатура'!$A$6:$A$205,B4786)*(ROW('Номенклатура'!$A$6:$A$205)-5)))&amp;"")</f>
        <v/>
      </c>
      <c r="F4786" s="18" t="str">
        <f>IF(OR(I4786="ОК",I4786="Учтено: добавьте пояснение"),IF(C4786="Приход",D4786,IF(C4786="Корректировка остатка",D4786,-D4786)),"")</f>
        <v/>
      </c>
      <c r="G4786" s="13"/>
      <c r="H4786" s="15" t="str">
        <f>IF(OR(B4786="",SUMPRODUCT(--EXACT('Номенклатура'!$A$6:$A$205,B4786))&lt;&gt;1),"",INDEX('Номенклатура'!$B$6:$B$205,SUMPRODUCT(EXACT('Номенклатура'!$A$6:$A$205,B4786)*(ROW('Номенклатура'!$A$6:$A$205)-5)))&amp;"")</f>
        <v/>
      </c>
      <c r="I4786" s="15" t="str">
        <f>IF(COUNTA(A4786:D4786,G4786)=0,"",IF(NOT(ISNUMBER(A4786)),"Укажите дату",IF(B4786="","Укажите код",IF(NOT(AND(ISTEXT(B4786),LEN(B4786)&gt;0,LEN(B4786)&lt;=30,ISNUMBER(FIND(LEFT(B4786,1),"ABCDEFGHIJKLMNOPQRSTUVWXYZ")),SUMPRODUCT((MID(B4786,{1,2,3,4,5,6,7,8,9,10,11,12,13,14,15,16,17,18,19,20,21,22,23,24,25,26,27,28,29,30},1)&lt;&gt;"")*ISERROR(FIND(MID(B4786,{1,2,3,4,5,6,7,8,9,10,11,12,13,14,15,16,17,18,19,20,21,22,23,24,25,26,27,28,29,30},1),"ABCDEFGHIJKLMNOPQRSTUVWXYZ0123456789-_")))=0,ISERROR(VALUE(B4786)))),"Недопустимый код: только латинские буквы A-Z в верхнем регистре, цифры, - и _; начало с буквы, до 30 символов (например MILK-001)",IF(SUMPRODUCT(--EXACT('Номенклатура'!$A$6:$A$205,B4786))=0,"Код не найден в номенклатуре",IF(SUMPRODUCT(--EXACT('Номенклатура'!$A$6:$A$205,B4786))&gt;1,"Код повторяется в номенклатуре",IF(ISNA(MATCH(C4786,{"Приход","Расход","Списание","Корректировка остатка"},0)),"Выберите тип операции",IF(NOT(ISNUMBER(D4786)),"Укажите количество",IF(D4786=0,"Количество не может быть 0",IF(AND(C4786&lt;&gt;"Корректировка остатка",D4786&lt;0),"Для этого типа количество положительное",IF(NOT(ISNUMBER('Номенклатура'!$C$2)),"Укажите дату начала учёта",IF(A4786&lt;INT('Номенклатура'!$C$2),"Раньше даты начала учёта: НЕ учтено",IF(AND(C4786="Корректировка остатка",TRIM(G4786)=""),"Учтено: добавьте пояснение","ОК")))))))))))))</f>
        <v/>
      </c>
    </row>
    <row r="4787" spans="1:9" x14ac:dyDescent="0.25">
      <c r="A4787" s="16"/>
      <c r="B4787" s="13"/>
      <c r="C4787" s="13"/>
      <c r="D4787" s="14"/>
      <c r="E4787" s="17" t="str">
        <f>IF(OR(B4787="",SUMPRODUCT(--EXACT('Номенклатура'!$A$6:$A$205,B4787))&lt;&gt;1),"",INDEX('Номенклатура'!$D$6:$D$205,SUMPRODUCT(EXACT('Номенклатура'!$A$6:$A$205,B4787)*(ROW('Номенклатура'!$A$6:$A$205)-5)))&amp;"")</f>
        <v/>
      </c>
      <c r="F4787" s="18" t="str">
        <f>IF(OR(I4787="ОК",I4787="Учтено: добавьте пояснение"),IF(C4787="Приход",D4787,IF(C4787="Корректировка остатка",D4787,-D4787)),"")</f>
        <v/>
      </c>
      <c r="G4787" s="13"/>
      <c r="H4787" s="15" t="str">
        <f>IF(OR(B4787="",SUMPRODUCT(--EXACT('Номенклатура'!$A$6:$A$205,B4787))&lt;&gt;1),"",INDEX('Номенклатура'!$B$6:$B$205,SUMPRODUCT(EXACT('Номенклатура'!$A$6:$A$205,B4787)*(ROW('Номенклатура'!$A$6:$A$205)-5)))&amp;"")</f>
        <v/>
      </c>
      <c r="I4787" s="15" t="str">
        <f>IF(COUNTA(A4787:D4787,G4787)=0,"",IF(NOT(ISNUMBER(A4787)),"Укажите дату",IF(B4787="","Укажите код",IF(NOT(AND(ISTEXT(B4787),LEN(B4787)&gt;0,LEN(B4787)&lt;=30,ISNUMBER(FIND(LEFT(B4787,1),"ABCDEFGHIJKLMNOPQRSTUVWXYZ")),SUMPRODUCT((MID(B4787,{1,2,3,4,5,6,7,8,9,10,11,12,13,14,15,16,17,18,19,20,21,22,23,24,25,26,27,28,29,30},1)&lt;&gt;"")*ISERROR(FIND(MID(B4787,{1,2,3,4,5,6,7,8,9,10,11,12,13,14,15,16,17,18,19,20,21,22,23,24,25,26,27,28,29,30},1),"ABCDEFGHIJKLMNOPQRSTUVWXYZ0123456789-_")))=0,ISERROR(VALUE(B4787)))),"Недопустимый код: только латинские буквы A-Z в верхнем регистре, цифры, - и _; начало с буквы, до 30 символов (например MILK-001)",IF(SUMPRODUCT(--EXACT('Номенклатура'!$A$6:$A$205,B4787))=0,"Код не найден в номенклатуре",IF(SUMPRODUCT(--EXACT('Номенклатура'!$A$6:$A$205,B4787))&gt;1,"Код повторяется в номенклатуре",IF(ISNA(MATCH(C4787,{"Приход","Расход","Списание","Корректировка остатка"},0)),"Выберите тип операции",IF(NOT(ISNUMBER(D4787)),"Укажите количество",IF(D4787=0,"Количество не может быть 0",IF(AND(C4787&lt;&gt;"Корректировка остатка",D4787&lt;0),"Для этого типа количество положительное",IF(NOT(ISNUMBER('Номенклатура'!$C$2)),"Укажите дату начала учёта",IF(A4787&lt;INT('Номенклатура'!$C$2),"Раньше даты начала учёта: НЕ учтено",IF(AND(C4787="Корректировка остатка",TRIM(G4787)=""),"Учтено: добавьте пояснение","ОК")))))))))))))</f>
        <v/>
      </c>
    </row>
    <row r="4788" spans="1:9" x14ac:dyDescent="0.25">
      <c r="A4788" s="16"/>
      <c r="B4788" s="13"/>
      <c r="C4788" s="13"/>
      <c r="D4788" s="14"/>
      <c r="E4788" s="17" t="str">
        <f>IF(OR(B4788="",SUMPRODUCT(--EXACT('Номенклатура'!$A$6:$A$205,B4788))&lt;&gt;1),"",INDEX('Номенклатура'!$D$6:$D$205,SUMPRODUCT(EXACT('Номенклатура'!$A$6:$A$205,B4788)*(ROW('Номенклатура'!$A$6:$A$205)-5)))&amp;"")</f>
        <v/>
      </c>
      <c r="F4788" s="18" t="str">
        <f>IF(OR(I4788="ОК",I4788="Учтено: добавьте пояснение"),IF(C4788="Приход",D4788,IF(C4788="Корректировка остатка",D4788,-D4788)),"")</f>
        <v/>
      </c>
      <c r="G4788" s="13"/>
      <c r="H4788" s="15" t="str">
        <f>IF(OR(B4788="",SUMPRODUCT(--EXACT('Номенклатура'!$A$6:$A$205,B4788))&lt;&gt;1),"",INDEX('Номенклатура'!$B$6:$B$205,SUMPRODUCT(EXACT('Номенклатура'!$A$6:$A$205,B4788)*(ROW('Номенклатура'!$A$6:$A$205)-5)))&amp;"")</f>
        <v/>
      </c>
      <c r="I4788" s="15" t="str">
        <f>IF(COUNTA(A4788:D4788,G4788)=0,"",IF(NOT(ISNUMBER(A4788)),"Укажите дату",IF(B4788="","Укажите код",IF(NOT(AND(ISTEXT(B4788),LEN(B4788)&gt;0,LEN(B4788)&lt;=30,ISNUMBER(FIND(LEFT(B4788,1),"ABCDEFGHIJKLMNOPQRSTUVWXYZ")),SUMPRODUCT((MID(B4788,{1,2,3,4,5,6,7,8,9,10,11,12,13,14,15,16,17,18,19,20,21,22,23,24,25,26,27,28,29,30},1)&lt;&gt;"")*ISERROR(FIND(MID(B4788,{1,2,3,4,5,6,7,8,9,10,11,12,13,14,15,16,17,18,19,20,21,22,23,24,25,26,27,28,29,30},1),"ABCDEFGHIJKLMNOPQRSTUVWXYZ0123456789-_")))=0,ISERROR(VALUE(B4788)))),"Недопустимый код: только латинские буквы A-Z в верхнем регистре, цифры, - и _; начало с буквы, до 30 символов (например MILK-001)",IF(SUMPRODUCT(--EXACT('Номенклатура'!$A$6:$A$205,B4788))=0,"Код не найден в номенклатуре",IF(SUMPRODUCT(--EXACT('Номенклатура'!$A$6:$A$205,B4788))&gt;1,"Код повторяется в номенклатуре",IF(ISNA(MATCH(C4788,{"Приход","Расход","Списание","Корректировка остатка"},0)),"Выберите тип операции",IF(NOT(ISNUMBER(D4788)),"Укажите количество",IF(D4788=0,"Количество не может быть 0",IF(AND(C4788&lt;&gt;"Корректировка остатка",D4788&lt;0),"Для этого типа количество положительное",IF(NOT(ISNUMBER('Номенклатура'!$C$2)),"Укажите дату начала учёта",IF(A4788&lt;INT('Номенклатура'!$C$2),"Раньше даты начала учёта: НЕ учтено",IF(AND(C4788="Корректировка остатка",TRIM(G4788)=""),"Учтено: добавьте пояснение","ОК")))))))))))))</f>
        <v/>
      </c>
    </row>
    <row r="4789" spans="1:9" x14ac:dyDescent="0.25">
      <c r="A4789" s="16"/>
      <c r="B4789" s="13"/>
      <c r="C4789" s="13"/>
      <c r="D4789" s="14"/>
      <c r="E4789" s="17" t="str">
        <f>IF(OR(B4789="",SUMPRODUCT(--EXACT('Номенклатура'!$A$6:$A$205,B4789))&lt;&gt;1),"",INDEX('Номенклатура'!$D$6:$D$205,SUMPRODUCT(EXACT('Номенклатура'!$A$6:$A$205,B4789)*(ROW('Номенклатура'!$A$6:$A$205)-5)))&amp;"")</f>
        <v/>
      </c>
      <c r="F4789" s="18" t="str">
        <f>IF(OR(I4789="ОК",I4789="Учтено: добавьте пояснение"),IF(C4789="Приход",D4789,IF(C4789="Корректировка остатка",D4789,-D4789)),"")</f>
        <v/>
      </c>
      <c r="G4789" s="13"/>
      <c r="H4789" s="15" t="str">
        <f>IF(OR(B4789="",SUMPRODUCT(--EXACT('Номенклатура'!$A$6:$A$205,B4789))&lt;&gt;1),"",INDEX('Номенклатура'!$B$6:$B$205,SUMPRODUCT(EXACT('Номенклатура'!$A$6:$A$205,B4789)*(ROW('Номенклатура'!$A$6:$A$205)-5)))&amp;"")</f>
        <v/>
      </c>
      <c r="I4789" s="15" t="str">
        <f>IF(COUNTA(A4789:D4789,G4789)=0,"",IF(NOT(ISNUMBER(A4789)),"Укажите дату",IF(B4789="","Укажите код",IF(NOT(AND(ISTEXT(B4789),LEN(B4789)&gt;0,LEN(B4789)&lt;=30,ISNUMBER(FIND(LEFT(B4789,1),"ABCDEFGHIJKLMNOPQRSTUVWXYZ")),SUMPRODUCT((MID(B4789,{1,2,3,4,5,6,7,8,9,10,11,12,13,14,15,16,17,18,19,20,21,22,23,24,25,26,27,28,29,30},1)&lt;&gt;"")*ISERROR(FIND(MID(B4789,{1,2,3,4,5,6,7,8,9,10,11,12,13,14,15,16,17,18,19,20,21,22,23,24,25,26,27,28,29,30},1),"ABCDEFGHIJKLMNOPQRSTUVWXYZ0123456789-_")))=0,ISERROR(VALUE(B4789)))),"Недопустимый код: только латинские буквы A-Z в верхнем регистре, цифры, - и _; начало с буквы, до 30 символов (например MILK-001)",IF(SUMPRODUCT(--EXACT('Номенклатура'!$A$6:$A$205,B4789))=0,"Код не найден в номенклатуре",IF(SUMPRODUCT(--EXACT('Номенклатура'!$A$6:$A$205,B4789))&gt;1,"Код повторяется в номенклатуре",IF(ISNA(MATCH(C4789,{"Приход","Расход","Списание","Корректировка остатка"},0)),"Выберите тип операции",IF(NOT(ISNUMBER(D4789)),"Укажите количество",IF(D4789=0,"Количество не может быть 0",IF(AND(C4789&lt;&gt;"Корректировка остатка",D4789&lt;0),"Для этого типа количество положительное",IF(NOT(ISNUMBER('Номенклатура'!$C$2)),"Укажите дату начала учёта",IF(A4789&lt;INT('Номенклатура'!$C$2),"Раньше даты начала учёта: НЕ учтено",IF(AND(C4789="Корректировка остатка",TRIM(G4789)=""),"Учтено: добавьте пояснение","ОК")))))))))))))</f>
        <v/>
      </c>
    </row>
    <row r="4790" spans="1:9" x14ac:dyDescent="0.25">
      <c r="A4790" s="16"/>
      <c r="B4790" s="13"/>
      <c r="C4790" s="13"/>
      <c r="D4790" s="14"/>
      <c r="E4790" s="17" t="str">
        <f>IF(OR(B4790="",SUMPRODUCT(--EXACT('Номенклатура'!$A$6:$A$205,B4790))&lt;&gt;1),"",INDEX('Номенклатура'!$D$6:$D$205,SUMPRODUCT(EXACT('Номенклатура'!$A$6:$A$205,B4790)*(ROW('Номенклатура'!$A$6:$A$205)-5)))&amp;"")</f>
        <v/>
      </c>
      <c r="F4790" s="18" t="str">
        <f>IF(OR(I4790="ОК",I4790="Учтено: добавьте пояснение"),IF(C4790="Приход",D4790,IF(C4790="Корректировка остатка",D4790,-D4790)),"")</f>
        <v/>
      </c>
      <c r="G4790" s="13"/>
      <c r="H4790" s="15" t="str">
        <f>IF(OR(B4790="",SUMPRODUCT(--EXACT('Номенклатура'!$A$6:$A$205,B4790))&lt;&gt;1),"",INDEX('Номенклатура'!$B$6:$B$205,SUMPRODUCT(EXACT('Номенклатура'!$A$6:$A$205,B4790)*(ROW('Номенклатура'!$A$6:$A$205)-5)))&amp;"")</f>
        <v/>
      </c>
      <c r="I4790" s="15" t="str">
        <f>IF(COUNTA(A4790:D4790,G4790)=0,"",IF(NOT(ISNUMBER(A4790)),"Укажите дату",IF(B4790="","Укажите код",IF(NOT(AND(ISTEXT(B4790),LEN(B4790)&gt;0,LEN(B4790)&lt;=30,ISNUMBER(FIND(LEFT(B4790,1),"ABCDEFGHIJKLMNOPQRSTUVWXYZ")),SUMPRODUCT((MID(B4790,{1,2,3,4,5,6,7,8,9,10,11,12,13,14,15,16,17,18,19,20,21,22,23,24,25,26,27,28,29,30},1)&lt;&gt;"")*ISERROR(FIND(MID(B4790,{1,2,3,4,5,6,7,8,9,10,11,12,13,14,15,16,17,18,19,20,21,22,23,24,25,26,27,28,29,30},1),"ABCDEFGHIJKLMNOPQRSTUVWXYZ0123456789-_")))=0,ISERROR(VALUE(B4790)))),"Недопустимый код: только латинские буквы A-Z в верхнем регистре, цифры, - и _; начало с буквы, до 30 символов (например MILK-001)",IF(SUMPRODUCT(--EXACT('Номенклатура'!$A$6:$A$205,B4790))=0,"Код не найден в номенклатуре",IF(SUMPRODUCT(--EXACT('Номенклатура'!$A$6:$A$205,B4790))&gt;1,"Код повторяется в номенклатуре",IF(ISNA(MATCH(C4790,{"Приход","Расход","Списание","Корректировка остатка"},0)),"Выберите тип операции",IF(NOT(ISNUMBER(D4790)),"Укажите количество",IF(D4790=0,"Количество не может быть 0",IF(AND(C4790&lt;&gt;"Корректировка остатка",D4790&lt;0),"Для этого типа количество положительное",IF(NOT(ISNUMBER('Номенклатура'!$C$2)),"Укажите дату начала учёта",IF(A4790&lt;INT('Номенклатура'!$C$2),"Раньше даты начала учёта: НЕ учтено",IF(AND(C4790="Корректировка остатка",TRIM(G4790)=""),"Учтено: добавьте пояснение","ОК")))))))))))))</f>
        <v/>
      </c>
    </row>
    <row r="4791" spans="1:9" x14ac:dyDescent="0.25">
      <c r="A4791" s="16"/>
      <c r="B4791" s="13"/>
      <c r="C4791" s="13"/>
      <c r="D4791" s="14"/>
      <c r="E4791" s="17" t="str">
        <f>IF(OR(B4791="",SUMPRODUCT(--EXACT('Номенклатура'!$A$6:$A$205,B4791))&lt;&gt;1),"",INDEX('Номенклатура'!$D$6:$D$205,SUMPRODUCT(EXACT('Номенклатура'!$A$6:$A$205,B4791)*(ROW('Номенклатура'!$A$6:$A$205)-5)))&amp;"")</f>
        <v/>
      </c>
      <c r="F4791" s="18" t="str">
        <f>IF(OR(I4791="ОК",I4791="Учтено: добавьте пояснение"),IF(C4791="Приход",D4791,IF(C4791="Корректировка остатка",D4791,-D4791)),"")</f>
        <v/>
      </c>
      <c r="G4791" s="13"/>
      <c r="H4791" s="15" t="str">
        <f>IF(OR(B4791="",SUMPRODUCT(--EXACT('Номенклатура'!$A$6:$A$205,B4791))&lt;&gt;1),"",INDEX('Номенклатура'!$B$6:$B$205,SUMPRODUCT(EXACT('Номенклатура'!$A$6:$A$205,B4791)*(ROW('Номенклатура'!$A$6:$A$205)-5)))&amp;"")</f>
        <v/>
      </c>
      <c r="I4791" s="15" t="str">
        <f>IF(COUNTA(A4791:D4791,G4791)=0,"",IF(NOT(ISNUMBER(A4791)),"Укажите дату",IF(B4791="","Укажите код",IF(NOT(AND(ISTEXT(B4791),LEN(B4791)&gt;0,LEN(B4791)&lt;=30,ISNUMBER(FIND(LEFT(B4791,1),"ABCDEFGHIJKLMNOPQRSTUVWXYZ")),SUMPRODUCT((MID(B4791,{1,2,3,4,5,6,7,8,9,10,11,12,13,14,15,16,17,18,19,20,21,22,23,24,25,26,27,28,29,30},1)&lt;&gt;"")*ISERROR(FIND(MID(B4791,{1,2,3,4,5,6,7,8,9,10,11,12,13,14,15,16,17,18,19,20,21,22,23,24,25,26,27,28,29,30},1),"ABCDEFGHIJKLMNOPQRSTUVWXYZ0123456789-_")))=0,ISERROR(VALUE(B4791)))),"Недопустимый код: только латинские буквы A-Z в верхнем регистре, цифры, - и _; начало с буквы, до 30 символов (например MILK-001)",IF(SUMPRODUCT(--EXACT('Номенклатура'!$A$6:$A$205,B4791))=0,"Код не найден в номенклатуре",IF(SUMPRODUCT(--EXACT('Номенклатура'!$A$6:$A$205,B4791))&gt;1,"Код повторяется в номенклатуре",IF(ISNA(MATCH(C4791,{"Приход","Расход","Списание","Корректировка остатка"},0)),"Выберите тип операции",IF(NOT(ISNUMBER(D4791)),"Укажите количество",IF(D4791=0,"Количество не может быть 0",IF(AND(C4791&lt;&gt;"Корректировка остатка",D4791&lt;0),"Для этого типа количество положительное",IF(NOT(ISNUMBER('Номенклатура'!$C$2)),"Укажите дату начала учёта",IF(A4791&lt;INT('Номенклатура'!$C$2),"Раньше даты начала учёта: НЕ учтено",IF(AND(C4791="Корректировка остатка",TRIM(G4791)=""),"Учтено: добавьте пояснение","ОК")))))))))))))</f>
        <v/>
      </c>
    </row>
    <row r="4792" spans="1:9" x14ac:dyDescent="0.25">
      <c r="A4792" s="16"/>
      <c r="B4792" s="13"/>
      <c r="C4792" s="13"/>
      <c r="D4792" s="14"/>
      <c r="E4792" s="17" t="str">
        <f>IF(OR(B4792="",SUMPRODUCT(--EXACT('Номенклатура'!$A$6:$A$205,B4792))&lt;&gt;1),"",INDEX('Номенклатура'!$D$6:$D$205,SUMPRODUCT(EXACT('Номенклатура'!$A$6:$A$205,B4792)*(ROW('Номенклатура'!$A$6:$A$205)-5)))&amp;"")</f>
        <v/>
      </c>
      <c r="F4792" s="18" t="str">
        <f>IF(OR(I4792="ОК",I4792="Учтено: добавьте пояснение"),IF(C4792="Приход",D4792,IF(C4792="Корректировка остатка",D4792,-D4792)),"")</f>
        <v/>
      </c>
      <c r="G4792" s="13"/>
      <c r="H4792" s="15" t="str">
        <f>IF(OR(B4792="",SUMPRODUCT(--EXACT('Номенклатура'!$A$6:$A$205,B4792))&lt;&gt;1),"",INDEX('Номенклатура'!$B$6:$B$205,SUMPRODUCT(EXACT('Номенклатура'!$A$6:$A$205,B4792)*(ROW('Номенклатура'!$A$6:$A$205)-5)))&amp;"")</f>
        <v/>
      </c>
      <c r="I4792" s="15" t="str">
        <f>IF(COUNTA(A4792:D4792,G4792)=0,"",IF(NOT(ISNUMBER(A4792)),"Укажите дату",IF(B4792="","Укажите код",IF(NOT(AND(ISTEXT(B4792),LEN(B4792)&gt;0,LEN(B4792)&lt;=30,ISNUMBER(FIND(LEFT(B4792,1),"ABCDEFGHIJKLMNOPQRSTUVWXYZ")),SUMPRODUCT((MID(B4792,{1,2,3,4,5,6,7,8,9,10,11,12,13,14,15,16,17,18,19,20,21,22,23,24,25,26,27,28,29,30},1)&lt;&gt;"")*ISERROR(FIND(MID(B4792,{1,2,3,4,5,6,7,8,9,10,11,12,13,14,15,16,17,18,19,20,21,22,23,24,25,26,27,28,29,30},1),"ABCDEFGHIJKLMNOPQRSTUVWXYZ0123456789-_")))=0,ISERROR(VALUE(B4792)))),"Недопустимый код: только латинские буквы A-Z в верхнем регистре, цифры, - и _; начало с буквы, до 30 символов (например MILK-001)",IF(SUMPRODUCT(--EXACT('Номенклатура'!$A$6:$A$205,B4792))=0,"Код не найден в номенклатуре",IF(SUMPRODUCT(--EXACT('Номенклатура'!$A$6:$A$205,B4792))&gt;1,"Код повторяется в номенклатуре",IF(ISNA(MATCH(C4792,{"Приход","Расход","Списание","Корректировка остатка"},0)),"Выберите тип операции",IF(NOT(ISNUMBER(D4792)),"Укажите количество",IF(D4792=0,"Количество не может быть 0",IF(AND(C4792&lt;&gt;"Корректировка остатка",D4792&lt;0),"Для этого типа количество положительное",IF(NOT(ISNUMBER('Номенклатура'!$C$2)),"Укажите дату начала учёта",IF(A4792&lt;INT('Номенклатура'!$C$2),"Раньше даты начала учёта: НЕ учтено",IF(AND(C4792="Корректировка остатка",TRIM(G4792)=""),"Учтено: добавьте пояснение","ОК")))))))))))))</f>
        <v/>
      </c>
    </row>
    <row r="4793" spans="1:9" x14ac:dyDescent="0.25">
      <c r="A4793" s="16"/>
      <c r="B4793" s="13"/>
      <c r="C4793" s="13"/>
      <c r="D4793" s="14"/>
      <c r="E4793" s="17" t="str">
        <f>IF(OR(B4793="",SUMPRODUCT(--EXACT('Номенклатура'!$A$6:$A$205,B4793))&lt;&gt;1),"",INDEX('Номенклатура'!$D$6:$D$205,SUMPRODUCT(EXACT('Номенклатура'!$A$6:$A$205,B4793)*(ROW('Номенклатура'!$A$6:$A$205)-5)))&amp;"")</f>
        <v/>
      </c>
      <c r="F4793" s="18" t="str">
        <f>IF(OR(I4793="ОК",I4793="Учтено: добавьте пояснение"),IF(C4793="Приход",D4793,IF(C4793="Корректировка остатка",D4793,-D4793)),"")</f>
        <v/>
      </c>
      <c r="G4793" s="13"/>
      <c r="H4793" s="15" t="str">
        <f>IF(OR(B4793="",SUMPRODUCT(--EXACT('Номенклатура'!$A$6:$A$205,B4793))&lt;&gt;1),"",INDEX('Номенклатура'!$B$6:$B$205,SUMPRODUCT(EXACT('Номенклатура'!$A$6:$A$205,B4793)*(ROW('Номенклатура'!$A$6:$A$205)-5)))&amp;"")</f>
        <v/>
      </c>
      <c r="I4793" s="15" t="str">
        <f>IF(COUNTA(A4793:D4793,G4793)=0,"",IF(NOT(ISNUMBER(A4793)),"Укажите дату",IF(B4793="","Укажите код",IF(NOT(AND(ISTEXT(B4793),LEN(B4793)&gt;0,LEN(B4793)&lt;=30,ISNUMBER(FIND(LEFT(B4793,1),"ABCDEFGHIJKLMNOPQRSTUVWXYZ")),SUMPRODUCT((MID(B4793,{1,2,3,4,5,6,7,8,9,10,11,12,13,14,15,16,17,18,19,20,21,22,23,24,25,26,27,28,29,30},1)&lt;&gt;"")*ISERROR(FIND(MID(B4793,{1,2,3,4,5,6,7,8,9,10,11,12,13,14,15,16,17,18,19,20,21,22,23,24,25,26,27,28,29,30},1),"ABCDEFGHIJKLMNOPQRSTUVWXYZ0123456789-_")))=0,ISERROR(VALUE(B4793)))),"Недопустимый код: только латинские буквы A-Z в верхнем регистре, цифры, - и _; начало с буквы, до 30 символов (например MILK-001)",IF(SUMPRODUCT(--EXACT('Номенклатура'!$A$6:$A$205,B4793))=0,"Код не найден в номенклатуре",IF(SUMPRODUCT(--EXACT('Номенклатура'!$A$6:$A$205,B4793))&gt;1,"Код повторяется в номенклатуре",IF(ISNA(MATCH(C4793,{"Приход","Расход","Списание","Корректировка остатка"},0)),"Выберите тип операции",IF(NOT(ISNUMBER(D4793)),"Укажите количество",IF(D4793=0,"Количество не может быть 0",IF(AND(C4793&lt;&gt;"Корректировка остатка",D4793&lt;0),"Для этого типа количество положительное",IF(NOT(ISNUMBER('Номенклатура'!$C$2)),"Укажите дату начала учёта",IF(A4793&lt;INT('Номенклатура'!$C$2),"Раньше даты начала учёта: НЕ учтено",IF(AND(C4793="Корректировка остатка",TRIM(G4793)=""),"Учтено: добавьте пояснение","ОК")))))))))))))</f>
        <v/>
      </c>
    </row>
    <row r="4794" spans="1:9" x14ac:dyDescent="0.25">
      <c r="A4794" s="16"/>
      <c r="B4794" s="13"/>
      <c r="C4794" s="13"/>
      <c r="D4794" s="14"/>
      <c r="E4794" s="17" t="str">
        <f>IF(OR(B4794="",SUMPRODUCT(--EXACT('Номенклатура'!$A$6:$A$205,B4794))&lt;&gt;1),"",INDEX('Номенклатура'!$D$6:$D$205,SUMPRODUCT(EXACT('Номенклатура'!$A$6:$A$205,B4794)*(ROW('Номенклатура'!$A$6:$A$205)-5)))&amp;"")</f>
        <v/>
      </c>
      <c r="F4794" s="18" t="str">
        <f>IF(OR(I4794="ОК",I4794="Учтено: добавьте пояснение"),IF(C4794="Приход",D4794,IF(C4794="Корректировка остатка",D4794,-D4794)),"")</f>
        <v/>
      </c>
      <c r="G4794" s="13"/>
      <c r="H4794" s="15" t="str">
        <f>IF(OR(B4794="",SUMPRODUCT(--EXACT('Номенклатура'!$A$6:$A$205,B4794))&lt;&gt;1),"",INDEX('Номенклатура'!$B$6:$B$205,SUMPRODUCT(EXACT('Номенклатура'!$A$6:$A$205,B4794)*(ROW('Номенклатура'!$A$6:$A$205)-5)))&amp;"")</f>
        <v/>
      </c>
      <c r="I4794" s="15" t="str">
        <f>IF(COUNTA(A4794:D4794,G4794)=0,"",IF(NOT(ISNUMBER(A4794)),"Укажите дату",IF(B4794="","Укажите код",IF(NOT(AND(ISTEXT(B4794),LEN(B4794)&gt;0,LEN(B4794)&lt;=30,ISNUMBER(FIND(LEFT(B4794,1),"ABCDEFGHIJKLMNOPQRSTUVWXYZ")),SUMPRODUCT((MID(B4794,{1,2,3,4,5,6,7,8,9,10,11,12,13,14,15,16,17,18,19,20,21,22,23,24,25,26,27,28,29,30},1)&lt;&gt;"")*ISERROR(FIND(MID(B4794,{1,2,3,4,5,6,7,8,9,10,11,12,13,14,15,16,17,18,19,20,21,22,23,24,25,26,27,28,29,30},1),"ABCDEFGHIJKLMNOPQRSTUVWXYZ0123456789-_")))=0,ISERROR(VALUE(B4794)))),"Недопустимый код: только латинские буквы A-Z в верхнем регистре, цифры, - и _; начало с буквы, до 30 символов (например MILK-001)",IF(SUMPRODUCT(--EXACT('Номенклатура'!$A$6:$A$205,B4794))=0,"Код не найден в номенклатуре",IF(SUMPRODUCT(--EXACT('Номенклатура'!$A$6:$A$205,B4794))&gt;1,"Код повторяется в номенклатуре",IF(ISNA(MATCH(C4794,{"Приход","Расход","Списание","Корректировка остатка"},0)),"Выберите тип операции",IF(NOT(ISNUMBER(D4794)),"Укажите количество",IF(D4794=0,"Количество не может быть 0",IF(AND(C4794&lt;&gt;"Корректировка остатка",D4794&lt;0),"Для этого типа количество положительное",IF(NOT(ISNUMBER('Номенклатура'!$C$2)),"Укажите дату начала учёта",IF(A4794&lt;INT('Номенклатура'!$C$2),"Раньше даты начала учёта: НЕ учтено",IF(AND(C4794="Корректировка остатка",TRIM(G4794)=""),"Учтено: добавьте пояснение","ОК")))))))))))))</f>
        <v/>
      </c>
    </row>
    <row r="4795" spans="1:9" x14ac:dyDescent="0.25">
      <c r="A4795" s="16"/>
      <c r="B4795" s="13"/>
      <c r="C4795" s="13"/>
      <c r="D4795" s="14"/>
      <c r="E4795" s="17" t="str">
        <f>IF(OR(B4795="",SUMPRODUCT(--EXACT('Номенклатура'!$A$6:$A$205,B4795))&lt;&gt;1),"",INDEX('Номенклатура'!$D$6:$D$205,SUMPRODUCT(EXACT('Номенклатура'!$A$6:$A$205,B4795)*(ROW('Номенклатура'!$A$6:$A$205)-5)))&amp;"")</f>
        <v/>
      </c>
      <c r="F4795" s="18" t="str">
        <f>IF(OR(I4795="ОК",I4795="Учтено: добавьте пояснение"),IF(C4795="Приход",D4795,IF(C4795="Корректировка остатка",D4795,-D4795)),"")</f>
        <v/>
      </c>
      <c r="G4795" s="13"/>
      <c r="H4795" s="15" t="str">
        <f>IF(OR(B4795="",SUMPRODUCT(--EXACT('Номенклатура'!$A$6:$A$205,B4795))&lt;&gt;1),"",INDEX('Номенклатура'!$B$6:$B$205,SUMPRODUCT(EXACT('Номенклатура'!$A$6:$A$205,B4795)*(ROW('Номенклатура'!$A$6:$A$205)-5)))&amp;"")</f>
        <v/>
      </c>
      <c r="I4795" s="15" t="str">
        <f>IF(COUNTA(A4795:D4795,G4795)=0,"",IF(NOT(ISNUMBER(A4795)),"Укажите дату",IF(B4795="","Укажите код",IF(NOT(AND(ISTEXT(B4795),LEN(B4795)&gt;0,LEN(B4795)&lt;=30,ISNUMBER(FIND(LEFT(B4795,1),"ABCDEFGHIJKLMNOPQRSTUVWXYZ")),SUMPRODUCT((MID(B4795,{1,2,3,4,5,6,7,8,9,10,11,12,13,14,15,16,17,18,19,20,21,22,23,24,25,26,27,28,29,30},1)&lt;&gt;"")*ISERROR(FIND(MID(B4795,{1,2,3,4,5,6,7,8,9,10,11,12,13,14,15,16,17,18,19,20,21,22,23,24,25,26,27,28,29,30},1),"ABCDEFGHIJKLMNOPQRSTUVWXYZ0123456789-_")))=0,ISERROR(VALUE(B4795)))),"Недопустимый код: только латинские буквы A-Z в верхнем регистре, цифры, - и _; начало с буквы, до 30 символов (например MILK-001)",IF(SUMPRODUCT(--EXACT('Номенклатура'!$A$6:$A$205,B4795))=0,"Код не найден в номенклатуре",IF(SUMPRODUCT(--EXACT('Номенклатура'!$A$6:$A$205,B4795))&gt;1,"Код повторяется в номенклатуре",IF(ISNA(MATCH(C4795,{"Приход","Расход","Списание","Корректировка остатка"},0)),"Выберите тип операции",IF(NOT(ISNUMBER(D4795)),"Укажите количество",IF(D4795=0,"Количество не может быть 0",IF(AND(C4795&lt;&gt;"Корректировка остатка",D4795&lt;0),"Для этого типа количество положительное",IF(NOT(ISNUMBER('Номенклатура'!$C$2)),"Укажите дату начала учёта",IF(A4795&lt;INT('Номенклатура'!$C$2),"Раньше даты начала учёта: НЕ учтено",IF(AND(C4795="Корректировка остатка",TRIM(G4795)=""),"Учтено: добавьте пояснение","ОК")))))))))))))</f>
        <v/>
      </c>
    </row>
    <row r="4796" spans="1:9" x14ac:dyDescent="0.25">
      <c r="A4796" s="16"/>
      <c r="B4796" s="13"/>
      <c r="C4796" s="13"/>
      <c r="D4796" s="14"/>
      <c r="E4796" s="17" t="str">
        <f>IF(OR(B4796="",SUMPRODUCT(--EXACT('Номенклатура'!$A$6:$A$205,B4796))&lt;&gt;1),"",INDEX('Номенклатура'!$D$6:$D$205,SUMPRODUCT(EXACT('Номенклатура'!$A$6:$A$205,B4796)*(ROW('Номенклатура'!$A$6:$A$205)-5)))&amp;"")</f>
        <v/>
      </c>
      <c r="F4796" s="18" t="str">
        <f>IF(OR(I4796="ОК",I4796="Учтено: добавьте пояснение"),IF(C4796="Приход",D4796,IF(C4796="Корректировка остатка",D4796,-D4796)),"")</f>
        <v/>
      </c>
      <c r="G4796" s="13"/>
      <c r="H4796" s="15" t="str">
        <f>IF(OR(B4796="",SUMPRODUCT(--EXACT('Номенклатура'!$A$6:$A$205,B4796))&lt;&gt;1),"",INDEX('Номенклатура'!$B$6:$B$205,SUMPRODUCT(EXACT('Номенклатура'!$A$6:$A$205,B4796)*(ROW('Номенклатура'!$A$6:$A$205)-5)))&amp;"")</f>
        <v/>
      </c>
      <c r="I4796" s="15" t="str">
        <f>IF(COUNTA(A4796:D4796,G4796)=0,"",IF(NOT(ISNUMBER(A4796)),"Укажите дату",IF(B4796="","Укажите код",IF(NOT(AND(ISTEXT(B4796),LEN(B4796)&gt;0,LEN(B4796)&lt;=30,ISNUMBER(FIND(LEFT(B4796,1),"ABCDEFGHIJKLMNOPQRSTUVWXYZ")),SUMPRODUCT((MID(B4796,{1,2,3,4,5,6,7,8,9,10,11,12,13,14,15,16,17,18,19,20,21,22,23,24,25,26,27,28,29,30},1)&lt;&gt;"")*ISERROR(FIND(MID(B4796,{1,2,3,4,5,6,7,8,9,10,11,12,13,14,15,16,17,18,19,20,21,22,23,24,25,26,27,28,29,30},1),"ABCDEFGHIJKLMNOPQRSTUVWXYZ0123456789-_")))=0,ISERROR(VALUE(B4796)))),"Недопустимый код: только латинские буквы A-Z в верхнем регистре, цифры, - и _; начало с буквы, до 30 символов (например MILK-001)",IF(SUMPRODUCT(--EXACT('Номенклатура'!$A$6:$A$205,B4796))=0,"Код не найден в номенклатуре",IF(SUMPRODUCT(--EXACT('Номенклатура'!$A$6:$A$205,B4796))&gt;1,"Код повторяется в номенклатуре",IF(ISNA(MATCH(C4796,{"Приход","Расход","Списание","Корректировка остатка"},0)),"Выберите тип операции",IF(NOT(ISNUMBER(D4796)),"Укажите количество",IF(D4796=0,"Количество не может быть 0",IF(AND(C4796&lt;&gt;"Корректировка остатка",D4796&lt;0),"Для этого типа количество положительное",IF(NOT(ISNUMBER('Номенклатура'!$C$2)),"Укажите дату начала учёта",IF(A4796&lt;INT('Номенклатура'!$C$2),"Раньше даты начала учёта: НЕ учтено",IF(AND(C4796="Корректировка остатка",TRIM(G4796)=""),"Учтено: добавьте пояснение","ОК")))))))))))))</f>
        <v/>
      </c>
    </row>
    <row r="4797" spans="1:9" x14ac:dyDescent="0.25">
      <c r="A4797" s="16"/>
      <c r="B4797" s="13"/>
      <c r="C4797" s="13"/>
      <c r="D4797" s="14"/>
      <c r="E4797" s="17" t="str">
        <f>IF(OR(B4797="",SUMPRODUCT(--EXACT('Номенклатура'!$A$6:$A$205,B4797))&lt;&gt;1),"",INDEX('Номенклатура'!$D$6:$D$205,SUMPRODUCT(EXACT('Номенклатура'!$A$6:$A$205,B4797)*(ROW('Номенклатура'!$A$6:$A$205)-5)))&amp;"")</f>
        <v/>
      </c>
      <c r="F4797" s="18" t="str">
        <f>IF(OR(I4797="ОК",I4797="Учтено: добавьте пояснение"),IF(C4797="Приход",D4797,IF(C4797="Корректировка остатка",D4797,-D4797)),"")</f>
        <v/>
      </c>
      <c r="G4797" s="13"/>
      <c r="H4797" s="15" t="str">
        <f>IF(OR(B4797="",SUMPRODUCT(--EXACT('Номенклатура'!$A$6:$A$205,B4797))&lt;&gt;1),"",INDEX('Номенклатура'!$B$6:$B$205,SUMPRODUCT(EXACT('Номенклатура'!$A$6:$A$205,B4797)*(ROW('Номенклатура'!$A$6:$A$205)-5)))&amp;"")</f>
        <v/>
      </c>
      <c r="I4797" s="15" t="str">
        <f>IF(COUNTA(A4797:D4797,G4797)=0,"",IF(NOT(ISNUMBER(A4797)),"Укажите дату",IF(B4797="","Укажите код",IF(NOT(AND(ISTEXT(B4797),LEN(B4797)&gt;0,LEN(B4797)&lt;=30,ISNUMBER(FIND(LEFT(B4797,1),"ABCDEFGHIJKLMNOPQRSTUVWXYZ")),SUMPRODUCT((MID(B4797,{1,2,3,4,5,6,7,8,9,10,11,12,13,14,15,16,17,18,19,20,21,22,23,24,25,26,27,28,29,30},1)&lt;&gt;"")*ISERROR(FIND(MID(B4797,{1,2,3,4,5,6,7,8,9,10,11,12,13,14,15,16,17,18,19,20,21,22,23,24,25,26,27,28,29,30},1),"ABCDEFGHIJKLMNOPQRSTUVWXYZ0123456789-_")))=0,ISERROR(VALUE(B4797)))),"Недопустимый код: только латинские буквы A-Z в верхнем регистре, цифры, - и _; начало с буквы, до 30 символов (например MILK-001)",IF(SUMPRODUCT(--EXACT('Номенклатура'!$A$6:$A$205,B4797))=0,"Код не найден в номенклатуре",IF(SUMPRODUCT(--EXACT('Номенклатура'!$A$6:$A$205,B4797))&gt;1,"Код повторяется в номенклатуре",IF(ISNA(MATCH(C4797,{"Приход","Расход","Списание","Корректировка остатка"},0)),"Выберите тип операции",IF(NOT(ISNUMBER(D4797)),"Укажите количество",IF(D4797=0,"Количество не может быть 0",IF(AND(C4797&lt;&gt;"Корректировка остатка",D4797&lt;0),"Для этого типа количество положительное",IF(NOT(ISNUMBER('Номенклатура'!$C$2)),"Укажите дату начала учёта",IF(A4797&lt;INT('Номенклатура'!$C$2),"Раньше даты начала учёта: НЕ учтено",IF(AND(C4797="Корректировка остатка",TRIM(G4797)=""),"Учтено: добавьте пояснение","ОК")))))))))))))</f>
        <v/>
      </c>
    </row>
    <row r="4798" spans="1:9" x14ac:dyDescent="0.25">
      <c r="A4798" s="16"/>
      <c r="B4798" s="13"/>
      <c r="C4798" s="13"/>
      <c r="D4798" s="14"/>
      <c r="E4798" s="17" t="str">
        <f>IF(OR(B4798="",SUMPRODUCT(--EXACT('Номенклатура'!$A$6:$A$205,B4798))&lt;&gt;1),"",INDEX('Номенклатура'!$D$6:$D$205,SUMPRODUCT(EXACT('Номенклатура'!$A$6:$A$205,B4798)*(ROW('Номенклатура'!$A$6:$A$205)-5)))&amp;"")</f>
        <v/>
      </c>
      <c r="F4798" s="18" t="str">
        <f>IF(OR(I4798="ОК",I4798="Учтено: добавьте пояснение"),IF(C4798="Приход",D4798,IF(C4798="Корректировка остатка",D4798,-D4798)),"")</f>
        <v/>
      </c>
      <c r="G4798" s="13"/>
      <c r="H4798" s="15" t="str">
        <f>IF(OR(B4798="",SUMPRODUCT(--EXACT('Номенклатура'!$A$6:$A$205,B4798))&lt;&gt;1),"",INDEX('Номенклатура'!$B$6:$B$205,SUMPRODUCT(EXACT('Номенклатура'!$A$6:$A$205,B4798)*(ROW('Номенклатура'!$A$6:$A$205)-5)))&amp;"")</f>
        <v/>
      </c>
      <c r="I4798" s="15" t="str">
        <f>IF(COUNTA(A4798:D4798,G4798)=0,"",IF(NOT(ISNUMBER(A4798)),"Укажите дату",IF(B4798="","Укажите код",IF(NOT(AND(ISTEXT(B4798),LEN(B4798)&gt;0,LEN(B4798)&lt;=30,ISNUMBER(FIND(LEFT(B4798,1),"ABCDEFGHIJKLMNOPQRSTUVWXYZ")),SUMPRODUCT((MID(B4798,{1,2,3,4,5,6,7,8,9,10,11,12,13,14,15,16,17,18,19,20,21,22,23,24,25,26,27,28,29,30},1)&lt;&gt;"")*ISERROR(FIND(MID(B4798,{1,2,3,4,5,6,7,8,9,10,11,12,13,14,15,16,17,18,19,20,21,22,23,24,25,26,27,28,29,30},1),"ABCDEFGHIJKLMNOPQRSTUVWXYZ0123456789-_")))=0,ISERROR(VALUE(B4798)))),"Недопустимый код: только латинские буквы A-Z в верхнем регистре, цифры, - и _; начало с буквы, до 30 символов (например MILK-001)",IF(SUMPRODUCT(--EXACT('Номенклатура'!$A$6:$A$205,B4798))=0,"Код не найден в номенклатуре",IF(SUMPRODUCT(--EXACT('Номенклатура'!$A$6:$A$205,B4798))&gt;1,"Код повторяется в номенклатуре",IF(ISNA(MATCH(C4798,{"Приход","Расход","Списание","Корректировка остатка"},0)),"Выберите тип операции",IF(NOT(ISNUMBER(D4798)),"Укажите количество",IF(D4798=0,"Количество не может быть 0",IF(AND(C4798&lt;&gt;"Корректировка остатка",D4798&lt;0),"Для этого типа количество положительное",IF(NOT(ISNUMBER('Номенклатура'!$C$2)),"Укажите дату начала учёта",IF(A4798&lt;INT('Номенклатура'!$C$2),"Раньше даты начала учёта: НЕ учтено",IF(AND(C4798="Корректировка остатка",TRIM(G4798)=""),"Учтено: добавьте пояснение","ОК")))))))))))))</f>
        <v/>
      </c>
    </row>
    <row r="4799" spans="1:9" x14ac:dyDescent="0.25">
      <c r="A4799" s="16"/>
      <c r="B4799" s="13"/>
      <c r="C4799" s="13"/>
      <c r="D4799" s="14"/>
      <c r="E4799" s="17" t="str">
        <f>IF(OR(B4799="",SUMPRODUCT(--EXACT('Номенклатура'!$A$6:$A$205,B4799))&lt;&gt;1),"",INDEX('Номенклатура'!$D$6:$D$205,SUMPRODUCT(EXACT('Номенклатура'!$A$6:$A$205,B4799)*(ROW('Номенклатура'!$A$6:$A$205)-5)))&amp;"")</f>
        <v/>
      </c>
      <c r="F4799" s="18" t="str">
        <f>IF(OR(I4799="ОК",I4799="Учтено: добавьте пояснение"),IF(C4799="Приход",D4799,IF(C4799="Корректировка остатка",D4799,-D4799)),"")</f>
        <v/>
      </c>
      <c r="G4799" s="13"/>
      <c r="H4799" s="15" t="str">
        <f>IF(OR(B4799="",SUMPRODUCT(--EXACT('Номенклатура'!$A$6:$A$205,B4799))&lt;&gt;1),"",INDEX('Номенклатура'!$B$6:$B$205,SUMPRODUCT(EXACT('Номенклатура'!$A$6:$A$205,B4799)*(ROW('Номенклатура'!$A$6:$A$205)-5)))&amp;"")</f>
        <v/>
      </c>
      <c r="I4799" s="15" t="str">
        <f>IF(COUNTA(A4799:D4799,G4799)=0,"",IF(NOT(ISNUMBER(A4799)),"Укажите дату",IF(B4799="","Укажите код",IF(NOT(AND(ISTEXT(B4799),LEN(B4799)&gt;0,LEN(B4799)&lt;=30,ISNUMBER(FIND(LEFT(B4799,1),"ABCDEFGHIJKLMNOPQRSTUVWXYZ")),SUMPRODUCT((MID(B4799,{1,2,3,4,5,6,7,8,9,10,11,12,13,14,15,16,17,18,19,20,21,22,23,24,25,26,27,28,29,30},1)&lt;&gt;"")*ISERROR(FIND(MID(B4799,{1,2,3,4,5,6,7,8,9,10,11,12,13,14,15,16,17,18,19,20,21,22,23,24,25,26,27,28,29,30},1),"ABCDEFGHIJKLMNOPQRSTUVWXYZ0123456789-_")))=0,ISERROR(VALUE(B4799)))),"Недопустимый код: только латинские буквы A-Z в верхнем регистре, цифры, - и _; начало с буквы, до 30 символов (например MILK-001)",IF(SUMPRODUCT(--EXACT('Номенклатура'!$A$6:$A$205,B4799))=0,"Код не найден в номенклатуре",IF(SUMPRODUCT(--EXACT('Номенклатура'!$A$6:$A$205,B4799))&gt;1,"Код повторяется в номенклатуре",IF(ISNA(MATCH(C4799,{"Приход","Расход","Списание","Корректировка остатка"},0)),"Выберите тип операции",IF(NOT(ISNUMBER(D4799)),"Укажите количество",IF(D4799=0,"Количество не может быть 0",IF(AND(C4799&lt;&gt;"Корректировка остатка",D4799&lt;0),"Для этого типа количество положительное",IF(NOT(ISNUMBER('Номенклатура'!$C$2)),"Укажите дату начала учёта",IF(A4799&lt;INT('Номенклатура'!$C$2),"Раньше даты начала учёта: НЕ учтено",IF(AND(C4799="Корректировка остатка",TRIM(G4799)=""),"Учтено: добавьте пояснение","ОК")))))))))))))</f>
        <v/>
      </c>
    </row>
    <row r="4800" spans="1:9" x14ac:dyDescent="0.25">
      <c r="A4800" s="16"/>
      <c r="B4800" s="13"/>
      <c r="C4800" s="13"/>
      <c r="D4800" s="14"/>
      <c r="E4800" s="17" t="str">
        <f>IF(OR(B4800="",SUMPRODUCT(--EXACT('Номенклатура'!$A$6:$A$205,B4800))&lt;&gt;1),"",INDEX('Номенклатура'!$D$6:$D$205,SUMPRODUCT(EXACT('Номенклатура'!$A$6:$A$205,B4800)*(ROW('Номенклатура'!$A$6:$A$205)-5)))&amp;"")</f>
        <v/>
      </c>
      <c r="F4800" s="18" t="str">
        <f>IF(OR(I4800="ОК",I4800="Учтено: добавьте пояснение"),IF(C4800="Приход",D4800,IF(C4800="Корректировка остатка",D4800,-D4800)),"")</f>
        <v/>
      </c>
      <c r="G4800" s="13"/>
      <c r="H4800" s="15" t="str">
        <f>IF(OR(B4800="",SUMPRODUCT(--EXACT('Номенклатура'!$A$6:$A$205,B4800))&lt;&gt;1),"",INDEX('Номенклатура'!$B$6:$B$205,SUMPRODUCT(EXACT('Номенклатура'!$A$6:$A$205,B4800)*(ROW('Номенклатура'!$A$6:$A$205)-5)))&amp;"")</f>
        <v/>
      </c>
      <c r="I4800" s="15" t="str">
        <f>IF(COUNTA(A4800:D4800,G4800)=0,"",IF(NOT(ISNUMBER(A4800)),"Укажите дату",IF(B4800="","Укажите код",IF(NOT(AND(ISTEXT(B4800),LEN(B4800)&gt;0,LEN(B4800)&lt;=30,ISNUMBER(FIND(LEFT(B4800,1),"ABCDEFGHIJKLMNOPQRSTUVWXYZ")),SUMPRODUCT((MID(B4800,{1,2,3,4,5,6,7,8,9,10,11,12,13,14,15,16,17,18,19,20,21,22,23,24,25,26,27,28,29,30},1)&lt;&gt;"")*ISERROR(FIND(MID(B4800,{1,2,3,4,5,6,7,8,9,10,11,12,13,14,15,16,17,18,19,20,21,22,23,24,25,26,27,28,29,30},1),"ABCDEFGHIJKLMNOPQRSTUVWXYZ0123456789-_")))=0,ISERROR(VALUE(B4800)))),"Недопустимый код: только латинские буквы A-Z в верхнем регистре, цифры, - и _; начало с буквы, до 30 символов (например MILK-001)",IF(SUMPRODUCT(--EXACT('Номенклатура'!$A$6:$A$205,B4800))=0,"Код не найден в номенклатуре",IF(SUMPRODUCT(--EXACT('Номенклатура'!$A$6:$A$205,B4800))&gt;1,"Код повторяется в номенклатуре",IF(ISNA(MATCH(C4800,{"Приход","Расход","Списание","Корректировка остатка"},0)),"Выберите тип операции",IF(NOT(ISNUMBER(D4800)),"Укажите количество",IF(D4800=0,"Количество не может быть 0",IF(AND(C4800&lt;&gt;"Корректировка остатка",D4800&lt;0),"Для этого типа количество положительное",IF(NOT(ISNUMBER('Номенклатура'!$C$2)),"Укажите дату начала учёта",IF(A4800&lt;INT('Номенклатура'!$C$2),"Раньше даты начала учёта: НЕ учтено",IF(AND(C4800="Корректировка остатка",TRIM(G4800)=""),"Учтено: добавьте пояснение","ОК")))))))))))))</f>
        <v/>
      </c>
    </row>
    <row r="4801" spans="1:9" x14ac:dyDescent="0.25">
      <c r="A4801" s="16"/>
      <c r="B4801" s="13"/>
      <c r="C4801" s="13"/>
      <c r="D4801" s="14"/>
      <c r="E4801" s="17" t="str">
        <f>IF(OR(B4801="",SUMPRODUCT(--EXACT('Номенклатура'!$A$6:$A$205,B4801))&lt;&gt;1),"",INDEX('Номенклатура'!$D$6:$D$205,SUMPRODUCT(EXACT('Номенклатура'!$A$6:$A$205,B4801)*(ROW('Номенклатура'!$A$6:$A$205)-5)))&amp;"")</f>
        <v/>
      </c>
      <c r="F4801" s="18" t="str">
        <f>IF(OR(I4801="ОК",I4801="Учтено: добавьте пояснение"),IF(C4801="Приход",D4801,IF(C4801="Корректировка остатка",D4801,-D4801)),"")</f>
        <v/>
      </c>
      <c r="G4801" s="13"/>
      <c r="H4801" s="15" t="str">
        <f>IF(OR(B4801="",SUMPRODUCT(--EXACT('Номенклатура'!$A$6:$A$205,B4801))&lt;&gt;1),"",INDEX('Номенклатура'!$B$6:$B$205,SUMPRODUCT(EXACT('Номенклатура'!$A$6:$A$205,B4801)*(ROW('Номенклатура'!$A$6:$A$205)-5)))&amp;"")</f>
        <v/>
      </c>
      <c r="I4801" s="15" t="str">
        <f>IF(COUNTA(A4801:D4801,G4801)=0,"",IF(NOT(ISNUMBER(A4801)),"Укажите дату",IF(B4801="","Укажите код",IF(NOT(AND(ISTEXT(B4801),LEN(B4801)&gt;0,LEN(B4801)&lt;=30,ISNUMBER(FIND(LEFT(B4801,1),"ABCDEFGHIJKLMNOPQRSTUVWXYZ")),SUMPRODUCT((MID(B4801,{1,2,3,4,5,6,7,8,9,10,11,12,13,14,15,16,17,18,19,20,21,22,23,24,25,26,27,28,29,30},1)&lt;&gt;"")*ISERROR(FIND(MID(B4801,{1,2,3,4,5,6,7,8,9,10,11,12,13,14,15,16,17,18,19,20,21,22,23,24,25,26,27,28,29,30},1),"ABCDEFGHIJKLMNOPQRSTUVWXYZ0123456789-_")))=0,ISERROR(VALUE(B4801)))),"Недопустимый код: только латинские буквы A-Z в верхнем регистре, цифры, - и _; начало с буквы, до 30 символов (например MILK-001)",IF(SUMPRODUCT(--EXACT('Номенклатура'!$A$6:$A$205,B4801))=0,"Код не найден в номенклатуре",IF(SUMPRODUCT(--EXACT('Номенклатура'!$A$6:$A$205,B4801))&gt;1,"Код повторяется в номенклатуре",IF(ISNA(MATCH(C4801,{"Приход","Расход","Списание","Корректировка остатка"},0)),"Выберите тип операции",IF(NOT(ISNUMBER(D4801)),"Укажите количество",IF(D4801=0,"Количество не может быть 0",IF(AND(C4801&lt;&gt;"Корректировка остатка",D4801&lt;0),"Для этого типа количество положительное",IF(NOT(ISNUMBER('Номенклатура'!$C$2)),"Укажите дату начала учёта",IF(A4801&lt;INT('Номенклатура'!$C$2),"Раньше даты начала учёта: НЕ учтено",IF(AND(C4801="Корректировка остатка",TRIM(G4801)=""),"Учтено: добавьте пояснение","ОК")))))))))))))</f>
        <v/>
      </c>
    </row>
    <row r="4802" spans="1:9" x14ac:dyDescent="0.25">
      <c r="A4802" s="16"/>
      <c r="B4802" s="13"/>
      <c r="C4802" s="13"/>
      <c r="D4802" s="14"/>
      <c r="E4802" s="17" t="str">
        <f>IF(OR(B4802="",SUMPRODUCT(--EXACT('Номенклатура'!$A$6:$A$205,B4802))&lt;&gt;1),"",INDEX('Номенклатура'!$D$6:$D$205,SUMPRODUCT(EXACT('Номенклатура'!$A$6:$A$205,B4802)*(ROW('Номенклатура'!$A$6:$A$205)-5)))&amp;"")</f>
        <v/>
      </c>
      <c r="F4802" s="18" t="str">
        <f>IF(OR(I4802="ОК",I4802="Учтено: добавьте пояснение"),IF(C4802="Приход",D4802,IF(C4802="Корректировка остатка",D4802,-D4802)),"")</f>
        <v/>
      </c>
      <c r="G4802" s="13"/>
      <c r="H4802" s="15" t="str">
        <f>IF(OR(B4802="",SUMPRODUCT(--EXACT('Номенклатура'!$A$6:$A$205,B4802))&lt;&gt;1),"",INDEX('Номенклатура'!$B$6:$B$205,SUMPRODUCT(EXACT('Номенклатура'!$A$6:$A$205,B4802)*(ROW('Номенклатура'!$A$6:$A$205)-5)))&amp;"")</f>
        <v/>
      </c>
      <c r="I4802" s="15" t="str">
        <f>IF(COUNTA(A4802:D4802,G4802)=0,"",IF(NOT(ISNUMBER(A4802)),"Укажите дату",IF(B4802="","Укажите код",IF(NOT(AND(ISTEXT(B4802),LEN(B4802)&gt;0,LEN(B4802)&lt;=30,ISNUMBER(FIND(LEFT(B4802,1),"ABCDEFGHIJKLMNOPQRSTUVWXYZ")),SUMPRODUCT((MID(B4802,{1,2,3,4,5,6,7,8,9,10,11,12,13,14,15,16,17,18,19,20,21,22,23,24,25,26,27,28,29,30},1)&lt;&gt;"")*ISERROR(FIND(MID(B4802,{1,2,3,4,5,6,7,8,9,10,11,12,13,14,15,16,17,18,19,20,21,22,23,24,25,26,27,28,29,30},1),"ABCDEFGHIJKLMNOPQRSTUVWXYZ0123456789-_")))=0,ISERROR(VALUE(B4802)))),"Недопустимый код: только латинские буквы A-Z в верхнем регистре, цифры, - и _; начало с буквы, до 30 символов (например MILK-001)",IF(SUMPRODUCT(--EXACT('Номенклатура'!$A$6:$A$205,B4802))=0,"Код не найден в номенклатуре",IF(SUMPRODUCT(--EXACT('Номенклатура'!$A$6:$A$205,B4802))&gt;1,"Код повторяется в номенклатуре",IF(ISNA(MATCH(C4802,{"Приход","Расход","Списание","Корректировка остатка"},0)),"Выберите тип операции",IF(NOT(ISNUMBER(D4802)),"Укажите количество",IF(D4802=0,"Количество не может быть 0",IF(AND(C4802&lt;&gt;"Корректировка остатка",D4802&lt;0),"Для этого типа количество положительное",IF(NOT(ISNUMBER('Номенклатура'!$C$2)),"Укажите дату начала учёта",IF(A4802&lt;INT('Номенклатура'!$C$2),"Раньше даты начала учёта: НЕ учтено",IF(AND(C4802="Корректировка остатка",TRIM(G4802)=""),"Учтено: добавьте пояснение","ОК")))))))))))))</f>
        <v/>
      </c>
    </row>
    <row r="4803" spans="1:9" x14ac:dyDescent="0.25">
      <c r="A4803" s="16"/>
      <c r="B4803" s="13"/>
      <c r="C4803" s="13"/>
      <c r="D4803" s="14"/>
      <c r="E4803" s="17" t="str">
        <f>IF(OR(B4803="",SUMPRODUCT(--EXACT('Номенклатура'!$A$6:$A$205,B4803))&lt;&gt;1),"",INDEX('Номенклатура'!$D$6:$D$205,SUMPRODUCT(EXACT('Номенклатура'!$A$6:$A$205,B4803)*(ROW('Номенклатура'!$A$6:$A$205)-5)))&amp;"")</f>
        <v/>
      </c>
      <c r="F4803" s="18" t="str">
        <f>IF(OR(I4803="ОК",I4803="Учтено: добавьте пояснение"),IF(C4803="Приход",D4803,IF(C4803="Корректировка остатка",D4803,-D4803)),"")</f>
        <v/>
      </c>
      <c r="G4803" s="13"/>
      <c r="H4803" s="15" t="str">
        <f>IF(OR(B4803="",SUMPRODUCT(--EXACT('Номенклатура'!$A$6:$A$205,B4803))&lt;&gt;1),"",INDEX('Номенклатура'!$B$6:$B$205,SUMPRODUCT(EXACT('Номенклатура'!$A$6:$A$205,B4803)*(ROW('Номенклатура'!$A$6:$A$205)-5)))&amp;"")</f>
        <v/>
      </c>
      <c r="I4803" s="15" t="str">
        <f>IF(COUNTA(A4803:D4803,G4803)=0,"",IF(NOT(ISNUMBER(A4803)),"Укажите дату",IF(B4803="","Укажите код",IF(NOT(AND(ISTEXT(B4803),LEN(B4803)&gt;0,LEN(B4803)&lt;=30,ISNUMBER(FIND(LEFT(B4803,1),"ABCDEFGHIJKLMNOPQRSTUVWXYZ")),SUMPRODUCT((MID(B4803,{1,2,3,4,5,6,7,8,9,10,11,12,13,14,15,16,17,18,19,20,21,22,23,24,25,26,27,28,29,30},1)&lt;&gt;"")*ISERROR(FIND(MID(B4803,{1,2,3,4,5,6,7,8,9,10,11,12,13,14,15,16,17,18,19,20,21,22,23,24,25,26,27,28,29,30},1),"ABCDEFGHIJKLMNOPQRSTUVWXYZ0123456789-_")))=0,ISERROR(VALUE(B4803)))),"Недопустимый код: только латинские буквы A-Z в верхнем регистре, цифры, - и _; начало с буквы, до 30 символов (например MILK-001)",IF(SUMPRODUCT(--EXACT('Номенклатура'!$A$6:$A$205,B4803))=0,"Код не найден в номенклатуре",IF(SUMPRODUCT(--EXACT('Номенклатура'!$A$6:$A$205,B4803))&gt;1,"Код повторяется в номенклатуре",IF(ISNA(MATCH(C4803,{"Приход","Расход","Списание","Корректировка остатка"},0)),"Выберите тип операции",IF(NOT(ISNUMBER(D4803)),"Укажите количество",IF(D4803=0,"Количество не может быть 0",IF(AND(C4803&lt;&gt;"Корректировка остатка",D4803&lt;0),"Для этого типа количество положительное",IF(NOT(ISNUMBER('Номенклатура'!$C$2)),"Укажите дату начала учёта",IF(A4803&lt;INT('Номенклатура'!$C$2),"Раньше даты начала учёта: НЕ учтено",IF(AND(C4803="Корректировка остатка",TRIM(G4803)=""),"Учтено: добавьте пояснение","ОК")))))))))))))</f>
        <v/>
      </c>
    </row>
    <row r="4804" spans="1:9" x14ac:dyDescent="0.25">
      <c r="A4804" s="16"/>
      <c r="B4804" s="13"/>
      <c r="C4804" s="13"/>
      <c r="D4804" s="14"/>
      <c r="E4804" s="17" t="str">
        <f>IF(OR(B4804="",SUMPRODUCT(--EXACT('Номенклатура'!$A$6:$A$205,B4804))&lt;&gt;1),"",INDEX('Номенклатура'!$D$6:$D$205,SUMPRODUCT(EXACT('Номенклатура'!$A$6:$A$205,B4804)*(ROW('Номенклатура'!$A$6:$A$205)-5)))&amp;"")</f>
        <v/>
      </c>
      <c r="F4804" s="18" t="str">
        <f>IF(OR(I4804="ОК",I4804="Учтено: добавьте пояснение"),IF(C4804="Приход",D4804,IF(C4804="Корректировка остатка",D4804,-D4804)),"")</f>
        <v/>
      </c>
      <c r="G4804" s="13"/>
      <c r="H4804" s="15" t="str">
        <f>IF(OR(B4804="",SUMPRODUCT(--EXACT('Номенклатура'!$A$6:$A$205,B4804))&lt;&gt;1),"",INDEX('Номенклатура'!$B$6:$B$205,SUMPRODUCT(EXACT('Номенклатура'!$A$6:$A$205,B4804)*(ROW('Номенклатура'!$A$6:$A$205)-5)))&amp;"")</f>
        <v/>
      </c>
      <c r="I4804" s="15" t="str">
        <f>IF(COUNTA(A4804:D4804,G4804)=0,"",IF(NOT(ISNUMBER(A4804)),"Укажите дату",IF(B4804="","Укажите код",IF(NOT(AND(ISTEXT(B4804),LEN(B4804)&gt;0,LEN(B4804)&lt;=30,ISNUMBER(FIND(LEFT(B4804,1),"ABCDEFGHIJKLMNOPQRSTUVWXYZ")),SUMPRODUCT((MID(B4804,{1,2,3,4,5,6,7,8,9,10,11,12,13,14,15,16,17,18,19,20,21,22,23,24,25,26,27,28,29,30},1)&lt;&gt;"")*ISERROR(FIND(MID(B4804,{1,2,3,4,5,6,7,8,9,10,11,12,13,14,15,16,17,18,19,20,21,22,23,24,25,26,27,28,29,30},1),"ABCDEFGHIJKLMNOPQRSTUVWXYZ0123456789-_")))=0,ISERROR(VALUE(B4804)))),"Недопустимый код: только латинские буквы A-Z в верхнем регистре, цифры, - и _; начало с буквы, до 30 символов (например MILK-001)",IF(SUMPRODUCT(--EXACT('Номенклатура'!$A$6:$A$205,B4804))=0,"Код не найден в номенклатуре",IF(SUMPRODUCT(--EXACT('Номенклатура'!$A$6:$A$205,B4804))&gt;1,"Код повторяется в номенклатуре",IF(ISNA(MATCH(C4804,{"Приход","Расход","Списание","Корректировка остатка"},0)),"Выберите тип операции",IF(NOT(ISNUMBER(D4804)),"Укажите количество",IF(D4804=0,"Количество не может быть 0",IF(AND(C4804&lt;&gt;"Корректировка остатка",D4804&lt;0),"Для этого типа количество положительное",IF(NOT(ISNUMBER('Номенклатура'!$C$2)),"Укажите дату начала учёта",IF(A4804&lt;INT('Номенклатура'!$C$2),"Раньше даты начала учёта: НЕ учтено",IF(AND(C4804="Корректировка остатка",TRIM(G4804)=""),"Учтено: добавьте пояснение","ОК")))))))))))))</f>
        <v/>
      </c>
    </row>
    <row r="4805" spans="1:9" x14ac:dyDescent="0.25">
      <c r="A4805" s="16"/>
      <c r="B4805" s="13"/>
      <c r="C4805" s="13"/>
      <c r="D4805" s="14"/>
      <c r="E4805" s="17" t="str">
        <f>IF(OR(B4805="",SUMPRODUCT(--EXACT('Номенклатура'!$A$6:$A$205,B4805))&lt;&gt;1),"",INDEX('Номенклатура'!$D$6:$D$205,SUMPRODUCT(EXACT('Номенклатура'!$A$6:$A$205,B4805)*(ROW('Номенклатура'!$A$6:$A$205)-5)))&amp;"")</f>
        <v/>
      </c>
      <c r="F4805" s="18" t="str">
        <f>IF(OR(I4805="ОК",I4805="Учтено: добавьте пояснение"),IF(C4805="Приход",D4805,IF(C4805="Корректировка остатка",D4805,-D4805)),"")</f>
        <v/>
      </c>
      <c r="G4805" s="13"/>
      <c r="H4805" s="15" t="str">
        <f>IF(OR(B4805="",SUMPRODUCT(--EXACT('Номенклатура'!$A$6:$A$205,B4805))&lt;&gt;1),"",INDEX('Номенклатура'!$B$6:$B$205,SUMPRODUCT(EXACT('Номенклатура'!$A$6:$A$205,B4805)*(ROW('Номенклатура'!$A$6:$A$205)-5)))&amp;"")</f>
        <v/>
      </c>
      <c r="I4805" s="15" t="str">
        <f>IF(COUNTA(A4805:D4805,G4805)=0,"",IF(NOT(ISNUMBER(A4805)),"Укажите дату",IF(B4805="","Укажите код",IF(NOT(AND(ISTEXT(B4805),LEN(B4805)&gt;0,LEN(B4805)&lt;=30,ISNUMBER(FIND(LEFT(B4805,1),"ABCDEFGHIJKLMNOPQRSTUVWXYZ")),SUMPRODUCT((MID(B4805,{1,2,3,4,5,6,7,8,9,10,11,12,13,14,15,16,17,18,19,20,21,22,23,24,25,26,27,28,29,30},1)&lt;&gt;"")*ISERROR(FIND(MID(B4805,{1,2,3,4,5,6,7,8,9,10,11,12,13,14,15,16,17,18,19,20,21,22,23,24,25,26,27,28,29,30},1),"ABCDEFGHIJKLMNOPQRSTUVWXYZ0123456789-_")))=0,ISERROR(VALUE(B4805)))),"Недопустимый код: только латинские буквы A-Z в верхнем регистре, цифры, - и _; начало с буквы, до 30 символов (например MILK-001)",IF(SUMPRODUCT(--EXACT('Номенклатура'!$A$6:$A$205,B4805))=0,"Код не найден в номенклатуре",IF(SUMPRODUCT(--EXACT('Номенклатура'!$A$6:$A$205,B4805))&gt;1,"Код повторяется в номенклатуре",IF(ISNA(MATCH(C4805,{"Приход","Расход","Списание","Корректировка остатка"},0)),"Выберите тип операции",IF(NOT(ISNUMBER(D4805)),"Укажите количество",IF(D4805=0,"Количество не может быть 0",IF(AND(C4805&lt;&gt;"Корректировка остатка",D4805&lt;0),"Для этого типа количество положительное",IF(NOT(ISNUMBER('Номенклатура'!$C$2)),"Укажите дату начала учёта",IF(A4805&lt;INT('Номенклатура'!$C$2),"Раньше даты начала учёта: НЕ учтено",IF(AND(C4805="Корректировка остатка",TRIM(G4805)=""),"Учтено: добавьте пояснение","ОК")))))))))))))</f>
        <v/>
      </c>
    </row>
    <row r="4806" spans="1:9" x14ac:dyDescent="0.25">
      <c r="A4806" s="16"/>
      <c r="B4806" s="13"/>
      <c r="C4806" s="13"/>
      <c r="D4806" s="14"/>
      <c r="E4806" s="17" t="str">
        <f>IF(OR(B4806="",SUMPRODUCT(--EXACT('Номенклатура'!$A$6:$A$205,B4806))&lt;&gt;1),"",INDEX('Номенклатура'!$D$6:$D$205,SUMPRODUCT(EXACT('Номенклатура'!$A$6:$A$205,B4806)*(ROW('Номенклатура'!$A$6:$A$205)-5)))&amp;"")</f>
        <v/>
      </c>
      <c r="F4806" s="18" t="str">
        <f>IF(OR(I4806="ОК",I4806="Учтено: добавьте пояснение"),IF(C4806="Приход",D4806,IF(C4806="Корректировка остатка",D4806,-D4806)),"")</f>
        <v/>
      </c>
      <c r="G4806" s="13"/>
      <c r="H4806" s="15" t="str">
        <f>IF(OR(B4806="",SUMPRODUCT(--EXACT('Номенклатура'!$A$6:$A$205,B4806))&lt;&gt;1),"",INDEX('Номенклатура'!$B$6:$B$205,SUMPRODUCT(EXACT('Номенклатура'!$A$6:$A$205,B4806)*(ROW('Номенклатура'!$A$6:$A$205)-5)))&amp;"")</f>
        <v/>
      </c>
      <c r="I4806" s="15" t="str">
        <f>IF(COUNTA(A4806:D4806,G4806)=0,"",IF(NOT(ISNUMBER(A4806)),"Укажите дату",IF(B4806="","Укажите код",IF(NOT(AND(ISTEXT(B4806),LEN(B4806)&gt;0,LEN(B4806)&lt;=30,ISNUMBER(FIND(LEFT(B4806,1),"ABCDEFGHIJKLMNOPQRSTUVWXYZ")),SUMPRODUCT((MID(B4806,{1,2,3,4,5,6,7,8,9,10,11,12,13,14,15,16,17,18,19,20,21,22,23,24,25,26,27,28,29,30},1)&lt;&gt;"")*ISERROR(FIND(MID(B4806,{1,2,3,4,5,6,7,8,9,10,11,12,13,14,15,16,17,18,19,20,21,22,23,24,25,26,27,28,29,30},1),"ABCDEFGHIJKLMNOPQRSTUVWXYZ0123456789-_")))=0,ISERROR(VALUE(B4806)))),"Недопустимый код: только латинские буквы A-Z в верхнем регистре, цифры, - и _; начало с буквы, до 30 символов (например MILK-001)",IF(SUMPRODUCT(--EXACT('Номенклатура'!$A$6:$A$205,B4806))=0,"Код не найден в номенклатуре",IF(SUMPRODUCT(--EXACT('Номенклатура'!$A$6:$A$205,B4806))&gt;1,"Код повторяется в номенклатуре",IF(ISNA(MATCH(C4806,{"Приход","Расход","Списание","Корректировка остатка"},0)),"Выберите тип операции",IF(NOT(ISNUMBER(D4806)),"Укажите количество",IF(D4806=0,"Количество не может быть 0",IF(AND(C4806&lt;&gt;"Корректировка остатка",D4806&lt;0),"Для этого типа количество положительное",IF(NOT(ISNUMBER('Номенклатура'!$C$2)),"Укажите дату начала учёта",IF(A4806&lt;INT('Номенклатура'!$C$2),"Раньше даты начала учёта: НЕ учтено",IF(AND(C4806="Корректировка остатка",TRIM(G4806)=""),"Учтено: добавьте пояснение","ОК")))))))))))))</f>
        <v/>
      </c>
    </row>
    <row r="4807" spans="1:9" x14ac:dyDescent="0.25">
      <c r="A4807" s="16"/>
      <c r="B4807" s="13"/>
      <c r="C4807" s="13"/>
      <c r="D4807" s="14"/>
      <c r="E4807" s="17" t="str">
        <f>IF(OR(B4807="",SUMPRODUCT(--EXACT('Номенклатура'!$A$6:$A$205,B4807))&lt;&gt;1),"",INDEX('Номенклатура'!$D$6:$D$205,SUMPRODUCT(EXACT('Номенклатура'!$A$6:$A$205,B4807)*(ROW('Номенклатура'!$A$6:$A$205)-5)))&amp;"")</f>
        <v/>
      </c>
      <c r="F4807" s="18" t="str">
        <f>IF(OR(I4807="ОК",I4807="Учтено: добавьте пояснение"),IF(C4807="Приход",D4807,IF(C4807="Корректировка остатка",D4807,-D4807)),"")</f>
        <v/>
      </c>
      <c r="G4807" s="13"/>
      <c r="H4807" s="15" t="str">
        <f>IF(OR(B4807="",SUMPRODUCT(--EXACT('Номенклатура'!$A$6:$A$205,B4807))&lt;&gt;1),"",INDEX('Номенклатура'!$B$6:$B$205,SUMPRODUCT(EXACT('Номенклатура'!$A$6:$A$205,B4807)*(ROW('Номенклатура'!$A$6:$A$205)-5)))&amp;"")</f>
        <v/>
      </c>
      <c r="I4807" s="15" t="str">
        <f>IF(COUNTA(A4807:D4807,G4807)=0,"",IF(NOT(ISNUMBER(A4807)),"Укажите дату",IF(B4807="","Укажите код",IF(NOT(AND(ISTEXT(B4807),LEN(B4807)&gt;0,LEN(B4807)&lt;=30,ISNUMBER(FIND(LEFT(B4807,1),"ABCDEFGHIJKLMNOPQRSTUVWXYZ")),SUMPRODUCT((MID(B4807,{1,2,3,4,5,6,7,8,9,10,11,12,13,14,15,16,17,18,19,20,21,22,23,24,25,26,27,28,29,30},1)&lt;&gt;"")*ISERROR(FIND(MID(B4807,{1,2,3,4,5,6,7,8,9,10,11,12,13,14,15,16,17,18,19,20,21,22,23,24,25,26,27,28,29,30},1),"ABCDEFGHIJKLMNOPQRSTUVWXYZ0123456789-_")))=0,ISERROR(VALUE(B4807)))),"Недопустимый код: только латинские буквы A-Z в верхнем регистре, цифры, - и _; начало с буквы, до 30 символов (например MILK-001)",IF(SUMPRODUCT(--EXACT('Номенклатура'!$A$6:$A$205,B4807))=0,"Код не найден в номенклатуре",IF(SUMPRODUCT(--EXACT('Номенклатура'!$A$6:$A$205,B4807))&gt;1,"Код повторяется в номенклатуре",IF(ISNA(MATCH(C4807,{"Приход","Расход","Списание","Корректировка остатка"},0)),"Выберите тип операции",IF(NOT(ISNUMBER(D4807)),"Укажите количество",IF(D4807=0,"Количество не может быть 0",IF(AND(C4807&lt;&gt;"Корректировка остатка",D4807&lt;0),"Для этого типа количество положительное",IF(NOT(ISNUMBER('Номенклатура'!$C$2)),"Укажите дату начала учёта",IF(A4807&lt;INT('Номенклатура'!$C$2),"Раньше даты начала учёта: НЕ учтено",IF(AND(C4807="Корректировка остатка",TRIM(G4807)=""),"Учтено: добавьте пояснение","ОК")))))))))))))</f>
        <v/>
      </c>
    </row>
    <row r="4808" spans="1:9" x14ac:dyDescent="0.25">
      <c r="A4808" s="16"/>
      <c r="B4808" s="13"/>
      <c r="C4808" s="13"/>
      <c r="D4808" s="14"/>
      <c r="E4808" s="17" t="str">
        <f>IF(OR(B4808="",SUMPRODUCT(--EXACT('Номенклатура'!$A$6:$A$205,B4808))&lt;&gt;1),"",INDEX('Номенклатура'!$D$6:$D$205,SUMPRODUCT(EXACT('Номенклатура'!$A$6:$A$205,B4808)*(ROW('Номенклатура'!$A$6:$A$205)-5)))&amp;"")</f>
        <v/>
      </c>
      <c r="F4808" s="18" t="str">
        <f>IF(OR(I4808="ОК",I4808="Учтено: добавьте пояснение"),IF(C4808="Приход",D4808,IF(C4808="Корректировка остатка",D4808,-D4808)),"")</f>
        <v/>
      </c>
      <c r="G4808" s="13"/>
      <c r="H4808" s="15" t="str">
        <f>IF(OR(B4808="",SUMPRODUCT(--EXACT('Номенклатура'!$A$6:$A$205,B4808))&lt;&gt;1),"",INDEX('Номенклатура'!$B$6:$B$205,SUMPRODUCT(EXACT('Номенклатура'!$A$6:$A$205,B4808)*(ROW('Номенклатура'!$A$6:$A$205)-5)))&amp;"")</f>
        <v/>
      </c>
      <c r="I4808" s="15" t="str">
        <f>IF(COUNTA(A4808:D4808,G4808)=0,"",IF(NOT(ISNUMBER(A4808)),"Укажите дату",IF(B4808="","Укажите код",IF(NOT(AND(ISTEXT(B4808),LEN(B4808)&gt;0,LEN(B4808)&lt;=30,ISNUMBER(FIND(LEFT(B4808,1),"ABCDEFGHIJKLMNOPQRSTUVWXYZ")),SUMPRODUCT((MID(B4808,{1,2,3,4,5,6,7,8,9,10,11,12,13,14,15,16,17,18,19,20,21,22,23,24,25,26,27,28,29,30},1)&lt;&gt;"")*ISERROR(FIND(MID(B4808,{1,2,3,4,5,6,7,8,9,10,11,12,13,14,15,16,17,18,19,20,21,22,23,24,25,26,27,28,29,30},1),"ABCDEFGHIJKLMNOPQRSTUVWXYZ0123456789-_")))=0,ISERROR(VALUE(B4808)))),"Недопустимый код: только латинские буквы A-Z в верхнем регистре, цифры, - и _; начало с буквы, до 30 символов (например MILK-001)",IF(SUMPRODUCT(--EXACT('Номенклатура'!$A$6:$A$205,B4808))=0,"Код не найден в номенклатуре",IF(SUMPRODUCT(--EXACT('Номенклатура'!$A$6:$A$205,B4808))&gt;1,"Код повторяется в номенклатуре",IF(ISNA(MATCH(C4808,{"Приход","Расход","Списание","Корректировка остатка"},0)),"Выберите тип операции",IF(NOT(ISNUMBER(D4808)),"Укажите количество",IF(D4808=0,"Количество не может быть 0",IF(AND(C4808&lt;&gt;"Корректировка остатка",D4808&lt;0),"Для этого типа количество положительное",IF(NOT(ISNUMBER('Номенклатура'!$C$2)),"Укажите дату начала учёта",IF(A4808&lt;INT('Номенклатура'!$C$2),"Раньше даты начала учёта: НЕ учтено",IF(AND(C4808="Корректировка остатка",TRIM(G4808)=""),"Учтено: добавьте пояснение","ОК")))))))))))))</f>
        <v/>
      </c>
    </row>
    <row r="4809" spans="1:9" x14ac:dyDescent="0.25">
      <c r="A4809" s="16"/>
      <c r="B4809" s="13"/>
      <c r="C4809" s="13"/>
      <c r="D4809" s="14"/>
      <c r="E4809" s="17" t="str">
        <f>IF(OR(B4809="",SUMPRODUCT(--EXACT('Номенклатура'!$A$6:$A$205,B4809))&lt;&gt;1),"",INDEX('Номенклатура'!$D$6:$D$205,SUMPRODUCT(EXACT('Номенклатура'!$A$6:$A$205,B4809)*(ROW('Номенклатура'!$A$6:$A$205)-5)))&amp;"")</f>
        <v/>
      </c>
      <c r="F4809" s="18" t="str">
        <f>IF(OR(I4809="ОК",I4809="Учтено: добавьте пояснение"),IF(C4809="Приход",D4809,IF(C4809="Корректировка остатка",D4809,-D4809)),"")</f>
        <v/>
      </c>
      <c r="G4809" s="13"/>
      <c r="H4809" s="15" t="str">
        <f>IF(OR(B4809="",SUMPRODUCT(--EXACT('Номенклатура'!$A$6:$A$205,B4809))&lt;&gt;1),"",INDEX('Номенклатура'!$B$6:$B$205,SUMPRODUCT(EXACT('Номенклатура'!$A$6:$A$205,B4809)*(ROW('Номенклатура'!$A$6:$A$205)-5)))&amp;"")</f>
        <v/>
      </c>
      <c r="I4809" s="15" t="str">
        <f>IF(COUNTA(A4809:D4809,G4809)=0,"",IF(NOT(ISNUMBER(A4809)),"Укажите дату",IF(B4809="","Укажите код",IF(NOT(AND(ISTEXT(B4809),LEN(B4809)&gt;0,LEN(B4809)&lt;=30,ISNUMBER(FIND(LEFT(B4809,1),"ABCDEFGHIJKLMNOPQRSTUVWXYZ")),SUMPRODUCT((MID(B4809,{1,2,3,4,5,6,7,8,9,10,11,12,13,14,15,16,17,18,19,20,21,22,23,24,25,26,27,28,29,30},1)&lt;&gt;"")*ISERROR(FIND(MID(B4809,{1,2,3,4,5,6,7,8,9,10,11,12,13,14,15,16,17,18,19,20,21,22,23,24,25,26,27,28,29,30},1),"ABCDEFGHIJKLMNOPQRSTUVWXYZ0123456789-_")))=0,ISERROR(VALUE(B4809)))),"Недопустимый код: только латинские буквы A-Z в верхнем регистре, цифры, - и _; начало с буквы, до 30 символов (например MILK-001)",IF(SUMPRODUCT(--EXACT('Номенклатура'!$A$6:$A$205,B4809))=0,"Код не найден в номенклатуре",IF(SUMPRODUCT(--EXACT('Номенклатура'!$A$6:$A$205,B4809))&gt;1,"Код повторяется в номенклатуре",IF(ISNA(MATCH(C4809,{"Приход","Расход","Списание","Корректировка остатка"},0)),"Выберите тип операции",IF(NOT(ISNUMBER(D4809)),"Укажите количество",IF(D4809=0,"Количество не может быть 0",IF(AND(C4809&lt;&gt;"Корректировка остатка",D4809&lt;0),"Для этого типа количество положительное",IF(NOT(ISNUMBER('Номенклатура'!$C$2)),"Укажите дату начала учёта",IF(A4809&lt;INT('Номенклатура'!$C$2),"Раньше даты начала учёта: НЕ учтено",IF(AND(C4809="Корректировка остатка",TRIM(G4809)=""),"Учтено: добавьте пояснение","ОК")))))))))))))</f>
        <v/>
      </c>
    </row>
    <row r="4810" spans="1:9" x14ac:dyDescent="0.25">
      <c r="A4810" s="16"/>
      <c r="B4810" s="13"/>
      <c r="C4810" s="13"/>
      <c r="D4810" s="14"/>
      <c r="E4810" s="17" t="str">
        <f>IF(OR(B4810="",SUMPRODUCT(--EXACT('Номенклатура'!$A$6:$A$205,B4810))&lt;&gt;1),"",INDEX('Номенклатура'!$D$6:$D$205,SUMPRODUCT(EXACT('Номенклатура'!$A$6:$A$205,B4810)*(ROW('Номенклатура'!$A$6:$A$205)-5)))&amp;"")</f>
        <v/>
      </c>
      <c r="F4810" s="18" t="str">
        <f>IF(OR(I4810="ОК",I4810="Учтено: добавьте пояснение"),IF(C4810="Приход",D4810,IF(C4810="Корректировка остатка",D4810,-D4810)),"")</f>
        <v/>
      </c>
      <c r="G4810" s="13"/>
      <c r="H4810" s="15" t="str">
        <f>IF(OR(B4810="",SUMPRODUCT(--EXACT('Номенклатура'!$A$6:$A$205,B4810))&lt;&gt;1),"",INDEX('Номенклатура'!$B$6:$B$205,SUMPRODUCT(EXACT('Номенклатура'!$A$6:$A$205,B4810)*(ROW('Номенклатура'!$A$6:$A$205)-5)))&amp;"")</f>
        <v/>
      </c>
      <c r="I4810" s="15" t="str">
        <f>IF(COUNTA(A4810:D4810,G4810)=0,"",IF(NOT(ISNUMBER(A4810)),"Укажите дату",IF(B4810="","Укажите код",IF(NOT(AND(ISTEXT(B4810),LEN(B4810)&gt;0,LEN(B4810)&lt;=30,ISNUMBER(FIND(LEFT(B4810,1),"ABCDEFGHIJKLMNOPQRSTUVWXYZ")),SUMPRODUCT((MID(B4810,{1,2,3,4,5,6,7,8,9,10,11,12,13,14,15,16,17,18,19,20,21,22,23,24,25,26,27,28,29,30},1)&lt;&gt;"")*ISERROR(FIND(MID(B4810,{1,2,3,4,5,6,7,8,9,10,11,12,13,14,15,16,17,18,19,20,21,22,23,24,25,26,27,28,29,30},1),"ABCDEFGHIJKLMNOPQRSTUVWXYZ0123456789-_")))=0,ISERROR(VALUE(B4810)))),"Недопустимый код: только латинские буквы A-Z в верхнем регистре, цифры, - и _; начало с буквы, до 30 символов (например MILK-001)",IF(SUMPRODUCT(--EXACT('Номенклатура'!$A$6:$A$205,B4810))=0,"Код не найден в номенклатуре",IF(SUMPRODUCT(--EXACT('Номенклатура'!$A$6:$A$205,B4810))&gt;1,"Код повторяется в номенклатуре",IF(ISNA(MATCH(C4810,{"Приход","Расход","Списание","Корректировка остатка"},0)),"Выберите тип операции",IF(NOT(ISNUMBER(D4810)),"Укажите количество",IF(D4810=0,"Количество не может быть 0",IF(AND(C4810&lt;&gt;"Корректировка остатка",D4810&lt;0),"Для этого типа количество положительное",IF(NOT(ISNUMBER('Номенклатура'!$C$2)),"Укажите дату начала учёта",IF(A4810&lt;INT('Номенклатура'!$C$2),"Раньше даты начала учёта: НЕ учтено",IF(AND(C4810="Корректировка остатка",TRIM(G4810)=""),"Учтено: добавьте пояснение","ОК")))))))))))))</f>
        <v/>
      </c>
    </row>
    <row r="4811" spans="1:9" x14ac:dyDescent="0.25">
      <c r="A4811" s="16"/>
      <c r="B4811" s="13"/>
      <c r="C4811" s="13"/>
      <c r="D4811" s="14"/>
      <c r="E4811" s="17" t="str">
        <f>IF(OR(B4811="",SUMPRODUCT(--EXACT('Номенклатура'!$A$6:$A$205,B4811))&lt;&gt;1),"",INDEX('Номенклатура'!$D$6:$D$205,SUMPRODUCT(EXACT('Номенклатура'!$A$6:$A$205,B4811)*(ROW('Номенклатура'!$A$6:$A$205)-5)))&amp;"")</f>
        <v/>
      </c>
      <c r="F4811" s="18" t="str">
        <f>IF(OR(I4811="ОК",I4811="Учтено: добавьте пояснение"),IF(C4811="Приход",D4811,IF(C4811="Корректировка остатка",D4811,-D4811)),"")</f>
        <v/>
      </c>
      <c r="G4811" s="13"/>
      <c r="H4811" s="15" t="str">
        <f>IF(OR(B4811="",SUMPRODUCT(--EXACT('Номенклатура'!$A$6:$A$205,B4811))&lt;&gt;1),"",INDEX('Номенклатура'!$B$6:$B$205,SUMPRODUCT(EXACT('Номенклатура'!$A$6:$A$205,B4811)*(ROW('Номенклатура'!$A$6:$A$205)-5)))&amp;"")</f>
        <v/>
      </c>
      <c r="I4811" s="15" t="str">
        <f>IF(COUNTA(A4811:D4811,G4811)=0,"",IF(NOT(ISNUMBER(A4811)),"Укажите дату",IF(B4811="","Укажите код",IF(NOT(AND(ISTEXT(B4811),LEN(B4811)&gt;0,LEN(B4811)&lt;=30,ISNUMBER(FIND(LEFT(B4811,1),"ABCDEFGHIJKLMNOPQRSTUVWXYZ")),SUMPRODUCT((MID(B4811,{1,2,3,4,5,6,7,8,9,10,11,12,13,14,15,16,17,18,19,20,21,22,23,24,25,26,27,28,29,30},1)&lt;&gt;"")*ISERROR(FIND(MID(B4811,{1,2,3,4,5,6,7,8,9,10,11,12,13,14,15,16,17,18,19,20,21,22,23,24,25,26,27,28,29,30},1),"ABCDEFGHIJKLMNOPQRSTUVWXYZ0123456789-_")))=0,ISERROR(VALUE(B4811)))),"Недопустимый код: только латинские буквы A-Z в верхнем регистре, цифры, - и _; начало с буквы, до 30 символов (например MILK-001)",IF(SUMPRODUCT(--EXACT('Номенклатура'!$A$6:$A$205,B4811))=0,"Код не найден в номенклатуре",IF(SUMPRODUCT(--EXACT('Номенклатура'!$A$6:$A$205,B4811))&gt;1,"Код повторяется в номенклатуре",IF(ISNA(MATCH(C4811,{"Приход","Расход","Списание","Корректировка остатка"},0)),"Выберите тип операции",IF(NOT(ISNUMBER(D4811)),"Укажите количество",IF(D4811=0,"Количество не может быть 0",IF(AND(C4811&lt;&gt;"Корректировка остатка",D4811&lt;0),"Для этого типа количество положительное",IF(NOT(ISNUMBER('Номенклатура'!$C$2)),"Укажите дату начала учёта",IF(A4811&lt;INT('Номенклатура'!$C$2),"Раньше даты начала учёта: НЕ учтено",IF(AND(C4811="Корректировка остатка",TRIM(G4811)=""),"Учтено: добавьте пояснение","ОК")))))))))))))</f>
        <v/>
      </c>
    </row>
    <row r="4812" spans="1:9" x14ac:dyDescent="0.25">
      <c r="A4812" s="16"/>
      <c r="B4812" s="13"/>
      <c r="C4812" s="13"/>
      <c r="D4812" s="14"/>
      <c r="E4812" s="17" t="str">
        <f>IF(OR(B4812="",SUMPRODUCT(--EXACT('Номенклатура'!$A$6:$A$205,B4812))&lt;&gt;1),"",INDEX('Номенклатура'!$D$6:$D$205,SUMPRODUCT(EXACT('Номенклатура'!$A$6:$A$205,B4812)*(ROW('Номенклатура'!$A$6:$A$205)-5)))&amp;"")</f>
        <v/>
      </c>
      <c r="F4812" s="18" t="str">
        <f>IF(OR(I4812="ОК",I4812="Учтено: добавьте пояснение"),IF(C4812="Приход",D4812,IF(C4812="Корректировка остатка",D4812,-D4812)),"")</f>
        <v/>
      </c>
      <c r="G4812" s="13"/>
      <c r="H4812" s="15" t="str">
        <f>IF(OR(B4812="",SUMPRODUCT(--EXACT('Номенклатура'!$A$6:$A$205,B4812))&lt;&gt;1),"",INDEX('Номенклатура'!$B$6:$B$205,SUMPRODUCT(EXACT('Номенклатура'!$A$6:$A$205,B4812)*(ROW('Номенклатура'!$A$6:$A$205)-5)))&amp;"")</f>
        <v/>
      </c>
      <c r="I4812" s="15" t="str">
        <f>IF(COUNTA(A4812:D4812,G4812)=0,"",IF(NOT(ISNUMBER(A4812)),"Укажите дату",IF(B4812="","Укажите код",IF(NOT(AND(ISTEXT(B4812),LEN(B4812)&gt;0,LEN(B4812)&lt;=30,ISNUMBER(FIND(LEFT(B4812,1),"ABCDEFGHIJKLMNOPQRSTUVWXYZ")),SUMPRODUCT((MID(B4812,{1,2,3,4,5,6,7,8,9,10,11,12,13,14,15,16,17,18,19,20,21,22,23,24,25,26,27,28,29,30},1)&lt;&gt;"")*ISERROR(FIND(MID(B4812,{1,2,3,4,5,6,7,8,9,10,11,12,13,14,15,16,17,18,19,20,21,22,23,24,25,26,27,28,29,30},1),"ABCDEFGHIJKLMNOPQRSTUVWXYZ0123456789-_")))=0,ISERROR(VALUE(B4812)))),"Недопустимый код: только латинские буквы A-Z в верхнем регистре, цифры, - и _; начало с буквы, до 30 символов (например MILK-001)",IF(SUMPRODUCT(--EXACT('Номенклатура'!$A$6:$A$205,B4812))=0,"Код не найден в номенклатуре",IF(SUMPRODUCT(--EXACT('Номенклатура'!$A$6:$A$205,B4812))&gt;1,"Код повторяется в номенклатуре",IF(ISNA(MATCH(C4812,{"Приход","Расход","Списание","Корректировка остатка"},0)),"Выберите тип операции",IF(NOT(ISNUMBER(D4812)),"Укажите количество",IF(D4812=0,"Количество не может быть 0",IF(AND(C4812&lt;&gt;"Корректировка остатка",D4812&lt;0),"Для этого типа количество положительное",IF(NOT(ISNUMBER('Номенклатура'!$C$2)),"Укажите дату начала учёта",IF(A4812&lt;INT('Номенклатура'!$C$2),"Раньше даты начала учёта: НЕ учтено",IF(AND(C4812="Корректировка остатка",TRIM(G4812)=""),"Учтено: добавьте пояснение","ОК")))))))))))))</f>
        <v/>
      </c>
    </row>
    <row r="4813" spans="1:9" x14ac:dyDescent="0.25">
      <c r="A4813" s="16"/>
      <c r="B4813" s="13"/>
      <c r="C4813" s="13"/>
      <c r="D4813" s="14"/>
      <c r="E4813" s="17" t="str">
        <f>IF(OR(B4813="",SUMPRODUCT(--EXACT('Номенклатура'!$A$6:$A$205,B4813))&lt;&gt;1),"",INDEX('Номенклатура'!$D$6:$D$205,SUMPRODUCT(EXACT('Номенклатура'!$A$6:$A$205,B4813)*(ROW('Номенклатура'!$A$6:$A$205)-5)))&amp;"")</f>
        <v/>
      </c>
      <c r="F4813" s="18" t="str">
        <f>IF(OR(I4813="ОК",I4813="Учтено: добавьте пояснение"),IF(C4813="Приход",D4813,IF(C4813="Корректировка остатка",D4813,-D4813)),"")</f>
        <v/>
      </c>
      <c r="G4813" s="13"/>
      <c r="H4813" s="15" t="str">
        <f>IF(OR(B4813="",SUMPRODUCT(--EXACT('Номенклатура'!$A$6:$A$205,B4813))&lt;&gt;1),"",INDEX('Номенклатура'!$B$6:$B$205,SUMPRODUCT(EXACT('Номенклатура'!$A$6:$A$205,B4813)*(ROW('Номенклатура'!$A$6:$A$205)-5)))&amp;"")</f>
        <v/>
      </c>
      <c r="I4813" s="15" t="str">
        <f>IF(COUNTA(A4813:D4813,G4813)=0,"",IF(NOT(ISNUMBER(A4813)),"Укажите дату",IF(B4813="","Укажите код",IF(NOT(AND(ISTEXT(B4813),LEN(B4813)&gt;0,LEN(B4813)&lt;=30,ISNUMBER(FIND(LEFT(B4813,1),"ABCDEFGHIJKLMNOPQRSTUVWXYZ")),SUMPRODUCT((MID(B4813,{1,2,3,4,5,6,7,8,9,10,11,12,13,14,15,16,17,18,19,20,21,22,23,24,25,26,27,28,29,30},1)&lt;&gt;"")*ISERROR(FIND(MID(B4813,{1,2,3,4,5,6,7,8,9,10,11,12,13,14,15,16,17,18,19,20,21,22,23,24,25,26,27,28,29,30},1),"ABCDEFGHIJKLMNOPQRSTUVWXYZ0123456789-_")))=0,ISERROR(VALUE(B4813)))),"Недопустимый код: только латинские буквы A-Z в верхнем регистре, цифры, - и _; начало с буквы, до 30 символов (например MILK-001)",IF(SUMPRODUCT(--EXACT('Номенклатура'!$A$6:$A$205,B4813))=0,"Код не найден в номенклатуре",IF(SUMPRODUCT(--EXACT('Номенклатура'!$A$6:$A$205,B4813))&gt;1,"Код повторяется в номенклатуре",IF(ISNA(MATCH(C4813,{"Приход","Расход","Списание","Корректировка остатка"},0)),"Выберите тип операции",IF(NOT(ISNUMBER(D4813)),"Укажите количество",IF(D4813=0,"Количество не может быть 0",IF(AND(C4813&lt;&gt;"Корректировка остатка",D4813&lt;0),"Для этого типа количество положительное",IF(NOT(ISNUMBER('Номенклатура'!$C$2)),"Укажите дату начала учёта",IF(A4813&lt;INT('Номенклатура'!$C$2),"Раньше даты начала учёта: НЕ учтено",IF(AND(C4813="Корректировка остатка",TRIM(G4813)=""),"Учтено: добавьте пояснение","ОК")))))))))))))</f>
        <v/>
      </c>
    </row>
    <row r="4814" spans="1:9" x14ac:dyDescent="0.25">
      <c r="A4814" s="16"/>
      <c r="B4814" s="13"/>
      <c r="C4814" s="13"/>
      <c r="D4814" s="14"/>
      <c r="E4814" s="17" t="str">
        <f>IF(OR(B4814="",SUMPRODUCT(--EXACT('Номенклатура'!$A$6:$A$205,B4814))&lt;&gt;1),"",INDEX('Номенклатура'!$D$6:$D$205,SUMPRODUCT(EXACT('Номенклатура'!$A$6:$A$205,B4814)*(ROW('Номенклатура'!$A$6:$A$205)-5)))&amp;"")</f>
        <v/>
      </c>
      <c r="F4814" s="18" t="str">
        <f>IF(OR(I4814="ОК",I4814="Учтено: добавьте пояснение"),IF(C4814="Приход",D4814,IF(C4814="Корректировка остатка",D4814,-D4814)),"")</f>
        <v/>
      </c>
      <c r="G4814" s="13"/>
      <c r="H4814" s="15" t="str">
        <f>IF(OR(B4814="",SUMPRODUCT(--EXACT('Номенклатура'!$A$6:$A$205,B4814))&lt;&gt;1),"",INDEX('Номенклатура'!$B$6:$B$205,SUMPRODUCT(EXACT('Номенклатура'!$A$6:$A$205,B4814)*(ROW('Номенклатура'!$A$6:$A$205)-5)))&amp;"")</f>
        <v/>
      </c>
      <c r="I4814" s="15" t="str">
        <f>IF(COUNTA(A4814:D4814,G4814)=0,"",IF(NOT(ISNUMBER(A4814)),"Укажите дату",IF(B4814="","Укажите код",IF(NOT(AND(ISTEXT(B4814),LEN(B4814)&gt;0,LEN(B4814)&lt;=30,ISNUMBER(FIND(LEFT(B4814,1),"ABCDEFGHIJKLMNOPQRSTUVWXYZ")),SUMPRODUCT((MID(B4814,{1,2,3,4,5,6,7,8,9,10,11,12,13,14,15,16,17,18,19,20,21,22,23,24,25,26,27,28,29,30},1)&lt;&gt;"")*ISERROR(FIND(MID(B4814,{1,2,3,4,5,6,7,8,9,10,11,12,13,14,15,16,17,18,19,20,21,22,23,24,25,26,27,28,29,30},1),"ABCDEFGHIJKLMNOPQRSTUVWXYZ0123456789-_")))=0,ISERROR(VALUE(B4814)))),"Недопустимый код: только латинские буквы A-Z в верхнем регистре, цифры, - и _; начало с буквы, до 30 символов (например MILK-001)",IF(SUMPRODUCT(--EXACT('Номенклатура'!$A$6:$A$205,B4814))=0,"Код не найден в номенклатуре",IF(SUMPRODUCT(--EXACT('Номенклатура'!$A$6:$A$205,B4814))&gt;1,"Код повторяется в номенклатуре",IF(ISNA(MATCH(C4814,{"Приход","Расход","Списание","Корректировка остатка"},0)),"Выберите тип операции",IF(NOT(ISNUMBER(D4814)),"Укажите количество",IF(D4814=0,"Количество не может быть 0",IF(AND(C4814&lt;&gt;"Корректировка остатка",D4814&lt;0),"Для этого типа количество положительное",IF(NOT(ISNUMBER('Номенклатура'!$C$2)),"Укажите дату начала учёта",IF(A4814&lt;INT('Номенклатура'!$C$2),"Раньше даты начала учёта: НЕ учтено",IF(AND(C4814="Корректировка остатка",TRIM(G4814)=""),"Учтено: добавьте пояснение","ОК")))))))))))))</f>
        <v/>
      </c>
    </row>
    <row r="4815" spans="1:9" x14ac:dyDescent="0.25">
      <c r="A4815" s="16"/>
      <c r="B4815" s="13"/>
      <c r="C4815" s="13"/>
      <c r="D4815" s="14"/>
      <c r="E4815" s="17" t="str">
        <f>IF(OR(B4815="",SUMPRODUCT(--EXACT('Номенклатура'!$A$6:$A$205,B4815))&lt;&gt;1),"",INDEX('Номенклатура'!$D$6:$D$205,SUMPRODUCT(EXACT('Номенклатура'!$A$6:$A$205,B4815)*(ROW('Номенклатура'!$A$6:$A$205)-5)))&amp;"")</f>
        <v/>
      </c>
      <c r="F4815" s="18" t="str">
        <f>IF(OR(I4815="ОК",I4815="Учтено: добавьте пояснение"),IF(C4815="Приход",D4815,IF(C4815="Корректировка остатка",D4815,-D4815)),"")</f>
        <v/>
      </c>
      <c r="G4815" s="13"/>
      <c r="H4815" s="15" t="str">
        <f>IF(OR(B4815="",SUMPRODUCT(--EXACT('Номенклатура'!$A$6:$A$205,B4815))&lt;&gt;1),"",INDEX('Номенклатура'!$B$6:$B$205,SUMPRODUCT(EXACT('Номенклатура'!$A$6:$A$205,B4815)*(ROW('Номенклатура'!$A$6:$A$205)-5)))&amp;"")</f>
        <v/>
      </c>
      <c r="I4815" s="15" t="str">
        <f>IF(COUNTA(A4815:D4815,G4815)=0,"",IF(NOT(ISNUMBER(A4815)),"Укажите дату",IF(B4815="","Укажите код",IF(NOT(AND(ISTEXT(B4815),LEN(B4815)&gt;0,LEN(B4815)&lt;=30,ISNUMBER(FIND(LEFT(B4815,1),"ABCDEFGHIJKLMNOPQRSTUVWXYZ")),SUMPRODUCT((MID(B4815,{1,2,3,4,5,6,7,8,9,10,11,12,13,14,15,16,17,18,19,20,21,22,23,24,25,26,27,28,29,30},1)&lt;&gt;"")*ISERROR(FIND(MID(B4815,{1,2,3,4,5,6,7,8,9,10,11,12,13,14,15,16,17,18,19,20,21,22,23,24,25,26,27,28,29,30},1),"ABCDEFGHIJKLMNOPQRSTUVWXYZ0123456789-_")))=0,ISERROR(VALUE(B4815)))),"Недопустимый код: только латинские буквы A-Z в верхнем регистре, цифры, - и _; начало с буквы, до 30 символов (например MILK-001)",IF(SUMPRODUCT(--EXACT('Номенклатура'!$A$6:$A$205,B4815))=0,"Код не найден в номенклатуре",IF(SUMPRODUCT(--EXACT('Номенклатура'!$A$6:$A$205,B4815))&gt;1,"Код повторяется в номенклатуре",IF(ISNA(MATCH(C4815,{"Приход","Расход","Списание","Корректировка остатка"},0)),"Выберите тип операции",IF(NOT(ISNUMBER(D4815)),"Укажите количество",IF(D4815=0,"Количество не может быть 0",IF(AND(C4815&lt;&gt;"Корректировка остатка",D4815&lt;0),"Для этого типа количество положительное",IF(NOT(ISNUMBER('Номенклатура'!$C$2)),"Укажите дату начала учёта",IF(A4815&lt;INT('Номенклатура'!$C$2),"Раньше даты начала учёта: НЕ учтено",IF(AND(C4815="Корректировка остатка",TRIM(G4815)=""),"Учтено: добавьте пояснение","ОК")))))))))))))</f>
        <v/>
      </c>
    </row>
    <row r="4816" spans="1:9" x14ac:dyDescent="0.25">
      <c r="A4816" s="16"/>
      <c r="B4816" s="13"/>
      <c r="C4816" s="13"/>
      <c r="D4816" s="14"/>
      <c r="E4816" s="17" t="str">
        <f>IF(OR(B4816="",SUMPRODUCT(--EXACT('Номенклатура'!$A$6:$A$205,B4816))&lt;&gt;1),"",INDEX('Номенклатура'!$D$6:$D$205,SUMPRODUCT(EXACT('Номенклатура'!$A$6:$A$205,B4816)*(ROW('Номенклатура'!$A$6:$A$205)-5)))&amp;"")</f>
        <v/>
      </c>
      <c r="F4816" s="18" t="str">
        <f>IF(OR(I4816="ОК",I4816="Учтено: добавьте пояснение"),IF(C4816="Приход",D4816,IF(C4816="Корректировка остатка",D4816,-D4816)),"")</f>
        <v/>
      </c>
      <c r="G4816" s="13"/>
      <c r="H4816" s="15" t="str">
        <f>IF(OR(B4816="",SUMPRODUCT(--EXACT('Номенклатура'!$A$6:$A$205,B4816))&lt;&gt;1),"",INDEX('Номенклатура'!$B$6:$B$205,SUMPRODUCT(EXACT('Номенклатура'!$A$6:$A$205,B4816)*(ROW('Номенклатура'!$A$6:$A$205)-5)))&amp;"")</f>
        <v/>
      </c>
      <c r="I4816" s="15" t="str">
        <f>IF(COUNTA(A4816:D4816,G4816)=0,"",IF(NOT(ISNUMBER(A4816)),"Укажите дату",IF(B4816="","Укажите код",IF(NOT(AND(ISTEXT(B4816),LEN(B4816)&gt;0,LEN(B4816)&lt;=30,ISNUMBER(FIND(LEFT(B4816,1),"ABCDEFGHIJKLMNOPQRSTUVWXYZ")),SUMPRODUCT((MID(B4816,{1,2,3,4,5,6,7,8,9,10,11,12,13,14,15,16,17,18,19,20,21,22,23,24,25,26,27,28,29,30},1)&lt;&gt;"")*ISERROR(FIND(MID(B4816,{1,2,3,4,5,6,7,8,9,10,11,12,13,14,15,16,17,18,19,20,21,22,23,24,25,26,27,28,29,30},1),"ABCDEFGHIJKLMNOPQRSTUVWXYZ0123456789-_")))=0,ISERROR(VALUE(B4816)))),"Недопустимый код: только латинские буквы A-Z в верхнем регистре, цифры, - и _; начало с буквы, до 30 символов (например MILK-001)",IF(SUMPRODUCT(--EXACT('Номенклатура'!$A$6:$A$205,B4816))=0,"Код не найден в номенклатуре",IF(SUMPRODUCT(--EXACT('Номенклатура'!$A$6:$A$205,B4816))&gt;1,"Код повторяется в номенклатуре",IF(ISNA(MATCH(C4816,{"Приход","Расход","Списание","Корректировка остатка"},0)),"Выберите тип операции",IF(NOT(ISNUMBER(D4816)),"Укажите количество",IF(D4816=0,"Количество не может быть 0",IF(AND(C4816&lt;&gt;"Корректировка остатка",D4816&lt;0),"Для этого типа количество положительное",IF(NOT(ISNUMBER('Номенклатура'!$C$2)),"Укажите дату начала учёта",IF(A4816&lt;INT('Номенклатура'!$C$2),"Раньше даты начала учёта: НЕ учтено",IF(AND(C4816="Корректировка остатка",TRIM(G4816)=""),"Учтено: добавьте пояснение","ОК")))))))))))))</f>
        <v/>
      </c>
    </row>
    <row r="4817" spans="1:9" x14ac:dyDescent="0.25">
      <c r="A4817" s="16"/>
      <c r="B4817" s="13"/>
      <c r="C4817" s="13"/>
      <c r="D4817" s="14"/>
      <c r="E4817" s="17" t="str">
        <f>IF(OR(B4817="",SUMPRODUCT(--EXACT('Номенклатура'!$A$6:$A$205,B4817))&lt;&gt;1),"",INDEX('Номенклатура'!$D$6:$D$205,SUMPRODUCT(EXACT('Номенклатура'!$A$6:$A$205,B4817)*(ROW('Номенклатура'!$A$6:$A$205)-5)))&amp;"")</f>
        <v/>
      </c>
      <c r="F4817" s="18" t="str">
        <f>IF(OR(I4817="ОК",I4817="Учтено: добавьте пояснение"),IF(C4817="Приход",D4817,IF(C4817="Корректировка остатка",D4817,-D4817)),"")</f>
        <v/>
      </c>
      <c r="G4817" s="13"/>
      <c r="H4817" s="15" t="str">
        <f>IF(OR(B4817="",SUMPRODUCT(--EXACT('Номенклатура'!$A$6:$A$205,B4817))&lt;&gt;1),"",INDEX('Номенклатура'!$B$6:$B$205,SUMPRODUCT(EXACT('Номенклатура'!$A$6:$A$205,B4817)*(ROW('Номенклатура'!$A$6:$A$205)-5)))&amp;"")</f>
        <v/>
      </c>
      <c r="I4817" s="15" t="str">
        <f>IF(COUNTA(A4817:D4817,G4817)=0,"",IF(NOT(ISNUMBER(A4817)),"Укажите дату",IF(B4817="","Укажите код",IF(NOT(AND(ISTEXT(B4817),LEN(B4817)&gt;0,LEN(B4817)&lt;=30,ISNUMBER(FIND(LEFT(B4817,1),"ABCDEFGHIJKLMNOPQRSTUVWXYZ")),SUMPRODUCT((MID(B4817,{1,2,3,4,5,6,7,8,9,10,11,12,13,14,15,16,17,18,19,20,21,22,23,24,25,26,27,28,29,30},1)&lt;&gt;"")*ISERROR(FIND(MID(B4817,{1,2,3,4,5,6,7,8,9,10,11,12,13,14,15,16,17,18,19,20,21,22,23,24,25,26,27,28,29,30},1),"ABCDEFGHIJKLMNOPQRSTUVWXYZ0123456789-_")))=0,ISERROR(VALUE(B4817)))),"Недопустимый код: только латинские буквы A-Z в верхнем регистре, цифры, - и _; начало с буквы, до 30 символов (например MILK-001)",IF(SUMPRODUCT(--EXACT('Номенклатура'!$A$6:$A$205,B4817))=0,"Код не найден в номенклатуре",IF(SUMPRODUCT(--EXACT('Номенклатура'!$A$6:$A$205,B4817))&gt;1,"Код повторяется в номенклатуре",IF(ISNA(MATCH(C4817,{"Приход","Расход","Списание","Корректировка остатка"},0)),"Выберите тип операции",IF(NOT(ISNUMBER(D4817)),"Укажите количество",IF(D4817=0,"Количество не может быть 0",IF(AND(C4817&lt;&gt;"Корректировка остатка",D4817&lt;0),"Для этого типа количество положительное",IF(NOT(ISNUMBER('Номенклатура'!$C$2)),"Укажите дату начала учёта",IF(A4817&lt;INT('Номенклатура'!$C$2),"Раньше даты начала учёта: НЕ учтено",IF(AND(C4817="Корректировка остатка",TRIM(G4817)=""),"Учтено: добавьте пояснение","ОК")))))))))))))</f>
        <v/>
      </c>
    </row>
    <row r="4818" spans="1:9" x14ac:dyDescent="0.25">
      <c r="A4818" s="16"/>
      <c r="B4818" s="13"/>
      <c r="C4818" s="13"/>
      <c r="D4818" s="14"/>
      <c r="E4818" s="17" t="str">
        <f>IF(OR(B4818="",SUMPRODUCT(--EXACT('Номенклатура'!$A$6:$A$205,B4818))&lt;&gt;1),"",INDEX('Номенклатура'!$D$6:$D$205,SUMPRODUCT(EXACT('Номенклатура'!$A$6:$A$205,B4818)*(ROW('Номенклатура'!$A$6:$A$205)-5)))&amp;"")</f>
        <v/>
      </c>
      <c r="F4818" s="18" t="str">
        <f>IF(OR(I4818="ОК",I4818="Учтено: добавьте пояснение"),IF(C4818="Приход",D4818,IF(C4818="Корректировка остатка",D4818,-D4818)),"")</f>
        <v/>
      </c>
      <c r="G4818" s="13"/>
      <c r="H4818" s="15" t="str">
        <f>IF(OR(B4818="",SUMPRODUCT(--EXACT('Номенклатура'!$A$6:$A$205,B4818))&lt;&gt;1),"",INDEX('Номенклатура'!$B$6:$B$205,SUMPRODUCT(EXACT('Номенклатура'!$A$6:$A$205,B4818)*(ROW('Номенклатура'!$A$6:$A$205)-5)))&amp;"")</f>
        <v/>
      </c>
      <c r="I4818" s="15" t="str">
        <f>IF(COUNTA(A4818:D4818,G4818)=0,"",IF(NOT(ISNUMBER(A4818)),"Укажите дату",IF(B4818="","Укажите код",IF(NOT(AND(ISTEXT(B4818),LEN(B4818)&gt;0,LEN(B4818)&lt;=30,ISNUMBER(FIND(LEFT(B4818,1),"ABCDEFGHIJKLMNOPQRSTUVWXYZ")),SUMPRODUCT((MID(B4818,{1,2,3,4,5,6,7,8,9,10,11,12,13,14,15,16,17,18,19,20,21,22,23,24,25,26,27,28,29,30},1)&lt;&gt;"")*ISERROR(FIND(MID(B4818,{1,2,3,4,5,6,7,8,9,10,11,12,13,14,15,16,17,18,19,20,21,22,23,24,25,26,27,28,29,30},1),"ABCDEFGHIJKLMNOPQRSTUVWXYZ0123456789-_")))=0,ISERROR(VALUE(B4818)))),"Недопустимый код: только латинские буквы A-Z в верхнем регистре, цифры, - и _; начало с буквы, до 30 символов (например MILK-001)",IF(SUMPRODUCT(--EXACT('Номенклатура'!$A$6:$A$205,B4818))=0,"Код не найден в номенклатуре",IF(SUMPRODUCT(--EXACT('Номенклатура'!$A$6:$A$205,B4818))&gt;1,"Код повторяется в номенклатуре",IF(ISNA(MATCH(C4818,{"Приход","Расход","Списание","Корректировка остатка"},0)),"Выберите тип операции",IF(NOT(ISNUMBER(D4818)),"Укажите количество",IF(D4818=0,"Количество не может быть 0",IF(AND(C4818&lt;&gt;"Корректировка остатка",D4818&lt;0),"Для этого типа количество положительное",IF(NOT(ISNUMBER('Номенклатура'!$C$2)),"Укажите дату начала учёта",IF(A4818&lt;INT('Номенклатура'!$C$2),"Раньше даты начала учёта: НЕ учтено",IF(AND(C4818="Корректировка остатка",TRIM(G4818)=""),"Учтено: добавьте пояснение","ОК")))))))))))))</f>
        <v/>
      </c>
    </row>
    <row r="4819" spans="1:9" x14ac:dyDescent="0.25">
      <c r="A4819" s="16"/>
      <c r="B4819" s="13"/>
      <c r="C4819" s="13"/>
      <c r="D4819" s="14"/>
      <c r="E4819" s="17" t="str">
        <f>IF(OR(B4819="",SUMPRODUCT(--EXACT('Номенклатура'!$A$6:$A$205,B4819))&lt;&gt;1),"",INDEX('Номенклатура'!$D$6:$D$205,SUMPRODUCT(EXACT('Номенклатура'!$A$6:$A$205,B4819)*(ROW('Номенклатура'!$A$6:$A$205)-5)))&amp;"")</f>
        <v/>
      </c>
      <c r="F4819" s="18" t="str">
        <f>IF(OR(I4819="ОК",I4819="Учтено: добавьте пояснение"),IF(C4819="Приход",D4819,IF(C4819="Корректировка остатка",D4819,-D4819)),"")</f>
        <v/>
      </c>
      <c r="G4819" s="13"/>
      <c r="H4819" s="15" t="str">
        <f>IF(OR(B4819="",SUMPRODUCT(--EXACT('Номенклатура'!$A$6:$A$205,B4819))&lt;&gt;1),"",INDEX('Номенклатура'!$B$6:$B$205,SUMPRODUCT(EXACT('Номенклатура'!$A$6:$A$205,B4819)*(ROW('Номенклатура'!$A$6:$A$205)-5)))&amp;"")</f>
        <v/>
      </c>
      <c r="I4819" s="15" t="str">
        <f>IF(COUNTA(A4819:D4819,G4819)=0,"",IF(NOT(ISNUMBER(A4819)),"Укажите дату",IF(B4819="","Укажите код",IF(NOT(AND(ISTEXT(B4819),LEN(B4819)&gt;0,LEN(B4819)&lt;=30,ISNUMBER(FIND(LEFT(B4819,1),"ABCDEFGHIJKLMNOPQRSTUVWXYZ")),SUMPRODUCT((MID(B4819,{1,2,3,4,5,6,7,8,9,10,11,12,13,14,15,16,17,18,19,20,21,22,23,24,25,26,27,28,29,30},1)&lt;&gt;"")*ISERROR(FIND(MID(B4819,{1,2,3,4,5,6,7,8,9,10,11,12,13,14,15,16,17,18,19,20,21,22,23,24,25,26,27,28,29,30},1),"ABCDEFGHIJKLMNOPQRSTUVWXYZ0123456789-_")))=0,ISERROR(VALUE(B4819)))),"Недопустимый код: только латинские буквы A-Z в верхнем регистре, цифры, - и _; начало с буквы, до 30 символов (например MILK-001)",IF(SUMPRODUCT(--EXACT('Номенклатура'!$A$6:$A$205,B4819))=0,"Код не найден в номенклатуре",IF(SUMPRODUCT(--EXACT('Номенклатура'!$A$6:$A$205,B4819))&gt;1,"Код повторяется в номенклатуре",IF(ISNA(MATCH(C4819,{"Приход","Расход","Списание","Корректировка остатка"},0)),"Выберите тип операции",IF(NOT(ISNUMBER(D4819)),"Укажите количество",IF(D4819=0,"Количество не может быть 0",IF(AND(C4819&lt;&gt;"Корректировка остатка",D4819&lt;0),"Для этого типа количество положительное",IF(NOT(ISNUMBER('Номенклатура'!$C$2)),"Укажите дату начала учёта",IF(A4819&lt;INT('Номенклатура'!$C$2),"Раньше даты начала учёта: НЕ учтено",IF(AND(C4819="Корректировка остатка",TRIM(G4819)=""),"Учтено: добавьте пояснение","ОК")))))))))))))</f>
        <v/>
      </c>
    </row>
    <row r="4820" spans="1:9" x14ac:dyDescent="0.25">
      <c r="A4820" s="16"/>
      <c r="B4820" s="13"/>
      <c r="C4820" s="13"/>
      <c r="D4820" s="14"/>
      <c r="E4820" s="17" t="str">
        <f>IF(OR(B4820="",SUMPRODUCT(--EXACT('Номенклатура'!$A$6:$A$205,B4820))&lt;&gt;1),"",INDEX('Номенклатура'!$D$6:$D$205,SUMPRODUCT(EXACT('Номенклатура'!$A$6:$A$205,B4820)*(ROW('Номенклатура'!$A$6:$A$205)-5)))&amp;"")</f>
        <v/>
      </c>
      <c r="F4820" s="18" t="str">
        <f>IF(OR(I4820="ОК",I4820="Учтено: добавьте пояснение"),IF(C4820="Приход",D4820,IF(C4820="Корректировка остатка",D4820,-D4820)),"")</f>
        <v/>
      </c>
      <c r="G4820" s="13"/>
      <c r="H4820" s="15" t="str">
        <f>IF(OR(B4820="",SUMPRODUCT(--EXACT('Номенклатура'!$A$6:$A$205,B4820))&lt;&gt;1),"",INDEX('Номенклатура'!$B$6:$B$205,SUMPRODUCT(EXACT('Номенклатура'!$A$6:$A$205,B4820)*(ROW('Номенклатура'!$A$6:$A$205)-5)))&amp;"")</f>
        <v/>
      </c>
      <c r="I4820" s="15" t="str">
        <f>IF(COUNTA(A4820:D4820,G4820)=0,"",IF(NOT(ISNUMBER(A4820)),"Укажите дату",IF(B4820="","Укажите код",IF(NOT(AND(ISTEXT(B4820),LEN(B4820)&gt;0,LEN(B4820)&lt;=30,ISNUMBER(FIND(LEFT(B4820,1),"ABCDEFGHIJKLMNOPQRSTUVWXYZ")),SUMPRODUCT((MID(B4820,{1,2,3,4,5,6,7,8,9,10,11,12,13,14,15,16,17,18,19,20,21,22,23,24,25,26,27,28,29,30},1)&lt;&gt;"")*ISERROR(FIND(MID(B4820,{1,2,3,4,5,6,7,8,9,10,11,12,13,14,15,16,17,18,19,20,21,22,23,24,25,26,27,28,29,30},1),"ABCDEFGHIJKLMNOPQRSTUVWXYZ0123456789-_")))=0,ISERROR(VALUE(B4820)))),"Недопустимый код: только латинские буквы A-Z в верхнем регистре, цифры, - и _; начало с буквы, до 30 символов (например MILK-001)",IF(SUMPRODUCT(--EXACT('Номенклатура'!$A$6:$A$205,B4820))=0,"Код не найден в номенклатуре",IF(SUMPRODUCT(--EXACT('Номенклатура'!$A$6:$A$205,B4820))&gt;1,"Код повторяется в номенклатуре",IF(ISNA(MATCH(C4820,{"Приход","Расход","Списание","Корректировка остатка"},0)),"Выберите тип операции",IF(NOT(ISNUMBER(D4820)),"Укажите количество",IF(D4820=0,"Количество не может быть 0",IF(AND(C4820&lt;&gt;"Корректировка остатка",D4820&lt;0),"Для этого типа количество положительное",IF(NOT(ISNUMBER('Номенклатура'!$C$2)),"Укажите дату начала учёта",IF(A4820&lt;INT('Номенклатура'!$C$2),"Раньше даты начала учёта: НЕ учтено",IF(AND(C4820="Корректировка остатка",TRIM(G4820)=""),"Учтено: добавьте пояснение","ОК")))))))))))))</f>
        <v/>
      </c>
    </row>
    <row r="4821" spans="1:9" x14ac:dyDescent="0.25">
      <c r="A4821" s="16"/>
      <c r="B4821" s="13"/>
      <c r="C4821" s="13"/>
      <c r="D4821" s="14"/>
      <c r="E4821" s="17" t="str">
        <f>IF(OR(B4821="",SUMPRODUCT(--EXACT('Номенклатура'!$A$6:$A$205,B4821))&lt;&gt;1),"",INDEX('Номенклатура'!$D$6:$D$205,SUMPRODUCT(EXACT('Номенклатура'!$A$6:$A$205,B4821)*(ROW('Номенклатура'!$A$6:$A$205)-5)))&amp;"")</f>
        <v/>
      </c>
      <c r="F4821" s="18" t="str">
        <f>IF(OR(I4821="ОК",I4821="Учтено: добавьте пояснение"),IF(C4821="Приход",D4821,IF(C4821="Корректировка остатка",D4821,-D4821)),"")</f>
        <v/>
      </c>
      <c r="G4821" s="13"/>
      <c r="H4821" s="15" t="str">
        <f>IF(OR(B4821="",SUMPRODUCT(--EXACT('Номенклатура'!$A$6:$A$205,B4821))&lt;&gt;1),"",INDEX('Номенклатура'!$B$6:$B$205,SUMPRODUCT(EXACT('Номенклатура'!$A$6:$A$205,B4821)*(ROW('Номенклатура'!$A$6:$A$205)-5)))&amp;"")</f>
        <v/>
      </c>
      <c r="I4821" s="15" t="str">
        <f>IF(COUNTA(A4821:D4821,G4821)=0,"",IF(NOT(ISNUMBER(A4821)),"Укажите дату",IF(B4821="","Укажите код",IF(NOT(AND(ISTEXT(B4821),LEN(B4821)&gt;0,LEN(B4821)&lt;=30,ISNUMBER(FIND(LEFT(B4821,1),"ABCDEFGHIJKLMNOPQRSTUVWXYZ")),SUMPRODUCT((MID(B4821,{1,2,3,4,5,6,7,8,9,10,11,12,13,14,15,16,17,18,19,20,21,22,23,24,25,26,27,28,29,30},1)&lt;&gt;"")*ISERROR(FIND(MID(B4821,{1,2,3,4,5,6,7,8,9,10,11,12,13,14,15,16,17,18,19,20,21,22,23,24,25,26,27,28,29,30},1),"ABCDEFGHIJKLMNOPQRSTUVWXYZ0123456789-_")))=0,ISERROR(VALUE(B4821)))),"Недопустимый код: только латинские буквы A-Z в верхнем регистре, цифры, - и _; начало с буквы, до 30 символов (например MILK-001)",IF(SUMPRODUCT(--EXACT('Номенклатура'!$A$6:$A$205,B4821))=0,"Код не найден в номенклатуре",IF(SUMPRODUCT(--EXACT('Номенклатура'!$A$6:$A$205,B4821))&gt;1,"Код повторяется в номенклатуре",IF(ISNA(MATCH(C4821,{"Приход","Расход","Списание","Корректировка остатка"},0)),"Выберите тип операции",IF(NOT(ISNUMBER(D4821)),"Укажите количество",IF(D4821=0,"Количество не может быть 0",IF(AND(C4821&lt;&gt;"Корректировка остатка",D4821&lt;0),"Для этого типа количество положительное",IF(NOT(ISNUMBER('Номенклатура'!$C$2)),"Укажите дату начала учёта",IF(A4821&lt;INT('Номенклатура'!$C$2),"Раньше даты начала учёта: НЕ учтено",IF(AND(C4821="Корректировка остатка",TRIM(G4821)=""),"Учтено: добавьте пояснение","ОК")))))))))))))</f>
        <v/>
      </c>
    </row>
    <row r="4822" spans="1:9" x14ac:dyDescent="0.25">
      <c r="A4822" s="16"/>
      <c r="B4822" s="13"/>
      <c r="C4822" s="13"/>
      <c r="D4822" s="14"/>
      <c r="E4822" s="17" t="str">
        <f>IF(OR(B4822="",SUMPRODUCT(--EXACT('Номенклатура'!$A$6:$A$205,B4822))&lt;&gt;1),"",INDEX('Номенклатура'!$D$6:$D$205,SUMPRODUCT(EXACT('Номенклатура'!$A$6:$A$205,B4822)*(ROW('Номенклатура'!$A$6:$A$205)-5)))&amp;"")</f>
        <v/>
      </c>
      <c r="F4822" s="18" t="str">
        <f>IF(OR(I4822="ОК",I4822="Учтено: добавьте пояснение"),IF(C4822="Приход",D4822,IF(C4822="Корректировка остатка",D4822,-D4822)),"")</f>
        <v/>
      </c>
      <c r="G4822" s="13"/>
      <c r="H4822" s="15" t="str">
        <f>IF(OR(B4822="",SUMPRODUCT(--EXACT('Номенклатура'!$A$6:$A$205,B4822))&lt;&gt;1),"",INDEX('Номенклатура'!$B$6:$B$205,SUMPRODUCT(EXACT('Номенклатура'!$A$6:$A$205,B4822)*(ROW('Номенклатура'!$A$6:$A$205)-5)))&amp;"")</f>
        <v/>
      </c>
      <c r="I4822" s="15" t="str">
        <f>IF(COUNTA(A4822:D4822,G4822)=0,"",IF(NOT(ISNUMBER(A4822)),"Укажите дату",IF(B4822="","Укажите код",IF(NOT(AND(ISTEXT(B4822),LEN(B4822)&gt;0,LEN(B4822)&lt;=30,ISNUMBER(FIND(LEFT(B4822,1),"ABCDEFGHIJKLMNOPQRSTUVWXYZ")),SUMPRODUCT((MID(B4822,{1,2,3,4,5,6,7,8,9,10,11,12,13,14,15,16,17,18,19,20,21,22,23,24,25,26,27,28,29,30},1)&lt;&gt;"")*ISERROR(FIND(MID(B4822,{1,2,3,4,5,6,7,8,9,10,11,12,13,14,15,16,17,18,19,20,21,22,23,24,25,26,27,28,29,30},1),"ABCDEFGHIJKLMNOPQRSTUVWXYZ0123456789-_")))=0,ISERROR(VALUE(B4822)))),"Недопустимый код: только латинские буквы A-Z в верхнем регистре, цифры, - и _; начало с буквы, до 30 символов (например MILK-001)",IF(SUMPRODUCT(--EXACT('Номенклатура'!$A$6:$A$205,B4822))=0,"Код не найден в номенклатуре",IF(SUMPRODUCT(--EXACT('Номенклатура'!$A$6:$A$205,B4822))&gt;1,"Код повторяется в номенклатуре",IF(ISNA(MATCH(C4822,{"Приход","Расход","Списание","Корректировка остатка"},0)),"Выберите тип операции",IF(NOT(ISNUMBER(D4822)),"Укажите количество",IF(D4822=0,"Количество не может быть 0",IF(AND(C4822&lt;&gt;"Корректировка остатка",D4822&lt;0),"Для этого типа количество положительное",IF(NOT(ISNUMBER('Номенклатура'!$C$2)),"Укажите дату начала учёта",IF(A4822&lt;INT('Номенклатура'!$C$2),"Раньше даты начала учёта: НЕ учтено",IF(AND(C4822="Корректировка остатка",TRIM(G4822)=""),"Учтено: добавьте пояснение","ОК")))))))))))))</f>
        <v/>
      </c>
    </row>
    <row r="4823" spans="1:9" x14ac:dyDescent="0.25">
      <c r="A4823" s="16"/>
      <c r="B4823" s="13"/>
      <c r="C4823" s="13"/>
      <c r="D4823" s="14"/>
      <c r="E4823" s="17" t="str">
        <f>IF(OR(B4823="",SUMPRODUCT(--EXACT('Номенклатура'!$A$6:$A$205,B4823))&lt;&gt;1),"",INDEX('Номенклатура'!$D$6:$D$205,SUMPRODUCT(EXACT('Номенклатура'!$A$6:$A$205,B4823)*(ROW('Номенклатура'!$A$6:$A$205)-5)))&amp;"")</f>
        <v/>
      </c>
      <c r="F4823" s="18" t="str">
        <f>IF(OR(I4823="ОК",I4823="Учтено: добавьте пояснение"),IF(C4823="Приход",D4823,IF(C4823="Корректировка остатка",D4823,-D4823)),"")</f>
        <v/>
      </c>
      <c r="G4823" s="13"/>
      <c r="H4823" s="15" t="str">
        <f>IF(OR(B4823="",SUMPRODUCT(--EXACT('Номенклатура'!$A$6:$A$205,B4823))&lt;&gt;1),"",INDEX('Номенклатура'!$B$6:$B$205,SUMPRODUCT(EXACT('Номенклатура'!$A$6:$A$205,B4823)*(ROW('Номенклатура'!$A$6:$A$205)-5)))&amp;"")</f>
        <v/>
      </c>
      <c r="I4823" s="15" t="str">
        <f>IF(COUNTA(A4823:D4823,G4823)=0,"",IF(NOT(ISNUMBER(A4823)),"Укажите дату",IF(B4823="","Укажите код",IF(NOT(AND(ISTEXT(B4823),LEN(B4823)&gt;0,LEN(B4823)&lt;=30,ISNUMBER(FIND(LEFT(B4823,1),"ABCDEFGHIJKLMNOPQRSTUVWXYZ")),SUMPRODUCT((MID(B4823,{1,2,3,4,5,6,7,8,9,10,11,12,13,14,15,16,17,18,19,20,21,22,23,24,25,26,27,28,29,30},1)&lt;&gt;"")*ISERROR(FIND(MID(B4823,{1,2,3,4,5,6,7,8,9,10,11,12,13,14,15,16,17,18,19,20,21,22,23,24,25,26,27,28,29,30},1),"ABCDEFGHIJKLMNOPQRSTUVWXYZ0123456789-_")))=0,ISERROR(VALUE(B4823)))),"Недопустимый код: только латинские буквы A-Z в верхнем регистре, цифры, - и _; начало с буквы, до 30 символов (например MILK-001)",IF(SUMPRODUCT(--EXACT('Номенклатура'!$A$6:$A$205,B4823))=0,"Код не найден в номенклатуре",IF(SUMPRODUCT(--EXACT('Номенклатура'!$A$6:$A$205,B4823))&gt;1,"Код повторяется в номенклатуре",IF(ISNA(MATCH(C4823,{"Приход","Расход","Списание","Корректировка остатка"},0)),"Выберите тип операции",IF(NOT(ISNUMBER(D4823)),"Укажите количество",IF(D4823=0,"Количество не может быть 0",IF(AND(C4823&lt;&gt;"Корректировка остатка",D4823&lt;0),"Для этого типа количество положительное",IF(NOT(ISNUMBER('Номенклатура'!$C$2)),"Укажите дату начала учёта",IF(A4823&lt;INT('Номенклатура'!$C$2),"Раньше даты начала учёта: НЕ учтено",IF(AND(C4823="Корректировка остатка",TRIM(G4823)=""),"Учтено: добавьте пояснение","ОК")))))))))))))</f>
        <v/>
      </c>
    </row>
    <row r="4824" spans="1:9" x14ac:dyDescent="0.25">
      <c r="A4824" s="16"/>
      <c r="B4824" s="13"/>
      <c r="C4824" s="13"/>
      <c r="D4824" s="14"/>
      <c r="E4824" s="17" t="str">
        <f>IF(OR(B4824="",SUMPRODUCT(--EXACT('Номенклатура'!$A$6:$A$205,B4824))&lt;&gt;1),"",INDEX('Номенклатура'!$D$6:$D$205,SUMPRODUCT(EXACT('Номенклатура'!$A$6:$A$205,B4824)*(ROW('Номенклатура'!$A$6:$A$205)-5)))&amp;"")</f>
        <v/>
      </c>
      <c r="F4824" s="18" t="str">
        <f>IF(OR(I4824="ОК",I4824="Учтено: добавьте пояснение"),IF(C4824="Приход",D4824,IF(C4824="Корректировка остатка",D4824,-D4824)),"")</f>
        <v/>
      </c>
      <c r="G4824" s="13"/>
      <c r="H4824" s="15" t="str">
        <f>IF(OR(B4824="",SUMPRODUCT(--EXACT('Номенклатура'!$A$6:$A$205,B4824))&lt;&gt;1),"",INDEX('Номенклатура'!$B$6:$B$205,SUMPRODUCT(EXACT('Номенклатура'!$A$6:$A$205,B4824)*(ROW('Номенклатура'!$A$6:$A$205)-5)))&amp;"")</f>
        <v/>
      </c>
      <c r="I4824" s="15" t="str">
        <f>IF(COUNTA(A4824:D4824,G4824)=0,"",IF(NOT(ISNUMBER(A4824)),"Укажите дату",IF(B4824="","Укажите код",IF(NOT(AND(ISTEXT(B4824),LEN(B4824)&gt;0,LEN(B4824)&lt;=30,ISNUMBER(FIND(LEFT(B4824,1),"ABCDEFGHIJKLMNOPQRSTUVWXYZ")),SUMPRODUCT((MID(B4824,{1,2,3,4,5,6,7,8,9,10,11,12,13,14,15,16,17,18,19,20,21,22,23,24,25,26,27,28,29,30},1)&lt;&gt;"")*ISERROR(FIND(MID(B4824,{1,2,3,4,5,6,7,8,9,10,11,12,13,14,15,16,17,18,19,20,21,22,23,24,25,26,27,28,29,30},1),"ABCDEFGHIJKLMNOPQRSTUVWXYZ0123456789-_")))=0,ISERROR(VALUE(B4824)))),"Недопустимый код: только латинские буквы A-Z в верхнем регистре, цифры, - и _; начало с буквы, до 30 символов (например MILK-001)",IF(SUMPRODUCT(--EXACT('Номенклатура'!$A$6:$A$205,B4824))=0,"Код не найден в номенклатуре",IF(SUMPRODUCT(--EXACT('Номенклатура'!$A$6:$A$205,B4824))&gt;1,"Код повторяется в номенклатуре",IF(ISNA(MATCH(C4824,{"Приход","Расход","Списание","Корректировка остатка"},0)),"Выберите тип операции",IF(NOT(ISNUMBER(D4824)),"Укажите количество",IF(D4824=0,"Количество не может быть 0",IF(AND(C4824&lt;&gt;"Корректировка остатка",D4824&lt;0),"Для этого типа количество положительное",IF(NOT(ISNUMBER('Номенклатура'!$C$2)),"Укажите дату начала учёта",IF(A4824&lt;INT('Номенклатура'!$C$2),"Раньше даты начала учёта: НЕ учтено",IF(AND(C4824="Корректировка остатка",TRIM(G4824)=""),"Учтено: добавьте пояснение","ОК")))))))))))))</f>
        <v/>
      </c>
    </row>
    <row r="4825" spans="1:9" x14ac:dyDescent="0.25">
      <c r="A4825" s="16"/>
      <c r="B4825" s="13"/>
      <c r="C4825" s="13"/>
      <c r="D4825" s="14"/>
      <c r="E4825" s="17" t="str">
        <f>IF(OR(B4825="",SUMPRODUCT(--EXACT('Номенклатура'!$A$6:$A$205,B4825))&lt;&gt;1),"",INDEX('Номенклатура'!$D$6:$D$205,SUMPRODUCT(EXACT('Номенклатура'!$A$6:$A$205,B4825)*(ROW('Номенклатура'!$A$6:$A$205)-5)))&amp;"")</f>
        <v/>
      </c>
      <c r="F4825" s="18" t="str">
        <f>IF(OR(I4825="ОК",I4825="Учтено: добавьте пояснение"),IF(C4825="Приход",D4825,IF(C4825="Корректировка остатка",D4825,-D4825)),"")</f>
        <v/>
      </c>
      <c r="G4825" s="13"/>
      <c r="H4825" s="15" t="str">
        <f>IF(OR(B4825="",SUMPRODUCT(--EXACT('Номенклатура'!$A$6:$A$205,B4825))&lt;&gt;1),"",INDEX('Номенклатура'!$B$6:$B$205,SUMPRODUCT(EXACT('Номенклатура'!$A$6:$A$205,B4825)*(ROW('Номенклатура'!$A$6:$A$205)-5)))&amp;"")</f>
        <v/>
      </c>
      <c r="I4825" s="15" t="str">
        <f>IF(COUNTA(A4825:D4825,G4825)=0,"",IF(NOT(ISNUMBER(A4825)),"Укажите дату",IF(B4825="","Укажите код",IF(NOT(AND(ISTEXT(B4825),LEN(B4825)&gt;0,LEN(B4825)&lt;=30,ISNUMBER(FIND(LEFT(B4825,1),"ABCDEFGHIJKLMNOPQRSTUVWXYZ")),SUMPRODUCT((MID(B4825,{1,2,3,4,5,6,7,8,9,10,11,12,13,14,15,16,17,18,19,20,21,22,23,24,25,26,27,28,29,30},1)&lt;&gt;"")*ISERROR(FIND(MID(B4825,{1,2,3,4,5,6,7,8,9,10,11,12,13,14,15,16,17,18,19,20,21,22,23,24,25,26,27,28,29,30},1),"ABCDEFGHIJKLMNOPQRSTUVWXYZ0123456789-_")))=0,ISERROR(VALUE(B4825)))),"Недопустимый код: только латинские буквы A-Z в верхнем регистре, цифры, - и _; начало с буквы, до 30 символов (например MILK-001)",IF(SUMPRODUCT(--EXACT('Номенклатура'!$A$6:$A$205,B4825))=0,"Код не найден в номенклатуре",IF(SUMPRODUCT(--EXACT('Номенклатура'!$A$6:$A$205,B4825))&gt;1,"Код повторяется в номенклатуре",IF(ISNA(MATCH(C4825,{"Приход","Расход","Списание","Корректировка остатка"},0)),"Выберите тип операции",IF(NOT(ISNUMBER(D4825)),"Укажите количество",IF(D4825=0,"Количество не может быть 0",IF(AND(C4825&lt;&gt;"Корректировка остатка",D4825&lt;0),"Для этого типа количество положительное",IF(NOT(ISNUMBER('Номенклатура'!$C$2)),"Укажите дату начала учёта",IF(A4825&lt;INT('Номенклатура'!$C$2),"Раньше даты начала учёта: НЕ учтено",IF(AND(C4825="Корректировка остатка",TRIM(G4825)=""),"Учтено: добавьте пояснение","ОК")))))))))))))</f>
        <v/>
      </c>
    </row>
    <row r="4826" spans="1:9" x14ac:dyDescent="0.25">
      <c r="A4826" s="16"/>
      <c r="B4826" s="13"/>
      <c r="C4826" s="13"/>
      <c r="D4826" s="14"/>
      <c r="E4826" s="17" t="str">
        <f>IF(OR(B4826="",SUMPRODUCT(--EXACT('Номенклатура'!$A$6:$A$205,B4826))&lt;&gt;1),"",INDEX('Номенклатура'!$D$6:$D$205,SUMPRODUCT(EXACT('Номенклатура'!$A$6:$A$205,B4826)*(ROW('Номенклатура'!$A$6:$A$205)-5)))&amp;"")</f>
        <v/>
      </c>
      <c r="F4826" s="18" t="str">
        <f>IF(OR(I4826="ОК",I4826="Учтено: добавьте пояснение"),IF(C4826="Приход",D4826,IF(C4826="Корректировка остатка",D4826,-D4826)),"")</f>
        <v/>
      </c>
      <c r="G4826" s="13"/>
      <c r="H4826" s="15" t="str">
        <f>IF(OR(B4826="",SUMPRODUCT(--EXACT('Номенклатура'!$A$6:$A$205,B4826))&lt;&gt;1),"",INDEX('Номенклатура'!$B$6:$B$205,SUMPRODUCT(EXACT('Номенклатура'!$A$6:$A$205,B4826)*(ROW('Номенклатура'!$A$6:$A$205)-5)))&amp;"")</f>
        <v/>
      </c>
      <c r="I4826" s="15" t="str">
        <f>IF(COUNTA(A4826:D4826,G4826)=0,"",IF(NOT(ISNUMBER(A4826)),"Укажите дату",IF(B4826="","Укажите код",IF(NOT(AND(ISTEXT(B4826),LEN(B4826)&gt;0,LEN(B4826)&lt;=30,ISNUMBER(FIND(LEFT(B4826,1),"ABCDEFGHIJKLMNOPQRSTUVWXYZ")),SUMPRODUCT((MID(B4826,{1,2,3,4,5,6,7,8,9,10,11,12,13,14,15,16,17,18,19,20,21,22,23,24,25,26,27,28,29,30},1)&lt;&gt;"")*ISERROR(FIND(MID(B4826,{1,2,3,4,5,6,7,8,9,10,11,12,13,14,15,16,17,18,19,20,21,22,23,24,25,26,27,28,29,30},1),"ABCDEFGHIJKLMNOPQRSTUVWXYZ0123456789-_")))=0,ISERROR(VALUE(B4826)))),"Недопустимый код: только латинские буквы A-Z в верхнем регистре, цифры, - и _; начало с буквы, до 30 символов (например MILK-001)",IF(SUMPRODUCT(--EXACT('Номенклатура'!$A$6:$A$205,B4826))=0,"Код не найден в номенклатуре",IF(SUMPRODUCT(--EXACT('Номенклатура'!$A$6:$A$205,B4826))&gt;1,"Код повторяется в номенклатуре",IF(ISNA(MATCH(C4826,{"Приход","Расход","Списание","Корректировка остатка"},0)),"Выберите тип операции",IF(NOT(ISNUMBER(D4826)),"Укажите количество",IF(D4826=0,"Количество не может быть 0",IF(AND(C4826&lt;&gt;"Корректировка остатка",D4826&lt;0),"Для этого типа количество положительное",IF(NOT(ISNUMBER('Номенклатура'!$C$2)),"Укажите дату начала учёта",IF(A4826&lt;INT('Номенклатура'!$C$2),"Раньше даты начала учёта: НЕ учтено",IF(AND(C4826="Корректировка остатка",TRIM(G4826)=""),"Учтено: добавьте пояснение","ОК")))))))))))))</f>
        <v/>
      </c>
    </row>
    <row r="4827" spans="1:9" x14ac:dyDescent="0.25">
      <c r="A4827" s="16"/>
      <c r="B4827" s="13"/>
      <c r="C4827" s="13"/>
      <c r="D4827" s="14"/>
      <c r="E4827" s="17" t="str">
        <f>IF(OR(B4827="",SUMPRODUCT(--EXACT('Номенклатура'!$A$6:$A$205,B4827))&lt;&gt;1),"",INDEX('Номенклатура'!$D$6:$D$205,SUMPRODUCT(EXACT('Номенклатура'!$A$6:$A$205,B4827)*(ROW('Номенклатура'!$A$6:$A$205)-5)))&amp;"")</f>
        <v/>
      </c>
      <c r="F4827" s="18" t="str">
        <f>IF(OR(I4827="ОК",I4827="Учтено: добавьте пояснение"),IF(C4827="Приход",D4827,IF(C4827="Корректировка остатка",D4827,-D4827)),"")</f>
        <v/>
      </c>
      <c r="G4827" s="13"/>
      <c r="H4827" s="15" t="str">
        <f>IF(OR(B4827="",SUMPRODUCT(--EXACT('Номенклатура'!$A$6:$A$205,B4827))&lt;&gt;1),"",INDEX('Номенклатура'!$B$6:$B$205,SUMPRODUCT(EXACT('Номенклатура'!$A$6:$A$205,B4827)*(ROW('Номенклатура'!$A$6:$A$205)-5)))&amp;"")</f>
        <v/>
      </c>
      <c r="I4827" s="15" t="str">
        <f>IF(COUNTA(A4827:D4827,G4827)=0,"",IF(NOT(ISNUMBER(A4827)),"Укажите дату",IF(B4827="","Укажите код",IF(NOT(AND(ISTEXT(B4827),LEN(B4827)&gt;0,LEN(B4827)&lt;=30,ISNUMBER(FIND(LEFT(B4827,1),"ABCDEFGHIJKLMNOPQRSTUVWXYZ")),SUMPRODUCT((MID(B4827,{1,2,3,4,5,6,7,8,9,10,11,12,13,14,15,16,17,18,19,20,21,22,23,24,25,26,27,28,29,30},1)&lt;&gt;"")*ISERROR(FIND(MID(B4827,{1,2,3,4,5,6,7,8,9,10,11,12,13,14,15,16,17,18,19,20,21,22,23,24,25,26,27,28,29,30},1),"ABCDEFGHIJKLMNOPQRSTUVWXYZ0123456789-_")))=0,ISERROR(VALUE(B4827)))),"Недопустимый код: только латинские буквы A-Z в верхнем регистре, цифры, - и _; начало с буквы, до 30 символов (например MILK-001)",IF(SUMPRODUCT(--EXACT('Номенклатура'!$A$6:$A$205,B4827))=0,"Код не найден в номенклатуре",IF(SUMPRODUCT(--EXACT('Номенклатура'!$A$6:$A$205,B4827))&gt;1,"Код повторяется в номенклатуре",IF(ISNA(MATCH(C4827,{"Приход","Расход","Списание","Корректировка остатка"},0)),"Выберите тип операции",IF(NOT(ISNUMBER(D4827)),"Укажите количество",IF(D4827=0,"Количество не может быть 0",IF(AND(C4827&lt;&gt;"Корректировка остатка",D4827&lt;0),"Для этого типа количество положительное",IF(NOT(ISNUMBER('Номенклатура'!$C$2)),"Укажите дату начала учёта",IF(A4827&lt;INT('Номенклатура'!$C$2),"Раньше даты начала учёта: НЕ учтено",IF(AND(C4827="Корректировка остатка",TRIM(G4827)=""),"Учтено: добавьте пояснение","ОК")))))))))))))</f>
        <v/>
      </c>
    </row>
    <row r="4828" spans="1:9" x14ac:dyDescent="0.25">
      <c r="A4828" s="16"/>
      <c r="B4828" s="13"/>
      <c r="C4828" s="13"/>
      <c r="D4828" s="14"/>
      <c r="E4828" s="17" t="str">
        <f>IF(OR(B4828="",SUMPRODUCT(--EXACT('Номенклатура'!$A$6:$A$205,B4828))&lt;&gt;1),"",INDEX('Номенклатура'!$D$6:$D$205,SUMPRODUCT(EXACT('Номенклатура'!$A$6:$A$205,B4828)*(ROW('Номенклатура'!$A$6:$A$205)-5)))&amp;"")</f>
        <v/>
      </c>
      <c r="F4828" s="18" t="str">
        <f>IF(OR(I4828="ОК",I4828="Учтено: добавьте пояснение"),IF(C4828="Приход",D4828,IF(C4828="Корректировка остатка",D4828,-D4828)),"")</f>
        <v/>
      </c>
      <c r="G4828" s="13"/>
      <c r="H4828" s="15" t="str">
        <f>IF(OR(B4828="",SUMPRODUCT(--EXACT('Номенклатура'!$A$6:$A$205,B4828))&lt;&gt;1),"",INDEX('Номенклатура'!$B$6:$B$205,SUMPRODUCT(EXACT('Номенклатура'!$A$6:$A$205,B4828)*(ROW('Номенклатура'!$A$6:$A$205)-5)))&amp;"")</f>
        <v/>
      </c>
      <c r="I4828" s="15" t="str">
        <f>IF(COUNTA(A4828:D4828,G4828)=0,"",IF(NOT(ISNUMBER(A4828)),"Укажите дату",IF(B4828="","Укажите код",IF(NOT(AND(ISTEXT(B4828),LEN(B4828)&gt;0,LEN(B4828)&lt;=30,ISNUMBER(FIND(LEFT(B4828,1),"ABCDEFGHIJKLMNOPQRSTUVWXYZ")),SUMPRODUCT((MID(B4828,{1,2,3,4,5,6,7,8,9,10,11,12,13,14,15,16,17,18,19,20,21,22,23,24,25,26,27,28,29,30},1)&lt;&gt;"")*ISERROR(FIND(MID(B4828,{1,2,3,4,5,6,7,8,9,10,11,12,13,14,15,16,17,18,19,20,21,22,23,24,25,26,27,28,29,30},1),"ABCDEFGHIJKLMNOPQRSTUVWXYZ0123456789-_")))=0,ISERROR(VALUE(B4828)))),"Недопустимый код: только латинские буквы A-Z в верхнем регистре, цифры, - и _; начало с буквы, до 30 символов (например MILK-001)",IF(SUMPRODUCT(--EXACT('Номенклатура'!$A$6:$A$205,B4828))=0,"Код не найден в номенклатуре",IF(SUMPRODUCT(--EXACT('Номенклатура'!$A$6:$A$205,B4828))&gt;1,"Код повторяется в номенклатуре",IF(ISNA(MATCH(C4828,{"Приход","Расход","Списание","Корректировка остатка"},0)),"Выберите тип операции",IF(NOT(ISNUMBER(D4828)),"Укажите количество",IF(D4828=0,"Количество не может быть 0",IF(AND(C4828&lt;&gt;"Корректировка остатка",D4828&lt;0),"Для этого типа количество положительное",IF(NOT(ISNUMBER('Номенклатура'!$C$2)),"Укажите дату начала учёта",IF(A4828&lt;INT('Номенклатура'!$C$2),"Раньше даты начала учёта: НЕ учтено",IF(AND(C4828="Корректировка остатка",TRIM(G4828)=""),"Учтено: добавьте пояснение","ОК")))))))))))))</f>
        <v/>
      </c>
    </row>
    <row r="4829" spans="1:9" x14ac:dyDescent="0.25">
      <c r="A4829" s="16"/>
      <c r="B4829" s="13"/>
      <c r="C4829" s="13"/>
      <c r="D4829" s="14"/>
      <c r="E4829" s="17" t="str">
        <f>IF(OR(B4829="",SUMPRODUCT(--EXACT('Номенклатура'!$A$6:$A$205,B4829))&lt;&gt;1),"",INDEX('Номенклатура'!$D$6:$D$205,SUMPRODUCT(EXACT('Номенклатура'!$A$6:$A$205,B4829)*(ROW('Номенклатура'!$A$6:$A$205)-5)))&amp;"")</f>
        <v/>
      </c>
      <c r="F4829" s="18" t="str">
        <f>IF(OR(I4829="ОК",I4829="Учтено: добавьте пояснение"),IF(C4829="Приход",D4829,IF(C4829="Корректировка остатка",D4829,-D4829)),"")</f>
        <v/>
      </c>
      <c r="G4829" s="13"/>
      <c r="H4829" s="15" t="str">
        <f>IF(OR(B4829="",SUMPRODUCT(--EXACT('Номенклатура'!$A$6:$A$205,B4829))&lt;&gt;1),"",INDEX('Номенклатура'!$B$6:$B$205,SUMPRODUCT(EXACT('Номенклатура'!$A$6:$A$205,B4829)*(ROW('Номенклатура'!$A$6:$A$205)-5)))&amp;"")</f>
        <v/>
      </c>
      <c r="I4829" s="15" t="str">
        <f>IF(COUNTA(A4829:D4829,G4829)=0,"",IF(NOT(ISNUMBER(A4829)),"Укажите дату",IF(B4829="","Укажите код",IF(NOT(AND(ISTEXT(B4829),LEN(B4829)&gt;0,LEN(B4829)&lt;=30,ISNUMBER(FIND(LEFT(B4829,1),"ABCDEFGHIJKLMNOPQRSTUVWXYZ")),SUMPRODUCT((MID(B4829,{1,2,3,4,5,6,7,8,9,10,11,12,13,14,15,16,17,18,19,20,21,22,23,24,25,26,27,28,29,30},1)&lt;&gt;"")*ISERROR(FIND(MID(B4829,{1,2,3,4,5,6,7,8,9,10,11,12,13,14,15,16,17,18,19,20,21,22,23,24,25,26,27,28,29,30},1),"ABCDEFGHIJKLMNOPQRSTUVWXYZ0123456789-_")))=0,ISERROR(VALUE(B4829)))),"Недопустимый код: только латинские буквы A-Z в верхнем регистре, цифры, - и _; начало с буквы, до 30 символов (например MILK-001)",IF(SUMPRODUCT(--EXACT('Номенклатура'!$A$6:$A$205,B4829))=0,"Код не найден в номенклатуре",IF(SUMPRODUCT(--EXACT('Номенклатура'!$A$6:$A$205,B4829))&gt;1,"Код повторяется в номенклатуре",IF(ISNA(MATCH(C4829,{"Приход","Расход","Списание","Корректировка остатка"},0)),"Выберите тип операции",IF(NOT(ISNUMBER(D4829)),"Укажите количество",IF(D4829=0,"Количество не может быть 0",IF(AND(C4829&lt;&gt;"Корректировка остатка",D4829&lt;0),"Для этого типа количество положительное",IF(NOT(ISNUMBER('Номенклатура'!$C$2)),"Укажите дату начала учёта",IF(A4829&lt;INT('Номенклатура'!$C$2),"Раньше даты начала учёта: НЕ учтено",IF(AND(C4829="Корректировка остатка",TRIM(G4829)=""),"Учтено: добавьте пояснение","ОК")))))))))))))</f>
        <v/>
      </c>
    </row>
    <row r="4830" spans="1:9" x14ac:dyDescent="0.25">
      <c r="A4830" s="16"/>
      <c r="B4830" s="13"/>
      <c r="C4830" s="13"/>
      <c r="D4830" s="14"/>
      <c r="E4830" s="17" t="str">
        <f>IF(OR(B4830="",SUMPRODUCT(--EXACT('Номенклатура'!$A$6:$A$205,B4830))&lt;&gt;1),"",INDEX('Номенклатура'!$D$6:$D$205,SUMPRODUCT(EXACT('Номенклатура'!$A$6:$A$205,B4830)*(ROW('Номенклатура'!$A$6:$A$205)-5)))&amp;"")</f>
        <v/>
      </c>
      <c r="F4830" s="18" t="str">
        <f>IF(OR(I4830="ОК",I4830="Учтено: добавьте пояснение"),IF(C4830="Приход",D4830,IF(C4830="Корректировка остатка",D4830,-D4830)),"")</f>
        <v/>
      </c>
      <c r="G4830" s="13"/>
      <c r="H4830" s="15" t="str">
        <f>IF(OR(B4830="",SUMPRODUCT(--EXACT('Номенклатура'!$A$6:$A$205,B4830))&lt;&gt;1),"",INDEX('Номенклатура'!$B$6:$B$205,SUMPRODUCT(EXACT('Номенклатура'!$A$6:$A$205,B4830)*(ROW('Номенклатура'!$A$6:$A$205)-5)))&amp;"")</f>
        <v/>
      </c>
      <c r="I4830" s="15" t="str">
        <f>IF(COUNTA(A4830:D4830,G4830)=0,"",IF(NOT(ISNUMBER(A4830)),"Укажите дату",IF(B4830="","Укажите код",IF(NOT(AND(ISTEXT(B4830),LEN(B4830)&gt;0,LEN(B4830)&lt;=30,ISNUMBER(FIND(LEFT(B4830,1),"ABCDEFGHIJKLMNOPQRSTUVWXYZ")),SUMPRODUCT((MID(B4830,{1,2,3,4,5,6,7,8,9,10,11,12,13,14,15,16,17,18,19,20,21,22,23,24,25,26,27,28,29,30},1)&lt;&gt;"")*ISERROR(FIND(MID(B4830,{1,2,3,4,5,6,7,8,9,10,11,12,13,14,15,16,17,18,19,20,21,22,23,24,25,26,27,28,29,30},1),"ABCDEFGHIJKLMNOPQRSTUVWXYZ0123456789-_")))=0,ISERROR(VALUE(B4830)))),"Недопустимый код: только латинские буквы A-Z в верхнем регистре, цифры, - и _; начало с буквы, до 30 символов (например MILK-001)",IF(SUMPRODUCT(--EXACT('Номенклатура'!$A$6:$A$205,B4830))=0,"Код не найден в номенклатуре",IF(SUMPRODUCT(--EXACT('Номенклатура'!$A$6:$A$205,B4830))&gt;1,"Код повторяется в номенклатуре",IF(ISNA(MATCH(C4830,{"Приход","Расход","Списание","Корректировка остатка"},0)),"Выберите тип операции",IF(NOT(ISNUMBER(D4830)),"Укажите количество",IF(D4830=0,"Количество не может быть 0",IF(AND(C4830&lt;&gt;"Корректировка остатка",D4830&lt;0),"Для этого типа количество положительное",IF(NOT(ISNUMBER('Номенклатура'!$C$2)),"Укажите дату начала учёта",IF(A4830&lt;INT('Номенклатура'!$C$2),"Раньше даты начала учёта: НЕ учтено",IF(AND(C4830="Корректировка остатка",TRIM(G4830)=""),"Учтено: добавьте пояснение","ОК")))))))))))))</f>
        <v/>
      </c>
    </row>
    <row r="4831" spans="1:9" x14ac:dyDescent="0.25">
      <c r="A4831" s="16"/>
      <c r="B4831" s="13"/>
      <c r="C4831" s="13"/>
      <c r="D4831" s="14"/>
      <c r="E4831" s="17" t="str">
        <f>IF(OR(B4831="",SUMPRODUCT(--EXACT('Номенклатура'!$A$6:$A$205,B4831))&lt;&gt;1),"",INDEX('Номенклатура'!$D$6:$D$205,SUMPRODUCT(EXACT('Номенклатура'!$A$6:$A$205,B4831)*(ROW('Номенклатура'!$A$6:$A$205)-5)))&amp;"")</f>
        <v/>
      </c>
      <c r="F4831" s="18" t="str">
        <f>IF(OR(I4831="ОК",I4831="Учтено: добавьте пояснение"),IF(C4831="Приход",D4831,IF(C4831="Корректировка остатка",D4831,-D4831)),"")</f>
        <v/>
      </c>
      <c r="G4831" s="13"/>
      <c r="H4831" s="15" t="str">
        <f>IF(OR(B4831="",SUMPRODUCT(--EXACT('Номенклатура'!$A$6:$A$205,B4831))&lt;&gt;1),"",INDEX('Номенклатура'!$B$6:$B$205,SUMPRODUCT(EXACT('Номенклатура'!$A$6:$A$205,B4831)*(ROW('Номенклатура'!$A$6:$A$205)-5)))&amp;"")</f>
        <v/>
      </c>
      <c r="I4831" s="15" t="str">
        <f>IF(COUNTA(A4831:D4831,G4831)=0,"",IF(NOT(ISNUMBER(A4831)),"Укажите дату",IF(B4831="","Укажите код",IF(NOT(AND(ISTEXT(B4831),LEN(B4831)&gt;0,LEN(B4831)&lt;=30,ISNUMBER(FIND(LEFT(B4831,1),"ABCDEFGHIJKLMNOPQRSTUVWXYZ")),SUMPRODUCT((MID(B4831,{1,2,3,4,5,6,7,8,9,10,11,12,13,14,15,16,17,18,19,20,21,22,23,24,25,26,27,28,29,30},1)&lt;&gt;"")*ISERROR(FIND(MID(B4831,{1,2,3,4,5,6,7,8,9,10,11,12,13,14,15,16,17,18,19,20,21,22,23,24,25,26,27,28,29,30},1),"ABCDEFGHIJKLMNOPQRSTUVWXYZ0123456789-_")))=0,ISERROR(VALUE(B4831)))),"Недопустимый код: только латинские буквы A-Z в верхнем регистре, цифры, - и _; начало с буквы, до 30 символов (например MILK-001)",IF(SUMPRODUCT(--EXACT('Номенклатура'!$A$6:$A$205,B4831))=0,"Код не найден в номенклатуре",IF(SUMPRODUCT(--EXACT('Номенклатура'!$A$6:$A$205,B4831))&gt;1,"Код повторяется в номенклатуре",IF(ISNA(MATCH(C4831,{"Приход","Расход","Списание","Корректировка остатка"},0)),"Выберите тип операции",IF(NOT(ISNUMBER(D4831)),"Укажите количество",IF(D4831=0,"Количество не может быть 0",IF(AND(C4831&lt;&gt;"Корректировка остатка",D4831&lt;0),"Для этого типа количество положительное",IF(NOT(ISNUMBER('Номенклатура'!$C$2)),"Укажите дату начала учёта",IF(A4831&lt;INT('Номенклатура'!$C$2),"Раньше даты начала учёта: НЕ учтено",IF(AND(C4831="Корректировка остатка",TRIM(G4831)=""),"Учтено: добавьте пояснение","ОК")))))))))))))</f>
        <v/>
      </c>
    </row>
    <row r="4832" spans="1:9" x14ac:dyDescent="0.25">
      <c r="A4832" s="16"/>
      <c r="B4832" s="13"/>
      <c r="C4832" s="13"/>
      <c r="D4832" s="14"/>
      <c r="E4832" s="17" t="str">
        <f>IF(OR(B4832="",SUMPRODUCT(--EXACT('Номенклатура'!$A$6:$A$205,B4832))&lt;&gt;1),"",INDEX('Номенклатура'!$D$6:$D$205,SUMPRODUCT(EXACT('Номенклатура'!$A$6:$A$205,B4832)*(ROW('Номенклатура'!$A$6:$A$205)-5)))&amp;"")</f>
        <v/>
      </c>
      <c r="F4832" s="18" t="str">
        <f>IF(OR(I4832="ОК",I4832="Учтено: добавьте пояснение"),IF(C4832="Приход",D4832,IF(C4832="Корректировка остатка",D4832,-D4832)),"")</f>
        <v/>
      </c>
      <c r="G4832" s="13"/>
      <c r="H4832" s="15" t="str">
        <f>IF(OR(B4832="",SUMPRODUCT(--EXACT('Номенклатура'!$A$6:$A$205,B4832))&lt;&gt;1),"",INDEX('Номенклатура'!$B$6:$B$205,SUMPRODUCT(EXACT('Номенклатура'!$A$6:$A$205,B4832)*(ROW('Номенклатура'!$A$6:$A$205)-5)))&amp;"")</f>
        <v/>
      </c>
      <c r="I4832" s="15" t="str">
        <f>IF(COUNTA(A4832:D4832,G4832)=0,"",IF(NOT(ISNUMBER(A4832)),"Укажите дату",IF(B4832="","Укажите код",IF(NOT(AND(ISTEXT(B4832),LEN(B4832)&gt;0,LEN(B4832)&lt;=30,ISNUMBER(FIND(LEFT(B4832,1),"ABCDEFGHIJKLMNOPQRSTUVWXYZ")),SUMPRODUCT((MID(B4832,{1,2,3,4,5,6,7,8,9,10,11,12,13,14,15,16,17,18,19,20,21,22,23,24,25,26,27,28,29,30},1)&lt;&gt;"")*ISERROR(FIND(MID(B4832,{1,2,3,4,5,6,7,8,9,10,11,12,13,14,15,16,17,18,19,20,21,22,23,24,25,26,27,28,29,30},1),"ABCDEFGHIJKLMNOPQRSTUVWXYZ0123456789-_")))=0,ISERROR(VALUE(B4832)))),"Недопустимый код: только латинские буквы A-Z в верхнем регистре, цифры, - и _; начало с буквы, до 30 символов (например MILK-001)",IF(SUMPRODUCT(--EXACT('Номенклатура'!$A$6:$A$205,B4832))=0,"Код не найден в номенклатуре",IF(SUMPRODUCT(--EXACT('Номенклатура'!$A$6:$A$205,B4832))&gt;1,"Код повторяется в номенклатуре",IF(ISNA(MATCH(C4832,{"Приход","Расход","Списание","Корректировка остатка"},0)),"Выберите тип операции",IF(NOT(ISNUMBER(D4832)),"Укажите количество",IF(D4832=0,"Количество не может быть 0",IF(AND(C4832&lt;&gt;"Корректировка остатка",D4832&lt;0),"Для этого типа количество положительное",IF(NOT(ISNUMBER('Номенклатура'!$C$2)),"Укажите дату начала учёта",IF(A4832&lt;INT('Номенклатура'!$C$2),"Раньше даты начала учёта: НЕ учтено",IF(AND(C4832="Корректировка остатка",TRIM(G4832)=""),"Учтено: добавьте пояснение","ОК")))))))))))))</f>
        <v/>
      </c>
    </row>
    <row r="4833" spans="1:9" x14ac:dyDescent="0.25">
      <c r="A4833" s="16"/>
      <c r="B4833" s="13"/>
      <c r="C4833" s="13"/>
      <c r="D4833" s="14"/>
      <c r="E4833" s="17" t="str">
        <f>IF(OR(B4833="",SUMPRODUCT(--EXACT('Номенклатура'!$A$6:$A$205,B4833))&lt;&gt;1),"",INDEX('Номенклатура'!$D$6:$D$205,SUMPRODUCT(EXACT('Номенклатура'!$A$6:$A$205,B4833)*(ROW('Номенклатура'!$A$6:$A$205)-5)))&amp;"")</f>
        <v/>
      </c>
      <c r="F4833" s="18" t="str">
        <f>IF(OR(I4833="ОК",I4833="Учтено: добавьте пояснение"),IF(C4833="Приход",D4833,IF(C4833="Корректировка остатка",D4833,-D4833)),"")</f>
        <v/>
      </c>
      <c r="G4833" s="13"/>
      <c r="H4833" s="15" t="str">
        <f>IF(OR(B4833="",SUMPRODUCT(--EXACT('Номенклатура'!$A$6:$A$205,B4833))&lt;&gt;1),"",INDEX('Номенклатура'!$B$6:$B$205,SUMPRODUCT(EXACT('Номенклатура'!$A$6:$A$205,B4833)*(ROW('Номенклатура'!$A$6:$A$205)-5)))&amp;"")</f>
        <v/>
      </c>
      <c r="I4833" s="15" t="str">
        <f>IF(COUNTA(A4833:D4833,G4833)=0,"",IF(NOT(ISNUMBER(A4833)),"Укажите дату",IF(B4833="","Укажите код",IF(NOT(AND(ISTEXT(B4833),LEN(B4833)&gt;0,LEN(B4833)&lt;=30,ISNUMBER(FIND(LEFT(B4833,1),"ABCDEFGHIJKLMNOPQRSTUVWXYZ")),SUMPRODUCT((MID(B4833,{1,2,3,4,5,6,7,8,9,10,11,12,13,14,15,16,17,18,19,20,21,22,23,24,25,26,27,28,29,30},1)&lt;&gt;"")*ISERROR(FIND(MID(B4833,{1,2,3,4,5,6,7,8,9,10,11,12,13,14,15,16,17,18,19,20,21,22,23,24,25,26,27,28,29,30},1),"ABCDEFGHIJKLMNOPQRSTUVWXYZ0123456789-_")))=0,ISERROR(VALUE(B4833)))),"Недопустимый код: только латинские буквы A-Z в верхнем регистре, цифры, - и _; начало с буквы, до 30 символов (например MILK-001)",IF(SUMPRODUCT(--EXACT('Номенклатура'!$A$6:$A$205,B4833))=0,"Код не найден в номенклатуре",IF(SUMPRODUCT(--EXACT('Номенклатура'!$A$6:$A$205,B4833))&gt;1,"Код повторяется в номенклатуре",IF(ISNA(MATCH(C4833,{"Приход","Расход","Списание","Корректировка остатка"},0)),"Выберите тип операции",IF(NOT(ISNUMBER(D4833)),"Укажите количество",IF(D4833=0,"Количество не может быть 0",IF(AND(C4833&lt;&gt;"Корректировка остатка",D4833&lt;0),"Для этого типа количество положительное",IF(NOT(ISNUMBER('Номенклатура'!$C$2)),"Укажите дату начала учёта",IF(A4833&lt;INT('Номенклатура'!$C$2),"Раньше даты начала учёта: НЕ учтено",IF(AND(C4833="Корректировка остатка",TRIM(G4833)=""),"Учтено: добавьте пояснение","ОК")))))))))))))</f>
        <v/>
      </c>
    </row>
    <row r="4834" spans="1:9" x14ac:dyDescent="0.25">
      <c r="A4834" s="16"/>
      <c r="B4834" s="13"/>
      <c r="C4834" s="13"/>
      <c r="D4834" s="14"/>
      <c r="E4834" s="17" t="str">
        <f>IF(OR(B4834="",SUMPRODUCT(--EXACT('Номенклатура'!$A$6:$A$205,B4834))&lt;&gt;1),"",INDEX('Номенклатура'!$D$6:$D$205,SUMPRODUCT(EXACT('Номенклатура'!$A$6:$A$205,B4834)*(ROW('Номенклатура'!$A$6:$A$205)-5)))&amp;"")</f>
        <v/>
      </c>
      <c r="F4834" s="18" t="str">
        <f>IF(OR(I4834="ОК",I4834="Учтено: добавьте пояснение"),IF(C4834="Приход",D4834,IF(C4834="Корректировка остатка",D4834,-D4834)),"")</f>
        <v/>
      </c>
      <c r="G4834" s="13"/>
      <c r="H4834" s="15" t="str">
        <f>IF(OR(B4834="",SUMPRODUCT(--EXACT('Номенклатура'!$A$6:$A$205,B4834))&lt;&gt;1),"",INDEX('Номенклатура'!$B$6:$B$205,SUMPRODUCT(EXACT('Номенклатура'!$A$6:$A$205,B4834)*(ROW('Номенклатура'!$A$6:$A$205)-5)))&amp;"")</f>
        <v/>
      </c>
      <c r="I4834" s="15" t="str">
        <f>IF(COUNTA(A4834:D4834,G4834)=0,"",IF(NOT(ISNUMBER(A4834)),"Укажите дату",IF(B4834="","Укажите код",IF(NOT(AND(ISTEXT(B4834),LEN(B4834)&gt;0,LEN(B4834)&lt;=30,ISNUMBER(FIND(LEFT(B4834,1),"ABCDEFGHIJKLMNOPQRSTUVWXYZ")),SUMPRODUCT((MID(B4834,{1,2,3,4,5,6,7,8,9,10,11,12,13,14,15,16,17,18,19,20,21,22,23,24,25,26,27,28,29,30},1)&lt;&gt;"")*ISERROR(FIND(MID(B4834,{1,2,3,4,5,6,7,8,9,10,11,12,13,14,15,16,17,18,19,20,21,22,23,24,25,26,27,28,29,30},1),"ABCDEFGHIJKLMNOPQRSTUVWXYZ0123456789-_")))=0,ISERROR(VALUE(B4834)))),"Недопустимый код: только латинские буквы A-Z в верхнем регистре, цифры, - и _; начало с буквы, до 30 символов (например MILK-001)",IF(SUMPRODUCT(--EXACT('Номенклатура'!$A$6:$A$205,B4834))=0,"Код не найден в номенклатуре",IF(SUMPRODUCT(--EXACT('Номенклатура'!$A$6:$A$205,B4834))&gt;1,"Код повторяется в номенклатуре",IF(ISNA(MATCH(C4834,{"Приход","Расход","Списание","Корректировка остатка"},0)),"Выберите тип операции",IF(NOT(ISNUMBER(D4834)),"Укажите количество",IF(D4834=0,"Количество не может быть 0",IF(AND(C4834&lt;&gt;"Корректировка остатка",D4834&lt;0),"Для этого типа количество положительное",IF(NOT(ISNUMBER('Номенклатура'!$C$2)),"Укажите дату начала учёта",IF(A4834&lt;INT('Номенклатура'!$C$2),"Раньше даты начала учёта: НЕ учтено",IF(AND(C4834="Корректировка остатка",TRIM(G4834)=""),"Учтено: добавьте пояснение","ОК")))))))))))))</f>
        <v/>
      </c>
    </row>
    <row r="4835" spans="1:9" x14ac:dyDescent="0.25">
      <c r="A4835" s="16"/>
      <c r="B4835" s="13"/>
      <c r="C4835" s="13"/>
      <c r="D4835" s="14"/>
      <c r="E4835" s="17" t="str">
        <f>IF(OR(B4835="",SUMPRODUCT(--EXACT('Номенклатура'!$A$6:$A$205,B4835))&lt;&gt;1),"",INDEX('Номенклатура'!$D$6:$D$205,SUMPRODUCT(EXACT('Номенклатура'!$A$6:$A$205,B4835)*(ROW('Номенклатура'!$A$6:$A$205)-5)))&amp;"")</f>
        <v/>
      </c>
      <c r="F4835" s="18" t="str">
        <f>IF(OR(I4835="ОК",I4835="Учтено: добавьте пояснение"),IF(C4835="Приход",D4835,IF(C4835="Корректировка остатка",D4835,-D4835)),"")</f>
        <v/>
      </c>
      <c r="G4835" s="13"/>
      <c r="H4835" s="15" t="str">
        <f>IF(OR(B4835="",SUMPRODUCT(--EXACT('Номенклатура'!$A$6:$A$205,B4835))&lt;&gt;1),"",INDEX('Номенклатура'!$B$6:$B$205,SUMPRODUCT(EXACT('Номенклатура'!$A$6:$A$205,B4835)*(ROW('Номенклатура'!$A$6:$A$205)-5)))&amp;"")</f>
        <v/>
      </c>
      <c r="I4835" s="15" t="str">
        <f>IF(COUNTA(A4835:D4835,G4835)=0,"",IF(NOT(ISNUMBER(A4835)),"Укажите дату",IF(B4835="","Укажите код",IF(NOT(AND(ISTEXT(B4835),LEN(B4835)&gt;0,LEN(B4835)&lt;=30,ISNUMBER(FIND(LEFT(B4835,1),"ABCDEFGHIJKLMNOPQRSTUVWXYZ")),SUMPRODUCT((MID(B4835,{1,2,3,4,5,6,7,8,9,10,11,12,13,14,15,16,17,18,19,20,21,22,23,24,25,26,27,28,29,30},1)&lt;&gt;"")*ISERROR(FIND(MID(B4835,{1,2,3,4,5,6,7,8,9,10,11,12,13,14,15,16,17,18,19,20,21,22,23,24,25,26,27,28,29,30},1),"ABCDEFGHIJKLMNOPQRSTUVWXYZ0123456789-_")))=0,ISERROR(VALUE(B4835)))),"Недопустимый код: только латинские буквы A-Z в верхнем регистре, цифры, - и _; начало с буквы, до 30 символов (например MILK-001)",IF(SUMPRODUCT(--EXACT('Номенклатура'!$A$6:$A$205,B4835))=0,"Код не найден в номенклатуре",IF(SUMPRODUCT(--EXACT('Номенклатура'!$A$6:$A$205,B4835))&gt;1,"Код повторяется в номенклатуре",IF(ISNA(MATCH(C4835,{"Приход","Расход","Списание","Корректировка остатка"},0)),"Выберите тип операции",IF(NOT(ISNUMBER(D4835)),"Укажите количество",IF(D4835=0,"Количество не может быть 0",IF(AND(C4835&lt;&gt;"Корректировка остатка",D4835&lt;0),"Для этого типа количество положительное",IF(NOT(ISNUMBER('Номенклатура'!$C$2)),"Укажите дату начала учёта",IF(A4835&lt;INT('Номенклатура'!$C$2),"Раньше даты начала учёта: НЕ учтено",IF(AND(C4835="Корректировка остатка",TRIM(G4835)=""),"Учтено: добавьте пояснение","ОК")))))))))))))</f>
        <v/>
      </c>
    </row>
    <row r="4836" spans="1:9" x14ac:dyDescent="0.25">
      <c r="A4836" s="16"/>
      <c r="B4836" s="13"/>
      <c r="C4836" s="13"/>
      <c r="D4836" s="14"/>
      <c r="E4836" s="17" t="str">
        <f>IF(OR(B4836="",SUMPRODUCT(--EXACT('Номенклатура'!$A$6:$A$205,B4836))&lt;&gt;1),"",INDEX('Номенклатура'!$D$6:$D$205,SUMPRODUCT(EXACT('Номенклатура'!$A$6:$A$205,B4836)*(ROW('Номенклатура'!$A$6:$A$205)-5)))&amp;"")</f>
        <v/>
      </c>
      <c r="F4836" s="18" t="str">
        <f>IF(OR(I4836="ОК",I4836="Учтено: добавьте пояснение"),IF(C4836="Приход",D4836,IF(C4836="Корректировка остатка",D4836,-D4836)),"")</f>
        <v/>
      </c>
      <c r="G4836" s="13"/>
      <c r="H4836" s="15" t="str">
        <f>IF(OR(B4836="",SUMPRODUCT(--EXACT('Номенклатура'!$A$6:$A$205,B4836))&lt;&gt;1),"",INDEX('Номенклатура'!$B$6:$B$205,SUMPRODUCT(EXACT('Номенклатура'!$A$6:$A$205,B4836)*(ROW('Номенклатура'!$A$6:$A$205)-5)))&amp;"")</f>
        <v/>
      </c>
      <c r="I4836" s="15" t="str">
        <f>IF(COUNTA(A4836:D4836,G4836)=0,"",IF(NOT(ISNUMBER(A4836)),"Укажите дату",IF(B4836="","Укажите код",IF(NOT(AND(ISTEXT(B4836),LEN(B4836)&gt;0,LEN(B4836)&lt;=30,ISNUMBER(FIND(LEFT(B4836,1),"ABCDEFGHIJKLMNOPQRSTUVWXYZ")),SUMPRODUCT((MID(B4836,{1,2,3,4,5,6,7,8,9,10,11,12,13,14,15,16,17,18,19,20,21,22,23,24,25,26,27,28,29,30},1)&lt;&gt;"")*ISERROR(FIND(MID(B4836,{1,2,3,4,5,6,7,8,9,10,11,12,13,14,15,16,17,18,19,20,21,22,23,24,25,26,27,28,29,30},1),"ABCDEFGHIJKLMNOPQRSTUVWXYZ0123456789-_")))=0,ISERROR(VALUE(B4836)))),"Недопустимый код: только латинские буквы A-Z в верхнем регистре, цифры, - и _; начало с буквы, до 30 символов (например MILK-001)",IF(SUMPRODUCT(--EXACT('Номенклатура'!$A$6:$A$205,B4836))=0,"Код не найден в номенклатуре",IF(SUMPRODUCT(--EXACT('Номенклатура'!$A$6:$A$205,B4836))&gt;1,"Код повторяется в номенклатуре",IF(ISNA(MATCH(C4836,{"Приход","Расход","Списание","Корректировка остатка"},0)),"Выберите тип операции",IF(NOT(ISNUMBER(D4836)),"Укажите количество",IF(D4836=0,"Количество не может быть 0",IF(AND(C4836&lt;&gt;"Корректировка остатка",D4836&lt;0),"Для этого типа количество положительное",IF(NOT(ISNUMBER('Номенклатура'!$C$2)),"Укажите дату начала учёта",IF(A4836&lt;INT('Номенклатура'!$C$2),"Раньше даты начала учёта: НЕ учтено",IF(AND(C4836="Корректировка остатка",TRIM(G4836)=""),"Учтено: добавьте пояснение","ОК")))))))))))))</f>
        <v/>
      </c>
    </row>
    <row r="4837" spans="1:9" x14ac:dyDescent="0.25">
      <c r="A4837" s="16"/>
      <c r="B4837" s="13"/>
      <c r="C4837" s="13"/>
      <c r="D4837" s="14"/>
      <c r="E4837" s="17" t="str">
        <f>IF(OR(B4837="",SUMPRODUCT(--EXACT('Номенклатура'!$A$6:$A$205,B4837))&lt;&gt;1),"",INDEX('Номенклатура'!$D$6:$D$205,SUMPRODUCT(EXACT('Номенклатура'!$A$6:$A$205,B4837)*(ROW('Номенклатура'!$A$6:$A$205)-5)))&amp;"")</f>
        <v/>
      </c>
      <c r="F4837" s="18" t="str">
        <f>IF(OR(I4837="ОК",I4837="Учтено: добавьте пояснение"),IF(C4837="Приход",D4837,IF(C4837="Корректировка остатка",D4837,-D4837)),"")</f>
        <v/>
      </c>
      <c r="G4837" s="13"/>
      <c r="H4837" s="15" t="str">
        <f>IF(OR(B4837="",SUMPRODUCT(--EXACT('Номенклатура'!$A$6:$A$205,B4837))&lt;&gt;1),"",INDEX('Номенклатура'!$B$6:$B$205,SUMPRODUCT(EXACT('Номенклатура'!$A$6:$A$205,B4837)*(ROW('Номенклатура'!$A$6:$A$205)-5)))&amp;"")</f>
        <v/>
      </c>
      <c r="I4837" s="15" t="str">
        <f>IF(COUNTA(A4837:D4837,G4837)=0,"",IF(NOT(ISNUMBER(A4837)),"Укажите дату",IF(B4837="","Укажите код",IF(NOT(AND(ISTEXT(B4837),LEN(B4837)&gt;0,LEN(B4837)&lt;=30,ISNUMBER(FIND(LEFT(B4837,1),"ABCDEFGHIJKLMNOPQRSTUVWXYZ")),SUMPRODUCT((MID(B4837,{1,2,3,4,5,6,7,8,9,10,11,12,13,14,15,16,17,18,19,20,21,22,23,24,25,26,27,28,29,30},1)&lt;&gt;"")*ISERROR(FIND(MID(B4837,{1,2,3,4,5,6,7,8,9,10,11,12,13,14,15,16,17,18,19,20,21,22,23,24,25,26,27,28,29,30},1),"ABCDEFGHIJKLMNOPQRSTUVWXYZ0123456789-_")))=0,ISERROR(VALUE(B4837)))),"Недопустимый код: только латинские буквы A-Z в верхнем регистре, цифры, - и _; начало с буквы, до 30 символов (например MILK-001)",IF(SUMPRODUCT(--EXACT('Номенклатура'!$A$6:$A$205,B4837))=0,"Код не найден в номенклатуре",IF(SUMPRODUCT(--EXACT('Номенклатура'!$A$6:$A$205,B4837))&gt;1,"Код повторяется в номенклатуре",IF(ISNA(MATCH(C4837,{"Приход","Расход","Списание","Корректировка остатка"},0)),"Выберите тип операции",IF(NOT(ISNUMBER(D4837)),"Укажите количество",IF(D4837=0,"Количество не может быть 0",IF(AND(C4837&lt;&gt;"Корректировка остатка",D4837&lt;0),"Для этого типа количество положительное",IF(NOT(ISNUMBER('Номенклатура'!$C$2)),"Укажите дату начала учёта",IF(A4837&lt;INT('Номенклатура'!$C$2),"Раньше даты начала учёта: НЕ учтено",IF(AND(C4837="Корректировка остатка",TRIM(G4837)=""),"Учтено: добавьте пояснение","ОК")))))))))))))</f>
        <v/>
      </c>
    </row>
    <row r="4838" spans="1:9" x14ac:dyDescent="0.25">
      <c r="A4838" s="16"/>
      <c r="B4838" s="13"/>
      <c r="C4838" s="13"/>
      <c r="D4838" s="14"/>
      <c r="E4838" s="17" t="str">
        <f>IF(OR(B4838="",SUMPRODUCT(--EXACT('Номенклатура'!$A$6:$A$205,B4838))&lt;&gt;1),"",INDEX('Номенклатура'!$D$6:$D$205,SUMPRODUCT(EXACT('Номенклатура'!$A$6:$A$205,B4838)*(ROW('Номенклатура'!$A$6:$A$205)-5)))&amp;"")</f>
        <v/>
      </c>
      <c r="F4838" s="18" t="str">
        <f>IF(OR(I4838="ОК",I4838="Учтено: добавьте пояснение"),IF(C4838="Приход",D4838,IF(C4838="Корректировка остатка",D4838,-D4838)),"")</f>
        <v/>
      </c>
      <c r="G4838" s="13"/>
      <c r="H4838" s="15" t="str">
        <f>IF(OR(B4838="",SUMPRODUCT(--EXACT('Номенклатура'!$A$6:$A$205,B4838))&lt;&gt;1),"",INDEX('Номенклатура'!$B$6:$B$205,SUMPRODUCT(EXACT('Номенклатура'!$A$6:$A$205,B4838)*(ROW('Номенклатура'!$A$6:$A$205)-5)))&amp;"")</f>
        <v/>
      </c>
      <c r="I4838" s="15" t="str">
        <f>IF(COUNTA(A4838:D4838,G4838)=0,"",IF(NOT(ISNUMBER(A4838)),"Укажите дату",IF(B4838="","Укажите код",IF(NOT(AND(ISTEXT(B4838),LEN(B4838)&gt;0,LEN(B4838)&lt;=30,ISNUMBER(FIND(LEFT(B4838,1),"ABCDEFGHIJKLMNOPQRSTUVWXYZ")),SUMPRODUCT((MID(B4838,{1,2,3,4,5,6,7,8,9,10,11,12,13,14,15,16,17,18,19,20,21,22,23,24,25,26,27,28,29,30},1)&lt;&gt;"")*ISERROR(FIND(MID(B4838,{1,2,3,4,5,6,7,8,9,10,11,12,13,14,15,16,17,18,19,20,21,22,23,24,25,26,27,28,29,30},1),"ABCDEFGHIJKLMNOPQRSTUVWXYZ0123456789-_")))=0,ISERROR(VALUE(B4838)))),"Недопустимый код: только латинские буквы A-Z в верхнем регистре, цифры, - и _; начало с буквы, до 30 символов (например MILK-001)",IF(SUMPRODUCT(--EXACT('Номенклатура'!$A$6:$A$205,B4838))=0,"Код не найден в номенклатуре",IF(SUMPRODUCT(--EXACT('Номенклатура'!$A$6:$A$205,B4838))&gt;1,"Код повторяется в номенклатуре",IF(ISNA(MATCH(C4838,{"Приход","Расход","Списание","Корректировка остатка"},0)),"Выберите тип операции",IF(NOT(ISNUMBER(D4838)),"Укажите количество",IF(D4838=0,"Количество не может быть 0",IF(AND(C4838&lt;&gt;"Корректировка остатка",D4838&lt;0),"Для этого типа количество положительное",IF(NOT(ISNUMBER('Номенклатура'!$C$2)),"Укажите дату начала учёта",IF(A4838&lt;INT('Номенклатура'!$C$2),"Раньше даты начала учёта: НЕ учтено",IF(AND(C4838="Корректировка остатка",TRIM(G4838)=""),"Учтено: добавьте пояснение","ОК")))))))))))))</f>
        <v/>
      </c>
    </row>
    <row r="4839" spans="1:9" x14ac:dyDescent="0.25">
      <c r="A4839" s="16"/>
      <c r="B4839" s="13"/>
      <c r="C4839" s="13"/>
      <c r="D4839" s="14"/>
      <c r="E4839" s="17" t="str">
        <f>IF(OR(B4839="",SUMPRODUCT(--EXACT('Номенклатура'!$A$6:$A$205,B4839))&lt;&gt;1),"",INDEX('Номенклатура'!$D$6:$D$205,SUMPRODUCT(EXACT('Номенклатура'!$A$6:$A$205,B4839)*(ROW('Номенклатура'!$A$6:$A$205)-5)))&amp;"")</f>
        <v/>
      </c>
      <c r="F4839" s="18" t="str">
        <f>IF(OR(I4839="ОК",I4839="Учтено: добавьте пояснение"),IF(C4839="Приход",D4839,IF(C4839="Корректировка остатка",D4839,-D4839)),"")</f>
        <v/>
      </c>
      <c r="G4839" s="13"/>
      <c r="H4839" s="15" t="str">
        <f>IF(OR(B4839="",SUMPRODUCT(--EXACT('Номенклатура'!$A$6:$A$205,B4839))&lt;&gt;1),"",INDEX('Номенклатура'!$B$6:$B$205,SUMPRODUCT(EXACT('Номенклатура'!$A$6:$A$205,B4839)*(ROW('Номенклатура'!$A$6:$A$205)-5)))&amp;"")</f>
        <v/>
      </c>
      <c r="I4839" s="15" t="str">
        <f>IF(COUNTA(A4839:D4839,G4839)=0,"",IF(NOT(ISNUMBER(A4839)),"Укажите дату",IF(B4839="","Укажите код",IF(NOT(AND(ISTEXT(B4839),LEN(B4839)&gt;0,LEN(B4839)&lt;=30,ISNUMBER(FIND(LEFT(B4839,1),"ABCDEFGHIJKLMNOPQRSTUVWXYZ")),SUMPRODUCT((MID(B4839,{1,2,3,4,5,6,7,8,9,10,11,12,13,14,15,16,17,18,19,20,21,22,23,24,25,26,27,28,29,30},1)&lt;&gt;"")*ISERROR(FIND(MID(B4839,{1,2,3,4,5,6,7,8,9,10,11,12,13,14,15,16,17,18,19,20,21,22,23,24,25,26,27,28,29,30},1),"ABCDEFGHIJKLMNOPQRSTUVWXYZ0123456789-_")))=0,ISERROR(VALUE(B4839)))),"Недопустимый код: только латинские буквы A-Z в верхнем регистре, цифры, - и _; начало с буквы, до 30 символов (например MILK-001)",IF(SUMPRODUCT(--EXACT('Номенклатура'!$A$6:$A$205,B4839))=0,"Код не найден в номенклатуре",IF(SUMPRODUCT(--EXACT('Номенклатура'!$A$6:$A$205,B4839))&gt;1,"Код повторяется в номенклатуре",IF(ISNA(MATCH(C4839,{"Приход","Расход","Списание","Корректировка остатка"},0)),"Выберите тип операции",IF(NOT(ISNUMBER(D4839)),"Укажите количество",IF(D4839=0,"Количество не может быть 0",IF(AND(C4839&lt;&gt;"Корректировка остатка",D4839&lt;0),"Для этого типа количество положительное",IF(NOT(ISNUMBER('Номенклатура'!$C$2)),"Укажите дату начала учёта",IF(A4839&lt;INT('Номенклатура'!$C$2),"Раньше даты начала учёта: НЕ учтено",IF(AND(C4839="Корректировка остатка",TRIM(G4839)=""),"Учтено: добавьте пояснение","ОК")))))))))))))</f>
        <v/>
      </c>
    </row>
    <row r="4840" spans="1:9" x14ac:dyDescent="0.25">
      <c r="A4840" s="16"/>
      <c r="B4840" s="13"/>
      <c r="C4840" s="13"/>
      <c r="D4840" s="14"/>
      <c r="E4840" s="17" t="str">
        <f>IF(OR(B4840="",SUMPRODUCT(--EXACT('Номенклатура'!$A$6:$A$205,B4840))&lt;&gt;1),"",INDEX('Номенклатура'!$D$6:$D$205,SUMPRODUCT(EXACT('Номенклатура'!$A$6:$A$205,B4840)*(ROW('Номенклатура'!$A$6:$A$205)-5)))&amp;"")</f>
        <v/>
      </c>
      <c r="F4840" s="18" t="str">
        <f>IF(OR(I4840="ОК",I4840="Учтено: добавьте пояснение"),IF(C4840="Приход",D4840,IF(C4840="Корректировка остатка",D4840,-D4840)),"")</f>
        <v/>
      </c>
      <c r="G4840" s="13"/>
      <c r="H4840" s="15" t="str">
        <f>IF(OR(B4840="",SUMPRODUCT(--EXACT('Номенклатура'!$A$6:$A$205,B4840))&lt;&gt;1),"",INDEX('Номенклатура'!$B$6:$B$205,SUMPRODUCT(EXACT('Номенклатура'!$A$6:$A$205,B4840)*(ROW('Номенклатура'!$A$6:$A$205)-5)))&amp;"")</f>
        <v/>
      </c>
      <c r="I4840" s="15" t="str">
        <f>IF(COUNTA(A4840:D4840,G4840)=0,"",IF(NOT(ISNUMBER(A4840)),"Укажите дату",IF(B4840="","Укажите код",IF(NOT(AND(ISTEXT(B4840),LEN(B4840)&gt;0,LEN(B4840)&lt;=30,ISNUMBER(FIND(LEFT(B4840,1),"ABCDEFGHIJKLMNOPQRSTUVWXYZ")),SUMPRODUCT((MID(B4840,{1,2,3,4,5,6,7,8,9,10,11,12,13,14,15,16,17,18,19,20,21,22,23,24,25,26,27,28,29,30},1)&lt;&gt;"")*ISERROR(FIND(MID(B4840,{1,2,3,4,5,6,7,8,9,10,11,12,13,14,15,16,17,18,19,20,21,22,23,24,25,26,27,28,29,30},1),"ABCDEFGHIJKLMNOPQRSTUVWXYZ0123456789-_")))=0,ISERROR(VALUE(B4840)))),"Недопустимый код: только латинские буквы A-Z в верхнем регистре, цифры, - и _; начало с буквы, до 30 символов (например MILK-001)",IF(SUMPRODUCT(--EXACT('Номенклатура'!$A$6:$A$205,B4840))=0,"Код не найден в номенклатуре",IF(SUMPRODUCT(--EXACT('Номенклатура'!$A$6:$A$205,B4840))&gt;1,"Код повторяется в номенклатуре",IF(ISNA(MATCH(C4840,{"Приход","Расход","Списание","Корректировка остатка"},0)),"Выберите тип операции",IF(NOT(ISNUMBER(D4840)),"Укажите количество",IF(D4840=0,"Количество не может быть 0",IF(AND(C4840&lt;&gt;"Корректировка остатка",D4840&lt;0),"Для этого типа количество положительное",IF(NOT(ISNUMBER('Номенклатура'!$C$2)),"Укажите дату начала учёта",IF(A4840&lt;INT('Номенклатура'!$C$2),"Раньше даты начала учёта: НЕ учтено",IF(AND(C4840="Корректировка остатка",TRIM(G4840)=""),"Учтено: добавьте пояснение","ОК")))))))))))))</f>
        <v/>
      </c>
    </row>
    <row r="4841" spans="1:9" x14ac:dyDescent="0.25">
      <c r="A4841" s="16"/>
      <c r="B4841" s="13"/>
      <c r="C4841" s="13"/>
      <c r="D4841" s="14"/>
      <c r="E4841" s="17" t="str">
        <f>IF(OR(B4841="",SUMPRODUCT(--EXACT('Номенклатура'!$A$6:$A$205,B4841))&lt;&gt;1),"",INDEX('Номенклатура'!$D$6:$D$205,SUMPRODUCT(EXACT('Номенклатура'!$A$6:$A$205,B4841)*(ROW('Номенклатура'!$A$6:$A$205)-5)))&amp;"")</f>
        <v/>
      </c>
      <c r="F4841" s="18" t="str">
        <f>IF(OR(I4841="ОК",I4841="Учтено: добавьте пояснение"),IF(C4841="Приход",D4841,IF(C4841="Корректировка остатка",D4841,-D4841)),"")</f>
        <v/>
      </c>
      <c r="G4841" s="13"/>
      <c r="H4841" s="15" t="str">
        <f>IF(OR(B4841="",SUMPRODUCT(--EXACT('Номенклатура'!$A$6:$A$205,B4841))&lt;&gt;1),"",INDEX('Номенклатура'!$B$6:$B$205,SUMPRODUCT(EXACT('Номенклатура'!$A$6:$A$205,B4841)*(ROW('Номенклатура'!$A$6:$A$205)-5)))&amp;"")</f>
        <v/>
      </c>
      <c r="I4841" s="15" t="str">
        <f>IF(COUNTA(A4841:D4841,G4841)=0,"",IF(NOT(ISNUMBER(A4841)),"Укажите дату",IF(B4841="","Укажите код",IF(NOT(AND(ISTEXT(B4841),LEN(B4841)&gt;0,LEN(B4841)&lt;=30,ISNUMBER(FIND(LEFT(B4841,1),"ABCDEFGHIJKLMNOPQRSTUVWXYZ")),SUMPRODUCT((MID(B4841,{1,2,3,4,5,6,7,8,9,10,11,12,13,14,15,16,17,18,19,20,21,22,23,24,25,26,27,28,29,30},1)&lt;&gt;"")*ISERROR(FIND(MID(B4841,{1,2,3,4,5,6,7,8,9,10,11,12,13,14,15,16,17,18,19,20,21,22,23,24,25,26,27,28,29,30},1),"ABCDEFGHIJKLMNOPQRSTUVWXYZ0123456789-_")))=0,ISERROR(VALUE(B4841)))),"Недопустимый код: только латинские буквы A-Z в верхнем регистре, цифры, - и _; начало с буквы, до 30 символов (например MILK-001)",IF(SUMPRODUCT(--EXACT('Номенклатура'!$A$6:$A$205,B4841))=0,"Код не найден в номенклатуре",IF(SUMPRODUCT(--EXACT('Номенклатура'!$A$6:$A$205,B4841))&gt;1,"Код повторяется в номенклатуре",IF(ISNA(MATCH(C4841,{"Приход","Расход","Списание","Корректировка остатка"},0)),"Выберите тип операции",IF(NOT(ISNUMBER(D4841)),"Укажите количество",IF(D4841=0,"Количество не может быть 0",IF(AND(C4841&lt;&gt;"Корректировка остатка",D4841&lt;0),"Для этого типа количество положительное",IF(NOT(ISNUMBER('Номенклатура'!$C$2)),"Укажите дату начала учёта",IF(A4841&lt;INT('Номенклатура'!$C$2),"Раньше даты начала учёта: НЕ учтено",IF(AND(C4841="Корректировка остатка",TRIM(G4841)=""),"Учтено: добавьте пояснение","ОК")))))))))))))</f>
        <v/>
      </c>
    </row>
    <row r="4842" spans="1:9" x14ac:dyDescent="0.25">
      <c r="A4842" s="16"/>
      <c r="B4842" s="13"/>
      <c r="C4842" s="13"/>
      <c r="D4842" s="14"/>
      <c r="E4842" s="17" t="str">
        <f>IF(OR(B4842="",SUMPRODUCT(--EXACT('Номенклатура'!$A$6:$A$205,B4842))&lt;&gt;1),"",INDEX('Номенклатура'!$D$6:$D$205,SUMPRODUCT(EXACT('Номенклатура'!$A$6:$A$205,B4842)*(ROW('Номенклатура'!$A$6:$A$205)-5)))&amp;"")</f>
        <v/>
      </c>
      <c r="F4842" s="18" t="str">
        <f>IF(OR(I4842="ОК",I4842="Учтено: добавьте пояснение"),IF(C4842="Приход",D4842,IF(C4842="Корректировка остатка",D4842,-D4842)),"")</f>
        <v/>
      </c>
      <c r="G4842" s="13"/>
      <c r="H4842" s="15" t="str">
        <f>IF(OR(B4842="",SUMPRODUCT(--EXACT('Номенклатура'!$A$6:$A$205,B4842))&lt;&gt;1),"",INDEX('Номенклатура'!$B$6:$B$205,SUMPRODUCT(EXACT('Номенклатура'!$A$6:$A$205,B4842)*(ROW('Номенклатура'!$A$6:$A$205)-5)))&amp;"")</f>
        <v/>
      </c>
      <c r="I4842" s="15" t="str">
        <f>IF(COUNTA(A4842:D4842,G4842)=0,"",IF(NOT(ISNUMBER(A4842)),"Укажите дату",IF(B4842="","Укажите код",IF(NOT(AND(ISTEXT(B4842),LEN(B4842)&gt;0,LEN(B4842)&lt;=30,ISNUMBER(FIND(LEFT(B4842,1),"ABCDEFGHIJKLMNOPQRSTUVWXYZ")),SUMPRODUCT((MID(B4842,{1,2,3,4,5,6,7,8,9,10,11,12,13,14,15,16,17,18,19,20,21,22,23,24,25,26,27,28,29,30},1)&lt;&gt;"")*ISERROR(FIND(MID(B4842,{1,2,3,4,5,6,7,8,9,10,11,12,13,14,15,16,17,18,19,20,21,22,23,24,25,26,27,28,29,30},1),"ABCDEFGHIJKLMNOPQRSTUVWXYZ0123456789-_")))=0,ISERROR(VALUE(B4842)))),"Недопустимый код: только латинские буквы A-Z в верхнем регистре, цифры, - и _; начало с буквы, до 30 символов (например MILK-001)",IF(SUMPRODUCT(--EXACT('Номенклатура'!$A$6:$A$205,B4842))=0,"Код не найден в номенклатуре",IF(SUMPRODUCT(--EXACT('Номенклатура'!$A$6:$A$205,B4842))&gt;1,"Код повторяется в номенклатуре",IF(ISNA(MATCH(C4842,{"Приход","Расход","Списание","Корректировка остатка"},0)),"Выберите тип операции",IF(NOT(ISNUMBER(D4842)),"Укажите количество",IF(D4842=0,"Количество не может быть 0",IF(AND(C4842&lt;&gt;"Корректировка остатка",D4842&lt;0),"Для этого типа количество положительное",IF(NOT(ISNUMBER('Номенклатура'!$C$2)),"Укажите дату начала учёта",IF(A4842&lt;INT('Номенклатура'!$C$2),"Раньше даты начала учёта: НЕ учтено",IF(AND(C4842="Корректировка остатка",TRIM(G4842)=""),"Учтено: добавьте пояснение","ОК")))))))))))))</f>
        <v/>
      </c>
    </row>
    <row r="4843" spans="1:9" x14ac:dyDescent="0.25">
      <c r="A4843" s="16"/>
      <c r="B4843" s="13"/>
      <c r="C4843" s="13"/>
      <c r="D4843" s="14"/>
      <c r="E4843" s="17" t="str">
        <f>IF(OR(B4843="",SUMPRODUCT(--EXACT('Номенклатура'!$A$6:$A$205,B4843))&lt;&gt;1),"",INDEX('Номенклатура'!$D$6:$D$205,SUMPRODUCT(EXACT('Номенклатура'!$A$6:$A$205,B4843)*(ROW('Номенклатура'!$A$6:$A$205)-5)))&amp;"")</f>
        <v/>
      </c>
      <c r="F4843" s="18" t="str">
        <f>IF(OR(I4843="ОК",I4843="Учтено: добавьте пояснение"),IF(C4843="Приход",D4843,IF(C4843="Корректировка остатка",D4843,-D4843)),"")</f>
        <v/>
      </c>
      <c r="G4843" s="13"/>
      <c r="H4843" s="15" t="str">
        <f>IF(OR(B4843="",SUMPRODUCT(--EXACT('Номенклатура'!$A$6:$A$205,B4843))&lt;&gt;1),"",INDEX('Номенклатура'!$B$6:$B$205,SUMPRODUCT(EXACT('Номенклатура'!$A$6:$A$205,B4843)*(ROW('Номенклатура'!$A$6:$A$205)-5)))&amp;"")</f>
        <v/>
      </c>
      <c r="I4843" s="15" t="str">
        <f>IF(COUNTA(A4843:D4843,G4843)=0,"",IF(NOT(ISNUMBER(A4843)),"Укажите дату",IF(B4843="","Укажите код",IF(NOT(AND(ISTEXT(B4843),LEN(B4843)&gt;0,LEN(B4843)&lt;=30,ISNUMBER(FIND(LEFT(B4843,1),"ABCDEFGHIJKLMNOPQRSTUVWXYZ")),SUMPRODUCT((MID(B4843,{1,2,3,4,5,6,7,8,9,10,11,12,13,14,15,16,17,18,19,20,21,22,23,24,25,26,27,28,29,30},1)&lt;&gt;"")*ISERROR(FIND(MID(B4843,{1,2,3,4,5,6,7,8,9,10,11,12,13,14,15,16,17,18,19,20,21,22,23,24,25,26,27,28,29,30},1),"ABCDEFGHIJKLMNOPQRSTUVWXYZ0123456789-_")))=0,ISERROR(VALUE(B4843)))),"Недопустимый код: только латинские буквы A-Z в верхнем регистре, цифры, - и _; начало с буквы, до 30 символов (например MILK-001)",IF(SUMPRODUCT(--EXACT('Номенклатура'!$A$6:$A$205,B4843))=0,"Код не найден в номенклатуре",IF(SUMPRODUCT(--EXACT('Номенклатура'!$A$6:$A$205,B4843))&gt;1,"Код повторяется в номенклатуре",IF(ISNA(MATCH(C4843,{"Приход","Расход","Списание","Корректировка остатка"},0)),"Выберите тип операции",IF(NOT(ISNUMBER(D4843)),"Укажите количество",IF(D4843=0,"Количество не может быть 0",IF(AND(C4843&lt;&gt;"Корректировка остатка",D4843&lt;0),"Для этого типа количество положительное",IF(NOT(ISNUMBER('Номенклатура'!$C$2)),"Укажите дату начала учёта",IF(A4843&lt;INT('Номенклатура'!$C$2),"Раньше даты начала учёта: НЕ учтено",IF(AND(C4843="Корректировка остатка",TRIM(G4843)=""),"Учтено: добавьте пояснение","ОК")))))))))))))</f>
        <v/>
      </c>
    </row>
    <row r="4844" spans="1:9" x14ac:dyDescent="0.25">
      <c r="A4844" s="16"/>
      <c r="B4844" s="13"/>
      <c r="C4844" s="13"/>
      <c r="D4844" s="14"/>
      <c r="E4844" s="17" t="str">
        <f>IF(OR(B4844="",SUMPRODUCT(--EXACT('Номенклатура'!$A$6:$A$205,B4844))&lt;&gt;1),"",INDEX('Номенклатура'!$D$6:$D$205,SUMPRODUCT(EXACT('Номенклатура'!$A$6:$A$205,B4844)*(ROW('Номенклатура'!$A$6:$A$205)-5)))&amp;"")</f>
        <v/>
      </c>
      <c r="F4844" s="18" t="str">
        <f>IF(OR(I4844="ОК",I4844="Учтено: добавьте пояснение"),IF(C4844="Приход",D4844,IF(C4844="Корректировка остатка",D4844,-D4844)),"")</f>
        <v/>
      </c>
      <c r="G4844" s="13"/>
      <c r="H4844" s="15" t="str">
        <f>IF(OR(B4844="",SUMPRODUCT(--EXACT('Номенклатура'!$A$6:$A$205,B4844))&lt;&gt;1),"",INDEX('Номенклатура'!$B$6:$B$205,SUMPRODUCT(EXACT('Номенклатура'!$A$6:$A$205,B4844)*(ROW('Номенклатура'!$A$6:$A$205)-5)))&amp;"")</f>
        <v/>
      </c>
      <c r="I4844" s="15" t="str">
        <f>IF(COUNTA(A4844:D4844,G4844)=0,"",IF(NOT(ISNUMBER(A4844)),"Укажите дату",IF(B4844="","Укажите код",IF(NOT(AND(ISTEXT(B4844),LEN(B4844)&gt;0,LEN(B4844)&lt;=30,ISNUMBER(FIND(LEFT(B4844,1),"ABCDEFGHIJKLMNOPQRSTUVWXYZ")),SUMPRODUCT((MID(B4844,{1,2,3,4,5,6,7,8,9,10,11,12,13,14,15,16,17,18,19,20,21,22,23,24,25,26,27,28,29,30},1)&lt;&gt;"")*ISERROR(FIND(MID(B4844,{1,2,3,4,5,6,7,8,9,10,11,12,13,14,15,16,17,18,19,20,21,22,23,24,25,26,27,28,29,30},1),"ABCDEFGHIJKLMNOPQRSTUVWXYZ0123456789-_")))=0,ISERROR(VALUE(B4844)))),"Недопустимый код: только латинские буквы A-Z в верхнем регистре, цифры, - и _; начало с буквы, до 30 символов (например MILK-001)",IF(SUMPRODUCT(--EXACT('Номенклатура'!$A$6:$A$205,B4844))=0,"Код не найден в номенклатуре",IF(SUMPRODUCT(--EXACT('Номенклатура'!$A$6:$A$205,B4844))&gt;1,"Код повторяется в номенклатуре",IF(ISNA(MATCH(C4844,{"Приход","Расход","Списание","Корректировка остатка"},0)),"Выберите тип операции",IF(NOT(ISNUMBER(D4844)),"Укажите количество",IF(D4844=0,"Количество не может быть 0",IF(AND(C4844&lt;&gt;"Корректировка остатка",D4844&lt;0),"Для этого типа количество положительное",IF(NOT(ISNUMBER('Номенклатура'!$C$2)),"Укажите дату начала учёта",IF(A4844&lt;INT('Номенклатура'!$C$2),"Раньше даты начала учёта: НЕ учтено",IF(AND(C4844="Корректировка остатка",TRIM(G4844)=""),"Учтено: добавьте пояснение","ОК")))))))))))))</f>
        <v/>
      </c>
    </row>
    <row r="4845" spans="1:9" x14ac:dyDescent="0.25">
      <c r="A4845" s="16"/>
      <c r="B4845" s="13"/>
      <c r="C4845" s="13"/>
      <c r="D4845" s="14"/>
      <c r="E4845" s="17" t="str">
        <f>IF(OR(B4845="",SUMPRODUCT(--EXACT('Номенклатура'!$A$6:$A$205,B4845))&lt;&gt;1),"",INDEX('Номенклатура'!$D$6:$D$205,SUMPRODUCT(EXACT('Номенклатура'!$A$6:$A$205,B4845)*(ROW('Номенклатура'!$A$6:$A$205)-5)))&amp;"")</f>
        <v/>
      </c>
      <c r="F4845" s="18" t="str">
        <f>IF(OR(I4845="ОК",I4845="Учтено: добавьте пояснение"),IF(C4845="Приход",D4845,IF(C4845="Корректировка остатка",D4845,-D4845)),"")</f>
        <v/>
      </c>
      <c r="G4845" s="13"/>
      <c r="H4845" s="15" t="str">
        <f>IF(OR(B4845="",SUMPRODUCT(--EXACT('Номенклатура'!$A$6:$A$205,B4845))&lt;&gt;1),"",INDEX('Номенклатура'!$B$6:$B$205,SUMPRODUCT(EXACT('Номенклатура'!$A$6:$A$205,B4845)*(ROW('Номенклатура'!$A$6:$A$205)-5)))&amp;"")</f>
        <v/>
      </c>
      <c r="I4845" s="15" t="str">
        <f>IF(COUNTA(A4845:D4845,G4845)=0,"",IF(NOT(ISNUMBER(A4845)),"Укажите дату",IF(B4845="","Укажите код",IF(NOT(AND(ISTEXT(B4845),LEN(B4845)&gt;0,LEN(B4845)&lt;=30,ISNUMBER(FIND(LEFT(B4845,1),"ABCDEFGHIJKLMNOPQRSTUVWXYZ")),SUMPRODUCT((MID(B4845,{1,2,3,4,5,6,7,8,9,10,11,12,13,14,15,16,17,18,19,20,21,22,23,24,25,26,27,28,29,30},1)&lt;&gt;"")*ISERROR(FIND(MID(B4845,{1,2,3,4,5,6,7,8,9,10,11,12,13,14,15,16,17,18,19,20,21,22,23,24,25,26,27,28,29,30},1),"ABCDEFGHIJKLMNOPQRSTUVWXYZ0123456789-_")))=0,ISERROR(VALUE(B4845)))),"Недопустимый код: только латинские буквы A-Z в верхнем регистре, цифры, - и _; начало с буквы, до 30 символов (например MILK-001)",IF(SUMPRODUCT(--EXACT('Номенклатура'!$A$6:$A$205,B4845))=0,"Код не найден в номенклатуре",IF(SUMPRODUCT(--EXACT('Номенклатура'!$A$6:$A$205,B4845))&gt;1,"Код повторяется в номенклатуре",IF(ISNA(MATCH(C4845,{"Приход","Расход","Списание","Корректировка остатка"},0)),"Выберите тип операции",IF(NOT(ISNUMBER(D4845)),"Укажите количество",IF(D4845=0,"Количество не может быть 0",IF(AND(C4845&lt;&gt;"Корректировка остатка",D4845&lt;0),"Для этого типа количество положительное",IF(NOT(ISNUMBER('Номенклатура'!$C$2)),"Укажите дату начала учёта",IF(A4845&lt;INT('Номенклатура'!$C$2),"Раньше даты начала учёта: НЕ учтено",IF(AND(C4845="Корректировка остатка",TRIM(G4845)=""),"Учтено: добавьте пояснение","ОК")))))))))))))</f>
        <v/>
      </c>
    </row>
    <row r="4846" spans="1:9" x14ac:dyDescent="0.25">
      <c r="A4846" s="16"/>
      <c r="B4846" s="13"/>
      <c r="C4846" s="13"/>
      <c r="D4846" s="14"/>
      <c r="E4846" s="17" t="str">
        <f>IF(OR(B4846="",SUMPRODUCT(--EXACT('Номенклатура'!$A$6:$A$205,B4846))&lt;&gt;1),"",INDEX('Номенклатура'!$D$6:$D$205,SUMPRODUCT(EXACT('Номенклатура'!$A$6:$A$205,B4846)*(ROW('Номенклатура'!$A$6:$A$205)-5)))&amp;"")</f>
        <v/>
      </c>
      <c r="F4846" s="18" t="str">
        <f>IF(OR(I4846="ОК",I4846="Учтено: добавьте пояснение"),IF(C4846="Приход",D4846,IF(C4846="Корректировка остатка",D4846,-D4846)),"")</f>
        <v/>
      </c>
      <c r="G4846" s="13"/>
      <c r="H4846" s="15" t="str">
        <f>IF(OR(B4846="",SUMPRODUCT(--EXACT('Номенклатура'!$A$6:$A$205,B4846))&lt;&gt;1),"",INDEX('Номенклатура'!$B$6:$B$205,SUMPRODUCT(EXACT('Номенклатура'!$A$6:$A$205,B4846)*(ROW('Номенклатура'!$A$6:$A$205)-5)))&amp;"")</f>
        <v/>
      </c>
      <c r="I4846" s="15" t="str">
        <f>IF(COUNTA(A4846:D4846,G4846)=0,"",IF(NOT(ISNUMBER(A4846)),"Укажите дату",IF(B4846="","Укажите код",IF(NOT(AND(ISTEXT(B4846),LEN(B4846)&gt;0,LEN(B4846)&lt;=30,ISNUMBER(FIND(LEFT(B4846,1),"ABCDEFGHIJKLMNOPQRSTUVWXYZ")),SUMPRODUCT((MID(B4846,{1,2,3,4,5,6,7,8,9,10,11,12,13,14,15,16,17,18,19,20,21,22,23,24,25,26,27,28,29,30},1)&lt;&gt;"")*ISERROR(FIND(MID(B4846,{1,2,3,4,5,6,7,8,9,10,11,12,13,14,15,16,17,18,19,20,21,22,23,24,25,26,27,28,29,30},1),"ABCDEFGHIJKLMNOPQRSTUVWXYZ0123456789-_")))=0,ISERROR(VALUE(B4846)))),"Недопустимый код: только латинские буквы A-Z в верхнем регистре, цифры, - и _; начало с буквы, до 30 символов (например MILK-001)",IF(SUMPRODUCT(--EXACT('Номенклатура'!$A$6:$A$205,B4846))=0,"Код не найден в номенклатуре",IF(SUMPRODUCT(--EXACT('Номенклатура'!$A$6:$A$205,B4846))&gt;1,"Код повторяется в номенклатуре",IF(ISNA(MATCH(C4846,{"Приход","Расход","Списание","Корректировка остатка"},0)),"Выберите тип операции",IF(NOT(ISNUMBER(D4846)),"Укажите количество",IF(D4846=0,"Количество не может быть 0",IF(AND(C4846&lt;&gt;"Корректировка остатка",D4846&lt;0),"Для этого типа количество положительное",IF(NOT(ISNUMBER('Номенклатура'!$C$2)),"Укажите дату начала учёта",IF(A4846&lt;INT('Номенклатура'!$C$2),"Раньше даты начала учёта: НЕ учтено",IF(AND(C4846="Корректировка остатка",TRIM(G4846)=""),"Учтено: добавьте пояснение","ОК")))))))))))))</f>
        <v/>
      </c>
    </row>
    <row r="4847" spans="1:9" x14ac:dyDescent="0.25">
      <c r="A4847" s="16"/>
      <c r="B4847" s="13"/>
      <c r="C4847" s="13"/>
      <c r="D4847" s="14"/>
      <c r="E4847" s="17" t="str">
        <f>IF(OR(B4847="",SUMPRODUCT(--EXACT('Номенклатура'!$A$6:$A$205,B4847))&lt;&gt;1),"",INDEX('Номенклатура'!$D$6:$D$205,SUMPRODUCT(EXACT('Номенклатура'!$A$6:$A$205,B4847)*(ROW('Номенклатура'!$A$6:$A$205)-5)))&amp;"")</f>
        <v/>
      </c>
      <c r="F4847" s="18" t="str">
        <f>IF(OR(I4847="ОК",I4847="Учтено: добавьте пояснение"),IF(C4847="Приход",D4847,IF(C4847="Корректировка остатка",D4847,-D4847)),"")</f>
        <v/>
      </c>
      <c r="G4847" s="13"/>
      <c r="H4847" s="15" t="str">
        <f>IF(OR(B4847="",SUMPRODUCT(--EXACT('Номенклатура'!$A$6:$A$205,B4847))&lt;&gt;1),"",INDEX('Номенклатура'!$B$6:$B$205,SUMPRODUCT(EXACT('Номенклатура'!$A$6:$A$205,B4847)*(ROW('Номенклатура'!$A$6:$A$205)-5)))&amp;"")</f>
        <v/>
      </c>
      <c r="I4847" s="15" t="str">
        <f>IF(COUNTA(A4847:D4847,G4847)=0,"",IF(NOT(ISNUMBER(A4847)),"Укажите дату",IF(B4847="","Укажите код",IF(NOT(AND(ISTEXT(B4847),LEN(B4847)&gt;0,LEN(B4847)&lt;=30,ISNUMBER(FIND(LEFT(B4847,1),"ABCDEFGHIJKLMNOPQRSTUVWXYZ")),SUMPRODUCT((MID(B4847,{1,2,3,4,5,6,7,8,9,10,11,12,13,14,15,16,17,18,19,20,21,22,23,24,25,26,27,28,29,30},1)&lt;&gt;"")*ISERROR(FIND(MID(B4847,{1,2,3,4,5,6,7,8,9,10,11,12,13,14,15,16,17,18,19,20,21,22,23,24,25,26,27,28,29,30},1),"ABCDEFGHIJKLMNOPQRSTUVWXYZ0123456789-_")))=0,ISERROR(VALUE(B4847)))),"Недопустимый код: только латинские буквы A-Z в верхнем регистре, цифры, - и _; начало с буквы, до 30 символов (например MILK-001)",IF(SUMPRODUCT(--EXACT('Номенклатура'!$A$6:$A$205,B4847))=0,"Код не найден в номенклатуре",IF(SUMPRODUCT(--EXACT('Номенклатура'!$A$6:$A$205,B4847))&gt;1,"Код повторяется в номенклатуре",IF(ISNA(MATCH(C4847,{"Приход","Расход","Списание","Корректировка остатка"},0)),"Выберите тип операции",IF(NOT(ISNUMBER(D4847)),"Укажите количество",IF(D4847=0,"Количество не может быть 0",IF(AND(C4847&lt;&gt;"Корректировка остатка",D4847&lt;0),"Для этого типа количество положительное",IF(NOT(ISNUMBER('Номенклатура'!$C$2)),"Укажите дату начала учёта",IF(A4847&lt;INT('Номенклатура'!$C$2),"Раньше даты начала учёта: НЕ учтено",IF(AND(C4847="Корректировка остатка",TRIM(G4847)=""),"Учтено: добавьте пояснение","ОК")))))))))))))</f>
        <v/>
      </c>
    </row>
    <row r="4848" spans="1:9" x14ac:dyDescent="0.25">
      <c r="A4848" s="16"/>
      <c r="B4848" s="13"/>
      <c r="C4848" s="13"/>
      <c r="D4848" s="14"/>
      <c r="E4848" s="17" t="str">
        <f>IF(OR(B4848="",SUMPRODUCT(--EXACT('Номенклатура'!$A$6:$A$205,B4848))&lt;&gt;1),"",INDEX('Номенклатура'!$D$6:$D$205,SUMPRODUCT(EXACT('Номенклатура'!$A$6:$A$205,B4848)*(ROW('Номенклатура'!$A$6:$A$205)-5)))&amp;"")</f>
        <v/>
      </c>
      <c r="F4848" s="18" t="str">
        <f>IF(OR(I4848="ОК",I4848="Учтено: добавьте пояснение"),IF(C4848="Приход",D4848,IF(C4848="Корректировка остатка",D4848,-D4848)),"")</f>
        <v/>
      </c>
      <c r="G4848" s="13"/>
      <c r="H4848" s="15" t="str">
        <f>IF(OR(B4848="",SUMPRODUCT(--EXACT('Номенклатура'!$A$6:$A$205,B4848))&lt;&gt;1),"",INDEX('Номенклатура'!$B$6:$B$205,SUMPRODUCT(EXACT('Номенклатура'!$A$6:$A$205,B4848)*(ROW('Номенклатура'!$A$6:$A$205)-5)))&amp;"")</f>
        <v/>
      </c>
      <c r="I4848" s="15" t="str">
        <f>IF(COUNTA(A4848:D4848,G4848)=0,"",IF(NOT(ISNUMBER(A4848)),"Укажите дату",IF(B4848="","Укажите код",IF(NOT(AND(ISTEXT(B4848),LEN(B4848)&gt;0,LEN(B4848)&lt;=30,ISNUMBER(FIND(LEFT(B4848,1),"ABCDEFGHIJKLMNOPQRSTUVWXYZ")),SUMPRODUCT((MID(B4848,{1,2,3,4,5,6,7,8,9,10,11,12,13,14,15,16,17,18,19,20,21,22,23,24,25,26,27,28,29,30},1)&lt;&gt;"")*ISERROR(FIND(MID(B4848,{1,2,3,4,5,6,7,8,9,10,11,12,13,14,15,16,17,18,19,20,21,22,23,24,25,26,27,28,29,30},1),"ABCDEFGHIJKLMNOPQRSTUVWXYZ0123456789-_")))=0,ISERROR(VALUE(B4848)))),"Недопустимый код: только латинские буквы A-Z в верхнем регистре, цифры, - и _; начало с буквы, до 30 символов (например MILK-001)",IF(SUMPRODUCT(--EXACT('Номенклатура'!$A$6:$A$205,B4848))=0,"Код не найден в номенклатуре",IF(SUMPRODUCT(--EXACT('Номенклатура'!$A$6:$A$205,B4848))&gt;1,"Код повторяется в номенклатуре",IF(ISNA(MATCH(C4848,{"Приход","Расход","Списание","Корректировка остатка"},0)),"Выберите тип операции",IF(NOT(ISNUMBER(D4848)),"Укажите количество",IF(D4848=0,"Количество не может быть 0",IF(AND(C4848&lt;&gt;"Корректировка остатка",D4848&lt;0),"Для этого типа количество положительное",IF(NOT(ISNUMBER('Номенклатура'!$C$2)),"Укажите дату начала учёта",IF(A4848&lt;INT('Номенклатура'!$C$2),"Раньше даты начала учёта: НЕ учтено",IF(AND(C4848="Корректировка остатка",TRIM(G4848)=""),"Учтено: добавьте пояснение","ОК")))))))))))))</f>
        <v/>
      </c>
    </row>
    <row r="4849" spans="1:9" x14ac:dyDescent="0.25">
      <c r="A4849" s="16"/>
      <c r="B4849" s="13"/>
      <c r="C4849" s="13"/>
      <c r="D4849" s="14"/>
      <c r="E4849" s="17" t="str">
        <f>IF(OR(B4849="",SUMPRODUCT(--EXACT('Номенклатура'!$A$6:$A$205,B4849))&lt;&gt;1),"",INDEX('Номенклатура'!$D$6:$D$205,SUMPRODUCT(EXACT('Номенклатура'!$A$6:$A$205,B4849)*(ROW('Номенклатура'!$A$6:$A$205)-5)))&amp;"")</f>
        <v/>
      </c>
      <c r="F4849" s="18" t="str">
        <f>IF(OR(I4849="ОК",I4849="Учтено: добавьте пояснение"),IF(C4849="Приход",D4849,IF(C4849="Корректировка остатка",D4849,-D4849)),"")</f>
        <v/>
      </c>
      <c r="G4849" s="13"/>
      <c r="H4849" s="15" t="str">
        <f>IF(OR(B4849="",SUMPRODUCT(--EXACT('Номенклатура'!$A$6:$A$205,B4849))&lt;&gt;1),"",INDEX('Номенклатура'!$B$6:$B$205,SUMPRODUCT(EXACT('Номенклатура'!$A$6:$A$205,B4849)*(ROW('Номенклатура'!$A$6:$A$205)-5)))&amp;"")</f>
        <v/>
      </c>
      <c r="I4849" s="15" t="str">
        <f>IF(COUNTA(A4849:D4849,G4849)=0,"",IF(NOT(ISNUMBER(A4849)),"Укажите дату",IF(B4849="","Укажите код",IF(NOT(AND(ISTEXT(B4849),LEN(B4849)&gt;0,LEN(B4849)&lt;=30,ISNUMBER(FIND(LEFT(B4849,1),"ABCDEFGHIJKLMNOPQRSTUVWXYZ")),SUMPRODUCT((MID(B4849,{1,2,3,4,5,6,7,8,9,10,11,12,13,14,15,16,17,18,19,20,21,22,23,24,25,26,27,28,29,30},1)&lt;&gt;"")*ISERROR(FIND(MID(B4849,{1,2,3,4,5,6,7,8,9,10,11,12,13,14,15,16,17,18,19,20,21,22,23,24,25,26,27,28,29,30},1),"ABCDEFGHIJKLMNOPQRSTUVWXYZ0123456789-_")))=0,ISERROR(VALUE(B4849)))),"Недопустимый код: только латинские буквы A-Z в верхнем регистре, цифры, - и _; начало с буквы, до 30 символов (например MILK-001)",IF(SUMPRODUCT(--EXACT('Номенклатура'!$A$6:$A$205,B4849))=0,"Код не найден в номенклатуре",IF(SUMPRODUCT(--EXACT('Номенклатура'!$A$6:$A$205,B4849))&gt;1,"Код повторяется в номенклатуре",IF(ISNA(MATCH(C4849,{"Приход","Расход","Списание","Корректировка остатка"},0)),"Выберите тип операции",IF(NOT(ISNUMBER(D4849)),"Укажите количество",IF(D4849=0,"Количество не может быть 0",IF(AND(C4849&lt;&gt;"Корректировка остатка",D4849&lt;0),"Для этого типа количество положительное",IF(NOT(ISNUMBER('Номенклатура'!$C$2)),"Укажите дату начала учёта",IF(A4849&lt;INT('Номенклатура'!$C$2),"Раньше даты начала учёта: НЕ учтено",IF(AND(C4849="Корректировка остатка",TRIM(G4849)=""),"Учтено: добавьте пояснение","ОК")))))))))))))</f>
        <v/>
      </c>
    </row>
    <row r="4850" spans="1:9" x14ac:dyDescent="0.25">
      <c r="A4850" s="16"/>
      <c r="B4850" s="13"/>
      <c r="C4850" s="13"/>
      <c r="D4850" s="14"/>
      <c r="E4850" s="17" t="str">
        <f>IF(OR(B4850="",SUMPRODUCT(--EXACT('Номенклатура'!$A$6:$A$205,B4850))&lt;&gt;1),"",INDEX('Номенклатура'!$D$6:$D$205,SUMPRODUCT(EXACT('Номенклатура'!$A$6:$A$205,B4850)*(ROW('Номенклатура'!$A$6:$A$205)-5)))&amp;"")</f>
        <v/>
      </c>
      <c r="F4850" s="18" t="str">
        <f>IF(OR(I4850="ОК",I4850="Учтено: добавьте пояснение"),IF(C4850="Приход",D4850,IF(C4850="Корректировка остатка",D4850,-D4850)),"")</f>
        <v/>
      </c>
      <c r="G4850" s="13"/>
      <c r="H4850" s="15" t="str">
        <f>IF(OR(B4850="",SUMPRODUCT(--EXACT('Номенклатура'!$A$6:$A$205,B4850))&lt;&gt;1),"",INDEX('Номенклатура'!$B$6:$B$205,SUMPRODUCT(EXACT('Номенклатура'!$A$6:$A$205,B4850)*(ROW('Номенклатура'!$A$6:$A$205)-5)))&amp;"")</f>
        <v/>
      </c>
      <c r="I4850" s="15" t="str">
        <f>IF(COUNTA(A4850:D4850,G4850)=0,"",IF(NOT(ISNUMBER(A4850)),"Укажите дату",IF(B4850="","Укажите код",IF(NOT(AND(ISTEXT(B4850),LEN(B4850)&gt;0,LEN(B4850)&lt;=30,ISNUMBER(FIND(LEFT(B4850,1),"ABCDEFGHIJKLMNOPQRSTUVWXYZ")),SUMPRODUCT((MID(B4850,{1,2,3,4,5,6,7,8,9,10,11,12,13,14,15,16,17,18,19,20,21,22,23,24,25,26,27,28,29,30},1)&lt;&gt;"")*ISERROR(FIND(MID(B4850,{1,2,3,4,5,6,7,8,9,10,11,12,13,14,15,16,17,18,19,20,21,22,23,24,25,26,27,28,29,30},1),"ABCDEFGHIJKLMNOPQRSTUVWXYZ0123456789-_")))=0,ISERROR(VALUE(B4850)))),"Недопустимый код: только латинские буквы A-Z в верхнем регистре, цифры, - и _; начало с буквы, до 30 символов (например MILK-001)",IF(SUMPRODUCT(--EXACT('Номенклатура'!$A$6:$A$205,B4850))=0,"Код не найден в номенклатуре",IF(SUMPRODUCT(--EXACT('Номенклатура'!$A$6:$A$205,B4850))&gt;1,"Код повторяется в номенклатуре",IF(ISNA(MATCH(C4850,{"Приход","Расход","Списание","Корректировка остатка"},0)),"Выберите тип операции",IF(NOT(ISNUMBER(D4850)),"Укажите количество",IF(D4850=0,"Количество не может быть 0",IF(AND(C4850&lt;&gt;"Корректировка остатка",D4850&lt;0),"Для этого типа количество положительное",IF(NOT(ISNUMBER('Номенклатура'!$C$2)),"Укажите дату начала учёта",IF(A4850&lt;INT('Номенклатура'!$C$2),"Раньше даты начала учёта: НЕ учтено",IF(AND(C4850="Корректировка остатка",TRIM(G4850)=""),"Учтено: добавьте пояснение","ОК")))))))))))))</f>
        <v/>
      </c>
    </row>
    <row r="4851" spans="1:9" x14ac:dyDescent="0.25">
      <c r="A4851" s="16"/>
      <c r="B4851" s="13"/>
      <c r="C4851" s="13"/>
      <c r="D4851" s="14"/>
      <c r="E4851" s="17" t="str">
        <f>IF(OR(B4851="",SUMPRODUCT(--EXACT('Номенклатура'!$A$6:$A$205,B4851))&lt;&gt;1),"",INDEX('Номенклатура'!$D$6:$D$205,SUMPRODUCT(EXACT('Номенклатура'!$A$6:$A$205,B4851)*(ROW('Номенклатура'!$A$6:$A$205)-5)))&amp;"")</f>
        <v/>
      </c>
      <c r="F4851" s="18" t="str">
        <f>IF(OR(I4851="ОК",I4851="Учтено: добавьте пояснение"),IF(C4851="Приход",D4851,IF(C4851="Корректировка остатка",D4851,-D4851)),"")</f>
        <v/>
      </c>
      <c r="G4851" s="13"/>
      <c r="H4851" s="15" t="str">
        <f>IF(OR(B4851="",SUMPRODUCT(--EXACT('Номенклатура'!$A$6:$A$205,B4851))&lt;&gt;1),"",INDEX('Номенклатура'!$B$6:$B$205,SUMPRODUCT(EXACT('Номенклатура'!$A$6:$A$205,B4851)*(ROW('Номенклатура'!$A$6:$A$205)-5)))&amp;"")</f>
        <v/>
      </c>
      <c r="I4851" s="15" t="str">
        <f>IF(COUNTA(A4851:D4851,G4851)=0,"",IF(NOT(ISNUMBER(A4851)),"Укажите дату",IF(B4851="","Укажите код",IF(NOT(AND(ISTEXT(B4851),LEN(B4851)&gt;0,LEN(B4851)&lt;=30,ISNUMBER(FIND(LEFT(B4851,1),"ABCDEFGHIJKLMNOPQRSTUVWXYZ")),SUMPRODUCT((MID(B4851,{1,2,3,4,5,6,7,8,9,10,11,12,13,14,15,16,17,18,19,20,21,22,23,24,25,26,27,28,29,30},1)&lt;&gt;"")*ISERROR(FIND(MID(B4851,{1,2,3,4,5,6,7,8,9,10,11,12,13,14,15,16,17,18,19,20,21,22,23,24,25,26,27,28,29,30},1),"ABCDEFGHIJKLMNOPQRSTUVWXYZ0123456789-_")))=0,ISERROR(VALUE(B4851)))),"Недопустимый код: только латинские буквы A-Z в верхнем регистре, цифры, - и _; начало с буквы, до 30 символов (например MILK-001)",IF(SUMPRODUCT(--EXACT('Номенклатура'!$A$6:$A$205,B4851))=0,"Код не найден в номенклатуре",IF(SUMPRODUCT(--EXACT('Номенклатура'!$A$6:$A$205,B4851))&gt;1,"Код повторяется в номенклатуре",IF(ISNA(MATCH(C4851,{"Приход","Расход","Списание","Корректировка остатка"},0)),"Выберите тип операции",IF(NOT(ISNUMBER(D4851)),"Укажите количество",IF(D4851=0,"Количество не может быть 0",IF(AND(C4851&lt;&gt;"Корректировка остатка",D4851&lt;0),"Для этого типа количество положительное",IF(NOT(ISNUMBER('Номенклатура'!$C$2)),"Укажите дату начала учёта",IF(A4851&lt;INT('Номенклатура'!$C$2),"Раньше даты начала учёта: НЕ учтено",IF(AND(C4851="Корректировка остатка",TRIM(G4851)=""),"Учтено: добавьте пояснение","ОК")))))))))))))</f>
        <v/>
      </c>
    </row>
    <row r="4852" spans="1:9" x14ac:dyDescent="0.25">
      <c r="A4852" s="16"/>
      <c r="B4852" s="13"/>
      <c r="C4852" s="13"/>
      <c r="D4852" s="14"/>
      <c r="E4852" s="17" t="str">
        <f>IF(OR(B4852="",SUMPRODUCT(--EXACT('Номенклатура'!$A$6:$A$205,B4852))&lt;&gt;1),"",INDEX('Номенклатура'!$D$6:$D$205,SUMPRODUCT(EXACT('Номенклатура'!$A$6:$A$205,B4852)*(ROW('Номенклатура'!$A$6:$A$205)-5)))&amp;"")</f>
        <v/>
      </c>
      <c r="F4852" s="18" t="str">
        <f>IF(OR(I4852="ОК",I4852="Учтено: добавьте пояснение"),IF(C4852="Приход",D4852,IF(C4852="Корректировка остатка",D4852,-D4852)),"")</f>
        <v/>
      </c>
      <c r="G4852" s="13"/>
      <c r="H4852" s="15" t="str">
        <f>IF(OR(B4852="",SUMPRODUCT(--EXACT('Номенклатура'!$A$6:$A$205,B4852))&lt;&gt;1),"",INDEX('Номенклатура'!$B$6:$B$205,SUMPRODUCT(EXACT('Номенклатура'!$A$6:$A$205,B4852)*(ROW('Номенклатура'!$A$6:$A$205)-5)))&amp;"")</f>
        <v/>
      </c>
      <c r="I4852" s="15" t="str">
        <f>IF(COUNTA(A4852:D4852,G4852)=0,"",IF(NOT(ISNUMBER(A4852)),"Укажите дату",IF(B4852="","Укажите код",IF(NOT(AND(ISTEXT(B4852),LEN(B4852)&gt;0,LEN(B4852)&lt;=30,ISNUMBER(FIND(LEFT(B4852,1),"ABCDEFGHIJKLMNOPQRSTUVWXYZ")),SUMPRODUCT((MID(B4852,{1,2,3,4,5,6,7,8,9,10,11,12,13,14,15,16,17,18,19,20,21,22,23,24,25,26,27,28,29,30},1)&lt;&gt;"")*ISERROR(FIND(MID(B4852,{1,2,3,4,5,6,7,8,9,10,11,12,13,14,15,16,17,18,19,20,21,22,23,24,25,26,27,28,29,30},1),"ABCDEFGHIJKLMNOPQRSTUVWXYZ0123456789-_")))=0,ISERROR(VALUE(B4852)))),"Недопустимый код: только латинские буквы A-Z в верхнем регистре, цифры, - и _; начало с буквы, до 30 символов (например MILK-001)",IF(SUMPRODUCT(--EXACT('Номенклатура'!$A$6:$A$205,B4852))=0,"Код не найден в номенклатуре",IF(SUMPRODUCT(--EXACT('Номенклатура'!$A$6:$A$205,B4852))&gt;1,"Код повторяется в номенклатуре",IF(ISNA(MATCH(C4852,{"Приход","Расход","Списание","Корректировка остатка"},0)),"Выберите тип операции",IF(NOT(ISNUMBER(D4852)),"Укажите количество",IF(D4852=0,"Количество не может быть 0",IF(AND(C4852&lt;&gt;"Корректировка остатка",D4852&lt;0),"Для этого типа количество положительное",IF(NOT(ISNUMBER('Номенклатура'!$C$2)),"Укажите дату начала учёта",IF(A4852&lt;INT('Номенклатура'!$C$2),"Раньше даты начала учёта: НЕ учтено",IF(AND(C4852="Корректировка остатка",TRIM(G4852)=""),"Учтено: добавьте пояснение","ОК")))))))))))))</f>
        <v/>
      </c>
    </row>
    <row r="4853" spans="1:9" x14ac:dyDescent="0.25">
      <c r="A4853" s="16"/>
      <c r="B4853" s="13"/>
      <c r="C4853" s="13"/>
      <c r="D4853" s="14"/>
      <c r="E4853" s="17" t="str">
        <f>IF(OR(B4853="",SUMPRODUCT(--EXACT('Номенклатура'!$A$6:$A$205,B4853))&lt;&gt;1),"",INDEX('Номенклатура'!$D$6:$D$205,SUMPRODUCT(EXACT('Номенклатура'!$A$6:$A$205,B4853)*(ROW('Номенклатура'!$A$6:$A$205)-5)))&amp;"")</f>
        <v/>
      </c>
      <c r="F4853" s="18" t="str">
        <f>IF(OR(I4853="ОК",I4853="Учтено: добавьте пояснение"),IF(C4853="Приход",D4853,IF(C4853="Корректировка остатка",D4853,-D4853)),"")</f>
        <v/>
      </c>
      <c r="G4853" s="13"/>
      <c r="H4853" s="15" t="str">
        <f>IF(OR(B4853="",SUMPRODUCT(--EXACT('Номенклатура'!$A$6:$A$205,B4853))&lt;&gt;1),"",INDEX('Номенклатура'!$B$6:$B$205,SUMPRODUCT(EXACT('Номенклатура'!$A$6:$A$205,B4853)*(ROW('Номенклатура'!$A$6:$A$205)-5)))&amp;"")</f>
        <v/>
      </c>
      <c r="I4853" s="15" t="str">
        <f>IF(COUNTA(A4853:D4853,G4853)=0,"",IF(NOT(ISNUMBER(A4853)),"Укажите дату",IF(B4853="","Укажите код",IF(NOT(AND(ISTEXT(B4853),LEN(B4853)&gt;0,LEN(B4853)&lt;=30,ISNUMBER(FIND(LEFT(B4853,1),"ABCDEFGHIJKLMNOPQRSTUVWXYZ")),SUMPRODUCT((MID(B4853,{1,2,3,4,5,6,7,8,9,10,11,12,13,14,15,16,17,18,19,20,21,22,23,24,25,26,27,28,29,30},1)&lt;&gt;"")*ISERROR(FIND(MID(B4853,{1,2,3,4,5,6,7,8,9,10,11,12,13,14,15,16,17,18,19,20,21,22,23,24,25,26,27,28,29,30},1),"ABCDEFGHIJKLMNOPQRSTUVWXYZ0123456789-_")))=0,ISERROR(VALUE(B4853)))),"Недопустимый код: только латинские буквы A-Z в верхнем регистре, цифры, - и _; начало с буквы, до 30 символов (например MILK-001)",IF(SUMPRODUCT(--EXACT('Номенклатура'!$A$6:$A$205,B4853))=0,"Код не найден в номенклатуре",IF(SUMPRODUCT(--EXACT('Номенклатура'!$A$6:$A$205,B4853))&gt;1,"Код повторяется в номенклатуре",IF(ISNA(MATCH(C4853,{"Приход","Расход","Списание","Корректировка остатка"},0)),"Выберите тип операции",IF(NOT(ISNUMBER(D4853)),"Укажите количество",IF(D4853=0,"Количество не может быть 0",IF(AND(C4853&lt;&gt;"Корректировка остатка",D4853&lt;0),"Для этого типа количество положительное",IF(NOT(ISNUMBER('Номенклатура'!$C$2)),"Укажите дату начала учёта",IF(A4853&lt;INT('Номенклатура'!$C$2),"Раньше даты начала учёта: НЕ учтено",IF(AND(C4853="Корректировка остатка",TRIM(G4853)=""),"Учтено: добавьте пояснение","ОК")))))))))))))</f>
        <v/>
      </c>
    </row>
    <row r="4854" spans="1:9" x14ac:dyDescent="0.25">
      <c r="A4854" s="16"/>
      <c r="B4854" s="13"/>
      <c r="C4854" s="13"/>
      <c r="D4854" s="14"/>
      <c r="E4854" s="17" t="str">
        <f>IF(OR(B4854="",SUMPRODUCT(--EXACT('Номенклатура'!$A$6:$A$205,B4854))&lt;&gt;1),"",INDEX('Номенклатура'!$D$6:$D$205,SUMPRODUCT(EXACT('Номенклатура'!$A$6:$A$205,B4854)*(ROW('Номенклатура'!$A$6:$A$205)-5)))&amp;"")</f>
        <v/>
      </c>
      <c r="F4854" s="18" t="str">
        <f>IF(OR(I4854="ОК",I4854="Учтено: добавьте пояснение"),IF(C4854="Приход",D4854,IF(C4854="Корректировка остатка",D4854,-D4854)),"")</f>
        <v/>
      </c>
      <c r="G4854" s="13"/>
      <c r="H4854" s="15" t="str">
        <f>IF(OR(B4854="",SUMPRODUCT(--EXACT('Номенклатура'!$A$6:$A$205,B4854))&lt;&gt;1),"",INDEX('Номенклатура'!$B$6:$B$205,SUMPRODUCT(EXACT('Номенклатура'!$A$6:$A$205,B4854)*(ROW('Номенклатура'!$A$6:$A$205)-5)))&amp;"")</f>
        <v/>
      </c>
      <c r="I4854" s="15" t="str">
        <f>IF(COUNTA(A4854:D4854,G4854)=0,"",IF(NOT(ISNUMBER(A4854)),"Укажите дату",IF(B4854="","Укажите код",IF(NOT(AND(ISTEXT(B4854),LEN(B4854)&gt;0,LEN(B4854)&lt;=30,ISNUMBER(FIND(LEFT(B4854,1),"ABCDEFGHIJKLMNOPQRSTUVWXYZ")),SUMPRODUCT((MID(B4854,{1,2,3,4,5,6,7,8,9,10,11,12,13,14,15,16,17,18,19,20,21,22,23,24,25,26,27,28,29,30},1)&lt;&gt;"")*ISERROR(FIND(MID(B4854,{1,2,3,4,5,6,7,8,9,10,11,12,13,14,15,16,17,18,19,20,21,22,23,24,25,26,27,28,29,30},1),"ABCDEFGHIJKLMNOPQRSTUVWXYZ0123456789-_")))=0,ISERROR(VALUE(B4854)))),"Недопустимый код: только латинские буквы A-Z в верхнем регистре, цифры, - и _; начало с буквы, до 30 символов (например MILK-001)",IF(SUMPRODUCT(--EXACT('Номенклатура'!$A$6:$A$205,B4854))=0,"Код не найден в номенклатуре",IF(SUMPRODUCT(--EXACT('Номенклатура'!$A$6:$A$205,B4854))&gt;1,"Код повторяется в номенклатуре",IF(ISNA(MATCH(C4854,{"Приход","Расход","Списание","Корректировка остатка"},0)),"Выберите тип операции",IF(NOT(ISNUMBER(D4854)),"Укажите количество",IF(D4854=0,"Количество не может быть 0",IF(AND(C4854&lt;&gt;"Корректировка остатка",D4854&lt;0),"Для этого типа количество положительное",IF(NOT(ISNUMBER('Номенклатура'!$C$2)),"Укажите дату начала учёта",IF(A4854&lt;INT('Номенклатура'!$C$2),"Раньше даты начала учёта: НЕ учтено",IF(AND(C4854="Корректировка остатка",TRIM(G4854)=""),"Учтено: добавьте пояснение","ОК")))))))))))))</f>
        <v/>
      </c>
    </row>
    <row r="4855" spans="1:9" x14ac:dyDescent="0.25">
      <c r="A4855" s="16"/>
      <c r="B4855" s="13"/>
      <c r="C4855" s="13"/>
      <c r="D4855" s="14"/>
      <c r="E4855" s="17" t="str">
        <f>IF(OR(B4855="",SUMPRODUCT(--EXACT('Номенклатура'!$A$6:$A$205,B4855))&lt;&gt;1),"",INDEX('Номенклатура'!$D$6:$D$205,SUMPRODUCT(EXACT('Номенклатура'!$A$6:$A$205,B4855)*(ROW('Номенклатура'!$A$6:$A$205)-5)))&amp;"")</f>
        <v/>
      </c>
      <c r="F4855" s="18" t="str">
        <f>IF(OR(I4855="ОК",I4855="Учтено: добавьте пояснение"),IF(C4855="Приход",D4855,IF(C4855="Корректировка остатка",D4855,-D4855)),"")</f>
        <v/>
      </c>
      <c r="G4855" s="13"/>
      <c r="H4855" s="15" t="str">
        <f>IF(OR(B4855="",SUMPRODUCT(--EXACT('Номенклатура'!$A$6:$A$205,B4855))&lt;&gt;1),"",INDEX('Номенклатура'!$B$6:$B$205,SUMPRODUCT(EXACT('Номенклатура'!$A$6:$A$205,B4855)*(ROW('Номенклатура'!$A$6:$A$205)-5)))&amp;"")</f>
        <v/>
      </c>
      <c r="I4855" s="15" t="str">
        <f>IF(COUNTA(A4855:D4855,G4855)=0,"",IF(NOT(ISNUMBER(A4855)),"Укажите дату",IF(B4855="","Укажите код",IF(NOT(AND(ISTEXT(B4855),LEN(B4855)&gt;0,LEN(B4855)&lt;=30,ISNUMBER(FIND(LEFT(B4855,1),"ABCDEFGHIJKLMNOPQRSTUVWXYZ")),SUMPRODUCT((MID(B4855,{1,2,3,4,5,6,7,8,9,10,11,12,13,14,15,16,17,18,19,20,21,22,23,24,25,26,27,28,29,30},1)&lt;&gt;"")*ISERROR(FIND(MID(B4855,{1,2,3,4,5,6,7,8,9,10,11,12,13,14,15,16,17,18,19,20,21,22,23,24,25,26,27,28,29,30},1),"ABCDEFGHIJKLMNOPQRSTUVWXYZ0123456789-_")))=0,ISERROR(VALUE(B4855)))),"Недопустимый код: только латинские буквы A-Z в верхнем регистре, цифры, - и _; начало с буквы, до 30 символов (например MILK-001)",IF(SUMPRODUCT(--EXACT('Номенклатура'!$A$6:$A$205,B4855))=0,"Код не найден в номенклатуре",IF(SUMPRODUCT(--EXACT('Номенклатура'!$A$6:$A$205,B4855))&gt;1,"Код повторяется в номенклатуре",IF(ISNA(MATCH(C4855,{"Приход","Расход","Списание","Корректировка остатка"},0)),"Выберите тип операции",IF(NOT(ISNUMBER(D4855)),"Укажите количество",IF(D4855=0,"Количество не может быть 0",IF(AND(C4855&lt;&gt;"Корректировка остатка",D4855&lt;0),"Для этого типа количество положительное",IF(NOT(ISNUMBER('Номенклатура'!$C$2)),"Укажите дату начала учёта",IF(A4855&lt;INT('Номенклатура'!$C$2),"Раньше даты начала учёта: НЕ учтено",IF(AND(C4855="Корректировка остатка",TRIM(G4855)=""),"Учтено: добавьте пояснение","ОК")))))))))))))</f>
        <v/>
      </c>
    </row>
    <row r="4856" spans="1:9" x14ac:dyDescent="0.25">
      <c r="A4856" s="16"/>
      <c r="B4856" s="13"/>
      <c r="C4856" s="13"/>
      <c r="D4856" s="14"/>
      <c r="E4856" s="17" t="str">
        <f>IF(OR(B4856="",SUMPRODUCT(--EXACT('Номенклатура'!$A$6:$A$205,B4856))&lt;&gt;1),"",INDEX('Номенклатура'!$D$6:$D$205,SUMPRODUCT(EXACT('Номенклатура'!$A$6:$A$205,B4856)*(ROW('Номенклатура'!$A$6:$A$205)-5)))&amp;"")</f>
        <v/>
      </c>
      <c r="F4856" s="18" t="str">
        <f>IF(OR(I4856="ОК",I4856="Учтено: добавьте пояснение"),IF(C4856="Приход",D4856,IF(C4856="Корректировка остатка",D4856,-D4856)),"")</f>
        <v/>
      </c>
      <c r="G4856" s="13"/>
      <c r="H4856" s="15" t="str">
        <f>IF(OR(B4856="",SUMPRODUCT(--EXACT('Номенклатура'!$A$6:$A$205,B4856))&lt;&gt;1),"",INDEX('Номенклатура'!$B$6:$B$205,SUMPRODUCT(EXACT('Номенклатура'!$A$6:$A$205,B4856)*(ROW('Номенклатура'!$A$6:$A$205)-5)))&amp;"")</f>
        <v/>
      </c>
      <c r="I4856" s="15" t="str">
        <f>IF(COUNTA(A4856:D4856,G4856)=0,"",IF(NOT(ISNUMBER(A4856)),"Укажите дату",IF(B4856="","Укажите код",IF(NOT(AND(ISTEXT(B4856),LEN(B4856)&gt;0,LEN(B4856)&lt;=30,ISNUMBER(FIND(LEFT(B4856,1),"ABCDEFGHIJKLMNOPQRSTUVWXYZ")),SUMPRODUCT((MID(B4856,{1,2,3,4,5,6,7,8,9,10,11,12,13,14,15,16,17,18,19,20,21,22,23,24,25,26,27,28,29,30},1)&lt;&gt;"")*ISERROR(FIND(MID(B4856,{1,2,3,4,5,6,7,8,9,10,11,12,13,14,15,16,17,18,19,20,21,22,23,24,25,26,27,28,29,30},1),"ABCDEFGHIJKLMNOPQRSTUVWXYZ0123456789-_")))=0,ISERROR(VALUE(B4856)))),"Недопустимый код: только латинские буквы A-Z в верхнем регистре, цифры, - и _; начало с буквы, до 30 символов (например MILK-001)",IF(SUMPRODUCT(--EXACT('Номенклатура'!$A$6:$A$205,B4856))=0,"Код не найден в номенклатуре",IF(SUMPRODUCT(--EXACT('Номенклатура'!$A$6:$A$205,B4856))&gt;1,"Код повторяется в номенклатуре",IF(ISNA(MATCH(C4856,{"Приход","Расход","Списание","Корректировка остатка"},0)),"Выберите тип операции",IF(NOT(ISNUMBER(D4856)),"Укажите количество",IF(D4856=0,"Количество не может быть 0",IF(AND(C4856&lt;&gt;"Корректировка остатка",D4856&lt;0),"Для этого типа количество положительное",IF(NOT(ISNUMBER('Номенклатура'!$C$2)),"Укажите дату начала учёта",IF(A4856&lt;INT('Номенклатура'!$C$2),"Раньше даты начала учёта: НЕ учтено",IF(AND(C4856="Корректировка остатка",TRIM(G4856)=""),"Учтено: добавьте пояснение","ОК")))))))))))))</f>
        <v/>
      </c>
    </row>
    <row r="4857" spans="1:9" x14ac:dyDescent="0.25">
      <c r="A4857" s="16"/>
      <c r="B4857" s="13"/>
      <c r="C4857" s="13"/>
      <c r="D4857" s="14"/>
      <c r="E4857" s="17" t="str">
        <f>IF(OR(B4857="",SUMPRODUCT(--EXACT('Номенклатура'!$A$6:$A$205,B4857))&lt;&gt;1),"",INDEX('Номенклатура'!$D$6:$D$205,SUMPRODUCT(EXACT('Номенклатура'!$A$6:$A$205,B4857)*(ROW('Номенклатура'!$A$6:$A$205)-5)))&amp;"")</f>
        <v/>
      </c>
      <c r="F4857" s="18" t="str">
        <f>IF(OR(I4857="ОК",I4857="Учтено: добавьте пояснение"),IF(C4857="Приход",D4857,IF(C4857="Корректировка остатка",D4857,-D4857)),"")</f>
        <v/>
      </c>
      <c r="G4857" s="13"/>
      <c r="H4857" s="15" t="str">
        <f>IF(OR(B4857="",SUMPRODUCT(--EXACT('Номенклатура'!$A$6:$A$205,B4857))&lt;&gt;1),"",INDEX('Номенклатура'!$B$6:$B$205,SUMPRODUCT(EXACT('Номенклатура'!$A$6:$A$205,B4857)*(ROW('Номенклатура'!$A$6:$A$205)-5)))&amp;"")</f>
        <v/>
      </c>
      <c r="I4857" s="15" t="str">
        <f>IF(COUNTA(A4857:D4857,G4857)=0,"",IF(NOT(ISNUMBER(A4857)),"Укажите дату",IF(B4857="","Укажите код",IF(NOT(AND(ISTEXT(B4857),LEN(B4857)&gt;0,LEN(B4857)&lt;=30,ISNUMBER(FIND(LEFT(B4857,1),"ABCDEFGHIJKLMNOPQRSTUVWXYZ")),SUMPRODUCT((MID(B4857,{1,2,3,4,5,6,7,8,9,10,11,12,13,14,15,16,17,18,19,20,21,22,23,24,25,26,27,28,29,30},1)&lt;&gt;"")*ISERROR(FIND(MID(B4857,{1,2,3,4,5,6,7,8,9,10,11,12,13,14,15,16,17,18,19,20,21,22,23,24,25,26,27,28,29,30},1),"ABCDEFGHIJKLMNOPQRSTUVWXYZ0123456789-_")))=0,ISERROR(VALUE(B4857)))),"Недопустимый код: только латинские буквы A-Z в верхнем регистре, цифры, - и _; начало с буквы, до 30 символов (например MILK-001)",IF(SUMPRODUCT(--EXACT('Номенклатура'!$A$6:$A$205,B4857))=0,"Код не найден в номенклатуре",IF(SUMPRODUCT(--EXACT('Номенклатура'!$A$6:$A$205,B4857))&gt;1,"Код повторяется в номенклатуре",IF(ISNA(MATCH(C4857,{"Приход","Расход","Списание","Корректировка остатка"},0)),"Выберите тип операции",IF(NOT(ISNUMBER(D4857)),"Укажите количество",IF(D4857=0,"Количество не может быть 0",IF(AND(C4857&lt;&gt;"Корректировка остатка",D4857&lt;0),"Для этого типа количество положительное",IF(NOT(ISNUMBER('Номенклатура'!$C$2)),"Укажите дату начала учёта",IF(A4857&lt;INT('Номенклатура'!$C$2),"Раньше даты начала учёта: НЕ учтено",IF(AND(C4857="Корректировка остатка",TRIM(G4857)=""),"Учтено: добавьте пояснение","ОК")))))))))))))</f>
        <v/>
      </c>
    </row>
    <row r="4858" spans="1:9" x14ac:dyDescent="0.25">
      <c r="A4858" s="16"/>
      <c r="B4858" s="13"/>
      <c r="C4858" s="13"/>
      <c r="D4858" s="14"/>
      <c r="E4858" s="17" t="str">
        <f>IF(OR(B4858="",SUMPRODUCT(--EXACT('Номенклатура'!$A$6:$A$205,B4858))&lt;&gt;1),"",INDEX('Номенклатура'!$D$6:$D$205,SUMPRODUCT(EXACT('Номенклатура'!$A$6:$A$205,B4858)*(ROW('Номенклатура'!$A$6:$A$205)-5)))&amp;"")</f>
        <v/>
      </c>
      <c r="F4858" s="18" t="str">
        <f>IF(OR(I4858="ОК",I4858="Учтено: добавьте пояснение"),IF(C4858="Приход",D4858,IF(C4858="Корректировка остатка",D4858,-D4858)),"")</f>
        <v/>
      </c>
      <c r="G4858" s="13"/>
      <c r="H4858" s="15" t="str">
        <f>IF(OR(B4858="",SUMPRODUCT(--EXACT('Номенклатура'!$A$6:$A$205,B4858))&lt;&gt;1),"",INDEX('Номенклатура'!$B$6:$B$205,SUMPRODUCT(EXACT('Номенклатура'!$A$6:$A$205,B4858)*(ROW('Номенклатура'!$A$6:$A$205)-5)))&amp;"")</f>
        <v/>
      </c>
      <c r="I4858" s="15" t="str">
        <f>IF(COUNTA(A4858:D4858,G4858)=0,"",IF(NOT(ISNUMBER(A4858)),"Укажите дату",IF(B4858="","Укажите код",IF(NOT(AND(ISTEXT(B4858),LEN(B4858)&gt;0,LEN(B4858)&lt;=30,ISNUMBER(FIND(LEFT(B4858,1),"ABCDEFGHIJKLMNOPQRSTUVWXYZ")),SUMPRODUCT((MID(B4858,{1,2,3,4,5,6,7,8,9,10,11,12,13,14,15,16,17,18,19,20,21,22,23,24,25,26,27,28,29,30},1)&lt;&gt;"")*ISERROR(FIND(MID(B4858,{1,2,3,4,5,6,7,8,9,10,11,12,13,14,15,16,17,18,19,20,21,22,23,24,25,26,27,28,29,30},1),"ABCDEFGHIJKLMNOPQRSTUVWXYZ0123456789-_")))=0,ISERROR(VALUE(B4858)))),"Недопустимый код: только латинские буквы A-Z в верхнем регистре, цифры, - и _; начало с буквы, до 30 символов (например MILK-001)",IF(SUMPRODUCT(--EXACT('Номенклатура'!$A$6:$A$205,B4858))=0,"Код не найден в номенклатуре",IF(SUMPRODUCT(--EXACT('Номенклатура'!$A$6:$A$205,B4858))&gt;1,"Код повторяется в номенклатуре",IF(ISNA(MATCH(C4858,{"Приход","Расход","Списание","Корректировка остатка"},0)),"Выберите тип операции",IF(NOT(ISNUMBER(D4858)),"Укажите количество",IF(D4858=0,"Количество не может быть 0",IF(AND(C4858&lt;&gt;"Корректировка остатка",D4858&lt;0),"Для этого типа количество положительное",IF(NOT(ISNUMBER('Номенклатура'!$C$2)),"Укажите дату начала учёта",IF(A4858&lt;INT('Номенклатура'!$C$2),"Раньше даты начала учёта: НЕ учтено",IF(AND(C4858="Корректировка остатка",TRIM(G4858)=""),"Учтено: добавьте пояснение","ОК")))))))))))))</f>
        <v/>
      </c>
    </row>
    <row r="4859" spans="1:9" x14ac:dyDescent="0.25">
      <c r="A4859" s="16"/>
      <c r="B4859" s="13"/>
      <c r="C4859" s="13"/>
      <c r="D4859" s="14"/>
      <c r="E4859" s="17" t="str">
        <f>IF(OR(B4859="",SUMPRODUCT(--EXACT('Номенклатура'!$A$6:$A$205,B4859))&lt;&gt;1),"",INDEX('Номенклатура'!$D$6:$D$205,SUMPRODUCT(EXACT('Номенклатура'!$A$6:$A$205,B4859)*(ROW('Номенклатура'!$A$6:$A$205)-5)))&amp;"")</f>
        <v/>
      </c>
      <c r="F4859" s="18" t="str">
        <f>IF(OR(I4859="ОК",I4859="Учтено: добавьте пояснение"),IF(C4859="Приход",D4859,IF(C4859="Корректировка остатка",D4859,-D4859)),"")</f>
        <v/>
      </c>
      <c r="G4859" s="13"/>
      <c r="H4859" s="15" t="str">
        <f>IF(OR(B4859="",SUMPRODUCT(--EXACT('Номенклатура'!$A$6:$A$205,B4859))&lt;&gt;1),"",INDEX('Номенклатура'!$B$6:$B$205,SUMPRODUCT(EXACT('Номенклатура'!$A$6:$A$205,B4859)*(ROW('Номенклатура'!$A$6:$A$205)-5)))&amp;"")</f>
        <v/>
      </c>
      <c r="I4859" s="15" t="str">
        <f>IF(COUNTA(A4859:D4859,G4859)=0,"",IF(NOT(ISNUMBER(A4859)),"Укажите дату",IF(B4859="","Укажите код",IF(NOT(AND(ISTEXT(B4859),LEN(B4859)&gt;0,LEN(B4859)&lt;=30,ISNUMBER(FIND(LEFT(B4859,1),"ABCDEFGHIJKLMNOPQRSTUVWXYZ")),SUMPRODUCT((MID(B4859,{1,2,3,4,5,6,7,8,9,10,11,12,13,14,15,16,17,18,19,20,21,22,23,24,25,26,27,28,29,30},1)&lt;&gt;"")*ISERROR(FIND(MID(B4859,{1,2,3,4,5,6,7,8,9,10,11,12,13,14,15,16,17,18,19,20,21,22,23,24,25,26,27,28,29,30},1),"ABCDEFGHIJKLMNOPQRSTUVWXYZ0123456789-_")))=0,ISERROR(VALUE(B4859)))),"Недопустимый код: только латинские буквы A-Z в верхнем регистре, цифры, - и _; начало с буквы, до 30 символов (например MILK-001)",IF(SUMPRODUCT(--EXACT('Номенклатура'!$A$6:$A$205,B4859))=0,"Код не найден в номенклатуре",IF(SUMPRODUCT(--EXACT('Номенклатура'!$A$6:$A$205,B4859))&gt;1,"Код повторяется в номенклатуре",IF(ISNA(MATCH(C4859,{"Приход","Расход","Списание","Корректировка остатка"},0)),"Выберите тип операции",IF(NOT(ISNUMBER(D4859)),"Укажите количество",IF(D4859=0,"Количество не может быть 0",IF(AND(C4859&lt;&gt;"Корректировка остатка",D4859&lt;0),"Для этого типа количество положительное",IF(NOT(ISNUMBER('Номенклатура'!$C$2)),"Укажите дату начала учёта",IF(A4859&lt;INT('Номенклатура'!$C$2),"Раньше даты начала учёта: НЕ учтено",IF(AND(C4859="Корректировка остатка",TRIM(G4859)=""),"Учтено: добавьте пояснение","ОК")))))))))))))</f>
        <v/>
      </c>
    </row>
    <row r="4860" spans="1:9" x14ac:dyDescent="0.25">
      <c r="A4860" s="16"/>
      <c r="B4860" s="13"/>
      <c r="C4860" s="13"/>
      <c r="D4860" s="14"/>
      <c r="E4860" s="17" t="str">
        <f>IF(OR(B4860="",SUMPRODUCT(--EXACT('Номенклатура'!$A$6:$A$205,B4860))&lt;&gt;1),"",INDEX('Номенклатура'!$D$6:$D$205,SUMPRODUCT(EXACT('Номенклатура'!$A$6:$A$205,B4860)*(ROW('Номенклатура'!$A$6:$A$205)-5)))&amp;"")</f>
        <v/>
      </c>
      <c r="F4860" s="18" t="str">
        <f>IF(OR(I4860="ОК",I4860="Учтено: добавьте пояснение"),IF(C4860="Приход",D4860,IF(C4860="Корректировка остатка",D4860,-D4860)),"")</f>
        <v/>
      </c>
      <c r="G4860" s="13"/>
      <c r="H4860" s="15" t="str">
        <f>IF(OR(B4860="",SUMPRODUCT(--EXACT('Номенклатура'!$A$6:$A$205,B4860))&lt;&gt;1),"",INDEX('Номенклатура'!$B$6:$B$205,SUMPRODUCT(EXACT('Номенклатура'!$A$6:$A$205,B4860)*(ROW('Номенклатура'!$A$6:$A$205)-5)))&amp;"")</f>
        <v/>
      </c>
      <c r="I4860" s="15" t="str">
        <f>IF(COUNTA(A4860:D4860,G4860)=0,"",IF(NOT(ISNUMBER(A4860)),"Укажите дату",IF(B4860="","Укажите код",IF(NOT(AND(ISTEXT(B4860),LEN(B4860)&gt;0,LEN(B4860)&lt;=30,ISNUMBER(FIND(LEFT(B4860,1),"ABCDEFGHIJKLMNOPQRSTUVWXYZ")),SUMPRODUCT((MID(B4860,{1,2,3,4,5,6,7,8,9,10,11,12,13,14,15,16,17,18,19,20,21,22,23,24,25,26,27,28,29,30},1)&lt;&gt;"")*ISERROR(FIND(MID(B4860,{1,2,3,4,5,6,7,8,9,10,11,12,13,14,15,16,17,18,19,20,21,22,23,24,25,26,27,28,29,30},1),"ABCDEFGHIJKLMNOPQRSTUVWXYZ0123456789-_")))=0,ISERROR(VALUE(B4860)))),"Недопустимый код: только латинские буквы A-Z в верхнем регистре, цифры, - и _; начало с буквы, до 30 символов (например MILK-001)",IF(SUMPRODUCT(--EXACT('Номенклатура'!$A$6:$A$205,B4860))=0,"Код не найден в номенклатуре",IF(SUMPRODUCT(--EXACT('Номенклатура'!$A$6:$A$205,B4860))&gt;1,"Код повторяется в номенклатуре",IF(ISNA(MATCH(C4860,{"Приход","Расход","Списание","Корректировка остатка"},0)),"Выберите тип операции",IF(NOT(ISNUMBER(D4860)),"Укажите количество",IF(D4860=0,"Количество не может быть 0",IF(AND(C4860&lt;&gt;"Корректировка остатка",D4860&lt;0),"Для этого типа количество положительное",IF(NOT(ISNUMBER('Номенклатура'!$C$2)),"Укажите дату начала учёта",IF(A4860&lt;INT('Номенклатура'!$C$2),"Раньше даты начала учёта: НЕ учтено",IF(AND(C4860="Корректировка остатка",TRIM(G4860)=""),"Учтено: добавьте пояснение","ОК")))))))))))))</f>
        <v/>
      </c>
    </row>
    <row r="4861" spans="1:9" x14ac:dyDescent="0.25">
      <c r="A4861" s="16"/>
      <c r="B4861" s="13"/>
      <c r="C4861" s="13"/>
      <c r="D4861" s="14"/>
      <c r="E4861" s="17" t="str">
        <f>IF(OR(B4861="",SUMPRODUCT(--EXACT('Номенклатура'!$A$6:$A$205,B4861))&lt;&gt;1),"",INDEX('Номенклатура'!$D$6:$D$205,SUMPRODUCT(EXACT('Номенклатура'!$A$6:$A$205,B4861)*(ROW('Номенклатура'!$A$6:$A$205)-5)))&amp;"")</f>
        <v/>
      </c>
      <c r="F4861" s="18" t="str">
        <f>IF(OR(I4861="ОК",I4861="Учтено: добавьте пояснение"),IF(C4861="Приход",D4861,IF(C4861="Корректировка остатка",D4861,-D4861)),"")</f>
        <v/>
      </c>
      <c r="G4861" s="13"/>
      <c r="H4861" s="15" t="str">
        <f>IF(OR(B4861="",SUMPRODUCT(--EXACT('Номенклатура'!$A$6:$A$205,B4861))&lt;&gt;1),"",INDEX('Номенклатура'!$B$6:$B$205,SUMPRODUCT(EXACT('Номенклатура'!$A$6:$A$205,B4861)*(ROW('Номенклатура'!$A$6:$A$205)-5)))&amp;"")</f>
        <v/>
      </c>
      <c r="I4861" s="15" t="str">
        <f>IF(COUNTA(A4861:D4861,G4861)=0,"",IF(NOT(ISNUMBER(A4861)),"Укажите дату",IF(B4861="","Укажите код",IF(NOT(AND(ISTEXT(B4861),LEN(B4861)&gt;0,LEN(B4861)&lt;=30,ISNUMBER(FIND(LEFT(B4861,1),"ABCDEFGHIJKLMNOPQRSTUVWXYZ")),SUMPRODUCT((MID(B4861,{1,2,3,4,5,6,7,8,9,10,11,12,13,14,15,16,17,18,19,20,21,22,23,24,25,26,27,28,29,30},1)&lt;&gt;"")*ISERROR(FIND(MID(B4861,{1,2,3,4,5,6,7,8,9,10,11,12,13,14,15,16,17,18,19,20,21,22,23,24,25,26,27,28,29,30},1),"ABCDEFGHIJKLMNOPQRSTUVWXYZ0123456789-_")))=0,ISERROR(VALUE(B4861)))),"Недопустимый код: только латинские буквы A-Z в верхнем регистре, цифры, - и _; начало с буквы, до 30 символов (например MILK-001)",IF(SUMPRODUCT(--EXACT('Номенклатура'!$A$6:$A$205,B4861))=0,"Код не найден в номенклатуре",IF(SUMPRODUCT(--EXACT('Номенклатура'!$A$6:$A$205,B4861))&gt;1,"Код повторяется в номенклатуре",IF(ISNA(MATCH(C4861,{"Приход","Расход","Списание","Корректировка остатка"},0)),"Выберите тип операции",IF(NOT(ISNUMBER(D4861)),"Укажите количество",IF(D4861=0,"Количество не может быть 0",IF(AND(C4861&lt;&gt;"Корректировка остатка",D4861&lt;0),"Для этого типа количество положительное",IF(NOT(ISNUMBER('Номенклатура'!$C$2)),"Укажите дату начала учёта",IF(A4861&lt;INT('Номенклатура'!$C$2),"Раньше даты начала учёта: НЕ учтено",IF(AND(C4861="Корректировка остатка",TRIM(G4861)=""),"Учтено: добавьте пояснение","ОК")))))))))))))</f>
        <v/>
      </c>
    </row>
    <row r="4862" spans="1:9" x14ac:dyDescent="0.25">
      <c r="A4862" s="16"/>
      <c r="B4862" s="13"/>
      <c r="C4862" s="13"/>
      <c r="D4862" s="14"/>
      <c r="E4862" s="17" t="str">
        <f>IF(OR(B4862="",SUMPRODUCT(--EXACT('Номенклатура'!$A$6:$A$205,B4862))&lt;&gt;1),"",INDEX('Номенклатура'!$D$6:$D$205,SUMPRODUCT(EXACT('Номенклатура'!$A$6:$A$205,B4862)*(ROW('Номенклатура'!$A$6:$A$205)-5)))&amp;"")</f>
        <v/>
      </c>
      <c r="F4862" s="18" t="str">
        <f>IF(OR(I4862="ОК",I4862="Учтено: добавьте пояснение"),IF(C4862="Приход",D4862,IF(C4862="Корректировка остатка",D4862,-D4862)),"")</f>
        <v/>
      </c>
      <c r="G4862" s="13"/>
      <c r="H4862" s="15" t="str">
        <f>IF(OR(B4862="",SUMPRODUCT(--EXACT('Номенклатура'!$A$6:$A$205,B4862))&lt;&gt;1),"",INDEX('Номенклатура'!$B$6:$B$205,SUMPRODUCT(EXACT('Номенклатура'!$A$6:$A$205,B4862)*(ROW('Номенклатура'!$A$6:$A$205)-5)))&amp;"")</f>
        <v/>
      </c>
      <c r="I4862" s="15" t="str">
        <f>IF(COUNTA(A4862:D4862,G4862)=0,"",IF(NOT(ISNUMBER(A4862)),"Укажите дату",IF(B4862="","Укажите код",IF(NOT(AND(ISTEXT(B4862),LEN(B4862)&gt;0,LEN(B4862)&lt;=30,ISNUMBER(FIND(LEFT(B4862,1),"ABCDEFGHIJKLMNOPQRSTUVWXYZ")),SUMPRODUCT((MID(B4862,{1,2,3,4,5,6,7,8,9,10,11,12,13,14,15,16,17,18,19,20,21,22,23,24,25,26,27,28,29,30},1)&lt;&gt;"")*ISERROR(FIND(MID(B4862,{1,2,3,4,5,6,7,8,9,10,11,12,13,14,15,16,17,18,19,20,21,22,23,24,25,26,27,28,29,30},1),"ABCDEFGHIJKLMNOPQRSTUVWXYZ0123456789-_")))=0,ISERROR(VALUE(B4862)))),"Недопустимый код: только латинские буквы A-Z в верхнем регистре, цифры, - и _; начало с буквы, до 30 символов (например MILK-001)",IF(SUMPRODUCT(--EXACT('Номенклатура'!$A$6:$A$205,B4862))=0,"Код не найден в номенклатуре",IF(SUMPRODUCT(--EXACT('Номенклатура'!$A$6:$A$205,B4862))&gt;1,"Код повторяется в номенклатуре",IF(ISNA(MATCH(C4862,{"Приход","Расход","Списание","Корректировка остатка"},0)),"Выберите тип операции",IF(NOT(ISNUMBER(D4862)),"Укажите количество",IF(D4862=0,"Количество не может быть 0",IF(AND(C4862&lt;&gt;"Корректировка остатка",D4862&lt;0),"Для этого типа количество положительное",IF(NOT(ISNUMBER('Номенклатура'!$C$2)),"Укажите дату начала учёта",IF(A4862&lt;INT('Номенклатура'!$C$2),"Раньше даты начала учёта: НЕ учтено",IF(AND(C4862="Корректировка остатка",TRIM(G4862)=""),"Учтено: добавьте пояснение","ОК")))))))))))))</f>
        <v/>
      </c>
    </row>
    <row r="4863" spans="1:9" x14ac:dyDescent="0.25">
      <c r="A4863" s="16"/>
      <c r="B4863" s="13"/>
      <c r="C4863" s="13"/>
      <c r="D4863" s="14"/>
      <c r="E4863" s="17" t="str">
        <f>IF(OR(B4863="",SUMPRODUCT(--EXACT('Номенклатура'!$A$6:$A$205,B4863))&lt;&gt;1),"",INDEX('Номенклатура'!$D$6:$D$205,SUMPRODUCT(EXACT('Номенклатура'!$A$6:$A$205,B4863)*(ROW('Номенклатура'!$A$6:$A$205)-5)))&amp;"")</f>
        <v/>
      </c>
      <c r="F4863" s="18" t="str">
        <f>IF(OR(I4863="ОК",I4863="Учтено: добавьте пояснение"),IF(C4863="Приход",D4863,IF(C4863="Корректировка остатка",D4863,-D4863)),"")</f>
        <v/>
      </c>
      <c r="G4863" s="13"/>
      <c r="H4863" s="15" t="str">
        <f>IF(OR(B4863="",SUMPRODUCT(--EXACT('Номенклатура'!$A$6:$A$205,B4863))&lt;&gt;1),"",INDEX('Номенклатура'!$B$6:$B$205,SUMPRODUCT(EXACT('Номенклатура'!$A$6:$A$205,B4863)*(ROW('Номенклатура'!$A$6:$A$205)-5)))&amp;"")</f>
        <v/>
      </c>
      <c r="I4863" s="15" t="str">
        <f>IF(COUNTA(A4863:D4863,G4863)=0,"",IF(NOT(ISNUMBER(A4863)),"Укажите дату",IF(B4863="","Укажите код",IF(NOT(AND(ISTEXT(B4863),LEN(B4863)&gt;0,LEN(B4863)&lt;=30,ISNUMBER(FIND(LEFT(B4863,1),"ABCDEFGHIJKLMNOPQRSTUVWXYZ")),SUMPRODUCT((MID(B4863,{1,2,3,4,5,6,7,8,9,10,11,12,13,14,15,16,17,18,19,20,21,22,23,24,25,26,27,28,29,30},1)&lt;&gt;"")*ISERROR(FIND(MID(B4863,{1,2,3,4,5,6,7,8,9,10,11,12,13,14,15,16,17,18,19,20,21,22,23,24,25,26,27,28,29,30},1),"ABCDEFGHIJKLMNOPQRSTUVWXYZ0123456789-_")))=0,ISERROR(VALUE(B4863)))),"Недопустимый код: только латинские буквы A-Z в верхнем регистре, цифры, - и _; начало с буквы, до 30 символов (например MILK-001)",IF(SUMPRODUCT(--EXACT('Номенклатура'!$A$6:$A$205,B4863))=0,"Код не найден в номенклатуре",IF(SUMPRODUCT(--EXACT('Номенклатура'!$A$6:$A$205,B4863))&gt;1,"Код повторяется в номенклатуре",IF(ISNA(MATCH(C4863,{"Приход","Расход","Списание","Корректировка остатка"},0)),"Выберите тип операции",IF(NOT(ISNUMBER(D4863)),"Укажите количество",IF(D4863=0,"Количество не может быть 0",IF(AND(C4863&lt;&gt;"Корректировка остатка",D4863&lt;0),"Для этого типа количество положительное",IF(NOT(ISNUMBER('Номенклатура'!$C$2)),"Укажите дату начала учёта",IF(A4863&lt;INT('Номенклатура'!$C$2),"Раньше даты начала учёта: НЕ учтено",IF(AND(C4863="Корректировка остатка",TRIM(G4863)=""),"Учтено: добавьте пояснение","ОК")))))))))))))</f>
        <v/>
      </c>
    </row>
    <row r="4864" spans="1:9" x14ac:dyDescent="0.25">
      <c r="A4864" s="16"/>
      <c r="B4864" s="13"/>
      <c r="C4864" s="13"/>
      <c r="D4864" s="14"/>
      <c r="E4864" s="17" t="str">
        <f>IF(OR(B4864="",SUMPRODUCT(--EXACT('Номенклатура'!$A$6:$A$205,B4864))&lt;&gt;1),"",INDEX('Номенклатура'!$D$6:$D$205,SUMPRODUCT(EXACT('Номенклатура'!$A$6:$A$205,B4864)*(ROW('Номенклатура'!$A$6:$A$205)-5)))&amp;"")</f>
        <v/>
      </c>
      <c r="F4864" s="18" t="str">
        <f>IF(OR(I4864="ОК",I4864="Учтено: добавьте пояснение"),IF(C4864="Приход",D4864,IF(C4864="Корректировка остатка",D4864,-D4864)),"")</f>
        <v/>
      </c>
      <c r="G4864" s="13"/>
      <c r="H4864" s="15" t="str">
        <f>IF(OR(B4864="",SUMPRODUCT(--EXACT('Номенклатура'!$A$6:$A$205,B4864))&lt;&gt;1),"",INDEX('Номенклатура'!$B$6:$B$205,SUMPRODUCT(EXACT('Номенклатура'!$A$6:$A$205,B4864)*(ROW('Номенклатура'!$A$6:$A$205)-5)))&amp;"")</f>
        <v/>
      </c>
      <c r="I4864" s="15" t="str">
        <f>IF(COUNTA(A4864:D4864,G4864)=0,"",IF(NOT(ISNUMBER(A4864)),"Укажите дату",IF(B4864="","Укажите код",IF(NOT(AND(ISTEXT(B4864),LEN(B4864)&gt;0,LEN(B4864)&lt;=30,ISNUMBER(FIND(LEFT(B4864,1),"ABCDEFGHIJKLMNOPQRSTUVWXYZ")),SUMPRODUCT((MID(B4864,{1,2,3,4,5,6,7,8,9,10,11,12,13,14,15,16,17,18,19,20,21,22,23,24,25,26,27,28,29,30},1)&lt;&gt;"")*ISERROR(FIND(MID(B4864,{1,2,3,4,5,6,7,8,9,10,11,12,13,14,15,16,17,18,19,20,21,22,23,24,25,26,27,28,29,30},1),"ABCDEFGHIJKLMNOPQRSTUVWXYZ0123456789-_")))=0,ISERROR(VALUE(B4864)))),"Недопустимый код: только латинские буквы A-Z в верхнем регистре, цифры, - и _; начало с буквы, до 30 символов (например MILK-001)",IF(SUMPRODUCT(--EXACT('Номенклатура'!$A$6:$A$205,B4864))=0,"Код не найден в номенклатуре",IF(SUMPRODUCT(--EXACT('Номенклатура'!$A$6:$A$205,B4864))&gt;1,"Код повторяется в номенклатуре",IF(ISNA(MATCH(C4864,{"Приход","Расход","Списание","Корректировка остатка"},0)),"Выберите тип операции",IF(NOT(ISNUMBER(D4864)),"Укажите количество",IF(D4864=0,"Количество не может быть 0",IF(AND(C4864&lt;&gt;"Корректировка остатка",D4864&lt;0),"Для этого типа количество положительное",IF(NOT(ISNUMBER('Номенклатура'!$C$2)),"Укажите дату начала учёта",IF(A4864&lt;INT('Номенклатура'!$C$2),"Раньше даты начала учёта: НЕ учтено",IF(AND(C4864="Корректировка остатка",TRIM(G4864)=""),"Учтено: добавьте пояснение","ОК")))))))))))))</f>
        <v/>
      </c>
    </row>
    <row r="4865" spans="1:9" x14ac:dyDescent="0.25">
      <c r="A4865" s="16"/>
      <c r="B4865" s="13"/>
      <c r="C4865" s="13"/>
      <c r="D4865" s="14"/>
      <c r="E4865" s="17" t="str">
        <f>IF(OR(B4865="",SUMPRODUCT(--EXACT('Номенклатура'!$A$6:$A$205,B4865))&lt;&gt;1),"",INDEX('Номенклатура'!$D$6:$D$205,SUMPRODUCT(EXACT('Номенклатура'!$A$6:$A$205,B4865)*(ROW('Номенклатура'!$A$6:$A$205)-5)))&amp;"")</f>
        <v/>
      </c>
      <c r="F4865" s="18" t="str">
        <f>IF(OR(I4865="ОК",I4865="Учтено: добавьте пояснение"),IF(C4865="Приход",D4865,IF(C4865="Корректировка остатка",D4865,-D4865)),"")</f>
        <v/>
      </c>
      <c r="G4865" s="13"/>
      <c r="H4865" s="15" t="str">
        <f>IF(OR(B4865="",SUMPRODUCT(--EXACT('Номенклатура'!$A$6:$A$205,B4865))&lt;&gt;1),"",INDEX('Номенклатура'!$B$6:$B$205,SUMPRODUCT(EXACT('Номенклатура'!$A$6:$A$205,B4865)*(ROW('Номенклатура'!$A$6:$A$205)-5)))&amp;"")</f>
        <v/>
      </c>
      <c r="I4865" s="15" t="str">
        <f>IF(COUNTA(A4865:D4865,G4865)=0,"",IF(NOT(ISNUMBER(A4865)),"Укажите дату",IF(B4865="","Укажите код",IF(NOT(AND(ISTEXT(B4865),LEN(B4865)&gt;0,LEN(B4865)&lt;=30,ISNUMBER(FIND(LEFT(B4865,1),"ABCDEFGHIJKLMNOPQRSTUVWXYZ")),SUMPRODUCT((MID(B4865,{1,2,3,4,5,6,7,8,9,10,11,12,13,14,15,16,17,18,19,20,21,22,23,24,25,26,27,28,29,30},1)&lt;&gt;"")*ISERROR(FIND(MID(B4865,{1,2,3,4,5,6,7,8,9,10,11,12,13,14,15,16,17,18,19,20,21,22,23,24,25,26,27,28,29,30},1),"ABCDEFGHIJKLMNOPQRSTUVWXYZ0123456789-_")))=0,ISERROR(VALUE(B4865)))),"Недопустимый код: только латинские буквы A-Z в верхнем регистре, цифры, - и _; начало с буквы, до 30 символов (например MILK-001)",IF(SUMPRODUCT(--EXACT('Номенклатура'!$A$6:$A$205,B4865))=0,"Код не найден в номенклатуре",IF(SUMPRODUCT(--EXACT('Номенклатура'!$A$6:$A$205,B4865))&gt;1,"Код повторяется в номенклатуре",IF(ISNA(MATCH(C4865,{"Приход","Расход","Списание","Корректировка остатка"},0)),"Выберите тип операции",IF(NOT(ISNUMBER(D4865)),"Укажите количество",IF(D4865=0,"Количество не может быть 0",IF(AND(C4865&lt;&gt;"Корректировка остатка",D4865&lt;0),"Для этого типа количество положительное",IF(NOT(ISNUMBER('Номенклатура'!$C$2)),"Укажите дату начала учёта",IF(A4865&lt;INT('Номенклатура'!$C$2),"Раньше даты начала учёта: НЕ учтено",IF(AND(C4865="Корректировка остатка",TRIM(G4865)=""),"Учтено: добавьте пояснение","ОК")))))))))))))</f>
        <v/>
      </c>
    </row>
    <row r="4866" spans="1:9" x14ac:dyDescent="0.25">
      <c r="A4866" s="16"/>
      <c r="B4866" s="13"/>
      <c r="C4866" s="13"/>
      <c r="D4866" s="14"/>
      <c r="E4866" s="17" t="str">
        <f>IF(OR(B4866="",SUMPRODUCT(--EXACT('Номенклатура'!$A$6:$A$205,B4866))&lt;&gt;1),"",INDEX('Номенклатура'!$D$6:$D$205,SUMPRODUCT(EXACT('Номенклатура'!$A$6:$A$205,B4866)*(ROW('Номенклатура'!$A$6:$A$205)-5)))&amp;"")</f>
        <v/>
      </c>
      <c r="F4866" s="18" t="str">
        <f>IF(OR(I4866="ОК",I4866="Учтено: добавьте пояснение"),IF(C4866="Приход",D4866,IF(C4866="Корректировка остатка",D4866,-D4866)),"")</f>
        <v/>
      </c>
      <c r="G4866" s="13"/>
      <c r="H4866" s="15" t="str">
        <f>IF(OR(B4866="",SUMPRODUCT(--EXACT('Номенклатура'!$A$6:$A$205,B4866))&lt;&gt;1),"",INDEX('Номенклатура'!$B$6:$B$205,SUMPRODUCT(EXACT('Номенклатура'!$A$6:$A$205,B4866)*(ROW('Номенклатура'!$A$6:$A$205)-5)))&amp;"")</f>
        <v/>
      </c>
      <c r="I4866" s="15" t="str">
        <f>IF(COUNTA(A4866:D4866,G4866)=0,"",IF(NOT(ISNUMBER(A4866)),"Укажите дату",IF(B4866="","Укажите код",IF(NOT(AND(ISTEXT(B4866),LEN(B4866)&gt;0,LEN(B4866)&lt;=30,ISNUMBER(FIND(LEFT(B4866,1),"ABCDEFGHIJKLMNOPQRSTUVWXYZ")),SUMPRODUCT((MID(B4866,{1,2,3,4,5,6,7,8,9,10,11,12,13,14,15,16,17,18,19,20,21,22,23,24,25,26,27,28,29,30},1)&lt;&gt;"")*ISERROR(FIND(MID(B4866,{1,2,3,4,5,6,7,8,9,10,11,12,13,14,15,16,17,18,19,20,21,22,23,24,25,26,27,28,29,30},1),"ABCDEFGHIJKLMNOPQRSTUVWXYZ0123456789-_")))=0,ISERROR(VALUE(B4866)))),"Недопустимый код: только латинские буквы A-Z в верхнем регистре, цифры, - и _; начало с буквы, до 30 символов (например MILK-001)",IF(SUMPRODUCT(--EXACT('Номенклатура'!$A$6:$A$205,B4866))=0,"Код не найден в номенклатуре",IF(SUMPRODUCT(--EXACT('Номенклатура'!$A$6:$A$205,B4866))&gt;1,"Код повторяется в номенклатуре",IF(ISNA(MATCH(C4866,{"Приход","Расход","Списание","Корректировка остатка"},0)),"Выберите тип операции",IF(NOT(ISNUMBER(D4866)),"Укажите количество",IF(D4866=0,"Количество не может быть 0",IF(AND(C4866&lt;&gt;"Корректировка остатка",D4866&lt;0),"Для этого типа количество положительное",IF(NOT(ISNUMBER('Номенклатура'!$C$2)),"Укажите дату начала учёта",IF(A4866&lt;INT('Номенклатура'!$C$2),"Раньше даты начала учёта: НЕ учтено",IF(AND(C4866="Корректировка остатка",TRIM(G4866)=""),"Учтено: добавьте пояснение","ОК")))))))))))))</f>
        <v/>
      </c>
    </row>
    <row r="4867" spans="1:9" x14ac:dyDescent="0.25">
      <c r="A4867" s="16"/>
      <c r="B4867" s="13"/>
      <c r="C4867" s="13"/>
      <c r="D4867" s="14"/>
      <c r="E4867" s="17" t="str">
        <f>IF(OR(B4867="",SUMPRODUCT(--EXACT('Номенклатура'!$A$6:$A$205,B4867))&lt;&gt;1),"",INDEX('Номенклатура'!$D$6:$D$205,SUMPRODUCT(EXACT('Номенклатура'!$A$6:$A$205,B4867)*(ROW('Номенклатура'!$A$6:$A$205)-5)))&amp;"")</f>
        <v/>
      </c>
      <c r="F4867" s="18" t="str">
        <f>IF(OR(I4867="ОК",I4867="Учтено: добавьте пояснение"),IF(C4867="Приход",D4867,IF(C4867="Корректировка остатка",D4867,-D4867)),"")</f>
        <v/>
      </c>
      <c r="G4867" s="13"/>
      <c r="H4867" s="15" t="str">
        <f>IF(OR(B4867="",SUMPRODUCT(--EXACT('Номенклатура'!$A$6:$A$205,B4867))&lt;&gt;1),"",INDEX('Номенклатура'!$B$6:$B$205,SUMPRODUCT(EXACT('Номенклатура'!$A$6:$A$205,B4867)*(ROW('Номенклатура'!$A$6:$A$205)-5)))&amp;"")</f>
        <v/>
      </c>
      <c r="I4867" s="15" t="str">
        <f>IF(COUNTA(A4867:D4867,G4867)=0,"",IF(NOT(ISNUMBER(A4867)),"Укажите дату",IF(B4867="","Укажите код",IF(NOT(AND(ISTEXT(B4867),LEN(B4867)&gt;0,LEN(B4867)&lt;=30,ISNUMBER(FIND(LEFT(B4867,1),"ABCDEFGHIJKLMNOPQRSTUVWXYZ")),SUMPRODUCT((MID(B4867,{1,2,3,4,5,6,7,8,9,10,11,12,13,14,15,16,17,18,19,20,21,22,23,24,25,26,27,28,29,30},1)&lt;&gt;"")*ISERROR(FIND(MID(B4867,{1,2,3,4,5,6,7,8,9,10,11,12,13,14,15,16,17,18,19,20,21,22,23,24,25,26,27,28,29,30},1),"ABCDEFGHIJKLMNOPQRSTUVWXYZ0123456789-_")))=0,ISERROR(VALUE(B4867)))),"Недопустимый код: только латинские буквы A-Z в верхнем регистре, цифры, - и _; начало с буквы, до 30 символов (например MILK-001)",IF(SUMPRODUCT(--EXACT('Номенклатура'!$A$6:$A$205,B4867))=0,"Код не найден в номенклатуре",IF(SUMPRODUCT(--EXACT('Номенклатура'!$A$6:$A$205,B4867))&gt;1,"Код повторяется в номенклатуре",IF(ISNA(MATCH(C4867,{"Приход","Расход","Списание","Корректировка остатка"},0)),"Выберите тип операции",IF(NOT(ISNUMBER(D4867)),"Укажите количество",IF(D4867=0,"Количество не может быть 0",IF(AND(C4867&lt;&gt;"Корректировка остатка",D4867&lt;0),"Для этого типа количество положительное",IF(NOT(ISNUMBER('Номенклатура'!$C$2)),"Укажите дату начала учёта",IF(A4867&lt;INT('Номенклатура'!$C$2),"Раньше даты начала учёта: НЕ учтено",IF(AND(C4867="Корректировка остатка",TRIM(G4867)=""),"Учтено: добавьте пояснение","ОК")))))))))))))</f>
        <v/>
      </c>
    </row>
    <row r="4868" spans="1:9" x14ac:dyDescent="0.25">
      <c r="A4868" s="16"/>
      <c r="B4868" s="13"/>
      <c r="C4868" s="13"/>
      <c r="D4868" s="14"/>
      <c r="E4868" s="17" t="str">
        <f>IF(OR(B4868="",SUMPRODUCT(--EXACT('Номенклатура'!$A$6:$A$205,B4868))&lt;&gt;1),"",INDEX('Номенклатура'!$D$6:$D$205,SUMPRODUCT(EXACT('Номенклатура'!$A$6:$A$205,B4868)*(ROW('Номенклатура'!$A$6:$A$205)-5)))&amp;"")</f>
        <v/>
      </c>
      <c r="F4868" s="18" t="str">
        <f>IF(OR(I4868="ОК",I4868="Учтено: добавьте пояснение"),IF(C4868="Приход",D4868,IF(C4868="Корректировка остатка",D4868,-D4868)),"")</f>
        <v/>
      </c>
      <c r="G4868" s="13"/>
      <c r="H4868" s="15" t="str">
        <f>IF(OR(B4868="",SUMPRODUCT(--EXACT('Номенклатура'!$A$6:$A$205,B4868))&lt;&gt;1),"",INDEX('Номенклатура'!$B$6:$B$205,SUMPRODUCT(EXACT('Номенклатура'!$A$6:$A$205,B4868)*(ROW('Номенклатура'!$A$6:$A$205)-5)))&amp;"")</f>
        <v/>
      </c>
      <c r="I4868" s="15" t="str">
        <f>IF(COUNTA(A4868:D4868,G4868)=0,"",IF(NOT(ISNUMBER(A4868)),"Укажите дату",IF(B4868="","Укажите код",IF(NOT(AND(ISTEXT(B4868),LEN(B4868)&gt;0,LEN(B4868)&lt;=30,ISNUMBER(FIND(LEFT(B4868,1),"ABCDEFGHIJKLMNOPQRSTUVWXYZ")),SUMPRODUCT((MID(B4868,{1,2,3,4,5,6,7,8,9,10,11,12,13,14,15,16,17,18,19,20,21,22,23,24,25,26,27,28,29,30},1)&lt;&gt;"")*ISERROR(FIND(MID(B4868,{1,2,3,4,5,6,7,8,9,10,11,12,13,14,15,16,17,18,19,20,21,22,23,24,25,26,27,28,29,30},1),"ABCDEFGHIJKLMNOPQRSTUVWXYZ0123456789-_")))=0,ISERROR(VALUE(B4868)))),"Недопустимый код: только латинские буквы A-Z в верхнем регистре, цифры, - и _; начало с буквы, до 30 символов (например MILK-001)",IF(SUMPRODUCT(--EXACT('Номенклатура'!$A$6:$A$205,B4868))=0,"Код не найден в номенклатуре",IF(SUMPRODUCT(--EXACT('Номенклатура'!$A$6:$A$205,B4868))&gt;1,"Код повторяется в номенклатуре",IF(ISNA(MATCH(C4868,{"Приход","Расход","Списание","Корректировка остатка"},0)),"Выберите тип операции",IF(NOT(ISNUMBER(D4868)),"Укажите количество",IF(D4868=0,"Количество не может быть 0",IF(AND(C4868&lt;&gt;"Корректировка остатка",D4868&lt;0),"Для этого типа количество положительное",IF(NOT(ISNUMBER('Номенклатура'!$C$2)),"Укажите дату начала учёта",IF(A4868&lt;INT('Номенклатура'!$C$2),"Раньше даты начала учёта: НЕ учтено",IF(AND(C4868="Корректировка остатка",TRIM(G4868)=""),"Учтено: добавьте пояснение","ОК")))))))))))))</f>
        <v/>
      </c>
    </row>
    <row r="4869" spans="1:9" x14ac:dyDescent="0.25">
      <c r="A4869" s="16"/>
      <c r="B4869" s="13"/>
      <c r="C4869" s="13"/>
      <c r="D4869" s="14"/>
      <c r="E4869" s="17" t="str">
        <f>IF(OR(B4869="",SUMPRODUCT(--EXACT('Номенклатура'!$A$6:$A$205,B4869))&lt;&gt;1),"",INDEX('Номенклатура'!$D$6:$D$205,SUMPRODUCT(EXACT('Номенклатура'!$A$6:$A$205,B4869)*(ROW('Номенклатура'!$A$6:$A$205)-5)))&amp;"")</f>
        <v/>
      </c>
      <c r="F4869" s="18" t="str">
        <f>IF(OR(I4869="ОК",I4869="Учтено: добавьте пояснение"),IF(C4869="Приход",D4869,IF(C4869="Корректировка остатка",D4869,-D4869)),"")</f>
        <v/>
      </c>
      <c r="G4869" s="13"/>
      <c r="H4869" s="15" t="str">
        <f>IF(OR(B4869="",SUMPRODUCT(--EXACT('Номенклатура'!$A$6:$A$205,B4869))&lt;&gt;1),"",INDEX('Номенклатура'!$B$6:$B$205,SUMPRODUCT(EXACT('Номенклатура'!$A$6:$A$205,B4869)*(ROW('Номенклатура'!$A$6:$A$205)-5)))&amp;"")</f>
        <v/>
      </c>
      <c r="I4869" s="15" t="str">
        <f>IF(COUNTA(A4869:D4869,G4869)=0,"",IF(NOT(ISNUMBER(A4869)),"Укажите дату",IF(B4869="","Укажите код",IF(NOT(AND(ISTEXT(B4869),LEN(B4869)&gt;0,LEN(B4869)&lt;=30,ISNUMBER(FIND(LEFT(B4869,1),"ABCDEFGHIJKLMNOPQRSTUVWXYZ")),SUMPRODUCT((MID(B4869,{1,2,3,4,5,6,7,8,9,10,11,12,13,14,15,16,17,18,19,20,21,22,23,24,25,26,27,28,29,30},1)&lt;&gt;"")*ISERROR(FIND(MID(B4869,{1,2,3,4,5,6,7,8,9,10,11,12,13,14,15,16,17,18,19,20,21,22,23,24,25,26,27,28,29,30},1),"ABCDEFGHIJKLMNOPQRSTUVWXYZ0123456789-_")))=0,ISERROR(VALUE(B4869)))),"Недопустимый код: только латинские буквы A-Z в верхнем регистре, цифры, - и _; начало с буквы, до 30 символов (например MILK-001)",IF(SUMPRODUCT(--EXACT('Номенклатура'!$A$6:$A$205,B4869))=0,"Код не найден в номенклатуре",IF(SUMPRODUCT(--EXACT('Номенклатура'!$A$6:$A$205,B4869))&gt;1,"Код повторяется в номенклатуре",IF(ISNA(MATCH(C4869,{"Приход","Расход","Списание","Корректировка остатка"},0)),"Выберите тип операции",IF(NOT(ISNUMBER(D4869)),"Укажите количество",IF(D4869=0,"Количество не может быть 0",IF(AND(C4869&lt;&gt;"Корректировка остатка",D4869&lt;0),"Для этого типа количество положительное",IF(NOT(ISNUMBER('Номенклатура'!$C$2)),"Укажите дату начала учёта",IF(A4869&lt;INT('Номенклатура'!$C$2),"Раньше даты начала учёта: НЕ учтено",IF(AND(C4869="Корректировка остатка",TRIM(G4869)=""),"Учтено: добавьте пояснение","ОК")))))))))))))</f>
        <v/>
      </c>
    </row>
    <row r="4870" spans="1:9" x14ac:dyDescent="0.25">
      <c r="A4870" s="16"/>
      <c r="B4870" s="13"/>
      <c r="C4870" s="13"/>
      <c r="D4870" s="14"/>
      <c r="E4870" s="17" t="str">
        <f>IF(OR(B4870="",SUMPRODUCT(--EXACT('Номенклатура'!$A$6:$A$205,B4870))&lt;&gt;1),"",INDEX('Номенклатура'!$D$6:$D$205,SUMPRODUCT(EXACT('Номенклатура'!$A$6:$A$205,B4870)*(ROW('Номенклатура'!$A$6:$A$205)-5)))&amp;"")</f>
        <v/>
      </c>
      <c r="F4870" s="18" t="str">
        <f>IF(OR(I4870="ОК",I4870="Учтено: добавьте пояснение"),IF(C4870="Приход",D4870,IF(C4870="Корректировка остатка",D4870,-D4870)),"")</f>
        <v/>
      </c>
      <c r="G4870" s="13"/>
      <c r="H4870" s="15" t="str">
        <f>IF(OR(B4870="",SUMPRODUCT(--EXACT('Номенклатура'!$A$6:$A$205,B4870))&lt;&gt;1),"",INDEX('Номенклатура'!$B$6:$B$205,SUMPRODUCT(EXACT('Номенклатура'!$A$6:$A$205,B4870)*(ROW('Номенклатура'!$A$6:$A$205)-5)))&amp;"")</f>
        <v/>
      </c>
      <c r="I4870" s="15" t="str">
        <f>IF(COUNTA(A4870:D4870,G4870)=0,"",IF(NOT(ISNUMBER(A4870)),"Укажите дату",IF(B4870="","Укажите код",IF(NOT(AND(ISTEXT(B4870),LEN(B4870)&gt;0,LEN(B4870)&lt;=30,ISNUMBER(FIND(LEFT(B4870,1),"ABCDEFGHIJKLMNOPQRSTUVWXYZ")),SUMPRODUCT((MID(B4870,{1,2,3,4,5,6,7,8,9,10,11,12,13,14,15,16,17,18,19,20,21,22,23,24,25,26,27,28,29,30},1)&lt;&gt;"")*ISERROR(FIND(MID(B4870,{1,2,3,4,5,6,7,8,9,10,11,12,13,14,15,16,17,18,19,20,21,22,23,24,25,26,27,28,29,30},1),"ABCDEFGHIJKLMNOPQRSTUVWXYZ0123456789-_")))=0,ISERROR(VALUE(B4870)))),"Недопустимый код: только латинские буквы A-Z в верхнем регистре, цифры, - и _; начало с буквы, до 30 символов (например MILK-001)",IF(SUMPRODUCT(--EXACT('Номенклатура'!$A$6:$A$205,B4870))=0,"Код не найден в номенклатуре",IF(SUMPRODUCT(--EXACT('Номенклатура'!$A$6:$A$205,B4870))&gt;1,"Код повторяется в номенклатуре",IF(ISNA(MATCH(C4870,{"Приход","Расход","Списание","Корректировка остатка"},0)),"Выберите тип операции",IF(NOT(ISNUMBER(D4870)),"Укажите количество",IF(D4870=0,"Количество не может быть 0",IF(AND(C4870&lt;&gt;"Корректировка остатка",D4870&lt;0),"Для этого типа количество положительное",IF(NOT(ISNUMBER('Номенклатура'!$C$2)),"Укажите дату начала учёта",IF(A4870&lt;INT('Номенклатура'!$C$2),"Раньше даты начала учёта: НЕ учтено",IF(AND(C4870="Корректировка остатка",TRIM(G4870)=""),"Учтено: добавьте пояснение","ОК")))))))))))))</f>
        <v/>
      </c>
    </row>
    <row r="4871" spans="1:9" x14ac:dyDescent="0.25">
      <c r="A4871" s="16"/>
      <c r="B4871" s="13"/>
      <c r="C4871" s="13"/>
      <c r="D4871" s="14"/>
      <c r="E4871" s="17" t="str">
        <f>IF(OR(B4871="",SUMPRODUCT(--EXACT('Номенклатура'!$A$6:$A$205,B4871))&lt;&gt;1),"",INDEX('Номенклатура'!$D$6:$D$205,SUMPRODUCT(EXACT('Номенклатура'!$A$6:$A$205,B4871)*(ROW('Номенклатура'!$A$6:$A$205)-5)))&amp;"")</f>
        <v/>
      </c>
      <c r="F4871" s="18" t="str">
        <f>IF(OR(I4871="ОК",I4871="Учтено: добавьте пояснение"),IF(C4871="Приход",D4871,IF(C4871="Корректировка остатка",D4871,-D4871)),"")</f>
        <v/>
      </c>
      <c r="G4871" s="13"/>
      <c r="H4871" s="15" t="str">
        <f>IF(OR(B4871="",SUMPRODUCT(--EXACT('Номенклатура'!$A$6:$A$205,B4871))&lt;&gt;1),"",INDEX('Номенклатура'!$B$6:$B$205,SUMPRODUCT(EXACT('Номенклатура'!$A$6:$A$205,B4871)*(ROW('Номенклатура'!$A$6:$A$205)-5)))&amp;"")</f>
        <v/>
      </c>
      <c r="I4871" s="15" t="str">
        <f>IF(COUNTA(A4871:D4871,G4871)=0,"",IF(NOT(ISNUMBER(A4871)),"Укажите дату",IF(B4871="","Укажите код",IF(NOT(AND(ISTEXT(B4871),LEN(B4871)&gt;0,LEN(B4871)&lt;=30,ISNUMBER(FIND(LEFT(B4871,1),"ABCDEFGHIJKLMNOPQRSTUVWXYZ")),SUMPRODUCT((MID(B4871,{1,2,3,4,5,6,7,8,9,10,11,12,13,14,15,16,17,18,19,20,21,22,23,24,25,26,27,28,29,30},1)&lt;&gt;"")*ISERROR(FIND(MID(B4871,{1,2,3,4,5,6,7,8,9,10,11,12,13,14,15,16,17,18,19,20,21,22,23,24,25,26,27,28,29,30},1),"ABCDEFGHIJKLMNOPQRSTUVWXYZ0123456789-_")))=0,ISERROR(VALUE(B4871)))),"Недопустимый код: только латинские буквы A-Z в верхнем регистре, цифры, - и _; начало с буквы, до 30 символов (например MILK-001)",IF(SUMPRODUCT(--EXACT('Номенклатура'!$A$6:$A$205,B4871))=0,"Код не найден в номенклатуре",IF(SUMPRODUCT(--EXACT('Номенклатура'!$A$6:$A$205,B4871))&gt;1,"Код повторяется в номенклатуре",IF(ISNA(MATCH(C4871,{"Приход","Расход","Списание","Корректировка остатка"},0)),"Выберите тип операции",IF(NOT(ISNUMBER(D4871)),"Укажите количество",IF(D4871=0,"Количество не может быть 0",IF(AND(C4871&lt;&gt;"Корректировка остатка",D4871&lt;0),"Для этого типа количество положительное",IF(NOT(ISNUMBER('Номенклатура'!$C$2)),"Укажите дату начала учёта",IF(A4871&lt;INT('Номенклатура'!$C$2),"Раньше даты начала учёта: НЕ учтено",IF(AND(C4871="Корректировка остатка",TRIM(G4871)=""),"Учтено: добавьте пояснение","ОК")))))))))))))</f>
        <v/>
      </c>
    </row>
    <row r="4872" spans="1:9" x14ac:dyDescent="0.25">
      <c r="A4872" s="16"/>
      <c r="B4872" s="13"/>
      <c r="C4872" s="13"/>
      <c r="D4872" s="14"/>
      <c r="E4872" s="17" t="str">
        <f>IF(OR(B4872="",SUMPRODUCT(--EXACT('Номенклатура'!$A$6:$A$205,B4872))&lt;&gt;1),"",INDEX('Номенклатура'!$D$6:$D$205,SUMPRODUCT(EXACT('Номенклатура'!$A$6:$A$205,B4872)*(ROW('Номенклатура'!$A$6:$A$205)-5)))&amp;"")</f>
        <v/>
      </c>
      <c r="F4872" s="18" t="str">
        <f>IF(OR(I4872="ОК",I4872="Учтено: добавьте пояснение"),IF(C4872="Приход",D4872,IF(C4872="Корректировка остатка",D4872,-D4872)),"")</f>
        <v/>
      </c>
      <c r="G4872" s="13"/>
      <c r="H4872" s="15" t="str">
        <f>IF(OR(B4872="",SUMPRODUCT(--EXACT('Номенклатура'!$A$6:$A$205,B4872))&lt;&gt;1),"",INDEX('Номенклатура'!$B$6:$B$205,SUMPRODUCT(EXACT('Номенклатура'!$A$6:$A$205,B4872)*(ROW('Номенклатура'!$A$6:$A$205)-5)))&amp;"")</f>
        <v/>
      </c>
      <c r="I4872" s="15" t="str">
        <f>IF(COUNTA(A4872:D4872,G4872)=0,"",IF(NOT(ISNUMBER(A4872)),"Укажите дату",IF(B4872="","Укажите код",IF(NOT(AND(ISTEXT(B4872),LEN(B4872)&gt;0,LEN(B4872)&lt;=30,ISNUMBER(FIND(LEFT(B4872,1),"ABCDEFGHIJKLMNOPQRSTUVWXYZ")),SUMPRODUCT((MID(B4872,{1,2,3,4,5,6,7,8,9,10,11,12,13,14,15,16,17,18,19,20,21,22,23,24,25,26,27,28,29,30},1)&lt;&gt;"")*ISERROR(FIND(MID(B4872,{1,2,3,4,5,6,7,8,9,10,11,12,13,14,15,16,17,18,19,20,21,22,23,24,25,26,27,28,29,30},1),"ABCDEFGHIJKLMNOPQRSTUVWXYZ0123456789-_")))=0,ISERROR(VALUE(B4872)))),"Недопустимый код: только латинские буквы A-Z в верхнем регистре, цифры, - и _; начало с буквы, до 30 символов (например MILK-001)",IF(SUMPRODUCT(--EXACT('Номенклатура'!$A$6:$A$205,B4872))=0,"Код не найден в номенклатуре",IF(SUMPRODUCT(--EXACT('Номенклатура'!$A$6:$A$205,B4872))&gt;1,"Код повторяется в номенклатуре",IF(ISNA(MATCH(C4872,{"Приход","Расход","Списание","Корректировка остатка"},0)),"Выберите тип операции",IF(NOT(ISNUMBER(D4872)),"Укажите количество",IF(D4872=0,"Количество не может быть 0",IF(AND(C4872&lt;&gt;"Корректировка остатка",D4872&lt;0),"Для этого типа количество положительное",IF(NOT(ISNUMBER('Номенклатура'!$C$2)),"Укажите дату начала учёта",IF(A4872&lt;INT('Номенклатура'!$C$2),"Раньше даты начала учёта: НЕ учтено",IF(AND(C4872="Корректировка остатка",TRIM(G4872)=""),"Учтено: добавьте пояснение","ОК")))))))))))))</f>
        <v/>
      </c>
    </row>
    <row r="4873" spans="1:9" x14ac:dyDescent="0.25">
      <c r="A4873" s="16"/>
      <c r="B4873" s="13"/>
      <c r="C4873" s="13"/>
      <c r="D4873" s="14"/>
      <c r="E4873" s="17" t="str">
        <f>IF(OR(B4873="",SUMPRODUCT(--EXACT('Номенклатура'!$A$6:$A$205,B4873))&lt;&gt;1),"",INDEX('Номенклатура'!$D$6:$D$205,SUMPRODUCT(EXACT('Номенклатура'!$A$6:$A$205,B4873)*(ROW('Номенклатура'!$A$6:$A$205)-5)))&amp;"")</f>
        <v/>
      </c>
      <c r="F4873" s="18" t="str">
        <f>IF(OR(I4873="ОК",I4873="Учтено: добавьте пояснение"),IF(C4873="Приход",D4873,IF(C4873="Корректировка остатка",D4873,-D4873)),"")</f>
        <v/>
      </c>
      <c r="G4873" s="13"/>
      <c r="H4873" s="15" t="str">
        <f>IF(OR(B4873="",SUMPRODUCT(--EXACT('Номенклатура'!$A$6:$A$205,B4873))&lt;&gt;1),"",INDEX('Номенклатура'!$B$6:$B$205,SUMPRODUCT(EXACT('Номенклатура'!$A$6:$A$205,B4873)*(ROW('Номенклатура'!$A$6:$A$205)-5)))&amp;"")</f>
        <v/>
      </c>
      <c r="I4873" s="15" t="str">
        <f>IF(COUNTA(A4873:D4873,G4873)=0,"",IF(NOT(ISNUMBER(A4873)),"Укажите дату",IF(B4873="","Укажите код",IF(NOT(AND(ISTEXT(B4873),LEN(B4873)&gt;0,LEN(B4873)&lt;=30,ISNUMBER(FIND(LEFT(B4873,1),"ABCDEFGHIJKLMNOPQRSTUVWXYZ")),SUMPRODUCT((MID(B4873,{1,2,3,4,5,6,7,8,9,10,11,12,13,14,15,16,17,18,19,20,21,22,23,24,25,26,27,28,29,30},1)&lt;&gt;"")*ISERROR(FIND(MID(B4873,{1,2,3,4,5,6,7,8,9,10,11,12,13,14,15,16,17,18,19,20,21,22,23,24,25,26,27,28,29,30},1),"ABCDEFGHIJKLMNOPQRSTUVWXYZ0123456789-_")))=0,ISERROR(VALUE(B4873)))),"Недопустимый код: только латинские буквы A-Z в верхнем регистре, цифры, - и _; начало с буквы, до 30 символов (например MILK-001)",IF(SUMPRODUCT(--EXACT('Номенклатура'!$A$6:$A$205,B4873))=0,"Код не найден в номенклатуре",IF(SUMPRODUCT(--EXACT('Номенклатура'!$A$6:$A$205,B4873))&gt;1,"Код повторяется в номенклатуре",IF(ISNA(MATCH(C4873,{"Приход","Расход","Списание","Корректировка остатка"},0)),"Выберите тип операции",IF(NOT(ISNUMBER(D4873)),"Укажите количество",IF(D4873=0,"Количество не может быть 0",IF(AND(C4873&lt;&gt;"Корректировка остатка",D4873&lt;0),"Для этого типа количество положительное",IF(NOT(ISNUMBER('Номенклатура'!$C$2)),"Укажите дату начала учёта",IF(A4873&lt;INT('Номенклатура'!$C$2),"Раньше даты начала учёта: НЕ учтено",IF(AND(C4873="Корректировка остатка",TRIM(G4873)=""),"Учтено: добавьте пояснение","ОК")))))))))))))</f>
        <v/>
      </c>
    </row>
    <row r="4874" spans="1:9" x14ac:dyDescent="0.25">
      <c r="A4874" s="16"/>
      <c r="B4874" s="13"/>
      <c r="C4874" s="13"/>
      <c r="D4874" s="14"/>
      <c r="E4874" s="17" t="str">
        <f>IF(OR(B4874="",SUMPRODUCT(--EXACT('Номенклатура'!$A$6:$A$205,B4874))&lt;&gt;1),"",INDEX('Номенклатура'!$D$6:$D$205,SUMPRODUCT(EXACT('Номенклатура'!$A$6:$A$205,B4874)*(ROW('Номенклатура'!$A$6:$A$205)-5)))&amp;"")</f>
        <v/>
      </c>
      <c r="F4874" s="18" t="str">
        <f>IF(OR(I4874="ОК",I4874="Учтено: добавьте пояснение"),IF(C4874="Приход",D4874,IF(C4874="Корректировка остатка",D4874,-D4874)),"")</f>
        <v/>
      </c>
      <c r="G4874" s="13"/>
      <c r="H4874" s="15" t="str">
        <f>IF(OR(B4874="",SUMPRODUCT(--EXACT('Номенклатура'!$A$6:$A$205,B4874))&lt;&gt;1),"",INDEX('Номенклатура'!$B$6:$B$205,SUMPRODUCT(EXACT('Номенклатура'!$A$6:$A$205,B4874)*(ROW('Номенклатура'!$A$6:$A$205)-5)))&amp;"")</f>
        <v/>
      </c>
      <c r="I4874" s="15" t="str">
        <f>IF(COUNTA(A4874:D4874,G4874)=0,"",IF(NOT(ISNUMBER(A4874)),"Укажите дату",IF(B4874="","Укажите код",IF(NOT(AND(ISTEXT(B4874),LEN(B4874)&gt;0,LEN(B4874)&lt;=30,ISNUMBER(FIND(LEFT(B4874,1),"ABCDEFGHIJKLMNOPQRSTUVWXYZ")),SUMPRODUCT((MID(B4874,{1,2,3,4,5,6,7,8,9,10,11,12,13,14,15,16,17,18,19,20,21,22,23,24,25,26,27,28,29,30},1)&lt;&gt;"")*ISERROR(FIND(MID(B4874,{1,2,3,4,5,6,7,8,9,10,11,12,13,14,15,16,17,18,19,20,21,22,23,24,25,26,27,28,29,30},1),"ABCDEFGHIJKLMNOPQRSTUVWXYZ0123456789-_")))=0,ISERROR(VALUE(B4874)))),"Недопустимый код: только латинские буквы A-Z в верхнем регистре, цифры, - и _; начало с буквы, до 30 символов (например MILK-001)",IF(SUMPRODUCT(--EXACT('Номенклатура'!$A$6:$A$205,B4874))=0,"Код не найден в номенклатуре",IF(SUMPRODUCT(--EXACT('Номенклатура'!$A$6:$A$205,B4874))&gt;1,"Код повторяется в номенклатуре",IF(ISNA(MATCH(C4874,{"Приход","Расход","Списание","Корректировка остатка"},0)),"Выберите тип операции",IF(NOT(ISNUMBER(D4874)),"Укажите количество",IF(D4874=0,"Количество не может быть 0",IF(AND(C4874&lt;&gt;"Корректировка остатка",D4874&lt;0),"Для этого типа количество положительное",IF(NOT(ISNUMBER('Номенклатура'!$C$2)),"Укажите дату начала учёта",IF(A4874&lt;INT('Номенклатура'!$C$2),"Раньше даты начала учёта: НЕ учтено",IF(AND(C4874="Корректировка остатка",TRIM(G4874)=""),"Учтено: добавьте пояснение","ОК")))))))))))))</f>
        <v/>
      </c>
    </row>
    <row r="4875" spans="1:9" x14ac:dyDescent="0.25">
      <c r="A4875" s="16"/>
      <c r="B4875" s="13"/>
      <c r="C4875" s="13"/>
      <c r="D4875" s="14"/>
      <c r="E4875" s="17" t="str">
        <f>IF(OR(B4875="",SUMPRODUCT(--EXACT('Номенклатура'!$A$6:$A$205,B4875))&lt;&gt;1),"",INDEX('Номенклатура'!$D$6:$D$205,SUMPRODUCT(EXACT('Номенклатура'!$A$6:$A$205,B4875)*(ROW('Номенклатура'!$A$6:$A$205)-5)))&amp;"")</f>
        <v/>
      </c>
      <c r="F4875" s="18" t="str">
        <f>IF(OR(I4875="ОК",I4875="Учтено: добавьте пояснение"),IF(C4875="Приход",D4875,IF(C4875="Корректировка остатка",D4875,-D4875)),"")</f>
        <v/>
      </c>
      <c r="G4875" s="13"/>
      <c r="H4875" s="15" t="str">
        <f>IF(OR(B4875="",SUMPRODUCT(--EXACT('Номенклатура'!$A$6:$A$205,B4875))&lt;&gt;1),"",INDEX('Номенклатура'!$B$6:$B$205,SUMPRODUCT(EXACT('Номенклатура'!$A$6:$A$205,B4875)*(ROW('Номенклатура'!$A$6:$A$205)-5)))&amp;"")</f>
        <v/>
      </c>
      <c r="I4875" s="15" t="str">
        <f>IF(COUNTA(A4875:D4875,G4875)=0,"",IF(NOT(ISNUMBER(A4875)),"Укажите дату",IF(B4875="","Укажите код",IF(NOT(AND(ISTEXT(B4875),LEN(B4875)&gt;0,LEN(B4875)&lt;=30,ISNUMBER(FIND(LEFT(B4875,1),"ABCDEFGHIJKLMNOPQRSTUVWXYZ")),SUMPRODUCT((MID(B4875,{1,2,3,4,5,6,7,8,9,10,11,12,13,14,15,16,17,18,19,20,21,22,23,24,25,26,27,28,29,30},1)&lt;&gt;"")*ISERROR(FIND(MID(B4875,{1,2,3,4,5,6,7,8,9,10,11,12,13,14,15,16,17,18,19,20,21,22,23,24,25,26,27,28,29,30},1),"ABCDEFGHIJKLMNOPQRSTUVWXYZ0123456789-_")))=0,ISERROR(VALUE(B4875)))),"Недопустимый код: только латинские буквы A-Z в верхнем регистре, цифры, - и _; начало с буквы, до 30 символов (например MILK-001)",IF(SUMPRODUCT(--EXACT('Номенклатура'!$A$6:$A$205,B4875))=0,"Код не найден в номенклатуре",IF(SUMPRODUCT(--EXACT('Номенклатура'!$A$6:$A$205,B4875))&gt;1,"Код повторяется в номенклатуре",IF(ISNA(MATCH(C4875,{"Приход","Расход","Списание","Корректировка остатка"},0)),"Выберите тип операции",IF(NOT(ISNUMBER(D4875)),"Укажите количество",IF(D4875=0,"Количество не может быть 0",IF(AND(C4875&lt;&gt;"Корректировка остатка",D4875&lt;0),"Для этого типа количество положительное",IF(NOT(ISNUMBER('Номенклатура'!$C$2)),"Укажите дату начала учёта",IF(A4875&lt;INT('Номенклатура'!$C$2),"Раньше даты начала учёта: НЕ учтено",IF(AND(C4875="Корректировка остатка",TRIM(G4875)=""),"Учтено: добавьте пояснение","ОК")))))))))))))</f>
        <v/>
      </c>
    </row>
    <row r="4876" spans="1:9" x14ac:dyDescent="0.25">
      <c r="A4876" s="16"/>
      <c r="B4876" s="13"/>
      <c r="C4876" s="13"/>
      <c r="D4876" s="14"/>
      <c r="E4876" s="17" t="str">
        <f>IF(OR(B4876="",SUMPRODUCT(--EXACT('Номенклатура'!$A$6:$A$205,B4876))&lt;&gt;1),"",INDEX('Номенклатура'!$D$6:$D$205,SUMPRODUCT(EXACT('Номенклатура'!$A$6:$A$205,B4876)*(ROW('Номенклатура'!$A$6:$A$205)-5)))&amp;"")</f>
        <v/>
      </c>
      <c r="F4876" s="18" t="str">
        <f>IF(OR(I4876="ОК",I4876="Учтено: добавьте пояснение"),IF(C4876="Приход",D4876,IF(C4876="Корректировка остатка",D4876,-D4876)),"")</f>
        <v/>
      </c>
      <c r="G4876" s="13"/>
      <c r="H4876" s="15" t="str">
        <f>IF(OR(B4876="",SUMPRODUCT(--EXACT('Номенклатура'!$A$6:$A$205,B4876))&lt;&gt;1),"",INDEX('Номенклатура'!$B$6:$B$205,SUMPRODUCT(EXACT('Номенклатура'!$A$6:$A$205,B4876)*(ROW('Номенклатура'!$A$6:$A$205)-5)))&amp;"")</f>
        <v/>
      </c>
      <c r="I4876" s="15" t="str">
        <f>IF(COUNTA(A4876:D4876,G4876)=0,"",IF(NOT(ISNUMBER(A4876)),"Укажите дату",IF(B4876="","Укажите код",IF(NOT(AND(ISTEXT(B4876),LEN(B4876)&gt;0,LEN(B4876)&lt;=30,ISNUMBER(FIND(LEFT(B4876,1),"ABCDEFGHIJKLMNOPQRSTUVWXYZ")),SUMPRODUCT((MID(B4876,{1,2,3,4,5,6,7,8,9,10,11,12,13,14,15,16,17,18,19,20,21,22,23,24,25,26,27,28,29,30},1)&lt;&gt;"")*ISERROR(FIND(MID(B4876,{1,2,3,4,5,6,7,8,9,10,11,12,13,14,15,16,17,18,19,20,21,22,23,24,25,26,27,28,29,30},1),"ABCDEFGHIJKLMNOPQRSTUVWXYZ0123456789-_")))=0,ISERROR(VALUE(B4876)))),"Недопустимый код: только латинские буквы A-Z в верхнем регистре, цифры, - и _; начало с буквы, до 30 символов (например MILK-001)",IF(SUMPRODUCT(--EXACT('Номенклатура'!$A$6:$A$205,B4876))=0,"Код не найден в номенклатуре",IF(SUMPRODUCT(--EXACT('Номенклатура'!$A$6:$A$205,B4876))&gt;1,"Код повторяется в номенклатуре",IF(ISNA(MATCH(C4876,{"Приход","Расход","Списание","Корректировка остатка"},0)),"Выберите тип операции",IF(NOT(ISNUMBER(D4876)),"Укажите количество",IF(D4876=0,"Количество не может быть 0",IF(AND(C4876&lt;&gt;"Корректировка остатка",D4876&lt;0),"Для этого типа количество положительное",IF(NOT(ISNUMBER('Номенклатура'!$C$2)),"Укажите дату начала учёта",IF(A4876&lt;INT('Номенклатура'!$C$2),"Раньше даты начала учёта: НЕ учтено",IF(AND(C4876="Корректировка остатка",TRIM(G4876)=""),"Учтено: добавьте пояснение","ОК")))))))))))))</f>
        <v/>
      </c>
    </row>
    <row r="4877" spans="1:9" x14ac:dyDescent="0.25">
      <c r="A4877" s="16"/>
      <c r="B4877" s="13"/>
      <c r="C4877" s="13"/>
      <c r="D4877" s="14"/>
      <c r="E4877" s="17" t="str">
        <f>IF(OR(B4877="",SUMPRODUCT(--EXACT('Номенклатура'!$A$6:$A$205,B4877))&lt;&gt;1),"",INDEX('Номенклатура'!$D$6:$D$205,SUMPRODUCT(EXACT('Номенклатура'!$A$6:$A$205,B4877)*(ROW('Номенклатура'!$A$6:$A$205)-5)))&amp;"")</f>
        <v/>
      </c>
      <c r="F4877" s="18" t="str">
        <f>IF(OR(I4877="ОК",I4877="Учтено: добавьте пояснение"),IF(C4877="Приход",D4877,IF(C4877="Корректировка остатка",D4877,-D4877)),"")</f>
        <v/>
      </c>
      <c r="G4877" s="13"/>
      <c r="H4877" s="15" t="str">
        <f>IF(OR(B4877="",SUMPRODUCT(--EXACT('Номенклатура'!$A$6:$A$205,B4877))&lt;&gt;1),"",INDEX('Номенклатура'!$B$6:$B$205,SUMPRODUCT(EXACT('Номенклатура'!$A$6:$A$205,B4877)*(ROW('Номенклатура'!$A$6:$A$205)-5)))&amp;"")</f>
        <v/>
      </c>
      <c r="I4877" s="15" t="str">
        <f>IF(COUNTA(A4877:D4877,G4877)=0,"",IF(NOT(ISNUMBER(A4877)),"Укажите дату",IF(B4877="","Укажите код",IF(NOT(AND(ISTEXT(B4877),LEN(B4877)&gt;0,LEN(B4877)&lt;=30,ISNUMBER(FIND(LEFT(B4877,1),"ABCDEFGHIJKLMNOPQRSTUVWXYZ")),SUMPRODUCT((MID(B4877,{1,2,3,4,5,6,7,8,9,10,11,12,13,14,15,16,17,18,19,20,21,22,23,24,25,26,27,28,29,30},1)&lt;&gt;"")*ISERROR(FIND(MID(B4877,{1,2,3,4,5,6,7,8,9,10,11,12,13,14,15,16,17,18,19,20,21,22,23,24,25,26,27,28,29,30},1),"ABCDEFGHIJKLMNOPQRSTUVWXYZ0123456789-_")))=0,ISERROR(VALUE(B4877)))),"Недопустимый код: только латинские буквы A-Z в верхнем регистре, цифры, - и _; начало с буквы, до 30 символов (например MILK-001)",IF(SUMPRODUCT(--EXACT('Номенклатура'!$A$6:$A$205,B4877))=0,"Код не найден в номенклатуре",IF(SUMPRODUCT(--EXACT('Номенклатура'!$A$6:$A$205,B4877))&gt;1,"Код повторяется в номенклатуре",IF(ISNA(MATCH(C4877,{"Приход","Расход","Списание","Корректировка остатка"},0)),"Выберите тип операции",IF(NOT(ISNUMBER(D4877)),"Укажите количество",IF(D4877=0,"Количество не может быть 0",IF(AND(C4877&lt;&gt;"Корректировка остатка",D4877&lt;0),"Для этого типа количество положительное",IF(NOT(ISNUMBER('Номенклатура'!$C$2)),"Укажите дату начала учёта",IF(A4877&lt;INT('Номенклатура'!$C$2),"Раньше даты начала учёта: НЕ учтено",IF(AND(C4877="Корректировка остатка",TRIM(G4877)=""),"Учтено: добавьте пояснение","ОК")))))))))))))</f>
        <v/>
      </c>
    </row>
    <row r="4878" spans="1:9" x14ac:dyDescent="0.25">
      <c r="A4878" s="16"/>
      <c r="B4878" s="13"/>
      <c r="C4878" s="13"/>
      <c r="D4878" s="14"/>
      <c r="E4878" s="17" t="str">
        <f>IF(OR(B4878="",SUMPRODUCT(--EXACT('Номенклатура'!$A$6:$A$205,B4878))&lt;&gt;1),"",INDEX('Номенклатура'!$D$6:$D$205,SUMPRODUCT(EXACT('Номенклатура'!$A$6:$A$205,B4878)*(ROW('Номенклатура'!$A$6:$A$205)-5)))&amp;"")</f>
        <v/>
      </c>
      <c r="F4878" s="18" t="str">
        <f>IF(OR(I4878="ОК",I4878="Учтено: добавьте пояснение"),IF(C4878="Приход",D4878,IF(C4878="Корректировка остатка",D4878,-D4878)),"")</f>
        <v/>
      </c>
      <c r="G4878" s="13"/>
      <c r="H4878" s="15" t="str">
        <f>IF(OR(B4878="",SUMPRODUCT(--EXACT('Номенклатура'!$A$6:$A$205,B4878))&lt;&gt;1),"",INDEX('Номенклатура'!$B$6:$B$205,SUMPRODUCT(EXACT('Номенклатура'!$A$6:$A$205,B4878)*(ROW('Номенклатура'!$A$6:$A$205)-5)))&amp;"")</f>
        <v/>
      </c>
      <c r="I4878" s="15" t="str">
        <f>IF(COUNTA(A4878:D4878,G4878)=0,"",IF(NOT(ISNUMBER(A4878)),"Укажите дату",IF(B4878="","Укажите код",IF(NOT(AND(ISTEXT(B4878),LEN(B4878)&gt;0,LEN(B4878)&lt;=30,ISNUMBER(FIND(LEFT(B4878,1),"ABCDEFGHIJKLMNOPQRSTUVWXYZ")),SUMPRODUCT((MID(B4878,{1,2,3,4,5,6,7,8,9,10,11,12,13,14,15,16,17,18,19,20,21,22,23,24,25,26,27,28,29,30},1)&lt;&gt;"")*ISERROR(FIND(MID(B4878,{1,2,3,4,5,6,7,8,9,10,11,12,13,14,15,16,17,18,19,20,21,22,23,24,25,26,27,28,29,30},1),"ABCDEFGHIJKLMNOPQRSTUVWXYZ0123456789-_")))=0,ISERROR(VALUE(B4878)))),"Недопустимый код: только латинские буквы A-Z в верхнем регистре, цифры, - и _; начало с буквы, до 30 символов (например MILK-001)",IF(SUMPRODUCT(--EXACT('Номенклатура'!$A$6:$A$205,B4878))=0,"Код не найден в номенклатуре",IF(SUMPRODUCT(--EXACT('Номенклатура'!$A$6:$A$205,B4878))&gt;1,"Код повторяется в номенклатуре",IF(ISNA(MATCH(C4878,{"Приход","Расход","Списание","Корректировка остатка"},0)),"Выберите тип операции",IF(NOT(ISNUMBER(D4878)),"Укажите количество",IF(D4878=0,"Количество не может быть 0",IF(AND(C4878&lt;&gt;"Корректировка остатка",D4878&lt;0),"Для этого типа количество положительное",IF(NOT(ISNUMBER('Номенклатура'!$C$2)),"Укажите дату начала учёта",IF(A4878&lt;INT('Номенклатура'!$C$2),"Раньше даты начала учёта: НЕ учтено",IF(AND(C4878="Корректировка остатка",TRIM(G4878)=""),"Учтено: добавьте пояснение","ОК")))))))))))))</f>
        <v/>
      </c>
    </row>
    <row r="4879" spans="1:9" x14ac:dyDescent="0.25">
      <c r="A4879" s="16"/>
      <c r="B4879" s="13"/>
      <c r="C4879" s="13"/>
      <c r="D4879" s="14"/>
      <c r="E4879" s="17" t="str">
        <f>IF(OR(B4879="",SUMPRODUCT(--EXACT('Номенклатура'!$A$6:$A$205,B4879))&lt;&gt;1),"",INDEX('Номенклатура'!$D$6:$D$205,SUMPRODUCT(EXACT('Номенклатура'!$A$6:$A$205,B4879)*(ROW('Номенклатура'!$A$6:$A$205)-5)))&amp;"")</f>
        <v/>
      </c>
      <c r="F4879" s="18" t="str">
        <f>IF(OR(I4879="ОК",I4879="Учтено: добавьте пояснение"),IF(C4879="Приход",D4879,IF(C4879="Корректировка остатка",D4879,-D4879)),"")</f>
        <v/>
      </c>
      <c r="G4879" s="13"/>
      <c r="H4879" s="15" t="str">
        <f>IF(OR(B4879="",SUMPRODUCT(--EXACT('Номенклатура'!$A$6:$A$205,B4879))&lt;&gt;1),"",INDEX('Номенклатура'!$B$6:$B$205,SUMPRODUCT(EXACT('Номенклатура'!$A$6:$A$205,B4879)*(ROW('Номенклатура'!$A$6:$A$205)-5)))&amp;"")</f>
        <v/>
      </c>
      <c r="I4879" s="15" t="str">
        <f>IF(COUNTA(A4879:D4879,G4879)=0,"",IF(NOT(ISNUMBER(A4879)),"Укажите дату",IF(B4879="","Укажите код",IF(NOT(AND(ISTEXT(B4879),LEN(B4879)&gt;0,LEN(B4879)&lt;=30,ISNUMBER(FIND(LEFT(B4879,1),"ABCDEFGHIJKLMNOPQRSTUVWXYZ")),SUMPRODUCT((MID(B4879,{1,2,3,4,5,6,7,8,9,10,11,12,13,14,15,16,17,18,19,20,21,22,23,24,25,26,27,28,29,30},1)&lt;&gt;"")*ISERROR(FIND(MID(B4879,{1,2,3,4,5,6,7,8,9,10,11,12,13,14,15,16,17,18,19,20,21,22,23,24,25,26,27,28,29,30},1),"ABCDEFGHIJKLMNOPQRSTUVWXYZ0123456789-_")))=0,ISERROR(VALUE(B4879)))),"Недопустимый код: только латинские буквы A-Z в верхнем регистре, цифры, - и _; начало с буквы, до 30 символов (например MILK-001)",IF(SUMPRODUCT(--EXACT('Номенклатура'!$A$6:$A$205,B4879))=0,"Код не найден в номенклатуре",IF(SUMPRODUCT(--EXACT('Номенклатура'!$A$6:$A$205,B4879))&gt;1,"Код повторяется в номенклатуре",IF(ISNA(MATCH(C4879,{"Приход","Расход","Списание","Корректировка остатка"},0)),"Выберите тип операции",IF(NOT(ISNUMBER(D4879)),"Укажите количество",IF(D4879=0,"Количество не может быть 0",IF(AND(C4879&lt;&gt;"Корректировка остатка",D4879&lt;0),"Для этого типа количество положительное",IF(NOT(ISNUMBER('Номенклатура'!$C$2)),"Укажите дату начала учёта",IF(A4879&lt;INT('Номенклатура'!$C$2),"Раньше даты начала учёта: НЕ учтено",IF(AND(C4879="Корректировка остатка",TRIM(G4879)=""),"Учтено: добавьте пояснение","ОК")))))))))))))</f>
        <v/>
      </c>
    </row>
    <row r="4880" spans="1:9" x14ac:dyDescent="0.25">
      <c r="A4880" s="16"/>
      <c r="B4880" s="13"/>
      <c r="C4880" s="13"/>
      <c r="D4880" s="14"/>
      <c r="E4880" s="17" t="str">
        <f>IF(OR(B4880="",SUMPRODUCT(--EXACT('Номенклатура'!$A$6:$A$205,B4880))&lt;&gt;1),"",INDEX('Номенклатура'!$D$6:$D$205,SUMPRODUCT(EXACT('Номенклатура'!$A$6:$A$205,B4880)*(ROW('Номенклатура'!$A$6:$A$205)-5)))&amp;"")</f>
        <v/>
      </c>
      <c r="F4880" s="18" t="str">
        <f>IF(OR(I4880="ОК",I4880="Учтено: добавьте пояснение"),IF(C4880="Приход",D4880,IF(C4880="Корректировка остатка",D4880,-D4880)),"")</f>
        <v/>
      </c>
      <c r="G4880" s="13"/>
      <c r="H4880" s="15" t="str">
        <f>IF(OR(B4880="",SUMPRODUCT(--EXACT('Номенклатура'!$A$6:$A$205,B4880))&lt;&gt;1),"",INDEX('Номенклатура'!$B$6:$B$205,SUMPRODUCT(EXACT('Номенклатура'!$A$6:$A$205,B4880)*(ROW('Номенклатура'!$A$6:$A$205)-5)))&amp;"")</f>
        <v/>
      </c>
      <c r="I4880" s="15" t="str">
        <f>IF(COUNTA(A4880:D4880,G4880)=0,"",IF(NOT(ISNUMBER(A4880)),"Укажите дату",IF(B4880="","Укажите код",IF(NOT(AND(ISTEXT(B4880),LEN(B4880)&gt;0,LEN(B4880)&lt;=30,ISNUMBER(FIND(LEFT(B4880,1),"ABCDEFGHIJKLMNOPQRSTUVWXYZ")),SUMPRODUCT((MID(B4880,{1,2,3,4,5,6,7,8,9,10,11,12,13,14,15,16,17,18,19,20,21,22,23,24,25,26,27,28,29,30},1)&lt;&gt;"")*ISERROR(FIND(MID(B4880,{1,2,3,4,5,6,7,8,9,10,11,12,13,14,15,16,17,18,19,20,21,22,23,24,25,26,27,28,29,30},1),"ABCDEFGHIJKLMNOPQRSTUVWXYZ0123456789-_")))=0,ISERROR(VALUE(B4880)))),"Недопустимый код: только латинские буквы A-Z в верхнем регистре, цифры, - и _; начало с буквы, до 30 символов (например MILK-001)",IF(SUMPRODUCT(--EXACT('Номенклатура'!$A$6:$A$205,B4880))=0,"Код не найден в номенклатуре",IF(SUMPRODUCT(--EXACT('Номенклатура'!$A$6:$A$205,B4880))&gt;1,"Код повторяется в номенклатуре",IF(ISNA(MATCH(C4880,{"Приход","Расход","Списание","Корректировка остатка"},0)),"Выберите тип операции",IF(NOT(ISNUMBER(D4880)),"Укажите количество",IF(D4880=0,"Количество не может быть 0",IF(AND(C4880&lt;&gt;"Корректировка остатка",D4880&lt;0),"Для этого типа количество положительное",IF(NOT(ISNUMBER('Номенклатура'!$C$2)),"Укажите дату начала учёта",IF(A4880&lt;INT('Номенклатура'!$C$2),"Раньше даты начала учёта: НЕ учтено",IF(AND(C4880="Корректировка остатка",TRIM(G4880)=""),"Учтено: добавьте пояснение","ОК")))))))))))))</f>
        <v/>
      </c>
    </row>
    <row r="4881" spans="1:9" x14ac:dyDescent="0.25">
      <c r="A4881" s="16"/>
      <c r="B4881" s="13"/>
      <c r="C4881" s="13"/>
      <c r="D4881" s="14"/>
      <c r="E4881" s="17" t="str">
        <f>IF(OR(B4881="",SUMPRODUCT(--EXACT('Номенклатура'!$A$6:$A$205,B4881))&lt;&gt;1),"",INDEX('Номенклатура'!$D$6:$D$205,SUMPRODUCT(EXACT('Номенклатура'!$A$6:$A$205,B4881)*(ROW('Номенклатура'!$A$6:$A$205)-5)))&amp;"")</f>
        <v/>
      </c>
      <c r="F4881" s="18" t="str">
        <f>IF(OR(I4881="ОК",I4881="Учтено: добавьте пояснение"),IF(C4881="Приход",D4881,IF(C4881="Корректировка остатка",D4881,-D4881)),"")</f>
        <v/>
      </c>
      <c r="G4881" s="13"/>
      <c r="H4881" s="15" t="str">
        <f>IF(OR(B4881="",SUMPRODUCT(--EXACT('Номенклатура'!$A$6:$A$205,B4881))&lt;&gt;1),"",INDEX('Номенклатура'!$B$6:$B$205,SUMPRODUCT(EXACT('Номенклатура'!$A$6:$A$205,B4881)*(ROW('Номенклатура'!$A$6:$A$205)-5)))&amp;"")</f>
        <v/>
      </c>
      <c r="I4881" s="15" t="str">
        <f>IF(COUNTA(A4881:D4881,G4881)=0,"",IF(NOT(ISNUMBER(A4881)),"Укажите дату",IF(B4881="","Укажите код",IF(NOT(AND(ISTEXT(B4881),LEN(B4881)&gt;0,LEN(B4881)&lt;=30,ISNUMBER(FIND(LEFT(B4881,1),"ABCDEFGHIJKLMNOPQRSTUVWXYZ")),SUMPRODUCT((MID(B4881,{1,2,3,4,5,6,7,8,9,10,11,12,13,14,15,16,17,18,19,20,21,22,23,24,25,26,27,28,29,30},1)&lt;&gt;"")*ISERROR(FIND(MID(B4881,{1,2,3,4,5,6,7,8,9,10,11,12,13,14,15,16,17,18,19,20,21,22,23,24,25,26,27,28,29,30},1),"ABCDEFGHIJKLMNOPQRSTUVWXYZ0123456789-_")))=0,ISERROR(VALUE(B4881)))),"Недопустимый код: только латинские буквы A-Z в верхнем регистре, цифры, - и _; начало с буквы, до 30 символов (например MILK-001)",IF(SUMPRODUCT(--EXACT('Номенклатура'!$A$6:$A$205,B4881))=0,"Код не найден в номенклатуре",IF(SUMPRODUCT(--EXACT('Номенклатура'!$A$6:$A$205,B4881))&gt;1,"Код повторяется в номенклатуре",IF(ISNA(MATCH(C4881,{"Приход","Расход","Списание","Корректировка остатка"},0)),"Выберите тип операции",IF(NOT(ISNUMBER(D4881)),"Укажите количество",IF(D4881=0,"Количество не может быть 0",IF(AND(C4881&lt;&gt;"Корректировка остатка",D4881&lt;0),"Для этого типа количество положительное",IF(NOT(ISNUMBER('Номенклатура'!$C$2)),"Укажите дату начала учёта",IF(A4881&lt;INT('Номенклатура'!$C$2),"Раньше даты начала учёта: НЕ учтено",IF(AND(C4881="Корректировка остатка",TRIM(G4881)=""),"Учтено: добавьте пояснение","ОК")))))))))))))</f>
        <v/>
      </c>
    </row>
    <row r="4882" spans="1:9" x14ac:dyDescent="0.25">
      <c r="A4882" s="16"/>
      <c r="B4882" s="13"/>
      <c r="C4882" s="13"/>
      <c r="D4882" s="14"/>
      <c r="E4882" s="17" t="str">
        <f>IF(OR(B4882="",SUMPRODUCT(--EXACT('Номенклатура'!$A$6:$A$205,B4882))&lt;&gt;1),"",INDEX('Номенклатура'!$D$6:$D$205,SUMPRODUCT(EXACT('Номенклатура'!$A$6:$A$205,B4882)*(ROW('Номенклатура'!$A$6:$A$205)-5)))&amp;"")</f>
        <v/>
      </c>
      <c r="F4882" s="18" t="str">
        <f>IF(OR(I4882="ОК",I4882="Учтено: добавьте пояснение"),IF(C4882="Приход",D4882,IF(C4882="Корректировка остатка",D4882,-D4882)),"")</f>
        <v/>
      </c>
      <c r="G4882" s="13"/>
      <c r="H4882" s="15" t="str">
        <f>IF(OR(B4882="",SUMPRODUCT(--EXACT('Номенклатура'!$A$6:$A$205,B4882))&lt;&gt;1),"",INDEX('Номенклатура'!$B$6:$B$205,SUMPRODUCT(EXACT('Номенклатура'!$A$6:$A$205,B4882)*(ROW('Номенклатура'!$A$6:$A$205)-5)))&amp;"")</f>
        <v/>
      </c>
      <c r="I4882" s="15" t="str">
        <f>IF(COUNTA(A4882:D4882,G4882)=0,"",IF(NOT(ISNUMBER(A4882)),"Укажите дату",IF(B4882="","Укажите код",IF(NOT(AND(ISTEXT(B4882),LEN(B4882)&gt;0,LEN(B4882)&lt;=30,ISNUMBER(FIND(LEFT(B4882,1),"ABCDEFGHIJKLMNOPQRSTUVWXYZ")),SUMPRODUCT((MID(B4882,{1,2,3,4,5,6,7,8,9,10,11,12,13,14,15,16,17,18,19,20,21,22,23,24,25,26,27,28,29,30},1)&lt;&gt;"")*ISERROR(FIND(MID(B4882,{1,2,3,4,5,6,7,8,9,10,11,12,13,14,15,16,17,18,19,20,21,22,23,24,25,26,27,28,29,30},1),"ABCDEFGHIJKLMNOPQRSTUVWXYZ0123456789-_")))=0,ISERROR(VALUE(B4882)))),"Недопустимый код: только латинские буквы A-Z в верхнем регистре, цифры, - и _; начало с буквы, до 30 символов (например MILK-001)",IF(SUMPRODUCT(--EXACT('Номенклатура'!$A$6:$A$205,B4882))=0,"Код не найден в номенклатуре",IF(SUMPRODUCT(--EXACT('Номенклатура'!$A$6:$A$205,B4882))&gt;1,"Код повторяется в номенклатуре",IF(ISNA(MATCH(C4882,{"Приход","Расход","Списание","Корректировка остатка"},0)),"Выберите тип операции",IF(NOT(ISNUMBER(D4882)),"Укажите количество",IF(D4882=0,"Количество не может быть 0",IF(AND(C4882&lt;&gt;"Корректировка остатка",D4882&lt;0),"Для этого типа количество положительное",IF(NOT(ISNUMBER('Номенклатура'!$C$2)),"Укажите дату начала учёта",IF(A4882&lt;INT('Номенклатура'!$C$2),"Раньше даты начала учёта: НЕ учтено",IF(AND(C4882="Корректировка остатка",TRIM(G4882)=""),"Учтено: добавьте пояснение","ОК")))))))))))))</f>
        <v/>
      </c>
    </row>
    <row r="4883" spans="1:9" x14ac:dyDescent="0.25">
      <c r="A4883" s="16"/>
      <c r="B4883" s="13"/>
      <c r="C4883" s="13"/>
      <c r="D4883" s="14"/>
      <c r="E4883" s="17" t="str">
        <f>IF(OR(B4883="",SUMPRODUCT(--EXACT('Номенклатура'!$A$6:$A$205,B4883))&lt;&gt;1),"",INDEX('Номенклатура'!$D$6:$D$205,SUMPRODUCT(EXACT('Номенклатура'!$A$6:$A$205,B4883)*(ROW('Номенклатура'!$A$6:$A$205)-5)))&amp;"")</f>
        <v/>
      </c>
      <c r="F4883" s="18" t="str">
        <f>IF(OR(I4883="ОК",I4883="Учтено: добавьте пояснение"),IF(C4883="Приход",D4883,IF(C4883="Корректировка остатка",D4883,-D4883)),"")</f>
        <v/>
      </c>
      <c r="G4883" s="13"/>
      <c r="H4883" s="15" t="str">
        <f>IF(OR(B4883="",SUMPRODUCT(--EXACT('Номенклатура'!$A$6:$A$205,B4883))&lt;&gt;1),"",INDEX('Номенклатура'!$B$6:$B$205,SUMPRODUCT(EXACT('Номенклатура'!$A$6:$A$205,B4883)*(ROW('Номенклатура'!$A$6:$A$205)-5)))&amp;"")</f>
        <v/>
      </c>
      <c r="I4883" s="15" t="str">
        <f>IF(COUNTA(A4883:D4883,G4883)=0,"",IF(NOT(ISNUMBER(A4883)),"Укажите дату",IF(B4883="","Укажите код",IF(NOT(AND(ISTEXT(B4883),LEN(B4883)&gt;0,LEN(B4883)&lt;=30,ISNUMBER(FIND(LEFT(B4883,1),"ABCDEFGHIJKLMNOPQRSTUVWXYZ")),SUMPRODUCT((MID(B4883,{1,2,3,4,5,6,7,8,9,10,11,12,13,14,15,16,17,18,19,20,21,22,23,24,25,26,27,28,29,30},1)&lt;&gt;"")*ISERROR(FIND(MID(B4883,{1,2,3,4,5,6,7,8,9,10,11,12,13,14,15,16,17,18,19,20,21,22,23,24,25,26,27,28,29,30},1),"ABCDEFGHIJKLMNOPQRSTUVWXYZ0123456789-_")))=0,ISERROR(VALUE(B4883)))),"Недопустимый код: только латинские буквы A-Z в верхнем регистре, цифры, - и _; начало с буквы, до 30 символов (например MILK-001)",IF(SUMPRODUCT(--EXACT('Номенклатура'!$A$6:$A$205,B4883))=0,"Код не найден в номенклатуре",IF(SUMPRODUCT(--EXACT('Номенклатура'!$A$6:$A$205,B4883))&gt;1,"Код повторяется в номенклатуре",IF(ISNA(MATCH(C4883,{"Приход","Расход","Списание","Корректировка остатка"},0)),"Выберите тип операции",IF(NOT(ISNUMBER(D4883)),"Укажите количество",IF(D4883=0,"Количество не может быть 0",IF(AND(C4883&lt;&gt;"Корректировка остатка",D4883&lt;0),"Для этого типа количество положительное",IF(NOT(ISNUMBER('Номенклатура'!$C$2)),"Укажите дату начала учёта",IF(A4883&lt;INT('Номенклатура'!$C$2),"Раньше даты начала учёта: НЕ учтено",IF(AND(C4883="Корректировка остатка",TRIM(G4883)=""),"Учтено: добавьте пояснение","ОК")))))))))))))</f>
        <v/>
      </c>
    </row>
    <row r="4884" spans="1:9" x14ac:dyDescent="0.25">
      <c r="A4884" s="16"/>
      <c r="B4884" s="13"/>
      <c r="C4884" s="13"/>
      <c r="D4884" s="14"/>
      <c r="E4884" s="17" t="str">
        <f>IF(OR(B4884="",SUMPRODUCT(--EXACT('Номенклатура'!$A$6:$A$205,B4884))&lt;&gt;1),"",INDEX('Номенклатура'!$D$6:$D$205,SUMPRODUCT(EXACT('Номенклатура'!$A$6:$A$205,B4884)*(ROW('Номенклатура'!$A$6:$A$205)-5)))&amp;"")</f>
        <v/>
      </c>
      <c r="F4884" s="18" t="str">
        <f>IF(OR(I4884="ОК",I4884="Учтено: добавьте пояснение"),IF(C4884="Приход",D4884,IF(C4884="Корректировка остатка",D4884,-D4884)),"")</f>
        <v/>
      </c>
      <c r="G4884" s="13"/>
      <c r="H4884" s="15" t="str">
        <f>IF(OR(B4884="",SUMPRODUCT(--EXACT('Номенклатура'!$A$6:$A$205,B4884))&lt;&gt;1),"",INDEX('Номенклатура'!$B$6:$B$205,SUMPRODUCT(EXACT('Номенклатура'!$A$6:$A$205,B4884)*(ROW('Номенклатура'!$A$6:$A$205)-5)))&amp;"")</f>
        <v/>
      </c>
      <c r="I4884" s="15" t="str">
        <f>IF(COUNTA(A4884:D4884,G4884)=0,"",IF(NOT(ISNUMBER(A4884)),"Укажите дату",IF(B4884="","Укажите код",IF(NOT(AND(ISTEXT(B4884),LEN(B4884)&gt;0,LEN(B4884)&lt;=30,ISNUMBER(FIND(LEFT(B4884,1),"ABCDEFGHIJKLMNOPQRSTUVWXYZ")),SUMPRODUCT((MID(B4884,{1,2,3,4,5,6,7,8,9,10,11,12,13,14,15,16,17,18,19,20,21,22,23,24,25,26,27,28,29,30},1)&lt;&gt;"")*ISERROR(FIND(MID(B4884,{1,2,3,4,5,6,7,8,9,10,11,12,13,14,15,16,17,18,19,20,21,22,23,24,25,26,27,28,29,30},1),"ABCDEFGHIJKLMNOPQRSTUVWXYZ0123456789-_")))=0,ISERROR(VALUE(B4884)))),"Недопустимый код: только латинские буквы A-Z в верхнем регистре, цифры, - и _; начало с буквы, до 30 символов (например MILK-001)",IF(SUMPRODUCT(--EXACT('Номенклатура'!$A$6:$A$205,B4884))=0,"Код не найден в номенклатуре",IF(SUMPRODUCT(--EXACT('Номенклатура'!$A$6:$A$205,B4884))&gt;1,"Код повторяется в номенклатуре",IF(ISNA(MATCH(C4884,{"Приход","Расход","Списание","Корректировка остатка"},0)),"Выберите тип операции",IF(NOT(ISNUMBER(D4884)),"Укажите количество",IF(D4884=0,"Количество не может быть 0",IF(AND(C4884&lt;&gt;"Корректировка остатка",D4884&lt;0),"Для этого типа количество положительное",IF(NOT(ISNUMBER('Номенклатура'!$C$2)),"Укажите дату начала учёта",IF(A4884&lt;INT('Номенклатура'!$C$2),"Раньше даты начала учёта: НЕ учтено",IF(AND(C4884="Корректировка остатка",TRIM(G4884)=""),"Учтено: добавьте пояснение","ОК")))))))))))))</f>
        <v/>
      </c>
    </row>
    <row r="4885" spans="1:9" x14ac:dyDescent="0.25">
      <c r="A4885" s="16"/>
      <c r="B4885" s="13"/>
      <c r="C4885" s="13"/>
      <c r="D4885" s="14"/>
      <c r="E4885" s="17" t="str">
        <f>IF(OR(B4885="",SUMPRODUCT(--EXACT('Номенклатура'!$A$6:$A$205,B4885))&lt;&gt;1),"",INDEX('Номенклатура'!$D$6:$D$205,SUMPRODUCT(EXACT('Номенклатура'!$A$6:$A$205,B4885)*(ROW('Номенклатура'!$A$6:$A$205)-5)))&amp;"")</f>
        <v/>
      </c>
      <c r="F4885" s="18" t="str">
        <f>IF(OR(I4885="ОК",I4885="Учтено: добавьте пояснение"),IF(C4885="Приход",D4885,IF(C4885="Корректировка остатка",D4885,-D4885)),"")</f>
        <v/>
      </c>
      <c r="G4885" s="13"/>
      <c r="H4885" s="15" t="str">
        <f>IF(OR(B4885="",SUMPRODUCT(--EXACT('Номенклатура'!$A$6:$A$205,B4885))&lt;&gt;1),"",INDEX('Номенклатура'!$B$6:$B$205,SUMPRODUCT(EXACT('Номенклатура'!$A$6:$A$205,B4885)*(ROW('Номенклатура'!$A$6:$A$205)-5)))&amp;"")</f>
        <v/>
      </c>
      <c r="I4885" s="15" t="str">
        <f>IF(COUNTA(A4885:D4885,G4885)=0,"",IF(NOT(ISNUMBER(A4885)),"Укажите дату",IF(B4885="","Укажите код",IF(NOT(AND(ISTEXT(B4885),LEN(B4885)&gt;0,LEN(B4885)&lt;=30,ISNUMBER(FIND(LEFT(B4885,1),"ABCDEFGHIJKLMNOPQRSTUVWXYZ")),SUMPRODUCT((MID(B4885,{1,2,3,4,5,6,7,8,9,10,11,12,13,14,15,16,17,18,19,20,21,22,23,24,25,26,27,28,29,30},1)&lt;&gt;"")*ISERROR(FIND(MID(B4885,{1,2,3,4,5,6,7,8,9,10,11,12,13,14,15,16,17,18,19,20,21,22,23,24,25,26,27,28,29,30},1),"ABCDEFGHIJKLMNOPQRSTUVWXYZ0123456789-_")))=0,ISERROR(VALUE(B4885)))),"Недопустимый код: только латинские буквы A-Z в верхнем регистре, цифры, - и _; начало с буквы, до 30 символов (например MILK-001)",IF(SUMPRODUCT(--EXACT('Номенклатура'!$A$6:$A$205,B4885))=0,"Код не найден в номенклатуре",IF(SUMPRODUCT(--EXACT('Номенклатура'!$A$6:$A$205,B4885))&gt;1,"Код повторяется в номенклатуре",IF(ISNA(MATCH(C4885,{"Приход","Расход","Списание","Корректировка остатка"},0)),"Выберите тип операции",IF(NOT(ISNUMBER(D4885)),"Укажите количество",IF(D4885=0,"Количество не может быть 0",IF(AND(C4885&lt;&gt;"Корректировка остатка",D4885&lt;0),"Для этого типа количество положительное",IF(NOT(ISNUMBER('Номенклатура'!$C$2)),"Укажите дату начала учёта",IF(A4885&lt;INT('Номенклатура'!$C$2),"Раньше даты начала учёта: НЕ учтено",IF(AND(C4885="Корректировка остатка",TRIM(G4885)=""),"Учтено: добавьте пояснение","ОК")))))))))))))</f>
        <v/>
      </c>
    </row>
    <row r="4886" spans="1:9" x14ac:dyDescent="0.25">
      <c r="A4886" s="16"/>
      <c r="B4886" s="13"/>
      <c r="C4886" s="13"/>
      <c r="D4886" s="14"/>
      <c r="E4886" s="17" t="str">
        <f>IF(OR(B4886="",SUMPRODUCT(--EXACT('Номенклатура'!$A$6:$A$205,B4886))&lt;&gt;1),"",INDEX('Номенклатура'!$D$6:$D$205,SUMPRODUCT(EXACT('Номенклатура'!$A$6:$A$205,B4886)*(ROW('Номенклатура'!$A$6:$A$205)-5)))&amp;"")</f>
        <v/>
      </c>
      <c r="F4886" s="18" t="str">
        <f>IF(OR(I4886="ОК",I4886="Учтено: добавьте пояснение"),IF(C4886="Приход",D4886,IF(C4886="Корректировка остатка",D4886,-D4886)),"")</f>
        <v/>
      </c>
      <c r="G4886" s="13"/>
      <c r="H4886" s="15" t="str">
        <f>IF(OR(B4886="",SUMPRODUCT(--EXACT('Номенклатура'!$A$6:$A$205,B4886))&lt;&gt;1),"",INDEX('Номенклатура'!$B$6:$B$205,SUMPRODUCT(EXACT('Номенклатура'!$A$6:$A$205,B4886)*(ROW('Номенклатура'!$A$6:$A$205)-5)))&amp;"")</f>
        <v/>
      </c>
      <c r="I4886" s="15" t="str">
        <f>IF(COUNTA(A4886:D4886,G4886)=0,"",IF(NOT(ISNUMBER(A4886)),"Укажите дату",IF(B4886="","Укажите код",IF(NOT(AND(ISTEXT(B4886),LEN(B4886)&gt;0,LEN(B4886)&lt;=30,ISNUMBER(FIND(LEFT(B4886,1),"ABCDEFGHIJKLMNOPQRSTUVWXYZ")),SUMPRODUCT((MID(B4886,{1,2,3,4,5,6,7,8,9,10,11,12,13,14,15,16,17,18,19,20,21,22,23,24,25,26,27,28,29,30},1)&lt;&gt;"")*ISERROR(FIND(MID(B4886,{1,2,3,4,5,6,7,8,9,10,11,12,13,14,15,16,17,18,19,20,21,22,23,24,25,26,27,28,29,30},1),"ABCDEFGHIJKLMNOPQRSTUVWXYZ0123456789-_")))=0,ISERROR(VALUE(B4886)))),"Недопустимый код: только латинские буквы A-Z в верхнем регистре, цифры, - и _; начало с буквы, до 30 символов (например MILK-001)",IF(SUMPRODUCT(--EXACT('Номенклатура'!$A$6:$A$205,B4886))=0,"Код не найден в номенклатуре",IF(SUMPRODUCT(--EXACT('Номенклатура'!$A$6:$A$205,B4886))&gt;1,"Код повторяется в номенклатуре",IF(ISNA(MATCH(C4886,{"Приход","Расход","Списание","Корректировка остатка"},0)),"Выберите тип операции",IF(NOT(ISNUMBER(D4886)),"Укажите количество",IF(D4886=0,"Количество не может быть 0",IF(AND(C4886&lt;&gt;"Корректировка остатка",D4886&lt;0),"Для этого типа количество положительное",IF(NOT(ISNUMBER('Номенклатура'!$C$2)),"Укажите дату начала учёта",IF(A4886&lt;INT('Номенклатура'!$C$2),"Раньше даты начала учёта: НЕ учтено",IF(AND(C4886="Корректировка остатка",TRIM(G4886)=""),"Учтено: добавьте пояснение","ОК")))))))))))))</f>
        <v/>
      </c>
    </row>
    <row r="4887" spans="1:9" x14ac:dyDescent="0.25">
      <c r="A4887" s="16"/>
      <c r="B4887" s="13"/>
      <c r="C4887" s="13"/>
      <c r="D4887" s="14"/>
      <c r="E4887" s="17" t="str">
        <f>IF(OR(B4887="",SUMPRODUCT(--EXACT('Номенклатура'!$A$6:$A$205,B4887))&lt;&gt;1),"",INDEX('Номенклатура'!$D$6:$D$205,SUMPRODUCT(EXACT('Номенклатура'!$A$6:$A$205,B4887)*(ROW('Номенклатура'!$A$6:$A$205)-5)))&amp;"")</f>
        <v/>
      </c>
      <c r="F4887" s="18" t="str">
        <f>IF(OR(I4887="ОК",I4887="Учтено: добавьте пояснение"),IF(C4887="Приход",D4887,IF(C4887="Корректировка остатка",D4887,-D4887)),"")</f>
        <v/>
      </c>
      <c r="G4887" s="13"/>
      <c r="H4887" s="15" t="str">
        <f>IF(OR(B4887="",SUMPRODUCT(--EXACT('Номенклатура'!$A$6:$A$205,B4887))&lt;&gt;1),"",INDEX('Номенклатура'!$B$6:$B$205,SUMPRODUCT(EXACT('Номенклатура'!$A$6:$A$205,B4887)*(ROW('Номенклатура'!$A$6:$A$205)-5)))&amp;"")</f>
        <v/>
      </c>
      <c r="I4887" s="15" t="str">
        <f>IF(COUNTA(A4887:D4887,G4887)=0,"",IF(NOT(ISNUMBER(A4887)),"Укажите дату",IF(B4887="","Укажите код",IF(NOT(AND(ISTEXT(B4887),LEN(B4887)&gt;0,LEN(B4887)&lt;=30,ISNUMBER(FIND(LEFT(B4887,1),"ABCDEFGHIJKLMNOPQRSTUVWXYZ")),SUMPRODUCT((MID(B4887,{1,2,3,4,5,6,7,8,9,10,11,12,13,14,15,16,17,18,19,20,21,22,23,24,25,26,27,28,29,30},1)&lt;&gt;"")*ISERROR(FIND(MID(B4887,{1,2,3,4,5,6,7,8,9,10,11,12,13,14,15,16,17,18,19,20,21,22,23,24,25,26,27,28,29,30},1),"ABCDEFGHIJKLMNOPQRSTUVWXYZ0123456789-_")))=0,ISERROR(VALUE(B4887)))),"Недопустимый код: только латинские буквы A-Z в верхнем регистре, цифры, - и _; начало с буквы, до 30 символов (например MILK-001)",IF(SUMPRODUCT(--EXACT('Номенклатура'!$A$6:$A$205,B4887))=0,"Код не найден в номенклатуре",IF(SUMPRODUCT(--EXACT('Номенклатура'!$A$6:$A$205,B4887))&gt;1,"Код повторяется в номенклатуре",IF(ISNA(MATCH(C4887,{"Приход","Расход","Списание","Корректировка остатка"},0)),"Выберите тип операции",IF(NOT(ISNUMBER(D4887)),"Укажите количество",IF(D4887=0,"Количество не может быть 0",IF(AND(C4887&lt;&gt;"Корректировка остатка",D4887&lt;0),"Для этого типа количество положительное",IF(NOT(ISNUMBER('Номенклатура'!$C$2)),"Укажите дату начала учёта",IF(A4887&lt;INT('Номенклатура'!$C$2),"Раньше даты начала учёта: НЕ учтено",IF(AND(C4887="Корректировка остатка",TRIM(G4887)=""),"Учтено: добавьте пояснение","ОК")))))))))))))</f>
        <v/>
      </c>
    </row>
    <row r="4888" spans="1:9" x14ac:dyDescent="0.25">
      <c r="A4888" s="16"/>
      <c r="B4888" s="13"/>
      <c r="C4888" s="13"/>
      <c r="D4888" s="14"/>
      <c r="E4888" s="17" t="str">
        <f>IF(OR(B4888="",SUMPRODUCT(--EXACT('Номенклатура'!$A$6:$A$205,B4888))&lt;&gt;1),"",INDEX('Номенклатура'!$D$6:$D$205,SUMPRODUCT(EXACT('Номенклатура'!$A$6:$A$205,B4888)*(ROW('Номенклатура'!$A$6:$A$205)-5)))&amp;"")</f>
        <v/>
      </c>
      <c r="F4888" s="18" t="str">
        <f>IF(OR(I4888="ОК",I4888="Учтено: добавьте пояснение"),IF(C4888="Приход",D4888,IF(C4888="Корректировка остатка",D4888,-D4888)),"")</f>
        <v/>
      </c>
      <c r="G4888" s="13"/>
      <c r="H4888" s="15" t="str">
        <f>IF(OR(B4888="",SUMPRODUCT(--EXACT('Номенклатура'!$A$6:$A$205,B4888))&lt;&gt;1),"",INDEX('Номенклатура'!$B$6:$B$205,SUMPRODUCT(EXACT('Номенклатура'!$A$6:$A$205,B4888)*(ROW('Номенклатура'!$A$6:$A$205)-5)))&amp;"")</f>
        <v/>
      </c>
      <c r="I4888" s="15" t="str">
        <f>IF(COUNTA(A4888:D4888,G4888)=0,"",IF(NOT(ISNUMBER(A4888)),"Укажите дату",IF(B4888="","Укажите код",IF(NOT(AND(ISTEXT(B4888),LEN(B4888)&gt;0,LEN(B4888)&lt;=30,ISNUMBER(FIND(LEFT(B4888,1),"ABCDEFGHIJKLMNOPQRSTUVWXYZ")),SUMPRODUCT((MID(B4888,{1,2,3,4,5,6,7,8,9,10,11,12,13,14,15,16,17,18,19,20,21,22,23,24,25,26,27,28,29,30},1)&lt;&gt;"")*ISERROR(FIND(MID(B4888,{1,2,3,4,5,6,7,8,9,10,11,12,13,14,15,16,17,18,19,20,21,22,23,24,25,26,27,28,29,30},1),"ABCDEFGHIJKLMNOPQRSTUVWXYZ0123456789-_")))=0,ISERROR(VALUE(B4888)))),"Недопустимый код: только латинские буквы A-Z в верхнем регистре, цифры, - и _; начало с буквы, до 30 символов (например MILK-001)",IF(SUMPRODUCT(--EXACT('Номенклатура'!$A$6:$A$205,B4888))=0,"Код не найден в номенклатуре",IF(SUMPRODUCT(--EXACT('Номенклатура'!$A$6:$A$205,B4888))&gt;1,"Код повторяется в номенклатуре",IF(ISNA(MATCH(C4888,{"Приход","Расход","Списание","Корректировка остатка"},0)),"Выберите тип операции",IF(NOT(ISNUMBER(D4888)),"Укажите количество",IF(D4888=0,"Количество не может быть 0",IF(AND(C4888&lt;&gt;"Корректировка остатка",D4888&lt;0),"Для этого типа количество положительное",IF(NOT(ISNUMBER('Номенклатура'!$C$2)),"Укажите дату начала учёта",IF(A4888&lt;INT('Номенклатура'!$C$2),"Раньше даты начала учёта: НЕ учтено",IF(AND(C4888="Корректировка остатка",TRIM(G4888)=""),"Учтено: добавьте пояснение","ОК")))))))))))))</f>
        <v/>
      </c>
    </row>
    <row r="4889" spans="1:9" x14ac:dyDescent="0.25">
      <c r="A4889" s="16"/>
      <c r="B4889" s="13"/>
      <c r="C4889" s="13"/>
      <c r="D4889" s="14"/>
      <c r="E4889" s="17" t="str">
        <f>IF(OR(B4889="",SUMPRODUCT(--EXACT('Номенклатура'!$A$6:$A$205,B4889))&lt;&gt;1),"",INDEX('Номенклатура'!$D$6:$D$205,SUMPRODUCT(EXACT('Номенклатура'!$A$6:$A$205,B4889)*(ROW('Номенклатура'!$A$6:$A$205)-5)))&amp;"")</f>
        <v/>
      </c>
      <c r="F4889" s="18" t="str">
        <f>IF(OR(I4889="ОК",I4889="Учтено: добавьте пояснение"),IF(C4889="Приход",D4889,IF(C4889="Корректировка остатка",D4889,-D4889)),"")</f>
        <v/>
      </c>
      <c r="G4889" s="13"/>
      <c r="H4889" s="15" t="str">
        <f>IF(OR(B4889="",SUMPRODUCT(--EXACT('Номенклатура'!$A$6:$A$205,B4889))&lt;&gt;1),"",INDEX('Номенклатура'!$B$6:$B$205,SUMPRODUCT(EXACT('Номенклатура'!$A$6:$A$205,B4889)*(ROW('Номенклатура'!$A$6:$A$205)-5)))&amp;"")</f>
        <v/>
      </c>
      <c r="I4889" s="15" t="str">
        <f>IF(COUNTA(A4889:D4889,G4889)=0,"",IF(NOT(ISNUMBER(A4889)),"Укажите дату",IF(B4889="","Укажите код",IF(NOT(AND(ISTEXT(B4889),LEN(B4889)&gt;0,LEN(B4889)&lt;=30,ISNUMBER(FIND(LEFT(B4889,1),"ABCDEFGHIJKLMNOPQRSTUVWXYZ")),SUMPRODUCT((MID(B4889,{1,2,3,4,5,6,7,8,9,10,11,12,13,14,15,16,17,18,19,20,21,22,23,24,25,26,27,28,29,30},1)&lt;&gt;"")*ISERROR(FIND(MID(B4889,{1,2,3,4,5,6,7,8,9,10,11,12,13,14,15,16,17,18,19,20,21,22,23,24,25,26,27,28,29,30},1),"ABCDEFGHIJKLMNOPQRSTUVWXYZ0123456789-_")))=0,ISERROR(VALUE(B4889)))),"Недопустимый код: только латинские буквы A-Z в верхнем регистре, цифры, - и _; начало с буквы, до 30 символов (например MILK-001)",IF(SUMPRODUCT(--EXACT('Номенклатура'!$A$6:$A$205,B4889))=0,"Код не найден в номенклатуре",IF(SUMPRODUCT(--EXACT('Номенклатура'!$A$6:$A$205,B4889))&gt;1,"Код повторяется в номенклатуре",IF(ISNA(MATCH(C4889,{"Приход","Расход","Списание","Корректировка остатка"},0)),"Выберите тип операции",IF(NOT(ISNUMBER(D4889)),"Укажите количество",IF(D4889=0,"Количество не может быть 0",IF(AND(C4889&lt;&gt;"Корректировка остатка",D4889&lt;0),"Для этого типа количество положительное",IF(NOT(ISNUMBER('Номенклатура'!$C$2)),"Укажите дату начала учёта",IF(A4889&lt;INT('Номенклатура'!$C$2),"Раньше даты начала учёта: НЕ учтено",IF(AND(C4889="Корректировка остатка",TRIM(G4889)=""),"Учтено: добавьте пояснение","ОК")))))))))))))</f>
        <v/>
      </c>
    </row>
    <row r="4890" spans="1:9" x14ac:dyDescent="0.25">
      <c r="A4890" s="16"/>
      <c r="B4890" s="13"/>
      <c r="C4890" s="13"/>
      <c r="D4890" s="14"/>
      <c r="E4890" s="17" t="str">
        <f>IF(OR(B4890="",SUMPRODUCT(--EXACT('Номенклатура'!$A$6:$A$205,B4890))&lt;&gt;1),"",INDEX('Номенклатура'!$D$6:$D$205,SUMPRODUCT(EXACT('Номенклатура'!$A$6:$A$205,B4890)*(ROW('Номенклатура'!$A$6:$A$205)-5)))&amp;"")</f>
        <v/>
      </c>
      <c r="F4890" s="18" t="str">
        <f>IF(OR(I4890="ОК",I4890="Учтено: добавьте пояснение"),IF(C4890="Приход",D4890,IF(C4890="Корректировка остатка",D4890,-D4890)),"")</f>
        <v/>
      </c>
      <c r="G4890" s="13"/>
      <c r="H4890" s="15" t="str">
        <f>IF(OR(B4890="",SUMPRODUCT(--EXACT('Номенклатура'!$A$6:$A$205,B4890))&lt;&gt;1),"",INDEX('Номенклатура'!$B$6:$B$205,SUMPRODUCT(EXACT('Номенклатура'!$A$6:$A$205,B4890)*(ROW('Номенклатура'!$A$6:$A$205)-5)))&amp;"")</f>
        <v/>
      </c>
      <c r="I4890" s="15" t="str">
        <f>IF(COUNTA(A4890:D4890,G4890)=0,"",IF(NOT(ISNUMBER(A4890)),"Укажите дату",IF(B4890="","Укажите код",IF(NOT(AND(ISTEXT(B4890),LEN(B4890)&gt;0,LEN(B4890)&lt;=30,ISNUMBER(FIND(LEFT(B4890,1),"ABCDEFGHIJKLMNOPQRSTUVWXYZ")),SUMPRODUCT((MID(B4890,{1,2,3,4,5,6,7,8,9,10,11,12,13,14,15,16,17,18,19,20,21,22,23,24,25,26,27,28,29,30},1)&lt;&gt;"")*ISERROR(FIND(MID(B4890,{1,2,3,4,5,6,7,8,9,10,11,12,13,14,15,16,17,18,19,20,21,22,23,24,25,26,27,28,29,30},1),"ABCDEFGHIJKLMNOPQRSTUVWXYZ0123456789-_")))=0,ISERROR(VALUE(B4890)))),"Недопустимый код: только латинские буквы A-Z в верхнем регистре, цифры, - и _; начало с буквы, до 30 символов (например MILK-001)",IF(SUMPRODUCT(--EXACT('Номенклатура'!$A$6:$A$205,B4890))=0,"Код не найден в номенклатуре",IF(SUMPRODUCT(--EXACT('Номенклатура'!$A$6:$A$205,B4890))&gt;1,"Код повторяется в номенклатуре",IF(ISNA(MATCH(C4890,{"Приход","Расход","Списание","Корректировка остатка"},0)),"Выберите тип операции",IF(NOT(ISNUMBER(D4890)),"Укажите количество",IF(D4890=0,"Количество не может быть 0",IF(AND(C4890&lt;&gt;"Корректировка остатка",D4890&lt;0),"Для этого типа количество положительное",IF(NOT(ISNUMBER('Номенклатура'!$C$2)),"Укажите дату начала учёта",IF(A4890&lt;INT('Номенклатура'!$C$2),"Раньше даты начала учёта: НЕ учтено",IF(AND(C4890="Корректировка остатка",TRIM(G4890)=""),"Учтено: добавьте пояснение","ОК")))))))))))))</f>
        <v/>
      </c>
    </row>
    <row r="4891" spans="1:9" x14ac:dyDescent="0.25">
      <c r="A4891" s="16"/>
      <c r="B4891" s="13"/>
      <c r="C4891" s="13"/>
      <c r="D4891" s="14"/>
      <c r="E4891" s="17" t="str">
        <f>IF(OR(B4891="",SUMPRODUCT(--EXACT('Номенклатура'!$A$6:$A$205,B4891))&lt;&gt;1),"",INDEX('Номенклатура'!$D$6:$D$205,SUMPRODUCT(EXACT('Номенклатура'!$A$6:$A$205,B4891)*(ROW('Номенклатура'!$A$6:$A$205)-5)))&amp;"")</f>
        <v/>
      </c>
      <c r="F4891" s="18" t="str">
        <f>IF(OR(I4891="ОК",I4891="Учтено: добавьте пояснение"),IF(C4891="Приход",D4891,IF(C4891="Корректировка остатка",D4891,-D4891)),"")</f>
        <v/>
      </c>
      <c r="G4891" s="13"/>
      <c r="H4891" s="15" t="str">
        <f>IF(OR(B4891="",SUMPRODUCT(--EXACT('Номенклатура'!$A$6:$A$205,B4891))&lt;&gt;1),"",INDEX('Номенклатура'!$B$6:$B$205,SUMPRODUCT(EXACT('Номенклатура'!$A$6:$A$205,B4891)*(ROW('Номенклатура'!$A$6:$A$205)-5)))&amp;"")</f>
        <v/>
      </c>
      <c r="I4891" s="15" t="str">
        <f>IF(COUNTA(A4891:D4891,G4891)=0,"",IF(NOT(ISNUMBER(A4891)),"Укажите дату",IF(B4891="","Укажите код",IF(NOT(AND(ISTEXT(B4891),LEN(B4891)&gt;0,LEN(B4891)&lt;=30,ISNUMBER(FIND(LEFT(B4891,1),"ABCDEFGHIJKLMNOPQRSTUVWXYZ")),SUMPRODUCT((MID(B4891,{1,2,3,4,5,6,7,8,9,10,11,12,13,14,15,16,17,18,19,20,21,22,23,24,25,26,27,28,29,30},1)&lt;&gt;"")*ISERROR(FIND(MID(B4891,{1,2,3,4,5,6,7,8,9,10,11,12,13,14,15,16,17,18,19,20,21,22,23,24,25,26,27,28,29,30},1),"ABCDEFGHIJKLMNOPQRSTUVWXYZ0123456789-_")))=0,ISERROR(VALUE(B4891)))),"Недопустимый код: только латинские буквы A-Z в верхнем регистре, цифры, - и _; начало с буквы, до 30 символов (например MILK-001)",IF(SUMPRODUCT(--EXACT('Номенклатура'!$A$6:$A$205,B4891))=0,"Код не найден в номенклатуре",IF(SUMPRODUCT(--EXACT('Номенклатура'!$A$6:$A$205,B4891))&gt;1,"Код повторяется в номенклатуре",IF(ISNA(MATCH(C4891,{"Приход","Расход","Списание","Корректировка остатка"},0)),"Выберите тип операции",IF(NOT(ISNUMBER(D4891)),"Укажите количество",IF(D4891=0,"Количество не может быть 0",IF(AND(C4891&lt;&gt;"Корректировка остатка",D4891&lt;0),"Для этого типа количество положительное",IF(NOT(ISNUMBER('Номенклатура'!$C$2)),"Укажите дату начала учёта",IF(A4891&lt;INT('Номенклатура'!$C$2),"Раньше даты начала учёта: НЕ учтено",IF(AND(C4891="Корректировка остатка",TRIM(G4891)=""),"Учтено: добавьте пояснение","ОК")))))))))))))</f>
        <v/>
      </c>
    </row>
    <row r="4892" spans="1:9" x14ac:dyDescent="0.25">
      <c r="A4892" s="16"/>
      <c r="B4892" s="13"/>
      <c r="C4892" s="13"/>
      <c r="D4892" s="14"/>
      <c r="E4892" s="17" t="str">
        <f>IF(OR(B4892="",SUMPRODUCT(--EXACT('Номенклатура'!$A$6:$A$205,B4892))&lt;&gt;1),"",INDEX('Номенклатура'!$D$6:$D$205,SUMPRODUCT(EXACT('Номенклатура'!$A$6:$A$205,B4892)*(ROW('Номенклатура'!$A$6:$A$205)-5)))&amp;"")</f>
        <v/>
      </c>
      <c r="F4892" s="18" t="str">
        <f>IF(OR(I4892="ОК",I4892="Учтено: добавьте пояснение"),IF(C4892="Приход",D4892,IF(C4892="Корректировка остатка",D4892,-D4892)),"")</f>
        <v/>
      </c>
      <c r="G4892" s="13"/>
      <c r="H4892" s="15" t="str">
        <f>IF(OR(B4892="",SUMPRODUCT(--EXACT('Номенклатура'!$A$6:$A$205,B4892))&lt;&gt;1),"",INDEX('Номенклатура'!$B$6:$B$205,SUMPRODUCT(EXACT('Номенклатура'!$A$6:$A$205,B4892)*(ROW('Номенклатура'!$A$6:$A$205)-5)))&amp;"")</f>
        <v/>
      </c>
      <c r="I4892" s="15" t="str">
        <f>IF(COUNTA(A4892:D4892,G4892)=0,"",IF(NOT(ISNUMBER(A4892)),"Укажите дату",IF(B4892="","Укажите код",IF(NOT(AND(ISTEXT(B4892),LEN(B4892)&gt;0,LEN(B4892)&lt;=30,ISNUMBER(FIND(LEFT(B4892,1),"ABCDEFGHIJKLMNOPQRSTUVWXYZ")),SUMPRODUCT((MID(B4892,{1,2,3,4,5,6,7,8,9,10,11,12,13,14,15,16,17,18,19,20,21,22,23,24,25,26,27,28,29,30},1)&lt;&gt;"")*ISERROR(FIND(MID(B4892,{1,2,3,4,5,6,7,8,9,10,11,12,13,14,15,16,17,18,19,20,21,22,23,24,25,26,27,28,29,30},1),"ABCDEFGHIJKLMNOPQRSTUVWXYZ0123456789-_")))=0,ISERROR(VALUE(B4892)))),"Недопустимый код: только латинские буквы A-Z в верхнем регистре, цифры, - и _; начало с буквы, до 30 символов (например MILK-001)",IF(SUMPRODUCT(--EXACT('Номенклатура'!$A$6:$A$205,B4892))=0,"Код не найден в номенклатуре",IF(SUMPRODUCT(--EXACT('Номенклатура'!$A$6:$A$205,B4892))&gt;1,"Код повторяется в номенклатуре",IF(ISNA(MATCH(C4892,{"Приход","Расход","Списание","Корректировка остатка"},0)),"Выберите тип операции",IF(NOT(ISNUMBER(D4892)),"Укажите количество",IF(D4892=0,"Количество не может быть 0",IF(AND(C4892&lt;&gt;"Корректировка остатка",D4892&lt;0),"Для этого типа количество положительное",IF(NOT(ISNUMBER('Номенклатура'!$C$2)),"Укажите дату начала учёта",IF(A4892&lt;INT('Номенклатура'!$C$2),"Раньше даты начала учёта: НЕ учтено",IF(AND(C4892="Корректировка остатка",TRIM(G4892)=""),"Учтено: добавьте пояснение","ОК")))))))))))))</f>
        <v/>
      </c>
    </row>
    <row r="4893" spans="1:9" x14ac:dyDescent="0.25">
      <c r="A4893" s="16"/>
      <c r="B4893" s="13"/>
      <c r="C4893" s="13"/>
      <c r="D4893" s="14"/>
      <c r="E4893" s="17" t="str">
        <f>IF(OR(B4893="",SUMPRODUCT(--EXACT('Номенклатура'!$A$6:$A$205,B4893))&lt;&gt;1),"",INDEX('Номенклатура'!$D$6:$D$205,SUMPRODUCT(EXACT('Номенклатура'!$A$6:$A$205,B4893)*(ROW('Номенклатура'!$A$6:$A$205)-5)))&amp;"")</f>
        <v/>
      </c>
      <c r="F4893" s="18" t="str">
        <f>IF(OR(I4893="ОК",I4893="Учтено: добавьте пояснение"),IF(C4893="Приход",D4893,IF(C4893="Корректировка остатка",D4893,-D4893)),"")</f>
        <v/>
      </c>
      <c r="G4893" s="13"/>
      <c r="H4893" s="15" t="str">
        <f>IF(OR(B4893="",SUMPRODUCT(--EXACT('Номенклатура'!$A$6:$A$205,B4893))&lt;&gt;1),"",INDEX('Номенклатура'!$B$6:$B$205,SUMPRODUCT(EXACT('Номенклатура'!$A$6:$A$205,B4893)*(ROW('Номенклатура'!$A$6:$A$205)-5)))&amp;"")</f>
        <v/>
      </c>
      <c r="I4893" s="15" t="str">
        <f>IF(COUNTA(A4893:D4893,G4893)=0,"",IF(NOT(ISNUMBER(A4893)),"Укажите дату",IF(B4893="","Укажите код",IF(NOT(AND(ISTEXT(B4893),LEN(B4893)&gt;0,LEN(B4893)&lt;=30,ISNUMBER(FIND(LEFT(B4893,1),"ABCDEFGHIJKLMNOPQRSTUVWXYZ")),SUMPRODUCT((MID(B4893,{1,2,3,4,5,6,7,8,9,10,11,12,13,14,15,16,17,18,19,20,21,22,23,24,25,26,27,28,29,30},1)&lt;&gt;"")*ISERROR(FIND(MID(B4893,{1,2,3,4,5,6,7,8,9,10,11,12,13,14,15,16,17,18,19,20,21,22,23,24,25,26,27,28,29,30},1),"ABCDEFGHIJKLMNOPQRSTUVWXYZ0123456789-_")))=0,ISERROR(VALUE(B4893)))),"Недопустимый код: только латинские буквы A-Z в верхнем регистре, цифры, - и _; начало с буквы, до 30 символов (например MILK-001)",IF(SUMPRODUCT(--EXACT('Номенклатура'!$A$6:$A$205,B4893))=0,"Код не найден в номенклатуре",IF(SUMPRODUCT(--EXACT('Номенклатура'!$A$6:$A$205,B4893))&gt;1,"Код повторяется в номенклатуре",IF(ISNA(MATCH(C4893,{"Приход","Расход","Списание","Корректировка остатка"},0)),"Выберите тип операции",IF(NOT(ISNUMBER(D4893)),"Укажите количество",IF(D4893=0,"Количество не может быть 0",IF(AND(C4893&lt;&gt;"Корректировка остатка",D4893&lt;0),"Для этого типа количество положительное",IF(NOT(ISNUMBER('Номенклатура'!$C$2)),"Укажите дату начала учёта",IF(A4893&lt;INT('Номенклатура'!$C$2),"Раньше даты начала учёта: НЕ учтено",IF(AND(C4893="Корректировка остатка",TRIM(G4893)=""),"Учтено: добавьте пояснение","ОК")))))))))))))</f>
        <v/>
      </c>
    </row>
    <row r="4894" spans="1:9" x14ac:dyDescent="0.25">
      <c r="A4894" s="16"/>
      <c r="B4894" s="13"/>
      <c r="C4894" s="13"/>
      <c r="D4894" s="14"/>
      <c r="E4894" s="17" t="str">
        <f>IF(OR(B4894="",SUMPRODUCT(--EXACT('Номенклатура'!$A$6:$A$205,B4894))&lt;&gt;1),"",INDEX('Номенклатура'!$D$6:$D$205,SUMPRODUCT(EXACT('Номенклатура'!$A$6:$A$205,B4894)*(ROW('Номенклатура'!$A$6:$A$205)-5)))&amp;"")</f>
        <v/>
      </c>
      <c r="F4894" s="18" t="str">
        <f>IF(OR(I4894="ОК",I4894="Учтено: добавьте пояснение"),IF(C4894="Приход",D4894,IF(C4894="Корректировка остатка",D4894,-D4894)),"")</f>
        <v/>
      </c>
      <c r="G4894" s="13"/>
      <c r="H4894" s="15" t="str">
        <f>IF(OR(B4894="",SUMPRODUCT(--EXACT('Номенклатура'!$A$6:$A$205,B4894))&lt;&gt;1),"",INDEX('Номенклатура'!$B$6:$B$205,SUMPRODUCT(EXACT('Номенклатура'!$A$6:$A$205,B4894)*(ROW('Номенклатура'!$A$6:$A$205)-5)))&amp;"")</f>
        <v/>
      </c>
      <c r="I4894" s="15" t="str">
        <f>IF(COUNTA(A4894:D4894,G4894)=0,"",IF(NOT(ISNUMBER(A4894)),"Укажите дату",IF(B4894="","Укажите код",IF(NOT(AND(ISTEXT(B4894),LEN(B4894)&gt;0,LEN(B4894)&lt;=30,ISNUMBER(FIND(LEFT(B4894,1),"ABCDEFGHIJKLMNOPQRSTUVWXYZ")),SUMPRODUCT((MID(B4894,{1,2,3,4,5,6,7,8,9,10,11,12,13,14,15,16,17,18,19,20,21,22,23,24,25,26,27,28,29,30},1)&lt;&gt;"")*ISERROR(FIND(MID(B4894,{1,2,3,4,5,6,7,8,9,10,11,12,13,14,15,16,17,18,19,20,21,22,23,24,25,26,27,28,29,30},1),"ABCDEFGHIJKLMNOPQRSTUVWXYZ0123456789-_")))=0,ISERROR(VALUE(B4894)))),"Недопустимый код: только латинские буквы A-Z в верхнем регистре, цифры, - и _; начало с буквы, до 30 символов (например MILK-001)",IF(SUMPRODUCT(--EXACT('Номенклатура'!$A$6:$A$205,B4894))=0,"Код не найден в номенклатуре",IF(SUMPRODUCT(--EXACT('Номенклатура'!$A$6:$A$205,B4894))&gt;1,"Код повторяется в номенклатуре",IF(ISNA(MATCH(C4894,{"Приход","Расход","Списание","Корректировка остатка"},0)),"Выберите тип операции",IF(NOT(ISNUMBER(D4894)),"Укажите количество",IF(D4894=0,"Количество не может быть 0",IF(AND(C4894&lt;&gt;"Корректировка остатка",D4894&lt;0),"Для этого типа количество положительное",IF(NOT(ISNUMBER('Номенклатура'!$C$2)),"Укажите дату начала учёта",IF(A4894&lt;INT('Номенклатура'!$C$2),"Раньше даты начала учёта: НЕ учтено",IF(AND(C4894="Корректировка остатка",TRIM(G4894)=""),"Учтено: добавьте пояснение","ОК")))))))))))))</f>
        <v/>
      </c>
    </row>
    <row r="4895" spans="1:9" x14ac:dyDescent="0.25">
      <c r="A4895" s="16"/>
      <c r="B4895" s="13"/>
      <c r="C4895" s="13"/>
      <c r="D4895" s="14"/>
      <c r="E4895" s="17" t="str">
        <f>IF(OR(B4895="",SUMPRODUCT(--EXACT('Номенклатура'!$A$6:$A$205,B4895))&lt;&gt;1),"",INDEX('Номенклатура'!$D$6:$D$205,SUMPRODUCT(EXACT('Номенклатура'!$A$6:$A$205,B4895)*(ROW('Номенклатура'!$A$6:$A$205)-5)))&amp;"")</f>
        <v/>
      </c>
      <c r="F4895" s="18" t="str">
        <f>IF(OR(I4895="ОК",I4895="Учтено: добавьте пояснение"),IF(C4895="Приход",D4895,IF(C4895="Корректировка остатка",D4895,-D4895)),"")</f>
        <v/>
      </c>
      <c r="G4895" s="13"/>
      <c r="H4895" s="15" t="str">
        <f>IF(OR(B4895="",SUMPRODUCT(--EXACT('Номенклатура'!$A$6:$A$205,B4895))&lt;&gt;1),"",INDEX('Номенклатура'!$B$6:$B$205,SUMPRODUCT(EXACT('Номенклатура'!$A$6:$A$205,B4895)*(ROW('Номенклатура'!$A$6:$A$205)-5)))&amp;"")</f>
        <v/>
      </c>
      <c r="I4895" s="15" t="str">
        <f>IF(COUNTA(A4895:D4895,G4895)=0,"",IF(NOT(ISNUMBER(A4895)),"Укажите дату",IF(B4895="","Укажите код",IF(NOT(AND(ISTEXT(B4895),LEN(B4895)&gt;0,LEN(B4895)&lt;=30,ISNUMBER(FIND(LEFT(B4895,1),"ABCDEFGHIJKLMNOPQRSTUVWXYZ")),SUMPRODUCT((MID(B4895,{1,2,3,4,5,6,7,8,9,10,11,12,13,14,15,16,17,18,19,20,21,22,23,24,25,26,27,28,29,30},1)&lt;&gt;"")*ISERROR(FIND(MID(B4895,{1,2,3,4,5,6,7,8,9,10,11,12,13,14,15,16,17,18,19,20,21,22,23,24,25,26,27,28,29,30},1),"ABCDEFGHIJKLMNOPQRSTUVWXYZ0123456789-_")))=0,ISERROR(VALUE(B4895)))),"Недопустимый код: только латинские буквы A-Z в верхнем регистре, цифры, - и _; начало с буквы, до 30 символов (например MILK-001)",IF(SUMPRODUCT(--EXACT('Номенклатура'!$A$6:$A$205,B4895))=0,"Код не найден в номенклатуре",IF(SUMPRODUCT(--EXACT('Номенклатура'!$A$6:$A$205,B4895))&gt;1,"Код повторяется в номенклатуре",IF(ISNA(MATCH(C4895,{"Приход","Расход","Списание","Корректировка остатка"},0)),"Выберите тип операции",IF(NOT(ISNUMBER(D4895)),"Укажите количество",IF(D4895=0,"Количество не может быть 0",IF(AND(C4895&lt;&gt;"Корректировка остатка",D4895&lt;0),"Для этого типа количество положительное",IF(NOT(ISNUMBER('Номенклатура'!$C$2)),"Укажите дату начала учёта",IF(A4895&lt;INT('Номенклатура'!$C$2),"Раньше даты начала учёта: НЕ учтено",IF(AND(C4895="Корректировка остатка",TRIM(G4895)=""),"Учтено: добавьте пояснение","ОК")))))))))))))</f>
        <v/>
      </c>
    </row>
    <row r="4896" spans="1:9" x14ac:dyDescent="0.25">
      <c r="A4896" s="16"/>
      <c r="B4896" s="13"/>
      <c r="C4896" s="13"/>
      <c r="D4896" s="14"/>
      <c r="E4896" s="17" t="str">
        <f>IF(OR(B4896="",SUMPRODUCT(--EXACT('Номенклатура'!$A$6:$A$205,B4896))&lt;&gt;1),"",INDEX('Номенклатура'!$D$6:$D$205,SUMPRODUCT(EXACT('Номенклатура'!$A$6:$A$205,B4896)*(ROW('Номенклатура'!$A$6:$A$205)-5)))&amp;"")</f>
        <v/>
      </c>
      <c r="F4896" s="18" t="str">
        <f>IF(OR(I4896="ОК",I4896="Учтено: добавьте пояснение"),IF(C4896="Приход",D4896,IF(C4896="Корректировка остатка",D4896,-D4896)),"")</f>
        <v/>
      </c>
      <c r="G4896" s="13"/>
      <c r="H4896" s="15" t="str">
        <f>IF(OR(B4896="",SUMPRODUCT(--EXACT('Номенклатура'!$A$6:$A$205,B4896))&lt;&gt;1),"",INDEX('Номенклатура'!$B$6:$B$205,SUMPRODUCT(EXACT('Номенклатура'!$A$6:$A$205,B4896)*(ROW('Номенклатура'!$A$6:$A$205)-5)))&amp;"")</f>
        <v/>
      </c>
      <c r="I4896" s="15" t="str">
        <f>IF(COUNTA(A4896:D4896,G4896)=0,"",IF(NOT(ISNUMBER(A4896)),"Укажите дату",IF(B4896="","Укажите код",IF(NOT(AND(ISTEXT(B4896),LEN(B4896)&gt;0,LEN(B4896)&lt;=30,ISNUMBER(FIND(LEFT(B4896,1),"ABCDEFGHIJKLMNOPQRSTUVWXYZ")),SUMPRODUCT((MID(B4896,{1,2,3,4,5,6,7,8,9,10,11,12,13,14,15,16,17,18,19,20,21,22,23,24,25,26,27,28,29,30},1)&lt;&gt;"")*ISERROR(FIND(MID(B4896,{1,2,3,4,5,6,7,8,9,10,11,12,13,14,15,16,17,18,19,20,21,22,23,24,25,26,27,28,29,30},1),"ABCDEFGHIJKLMNOPQRSTUVWXYZ0123456789-_")))=0,ISERROR(VALUE(B4896)))),"Недопустимый код: только латинские буквы A-Z в верхнем регистре, цифры, - и _; начало с буквы, до 30 символов (например MILK-001)",IF(SUMPRODUCT(--EXACT('Номенклатура'!$A$6:$A$205,B4896))=0,"Код не найден в номенклатуре",IF(SUMPRODUCT(--EXACT('Номенклатура'!$A$6:$A$205,B4896))&gt;1,"Код повторяется в номенклатуре",IF(ISNA(MATCH(C4896,{"Приход","Расход","Списание","Корректировка остатка"},0)),"Выберите тип операции",IF(NOT(ISNUMBER(D4896)),"Укажите количество",IF(D4896=0,"Количество не может быть 0",IF(AND(C4896&lt;&gt;"Корректировка остатка",D4896&lt;0),"Для этого типа количество положительное",IF(NOT(ISNUMBER('Номенклатура'!$C$2)),"Укажите дату начала учёта",IF(A4896&lt;INT('Номенклатура'!$C$2),"Раньше даты начала учёта: НЕ учтено",IF(AND(C4896="Корректировка остатка",TRIM(G4896)=""),"Учтено: добавьте пояснение","ОК")))))))))))))</f>
        <v/>
      </c>
    </row>
    <row r="4897" spans="1:9" x14ac:dyDescent="0.25">
      <c r="A4897" s="16"/>
      <c r="B4897" s="13"/>
      <c r="C4897" s="13"/>
      <c r="D4897" s="14"/>
      <c r="E4897" s="17" t="str">
        <f>IF(OR(B4897="",SUMPRODUCT(--EXACT('Номенклатура'!$A$6:$A$205,B4897))&lt;&gt;1),"",INDEX('Номенклатура'!$D$6:$D$205,SUMPRODUCT(EXACT('Номенклатура'!$A$6:$A$205,B4897)*(ROW('Номенклатура'!$A$6:$A$205)-5)))&amp;"")</f>
        <v/>
      </c>
      <c r="F4897" s="18" t="str">
        <f>IF(OR(I4897="ОК",I4897="Учтено: добавьте пояснение"),IF(C4897="Приход",D4897,IF(C4897="Корректировка остатка",D4897,-D4897)),"")</f>
        <v/>
      </c>
      <c r="G4897" s="13"/>
      <c r="H4897" s="15" t="str">
        <f>IF(OR(B4897="",SUMPRODUCT(--EXACT('Номенклатура'!$A$6:$A$205,B4897))&lt;&gt;1),"",INDEX('Номенклатура'!$B$6:$B$205,SUMPRODUCT(EXACT('Номенклатура'!$A$6:$A$205,B4897)*(ROW('Номенклатура'!$A$6:$A$205)-5)))&amp;"")</f>
        <v/>
      </c>
      <c r="I4897" s="15" t="str">
        <f>IF(COUNTA(A4897:D4897,G4897)=0,"",IF(NOT(ISNUMBER(A4897)),"Укажите дату",IF(B4897="","Укажите код",IF(NOT(AND(ISTEXT(B4897),LEN(B4897)&gt;0,LEN(B4897)&lt;=30,ISNUMBER(FIND(LEFT(B4897,1),"ABCDEFGHIJKLMNOPQRSTUVWXYZ")),SUMPRODUCT((MID(B4897,{1,2,3,4,5,6,7,8,9,10,11,12,13,14,15,16,17,18,19,20,21,22,23,24,25,26,27,28,29,30},1)&lt;&gt;"")*ISERROR(FIND(MID(B4897,{1,2,3,4,5,6,7,8,9,10,11,12,13,14,15,16,17,18,19,20,21,22,23,24,25,26,27,28,29,30},1),"ABCDEFGHIJKLMNOPQRSTUVWXYZ0123456789-_")))=0,ISERROR(VALUE(B4897)))),"Недопустимый код: только латинские буквы A-Z в верхнем регистре, цифры, - и _; начало с буквы, до 30 символов (например MILK-001)",IF(SUMPRODUCT(--EXACT('Номенклатура'!$A$6:$A$205,B4897))=0,"Код не найден в номенклатуре",IF(SUMPRODUCT(--EXACT('Номенклатура'!$A$6:$A$205,B4897))&gt;1,"Код повторяется в номенклатуре",IF(ISNA(MATCH(C4897,{"Приход","Расход","Списание","Корректировка остатка"},0)),"Выберите тип операции",IF(NOT(ISNUMBER(D4897)),"Укажите количество",IF(D4897=0,"Количество не может быть 0",IF(AND(C4897&lt;&gt;"Корректировка остатка",D4897&lt;0),"Для этого типа количество положительное",IF(NOT(ISNUMBER('Номенклатура'!$C$2)),"Укажите дату начала учёта",IF(A4897&lt;INT('Номенклатура'!$C$2),"Раньше даты начала учёта: НЕ учтено",IF(AND(C4897="Корректировка остатка",TRIM(G4897)=""),"Учтено: добавьте пояснение","ОК")))))))))))))</f>
        <v/>
      </c>
    </row>
    <row r="4898" spans="1:9" x14ac:dyDescent="0.25">
      <c r="A4898" s="16"/>
      <c r="B4898" s="13"/>
      <c r="C4898" s="13"/>
      <c r="D4898" s="14"/>
      <c r="E4898" s="17" t="str">
        <f>IF(OR(B4898="",SUMPRODUCT(--EXACT('Номенклатура'!$A$6:$A$205,B4898))&lt;&gt;1),"",INDEX('Номенклатура'!$D$6:$D$205,SUMPRODUCT(EXACT('Номенклатура'!$A$6:$A$205,B4898)*(ROW('Номенклатура'!$A$6:$A$205)-5)))&amp;"")</f>
        <v/>
      </c>
      <c r="F4898" s="18" t="str">
        <f>IF(OR(I4898="ОК",I4898="Учтено: добавьте пояснение"),IF(C4898="Приход",D4898,IF(C4898="Корректировка остатка",D4898,-D4898)),"")</f>
        <v/>
      </c>
      <c r="G4898" s="13"/>
      <c r="H4898" s="15" t="str">
        <f>IF(OR(B4898="",SUMPRODUCT(--EXACT('Номенклатура'!$A$6:$A$205,B4898))&lt;&gt;1),"",INDEX('Номенклатура'!$B$6:$B$205,SUMPRODUCT(EXACT('Номенклатура'!$A$6:$A$205,B4898)*(ROW('Номенклатура'!$A$6:$A$205)-5)))&amp;"")</f>
        <v/>
      </c>
      <c r="I4898" s="15" t="str">
        <f>IF(COUNTA(A4898:D4898,G4898)=0,"",IF(NOT(ISNUMBER(A4898)),"Укажите дату",IF(B4898="","Укажите код",IF(NOT(AND(ISTEXT(B4898),LEN(B4898)&gt;0,LEN(B4898)&lt;=30,ISNUMBER(FIND(LEFT(B4898,1),"ABCDEFGHIJKLMNOPQRSTUVWXYZ")),SUMPRODUCT((MID(B4898,{1,2,3,4,5,6,7,8,9,10,11,12,13,14,15,16,17,18,19,20,21,22,23,24,25,26,27,28,29,30},1)&lt;&gt;"")*ISERROR(FIND(MID(B4898,{1,2,3,4,5,6,7,8,9,10,11,12,13,14,15,16,17,18,19,20,21,22,23,24,25,26,27,28,29,30},1),"ABCDEFGHIJKLMNOPQRSTUVWXYZ0123456789-_")))=0,ISERROR(VALUE(B4898)))),"Недопустимый код: только латинские буквы A-Z в верхнем регистре, цифры, - и _; начало с буквы, до 30 символов (например MILK-001)",IF(SUMPRODUCT(--EXACT('Номенклатура'!$A$6:$A$205,B4898))=0,"Код не найден в номенклатуре",IF(SUMPRODUCT(--EXACT('Номенклатура'!$A$6:$A$205,B4898))&gt;1,"Код повторяется в номенклатуре",IF(ISNA(MATCH(C4898,{"Приход","Расход","Списание","Корректировка остатка"},0)),"Выберите тип операции",IF(NOT(ISNUMBER(D4898)),"Укажите количество",IF(D4898=0,"Количество не может быть 0",IF(AND(C4898&lt;&gt;"Корректировка остатка",D4898&lt;0),"Для этого типа количество положительное",IF(NOT(ISNUMBER('Номенклатура'!$C$2)),"Укажите дату начала учёта",IF(A4898&lt;INT('Номенклатура'!$C$2),"Раньше даты начала учёта: НЕ учтено",IF(AND(C4898="Корректировка остатка",TRIM(G4898)=""),"Учтено: добавьте пояснение","ОК")))))))))))))</f>
        <v/>
      </c>
    </row>
    <row r="4899" spans="1:9" x14ac:dyDescent="0.25">
      <c r="A4899" s="16"/>
      <c r="B4899" s="13"/>
      <c r="C4899" s="13"/>
      <c r="D4899" s="14"/>
      <c r="E4899" s="17" t="str">
        <f>IF(OR(B4899="",SUMPRODUCT(--EXACT('Номенклатура'!$A$6:$A$205,B4899))&lt;&gt;1),"",INDEX('Номенклатура'!$D$6:$D$205,SUMPRODUCT(EXACT('Номенклатура'!$A$6:$A$205,B4899)*(ROW('Номенклатура'!$A$6:$A$205)-5)))&amp;"")</f>
        <v/>
      </c>
      <c r="F4899" s="18" t="str">
        <f>IF(OR(I4899="ОК",I4899="Учтено: добавьте пояснение"),IF(C4899="Приход",D4899,IF(C4899="Корректировка остатка",D4899,-D4899)),"")</f>
        <v/>
      </c>
      <c r="G4899" s="13"/>
      <c r="H4899" s="15" t="str">
        <f>IF(OR(B4899="",SUMPRODUCT(--EXACT('Номенклатура'!$A$6:$A$205,B4899))&lt;&gt;1),"",INDEX('Номенклатура'!$B$6:$B$205,SUMPRODUCT(EXACT('Номенклатура'!$A$6:$A$205,B4899)*(ROW('Номенклатура'!$A$6:$A$205)-5)))&amp;"")</f>
        <v/>
      </c>
      <c r="I4899" s="15" t="str">
        <f>IF(COUNTA(A4899:D4899,G4899)=0,"",IF(NOT(ISNUMBER(A4899)),"Укажите дату",IF(B4899="","Укажите код",IF(NOT(AND(ISTEXT(B4899),LEN(B4899)&gt;0,LEN(B4899)&lt;=30,ISNUMBER(FIND(LEFT(B4899,1),"ABCDEFGHIJKLMNOPQRSTUVWXYZ")),SUMPRODUCT((MID(B4899,{1,2,3,4,5,6,7,8,9,10,11,12,13,14,15,16,17,18,19,20,21,22,23,24,25,26,27,28,29,30},1)&lt;&gt;"")*ISERROR(FIND(MID(B4899,{1,2,3,4,5,6,7,8,9,10,11,12,13,14,15,16,17,18,19,20,21,22,23,24,25,26,27,28,29,30},1),"ABCDEFGHIJKLMNOPQRSTUVWXYZ0123456789-_")))=0,ISERROR(VALUE(B4899)))),"Недопустимый код: только латинские буквы A-Z в верхнем регистре, цифры, - и _; начало с буквы, до 30 символов (например MILK-001)",IF(SUMPRODUCT(--EXACT('Номенклатура'!$A$6:$A$205,B4899))=0,"Код не найден в номенклатуре",IF(SUMPRODUCT(--EXACT('Номенклатура'!$A$6:$A$205,B4899))&gt;1,"Код повторяется в номенклатуре",IF(ISNA(MATCH(C4899,{"Приход","Расход","Списание","Корректировка остатка"},0)),"Выберите тип операции",IF(NOT(ISNUMBER(D4899)),"Укажите количество",IF(D4899=0,"Количество не может быть 0",IF(AND(C4899&lt;&gt;"Корректировка остатка",D4899&lt;0),"Для этого типа количество положительное",IF(NOT(ISNUMBER('Номенклатура'!$C$2)),"Укажите дату начала учёта",IF(A4899&lt;INT('Номенклатура'!$C$2),"Раньше даты начала учёта: НЕ учтено",IF(AND(C4899="Корректировка остатка",TRIM(G4899)=""),"Учтено: добавьте пояснение","ОК")))))))))))))</f>
        <v/>
      </c>
    </row>
    <row r="4900" spans="1:9" x14ac:dyDescent="0.25">
      <c r="A4900" s="16"/>
      <c r="B4900" s="13"/>
      <c r="C4900" s="13"/>
      <c r="D4900" s="14"/>
      <c r="E4900" s="17" t="str">
        <f>IF(OR(B4900="",SUMPRODUCT(--EXACT('Номенклатура'!$A$6:$A$205,B4900))&lt;&gt;1),"",INDEX('Номенклатура'!$D$6:$D$205,SUMPRODUCT(EXACT('Номенклатура'!$A$6:$A$205,B4900)*(ROW('Номенклатура'!$A$6:$A$205)-5)))&amp;"")</f>
        <v/>
      </c>
      <c r="F4900" s="18" t="str">
        <f>IF(OR(I4900="ОК",I4900="Учтено: добавьте пояснение"),IF(C4900="Приход",D4900,IF(C4900="Корректировка остатка",D4900,-D4900)),"")</f>
        <v/>
      </c>
      <c r="G4900" s="13"/>
      <c r="H4900" s="15" t="str">
        <f>IF(OR(B4900="",SUMPRODUCT(--EXACT('Номенклатура'!$A$6:$A$205,B4900))&lt;&gt;1),"",INDEX('Номенклатура'!$B$6:$B$205,SUMPRODUCT(EXACT('Номенклатура'!$A$6:$A$205,B4900)*(ROW('Номенклатура'!$A$6:$A$205)-5)))&amp;"")</f>
        <v/>
      </c>
      <c r="I4900" s="15" t="str">
        <f>IF(COUNTA(A4900:D4900,G4900)=0,"",IF(NOT(ISNUMBER(A4900)),"Укажите дату",IF(B4900="","Укажите код",IF(NOT(AND(ISTEXT(B4900),LEN(B4900)&gt;0,LEN(B4900)&lt;=30,ISNUMBER(FIND(LEFT(B4900,1),"ABCDEFGHIJKLMNOPQRSTUVWXYZ")),SUMPRODUCT((MID(B4900,{1,2,3,4,5,6,7,8,9,10,11,12,13,14,15,16,17,18,19,20,21,22,23,24,25,26,27,28,29,30},1)&lt;&gt;"")*ISERROR(FIND(MID(B4900,{1,2,3,4,5,6,7,8,9,10,11,12,13,14,15,16,17,18,19,20,21,22,23,24,25,26,27,28,29,30},1),"ABCDEFGHIJKLMNOPQRSTUVWXYZ0123456789-_")))=0,ISERROR(VALUE(B4900)))),"Недопустимый код: только латинские буквы A-Z в верхнем регистре, цифры, - и _; начало с буквы, до 30 символов (например MILK-001)",IF(SUMPRODUCT(--EXACT('Номенклатура'!$A$6:$A$205,B4900))=0,"Код не найден в номенклатуре",IF(SUMPRODUCT(--EXACT('Номенклатура'!$A$6:$A$205,B4900))&gt;1,"Код повторяется в номенклатуре",IF(ISNA(MATCH(C4900,{"Приход","Расход","Списание","Корректировка остатка"},0)),"Выберите тип операции",IF(NOT(ISNUMBER(D4900)),"Укажите количество",IF(D4900=0,"Количество не может быть 0",IF(AND(C4900&lt;&gt;"Корректировка остатка",D4900&lt;0),"Для этого типа количество положительное",IF(NOT(ISNUMBER('Номенклатура'!$C$2)),"Укажите дату начала учёта",IF(A4900&lt;INT('Номенклатура'!$C$2),"Раньше даты начала учёта: НЕ учтено",IF(AND(C4900="Корректировка остатка",TRIM(G4900)=""),"Учтено: добавьте пояснение","ОК")))))))))))))</f>
        <v/>
      </c>
    </row>
    <row r="4901" spans="1:9" x14ac:dyDescent="0.25">
      <c r="A4901" s="16"/>
      <c r="B4901" s="13"/>
      <c r="C4901" s="13"/>
      <c r="D4901" s="14"/>
      <c r="E4901" s="17" t="str">
        <f>IF(OR(B4901="",SUMPRODUCT(--EXACT('Номенклатура'!$A$6:$A$205,B4901))&lt;&gt;1),"",INDEX('Номенклатура'!$D$6:$D$205,SUMPRODUCT(EXACT('Номенклатура'!$A$6:$A$205,B4901)*(ROW('Номенклатура'!$A$6:$A$205)-5)))&amp;"")</f>
        <v/>
      </c>
      <c r="F4901" s="18" t="str">
        <f>IF(OR(I4901="ОК",I4901="Учтено: добавьте пояснение"),IF(C4901="Приход",D4901,IF(C4901="Корректировка остатка",D4901,-D4901)),"")</f>
        <v/>
      </c>
      <c r="G4901" s="13"/>
      <c r="H4901" s="15" t="str">
        <f>IF(OR(B4901="",SUMPRODUCT(--EXACT('Номенклатура'!$A$6:$A$205,B4901))&lt;&gt;1),"",INDEX('Номенклатура'!$B$6:$B$205,SUMPRODUCT(EXACT('Номенклатура'!$A$6:$A$205,B4901)*(ROW('Номенклатура'!$A$6:$A$205)-5)))&amp;"")</f>
        <v/>
      </c>
      <c r="I4901" s="15" t="str">
        <f>IF(COUNTA(A4901:D4901,G4901)=0,"",IF(NOT(ISNUMBER(A4901)),"Укажите дату",IF(B4901="","Укажите код",IF(NOT(AND(ISTEXT(B4901),LEN(B4901)&gt;0,LEN(B4901)&lt;=30,ISNUMBER(FIND(LEFT(B4901,1),"ABCDEFGHIJKLMNOPQRSTUVWXYZ")),SUMPRODUCT((MID(B4901,{1,2,3,4,5,6,7,8,9,10,11,12,13,14,15,16,17,18,19,20,21,22,23,24,25,26,27,28,29,30},1)&lt;&gt;"")*ISERROR(FIND(MID(B4901,{1,2,3,4,5,6,7,8,9,10,11,12,13,14,15,16,17,18,19,20,21,22,23,24,25,26,27,28,29,30},1),"ABCDEFGHIJKLMNOPQRSTUVWXYZ0123456789-_")))=0,ISERROR(VALUE(B4901)))),"Недопустимый код: только латинские буквы A-Z в верхнем регистре, цифры, - и _; начало с буквы, до 30 символов (например MILK-001)",IF(SUMPRODUCT(--EXACT('Номенклатура'!$A$6:$A$205,B4901))=0,"Код не найден в номенклатуре",IF(SUMPRODUCT(--EXACT('Номенклатура'!$A$6:$A$205,B4901))&gt;1,"Код повторяется в номенклатуре",IF(ISNA(MATCH(C4901,{"Приход","Расход","Списание","Корректировка остатка"},0)),"Выберите тип операции",IF(NOT(ISNUMBER(D4901)),"Укажите количество",IF(D4901=0,"Количество не может быть 0",IF(AND(C4901&lt;&gt;"Корректировка остатка",D4901&lt;0),"Для этого типа количество положительное",IF(NOT(ISNUMBER('Номенклатура'!$C$2)),"Укажите дату начала учёта",IF(A4901&lt;INT('Номенклатура'!$C$2),"Раньше даты начала учёта: НЕ учтено",IF(AND(C4901="Корректировка остатка",TRIM(G4901)=""),"Учтено: добавьте пояснение","ОК")))))))))))))</f>
        <v/>
      </c>
    </row>
    <row r="4902" spans="1:9" x14ac:dyDescent="0.25">
      <c r="A4902" s="16"/>
      <c r="B4902" s="13"/>
      <c r="C4902" s="13"/>
      <c r="D4902" s="14"/>
      <c r="E4902" s="17" t="str">
        <f>IF(OR(B4902="",SUMPRODUCT(--EXACT('Номенклатура'!$A$6:$A$205,B4902))&lt;&gt;1),"",INDEX('Номенклатура'!$D$6:$D$205,SUMPRODUCT(EXACT('Номенклатура'!$A$6:$A$205,B4902)*(ROW('Номенклатура'!$A$6:$A$205)-5)))&amp;"")</f>
        <v/>
      </c>
      <c r="F4902" s="18" t="str">
        <f>IF(OR(I4902="ОК",I4902="Учтено: добавьте пояснение"),IF(C4902="Приход",D4902,IF(C4902="Корректировка остатка",D4902,-D4902)),"")</f>
        <v/>
      </c>
      <c r="G4902" s="13"/>
      <c r="H4902" s="15" t="str">
        <f>IF(OR(B4902="",SUMPRODUCT(--EXACT('Номенклатура'!$A$6:$A$205,B4902))&lt;&gt;1),"",INDEX('Номенклатура'!$B$6:$B$205,SUMPRODUCT(EXACT('Номенклатура'!$A$6:$A$205,B4902)*(ROW('Номенклатура'!$A$6:$A$205)-5)))&amp;"")</f>
        <v/>
      </c>
      <c r="I4902" s="15" t="str">
        <f>IF(COUNTA(A4902:D4902,G4902)=0,"",IF(NOT(ISNUMBER(A4902)),"Укажите дату",IF(B4902="","Укажите код",IF(NOT(AND(ISTEXT(B4902),LEN(B4902)&gt;0,LEN(B4902)&lt;=30,ISNUMBER(FIND(LEFT(B4902,1),"ABCDEFGHIJKLMNOPQRSTUVWXYZ")),SUMPRODUCT((MID(B4902,{1,2,3,4,5,6,7,8,9,10,11,12,13,14,15,16,17,18,19,20,21,22,23,24,25,26,27,28,29,30},1)&lt;&gt;"")*ISERROR(FIND(MID(B4902,{1,2,3,4,5,6,7,8,9,10,11,12,13,14,15,16,17,18,19,20,21,22,23,24,25,26,27,28,29,30},1),"ABCDEFGHIJKLMNOPQRSTUVWXYZ0123456789-_")))=0,ISERROR(VALUE(B4902)))),"Недопустимый код: только латинские буквы A-Z в верхнем регистре, цифры, - и _; начало с буквы, до 30 символов (например MILK-001)",IF(SUMPRODUCT(--EXACT('Номенклатура'!$A$6:$A$205,B4902))=0,"Код не найден в номенклатуре",IF(SUMPRODUCT(--EXACT('Номенклатура'!$A$6:$A$205,B4902))&gt;1,"Код повторяется в номенклатуре",IF(ISNA(MATCH(C4902,{"Приход","Расход","Списание","Корректировка остатка"},0)),"Выберите тип операции",IF(NOT(ISNUMBER(D4902)),"Укажите количество",IF(D4902=0,"Количество не может быть 0",IF(AND(C4902&lt;&gt;"Корректировка остатка",D4902&lt;0),"Для этого типа количество положительное",IF(NOT(ISNUMBER('Номенклатура'!$C$2)),"Укажите дату начала учёта",IF(A4902&lt;INT('Номенклатура'!$C$2),"Раньше даты начала учёта: НЕ учтено",IF(AND(C4902="Корректировка остатка",TRIM(G4902)=""),"Учтено: добавьте пояснение","ОК")))))))))))))</f>
        <v/>
      </c>
    </row>
    <row r="4903" spans="1:9" x14ac:dyDescent="0.25">
      <c r="A4903" s="16"/>
      <c r="B4903" s="13"/>
      <c r="C4903" s="13"/>
      <c r="D4903" s="14"/>
      <c r="E4903" s="17" t="str">
        <f>IF(OR(B4903="",SUMPRODUCT(--EXACT('Номенклатура'!$A$6:$A$205,B4903))&lt;&gt;1),"",INDEX('Номенклатура'!$D$6:$D$205,SUMPRODUCT(EXACT('Номенклатура'!$A$6:$A$205,B4903)*(ROW('Номенклатура'!$A$6:$A$205)-5)))&amp;"")</f>
        <v/>
      </c>
      <c r="F4903" s="18" t="str">
        <f>IF(OR(I4903="ОК",I4903="Учтено: добавьте пояснение"),IF(C4903="Приход",D4903,IF(C4903="Корректировка остатка",D4903,-D4903)),"")</f>
        <v/>
      </c>
      <c r="G4903" s="13"/>
      <c r="H4903" s="15" t="str">
        <f>IF(OR(B4903="",SUMPRODUCT(--EXACT('Номенклатура'!$A$6:$A$205,B4903))&lt;&gt;1),"",INDEX('Номенклатура'!$B$6:$B$205,SUMPRODUCT(EXACT('Номенклатура'!$A$6:$A$205,B4903)*(ROW('Номенклатура'!$A$6:$A$205)-5)))&amp;"")</f>
        <v/>
      </c>
      <c r="I4903" s="15" t="str">
        <f>IF(COUNTA(A4903:D4903,G4903)=0,"",IF(NOT(ISNUMBER(A4903)),"Укажите дату",IF(B4903="","Укажите код",IF(NOT(AND(ISTEXT(B4903),LEN(B4903)&gt;0,LEN(B4903)&lt;=30,ISNUMBER(FIND(LEFT(B4903,1),"ABCDEFGHIJKLMNOPQRSTUVWXYZ")),SUMPRODUCT((MID(B4903,{1,2,3,4,5,6,7,8,9,10,11,12,13,14,15,16,17,18,19,20,21,22,23,24,25,26,27,28,29,30},1)&lt;&gt;"")*ISERROR(FIND(MID(B4903,{1,2,3,4,5,6,7,8,9,10,11,12,13,14,15,16,17,18,19,20,21,22,23,24,25,26,27,28,29,30},1),"ABCDEFGHIJKLMNOPQRSTUVWXYZ0123456789-_")))=0,ISERROR(VALUE(B4903)))),"Недопустимый код: только латинские буквы A-Z в верхнем регистре, цифры, - и _; начало с буквы, до 30 символов (например MILK-001)",IF(SUMPRODUCT(--EXACT('Номенклатура'!$A$6:$A$205,B4903))=0,"Код не найден в номенклатуре",IF(SUMPRODUCT(--EXACT('Номенклатура'!$A$6:$A$205,B4903))&gt;1,"Код повторяется в номенклатуре",IF(ISNA(MATCH(C4903,{"Приход","Расход","Списание","Корректировка остатка"},0)),"Выберите тип операции",IF(NOT(ISNUMBER(D4903)),"Укажите количество",IF(D4903=0,"Количество не может быть 0",IF(AND(C4903&lt;&gt;"Корректировка остатка",D4903&lt;0),"Для этого типа количество положительное",IF(NOT(ISNUMBER('Номенклатура'!$C$2)),"Укажите дату начала учёта",IF(A4903&lt;INT('Номенклатура'!$C$2),"Раньше даты начала учёта: НЕ учтено",IF(AND(C4903="Корректировка остатка",TRIM(G4903)=""),"Учтено: добавьте пояснение","ОК")))))))))))))</f>
        <v/>
      </c>
    </row>
    <row r="4904" spans="1:9" x14ac:dyDescent="0.25">
      <c r="A4904" s="16"/>
      <c r="B4904" s="13"/>
      <c r="C4904" s="13"/>
      <c r="D4904" s="14"/>
      <c r="E4904" s="17" t="str">
        <f>IF(OR(B4904="",SUMPRODUCT(--EXACT('Номенклатура'!$A$6:$A$205,B4904))&lt;&gt;1),"",INDEX('Номенклатура'!$D$6:$D$205,SUMPRODUCT(EXACT('Номенклатура'!$A$6:$A$205,B4904)*(ROW('Номенклатура'!$A$6:$A$205)-5)))&amp;"")</f>
        <v/>
      </c>
      <c r="F4904" s="18" t="str">
        <f>IF(OR(I4904="ОК",I4904="Учтено: добавьте пояснение"),IF(C4904="Приход",D4904,IF(C4904="Корректировка остатка",D4904,-D4904)),"")</f>
        <v/>
      </c>
      <c r="G4904" s="13"/>
      <c r="H4904" s="15" t="str">
        <f>IF(OR(B4904="",SUMPRODUCT(--EXACT('Номенклатура'!$A$6:$A$205,B4904))&lt;&gt;1),"",INDEX('Номенклатура'!$B$6:$B$205,SUMPRODUCT(EXACT('Номенклатура'!$A$6:$A$205,B4904)*(ROW('Номенклатура'!$A$6:$A$205)-5)))&amp;"")</f>
        <v/>
      </c>
      <c r="I4904" s="15" t="str">
        <f>IF(COUNTA(A4904:D4904,G4904)=0,"",IF(NOT(ISNUMBER(A4904)),"Укажите дату",IF(B4904="","Укажите код",IF(NOT(AND(ISTEXT(B4904),LEN(B4904)&gt;0,LEN(B4904)&lt;=30,ISNUMBER(FIND(LEFT(B4904,1),"ABCDEFGHIJKLMNOPQRSTUVWXYZ")),SUMPRODUCT((MID(B4904,{1,2,3,4,5,6,7,8,9,10,11,12,13,14,15,16,17,18,19,20,21,22,23,24,25,26,27,28,29,30},1)&lt;&gt;"")*ISERROR(FIND(MID(B4904,{1,2,3,4,5,6,7,8,9,10,11,12,13,14,15,16,17,18,19,20,21,22,23,24,25,26,27,28,29,30},1),"ABCDEFGHIJKLMNOPQRSTUVWXYZ0123456789-_")))=0,ISERROR(VALUE(B4904)))),"Недопустимый код: только латинские буквы A-Z в верхнем регистре, цифры, - и _; начало с буквы, до 30 символов (например MILK-001)",IF(SUMPRODUCT(--EXACT('Номенклатура'!$A$6:$A$205,B4904))=0,"Код не найден в номенклатуре",IF(SUMPRODUCT(--EXACT('Номенклатура'!$A$6:$A$205,B4904))&gt;1,"Код повторяется в номенклатуре",IF(ISNA(MATCH(C4904,{"Приход","Расход","Списание","Корректировка остатка"},0)),"Выберите тип операции",IF(NOT(ISNUMBER(D4904)),"Укажите количество",IF(D4904=0,"Количество не может быть 0",IF(AND(C4904&lt;&gt;"Корректировка остатка",D4904&lt;0),"Для этого типа количество положительное",IF(NOT(ISNUMBER('Номенклатура'!$C$2)),"Укажите дату начала учёта",IF(A4904&lt;INT('Номенклатура'!$C$2),"Раньше даты начала учёта: НЕ учтено",IF(AND(C4904="Корректировка остатка",TRIM(G4904)=""),"Учтено: добавьте пояснение","ОК")))))))))))))</f>
        <v/>
      </c>
    </row>
    <row r="4905" spans="1:9" x14ac:dyDescent="0.25">
      <c r="A4905" s="16"/>
      <c r="B4905" s="13"/>
      <c r="C4905" s="13"/>
      <c r="D4905" s="14"/>
      <c r="E4905" s="17" t="str">
        <f>IF(OR(B4905="",SUMPRODUCT(--EXACT('Номенклатура'!$A$6:$A$205,B4905))&lt;&gt;1),"",INDEX('Номенклатура'!$D$6:$D$205,SUMPRODUCT(EXACT('Номенклатура'!$A$6:$A$205,B4905)*(ROW('Номенклатура'!$A$6:$A$205)-5)))&amp;"")</f>
        <v/>
      </c>
      <c r="F4905" s="18" t="str">
        <f>IF(OR(I4905="ОК",I4905="Учтено: добавьте пояснение"),IF(C4905="Приход",D4905,IF(C4905="Корректировка остатка",D4905,-D4905)),"")</f>
        <v/>
      </c>
      <c r="G4905" s="13"/>
      <c r="H4905" s="15" t="str">
        <f>IF(OR(B4905="",SUMPRODUCT(--EXACT('Номенклатура'!$A$6:$A$205,B4905))&lt;&gt;1),"",INDEX('Номенклатура'!$B$6:$B$205,SUMPRODUCT(EXACT('Номенклатура'!$A$6:$A$205,B4905)*(ROW('Номенклатура'!$A$6:$A$205)-5)))&amp;"")</f>
        <v/>
      </c>
      <c r="I4905" s="15" t="str">
        <f>IF(COUNTA(A4905:D4905,G4905)=0,"",IF(NOT(ISNUMBER(A4905)),"Укажите дату",IF(B4905="","Укажите код",IF(NOT(AND(ISTEXT(B4905),LEN(B4905)&gt;0,LEN(B4905)&lt;=30,ISNUMBER(FIND(LEFT(B4905,1),"ABCDEFGHIJKLMNOPQRSTUVWXYZ")),SUMPRODUCT((MID(B4905,{1,2,3,4,5,6,7,8,9,10,11,12,13,14,15,16,17,18,19,20,21,22,23,24,25,26,27,28,29,30},1)&lt;&gt;"")*ISERROR(FIND(MID(B4905,{1,2,3,4,5,6,7,8,9,10,11,12,13,14,15,16,17,18,19,20,21,22,23,24,25,26,27,28,29,30},1),"ABCDEFGHIJKLMNOPQRSTUVWXYZ0123456789-_")))=0,ISERROR(VALUE(B4905)))),"Недопустимый код: только латинские буквы A-Z в верхнем регистре, цифры, - и _; начало с буквы, до 30 символов (например MILK-001)",IF(SUMPRODUCT(--EXACT('Номенклатура'!$A$6:$A$205,B4905))=0,"Код не найден в номенклатуре",IF(SUMPRODUCT(--EXACT('Номенклатура'!$A$6:$A$205,B4905))&gt;1,"Код повторяется в номенклатуре",IF(ISNA(MATCH(C4905,{"Приход","Расход","Списание","Корректировка остатка"},0)),"Выберите тип операции",IF(NOT(ISNUMBER(D4905)),"Укажите количество",IF(D4905=0,"Количество не может быть 0",IF(AND(C4905&lt;&gt;"Корректировка остатка",D4905&lt;0),"Для этого типа количество положительное",IF(NOT(ISNUMBER('Номенклатура'!$C$2)),"Укажите дату начала учёта",IF(A4905&lt;INT('Номенклатура'!$C$2),"Раньше даты начала учёта: НЕ учтено",IF(AND(C4905="Корректировка остатка",TRIM(G4905)=""),"Учтено: добавьте пояснение","ОК")))))))))))))</f>
        <v/>
      </c>
    </row>
    <row r="4906" spans="1:9" x14ac:dyDescent="0.25">
      <c r="A4906" s="16"/>
      <c r="B4906" s="13"/>
      <c r="C4906" s="13"/>
      <c r="D4906" s="14"/>
      <c r="E4906" s="17" t="str">
        <f>IF(OR(B4906="",SUMPRODUCT(--EXACT('Номенклатура'!$A$6:$A$205,B4906))&lt;&gt;1),"",INDEX('Номенклатура'!$D$6:$D$205,SUMPRODUCT(EXACT('Номенклатура'!$A$6:$A$205,B4906)*(ROW('Номенклатура'!$A$6:$A$205)-5)))&amp;"")</f>
        <v/>
      </c>
      <c r="F4906" s="18" t="str">
        <f>IF(OR(I4906="ОК",I4906="Учтено: добавьте пояснение"),IF(C4906="Приход",D4906,IF(C4906="Корректировка остатка",D4906,-D4906)),"")</f>
        <v/>
      </c>
      <c r="G4906" s="13"/>
      <c r="H4906" s="15" t="str">
        <f>IF(OR(B4906="",SUMPRODUCT(--EXACT('Номенклатура'!$A$6:$A$205,B4906))&lt;&gt;1),"",INDEX('Номенклатура'!$B$6:$B$205,SUMPRODUCT(EXACT('Номенклатура'!$A$6:$A$205,B4906)*(ROW('Номенклатура'!$A$6:$A$205)-5)))&amp;"")</f>
        <v/>
      </c>
      <c r="I4906" s="15" t="str">
        <f>IF(COUNTA(A4906:D4906,G4906)=0,"",IF(NOT(ISNUMBER(A4906)),"Укажите дату",IF(B4906="","Укажите код",IF(NOT(AND(ISTEXT(B4906),LEN(B4906)&gt;0,LEN(B4906)&lt;=30,ISNUMBER(FIND(LEFT(B4906,1),"ABCDEFGHIJKLMNOPQRSTUVWXYZ")),SUMPRODUCT((MID(B4906,{1,2,3,4,5,6,7,8,9,10,11,12,13,14,15,16,17,18,19,20,21,22,23,24,25,26,27,28,29,30},1)&lt;&gt;"")*ISERROR(FIND(MID(B4906,{1,2,3,4,5,6,7,8,9,10,11,12,13,14,15,16,17,18,19,20,21,22,23,24,25,26,27,28,29,30},1),"ABCDEFGHIJKLMNOPQRSTUVWXYZ0123456789-_")))=0,ISERROR(VALUE(B4906)))),"Недопустимый код: только латинские буквы A-Z в верхнем регистре, цифры, - и _; начало с буквы, до 30 символов (например MILK-001)",IF(SUMPRODUCT(--EXACT('Номенклатура'!$A$6:$A$205,B4906))=0,"Код не найден в номенклатуре",IF(SUMPRODUCT(--EXACT('Номенклатура'!$A$6:$A$205,B4906))&gt;1,"Код повторяется в номенклатуре",IF(ISNA(MATCH(C4906,{"Приход","Расход","Списание","Корректировка остатка"},0)),"Выберите тип операции",IF(NOT(ISNUMBER(D4906)),"Укажите количество",IF(D4906=0,"Количество не может быть 0",IF(AND(C4906&lt;&gt;"Корректировка остатка",D4906&lt;0),"Для этого типа количество положительное",IF(NOT(ISNUMBER('Номенклатура'!$C$2)),"Укажите дату начала учёта",IF(A4906&lt;INT('Номенклатура'!$C$2),"Раньше даты начала учёта: НЕ учтено",IF(AND(C4906="Корректировка остатка",TRIM(G4906)=""),"Учтено: добавьте пояснение","ОК")))))))))))))</f>
        <v/>
      </c>
    </row>
    <row r="4907" spans="1:9" x14ac:dyDescent="0.25">
      <c r="A4907" s="16"/>
      <c r="B4907" s="13"/>
      <c r="C4907" s="13"/>
      <c r="D4907" s="14"/>
      <c r="E4907" s="17" t="str">
        <f>IF(OR(B4907="",SUMPRODUCT(--EXACT('Номенклатура'!$A$6:$A$205,B4907))&lt;&gt;1),"",INDEX('Номенклатура'!$D$6:$D$205,SUMPRODUCT(EXACT('Номенклатура'!$A$6:$A$205,B4907)*(ROW('Номенклатура'!$A$6:$A$205)-5)))&amp;"")</f>
        <v/>
      </c>
      <c r="F4907" s="18" t="str">
        <f>IF(OR(I4907="ОК",I4907="Учтено: добавьте пояснение"),IF(C4907="Приход",D4907,IF(C4907="Корректировка остатка",D4907,-D4907)),"")</f>
        <v/>
      </c>
      <c r="G4907" s="13"/>
      <c r="H4907" s="15" t="str">
        <f>IF(OR(B4907="",SUMPRODUCT(--EXACT('Номенклатура'!$A$6:$A$205,B4907))&lt;&gt;1),"",INDEX('Номенклатура'!$B$6:$B$205,SUMPRODUCT(EXACT('Номенклатура'!$A$6:$A$205,B4907)*(ROW('Номенклатура'!$A$6:$A$205)-5)))&amp;"")</f>
        <v/>
      </c>
      <c r="I4907" s="15" t="str">
        <f>IF(COUNTA(A4907:D4907,G4907)=0,"",IF(NOT(ISNUMBER(A4907)),"Укажите дату",IF(B4907="","Укажите код",IF(NOT(AND(ISTEXT(B4907),LEN(B4907)&gt;0,LEN(B4907)&lt;=30,ISNUMBER(FIND(LEFT(B4907,1),"ABCDEFGHIJKLMNOPQRSTUVWXYZ")),SUMPRODUCT((MID(B4907,{1,2,3,4,5,6,7,8,9,10,11,12,13,14,15,16,17,18,19,20,21,22,23,24,25,26,27,28,29,30},1)&lt;&gt;"")*ISERROR(FIND(MID(B4907,{1,2,3,4,5,6,7,8,9,10,11,12,13,14,15,16,17,18,19,20,21,22,23,24,25,26,27,28,29,30},1),"ABCDEFGHIJKLMNOPQRSTUVWXYZ0123456789-_")))=0,ISERROR(VALUE(B4907)))),"Недопустимый код: только латинские буквы A-Z в верхнем регистре, цифры, - и _; начало с буквы, до 30 символов (например MILK-001)",IF(SUMPRODUCT(--EXACT('Номенклатура'!$A$6:$A$205,B4907))=0,"Код не найден в номенклатуре",IF(SUMPRODUCT(--EXACT('Номенклатура'!$A$6:$A$205,B4907))&gt;1,"Код повторяется в номенклатуре",IF(ISNA(MATCH(C4907,{"Приход","Расход","Списание","Корректировка остатка"},0)),"Выберите тип операции",IF(NOT(ISNUMBER(D4907)),"Укажите количество",IF(D4907=0,"Количество не может быть 0",IF(AND(C4907&lt;&gt;"Корректировка остатка",D4907&lt;0),"Для этого типа количество положительное",IF(NOT(ISNUMBER('Номенклатура'!$C$2)),"Укажите дату начала учёта",IF(A4907&lt;INT('Номенклатура'!$C$2),"Раньше даты начала учёта: НЕ учтено",IF(AND(C4907="Корректировка остатка",TRIM(G4907)=""),"Учтено: добавьте пояснение","ОК")))))))))))))</f>
        <v/>
      </c>
    </row>
    <row r="4908" spans="1:9" x14ac:dyDescent="0.25">
      <c r="A4908" s="16"/>
      <c r="B4908" s="13"/>
      <c r="C4908" s="13"/>
      <c r="D4908" s="14"/>
      <c r="E4908" s="17" t="str">
        <f>IF(OR(B4908="",SUMPRODUCT(--EXACT('Номенклатура'!$A$6:$A$205,B4908))&lt;&gt;1),"",INDEX('Номенклатура'!$D$6:$D$205,SUMPRODUCT(EXACT('Номенклатура'!$A$6:$A$205,B4908)*(ROW('Номенклатура'!$A$6:$A$205)-5)))&amp;"")</f>
        <v/>
      </c>
      <c r="F4908" s="18" t="str">
        <f>IF(OR(I4908="ОК",I4908="Учтено: добавьте пояснение"),IF(C4908="Приход",D4908,IF(C4908="Корректировка остатка",D4908,-D4908)),"")</f>
        <v/>
      </c>
      <c r="G4908" s="13"/>
      <c r="H4908" s="15" t="str">
        <f>IF(OR(B4908="",SUMPRODUCT(--EXACT('Номенклатура'!$A$6:$A$205,B4908))&lt;&gt;1),"",INDEX('Номенклатура'!$B$6:$B$205,SUMPRODUCT(EXACT('Номенклатура'!$A$6:$A$205,B4908)*(ROW('Номенклатура'!$A$6:$A$205)-5)))&amp;"")</f>
        <v/>
      </c>
      <c r="I4908" s="15" t="str">
        <f>IF(COUNTA(A4908:D4908,G4908)=0,"",IF(NOT(ISNUMBER(A4908)),"Укажите дату",IF(B4908="","Укажите код",IF(NOT(AND(ISTEXT(B4908),LEN(B4908)&gt;0,LEN(B4908)&lt;=30,ISNUMBER(FIND(LEFT(B4908,1),"ABCDEFGHIJKLMNOPQRSTUVWXYZ")),SUMPRODUCT((MID(B4908,{1,2,3,4,5,6,7,8,9,10,11,12,13,14,15,16,17,18,19,20,21,22,23,24,25,26,27,28,29,30},1)&lt;&gt;"")*ISERROR(FIND(MID(B4908,{1,2,3,4,5,6,7,8,9,10,11,12,13,14,15,16,17,18,19,20,21,22,23,24,25,26,27,28,29,30},1),"ABCDEFGHIJKLMNOPQRSTUVWXYZ0123456789-_")))=0,ISERROR(VALUE(B4908)))),"Недопустимый код: только латинские буквы A-Z в верхнем регистре, цифры, - и _; начало с буквы, до 30 символов (например MILK-001)",IF(SUMPRODUCT(--EXACT('Номенклатура'!$A$6:$A$205,B4908))=0,"Код не найден в номенклатуре",IF(SUMPRODUCT(--EXACT('Номенклатура'!$A$6:$A$205,B4908))&gt;1,"Код повторяется в номенклатуре",IF(ISNA(MATCH(C4908,{"Приход","Расход","Списание","Корректировка остатка"},0)),"Выберите тип операции",IF(NOT(ISNUMBER(D4908)),"Укажите количество",IF(D4908=0,"Количество не может быть 0",IF(AND(C4908&lt;&gt;"Корректировка остатка",D4908&lt;0),"Для этого типа количество положительное",IF(NOT(ISNUMBER('Номенклатура'!$C$2)),"Укажите дату начала учёта",IF(A4908&lt;INT('Номенклатура'!$C$2),"Раньше даты начала учёта: НЕ учтено",IF(AND(C4908="Корректировка остатка",TRIM(G4908)=""),"Учтено: добавьте пояснение","ОК")))))))))))))</f>
        <v/>
      </c>
    </row>
    <row r="4909" spans="1:9" x14ac:dyDescent="0.25">
      <c r="A4909" s="16"/>
      <c r="B4909" s="13"/>
      <c r="C4909" s="13"/>
      <c r="D4909" s="14"/>
      <c r="E4909" s="17" t="str">
        <f>IF(OR(B4909="",SUMPRODUCT(--EXACT('Номенклатура'!$A$6:$A$205,B4909))&lt;&gt;1),"",INDEX('Номенклатура'!$D$6:$D$205,SUMPRODUCT(EXACT('Номенклатура'!$A$6:$A$205,B4909)*(ROW('Номенклатура'!$A$6:$A$205)-5)))&amp;"")</f>
        <v/>
      </c>
      <c r="F4909" s="18" t="str">
        <f>IF(OR(I4909="ОК",I4909="Учтено: добавьте пояснение"),IF(C4909="Приход",D4909,IF(C4909="Корректировка остатка",D4909,-D4909)),"")</f>
        <v/>
      </c>
      <c r="G4909" s="13"/>
      <c r="H4909" s="15" t="str">
        <f>IF(OR(B4909="",SUMPRODUCT(--EXACT('Номенклатура'!$A$6:$A$205,B4909))&lt;&gt;1),"",INDEX('Номенклатура'!$B$6:$B$205,SUMPRODUCT(EXACT('Номенклатура'!$A$6:$A$205,B4909)*(ROW('Номенклатура'!$A$6:$A$205)-5)))&amp;"")</f>
        <v/>
      </c>
      <c r="I4909" s="15" t="str">
        <f>IF(COUNTA(A4909:D4909,G4909)=0,"",IF(NOT(ISNUMBER(A4909)),"Укажите дату",IF(B4909="","Укажите код",IF(NOT(AND(ISTEXT(B4909),LEN(B4909)&gt;0,LEN(B4909)&lt;=30,ISNUMBER(FIND(LEFT(B4909,1),"ABCDEFGHIJKLMNOPQRSTUVWXYZ")),SUMPRODUCT((MID(B4909,{1,2,3,4,5,6,7,8,9,10,11,12,13,14,15,16,17,18,19,20,21,22,23,24,25,26,27,28,29,30},1)&lt;&gt;"")*ISERROR(FIND(MID(B4909,{1,2,3,4,5,6,7,8,9,10,11,12,13,14,15,16,17,18,19,20,21,22,23,24,25,26,27,28,29,30},1),"ABCDEFGHIJKLMNOPQRSTUVWXYZ0123456789-_")))=0,ISERROR(VALUE(B4909)))),"Недопустимый код: только латинские буквы A-Z в верхнем регистре, цифры, - и _; начало с буквы, до 30 символов (например MILK-001)",IF(SUMPRODUCT(--EXACT('Номенклатура'!$A$6:$A$205,B4909))=0,"Код не найден в номенклатуре",IF(SUMPRODUCT(--EXACT('Номенклатура'!$A$6:$A$205,B4909))&gt;1,"Код повторяется в номенклатуре",IF(ISNA(MATCH(C4909,{"Приход","Расход","Списание","Корректировка остатка"},0)),"Выберите тип операции",IF(NOT(ISNUMBER(D4909)),"Укажите количество",IF(D4909=0,"Количество не может быть 0",IF(AND(C4909&lt;&gt;"Корректировка остатка",D4909&lt;0),"Для этого типа количество положительное",IF(NOT(ISNUMBER('Номенклатура'!$C$2)),"Укажите дату начала учёта",IF(A4909&lt;INT('Номенклатура'!$C$2),"Раньше даты начала учёта: НЕ учтено",IF(AND(C4909="Корректировка остатка",TRIM(G4909)=""),"Учтено: добавьте пояснение","ОК")))))))))))))</f>
        <v/>
      </c>
    </row>
    <row r="4910" spans="1:9" x14ac:dyDescent="0.25">
      <c r="A4910" s="16"/>
      <c r="B4910" s="13"/>
      <c r="C4910" s="13"/>
      <c r="D4910" s="14"/>
      <c r="E4910" s="17" t="str">
        <f>IF(OR(B4910="",SUMPRODUCT(--EXACT('Номенклатура'!$A$6:$A$205,B4910))&lt;&gt;1),"",INDEX('Номенклатура'!$D$6:$D$205,SUMPRODUCT(EXACT('Номенклатура'!$A$6:$A$205,B4910)*(ROW('Номенклатура'!$A$6:$A$205)-5)))&amp;"")</f>
        <v/>
      </c>
      <c r="F4910" s="18" t="str">
        <f>IF(OR(I4910="ОК",I4910="Учтено: добавьте пояснение"),IF(C4910="Приход",D4910,IF(C4910="Корректировка остатка",D4910,-D4910)),"")</f>
        <v/>
      </c>
      <c r="G4910" s="13"/>
      <c r="H4910" s="15" t="str">
        <f>IF(OR(B4910="",SUMPRODUCT(--EXACT('Номенклатура'!$A$6:$A$205,B4910))&lt;&gt;1),"",INDEX('Номенклатура'!$B$6:$B$205,SUMPRODUCT(EXACT('Номенклатура'!$A$6:$A$205,B4910)*(ROW('Номенклатура'!$A$6:$A$205)-5)))&amp;"")</f>
        <v/>
      </c>
      <c r="I4910" s="15" t="str">
        <f>IF(COUNTA(A4910:D4910,G4910)=0,"",IF(NOT(ISNUMBER(A4910)),"Укажите дату",IF(B4910="","Укажите код",IF(NOT(AND(ISTEXT(B4910),LEN(B4910)&gt;0,LEN(B4910)&lt;=30,ISNUMBER(FIND(LEFT(B4910,1),"ABCDEFGHIJKLMNOPQRSTUVWXYZ")),SUMPRODUCT((MID(B4910,{1,2,3,4,5,6,7,8,9,10,11,12,13,14,15,16,17,18,19,20,21,22,23,24,25,26,27,28,29,30},1)&lt;&gt;"")*ISERROR(FIND(MID(B4910,{1,2,3,4,5,6,7,8,9,10,11,12,13,14,15,16,17,18,19,20,21,22,23,24,25,26,27,28,29,30},1),"ABCDEFGHIJKLMNOPQRSTUVWXYZ0123456789-_")))=0,ISERROR(VALUE(B4910)))),"Недопустимый код: только латинские буквы A-Z в верхнем регистре, цифры, - и _; начало с буквы, до 30 символов (например MILK-001)",IF(SUMPRODUCT(--EXACT('Номенклатура'!$A$6:$A$205,B4910))=0,"Код не найден в номенклатуре",IF(SUMPRODUCT(--EXACT('Номенклатура'!$A$6:$A$205,B4910))&gt;1,"Код повторяется в номенклатуре",IF(ISNA(MATCH(C4910,{"Приход","Расход","Списание","Корректировка остатка"},0)),"Выберите тип операции",IF(NOT(ISNUMBER(D4910)),"Укажите количество",IF(D4910=0,"Количество не может быть 0",IF(AND(C4910&lt;&gt;"Корректировка остатка",D4910&lt;0),"Для этого типа количество положительное",IF(NOT(ISNUMBER('Номенклатура'!$C$2)),"Укажите дату начала учёта",IF(A4910&lt;INT('Номенклатура'!$C$2),"Раньше даты начала учёта: НЕ учтено",IF(AND(C4910="Корректировка остатка",TRIM(G4910)=""),"Учтено: добавьте пояснение","ОК")))))))))))))</f>
        <v/>
      </c>
    </row>
    <row r="4911" spans="1:9" x14ac:dyDescent="0.25">
      <c r="A4911" s="16"/>
      <c r="B4911" s="13"/>
      <c r="C4911" s="13"/>
      <c r="D4911" s="14"/>
      <c r="E4911" s="17" t="str">
        <f>IF(OR(B4911="",SUMPRODUCT(--EXACT('Номенклатура'!$A$6:$A$205,B4911))&lt;&gt;1),"",INDEX('Номенклатура'!$D$6:$D$205,SUMPRODUCT(EXACT('Номенклатура'!$A$6:$A$205,B4911)*(ROW('Номенклатура'!$A$6:$A$205)-5)))&amp;"")</f>
        <v/>
      </c>
      <c r="F4911" s="18" t="str">
        <f>IF(OR(I4911="ОК",I4911="Учтено: добавьте пояснение"),IF(C4911="Приход",D4911,IF(C4911="Корректировка остатка",D4911,-D4911)),"")</f>
        <v/>
      </c>
      <c r="G4911" s="13"/>
      <c r="H4911" s="15" t="str">
        <f>IF(OR(B4911="",SUMPRODUCT(--EXACT('Номенклатура'!$A$6:$A$205,B4911))&lt;&gt;1),"",INDEX('Номенклатура'!$B$6:$B$205,SUMPRODUCT(EXACT('Номенклатура'!$A$6:$A$205,B4911)*(ROW('Номенклатура'!$A$6:$A$205)-5)))&amp;"")</f>
        <v/>
      </c>
      <c r="I4911" s="15" t="str">
        <f>IF(COUNTA(A4911:D4911,G4911)=0,"",IF(NOT(ISNUMBER(A4911)),"Укажите дату",IF(B4911="","Укажите код",IF(NOT(AND(ISTEXT(B4911),LEN(B4911)&gt;0,LEN(B4911)&lt;=30,ISNUMBER(FIND(LEFT(B4911,1),"ABCDEFGHIJKLMNOPQRSTUVWXYZ")),SUMPRODUCT((MID(B4911,{1,2,3,4,5,6,7,8,9,10,11,12,13,14,15,16,17,18,19,20,21,22,23,24,25,26,27,28,29,30},1)&lt;&gt;"")*ISERROR(FIND(MID(B4911,{1,2,3,4,5,6,7,8,9,10,11,12,13,14,15,16,17,18,19,20,21,22,23,24,25,26,27,28,29,30},1),"ABCDEFGHIJKLMNOPQRSTUVWXYZ0123456789-_")))=0,ISERROR(VALUE(B4911)))),"Недопустимый код: только латинские буквы A-Z в верхнем регистре, цифры, - и _; начало с буквы, до 30 символов (например MILK-001)",IF(SUMPRODUCT(--EXACT('Номенклатура'!$A$6:$A$205,B4911))=0,"Код не найден в номенклатуре",IF(SUMPRODUCT(--EXACT('Номенклатура'!$A$6:$A$205,B4911))&gt;1,"Код повторяется в номенклатуре",IF(ISNA(MATCH(C4911,{"Приход","Расход","Списание","Корректировка остатка"},0)),"Выберите тип операции",IF(NOT(ISNUMBER(D4911)),"Укажите количество",IF(D4911=0,"Количество не может быть 0",IF(AND(C4911&lt;&gt;"Корректировка остатка",D4911&lt;0),"Для этого типа количество положительное",IF(NOT(ISNUMBER('Номенклатура'!$C$2)),"Укажите дату начала учёта",IF(A4911&lt;INT('Номенклатура'!$C$2),"Раньше даты начала учёта: НЕ учтено",IF(AND(C4911="Корректировка остатка",TRIM(G4911)=""),"Учтено: добавьте пояснение","ОК")))))))))))))</f>
        <v/>
      </c>
    </row>
    <row r="4912" spans="1:9" x14ac:dyDescent="0.25">
      <c r="A4912" s="16"/>
      <c r="B4912" s="13"/>
      <c r="C4912" s="13"/>
      <c r="D4912" s="14"/>
      <c r="E4912" s="17" t="str">
        <f>IF(OR(B4912="",SUMPRODUCT(--EXACT('Номенклатура'!$A$6:$A$205,B4912))&lt;&gt;1),"",INDEX('Номенклатура'!$D$6:$D$205,SUMPRODUCT(EXACT('Номенклатура'!$A$6:$A$205,B4912)*(ROW('Номенклатура'!$A$6:$A$205)-5)))&amp;"")</f>
        <v/>
      </c>
      <c r="F4912" s="18" t="str">
        <f>IF(OR(I4912="ОК",I4912="Учтено: добавьте пояснение"),IF(C4912="Приход",D4912,IF(C4912="Корректировка остатка",D4912,-D4912)),"")</f>
        <v/>
      </c>
      <c r="G4912" s="13"/>
      <c r="H4912" s="15" t="str">
        <f>IF(OR(B4912="",SUMPRODUCT(--EXACT('Номенклатура'!$A$6:$A$205,B4912))&lt;&gt;1),"",INDEX('Номенклатура'!$B$6:$B$205,SUMPRODUCT(EXACT('Номенклатура'!$A$6:$A$205,B4912)*(ROW('Номенклатура'!$A$6:$A$205)-5)))&amp;"")</f>
        <v/>
      </c>
      <c r="I4912" s="15" t="str">
        <f>IF(COUNTA(A4912:D4912,G4912)=0,"",IF(NOT(ISNUMBER(A4912)),"Укажите дату",IF(B4912="","Укажите код",IF(NOT(AND(ISTEXT(B4912),LEN(B4912)&gt;0,LEN(B4912)&lt;=30,ISNUMBER(FIND(LEFT(B4912,1),"ABCDEFGHIJKLMNOPQRSTUVWXYZ")),SUMPRODUCT((MID(B4912,{1,2,3,4,5,6,7,8,9,10,11,12,13,14,15,16,17,18,19,20,21,22,23,24,25,26,27,28,29,30},1)&lt;&gt;"")*ISERROR(FIND(MID(B4912,{1,2,3,4,5,6,7,8,9,10,11,12,13,14,15,16,17,18,19,20,21,22,23,24,25,26,27,28,29,30},1),"ABCDEFGHIJKLMNOPQRSTUVWXYZ0123456789-_")))=0,ISERROR(VALUE(B4912)))),"Недопустимый код: только латинские буквы A-Z в верхнем регистре, цифры, - и _; начало с буквы, до 30 символов (например MILK-001)",IF(SUMPRODUCT(--EXACT('Номенклатура'!$A$6:$A$205,B4912))=0,"Код не найден в номенклатуре",IF(SUMPRODUCT(--EXACT('Номенклатура'!$A$6:$A$205,B4912))&gt;1,"Код повторяется в номенклатуре",IF(ISNA(MATCH(C4912,{"Приход","Расход","Списание","Корректировка остатка"},0)),"Выберите тип операции",IF(NOT(ISNUMBER(D4912)),"Укажите количество",IF(D4912=0,"Количество не может быть 0",IF(AND(C4912&lt;&gt;"Корректировка остатка",D4912&lt;0),"Для этого типа количество положительное",IF(NOT(ISNUMBER('Номенклатура'!$C$2)),"Укажите дату начала учёта",IF(A4912&lt;INT('Номенклатура'!$C$2),"Раньше даты начала учёта: НЕ учтено",IF(AND(C4912="Корректировка остатка",TRIM(G4912)=""),"Учтено: добавьте пояснение","ОК")))))))))))))</f>
        <v/>
      </c>
    </row>
    <row r="4913" spans="1:9" x14ac:dyDescent="0.25">
      <c r="A4913" s="16"/>
      <c r="B4913" s="13"/>
      <c r="C4913" s="13"/>
      <c r="D4913" s="14"/>
      <c r="E4913" s="17" t="str">
        <f>IF(OR(B4913="",SUMPRODUCT(--EXACT('Номенклатура'!$A$6:$A$205,B4913))&lt;&gt;1),"",INDEX('Номенклатура'!$D$6:$D$205,SUMPRODUCT(EXACT('Номенклатура'!$A$6:$A$205,B4913)*(ROW('Номенклатура'!$A$6:$A$205)-5)))&amp;"")</f>
        <v/>
      </c>
      <c r="F4913" s="18" t="str">
        <f>IF(OR(I4913="ОК",I4913="Учтено: добавьте пояснение"),IF(C4913="Приход",D4913,IF(C4913="Корректировка остатка",D4913,-D4913)),"")</f>
        <v/>
      </c>
      <c r="G4913" s="13"/>
      <c r="H4913" s="15" t="str">
        <f>IF(OR(B4913="",SUMPRODUCT(--EXACT('Номенклатура'!$A$6:$A$205,B4913))&lt;&gt;1),"",INDEX('Номенклатура'!$B$6:$B$205,SUMPRODUCT(EXACT('Номенклатура'!$A$6:$A$205,B4913)*(ROW('Номенклатура'!$A$6:$A$205)-5)))&amp;"")</f>
        <v/>
      </c>
      <c r="I4913" s="15" t="str">
        <f>IF(COUNTA(A4913:D4913,G4913)=0,"",IF(NOT(ISNUMBER(A4913)),"Укажите дату",IF(B4913="","Укажите код",IF(NOT(AND(ISTEXT(B4913),LEN(B4913)&gt;0,LEN(B4913)&lt;=30,ISNUMBER(FIND(LEFT(B4913,1),"ABCDEFGHIJKLMNOPQRSTUVWXYZ")),SUMPRODUCT((MID(B4913,{1,2,3,4,5,6,7,8,9,10,11,12,13,14,15,16,17,18,19,20,21,22,23,24,25,26,27,28,29,30},1)&lt;&gt;"")*ISERROR(FIND(MID(B4913,{1,2,3,4,5,6,7,8,9,10,11,12,13,14,15,16,17,18,19,20,21,22,23,24,25,26,27,28,29,30},1),"ABCDEFGHIJKLMNOPQRSTUVWXYZ0123456789-_")))=0,ISERROR(VALUE(B4913)))),"Недопустимый код: только латинские буквы A-Z в верхнем регистре, цифры, - и _; начало с буквы, до 30 символов (например MILK-001)",IF(SUMPRODUCT(--EXACT('Номенклатура'!$A$6:$A$205,B4913))=0,"Код не найден в номенклатуре",IF(SUMPRODUCT(--EXACT('Номенклатура'!$A$6:$A$205,B4913))&gt;1,"Код повторяется в номенклатуре",IF(ISNA(MATCH(C4913,{"Приход","Расход","Списание","Корректировка остатка"},0)),"Выберите тип операции",IF(NOT(ISNUMBER(D4913)),"Укажите количество",IF(D4913=0,"Количество не может быть 0",IF(AND(C4913&lt;&gt;"Корректировка остатка",D4913&lt;0),"Для этого типа количество положительное",IF(NOT(ISNUMBER('Номенклатура'!$C$2)),"Укажите дату начала учёта",IF(A4913&lt;INT('Номенклатура'!$C$2),"Раньше даты начала учёта: НЕ учтено",IF(AND(C4913="Корректировка остатка",TRIM(G4913)=""),"Учтено: добавьте пояснение","ОК")))))))))))))</f>
        <v/>
      </c>
    </row>
    <row r="4914" spans="1:9" x14ac:dyDescent="0.25">
      <c r="A4914" s="16"/>
      <c r="B4914" s="13"/>
      <c r="C4914" s="13"/>
      <c r="D4914" s="14"/>
      <c r="E4914" s="17" t="str">
        <f>IF(OR(B4914="",SUMPRODUCT(--EXACT('Номенклатура'!$A$6:$A$205,B4914))&lt;&gt;1),"",INDEX('Номенклатура'!$D$6:$D$205,SUMPRODUCT(EXACT('Номенклатура'!$A$6:$A$205,B4914)*(ROW('Номенклатура'!$A$6:$A$205)-5)))&amp;"")</f>
        <v/>
      </c>
      <c r="F4914" s="18" t="str">
        <f>IF(OR(I4914="ОК",I4914="Учтено: добавьте пояснение"),IF(C4914="Приход",D4914,IF(C4914="Корректировка остатка",D4914,-D4914)),"")</f>
        <v/>
      </c>
      <c r="G4914" s="13"/>
      <c r="H4914" s="15" t="str">
        <f>IF(OR(B4914="",SUMPRODUCT(--EXACT('Номенклатура'!$A$6:$A$205,B4914))&lt;&gt;1),"",INDEX('Номенклатура'!$B$6:$B$205,SUMPRODUCT(EXACT('Номенклатура'!$A$6:$A$205,B4914)*(ROW('Номенклатура'!$A$6:$A$205)-5)))&amp;"")</f>
        <v/>
      </c>
      <c r="I4914" s="15" t="str">
        <f>IF(COUNTA(A4914:D4914,G4914)=0,"",IF(NOT(ISNUMBER(A4914)),"Укажите дату",IF(B4914="","Укажите код",IF(NOT(AND(ISTEXT(B4914),LEN(B4914)&gt;0,LEN(B4914)&lt;=30,ISNUMBER(FIND(LEFT(B4914,1),"ABCDEFGHIJKLMNOPQRSTUVWXYZ")),SUMPRODUCT((MID(B4914,{1,2,3,4,5,6,7,8,9,10,11,12,13,14,15,16,17,18,19,20,21,22,23,24,25,26,27,28,29,30},1)&lt;&gt;"")*ISERROR(FIND(MID(B4914,{1,2,3,4,5,6,7,8,9,10,11,12,13,14,15,16,17,18,19,20,21,22,23,24,25,26,27,28,29,30},1),"ABCDEFGHIJKLMNOPQRSTUVWXYZ0123456789-_")))=0,ISERROR(VALUE(B4914)))),"Недопустимый код: только латинские буквы A-Z в верхнем регистре, цифры, - и _; начало с буквы, до 30 символов (например MILK-001)",IF(SUMPRODUCT(--EXACT('Номенклатура'!$A$6:$A$205,B4914))=0,"Код не найден в номенклатуре",IF(SUMPRODUCT(--EXACT('Номенклатура'!$A$6:$A$205,B4914))&gt;1,"Код повторяется в номенклатуре",IF(ISNA(MATCH(C4914,{"Приход","Расход","Списание","Корректировка остатка"},0)),"Выберите тип операции",IF(NOT(ISNUMBER(D4914)),"Укажите количество",IF(D4914=0,"Количество не может быть 0",IF(AND(C4914&lt;&gt;"Корректировка остатка",D4914&lt;0),"Для этого типа количество положительное",IF(NOT(ISNUMBER('Номенклатура'!$C$2)),"Укажите дату начала учёта",IF(A4914&lt;INT('Номенклатура'!$C$2),"Раньше даты начала учёта: НЕ учтено",IF(AND(C4914="Корректировка остатка",TRIM(G4914)=""),"Учтено: добавьте пояснение","ОК")))))))))))))</f>
        <v/>
      </c>
    </row>
    <row r="4915" spans="1:9" x14ac:dyDescent="0.25">
      <c r="A4915" s="16"/>
      <c r="B4915" s="13"/>
      <c r="C4915" s="13"/>
      <c r="D4915" s="14"/>
      <c r="E4915" s="17" t="str">
        <f>IF(OR(B4915="",SUMPRODUCT(--EXACT('Номенклатура'!$A$6:$A$205,B4915))&lt;&gt;1),"",INDEX('Номенклатура'!$D$6:$D$205,SUMPRODUCT(EXACT('Номенклатура'!$A$6:$A$205,B4915)*(ROW('Номенклатура'!$A$6:$A$205)-5)))&amp;"")</f>
        <v/>
      </c>
      <c r="F4915" s="18" t="str">
        <f>IF(OR(I4915="ОК",I4915="Учтено: добавьте пояснение"),IF(C4915="Приход",D4915,IF(C4915="Корректировка остатка",D4915,-D4915)),"")</f>
        <v/>
      </c>
      <c r="G4915" s="13"/>
      <c r="H4915" s="15" t="str">
        <f>IF(OR(B4915="",SUMPRODUCT(--EXACT('Номенклатура'!$A$6:$A$205,B4915))&lt;&gt;1),"",INDEX('Номенклатура'!$B$6:$B$205,SUMPRODUCT(EXACT('Номенклатура'!$A$6:$A$205,B4915)*(ROW('Номенклатура'!$A$6:$A$205)-5)))&amp;"")</f>
        <v/>
      </c>
      <c r="I4915" s="15" t="str">
        <f>IF(COUNTA(A4915:D4915,G4915)=0,"",IF(NOT(ISNUMBER(A4915)),"Укажите дату",IF(B4915="","Укажите код",IF(NOT(AND(ISTEXT(B4915),LEN(B4915)&gt;0,LEN(B4915)&lt;=30,ISNUMBER(FIND(LEFT(B4915,1),"ABCDEFGHIJKLMNOPQRSTUVWXYZ")),SUMPRODUCT((MID(B4915,{1,2,3,4,5,6,7,8,9,10,11,12,13,14,15,16,17,18,19,20,21,22,23,24,25,26,27,28,29,30},1)&lt;&gt;"")*ISERROR(FIND(MID(B4915,{1,2,3,4,5,6,7,8,9,10,11,12,13,14,15,16,17,18,19,20,21,22,23,24,25,26,27,28,29,30},1),"ABCDEFGHIJKLMNOPQRSTUVWXYZ0123456789-_")))=0,ISERROR(VALUE(B4915)))),"Недопустимый код: только латинские буквы A-Z в верхнем регистре, цифры, - и _; начало с буквы, до 30 символов (например MILK-001)",IF(SUMPRODUCT(--EXACT('Номенклатура'!$A$6:$A$205,B4915))=0,"Код не найден в номенклатуре",IF(SUMPRODUCT(--EXACT('Номенклатура'!$A$6:$A$205,B4915))&gt;1,"Код повторяется в номенклатуре",IF(ISNA(MATCH(C4915,{"Приход","Расход","Списание","Корректировка остатка"},0)),"Выберите тип операции",IF(NOT(ISNUMBER(D4915)),"Укажите количество",IF(D4915=0,"Количество не может быть 0",IF(AND(C4915&lt;&gt;"Корректировка остатка",D4915&lt;0),"Для этого типа количество положительное",IF(NOT(ISNUMBER('Номенклатура'!$C$2)),"Укажите дату начала учёта",IF(A4915&lt;INT('Номенклатура'!$C$2),"Раньше даты начала учёта: НЕ учтено",IF(AND(C4915="Корректировка остатка",TRIM(G4915)=""),"Учтено: добавьте пояснение","ОК")))))))))))))</f>
        <v/>
      </c>
    </row>
    <row r="4916" spans="1:9" x14ac:dyDescent="0.25">
      <c r="A4916" s="16"/>
      <c r="B4916" s="13"/>
      <c r="C4916" s="13"/>
      <c r="D4916" s="14"/>
      <c r="E4916" s="17" t="str">
        <f>IF(OR(B4916="",SUMPRODUCT(--EXACT('Номенклатура'!$A$6:$A$205,B4916))&lt;&gt;1),"",INDEX('Номенклатура'!$D$6:$D$205,SUMPRODUCT(EXACT('Номенклатура'!$A$6:$A$205,B4916)*(ROW('Номенклатура'!$A$6:$A$205)-5)))&amp;"")</f>
        <v/>
      </c>
      <c r="F4916" s="18" t="str">
        <f>IF(OR(I4916="ОК",I4916="Учтено: добавьте пояснение"),IF(C4916="Приход",D4916,IF(C4916="Корректировка остатка",D4916,-D4916)),"")</f>
        <v/>
      </c>
      <c r="G4916" s="13"/>
      <c r="H4916" s="15" t="str">
        <f>IF(OR(B4916="",SUMPRODUCT(--EXACT('Номенклатура'!$A$6:$A$205,B4916))&lt;&gt;1),"",INDEX('Номенклатура'!$B$6:$B$205,SUMPRODUCT(EXACT('Номенклатура'!$A$6:$A$205,B4916)*(ROW('Номенклатура'!$A$6:$A$205)-5)))&amp;"")</f>
        <v/>
      </c>
      <c r="I4916" s="15" t="str">
        <f>IF(COUNTA(A4916:D4916,G4916)=0,"",IF(NOT(ISNUMBER(A4916)),"Укажите дату",IF(B4916="","Укажите код",IF(NOT(AND(ISTEXT(B4916),LEN(B4916)&gt;0,LEN(B4916)&lt;=30,ISNUMBER(FIND(LEFT(B4916,1),"ABCDEFGHIJKLMNOPQRSTUVWXYZ")),SUMPRODUCT((MID(B4916,{1,2,3,4,5,6,7,8,9,10,11,12,13,14,15,16,17,18,19,20,21,22,23,24,25,26,27,28,29,30},1)&lt;&gt;"")*ISERROR(FIND(MID(B4916,{1,2,3,4,5,6,7,8,9,10,11,12,13,14,15,16,17,18,19,20,21,22,23,24,25,26,27,28,29,30},1),"ABCDEFGHIJKLMNOPQRSTUVWXYZ0123456789-_")))=0,ISERROR(VALUE(B4916)))),"Недопустимый код: только латинские буквы A-Z в верхнем регистре, цифры, - и _; начало с буквы, до 30 символов (например MILK-001)",IF(SUMPRODUCT(--EXACT('Номенклатура'!$A$6:$A$205,B4916))=0,"Код не найден в номенклатуре",IF(SUMPRODUCT(--EXACT('Номенклатура'!$A$6:$A$205,B4916))&gt;1,"Код повторяется в номенклатуре",IF(ISNA(MATCH(C4916,{"Приход","Расход","Списание","Корректировка остатка"},0)),"Выберите тип операции",IF(NOT(ISNUMBER(D4916)),"Укажите количество",IF(D4916=0,"Количество не может быть 0",IF(AND(C4916&lt;&gt;"Корректировка остатка",D4916&lt;0),"Для этого типа количество положительное",IF(NOT(ISNUMBER('Номенклатура'!$C$2)),"Укажите дату начала учёта",IF(A4916&lt;INT('Номенклатура'!$C$2),"Раньше даты начала учёта: НЕ учтено",IF(AND(C4916="Корректировка остатка",TRIM(G4916)=""),"Учтено: добавьте пояснение","ОК")))))))))))))</f>
        <v/>
      </c>
    </row>
    <row r="4917" spans="1:9" x14ac:dyDescent="0.25">
      <c r="A4917" s="16"/>
      <c r="B4917" s="13"/>
      <c r="C4917" s="13"/>
      <c r="D4917" s="14"/>
      <c r="E4917" s="17" t="str">
        <f>IF(OR(B4917="",SUMPRODUCT(--EXACT('Номенклатура'!$A$6:$A$205,B4917))&lt;&gt;1),"",INDEX('Номенклатура'!$D$6:$D$205,SUMPRODUCT(EXACT('Номенклатура'!$A$6:$A$205,B4917)*(ROW('Номенклатура'!$A$6:$A$205)-5)))&amp;"")</f>
        <v/>
      </c>
      <c r="F4917" s="18" t="str">
        <f>IF(OR(I4917="ОК",I4917="Учтено: добавьте пояснение"),IF(C4917="Приход",D4917,IF(C4917="Корректировка остатка",D4917,-D4917)),"")</f>
        <v/>
      </c>
      <c r="G4917" s="13"/>
      <c r="H4917" s="15" t="str">
        <f>IF(OR(B4917="",SUMPRODUCT(--EXACT('Номенклатура'!$A$6:$A$205,B4917))&lt;&gt;1),"",INDEX('Номенклатура'!$B$6:$B$205,SUMPRODUCT(EXACT('Номенклатура'!$A$6:$A$205,B4917)*(ROW('Номенклатура'!$A$6:$A$205)-5)))&amp;"")</f>
        <v/>
      </c>
      <c r="I4917" s="15" t="str">
        <f>IF(COUNTA(A4917:D4917,G4917)=0,"",IF(NOT(ISNUMBER(A4917)),"Укажите дату",IF(B4917="","Укажите код",IF(NOT(AND(ISTEXT(B4917),LEN(B4917)&gt;0,LEN(B4917)&lt;=30,ISNUMBER(FIND(LEFT(B4917,1),"ABCDEFGHIJKLMNOPQRSTUVWXYZ")),SUMPRODUCT((MID(B4917,{1,2,3,4,5,6,7,8,9,10,11,12,13,14,15,16,17,18,19,20,21,22,23,24,25,26,27,28,29,30},1)&lt;&gt;"")*ISERROR(FIND(MID(B4917,{1,2,3,4,5,6,7,8,9,10,11,12,13,14,15,16,17,18,19,20,21,22,23,24,25,26,27,28,29,30},1),"ABCDEFGHIJKLMNOPQRSTUVWXYZ0123456789-_")))=0,ISERROR(VALUE(B4917)))),"Недопустимый код: только латинские буквы A-Z в верхнем регистре, цифры, - и _; начало с буквы, до 30 символов (например MILK-001)",IF(SUMPRODUCT(--EXACT('Номенклатура'!$A$6:$A$205,B4917))=0,"Код не найден в номенклатуре",IF(SUMPRODUCT(--EXACT('Номенклатура'!$A$6:$A$205,B4917))&gt;1,"Код повторяется в номенклатуре",IF(ISNA(MATCH(C4917,{"Приход","Расход","Списание","Корректировка остатка"},0)),"Выберите тип операции",IF(NOT(ISNUMBER(D4917)),"Укажите количество",IF(D4917=0,"Количество не может быть 0",IF(AND(C4917&lt;&gt;"Корректировка остатка",D4917&lt;0),"Для этого типа количество положительное",IF(NOT(ISNUMBER('Номенклатура'!$C$2)),"Укажите дату начала учёта",IF(A4917&lt;INT('Номенклатура'!$C$2),"Раньше даты начала учёта: НЕ учтено",IF(AND(C4917="Корректировка остатка",TRIM(G4917)=""),"Учтено: добавьте пояснение","ОК")))))))))))))</f>
        <v/>
      </c>
    </row>
    <row r="4918" spans="1:9" x14ac:dyDescent="0.25">
      <c r="A4918" s="16"/>
      <c r="B4918" s="13"/>
      <c r="C4918" s="13"/>
      <c r="D4918" s="14"/>
      <c r="E4918" s="17" t="str">
        <f>IF(OR(B4918="",SUMPRODUCT(--EXACT('Номенклатура'!$A$6:$A$205,B4918))&lt;&gt;1),"",INDEX('Номенклатура'!$D$6:$D$205,SUMPRODUCT(EXACT('Номенклатура'!$A$6:$A$205,B4918)*(ROW('Номенклатура'!$A$6:$A$205)-5)))&amp;"")</f>
        <v/>
      </c>
      <c r="F4918" s="18" t="str">
        <f>IF(OR(I4918="ОК",I4918="Учтено: добавьте пояснение"),IF(C4918="Приход",D4918,IF(C4918="Корректировка остатка",D4918,-D4918)),"")</f>
        <v/>
      </c>
      <c r="G4918" s="13"/>
      <c r="H4918" s="15" t="str">
        <f>IF(OR(B4918="",SUMPRODUCT(--EXACT('Номенклатура'!$A$6:$A$205,B4918))&lt;&gt;1),"",INDEX('Номенклатура'!$B$6:$B$205,SUMPRODUCT(EXACT('Номенклатура'!$A$6:$A$205,B4918)*(ROW('Номенклатура'!$A$6:$A$205)-5)))&amp;"")</f>
        <v/>
      </c>
      <c r="I4918" s="15" t="str">
        <f>IF(COUNTA(A4918:D4918,G4918)=0,"",IF(NOT(ISNUMBER(A4918)),"Укажите дату",IF(B4918="","Укажите код",IF(NOT(AND(ISTEXT(B4918),LEN(B4918)&gt;0,LEN(B4918)&lt;=30,ISNUMBER(FIND(LEFT(B4918,1),"ABCDEFGHIJKLMNOPQRSTUVWXYZ")),SUMPRODUCT((MID(B4918,{1,2,3,4,5,6,7,8,9,10,11,12,13,14,15,16,17,18,19,20,21,22,23,24,25,26,27,28,29,30},1)&lt;&gt;"")*ISERROR(FIND(MID(B4918,{1,2,3,4,5,6,7,8,9,10,11,12,13,14,15,16,17,18,19,20,21,22,23,24,25,26,27,28,29,30},1),"ABCDEFGHIJKLMNOPQRSTUVWXYZ0123456789-_")))=0,ISERROR(VALUE(B4918)))),"Недопустимый код: только латинские буквы A-Z в верхнем регистре, цифры, - и _; начало с буквы, до 30 символов (например MILK-001)",IF(SUMPRODUCT(--EXACT('Номенклатура'!$A$6:$A$205,B4918))=0,"Код не найден в номенклатуре",IF(SUMPRODUCT(--EXACT('Номенклатура'!$A$6:$A$205,B4918))&gt;1,"Код повторяется в номенклатуре",IF(ISNA(MATCH(C4918,{"Приход","Расход","Списание","Корректировка остатка"},0)),"Выберите тип операции",IF(NOT(ISNUMBER(D4918)),"Укажите количество",IF(D4918=0,"Количество не может быть 0",IF(AND(C4918&lt;&gt;"Корректировка остатка",D4918&lt;0),"Для этого типа количество положительное",IF(NOT(ISNUMBER('Номенклатура'!$C$2)),"Укажите дату начала учёта",IF(A4918&lt;INT('Номенклатура'!$C$2),"Раньше даты начала учёта: НЕ учтено",IF(AND(C4918="Корректировка остатка",TRIM(G4918)=""),"Учтено: добавьте пояснение","ОК")))))))))))))</f>
        <v/>
      </c>
    </row>
    <row r="4919" spans="1:9" x14ac:dyDescent="0.25">
      <c r="A4919" s="16"/>
      <c r="B4919" s="13"/>
      <c r="C4919" s="13"/>
      <c r="D4919" s="14"/>
      <c r="E4919" s="17" t="str">
        <f>IF(OR(B4919="",SUMPRODUCT(--EXACT('Номенклатура'!$A$6:$A$205,B4919))&lt;&gt;1),"",INDEX('Номенклатура'!$D$6:$D$205,SUMPRODUCT(EXACT('Номенклатура'!$A$6:$A$205,B4919)*(ROW('Номенклатура'!$A$6:$A$205)-5)))&amp;"")</f>
        <v/>
      </c>
      <c r="F4919" s="18" t="str">
        <f>IF(OR(I4919="ОК",I4919="Учтено: добавьте пояснение"),IF(C4919="Приход",D4919,IF(C4919="Корректировка остатка",D4919,-D4919)),"")</f>
        <v/>
      </c>
      <c r="G4919" s="13"/>
      <c r="H4919" s="15" t="str">
        <f>IF(OR(B4919="",SUMPRODUCT(--EXACT('Номенклатура'!$A$6:$A$205,B4919))&lt;&gt;1),"",INDEX('Номенклатура'!$B$6:$B$205,SUMPRODUCT(EXACT('Номенклатура'!$A$6:$A$205,B4919)*(ROW('Номенклатура'!$A$6:$A$205)-5)))&amp;"")</f>
        <v/>
      </c>
      <c r="I4919" s="15" t="str">
        <f>IF(COUNTA(A4919:D4919,G4919)=0,"",IF(NOT(ISNUMBER(A4919)),"Укажите дату",IF(B4919="","Укажите код",IF(NOT(AND(ISTEXT(B4919),LEN(B4919)&gt;0,LEN(B4919)&lt;=30,ISNUMBER(FIND(LEFT(B4919,1),"ABCDEFGHIJKLMNOPQRSTUVWXYZ")),SUMPRODUCT((MID(B4919,{1,2,3,4,5,6,7,8,9,10,11,12,13,14,15,16,17,18,19,20,21,22,23,24,25,26,27,28,29,30},1)&lt;&gt;"")*ISERROR(FIND(MID(B4919,{1,2,3,4,5,6,7,8,9,10,11,12,13,14,15,16,17,18,19,20,21,22,23,24,25,26,27,28,29,30},1),"ABCDEFGHIJKLMNOPQRSTUVWXYZ0123456789-_")))=0,ISERROR(VALUE(B4919)))),"Недопустимый код: только латинские буквы A-Z в верхнем регистре, цифры, - и _; начало с буквы, до 30 символов (например MILK-001)",IF(SUMPRODUCT(--EXACT('Номенклатура'!$A$6:$A$205,B4919))=0,"Код не найден в номенклатуре",IF(SUMPRODUCT(--EXACT('Номенклатура'!$A$6:$A$205,B4919))&gt;1,"Код повторяется в номенклатуре",IF(ISNA(MATCH(C4919,{"Приход","Расход","Списание","Корректировка остатка"},0)),"Выберите тип операции",IF(NOT(ISNUMBER(D4919)),"Укажите количество",IF(D4919=0,"Количество не может быть 0",IF(AND(C4919&lt;&gt;"Корректировка остатка",D4919&lt;0),"Для этого типа количество положительное",IF(NOT(ISNUMBER('Номенклатура'!$C$2)),"Укажите дату начала учёта",IF(A4919&lt;INT('Номенклатура'!$C$2),"Раньше даты начала учёта: НЕ учтено",IF(AND(C4919="Корректировка остатка",TRIM(G4919)=""),"Учтено: добавьте пояснение","ОК")))))))))))))</f>
        <v/>
      </c>
    </row>
    <row r="4920" spans="1:9" x14ac:dyDescent="0.25">
      <c r="A4920" s="16"/>
      <c r="B4920" s="13"/>
      <c r="C4920" s="13"/>
      <c r="D4920" s="14"/>
      <c r="E4920" s="17" t="str">
        <f>IF(OR(B4920="",SUMPRODUCT(--EXACT('Номенклатура'!$A$6:$A$205,B4920))&lt;&gt;1),"",INDEX('Номенклатура'!$D$6:$D$205,SUMPRODUCT(EXACT('Номенклатура'!$A$6:$A$205,B4920)*(ROW('Номенклатура'!$A$6:$A$205)-5)))&amp;"")</f>
        <v/>
      </c>
      <c r="F4920" s="18" t="str">
        <f>IF(OR(I4920="ОК",I4920="Учтено: добавьте пояснение"),IF(C4920="Приход",D4920,IF(C4920="Корректировка остатка",D4920,-D4920)),"")</f>
        <v/>
      </c>
      <c r="G4920" s="13"/>
      <c r="H4920" s="15" t="str">
        <f>IF(OR(B4920="",SUMPRODUCT(--EXACT('Номенклатура'!$A$6:$A$205,B4920))&lt;&gt;1),"",INDEX('Номенклатура'!$B$6:$B$205,SUMPRODUCT(EXACT('Номенклатура'!$A$6:$A$205,B4920)*(ROW('Номенклатура'!$A$6:$A$205)-5)))&amp;"")</f>
        <v/>
      </c>
      <c r="I4920" s="15" t="str">
        <f>IF(COUNTA(A4920:D4920,G4920)=0,"",IF(NOT(ISNUMBER(A4920)),"Укажите дату",IF(B4920="","Укажите код",IF(NOT(AND(ISTEXT(B4920),LEN(B4920)&gt;0,LEN(B4920)&lt;=30,ISNUMBER(FIND(LEFT(B4920,1),"ABCDEFGHIJKLMNOPQRSTUVWXYZ")),SUMPRODUCT((MID(B4920,{1,2,3,4,5,6,7,8,9,10,11,12,13,14,15,16,17,18,19,20,21,22,23,24,25,26,27,28,29,30},1)&lt;&gt;"")*ISERROR(FIND(MID(B4920,{1,2,3,4,5,6,7,8,9,10,11,12,13,14,15,16,17,18,19,20,21,22,23,24,25,26,27,28,29,30},1),"ABCDEFGHIJKLMNOPQRSTUVWXYZ0123456789-_")))=0,ISERROR(VALUE(B4920)))),"Недопустимый код: только латинские буквы A-Z в верхнем регистре, цифры, - и _; начало с буквы, до 30 символов (например MILK-001)",IF(SUMPRODUCT(--EXACT('Номенклатура'!$A$6:$A$205,B4920))=0,"Код не найден в номенклатуре",IF(SUMPRODUCT(--EXACT('Номенклатура'!$A$6:$A$205,B4920))&gt;1,"Код повторяется в номенклатуре",IF(ISNA(MATCH(C4920,{"Приход","Расход","Списание","Корректировка остатка"},0)),"Выберите тип операции",IF(NOT(ISNUMBER(D4920)),"Укажите количество",IF(D4920=0,"Количество не может быть 0",IF(AND(C4920&lt;&gt;"Корректировка остатка",D4920&lt;0),"Для этого типа количество положительное",IF(NOT(ISNUMBER('Номенклатура'!$C$2)),"Укажите дату начала учёта",IF(A4920&lt;INT('Номенклатура'!$C$2),"Раньше даты начала учёта: НЕ учтено",IF(AND(C4920="Корректировка остатка",TRIM(G4920)=""),"Учтено: добавьте пояснение","ОК")))))))))))))</f>
        <v/>
      </c>
    </row>
    <row r="4921" spans="1:9" x14ac:dyDescent="0.25">
      <c r="A4921" s="16"/>
      <c r="B4921" s="13"/>
      <c r="C4921" s="13"/>
      <c r="D4921" s="14"/>
      <c r="E4921" s="17" t="str">
        <f>IF(OR(B4921="",SUMPRODUCT(--EXACT('Номенклатура'!$A$6:$A$205,B4921))&lt;&gt;1),"",INDEX('Номенклатура'!$D$6:$D$205,SUMPRODUCT(EXACT('Номенклатура'!$A$6:$A$205,B4921)*(ROW('Номенклатура'!$A$6:$A$205)-5)))&amp;"")</f>
        <v/>
      </c>
      <c r="F4921" s="18" t="str">
        <f>IF(OR(I4921="ОК",I4921="Учтено: добавьте пояснение"),IF(C4921="Приход",D4921,IF(C4921="Корректировка остатка",D4921,-D4921)),"")</f>
        <v/>
      </c>
      <c r="G4921" s="13"/>
      <c r="H4921" s="15" t="str">
        <f>IF(OR(B4921="",SUMPRODUCT(--EXACT('Номенклатура'!$A$6:$A$205,B4921))&lt;&gt;1),"",INDEX('Номенклатура'!$B$6:$B$205,SUMPRODUCT(EXACT('Номенклатура'!$A$6:$A$205,B4921)*(ROW('Номенклатура'!$A$6:$A$205)-5)))&amp;"")</f>
        <v/>
      </c>
      <c r="I4921" s="15" t="str">
        <f>IF(COUNTA(A4921:D4921,G4921)=0,"",IF(NOT(ISNUMBER(A4921)),"Укажите дату",IF(B4921="","Укажите код",IF(NOT(AND(ISTEXT(B4921),LEN(B4921)&gt;0,LEN(B4921)&lt;=30,ISNUMBER(FIND(LEFT(B4921,1),"ABCDEFGHIJKLMNOPQRSTUVWXYZ")),SUMPRODUCT((MID(B4921,{1,2,3,4,5,6,7,8,9,10,11,12,13,14,15,16,17,18,19,20,21,22,23,24,25,26,27,28,29,30},1)&lt;&gt;"")*ISERROR(FIND(MID(B4921,{1,2,3,4,5,6,7,8,9,10,11,12,13,14,15,16,17,18,19,20,21,22,23,24,25,26,27,28,29,30},1),"ABCDEFGHIJKLMNOPQRSTUVWXYZ0123456789-_")))=0,ISERROR(VALUE(B4921)))),"Недопустимый код: только латинские буквы A-Z в верхнем регистре, цифры, - и _; начало с буквы, до 30 символов (например MILK-001)",IF(SUMPRODUCT(--EXACT('Номенклатура'!$A$6:$A$205,B4921))=0,"Код не найден в номенклатуре",IF(SUMPRODUCT(--EXACT('Номенклатура'!$A$6:$A$205,B4921))&gt;1,"Код повторяется в номенклатуре",IF(ISNA(MATCH(C4921,{"Приход","Расход","Списание","Корректировка остатка"},0)),"Выберите тип операции",IF(NOT(ISNUMBER(D4921)),"Укажите количество",IF(D4921=0,"Количество не может быть 0",IF(AND(C4921&lt;&gt;"Корректировка остатка",D4921&lt;0),"Для этого типа количество положительное",IF(NOT(ISNUMBER('Номенклатура'!$C$2)),"Укажите дату начала учёта",IF(A4921&lt;INT('Номенклатура'!$C$2),"Раньше даты начала учёта: НЕ учтено",IF(AND(C4921="Корректировка остатка",TRIM(G4921)=""),"Учтено: добавьте пояснение","ОК")))))))))))))</f>
        <v/>
      </c>
    </row>
    <row r="4922" spans="1:9" x14ac:dyDescent="0.25">
      <c r="A4922" s="16"/>
      <c r="B4922" s="13"/>
      <c r="C4922" s="13"/>
      <c r="D4922" s="14"/>
      <c r="E4922" s="17" t="str">
        <f>IF(OR(B4922="",SUMPRODUCT(--EXACT('Номенклатура'!$A$6:$A$205,B4922))&lt;&gt;1),"",INDEX('Номенклатура'!$D$6:$D$205,SUMPRODUCT(EXACT('Номенклатура'!$A$6:$A$205,B4922)*(ROW('Номенклатура'!$A$6:$A$205)-5)))&amp;"")</f>
        <v/>
      </c>
      <c r="F4922" s="18" t="str">
        <f>IF(OR(I4922="ОК",I4922="Учтено: добавьте пояснение"),IF(C4922="Приход",D4922,IF(C4922="Корректировка остатка",D4922,-D4922)),"")</f>
        <v/>
      </c>
      <c r="G4922" s="13"/>
      <c r="H4922" s="15" t="str">
        <f>IF(OR(B4922="",SUMPRODUCT(--EXACT('Номенклатура'!$A$6:$A$205,B4922))&lt;&gt;1),"",INDEX('Номенклатура'!$B$6:$B$205,SUMPRODUCT(EXACT('Номенклатура'!$A$6:$A$205,B4922)*(ROW('Номенклатура'!$A$6:$A$205)-5)))&amp;"")</f>
        <v/>
      </c>
      <c r="I4922" s="15" t="str">
        <f>IF(COUNTA(A4922:D4922,G4922)=0,"",IF(NOT(ISNUMBER(A4922)),"Укажите дату",IF(B4922="","Укажите код",IF(NOT(AND(ISTEXT(B4922),LEN(B4922)&gt;0,LEN(B4922)&lt;=30,ISNUMBER(FIND(LEFT(B4922,1),"ABCDEFGHIJKLMNOPQRSTUVWXYZ")),SUMPRODUCT((MID(B4922,{1,2,3,4,5,6,7,8,9,10,11,12,13,14,15,16,17,18,19,20,21,22,23,24,25,26,27,28,29,30},1)&lt;&gt;"")*ISERROR(FIND(MID(B4922,{1,2,3,4,5,6,7,8,9,10,11,12,13,14,15,16,17,18,19,20,21,22,23,24,25,26,27,28,29,30},1),"ABCDEFGHIJKLMNOPQRSTUVWXYZ0123456789-_")))=0,ISERROR(VALUE(B4922)))),"Недопустимый код: только латинские буквы A-Z в верхнем регистре, цифры, - и _; начало с буквы, до 30 символов (например MILK-001)",IF(SUMPRODUCT(--EXACT('Номенклатура'!$A$6:$A$205,B4922))=0,"Код не найден в номенклатуре",IF(SUMPRODUCT(--EXACT('Номенклатура'!$A$6:$A$205,B4922))&gt;1,"Код повторяется в номенклатуре",IF(ISNA(MATCH(C4922,{"Приход","Расход","Списание","Корректировка остатка"},0)),"Выберите тип операции",IF(NOT(ISNUMBER(D4922)),"Укажите количество",IF(D4922=0,"Количество не может быть 0",IF(AND(C4922&lt;&gt;"Корректировка остатка",D4922&lt;0),"Для этого типа количество положительное",IF(NOT(ISNUMBER('Номенклатура'!$C$2)),"Укажите дату начала учёта",IF(A4922&lt;INT('Номенклатура'!$C$2),"Раньше даты начала учёта: НЕ учтено",IF(AND(C4922="Корректировка остатка",TRIM(G4922)=""),"Учтено: добавьте пояснение","ОК")))))))))))))</f>
        <v/>
      </c>
    </row>
    <row r="4923" spans="1:9" x14ac:dyDescent="0.25">
      <c r="A4923" s="16"/>
      <c r="B4923" s="13"/>
      <c r="C4923" s="13"/>
      <c r="D4923" s="14"/>
      <c r="E4923" s="17" t="str">
        <f>IF(OR(B4923="",SUMPRODUCT(--EXACT('Номенклатура'!$A$6:$A$205,B4923))&lt;&gt;1),"",INDEX('Номенклатура'!$D$6:$D$205,SUMPRODUCT(EXACT('Номенклатура'!$A$6:$A$205,B4923)*(ROW('Номенклатура'!$A$6:$A$205)-5)))&amp;"")</f>
        <v/>
      </c>
      <c r="F4923" s="18" t="str">
        <f>IF(OR(I4923="ОК",I4923="Учтено: добавьте пояснение"),IF(C4923="Приход",D4923,IF(C4923="Корректировка остатка",D4923,-D4923)),"")</f>
        <v/>
      </c>
      <c r="G4923" s="13"/>
      <c r="H4923" s="15" t="str">
        <f>IF(OR(B4923="",SUMPRODUCT(--EXACT('Номенклатура'!$A$6:$A$205,B4923))&lt;&gt;1),"",INDEX('Номенклатура'!$B$6:$B$205,SUMPRODUCT(EXACT('Номенклатура'!$A$6:$A$205,B4923)*(ROW('Номенклатура'!$A$6:$A$205)-5)))&amp;"")</f>
        <v/>
      </c>
      <c r="I4923" s="15" t="str">
        <f>IF(COUNTA(A4923:D4923,G4923)=0,"",IF(NOT(ISNUMBER(A4923)),"Укажите дату",IF(B4923="","Укажите код",IF(NOT(AND(ISTEXT(B4923),LEN(B4923)&gt;0,LEN(B4923)&lt;=30,ISNUMBER(FIND(LEFT(B4923,1),"ABCDEFGHIJKLMNOPQRSTUVWXYZ")),SUMPRODUCT((MID(B4923,{1,2,3,4,5,6,7,8,9,10,11,12,13,14,15,16,17,18,19,20,21,22,23,24,25,26,27,28,29,30},1)&lt;&gt;"")*ISERROR(FIND(MID(B4923,{1,2,3,4,5,6,7,8,9,10,11,12,13,14,15,16,17,18,19,20,21,22,23,24,25,26,27,28,29,30},1),"ABCDEFGHIJKLMNOPQRSTUVWXYZ0123456789-_")))=0,ISERROR(VALUE(B4923)))),"Недопустимый код: только латинские буквы A-Z в верхнем регистре, цифры, - и _; начало с буквы, до 30 символов (например MILK-001)",IF(SUMPRODUCT(--EXACT('Номенклатура'!$A$6:$A$205,B4923))=0,"Код не найден в номенклатуре",IF(SUMPRODUCT(--EXACT('Номенклатура'!$A$6:$A$205,B4923))&gt;1,"Код повторяется в номенклатуре",IF(ISNA(MATCH(C4923,{"Приход","Расход","Списание","Корректировка остатка"},0)),"Выберите тип операции",IF(NOT(ISNUMBER(D4923)),"Укажите количество",IF(D4923=0,"Количество не может быть 0",IF(AND(C4923&lt;&gt;"Корректировка остатка",D4923&lt;0),"Для этого типа количество положительное",IF(NOT(ISNUMBER('Номенклатура'!$C$2)),"Укажите дату начала учёта",IF(A4923&lt;INT('Номенклатура'!$C$2),"Раньше даты начала учёта: НЕ учтено",IF(AND(C4923="Корректировка остатка",TRIM(G4923)=""),"Учтено: добавьте пояснение","ОК")))))))))))))</f>
        <v/>
      </c>
    </row>
    <row r="4924" spans="1:9" x14ac:dyDescent="0.25">
      <c r="A4924" s="16"/>
      <c r="B4924" s="13"/>
      <c r="C4924" s="13"/>
      <c r="D4924" s="14"/>
      <c r="E4924" s="17" t="str">
        <f>IF(OR(B4924="",SUMPRODUCT(--EXACT('Номенклатура'!$A$6:$A$205,B4924))&lt;&gt;1),"",INDEX('Номенклатура'!$D$6:$D$205,SUMPRODUCT(EXACT('Номенклатура'!$A$6:$A$205,B4924)*(ROW('Номенклатура'!$A$6:$A$205)-5)))&amp;"")</f>
        <v/>
      </c>
      <c r="F4924" s="18" t="str">
        <f>IF(OR(I4924="ОК",I4924="Учтено: добавьте пояснение"),IF(C4924="Приход",D4924,IF(C4924="Корректировка остатка",D4924,-D4924)),"")</f>
        <v/>
      </c>
      <c r="G4924" s="13"/>
      <c r="H4924" s="15" t="str">
        <f>IF(OR(B4924="",SUMPRODUCT(--EXACT('Номенклатура'!$A$6:$A$205,B4924))&lt;&gt;1),"",INDEX('Номенклатура'!$B$6:$B$205,SUMPRODUCT(EXACT('Номенклатура'!$A$6:$A$205,B4924)*(ROW('Номенклатура'!$A$6:$A$205)-5)))&amp;"")</f>
        <v/>
      </c>
      <c r="I4924" s="15" t="str">
        <f>IF(COUNTA(A4924:D4924,G4924)=0,"",IF(NOT(ISNUMBER(A4924)),"Укажите дату",IF(B4924="","Укажите код",IF(NOT(AND(ISTEXT(B4924),LEN(B4924)&gt;0,LEN(B4924)&lt;=30,ISNUMBER(FIND(LEFT(B4924,1),"ABCDEFGHIJKLMNOPQRSTUVWXYZ")),SUMPRODUCT((MID(B4924,{1,2,3,4,5,6,7,8,9,10,11,12,13,14,15,16,17,18,19,20,21,22,23,24,25,26,27,28,29,30},1)&lt;&gt;"")*ISERROR(FIND(MID(B4924,{1,2,3,4,5,6,7,8,9,10,11,12,13,14,15,16,17,18,19,20,21,22,23,24,25,26,27,28,29,30},1),"ABCDEFGHIJKLMNOPQRSTUVWXYZ0123456789-_")))=0,ISERROR(VALUE(B4924)))),"Недопустимый код: только латинские буквы A-Z в верхнем регистре, цифры, - и _; начало с буквы, до 30 символов (например MILK-001)",IF(SUMPRODUCT(--EXACT('Номенклатура'!$A$6:$A$205,B4924))=0,"Код не найден в номенклатуре",IF(SUMPRODUCT(--EXACT('Номенклатура'!$A$6:$A$205,B4924))&gt;1,"Код повторяется в номенклатуре",IF(ISNA(MATCH(C4924,{"Приход","Расход","Списание","Корректировка остатка"},0)),"Выберите тип операции",IF(NOT(ISNUMBER(D4924)),"Укажите количество",IF(D4924=0,"Количество не может быть 0",IF(AND(C4924&lt;&gt;"Корректировка остатка",D4924&lt;0),"Для этого типа количество положительное",IF(NOT(ISNUMBER('Номенклатура'!$C$2)),"Укажите дату начала учёта",IF(A4924&lt;INT('Номенклатура'!$C$2),"Раньше даты начала учёта: НЕ учтено",IF(AND(C4924="Корректировка остатка",TRIM(G4924)=""),"Учтено: добавьте пояснение","ОК")))))))))))))</f>
        <v/>
      </c>
    </row>
    <row r="4925" spans="1:9" x14ac:dyDescent="0.25">
      <c r="A4925" s="16"/>
      <c r="B4925" s="13"/>
      <c r="C4925" s="13"/>
      <c r="D4925" s="14"/>
      <c r="E4925" s="17" t="str">
        <f>IF(OR(B4925="",SUMPRODUCT(--EXACT('Номенклатура'!$A$6:$A$205,B4925))&lt;&gt;1),"",INDEX('Номенклатура'!$D$6:$D$205,SUMPRODUCT(EXACT('Номенклатура'!$A$6:$A$205,B4925)*(ROW('Номенклатура'!$A$6:$A$205)-5)))&amp;"")</f>
        <v/>
      </c>
      <c r="F4925" s="18" t="str">
        <f>IF(OR(I4925="ОК",I4925="Учтено: добавьте пояснение"),IF(C4925="Приход",D4925,IF(C4925="Корректировка остатка",D4925,-D4925)),"")</f>
        <v/>
      </c>
      <c r="G4925" s="13"/>
      <c r="H4925" s="15" t="str">
        <f>IF(OR(B4925="",SUMPRODUCT(--EXACT('Номенклатура'!$A$6:$A$205,B4925))&lt;&gt;1),"",INDEX('Номенклатура'!$B$6:$B$205,SUMPRODUCT(EXACT('Номенклатура'!$A$6:$A$205,B4925)*(ROW('Номенклатура'!$A$6:$A$205)-5)))&amp;"")</f>
        <v/>
      </c>
      <c r="I4925" s="15" t="str">
        <f>IF(COUNTA(A4925:D4925,G4925)=0,"",IF(NOT(ISNUMBER(A4925)),"Укажите дату",IF(B4925="","Укажите код",IF(NOT(AND(ISTEXT(B4925),LEN(B4925)&gt;0,LEN(B4925)&lt;=30,ISNUMBER(FIND(LEFT(B4925,1),"ABCDEFGHIJKLMNOPQRSTUVWXYZ")),SUMPRODUCT((MID(B4925,{1,2,3,4,5,6,7,8,9,10,11,12,13,14,15,16,17,18,19,20,21,22,23,24,25,26,27,28,29,30},1)&lt;&gt;"")*ISERROR(FIND(MID(B4925,{1,2,3,4,5,6,7,8,9,10,11,12,13,14,15,16,17,18,19,20,21,22,23,24,25,26,27,28,29,30},1),"ABCDEFGHIJKLMNOPQRSTUVWXYZ0123456789-_")))=0,ISERROR(VALUE(B4925)))),"Недопустимый код: только латинские буквы A-Z в верхнем регистре, цифры, - и _; начало с буквы, до 30 символов (например MILK-001)",IF(SUMPRODUCT(--EXACT('Номенклатура'!$A$6:$A$205,B4925))=0,"Код не найден в номенклатуре",IF(SUMPRODUCT(--EXACT('Номенклатура'!$A$6:$A$205,B4925))&gt;1,"Код повторяется в номенклатуре",IF(ISNA(MATCH(C4925,{"Приход","Расход","Списание","Корректировка остатка"},0)),"Выберите тип операции",IF(NOT(ISNUMBER(D4925)),"Укажите количество",IF(D4925=0,"Количество не может быть 0",IF(AND(C4925&lt;&gt;"Корректировка остатка",D4925&lt;0),"Для этого типа количество положительное",IF(NOT(ISNUMBER('Номенклатура'!$C$2)),"Укажите дату начала учёта",IF(A4925&lt;INT('Номенклатура'!$C$2),"Раньше даты начала учёта: НЕ учтено",IF(AND(C4925="Корректировка остатка",TRIM(G4925)=""),"Учтено: добавьте пояснение","ОК")))))))))))))</f>
        <v/>
      </c>
    </row>
    <row r="4926" spans="1:9" x14ac:dyDescent="0.25">
      <c r="A4926" s="16"/>
      <c r="B4926" s="13"/>
      <c r="C4926" s="13"/>
      <c r="D4926" s="14"/>
      <c r="E4926" s="17" t="str">
        <f>IF(OR(B4926="",SUMPRODUCT(--EXACT('Номенклатура'!$A$6:$A$205,B4926))&lt;&gt;1),"",INDEX('Номенклатура'!$D$6:$D$205,SUMPRODUCT(EXACT('Номенклатура'!$A$6:$A$205,B4926)*(ROW('Номенклатура'!$A$6:$A$205)-5)))&amp;"")</f>
        <v/>
      </c>
      <c r="F4926" s="18" t="str">
        <f>IF(OR(I4926="ОК",I4926="Учтено: добавьте пояснение"),IF(C4926="Приход",D4926,IF(C4926="Корректировка остатка",D4926,-D4926)),"")</f>
        <v/>
      </c>
      <c r="G4926" s="13"/>
      <c r="H4926" s="15" t="str">
        <f>IF(OR(B4926="",SUMPRODUCT(--EXACT('Номенклатура'!$A$6:$A$205,B4926))&lt;&gt;1),"",INDEX('Номенклатура'!$B$6:$B$205,SUMPRODUCT(EXACT('Номенклатура'!$A$6:$A$205,B4926)*(ROW('Номенклатура'!$A$6:$A$205)-5)))&amp;"")</f>
        <v/>
      </c>
      <c r="I4926" s="15" t="str">
        <f>IF(COUNTA(A4926:D4926,G4926)=0,"",IF(NOT(ISNUMBER(A4926)),"Укажите дату",IF(B4926="","Укажите код",IF(NOT(AND(ISTEXT(B4926),LEN(B4926)&gt;0,LEN(B4926)&lt;=30,ISNUMBER(FIND(LEFT(B4926,1),"ABCDEFGHIJKLMNOPQRSTUVWXYZ")),SUMPRODUCT((MID(B4926,{1,2,3,4,5,6,7,8,9,10,11,12,13,14,15,16,17,18,19,20,21,22,23,24,25,26,27,28,29,30},1)&lt;&gt;"")*ISERROR(FIND(MID(B4926,{1,2,3,4,5,6,7,8,9,10,11,12,13,14,15,16,17,18,19,20,21,22,23,24,25,26,27,28,29,30},1),"ABCDEFGHIJKLMNOPQRSTUVWXYZ0123456789-_")))=0,ISERROR(VALUE(B4926)))),"Недопустимый код: только латинские буквы A-Z в верхнем регистре, цифры, - и _; начало с буквы, до 30 символов (например MILK-001)",IF(SUMPRODUCT(--EXACT('Номенклатура'!$A$6:$A$205,B4926))=0,"Код не найден в номенклатуре",IF(SUMPRODUCT(--EXACT('Номенклатура'!$A$6:$A$205,B4926))&gt;1,"Код повторяется в номенклатуре",IF(ISNA(MATCH(C4926,{"Приход","Расход","Списание","Корректировка остатка"},0)),"Выберите тип операции",IF(NOT(ISNUMBER(D4926)),"Укажите количество",IF(D4926=0,"Количество не может быть 0",IF(AND(C4926&lt;&gt;"Корректировка остатка",D4926&lt;0),"Для этого типа количество положительное",IF(NOT(ISNUMBER('Номенклатура'!$C$2)),"Укажите дату начала учёта",IF(A4926&lt;INT('Номенклатура'!$C$2),"Раньше даты начала учёта: НЕ учтено",IF(AND(C4926="Корректировка остатка",TRIM(G4926)=""),"Учтено: добавьте пояснение","ОК")))))))))))))</f>
        <v/>
      </c>
    </row>
    <row r="4927" spans="1:9" x14ac:dyDescent="0.25">
      <c r="A4927" s="16"/>
      <c r="B4927" s="13"/>
      <c r="C4927" s="13"/>
      <c r="D4927" s="14"/>
      <c r="E4927" s="17" t="str">
        <f>IF(OR(B4927="",SUMPRODUCT(--EXACT('Номенклатура'!$A$6:$A$205,B4927))&lt;&gt;1),"",INDEX('Номенклатура'!$D$6:$D$205,SUMPRODUCT(EXACT('Номенклатура'!$A$6:$A$205,B4927)*(ROW('Номенклатура'!$A$6:$A$205)-5)))&amp;"")</f>
        <v/>
      </c>
      <c r="F4927" s="18" t="str">
        <f>IF(OR(I4927="ОК",I4927="Учтено: добавьте пояснение"),IF(C4927="Приход",D4927,IF(C4927="Корректировка остатка",D4927,-D4927)),"")</f>
        <v/>
      </c>
      <c r="G4927" s="13"/>
      <c r="H4927" s="15" t="str">
        <f>IF(OR(B4927="",SUMPRODUCT(--EXACT('Номенклатура'!$A$6:$A$205,B4927))&lt;&gt;1),"",INDEX('Номенклатура'!$B$6:$B$205,SUMPRODUCT(EXACT('Номенклатура'!$A$6:$A$205,B4927)*(ROW('Номенклатура'!$A$6:$A$205)-5)))&amp;"")</f>
        <v/>
      </c>
      <c r="I4927" s="15" t="str">
        <f>IF(COUNTA(A4927:D4927,G4927)=0,"",IF(NOT(ISNUMBER(A4927)),"Укажите дату",IF(B4927="","Укажите код",IF(NOT(AND(ISTEXT(B4927),LEN(B4927)&gt;0,LEN(B4927)&lt;=30,ISNUMBER(FIND(LEFT(B4927,1),"ABCDEFGHIJKLMNOPQRSTUVWXYZ")),SUMPRODUCT((MID(B4927,{1,2,3,4,5,6,7,8,9,10,11,12,13,14,15,16,17,18,19,20,21,22,23,24,25,26,27,28,29,30},1)&lt;&gt;"")*ISERROR(FIND(MID(B4927,{1,2,3,4,5,6,7,8,9,10,11,12,13,14,15,16,17,18,19,20,21,22,23,24,25,26,27,28,29,30},1),"ABCDEFGHIJKLMNOPQRSTUVWXYZ0123456789-_")))=0,ISERROR(VALUE(B4927)))),"Недопустимый код: только латинские буквы A-Z в верхнем регистре, цифры, - и _; начало с буквы, до 30 символов (например MILK-001)",IF(SUMPRODUCT(--EXACT('Номенклатура'!$A$6:$A$205,B4927))=0,"Код не найден в номенклатуре",IF(SUMPRODUCT(--EXACT('Номенклатура'!$A$6:$A$205,B4927))&gt;1,"Код повторяется в номенклатуре",IF(ISNA(MATCH(C4927,{"Приход","Расход","Списание","Корректировка остатка"},0)),"Выберите тип операции",IF(NOT(ISNUMBER(D4927)),"Укажите количество",IF(D4927=0,"Количество не может быть 0",IF(AND(C4927&lt;&gt;"Корректировка остатка",D4927&lt;0),"Для этого типа количество положительное",IF(NOT(ISNUMBER('Номенклатура'!$C$2)),"Укажите дату начала учёта",IF(A4927&lt;INT('Номенклатура'!$C$2),"Раньше даты начала учёта: НЕ учтено",IF(AND(C4927="Корректировка остатка",TRIM(G4927)=""),"Учтено: добавьте пояснение","ОК")))))))))))))</f>
        <v/>
      </c>
    </row>
    <row r="4928" spans="1:9" x14ac:dyDescent="0.25">
      <c r="A4928" s="16"/>
      <c r="B4928" s="13"/>
      <c r="C4928" s="13"/>
      <c r="D4928" s="14"/>
      <c r="E4928" s="17" t="str">
        <f>IF(OR(B4928="",SUMPRODUCT(--EXACT('Номенклатура'!$A$6:$A$205,B4928))&lt;&gt;1),"",INDEX('Номенклатура'!$D$6:$D$205,SUMPRODUCT(EXACT('Номенклатура'!$A$6:$A$205,B4928)*(ROW('Номенклатура'!$A$6:$A$205)-5)))&amp;"")</f>
        <v/>
      </c>
      <c r="F4928" s="18" t="str">
        <f>IF(OR(I4928="ОК",I4928="Учтено: добавьте пояснение"),IF(C4928="Приход",D4928,IF(C4928="Корректировка остатка",D4928,-D4928)),"")</f>
        <v/>
      </c>
      <c r="G4928" s="13"/>
      <c r="H4928" s="15" t="str">
        <f>IF(OR(B4928="",SUMPRODUCT(--EXACT('Номенклатура'!$A$6:$A$205,B4928))&lt;&gt;1),"",INDEX('Номенклатура'!$B$6:$B$205,SUMPRODUCT(EXACT('Номенклатура'!$A$6:$A$205,B4928)*(ROW('Номенклатура'!$A$6:$A$205)-5)))&amp;"")</f>
        <v/>
      </c>
      <c r="I4928" s="15" t="str">
        <f>IF(COUNTA(A4928:D4928,G4928)=0,"",IF(NOT(ISNUMBER(A4928)),"Укажите дату",IF(B4928="","Укажите код",IF(NOT(AND(ISTEXT(B4928),LEN(B4928)&gt;0,LEN(B4928)&lt;=30,ISNUMBER(FIND(LEFT(B4928,1),"ABCDEFGHIJKLMNOPQRSTUVWXYZ")),SUMPRODUCT((MID(B4928,{1,2,3,4,5,6,7,8,9,10,11,12,13,14,15,16,17,18,19,20,21,22,23,24,25,26,27,28,29,30},1)&lt;&gt;"")*ISERROR(FIND(MID(B4928,{1,2,3,4,5,6,7,8,9,10,11,12,13,14,15,16,17,18,19,20,21,22,23,24,25,26,27,28,29,30},1),"ABCDEFGHIJKLMNOPQRSTUVWXYZ0123456789-_")))=0,ISERROR(VALUE(B4928)))),"Недопустимый код: только латинские буквы A-Z в верхнем регистре, цифры, - и _; начало с буквы, до 30 символов (например MILK-001)",IF(SUMPRODUCT(--EXACT('Номенклатура'!$A$6:$A$205,B4928))=0,"Код не найден в номенклатуре",IF(SUMPRODUCT(--EXACT('Номенклатура'!$A$6:$A$205,B4928))&gt;1,"Код повторяется в номенклатуре",IF(ISNA(MATCH(C4928,{"Приход","Расход","Списание","Корректировка остатка"},0)),"Выберите тип операции",IF(NOT(ISNUMBER(D4928)),"Укажите количество",IF(D4928=0,"Количество не может быть 0",IF(AND(C4928&lt;&gt;"Корректировка остатка",D4928&lt;0),"Для этого типа количество положительное",IF(NOT(ISNUMBER('Номенклатура'!$C$2)),"Укажите дату начала учёта",IF(A4928&lt;INT('Номенклатура'!$C$2),"Раньше даты начала учёта: НЕ учтено",IF(AND(C4928="Корректировка остатка",TRIM(G4928)=""),"Учтено: добавьте пояснение","ОК")))))))))))))</f>
        <v/>
      </c>
    </row>
    <row r="4929" spans="1:9" x14ac:dyDescent="0.25">
      <c r="A4929" s="16"/>
      <c r="B4929" s="13"/>
      <c r="C4929" s="13"/>
      <c r="D4929" s="14"/>
      <c r="E4929" s="17" t="str">
        <f>IF(OR(B4929="",SUMPRODUCT(--EXACT('Номенклатура'!$A$6:$A$205,B4929))&lt;&gt;1),"",INDEX('Номенклатура'!$D$6:$D$205,SUMPRODUCT(EXACT('Номенклатура'!$A$6:$A$205,B4929)*(ROW('Номенклатура'!$A$6:$A$205)-5)))&amp;"")</f>
        <v/>
      </c>
      <c r="F4929" s="18" t="str">
        <f>IF(OR(I4929="ОК",I4929="Учтено: добавьте пояснение"),IF(C4929="Приход",D4929,IF(C4929="Корректировка остатка",D4929,-D4929)),"")</f>
        <v/>
      </c>
      <c r="G4929" s="13"/>
      <c r="H4929" s="15" t="str">
        <f>IF(OR(B4929="",SUMPRODUCT(--EXACT('Номенклатура'!$A$6:$A$205,B4929))&lt;&gt;1),"",INDEX('Номенклатура'!$B$6:$B$205,SUMPRODUCT(EXACT('Номенклатура'!$A$6:$A$205,B4929)*(ROW('Номенклатура'!$A$6:$A$205)-5)))&amp;"")</f>
        <v/>
      </c>
      <c r="I4929" s="15" t="str">
        <f>IF(COUNTA(A4929:D4929,G4929)=0,"",IF(NOT(ISNUMBER(A4929)),"Укажите дату",IF(B4929="","Укажите код",IF(NOT(AND(ISTEXT(B4929),LEN(B4929)&gt;0,LEN(B4929)&lt;=30,ISNUMBER(FIND(LEFT(B4929,1),"ABCDEFGHIJKLMNOPQRSTUVWXYZ")),SUMPRODUCT((MID(B4929,{1,2,3,4,5,6,7,8,9,10,11,12,13,14,15,16,17,18,19,20,21,22,23,24,25,26,27,28,29,30},1)&lt;&gt;"")*ISERROR(FIND(MID(B4929,{1,2,3,4,5,6,7,8,9,10,11,12,13,14,15,16,17,18,19,20,21,22,23,24,25,26,27,28,29,30},1),"ABCDEFGHIJKLMNOPQRSTUVWXYZ0123456789-_")))=0,ISERROR(VALUE(B4929)))),"Недопустимый код: только латинские буквы A-Z в верхнем регистре, цифры, - и _; начало с буквы, до 30 символов (например MILK-001)",IF(SUMPRODUCT(--EXACT('Номенклатура'!$A$6:$A$205,B4929))=0,"Код не найден в номенклатуре",IF(SUMPRODUCT(--EXACT('Номенклатура'!$A$6:$A$205,B4929))&gt;1,"Код повторяется в номенклатуре",IF(ISNA(MATCH(C4929,{"Приход","Расход","Списание","Корректировка остатка"},0)),"Выберите тип операции",IF(NOT(ISNUMBER(D4929)),"Укажите количество",IF(D4929=0,"Количество не может быть 0",IF(AND(C4929&lt;&gt;"Корректировка остатка",D4929&lt;0),"Для этого типа количество положительное",IF(NOT(ISNUMBER('Номенклатура'!$C$2)),"Укажите дату начала учёта",IF(A4929&lt;INT('Номенклатура'!$C$2),"Раньше даты начала учёта: НЕ учтено",IF(AND(C4929="Корректировка остатка",TRIM(G4929)=""),"Учтено: добавьте пояснение","ОК")))))))))))))</f>
        <v/>
      </c>
    </row>
    <row r="4930" spans="1:9" x14ac:dyDescent="0.25">
      <c r="A4930" s="16"/>
      <c r="B4930" s="13"/>
      <c r="C4930" s="13"/>
      <c r="D4930" s="14"/>
      <c r="E4930" s="17" t="str">
        <f>IF(OR(B4930="",SUMPRODUCT(--EXACT('Номенклатура'!$A$6:$A$205,B4930))&lt;&gt;1),"",INDEX('Номенклатура'!$D$6:$D$205,SUMPRODUCT(EXACT('Номенклатура'!$A$6:$A$205,B4930)*(ROW('Номенклатура'!$A$6:$A$205)-5)))&amp;"")</f>
        <v/>
      </c>
      <c r="F4930" s="18" t="str">
        <f>IF(OR(I4930="ОК",I4930="Учтено: добавьте пояснение"),IF(C4930="Приход",D4930,IF(C4930="Корректировка остатка",D4930,-D4930)),"")</f>
        <v/>
      </c>
      <c r="G4930" s="13"/>
      <c r="H4930" s="15" t="str">
        <f>IF(OR(B4930="",SUMPRODUCT(--EXACT('Номенклатура'!$A$6:$A$205,B4930))&lt;&gt;1),"",INDEX('Номенклатура'!$B$6:$B$205,SUMPRODUCT(EXACT('Номенклатура'!$A$6:$A$205,B4930)*(ROW('Номенклатура'!$A$6:$A$205)-5)))&amp;"")</f>
        <v/>
      </c>
      <c r="I4930" s="15" t="str">
        <f>IF(COUNTA(A4930:D4930,G4930)=0,"",IF(NOT(ISNUMBER(A4930)),"Укажите дату",IF(B4930="","Укажите код",IF(NOT(AND(ISTEXT(B4930),LEN(B4930)&gt;0,LEN(B4930)&lt;=30,ISNUMBER(FIND(LEFT(B4930,1),"ABCDEFGHIJKLMNOPQRSTUVWXYZ")),SUMPRODUCT((MID(B4930,{1,2,3,4,5,6,7,8,9,10,11,12,13,14,15,16,17,18,19,20,21,22,23,24,25,26,27,28,29,30},1)&lt;&gt;"")*ISERROR(FIND(MID(B4930,{1,2,3,4,5,6,7,8,9,10,11,12,13,14,15,16,17,18,19,20,21,22,23,24,25,26,27,28,29,30},1),"ABCDEFGHIJKLMNOPQRSTUVWXYZ0123456789-_")))=0,ISERROR(VALUE(B4930)))),"Недопустимый код: только латинские буквы A-Z в верхнем регистре, цифры, - и _; начало с буквы, до 30 символов (например MILK-001)",IF(SUMPRODUCT(--EXACT('Номенклатура'!$A$6:$A$205,B4930))=0,"Код не найден в номенклатуре",IF(SUMPRODUCT(--EXACT('Номенклатура'!$A$6:$A$205,B4930))&gt;1,"Код повторяется в номенклатуре",IF(ISNA(MATCH(C4930,{"Приход","Расход","Списание","Корректировка остатка"},0)),"Выберите тип операции",IF(NOT(ISNUMBER(D4930)),"Укажите количество",IF(D4930=0,"Количество не может быть 0",IF(AND(C4930&lt;&gt;"Корректировка остатка",D4930&lt;0),"Для этого типа количество положительное",IF(NOT(ISNUMBER('Номенклатура'!$C$2)),"Укажите дату начала учёта",IF(A4930&lt;INT('Номенклатура'!$C$2),"Раньше даты начала учёта: НЕ учтено",IF(AND(C4930="Корректировка остатка",TRIM(G4930)=""),"Учтено: добавьте пояснение","ОК")))))))))))))</f>
        <v/>
      </c>
    </row>
    <row r="4931" spans="1:9" x14ac:dyDescent="0.25">
      <c r="A4931" s="16"/>
      <c r="B4931" s="13"/>
      <c r="C4931" s="13"/>
      <c r="D4931" s="14"/>
      <c r="E4931" s="17" t="str">
        <f>IF(OR(B4931="",SUMPRODUCT(--EXACT('Номенклатура'!$A$6:$A$205,B4931))&lt;&gt;1),"",INDEX('Номенклатура'!$D$6:$D$205,SUMPRODUCT(EXACT('Номенклатура'!$A$6:$A$205,B4931)*(ROW('Номенклатура'!$A$6:$A$205)-5)))&amp;"")</f>
        <v/>
      </c>
      <c r="F4931" s="18" t="str">
        <f>IF(OR(I4931="ОК",I4931="Учтено: добавьте пояснение"),IF(C4931="Приход",D4931,IF(C4931="Корректировка остатка",D4931,-D4931)),"")</f>
        <v/>
      </c>
      <c r="G4931" s="13"/>
      <c r="H4931" s="15" t="str">
        <f>IF(OR(B4931="",SUMPRODUCT(--EXACT('Номенклатура'!$A$6:$A$205,B4931))&lt;&gt;1),"",INDEX('Номенклатура'!$B$6:$B$205,SUMPRODUCT(EXACT('Номенклатура'!$A$6:$A$205,B4931)*(ROW('Номенклатура'!$A$6:$A$205)-5)))&amp;"")</f>
        <v/>
      </c>
      <c r="I4931" s="15" t="str">
        <f>IF(COUNTA(A4931:D4931,G4931)=0,"",IF(NOT(ISNUMBER(A4931)),"Укажите дату",IF(B4931="","Укажите код",IF(NOT(AND(ISTEXT(B4931),LEN(B4931)&gt;0,LEN(B4931)&lt;=30,ISNUMBER(FIND(LEFT(B4931,1),"ABCDEFGHIJKLMNOPQRSTUVWXYZ")),SUMPRODUCT((MID(B4931,{1,2,3,4,5,6,7,8,9,10,11,12,13,14,15,16,17,18,19,20,21,22,23,24,25,26,27,28,29,30},1)&lt;&gt;"")*ISERROR(FIND(MID(B4931,{1,2,3,4,5,6,7,8,9,10,11,12,13,14,15,16,17,18,19,20,21,22,23,24,25,26,27,28,29,30},1),"ABCDEFGHIJKLMNOPQRSTUVWXYZ0123456789-_")))=0,ISERROR(VALUE(B4931)))),"Недопустимый код: только латинские буквы A-Z в верхнем регистре, цифры, - и _; начало с буквы, до 30 символов (например MILK-001)",IF(SUMPRODUCT(--EXACT('Номенклатура'!$A$6:$A$205,B4931))=0,"Код не найден в номенклатуре",IF(SUMPRODUCT(--EXACT('Номенклатура'!$A$6:$A$205,B4931))&gt;1,"Код повторяется в номенклатуре",IF(ISNA(MATCH(C4931,{"Приход","Расход","Списание","Корректировка остатка"},0)),"Выберите тип операции",IF(NOT(ISNUMBER(D4931)),"Укажите количество",IF(D4931=0,"Количество не может быть 0",IF(AND(C4931&lt;&gt;"Корректировка остатка",D4931&lt;0),"Для этого типа количество положительное",IF(NOT(ISNUMBER('Номенклатура'!$C$2)),"Укажите дату начала учёта",IF(A4931&lt;INT('Номенклатура'!$C$2),"Раньше даты начала учёта: НЕ учтено",IF(AND(C4931="Корректировка остатка",TRIM(G4931)=""),"Учтено: добавьте пояснение","ОК")))))))))))))</f>
        <v/>
      </c>
    </row>
    <row r="4932" spans="1:9" x14ac:dyDescent="0.25">
      <c r="A4932" s="16"/>
      <c r="B4932" s="13"/>
      <c r="C4932" s="13"/>
      <c r="D4932" s="14"/>
      <c r="E4932" s="17" t="str">
        <f>IF(OR(B4932="",SUMPRODUCT(--EXACT('Номенклатура'!$A$6:$A$205,B4932))&lt;&gt;1),"",INDEX('Номенклатура'!$D$6:$D$205,SUMPRODUCT(EXACT('Номенклатура'!$A$6:$A$205,B4932)*(ROW('Номенклатура'!$A$6:$A$205)-5)))&amp;"")</f>
        <v/>
      </c>
      <c r="F4932" s="18" t="str">
        <f>IF(OR(I4932="ОК",I4932="Учтено: добавьте пояснение"),IF(C4932="Приход",D4932,IF(C4932="Корректировка остатка",D4932,-D4932)),"")</f>
        <v/>
      </c>
      <c r="G4932" s="13"/>
      <c r="H4932" s="15" t="str">
        <f>IF(OR(B4932="",SUMPRODUCT(--EXACT('Номенклатура'!$A$6:$A$205,B4932))&lt;&gt;1),"",INDEX('Номенклатура'!$B$6:$B$205,SUMPRODUCT(EXACT('Номенклатура'!$A$6:$A$205,B4932)*(ROW('Номенклатура'!$A$6:$A$205)-5)))&amp;"")</f>
        <v/>
      </c>
      <c r="I4932" s="15" t="str">
        <f>IF(COUNTA(A4932:D4932,G4932)=0,"",IF(NOT(ISNUMBER(A4932)),"Укажите дату",IF(B4932="","Укажите код",IF(NOT(AND(ISTEXT(B4932),LEN(B4932)&gt;0,LEN(B4932)&lt;=30,ISNUMBER(FIND(LEFT(B4932,1),"ABCDEFGHIJKLMNOPQRSTUVWXYZ")),SUMPRODUCT((MID(B4932,{1,2,3,4,5,6,7,8,9,10,11,12,13,14,15,16,17,18,19,20,21,22,23,24,25,26,27,28,29,30},1)&lt;&gt;"")*ISERROR(FIND(MID(B4932,{1,2,3,4,5,6,7,8,9,10,11,12,13,14,15,16,17,18,19,20,21,22,23,24,25,26,27,28,29,30},1),"ABCDEFGHIJKLMNOPQRSTUVWXYZ0123456789-_")))=0,ISERROR(VALUE(B4932)))),"Недопустимый код: только латинские буквы A-Z в верхнем регистре, цифры, - и _; начало с буквы, до 30 символов (например MILK-001)",IF(SUMPRODUCT(--EXACT('Номенклатура'!$A$6:$A$205,B4932))=0,"Код не найден в номенклатуре",IF(SUMPRODUCT(--EXACT('Номенклатура'!$A$6:$A$205,B4932))&gt;1,"Код повторяется в номенклатуре",IF(ISNA(MATCH(C4932,{"Приход","Расход","Списание","Корректировка остатка"},0)),"Выберите тип операции",IF(NOT(ISNUMBER(D4932)),"Укажите количество",IF(D4932=0,"Количество не может быть 0",IF(AND(C4932&lt;&gt;"Корректировка остатка",D4932&lt;0),"Для этого типа количество положительное",IF(NOT(ISNUMBER('Номенклатура'!$C$2)),"Укажите дату начала учёта",IF(A4932&lt;INT('Номенклатура'!$C$2),"Раньше даты начала учёта: НЕ учтено",IF(AND(C4932="Корректировка остатка",TRIM(G4932)=""),"Учтено: добавьте пояснение","ОК")))))))))))))</f>
        <v/>
      </c>
    </row>
    <row r="4933" spans="1:9" x14ac:dyDescent="0.25">
      <c r="A4933" s="16"/>
      <c r="B4933" s="13"/>
      <c r="C4933" s="13"/>
      <c r="D4933" s="14"/>
      <c r="E4933" s="17" t="str">
        <f>IF(OR(B4933="",SUMPRODUCT(--EXACT('Номенклатура'!$A$6:$A$205,B4933))&lt;&gt;1),"",INDEX('Номенклатура'!$D$6:$D$205,SUMPRODUCT(EXACT('Номенклатура'!$A$6:$A$205,B4933)*(ROW('Номенклатура'!$A$6:$A$205)-5)))&amp;"")</f>
        <v/>
      </c>
      <c r="F4933" s="18" t="str">
        <f>IF(OR(I4933="ОК",I4933="Учтено: добавьте пояснение"),IF(C4933="Приход",D4933,IF(C4933="Корректировка остатка",D4933,-D4933)),"")</f>
        <v/>
      </c>
      <c r="G4933" s="13"/>
      <c r="H4933" s="15" t="str">
        <f>IF(OR(B4933="",SUMPRODUCT(--EXACT('Номенклатура'!$A$6:$A$205,B4933))&lt;&gt;1),"",INDEX('Номенклатура'!$B$6:$B$205,SUMPRODUCT(EXACT('Номенклатура'!$A$6:$A$205,B4933)*(ROW('Номенклатура'!$A$6:$A$205)-5)))&amp;"")</f>
        <v/>
      </c>
      <c r="I4933" s="15" t="str">
        <f>IF(COUNTA(A4933:D4933,G4933)=0,"",IF(NOT(ISNUMBER(A4933)),"Укажите дату",IF(B4933="","Укажите код",IF(NOT(AND(ISTEXT(B4933),LEN(B4933)&gt;0,LEN(B4933)&lt;=30,ISNUMBER(FIND(LEFT(B4933,1),"ABCDEFGHIJKLMNOPQRSTUVWXYZ")),SUMPRODUCT((MID(B4933,{1,2,3,4,5,6,7,8,9,10,11,12,13,14,15,16,17,18,19,20,21,22,23,24,25,26,27,28,29,30},1)&lt;&gt;"")*ISERROR(FIND(MID(B4933,{1,2,3,4,5,6,7,8,9,10,11,12,13,14,15,16,17,18,19,20,21,22,23,24,25,26,27,28,29,30},1),"ABCDEFGHIJKLMNOPQRSTUVWXYZ0123456789-_")))=0,ISERROR(VALUE(B4933)))),"Недопустимый код: только латинские буквы A-Z в верхнем регистре, цифры, - и _; начало с буквы, до 30 символов (например MILK-001)",IF(SUMPRODUCT(--EXACT('Номенклатура'!$A$6:$A$205,B4933))=0,"Код не найден в номенклатуре",IF(SUMPRODUCT(--EXACT('Номенклатура'!$A$6:$A$205,B4933))&gt;1,"Код повторяется в номенклатуре",IF(ISNA(MATCH(C4933,{"Приход","Расход","Списание","Корректировка остатка"},0)),"Выберите тип операции",IF(NOT(ISNUMBER(D4933)),"Укажите количество",IF(D4933=0,"Количество не может быть 0",IF(AND(C4933&lt;&gt;"Корректировка остатка",D4933&lt;0),"Для этого типа количество положительное",IF(NOT(ISNUMBER('Номенклатура'!$C$2)),"Укажите дату начала учёта",IF(A4933&lt;INT('Номенклатура'!$C$2),"Раньше даты начала учёта: НЕ учтено",IF(AND(C4933="Корректировка остатка",TRIM(G4933)=""),"Учтено: добавьте пояснение","ОК")))))))))))))</f>
        <v/>
      </c>
    </row>
    <row r="4934" spans="1:9" x14ac:dyDescent="0.25">
      <c r="A4934" s="16"/>
      <c r="B4934" s="13"/>
      <c r="C4934" s="13"/>
      <c r="D4934" s="14"/>
      <c r="E4934" s="17" t="str">
        <f>IF(OR(B4934="",SUMPRODUCT(--EXACT('Номенклатура'!$A$6:$A$205,B4934))&lt;&gt;1),"",INDEX('Номенклатура'!$D$6:$D$205,SUMPRODUCT(EXACT('Номенклатура'!$A$6:$A$205,B4934)*(ROW('Номенклатура'!$A$6:$A$205)-5)))&amp;"")</f>
        <v/>
      </c>
      <c r="F4934" s="18" t="str">
        <f>IF(OR(I4934="ОК",I4934="Учтено: добавьте пояснение"),IF(C4934="Приход",D4934,IF(C4934="Корректировка остатка",D4934,-D4934)),"")</f>
        <v/>
      </c>
      <c r="G4934" s="13"/>
      <c r="H4934" s="15" t="str">
        <f>IF(OR(B4934="",SUMPRODUCT(--EXACT('Номенклатура'!$A$6:$A$205,B4934))&lt;&gt;1),"",INDEX('Номенклатура'!$B$6:$B$205,SUMPRODUCT(EXACT('Номенклатура'!$A$6:$A$205,B4934)*(ROW('Номенклатура'!$A$6:$A$205)-5)))&amp;"")</f>
        <v/>
      </c>
      <c r="I4934" s="15" t="str">
        <f>IF(COUNTA(A4934:D4934,G4934)=0,"",IF(NOT(ISNUMBER(A4934)),"Укажите дату",IF(B4934="","Укажите код",IF(NOT(AND(ISTEXT(B4934),LEN(B4934)&gt;0,LEN(B4934)&lt;=30,ISNUMBER(FIND(LEFT(B4934,1),"ABCDEFGHIJKLMNOPQRSTUVWXYZ")),SUMPRODUCT((MID(B4934,{1,2,3,4,5,6,7,8,9,10,11,12,13,14,15,16,17,18,19,20,21,22,23,24,25,26,27,28,29,30},1)&lt;&gt;"")*ISERROR(FIND(MID(B4934,{1,2,3,4,5,6,7,8,9,10,11,12,13,14,15,16,17,18,19,20,21,22,23,24,25,26,27,28,29,30},1),"ABCDEFGHIJKLMNOPQRSTUVWXYZ0123456789-_")))=0,ISERROR(VALUE(B4934)))),"Недопустимый код: только латинские буквы A-Z в верхнем регистре, цифры, - и _; начало с буквы, до 30 символов (например MILK-001)",IF(SUMPRODUCT(--EXACT('Номенклатура'!$A$6:$A$205,B4934))=0,"Код не найден в номенклатуре",IF(SUMPRODUCT(--EXACT('Номенклатура'!$A$6:$A$205,B4934))&gt;1,"Код повторяется в номенклатуре",IF(ISNA(MATCH(C4934,{"Приход","Расход","Списание","Корректировка остатка"},0)),"Выберите тип операции",IF(NOT(ISNUMBER(D4934)),"Укажите количество",IF(D4934=0,"Количество не может быть 0",IF(AND(C4934&lt;&gt;"Корректировка остатка",D4934&lt;0),"Для этого типа количество положительное",IF(NOT(ISNUMBER('Номенклатура'!$C$2)),"Укажите дату начала учёта",IF(A4934&lt;INT('Номенклатура'!$C$2),"Раньше даты начала учёта: НЕ учтено",IF(AND(C4934="Корректировка остатка",TRIM(G4934)=""),"Учтено: добавьте пояснение","ОК")))))))))))))</f>
        <v/>
      </c>
    </row>
    <row r="4935" spans="1:9" x14ac:dyDescent="0.25">
      <c r="A4935" s="16"/>
      <c r="B4935" s="13"/>
      <c r="C4935" s="13"/>
      <c r="D4935" s="14"/>
      <c r="E4935" s="17" t="str">
        <f>IF(OR(B4935="",SUMPRODUCT(--EXACT('Номенклатура'!$A$6:$A$205,B4935))&lt;&gt;1),"",INDEX('Номенклатура'!$D$6:$D$205,SUMPRODUCT(EXACT('Номенклатура'!$A$6:$A$205,B4935)*(ROW('Номенклатура'!$A$6:$A$205)-5)))&amp;"")</f>
        <v/>
      </c>
      <c r="F4935" s="18" t="str">
        <f>IF(OR(I4935="ОК",I4935="Учтено: добавьте пояснение"),IF(C4935="Приход",D4935,IF(C4935="Корректировка остатка",D4935,-D4935)),"")</f>
        <v/>
      </c>
      <c r="G4935" s="13"/>
      <c r="H4935" s="15" t="str">
        <f>IF(OR(B4935="",SUMPRODUCT(--EXACT('Номенклатура'!$A$6:$A$205,B4935))&lt;&gt;1),"",INDEX('Номенклатура'!$B$6:$B$205,SUMPRODUCT(EXACT('Номенклатура'!$A$6:$A$205,B4935)*(ROW('Номенклатура'!$A$6:$A$205)-5)))&amp;"")</f>
        <v/>
      </c>
      <c r="I4935" s="15" t="str">
        <f>IF(COUNTA(A4935:D4935,G4935)=0,"",IF(NOT(ISNUMBER(A4935)),"Укажите дату",IF(B4935="","Укажите код",IF(NOT(AND(ISTEXT(B4935),LEN(B4935)&gt;0,LEN(B4935)&lt;=30,ISNUMBER(FIND(LEFT(B4935,1),"ABCDEFGHIJKLMNOPQRSTUVWXYZ")),SUMPRODUCT((MID(B4935,{1,2,3,4,5,6,7,8,9,10,11,12,13,14,15,16,17,18,19,20,21,22,23,24,25,26,27,28,29,30},1)&lt;&gt;"")*ISERROR(FIND(MID(B4935,{1,2,3,4,5,6,7,8,9,10,11,12,13,14,15,16,17,18,19,20,21,22,23,24,25,26,27,28,29,30},1),"ABCDEFGHIJKLMNOPQRSTUVWXYZ0123456789-_")))=0,ISERROR(VALUE(B4935)))),"Недопустимый код: только латинские буквы A-Z в верхнем регистре, цифры, - и _; начало с буквы, до 30 символов (например MILK-001)",IF(SUMPRODUCT(--EXACT('Номенклатура'!$A$6:$A$205,B4935))=0,"Код не найден в номенклатуре",IF(SUMPRODUCT(--EXACT('Номенклатура'!$A$6:$A$205,B4935))&gt;1,"Код повторяется в номенклатуре",IF(ISNA(MATCH(C4935,{"Приход","Расход","Списание","Корректировка остатка"},0)),"Выберите тип операции",IF(NOT(ISNUMBER(D4935)),"Укажите количество",IF(D4935=0,"Количество не может быть 0",IF(AND(C4935&lt;&gt;"Корректировка остатка",D4935&lt;0),"Для этого типа количество положительное",IF(NOT(ISNUMBER('Номенклатура'!$C$2)),"Укажите дату начала учёта",IF(A4935&lt;INT('Номенклатура'!$C$2),"Раньше даты начала учёта: НЕ учтено",IF(AND(C4935="Корректировка остатка",TRIM(G4935)=""),"Учтено: добавьте пояснение","ОК")))))))))))))</f>
        <v/>
      </c>
    </row>
    <row r="4936" spans="1:9" x14ac:dyDescent="0.25">
      <c r="A4936" s="16"/>
      <c r="B4936" s="13"/>
      <c r="C4936" s="13"/>
      <c r="D4936" s="14"/>
      <c r="E4936" s="17" t="str">
        <f>IF(OR(B4936="",SUMPRODUCT(--EXACT('Номенклатура'!$A$6:$A$205,B4936))&lt;&gt;1),"",INDEX('Номенклатура'!$D$6:$D$205,SUMPRODUCT(EXACT('Номенклатура'!$A$6:$A$205,B4936)*(ROW('Номенклатура'!$A$6:$A$205)-5)))&amp;"")</f>
        <v/>
      </c>
      <c r="F4936" s="18" t="str">
        <f>IF(OR(I4936="ОК",I4936="Учтено: добавьте пояснение"),IF(C4936="Приход",D4936,IF(C4936="Корректировка остатка",D4936,-D4936)),"")</f>
        <v/>
      </c>
      <c r="G4936" s="13"/>
      <c r="H4936" s="15" t="str">
        <f>IF(OR(B4936="",SUMPRODUCT(--EXACT('Номенклатура'!$A$6:$A$205,B4936))&lt;&gt;1),"",INDEX('Номенклатура'!$B$6:$B$205,SUMPRODUCT(EXACT('Номенклатура'!$A$6:$A$205,B4936)*(ROW('Номенклатура'!$A$6:$A$205)-5)))&amp;"")</f>
        <v/>
      </c>
      <c r="I4936" s="15" t="str">
        <f>IF(COUNTA(A4936:D4936,G4936)=0,"",IF(NOT(ISNUMBER(A4936)),"Укажите дату",IF(B4936="","Укажите код",IF(NOT(AND(ISTEXT(B4936),LEN(B4936)&gt;0,LEN(B4936)&lt;=30,ISNUMBER(FIND(LEFT(B4936,1),"ABCDEFGHIJKLMNOPQRSTUVWXYZ")),SUMPRODUCT((MID(B4936,{1,2,3,4,5,6,7,8,9,10,11,12,13,14,15,16,17,18,19,20,21,22,23,24,25,26,27,28,29,30},1)&lt;&gt;"")*ISERROR(FIND(MID(B4936,{1,2,3,4,5,6,7,8,9,10,11,12,13,14,15,16,17,18,19,20,21,22,23,24,25,26,27,28,29,30},1),"ABCDEFGHIJKLMNOPQRSTUVWXYZ0123456789-_")))=0,ISERROR(VALUE(B4936)))),"Недопустимый код: только латинские буквы A-Z в верхнем регистре, цифры, - и _; начало с буквы, до 30 символов (например MILK-001)",IF(SUMPRODUCT(--EXACT('Номенклатура'!$A$6:$A$205,B4936))=0,"Код не найден в номенклатуре",IF(SUMPRODUCT(--EXACT('Номенклатура'!$A$6:$A$205,B4936))&gt;1,"Код повторяется в номенклатуре",IF(ISNA(MATCH(C4936,{"Приход","Расход","Списание","Корректировка остатка"},0)),"Выберите тип операции",IF(NOT(ISNUMBER(D4936)),"Укажите количество",IF(D4936=0,"Количество не может быть 0",IF(AND(C4936&lt;&gt;"Корректировка остатка",D4936&lt;0),"Для этого типа количество положительное",IF(NOT(ISNUMBER('Номенклатура'!$C$2)),"Укажите дату начала учёта",IF(A4936&lt;INT('Номенклатура'!$C$2),"Раньше даты начала учёта: НЕ учтено",IF(AND(C4936="Корректировка остатка",TRIM(G4936)=""),"Учтено: добавьте пояснение","ОК")))))))))))))</f>
        <v/>
      </c>
    </row>
    <row r="4937" spans="1:9" x14ac:dyDescent="0.25">
      <c r="A4937" s="16"/>
      <c r="B4937" s="13"/>
      <c r="C4937" s="13"/>
      <c r="D4937" s="14"/>
      <c r="E4937" s="17" t="str">
        <f>IF(OR(B4937="",SUMPRODUCT(--EXACT('Номенклатура'!$A$6:$A$205,B4937))&lt;&gt;1),"",INDEX('Номенклатура'!$D$6:$D$205,SUMPRODUCT(EXACT('Номенклатура'!$A$6:$A$205,B4937)*(ROW('Номенклатура'!$A$6:$A$205)-5)))&amp;"")</f>
        <v/>
      </c>
      <c r="F4937" s="18" t="str">
        <f>IF(OR(I4937="ОК",I4937="Учтено: добавьте пояснение"),IF(C4937="Приход",D4937,IF(C4937="Корректировка остатка",D4937,-D4937)),"")</f>
        <v/>
      </c>
      <c r="G4937" s="13"/>
      <c r="H4937" s="15" t="str">
        <f>IF(OR(B4937="",SUMPRODUCT(--EXACT('Номенклатура'!$A$6:$A$205,B4937))&lt;&gt;1),"",INDEX('Номенклатура'!$B$6:$B$205,SUMPRODUCT(EXACT('Номенклатура'!$A$6:$A$205,B4937)*(ROW('Номенклатура'!$A$6:$A$205)-5)))&amp;"")</f>
        <v/>
      </c>
      <c r="I4937" s="15" t="str">
        <f>IF(COUNTA(A4937:D4937,G4937)=0,"",IF(NOT(ISNUMBER(A4937)),"Укажите дату",IF(B4937="","Укажите код",IF(NOT(AND(ISTEXT(B4937),LEN(B4937)&gt;0,LEN(B4937)&lt;=30,ISNUMBER(FIND(LEFT(B4937,1),"ABCDEFGHIJKLMNOPQRSTUVWXYZ")),SUMPRODUCT((MID(B4937,{1,2,3,4,5,6,7,8,9,10,11,12,13,14,15,16,17,18,19,20,21,22,23,24,25,26,27,28,29,30},1)&lt;&gt;"")*ISERROR(FIND(MID(B4937,{1,2,3,4,5,6,7,8,9,10,11,12,13,14,15,16,17,18,19,20,21,22,23,24,25,26,27,28,29,30},1),"ABCDEFGHIJKLMNOPQRSTUVWXYZ0123456789-_")))=0,ISERROR(VALUE(B4937)))),"Недопустимый код: только латинские буквы A-Z в верхнем регистре, цифры, - и _; начало с буквы, до 30 символов (например MILK-001)",IF(SUMPRODUCT(--EXACT('Номенклатура'!$A$6:$A$205,B4937))=0,"Код не найден в номенклатуре",IF(SUMPRODUCT(--EXACT('Номенклатура'!$A$6:$A$205,B4937))&gt;1,"Код повторяется в номенклатуре",IF(ISNA(MATCH(C4937,{"Приход","Расход","Списание","Корректировка остатка"},0)),"Выберите тип операции",IF(NOT(ISNUMBER(D4937)),"Укажите количество",IF(D4937=0,"Количество не может быть 0",IF(AND(C4937&lt;&gt;"Корректировка остатка",D4937&lt;0),"Для этого типа количество положительное",IF(NOT(ISNUMBER('Номенклатура'!$C$2)),"Укажите дату начала учёта",IF(A4937&lt;INT('Номенклатура'!$C$2),"Раньше даты начала учёта: НЕ учтено",IF(AND(C4937="Корректировка остатка",TRIM(G4937)=""),"Учтено: добавьте пояснение","ОК")))))))))))))</f>
        <v/>
      </c>
    </row>
    <row r="4938" spans="1:9" x14ac:dyDescent="0.25">
      <c r="A4938" s="16"/>
      <c r="B4938" s="13"/>
      <c r="C4938" s="13"/>
      <c r="D4938" s="14"/>
      <c r="E4938" s="17" t="str">
        <f>IF(OR(B4938="",SUMPRODUCT(--EXACT('Номенклатура'!$A$6:$A$205,B4938))&lt;&gt;1),"",INDEX('Номенклатура'!$D$6:$D$205,SUMPRODUCT(EXACT('Номенклатура'!$A$6:$A$205,B4938)*(ROW('Номенклатура'!$A$6:$A$205)-5)))&amp;"")</f>
        <v/>
      </c>
      <c r="F4938" s="18" t="str">
        <f>IF(OR(I4938="ОК",I4938="Учтено: добавьте пояснение"),IF(C4938="Приход",D4938,IF(C4938="Корректировка остатка",D4938,-D4938)),"")</f>
        <v/>
      </c>
      <c r="G4938" s="13"/>
      <c r="H4938" s="15" t="str">
        <f>IF(OR(B4938="",SUMPRODUCT(--EXACT('Номенклатура'!$A$6:$A$205,B4938))&lt;&gt;1),"",INDEX('Номенклатура'!$B$6:$B$205,SUMPRODUCT(EXACT('Номенклатура'!$A$6:$A$205,B4938)*(ROW('Номенклатура'!$A$6:$A$205)-5)))&amp;"")</f>
        <v/>
      </c>
      <c r="I4938" s="15" t="str">
        <f>IF(COUNTA(A4938:D4938,G4938)=0,"",IF(NOT(ISNUMBER(A4938)),"Укажите дату",IF(B4938="","Укажите код",IF(NOT(AND(ISTEXT(B4938),LEN(B4938)&gt;0,LEN(B4938)&lt;=30,ISNUMBER(FIND(LEFT(B4938,1),"ABCDEFGHIJKLMNOPQRSTUVWXYZ")),SUMPRODUCT((MID(B4938,{1,2,3,4,5,6,7,8,9,10,11,12,13,14,15,16,17,18,19,20,21,22,23,24,25,26,27,28,29,30},1)&lt;&gt;"")*ISERROR(FIND(MID(B4938,{1,2,3,4,5,6,7,8,9,10,11,12,13,14,15,16,17,18,19,20,21,22,23,24,25,26,27,28,29,30},1),"ABCDEFGHIJKLMNOPQRSTUVWXYZ0123456789-_")))=0,ISERROR(VALUE(B4938)))),"Недопустимый код: только латинские буквы A-Z в верхнем регистре, цифры, - и _; начало с буквы, до 30 символов (например MILK-001)",IF(SUMPRODUCT(--EXACT('Номенклатура'!$A$6:$A$205,B4938))=0,"Код не найден в номенклатуре",IF(SUMPRODUCT(--EXACT('Номенклатура'!$A$6:$A$205,B4938))&gt;1,"Код повторяется в номенклатуре",IF(ISNA(MATCH(C4938,{"Приход","Расход","Списание","Корректировка остатка"},0)),"Выберите тип операции",IF(NOT(ISNUMBER(D4938)),"Укажите количество",IF(D4938=0,"Количество не может быть 0",IF(AND(C4938&lt;&gt;"Корректировка остатка",D4938&lt;0),"Для этого типа количество положительное",IF(NOT(ISNUMBER('Номенклатура'!$C$2)),"Укажите дату начала учёта",IF(A4938&lt;INT('Номенклатура'!$C$2),"Раньше даты начала учёта: НЕ учтено",IF(AND(C4938="Корректировка остатка",TRIM(G4938)=""),"Учтено: добавьте пояснение","ОК")))))))))))))</f>
        <v/>
      </c>
    </row>
    <row r="4939" spans="1:9" x14ac:dyDescent="0.25">
      <c r="A4939" s="16"/>
      <c r="B4939" s="13"/>
      <c r="C4939" s="13"/>
      <c r="D4939" s="14"/>
      <c r="E4939" s="17" t="str">
        <f>IF(OR(B4939="",SUMPRODUCT(--EXACT('Номенклатура'!$A$6:$A$205,B4939))&lt;&gt;1),"",INDEX('Номенклатура'!$D$6:$D$205,SUMPRODUCT(EXACT('Номенклатура'!$A$6:$A$205,B4939)*(ROW('Номенклатура'!$A$6:$A$205)-5)))&amp;"")</f>
        <v/>
      </c>
      <c r="F4939" s="18" t="str">
        <f>IF(OR(I4939="ОК",I4939="Учтено: добавьте пояснение"),IF(C4939="Приход",D4939,IF(C4939="Корректировка остатка",D4939,-D4939)),"")</f>
        <v/>
      </c>
      <c r="G4939" s="13"/>
      <c r="H4939" s="15" t="str">
        <f>IF(OR(B4939="",SUMPRODUCT(--EXACT('Номенклатура'!$A$6:$A$205,B4939))&lt;&gt;1),"",INDEX('Номенклатура'!$B$6:$B$205,SUMPRODUCT(EXACT('Номенклатура'!$A$6:$A$205,B4939)*(ROW('Номенклатура'!$A$6:$A$205)-5)))&amp;"")</f>
        <v/>
      </c>
      <c r="I4939" s="15" t="str">
        <f>IF(COUNTA(A4939:D4939,G4939)=0,"",IF(NOT(ISNUMBER(A4939)),"Укажите дату",IF(B4939="","Укажите код",IF(NOT(AND(ISTEXT(B4939),LEN(B4939)&gt;0,LEN(B4939)&lt;=30,ISNUMBER(FIND(LEFT(B4939,1),"ABCDEFGHIJKLMNOPQRSTUVWXYZ")),SUMPRODUCT((MID(B4939,{1,2,3,4,5,6,7,8,9,10,11,12,13,14,15,16,17,18,19,20,21,22,23,24,25,26,27,28,29,30},1)&lt;&gt;"")*ISERROR(FIND(MID(B4939,{1,2,3,4,5,6,7,8,9,10,11,12,13,14,15,16,17,18,19,20,21,22,23,24,25,26,27,28,29,30},1),"ABCDEFGHIJKLMNOPQRSTUVWXYZ0123456789-_")))=0,ISERROR(VALUE(B4939)))),"Недопустимый код: только латинские буквы A-Z в верхнем регистре, цифры, - и _; начало с буквы, до 30 символов (например MILK-001)",IF(SUMPRODUCT(--EXACT('Номенклатура'!$A$6:$A$205,B4939))=0,"Код не найден в номенклатуре",IF(SUMPRODUCT(--EXACT('Номенклатура'!$A$6:$A$205,B4939))&gt;1,"Код повторяется в номенклатуре",IF(ISNA(MATCH(C4939,{"Приход","Расход","Списание","Корректировка остатка"},0)),"Выберите тип операции",IF(NOT(ISNUMBER(D4939)),"Укажите количество",IF(D4939=0,"Количество не может быть 0",IF(AND(C4939&lt;&gt;"Корректировка остатка",D4939&lt;0),"Для этого типа количество положительное",IF(NOT(ISNUMBER('Номенклатура'!$C$2)),"Укажите дату начала учёта",IF(A4939&lt;INT('Номенклатура'!$C$2),"Раньше даты начала учёта: НЕ учтено",IF(AND(C4939="Корректировка остатка",TRIM(G4939)=""),"Учтено: добавьте пояснение","ОК")))))))))))))</f>
        <v/>
      </c>
    </row>
    <row r="4940" spans="1:9" x14ac:dyDescent="0.25">
      <c r="A4940" s="16"/>
      <c r="B4940" s="13"/>
      <c r="C4940" s="13"/>
      <c r="D4940" s="14"/>
      <c r="E4940" s="17" t="str">
        <f>IF(OR(B4940="",SUMPRODUCT(--EXACT('Номенклатура'!$A$6:$A$205,B4940))&lt;&gt;1),"",INDEX('Номенклатура'!$D$6:$D$205,SUMPRODUCT(EXACT('Номенклатура'!$A$6:$A$205,B4940)*(ROW('Номенклатура'!$A$6:$A$205)-5)))&amp;"")</f>
        <v/>
      </c>
      <c r="F4940" s="18" t="str">
        <f>IF(OR(I4940="ОК",I4940="Учтено: добавьте пояснение"),IF(C4940="Приход",D4940,IF(C4940="Корректировка остатка",D4940,-D4940)),"")</f>
        <v/>
      </c>
      <c r="G4940" s="13"/>
      <c r="H4940" s="15" t="str">
        <f>IF(OR(B4940="",SUMPRODUCT(--EXACT('Номенклатура'!$A$6:$A$205,B4940))&lt;&gt;1),"",INDEX('Номенклатура'!$B$6:$B$205,SUMPRODUCT(EXACT('Номенклатура'!$A$6:$A$205,B4940)*(ROW('Номенклатура'!$A$6:$A$205)-5)))&amp;"")</f>
        <v/>
      </c>
      <c r="I4940" s="15" t="str">
        <f>IF(COUNTA(A4940:D4940,G4940)=0,"",IF(NOT(ISNUMBER(A4940)),"Укажите дату",IF(B4940="","Укажите код",IF(NOT(AND(ISTEXT(B4940),LEN(B4940)&gt;0,LEN(B4940)&lt;=30,ISNUMBER(FIND(LEFT(B4940,1),"ABCDEFGHIJKLMNOPQRSTUVWXYZ")),SUMPRODUCT((MID(B4940,{1,2,3,4,5,6,7,8,9,10,11,12,13,14,15,16,17,18,19,20,21,22,23,24,25,26,27,28,29,30},1)&lt;&gt;"")*ISERROR(FIND(MID(B4940,{1,2,3,4,5,6,7,8,9,10,11,12,13,14,15,16,17,18,19,20,21,22,23,24,25,26,27,28,29,30},1),"ABCDEFGHIJKLMNOPQRSTUVWXYZ0123456789-_")))=0,ISERROR(VALUE(B4940)))),"Недопустимый код: только латинские буквы A-Z в верхнем регистре, цифры, - и _; начало с буквы, до 30 символов (например MILK-001)",IF(SUMPRODUCT(--EXACT('Номенклатура'!$A$6:$A$205,B4940))=0,"Код не найден в номенклатуре",IF(SUMPRODUCT(--EXACT('Номенклатура'!$A$6:$A$205,B4940))&gt;1,"Код повторяется в номенклатуре",IF(ISNA(MATCH(C4940,{"Приход","Расход","Списание","Корректировка остатка"},0)),"Выберите тип операции",IF(NOT(ISNUMBER(D4940)),"Укажите количество",IF(D4940=0,"Количество не может быть 0",IF(AND(C4940&lt;&gt;"Корректировка остатка",D4940&lt;0),"Для этого типа количество положительное",IF(NOT(ISNUMBER('Номенклатура'!$C$2)),"Укажите дату начала учёта",IF(A4940&lt;INT('Номенклатура'!$C$2),"Раньше даты начала учёта: НЕ учтено",IF(AND(C4940="Корректировка остатка",TRIM(G4940)=""),"Учтено: добавьте пояснение","ОК")))))))))))))</f>
        <v/>
      </c>
    </row>
    <row r="4941" spans="1:9" x14ac:dyDescent="0.25">
      <c r="A4941" s="16"/>
      <c r="B4941" s="13"/>
      <c r="C4941" s="13"/>
      <c r="D4941" s="14"/>
      <c r="E4941" s="17" t="str">
        <f>IF(OR(B4941="",SUMPRODUCT(--EXACT('Номенклатура'!$A$6:$A$205,B4941))&lt;&gt;1),"",INDEX('Номенклатура'!$D$6:$D$205,SUMPRODUCT(EXACT('Номенклатура'!$A$6:$A$205,B4941)*(ROW('Номенклатура'!$A$6:$A$205)-5)))&amp;"")</f>
        <v/>
      </c>
      <c r="F4941" s="18" t="str">
        <f>IF(OR(I4941="ОК",I4941="Учтено: добавьте пояснение"),IF(C4941="Приход",D4941,IF(C4941="Корректировка остатка",D4941,-D4941)),"")</f>
        <v/>
      </c>
      <c r="G4941" s="13"/>
      <c r="H4941" s="15" t="str">
        <f>IF(OR(B4941="",SUMPRODUCT(--EXACT('Номенклатура'!$A$6:$A$205,B4941))&lt;&gt;1),"",INDEX('Номенклатура'!$B$6:$B$205,SUMPRODUCT(EXACT('Номенклатура'!$A$6:$A$205,B4941)*(ROW('Номенклатура'!$A$6:$A$205)-5)))&amp;"")</f>
        <v/>
      </c>
      <c r="I4941" s="15" t="str">
        <f>IF(COUNTA(A4941:D4941,G4941)=0,"",IF(NOT(ISNUMBER(A4941)),"Укажите дату",IF(B4941="","Укажите код",IF(NOT(AND(ISTEXT(B4941),LEN(B4941)&gt;0,LEN(B4941)&lt;=30,ISNUMBER(FIND(LEFT(B4941,1),"ABCDEFGHIJKLMNOPQRSTUVWXYZ")),SUMPRODUCT((MID(B4941,{1,2,3,4,5,6,7,8,9,10,11,12,13,14,15,16,17,18,19,20,21,22,23,24,25,26,27,28,29,30},1)&lt;&gt;"")*ISERROR(FIND(MID(B4941,{1,2,3,4,5,6,7,8,9,10,11,12,13,14,15,16,17,18,19,20,21,22,23,24,25,26,27,28,29,30},1),"ABCDEFGHIJKLMNOPQRSTUVWXYZ0123456789-_")))=0,ISERROR(VALUE(B4941)))),"Недопустимый код: только латинские буквы A-Z в верхнем регистре, цифры, - и _; начало с буквы, до 30 символов (например MILK-001)",IF(SUMPRODUCT(--EXACT('Номенклатура'!$A$6:$A$205,B4941))=0,"Код не найден в номенклатуре",IF(SUMPRODUCT(--EXACT('Номенклатура'!$A$6:$A$205,B4941))&gt;1,"Код повторяется в номенклатуре",IF(ISNA(MATCH(C4941,{"Приход","Расход","Списание","Корректировка остатка"},0)),"Выберите тип операции",IF(NOT(ISNUMBER(D4941)),"Укажите количество",IF(D4941=0,"Количество не может быть 0",IF(AND(C4941&lt;&gt;"Корректировка остатка",D4941&lt;0),"Для этого типа количество положительное",IF(NOT(ISNUMBER('Номенклатура'!$C$2)),"Укажите дату начала учёта",IF(A4941&lt;INT('Номенклатура'!$C$2),"Раньше даты начала учёта: НЕ учтено",IF(AND(C4941="Корректировка остатка",TRIM(G4941)=""),"Учтено: добавьте пояснение","ОК")))))))))))))</f>
        <v/>
      </c>
    </row>
    <row r="4942" spans="1:9" x14ac:dyDescent="0.25">
      <c r="A4942" s="16"/>
      <c r="B4942" s="13"/>
      <c r="C4942" s="13"/>
      <c r="D4942" s="14"/>
      <c r="E4942" s="17" t="str">
        <f>IF(OR(B4942="",SUMPRODUCT(--EXACT('Номенклатура'!$A$6:$A$205,B4942))&lt;&gt;1),"",INDEX('Номенклатура'!$D$6:$D$205,SUMPRODUCT(EXACT('Номенклатура'!$A$6:$A$205,B4942)*(ROW('Номенклатура'!$A$6:$A$205)-5)))&amp;"")</f>
        <v/>
      </c>
      <c r="F4942" s="18" t="str">
        <f>IF(OR(I4942="ОК",I4942="Учтено: добавьте пояснение"),IF(C4942="Приход",D4942,IF(C4942="Корректировка остатка",D4942,-D4942)),"")</f>
        <v/>
      </c>
      <c r="G4942" s="13"/>
      <c r="H4942" s="15" t="str">
        <f>IF(OR(B4942="",SUMPRODUCT(--EXACT('Номенклатура'!$A$6:$A$205,B4942))&lt;&gt;1),"",INDEX('Номенклатура'!$B$6:$B$205,SUMPRODUCT(EXACT('Номенклатура'!$A$6:$A$205,B4942)*(ROW('Номенклатура'!$A$6:$A$205)-5)))&amp;"")</f>
        <v/>
      </c>
      <c r="I4942" s="15" t="str">
        <f>IF(COUNTA(A4942:D4942,G4942)=0,"",IF(NOT(ISNUMBER(A4942)),"Укажите дату",IF(B4942="","Укажите код",IF(NOT(AND(ISTEXT(B4942),LEN(B4942)&gt;0,LEN(B4942)&lt;=30,ISNUMBER(FIND(LEFT(B4942,1),"ABCDEFGHIJKLMNOPQRSTUVWXYZ")),SUMPRODUCT((MID(B4942,{1,2,3,4,5,6,7,8,9,10,11,12,13,14,15,16,17,18,19,20,21,22,23,24,25,26,27,28,29,30},1)&lt;&gt;"")*ISERROR(FIND(MID(B4942,{1,2,3,4,5,6,7,8,9,10,11,12,13,14,15,16,17,18,19,20,21,22,23,24,25,26,27,28,29,30},1),"ABCDEFGHIJKLMNOPQRSTUVWXYZ0123456789-_")))=0,ISERROR(VALUE(B4942)))),"Недопустимый код: только латинские буквы A-Z в верхнем регистре, цифры, - и _; начало с буквы, до 30 символов (например MILK-001)",IF(SUMPRODUCT(--EXACT('Номенклатура'!$A$6:$A$205,B4942))=0,"Код не найден в номенклатуре",IF(SUMPRODUCT(--EXACT('Номенклатура'!$A$6:$A$205,B4942))&gt;1,"Код повторяется в номенклатуре",IF(ISNA(MATCH(C4942,{"Приход","Расход","Списание","Корректировка остатка"},0)),"Выберите тип операции",IF(NOT(ISNUMBER(D4942)),"Укажите количество",IF(D4942=0,"Количество не может быть 0",IF(AND(C4942&lt;&gt;"Корректировка остатка",D4942&lt;0),"Для этого типа количество положительное",IF(NOT(ISNUMBER('Номенклатура'!$C$2)),"Укажите дату начала учёта",IF(A4942&lt;INT('Номенклатура'!$C$2),"Раньше даты начала учёта: НЕ учтено",IF(AND(C4942="Корректировка остатка",TRIM(G4942)=""),"Учтено: добавьте пояснение","ОК")))))))))))))</f>
        <v/>
      </c>
    </row>
    <row r="4943" spans="1:9" x14ac:dyDescent="0.25">
      <c r="A4943" s="16"/>
      <c r="B4943" s="13"/>
      <c r="C4943" s="13"/>
      <c r="D4943" s="14"/>
      <c r="E4943" s="17" t="str">
        <f>IF(OR(B4943="",SUMPRODUCT(--EXACT('Номенклатура'!$A$6:$A$205,B4943))&lt;&gt;1),"",INDEX('Номенклатура'!$D$6:$D$205,SUMPRODUCT(EXACT('Номенклатура'!$A$6:$A$205,B4943)*(ROW('Номенклатура'!$A$6:$A$205)-5)))&amp;"")</f>
        <v/>
      </c>
      <c r="F4943" s="18" t="str">
        <f>IF(OR(I4943="ОК",I4943="Учтено: добавьте пояснение"),IF(C4943="Приход",D4943,IF(C4943="Корректировка остатка",D4943,-D4943)),"")</f>
        <v/>
      </c>
      <c r="G4943" s="13"/>
      <c r="H4943" s="15" t="str">
        <f>IF(OR(B4943="",SUMPRODUCT(--EXACT('Номенклатура'!$A$6:$A$205,B4943))&lt;&gt;1),"",INDEX('Номенклатура'!$B$6:$B$205,SUMPRODUCT(EXACT('Номенклатура'!$A$6:$A$205,B4943)*(ROW('Номенклатура'!$A$6:$A$205)-5)))&amp;"")</f>
        <v/>
      </c>
      <c r="I4943" s="15" t="str">
        <f>IF(COUNTA(A4943:D4943,G4943)=0,"",IF(NOT(ISNUMBER(A4943)),"Укажите дату",IF(B4943="","Укажите код",IF(NOT(AND(ISTEXT(B4943),LEN(B4943)&gt;0,LEN(B4943)&lt;=30,ISNUMBER(FIND(LEFT(B4943,1),"ABCDEFGHIJKLMNOPQRSTUVWXYZ")),SUMPRODUCT((MID(B4943,{1,2,3,4,5,6,7,8,9,10,11,12,13,14,15,16,17,18,19,20,21,22,23,24,25,26,27,28,29,30},1)&lt;&gt;"")*ISERROR(FIND(MID(B4943,{1,2,3,4,5,6,7,8,9,10,11,12,13,14,15,16,17,18,19,20,21,22,23,24,25,26,27,28,29,30},1),"ABCDEFGHIJKLMNOPQRSTUVWXYZ0123456789-_")))=0,ISERROR(VALUE(B4943)))),"Недопустимый код: только латинские буквы A-Z в верхнем регистре, цифры, - и _; начало с буквы, до 30 символов (например MILK-001)",IF(SUMPRODUCT(--EXACT('Номенклатура'!$A$6:$A$205,B4943))=0,"Код не найден в номенклатуре",IF(SUMPRODUCT(--EXACT('Номенклатура'!$A$6:$A$205,B4943))&gt;1,"Код повторяется в номенклатуре",IF(ISNA(MATCH(C4943,{"Приход","Расход","Списание","Корректировка остатка"},0)),"Выберите тип операции",IF(NOT(ISNUMBER(D4943)),"Укажите количество",IF(D4943=0,"Количество не может быть 0",IF(AND(C4943&lt;&gt;"Корректировка остатка",D4943&lt;0),"Для этого типа количество положительное",IF(NOT(ISNUMBER('Номенклатура'!$C$2)),"Укажите дату начала учёта",IF(A4943&lt;INT('Номенклатура'!$C$2),"Раньше даты начала учёта: НЕ учтено",IF(AND(C4943="Корректировка остатка",TRIM(G4943)=""),"Учтено: добавьте пояснение","ОК")))))))))))))</f>
        <v/>
      </c>
    </row>
    <row r="4944" spans="1:9" x14ac:dyDescent="0.25">
      <c r="A4944" s="16"/>
      <c r="B4944" s="13"/>
      <c r="C4944" s="13"/>
      <c r="D4944" s="14"/>
      <c r="E4944" s="17" t="str">
        <f>IF(OR(B4944="",SUMPRODUCT(--EXACT('Номенклатура'!$A$6:$A$205,B4944))&lt;&gt;1),"",INDEX('Номенклатура'!$D$6:$D$205,SUMPRODUCT(EXACT('Номенклатура'!$A$6:$A$205,B4944)*(ROW('Номенклатура'!$A$6:$A$205)-5)))&amp;"")</f>
        <v/>
      </c>
      <c r="F4944" s="18" t="str">
        <f>IF(OR(I4944="ОК",I4944="Учтено: добавьте пояснение"),IF(C4944="Приход",D4944,IF(C4944="Корректировка остатка",D4944,-D4944)),"")</f>
        <v/>
      </c>
      <c r="G4944" s="13"/>
      <c r="H4944" s="15" t="str">
        <f>IF(OR(B4944="",SUMPRODUCT(--EXACT('Номенклатура'!$A$6:$A$205,B4944))&lt;&gt;1),"",INDEX('Номенклатура'!$B$6:$B$205,SUMPRODUCT(EXACT('Номенклатура'!$A$6:$A$205,B4944)*(ROW('Номенклатура'!$A$6:$A$205)-5)))&amp;"")</f>
        <v/>
      </c>
      <c r="I4944" s="15" t="str">
        <f>IF(COUNTA(A4944:D4944,G4944)=0,"",IF(NOT(ISNUMBER(A4944)),"Укажите дату",IF(B4944="","Укажите код",IF(NOT(AND(ISTEXT(B4944),LEN(B4944)&gt;0,LEN(B4944)&lt;=30,ISNUMBER(FIND(LEFT(B4944,1),"ABCDEFGHIJKLMNOPQRSTUVWXYZ")),SUMPRODUCT((MID(B4944,{1,2,3,4,5,6,7,8,9,10,11,12,13,14,15,16,17,18,19,20,21,22,23,24,25,26,27,28,29,30},1)&lt;&gt;"")*ISERROR(FIND(MID(B4944,{1,2,3,4,5,6,7,8,9,10,11,12,13,14,15,16,17,18,19,20,21,22,23,24,25,26,27,28,29,30},1),"ABCDEFGHIJKLMNOPQRSTUVWXYZ0123456789-_")))=0,ISERROR(VALUE(B4944)))),"Недопустимый код: только латинские буквы A-Z в верхнем регистре, цифры, - и _; начало с буквы, до 30 символов (например MILK-001)",IF(SUMPRODUCT(--EXACT('Номенклатура'!$A$6:$A$205,B4944))=0,"Код не найден в номенклатуре",IF(SUMPRODUCT(--EXACT('Номенклатура'!$A$6:$A$205,B4944))&gt;1,"Код повторяется в номенклатуре",IF(ISNA(MATCH(C4944,{"Приход","Расход","Списание","Корректировка остатка"},0)),"Выберите тип операции",IF(NOT(ISNUMBER(D4944)),"Укажите количество",IF(D4944=0,"Количество не может быть 0",IF(AND(C4944&lt;&gt;"Корректировка остатка",D4944&lt;0),"Для этого типа количество положительное",IF(NOT(ISNUMBER('Номенклатура'!$C$2)),"Укажите дату начала учёта",IF(A4944&lt;INT('Номенклатура'!$C$2),"Раньше даты начала учёта: НЕ учтено",IF(AND(C4944="Корректировка остатка",TRIM(G4944)=""),"Учтено: добавьте пояснение","ОК")))))))))))))</f>
        <v/>
      </c>
    </row>
    <row r="4945" spans="1:9" x14ac:dyDescent="0.25">
      <c r="A4945" s="16"/>
      <c r="B4945" s="13"/>
      <c r="C4945" s="13"/>
      <c r="D4945" s="14"/>
      <c r="E4945" s="17" t="str">
        <f>IF(OR(B4945="",SUMPRODUCT(--EXACT('Номенклатура'!$A$6:$A$205,B4945))&lt;&gt;1),"",INDEX('Номенклатура'!$D$6:$D$205,SUMPRODUCT(EXACT('Номенклатура'!$A$6:$A$205,B4945)*(ROW('Номенклатура'!$A$6:$A$205)-5)))&amp;"")</f>
        <v/>
      </c>
      <c r="F4945" s="18" t="str">
        <f>IF(OR(I4945="ОК",I4945="Учтено: добавьте пояснение"),IF(C4945="Приход",D4945,IF(C4945="Корректировка остатка",D4945,-D4945)),"")</f>
        <v/>
      </c>
      <c r="G4945" s="13"/>
      <c r="H4945" s="15" t="str">
        <f>IF(OR(B4945="",SUMPRODUCT(--EXACT('Номенклатура'!$A$6:$A$205,B4945))&lt;&gt;1),"",INDEX('Номенклатура'!$B$6:$B$205,SUMPRODUCT(EXACT('Номенклатура'!$A$6:$A$205,B4945)*(ROW('Номенклатура'!$A$6:$A$205)-5)))&amp;"")</f>
        <v/>
      </c>
      <c r="I4945" s="15" t="str">
        <f>IF(COUNTA(A4945:D4945,G4945)=0,"",IF(NOT(ISNUMBER(A4945)),"Укажите дату",IF(B4945="","Укажите код",IF(NOT(AND(ISTEXT(B4945),LEN(B4945)&gt;0,LEN(B4945)&lt;=30,ISNUMBER(FIND(LEFT(B4945,1),"ABCDEFGHIJKLMNOPQRSTUVWXYZ")),SUMPRODUCT((MID(B4945,{1,2,3,4,5,6,7,8,9,10,11,12,13,14,15,16,17,18,19,20,21,22,23,24,25,26,27,28,29,30},1)&lt;&gt;"")*ISERROR(FIND(MID(B4945,{1,2,3,4,5,6,7,8,9,10,11,12,13,14,15,16,17,18,19,20,21,22,23,24,25,26,27,28,29,30},1),"ABCDEFGHIJKLMNOPQRSTUVWXYZ0123456789-_")))=0,ISERROR(VALUE(B4945)))),"Недопустимый код: только латинские буквы A-Z в верхнем регистре, цифры, - и _; начало с буквы, до 30 символов (например MILK-001)",IF(SUMPRODUCT(--EXACT('Номенклатура'!$A$6:$A$205,B4945))=0,"Код не найден в номенклатуре",IF(SUMPRODUCT(--EXACT('Номенклатура'!$A$6:$A$205,B4945))&gt;1,"Код повторяется в номенклатуре",IF(ISNA(MATCH(C4945,{"Приход","Расход","Списание","Корректировка остатка"},0)),"Выберите тип операции",IF(NOT(ISNUMBER(D4945)),"Укажите количество",IF(D4945=0,"Количество не может быть 0",IF(AND(C4945&lt;&gt;"Корректировка остатка",D4945&lt;0),"Для этого типа количество положительное",IF(NOT(ISNUMBER('Номенклатура'!$C$2)),"Укажите дату начала учёта",IF(A4945&lt;INT('Номенклатура'!$C$2),"Раньше даты начала учёта: НЕ учтено",IF(AND(C4945="Корректировка остатка",TRIM(G4945)=""),"Учтено: добавьте пояснение","ОК")))))))))))))</f>
        <v/>
      </c>
    </row>
    <row r="4946" spans="1:9" x14ac:dyDescent="0.25">
      <c r="A4946" s="16"/>
      <c r="B4946" s="13"/>
      <c r="C4946" s="13"/>
      <c r="D4946" s="14"/>
      <c r="E4946" s="17" t="str">
        <f>IF(OR(B4946="",SUMPRODUCT(--EXACT('Номенклатура'!$A$6:$A$205,B4946))&lt;&gt;1),"",INDEX('Номенклатура'!$D$6:$D$205,SUMPRODUCT(EXACT('Номенклатура'!$A$6:$A$205,B4946)*(ROW('Номенклатура'!$A$6:$A$205)-5)))&amp;"")</f>
        <v/>
      </c>
      <c r="F4946" s="18" t="str">
        <f>IF(OR(I4946="ОК",I4946="Учтено: добавьте пояснение"),IF(C4946="Приход",D4946,IF(C4946="Корректировка остатка",D4946,-D4946)),"")</f>
        <v/>
      </c>
      <c r="G4946" s="13"/>
      <c r="H4946" s="15" t="str">
        <f>IF(OR(B4946="",SUMPRODUCT(--EXACT('Номенклатура'!$A$6:$A$205,B4946))&lt;&gt;1),"",INDEX('Номенклатура'!$B$6:$B$205,SUMPRODUCT(EXACT('Номенклатура'!$A$6:$A$205,B4946)*(ROW('Номенклатура'!$A$6:$A$205)-5)))&amp;"")</f>
        <v/>
      </c>
      <c r="I4946" s="15" t="str">
        <f>IF(COUNTA(A4946:D4946,G4946)=0,"",IF(NOT(ISNUMBER(A4946)),"Укажите дату",IF(B4946="","Укажите код",IF(NOT(AND(ISTEXT(B4946),LEN(B4946)&gt;0,LEN(B4946)&lt;=30,ISNUMBER(FIND(LEFT(B4946,1),"ABCDEFGHIJKLMNOPQRSTUVWXYZ")),SUMPRODUCT((MID(B4946,{1,2,3,4,5,6,7,8,9,10,11,12,13,14,15,16,17,18,19,20,21,22,23,24,25,26,27,28,29,30},1)&lt;&gt;"")*ISERROR(FIND(MID(B4946,{1,2,3,4,5,6,7,8,9,10,11,12,13,14,15,16,17,18,19,20,21,22,23,24,25,26,27,28,29,30},1),"ABCDEFGHIJKLMNOPQRSTUVWXYZ0123456789-_")))=0,ISERROR(VALUE(B4946)))),"Недопустимый код: только латинские буквы A-Z в верхнем регистре, цифры, - и _; начало с буквы, до 30 символов (например MILK-001)",IF(SUMPRODUCT(--EXACT('Номенклатура'!$A$6:$A$205,B4946))=0,"Код не найден в номенклатуре",IF(SUMPRODUCT(--EXACT('Номенклатура'!$A$6:$A$205,B4946))&gt;1,"Код повторяется в номенклатуре",IF(ISNA(MATCH(C4946,{"Приход","Расход","Списание","Корректировка остатка"},0)),"Выберите тип операции",IF(NOT(ISNUMBER(D4946)),"Укажите количество",IF(D4946=0,"Количество не может быть 0",IF(AND(C4946&lt;&gt;"Корректировка остатка",D4946&lt;0),"Для этого типа количество положительное",IF(NOT(ISNUMBER('Номенклатура'!$C$2)),"Укажите дату начала учёта",IF(A4946&lt;INT('Номенклатура'!$C$2),"Раньше даты начала учёта: НЕ учтено",IF(AND(C4946="Корректировка остатка",TRIM(G4946)=""),"Учтено: добавьте пояснение","ОК")))))))))))))</f>
        <v/>
      </c>
    </row>
    <row r="4947" spans="1:9" x14ac:dyDescent="0.25">
      <c r="A4947" s="16"/>
      <c r="B4947" s="13"/>
      <c r="C4947" s="13"/>
      <c r="D4947" s="14"/>
      <c r="E4947" s="17" t="str">
        <f>IF(OR(B4947="",SUMPRODUCT(--EXACT('Номенклатура'!$A$6:$A$205,B4947))&lt;&gt;1),"",INDEX('Номенклатура'!$D$6:$D$205,SUMPRODUCT(EXACT('Номенклатура'!$A$6:$A$205,B4947)*(ROW('Номенклатура'!$A$6:$A$205)-5)))&amp;"")</f>
        <v/>
      </c>
      <c r="F4947" s="18" t="str">
        <f>IF(OR(I4947="ОК",I4947="Учтено: добавьте пояснение"),IF(C4947="Приход",D4947,IF(C4947="Корректировка остатка",D4947,-D4947)),"")</f>
        <v/>
      </c>
      <c r="G4947" s="13"/>
      <c r="H4947" s="15" t="str">
        <f>IF(OR(B4947="",SUMPRODUCT(--EXACT('Номенклатура'!$A$6:$A$205,B4947))&lt;&gt;1),"",INDEX('Номенклатура'!$B$6:$B$205,SUMPRODUCT(EXACT('Номенклатура'!$A$6:$A$205,B4947)*(ROW('Номенклатура'!$A$6:$A$205)-5)))&amp;"")</f>
        <v/>
      </c>
      <c r="I4947" s="15" t="str">
        <f>IF(COUNTA(A4947:D4947,G4947)=0,"",IF(NOT(ISNUMBER(A4947)),"Укажите дату",IF(B4947="","Укажите код",IF(NOT(AND(ISTEXT(B4947),LEN(B4947)&gt;0,LEN(B4947)&lt;=30,ISNUMBER(FIND(LEFT(B4947,1),"ABCDEFGHIJKLMNOPQRSTUVWXYZ")),SUMPRODUCT((MID(B4947,{1,2,3,4,5,6,7,8,9,10,11,12,13,14,15,16,17,18,19,20,21,22,23,24,25,26,27,28,29,30},1)&lt;&gt;"")*ISERROR(FIND(MID(B4947,{1,2,3,4,5,6,7,8,9,10,11,12,13,14,15,16,17,18,19,20,21,22,23,24,25,26,27,28,29,30},1),"ABCDEFGHIJKLMNOPQRSTUVWXYZ0123456789-_")))=0,ISERROR(VALUE(B4947)))),"Недопустимый код: только латинские буквы A-Z в верхнем регистре, цифры, - и _; начало с буквы, до 30 символов (например MILK-001)",IF(SUMPRODUCT(--EXACT('Номенклатура'!$A$6:$A$205,B4947))=0,"Код не найден в номенклатуре",IF(SUMPRODUCT(--EXACT('Номенклатура'!$A$6:$A$205,B4947))&gt;1,"Код повторяется в номенклатуре",IF(ISNA(MATCH(C4947,{"Приход","Расход","Списание","Корректировка остатка"},0)),"Выберите тип операции",IF(NOT(ISNUMBER(D4947)),"Укажите количество",IF(D4947=0,"Количество не может быть 0",IF(AND(C4947&lt;&gt;"Корректировка остатка",D4947&lt;0),"Для этого типа количество положительное",IF(NOT(ISNUMBER('Номенклатура'!$C$2)),"Укажите дату начала учёта",IF(A4947&lt;INT('Номенклатура'!$C$2),"Раньше даты начала учёта: НЕ учтено",IF(AND(C4947="Корректировка остатка",TRIM(G4947)=""),"Учтено: добавьте пояснение","ОК")))))))))))))</f>
        <v/>
      </c>
    </row>
    <row r="4948" spans="1:9" x14ac:dyDescent="0.25">
      <c r="A4948" s="16"/>
      <c r="B4948" s="13"/>
      <c r="C4948" s="13"/>
      <c r="D4948" s="14"/>
      <c r="E4948" s="17" t="str">
        <f>IF(OR(B4948="",SUMPRODUCT(--EXACT('Номенклатура'!$A$6:$A$205,B4948))&lt;&gt;1),"",INDEX('Номенклатура'!$D$6:$D$205,SUMPRODUCT(EXACT('Номенклатура'!$A$6:$A$205,B4948)*(ROW('Номенклатура'!$A$6:$A$205)-5)))&amp;"")</f>
        <v/>
      </c>
      <c r="F4948" s="18" t="str">
        <f>IF(OR(I4948="ОК",I4948="Учтено: добавьте пояснение"),IF(C4948="Приход",D4948,IF(C4948="Корректировка остатка",D4948,-D4948)),"")</f>
        <v/>
      </c>
      <c r="G4948" s="13"/>
      <c r="H4948" s="15" t="str">
        <f>IF(OR(B4948="",SUMPRODUCT(--EXACT('Номенклатура'!$A$6:$A$205,B4948))&lt;&gt;1),"",INDEX('Номенклатура'!$B$6:$B$205,SUMPRODUCT(EXACT('Номенклатура'!$A$6:$A$205,B4948)*(ROW('Номенклатура'!$A$6:$A$205)-5)))&amp;"")</f>
        <v/>
      </c>
      <c r="I4948" s="15" t="str">
        <f>IF(COUNTA(A4948:D4948,G4948)=0,"",IF(NOT(ISNUMBER(A4948)),"Укажите дату",IF(B4948="","Укажите код",IF(NOT(AND(ISTEXT(B4948),LEN(B4948)&gt;0,LEN(B4948)&lt;=30,ISNUMBER(FIND(LEFT(B4948,1),"ABCDEFGHIJKLMNOPQRSTUVWXYZ")),SUMPRODUCT((MID(B4948,{1,2,3,4,5,6,7,8,9,10,11,12,13,14,15,16,17,18,19,20,21,22,23,24,25,26,27,28,29,30},1)&lt;&gt;"")*ISERROR(FIND(MID(B4948,{1,2,3,4,5,6,7,8,9,10,11,12,13,14,15,16,17,18,19,20,21,22,23,24,25,26,27,28,29,30},1),"ABCDEFGHIJKLMNOPQRSTUVWXYZ0123456789-_")))=0,ISERROR(VALUE(B4948)))),"Недопустимый код: только латинские буквы A-Z в верхнем регистре, цифры, - и _; начало с буквы, до 30 символов (например MILK-001)",IF(SUMPRODUCT(--EXACT('Номенклатура'!$A$6:$A$205,B4948))=0,"Код не найден в номенклатуре",IF(SUMPRODUCT(--EXACT('Номенклатура'!$A$6:$A$205,B4948))&gt;1,"Код повторяется в номенклатуре",IF(ISNA(MATCH(C4948,{"Приход","Расход","Списание","Корректировка остатка"},0)),"Выберите тип операции",IF(NOT(ISNUMBER(D4948)),"Укажите количество",IF(D4948=0,"Количество не может быть 0",IF(AND(C4948&lt;&gt;"Корректировка остатка",D4948&lt;0),"Для этого типа количество положительное",IF(NOT(ISNUMBER('Номенклатура'!$C$2)),"Укажите дату начала учёта",IF(A4948&lt;INT('Номенклатура'!$C$2),"Раньше даты начала учёта: НЕ учтено",IF(AND(C4948="Корректировка остатка",TRIM(G4948)=""),"Учтено: добавьте пояснение","ОК")))))))))))))</f>
        <v/>
      </c>
    </row>
    <row r="4949" spans="1:9" x14ac:dyDescent="0.25">
      <c r="A4949" s="16"/>
      <c r="B4949" s="13"/>
      <c r="C4949" s="13"/>
      <c r="D4949" s="14"/>
      <c r="E4949" s="17" t="str">
        <f>IF(OR(B4949="",SUMPRODUCT(--EXACT('Номенклатура'!$A$6:$A$205,B4949))&lt;&gt;1),"",INDEX('Номенклатура'!$D$6:$D$205,SUMPRODUCT(EXACT('Номенклатура'!$A$6:$A$205,B4949)*(ROW('Номенклатура'!$A$6:$A$205)-5)))&amp;"")</f>
        <v/>
      </c>
      <c r="F4949" s="18" t="str">
        <f>IF(OR(I4949="ОК",I4949="Учтено: добавьте пояснение"),IF(C4949="Приход",D4949,IF(C4949="Корректировка остатка",D4949,-D4949)),"")</f>
        <v/>
      </c>
      <c r="G4949" s="13"/>
      <c r="H4949" s="15" t="str">
        <f>IF(OR(B4949="",SUMPRODUCT(--EXACT('Номенклатура'!$A$6:$A$205,B4949))&lt;&gt;1),"",INDEX('Номенклатура'!$B$6:$B$205,SUMPRODUCT(EXACT('Номенклатура'!$A$6:$A$205,B4949)*(ROW('Номенклатура'!$A$6:$A$205)-5)))&amp;"")</f>
        <v/>
      </c>
      <c r="I4949" s="15" t="str">
        <f>IF(COUNTA(A4949:D4949,G4949)=0,"",IF(NOT(ISNUMBER(A4949)),"Укажите дату",IF(B4949="","Укажите код",IF(NOT(AND(ISTEXT(B4949),LEN(B4949)&gt;0,LEN(B4949)&lt;=30,ISNUMBER(FIND(LEFT(B4949,1),"ABCDEFGHIJKLMNOPQRSTUVWXYZ")),SUMPRODUCT((MID(B4949,{1,2,3,4,5,6,7,8,9,10,11,12,13,14,15,16,17,18,19,20,21,22,23,24,25,26,27,28,29,30},1)&lt;&gt;"")*ISERROR(FIND(MID(B4949,{1,2,3,4,5,6,7,8,9,10,11,12,13,14,15,16,17,18,19,20,21,22,23,24,25,26,27,28,29,30},1),"ABCDEFGHIJKLMNOPQRSTUVWXYZ0123456789-_")))=0,ISERROR(VALUE(B4949)))),"Недопустимый код: только латинские буквы A-Z в верхнем регистре, цифры, - и _; начало с буквы, до 30 символов (например MILK-001)",IF(SUMPRODUCT(--EXACT('Номенклатура'!$A$6:$A$205,B4949))=0,"Код не найден в номенклатуре",IF(SUMPRODUCT(--EXACT('Номенклатура'!$A$6:$A$205,B4949))&gt;1,"Код повторяется в номенклатуре",IF(ISNA(MATCH(C4949,{"Приход","Расход","Списание","Корректировка остатка"},0)),"Выберите тип операции",IF(NOT(ISNUMBER(D4949)),"Укажите количество",IF(D4949=0,"Количество не может быть 0",IF(AND(C4949&lt;&gt;"Корректировка остатка",D4949&lt;0),"Для этого типа количество положительное",IF(NOT(ISNUMBER('Номенклатура'!$C$2)),"Укажите дату начала учёта",IF(A4949&lt;INT('Номенклатура'!$C$2),"Раньше даты начала учёта: НЕ учтено",IF(AND(C4949="Корректировка остатка",TRIM(G4949)=""),"Учтено: добавьте пояснение","ОК")))))))))))))</f>
        <v/>
      </c>
    </row>
    <row r="4950" spans="1:9" x14ac:dyDescent="0.25">
      <c r="A4950" s="16"/>
      <c r="B4950" s="13"/>
      <c r="C4950" s="13"/>
      <c r="D4950" s="14"/>
      <c r="E4950" s="17" t="str">
        <f>IF(OR(B4950="",SUMPRODUCT(--EXACT('Номенклатура'!$A$6:$A$205,B4950))&lt;&gt;1),"",INDEX('Номенклатура'!$D$6:$D$205,SUMPRODUCT(EXACT('Номенклатура'!$A$6:$A$205,B4950)*(ROW('Номенклатура'!$A$6:$A$205)-5)))&amp;"")</f>
        <v/>
      </c>
      <c r="F4950" s="18" t="str">
        <f>IF(OR(I4950="ОК",I4950="Учтено: добавьте пояснение"),IF(C4950="Приход",D4950,IF(C4950="Корректировка остатка",D4950,-D4950)),"")</f>
        <v/>
      </c>
      <c r="G4950" s="13"/>
      <c r="H4950" s="15" t="str">
        <f>IF(OR(B4950="",SUMPRODUCT(--EXACT('Номенклатура'!$A$6:$A$205,B4950))&lt;&gt;1),"",INDEX('Номенклатура'!$B$6:$B$205,SUMPRODUCT(EXACT('Номенклатура'!$A$6:$A$205,B4950)*(ROW('Номенклатура'!$A$6:$A$205)-5)))&amp;"")</f>
        <v/>
      </c>
      <c r="I4950" s="15" t="str">
        <f>IF(COUNTA(A4950:D4950,G4950)=0,"",IF(NOT(ISNUMBER(A4950)),"Укажите дату",IF(B4950="","Укажите код",IF(NOT(AND(ISTEXT(B4950),LEN(B4950)&gt;0,LEN(B4950)&lt;=30,ISNUMBER(FIND(LEFT(B4950,1),"ABCDEFGHIJKLMNOPQRSTUVWXYZ")),SUMPRODUCT((MID(B4950,{1,2,3,4,5,6,7,8,9,10,11,12,13,14,15,16,17,18,19,20,21,22,23,24,25,26,27,28,29,30},1)&lt;&gt;"")*ISERROR(FIND(MID(B4950,{1,2,3,4,5,6,7,8,9,10,11,12,13,14,15,16,17,18,19,20,21,22,23,24,25,26,27,28,29,30},1),"ABCDEFGHIJKLMNOPQRSTUVWXYZ0123456789-_")))=0,ISERROR(VALUE(B4950)))),"Недопустимый код: только латинские буквы A-Z в верхнем регистре, цифры, - и _; начало с буквы, до 30 символов (например MILK-001)",IF(SUMPRODUCT(--EXACT('Номенклатура'!$A$6:$A$205,B4950))=0,"Код не найден в номенклатуре",IF(SUMPRODUCT(--EXACT('Номенклатура'!$A$6:$A$205,B4950))&gt;1,"Код повторяется в номенклатуре",IF(ISNA(MATCH(C4950,{"Приход","Расход","Списание","Корректировка остатка"},0)),"Выберите тип операции",IF(NOT(ISNUMBER(D4950)),"Укажите количество",IF(D4950=0,"Количество не может быть 0",IF(AND(C4950&lt;&gt;"Корректировка остатка",D4950&lt;0),"Для этого типа количество положительное",IF(NOT(ISNUMBER('Номенклатура'!$C$2)),"Укажите дату начала учёта",IF(A4950&lt;INT('Номенклатура'!$C$2),"Раньше даты начала учёта: НЕ учтено",IF(AND(C4950="Корректировка остатка",TRIM(G4950)=""),"Учтено: добавьте пояснение","ОК")))))))))))))</f>
        <v/>
      </c>
    </row>
    <row r="4951" spans="1:9" x14ac:dyDescent="0.25">
      <c r="A4951" s="16"/>
      <c r="B4951" s="13"/>
      <c r="C4951" s="13"/>
      <c r="D4951" s="14"/>
      <c r="E4951" s="17" t="str">
        <f>IF(OR(B4951="",SUMPRODUCT(--EXACT('Номенклатура'!$A$6:$A$205,B4951))&lt;&gt;1),"",INDEX('Номенклатура'!$D$6:$D$205,SUMPRODUCT(EXACT('Номенклатура'!$A$6:$A$205,B4951)*(ROW('Номенклатура'!$A$6:$A$205)-5)))&amp;"")</f>
        <v/>
      </c>
      <c r="F4951" s="18" t="str">
        <f>IF(OR(I4951="ОК",I4951="Учтено: добавьте пояснение"),IF(C4951="Приход",D4951,IF(C4951="Корректировка остатка",D4951,-D4951)),"")</f>
        <v/>
      </c>
      <c r="G4951" s="13"/>
      <c r="H4951" s="15" t="str">
        <f>IF(OR(B4951="",SUMPRODUCT(--EXACT('Номенклатура'!$A$6:$A$205,B4951))&lt;&gt;1),"",INDEX('Номенклатура'!$B$6:$B$205,SUMPRODUCT(EXACT('Номенклатура'!$A$6:$A$205,B4951)*(ROW('Номенклатура'!$A$6:$A$205)-5)))&amp;"")</f>
        <v/>
      </c>
      <c r="I4951" s="15" t="str">
        <f>IF(COUNTA(A4951:D4951,G4951)=0,"",IF(NOT(ISNUMBER(A4951)),"Укажите дату",IF(B4951="","Укажите код",IF(NOT(AND(ISTEXT(B4951),LEN(B4951)&gt;0,LEN(B4951)&lt;=30,ISNUMBER(FIND(LEFT(B4951,1),"ABCDEFGHIJKLMNOPQRSTUVWXYZ")),SUMPRODUCT((MID(B4951,{1,2,3,4,5,6,7,8,9,10,11,12,13,14,15,16,17,18,19,20,21,22,23,24,25,26,27,28,29,30},1)&lt;&gt;"")*ISERROR(FIND(MID(B4951,{1,2,3,4,5,6,7,8,9,10,11,12,13,14,15,16,17,18,19,20,21,22,23,24,25,26,27,28,29,30},1),"ABCDEFGHIJKLMNOPQRSTUVWXYZ0123456789-_")))=0,ISERROR(VALUE(B4951)))),"Недопустимый код: только латинские буквы A-Z в верхнем регистре, цифры, - и _; начало с буквы, до 30 символов (например MILK-001)",IF(SUMPRODUCT(--EXACT('Номенклатура'!$A$6:$A$205,B4951))=0,"Код не найден в номенклатуре",IF(SUMPRODUCT(--EXACT('Номенклатура'!$A$6:$A$205,B4951))&gt;1,"Код повторяется в номенклатуре",IF(ISNA(MATCH(C4951,{"Приход","Расход","Списание","Корректировка остатка"},0)),"Выберите тип операции",IF(NOT(ISNUMBER(D4951)),"Укажите количество",IF(D4951=0,"Количество не может быть 0",IF(AND(C4951&lt;&gt;"Корректировка остатка",D4951&lt;0),"Для этого типа количество положительное",IF(NOT(ISNUMBER('Номенклатура'!$C$2)),"Укажите дату начала учёта",IF(A4951&lt;INT('Номенклатура'!$C$2),"Раньше даты начала учёта: НЕ учтено",IF(AND(C4951="Корректировка остатка",TRIM(G4951)=""),"Учтено: добавьте пояснение","ОК")))))))))))))</f>
        <v/>
      </c>
    </row>
    <row r="4952" spans="1:9" x14ac:dyDescent="0.25">
      <c r="A4952" s="16"/>
      <c r="B4952" s="13"/>
      <c r="C4952" s="13"/>
      <c r="D4952" s="14"/>
      <c r="E4952" s="17" t="str">
        <f>IF(OR(B4952="",SUMPRODUCT(--EXACT('Номенклатура'!$A$6:$A$205,B4952))&lt;&gt;1),"",INDEX('Номенклатура'!$D$6:$D$205,SUMPRODUCT(EXACT('Номенклатура'!$A$6:$A$205,B4952)*(ROW('Номенклатура'!$A$6:$A$205)-5)))&amp;"")</f>
        <v/>
      </c>
      <c r="F4952" s="18" t="str">
        <f>IF(OR(I4952="ОК",I4952="Учтено: добавьте пояснение"),IF(C4952="Приход",D4952,IF(C4952="Корректировка остатка",D4952,-D4952)),"")</f>
        <v/>
      </c>
      <c r="G4952" s="13"/>
      <c r="H4952" s="15" t="str">
        <f>IF(OR(B4952="",SUMPRODUCT(--EXACT('Номенклатура'!$A$6:$A$205,B4952))&lt;&gt;1),"",INDEX('Номенклатура'!$B$6:$B$205,SUMPRODUCT(EXACT('Номенклатура'!$A$6:$A$205,B4952)*(ROW('Номенклатура'!$A$6:$A$205)-5)))&amp;"")</f>
        <v/>
      </c>
      <c r="I4952" s="15" t="str">
        <f>IF(COUNTA(A4952:D4952,G4952)=0,"",IF(NOT(ISNUMBER(A4952)),"Укажите дату",IF(B4952="","Укажите код",IF(NOT(AND(ISTEXT(B4952),LEN(B4952)&gt;0,LEN(B4952)&lt;=30,ISNUMBER(FIND(LEFT(B4952,1),"ABCDEFGHIJKLMNOPQRSTUVWXYZ")),SUMPRODUCT((MID(B4952,{1,2,3,4,5,6,7,8,9,10,11,12,13,14,15,16,17,18,19,20,21,22,23,24,25,26,27,28,29,30},1)&lt;&gt;"")*ISERROR(FIND(MID(B4952,{1,2,3,4,5,6,7,8,9,10,11,12,13,14,15,16,17,18,19,20,21,22,23,24,25,26,27,28,29,30},1),"ABCDEFGHIJKLMNOPQRSTUVWXYZ0123456789-_")))=0,ISERROR(VALUE(B4952)))),"Недопустимый код: только латинские буквы A-Z в верхнем регистре, цифры, - и _; начало с буквы, до 30 символов (например MILK-001)",IF(SUMPRODUCT(--EXACT('Номенклатура'!$A$6:$A$205,B4952))=0,"Код не найден в номенклатуре",IF(SUMPRODUCT(--EXACT('Номенклатура'!$A$6:$A$205,B4952))&gt;1,"Код повторяется в номенклатуре",IF(ISNA(MATCH(C4952,{"Приход","Расход","Списание","Корректировка остатка"},0)),"Выберите тип операции",IF(NOT(ISNUMBER(D4952)),"Укажите количество",IF(D4952=0,"Количество не может быть 0",IF(AND(C4952&lt;&gt;"Корректировка остатка",D4952&lt;0),"Для этого типа количество положительное",IF(NOT(ISNUMBER('Номенклатура'!$C$2)),"Укажите дату начала учёта",IF(A4952&lt;INT('Номенклатура'!$C$2),"Раньше даты начала учёта: НЕ учтено",IF(AND(C4952="Корректировка остатка",TRIM(G4952)=""),"Учтено: добавьте пояснение","ОК")))))))))))))</f>
        <v/>
      </c>
    </row>
    <row r="4953" spans="1:9" x14ac:dyDescent="0.25">
      <c r="A4953" s="16"/>
      <c r="B4953" s="13"/>
      <c r="C4953" s="13"/>
      <c r="D4953" s="14"/>
      <c r="E4953" s="17" t="str">
        <f>IF(OR(B4953="",SUMPRODUCT(--EXACT('Номенклатура'!$A$6:$A$205,B4953))&lt;&gt;1),"",INDEX('Номенклатура'!$D$6:$D$205,SUMPRODUCT(EXACT('Номенклатура'!$A$6:$A$205,B4953)*(ROW('Номенклатура'!$A$6:$A$205)-5)))&amp;"")</f>
        <v/>
      </c>
      <c r="F4953" s="18" t="str">
        <f>IF(OR(I4953="ОК",I4953="Учтено: добавьте пояснение"),IF(C4953="Приход",D4953,IF(C4953="Корректировка остатка",D4953,-D4953)),"")</f>
        <v/>
      </c>
      <c r="G4953" s="13"/>
      <c r="H4953" s="15" t="str">
        <f>IF(OR(B4953="",SUMPRODUCT(--EXACT('Номенклатура'!$A$6:$A$205,B4953))&lt;&gt;1),"",INDEX('Номенклатура'!$B$6:$B$205,SUMPRODUCT(EXACT('Номенклатура'!$A$6:$A$205,B4953)*(ROW('Номенклатура'!$A$6:$A$205)-5)))&amp;"")</f>
        <v/>
      </c>
      <c r="I4953" s="15" t="str">
        <f>IF(COUNTA(A4953:D4953,G4953)=0,"",IF(NOT(ISNUMBER(A4953)),"Укажите дату",IF(B4953="","Укажите код",IF(NOT(AND(ISTEXT(B4953),LEN(B4953)&gt;0,LEN(B4953)&lt;=30,ISNUMBER(FIND(LEFT(B4953,1),"ABCDEFGHIJKLMNOPQRSTUVWXYZ")),SUMPRODUCT((MID(B4953,{1,2,3,4,5,6,7,8,9,10,11,12,13,14,15,16,17,18,19,20,21,22,23,24,25,26,27,28,29,30},1)&lt;&gt;"")*ISERROR(FIND(MID(B4953,{1,2,3,4,5,6,7,8,9,10,11,12,13,14,15,16,17,18,19,20,21,22,23,24,25,26,27,28,29,30},1),"ABCDEFGHIJKLMNOPQRSTUVWXYZ0123456789-_")))=0,ISERROR(VALUE(B4953)))),"Недопустимый код: только латинские буквы A-Z в верхнем регистре, цифры, - и _; начало с буквы, до 30 символов (например MILK-001)",IF(SUMPRODUCT(--EXACT('Номенклатура'!$A$6:$A$205,B4953))=0,"Код не найден в номенклатуре",IF(SUMPRODUCT(--EXACT('Номенклатура'!$A$6:$A$205,B4953))&gt;1,"Код повторяется в номенклатуре",IF(ISNA(MATCH(C4953,{"Приход","Расход","Списание","Корректировка остатка"},0)),"Выберите тип операции",IF(NOT(ISNUMBER(D4953)),"Укажите количество",IF(D4953=0,"Количество не может быть 0",IF(AND(C4953&lt;&gt;"Корректировка остатка",D4953&lt;0),"Для этого типа количество положительное",IF(NOT(ISNUMBER('Номенклатура'!$C$2)),"Укажите дату начала учёта",IF(A4953&lt;INT('Номенклатура'!$C$2),"Раньше даты начала учёта: НЕ учтено",IF(AND(C4953="Корректировка остатка",TRIM(G4953)=""),"Учтено: добавьте пояснение","ОК")))))))))))))</f>
        <v/>
      </c>
    </row>
    <row r="4954" spans="1:9" x14ac:dyDescent="0.25">
      <c r="A4954" s="16"/>
      <c r="B4954" s="13"/>
      <c r="C4954" s="13"/>
      <c r="D4954" s="14"/>
      <c r="E4954" s="17" t="str">
        <f>IF(OR(B4954="",SUMPRODUCT(--EXACT('Номенклатура'!$A$6:$A$205,B4954))&lt;&gt;1),"",INDEX('Номенклатура'!$D$6:$D$205,SUMPRODUCT(EXACT('Номенклатура'!$A$6:$A$205,B4954)*(ROW('Номенклатура'!$A$6:$A$205)-5)))&amp;"")</f>
        <v/>
      </c>
      <c r="F4954" s="18" t="str">
        <f>IF(OR(I4954="ОК",I4954="Учтено: добавьте пояснение"),IF(C4954="Приход",D4954,IF(C4954="Корректировка остатка",D4954,-D4954)),"")</f>
        <v/>
      </c>
      <c r="G4954" s="13"/>
      <c r="H4954" s="15" t="str">
        <f>IF(OR(B4954="",SUMPRODUCT(--EXACT('Номенклатура'!$A$6:$A$205,B4954))&lt;&gt;1),"",INDEX('Номенклатура'!$B$6:$B$205,SUMPRODUCT(EXACT('Номенклатура'!$A$6:$A$205,B4954)*(ROW('Номенклатура'!$A$6:$A$205)-5)))&amp;"")</f>
        <v/>
      </c>
      <c r="I4954" s="15" t="str">
        <f>IF(COUNTA(A4954:D4954,G4954)=0,"",IF(NOT(ISNUMBER(A4954)),"Укажите дату",IF(B4954="","Укажите код",IF(NOT(AND(ISTEXT(B4954),LEN(B4954)&gt;0,LEN(B4954)&lt;=30,ISNUMBER(FIND(LEFT(B4954,1),"ABCDEFGHIJKLMNOPQRSTUVWXYZ")),SUMPRODUCT((MID(B4954,{1,2,3,4,5,6,7,8,9,10,11,12,13,14,15,16,17,18,19,20,21,22,23,24,25,26,27,28,29,30},1)&lt;&gt;"")*ISERROR(FIND(MID(B4954,{1,2,3,4,5,6,7,8,9,10,11,12,13,14,15,16,17,18,19,20,21,22,23,24,25,26,27,28,29,30},1),"ABCDEFGHIJKLMNOPQRSTUVWXYZ0123456789-_")))=0,ISERROR(VALUE(B4954)))),"Недопустимый код: только латинские буквы A-Z в верхнем регистре, цифры, - и _; начало с буквы, до 30 символов (например MILK-001)",IF(SUMPRODUCT(--EXACT('Номенклатура'!$A$6:$A$205,B4954))=0,"Код не найден в номенклатуре",IF(SUMPRODUCT(--EXACT('Номенклатура'!$A$6:$A$205,B4954))&gt;1,"Код повторяется в номенклатуре",IF(ISNA(MATCH(C4954,{"Приход","Расход","Списание","Корректировка остатка"},0)),"Выберите тип операции",IF(NOT(ISNUMBER(D4954)),"Укажите количество",IF(D4954=0,"Количество не может быть 0",IF(AND(C4954&lt;&gt;"Корректировка остатка",D4954&lt;0),"Для этого типа количество положительное",IF(NOT(ISNUMBER('Номенклатура'!$C$2)),"Укажите дату начала учёта",IF(A4954&lt;INT('Номенклатура'!$C$2),"Раньше даты начала учёта: НЕ учтено",IF(AND(C4954="Корректировка остатка",TRIM(G4954)=""),"Учтено: добавьте пояснение","ОК")))))))))))))</f>
        <v/>
      </c>
    </row>
    <row r="4955" spans="1:9" x14ac:dyDescent="0.25">
      <c r="A4955" s="16"/>
      <c r="B4955" s="13"/>
      <c r="C4955" s="13"/>
      <c r="D4955" s="14"/>
      <c r="E4955" s="17" t="str">
        <f>IF(OR(B4955="",SUMPRODUCT(--EXACT('Номенклатура'!$A$6:$A$205,B4955))&lt;&gt;1),"",INDEX('Номенклатура'!$D$6:$D$205,SUMPRODUCT(EXACT('Номенклатура'!$A$6:$A$205,B4955)*(ROW('Номенклатура'!$A$6:$A$205)-5)))&amp;"")</f>
        <v/>
      </c>
      <c r="F4955" s="18" t="str">
        <f>IF(OR(I4955="ОК",I4955="Учтено: добавьте пояснение"),IF(C4955="Приход",D4955,IF(C4955="Корректировка остатка",D4955,-D4955)),"")</f>
        <v/>
      </c>
      <c r="G4955" s="13"/>
      <c r="H4955" s="15" t="str">
        <f>IF(OR(B4955="",SUMPRODUCT(--EXACT('Номенклатура'!$A$6:$A$205,B4955))&lt;&gt;1),"",INDEX('Номенклатура'!$B$6:$B$205,SUMPRODUCT(EXACT('Номенклатура'!$A$6:$A$205,B4955)*(ROW('Номенклатура'!$A$6:$A$205)-5)))&amp;"")</f>
        <v/>
      </c>
      <c r="I4955" s="15" t="str">
        <f>IF(COUNTA(A4955:D4955,G4955)=0,"",IF(NOT(ISNUMBER(A4955)),"Укажите дату",IF(B4955="","Укажите код",IF(NOT(AND(ISTEXT(B4955),LEN(B4955)&gt;0,LEN(B4955)&lt;=30,ISNUMBER(FIND(LEFT(B4955,1),"ABCDEFGHIJKLMNOPQRSTUVWXYZ")),SUMPRODUCT((MID(B4955,{1,2,3,4,5,6,7,8,9,10,11,12,13,14,15,16,17,18,19,20,21,22,23,24,25,26,27,28,29,30},1)&lt;&gt;"")*ISERROR(FIND(MID(B4955,{1,2,3,4,5,6,7,8,9,10,11,12,13,14,15,16,17,18,19,20,21,22,23,24,25,26,27,28,29,30},1),"ABCDEFGHIJKLMNOPQRSTUVWXYZ0123456789-_")))=0,ISERROR(VALUE(B4955)))),"Недопустимый код: только латинские буквы A-Z в верхнем регистре, цифры, - и _; начало с буквы, до 30 символов (например MILK-001)",IF(SUMPRODUCT(--EXACT('Номенклатура'!$A$6:$A$205,B4955))=0,"Код не найден в номенклатуре",IF(SUMPRODUCT(--EXACT('Номенклатура'!$A$6:$A$205,B4955))&gt;1,"Код повторяется в номенклатуре",IF(ISNA(MATCH(C4955,{"Приход","Расход","Списание","Корректировка остатка"},0)),"Выберите тип операции",IF(NOT(ISNUMBER(D4955)),"Укажите количество",IF(D4955=0,"Количество не может быть 0",IF(AND(C4955&lt;&gt;"Корректировка остатка",D4955&lt;0),"Для этого типа количество положительное",IF(NOT(ISNUMBER('Номенклатура'!$C$2)),"Укажите дату начала учёта",IF(A4955&lt;INT('Номенклатура'!$C$2),"Раньше даты начала учёта: НЕ учтено",IF(AND(C4955="Корректировка остатка",TRIM(G4955)=""),"Учтено: добавьте пояснение","ОК")))))))))))))</f>
        <v/>
      </c>
    </row>
    <row r="4956" spans="1:9" x14ac:dyDescent="0.25">
      <c r="A4956" s="16"/>
      <c r="B4956" s="13"/>
      <c r="C4956" s="13"/>
      <c r="D4956" s="14"/>
      <c r="E4956" s="17" t="str">
        <f>IF(OR(B4956="",SUMPRODUCT(--EXACT('Номенклатура'!$A$6:$A$205,B4956))&lt;&gt;1),"",INDEX('Номенклатура'!$D$6:$D$205,SUMPRODUCT(EXACT('Номенклатура'!$A$6:$A$205,B4956)*(ROW('Номенклатура'!$A$6:$A$205)-5)))&amp;"")</f>
        <v/>
      </c>
      <c r="F4956" s="18" t="str">
        <f>IF(OR(I4956="ОК",I4956="Учтено: добавьте пояснение"),IF(C4956="Приход",D4956,IF(C4956="Корректировка остатка",D4956,-D4956)),"")</f>
        <v/>
      </c>
      <c r="G4956" s="13"/>
      <c r="H4956" s="15" t="str">
        <f>IF(OR(B4956="",SUMPRODUCT(--EXACT('Номенклатура'!$A$6:$A$205,B4956))&lt;&gt;1),"",INDEX('Номенклатура'!$B$6:$B$205,SUMPRODUCT(EXACT('Номенклатура'!$A$6:$A$205,B4956)*(ROW('Номенклатура'!$A$6:$A$205)-5)))&amp;"")</f>
        <v/>
      </c>
      <c r="I4956" s="15" t="str">
        <f>IF(COUNTA(A4956:D4956,G4956)=0,"",IF(NOT(ISNUMBER(A4956)),"Укажите дату",IF(B4956="","Укажите код",IF(NOT(AND(ISTEXT(B4956),LEN(B4956)&gt;0,LEN(B4956)&lt;=30,ISNUMBER(FIND(LEFT(B4956,1),"ABCDEFGHIJKLMNOPQRSTUVWXYZ")),SUMPRODUCT((MID(B4956,{1,2,3,4,5,6,7,8,9,10,11,12,13,14,15,16,17,18,19,20,21,22,23,24,25,26,27,28,29,30},1)&lt;&gt;"")*ISERROR(FIND(MID(B4956,{1,2,3,4,5,6,7,8,9,10,11,12,13,14,15,16,17,18,19,20,21,22,23,24,25,26,27,28,29,30},1),"ABCDEFGHIJKLMNOPQRSTUVWXYZ0123456789-_")))=0,ISERROR(VALUE(B4956)))),"Недопустимый код: только латинские буквы A-Z в верхнем регистре, цифры, - и _; начало с буквы, до 30 символов (например MILK-001)",IF(SUMPRODUCT(--EXACT('Номенклатура'!$A$6:$A$205,B4956))=0,"Код не найден в номенклатуре",IF(SUMPRODUCT(--EXACT('Номенклатура'!$A$6:$A$205,B4956))&gt;1,"Код повторяется в номенклатуре",IF(ISNA(MATCH(C4956,{"Приход","Расход","Списание","Корректировка остатка"},0)),"Выберите тип операции",IF(NOT(ISNUMBER(D4956)),"Укажите количество",IF(D4956=0,"Количество не может быть 0",IF(AND(C4956&lt;&gt;"Корректировка остатка",D4956&lt;0),"Для этого типа количество положительное",IF(NOT(ISNUMBER('Номенклатура'!$C$2)),"Укажите дату начала учёта",IF(A4956&lt;INT('Номенклатура'!$C$2),"Раньше даты начала учёта: НЕ учтено",IF(AND(C4956="Корректировка остатка",TRIM(G4956)=""),"Учтено: добавьте пояснение","ОК")))))))))))))</f>
        <v/>
      </c>
    </row>
    <row r="4957" spans="1:9" x14ac:dyDescent="0.25">
      <c r="A4957" s="16"/>
      <c r="B4957" s="13"/>
      <c r="C4957" s="13"/>
      <c r="D4957" s="14"/>
      <c r="E4957" s="17" t="str">
        <f>IF(OR(B4957="",SUMPRODUCT(--EXACT('Номенклатура'!$A$6:$A$205,B4957))&lt;&gt;1),"",INDEX('Номенклатура'!$D$6:$D$205,SUMPRODUCT(EXACT('Номенклатура'!$A$6:$A$205,B4957)*(ROW('Номенклатура'!$A$6:$A$205)-5)))&amp;"")</f>
        <v/>
      </c>
      <c r="F4957" s="18" t="str">
        <f>IF(OR(I4957="ОК",I4957="Учтено: добавьте пояснение"),IF(C4957="Приход",D4957,IF(C4957="Корректировка остатка",D4957,-D4957)),"")</f>
        <v/>
      </c>
      <c r="G4957" s="13"/>
      <c r="H4957" s="15" t="str">
        <f>IF(OR(B4957="",SUMPRODUCT(--EXACT('Номенклатура'!$A$6:$A$205,B4957))&lt;&gt;1),"",INDEX('Номенклатура'!$B$6:$B$205,SUMPRODUCT(EXACT('Номенклатура'!$A$6:$A$205,B4957)*(ROW('Номенклатура'!$A$6:$A$205)-5)))&amp;"")</f>
        <v/>
      </c>
      <c r="I4957" s="15" t="str">
        <f>IF(COUNTA(A4957:D4957,G4957)=0,"",IF(NOT(ISNUMBER(A4957)),"Укажите дату",IF(B4957="","Укажите код",IF(NOT(AND(ISTEXT(B4957),LEN(B4957)&gt;0,LEN(B4957)&lt;=30,ISNUMBER(FIND(LEFT(B4957,1),"ABCDEFGHIJKLMNOPQRSTUVWXYZ")),SUMPRODUCT((MID(B4957,{1,2,3,4,5,6,7,8,9,10,11,12,13,14,15,16,17,18,19,20,21,22,23,24,25,26,27,28,29,30},1)&lt;&gt;"")*ISERROR(FIND(MID(B4957,{1,2,3,4,5,6,7,8,9,10,11,12,13,14,15,16,17,18,19,20,21,22,23,24,25,26,27,28,29,30},1),"ABCDEFGHIJKLMNOPQRSTUVWXYZ0123456789-_")))=0,ISERROR(VALUE(B4957)))),"Недопустимый код: только латинские буквы A-Z в верхнем регистре, цифры, - и _; начало с буквы, до 30 символов (например MILK-001)",IF(SUMPRODUCT(--EXACT('Номенклатура'!$A$6:$A$205,B4957))=0,"Код не найден в номенклатуре",IF(SUMPRODUCT(--EXACT('Номенклатура'!$A$6:$A$205,B4957))&gt;1,"Код повторяется в номенклатуре",IF(ISNA(MATCH(C4957,{"Приход","Расход","Списание","Корректировка остатка"},0)),"Выберите тип операции",IF(NOT(ISNUMBER(D4957)),"Укажите количество",IF(D4957=0,"Количество не может быть 0",IF(AND(C4957&lt;&gt;"Корректировка остатка",D4957&lt;0),"Для этого типа количество положительное",IF(NOT(ISNUMBER('Номенклатура'!$C$2)),"Укажите дату начала учёта",IF(A4957&lt;INT('Номенклатура'!$C$2),"Раньше даты начала учёта: НЕ учтено",IF(AND(C4957="Корректировка остатка",TRIM(G4957)=""),"Учтено: добавьте пояснение","ОК")))))))))))))</f>
        <v/>
      </c>
    </row>
    <row r="4958" spans="1:9" x14ac:dyDescent="0.25">
      <c r="A4958" s="16"/>
      <c r="B4958" s="13"/>
      <c r="C4958" s="13"/>
      <c r="D4958" s="14"/>
      <c r="E4958" s="17" t="str">
        <f>IF(OR(B4958="",SUMPRODUCT(--EXACT('Номенклатура'!$A$6:$A$205,B4958))&lt;&gt;1),"",INDEX('Номенклатура'!$D$6:$D$205,SUMPRODUCT(EXACT('Номенклатура'!$A$6:$A$205,B4958)*(ROW('Номенклатура'!$A$6:$A$205)-5)))&amp;"")</f>
        <v/>
      </c>
      <c r="F4958" s="18" t="str">
        <f>IF(OR(I4958="ОК",I4958="Учтено: добавьте пояснение"),IF(C4958="Приход",D4958,IF(C4958="Корректировка остатка",D4958,-D4958)),"")</f>
        <v/>
      </c>
      <c r="G4958" s="13"/>
      <c r="H4958" s="15" t="str">
        <f>IF(OR(B4958="",SUMPRODUCT(--EXACT('Номенклатура'!$A$6:$A$205,B4958))&lt;&gt;1),"",INDEX('Номенклатура'!$B$6:$B$205,SUMPRODUCT(EXACT('Номенклатура'!$A$6:$A$205,B4958)*(ROW('Номенклатура'!$A$6:$A$205)-5)))&amp;"")</f>
        <v/>
      </c>
      <c r="I4958" s="15" t="str">
        <f>IF(COUNTA(A4958:D4958,G4958)=0,"",IF(NOT(ISNUMBER(A4958)),"Укажите дату",IF(B4958="","Укажите код",IF(NOT(AND(ISTEXT(B4958),LEN(B4958)&gt;0,LEN(B4958)&lt;=30,ISNUMBER(FIND(LEFT(B4958,1),"ABCDEFGHIJKLMNOPQRSTUVWXYZ")),SUMPRODUCT((MID(B4958,{1,2,3,4,5,6,7,8,9,10,11,12,13,14,15,16,17,18,19,20,21,22,23,24,25,26,27,28,29,30},1)&lt;&gt;"")*ISERROR(FIND(MID(B4958,{1,2,3,4,5,6,7,8,9,10,11,12,13,14,15,16,17,18,19,20,21,22,23,24,25,26,27,28,29,30},1),"ABCDEFGHIJKLMNOPQRSTUVWXYZ0123456789-_")))=0,ISERROR(VALUE(B4958)))),"Недопустимый код: только латинские буквы A-Z в верхнем регистре, цифры, - и _; начало с буквы, до 30 символов (например MILK-001)",IF(SUMPRODUCT(--EXACT('Номенклатура'!$A$6:$A$205,B4958))=0,"Код не найден в номенклатуре",IF(SUMPRODUCT(--EXACT('Номенклатура'!$A$6:$A$205,B4958))&gt;1,"Код повторяется в номенклатуре",IF(ISNA(MATCH(C4958,{"Приход","Расход","Списание","Корректировка остатка"},0)),"Выберите тип операции",IF(NOT(ISNUMBER(D4958)),"Укажите количество",IF(D4958=0,"Количество не может быть 0",IF(AND(C4958&lt;&gt;"Корректировка остатка",D4958&lt;0),"Для этого типа количество положительное",IF(NOT(ISNUMBER('Номенклатура'!$C$2)),"Укажите дату начала учёта",IF(A4958&lt;INT('Номенклатура'!$C$2),"Раньше даты начала учёта: НЕ учтено",IF(AND(C4958="Корректировка остатка",TRIM(G4958)=""),"Учтено: добавьте пояснение","ОК")))))))))))))</f>
        <v/>
      </c>
    </row>
    <row r="4959" spans="1:9" x14ac:dyDescent="0.25">
      <c r="A4959" s="16"/>
      <c r="B4959" s="13"/>
      <c r="C4959" s="13"/>
      <c r="D4959" s="14"/>
      <c r="E4959" s="17" t="str">
        <f>IF(OR(B4959="",SUMPRODUCT(--EXACT('Номенклатура'!$A$6:$A$205,B4959))&lt;&gt;1),"",INDEX('Номенклатура'!$D$6:$D$205,SUMPRODUCT(EXACT('Номенклатура'!$A$6:$A$205,B4959)*(ROW('Номенклатура'!$A$6:$A$205)-5)))&amp;"")</f>
        <v/>
      </c>
      <c r="F4959" s="18" t="str">
        <f>IF(OR(I4959="ОК",I4959="Учтено: добавьте пояснение"),IF(C4959="Приход",D4959,IF(C4959="Корректировка остатка",D4959,-D4959)),"")</f>
        <v/>
      </c>
      <c r="G4959" s="13"/>
      <c r="H4959" s="15" t="str">
        <f>IF(OR(B4959="",SUMPRODUCT(--EXACT('Номенклатура'!$A$6:$A$205,B4959))&lt;&gt;1),"",INDEX('Номенклатура'!$B$6:$B$205,SUMPRODUCT(EXACT('Номенклатура'!$A$6:$A$205,B4959)*(ROW('Номенклатура'!$A$6:$A$205)-5)))&amp;"")</f>
        <v/>
      </c>
      <c r="I4959" s="15" t="str">
        <f>IF(COUNTA(A4959:D4959,G4959)=0,"",IF(NOT(ISNUMBER(A4959)),"Укажите дату",IF(B4959="","Укажите код",IF(NOT(AND(ISTEXT(B4959),LEN(B4959)&gt;0,LEN(B4959)&lt;=30,ISNUMBER(FIND(LEFT(B4959,1),"ABCDEFGHIJKLMNOPQRSTUVWXYZ")),SUMPRODUCT((MID(B4959,{1,2,3,4,5,6,7,8,9,10,11,12,13,14,15,16,17,18,19,20,21,22,23,24,25,26,27,28,29,30},1)&lt;&gt;"")*ISERROR(FIND(MID(B4959,{1,2,3,4,5,6,7,8,9,10,11,12,13,14,15,16,17,18,19,20,21,22,23,24,25,26,27,28,29,30},1),"ABCDEFGHIJKLMNOPQRSTUVWXYZ0123456789-_")))=0,ISERROR(VALUE(B4959)))),"Недопустимый код: только латинские буквы A-Z в верхнем регистре, цифры, - и _; начало с буквы, до 30 символов (например MILK-001)",IF(SUMPRODUCT(--EXACT('Номенклатура'!$A$6:$A$205,B4959))=0,"Код не найден в номенклатуре",IF(SUMPRODUCT(--EXACT('Номенклатура'!$A$6:$A$205,B4959))&gt;1,"Код повторяется в номенклатуре",IF(ISNA(MATCH(C4959,{"Приход","Расход","Списание","Корректировка остатка"},0)),"Выберите тип операции",IF(NOT(ISNUMBER(D4959)),"Укажите количество",IF(D4959=0,"Количество не может быть 0",IF(AND(C4959&lt;&gt;"Корректировка остатка",D4959&lt;0),"Для этого типа количество положительное",IF(NOT(ISNUMBER('Номенклатура'!$C$2)),"Укажите дату начала учёта",IF(A4959&lt;INT('Номенклатура'!$C$2),"Раньше даты начала учёта: НЕ учтено",IF(AND(C4959="Корректировка остатка",TRIM(G4959)=""),"Учтено: добавьте пояснение","ОК")))))))))))))</f>
        <v/>
      </c>
    </row>
    <row r="4960" spans="1:9" x14ac:dyDescent="0.25">
      <c r="A4960" s="16"/>
      <c r="B4960" s="13"/>
      <c r="C4960" s="13"/>
      <c r="D4960" s="14"/>
      <c r="E4960" s="17" t="str">
        <f>IF(OR(B4960="",SUMPRODUCT(--EXACT('Номенклатура'!$A$6:$A$205,B4960))&lt;&gt;1),"",INDEX('Номенклатура'!$D$6:$D$205,SUMPRODUCT(EXACT('Номенклатура'!$A$6:$A$205,B4960)*(ROW('Номенклатура'!$A$6:$A$205)-5)))&amp;"")</f>
        <v/>
      </c>
      <c r="F4960" s="18" t="str">
        <f>IF(OR(I4960="ОК",I4960="Учтено: добавьте пояснение"),IF(C4960="Приход",D4960,IF(C4960="Корректировка остатка",D4960,-D4960)),"")</f>
        <v/>
      </c>
      <c r="G4960" s="13"/>
      <c r="H4960" s="15" t="str">
        <f>IF(OR(B4960="",SUMPRODUCT(--EXACT('Номенклатура'!$A$6:$A$205,B4960))&lt;&gt;1),"",INDEX('Номенклатура'!$B$6:$B$205,SUMPRODUCT(EXACT('Номенклатура'!$A$6:$A$205,B4960)*(ROW('Номенклатура'!$A$6:$A$205)-5)))&amp;"")</f>
        <v/>
      </c>
      <c r="I4960" s="15" t="str">
        <f>IF(COUNTA(A4960:D4960,G4960)=0,"",IF(NOT(ISNUMBER(A4960)),"Укажите дату",IF(B4960="","Укажите код",IF(NOT(AND(ISTEXT(B4960),LEN(B4960)&gt;0,LEN(B4960)&lt;=30,ISNUMBER(FIND(LEFT(B4960,1),"ABCDEFGHIJKLMNOPQRSTUVWXYZ")),SUMPRODUCT((MID(B4960,{1,2,3,4,5,6,7,8,9,10,11,12,13,14,15,16,17,18,19,20,21,22,23,24,25,26,27,28,29,30},1)&lt;&gt;"")*ISERROR(FIND(MID(B4960,{1,2,3,4,5,6,7,8,9,10,11,12,13,14,15,16,17,18,19,20,21,22,23,24,25,26,27,28,29,30},1),"ABCDEFGHIJKLMNOPQRSTUVWXYZ0123456789-_")))=0,ISERROR(VALUE(B4960)))),"Недопустимый код: только латинские буквы A-Z в верхнем регистре, цифры, - и _; начало с буквы, до 30 символов (например MILK-001)",IF(SUMPRODUCT(--EXACT('Номенклатура'!$A$6:$A$205,B4960))=0,"Код не найден в номенклатуре",IF(SUMPRODUCT(--EXACT('Номенклатура'!$A$6:$A$205,B4960))&gt;1,"Код повторяется в номенклатуре",IF(ISNA(MATCH(C4960,{"Приход","Расход","Списание","Корректировка остатка"},0)),"Выберите тип операции",IF(NOT(ISNUMBER(D4960)),"Укажите количество",IF(D4960=0,"Количество не может быть 0",IF(AND(C4960&lt;&gt;"Корректировка остатка",D4960&lt;0),"Для этого типа количество положительное",IF(NOT(ISNUMBER('Номенклатура'!$C$2)),"Укажите дату начала учёта",IF(A4960&lt;INT('Номенклатура'!$C$2),"Раньше даты начала учёта: НЕ учтено",IF(AND(C4960="Корректировка остатка",TRIM(G4960)=""),"Учтено: добавьте пояснение","ОК")))))))))))))</f>
        <v/>
      </c>
    </row>
    <row r="4961" spans="1:9" x14ac:dyDescent="0.25">
      <c r="A4961" s="16"/>
      <c r="B4961" s="13"/>
      <c r="C4961" s="13"/>
      <c r="D4961" s="14"/>
      <c r="E4961" s="17" t="str">
        <f>IF(OR(B4961="",SUMPRODUCT(--EXACT('Номенклатура'!$A$6:$A$205,B4961))&lt;&gt;1),"",INDEX('Номенклатура'!$D$6:$D$205,SUMPRODUCT(EXACT('Номенклатура'!$A$6:$A$205,B4961)*(ROW('Номенклатура'!$A$6:$A$205)-5)))&amp;"")</f>
        <v/>
      </c>
      <c r="F4961" s="18" t="str">
        <f>IF(OR(I4961="ОК",I4961="Учтено: добавьте пояснение"),IF(C4961="Приход",D4961,IF(C4961="Корректировка остатка",D4961,-D4961)),"")</f>
        <v/>
      </c>
      <c r="G4961" s="13"/>
      <c r="H4961" s="15" t="str">
        <f>IF(OR(B4961="",SUMPRODUCT(--EXACT('Номенклатура'!$A$6:$A$205,B4961))&lt;&gt;1),"",INDEX('Номенклатура'!$B$6:$B$205,SUMPRODUCT(EXACT('Номенклатура'!$A$6:$A$205,B4961)*(ROW('Номенклатура'!$A$6:$A$205)-5)))&amp;"")</f>
        <v/>
      </c>
      <c r="I4961" s="15" t="str">
        <f>IF(COUNTA(A4961:D4961,G4961)=0,"",IF(NOT(ISNUMBER(A4961)),"Укажите дату",IF(B4961="","Укажите код",IF(NOT(AND(ISTEXT(B4961),LEN(B4961)&gt;0,LEN(B4961)&lt;=30,ISNUMBER(FIND(LEFT(B4961,1),"ABCDEFGHIJKLMNOPQRSTUVWXYZ")),SUMPRODUCT((MID(B4961,{1,2,3,4,5,6,7,8,9,10,11,12,13,14,15,16,17,18,19,20,21,22,23,24,25,26,27,28,29,30},1)&lt;&gt;"")*ISERROR(FIND(MID(B4961,{1,2,3,4,5,6,7,8,9,10,11,12,13,14,15,16,17,18,19,20,21,22,23,24,25,26,27,28,29,30},1),"ABCDEFGHIJKLMNOPQRSTUVWXYZ0123456789-_")))=0,ISERROR(VALUE(B4961)))),"Недопустимый код: только латинские буквы A-Z в верхнем регистре, цифры, - и _; начало с буквы, до 30 символов (например MILK-001)",IF(SUMPRODUCT(--EXACT('Номенклатура'!$A$6:$A$205,B4961))=0,"Код не найден в номенклатуре",IF(SUMPRODUCT(--EXACT('Номенклатура'!$A$6:$A$205,B4961))&gt;1,"Код повторяется в номенклатуре",IF(ISNA(MATCH(C4961,{"Приход","Расход","Списание","Корректировка остатка"},0)),"Выберите тип операции",IF(NOT(ISNUMBER(D4961)),"Укажите количество",IF(D4961=0,"Количество не может быть 0",IF(AND(C4961&lt;&gt;"Корректировка остатка",D4961&lt;0),"Для этого типа количество положительное",IF(NOT(ISNUMBER('Номенклатура'!$C$2)),"Укажите дату начала учёта",IF(A4961&lt;INT('Номенклатура'!$C$2),"Раньше даты начала учёта: НЕ учтено",IF(AND(C4961="Корректировка остатка",TRIM(G4961)=""),"Учтено: добавьте пояснение","ОК")))))))))))))</f>
        <v/>
      </c>
    </row>
    <row r="4962" spans="1:9" x14ac:dyDescent="0.25">
      <c r="A4962" s="16"/>
      <c r="B4962" s="13"/>
      <c r="C4962" s="13"/>
      <c r="D4962" s="14"/>
      <c r="E4962" s="17" t="str">
        <f>IF(OR(B4962="",SUMPRODUCT(--EXACT('Номенклатура'!$A$6:$A$205,B4962))&lt;&gt;1),"",INDEX('Номенклатура'!$D$6:$D$205,SUMPRODUCT(EXACT('Номенклатура'!$A$6:$A$205,B4962)*(ROW('Номенклатура'!$A$6:$A$205)-5)))&amp;"")</f>
        <v/>
      </c>
      <c r="F4962" s="18" t="str">
        <f>IF(OR(I4962="ОК",I4962="Учтено: добавьте пояснение"),IF(C4962="Приход",D4962,IF(C4962="Корректировка остатка",D4962,-D4962)),"")</f>
        <v/>
      </c>
      <c r="G4962" s="13"/>
      <c r="H4962" s="15" t="str">
        <f>IF(OR(B4962="",SUMPRODUCT(--EXACT('Номенклатура'!$A$6:$A$205,B4962))&lt;&gt;1),"",INDEX('Номенклатура'!$B$6:$B$205,SUMPRODUCT(EXACT('Номенклатура'!$A$6:$A$205,B4962)*(ROW('Номенклатура'!$A$6:$A$205)-5)))&amp;"")</f>
        <v/>
      </c>
      <c r="I4962" s="15" t="str">
        <f>IF(COUNTA(A4962:D4962,G4962)=0,"",IF(NOT(ISNUMBER(A4962)),"Укажите дату",IF(B4962="","Укажите код",IF(NOT(AND(ISTEXT(B4962),LEN(B4962)&gt;0,LEN(B4962)&lt;=30,ISNUMBER(FIND(LEFT(B4962,1),"ABCDEFGHIJKLMNOPQRSTUVWXYZ")),SUMPRODUCT((MID(B4962,{1,2,3,4,5,6,7,8,9,10,11,12,13,14,15,16,17,18,19,20,21,22,23,24,25,26,27,28,29,30},1)&lt;&gt;"")*ISERROR(FIND(MID(B4962,{1,2,3,4,5,6,7,8,9,10,11,12,13,14,15,16,17,18,19,20,21,22,23,24,25,26,27,28,29,30},1),"ABCDEFGHIJKLMNOPQRSTUVWXYZ0123456789-_")))=0,ISERROR(VALUE(B4962)))),"Недопустимый код: только латинские буквы A-Z в верхнем регистре, цифры, - и _; начало с буквы, до 30 символов (например MILK-001)",IF(SUMPRODUCT(--EXACT('Номенклатура'!$A$6:$A$205,B4962))=0,"Код не найден в номенклатуре",IF(SUMPRODUCT(--EXACT('Номенклатура'!$A$6:$A$205,B4962))&gt;1,"Код повторяется в номенклатуре",IF(ISNA(MATCH(C4962,{"Приход","Расход","Списание","Корректировка остатка"},0)),"Выберите тип операции",IF(NOT(ISNUMBER(D4962)),"Укажите количество",IF(D4962=0,"Количество не может быть 0",IF(AND(C4962&lt;&gt;"Корректировка остатка",D4962&lt;0),"Для этого типа количество положительное",IF(NOT(ISNUMBER('Номенклатура'!$C$2)),"Укажите дату начала учёта",IF(A4962&lt;INT('Номенклатура'!$C$2),"Раньше даты начала учёта: НЕ учтено",IF(AND(C4962="Корректировка остатка",TRIM(G4962)=""),"Учтено: добавьте пояснение","ОК")))))))))))))</f>
        <v/>
      </c>
    </row>
    <row r="4963" spans="1:9" x14ac:dyDescent="0.25">
      <c r="A4963" s="16"/>
      <c r="B4963" s="13"/>
      <c r="C4963" s="13"/>
      <c r="D4963" s="14"/>
      <c r="E4963" s="17" t="str">
        <f>IF(OR(B4963="",SUMPRODUCT(--EXACT('Номенклатура'!$A$6:$A$205,B4963))&lt;&gt;1),"",INDEX('Номенклатура'!$D$6:$D$205,SUMPRODUCT(EXACT('Номенклатура'!$A$6:$A$205,B4963)*(ROW('Номенклатура'!$A$6:$A$205)-5)))&amp;"")</f>
        <v/>
      </c>
      <c r="F4963" s="18" t="str">
        <f>IF(OR(I4963="ОК",I4963="Учтено: добавьте пояснение"),IF(C4963="Приход",D4963,IF(C4963="Корректировка остатка",D4963,-D4963)),"")</f>
        <v/>
      </c>
      <c r="G4963" s="13"/>
      <c r="H4963" s="15" t="str">
        <f>IF(OR(B4963="",SUMPRODUCT(--EXACT('Номенклатура'!$A$6:$A$205,B4963))&lt;&gt;1),"",INDEX('Номенклатура'!$B$6:$B$205,SUMPRODUCT(EXACT('Номенклатура'!$A$6:$A$205,B4963)*(ROW('Номенклатура'!$A$6:$A$205)-5)))&amp;"")</f>
        <v/>
      </c>
      <c r="I4963" s="15" t="str">
        <f>IF(COUNTA(A4963:D4963,G4963)=0,"",IF(NOT(ISNUMBER(A4963)),"Укажите дату",IF(B4963="","Укажите код",IF(NOT(AND(ISTEXT(B4963),LEN(B4963)&gt;0,LEN(B4963)&lt;=30,ISNUMBER(FIND(LEFT(B4963,1),"ABCDEFGHIJKLMNOPQRSTUVWXYZ")),SUMPRODUCT((MID(B4963,{1,2,3,4,5,6,7,8,9,10,11,12,13,14,15,16,17,18,19,20,21,22,23,24,25,26,27,28,29,30},1)&lt;&gt;"")*ISERROR(FIND(MID(B4963,{1,2,3,4,5,6,7,8,9,10,11,12,13,14,15,16,17,18,19,20,21,22,23,24,25,26,27,28,29,30},1),"ABCDEFGHIJKLMNOPQRSTUVWXYZ0123456789-_")))=0,ISERROR(VALUE(B4963)))),"Недопустимый код: только латинские буквы A-Z в верхнем регистре, цифры, - и _; начало с буквы, до 30 символов (например MILK-001)",IF(SUMPRODUCT(--EXACT('Номенклатура'!$A$6:$A$205,B4963))=0,"Код не найден в номенклатуре",IF(SUMPRODUCT(--EXACT('Номенклатура'!$A$6:$A$205,B4963))&gt;1,"Код повторяется в номенклатуре",IF(ISNA(MATCH(C4963,{"Приход","Расход","Списание","Корректировка остатка"},0)),"Выберите тип операции",IF(NOT(ISNUMBER(D4963)),"Укажите количество",IF(D4963=0,"Количество не может быть 0",IF(AND(C4963&lt;&gt;"Корректировка остатка",D4963&lt;0),"Для этого типа количество положительное",IF(NOT(ISNUMBER('Номенклатура'!$C$2)),"Укажите дату начала учёта",IF(A4963&lt;INT('Номенклатура'!$C$2),"Раньше даты начала учёта: НЕ учтено",IF(AND(C4963="Корректировка остатка",TRIM(G4963)=""),"Учтено: добавьте пояснение","ОК")))))))))))))</f>
        <v/>
      </c>
    </row>
    <row r="4964" spans="1:9" x14ac:dyDescent="0.25">
      <c r="A4964" s="16"/>
      <c r="B4964" s="13"/>
      <c r="C4964" s="13"/>
      <c r="D4964" s="14"/>
      <c r="E4964" s="17" t="str">
        <f>IF(OR(B4964="",SUMPRODUCT(--EXACT('Номенклатура'!$A$6:$A$205,B4964))&lt;&gt;1),"",INDEX('Номенклатура'!$D$6:$D$205,SUMPRODUCT(EXACT('Номенклатура'!$A$6:$A$205,B4964)*(ROW('Номенклатура'!$A$6:$A$205)-5)))&amp;"")</f>
        <v/>
      </c>
      <c r="F4964" s="18" t="str">
        <f>IF(OR(I4964="ОК",I4964="Учтено: добавьте пояснение"),IF(C4964="Приход",D4964,IF(C4964="Корректировка остатка",D4964,-D4964)),"")</f>
        <v/>
      </c>
      <c r="G4964" s="13"/>
      <c r="H4964" s="15" t="str">
        <f>IF(OR(B4964="",SUMPRODUCT(--EXACT('Номенклатура'!$A$6:$A$205,B4964))&lt;&gt;1),"",INDEX('Номенклатура'!$B$6:$B$205,SUMPRODUCT(EXACT('Номенклатура'!$A$6:$A$205,B4964)*(ROW('Номенклатура'!$A$6:$A$205)-5)))&amp;"")</f>
        <v/>
      </c>
      <c r="I4964" s="15" t="str">
        <f>IF(COUNTA(A4964:D4964,G4964)=0,"",IF(NOT(ISNUMBER(A4964)),"Укажите дату",IF(B4964="","Укажите код",IF(NOT(AND(ISTEXT(B4964),LEN(B4964)&gt;0,LEN(B4964)&lt;=30,ISNUMBER(FIND(LEFT(B4964,1),"ABCDEFGHIJKLMNOPQRSTUVWXYZ")),SUMPRODUCT((MID(B4964,{1,2,3,4,5,6,7,8,9,10,11,12,13,14,15,16,17,18,19,20,21,22,23,24,25,26,27,28,29,30},1)&lt;&gt;"")*ISERROR(FIND(MID(B4964,{1,2,3,4,5,6,7,8,9,10,11,12,13,14,15,16,17,18,19,20,21,22,23,24,25,26,27,28,29,30},1),"ABCDEFGHIJKLMNOPQRSTUVWXYZ0123456789-_")))=0,ISERROR(VALUE(B4964)))),"Недопустимый код: только латинские буквы A-Z в верхнем регистре, цифры, - и _; начало с буквы, до 30 символов (например MILK-001)",IF(SUMPRODUCT(--EXACT('Номенклатура'!$A$6:$A$205,B4964))=0,"Код не найден в номенклатуре",IF(SUMPRODUCT(--EXACT('Номенклатура'!$A$6:$A$205,B4964))&gt;1,"Код повторяется в номенклатуре",IF(ISNA(MATCH(C4964,{"Приход","Расход","Списание","Корректировка остатка"},0)),"Выберите тип операции",IF(NOT(ISNUMBER(D4964)),"Укажите количество",IF(D4964=0,"Количество не может быть 0",IF(AND(C4964&lt;&gt;"Корректировка остатка",D4964&lt;0),"Для этого типа количество положительное",IF(NOT(ISNUMBER('Номенклатура'!$C$2)),"Укажите дату начала учёта",IF(A4964&lt;INT('Номенклатура'!$C$2),"Раньше даты начала учёта: НЕ учтено",IF(AND(C4964="Корректировка остатка",TRIM(G4964)=""),"Учтено: добавьте пояснение","ОК")))))))))))))</f>
        <v/>
      </c>
    </row>
    <row r="4965" spans="1:9" x14ac:dyDescent="0.25">
      <c r="A4965" s="16"/>
      <c r="B4965" s="13"/>
      <c r="C4965" s="13"/>
      <c r="D4965" s="14"/>
      <c r="E4965" s="17" t="str">
        <f>IF(OR(B4965="",SUMPRODUCT(--EXACT('Номенклатура'!$A$6:$A$205,B4965))&lt;&gt;1),"",INDEX('Номенклатура'!$D$6:$D$205,SUMPRODUCT(EXACT('Номенклатура'!$A$6:$A$205,B4965)*(ROW('Номенклатура'!$A$6:$A$205)-5)))&amp;"")</f>
        <v/>
      </c>
      <c r="F4965" s="18" t="str">
        <f>IF(OR(I4965="ОК",I4965="Учтено: добавьте пояснение"),IF(C4965="Приход",D4965,IF(C4965="Корректировка остатка",D4965,-D4965)),"")</f>
        <v/>
      </c>
      <c r="G4965" s="13"/>
      <c r="H4965" s="15" t="str">
        <f>IF(OR(B4965="",SUMPRODUCT(--EXACT('Номенклатура'!$A$6:$A$205,B4965))&lt;&gt;1),"",INDEX('Номенклатура'!$B$6:$B$205,SUMPRODUCT(EXACT('Номенклатура'!$A$6:$A$205,B4965)*(ROW('Номенклатура'!$A$6:$A$205)-5)))&amp;"")</f>
        <v/>
      </c>
      <c r="I4965" s="15" t="str">
        <f>IF(COUNTA(A4965:D4965,G4965)=0,"",IF(NOT(ISNUMBER(A4965)),"Укажите дату",IF(B4965="","Укажите код",IF(NOT(AND(ISTEXT(B4965),LEN(B4965)&gt;0,LEN(B4965)&lt;=30,ISNUMBER(FIND(LEFT(B4965,1),"ABCDEFGHIJKLMNOPQRSTUVWXYZ")),SUMPRODUCT((MID(B4965,{1,2,3,4,5,6,7,8,9,10,11,12,13,14,15,16,17,18,19,20,21,22,23,24,25,26,27,28,29,30},1)&lt;&gt;"")*ISERROR(FIND(MID(B4965,{1,2,3,4,5,6,7,8,9,10,11,12,13,14,15,16,17,18,19,20,21,22,23,24,25,26,27,28,29,30},1),"ABCDEFGHIJKLMNOPQRSTUVWXYZ0123456789-_")))=0,ISERROR(VALUE(B4965)))),"Недопустимый код: только латинские буквы A-Z в верхнем регистре, цифры, - и _; начало с буквы, до 30 символов (например MILK-001)",IF(SUMPRODUCT(--EXACT('Номенклатура'!$A$6:$A$205,B4965))=0,"Код не найден в номенклатуре",IF(SUMPRODUCT(--EXACT('Номенклатура'!$A$6:$A$205,B4965))&gt;1,"Код повторяется в номенклатуре",IF(ISNA(MATCH(C4965,{"Приход","Расход","Списание","Корректировка остатка"},0)),"Выберите тип операции",IF(NOT(ISNUMBER(D4965)),"Укажите количество",IF(D4965=0,"Количество не может быть 0",IF(AND(C4965&lt;&gt;"Корректировка остатка",D4965&lt;0),"Для этого типа количество положительное",IF(NOT(ISNUMBER('Номенклатура'!$C$2)),"Укажите дату начала учёта",IF(A4965&lt;INT('Номенклатура'!$C$2),"Раньше даты начала учёта: НЕ учтено",IF(AND(C4965="Корректировка остатка",TRIM(G4965)=""),"Учтено: добавьте пояснение","ОК")))))))))))))</f>
        <v/>
      </c>
    </row>
    <row r="4966" spans="1:9" x14ac:dyDescent="0.25">
      <c r="A4966" s="16"/>
      <c r="B4966" s="13"/>
      <c r="C4966" s="13"/>
      <c r="D4966" s="14"/>
      <c r="E4966" s="17" t="str">
        <f>IF(OR(B4966="",SUMPRODUCT(--EXACT('Номенклатура'!$A$6:$A$205,B4966))&lt;&gt;1),"",INDEX('Номенклатура'!$D$6:$D$205,SUMPRODUCT(EXACT('Номенклатура'!$A$6:$A$205,B4966)*(ROW('Номенклатура'!$A$6:$A$205)-5)))&amp;"")</f>
        <v/>
      </c>
      <c r="F4966" s="18" t="str">
        <f>IF(OR(I4966="ОК",I4966="Учтено: добавьте пояснение"),IF(C4966="Приход",D4966,IF(C4966="Корректировка остатка",D4966,-D4966)),"")</f>
        <v/>
      </c>
      <c r="G4966" s="13"/>
      <c r="H4966" s="15" t="str">
        <f>IF(OR(B4966="",SUMPRODUCT(--EXACT('Номенклатура'!$A$6:$A$205,B4966))&lt;&gt;1),"",INDEX('Номенклатура'!$B$6:$B$205,SUMPRODUCT(EXACT('Номенклатура'!$A$6:$A$205,B4966)*(ROW('Номенклатура'!$A$6:$A$205)-5)))&amp;"")</f>
        <v/>
      </c>
      <c r="I4966" s="15" t="str">
        <f>IF(COUNTA(A4966:D4966,G4966)=0,"",IF(NOT(ISNUMBER(A4966)),"Укажите дату",IF(B4966="","Укажите код",IF(NOT(AND(ISTEXT(B4966),LEN(B4966)&gt;0,LEN(B4966)&lt;=30,ISNUMBER(FIND(LEFT(B4966,1),"ABCDEFGHIJKLMNOPQRSTUVWXYZ")),SUMPRODUCT((MID(B4966,{1,2,3,4,5,6,7,8,9,10,11,12,13,14,15,16,17,18,19,20,21,22,23,24,25,26,27,28,29,30},1)&lt;&gt;"")*ISERROR(FIND(MID(B4966,{1,2,3,4,5,6,7,8,9,10,11,12,13,14,15,16,17,18,19,20,21,22,23,24,25,26,27,28,29,30},1),"ABCDEFGHIJKLMNOPQRSTUVWXYZ0123456789-_")))=0,ISERROR(VALUE(B4966)))),"Недопустимый код: только латинские буквы A-Z в верхнем регистре, цифры, - и _; начало с буквы, до 30 символов (например MILK-001)",IF(SUMPRODUCT(--EXACT('Номенклатура'!$A$6:$A$205,B4966))=0,"Код не найден в номенклатуре",IF(SUMPRODUCT(--EXACT('Номенклатура'!$A$6:$A$205,B4966))&gt;1,"Код повторяется в номенклатуре",IF(ISNA(MATCH(C4966,{"Приход","Расход","Списание","Корректировка остатка"},0)),"Выберите тип операции",IF(NOT(ISNUMBER(D4966)),"Укажите количество",IF(D4966=0,"Количество не может быть 0",IF(AND(C4966&lt;&gt;"Корректировка остатка",D4966&lt;0),"Для этого типа количество положительное",IF(NOT(ISNUMBER('Номенклатура'!$C$2)),"Укажите дату начала учёта",IF(A4966&lt;INT('Номенклатура'!$C$2),"Раньше даты начала учёта: НЕ учтено",IF(AND(C4966="Корректировка остатка",TRIM(G4966)=""),"Учтено: добавьте пояснение","ОК")))))))))))))</f>
        <v/>
      </c>
    </row>
    <row r="4967" spans="1:9" x14ac:dyDescent="0.25">
      <c r="A4967" s="16"/>
      <c r="B4967" s="13"/>
      <c r="C4967" s="13"/>
      <c r="D4967" s="14"/>
      <c r="E4967" s="17" t="str">
        <f>IF(OR(B4967="",SUMPRODUCT(--EXACT('Номенклатура'!$A$6:$A$205,B4967))&lt;&gt;1),"",INDEX('Номенклатура'!$D$6:$D$205,SUMPRODUCT(EXACT('Номенклатура'!$A$6:$A$205,B4967)*(ROW('Номенклатура'!$A$6:$A$205)-5)))&amp;"")</f>
        <v/>
      </c>
      <c r="F4967" s="18" t="str">
        <f>IF(OR(I4967="ОК",I4967="Учтено: добавьте пояснение"),IF(C4967="Приход",D4967,IF(C4967="Корректировка остатка",D4967,-D4967)),"")</f>
        <v/>
      </c>
      <c r="G4967" s="13"/>
      <c r="H4967" s="15" t="str">
        <f>IF(OR(B4967="",SUMPRODUCT(--EXACT('Номенклатура'!$A$6:$A$205,B4967))&lt;&gt;1),"",INDEX('Номенклатура'!$B$6:$B$205,SUMPRODUCT(EXACT('Номенклатура'!$A$6:$A$205,B4967)*(ROW('Номенклатура'!$A$6:$A$205)-5)))&amp;"")</f>
        <v/>
      </c>
      <c r="I4967" s="15" t="str">
        <f>IF(COUNTA(A4967:D4967,G4967)=0,"",IF(NOT(ISNUMBER(A4967)),"Укажите дату",IF(B4967="","Укажите код",IF(NOT(AND(ISTEXT(B4967),LEN(B4967)&gt;0,LEN(B4967)&lt;=30,ISNUMBER(FIND(LEFT(B4967,1),"ABCDEFGHIJKLMNOPQRSTUVWXYZ")),SUMPRODUCT((MID(B4967,{1,2,3,4,5,6,7,8,9,10,11,12,13,14,15,16,17,18,19,20,21,22,23,24,25,26,27,28,29,30},1)&lt;&gt;"")*ISERROR(FIND(MID(B4967,{1,2,3,4,5,6,7,8,9,10,11,12,13,14,15,16,17,18,19,20,21,22,23,24,25,26,27,28,29,30},1),"ABCDEFGHIJKLMNOPQRSTUVWXYZ0123456789-_")))=0,ISERROR(VALUE(B4967)))),"Недопустимый код: только латинские буквы A-Z в верхнем регистре, цифры, - и _; начало с буквы, до 30 символов (например MILK-001)",IF(SUMPRODUCT(--EXACT('Номенклатура'!$A$6:$A$205,B4967))=0,"Код не найден в номенклатуре",IF(SUMPRODUCT(--EXACT('Номенклатура'!$A$6:$A$205,B4967))&gt;1,"Код повторяется в номенклатуре",IF(ISNA(MATCH(C4967,{"Приход","Расход","Списание","Корректировка остатка"},0)),"Выберите тип операции",IF(NOT(ISNUMBER(D4967)),"Укажите количество",IF(D4967=0,"Количество не может быть 0",IF(AND(C4967&lt;&gt;"Корректировка остатка",D4967&lt;0),"Для этого типа количество положительное",IF(NOT(ISNUMBER('Номенклатура'!$C$2)),"Укажите дату начала учёта",IF(A4967&lt;INT('Номенклатура'!$C$2),"Раньше даты начала учёта: НЕ учтено",IF(AND(C4967="Корректировка остатка",TRIM(G4967)=""),"Учтено: добавьте пояснение","ОК")))))))))))))</f>
        <v/>
      </c>
    </row>
    <row r="4968" spans="1:9" x14ac:dyDescent="0.25">
      <c r="A4968" s="16"/>
      <c r="B4968" s="13"/>
      <c r="C4968" s="13"/>
      <c r="D4968" s="14"/>
      <c r="E4968" s="17" t="str">
        <f>IF(OR(B4968="",SUMPRODUCT(--EXACT('Номенклатура'!$A$6:$A$205,B4968))&lt;&gt;1),"",INDEX('Номенклатура'!$D$6:$D$205,SUMPRODUCT(EXACT('Номенклатура'!$A$6:$A$205,B4968)*(ROW('Номенклатура'!$A$6:$A$205)-5)))&amp;"")</f>
        <v/>
      </c>
      <c r="F4968" s="18" t="str">
        <f>IF(OR(I4968="ОК",I4968="Учтено: добавьте пояснение"),IF(C4968="Приход",D4968,IF(C4968="Корректировка остатка",D4968,-D4968)),"")</f>
        <v/>
      </c>
      <c r="G4968" s="13"/>
      <c r="H4968" s="15" t="str">
        <f>IF(OR(B4968="",SUMPRODUCT(--EXACT('Номенклатура'!$A$6:$A$205,B4968))&lt;&gt;1),"",INDEX('Номенклатура'!$B$6:$B$205,SUMPRODUCT(EXACT('Номенклатура'!$A$6:$A$205,B4968)*(ROW('Номенклатура'!$A$6:$A$205)-5)))&amp;"")</f>
        <v/>
      </c>
      <c r="I4968" s="15" t="str">
        <f>IF(COUNTA(A4968:D4968,G4968)=0,"",IF(NOT(ISNUMBER(A4968)),"Укажите дату",IF(B4968="","Укажите код",IF(NOT(AND(ISTEXT(B4968),LEN(B4968)&gt;0,LEN(B4968)&lt;=30,ISNUMBER(FIND(LEFT(B4968,1),"ABCDEFGHIJKLMNOPQRSTUVWXYZ")),SUMPRODUCT((MID(B4968,{1,2,3,4,5,6,7,8,9,10,11,12,13,14,15,16,17,18,19,20,21,22,23,24,25,26,27,28,29,30},1)&lt;&gt;"")*ISERROR(FIND(MID(B4968,{1,2,3,4,5,6,7,8,9,10,11,12,13,14,15,16,17,18,19,20,21,22,23,24,25,26,27,28,29,30},1),"ABCDEFGHIJKLMNOPQRSTUVWXYZ0123456789-_")))=0,ISERROR(VALUE(B4968)))),"Недопустимый код: только латинские буквы A-Z в верхнем регистре, цифры, - и _; начало с буквы, до 30 символов (например MILK-001)",IF(SUMPRODUCT(--EXACT('Номенклатура'!$A$6:$A$205,B4968))=0,"Код не найден в номенклатуре",IF(SUMPRODUCT(--EXACT('Номенклатура'!$A$6:$A$205,B4968))&gt;1,"Код повторяется в номенклатуре",IF(ISNA(MATCH(C4968,{"Приход","Расход","Списание","Корректировка остатка"},0)),"Выберите тип операции",IF(NOT(ISNUMBER(D4968)),"Укажите количество",IF(D4968=0,"Количество не может быть 0",IF(AND(C4968&lt;&gt;"Корректировка остатка",D4968&lt;0),"Для этого типа количество положительное",IF(NOT(ISNUMBER('Номенклатура'!$C$2)),"Укажите дату начала учёта",IF(A4968&lt;INT('Номенклатура'!$C$2),"Раньше даты начала учёта: НЕ учтено",IF(AND(C4968="Корректировка остатка",TRIM(G4968)=""),"Учтено: добавьте пояснение","ОК")))))))))))))</f>
        <v/>
      </c>
    </row>
    <row r="4969" spans="1:9" x14ac:dyDescent="0.25">
      <c r="A4969" s="16"/>
      <c r="B4969" s="13"/>
      <c r="C4969" s="13"/>
      <c r="D4969" s="14"/>
      <c r="E4969" s="17" t="str">
        <f>IF(OR(B4969="",SUMPRODUCT(--EXACT('Номенклатура'!$A$6:$A$205,B4969))&lt;&gt;1),"",INDEX('Номенклатура'!$D$6:$D$205,SUMPRODUCT(EXACT('Номенклатура'!$A$6:$A$205,B4969)*(ROW('Номенклатура'!$A$6:$A$205)-5)))&amp;"")</f>
        <v/>
      </c>
      <c r="F4969" s="18" t="str">
        <f>IF(OR(I4969="ОК",I4969="Учтено: добавьте пояснение"),IF(C4969="Приход",D4969,IF(C4969="Корректировка остатка",D4969,-D4969)),"")</f>
        <v/>
      </c>
      <c r="G4969" s="13"/>
      <c r="H4969" s="15" t="str">
        <f>IF(OR(B4969="",SUMPRODUCT(--EXACT('Номенклатура'!$A$6:$A$205,B4969))&lt;&gt;1),"",INDEX('Номенклатура'!$B$6:$B$205,SUMPRODUCT(EXACT('Номенклатура'!$A$6:$A$205,B4969)*(ROW('Номенклатура'!$A$6:$A$205)-5)))&amp;"")</f>
        <v/>
      </c>
      <c r="I4969" s="15" t="str">
        <f>IF(COUNTA(A4969:D4969,G4969)=0,"",IF(NOT(ISNUMBER(A4969)),"Укажите дату",IF(B4969="","Укажите код",IF(NOT(AND(ISTEXT(B4969),LEN(B4969)&gt;0,LEN(B4969)&lt;=30,ISNUMBER(FIND(LEFT(B4969,1),"ABCDEFGHIJKLMNOPQRSTUVWXYZ")),SUMPRODUCT((MID(B4969,{1,2,3,4,5,6,7,8,9,10,11,12,13,14,15,16,17,18,19,20,21,22,23,24,25,26,27,28,29,30},1)&lt;&gt;"")*ISERROR(FIND(MID(B4969,{1,2,3,4,5,6,7,8,9,10,11,12,13,14,15,16,17,18,19,20,21,22,23,24,25,26,27,28,29,30},1),"ABCDEFGHIJKLMNOPQRSTUVWXYZ0123456789-_")))=0,ISERROR(VALUE(B4969)))),"Недопустимый код: только латинские буквы A-Z в верхнем регистре, цифры, - и _; начало с буквы, до 30 символов (например MILK-001)",IF(SUMPRODUCT(--EXACT('Номенклатура'!$A$6:$A$205,B4969))=0,"Код не найден в номенклатуре",IF(SUMPRODUCT(--EXACT('Номенклатура'!$A$6:$A$205,B4969))&gt;1,"Код повторяется в номенклатуре",IF(ISNA(MATCH(C4969,{"Приход","Расход","Списание","Корректировка остатка"},0)),"Выберите тип операции",IF(NOT(ISNUMBER(D4969)),"Укажите количество",IF(D4969=0,"Количество не может быть 0",IF(AND(C4969&lt;&gt;"Корректировка остатка",D4969&lt;0),"Для этого типа количество положительное",IF(NOT(ISNUMBER('Номенклатура'!$C$2)),"Укажите дату начала учёта",IF(A4969&lt;INT('Номенклатура'!$C$2),"Раньше даты начала учёта: НЕ учтено",IF(AND(C4969="Корректировка остатка",TRIM(G4969)=""),"Учтено: добавьте пояснение","ОК")))))))))))))</f>
        <v/>
      </c>
    </row>
    <row r="4970" spans="1:9" x14ac:dyDescent="0.25">
      <c r="A4970" s="16"/>
      <c r="B4970" s="13"/>
      <c r="C4970" s="13"/>
      <c r="D4970" s="14"/>
      <c r="E4970" s="17" t="str">
        <f>IF(OR(B4970="",SUMPRODUCT(--EXACT('Номенклатура'!$A$6:$A$205,B4970))&lt;&gt;1),"",INDEX('Номенклатура'!$D$6:$D$205,SUMPRODUCT(EXACT('Номенклатура'!$A$6:$A$205,B4970)*(ROW('Номенклатура'!$A$6:$A$205)-5)))&amp;"")</f>
        <v/>
      </c>
      <c r="F4970" s="18" t="str">
        <f>IF(OR(I4970="ОК",I4970="Учтено: добавьте пояснение"),IF(C4970="Приход",D4970,IF(C4970="Корректировка остатка",D4970,-D4970)),"")</f>
        <v/>
      </c>
      <c r="G4970" s="13"/>
      <c r="H4970" s="15" t="str">
        <f>IF(OR(B4970="",SUMPRODUCT(--EXACT('Номенклатура'!$A$6:$A$205,B4970))&lt;&gt;1),"",INDEX('Номенклатура'!$B$6:$B$205,SUMPRODUCT(EXACT('Номенклатура'!$A$6:$A$205,B4970)*(ROW('Номенклатура'!$A$6:$A$205)-5)))&amp;"")</f>
        <v/>
      </c>
      <c r="I4970" s="15" t="str">
        <f>IF(COUNTA(A4970:D4970,G4970)=0,"",IF(NOT(ISNUMBER(A4970)),"Укажите дату",IF(B4970="","Укажите код",IF(NOT(AND(ISTEXT(B4970),LEN(B4970)&gt;0,LEN(B4970)&lt;=30,ISNUMBER(FIND(LEFT(B4970,1),"ABCDEFGHIJKLMNOPQRSTUVWXYZ")),SUMPRODUCT((MID(B4970,{1,2,3,4,5,6,7,8,9,10,11,12,13,14,15,16,17,18,19,20,21,22,23,24,25,26,27,28,29,30},1)&lt;&gt;"")*ISERROR(FIND(MID(B4970,{1,2,3,4,5,6,7,8,9,10,11,12,13,14,15,16,17,18,19,20,21,22,23,24,25,26,27,28,29,30},1),"ABCDEFGHIJKLMNOPQRSTUVWXYZ0123456789-_")))=0,ISERROR(VALUE(B4970)))),"Недопустимый код: только латинские буквы A-Z в верхнем регистре, цифры, - и _; начало с буквы, до 30 символов (например MILK-001)",IF(SUMPRODUCT(--EXACT('Номенклатура'!$A$6:$A$205,B4970))=0,"Код не найден в номенклатуре",IF(SUMPRODUCT(--EXACT('Номенклатура'!$A$6:$A$205,B4970))&gt;1,"Код повторяется в номенклатуре",IF(ISNA(MATCH(C4970,{"Приход","Расход","Списание","Корректировка остатка"},0)),"Выберите тип операции",IF(NOT(ISNUMBER(D4970)),"Укажите количество",IF(D4970=0,"Количество не может быть 0",IF(AND(C4970&lt;&gt;"Корректировка остатка",D4970&lt;0),"Для этого типа количество положительное",IF(NOT(ISNUMBER('Номенклатура'!$C$2)),"Укажите дату начала учёта",IF(A4970&lt;INT('Номенклатура'!$C$2),"Раньше даты начала учёта: НЕ учтено",IF(AND(C4970="Корректировка остатка",TRIM(G4970)=""),"Учтено: добавьте пояснение","ОК")))))))))))))</f>
        <v/>
      </c>
    </row>
    <row r="4971" spans="1:9" x14ac:dyDescent="0.25">
      <c r="A4971" s="16"/>
      <c r="B4971" s="13"/>
      <c r="C4971" s="13"/>
      <c r="D4971" s="14"/>
      <c r="E4971" s="17" t="str">
        <f>IF(OR(B4971="",SUMPRODUCT(--EXACT('Номенклатура'!$A$6:$A$205,B4971))&lt;&gt;1),"",INDEX('Номенклатура'!$D$6:$D$205,SUMPRODUCT(EXACT('Номенклатура'!$A$6:$A$205,B4971)*(ROW('Номенклатура'!$A$6:$A$205)-5)))&amp;"")</f>
        <v/>
      </c>
      <c r="F4971" s="18" t="str">
        <f>IF(OR(I4971="ОК",I4971="Учтено: добавьте пояснение"),IF(C4971="Приход",D4971,IF(C4971="Корректировка остатка",D4971,-D4971)),"")</f>
        <v/>
      </c>
      <c r="G4971" s="13"/>
      <c r="H4971" s="15" t="str">
        <f>IF(OR(B4971="",SUMPRODUCT(--EXACT('Номенклатура'!$A$6:$A$205,B4971))&lt;&gt;1),"",INDEX('Номенклатура'!$B$6:$B$205,SUMPRODUCT(EXACT('Номенклатура'!$A$6:$A$205,B4971)*(ROW('Номенклатура'!$A$6:$A$205)-5)))&amp;"")</f>
        <v/>
      </c>
      <c r="I4971" s="15" t="str">
        <f>IF(COUNTA(A4971:D4971,G4971)=0,"",IF(NOT(ISNUMBER(A4971)),"Укажите дату",IF(B4971="","Укажите код",IF(NOT(AND(ISTEXT(B4971),LEN(B4971)&gt;0,LEN(B4971)&lt;=30,ISNUMBER(FIND(LEFT(B4971,1),"ABCDEFGHIJKLMNOPQRSTUVWXYZ")),SUMPRODUCT((MID(B4971,{1,2,3,4,5,6,7,8,9,10,11,12,13,14,15,16,17,18,19,20,21,22,23,24,25,26,27,28,29,30},1)&lt;&gt;"")*ISERROR(FIND(MID(B4971,{1,2,3,4,5,6,7,8,9,10,11,12,13,14,15,16,17,18,19,20,21,22,23,24,25,26,27,28,29,30},1),"ABCDEFGHIJKLMNOPQRSTUVWXYZ0123456789-_")))=0,ISERROR(VALUE(B4971)))),"Недопустимый код: только латинские буквы A-Z в верхнем регистре, цифры, - и _; начало с буквы, до 30 символов (например MILK-001)",IF(SUMPRODUCT(--EXACT('Номенклатура'!$A$6:$A$205,B4971))=0,"Код не найден в номенклатуре",IF(SUMPRODUCT(--EXACT('Номенклатура'!$A$6:$A$205,B4971))&gt;1,"Код повторяется в номенклатуре",IF(ISNA(MATCH(C4971,{"Приход","Расход","Списание","Корректировка остатка"},0)),"Выберите тип операции",IF(NOT(ISNUMBER(D4971)),"Укажите количество",IF(D4971=0,"Количество не может быть 0",IF(AND(C4971&lt;&gt;"Корректировка остатка",D4971&lt;0),"Для этого типа количество положительное",IF(NOT(ISNUMBER('Номенклатура'!$C$2)),"Укажите дату начала учёта",IF(A4971&lt;INT('Номенклатура'!$C$2),"Раньше даты начала учёта: НЕ учтено",IF(AND(C4971="Корректировка остатка",TRIM(G4971)=""),"Учтено: добавьте пояснение","ОК")))))))))))))</f>
        <v/>
      </c>
    </row>
    <row r="4972" spans="1:9" x14ac:dyDescent="0.25">
      <c r="A4972" s="16"/>
      <c r="B4972" s="13"/>
      <c r="C4972" s="13"/>
      <c r="D4972" s="14"/>
      <c r="E4972" s="17" t="str">
        <f>IF(OR(B4972="",SUMPRODUCT(--EXACT('Номенклатура'!$A$6:$A$205,B4972))&lt;&gt;1),"",INDEX('Номенклатура'!$D$6:$D$205,SUMPRODUCT(EXACT('Номенклатура'!$A$6:$A$205,B4972)*(ROW('Номенклатура'!$A$6:$A$205)-5)))&amp;"")</f>
        <v/>
      </c>
      <c r="F4972" s="18" t="str">
        <f>IF(OR(I4972="ОК",I4972="Учтено: добавьте пояснение"),IF(C4972="Приход",D4972,IF(C4972="Корректировка остатка",D4972,-D4972)),"")</f>
        <v/>
      </c>
      <c r="G4972" s="13"/>
      <c r="H4972" s="15" t="str">
        <f>IF(OR(B4972="",SUMPRODUCT(--EXACT('Номенклатура'!$A$6:$A$205,B4972))&lt;&gt;1),"",INDEX('Номенклатура'!$B$6:$B$205,SUMPRODUCT(EXACT('Номенклатура'!$A$6:$A$205,B4972)*(ROW('Номенклатура'!$A$6:$A$205)-5)))&amp;"")</f>
        <v/>
      </c>
      <c r="I4972" s="15" t="str">
        <f>IF(COUNTA(A4972:D4972,G4972)=0,"",IF(NOT(ISNUMBER(A4972)),"Укажите дату",IF(B4972="","Укажите код",IF(NOT(AND(ISTEXT(B4972),LEN(B4972)&gt;0,LEN(B4972)&lt;=30,ISNUMBER(FIND(LEFT(B4972,1),"ABCDEFGHIJKLMNOPQRSTUVWXYZ")),SUMPRODUCT((MID(B4972,{1,2,3,4,5,6,7,8,9,10,11,12,13,14,15,16,17,18,19,20,21,22,23,24,25,26,27,28,29,30},1)&lt;&gt;"")*ISERROR(FIND(MID(B4972,{1,2,3,4,5,6,7,8,9,10,11,12,13,14,15,16,17,18,19,20,21,22,23,24,25,26,27,28,29,30},1),"ABCDEFGHIJKLMNOPQRSTUVWXYZ0123456789-_")))=0,ISERROR(VALUE(B4972)))),"Недопустимый код: только латинские буквы A-Z в верхнем регистре, цифры, - и _; начало с буквы, до 30 символов (например MILK-001)",IF(SUMPRODUCT(--EXACT('Номенклатура'!$A$6:$A$205,B4972))=0,"Код не найден в номенклатуре",IF(SUMPRODUCT(--EXACT('Номенклатура'!$A$6:$A$205,B4972))&gt;1,"Код повторяется в номенклатуре",IF(ISNA(MATCH(C4972,{"Приход","Расход","Списание","Корректировка остатка"},0)),"Выберите тип операции",IF(NOT(ISNUMBER(D4972)),"Укажите количество",IF(D4972=0,"Количество не может быть 0",IF(AND(C4972&lt;&gt;"Корректировка остатка",D4972&lt;0),"Для этого типа количество положительное",IF(NOT(ISNUMBER('Номенклатура'!$C$2)),"Укажите дату начала учёта",IF(A4972&lt;INT('Номенклатура'!$C$2),"Раньше даты начала учёта: НЕ учтено",IF(AND(C4972="Корректировка остатка",TRIM(G4972)=""),"Учтено: добавьте пояснение","ОК")))))))))))))</f>
        <v/>
      </c>
    </row>
    <row r="4973" spans="1:9" x14ac:dyDescent="0.25">
      <c r="A4973" s="16"/>
      <c r="B4973" s="13"/>
      <c r="C4973" s="13"/>
      <c r="D4973" s="14"/>
      <c r="E4973" s="17" t="str">
        <f>IF(OR(B4973="",SUMPRODUCT(--EXACT('Номенклатура'!$A$6:$A$205,B4973))&lt;&gt;1),"",INDEX('Номенклатура'!$D$6:$D$205,SUMPRODUCT(EXACT('Номенклатура'!$A$6:$A$205,B4973)*(ROW('Номенклатура'!$A$6:$A$205)-5)))&amp;"")</f>
        <v/>
      </c>
      <c r="F4973" s="18" t="str">
        <f>IF(OR(I4973="ОК",I4973="Учтено: добавьте пояснение"),IF(C4973="Приход",D4973,IF(C4973="Корректировка остатка",D4973,-D4973)),"")</f>
        <v/>
      </c>
      <c r="G4973" s="13"/>
      <c r="H4973" s="15" t="str">
        <f>IF(OR(B4973="",SUMPRODUCT(--EXACT('Номенклатура'!$A$6:$A$205,B4973))&lt;&gt;1),"",INDEX('Номенклатура'!$B$6:$B$205,SUMPRODUCT(EXACT('Номенклатура'!$A$6:$A$205,B4973)*(ROW('Номенклатура'!$A$6:$A$205)-5)))&amp;"")</f>
        <v/>
      </c>
      <c r="I4973" s="15" t="str">
        <f>IF(COUNTA(A4973:D4973,G4973)=0,"",IF(NOT(ISNUMBER(A4973)),"Укажите дату",IF(B4973="","Укажите код",IF(NOT(AND(ISTEXT(B4973),LEN(B4973)&gt;0,LEN(B4973)&lt;=30,ISNUMBER(FIND(LEFT(B4973,1),"ABCDEFGHIJKLMNOPQRSTUVWXYZ")),SUMPRODUCT((MID(B4973,{1,2,3,4,5,6,7,8,9,10,11,12,13,14,15,16,17,18,19,20,21,22,23,24,25,26,27,28,29,30},1)&lt;&gt;"")*ISERROR(FIND(MID(B4973,{1,2,3,4,5,6,7,8,9,10,11,12,13,14,15,16,17,18,19,20,21,22,23,24,25,26,27,28,29,30},1),"ABCDEFGHIJKLMNOPQRSTUVWXYZ0123456789-_")))=0,ISERROR(VALUE(B4973)))),"Недопустимый код: только латинские буквы A-Z в верхнем регистре, цифры, - и _; начало с буквы, до 30 символов (например MILK-001)",IF(SUMPRODUCT(--EXACT('Номенклатура'!$A$6:$A$205,B4973))=0,"Код не найден в номенклатуре",IF(SUMPRODUCT(--EXACT('Номенклатура'!$A$6:$A$205,B4973))&gt;1,"Код повторяется в номенклатуре",IF(ISNA(MATCH(C4973,{"Приход","Расход","Списание","Корректировка остатка"},0)),"Выберите тип операции",IF(NOT(ISNUMBER(D4973)),"Укажите количество",IF(D4973=0,"Количество не может быть 0",IF(AND(C4973&lt;&gt;"Корректировка остатка",D4973&lt;0),"Для этого типа количество положительное",IF(NOT(ISNUMBER('Номенклатура'!$C$2)),"Укажите дату начала учёта",IF(A4973&lt;INT('Номенклатура'!$C$2),"Раньше даты начала учёта: НЕ учтено",IF(AND(C4973="Корректировка остатка",TRIM(G4973)=""),"Учтено: добавьте пояснение","ОК")))))))))))))</f>
        <v/>
      </c>
    </row>
    <row r="4974" spans="1:9" x14ac:dyDescent="0.25">
      <c r="A4974" s="16"/>
      <c r="B4974" s="13"/>
      <c r="C4974" s="13"/>
      <c r="D4974" s="14"/>
      <c r="E4974" s="17" t="str">
        <f>IF(OR(B4974="",SUMPRODUCT(--EXACT('Номенклатура'!$A$6:$A$205,B4974))&lt;&gt;1),"",INDEX('Номенклатура'!$D$6:$D$205,SUMPRODUCT(EXACT('Номенклатура'!$A$6:$A$205,B4974)*(ROW('Номенклатура'!$A$6:$A$205)-5)))&amp;"")</f>
        <v/>
      </c>
      <c r="F4974" s="18" t="str">
        <f>IF(OR(I4974="ОК",I4974="Учтено: добавьте пояснение"),IF(C4974="Приход",D4974,IF(C4974="Корректировка остатка",D4974,-D4974)),"")</f>
        <v/>
      </c>
      <c r="G4974" s="13"/>
      <c r="H4974" s="15" t="str">
        <f>IF(OR(B4974="",SUMPRODUCT(--EXACT('Номенклатура'!$A$6:$A$205,B4974))&lt;&gt;1),"",INDEX('Номенклатура'!$B$6:$B$205,SUMPRODUCT(EXACT('Номенклатура'!$A$6:$A$205,B4974)*(ROW('Номенклатура'!$A$6:$A$205)-5)))&amp;"")</f>
        <v/>
      </c>
      <c r="I4974" s="15" t="str">
        <f>IF(COUNTA(A4974:D4974,G4974)=0,"",IF(NOT(ISNUMBER(A4974)),"Укажите дату",IF(B4974="","Укажите код",IF(NOT(AND(ISTEXT(B4974),LEN(B4974)&gt;0,LEN(B4974)&lt;=30,ISNUMBER(FIND(LEFT(B4974,1),"ABCDEFGHIJKLMNOPQRSTUVWXYZ")),SUMPRODUCT((MID(B4974,{1,2,3,4,5,6,7,8,9,10,11,12,13,14,15,16,17,18,19,20,21,22,23,24,25,26,27,28,29,30},1)&lt;&gt;"")*ISERROR(FIND(MID(B4974,{1,2,3,4,5,6,7,8,9,10,11,12,13,14,15,16,17,18,19,20,21,22,23,24,25,26,27,28,29,30},1),"ABCDEFGHIJKLMNOPQRSTUVWXYZ0123456789-_")))=0,ISERROR(VALUE(B4974)))),"Недопустимый код: только латинские буквы A-Z в верхнем регистре, цифры, - и _; начало с буквы, до 30 символов (например MILK-001)",IF(SUMPRODUCT(--EXACT('Номенклатура'!$A$6:$A$205,B4974))=0,"Код не найден в номенклатуре",IF(SUMPRODUCT(--EXACT('Номенклатура'!$A$6:$A$205,B4974))&gt;1,"Код повторяется в номенклатуре",IF(ISNA(MATCH(C4974,{"Приход","Расход","Списание","Корректировка остатка"},0)),"Выберите тип операции",IF(NOT(ISNUMBER(D4974)),"Укажите количество",IF(D4974=0,"Количество не может быть 0",IF(AND(C4974&lt;&gt;"Корректировка остатка",D4974&lt;0),"Для этого типа количество положительное",IF(NOT(ISNUMBER('Номенклатура'!$C$2)),"Укажите дату начала учёта",IF(A4974&lt;INT('Номенклатура'!$C$2),"Раньше даты начала учёта: НЕ учтено",IF(AND(C4974="Корректировка остатка",TRIM(G4974)=""),"Учтено: добавьте пояснение","ОК")))))))))))))</f>
        <v/>
      </c>
    </row>
    <row r="4975" spans="1:9" x14ac:dyDescent="0.25">
      <c r="A4975" s="16"/>
      <c r="B4975" s="13"/>
      <c r="C4975" s="13"/>
      <c r="D4975" s="14"/>
      <c r="E4975" s="17" t="str">
        <f>IF(OR(B4975="",SUMPRODUCT(--EXACT('Номенклатура'!$A$6:$A$205,B4975))&lt;&gt;1),"",INDEX('Номенклатура'!$D$6:$D$205,SUMPRODUCT(EXACT('Номенклатура'!$A$6:$A$205,B4975)*(ROW('Номенклатура'!$A$6:$A$205)-5)))&amp;"")</f>
        <v/>
      </c>
      <c r="F4975" s="18" t="str">
        <f>IF(OR(I4975="ОК",I4975="Учтено: добавьте пояснение"),IF(C4975="Приход",D4975,IF(C4975="Корректировка остатка",D4975,-D4975)),"")</f>
        <v/>
      </c>
      <c r="G4975" s="13"/>
      <c r="H4975" s="15" t="str">
        <f>IF(OR(B4975="",SUMPRODUCT(--EXACT('Номенклатура'!$A$6:$A$205,B4975))&lt;&gt;1),"",INDEX('Номенклатура'!$B$6:$B$205,SUMPRODUCT(EXACT('Номенклатура'!$A$6:$A$205,B4975)*(ROW('Номенклатура'!$A$6:$A$205)-5)))&amp;"")</f>
        <v/>
      </c>
      <c r="I4975" s="15" t="str">
        <f>IF(COUNTA(A4975:D4975,G4975)=0,"",IF(NOT(ISNUMBER(A4975)),"Укажите дату",IF(B4975="","Укажите код",IF(NOT(AND(ISTEXT(B4975),LEN(B4975)&gt;0,LEN(B4975)&lt;=30,ISNUMBER(FIND(LEFT(B4975,1),"ABCDEFGHIJKLMNOPQRSTUVWXYZ")),SUMPRODUCT((MID(B4975,{1,2,3,4,5,6,7,8,9,10,11,12,13,14,15,16,17,18,19,20,21,22,23,24,25,26,27,28,29,30},1)&lt;&gt;"")*ISERROR(FIND(MID(B4975,{1,2,3,4,5,6,7,8,9,10,11,12,13,14,15,16,17,18,19,20,21,22,23,24,25,26,27,28,29,30},1),"ABCDEFGHIJKLMNOPQRSTUVWXYZ0123456789-_")))=0,ISERROR(VALUE(B4975)))),"Недопустимый код: только латинские буквы A-Z в верхнем регистре, цифры, - и _; начало с буквы, до 30 символов (например MILK-001)",IF(SUMPRODUCT(--EXACT('Номенклатура'!$A$6:$A$205,B4975))=0,"Код не найден в номенклатуре",IF(SUMPRODUCT(--EXACT('Номенклатура'!$A$6:$A$205,B4975))&gt;1,"Код повторяется в номенклатуре",IF(ISNA(MATCH(C4975,{"Приход","Расход","Списание","Корректировка остатка"},0)),"Выберите тип операции",IF(NOT(ISNUMBER(D4975)),"Укажите количество",IF(D4975=0,"Количество не может быть 0",IF(AND(C4975&lt;&gt;"Корректировка остатка",D4975&lt;0),"Для этого типа количество положительное",IF(NOT(ISNUMBER('Номенклатура'!$C$2)),"Укажите дату начала учёта",IF(A4975&lt;INT('Номенклатура'!$C$2),"Раньше даты начала учёта: НЕ учтено",IF(AND(C4975="Корректировка остатка",TRIM(G4975)=""),"Учтено: добавьте пояснение","ОК")))))))))))))</f>
        <v/>
      </c>
    </row>
    <row r="4976" spans="1:9" x14ac:dyDescent="0.25">
      <c r="A4976" s="16"/>
      <c r="B4976" s="13"/>
      <c r="C4976" s="13"/>
      <c r="D4976" s="14"/>
      <c r="E4976" s="17" t="str">
        <f>IF(OR(B4976="",SUMPRODUCT(--EXACT('Номенклатура'!$A$6:$A$205,B4976))&lt;&gt;1),"",INDEX('Номенклатура'!$D$6:$D$205,SUMPRODUCT(EXACT('Номенклатура'!$A$6:$A$205,B4976)*(ROW('Номенклатура'!$A$6:$A$205)-5)))&amp;"")</f>
        <v/>
      </c>
      <c r="F4976" s="18" t="str">
        <f>IF(OR(I4976="ОК",I4976="Учтено: добавьте пояснение"),IF(C4976="Приход",D4976,IF(C4976="Корректировка остатка",D4976,-D4976)),"")</f>
        <v/>
      </c>
      <c r="G4976" s="13"/>
      <c r="H4976" s="15" t="str">
        <f>IF(OR(B4976="",SUMPRODUCT(--EXACT('Номенклатура'!$A$6:$A$205,B4976))&lt;&gt;1),"",INDEX('Номенклатура'!$B$6:$B$205,SUMPRODUCT(EXACT('Номенклатура'!$A$6:$A$205,B4976)*(ROW('Номенклатура'!$A$6:$A$205)-5)))&amp;"")</f>
        <v/>
      </c>
      <c r="I4976" s="15" t="str">
        <f>IF(COUNTA(A4976:D4976,G4976)=0,"",IF(NOT(ISNUMBER(A4976)),"Укажите дату",IF(B4976="","Укажите код",IF(NOT(AND(ISTEXT(B4976),LEN(B4976)&gt;0,LEN(B4976)&lt;=30,ISNUMBER(FIND(LEFT(B4976,1),"ABCDEFGHIJKLMNOPQRSTUVWXYZ")),SUMPRODUCT((MID(B4976,{1,2,3,4,5,6,7,8,9,10,11,12,13,14,15,16,17,18,19,20,21,22,23,24,25,26,27,28,29,30},1)&lt;&gt;"")*ISERROR(FIND(MID(B4976,{1,2,3,4,5,6,7,8,9,10,11,12,13,14,15,16,17,18,19,20,21,22,23,24,25,26,27,28,29,30},1),"ABCDEFGHIJKLMNOPQRSTUVWXYZ0123456789-_")))=0,ISERROR(VALUE(B4976)))),"Недопустимый код: только латинские буквы A-Z в верхнем регистре, цифры, - и _; начало с буквы, до 30 символов (например MILK-001)",IF(SUMPRODUCT(--EXACT('Номенклатура'!$A$6:$A$205,B4976))=0,"Код не найден в номенклатуре",IF(SUMPRODUCT(--EXACT('Номенклатура'!$A$6:$A$205,B4976))&gt;1,"Код повторяется в номенклатуре",IF(ISNA(MATCH(C4976,{"Приход","Расход","Списание","Корректировка остатка"},0)),"Выберите тип операции",IF(NOT(ISNUMBER(D4976)),"Укажите количество",IF(D4976=0,"Количество не может быть 0",IF(AND(C4976&lt;&gt;"Корректировка остатка",D4976&lt;0),"Для этого типа количество положительное",IF(NOT(ISNUMBER('Номенклатура'!$C$2)),"Укажите дату начала учёта",IF(A4976&lt;INT('Номенклатура'!$C$2),"Раньше даты начала учёта: НЕ учтено",IF(AND(C4976="Корректировка остатка",TRIM(G4976)=""),"Учтено: добавьте пояснение","ОК")))))))))))))</f>
        <v/>
      </c>
    </row>
    <row r="4977" spans="1:9" x14ac:dyDescent="0.25">
      <c r="A4977" s="16"/>
      <c r="B4977" s="13"/>
      <c r="C4977" s="13"/>
      <c r="D4977" s="14"/>
      <c r="E4977" s="17" t="str">
        <f>IF(OR(B4977="",SUMPRODUCT(--EXACT('Номенклатура'!$A$6:$A$205,B4977))&lt;&gt;1),"",INDEX('Номенклатура'!$D$6:$D$205,SUMPRODUCT(EXACT('Номенклатура'!$A$6:$A$205,B4977)*(ROW('Номенклатура'!$A$6:$A$205)-5)))&amp;"")</f>
        <v/>
      </c>
      <c r="F4977" s="18" t="str">
        <f>IF(OR(I4977="ОК",I4977="Учтено: добавьте пояснение"),IF(C4977="Приход",D4977,IF(C4977="Корректировка остатка",D4977,-D4977)),"")</f>
        <v/>
      </c>
      <c r="G4977" s="13"/>
      <c r="H4977" s="15" t="str">
        <f>IF(OR(B4977="",SUMPRODUCT(--EXACT('Номенклатура'!$A$6:$A$205,B4977))&lt;&gt;1),"",INDEX('Номенклатура'!$B$6:$B$205,SUMPRODUCT(EXACT('Номенклатура'!$A$6:$A$205,B4977)*(ROW('Номенклатура'!$A$6:$A$205)-5)))&amp;"")</f>
        <v/>
      </c>
      <c r="I4977" s="15" t="str">
        <f>IF(COUNTA(A4977:D4977,G4977)=0,"",IF(NOT(ISNUMBER(A4977)),"Укажите дату",IF(B4977="","Укажите код",IF(NOT(AND(ISTEXT(B4977),LEN(B4977)&gt;0,LEN(B4977)&lt;=30,ISNUMBER(FIND(LEFT(B4977,1),"ABCDEFGHIJKLMNOPQRSTUVWXYZ")),SUMPRODUCT((MID(B4977,{1,2,3,4,5,6,7,8,9,10,11,12,13,14,15,16,17,18,19,20,21,22,23,24,25,26,27,28,29,30},1)&lt;&gt;"")*ISERROR(FIND(MID(B4977,{1,2,3,4,5,6,7,8,9,10,11,12,13,14,15,16,17,18,19,20,21,22,23,24,25,26,27,28,29,30},1),"ABCDEFGHIJKLMNOPQRSTUVWXYZ0123456789-_")))=0,ISERROR(VALUE(B4977)))),"Недопустимый код: только латинские буквы A-Z в верхнем регистре, цифры, - и _; начало с буквы, до 30 символов (например MILK-001)",IF(SUMPRODUCT(--EXACT('Номенклатура'!$A$6:$A$205,B4977))=0,"Код не найден в номенклатуре",IF(SUMPRODUCT(--EXACT('Номенклатура'!$A$6:$A$205,B4977))&gt;1,"Код повторяется в номенклатуре",IF(ISNA(MATCH(C4977,{"Приход","Расход","Списание","Корректировка остатка"},0)),"Выберите тип операции",IF(NOT(ISNUMBER(D4977)),"Укажите количество",IF(D4977=0,"Количество не может быть 0",IF(AND(C4977&lt;&gt;"Корректировка остатка",D4977&lt;0),"Для этого типа количество положительное",IF(NOT(ISNUMBER('Номенклатура'!$C$2)),"Укажите дату начала учёта",IF(A4977&lt;INT('Номенклатура'!$C$2),"Раньше даты начала учёта: НЕ учтено",IF(AND(C4977="Корректировка остатка",TRIM(G4977)=""),"Учтено: добавьте пояснение","ОК")))))))))))))</f>
        <v/>
      </c>
    </row>
    <row r="4978" spans="1:9" x14ac:dyDescent="0.25">
      <c r="A4978" s="16"/>
      <c r="B4978" s="13"/>
      <c r="C4978" s="13"/>
      <c r="D4978" s="14"/>
      <c r="E4978" s="17" t="str">
        <f>IF(OR(B4978="",SUMPRODUCT(--EXACT('Номенклатура'!$A$6:$A$205,B4978))&lt;&gt;1),"",INDEX('Номенклатура'!$D$6:$D$205,SUMPRODUCT(EXACT('Номенклатура'!$A$6:$A$205,B4978)*(ROW('Номенклатура'!$A$6:$A$205)-5)))&amp;"")</f>
        <v/>
      </c>
      <c r="F4978" s="18" t="str">
        <f>IF(OR(I4978="ОК",I4978="Учтено: добавьте пояснение"),IF(C4978="Приход",D4978,IF(C4978="Корректировка остатка",D4978,-D4978)),"")</f>
        <v/>
      </c>
      <c r="G4978" s="13"/>
      <c r="H4978" s="15" t="str">
        <f>IF(OR(B4978="",SUMPRODUCT(--EXACT('Номенклатура'!$A$6:$A$205,B4978))&lt;&gt;1),"",INDEX('Номенклатура'!$B$6:$B$205,SUMPRODUCT(EXACT('Номенклатура'!$A$6:$A$205,B4978)*(ROW('Номенклатура'!$A$6:$A$205)-5)))&amp;"")</f>
        <v/>
      </c>
      <c r="I4978" s="15" t="str">
        <f>IF(COUNTA(A4978:D4978,G4978)=0,"",IF(NOT(ISNUMBER(A4978)),"Укажите дату",IF(B4978="","Укажите код",IF(NOT(AND(ISTEXT(B4978),LEN(B4978)&gt;0,LEN(B4978)&lt;=30,ISNUMBER(FIND(LEFT(B4978,1),"ABCDEFGHIJKLMNOPQRSTUVWXYZ")),SUMPRODUCT((MID(B4978,{1,2,3,4,5,6,7,8,9,10,11,12,13,14,15,16,17,18,19,20,21,22,23,24,25,26,27,28,29,30},1)&lt;&gt;"")*ISERROR(FIND(MID(B4978,{1,2,3,4,5,6,7,8,9,10,11,12,13,14,15,16,17,18,19,20,21,22,23,24,25,26,27,28,29,30},1),"ABCDEFGHIJKLMNOPQRSTUVWXYZ0123456789-_")))=0,ISERROR(VALUE(B4978)))),"Недопустимый код: только латинские буквы A-Z в верхнем регистре, цифры, - и _; начало с буквы, до 30 символов (например MILK-001)",IF(SUMPRODUCT(--EXACT('Номенклатура'!$A$6:$A$205,B4978))=0,"Код не найден в номенклатуре",IF(SUMPRODUCT(--EXACT('Номенклатура'!$A$6:$A$205,B4978))&gt;1,"Код повторяется в номенклатуре",IF(ISNA(MATCH(C4978,{"Приход","Расход","Списание","Корректировка остатка"},0)),"Выберите тип операции",IF(NOT(ISNUMBER(D4978)),"Укажите количество",IF(D4978=0,"Количество не может быть 0",IF(AND(C4978&lt;&gt;"Корректировка остатка",D4978&lt;0),"Для этого типа количество положительное",IF(NOT(ISNUMBER('Номенклатура'!$C$2)),"Укажите дату начала учёта",IF(A4978&lt;INT('Номенклатура'!$C$2),"Раньше даты начала учёта: НЕ учтено",IF(AND(C4978="Корректировка остатка",TRIM(G4978)=""),"Учтено: добавьте пояснение","ОК")))))))))))))</f>
        <v/>
      </c>
    </row>
    <row r="4979" spans="1:9" x14ac:dyDescent="0.25">
      <c r="A4979" s="16"/>
      <c r="B4979" s="13"/>
      <c r="C4979" s="13"/>
      <c r="D4979" s="14"/>
      <c r="E4979" s="17" t="str">
        <f>IF(OR(B4979="",SUMPRODUCT(--EXACT('Номенклатура'!$A$6:$A$205,B4979))&lt;&gt;1),"",INDEX('Номенклатура'!$D$6:$D$205,SUMPRODUCT(EXACT('Номенклатура'!$A$6:$A$205,B4979)*(ROW('Номенклатура'!$A$6:$A$205)-5)))&amp;"")</f>
        <v/>
      </c>
      <c r="F4979" s="18" t="str">
        <f>IF(OR(I4979="ОК",I4979="Учтено: добавьте пояснение"),IF(C4979="Приход",D4979,IF(C4979="Корректировка остатка",D4979,-D4979)),"")</f>
        <v/>
      </c>
      <c r="G4979" s="13"/>
      <c r="H4979" s="15" t="str">
        <f>IF(OR(B4979="",SUMPRODUCT(--EXACT('Номенклатура'!$A$6:$A$205,B4979))&lt;&gt;1),"",INDEX('Номенклатура'!$B$6:$B$205,SUMPRODUCT(EXACT('Номенклатура'!$A$6:$A$205,B4979)*(ROW('Номенклатура'!$A$6:$A$205)-5)))&amp;"")</f>
        <v/>
      </c>
      <c r="I4979" s="15" t="str">
        <f>IF(COUNTA(A4979:D4979,G4979)=0,"",IF(NOT(ISNUMBER(A4979)),"Укажите дату",IF(B4979="","Укажите код",IF(NOT(AND(ISTEXT(B4979),LEN(B4979)&gt;0,LEN(B4979)&lt;=30,ISNUMBER(FIND(LEFT(B4979,1),"ABCDEFGHIJKLMNOPQRSTUVWXYZ")),SUMPRODUCT((MID(B4979,{1,2,3,4,5,6,7,8,9,10,11,12,13,14,15,16,17,18,19,20,21,22,23,24,25,26,27,28,29,30},1)&lt;&gt;"")*ISERROR(FIND(MID(B4979,{1,2,3,4,5,6,7,8,9,10,11,12,13,14,15,16,17,18,19,20,21,22,23,24,25,26,27,28,29,30},1),"ABCDEFGHIJKLMNOPQRSTUVWXYZ0123456789-_")))=0,ISERROR(VALUE(B4979)))),"Недопустимый код: только латинские буквы A-Z в верхнем регистре, цифры, - и _; начало с буквы, до 30 символов (например MILK-001)",IF(SUMPRODUCT(--EXACT('Номенклатура'!$A$6:$A$205,B4979))=0,"Код не найден в номенклатуре",IF(SUMPRODUCT(--EXACT('Номенклатура'!$A$6:$A$205,B4979))&gt;1,"Код повторяется в номенклатуре",IF(ISNA(MATCH(C4979,{"Приход","Расход","Списание","Корректировка остатка"},0)),"Выберите тип операции",IF(NOT(ISNUMBER(D4979)),"Укажите количество",IF(D4979=0,"Количество не может быть 0",IF(AND(C4979&lt;&gt;"Корректировка остатка",D4979&lt;0),"Для этого типа количество положительное",IF(NOT(ISNUMBER('Номенклатура'!$C$2)),"Укажите дату начала учёта",IF(A4979&lt;INT('Номенклатура'!$C$2),"Раньше даты начала учёта: НЕ учтено",IF(AND(C4979="Корректировка остатка",TRIM(G4979)=""),"Учтено: добавьте пояснение","ОК")))))))))))))</f>
        <v/>
      </c>
    </row>
    <row r="4980" spans="1:9" x14ac:dyDescent="0.25">
      <c r="A4980" s="16"/>
      <c r="B4980" s="13"/>
      <c r="C4980" s="13"/>
      <c r="D4980" s="14"/>
      <c r="E4980" s="17" t="str">
        <f>IF(OR(B4980="",SUMPRODUCT(--EXACT('Номенклатура'!$A$6:$A$205,B4980))&lt;&gt;1),"",INDEX('Номенклатура'!$D$6:$D$205,SUMPRODUCT(EXACT('Номенклатура'!$A$6:$A$205,B4980)*(ROW('Номенклатура'!$A$6:$A$205)-5)))&amp;"")</f>
        <v/>
      </c>
      <c r="F4980" s="18" t="str">
        <f>IF(OR(I4980="ОК",I4980="Учтено: добавьте пояснение"),IF(C4980="Приход",D4980,IF(C4980="Корректировка остатка",D4980,-D4980)),"")</f>
        <v/>
      </c>
      <c r="G4980" s="13"/>
      <c r="H4980" s="15" t="str">
        <f>IF(OR(B4980="",SUMPRODUCT(--EXACT('Номенклатура'!$A$6:$A$205,B4980))&lt;&gt;1),"",INDEX('Номенклатура'!$B$6:$B$205,SUMPRODUCT(EXACT('Номенклатура'!$A$6:$A$205,B4980)*(ROW('Номенклатура'!$A$6:$A$205)-5)))&amp;"")</f>
        <v/>
      </c>
      <c r="I4980" s="15" t="str">
        <f>IF(COUNTA(A4980:D4980,G4980)=0,"",IF(NOT(ISNUMBER(A4980)),"Укажите дату",IF(B4980="","Укажите код",IF(NOT(AND(ISTEXT(B4980),LEN(B4980)&gt;0,LEN(B4980)&lt;=30,ISNUMBER(FIND(LEFT(B4980,1),"ABCDEFGHIJKLMNOPQRSTUVWXYZ")),SUMPRODUCT((MID(B4980,{1,2,3,4,5,6,7,8,9,10,11,12,13,14,15,16,17,18,19,20,21,22,23,24,25,26,27,28,29,30},1)&lt;&gt;"")*ISERROR(FIND(MID(B4980,{1,2,3,4,5,6,7,8,9,10,11,12,13,14,15,16,17,18,19,20,21,22,23,24,25,26,27,28,29,30},1),"ABCDEFGHIJKLMNOPQRSTUVWXYZ0123456789-_")))=0,ISERROR(VALUE(B4980)))),"Недопустимый код: только латинские буквы A-Z в верхнем регистре, цифры, - и _; начало с буквы, до 30 символов (например MILK-001)",IF(SUMPRODUCT(--EXACT('Номенклатура'!$A$6:$A$205,B4980))=0,"Код не найден в номенклатуре",IF(SUMPRODUCT(--EXACT('Номенклатура'!$A$6:$A$205,B4980))&gt;1,"Код повторяется в номенклатуре",IF(ISNA(MATCH(C4980,{"Приход","Расход","Списание","Корректировка остатка"},0)),"Выберите тип операции",IF(NOT(ISNUMBER(D4980)),"Укажите количество",IF(D4980=0,"Количество не может быть 0",IF(AND(C4980&lt;&gt;"Корректировка остатка",D4980&lt;0),"Для этого типа количество положительное",IF(NOT(ISNUMBER('Номенклатура'!$C$2)),"Укажите дату начала учёта",IF(A4980&lt;INT('Номенклатура'!$C$2),"Раньше даты начала учёта: НЕ учтено",IF(AND(C4980="Корректировка остатка",TRIM(G4980)=""),"Учтено: добавьте пояснение","ОК")))))))))))))</f>
        <v/>
      </c>
    </row>
    <row r="4981" spans="1:9" x14ac:dyDescent="0.25">
      <c r="A4981" s="16"/>
      <c r="B4981" s="13"/>
      <c r="C4981" s="13"/>
      <c r="D4981" s="14"/>
      <c r="E4981" s="17" t="str">
        <f>IF(OR(B4981="",SUMPRODUCT(--EXACT('Номенклатура'!$A$6:$A$205,B4981))&lt;&gt;1),"",INDEX('Номенклатура'!$D$6:$D$205,SUMPRODUCT(EXACT('Номенклатура'!$A$6:$A$205,B4981)*(ROW('Номенклатура'!$A$6:$A$205)-5)))&amp;"")</f>
        <v/>
      </c>
      <c r="F4981" s="18" t="str">
        <f>IF(OR(I4981="ОК",I4981="Учтено: добавьте пояснение"),IF(C4981="Приход",D4981,IF(C4981="Корректировка остатка",D4981,-D4981)),"")</f>
        <v/>
      </c>
      <c r="G4981" s="13"/>
      <c r="H4981" s="15" t="str">
        <f>IF(OR(B4981="",SUMPRODUCT(--EXACT('Номенклатура'!$A$6:$A$205,B4981))&lt;&gt;1),"",INDEX('Номенклатура'!$B$6:$B$205,SUMPRODUCT(EXACT('Номенклатура'!$A$6:$A$205,B4981)*(ROW('Номенклатура'!$A$6:$A$205)-5)))&amp;"")</f>
        <v/>
      </c>
      <c r="I4981" s="15" t="str">
        <f>IF(COUNTA(A4981:D4981,G4981)=0,"",IF(NOT(ISNUMBER(A4981)),"Укажите дату",IF(B4981="","Укажите код",IF(NOT(AND(ISTEXT(B4981),LEN(B4981)&gt;0,LEN(B4981)&lt;=30,ISNUMBER(FIND(LEFT(B4981,1),"ABCDEFGHIJKLMNOPQRSTUVWXYZ")),SUMPRODUCT((MID(B4981,{1,2,3,4,5,6,7,8,9,10,11,12,13,14,15,16,17,18,19,20,21,22,23,24,25,26,27,28,29,30},1)&lt;&gt;"")*ISERROR(FIND(MID(B4981,{1,2,3,4,5,6,7,8,9,10,11,12,13,14,15,16,17,18,19,20,21,22,23,24,25,26,27,28,29,30},1),"ABCDEFGHIJKLMNOPQRSTUVWXYZ0123456789-_")))=0,ISERROR(VALUE(B4981)))),"Недопустимый код: только латинские буквы A-Z в верхнем регистре, цифры, - и _; начало с буквы, до 30 символов (например MILK-001)",IF(SUMPRODUCT(--EXACT('Номенклатура'!$A$6:$A$205,B4981))=0,"Код не найден в номенклатуре",IF(SUMPRODUCT(--EXACT('Номенклатура'!$A$6:$A$205,B4981))&gt;1,"Код повторяется в номенклатуре",IF(ISNA(MATCH(C4981,{"Приход","Расход","Списание","Корректировка остатка"},0)),"Выберите тип операции",IF(NOT(ISNUMBER(D4981)),"Укажите количество",IF(D4981=0,"Количество не может быть 0",IF(AND(C4981&lt;&gt;"Корректировка остатка",D4981&lt;0),"Для этого типа количество положительное",IF(NOT(ISNUMBER('Номенклатура'!$C$2)),"Укажите дату начала учёта",IF(A4981&lt;INT('Номенклатура'!$C$2),"Раньше даты начала учёта: НЕ учтено",IF(AND(C4981="Корректировка остатка",TRIM(G4981)=""),"Учтено: добавьте пояснение","ОК")))))))))))))</f>
        <v/>
      </c>
    </row>
    <row r="4982" spans="1:9" x14ac:dyDescent="0.25">
      <c r="A4982" s="16"/>
      <c r="B4982" s="13"/>
      <c r="C4982" s="13"/>
      <c r="D4982" s="14"/>
      <c r="E4982" s="17" t="str">
        <f>IF(OR(B4982="",SUMPRODUCT(--EXACT('Номенклатура'!$A$6:$A$205,B4982))&lt;&gt;1),"",INDEX('Номенклатура'!$D$6:$D$205,SUMPRODUCT(EXACT('Номенклатура'!$A$6:$A$205,B4982)*(ROW('Номенклатура'!$A$6:$A$205)-5)))&amp;"")</f>
        <v/>
      </c>
      <c r="F4982" s="18" t="str">
        <f>IF(OR(I4982="ОК",I4982="Учтено: добавьте пояснение"),IF(C4982="Приход",D4982,IF(C4982="Корректировка остатка",D4982,-D4982)),"")</f>
        <v/>
      </c>
      <c r="G4982" s="13"/>
      <c r="H4982" s="15" t="str">
        <f>IF(OR(B4982="",SUMPRODUCT(--EXACT('Номенклатура'!$A$6:$A$205,B4982))&lt;&gt;1),"",INDEX('Номенклатура'!$B$6:$B$205,SUMPRODUCT(EXACT('Номенклатура'!$A$6:$A$205,B4982)*(ROW('Номенклатура'!$A$6:$A$205)-5)))&amp;"")</f>
        <v/>
      </c>
      <c r="I4982" s="15" t="str">
        <f>IF(COUNTA(A4982:D4982,G4982)=0,"",IF(NOT(ISNUMBER(A4982)),"Укажите дату",IF(B4982="","Укажите код",IF(NOT(AND(ISTEXT(B4982),LEN(B4982)&gt;0,LEN(B4982)&lt;=30,ISNUMBER(FIND(LEFT(B4982,1),"ABCDEFGHIJKLMNOPQRSTUVWXYZ")),SUMPRODUCT((MID(B4982,{1,2,3,4,5,6,7,8,9,10,11,12,13,14,15,16,17,18,19,20,21,22,23,24,25,26,27,28,29,30},1)&lt;&gt;"")*ISERROR(FIND(MID(B4982,{1,2,3,4,5,6,7,8,9,10,11,12,13,14,15,16,17,18,19,20,21,22,23,24,25,26,27,28,29,30},1),"ABCDEFGHIJKLMNOPQRSTUVWXYZ0123456789-_")))=0,ISERROR(VALUE(B4982)))),"Недопустимый код: только латинские буквы A-Z в верхнем регистре, цифры, - и _; начало с буквы, до 30 символов (например MILK-001)",IF(SUMPRODUCT(--EXACT('Номенклатура'!$A$6:$A$205,B4982))=0,"Код не найден в номенклатуре",IF(SUMPRODUCT(--EXACT('Номенклатура'!$A$6:$A$205,B4982))&gt;1,"Код повторяется в номенклатуре",IF(ISNA(MATCH(C4982,{"Приход","Расход","Списание","Корректировка остатка"},0)),"Выберите тип операции",IF(NOT(ISNUMBER(D4982)),"Укажите количество",IF(D4982=0,"Количество не может быть 0",IF(AND(C4982&lt;&gt;"Корректировка остатка",D4982&lt;0),"Для этого типа количество положительное",IF(NOT(ISNUMBER('Номенклатура'!$C$2)),"Укажите дату начала учёта",IF(A4982&lt;INT('Номенклатура'!$C$2),"Раньше даты начала учёта: НЕ учтено",IF(AND(C4982="Корректировка остатка",TRIM(G4982)=""),"Учтено: добавьте пояснение","ОК")))))))))))))</f>
        <v/>
      </c>
    </row>
    <row r="4983" spans="1:9" x14ac:dyDescent="0.25">
      <c r="A4983" s="16"/>
      <c r="B4983" s="13"/>
      <c r="C4983" s="13"/>
      <c r="D4983" s="14"/>
      <c r="E4983" s="17" t="str">
        <f>IF(OR(B4983="",SUMPRODUCT(--EXACT('Номенклатура'!$A$6:$A$205,B4983))&lt;&gt;1),"",INDEX('Номенклатура'!$D$6:$D$205,SUMPRODUCT(EXACT('Номенклатура'!$A$6:$A$205,B4983)*(ROW('Номенклатура'!$A$6:$A$205)-5)))&amp;"")</f>
        <v/>
      </c>
      <c r="F4983" s="18" t="str">
        <f>IF(OR(I4983="ОК",I4983="Учтено: добавьте пояснение"),IF(C4983="Приход",D4983,IF(C4983="Корректировка остатка",D4983,-D4983)),"")</f>
        <v/>
      </c>
      <c r="G4983" s="13"/>
      <c r="H4983" s="15" t="str">
        <f>IF(OR(B4983="",SUMPRODUCT(--EXACT('Номенклатура'!$A$6:$A$205,B4983))&lt;&gt;1),"",INDEX('Номенклатура'!$B$6:$B$205,SUMPRODUCT(EXACT('Номенклатура'!$A$6:$A$205,B4983)*(ROW('Номенклатура'!$A$6:$A$205)-5)))&amp;"")</f>
        <v/>
      </c>
      <c r="I4983" s="15" t="str">
        <f>IF(COUNTA(A4983:D4983,G4983)=0,"",IF(NOT(ISNUMBER(A4983)),"Укажите дату",IF(B4983="","Укажите код",IF(NOT(AND(ISTEXT(B4983),LEN(B4983)&gt;0,LEN(B4983)&lt;=30,ISNUMBER(FIND(LEFT(B4983,1),"ABCDEFGHIJKLMNOPQRSTUVWXYZ")),SUMPRODUCT((MID(B4983,{1,2,3,4,5,6,7,8,9,10,11,12,13,14,15,16,17,18,19,20,21,22,23,24,25,26,27,28,29,30},1)&lt;&gt;"")*ISERROR(FIND(MID(B4983,{1,2,3,4,5,6,7,8,9,10,11,12,13,14,15,16,17,18,19,20,21,22,23,24,25,26,27,28,29,30},1),"ABCDEFGHIJKLMNOPQRSTUVWXYZ0123456789-_")))=0,ISERROR(VALUE(B4983)))),"Недопустимый код: только латинские буквы A-Z в верхнем регистре, цифры, - и _; начало с буквы, до 30 символов (например MILK-001)",IF(SUMPRODUCT(--EXACT('Номенклатура'!$A$6:$A$205,B4983))=0,"Код не найден в номенклатуре",IF(SUMPRODUCT(--EXACT('Номенклатура'!$A$6:$A$205,B4983))&gt;1,"Код повторяется в номенклатуре",IF(ISNA(MATCH(C4983,{"Приход","Расход","Списание","Корректировка остатка"},0)),"Выберите тип операции",IF(NOT(ISNUMBER(D4983)),"Укажите количество",IF(D4983=0,"Количество не может быть 0",IF(AND(C4983&lt;&gt;"Корректировка остатка",D4983&lt;0),"Для этого типа количество положительное",IF(NOT(ISNUMBER('Номенклатура'!$C$2)),"Укажите дату начала учёта",IF(A4983&lt;INT('Номенклатура'!$C$2),"Раньше даты начала учёта: НЕ учтено",IF(AND(C4983="Корректировка остатка",TRIM(G4983)=""),"Учтено: добавьте пояснение","ОК")))))))))))))</f>
        <v/>
      </c>
    </row>
    <row r="4984" spans="1:9" x14ac:dyDescent="0.25">
      <c r="A4984" s="16"/>
      <c r="B4984" s="13"/>
      <c r="C4984" s="13"/>
      <c r="D4984" s="14"/>
      <c r="E4984" s="17" t="str">
        <f>IF(OR(B4984="",SUMPRODUCT(--EXACT('Номенклатура'!$A$6:$A$205,B4984))&lt;&gt;1),"",INDEX('Номенклатура'!$D$6:$D$205,SUMPRODUCT(EXACT('Номенклатура'!$A$6:$A$205,B4984)*(ROW('Номенклатура'!$A$6:$A$205)-5)))&amp;"")</f>
        <v/>
      </c>
      <c r="F4984" s="18" t="str">
        <f>IF(OR(I4984="ОК",I4984="Учтено: добавьте пояснение"),IF(C4984="Приход",D4984,IF(C4984="Корректировка остатка",D4984,-D4984)),"")</f>
        <v/>
      </c>
      <c r="G4984" s="13"/>
      <c r="H4984" s="15" t="str">
        <f>IF(OR(B4984="",SUMPRODUCT(--EXACT('Номенклатура'!$A$6:$A$205,B4984))&lt;&gt;1),"",INDEX('Номенклатура'!$B$6:$B$205,SUMPRODUCT(EXACT('Номенклатура'!$A$6:$A$205,B4984)*(ROW('Номенклатура'!$A$6:$A$205)-5)))&amp;"")</f>
        <v/>
      </c>
      <c r="I4984" s="15" t="str">
        <f>IF(COUNTA(A4984:D4984,G4984)=0,"",IF(NOT(ISNUMBER(A4984)),"Укажите дату",IF(B4984="","Укажите код",IF(NOT(AND(ISTEXT(B4984),LEN(B4984)&gt;0,LEN(B4984)&lt;=30,ISNUMBER(FIND(LEFT(B4984,1),"ABCDEFGHIJKLMNOPQRSTUVWXYZ")),SUMPRODUCT((MID(B4984,{1,2,3,4,5,6,7,8,9,10,11,12,13,14,15,16,17,18,19,20,21,22,23,24,25,26,27,28,29,30},1)&lt;&gt;"")*ISERROR(FIND(MID(B4984,{1,2,3,4,5,6,7,8,9,10,11,12,13,14,15,16,17,18,19,20,21,22,23,24,25,26,27,28,29,30},1),"ABCDEFGHIJKLMNOPQRSTUVWXYZ0123456789-_")))=0,ISERROR(VALUE(B4984)))),"Недопустимый код: только латинские буквы A-Z в верхнем регистре, цифры, - и _; начало с буквы, до 30 символов (например MILK-001)",IF(SUMPRODUCT(--EXACT('Номенклатура'!$A$6:$A$205,B4984))=0,"Код не найден в номенклатуре",IF(SUMPRODUCT(--EXACT('Номенклатура'!$A$6:$A$205,B4984))&gt;1,"Код повторяется в номенклатуре",IF(ISNA(MATCH(C4984,{"Приход","Расход","Списание","Корректировка остатка"},0)),"Выберите тип операции",IF(NOT(ISNUMBER(D4984)),"Укажите количество",IF(D4984=0,"Количество не может быть 0",IF(AND(C4984&lt;&gt;"Корректировка остатка",D4984&lt;0),"Для этого типа количество положительное",IF(NOT(ISNUMBER('Номенклатура'!$C$2)),"Укажите дату начала учёта",IF(A4984&lt;INT('Номенклатура'!$C$2),"Раньше даты начала учёта: НЕ учтено",IF(AND(C4984="Корректировка остатка",TRIM(G4984)=""),"Учтено: добавьте пояснение","ОК")))))))))))))</f>
        <v/>
      </c>
    </row>
    <row r="4985" spans="1:9" x14ac:dyDescent="0.25">
      <c r="A4985" s="16"/>
      <c r="B4985" s="13"/>
      <c r="C4985" s="13"/>
      <c r="D4985" s="14"/>
      <c r="E4985" s="17" t="str">
        <f>IF(OR(B4985="",SUMPRODUCT(--EXACT('Номенклатура'!$A$6:$A$205,B4985))&lt;&gt;1),"",INDEX('Номенклатура'!$D$6:$D$205,SUMPRODUCT(EXACT('Номенклатура'!$A$6:$A$205,B4985)*(ROW('Номенклатура'!$A$6:$A$205)-5)))&amp;"")</f>
        <v/>
      </c>
      <c r="F4985" s="18" t="str">
        <f>IF(OR(I4985="ОК",I4985="Учтено: добавьте пояснение"),IF(C4985="Приход",D4985,IF(C4985="Корректировка остатка",D4985,-D4985)),"")</f>
        <v/>
      </c>
      <c r="G4985" s="13"/>
      <c r="H4985" s="15" t="str">
        <f>IF(OR(B4985="",SUMPRODUCT(--EXACT('Номенклатура'!$A$6:$A$205,B4985))&lt;&gt;1),"",INDEX('Номенклатура'!$B$6:$B$205,SUMPRODUCT(EXACT('Номенклатура'!$A$6:$A$205,B4985)*(ROW('Номенклатура'!$A$6:$A$205)-5)))&amp;"")</f>
        <v/>
      </c>
      <c r="I4985" s="15" t="str">
        <f>IF(COUNTA(A4985:D4985,G4985)=0,"",IF(NOT(ISNUMBER(A4985)),"Укажите дату",IF(B4985="","Укажите код",IF(NOT(AND(ISTEXT(B4985),LEN(B4985)&gt;0,LEN(B4985)&lt;=30,ISNUMBER(FIND(LEFT(B4985,1),"ABCDEFGHIJKLMNOPQRSTUVWXYZ")),SUMPRODUCT((MID(B4985,{1,2,3,4,5,6,7,8,9,10,11,12,13,14,15,16,17,18,19,20,21,22,23,24,25,26,27,28,29,30},1)&lt;&gt;"")*ISERROR(FIND(MID(B4985,{1,2,3,4,5,6,7,8,9,10,11,12,13,14,15,16,17,18,19,20,21,22,23,24,25,26,27,28,29,30},1),"ABCDEFGHIJKLMNOPQRSTUVWXYZ0123456789-_")))=0,ISERROR(VALUE(B4985)))),"Недопустимый код: только латинские буквы A-Z в верхнем регистре, цифры, - и _; начало с буквы, до 30 символов (например MILK-001)",IF(SUMPRODUCT(--EXACT('Номенклатура'!$A$6:$A$205,B4985))=0,"Код не найден в номенклатуре",IF(SUMPRODUCT(--EXACT('Номенклатура'!$A$6:$A$205,B4985))&gt;1,"Код повторяется в номенклатуре",IF(ISNA(MATCH(C4985,{"Приход","Расход","Списание","Корректировка остатка"},0)),"Выберите тип операции",IF(NOT(ISNUMBER(D4985)),"Укажите количество",IF(D4985=0,"Количество не может быть 0",IF(AND(C4985&lt;&gt;"Корректировка остатка",D4985&lt;0),"Для этого типа количество положительное",IF(NOT(ISNUMBER('Номенклатура'!$C$2)),"Укажите дату начала учёта",IF(A4985&lt;INT('Номенклатура'!$C$2),"Раньше даты начала учёта: НЕ учтено",IF(AND(C4985="Корректировка остатка",TRIM(G4985)=""),"Учтено: добавьте пояснение","ОК")))))))))))))</f>
        <v/>
      </c>
    </row>
    <row r="4986" spans="1:9" x14ac:dyDescent="0.25">
      <c r="A4986" s="16"/>
      <c r="B4986" s="13"/>
      <c r="C4986" s="13"/>
      <c r="D4986" s="14"/>
      <c r="E4986" s="17" t="str">
        <f>IF(OR(B4986="",SUMPRODUCT(--EXACT('Номенклатура'!$A$6:$A$205,B4986))&lt;&gt;1),"",INDEX('Номенклатура'!$D$6:$D$205,SUMPRODUCT(EXACT('Номенклатура'!$A$6:$A$205,B4986)*(ROW('Номенклатура'!$A$6:$A$205)-5)))&amp;"")</f>
        <v/>
      </c>
      <c r="F4986" s="18" t="str">
        <f>IF(OR(I4986="ОК",I4986="Учтено: добавьте пояснение"),IF(C4986="Приход",D4986,IF(C4986="Корректировка остатка",D4986,-D4986)),"")</f>
        <v/>
      </c>
      <c r="G4986" s="13"/>
      <c r="H4986" s="15" t="str">
        <f>IF(OR(B4986="",SUMPRODUCT(--EXACT('Номенклатура'!$A$6:$A$205,B4986))&lt;&gt;1),"",INDEX('Номенклатура'!$B$6:$B$205,SUMPRODUCT(EXACT('Номенклатура'!$A$6:$A$205,B4986)*(ROW('Номенклатура'!$A$6:$A$205)-5)))&amp;"")</f>
        <v/>
      </c>
      <c r="I4986" s="15" t="str">
        <f>IF(COUNTA(A4986:D4986,G4986)=0,"",IF(NOT(ISNUMBER(A4986)),"Укажите дату",IF(B4986="","Укажите код",IF(NOT(AND(ISTEXT(B4986),LEN(B4986)&gt;0,LEN(B4986)&lt;=30,ISNUMBER(FIND(LEFT(B4986,1),"ABCDEFGHIJKLMNOPQRSTUVWXYZ")),SUMPRODUCT((MID(B4986,{1,2,3,4,5,6,7,8,9,10,11,12,13,14,15,16,17,18,19,20,21,22,23,24,25,26,27,28,29,30},1)&lt;&gt;"")*ISERROR(FIND(MID(B4986,{1,2,3,4,5,6,7,8,9,10,11,12,13,14,15,16,17,18,19,20,21,22,23,24,25,26,27,28,29,30},1),"ABCDEFGHIJKLMNOPQRSTUVWXYZ0123456789-_")))=0,ISERROR(VALUE(B4986)))),"Недопустимый код: только латинские буквы A-Z в верхнем регистре, цифры, - и _; начало с буквы, до 30 символов (например MILK-001)",IF(SUMPRODUCT(--EXACT('Номенклатура'!$A$6:$A$205,B4986))=0,"Код не найден в номенклатуре",IF(SUMPRODUCT(--EXACT('Номенклатура'!$A$6:$A$205,B4986))&gt;1,"Код повторяется в номенклатуре",IF(ISNA(MATCH(C4986,{"Приход","Расход","Списание","Корректировка остатка"},0)),"Выберите тип операции",IF(NOT(ISNUMBER(D4986)),"Укажите количество",IF(D4986=0,"Количество не может быть 0",IF(AND(C4986&lt;&gt;"Корректировка остатка",D4986&lt;0),"Для этого типа количество положительное",IF(NOT(ISNUMBER('Номенклатура'!$C$2)),"Укажите дату начала учёта",IF(A4986&lt;INT('Номенклатура'!$C$2),"Раньше даты начала учёта: НЕ учтено",IF(AND(C4986="Корректировка остатка",TRIM(G4986)=""),"Учтено: добавьте пояснение","ОК")))))))))))))</f>
        <v/>
      </c>
    </row>
    <row r="4987" spans="1:9" x14ac:dyDescent="0.25">
      <c r="A4987" s="16"/>
      <c r="B4987" s="13"/>
      <c r="C4987" s="13"/>
      <c r="D4987" s="14"/>
      <c r="E4987" s="17" t="str">
        <f>IF(OR(B4987="",SUMPRODUCT(--EXACT('Номенклатура'!$A$6:$A$205,B4987))&lt;&gt;1),"",INDEX('Номенклатура'!$D$6:$D$205,SUMPRODUCT(EXACT('Номенклатура'!$A$6:$A$205,B4987)*(ROW('Номенклатура'!$A$6:$A$205)-5)))&amp;"")</f>
        <v/>
      </c>
      <c r="F4987" s="18" t="str">
        <f>IF(OR(I4987="ОК",I4987="Учтено: добавьте пояснение"),IF(C4987="Приход",D4987,IF(C4987="Корректировка остатка",D4987,-D4987)),"")</f>
        <v/>
      </c>
      <c r="G4987" s="13"/>
      <c r="H4987" s="15" t="str">
        <f>IF(OR(B4987="",SUMPRODUCT(--EXACT('Номенклатура'!$A$6:$A$205,B4987))&lt;&gt;1),"",INDEX('Номенклатура'!$B$6:$B$205,SUMPRODUCT(EXACT('Номенклатура'!$A$6:$A$205,B4987)*(ROW('Номенклатура'!$A$6:$A$205)-5)))&amp;"")</f>
        <v/>
      </c>
      <c r="I4987" s="15" t="str">
        <f>IF(COUNTA(A4987:D4987,G4987)=0,"",IF(NOT(ISNUMBER(A4987)),"Укажите дату",IF(B4987="","Укажите код",IF(NOT(AND(ISTEXT(B4987),LEN(B4987)&gt;0,LEN(B4987)&lt;=30,ISNUMBER(FIND(LEFT(B4987,1),"ABCDEFGHIJKLMNOPQRSTUVWXYZ")),SUMPRODUCT((MID(B4987,{1,2,3,4,5,6,7,8,9,10,11,12,13,14,15,16,17,18,19,20,21,22,23,24,25,26,27,28,29,30},1)&lt;&gt;"")*ISERROR(FIND(MID(B4987,{1,2,3,4,5,6,7,8,9,10,11,12,13,14,15,16,17,18,19,20,21,22,23,24,25,26,27,28,29,30},1),"ABCDEFGHIJKLMNOPQRSTUVWXYZ0123456789-_")))=0,ISERROR(VALUE(B4987)))),"Недопустимый код: только латинские буквы A-Z в верхнем регистре, цифры, - и _; начало с буквы, до 30 символов (например MILK-001)",IF(SUMPRODUCT(--EXACT('Номенклатура'!$A$6:$A$205,B4987))=0,"Код не найден в номенклатуре",IF(SUMPRODUCT(--EXACT('Номенклатура'!$A$6:$A$205,B4987))&gt;1,"Код повторяется в номенклатуре",IF(ISNA(MATCH(C4987,{"Приход","Расход","Списание","Корректировка остатка"},0)),"Выберите тип операции",IF(NOT(ISNUMBER(D4987)),"Укажите количество",IF(D4987=0,"Количество не может быть 0",IF(AND(C4987&lt;&gt;"Корректировка остатка",D4987&lt;0),"Для этого типа количество положительное",IF(NOT(ISNUMBER('Номенклатура'!$C$2)),"Укажите дату начала учёта",IF(A4987&lt;INT('Номенклатура'!$C$2),"Раньше даты начала учёта: НЕ учтено",IF(AND(C4987="Корректировка остатка",TRIM(G4987)=""),"Учтено: добавьте пояснение","ОК")))))))))))))</f>
        <v/>
      </c>
    </row>
    <row r="4988" spans="1:9" x14ac:dyDescent="0.25">
      <c r="A4988" s="16"/>
      <c r="B4988" s="13"/>
      <c r="C4988" s="13"/>
      <c r="D4988" s="14"/>
      <c r="E4988" s="17" t="str">
        <f>IF(OR(B4988="",SUMPRODUCT(--EXACT('Номенклатура'!$A$6:$A$205,B4988))&lt;&gt;1),"",INDEX('Номенклатура'!$D$6:$D$205,SUMPRODUCT(EXACT('Номенклатура'!$A$6:$A$205,B4988)*(ROW('Номенклатура'!$A$6:$A$205)-5)))&amp;"")</f>
        <v/>
      </c>
      <c r="F4988" s="18" t="str">
        <f>IF(OR(I4988="ОК",I4988="Учтено: добавьте пояснение"),IF(C4988="Приход",D4988,IF(C4988="Корректировка остатка",D4988,-D4988)),"")</f>
        <v/>
      </c>
      <c r="G4988" s="13"/>
      <c r="H4988" s="15" t="str">
        <f>IF(OR(B4988="",SUMPRODUCT(--EXACT('Номенклатура'!$A$6:$A$205,B4988))&lt;&gt;1),"",INDEX('Номенклатура'!$B$6:$B$205,SUMPRODUCT(EXACT('Номенклатура'!$A$6:$A$205,B4988)*(ROW('Номенклатура'!$A$6:$A$205)-5)))&amp;"")</f>
        <v/>
      </c>
      <c r="I4988" s="15" t="str">
        <f>IF(COUNTA(A4988:D4988,G4988)=0,"",IF(NOT(ISNUMBER(A4988)),"Укажите дату",IF(B4988="","Укажите код",IF(NOT(AND(ISTEXT(B4988),LEN(B4988)&gt;0,LEN(B4988)&lt;=30,ISNUMBER(FIND(LEFT(B4988,1),"ABCDEFGHIJKLMNOPQRSTUVWXYZ")),SUMPRODUCT((MID(B4988,{1,2,3,4,5,6,7,8,9,10,11,12,13,14,15,16,17,18,19,20,21,22,23,24,25,26,27,28,29,30},1)&lt;&gt;"")*ISERROR(FIND(MID(B4988,{1,2,3,4,5,6,7,8,9,10,11,12,13,14,15,16,17,18,19,20,21,22,23,24,25,26,27,28,29,30},1),"ABCDEFGHIJKLMNOPQRSTUVWXYZ0123456789-_")))=0,ISERROR(VALUE(B4988)))),"Недопустимый код: только латинские буквы A-Z в верхнем регистре, цифры, - и _; начало с буквы, до 30 символов (например MILK-001)",IF(SUMPRODUCT(--EXACT('Номенклатура'!$A$6:$A$205,B4988))=0,"Код не найден в номенклатуре",IF(SUMPRODUCT(--EXACT('Номенклатура'!$A$6:$A$205,B4988))&gt;1,"Код повторяется в номенклатуре",IF(ISNA(MATCH(C4988,{"Приход","Расход","Списание","Корректировка остатка"},0)),"Выберите тип операции",IF(NOT(ISNUMBER(D4988)),"Укажите количество",IF(D4988=0,"Количество не может быть 0",IF(AND(C4988&lt;&gt;"Корректировка остатка",D4988&lt;0),"Для этого типа количество положительное",IF(NOT(ISNUMBER('Номенклатура'!$C$2)),"Укажите дату начала учёта",IF(A4988&lt;INT('Номенклатура'!$C$2),"Раньше даты начала учёта: НЕ учтено",IF(AND(C4988="Корректировка остатка",TRIM(G4988)=""),"Учтено: добавьте пояснение","ОК")))))))))))))</f>
        <v/>
      </c>
    </row>
    <row r="4989" spans="1:9" x14ac:dyDescent="0.25">
      <c r="A4989" s="16"/>
      <c r="B4989" s="13"/>
      <c r="C4989" s="13"/>
      <c r="D4989" s="14"/>
      <c r="E4989" s="17" t="str">
        <f>IF(OR(B4989="",SUMPRODUCT(--EXACT('Номенклатура'!$A$6:$A$205,B4989))&lt;&gt;1),"",INDEX('Номенклатура'!$D$6:$D$205,SUMPRODUCT(EXACT('Номенклатура'!$A$6:$A$205,B4989)*(ROW('Номенклатура'!$A$6:$A$205)-5)))&amp;"")</f>
        <v/>
      </c>
      <c r="F4989" s="18" t="str">
        <f>IF(OR(I4989="ОК",I4989="Учтено: добавьте пояснение"),IF(C4989="Приход",D4989,IF(C4989="Корректировка остатка",D4989,-D4989)),"")</f>
        <v/>
      </c>
      <c r="G4989" s="13"/>
      <c r="H4989" s="15" t="str">
        <f>IF(OR(B4989="",SUMPRODUCT(--EXACT('Номенклатура'!$A$6:$A$205,B4989))&lt;&gt;1),"",INDEX('Номенклатура'!$B$6:$B$205,SUMPRODUCT(EXACT('Номенклатура'!$A$6:$A$205,B4989)*(ROW('Номенклатура'!$A$6:$A$205)-5)))&amp;"")</f>
        <v/>
      </c>
      <c r="I4989" s="15" t="str">
        <f>IF(COUNTA(A4989:D4989,G4989)=0,"",IF(NOT(ISNUMBER(A4989)),"Укажите дату",IF(B4989="","Укажите код",IF(NOT(AND(ISTEXT(B4989),LEN(B4989)&gt;0,LEN(B4989)&lt;=30,ISNUMBER(FIND(LEFT(B4989,1),"ABCDEFGHIJKLMNOPQRSTUVWXYZ")),SUMPRODUCT((MID(B4989,{1,2,3,4,5,6,7,8,9,10,11,12,13,14,15,16,17,18,19,20,21,22,23,24,25,26,27,28,29,30},1)&lt;&gt;"")*ISERROR(FIND(MID(B4989,{1,2,3,4,5,6,7,8,9,10,11,12,13,14,15,16,17,18,19,20,21,22,23,24,25,26,27,28,29,30},1),"ABCDEFGHIJKLMNOPQRSTUVWXYZ0123456789-_")))=0,ISERROR(VALUE(B4989)))),"Недопустимый код: только латинские буквы A-Z в верхнем регистре, цифры, - и _; начало с буквы, до 30 символов (например MILK-001)",IF(SUMPRODUCT(--EXACT('Номенклатура'!$A$6:$A$205,B4989))=0,"Код не найден в номенклатуре",IF(SUMPRODUCT(--EXACT('Номенклатура'!$A$6:$A$205,B4989))&gt;1,"Код повторяется в номенклатуре",IF(ISNA(MATCH(C4989,{"Приход","Расход","Списание","Корректировка остатка"},0)),"Выберите тип операции",IF(NOT(ISNUMBER(D4989)),"Укажите количество",IF(D4989=0,"Количество не может быть 0",IF(AND(C4989&lt;&gt;"Корректировка остатка",D4989&lt;0),"Для этого типа количество положительное",IF(NOT(ISNUMBER('Номенклатура'!$C$2)),"Укажите дату начала учёта",IF(A4989&lt;INT('Номенклатура'!$C$2),"Раньше даты начала учёта: НЕ учтено",IF(AND(C4989="Корректировка остатка",TRIM(G4989)=""),"Учтено: добавьте пояснение","ОК")))))))))))))</f>
        <v/>
      </c>
    </row>
    <row r="4990" spans="1:9" x14ac:dyDescent="0.25">
      <c r="A4990" s="16"/>
      <c r="B4990" s="13"/>
      <c r="C4990" s="13"/>
      <c r="D4990" s="14"/>
      <c r="E4990" s="17" t="str">
        <f>IF(OR(B4990="",SUMPRODUCT(--EXACT('Номенклатура'!$A$6:$A$205,B4990))&lt;&gt;1),"",INDEX('Номенклатура'!$D$6:$D$205,SUMPRODUCT(EXACT('Номенклатура'!$A$6:$A$205,B4990)*(ROW('Номенклатура'!$A$6:$A$205)-5)))&amp;"")</f>
        <v/>
      </c>
      <c r="F4990" s="18" t="str">
        <f>IF(OR(I4990="ОК",I4990="Учтено: добавьте пояснение"),IF(C4990="Приход",D4990,IF(C4990="Корректировка остатка",D4990,-D4990)),"")</f>
        <v/>
      </c>
      <c r="G4990" s="13"/>
      <c r="H4990" s="15" t="str">
        <f>IF(OR(B4990="",SUMPRODUCT(--EXACT('Номенклатура'!$A$6:$A$205,B4990))&lt;&gt;1),"",INDEX('Номенклатура'!$B$6:$B$205,SUMPRODUCT(EXACT('Номенклатура'!$A$6:$A$205,B4990)*(ROW('Номенклатура'!$A$6:$A$205)-5)))&amp;"")</f>
        <v/>
      </c>
      <c r="I4990" s="15" t="str">
        <f>IF(COUNTA(A4990:D4990,G4990)=0,"",IF(NOT(ISNUMBER(A4990)),"Укажите дату",IF(B4990="","Укажите код",IF(NOT(AND(ISTEXT(B4990),LEN(B4990)&gt;0,LEN(B4990)&lt;=30,ISNUMBER(FIND(LEFT(B4990,1),"ABCDEFGHIJKLMNOPQRSTUVWXYZ")),SUMPRODUCT((MID(B4990,{1,2,3,4,5,6,7,8,9,10,11,12,13,14,15,16,17,18,19,20,21,22,23,24,25,26,27,28,29,30},1)&lt;&gt;"")*ISERROR(FIND(MID(B4990,{1,2,3,4,5,6,7,8,9,10,11,12,13,14,15,16,17,18,19,20,21,22,23,24,25,26,27,28,29,30},1),"ABCDEFGHIJKLMNOPQRSTUVWXYZ0123456789-_")))=0,ISERROR(VALUE(B4990)))),"Недопустимый код: только латинские буквы A-Z в верхнем регистре, цифры, - и _; начало с буквы, до 30 символов (например MILK-001)",IF(SUMPRODUCT(--EXACT('Номенклатура'!$A$6:$A$205,B4990))=0,"Код не найден в номенклатуре",IF(SUMPRODUCT(--EXACT('Номенклатура'!$A$6:$A$205,B4990))&gt;1,"Код повторяется в номенклатуре",IF(ISNA(MATCH(C4990,{"Приход","Расход","Списание","Корректировка остатка"},0)),"Выберите тип операции",IF(NOT(ISNUMBER(D4990)),"Укажите количество",IF(D4990=0,"Количество не может быть 0",IF(AND(C4990&lt;&gt;"Корректировка остатка",D4990&lt;0),"Для этого типа количество положительное",IF(NOT(ISNUMBER('Номенклатура'!$C$2)),"Укажите дату начала учёта",IF(A4990&lt;INT('Номенклатура'!$C$2),"Раньше даты начала учёта: НЕ учтено",IF(AND(C4990="Корректировка остатка",TRIM(G4990)=""),"Учтено: добавьте пояснение","ОК")))))))))))))</f>
        <v/>
      </c>
    </row>
    <row r="4991" spans="1:9" x14ac:dyDescent="0.25">
      <c r="A4991" s="16"/>
      <c r="B4991" s="13"/>
      <c r="C4991" s="13"/>
      <c r="D4991" s="14"/>
      <c r="E4991" s="17" t="str">
        <f>IF(OR(B4991="",SUMPRODUCT(--EXACT('Номенклатура'!$A$6:$A$205,B4991))&lt;&gt;1),"",INDEX('Номенклатура'!$D$6:$D$205,SUMPRODUCT(EXACT('Номенклатура'!$A$6:$A$205,B4991)*(ROW('Номенклатура'!$A$6:$A$205)-5)))&amp;"")</f>
        <v/>
      </c>
      <c r="F4991" s="18" t="str">
        <f>IF(OR(I4991="ОК",I4991="Учтено: добавьте пояснение"),IF(C4991="Приход",D4991,IF(C4991="Корректировка остатка",D4991,-D4991)),"")</f>
        <v/>
      </c>
      <c r="G4991" s="13"/>
      <c r="H4991" s="15" t="str">
        <f>IF(OR(B4991="",SUMPRODUCT(--EXACT('Номенклатура'!$A$6:$A$205,B4991))&lt;&gt;1),"",INDEX('Номенклатура'!$B$6:$B$205,SUMPRODUCT(EXACT('Номенклатура'!$A$6:$A$205,B4991)*(ROW('Номенклатура'!$A$6:$A$205)-5)))&amp;"")</f>
        <v/>
      </c>
      <c r="I4991" s="15" t="str">
        <f>IF(COUNTA(A4991:D4991,G4991)=0,"",IF(NOT(ISNUMBER(A4991)),"Укажите дату",IF(B4991="","Укажите код",IF(NOT(AND(ISTEXT(B4991),LEN(B4991)&gt;0,LEN(B4991)&lt;=30,ISNUMBER(FIND(LEFT(B4991,1),"ABCDEFGHIJKLMNOPQRSTUVWXYZ")),SUMPRODUCT((MID(B4991,{1,2,3,4,5,6,7,8,9,10,11,12,13,14,15,16,17,18,19,20,21,22,23,24,25,26,27,28,29,30},1)&lt;&gt;"")*ISERROR(FIND(MID(B4991,{1,2,3,4,5,6,7,8,9,10,11,12,13,14,15,16,17,18,19,20,21,22,23,24,25,26,27,28,29,30},1),"ABCDEFGHIJKLMNOPQRSTUVWXYZ0123456789-_")))=0,ISERROR(VALUE(B4991)))),"Недопустимый код: только латинские буквы A-Z в верхнем регистре, цифры, - и _; начало с буквы, до 30 символов (например MILK-001)",IF(SUMPRODUCT(--EXACT('Номенклатура'!$A$6:$A$205,B4991))=0,"Код не найден в номенклатуре",IF(SUMPRODUCT(--EXACT('Номенклатура'!$A$6:$A$205,B4991))&gt;1,"Код повторяется в номенклатуре",IF(ISNA(MATCH(C4991,{"Приход","Расход","Списание","Корректировка остатка"},0)),"Выберите тип операции",IF(NOT(ISNUMBER(D4991)),"Укажите количество",IF(D4991=0,"Количество не может быть 0",IF(AND(C4991&lt;&gt;"Корректировка остатка",D4991&lt;0),"Для этого типа количество положительное",IF(NOT(ISNUMBER('Номенклатура'!$C$2)),"Укажите дату начала учёта",IF(A4991&lt;INT('Номенклатура'!$C$2),"Раньше даты начала учёта: НЕ учтено",IF(AND(C4991="Корректировка остатка",TRIM(G4991)=""),"Учтено: добавьте пояснение","ОК")))))))))))))</f>
        <v/>
      </c>
    </row>
    <row r="4992" spans="1:9" x14ac:dyDescent="0.25">
      <c r="A4992" s="16"/>
      <c r="B4992" s="13"/>
      <c r="C4992" s="13"/>
      <c r="D4992" s="14"/>
      <c r="E4992" s="17" t="str">
        <f>IF(OR(B4992="",SUMPRODUCT(--EXACT('Номенклатура'!$A$6:$A$205,B4992))&lt;&gt;1),"",INDEX('Номенклатура'!$D$6:$D$205,SUMPRODUCT(EXACT('Номенклатура'!$A$6:$A$205,B4992)*(ROW('Номенклатура'!$A$6:$A$205)-5)))&amp;"")</f>
        <v/>
      </c>
      <c r="F4992" s="18" t="str">
        <f>IF(OR(I4992="ОК",I4992="Учтено: добавьте пояснение"),IF(C4992="Приход",D4992,IF(C4992="Корректировка остатка",D4992,-D4992)),"")</f>
        <v/>
      </c>
      <c r="G4992" s="13"/>
      <c r="H4992" s="15" t="str">
        <f>IF(OR(B4992="",SUMPRODUCT(--EXACT('Номенклатура'!$A$6:$A$205,B4992))&lt;&gt;1),"",INDEX('Номенклатура'!$B$6:$B$205,SUMPRODUCT(EXACT('Номенклатура'!$A$6:$A$205,B4992)*(ROW('Номенклатура'!$A$6:$A$205)-5)))&amp;"")</f>
        <v/>
      </c>
      <c r="I4992" s="15" t="str">
        <f>IF(COUNTA(A4992:D4992,G4992)=0,"",IF(NOT(ISNUMBER(A4992)),"Укажите дату",IF(B4992="","Укажите код",IF(NOT(AND(ISTEXT(B4992),LEN(B4992)&gt;0,LEN(B4992)&lt;=30,ISNUMBER(FIND(LEFT(B4992,1),"ABCDEFGHIJKLMNOPQRSTUVWXYZ")),SUMPRODUCT((MID(B4992,{1,2,3,4,5,6,7,8,9,10,11,12,13,14,15,16,17,18,19,20,21,22,23,24,25,26,27,28,29,30},1)&lt;&gt;"")*ISERROR(FIND(MID(B4992,{1,2,3,4,5,6,7,8,9,10,11,12,13,14,15,16,17,18,19,20,21,22,23,24,25,26,27,28,29,30},1),"ABCDEFGHIJKLMNOPQRSTUVWXYZ0123456789-_")))=0,ISERROR(VALUE(B4992)))),"Недопустимый код: только латинские буквы A-Z в верхнем регистре, цифры, - и _; начало с буквы, до 30 символов (например MILK-001)",IF(SUMPRODUCT(--EXACT('Номенклатура'!$A$6:$A$205,B4992))=0,"Код не найден в номенклатуре",IF(SUMPRODUCT(--EXACT('Номенклатура'!$A$6:$A$205,B4992))&gt;1,"Код повторяется в номенклатуре",IF(ISNA(MATCH(C4992,{"Приход","Расход","Списание","Корректировка остатка"},0)),"Выберите тип операции",IF(NOT(ISNUMBER(D4992)),"Укажите количество",IF(D4992=0,"Количество не может быть 0",IF(AND(C4992&lt;&gt;"Корректировка остатка",D4992&lt;0),"Для этого типа количество положительное",IF(NOT(ISNUMBER('Номенклатура'!$C$2)),"Укажите дату начала учёта",IF(A4992&lt;INT('Номенклатура'!$C$2),"Раньше даты начала учёта: НЕ учтено",IF(AND(C4992="Корректировка остатка",TRIM(G4992)=""),"Учтено: добавьте пояснение","ОК")))))))))))))</f>
        <v/>
      </c>
    </row>
    <row r="4993" spans="1:9" x14ac:dyDescent="0.25">
      <c r="A4993" s="16"/>
      <c r="B4993" s="13"/>
      <c r="C4993" s="13"/>
      <c r="D4993" s="14"/>
      <c r="E4993" s="17" t="str">
        <f>IF(OR(B4993="",SUMPRODUCT(--EXACT('Номенклатура'!$A$6:$A$205,B4993))&lt;&gt;1),"",INDEX('Номенклатура'!$D$6:$D$205,SUMPRODUCT(EXACT('Номенклатура'!$A$6:$A$205,B4993)*(ROW('Номенклатура'!$A$6:$A$205)-5)))&amp;"")</f>
        <v/>
      </c>
      <c r="F4993" s="18" t="str">
        <f>IF(OR(I4993="ОК",I4993="Учтено: добавьте пояснение"),IF(C4993="Приход",D4993,IF(C4993="Корректировка остатка",D4993,-D4993)),"")</f>
        <v/>
      </c>
      <c r="G4993" s="13"/>
      <c r="H4993" s="15" t="str">
        <f>IF(OR(B4993="",SUMPRODUCT(--EXACT('Номенклатура'!$A$6:$A$205,B4993))&lt;&gt;1),"",INDEX('Номенклатура'!$B$6:$B$205,SUMPRODUCT(EXACT('Номенклатура'!$A$6:$A$205,B4993)*(ROW('Номенклатура'!$A$6:$A$205)-5)))&amp;"")</f>
        <v/>
      </c>
      <c r="I4993" s="15" t="str">
        <f>IF(COUNTA(A4993:D4993,G4993)=0,"",IF(NOT(ISNUMBER(A4993)),"Укажите дату",IF(B4993="","Укажите код",IF(NOT(AND(ISTEXT(B4993),LEN(B4993)&gt;0,LEN(B4993)&lt;=30,ISNUMBER(FIND(LEFT(B4993,1),"ABCDEFGHIJKLMNOPQRSTUVWXYZ")),SUMPRODUCT((MID(B4993,{1,2,3,4,5,6,7,8,9,10,11,12,13,14,15,16,17,18,19,20,21,22,23,24,25,26,27,28,29,30},1)&lt;&gt;"")*ISERROR(FIND(MID(B4993,{1,2,3,4,5,6,7,8,9,10,11,12,13,14,15,16,17,18,19,20,21,22,23,24,25,26,27,28,29,30},1),"ABCDEFGHIJKLMNOPQRSTUVWXYZ0123456789-_")))=0,ISERROR(VALUE(B4993)))),"Недопустимый код: только латинские буквы A-Z в верхнем регистре, цифры, - и _; начало с буквы, до 30 символов (например MILK-001)",IF(SUMPRODUCT(--EXACT('Номенклатура'!$A$6:$A$205,B4993))=0,"Код не найден в номенклатуре",IF(SUMPRODUCT(--EXACT('Номенклатура'!$A$6:$A$205,B4993))&gt;1,"Код повторяется в номенклатуре",IF(ISNA(MATCH(C4993,{"Приход","Расход","Списание","Корректировка остатка"},0)),"Выберите тип операции",IF(NOT(ISNUMBER(D4993)),"Укажите количество",IF(D4993=0,"Количество не может быть 0",IF(AND(C4993&lt;&gt;"Корректировка остатка",D4993&lt;0),"Для этого типа количество положительное",IF(NOT(ISNUMBER('Номенклатура'!$C$2)),"Укажите дату начала учёта",IF(A4993&lt;INT('Номенклатура'!$C$2),"Раньше даты начала учёта: НЕ учтено",IF(AND(C4993="Корректировка остатка",TRIM(G4993)=""),"Учтено: добавьте пояснение","ОК")))))))))))))</f>
        <v/>
      </c>
    </row>
    <row r="4994" spans="1:9" x14ac:dyDescent="0.25">
      <c r="A4994" s="16"/>
      <c r="B4994" s="13"/>
      <c r="C4994" s="13"/>
      <c r="D4994" s="14"/>
      <c r="E4994" s="17" t="str">
        <f>IF(OR(B4994="",SUMPRODUCT(--EXACT('Номенклатура'!$A$6:$A$205,B4994))&lt;&gt;1),"",INDEX('Номенклатура'!$D$6:$D$205,SUMPRODUCT(EXACT('Номенклатура'!$A$6:$A$205,B4994)*(ROW('Номенклатура'!$A$6:$A$205)-5)))&amp;"")</f>
        <v/>
      </c>
      <c r="F4994" s="18" t="str">
        <f>IF(OR(I4994="ОК",I4994="Учтено: добавьте пояснение"),IF(C4994="Приход",D4994,IF(C4994="Корректировка остатка",D4994,-D4994)),"")</f>
        <v/>
      </c>
      <c r="G4994" s="13"/>
      <c r="H4994" s="15" t="str">
        <f>IF(OR(B4994="",SUMPRODUCT(--EXACT('Номенклатура'!$A$6:$A$205,B4994))&lt;&gt;1),"",INDEX('Номенклатура'!$B$6:$B$205,SUMPRODUCT(EXACT('Номенклатура'!$A$6:$A$205,B4994)*(ROW('Номенклатура'!$A$6:$A$205)-5)))&amp;"")</f>
        <v/>
      </c>
      <c r="I4994" s="15" t="str">
        <f>IF(COUNTA(A4994:D4994,G4994)=0,"",IF(NOT(ISNUMBER(A4994)),"Укажите дату",IF(B4994="","Укажите код",IF(NOT(AND(ISTEXT(B4994),LEN(B4994)&gt;0,LEN(B4994)&lt;=30,ISNUMBER(FIND(LEFT(B4994,1),"ABCDEFGHIJKLMNOPQRSTUVWXYZ")),SUMPRODUCT((MID(B4994,{1,2,3,4,5,6,7,8,9,10,11,12,13,14,15,16,17,18,19,20,21,22,23,24,25,26,27,28,29,30},1)&lt;&gt;"")*ISERROR(FIND(MID(B4994,{1,2,3,4,5,6,7,8,9,10,11,12,13,14,15,16,17,18,19,20,21,22,23,24,25,26,27,28,29,30},1),"ABCDEFGHIJKLMNOPQRSTUVWXYZ0123456789-_")))=0,ISERROR(VALUE(B4994)))),"Недопустимый код: только латинские буквы A-Z в верхнем регистре, цифры, - и _; начало с буквы, до 30 символов (например MILK-001)",IF(SUMPRODUCT(--EXACT('Номенклатура'!$A$6:$A$205,B4994))=0,"Код не найден в номенклатуре",IF(SUMPRODUCT(--EXACT('Номенклатура'!$A$6:$A$205,B4994))&gt;1,"Код повторяется в номенклатуре",IF(ISNA(MATCH(C4994,{"Приход","Расход","Списание","Корректировка остатка"},0)),"Выберите тип операции",IF(NOT(ISNUMBER(D4994)),"Укажите количество",IF(D4994=0,"Количество не может быть 0",IF(AND(C4994&lt;&gt;"Корректировка остатка",D4994&lt;0),"Для этого типа количество положительное",IF(NOT(ISNUMBER('Номенклатура'!$C$2)),"Укажите дату начала учёта",IF(A4994&lt;INT('Номенклатура'!$C$2),"Раньше даты начала учёта: НЕ учтено",IF(AND(C4994="Корректировка остатка",TRIM(G4994)=""),"Учтено: добавьте пояснение","ОК")))))))))))))</f>
        <v/>
      </c>
    </row>
    <row r="4995" spans="1:9" x14ac:dyDescent="0.25">
      <c r="A4995" s="16"/>
      <c r="B4995" s="13"/>
      <c r="C4995" s="13"/>
      <c r="D4995" s="14"/>
      <c r="E4995" s="17" t="str">
        <f>IF(OR(B4995="",SUMPRODUCT(--EXACT('Номенклатура'!$A$6:$A$205,B4995))&lt;&gt;1),"",INDEX('Номенклатура'!$D$6:$D$205,SUMPRODUCT(EXACT('Номенклатура'!$A$6:$A$205,B4995)*(ROW('Номенклатура'!$A$6:$A$205)-5)))&amp;"")</f>
        <v/>
      </c>
      <c r="F4995" s="18" t="str">
        <f>IF(OR(I4995="ОК",I4995="Учтено: добавьте пояснение"),IF(C4995="Приход",D4995,IF(C4995="Корректировка остатка",D4995,-D4995)),"")</f>
        <v/>
      </c>
      <c r="G4995" s="13"/>
      <c r="H4995" s="15" t="str">
        <f>IF(OR(B4995="",SUMPRODUCT(--EXACT('Номенклатура'!$A$6:$A$205,B4995))&lt;&gt;1),"",INDEX('Номенклатура'!$B$6:$B$205,SUMPRODUCT(EXACT('Номенклатура'!$A$6:$A$205,B4995)*(ROW('Номенклатура'!$A$6:$A$205)-5)))&amp;"")</f>
        <v/>
      </c>
      <c r="I4995" s="15" t="str">
        <f>IF(COUNTA(A4995:D4995,G4995)=0,"",IF(NOT(ISNUMBER(A4995)),"Укажите дату",IF(B4995="","Укажите код",IF(NOT(AND(ISTEXT(B4995),LEN(B4995)&gt;0,LEN(B4995)&lt;=30,ISNUMBER(FIND(LEFT(B4995,1),"ABCDEFGHIJKLMNOPQRSTUVWXYZ")),SUMPRODUCT((MID(B4995,{1,2,3,4,5,6,7,8,9,10,11,12,13,14,15,16,17,18,19,20,21,22,23,24,25,26,27,28,29,30},1)&lt;&gt;"")*ISERROR(FIND(MID(B4995,{1,2,3,4,5,6,7,8,9,10,11,12,13,14,15,16,17,18,19,20,21,22,23,24,25,26,27,28,29,30},1),"ABCDEFGHIJKLMNOPQRSTUVWXYZ0123456789-_")))=0,ISERROR(VALUE(B4995)))),"Недопустимый код: только латинские буквы A-Z в верхнем регистре, цифры, - и _; начало с буквы, до 30 символов (например MILK-001)",IF(SUMPRODUCT(--EXACT('Номенклатура'!$A$6:$A$205,B4995))=0,"Код не найден в номенклатуре",IF(SUMPRODUCT(--EXACT('Номенклатура'!$A$6:$A$205,B4995))&gt;1,"Код повторяется в номенклатуре",IF(ISNA(MATCH(C4995,{"Приход","Расход","Списание","Корректировка остатка"},0)),"Выберите тип операции",IF(NOT(ISNUMBER(D4995)),"Укажите количество",IF(D4995=0,"Количество не может быть 0",IF(AND(C4995&lt;&gt;"Корректировка остатка",D4995&lt;0),"Для этого типа количество положительное",IF(NOT(ISNUMBER('Номенклатура'!$C$2)),"Укажите дату начала учёта",IF(A4995&lt;INT('Номенклатура'!$C$2),"Раньше даты начала учёта: НЕ учтено",IF(AND(C4995="Корректировка остатка",TRIM(G4995)=""),"Учтено: добавьте пояснение","ОК")))))))))))))</f>
        <v/>
      </c>
    </row>
    <row r="4996" spans="1:9" x14ac:dyDescent="0.25">
      <c r="A4996" s="16"/>
      <c r="B4996" s="13"/>
      <c r="C4996" s="13"/>
      <c r="D4996" s="14"/>
      <c r="E4996" s="17" t="str">
        <f>IF(OR(B4996="",SUMPRODUCT(--EXACT('Номенклатура'!$A$6:$A$205,B4996))&lt;&gt;1),"",INDEX('Номенклатура'!$D$6:$D$205,SUMPRODUCT(EXACT('Номенклатура'!$A$6:$A$205,B4996)*(ROW('Номенклатура'!$A$6:$A$205)-5)))&amp;"")</f>
        <v/>
      </c>
      <c r="F4996" s="18" t="str">
        <f>IF(OR(I4996="ОК",I4996="Учтено: добавьте пояснение"),IF(C4996="Приход",D4996,IF(C4996="Корректировка остатка",D4996,-D4996)),"")</f>
        <v/>
      </c>
      <c r="G4996" s="13"/>
      <c r="H4996" s="15" t="str">
        <f>IF(OR(B4996="",SUMPRODUCT(--EXACT('Номенклатура'!$A$6:$A$205,B4996))&lt;&gt;1),"",INDEX('Номенклатура'!$B$6:$B$205,SUMPRODUCT(EXACT('Номенклатура'!$A$6:$A$205,B4996)*(ROW('Номенклатура'!$A$6:$A$205)-5)))&amp;"")</f>
        <v/>
      </c>
      <c r="I4996" s="15" t="str">
        <f>IF(COUNTA(A4996:D4996,G4996)=0,"",IF(NOT(ISNUMBER(A4996)),"Укажите дату",IF(B4996="","Укажите код",IF(NOT(AND(ISTEXT(B4996),LEN(B4996)&gt;0,LEN(B4996)&lt;=30,ISNUMBER(FIND(LEFT(B4996,1),"ABCDEFGHIJKLMNOPQRSTUVWXYZ")),SUMPRODUCT((MID(B4996,{1,2,3,4,5,6,7,8,9,10,11,12,13,14,15,16,17,18,19,20,21,22,23,24,25,26,27,28,29,30},1)&lt;&gt;"")*ISERROR(FIND(MID(B4996,{1,2,3,4,5,6,7,8,9,10,11,12,13,14,15,16,17,18,19,20,21,22,23,24,25,26,27,28,29,30},1),"ABCDEFGHIJKLMNOPQRSTUVWXYZ0123456789-_")))=0,ISERROR(VALUE(B4996)))),"Недопустимый код: только латинские буквы A-Z в верхнем регистре, цифры, - и _; начало с буквы, до 30 символов (например MILK-001)",IF(SUMPRODUCT(--EXACT('Номенклатура'!$A$6:$A$205,B4996))=0,"Код не найден в номенклатуре",IF(SUMPRODUCT(--EXACT('Номенклатура'!$A$6:$A$205,B4996))&gt;1,"Код повторяется в номенклатуре",IF(ISNA(MATCH(C4996,{"Приход","Расход","Списание","Корректировка остатка"},0)),"Выберите тип операции",IF(NOT(ISNUMBER(D4996)),"Укажите количество",IF(D4996=0,"Количество не может быть 0",IF(AND(C4996&lt;&gt;"Корректировка остатка",D4996&lt;0),"Для этого типа количество положительное",IF(NOT(ISNUMBER('Номенклатура'!$C$2)),"Укажите дату начала учёта",IF(A4996&lt;INT('Номенклатура'!$C$2),"Раньше даты начала учёта: НЕ учтено",IF(AND(C4996="Корректировка остатка",TRIM(G4996)=""),"Учтено: добавьте пояснение","ОК")))))))))))))</f>
        <v/>
      </c>
    </row>
    <row r="4997" spans="1:9" x14ac:dyDescent="0.25">
      <c r="A4997" s="16"/>
      <c r="B4997" s="13"/>
      <c r="C4997" s="13"/>
      <c r="D4997" s="14"/>
      <c r="E4997" s="17" t="str">
        <f>IF(OR(B4997="",SUMPRODUCT(--EXACT('Номенклатура'!$A$6:$A$205,B4997))&lt;&gt;1),"",INDEX('Номенклатура'!$D$6:$D$205,SUMPRODUCT(EXACT('Номенклатура'!$A$6:$A$205,B4997)*(ROW('Номенклатура'!$A$6:$A$205)-5)))&amp;"")</f>
        <v/>
      </c>
      <c r="F4997" s="18" t="str">
        <f>IF(OR(I4997="ОК",I4997="Учтено: добавьте пояснение"),IF(C4997="Приход",D4997,IF(C4997="Корректировка остатка",D4997,-D4997)),"")</f>
        <v/>
      </c>
      <c r="G4997" s="13"/>
      <c r="H4997" s="15" t="str">
        <f>IF(OR(B4997="",SUMPRODUCT(--EXACT('Номенклатура'!$A$6:$A$205,B4997))&lt;&gt;1),"",INDEX('Номенклатура'!$B$6:$B$205,SUMPRODUCT(EXACT('Номенклатура'!$A$6:$A$205,B4997)*(ROW('Номенклатура'!$A$6:$A$205)-5)))&amp;"")</f>
        <v/>
      </c>
      <c r="I4997" s="15" t="str">
        <f>IF(COUNTA(A4997:D4997,G4997)=0,"",IF(NOT(ISNUMBER(A4997)),"Укажите дату",IF(B4997="","Укажите код",IF(NOT(AND(ISTEXT(B4997),LEN(B4997)&gt;0,LEN(B4997)&lt;=30,ISNUMBER(FIND(LEFT(B4997,1),"ABCDEFGHIJKLMNOPQRSTUVWXYZ")),SUMPRODUCT((MID(B4997,{1,2,3,4,5,6,7,8,9,10,11,12,13,14,15,16,17,18,19,20,21,22,23,24,25,26,27,28,29,30},1)&lt;&gt;"")*ISERROR(FIND(MID(B4997,{1,2,3,4,5,6,7,8,9,10,11,12,13,14,15,16,17,18,19,20,21,22,23,24,25,26,27,28,29,30},1),"ABCDEFGHIJKLMNOPQRSTUVWXYZ0123456789-_")))=0,ISERROR(VALUE(B4997)))),"Недопустимый код: только латинские буквы A-Z в верхнем регистре, цифры, - и _; начало с буквы, до 30 символов (например MILK-001)",IF(SUMPRODUCT(--EXACT('Номенклатура'!$A$6:$A$205,B4997))=0,"Код не найден в номенклатуре",IF(SUMPRODUCT(--EXACT('Номенклатура'!$A$6:$A$205,B4997))&gt;1,"Код повторяется в номенклатуре",IF(ISNA(MATCH(C4997,{"Приход","Расход","Списание","Корректировка остатка"},0)),"Выберите тип операции",IF(NOT(ISNUMBER(D4997)),"Укажите количество",IF(D4997=0,"Количество не может быть 0",IF(AND(C4997&lt;&gt;"Корректировка остатка",D4997&lt;0),"Для этого типа количество положительное",IF(NOT(ISNUMBER('Номенклатура'!$C$2)),"Укажите дату начала учёта",IF(A4997&lt;INT('Номенклатура'!$C$2),"Раньше даты начала учёта: НЕ учтено",IF(AND(C4997="Корректировка остатка",TRIM(G4997)=""),"Учтено: добавьте пояснение","ОК")))))))))))))</f>
        <v/>
      </c>
    </row>
    <row r="4998" spans="1:9" x14ac:dyDescent="0.25">
      <c r="A4998" s="16"/>
      <c r="B4998" s="13"/>
      <c r="C4998" s="13"/>
      <c r="D4998" s="14"/>
      <c r="E4998" s="17" t="str">
        <f>IF(OR(B4998="",SUMPRODUCT(--EXACT('Номенклатура'!$A$6:$A$205,B4998))&lt;&gt;1),"",INDEX('Номенклатура'!$D$6:$D$205,SUMPRODUCT(EXACT('Номенклатура'!$A$6:$A$205,B4998)*(ROW('Номенклатура'!$A$6:$A$205)-5)))&amp;"")</f>
        <v/>
      </c>
      <c r="F4998" s="18" t="str">
        <f>IF(OR(I4998="ОК",I4998="Учтено: добавьте пояснение"),IF(C4998="Приход",D4998,IF(C4998="Корректировка остатка",D4998,-D4998)),"")</f>
        <v/>
      </c>
      <c r="G4998" s="13"/>
      <c r="H4998" s="15" t="str">
        <f>IF(OR(B4998="",SUMPRODUCT(--EXACT('Номенклатура'!$A$6:$A$205,B4998))&lt;&gt;1),"",INDEX('Номенклатура'!$B$6:$B$205,SUMPRODUCT(EXACT('Номенклатура'!$A$6:$A$205,B4998)*(ROW('Номенклатура'!$A$6:$A$205)-5)))&amp;"")</f>
        <v/>
      </c>
      <c r="I4998" s="15" t="str">
        <f>IF(COUNTA(A4998:D4998,G4998)=0,"",IF(NOT(ISNUMBER(A4998)),"Укажите дату",IF(B4998="","Укажите код",IF(NOT(AND(ISTEXT(B4998),LEN(B4998)&gt;0,LEN(B4998)&lt;=30,ISNUMBER(FIND(LEFT(B4998,1),"ABCDEFGHIJKLMNOPQRSTUVWXYZ")),SUMPRODUCT((MID(B4998,{1,2,3,4,5,6,7,8,9,10,11,12,13,14,15,16,17,18,19,20,21,22,23,24,25,26,27,28,29,30},1)&lt;&gt;"")*ISERROR(FIND(MID(B4998,{1,2,3,4,5,6,7,8,9,10,11,12,13,14,15,16,17,18,19,20,21,22,23,24,25,26,27,28,29,30},1),"ABCDEFGHIJKLMNOPQRSTUVWXYZ0123456789-_")))=0,ISERROR(VALUE(B4998)))),"Недопустимый код: только латинские буквы A-Z в верхнем регистре, цифры, - и _; начало с буквы, до 30 символов (например MILK-001)",IF(SUMPRODUCT(--EXACT('Номенклатура'!$A$6:$A$205,B4998))=0,"Код не найден в номенклатуре",IF(SUMPRODUCT(--EXACT('Номенклатура'!$A$6:$A$205,B4998))&gt;1,"Код повторяется в номенклатуре",IF(ISNA(MATCH(C4998,{"Приход","Расход","Списание","Корректировка остатка"},0)),"Выберите тип операции",IF(NOT(ISNUMBER(D4998)),"Укажите количество",IF(D4998=0,"Количество не может быть 0",IF(AND(C4998&lt;&gt;"Корректировка остатка",D4998&lt;0),"Для этого типа количество положительное",IF(NOT(ISNUMBER('Номенклатура'!$C$2)),"Укажите дату начала учёта",IF(A4998&lt;INT('Номенклатура'!$C$2),"Раньше даты начала учёта: НЕ учтено",IF(AND(C4998="Корректировка остатка",TRIM(G4998)=""),"Учтено: добавьте пояснение","ОК")))))))))))))</f>
        <v/>
      </c>
    </row>
    <row r="4999" spans="1:9" x14ac:dyDescent="0.25">
      <c r="A4999" s="16"/>
      <c r="B4999" s="13"/>
      <c r="C4999" s="13"/>
      <c r="D4999" s="14"/>
      <c r="E4999" s="17" t="str">
        <f>IF(OR(B4999="",SUMPRODUCT(--EXACT('Номенклатура'!$A$6:$A$205,B4999))&lt;&gt;1),"",INDEX('Номенклатура'!$D$6:$D$205,SUMPRODUCT(EXACT('Номенклатура'!$A$6:$A$205,B4999)*(ROW('Номенклатура'!$A$6:$A$205)-5)))&amp;"")</f>
        <v/>
      </c>
      <c r="F4999" s="18" t="str">
        <f>IF(OR(I4999="ОК",I4999="Учтено: добавьте пояснение"),IF(C4999="Приход",D4999,IF(C4999="Корректировка остатка",D4999,-D4999)),"")</f>
        <v/>
      </c>
      <c r="G4999" s="13"/>
      <c r="H4999" s="15" t="str">
        <f>IF(OR(B4999="",SUMPRODUCT(--EXACT('Номенклатура'!$A$6:$A$205,B4999))&lt;&gt;1),"",INDEX('Номенклатура'!$B$6:$B$205,SUMPRODUCT(EXACT('Номенклатура'!$A$6:$A$205,B4999)*(ROW('Номенклатура'!$A$6:$A$205)-5)))&amp;"")</f>
        <v/>
      </c>
      <c r="I4999" s="15" t="str">
        <f>IF(COUNTA(A4999:D4999,G4999)=0,"",IF(NOT(ISNUMBER(A4999)),"Укажите дату",IF(B4999="","Укажите код",IF(NOT(AND(ISTEXT(B4999),LEN(B4999)&gt;0,LEN(B4999)&lt;=30,ISNUMBER(FIND(LEFT(B4999,1),"ABCDEFGHIJKLMNOPQRSTUVWXYZ")),SUMPRODUCT((MID(B4999,{1,2,3,4,5,6,7,8,9,10,11,12,13,14,15,16,17,18,19,20,21,22,23,24,25,26,27,28,29,30},1)&lt;&gt;"")*ISERROR(FIND(MID(B4999,{1,2,3,4,5,6,7,8,9,10,11,12,13,14,15,16,17,18,19,20,21,22,23,24,25,26,27,28,29,30},1),"ABCDEFGHIJKLMNOPQRSTUVWXYZ0123456789-_")))=0,ISERROR(VALUE(B4999)))),"Недопустимый код: только латинские буквы A-Z в верхнем регистре, цифры, - и _; начало с буквы, до 30 символов (например MILK-001)",IF(SUMPRODUCT(--EXACT('Номенклатура'!$A$6:$A$205,B4999))=0,"Код не найден в номенклатуре",IF(SUMPRODUCT(--EXACT('Номенклатура'!$A$6:$A$205,B4999))&gt;1,"Код повторяется в номенклатуре",IF(ISNA(MATCH(C4999,{"Приход","Расход","Списание","Корректировка остатка"},0)),"Выберите тип операции",IF(NOT(ISNUMBER(D4999)),"Укажите количество",IF(D4999=0,"Количество не может быть 0",IF(AND(C4999&lt;&gt;"Корректировка остатка",D4999&lt;0),"Для этого типа количество положительное",IF(NOT(ISNUMBER('Номенклатура'!$C$2)),"Укажите дату начала учёта",IF(A4999&lt;INT('Номенклатура'!$C$2),"Раньше даты начала учёта: НЕ учтено",IF(AND(C4999="Корректировка остатка",TRIM(G4999)=""),"Учтено: добавьте пояснение","ОК")))))))))))))</f>
        <v/>
      </c>
    </row>
    <row r="5000" spans="1:9" x14ac:dyDescent="0.25">
      <c r="A5000" s="16"/>
      <c r="B5000" s="13"/>
      <c r="C5000" s="13"/>
      <c r="D5000" s="14"/>
      <c r="E5000" s="17" t="str">
        <f>IF(OR(B5000="",SUMPRODUCT(--EXACT('Номенклатура'!$A$6:$A$205,B5000))&lt;&gt;1),"",INDEX('Номенклатура'!$D$6:$D$205,SUMPRODUCT(EXACT('Номенклатура'!$A$6:$A$205,B5000)*(ROW('Номенклатура'!$A$6:$A$205)-5)))&amp;"")</f>
        <v/>
      </c>
      <c r="F5000" s="18" t="str">
        <f>IF(OR(I5000="ОК",I5000="Учтено: добавьте пояснение"),IF(C5000="Приход",D5000,IF(C5000="Корректировка остатка",D5000,-D5000)),"")</f>
        <v/>
      </c>
      <c r="G5000" s="13"/>
      <c r="H5000" s="15" t="str">
        <f>IF(OR(B5000="",SUMPRODUCT(--EXACT('Номенклатура'!$A$6:$A$205,B5000))&lt;&gt;1),"",INDEX('Номенклатура'!$B$6:$B$205,SUMPRODUCT(EXACT('Номенклатура'!$A$6:$A$205,B5000)*(ROW('Номенклатура'!$A$6:$A$205)-5)))&amp;"")</f>
        <v/>
      </c>
      <c r="I5000" s="15" t="str">
        <f>IF(COUNTA(A5000:D5000,G5000)=0,"",IF(NOT(ISNUMBER(A5000)),"Укажите дату",IF(B5000="","Укажите код",IF(NOT(AND(ISTEXT(B5000),LEN(B5000)&gt;0,LEN(B5000)&lt;=30,ISNUMBER(FIND(LEFT(B5000,1),"ABCDEFGHIJKLMNOPQRSTUVWXYZ")),SUMPRODUCT((MID(B5000,{1,2,3,4,5,6,7,8,9,10,11,12,13,14,15,16,17,18,19,20,21,22,23,24,25,26,27,28,29,30},1)&lt;&gt;"")*ISERROR(FIND(MID(B5000,{1,2,3,4,5,6,7,8,9,10,11,12,13,14,15,16,17,18,19,20,21,22,23,24,25,26,27,28,29,30},1),"ABCDEFGHIJKLMNOPQRSTUVWXYZ0123456789-_")))=0,ISERROR(VALUE(B5000)))),"Недопустимый код: только латинские буквы A-Z в верхнем регистре, цифры, - и _; начало с буквы, до 30 символов (например MILK-001)",IF(SUMPRODUCT(--EXACT('Номенклатура'!$A$6:$A$205,B5000))=0,"Код не найден в номенклатуре",IF(SUMPRODUCT(--EXACT('Номенклатура'!$A$6:$A$205,B5000))&gt;1,"Код повторяется в номенклатуре",IF(ISNA(MATCH(C5000,{"Приход","Расход","Списание","Корректировка остатка"},0)),"Выберите тип операции",IF(NOT(ISNUMBER(D5000)),"Укажите количество",IF(D5000=0,"Количество не может быть 0",IF(AND(C5000&lt;&gt;"Корректировка остатка",D5000&lt;0),"Для этого типа количество положительное",IF(NOT(ISNUMBER('Номенклатура'!$C$2)),"Укажите дату начала учёта",IF(A5000&lt;INT('Номенклатура'!$C$2),"Раньше даты начала учёта: НЕ учтено",IF(AND(C5000="Корректировка остатка",TRIM(G5000)=""),"Учтено: добавьте пояснение","ОК")))))))))))))</f>
        <v/>
      </c>
    </row>
    <row r="5001" spans="1:9" x14ac:dyDescent="0.25">
      <c r="A5001" s="16"/>
      <c r="B5001" s="13"/>
      <c r="C5001" s="13"/>
      <c r="D5001" s="14"/>
      <c r="E5001" s="17" t="str">
        <f>IF(OR(B5001="",SUMPRODUCT(--EXACT('Номенклатура'!$A$6:$A$205,B5001))&lt;&gt;1),"",INDEX('Номенклатура'!$D$6:$D$205,SUMPRODUCT(EXACT('Номенклатура'!$A$6:$A$205,B5001)*(ROW('Номенклатура'!$A$6:$A$205)-5)))&amp;"")</f>
        <v/>
      </c>
      <c r="F5001" s="18" t="str">
        <f>IF(OR(I5001="ОК",I5001="Учтено: добавьте пояснение"),IF(C5001="Приход",D5001,IF(C5001="Корректировка остатка",D5001,-D5001)),"")</f>
        <v/>
      </c>
      <c r="G5001" s="13"/>
      <c r="H5001" s="15" t="str">
        <f>IF(OR(B5001="",SUMPRODUCT(--EXACT('Номенклатура'!$A$6:$A$205,B5001))&lt;&gt;1),"",INDEX('Номенклатура'!$B$6:$B$205,SUMPRODUCT(EXACT('Номенклатура'!$A$6:$A$205,B5001)*(ROW('Номенклатура'!$A$6:$A$205)-5)))&amp;"")</f>
        <v/>
      </c>
      <c r="I5001" s="15" t="str">
        <f>IF(COUNTA(A5001:D5001,G5001)=0,"",IF(NOT(ISNUMBER(A5001)),"Укажите дату",IF(B5001="","Укажите код",IF(NOT(AND(ISTEXT(B5001),LEN(B5001)&gt;0,LEN(B5001)&lt;=30,ISNUMBER(FIND(LEFT(B5001,1),"ABCDEFGHIJKLMNOPQRSTUVWXYZ")),SUMPRODUCT((MID(B5001,{1,2,3,4,5,6,7,8,9,10,11,12,13,14,15,16,17,18,19,20,21,22,23,24,25,26,27,28,29,30},1)&lt;&gt;"")*ISERROR(FIND(MID(B5001,{1,2,3,4,5,6,7,8,9,10,11,12,13,14,15,16,17,18,19,20,21,22,23,24,25,26,27,28,29,30},1),"ABCDEFGHIJKLMNOPQRSTUVWXYZ0123456789-_")))=0,ISERROR(VALUE(B5001)))),"Недопустимый код: только латинские буквы A-Z в верхнем регистре, цифры, - и _; начало с буквы, до 30 символов (например MILK-001)",IF(SUMPRODUCT(--EXACT('Номенклатура'!$A$6:$A$205,B5001))=0,"Код не найден в номенклатуре",IF(SUMPRODUCT(--EXACT('Номенклатура'!$A$6:$A$205,B5001))&gt;1,"Код повторяется в номенклатуре",IF(ISNA(MATCH(C5001,{"Приход","Расход","Списание","Корректировка остатка"},0)),"Выберите тип операции",IF(NOT(ISNUMBER(D5001)),"Укажите количество",IF(D5001=0,"Количество не может быть 0",IF(AND(C5001&lt;&gt;"Корректировка остатка",D5001&lt;0),"Для этого типа количество положительное",IF(NOT(ISNUMBER('Номенклатура'!$C$2)),"Укажите дату начала учёта",IF(A5001&lt;INT('Номенклатура'!$C$2),"Раньше даты начала учёта: НЕ учтено",IF(AND(C5001="Корректировка остатка",TRIM(G5001)=""),"Учтено: добавьте пояснение","ОК")))))))))))))</f>
        <v/>
      </c>
    </row>
    <row r="5002" spans="1:9" x14ac:dyDescent="0.25">
      <c r="A5002" s="16"/>
      <c r="B5002" s="13"/>
      <c r="C5002" s="13"/>
      <c r="D5002" s="14"/>
      <c r="E5002" s="17" t="str">
        <f>IF(OR(B5002="",SUMPRODUCT(--EXACT('Номенклатура'!$A$6:$A$205,B5002))&lt;&gt;1),"",INDEX('Номенклатура'!$D$6:$D$205,SUMPRODUCT(EXACT('Номенклатура'!$A$6:$A$205,B5002)*(ROW('Номенклатура'!$A$6:$A$205)-5)))&amp;"")</f>
        <v/>
      </c>
      <c r="F5002" s="18" t="str">
        <f>IF(OR(I5002="ОК",I5002="Учтено: добавьте пояснение"),IF(C5002="Приход",D5002,IF(C5002="Корректировка остатка",D5002,-D5002)),"")</f>
        <v/>
      </c>
      <c r="G5002" s="13"/>
      <c r="H5002" s="15" t="str">
        <f>IF(OR(B5002="",SUMPRODUCT(--EXACT('Номенклатура'!$A$6:$A$205,B5002))&lt;&gt;1),"",INDEX('Номенклатура'!$B$6:$B$205,SUMPRODUCT(EXACT('Номенклатура'!$A$6:$A$205,B5002)*(ROW('Номенклатура'!$A$6:$A$205)-5)))&amp;"")</f>
        <v/>
      </c>
      <c r="I5002" s="15" t="str">
        <f>IF(COUNTA(A5002:D5002,G5002)=0,"",IF(NOT(ISNUMBER(A5002)),"Укажите дату",IF(B5002="","Укажите код",IF(NOT(AND(ISTEXT(B5002),LEN(B5002)&gt;0,LEN(B5002)&lt;=30,ISNUMBER(FIND(LEFT(B5002,1),"ABCDEFGHIJKLMNOPQRSTUVWXYZ")),SUMPRODUCT((MID(B5002,{1,2,3,4,5,6,7,8,9,10,11,12,13,14,15,16,17,18,19,20,21,22,23,24,25,26,27,28,29,30},1)&lt;&gt;"")*ISERROR(FIND(MID(B5002,{1,2,3,4,5,6,7,8,9,10,11,12,13,14,15,16,17,18,19,20,21,22,23,24,25,26,27,28,29,30},1),"ABCDEFGHIJKLMNOPQRSTUVWXYZ0123456789-_")))=0,ISERROR(VALUE(B5002)))),"Недопустимый код: только латинские буквы A-Z в верхнем регистре, цифры, - и _; начало с буквы, до 30 символов (например MILK-001)",IF(SUMPRODUCT(--EXACT('Номенклатура'!$A$6:$A$205,B5002))=0,"Код не найден в номенклатуре",IF(SUMPRODUCT(--EXACT('Номенклатура'!$A$6:$A$205,B5002))&gt;1,"Код повторяется в номенклатуре",IF(ISNA(MATCH(C5002,{"Приход","Расход","Списание","Корректировка остатка"},0)),"Выберите тип операции",IF(NOT(ISNUMBER(D5002)),"Укажите количество",IF(D5002=0,"Количество не может быть 0",IF(AND(C5002&lt;&gt;"Корректировка остатка",D5002&lt;0),"Для этого типа количество положительное",IF(NOT(ISNUMBER('Номенклатура'!$C$2)),"Укажите дату начала учёта",IF(A5002&lt;INT('Номенклатура'!$C$2),"Раньше даты начала учёта: НЕ учтено",IF(AND(C5002="Корректировка остатка",TRIM(G5002)=""),"Учтено: добавьте пояснение","ОК")))))))))))))</f>
        <v/>
      </c>
    </row>
    <row r="5003" spans="1:9" x14ac:dyDescent="0.25">
      <c r="A5003" s="16"/>
      <c r="B5003" s="13"/>
      <c r="C5003" s="13"/>
      <c r="D5003" s="14"/>
      <c r="E5003" s="17" t="str">
        <f>IF(OR(B5003="",SUMPRODUCT(--EXACT('Номенклатура'!$A$6:$A$205,B5003))&lt;&gt;1),"",INDEX('Номенклатура'!$D$6:$D$205,SUMPRODUCT(EXACT('Номенклатура'!$A$6:$A$205,B5003)*(ROW('Номенклатура'!$A$6:$A$205)-5)))&amp;"")</f>
        <v/>
      </c>
      <c r="F5003" s="18" t="str">
        <f>IF(OR(I5003="ОК",I5003="Учтено: добавьте пояснение"),IF(C5003="Приход",D5003,IF(C5003="Корректировка остатка",D5003,-D5003)),"")</f>
        <v/>
      </c>
      <c r="G5003" s="13"/>
      <c r="H5003" s="15" t="str">
        <f>IF(OR(B5003="",SUMPRODUCT(--EXACT('Номенклатура'!$A$6:$A$205,B5003))&lt;&gt;1),"",INDEX('Номенклатура'!$B$6:$B$205,SUMPRODUCT(EXACT('Номенклатура'!$A$6:$A$205,B5003)*(ROW('Номенклатура'!$A$6:$A$205)-5)))&amp;"")</f>
        <v/>
      </c>
      <c r="I5003" s="15" t="str">
        <f>IF(COUNTA(A5003:D5003,G5003)=0,"",IF(NOT(ISNUMBER(A5003)),"Укажите дату",IF(B5003="","Укажите код",IF(NOT(AND(ISTEXT(B5003),LEN(B5003)&gt;0,LEN(B5003)&lt;=30,ISNUMBER(FIND(LEFT(B5003,1),"ABCDEFGHIJKLMNOPQRSTUVWXYZ")),SUMPRODUCT((MID(B5003,{1,2,3,4,5,6,7,8,9,10,11,12,13,14,15,16,17,18,19,20,21,22,23,24,25,26,27,28,29,30},1)&lt;&gt;"")*ISERROR(FIND(MID(B5003,{1,2,3,4,5,6,7,8,9,10,11,12,13,14,15,16,17,18,19,20,21,22,23,24,25,26,27,28,29,30},1),"ABCDEFGHIJKLMNOPQRSTUVWXYZ0123456789-_")))=0,ISERROR(VALUE(B5003)))),"Недопустимый код: только латинские буквы A-Z в верхнем регистре, цифры, - и _; начало с буквы, до 30 символов (например MILK-001)",IF(SUMPRODUCT(--EXACT('Номенклатура'!$A$6:$A$205,B5003))=0,"Код не найден в номенклатуре",IF(SUMPRODUCT(--EXACT('Номенклатура'!$A$6:$A$205,B5003))&gt;1,"Код повторяется в номенклатуре",IF(ISNA(MATCH(C5003,{"Приход","Расход","Списание","Корректировка остатка"},0)),"Выберите тип операции",IF(NOT(ISNUMBER(D5003)),"Укажите количество",IF(D5003=0,"Количество не может быть 0",IF(AND(C5003&lt;&gt;"Корректировка остатка",D5003&lt;0),"Для этого типа количество положительное",IF(NOT(ISNUMBER('Номенклатура'!$C$2)),"Укажите дату начала учёта",IF(A5003&lt;INT('Номенклатура'!$C$2),"Раньше даты начала учёта: НЕ учтено",IF(AND(C5003="Корректировка остатка",TRIM(G5003)=""),"Учтено: добавьте пояснение","ОК")))))))))))))</f>
        <v/>
      </c>
    </row>
    <row r="5004" spans="1:9" x14ac:dyDescent="0.25">
      <c r="A5004" s="16"/>
      <c r="B5004" s="13"/>
      <c r="C5004" s="13"/>
      <c r="D5004" s="14"/>
      <c r="E5004" s="17" t="str">
        <f>IF(OR(B5004="",SUMPRODUCT(--EXACT('Номенклатура'!$A$6:$A$205,B5004))&lt;&gt;1),"",INDEX('Номенклатура'!$D$6:$D$205,SUMPRODUCT(EXACT('Номенклатура'!$A$6:$A$205,B5004)*(ROW('Номенклатура'!$A$6:$A$205)-5)))&amp;"")</f>
        <v/>
      </c>
      <c r="F5004" s="18" t="str">
        <f>IF(OR(I5004="ОК",I5004="Учтено: добавьте пояснение"),IF(C5004="Приход",D5004,IF(C5004="Корректировка остатка",D5004,-D5004)),"")</f>
        <v/>
      </c>
      <c r="G5004" s="13"/>
      <c r="H5004" s="15" t="str">
        <f>IF(OR(B5004="",SUMPRODUCT(--EXACT('Номенклатура'!$A$6:$A$205,B5004))&lt;&gt;1),"",INDEX('Номенклатура'!$B$6:$B$205,SUMPRODUCT(EXACT('Номенклатура'!$A$6:$A$205,B5004)*(ROW('Номенклатура'!$A$6:$A$205)-5)))&amp;"")</f>
        <v/>
      </c>
      <c r="I5004" s="15" t="str">
        <f>IF(COUNTA(A5004:D5004,G5004)=0,"",IF(NOT(ISNUMBER(A5004)),"Укажите дату",IF(B5004="","Укажите код",IF(NOT(AND(ISTEXT(B5004),LEN(B5004)&gt;0,LEN(B5004)&lt;=30,ISNUMBER(FIND(LEFT(B5004,1),"ABCDEFGHIJKLMNOPQRSTUVWXYZ")),SUMPRODUCT((MID(B5004,{1,2,3,4,5,6,7,8,9,10,11,12,13,14,15,16,17,18,19,20,21,22,23,24,25,26,27,28,29,30},1)&lt;&gt;"")*ISERROR(FIND(MID(B5004,{1,2,3,4,5,6,7,8,9,10,11,12,13,14,15,16,17,18,19,20,21,22,23,24,25,26,27,28,29,30},1),"ABCDEFGHIJKLMNOPQRSTUVWXYZ0123456789-_")))=0,ISERROR(VALUE(B5004)))),"Недопустимый код: только латинские буквы A-Z в верхнем регистре, цифры, - и _; начало с буквы, до 30 символов (например MILK-001)",IF(SUMPRODUCT(--EXACT('Номенклатура'!$A$6:$A$205,B5004))=0,"Код не найден в номенклатуре",IF(SUMPRODUCT(--EXACT('Номенклатура'!$A$6:$A$205,B5004))&gt;1,"Код повторяется в номенклатуре",IF(ISNA(MATCH(C5004,{"Приход","Расход","Списание","Корректировка остатка"},0)),"Выберите тип операции",IF(NOT(ISNUMBER(D5004)),"Укажите количество",IF(D5004=0,"Количество не может быть 0",IF(AND(C5004&lt;&gt;"Корректировка остатка",D5004&lt;0),"Для этого типа количество положительное",IF(NOT(ISNUMBER('Номенклатура'!$C$2)),"Укажите дату начала учёта",IF(A5004&lt;INT('Номенклатура'!$C$2),"Раньше даты начала учёта: НЕ учтено",IF(AND(C5004="Корректировка остатка",TRIM(G5004)=""),"Учтено: добавьте пояснение","ОК")))))))))))))</f>
        <v/>
      </c>
    </row>
    <row r="5005" spans="1:9" x14ac:dyDescent="0.25">
      <c r="A5005" s="16"/>
      <c r="B5005" s="13"/>
      <c r="C5005" s="13"/>
      <c r="D5005" s="14"/>
      <c r="E5005" s="17" t="str">
        <f>IF(OR(B5005="",SUMPRODUCT(--EXACT('Номенклатура'!$A$6:$A$205,B5005))&lt;&gt;1),"",INDEX('Номенклатура'!$D$6:$D$205,SUMPRODUCT(EXACT('Номенклатура'!$A$6:$A$205,B5005)*(ROW('Номенклатура'!$A$6:$A$205)-5)))&amp;"")</f>
        <v/>
      </c>
      <c r="F5005" s="18" t="str">
        <f>IF(OR(I5005="ОК",I5005="Учтено: добавьте пояснение"),IF(C5005="Приход",D5005,IF(C5005="Корректировка остатка",D5005,-D5005)),"")</f>
        <v/>
      </c>
      <c r="G5005" s="13"/>
      <c r="H5005" s="15" t="str">
        <f>IF(OR(B5005="",SUMPRODUCT(--EXACT('Номенклатура'!$A$6:$A$205,B5005))&lt;&gt;1),"",INDEX('Номенклатура'!$B$6:$B$205,SUMPRODUCT(EXACT('Номенклатура'!$A$6:$A$205,B5005)*(ROW('Номенклатура'!$A$6:$A$205)-5)))&amp;"")</f>
        <v/>
      </c>
      <c r="I5005" s="15" t="str">
        <f>IF(COUNTA(A5005:D5005,G5005)=0,"",IF(NOT(ISNUMBER(A5005)),"Укажите дату",IF(B5005="","Укажите код",IF(NOT(AND(ISTEXT(B5005),LEN(B5005)&gt;0,LEN(B5005)&lt;=30,ISNUMBER(FIND(LEFT(B5005,1),"ABCDEFGHIJKLMNOPQRSTUVWXYZ")),SUMPRODUCT((MID(B5005,{1,2,3,4,5,6,7,8,9,10,11,12,13,14,15,16,17,18,19,20,21,22,23,24,25,26,27,28,29,30},1)&lt;&gt;"")*ISERROR(FIND(MID(B5005,{1,2,3,4,5,6,7,8,9,10,11,12,13,14,15,16,17,18,19,20,21,22,23,24,25,26,27,28,29,30},1),"ABCDEFGHIJKLMNOPQRSTUVWXYZ0123456789-_")))=0,ISERROR(VALUE(B5005)))),"Недопустимый код: только латинские буквы A-Z в верхнем регистре, цифры, - и _; начало с буквы, до 30 символов (например MILK-001)",IF(SUMPRODUCT(--EXACT('Номенклатура'!$A$6:$A$205,B5005))=0,"Код не найден в номенклатуре",IF(SUMPRODUCT(--EXACT('Номенклатура'!$A$6:$A$205,B5005))&gt;1,"Код повторяется в номенклатуре",IF(ISNA(MATCH(C5005,{"Приход","Расход","Списание","Корректировка остатка"},0)),"Выберите тип операции",IF(NOT(ISNUMBER(D5005)),"Укажите количество",IF(D5005=0,"Количество не может быть 0",IF(AND(C5005&lt;&gt;"Корректировка остатка",D5005&lt;0),"Для этого типа количество положительное",IF(NOT(ISNUMBER('Номенклатура'!$C$2)),"Укажите дату начала учёта",IF(A5005&lt;INT('Номенклатура'!$C$2),"Раньше даты начала учёта: НЕ учтено",IF(AND(C5005="Корректировка остатка",TRIM(G5005)=""),"Учтено: добавьте пояснение","ОК")))))))))))))</f>
        <v/>
      </c>
    </row>
  </sheetData>
  <sheetProtection sheet="1" formatColumns="0" formatRows="0" autoFilter="0"/>
  <autoFilter ref="A5:I5005"/>
  <conditionalFormatting sqref="I6:I5005">
    <cfRule type="expression" dxfId="2" priority="1">
      <formula>AND($I6&lt;&gt;"",$I6&lt;&gt;"ОК",LEFT($I6,6)&lt;&gt;"Учтено")</formula>
    </cfRule>
  </conditionalFormatting>
  <conditionalFormatting sqref="I6:I5005">
    <cfRule type="expression" dxfId="3" priority="2">
      <formula>LEFT($I6,6)="Учтено"</formula>
    </cfRule>
  </conditionalFormatting>
  <conditionalFormatting sqref="I6:I5005">
    <cfRule type="expression" dxfId="4" priority="3">
      <formula>$I6="ОК"</formula>
    </cfRule>
  </conditionalFormatting>
  <conditionalFormatting sqref="F6:F5005">
    <cfRule type="expression" dxfId="5" priority="4">
      <formula>AND(ISNUMBER($F6),$F6&lt;0)</formula>
    </cfRule>
  </conditionalFormatting>
  <dataValidations count="4">
    <dataValidation type="date" allowBlank="1" showErrorMessage="1" errorStyle="stop" errorTitle="Дата операции" error="Введите дату в формате ДД.ММ.ГГГГ." sqref="A6:A5005">
      <formula1>36526</formula1>
      <formula2>73415</formula2>
    </dataValidation>
    <dataValidation type="list" allowBlank="1" showErrorMessage="1" errorStyle="stop" errorTitle="Код товара" error="Такого кода нет в листе «Номенклатура». Выберите код из списка или сначала заведите товар." sqref="B6:B5005">
      <formula1>'Номенклатура'!$A$6:$A$205</formula1>
    </dataValidation>
    <dataValidation type="list" allowBlank="1" showErrorMessage="1" errorStyle="stop" errorTitle="Тип операции" error="Выберите тип из списка." sqref="C6:C5005">
      <formula1>"Приход,Расход,Списание,Корректировка остатка"</formula1>
    </dataValidation>
    <dataValidation type="custom" allowBlank="1" showErrorMessage="1" errorStyle="stop" errorTitle="Количество" error="Введите число в базовых единицах (мл, г, шт). Для прихода, расхода и списания — больше 0. Минус допустим только для корректировки остатка." sqref="D6:D5005">
      <formula1>AND(ISNUMBER(D6),D6&lt;&gt;0,OR(C6="Корректировка остатка",D6&gt;0))</formula1>
    </dataValidation>
  </dataValidations>
  <pageSetup paperSize="9" orientation="landscape" fitToWidth="1"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14178"/>
    <pageSetUpPr fitToPage="1"/>
  </sheetPr>
  <dimension ref="A1:L205"/>
  <sheetViews>
    <sheetView workbookViewId="0">
      <pane xSplit="2" ySplit="5" topLeftCell="C6" activePane="bottomRight" state="frozen"/>
      <selection pane="bottomRight"/>
    </sheetView>
  </sheetViews>
  <sheetFormatPr defaultRowHeight="15" outlineLevelRow="0" outlineLevelCol="0" x14ac:dyDescent="55"/>
  <cols>
    <col min="1" max="1" width="16" customWidth="1"/>
    <col min="2" max="2" width="32" customWidth="1"/>
    <col min="3" max="3" width="8" customWidth="1"/>
    <col min="4" max="4" width="16" customWidth="1"/>
    <col min="5" max="7" width="14" customWidth="1"/>
    <col min="8" max="8" width="16" customWidth="1"/>
    <col min="9" max="9" width="18" customWidth="1"/>
    <col min="10" max="10" width="16" customWidth="1"/>
    <col min="11" max="11" width="36" customWidth="1"/>
    <col min="12" max="12" width="16" customWidth="1"/>
  </cols>
  <sheetData>
    <row r="1" ht="26" customHeight="1" spans="1:1" x14ac:dyDescent="0.25">
      <c r="A1" s="7" t="s">
        <v>115</v>
      </c>
    </row>
    <row r="2" spans="1:12" x14ac:dyDescent="0.25">
      <c r="A2" s="19" t="s">
        <v>116</v>
      </c>
      <c r="C2" s="20">
        <f>COUNTIF(K6:K205,"Пополнить")</f>
        <v>0</v>
      </c>
      <c r="E2" s="19" t="s">
        <v>117</v>
      </c>
      <c r="H2" s="20">
        <f>COUNTIF(K6:K205,"Проблема данных*")+COUNTIF(K6:K205,"Проверьте номенклатуру*")</f>
        <v>0</v>
      </c>
      <c r="J2" s="19" t="s">
        <v>118</v>
      </c>
      <c r="L2" s="20">
        <f>SUMPRODUCT(('Движения'!$I$6:$I$5005&lt;&gt;"")*('Движения'!$I$6:$I$5005&lt;&gt;"ОК")*(LEFT('Движения'!$I$6:$I$5005,6)&lt;&gt;"Учтено"))</f>
        <v>0</v>
      </c>
    </row>
    <row r="3" spans="1:12" x14ac:dyDescent="0.25">
      <c r="A3" s="11" t="s">
        <v>119</v>
      </c>
      <c r="J3" s="19" t="s">
        <v>120</v>
      </c>
      <c r="L3" s="20">
        <f>SUMPRODUCT(('Инвентаризация'!$E$6:$E$1005&lt;&gt;"")*('Инвентаризация'!$E$6:$E$1005&lt;&gt;"ОК"))</f>
        <v>0</v>
      </c>
    </row>
    <row r="4" spans="1:1" x14ac:dyDescent="0.25">
      <c r="A4" s="11" t="s">
        <v>121</v>
      </c>
    </row>
    <row r="5" ht="48" customHeight="1" spans="1:12" x14ac:dyDescent="0.25">
      <c r="A5" s="12" t="s">
        <v>122</v>
      </c>
      <c r="B5" s="12" t="s">
        <v>96</v>
      </c>
      <c r="C5" s="12" t="s">
        <v>110</v>
      </c>
      <c r="D5" s="12" t="s">
        <v>123</v>
      </c>
      <c r="E5" s="12" t="s">
        <v>71</v>
      </c>
      <c r="F5" s="12" t="s">
        <v>124</v>
      </c>
      <c r="G5" s="12" t="s">
        <v>125</v>
      </c>
      <c r="H5" s="12" t="s">
        <v>126</v>
      </c>
      <c r="I5" s="12" t="s">
        <v>127</v>
      </c>
      <c r="J5" s="12" t="s">
        <v>128</v>
      </c>
      <c r="K5" s="12" t="s">
        <v>129</v>
      </c>
      <c r="L5" s="12" t="s">
        <v>130</v>
      </c>
    </row>
    <row r="6" spans="1:12" x14ac:dyDescent="0.25">
      <c r="A6" s="15" t="str">
        <f>IF('Номенклатура'!A6="","",'Номенклатура'!A6)</f>
        <v/>
      </c>
      <c r="B6" s="15" t="str">
        <f>IF($A6="","",'Номенклатура'!B6&amp;"")</f>
        <v/>
      </c>
      <c r="C6" s="15" t="str">
        <f>IF($A6="","",'Номенклатура'!D6&amp;"")</f>
        <v/>
      </c>
      <c r="D6" s="18" t="str">
        <f>IF($A6="","",N('Номенклатура'!F6))</f>
        <v/>
      </c>
      <c r="E6" s="18" t="str">
        <f>IF($A6="","",IF(LEFT('Номенклатура'!I6,16)="Недопустимый код",0,SUMIFS('Движения'!$F$6:$F$5005,'Движения'!$B$6:$B$5005,$A6,'Движения'!$C$6:$C$5005,"Приход")))</f>
        <v/>
      </c>
      <c r="F6" s="18" t="str">
        <f>IF($A6="","",-IF(LEFT('Номенклатура'!I6,16)="Недопустимый код",0,SUMIFS('Движения'!$F$6:$F$5005,'Движения'!$B$6:$B$5005,$A6,'Движения'!$C$6:$C$5005,"Расход")))</f>
        <v/>
      </c>
      <c r="G6" s="18" t="str">
        <f>IF($A6="","",-IF(LEFT('Номенклатура'!I6,16)="Недопустимый код",0,SUMIFS('Движения'!$F$6:$F$5005,'Движения'!$B$6:$B$5005,$A6,'Движения'!$C$6:$C$5005,"Списание")))</f>
        <v/>
      </c>
      <c r="H6" s="18" t="str">
        <f>IF($A6="","",IF(LEFT('Номенклатура'!I6,16)="Недопустимый код",0,SUMIFS('Движения'!$F$6:$F$5005,'Движения'!$B$6:$B$5005,$A6,'Движения'!$C$6:$C$5005,"Корректировка остатка")))</f>
        <v/>
      </c>
      <c r="I6" s="18" t="str">
        <f>IF($A6="","",ROUND(D6+E6-F6-G6+H6,6))</f>
        <v/>
      </c>
      <c r="J6" s="18" t="str">
        <f>IF($A6="","",IF('Номенклатура'!G6="","",N('Номенклатура'!G6)))</f>
        <v/>
      </c>
      <c r="K6" s="15" t="str">
        <f>IF($A6="","",IF('Номенклатура'!I6&lt;&gt;"ОК","Проверьте номенклатуру: "&amp;'Номенклатура'!I6,IF(I6&lt;0,"Проблема данных: остаток меньше нуля",IF(J6="","Минимум не задан",IF(I6&lt;=J6,"Пополнить","ОК")))))</f>
        <v/>
      </c>
      <c r="L6" s="18" t="str">
        <f>IF($A6="","",IF(NOT(ISNUMBER('Номенклатура'!E6)),"",IF('Номенклатура'!E6&gt;0,ROUND(I6/'Номенклатура'!E6,2),"")))</f>
        <v/>
      </c>
    </row>
    <row r="7" spans="1:12" x14ac:dyDescent="0.25">
      <c r="A7" s="15" t="str">
        <f>IF('Номенклатура'!A7="","",'Номенклатура'!A7)</f>
        <v/>
      </c>
      <c r="B7" s="15" t="str">
        <f>IF($A7="","",'Номенклатура'!B7&amp;"")</f>
        <v/>
      </c>
      <c r="C7" s="15" t="str">
        <f>IF($A7="","",'Номенклатура'!D7&amp;"")</f>
        <v/>
      </c>
      <c r="D7" s="18" t="str">
        <f>IF($A7="","",N('Номенклатура'!F7))</f>
        <v/>
      </c>
      <c r="E7" s="18" t="str">
        <f>IF($A7="","",IF(LEFT('Номенклатура'!I7,16)="Недопустимый код",0,SUMIFS('Движения'!$F$6:$F$5005,'Движения'!$B$6:$B$5005,$A7,'Движения'!$C$6:$C$5005,"Приход")))</f>
        <v/>
      </c>
      <c r="F7" s="18" t="str">
        <f>IF($A7="","",-IF(LEFT('Номенклатура'!I7,16)="Недопустимый код",0,SUMIFS('Движения'!$F$6:$F$5005,'Движения'!$B$6:$B$5005,$A7,'Движения'!$C$6:$C$5005,"Расход")))</f>
        <v/>
      </c>
      <c r="G7" s="18" t="str">
        <f>IF($A7="","",-IF(LEFT('Номенклатура'!I7,16)="Недопустимый код",0,SUMIFS('Движения'!$F$6:$F$5005,'Движения'!$B$6:$B$5005,$A7,'Движения'!$C$6:$C$5005,"Списание")))</f>
        <v/>
      </c>
      <c r="H7" s="18" t="str">
        <f>IF($A7="","",IF(LEFT('Номенклатура'!I7,16)="Недопустимый код",0,SUMIFS('Движения'!$F$6:$F$5005,'Движения'!$B$6:$B$5005,$A7,'Движения'!$C$6:$C$5005,"Корректировка остатка")))</f>
        <v/>
      </c>
      <c r="I7" s="18" t="str">
        <f>IF($A7="","",ROUND(D7+E7-F7-G7+H7,6))</f>
        <v/>
      </c>
      <c r="J7" s="18" t="str">
        <f>IF($A7="","",IF('Номенклатура'!G7="","",N('Номенклатура'!G7)))</f>
        <v/>
      </c>
      <c r="K7" s="15" t="str">
        <f>IF($A7="","",IF('Номенклатура'!I7&lt;&gt;"ОК","Проверьте номенклатуру: "&amp;'Номенклатура'!I7,IF(I7&lt;0,"Проблема данных: остаток меньше нуля",IF(J7="","Минимум не задан",IF(I7&lt;=J7,"Пополнить","ОК")))))</f>
        <v/>
      </c>
      <c r="L7" s="18" t="str">
        <f>IF($A7="","",IF(NOT(ISNUMBER('Номенклатура'!E7)),"",IF('Номенклатура'!E7&gt;0,ROUND(I7/'Номенклатура'!E7,2),"")))</f>
        <v/>
      </c>
    </row>
    <row r="8" spans="1:12" x14ac:dyDescent="0.25">
      <c r="A8" s="15" t="str">
        <f>IF('Номенклатура'!A8="","",'Номенклатура'!A8)</f>
        <v/>
      </c>
      <c r="B8" s="15" t="str">
        <f>IF($A8="","",'Номенклатура'!B8&amp;"")</f>
        <v/>
      </c>
      <c r="C8" s="15" t="str">
        <f>IF($A8="","",'Номенклатура'!D8&amp;"")</f>
        <v/>
      </c>
      <c r="D8" s="18" t="str">
        <f>IF($A8="","",N('Номенклатура'!F8))</f>
        <v/>
      </c>
      <c r="E8" s="18" t="str">
        <f>IF($A8="","",IF(LEFT('Номенклатура'!I8,16)="Недопустимый код",0,SUMIFS('Движения'!$F$6:$F$5005,'Движения'!$B$6:$B$5005,$A8,'Движения'!$C$6:$C$5005,"Приход")))</f>
        <v/>
      </c>
      <c r="F8" s="18" t="str">
        <f>IF($A8="","",-IF(LEFT('Номенклатура'!I8,16)="Недопустимый код",0,SUMIFS('Движения'!$F$6:$F$5005,'Движения'!$B$6:$B$5005,$A8,'Движения'!$C$6:$C$5005,"Расход")))</f>
        <v/>
      </c>
      <c r="G8" s="18" t="str">
        <f>IF($A8="","",-IF(LEFT('Номенклатура'!I8,16)="Недопустимый код",0,SUMIFS('Движения'!$F$6:$F$5005,'Движения'!$B$6:$B$5005,$A8,'Движения'!$C$6:$C$5005,"Списание")))</f>
        <v/>
      </c>
      <c r="H8" s="18" t="str">
        <f>IF($A8="","",IF(LEFT('Номенклатура'!I8,16)="Недопустимый код",0,SUMIFS('Движения'!$F$6:$F$5005,'Движения'!$B$6:$B$5005,$A8,'Движения'!$C$6:$C$5005,"Корректировка остатка")))</f>
        <v/>
      </c>
      <c r="I8" s="18" t="str">
        <f>IF($A8="","",ROUND(D8+E8-F8-G8+H8,6))</f>
        <v/>
      </c>
      <c r="J8" s="18" t="str">
        <f>IF($A8="","",IF('Номенклатура'!G8="","",N('Номенклатура'!G8)))</f>
        <v/>
      </c>
      <c r="K8" s="15" t="str">
        <f>IF($A8="","",IF('Номенклатура'!I8&lt;&gt;"ОК","Проверьте номенклатуру: "&amp;'Номенклатура'!I8,IF(I8&lt;0,"Проблема данных: остаток меньше нуля",IF(J8="","Минимум не задан",IF(I8&lt;=J8,"Пополнить","ОК")))))</f>
        <v/>
      </c>
      <c r="L8" s="18" t="str">
        <f>IF($A8="","",IF(NOT(ISNUMBER('Номенклатура'!E8)),"",IF('Номенклатура'!E8&gt;0,ROUND(I8/'Номенклатура'!E8,2),"")))</f>
        <v/>
      </c>
    </row>
    <row r="9" spans="1:12" x14ac:dyDescent="0.25">
      <c r="A9" s="15" t="str">
        <f>IF('Номенклатура'!A9="","",'Номенклатура'!A9)</f>
        <v/>
      </c>
      <c r="B9" s="15" t="str">
        <f>IF($A9="","",'Номенклатура'!B9&amp;"")</f>
        <v/>
      </c>
      <c r="C9" s="15" t="str">
        <f>IF($A9="","",'Номенклатура'!D9&amp;"")</f>
        <v/>
      </c>
      <c r="D9" s="18" t="str">
        <f>IF($A9="","",N('Номенклатура'!F9))</f>
        <v/>
      </c>
      <c r="E9" s="18" t="str">
        <f>IF($A9="","",IF(LEFT('Номенклатура'!I9,16)="Недопустимый код",0,SUMIFS('Движения'!$F$6:$F$5005,'Движения'!$B$6:$B$5005,$A9,'Движения'!$C$6:$C$5005,"Приход")))</f>
        <v/>
      </c>
      <c r="F9" s="18" t="str">
        <f>IF($A9="","",-IF(LEFT('Номенклатура'!I9,16)="Недопустимый код",0,SUMIFS('Движения'!$F$6:$F$5005,'Движения'!$B$6:$B$5005,$A9,'Движения'!$C$6:$C$5005,"Расход")))</f>
        <v/>
      </c>
      <c r="G9" s="18" t="str">
        <f>IF($A9="","",-IF(LEFT('Номенклатура'!I9,16)="Недопустимый код",0,SUMIFS('Движения'!$F$6:$F$5005,'Движения'!$B$6:$B$5005,$A9,'Движения'!$C$6:$C$5005,"Списание")))</f>
        <v/>
      </c>
      <c r="H9" s="18" t="str">
        <f>IF($A9="","",IF(LEFT('Номенклатура'!I9,16)="Недопустимый код",0,SUMIFS('Движения'!$F$6:$F$5005,'Движения'!$B$6:$B$5005,$A9,'Движения'!$C$6:$C$5005,"Корректировка остатка")))</f>
        <v/>
      </c>
      <c r="I9" s="18" t="str">
        <f>IF($A9="","",ROUND(D9+E9-F9-G9+H9,6))</f>
        <v/>
      </c>
      <c r="J9" s="18" t="str">
        <f>IF($A9="","",IF('Номенклатура'!G9="","",N('Номенклатура'!G9)))</f>
        <v/>
      </c>
      <c r="K9" s="15" t="str">
        <f>IF($A9="","",IF('Номенклатура'!I9&lt;&gt;"ОК","Проверьте номенклатуру: "&amp;'Номенклатура'!I9,IF(I9&lt;0,"Проблема данных: остаток меньше нуля",IF(J9="","Минимум не задан",IF(I9&lt;=J9,"Пополнить","ОК")))))</f>
        <v/>
      </c>
      <c r="L9" s="18" t="str">
        <f>IF($A9="","",IF(NOT(ISNUMBER('Номенклатура'!E9)),"",IF('Номенклатура'!E9&gt;0,ROUND(I9/'Номенклатура'!E9,2),"")))</f>
        <v/>
      </c>
    </row>
    <row r="10" spans="1:12" x14ac:dyDescent="0.25">
      <c r="A10" s="15" t="str">
        <f>IF('Номенклатура'!A10="","",'Номенклатура'!A10)</f>
        <v/>
      </c>
      <c r="B10" s="15" t="str">
        <f>IF($A10="","",'Номенклатура'!B10&amp;"")</f>
        <v/>
      </c>
      <c r="C10" s="15" t="str">
        <f>IF($A10="","",'Номенклатура'!D10&amp;"")</f>
        <v/>
      </c>
      <c r="D10" s="18" t="str">
        <f>IF($A10="","",N('Номенклатура'!F10))</f>
        <v/>
      </c>
      <c r="E10" s="18" t="str">
        <f>IF($A10="","",IF(LEFT('Номенклатура'!I10,16)="Недопустимый код",0,SUMIFS('Движения'!$F$6:$F$5005,'Движения'!$B$6:$B$5005,$A10,'Движения'!$C$6:$C$5005,"Приход")))</f>
        <v/>
      </c>
      <c r="F10" s="18" t="str">
        <f>IF($A10="","",-IF(LEFT('Номенклатура'!I10,16)="Недопустимый код",0,SUMIFS('Движения'!$F$6:$F$5005,'Движения'!$B$6:$B$5005,$A10,'Движения'!$C$6:$C$5005,"Расход")))</f>
        <v/>
      </c>
      <c r="G10" s="18" t="str">
        <f>IF($A10="","",-IF(LEFT('Номенклатура'!I10,16)="Недопустимый код",0,SUMIFS('Движения'!$F$6:$F$5005,'Движения'!$B$6:$B$5005,$A10,'Движения'!$C$6:$C$5005,"Списание")))</f>
        <v/>
      </c>
      <c r="H10" s="18" t="str">
        <f>IF($A10="","",IF(LEFT('Номенклатура'!I10,16)="Недопустимый код",0,SUMIFS('Движения'!$F$6:$F$5005,'Движения'!$B$6:$B$5005,$A10,'Движения'!$C$6:$C$5005,"Корректировка остатка")))</f>
        <v/>
      </c>
      <c r="I10" s="18" t="str">
        <f>IF($A10="","",ROUND(D10+E10-F10-G10+H10,6))</f>
        <v/>
      </c>
      <c r="J10" s="18" t="str">
        <f>IF($A10="","",IF('Номенклатура'!G10="","",N('Номенклатура'!G10)))</f>
        <v/>
      </c>
      <c r="K10" s="15" t="str">
        <f>IF($A10="","",IF('Номенклатура'!I10&lt;&gt;"ОК","Проверьте номенклатуру: "&amp;'Номенклатура'!I10,IF(I10&lt;0,"Проблема данных: остаток меньше нуля",IF(J10="","Минимум не задан",IF(I10&lt;=J10,"Пополнить","ОК")))))</f>
        <v/>
      </c>
      <c r="L10" s="18" t="str">
        <f>IF($A10="","",IF(NOT(ISNUMBER('Номенклатура'!E10)),"",IF('Номенклатура'!E10&gt;0,ROUND(I10/'Номенклатура'!E10,2),"")))</f>
        <v/>
      </c>
    </row>
    <row r="11" spans="1:12" x14ac:dyDescent="0.25">
      <c r="A11" s="15" t="str">
        <f>IF('Номенклатура'!A11="","",'Номенклатура'!A11)</f>
        <v/>
      </c>
      <c r="B11" s="15" t="str">
        <f>IF($A11="","",'Номенклатура'!B11&amp;"")</f>
        <v/>
      </c>
      <c r="C11" s="15" t="str">
        <f>IF($A11="","",'Номенклатура'!D11&amp;"")</f>
        <v/>
      </c>
      <c r="D11" s="18" t="str">
        <f>IF($A11="","",N('Номенклатура'!F11))</f>
        <v/>
      </c>
      <c r="E11" s="18" t="str">
        <f>IF($A11="","",IF(LEFT('Номенклатура'!I11,16)="Недопустимый код",0,SUMIFS('Движения'!$F$6:$F$5005,'Движения'!$B$6:$B$5005,$A11,'Движения'!$C$6:$C$5005,"Приход")))</f>
        <v/>
      </c>
      <c r="F11" s="18" t="str">
        <f>IF($A11="","",-IF(LEFT('Номенклатура'!I11,16)="Недопустимый код",0,SUMIFS('Движения'!$F$6:$F$5005,'Движения'!$B$6:$B$5005,$A11,'Движения'!$C$6:$C$5005,"Расход")))</f>
        <v/>
      </c>
      <c r="G11" s="18" t="str">
        <f>IF($A11="","",-IF(LEFT('Номенклатура'!I11,16)="Недопустимый код",0,SUMIFS('Движения'!$F$6:$F$5005,'Движения'!$B$6:$B$5005,$A11,'Движения'!$C$6:$C$5005,"Списание")))</f>
        <v/>
      </c>
      <c r="H11" s="18" t="str">
        <f>IF($A11="","",IF(LEFT('Номенклатура'!I11,16)="Недопустимый код",0,SUMIFS('Движения'!$F$6:$F$5005,'Движения'!$B$6:$B$5005,$A11,'Движения'!$C$6:$C$5005,"Корректировка остатка")))</f>
        <v/>
      </c>
      <c r="I11" s="18" t="str">
        <f>IF($A11="","",ROUND(D11+E11-F11-G11+H11,6))</f>
        <v/>
      </c>
      <c r="J11" s="18" t="str">
        <f>IF($A11="","",IF('Номенклатура'!G11="","",N('Номенклатура'!G11)))</f>
        <v/>
      </c>
      <c r="K11" s="15" t="str">
        <f>IF($A11="","",IF('Номенклатура'!I11&lt;&gt;"ОК","Проверьте номенклатуру: "&amp;'Номенклатура'!I11,IF(I11&lt;0,"Проблема данных: остаток меньше нуля",IF(J11="","Минимум не задан",IF(I11&lt;=J11,"Пополнить","ОК")))))</f>
        <v/>
      </c>
      <c r="L11" s="18" t="str">
        <f>IF($A11="","",IF(NOT(ISNUMBER('Номенклатура'!E11)),"",IF('Номенклатура'!E11&gt;0,ROUND(I11/'Номенклатура'!E11,2),"")))</f>
        <v/>
      </c>
    </row>
    <row r="12" spans="1:12" x14ac:dyDescent="0.25">
      <c r="A12" s="15" t="str">
        <f>IF('Номенклатура'!A12="","",'Номенклатура'!A12)</f>
        <v/>
      </c>
      <c r="B12" s="15" t="str">
        <f>IF($A12="","",'Номенклатура'!B12&amp;"")</f>
        <v/>
      </c>
      <c r="C12" s="15" t="str">
        <f>IF($A12="","",'Номенклатура'!D12&amp;"")</f>
        <v/>
      </c>
      <c r="D12" s="18" t="str">
        <f>IF($A12="","",N('Номенклатура'!F12))</f>
        <v/>
      </c>
      <c r="E12" s="18" t="str">
        <f>IF($A12="","",IF(LEFT('Номенклатура'!I12,16)="Недопустимый код",0,SUMIFS('Движения'!$F$6:$F$5005,'Движения'!$B$6:$B$5005,$A12,'Движения'!$C$6:$C$5005,"Приход")))</f>
        <v/>
      </c>
      <c r="F12" s="18" t="str">
        <f>IF($A12="","",-IF(LEFT('Номенклатура'!I12,16)="Недопустимый код",0,SUMIFS('Движения'!$F$6:$F$5005,'Движения'!$B$6:$B$5005,$A12,'Движения'!$C$6:$C$5005,"Расход")))</f>
        <v/>
      </c>
      <c r="G12" s="18" t="str">
        <f>IF($A12="","",-IF(LEFT('Номенклатура'!I12,16)="Недопустимый код",0,SUMIFS('Движения'!$F$6:$F$5005,'Движения'!$B$6:$B$5005,$A12,'Движения'!$C$6:$C$5005,"Списание")))</f>
        <v/>
      </c>
      <c r="H12" s="18" t="str">
        <f>IF($A12="","",IF(LEFT('Номенклатура'!I12,16)="Недопустимый код",0,SUMIFS('Движения'!$F$6:$F$5005,'Движения'!$B$6:$B$5005,$A12,'Движения'!$C$6:$C$5005,"Корректировка остатка")))</f>
        <v/>
      </c>
      <c r="I12" s="18" t="str">
        <f>IF($A12="","",ROUND(D12+E12-F12-G12+H12,6))</f>
        <v/>
      </c>
      <c r="J12" s="18" t="str">
        <f>IF($A12="","",IF('Номенклатура'!G12="","",N('Номенклатура'!G12)))</f>
        <v/>
      </c>
      <c r="K12" s="15" t="str">
        <f>IF($A12="","",IF('Номенклатура'!I12&lt;&gt;"ОК","Проверьте номенклатуру: "&amp;'Номенклатура'!I12,IF(I12&lt;0,"Проблема данных: остаток меньше нуля",IF(J12="","Минимум не задан",IF(I12&lt;=J12,"Пополнить","ОК")))))</f>
        <v/>
      </c>
      <c r="L12" s="18" t="str">
        <f>IF($A12="","",IF(NOT(ISNUMBER('Номенклатура'!E12)),"",IF('Номенклатура'!E12&gt;0,ROUND(I12/'Номенклатура'!E12,2),"")))</f>
        <v/>
      </c>
    </row>
    <row r="13" spans="1:12" x14ac:dyDescent="0.25">
      <c r="A13" s="15" t="str">
        <f>IF('Номенклатура'!A13="","",'Номенклатура'!A13)</f>
        <v/>
      </c>
      <c r="B13" s="15" t="str">
        <f>IF($A13="","",'Номенклатура'!B13&amp;"")</f>
        <v/>
      </c>
      <c r="C13" s="15" t="str">
        <f>IF($A13="","",'Номенклатура'!D13&amp;"")</f>
        <v/>
      </c>
      <c r="D13" s="18" t="str">
        <f>IF($A13="","",N('Номенклатура'!F13))</f>
        <v/>
      </c>
      <c r="E13" s="18" t="str">
        <f>IF($A13="","",IF(LEFT('Номенклатура'!I13,16)="Недопустимый код",0,SUMIFS('Движения'!$F$6:$F$5005,'Движения'!$B$6:$B$5005,$A13,'Движения'!$C$6:$C$5005,"Приход")))</f>
        <v/>
      </c>
      <c r="F13" s="18" t="str">
        <f>IF($A13="","",-IF(LEFT('Номенклатура'!I13,16)="Недопустимый код",0,SUMIFS('Движения'!$F$6:$F$5005,'Движения'!$B$6:$B$5005,$A13,'Движения'!$C$6:$C$5005,"Расход")))</f>
        <v/>
      </c>
      <c r="G13" s="18" t="str">
        <f>IF($A13="","",-IF(LEFT('Номенклатура'!I13,16)="Недопустимый код",0,SUMIFS('Движения'!$F$6:$F$5005,'Движения'!$B$6:$B$5005,$A13,'Движения'!$C$6:$C$5005,"Списание")))</f>
        <v/>
      </c>
      <c r="H13" s="18" t="str">
        <f>IF($A13="","",IF(LEFT('Номенклатура'!I13,16)="Недопустимый код",0,SUMIFS('Движения'!$F$6:$F$5005,'Движения'!$B$6:$B$5005,$A13,'Движения'!$C$6:$C$5005,"Корректировка остатка")))</f>
        <v/>
      </c>
      <c r="I13" s="18" t="str">
        <f>IF($A13="","",ROUND(D13+E13-F13-G13+H13,6))</f>
        <v/>
      </c>
      <c r="J13" s="18" t="str">
        <f>IF($A13="","",IF('Номенклатура'!G13="","",N('Номенклатура'!G13)))</f>
        <v/>
      </c>
      <c r="K13" s="15" t="str">
        <f>IF($A13="","",IF('Номенклатура'!I13&lt;&gt;"ОК","Проверьте номенклатуру: "&amp;'Номенклатура'!I13,IF(I13&lt;0,"Проблема данных: остаток меньше нуля",IF(J13="","Минимум не задан",IF(I13&lt;=J13,"Пополнить","ОК")))))</f>
        <v/>
      </c>
      <c r="L13" s="18" t="str">
        <f>IF($A13="","",IF(NOT(ISNUMBER('Номенклатура'!E13)),"",IF('Номенклатура'!E13&gt;0,ROUND(I13/'Номенклатура'!E13,2),"")))</f>
        <v/>
      </c>
    </row>
    <row r="14" spans="1:12" x14ac:dyDescent="0.25">
      <c r="A14" s="15" t="str">
        <f>IF('Номенклатура'!A14="","",'Номенклатура'!A14)</f>
        <v/>
      </c>
      <c r="B14" s="15" t="str">
        <f>IF($A14="","",'Номенклатура'!B14&amp;"")</f>
        <v/>
      </c>
      <c r="C14" s="15" t="str">
        <f>IF($A14="","",'Номенклатура'!D14&amp;"")</f>
        <v/>
      </c>
      <c r="D14" s="18" t="str">
        <f>IF($A14="","",N('Номенклатура'!F14))</f>
        <v/>
      </c>
      <c r="E14" s="18" t="str">
        <f>IF($A14="","",IF(LEFT('Номенклатура'!I14,16)="Недопустимый код",0,SUMIFS('Движения'!$F$6:$F$5005,'Движения'!$B$6:$B$5005,$A14,'Движения'!$C$6:$C$5005,"Приход")))</f>
        <v/>
      </c>
      <c r="F14" s="18" t="str">
        <f>IF($A14="","",-IF(LEFT('Номенклатура'!I14,16)="Недопустимый код",0,SUMIFS('Движения'!$F$6:$F$5005,'Движения'!$B$6:$B$5005,$A14,'Движения'!$C$6:$C$5005,"Расход")))</f>
        <v/>
      </c>
      <c r="G14" s="18" t="str">
        <f>IF($A14="","",-IF(LEFT('Номенклатура'!I14,16)="Недопустимый код",0,SUMIFS('Движения'!$F$6:$F$5005,'Движения'!$B$6:$B$5005,$A14,'Движения'!$C$6:$C$5005,"Списание")))</f>
        <v/>
      </c>
      <c r="H14" s="18" t="str">
        <f>IF($A14="","",IF(LEFT('Номенклатура'!I14,16)="Недопустимый код",0,SUMIFS('Движения'!$F$6:$F$5005,'Движения'!$B$6:$B$5005,$A14,'Движения'!$C$6:$C$5005,"Корректировка остатка")))</f>
        <v/>
      </c>
      <c r="I14" s="18" t="str">
        <f>IF($A14="","",ROUND(D14+E14-F14-G14+H14,6))</f>
        <v/>
      </c>
      <c r="J14" s="18" t="str">
        <f>IF($A14="","",IF('Номенклатура'!G14="","",N('Номенклатура'!G14)))</f>
        <v/>
      </c>
      <c r="K14" s="15" t="str">
        <f>IF($A14="","",IF('Номенклатура'!I14&lt;&gt;"ОК","Проверьте номенклатуру: "&amp;'Номенклатура'!I14,IF(I14&lt;0,"Проблема данных: остаток меньше нуля",IF(J14="","Минимум не задан",IF(I14&lt;=J14,"Пополнить","ОК")))))</f>
        <v/>
      </c>
      <c r="L14" s="18" t="str">
        <f>IF($A14="","",IF(NOT(ISNUMBER('Номенклатура'!E14)),"",IF('Номенклатура'!E14&gt;0,ROUND(I14/'Номенклатура'!E14,2),"")))</f>
        <v/>
      </c>
    </row>
    <row r="15" spans="1:12" x14ac:dyDescent="0.25">
      <c r="A15" s="15" t="str">
        <f>IF('Номенклатура'!A15="","",'Номенклатура'!A15)</f>
        <v/>
      </c>
      <c r="B15" s="15" t="str">
        <f>IF($A15="","",'Номенклатура'!B15&amp;"")</f>
        <v/>
      </c>
      <c r="C15" s="15" t="str">
        <f>IF($A15="","",'Номенклатура'!D15&amp;"")</f>
        <v/>
      </c>
      <c r="D15" s="18" t="str">
        <f>IF($A15="","",N('Номенклатура'!F15))</f>
        <v/>
      </c>
      <c r="E15" s="18" t="str">
        <f>IF($A15="","",IF(LEFT('Номенклатура'!I15,16)="Недопустимый код",0,SUMIFS('Движения'!$F$6:$F$5005,'Движения'!$B$6:$B$5005,$A15,'Движения'!$C$6:$C$5005,"Приход")))</f>
        <v/>
      </c>
      <c r="F15" s="18" t="str">
        <f>IF($A15="","",-IF(LEFT('Номенклатура'!I15,16)="Недопустимый код",0,SUMIFS('Движения'!$F$6:$F$5005,'Движения'!$B$6:$B$5005,$A15,'Движения'!$C$6:$C$5005,"Расход")))</f>
        <v/>
      </c>
      <c r="G15" s="18" t="str">
        <f>IF($A15="","",-IF(LEFT('Номенклатура'!I15,16)="Недопустимый код",0,SUMIFS('Движения'!$F$6:$F$5005,'Движения'!$B$6:$B$5005,$A15,'Движения'!$C$6:$C$5005,"Списание")))</f>
        <v/>
      </c>
      <c r="H15" s="18" t="str">
        <f>IF($A15="","",IF(LEFT('Номенклатура'!I15,16)="Недопустимый код",0,SUMIFS('Движения'!$F$6:$F$5005,'Движения'!$B$6:$B$5005,$A15,'Движения'!$C$6:$C$5005,"Корректировка остатка")))</f>
        <v/>
      </c>
      <c r="I15" s="18" t="str">
        <f>IF($A15="","",ROUND(D15+E15-F15-G15+H15,6))</f>
        <v/>
      </c>
      <c r="J15" s="18" t="str">
        <f>IF($A15="","",IF('Номенклатура'!G15="","",N('Номенклатура'!G15)))</f>
        <v/>
      </c>
      <c r="K15" s="15" t="str">
        <f>IF($A15="","",IF('Номенклатура'!I15&lt;&gt;"ОК","Проверьте номенклатуру: "&amp;'Номенклатура'!I15,IF(I15&lt;0,"Проблема данных: остаток меньше нуля",IF(J15="","Минимум не задан",IF(I15&lt;=J15,"Пополнить","ОК")))))</f>
        <v/>
      </c>
      <c r="L15" s="18" t="str">
        <f>IF($A15="","",IF(NOT(ISNUMBER('Номенклатура'!E15)),"",IF('Номенклатура'!E15&gt;0,ROUND(I15/'Номенклатура'!E15,2),"")))</f>
        <v/>
      </c>
    </row>
    <row r="16" spans="1:12" x14ac:dyDescent="0.25">
      <c r="A16" s="15" t="str">
        <f>IF('Номенклатура'!A16="","",'Номенклатура'!A16)</f>
        <v/>
      </c>
      <c r="B16" s="15" t="str">
        <f>IF($A16="","",'Номенклатура'!B16&amp;"")</f>
        <v/>
      </c>
      <c r="C16" s="15" t="str">
        <f>IF($A16="","",'Номенклатура'!D16&amp;"")</f>
        <v/>
      </c>
      <c r="D16" s="18" t="str">
        <f>IF($A16="","",N('Номенклатура'!F16))</f>
        <v/>
      </c>
      <c r="E16" s="18" t="str">
        <f>IF($A16="","",IF(LEFT('Номенклатура'!I16,16)="Недопустимый код",0,SUMIFS('Движения'!$F$6:$F$5005,'Движения'!$B$6:$B$5005,$A16,'Движения'!$C$6:$C$5005,"Приход")))</f>
        <v/>
      </c>
      <c r="F16" s="18" t="str">
        <f>IF($A16="","",-IF(LEFT('Номенклатура'!I16,16)="Недопустимый код",0,SUMIFS('Движения'!$F$6:$F$5005,'Движения'!$B$6:$B$5005,$A16,'Движения'!$C$6:$C$5005,"Расход")))</f>
        <v/>
      </c>
      <c r="G16" s="18" t="str">
        <f>IF($A16="","",-IF(LEFT('Номенклатура'!I16,16)="Недопустимый код",0,SUMIFS('Движения'!$F$6:$F$5005,'Движения'!$B$6:$B$5005,$A16,'Движения'!$C$6:$C$5005,"Списание")))</f>
        <v/>
      </c>
      <c r="H16" s="18" t="str">
        <f>IF($A16="","",IF(LEFT('Номенклатура'!I16,16)="Недопустимый код",0,SUMIFS('Движения'!$F$6:$F$5005,'Движения'!$B$6:$B$5005,$A16,'Движения'!$C$6:$C$5005,"Корректировка остатка")))</f>
        <v/>
      </c>
      <c r="I16" s="18" t="str">
        <f>IF($A16="","",ROUND(D16+E16-F16-G16+H16,6))</f>
        <v/>
      </c>
      <c r="J16" s="18" t="str">
        <f>IF($A16="","",IF('Номенклатура'!G16="","",N('Номенклатура'!G16)))</f>
        <v/>
      </c>
      <c r="K16" s="15" t="str">
        <f>IF($A16="","",IF('Номенклатура'!I16&lt;&gt;"ОК","Проверьте номенклатуру: "&amp;'Номенклатура'!I16,IF(I16&lt;0,"Проблема данных: остаток меньше нуля",IF(J16="","Минимум не задан",IF(I16&lt;=J16,"Пополнить","ОК")))))</f>
        <v/>
      </c>
      <c r="L16" s="18" t="str">
        <f>IF($A16="","",IF(NOT(ISNUMBER('Номенклатура'!E16)),"",IF('Номенклатура'!E16&gt;0,ROUND(I16/'Номенклатура'!E16,2),"")))</f>
        <v/>
      </c>
    </row>
    <row r="17" spans="1:12" x14ac:dyDescent="0.25">
      <c r="A17" s="15" t="str">
        <f>IF('Номенклатура'!A17="","",'Номенклатура'!A17)</f>
        <v/>
      </c>
      <c r="B17" s="15" t="str">
        <f>IF($A17="","",'Номенклатура'!B17&amp;"")</f>
        <v/>
      </c>
      <c r="C17" s="15" t="str">
        <f>IF($A17="","",'Номенклатура'!D17&amp;"")</f>
        <v/>
      </c>
      <c r="D17" s="18" t="str">
        <f>IF($A17="","",N('Номенклатура'!F17))</f>
        <v/>
      </c>
      <c r="E17" s="18" t="str">
        <f>IF($A17="","",IF(LEFT('Номенклатура'!I17,16)="Недопустимый код",0,SUMIFS('Движения'!$F$6:$F$5005,'Движения'!$B$6:$B$5005,$A17,'Движения'!$C$6:$C$5005,"Приход")))</f>
        <v/>
      </c>
      <c r="F17" s="18" t="str">
        <f>IF($A17="","",-IF(LEFT('Номенклатура'!I17,16)="Недопустимый код",0,SUMIFS('Движения'!$F$6:$F$5005,'Движения'!$B$6:$B$5005,$A17,'Движения'!$C$6:$C$5005,"Расход")))</f>
        <v/>
      </c>
      <c r="G17" s="18" t="str">
        <f>IF($A17="","",-IF(LEFT('Номенклатура'!I17,16)="Недопустимый код",0,SUMIFS('Движения'!$F$6:$F$5005,'Движения'!$B$6:$B$5005,$A17,'Движения'!$C$6:$C$5005,"Списание")))</f>
        <v/>
      </c>
      <c r="H17" s="18" t="str">
        <f>IF($A17="","",IF(LEFT('Номенклатура'!I17,16)="Недопустимый код",0,SUMIFS('Движения'!$F$6:$F$5005,'Движения'!$B$6:$B$5005,$A17,'Движения'!$C$6:$C$5005,"Корректировка остатка")))</f>
        <v/>
      </c>
      <c r="I17" s="18" t="str">
        <f>IF($A17="","",ROUND(D17+E17-F17-G17+H17,6))</f>
        <v/>
      </c>
      <c r="J17" s="18" t="str">
        <f>IF($A17="","",IF('Номенклатура'!G17="","",N('Номенклатура'!G17)))</f>
        <v/>
      </c>
      <c r="K17" s="15" t="str">
        <f>IF($A17="","",IF('Номенклатура'!I17&lt;&gt;"ОК","Проверьте номенклатуру: "&amp;'Номенклатура'!I17,IF(I17&lt;0,"Проблема данных: остаток меньше нуля",IF(J17="","Минимум не задан",IF(I17&lt;=J17,"Пополнить","ОК")))))</f>
        <v/>
      </c>
      <c r="L17" s="18" t="str">
        <f>IF($A17="","",IF(NOT(ISNUMBER('Номенклатура'!E17)),"",IF('Номенклатура'!E17&gt;0,ROUND(I17/'Номенклатура'!E17,2),"")))</f>
        <v/>
      </c>
    </row>
    <row r="18" spans="1:12" x14ac:dyDescent="0.25">
      <c r="A18" s="15" t="str">
        <f>IF('Номенклатура'!A18="","",'Номенклатура'!A18)</f>
        <v/>
      </c>
      <c r="B18" s="15" t="str">
        <f>IF($A18="","",'Номенклатура'!B18&amp;"")</f>
        <v/>
      </c>
      <c r="C18" s="15" t="str">
        <f>IF($A18="","",'Номенклатура'!D18&amp;"")</f>
        <v/>
      </c>
      <c r="D18" s="18" t="str">
        <f>IF($A18="","",N('Номенклатура'!F18))</f>
        <v/>
      </c>
      <c r="E18" s="18" t="str">
        <f>IF($A18="","",IF(LEFT('Номенклатура'!I18,16)="Недопустимый код",0,SUMIFS('Движения'!$F$6:$F$5005,'Движения'!$B$6:$B$5005,$A18,'Движения'!$C$6:$C$5005,"Приход")))</f>
        <v/>
      </c>
      <c r="F18" s="18" t="str">
        <f>IF($A18="","",-IF(LEFT('Номенклатура'!I18,16)="Недопустимый код",0,SUMIFS('Движения'!$F$6:$F$5005,'Движения'!$B$6:$B$5005,$A18,'Движения'!$C$6:$C$5005,"Расход")))</f>
        <v/>
      </c>
      <c r="G18" s="18" t="str">
        <f>IF($A18="","",-IF(LEFT('Номенклатура'!I18,16)="Недопустимый код",0,SUMIFS('Движения'!$F$6:$F$5005,'Движения'!$B$6:$B$5005,$A18,'Движения'!$C$6:$C$5005,"Списание")))</f>
        <v/>
      </c>
      <c r="H18" s="18" t="str">
        <f>IF($A18="","",IF(LEFT('Номенклатура'!I18,16)="Недопустимый код",0,SUMIFS('Движения'!$F$6:$F$5005,'Движения'!$B$6:$B$5005,$A18,'Движения'!$C$6:$C$5005,"Корректировка остатка")))</f>
        <v/>
      </c>
      <c r="I18" s="18" t="str">
        <f>IF($A18="","",ROUND(D18+E18-F18-G18+H18,6))</f>
        <v/>
      </c>
      <c r="J18" s="18" t="str">
        <f>IF($A18="","",IF('Номенклатура'!G18="","",N('Номенклатура'!G18)))</f>
        <v/>
      </c>
      <c r="K18" s="15" t="str">
        <f>IF($A18="","",IF('Номенклатура'!I18&lt;&gt;"ОК","Проверьте номенклатуру: "&amp;'Номенклатура'!I18,IF(I18&lt;0,"Проблема данных: остаток меньше нуля",IF(J18="","Минимум не задан",IF(I18&lt;=J18,"Пополнить","ОК")))))</f>
        <v/>
      </c>
      <c r="L18" s="18" t="str">
        <f>IF($A18="","",IF(NOT(ISNUMBER('Номенклатура'!E18)),"",IF('Номенклатура'!E18&gt;0,ROUND(I18/'Номенклатура'!E18,2),"")))</f>
        <v/>
      </c>
    </row>
    <row r="19" spans="1:12" x14ac:dyDescent="0.25">
      <c r="A19" s="15" t="str">
        <f>IF('Номенклатура'!A19="","",'Номенклатура'!A19)</f>
        <v/>
      </c>
      <c r="B19" s="15" t="str">
        <f>IF($A19="","",'Номенклатура'!B19&amp;"")</f>
        <v/>
      </c>
      <c r="C19" s="15" t="str">
        <f>IF($A19="","",'Номенклатура'!D19&amp;"")</f>
        <v/>
      </c>
      <c r="D19" s="18" t="str">
        <f>IF($A19="","",N('Номенклатура'!F19))</f>
        <v/>
      </c>
      <c r="E19" s="18" t="str">
        <f>IF($A19="","",IF(LEFT('Номенклатура'!I19,16)="Недопустимый код",0,SUMIFS('Движения'!$F$6:$F$5005,'Движения'!$B$6:$B$5005,$A19,'Движения'!$C$6:$C$5005,"Приход")))</f>
        <v/>
      </c>
      <c r="F19" s="18" t="str">
        <f>IF($A19="","",-IF(LEFT('Номенклатура'!I19,16)="Недопустимый код",0,SUMIFS('Движения'!$F$6:$F$5005,'Движения'!$B$6:$B$5005,$A19,'Движения'!$C$6:$C$5005,"Расход")))</f>
        <v/>
      </c>
      <c r="G19" s="18" t="str">
        <f>IF($A19="","",-IF(LEFT('Номенклатура'!I19,16)="Недопустимый код",0,SUMIFS('Движения'!$F$6:$F$5005,'Движения'!$B$6:$B$5005,$A19,'Движения'!$C$6:$C$5005,"Списание")))</f>
        <v/>
      </c>
      <c r="H19" s="18" t="str">
        <f>IF($A19="","",IF(LEFT('Номенклатура'!I19,16)="Недопустимый код",0,SUMIFS('Движения'!$F$6:$F$5005,'Движения'!$B$6:$B$5005,$A19,'Движения'!$C$6:$C$5005,"Корректировка остатка")))</f>
        <v/>
      </c>
      <c r="I19" s="18" t="str">
        <f>IF($A19="","",ROUND(D19+E19-F19-G19+H19,6))</f>
        <v/>
      </c>
      <c r="J19" s="18" t="str">
        <f>IF($A19="","",IF('Номенклатура'!G19="","",N('Номенклатура'!G19)))</f>
        <v/>
      </c>
      <c r="K19" s="15" t="str">
        <f>IF($A19="","",IF('Номенклатура'!I19&lt;&gt;"ОК","Проверьте номенклатуру: "&amp;'Номенклатура'!I19,IF(I19&lt;0,"Проблема данных: остаток меньше нуля",IF(J19="","Минимум не задан",IF(I19&lt;=J19,"Пополнить","ОК")))))</f>
        <v/>
      </c>
      <c r="L19" s="18" t="str">
        <f>IF($A19="","",IF(NOT(ISNUMBER('Номенклатура'!E19)),"",IF('Номенклатура'!E19&gt;0,ROUND(I19/'Номенклатура'!E19,2),"")))</f>
        <v/>
      </c>
    </row>
    <row r="20" spans="1:12" x14ac:dyDescent="0.25">
      <c r="A20" s="15" t="str">
        <f>IF('Номенклатура'!A20="","",'Номенклатура'!A20)</f>
        <v/>
      </c>
      <c r="B20" s="15" t="str">
        <f>IF($A20="","",'Номенклатура'!B20&amp;"")</f>
        <v/>
      </c>
      <c r="C20" s="15" t="str">
        <f>IF($A20="","",'Номенклатура'!D20&amp;"")</f>
        <v/>
      </c>
      <c r="D20" s="18" t="str">
        <f>IF($A20="","",N('Номенклатура'!F20))</f>
        <v/>
      </c>
      <c r="E20" s="18" t="str">
        <f>IF($A20="","",IF(LEFT('Номенклатура'!I20,16)="Недопустимый код",0,SUMIFS('Движения'!$F$6:$F$5005,'Движения'!$B$6:$B$5005,$A20,'Движения'!$C$6:$C$5005,"Приход")))</f>
        <v/>
      </c>
      <c r="F20" s="18" t="str">
        <f>IF($A20="","",-IF(LEFT('Номенклатура'!I20,16)="Недопустимый код",0,SUMIFS('Движения'!$F$6:$F$5005,'Движения'!$B$6:$B$5005,$A20,'Движения'!$C$6:$C$5005,"Расход")))</f>
        <v/>
      </c>
      <c r="G20" s="18" t="str">
        <f>IF($A20="","",-IF(LEFT('Номенклатура'!I20,16)="Недопустимый код",0,SUMIFS('Движения'!$F$6:$F$5005,'Движения'!$B$6:$B$5005,$A20,'Движения'!$C$6:$C$5005,"Списание")))</f>
        <v/>
      </c>
      <c r="H20" s="18" t="str">
        <f>IF($A20="","",IF(LEFT('Номенклатура'!I20,16)="Недопустимый код",0,SUMIFS('Движения'!$F$6:$F$5005,'Движения'!$B$6:$B$5005,$A20,'Движения'!$C$6:$C$5005,"Корректировка остатка")))</f>
        <v/>
      </c>
      <c r="I20" s="18" t="str">
        <f>IF($A20="","",ROUND(D20+E20-F20-G20+H20,6))</f>
        <v/>
      </c>
      <c r="J20" s="18" t="str">
        <f>IF($A20="","",IF('Номенклатура'!G20="","",N('Номенклатура'!G20)))</f>
        <v/>
      </c>
      <c r="K20" s="15" t="str">
        <f>IF($A20="","",IF('Номенклатура'!I20&lt;&gt;"ОК","Проверьте номенклатуру: "&amp;'Номенклатура'!I20,IF(I20&lt;0,"Проблема данных: остаток меньше нуля",IF(J20="","Минимум не задан",IF(I20&lt;=J20,"Пополнить","ОК")))))</f>
        <v/>
      </c>
      <c r="L20" s="18" t="str">
        <f>IF($A20="","",IF(NOT(ISNUMBER('Номенклатура'!E20)),"",IF('Номенклатура'!E20&gt;0,ROUND(I20/'Номенклатура'!E20,2),"")))</f>
        <v/>
      </c>
    </row>
    <row r="21" spans="1:12" x14ac:dyDescent="0.25">
      <c r="A21" s="15" t="str">
        <f>IF('Номенклатура'!A21="","",'Номенклатура'!A21)</f>
        <v/>
      </c>
      <c r="B21" s="15" t="str">
        <f>IF($A21="","",'Номенклатура'!B21&amp;"")</f>
        <v/>
      </c>
      <c r="C21" s="15" t="str">
        <f>IF($A21="","",'Номенклатура'!D21&amp;"")</f>
        <v/>
      </c>
      <c r="D21" s="18" t="str">
        <f>IF($A21="","",N('Номенклатура'!F21))</f>
        <v/>
      </c>
      <c r="E21" s="18" t="str">
        <f>IF($A21="","",IF(LEFT('Номенклатура'!I21,16)="Недопустимый код",0,SUMIFS('Движения'!$F$6:$F$5005,'Движения'!$B$6:$B$5005,$A21,'Движения'!$C$6:$C$5005,"Приход")))</f>
        <v/>
      </c>
      <c r="F21" s="18" t="str">
        <f>IF($A21="","",-IF(LEFT('Номенклатура'!I21,16)="Недопустимый код",0,SUMIFS('Движения'!$F$6:$F$5005,'Движения'!$B$6:$B$5005,$A21,'Движения'!$C$6:$C$5005,"Расход")))</f>
        <v/>
      </c>
      <c r="G21" s="18" t="str">
        <f>IF($A21="","",-IF(LEFT('Номенклатура'!I21,16)="Недопустимый код",0,SUMIFS('Движения'!$F$6:$F$5005,'Движения'!$B$6:$B$5005,$A21,'Движения'!$C$6:$C$5005,"Списание")))</f>
        <v/>
      </c>
      <c r="H21" s="18" t="str">
        <f>IF($A21="","",IF(LEFT('Номенклатура'!I21,16)="Недопустимый код",0,SUMIFS('Движения'!$F$6:$F$5005,'Движения'!$B$6:$B$5005,$A21,'Движения'!$C$6:$C$5005,"Корректировка остатка")))</f>
        <v/>
      </c>
      <c r="I21" s="18" t="str">
        <f>IF($A21="","",ROUND(D21+E21-F21-G21+H21,6))</f>
        <v/>
      </c>
      <c r="J21" s="18" t="str">
        <f>IF($A21="","",IF('Номенклатура'!G21="","",N('Номенклатура'!G21)))</f>
        <v/>
      </c>
      <c r="K21" s="15" t="str">
        <f>IF($A21="","",IF('Номенклатура'!I21&lt;&gt;"ОК","Проверьте номенклатуру: "&amp;'Номенклатура'!I21,IF(I21&lt;0,"Проблема данных: остаток меньше нуля",IF(J21="","Минимум не задан",IF(I21&lt;=J21,"Пополнить","ОК")))))</f>
        <v/>
      </c>
      <c r="L21" s="18" t="str">
        <f>IF($A21="","",IF(NOT(ISNUMBER('Номенклатура'!E21)),"",IF('Номенклатура'!E21&gt;0,ROUND(I21/'Номенклатура'!E21,2),"")))</f>
        <v/>
      </c>
    </row>
    <row r="22" spans="1:12" x14ac:dyDescent="0.25">
      <c r="A22" s="15" t="str">
        <f>IF('Номенклатура'!A22="","",'Номенклатура'!A22)</f>
        <v/>
      </c>
      <c r="B22" s="15" t="str">
        <f>IF($A22="","",'Номенклатура'!B22&amp;"")</f>
        <v/>
      </c>
      <c r="C22" s="15" t="str">
        <f>IF($A22="","",'Номенклатура'!D22&amp;"")</f>
        <v/>
      </c>
      <c r="D22" s="18" t="str">
        <f>IF($A22="","",N('Номенклатура'!F22))</f>
        <v/>
      </c>
      <c r="E22" s="18" t="str">
        <f>IF($A22="","",IF(LEFT('Номенклатура'!I22,16)="Недопустимый код",0,SUMIFS('Движения'!$F$6:$F$5005,'Движения'!$B$6:$B$5005,$A22,'Движения'!$C$6:$C$5005,"Приход")))</f>
        <v/>
      </c>
      <c r="F22" s="18" t="str">
        <f>IF($A22="","",-IF(LEFT('Номенклатура'!I22,16)="Недопустимый код",0,SUMIFS('Движения'!$F$6:$F$5005,'Движения'!$B$6:$B$5005,$A22,'Движения'!$C$6:$C$5005,"Расход")))</f>
        <v/>
      </c>
      <c r="G22" s="18" t="str">
        <f>IF($A22="","",-IF(LEFT('Номенклатура'!I22,16)="Недопустимый код",0,SUMIFS('Движения'!$F$6:$F$5005,'Движения'!$B$6:$B$5005,$A22,'Движения'!$C$6:$C$5005,"Списание")))</f>
        <v/>
      </c>
      <c r="H22" s="18" t="str">
        <f>IF($A22="","",IF(LEFT('Номенклатура'!I22,16)="Недопустимый код",0,SUMIFS('Движения'!$F$6:$F$5005,'Движения'!$B$6:$B$5005,$A22,'Движения'!$C$6:$C$5005,"Корректировка остатка")))</f>
        <v/>
      </c>
      <c r="I22" s="18" t="str">
        <f>IF($A22="","",ROUND(D22+E22-F22-G22+H22,6))</f>
        <v/>
      </c>
      <c r="J22" s="18" t="str">
        <f>IF($A22="","",IF('Номенклатура'!G22="","",N('Номенклатура'!G22)))</f>
        <v/>
      </c>
      <c r="K22" s="15" t="str">
        <f>IF($A22="","",IF('Номенклатура'!I22&lt;&gt;"ОК","Проверьте номенклатуру: "&amp;'Номенклатура'!I22,IF(I22&lt;0,"Проблема данных: остаток меньше нуля",IF(J22="","Минимум не задан",IF(I22&lt;=J22,"Пополнить","ОК")))))</f>
        <v/>
      </c>
      <c r="L22" s="18" t="str">
        <f>IF($A22="","",IF(NOT(ISNUMBER('Номенклатура'!E22)),"",IF('Номенклатура'!E22&gt;0,ROUND(I22/'Номенклатура'!E22,2),"")))</f>
        <v/>
      </c>
    </row>
    <row r="23" spans="1:12" x14ac:dyDescent="0.25">
      <c r="A23" s="15" t="str">
        <f>IF('Номенклатура'!A23="","",'Номенклатура'!A23)</f>
        <v/>
      </c>
      <c r="B23" s="15" t="str">
        <f>IF($A23="","",'Номенклатура'!B23&amp;"")</f>
        <v/>
      </c>
      <c r="C23" s="15" t="str">
        <f>IF($A23="","",'Номенклатура'!D23&amp;"")</f>
        <v/>
      </c>
      <c r="D23" s="18" t="str">
        <f>IF($A23="","",N('Номенклатура'!F23))</f>
        <v/>
      </c>
      <c r="E23" s="18" t="str">
        <f>IF($A23="","",IF(LEFT('Номенклатура'!I23,16)="Недопустимый код",0,SUMIFS('Движения'!$F$6:$F$5005,'Движения'!$B$6:$B$5005,$A23,'Движения'!$C$6:$C$5005,"Приход")))</f>
        <v/>
      </c>
      <c r="F23" s="18" t="str">
        <f>IF($A23="","",-IF(LEFT('Номенклатура'!I23,16)="Недопустимый код",0,SUMIFS('Движения'!$F$6:$F$5005,'Движения'!$B$6:$B$5005,$A23,'Движения'!$C$6:$C$5005,"Расход")))</f>
        <v/>
      </c>
      <c r="G23" s="18" t="str">
        <f>IF($A23="","",-IF(LEFT('Номенклатура'!I23,16)="Недопустимый код",0,SUMIFS('Движения'!$F$6:$F$5005,'Движения'!$B$6:$B$5005,$A23,'Движения'!$C$6:$C$5005,"Списание")))</f>
        <v/>
      </c>
      <c r="H23" s="18" t="str">
        <f>IF($A23="","",IF(LEFT('Номенклатура'!I23,16)="Недопустимый код",0,SUMIFS('Движения'!$F$6:$F$5005,'Движения'!$B$6:$B$5005,$A23,'Движения'!$C$6:$C$5005,"Корректировка остатка")))</f>
        <v/>
      </c>
      <c r="I23" s="18" t="str">
        <f>IF($A23="","",ROUND(D23+E23-F23-G23+H23,6))</f>
        <v/>
      </c>
      <c r="J23" s="18" t="str">
        <f>IF($A23="","",IF('Номенклатура'!G23="","",N('Номенклатура'!G23)))</f>
        <v/>
      </c>
      <c r="K23" s="15" t="str">
        <f>IF($A23="","",IF('Номенклатура'!I23&lt;&gt;"ОК","Проверьте номенклатуру: "&amp;'Номенклатура'!I23,IF(I23&lt;0,"Проблема данных: остаток меньше нуля",IF(J23="","Минимум не задан",IF(I23&lt;=J23,"Пополнить","ОК")))))</f>
        <v/>
      </c>
      <c r="L23" s="18" t="str">
        <f>IF($A23="","",IF(NOT(ISNUMBER('Номенклатура'!E23)),"",IF('Номенклатура'!E23&gt;0,ROUND(I23/'Номенклатура'!E23,2),"")))</f>
        <v/>
      </c>
    </row>
    <row r="24" spans="1:12" x14ac:dyDescent="0.25">
      <c r="A24" s="15" t="str">
        <f>IF('Номенклатура'!A24="","",'Номенклатура'!A24)</f>
        <v/>
      </c>
      <c r="B24" s="15" t="str">
        <f>IF($A24="","",'Номенклатура'!B24&amp;"")</f>
        <v/>
      </c>
      <c r="C24" s="15" t="str">
        <f>IF($A24="","",'Номенклатура'!D24&amp;"")</f>
        <v/>
      </c>
      <c r="D24" s="18" t="str">
        <f>IF($A24="","",N('Номенклатура'!F24))</f>
        <v/>
      </c>
      <c r="E24" s="18" t="str">
        <f>IF($A24="","",IF(LEFT('Номенклатура'!I24,16)="Недопустимый код",0,SUMIFS('Движения'!$F$6:$F$5005,'Движения'!$B$6:$B$5005,$A24,'Движения'!$C$6:$C$5005,"Приход")))</f>
        <v/>
      </c>
      <c r="F24" s="18" t="str">
        <f>IF($A24="","",-IF(LEFT('Номенклатура'!I24,16)="Недопустимый код",0,SUMIFS('Движения'!$F$6:$F$5005,'Движения'!$B$6:$B$5005,$A24,'Движения'!$C$6:$C$5005,"Расход")))</f>
        <v/>
      </c>
      <c r="G24" s="18" t="str">
        <f>IF($A24="","",-IF(LEFT('Номенклатура'!I24,16)="Недопустимый код",0,SUMIFS('Движения'!$F$6:$F$5005,'Движения'!$B$6:$B$5005,$A24,'Движения'!$C$6:$C$5005,"Списание")))</f>
        <v/>
      </c>
      <c r="H24" s="18" t="str">
        <f>IF($A24="","",IF(LEFT('Номенклатура'!I24,16)="Недопустимый код",0,SUMIFS('Движения'!$F$6:$F$5005,'Движения'!$B$6:$B$5005,$A24,'Движения'!$C$6:$C$5005,"Корректировка остатка")))</f>
        <v/>
      </c>
      <c r="I24" s="18" t="str">
        <f>IF($A24="","",ROUND(D24+E24-F24-G24+H24,6))</f>
        <v/>
      </c>
      <c r="J24" s="18" t="str">
        <f>IF($A24="","",IF('Номенклатура'!G24="","",N('Номенклатура'!G24)))</f>
        <v/>
      </c>
      <c r="K24" s="15" t="str">
        <f>IF($A24="","",IF('Номенклатура'!I24&lt;&gt;"ОК","Проверьте номенклатуру: "&amp;'Номенклатура'!I24,IF(I24&lt;0,"Проблема данных: остаток меньше нуля",IF(J24="","Минимум не задан",IF(I24&lt;=J24,"Пополнить","ОК")))))</f>
        <v/>
      </c>
      <c r="L24" s="18" t="str">
        <f>IF($A24="","",IF(NOT(ISNUMBER('Номенклатура'!E24)),"",IF('Номенклатура'!E24&gt;0,ROUND(I24/'Номенклатура'!E24,2),"")))</f>
        <v/>
      </c>
    </row>
    <row r="25" spans="1:12" x14ac:dyDescent="0.25">
      <c r="A25" s="15" t="str">
        <f>IF('Номенклатура'!A25="","",'Номенклатура'!A25)</f>
        <v/>
      </c>
      <c r="B25" s="15" t="str">
        <f>IF($A25="","",'Номенклатура'!B25&amp;"")</f>
        <v/>
      </c>
      <c r="C25" s="15" t="str">
        <f>IF($A25="","",'Номенклатура'!D25&amp;"")</f>
        <v/>
      </c>
      <c r="D25" s="18" t="str">
        <f>IF($A25="","",N('Номенклатура'!F25))</f>
        <v/>
      </c>
      <c r="E25" s="18" t="str">
        <f>IF($A25="","",IF(LEFT('Номенклатура'!I25,16)="Недопустимый код",0,SUMIFS('Движения'!$F$6:$F$5005,'Движения'!$B$6:$B$5005,$A25,'Движения'!$C$6:$C$5005,"Приход")))</f>
        <v/>
      </c>
      <c r="F25" s="18" t="str">
        <f>IF($A25="","",-IF(LEFT('Номенклатура'!I25,16)="Недопустимый код",0,SUMIFS('Движения'!$F$6:$F$5005,'Движения'!$B$6:$B$5005,$A25,'Движения'!$C$6:$C$5005,"Расход")))</f>
        <v/>
      </c>
      <c r="G25" s="18" t="str">
        <f>IF($A25="","",-IF(LEFT('Номенклатура'!I25,16)="Недопустимый код",0,SUMIFS('Движения'!$F$6:$F$5005,'Движения'!$B$6:$B$5005,$A25,'Движения'!$C$6:$C$5005,"Списание")))</f>
        <v/>
      </c>
      <c r="H25" s="18" t="str">
        <f>IF($A25="","",IF(LEFT('Номенклатура'!I25,16)="Недопустимый код",0,SUMIFS('Движения'!$F$6:$F$5005,'Движения'!$B$6:$B$5005,$A25,'Движения'!$C$6:$C$5005,"Корректировка остатка")))</f>
        <v/>
      </c>
      <c r="I25" s="18" t="str">
        <f>IF($A25="","",ROUND(D25+E25-F25-G25+H25,6))</f>
        <v/>
      </c>
      <c r="J25" s="18" t="str">
        <f>IF($A25="","",IF('Номенклатура'!G25="","",N('Номенклатура'!G25)))</f>
        <v/>
      </c>
      <c r="K25" s="15" t="str">
        <f>IF($A25="","",IF('Номенклатура'!I25&lt;&gt;"ОК","Проверьте номенклатуру: "&amp;'Номенклатура'!I25,IF(I25&lt;0,"Проблема данных: остаток меньше нуля",IF(J25="","Минимум не задан",IF(I25&lt;=J25,"Пополнить","ОК")))))</f>
        <v/>
      </c>
      <c r="L25" s="18" t="str">
        <f>IF($A25="","",IF(NOT(ISNUMBER('Номенклатура'!E25)),"",IF('Номенклатура'!E25&gt;0,ROUND(I25/'Номенклатура'!E25,2),"")))</f>
        <v/>
      </c>
    </row>
    <row r="26" spans="1:12" x14ac:dyDescent="0.25">
      <c r="A26" s="15" t="str">
        <f>IF('Номенклатура'!A26="","",'Номенклатура'!A26)</f>
        <v/>
      </c>
      <c r="B26" s="15" t="str">
        <f>IF($A26="","",'Номенклатура'!B26&amp;"")</f>
        <v/>
      </c>
      <c r="C26" s="15" t="str">
        <f>IF($A26="","",'Номенклатура'!D26&amp;"")</f>
        <v/>
      </c>
      <c r="D26" s="18" t="str">
        <f>IF($A26="","",N('Номенклатура'!F26))</f>
        <v/>
      </c>
      <c r="E26" s="18" t="str">
        <f>IF($A26="","",IF(LEFT('Номенклатура'!I26,16)="Недопустимый код",0,SUMIFS('Движения'!$F$6:$F$5005,'Движения'!$B$6:$B$5005,$A26,'Движения'!$C$6:$C$5005,"Приход")))</f>
        <v/>
      </c>
      <c r="F26" s="18" t="str">
        <f>IF($A26="","",-IF(LEFT('Номенклатура'!I26,16)="Недопустимый код",0,SUMIFS('Движения'!$F$6:$F$5005,'Движения'!$B$6:$B$5005,$A26,'Движения'!$C$6:$C$5005,"Расход")))</f>
        <v/>
      </c>
      <c r="G26" s="18" t="str">
        <f>IF($A26="","",-IF(LEFT('Номенклатура'!I26,16)="Недопустимый код",0,SUMIFS('Движения'!$F$6:$F$5005,'Движения'!$B$6:$B$5005,$A26,'Движения'!$C$6:$C$5005,"Списание")))</f>
        <v/>
      </c>
      <c r="H26" s="18" t="str">
        <f>IF($A26="","",IF(LEFT('Номенклатура'!I26,16)="Недопустимый код",0,SUMIFS('Движения'!$F$6:$F$5005,'Движения'!$B$6:$B$5005,$A26,'Движения'!$C$6:$C$5005,"Корректировка остатка")))</f>
        <v/>
      </c>
      <c r="I26" s="18" t="str">
        <f>IF($A26="","",ROUND(D26+E26-F26-G26+H26,6))</f>
        <v/>
      </c>
      <c r="J26" s="18" t="str">
        <f>IF($A26="","",IF('Номенклатура'!G26="","",N('Номенклатура'!G26)))</f>
        <v/>
      </c>
      <c r="K26" s="15" t="str">
        <f>IF($A26="","",IF('Номенклатура'!I26&lt;&gt;"ОК","Проверьте номенклатуру: "&amp;'Номенклатура'!I26,IF(I26&lt;0,"Проблема данных: остаток меньше нуля",IF(J26="","Минимум не задан",IF(I26&lt;=J26,"Пополнить","ОК")))))</f>
        <v/>
      </c>
      <c r="L26" s="18" t="str">
        <f>IF($A26="","",IF(NOT(ISNUMBER('Номенклатура'!E26)),"",IF('Номенклатура'!E26&gt;0,ROUND(I26/'Номенклатура'!E26,2),"")))</f>
        <v/>
      </c>
    </row>
    <row r="27" spans="1:12" x14ac:dyDescent="0.25">
      <c r="A27" s="15" t="str">
        <f>IF('Номенклатура'!A27="","",'Номенклатура'!A27)</f>
        <v/>
      </c>
      <c r="B27" s="15" t="str">
        <f>IF($A27="","",'Номенклатура'!B27&amp;"")</f>
        <v/>
      </c>
      <c r="C27" s="15" t="str">
        <f>IF($A27="","",'Номенклатура'!D27&amp;"")</f>
        <v/>
      </c>
      <c r="D27" s="18" t="str">
        <f>IF($A27="","",N('Номенклатура'!F27))</f>
        <v/>
      </c>
      <c r="E27" s="18" t="str">
        <f>IF($A27="","",IF(LEFT('Номенклатура'!I27,16)="Недопустимый код",0,SUMIFS('Движения'!$F$6:$F$5005,'Движения'!$B$6:$B$5005,$A27,'Движения'!$C$6:$C$5005,"Приход")))</f>
        <v/>
      </c>
      <c r="F27" s="18" t="str">
        <f>IF($A27="","",-IF(LEFT('Номенклатура'!I27,16)="Недопустимый код",0,SUMIFS('Движения'!$F$6:$F$5005,'Движения'!$B$6:$B$5005,$A27,'Движения'!$C$6:$C$5005,"Расход")))</f>
        <v/>
      </c>
      <c r="G27" s="18" t="str">
        <f>IF($A27="","",-IF(LEFT('Номенклатура'!I27,16)="Недопустимый код",0,SUMIFS('Движения'!$F$6:$F$5005,'Движения'!$B$6:$B$5005,$A27,'Движения'!$C$6:$C$5005,"Списание")))</f>
        <v/>
      </c>
      <c r="H27" s="18" t="str">
        <f>IF($A27="","",IF(LEFT('Номенклатура'!I27,16)="Недопустимый код",0,SUMIFS('Движения'!$F$6:$F$5005,'Движения'!$B$6:$B$5005,$A27,'Движения'!$C$6:$C$5005,"Корректировка остатка")))</f>
        <v/>
      </c>
      <c r="I27" s="18" t="str">
        <f>IF($A27="","",ROUND(D27+E27-F27-G27+H27,6))</f>
        <v/>
      </c>
      <c r="J27" s="18" t="str">
        <f>IF($A27="","",IF('Номенклатура'!G27="","",N('Номенклатура'!G27)))</f>
        <v/>
      </c>
      <c r="K27" s="15" t="str">
        <f>IF($A27="","",IF('Номенклатура'!I27&lt;&gt;"ОК","Проверьте номенклатуру: "&amp;'Номенклатура'!I27,IF(I27&lt;0,"Проблема данных: остаток меньше нуля",IF(J27="","Минимум не задан",IF(I27&lt;=J27,"Пополнить","ОК")))))</f>
        <v/>
      </c>
      <c r="L27" s="18" t="str">
        <f>IF($A27="","",IF(NOT(ISNUMBER('Номенклатура'!E27)),"",IF('Номенклатура'!E27&gt;0,ROUND(I27/'Номенклатура'!E27,2),"")))</f>
        <v/>
      </c>
    </row>
    <row r="28" spans="1:12" x14ac:dyDescent="0.25">
      <c r="A28" s="15" t="str">
        <f>IF('Номенклатура'!A28="","",'Номенклатура'!A28)</f>
        <v/>
      </c>
      <c r="B28" s="15" t="str">
        <f>IF($A28="","",'Номенклатура'!B28&amp;"")</f>
        <v/>
      </c>
      <c r="C28" s="15" t="str">
        <f>IF($A28="","",'Номенклатура'!D28&amp;"")</f>
        <v/>
      </c>
      <c r="D28" s="18" t="str">
        <f>IF($A28="","",N('Номенклатура'!F28))</f>
        <v/>
      </c>
      <c r="E28" s="18" t="str">
        <f>IF($A28="","",IF(LEFT('Номенклатура'!I28,16)="Недопустимый код",0,SUMIFS('Движения'!$F$6:$F$5005,'Движения'!$B$6:$B$5005,$A28,'Движения'!$C$6:$C$5005,"Приход")))</f>
        <v/>
      </c>
      <c r="F28" s="18" t="str">
        <f>IF($A28="","",-IF(LEFT('Номенклатура'!I28,16)="Недопустимый код",0,SUMIFS('Движения'!$F$6:$F$5005,'Движения'!$B$6:$B$5005,$A28,'Движения'!$C$6:$C$5005,"Расход")))</f>
        <v/>
      </c>
      <c r="G28" s="18" t="str">
        <f>IF($A28="","",-IF(LEFT('Номенклатура'!I28,16)="Недопустимый код",0,SUMIFS('Движения'!$F$6:$F$5005,'Движения'!$B$6:$B$5005,$A28,'Движения'!$C$6:$C$5005,"Списание")))</f>
        <v/>
      </c>
      <c r="H28" s="18" t="str">
        <f>IF($A28="","",IF(LEFT('Номенклатура'!I28,16)="Недопустимый код",0,SUMIFS('Движения'!$F$6:$F$5005,'Движения'!$B$6:$B$5005,$A28,'Движения'!$C$6:$C$5005,"Корректировка остатка")))</f>
        <v/>
      </c>
      <c r="I28" s="18" t="str">
        <f>IF($A28="","",ROUND(D28+E28-F28-G28+H28,6))</f>
        <v/>
      </c>
      <c r="J28" s="18" t="str">
        <f>IF($A28="","",IF('Номенклатура'!G28="","",N('Номенклатура'!G28)))</f>
        <v/>
      </c>
      <c r="K28" s="15" t="str">
        <f>IF($A28="","",IF('Номенклатура'!I28&lt;&gt;"ОК","Проверьте номенклатуру: "&amp;'Номенклатура'!I28,IF(I28&lt;0,"Проблема данных: остаток меньше нуля",IF(J28="","Минимум не задан",IF(I28&lt;=J28,"Пополнить","ОК")))))</f>
        <v/>
      </c>
      <c r="L28" s="18" t="str">
        <f>IF($A28="","",IF(NOT(ISNUMBER('Номенклатура'!E28)),"",IF('Номенклатура'!E28&gt;0,ROUND(I28/'Номенклатура'!E28,2),"")))</f>
        <v/>
      </c>
    </row>
    <row r="29" spans="1:12" x14ac:dyDescent="0.25">
      <c r="A29" s="15" t="str">
        <f>IF('Номенклатура'!A29="","",'Номенклатура'!A29)</f>
        <v/>
      </c>
      <c r="B29" s="15" t="str">
        <f>IF($A29="","",'Номенклатура'!B29&amp;"")</f>
        <v/>
      </c>
      <c r="C29" s="15" t="str">
        <f>IF($A29="","",'Номенклатура'!D29&amp;"")</f>
        <v/>
      </c>
      <c r="D29" s="18" t="str">
        <f>IF($A29="","",N('Номенклатура'!F29))</f>
        <v/>
      </c>
      <c r="E29" s="18" t="str">
        <f>IF($A29="","",IF(LEFT('Номенклатура'!I29,16)="Недопустимый код",0,SUMIFS('Движения'!$F$6:$F$5005,'Движения'!$B$6:$B$5005,$A29,'Движения'!$C$6:$C$5005,"Приход")))</f>
        <v/>
      </c>
      <c r="F29" s="18" t="str">
        <f>IF($A29="","",-IF(LEFT('Номенклатура'!I29,16)="Недопустимый код",0,SUMIFS('Движения'!$F$6:$F$5005,'Движения'!$B$6:$B$5005,$A29,'Движения'!$C$6:$C$5005,"Расход")))</f>
        <v/>
      </c>
      <c r="G29" s="18" t="str">
        <f>IF($A29="","",-IF(LEFT('Номенклатура'!I29,16)="Недопустимый код",0,SUMIFS('Движения'!$F$6:$F$5005,'Движения'!$B$6:$B$5005,$A29,'Движения'!$C$6:$C$5005,"Списание")))</f>
        <v/>
      </c>
      <c r="H29" s="18" t="str">
        <f>IF($A29="","",IF(LEFT('Номенклатура'!I29,16)="Недопустимый код",0,SUMIFS('Движения'!$F$6:$F$5005,'Движения'!$B$6:$B$5005,$A29,'Движения'!$C$6:$C$5005,"Корректировка остатка")))</f>
        <v/>
      </c>
      <c r="I29" s="18" t="str">
        <f>IF($A29="","",ROUND(D29+E29-F29-G29+H29,6))</f>
        <v/>
      </c>
      <c r="J29" s="18" t="str">
        <f>IF($A29="","",IF('Номенклатура'!G29="","",N('Номенклатура'!G29)))</f>
        <v/>
      </c>
      <c r="K29" s="15" t="str">
        <f>IF($A29="","",IF('Номенклатура'!I29&lt;&gt;"ОК","Проверьте номенклатуру: "&amp;'Номенклатура'!I29,IF(I29&lt;0,"Проблема данных: остаток меньше нуля",IF(J29="","Минимум не задан",IF(I29&lt;=J29,"Пополнить","ОК")))))</f>
        <v/>
      </c>
      <c r="L29" s="18" t="str">
        <f>IF($A29="","",IF(NOT(ISNUMBER('Номенклатура'!E29)),"",IF('Номенклатура'!E29&gt;0,ROUND(I29/'Номенклатура'!E29,2),"")))</f>
        <v/>
      </c>
    </row>
    <row r="30" spans="1:12" x14ac:dyDescent="0.25">
      <c r="A30" s="15" t="str">
        <f>IF('Номенклатура'!A30="","",'Номенклатура'!A30)</f>
        <v/>
      </c>
      <c r="B30" s="15" t="str">
        <f>IF($A30="","",'Номенклатура'!B30&amp;"")</f>
        <v/>
      </c>
      <c r="C30" s="15" t="str">
        <f>IF($A30="","",'Номенклатура'!D30&amp;"")</f>
        <v/>
      </c>
      <c r="D30" s="18" t="str">
        <f>IF($A30="","",N('Номенклатура'!F30))</f>
        <v/>
      </c>
      <c r="E30" s="18" t="str">
        <f>IF($A30="","",IF(LEFT('Номенклатура'!I30,16)="Недопустимый код",0,SUMIFS('Движения'!$F$6:$F$5005,'Движения'!$B$6:$B$5005,$A30,'Движения'!$C$6:$C$5005,"Приход")))</f>
        <v/>
      </c>
      <c r="F30" s="18" t="str">
        <f>IF($A30="","",-IF(LEFT('Номенклатура'!I30,16)="Недопустимый код",0,SUMIFS('Движения'!$F$6:$F$5005,'Движения'!$B$6:$B$5005,$A30,'Движения'!$C$6:$C$5005,"Расход")))</f>
        <v/>
      </c>
      <c r="G30" s="18" t="str">
        <f>IF($A30="","",-IF(LEFT('Номенклатура'!I30,16)="Недопустимый код",0,SUMIFS('Движения'!$F$6:$F$5005,'Движения'!$B$6:$B$5005,$A30,'Движения'!$C$6:$C$5005,"Списание")))</f>
        <v/>
      </c>
      <c r="H30" s="18" t="str">
        <f>IF($A30="","",IF(LEFT('Номенклатура'!I30,16)="Недопустимый код",0,SUMIFS('Движения'!$F$6:$F$5005,'Движения'!$B$6:$B$5005,$A30,'Движения'!$C$6:$C$5005,"Корректировка остатка")))</f>
        <v/>
      </c>
      <c r="I30" s="18" t="str">
        <f>IF($A30="","",ROUND(D30+E30-F30-G30+H30,6))</f>
        <v/>
      </c>
      <c r="J30" s="18" t="str">
        <f>IF($A30="","",IF('Номенклатура'!G30="","",N('Номенклатура'!G30)))</f>
        <v/>
      </c>
      <c r="K30" s="15" t="str">
        <f>IF($A30="","",IF('Номенклатура'!I30&lt;&gt;"ОК","Проверьте номенклатуру: "&amp;'Номенклатура'!I30,IF(I30&lt;0,"Проблема данных: остаток меньше нуля",IF(J30="","Минимум не задан",IF(I30&lt;=J30,"Пополнить","ОК")))))</f>
        <v/>
      </c>
      <c r="L30" s="18" t="str">
        <f>IF($A30="","",IF(NOT(ISNUMBER('Номенклатура'!E30)),"",IF('Номенклатура'!E30&gt;0,ROUND(I30/'Номенклатура'!E30,2),"")))</f>
        <v/>
      </c>
    </row>
    <row r="31" spans="1:12" x14ac:dyDescent="0.25">
      <c r="A31" s="15" t="str">
        <f>IF('Номенклатура'!A31="","",'Номенклатура'!A31)</f>
        <v/>
      </c>
      <c r="B31" s="15" t="str">
        <f>IF($A31="","",'Номенклатура'!B31&amp;"")</f>
        <v/>
      </c>
      <c r="C31" s="15" t="str">
        <f>IF($A31="","",'Номенклатура'!D31&amp;"")</f>
        <v/>
      </c>
      <c r="D31" s="18" t="str">
        <f>IF($A31="","",N('Номенклатура'!F31))</f>
        <v/>
      </c>
      <c r="E31" s="18" t="str">
        <f>IF($A31="","",IF(LEFT('Номенклатура'!I31,16)="Недопустимый код",0,SUMIFS('Движения'!$F$6:$F$5005,'Движения'!$B$6:$B$5005,$A31,'Движения'!$C$6:$C$5005,"Приход")))</f>
        <v/>
      </c>
      <c r="F31" s="18" t="str">
        <f>IF($A31="","",-IF(LEFT('Номенклатура'!I31,16)="Недопустимый код",0,SUMIFS('Движения'!$F$6:$F$5005,'Движения'!$B$6:$B$5005,$A31,'Движения'!$C$6:$C$5005,"Расход")))</f>
        <v/>
      </c>
      <c r="G31" s="18" t="str">
        <f>IF($A31="","",-IF(LEFT('Номенклатура'!I31,16)="Недопустимый код",0,SUMIFS('Движения'!$F$6:$F$5005,'Движения'!$B$6:$B$5005,$A31,'Движения'!$C$6:$C$5005,"Списание")))</f>
        <v/>
      </c>
      <c r="H31" s="18" t="str">
        <f>IF($A31="","",IF(LEFT('Номенклатура'!I31,16)="Недопустимый код",0,SUMIFS('Движения'!$F$6:$F$5005,'Движения'!$B$6:$B$5005,$A31,'Движения'!$C$6:$C$5005,"Корректировка остатка")))</f>
        <v/>
      </c>
      <c r="I31" s="18" t="str">
        <f>IF($A31="","",ROUND(D31+E31-F31-G31+H31,6))</f>
        <v/>
      </c>
      <c r="J31" s="18" t="str">
        <f>IF($A31="","",IF('Номенклатура'!G31="","",N('Номенклатура'!G31)))</f>
        <v/>
      </c>
      <c r="K31" s="15" t="str">
        <f>IF($A31="","",IF('Номенклатура'!I31&lt;&gt;"ОК","Проверьте номенклатуру: "&amp;'Номенклатура'!I31,IF(I31&lt;0,"Проблема данных: остаток меньше нуля",IF(J31="","Минимум не задан",IF(I31&lt;=J31,"Пополнить","ОК")))))</f>
        <v/>
      </c>
      <c r="L31" s="18" t="str">
        <f>IF($A31="","",IF(NOT(ISNUMBER('Номенклатура'!E31)),"",IF('Номенклатура'!E31&gt;0,ROUND(I31/'Номенклатура'!E31,2),"")))</f>
        <v/>
      </c>
    </row>
    <row r="32" spans="1:12" x14ac:dyDescent="0.25">
      <c r="A32" s="15" t="str">
        <f>IF('Номенклатура'!A32="","",'Номенклатура'!A32)</f>
        <v/>
      </c>
      <c r="B32" s="15" t="str">
        <f>IF($A32="","",'Номенклатура'!B32&amp;"")</f>
        <v/>
      </c>
      <c r="C32" s="15" t="str">
        <f>IF($A32="","",'Номенклатура'!D32&amp;"")</f>
        <v/>
      </c>
      <c r="D32" s="18" t="str">
        <f>IF($A32="","",N('Номенклатура'!F32))</f>
        <v/>
      </c>
      <c r="E32" s="18" t="str">
        <f>IF($A32="","",IF(LEFT('Номенклатура'!I32,16)="Недопустимый код",0,SUMIFS('Движения'!$F$6:$F$5005,'Движения'!$B$6:$B$5005,$A32,'Движения'!$C$6:$C$5005,"Приход")))</f>
        <v/>
      </c>
      <c r="F32" s="18" t="str">
        <f>IF($A32="","",-IF(LEFT('Номенклатура'!I32,16)="Недопустимый код",0,SUMIFS('Движения'!$F$6:$F$5005,'Движения'!$B$6:$B$5005,$A32,'Движения'!$C$6:$C$5005,"Расход")))</f>
        <v/>
      </c>
      <c r="G32" s="18" t="str">
        <f>IF($A32="","",-IF(LEFT('Номенклатура'!I32,16)="Недопустимый код",0,SUMIFS('Движения'!$F$6:$F$5005,'Движения'!$B$6:$B$5005,$A32,'Движения'!$C$6:$C$5005,"Списание")))</f>
        <v/>
      </c>
      <c r="H32" s="18" t="str">
        <f>IF($A32="","",IF(LEFT('Номенклатура'!I32,16)="Недопустимый код",0,SUMIFS('Движения'!$F$6:$F$5005,'Движения'!$B$6:$B$5005,$A32,'Движения'!$C$6:$C$5005,"Корректировка остатка")))</f>
        <v/>
      </c>
      <c r="I32" s="18" t="str">
        <f>IF($A32="","",ROUND(D32+E32-F32-G32+H32,6))</f>
        <v/>
      </c>
      <c r="J32" s="18" t="str">
        <f>IF($A32="","",IF('Номенклатура'!G32="","",N('Номенклатура'!G32)))</f>
        <v/>
      </c>
      <c r="K32" s="15" t="str">
        <f>IF($A32="","",IF('Номенклатура'!I32&lt;&gt;"ОК","Проверьте номенклатуру: "&amp;'Номенклатура'!I32,IF(I32&lt;0,"Проблема данных: остаток меньше нуля",IF(J32="","Минимум не задан",IF(I32&lt;=J32,"Пополнить","ОК")))))</f>
        <v/>
      </c>
      <c r="L32" s="18" t="str">
        <f>IF($A32="","",IF(NOT(ISNUMBER('Номенклатура'!E32)),"",IF('Номенклатура'!E32&gt;0,ROUND(I32/'Номенклатура'!E32,2),"")))</f>
        <v/>
      </c>
    </row>
    <row r="33" spans="1:12" x14ac:dyDescent="0.25">
      <c r="A33" s="15" t="str">
        <f>IF('Номенклатура'!A33="","",'Номенклатура'!A33)</f>
        <v/>
      </c>
      <c r="B33" s="15" t="str">
        <f>IF($A33="","",'Номенклатура'!B33&amp;"")</f>
        <v/>
      </c>
      <c r="C33" s="15" t="str">
        <f>IF($A33="","",'Номенклатура'!D33&amp;"")</f>
        <v/>
      </c>
      <c r="D33" s="18" t="str">
        <f>IF($A33="","",N('Номенклатура'!F33))</f>
        <v/>
      </c>
      <c r="E33" s="18" t="str">
        <f>IF($A33="","",IF(LEFT('Номенклатура'!I33,16)="Недопустимый код",0,SUMIFS('Движения'!$F$6:$F$5005,'Движения'!$B$6:$B$5005,$A33,'Движения'!$C$6:$C$5005,"Приход")))</f>
        <v/>
      </c>
      <c r="F33" s="18" t="str">
        <f>IF($A33="","",-IF(LEFT('Номенклатура'!I33,16)="Недопустимый код",0,SUMIFS('Движения'!$F$6:$F$5005,'Движения'!$B$6:$B$5005,$A33,'Движения'!$C$6:$C$5005,"Расход")))</f>
        <v/>
      </c>
      <c r="G33" s="18" t="str">
        <f>IF($A33="","",-IF(LEFT('Номенклатура'!I33,16)="Недопустимый код",0,SUMIFS('Движения'!$F$6:$F$5005,'Движения'!$B$6:$B$5005,$A33,'Движения'!$C$6:$C$5005,"Списание")))</f>
        <v/>
      </c>
      <c r="H33" s="18" t="str">
        <f>IF($A33="","",IF(LEFT('Номенклатура'!I33,16)="Недопустимый код",0,SUMIFS('Движения'!$F$6:$F$5005,'Движения'!$B$6:$B$5005,$A33,'Движения'!$C$6:$C$5005,"Корректировка остатка")))</f>
        <v/>
      </c>
      <c r="I33" s="18" t="str">
        <f>IF($A33="","",ROUND(D33+E33-F33-G33+H33,6))</f>
        <v/>
      </c>
      <c r="J33" s="18" t="str">
        <f>IF($A33="","",IF('Номенклатура'!G33="","",N('Номенклатура'!G33)))</f>
        <v/>
      </c>
      <c r="K33" s="15" t="str">
        <f>IF($A33="","",IF('Номенклатура'!I33&lt;&gt;"ОК","Проверьте номенклатуру: "&amp;'Номенклатура'!I33,IF(I33&lt;0,"Проблема данных: остаток меньше нуля",IF(J33="","Минимум не задан",IF(I33&lt;=J33,"Пополнить","ОК")))))</f>
        <v/>
      </c>
      <c r="L33" s="18" t="str">
        <f>IF($A33="","",IF(NOT(ISNUMBER('Номенклатура'!E33)),"",IF('Номенклатура'!E33&gt;0,ROUND(I33/'Номенклатура'!E33,2),"")))</f>
        <v/>
      </c>
    </row>
    <row r="34" spans="1:12" x14ac:dyDescent="0.25">
      <c r="A34" s="15" t="str">
        <f>IF('Номенклатура'!A34="","",'Номенклатура'!A34)</f>
        <v/>
      </c>
      <c r="B34" s="15" t="str">
        <f>IF($A34="","",'Номенклатура'!B34&amp;"")</f>
        <v/>
      </c>
      <c r="C34" s="15" t="str">
        <f>IF($A34="","",'Номенклатура'!D34&amp;"")</f>
        <v/>
      </c>
      <c r="D34" s="18" t="str">
        <f>IF($A34="","",N('Номенклатура'!F34))</f>
        <v/>
      </c>
      <c r="E34" s="18" t="str">
        <f>IF($A34="","",IF(LEFT('Номенклатура'!I34,16)="Недопустимый код",0,SUMIFS('Движения'!$F$6:$F$5005,'Движения'!$B$6:$B$5005,$A34,'Движения'!$C$6:$C$5005,"Приход")))</f>
        <v/>
      </c>
      <c r="F34" s="18" t="str">
        <f>IF($A34="","",-IF(LEFT('Номенклатура'!I34,16)="Недопустимый код",0,SUMIFS('Движения'!$F$6:$F$5005,'Движения'!$B$6:$B$5005,$A34,'Движения'!$C$6:$C$5005,"Расход")))</f>
        <v/>
      </c>
      <c r="G34" s="18" t="str">
        <f>IF($A34="","",-IF(LEFT('Номенклатура'!I34,16)="Недопустимый код",0,SUMIFS('Движения'!$F$6:$F$5005,'Движения'!$B$6:$B$5005,$A34,'Движения'!$C$6:$C$5005,"Списание")))</f>
        <v/>
      </c>
      <c r="H34" s="18" t="str">
        <f>IF($A34="","",IF(LEFT('Номенклатура'!I34,16)="Недопустимый код",0,SUMIFS('Движения'!$F$6:$F$5005,'Движения'!$B$6:$B$5005,$A34,'Движения'!$C$6:$C$5005,"Корректировка остатка")))</f>
        <v/>
      </c>
      <c r="I34" s="18" t="str">
        <f>IF($A34="","",ROUND(D34+E34-F34-G34+H34,6))</f>
        <v/>
      </c>
      <c r="J34" s="18" t="str">
        <f>IF($A34="","",IF('Номенклатура'!G34="","",N('Номенклатура'!G34)))</f>
        <v/>
      </c>
      <c r="K34" s="15" t="str">
        <f>IF($A34="","",IF('Номенклатура'!I34&lt;&gt;"ОК","Проверьте номенклатуру: "&amp;'Номенклатура'!I34,IF(I34&lt;0,"Проблема данных: остаток меньше нуля",IF(J34="","Минимум не задан",IF(I34&lt;=J34,"Пополнить","ОК")))))</f>
        <v/>
      </c>
      <c r="L34" s="18" t="str">
        <f>IF($A34="","",IF(NOT(ISNUMBER('Номенклатура'!E34)),"",IF('Номенклатура'!E34&gt;0,ROUND(I34/'Номенклатура'!E34,2),"")))</f>
        <v/>
      </c>
    </row>
    <row r="35" spans="1:12" x14ac:dyDescent="0.25">
      <c r="A35" s="15" t="str">
        <f>IF('Номенклатура'!A35="","",'Номенклатура'!A35)</f>
        <v/>
      </c>
      <c r="B35" s="15" t="str">
        <f>IF($A35="","",'Номенклатура'!B35&amp;"")</f>
        <v/>
      </c>
      <c r="C35" s="15" t="str">
        <f>IF($A35="","",'Номенклатура'!D35&amp;"")</f>
        <v/>
      </c>
      <c r="D35" s="18" t="str">
        <f>IF($A35="","",N('Номенклатура'!F35))</f>
        <v/>
      </c>
      <c r="E35" s="18" t="str">
        <f>IF($A35="","",IF(LEFT('Номенклатура'!I35,16)="Недопустимый код",0,SUMIFS('Движения'!$F$6:$F$5005,'Движения'!$B$6:$B$5005,$A35,'Движения'!$C$6:$C$5005,"Приход")))</f>
        <v/>
      </c>
      <c r="F35" s="18" t="str">
        <f>IF($A35="","",-IF(LEFT('Номенклатура'!I35,16)="Недопустимый код",0,SUMIFS('Движения'!$F$6:$F$5005,'Движения'!$B$6:$B$5005,$A35,'Движения'!$C$6:$C$5005,"Расход")))</f>
        <v/>
      </c>
      <c r="G35" s="18" t="str">
        <f>IF($A35="","",-IF(LEFT('Номенклатура'!I35,16)="Недопустимый код",0,SUMIFS('Движения'!$F$6:$F$5005,'Движения'!$B$6:$B$5005,$A35,'Движения'!$C$6:$C$5005,"Списание")))</f>
        <v/>
      </c>
      <c r="H35" s="18" t="str">
        <f>IF($A35="","",IF(LEFT('Номенклатура'!I35,16)="Недопустимый код",0,SUMIFS('Движения'!$F$6:$F$5005,'Движения'!$B$6:$B$5005,$A35,'Движения'!$C$6:$C$5005,"Корректировка остатка")))</f>
        <v/>
      </c>
      <c r="I35" s="18" t="str">
        <f>IF($A35="","",ROUND(D35+E35-F35-G35+H35,6))</f>
        <v/>
      </c>
      <c r="J35" s="18" t="str">
        <f>IF($A35="","",IF('Номенклатура'!G35="","",N('Номенклатура'!G35)))</f>
        <v/>
      </c>
      <c r="K35" s="15" t="str">
        <f>IF($A35="","",IF('Номенклатура'!I35&lt;&gt;"ОК","Проверьте номенклатуру: "&amp;'Номенклатура'!I35,IF(I35&lt;0,"Проблема данных: остаток меньше нуля",IF(J35="","Минимум не задан",IF(I35&lt;=J35,"Пополнить","ОК")))))</f>
        <v/>
      </c>
      <c r="L35" s="18" t="str">
        <f>IF($A35="","",IF(NOT(ISNUMBER('Номенклатура'!E35)),"",IF('Номенклатура'!E35&gt;0,ROUND(I35/'Номенклатура'!E35,2),"")))</f>
        <v/>
      </c>
    </row>
    <row r="36" spans="1:12" x14ac:dyDescent="0.25">
      <c r="A36" s="15" t="str">
        <f>IF('Номенклатура'!A36="","",'Номенклатура'!A36)</f>
        <v/>
      </c>
      <c r="B36" s="15" t="str">
        <f>IF($A36="","",'Номенклатура'!B36&amp;"")</f>
        <v/>
      </c>
      <c r="C36" s="15" t="str">
        <f>IF($A36="","",'Номенклатура'!D36&amp;"")</f>
        <v/>
      </c>
      <c r="D36" s="18" t="str">
        <f>IF($A36="","",N('Номенклатура'!F36))</f>
        <v/>
      </c>
      <c r="E36" s="18" t="str">
        <f>IF($A36="","",IF(LEFT('Номенклатура'!I36,16)="Недопустимый код",0,SUMIFS('Движения'!$F$6:$F$5005,'Движения'!$B$6:$B$5005,$A36,'Движения'!$C$6:$C$5005,"Приход")))</f>
        <v/>
      </c>
      <c r="F36" s="18" t="str">
        <f>IF($A36="","",-IF(LEFT('Номенклатура'!I36,16)="Недопустимый код",0,SUMIFS('Движения'!$F$6:$F$5005,'Движения'!$B$6:$B$5005,$A36,'Движения'!$C$6:$C$5005,"Расход")))</f>
        <v/>
      </c>
      <c r="G36" s="18" t="str">
        <f>IF($A36="","",-IF(LEFT('Номенклатура'!I36,16)="Недопустимый код",0,SUMIFS('Движения'!$F$6:$F$5005,'Движения'!$B$6:$B$5005,$A36,'Движения'!$C$6:$C$5005,"Списание")))</f>
        <v/>
      </c>
      <c r="H36" s="18" t="str">
        <f>IF($A36="","",IF(LEFT('Номенклатура'!I36,16)="Недопустимый код",0,SUMIFS('Движения'!$F$6:$F$5005,'Движения'!$B$6:$B$5005,$A36,'Движения'!$C$6:$C$5005,"Корректировка остатка")))</f>
        <v/>
      </c>
      <c r="I36" s="18" t="str">
        <f>IF($A36="","",ROUND(D36+E36-F36-G36+H36,6))</f>
        <v/>
      </c>
      <c r="J36" s="18" t="str">
        <f>IF($A36="","",IF('Номенклатура'!G36="","",N('Номенклатура'!G36)))</f>
        <v/>
      </c>
      <c r="K36" s="15" t="str">
        <f>IF($A36="","",IF('Номенклатура'!I36&lt;&gt;"ОК","Проверьте номенклатуру: "&amp;'Номенклатура'!I36,IF(I36&lt;0,"Проблема данных: остаток меньше нуля",IF(J36="","Минимум не задан",IF(I36&lt;=J36,"Пополнить","ОК")))))</f>
        <v/>
      </c>
      <c r="L36" s="18" t="str">
        <f>IF($A36="","",IF(NOT(ISNUMBER('Номенклатура'!E36)),"",IF('Номенклатура'!E36&gt;0,ROUND(I36/'Номенклатура'!E36,2),"")))</f>
        <v/>
      </c>
    </row>
    <row r="37" spans="1:12" x14ac:dyDescent="0.25">
      <c r="A37" s="15" t="str">
        <f>IF('Номенклатура'!A37="","",'Номенклатура'!A37)</f>
        <v/>
      </c>
      <c r="B37" s="15" t="str">
        <f>IF($A37="","",'Номенклатура'!B37&amp;"")</f>
        <v/>
      </c>
      <c r="C37" s="15" t="str">
        <f>IF($A37="","",'Номенклатура'!D37&amp;"")</f>
        <v/>
      </c>
      <c r="D37" s="18" t="str">
        <f>IF($A37="","",N('Номенклатура'!F37))</f>
        <v/>
      </c>
      <c r="E37" s="18" t="str">
        <f>IF($A37="","",IF(LEFT('Номенклатура'!I37,16)="Недопустимый код",0,SUMIFS('Движения'!$F$6:$F$5005,'Движения'!$B$6:$B$5005,$A37,'Движения'!$C$6:$C$5005,"Приход")))</f>
        <v/>
      </c>
      <c r="F37" s="18" t="str">
        <f>IF($A37="","",-IF(LEFT('Номенклатура'!I37,16)="Недопустимый код",0,SUMIFS('Движения'!$F$6:$F$5005,'Движения'!$B$6:$B$5005,$A37,'Движения'!$C$6:$C$5005,"Расход")))</f>
        <v/>
      </c>
      <c r="G37" s="18" t="str">
        <f>IF($A37="","",-IF(LEFT('Номенклатура'!I37,16)="Недопустимый код",0,SUMIFS('Движения'!$F$6:$F$5005,'Движения'!$B$6:$B$5005,$A37,'Движения'!$C$6:$C$5005,"Списание")))</f>
        <v/>
      </c>
      <c r="H37" s="18" t="str">
        <f>IF($A37="","",IF(LEFT('Номенклатура'!I37,16)="Недопустимый код",0,SUMIFS('Движения'!$F$6:$F$5005,'Движения'!$B$6:$B$5005,$A37,'Движения'!$C$6:$C$5005,"Корректировка остатка")))</f>
        <v/>
      </c>
      <c r="I37" s="18" t="str">
        <f>IF($A37="","",ROUND(D37+E37-F37-G37+H37,6))</f>
        <v/>
      </c>
      <c r="J37" s="18" t="str">
        <f>IF($A37="","",IF('Номенклатура'!G37="","",N('Номенклатура'!G37)))</f>
        <v/>
      </c>
      <c r="K37" s="15" t="str">
        <f>IF($A37="","",IF('Номенклатура'!I37&lt;&gt;"ОК","Проверьте номенклатуру: "&amp;'Номенклатура'!I37,IF(I37&lt;0,"Проблема данных: остаток меньше нуля",IF(J37="","Минимум не задан",IF(I37&lt;=J37,"Пополнить","ОК")))))</f>
        <v/>
      </c>
      <c r="L37" s="18" t="str">
        <f>IF($A37="","",IF(NOT(ISNUMBER('Номенклатура'!E37)),"",IF('Номенклатура'!E37&gt;0,ROUND(I37/'Номенклатура'!E37,2),"")))</f>
        <v/>
      </c>
    </row>
    <row r="38" spans="1:12" x14ac:dyDescent="0.25">
      <c r="A38" s="15" t="str">
        <f>IF('Номенклатура'!A38="","",'Номенклатура'!A38)</f>
        <v/>
      </c>
      <c r="B38" s="15" t="str">
        <f>IF($A38="","",'Номенклатура'!B38&amp;"")</f>
        <v/>
      </c>
      <c r="C38" s="15" t="str">
        <f>IF($A38="","",'Номенклатура'!D38&amp;"")</f>
        <v/>
      </c>
      <c r="D38" s="18" t="str">
        <f>IF($A38="","",N('Номенклатура'!F38))</f>
        <v/>
      </c>
      <c r="E38" s="18" t="str">
        <f>IF($A38="","",IF(LEFT('Номенклатура'!I38,16)="Недопустимый код",0,SUMIFS('Движения'!$F$6:$F$5005,'Движения'!$B$6:$B$5005,$A38,'Движения'!$C$6:$C$5005,"Приход")))</f>
        <v/>
      </c>
      <c r="F38" s="18" t="str">
        <f>IF($A38="","",-IF(LEFT('Номенклатура'!I38,16)="Недопустимый код",0,SUMIFS('Движения'!$F$6:$F$5005,'Движения'!$B$6:$B$5005,$A38,'Движения'!$C$6:$C$5005,"Расход")))</f>
        <v/>
      </c>
      <c r="G38" s="18" t="str">
        <f>IF($A38="","",-IF(LEFT('Номенклатура'!I38,16)="Недопустимый код",0,SUMIFS('Движения'!$F$6:$F$5005,'Движения'!$B$6:$B$5005,$A38,'Движения'!$C$6:$C$5005,"Списание")))</f>
        <v/>
      </c>
      <c r="H38" s="18" t="str">
        <f>IF($A38="","",IF(LEFT('Номенклатура'!I38,16)="Недопустимый код",0,SUMIFS('Движения'!$F$6:$F$5005,'Движения'!$B$6:$B$5005,$A38,'Движения'!$C$6:$C$5005,"Корректировка остатка")))</f>
        <v/>
      </c>
      <c r="I38" s="18" t="str">
        <f>IF($A38="","",ROUND(D38+E38-F38-G38+H38,6))</f>
        <v/>
      </c>
      <c r="J38" s="18" t="str">
        <f>IF($A38="","",IF('Номенклатура'!G38="","",N('Номенклатура'!G38)))</f>
        <v/>
      </c>
      <c r="K38" s="15" t="str">
        <f>IF($A38="","",IF('Номенклатура'!I38&lt;&gt;"ОК","Проверьте номенклатуру: "&amp;'Номенклатура'!I38,IF(I38&lt;0,"Проблема данных: остаток меньше нуля",IF(J38="","Минимум не задан",IF(I38&lt;=J38,"Пополнить","ОК")))))</f>
        <v/>
      </c>
      <c r="L38" s="18" t="str">
        <f>IF($A38="","",IF(NOT(ISNUMBER('Номенклатура'!E38)),"",IF('Номенклатура'!E38&gt;0,ROUND(I38/'Номенклатура'!E38,2),"")))</f>
        <v/>
      </c>
    </row>
    <row r="39" spans="1:12" x14ac:dyDescent="0.25">
      <c r="A39" s="15" t="str">
        <f>IF('Номенклатура'!A39="","",'Номенклатура'!A39)</f>
        <v/>
      </c>
      <c r="B39" s="15" t="str">
        <f>IF($A39="","",'Номенклатура'!B39&amp;"")</f>
        <v/>
      </c>
      <c r="C39" s="15" t="str">
        <f>IF($A39="","",'Номенклатура'!D39&amp;"")</f>
        <v/>
      </c>
      <c r="D39" s="18" t="str">
        <f>IF($A39="","",N('Номенклатура'!F39))</f>
        <v/>
      </c>
      <c r="E39" s="18" t="str">
        <f>IF($A39="","",IF(LEFT('Номенклатура'!I39,16)="Недопустимый код",0,SUMIFS('Движения'!$F$6:$F$5005,'Движения'!$B$6:$B$5005,$A39,'Движения'!$C$6:$C$5005,"Приход")))</f>
        <v/>
      </c>
      <c r="F39" s="18" t="str">
        <f>IF($A39="","",-IF(LEFT('Номенклатура'!I39,16)="Недопустимый код",0,SUMIFS('Движения'!$F$6:$F$5005,'Движения'!$B$6:$B$5005,$A39,'Движения'!$C$6:$C$5005,"Расход")))</f>
        <v/>
      </c>
      <c r="G39" s="18" t="str">
        <f>IF($A39="","",-IF(LEFT('Номенклатура'!I39,16)="Недопустимый код",0,SUMIFS('Движения'!$F$6:$F$5005,'Движения'!$B$6:$B$5005,$A39,'Движения'!$C$6:$C$5005,"Списание")))</f>
        <v/>
      </c>
      <c r="H39" s="18" t="str">
        <f>IF($A39="","",IF(LEFT('Номенклатура'!I39,16)="Недопустимый код",0,SUMIFS('Движения'!$F$6:$F$5005,'Движения'!$B$6:$B$5005,$A39,'Движения'!$C$6:$C$5005,"Корректировка остатка")))</f>
        <v/>
      </c>
      <c r="I39" s="18" t="str">
        <f>IF($A39="","",ROUND(D39+E39-F39-G39+H39,6))</f>
        <v/>
      </c>
      <c r="J39" s="18" t="str">
        <f>IF($A39="","",IF('Номенклатура'!G39="","",N('Номенклатура'!G39)))</f>
        <v/>
      </c>
      <c r="K39" s="15" t="str">
        <f>IF($A39="","",IF('Номенклатура'!I39&lt;&gt;"ОК","Проверьте номенклатуру: "&amp;'Номенклатура'!I39,IF(I39&lt;0,"Проблема данных: остаток меньше нуля",IF(J39="","Минимум не задан",IF(I39&lt;=J39,"Пополнить","ОК")))))</f>
        <v/>
      </c>
      <c r="L39" s="18" t="str">
        <f>IF($A39="","",IF(NOT(ISNUMBER('Номенклатура'!E39)),"",IF('Номенклатура'!E39&gt;0,ROUND(I39/'Номенклатура'!E39,2),"")))</f>
        <v/>
      </c>
    </row>
    <row r="40" spans="1:12" x14ac:dyDescent="0.25">
      <c r="A40" s="15" t="str">
        <f>IF('Номенклатура'!A40="","",'Номенклатура'!A40)</f>
        <v/>
      </c>
      <c r="B40" s="15" t="str">
        <f>IF($A40="","",'Номенклатура'!B40&amp;"")</f>
        <v/>
      </c>
      <c r="C40" s="15" t="str">
        <f>IF($A40="","",'Номенклатура'!D40&amp;"")</f>
        <v/>
      </c>
      <c r="D40" s="18" t="str">
        <f>IF($A40="","",N('Номенклатура'!F40))</f>
        <v/>
      </c>
      <c r="E40" s="18" t="str">
        <f>IF($A40="","",IF(LEFT('Номенклатура'!I40,16)="Недопустимый код",0,SUMIFS('Движения'!$F$6:$F$5005,'Движения'!$B$6:$B$5005,$A40,'Движения'!$C$6:$C$5005,"Приход")))</f>
        <v/>
      </c>
      <c r="F40" s="18" t="str">
        <f>IF($A40="","",-IF(LEFT('Номенклатура'!I40,16)="Недопустимый код",0,SUMIFS('Движения'!$F$6:$F$5005,'Движения'!$B$6:$B$5005,$A40,'Движения'!$C$6:$C$5005,"Расход")))</f>
        <v/>
      </c>
      <c r="G40" s="18" t="str">
        <f>IF($A40="","",-IF(LEFT('Номенклатура'!I40,16)="Недопустимый код",0,SUMIFS('Движения'!$F$6:$F$5005,'Движения'!$B$6:$B$5005,$A40,'Движения'!$C$6:$C$5005,"Списание")))</f>
        <v/>
      </c>
      <c r="H40" s="18" t="str">
        <f>IF($A40="","",IF(LEFT('Номенклатура'!I40,16)="Недопустимый код",0,SUMIFS('Движения'!$F$6:$F$5005,'Движения'!$B$6:$B$5005,$A40,'Движения'!$C$6:$C$5005,"Корректировка остатка")))</f>
        <v/>
      </c>
      <c r="I40" s="18" t="str">
        <f>IF($A40="","",ROUND(D40+E40-F40-G40+H40,6))</f>
        <v/>
      </c>
      <c r="J40" s="18" t="str">
        <f>IF($A40="","",IF('Номенклатура'!G40="","",N('Номенклатура'!G40)))</f>
        <v/>
      </c>
      <c r="K40" s="15" t="str">
        <f>IF($A40="","",IF('Номенклатура'!I40&lt;&gt;"ОК","Проверьте номенклатуру: "&amp;'Номенклатура'!I40,IF(I40&lt;0,"Проблема данных: остаток меньше нуля",IF(J40="","Минимум не задан",IF(I40&lt;=J40,"Пополнить","ОК")))))</f>
        <v/>
      </c>
      <c r="L40" s="18" t="str">
        <f>IF($A40="","",IF(NOT(ISNUMBER('Номенклатура'!E40)),"",IF('Номенклатура'!E40&gt;0,ROUND(I40/'Номенклатура'!E40,2),"")))</f>
        <v/>
      </c>
    </row>
    <row r="41" spans="1:12" x14ac:dyDescent="0.25">
      <c r="A41" s="15" t="str">
        <f>IF('Номенклатура'!A41="","",'Номенклатура'!A41)</f>
        <v/>
      </c>
      <c r="B41" s="15" t="str">
        <f>IF($A41="","",'Номенклатура'!B41&amp;"")</f>
        <v/>
      </c>
      <c r="C41" s="15" t="str">
        <f>IF($A41="","",'Номенклатура'!D41&amp;"")</f>
        <v/>
      </c>
      <c r="D41" s="18" t="str">
        <f>IF($A41="","",N('Номенклатура'!F41))</f>
        <v/>
      </c>
      <c r="E41" s="18" t="str">
        <f>IF($A41="","",IF(LEFT('Номенклатура'!I41,16)="Недопустимый код",0,SUMIFS('Движения'!$F$6:$F$5005,'Движения'!$B$6:$B$5005,$A41,'Движения'!$C$6:$C$5005,"Приход")))</f>
        <v/>
      </c>
      <c r="F41" s="18" t="str">
        <f>IF($A41="","",-IF(LEFT('Номенклатура'!I41,16)="Недопустимый код",0,SUMIFS('Движения'!$F$6:$F$5005,'Движения'!$B$6:$B$5005,$A41,'Движения'!$C$6:$C$5005,"Расход")))</f>
        <v/>
      </c>
      <c r="G41" s="18" t="str">
        <f>IF($A41="","",-IF(LEFT('Номенклатура'!I41,16)="Недопустимый код",0,SUMIFS('Движения'!$F$6:$F$5005,'Движения'!$B$6:$B$5005,$A41,'Движения'!$C$6:$C$5005,"Списание")))</f>
        <v/>
      </c>
      <c r="H41" s="18" t="str">
        <f>IF($A41="","",IF(LEFT('Номенклатура'!I41,16)="Недопустимый код",0,SUMIFS('Движения'!$F$6:$F$5005,'Движения'!$B$6:$B$5005,$A41,'Движения'!$C$6:$C$5005,"Корректировка остатка")))</f>
        <v/>
      </c>
      <c r="I41" s="18" t="str">
        <f>IF($A41="","",ROUND(D41+E41-F41-G41+H41,6))</f>
        <v/>
      </c>
      <c r="J41" s="18" t="str">
        <f>IF($A41="","",IF('Номенклатура'!G41="","",N('Номенклатура'!G41)))</f>
        <v/>
      </c>
      <c r="K41" s="15" t="str">
        <f>IF($A41="","",IF('Номенклатура'!I41&lt;&gt;"ОК","Проверьте номенклатуру: "&amp;'Номенклатура'!I41,IF(I41&lt;0,"Проблема данных: остаток меньше нуля",IF(J41="","Минимум не задан",IF(I41&lt;=J41,"Пополнить","ОК")))))</f>
        <v/>
      </c>
      <c r="L41" s="18" t="str">
        <f>IF($A41="","",IF(NOT(ISNUMBER('Номенклатура'!E41)),"",IF('Номенклатура'!E41&gt;0,ROUND(I41/'Номенклатура'!E41,2),"")))</f>
        <v/>
      </c>
    </row>
    <row r="42" spans="1:12" x14ac:dyDescent="0.25">
      <c r="A42" s="15" t="str">
        <f>IF('Номенклатура'!A42="","",'Номенклатура'!A42)</f>
        <v/>
      </c>
      <c r="B42" s="15" t="str">
        <f>IF($A42="","",'Номенклатура'!B42&amp;"")</f>
        <v/>
      </c>
      <c r="C42" s="15" t="str">
        <f>IF($A42="","",'Номенклатура'!D42&amp;"")</f>
        <v/>
      </c>
      <c r="D42" s="18" t="str">
        <f>IF($A42="","",N('Номенклатура'!F42))</f>
        <v/>
      </c>
      <c r="E42" s="18" t="str">
        <f>IF($A42="","",IF(LEFT('Номенклатура'!I42,16)="Недопустимый код",0,SUMIFS('Движения'!$F$6:$F$5005,'Движения'!$B$6:$B$5005,$A42,'Движения'!$C$6:$C$5005,"Приход")))</f>
        <v/>
      </c>
      <c r="F42" s="18" t="str">
        <f>IF($A42="","",-IF(LEFT('Номенклатура'!I42,16)="Недопустимый код",0,SUMIFS('Движения'!$F$6:$F$5005,'Движения'!$B$6:$B$5005,$A42,'Движения'!$C$6:$C$5005,"Расход")))</f>
        <v/>
      </c>
      <c r="G42" s="18" t="str">
        <f>IF($A42="","",-IF(LEFT('Номенклатура'!I42,16)="Недопустимый код",0,SUMIFS('Движения'!$F$6:$F$5005,'Движения'!$B$6:$B$5005,$A42,'Движения'!$C$6:$C$5005,"Списание")))</f>
        <v/>
      </c>
      <c r="H42" s="18" t="str">
        <f>IF($A42="","",IF(LEFT('Номенклатура'!I42,16)="Недопустимый код",0,SUMIFS('Движения'!$F$6:$F$5005,'Движения'!$B$6:$B$5005,$A42,'Движения'!$C$6:$C$5005,"Корректировка остатка")))</f>
        <v/>
      </c>
      <c r="I42" s="18" t="str">
        <f>IF($A42="","",ROUND(D42+E42-F42-G42+H42,6))</f>
        <v/>
      </c>
      <c r="J42" s="18" t="str">
        <f>IF($A42="","",IF('Номенклатура'!G42="","",N('Номенклатура'!G42)))</f>
        <v/>
      </c>
      <c r="K42" s="15" t="str">
        <f>IF($A42="","",IF('Номенклатура'!I42&lt;&gt;"ОК","Проверьте номенклатуру: "&amp;'Номенклатура'!I42,IF(I42&lt;0,"Проблема данных: остаток меньше нуля",IF(J42="","Минимум не задан",IF(I42&lt;=J42,"Пополнить","ОК")))))</f>
        <v/>
      </c>
      <c r="L42" s="18" t="str">
        <f>IF($A42="","",IF(NOT(ISNUMBER('Номенклатура'!E42)),"",IF('Номенклатура'!E42&gt;0,ROUND(I42/'Номенклатура'!E42,2),"")))</f>
        <v/>
      </c>
    </row>
    <row r="43" spans="1:12" x14ac:dyDescent="0.25">
      <c r="A43" s="15" t="str">
        <f>IF('Номенклатура'!A43="","",'Номенклатура'!A43)</f>
        <v/>
      </c>
      <c r="B43" s="15" t="str">
        <f>IF($A43="","",'Номенклатура'!B43&amp;"")</f>
        <v/>
      </c>
      <c r="C43" s="15" t="str">
        <f>IF($A43="","",'Номенклатура'!D43&amp;"")</f>
        <v/>
      </c>
      <c r="D43" s="18" t="str">
        <f>IF($A43="","",N('Номенклатура'!F43))</f>
        <v/>
      </c>
      <c r="E43" s="18" t="str">
        <f>IF($A43="","",IF(LEFT('Номенклатура'!I43,16)="Недопустимый код",0,SUMIFS('Движения'!$F$6:$F$5005,'Движения'!$B$6:$B$5005,$A43,'Движения'!$C$6:$C$5005,"Приход")))</f>
        <v/>
      </c>
      <c r="F43" s="18" t="str">
        <f>IF($A43="","",-IF(LEFT('Номенклатура'!I43,16)="Недопустимый код",0,SUMIFS('Движения'!$F$6:$F$5005,'Движения'!$B$6:$B$5005,$A43,'Движения'!$C$6:$C$5005,"Расход")))</f>
        <v/>
      </c>
      <c r="G43" s="18" t="str">
        <f>IF($A43="","",-IF(LEFT('Номенклатура'!I43,16)="Недопустимый код",0,SUMIFS('Движения'!$F$6:$F$5005,'Движения'!$B$6:$B$5005,$A43,'Движения'!$C$6:$C$5005,"Списание")))</f>
        <v/>
      </c>
      <c r="H43" s="18" t="str">
        <f>IF($A43="","",IF(LEFT('Номенклатура'!I43,16)="Недопустимый код",0,SUMIFS('Движения'!$F$6:$F$5005,'Движения'!$B$6:$B$5005,$A43,'Движения'!$C$6:$C$5005,"Корректировка остатка")))</f>
        <v/>
      </c>
      <c r="I43" s="18" t="str">
        <f>IF($A43="","",ROUND(D43+E43-F43-G43+H43,6))</f>
        <v/>
      </c>
      <c r="J43" s="18" t="str">
        <f>IF($A43="","",IF('Номенклатура'!G43="","",N('Номенклатура'!G43)))</f>
        <v/>
      </c>
      <c r="K43" s="15" t="str">
        <f>IF($A43="","",IF('Номенклатура'!I43&lt;&gt;"ОК","Проверьте номенклатуру: "&amp;'Номенклатура'!I43,IF(I43&lt;0,"Проблема данных: остаток меньше нуля",IF(J43="","Минимум не задан",IF(I43&lt;=J43,"Пополнить","ОК")))))</f>
        <v/>
      </c>
      <c r="L43" s="18" t="str">
        <f>IF($A43="","",IF(NOT(ISNUMBER('Номенклатура'!E43)),"",IF('Номенклатура'!E43&gt;0,ROUND(I43/'Номенклатура'!E43,2),"")))</f>
        <v/>
      </c>
    </row>
    <row r="44" spans="1:12" x14ac:dyDescent="0.25">
      <c r="A44" s="15" t="str">
        <f>IF('Номенклатура'!A44="","",'Номенклатура'!A44)</f>
        <v/>
      </c>
      <c r="B44" s="15" t="str">
        <f>IF($A44="","",'Номенклатура'!B44&amp;"")</f>
        <v/>
      </c>
      <c r="C44" s="15" t="str">
        <f>IF($A44="","",'Номенклатура'!D44&amp;"")</f>
        <v/>
      </c>
      <c r="D44" s="18" t="str">
        <f>IF($A44="","",N('Номенклатура'!F44))</f>
        <v/>
      </c>
      <c r="E44" s="18" t="str">
        <f>IF($A44="","",IF(LEFT('Номенклатура'!I44,16)="Недопустимый код",0,SUMIFS('Движения'!$F$6:$F$5005,'Движения'!$B$6:$B$5005,$A44,'Движения'!$C$6:$C$5005,"Приход")))</f>
        <v/>
      </c>
      <c r="F44" s="18" t="str">
        <f>IF($A44="","",-IF(LEFT('Номенклатура'!I44,16)="Недопустимый код",0,SUMIFS('Движения'!$F$6:$F$5005,'Движения'!$B$6:$B$5005,$A44,'Движения'!$C$6:$C$5005,"Расход")))</f>
        <v/>
      </c>
      <c r="G44" s="18" t="str">
        <f>IF($A44="","",-IF(LEFT('Номенклатура'!I44,16)="Недопустимый код",0,SUMIFS('Движения'!$F$6:$F$5005,'Движения'!$B$6:$B$5005,$A44,'Движения'!$C$6:$C$5005,"Списание")))</f>
        <v/>
      </c>
      <c r="H44" s="18" t="str">
        <f>IF($A44="","",IF(LEFT('Номенклатура'!I44,16)="Недопустимый код",0,SUMIFS('Движения'!$F$6:$F$5005,'Движения'!$B$6:$B$5005,$A44,'Движения'!$C$6:$C$5005,"Корректировка остатка")))</f>
        <v/>
      </c>
      <c r="I44" s="18" t="str">
        <f>IF($A44="","",ROUND(D44+E44-F44-G44+H44,6))</f>
        <v/>
      </c>
      <c r="J44" s="18" t="str">
        <f>IF($A44="","",IF('Номенклатура'!G44="","",N('Номенклатура'!G44)))</f>
        <v/>
      </c>
      <c r="K44" s="15" t="str">
        <f>IF($A44="","",IF('Номенклатура'!I44&lt;&gt;"ОК","Проверьте номенклатуру: "&amp;'Номенклатура'!I44,IF(I44&lt;0,"Проблема данных: остаток меньше нуля",IF(J44="","Минимум не задан",IF(I44&lt;=J44,"Пополнить","ОК")))))</f>
        <v/>
      </c>
      <c r="L44" s="18" t="str">
        <f>IF($A44="","",IF(NOT(ISNUMBER('Номенклатура'!E44)),"",IF('Номенклатура'!E44&gt;0,ROUND(I44/'Номенклатура'!E44,2),"")))</f>
        <v/>
      </c>
    </row>
    <row r="45" spans="1:12" x14ac:dyDescent="0.25">
      <c r="A45" s="15" t="str">
        <f>IF('Номенклатура'!A45="","",'Номенклатура'!A45)</f>
        <v/>
      </c>
      <c r="B45" s="15" t="str">
        <f>IF($A45="","",'Номенклатура'!B45&amp;"")</f>
        <v/>
      </c>
      <c r="C45" s="15" t="str">
        <f>IF($A45="","",'Номенклатура'!D45&amp;"")</f>
        <v/>
      </c>
      <c r="D45" s="18" t="str">
        <f>IF($A45="","",N('Номенклатура'!F45))</f>
        <v/>
      </c>
      <c r="E45" s="18" t="str">
        <f>IF($A45="","",IF(LEFT('Номенклатура'!I45,16)="Недопустимый код",0,SUMIFS('Движения'!$F$6:$F$5005,'Движения'!$B$6:$B$5005,$A45,'Движения'!$C$6:$C$5005,"Приход")))</f>
        <v/>
      </c>
      <c r="F45" s="18" t="str">
        <f>IF($A45="","",-IF(LEFT('Номенклатура'!I45,16)="Недопустимый код",0,SUMIFS('Движения'!$F$6:$F$5005,'Движения'!$B$6:$B$5005,$A45,'Движения'!$C$6:$C$5005,"Расход")))</f>
        <v/>
      </c>
      <c r="G45" s="18" t="str">
        <f>IF($A45="","",-IF(LEFT('Номенклатура'!I45,16)="Недопустимый код",0,SUMIFS('Движения'!$F$6:$F$5005,'Движения'!$B$6:$B$5005,$A45,'Движения'!$C$6:$C$5005,"Списание")))</f>
        <v/>
      </c>
      <c r="H45" s="18" t="str">
        <f>IF($A45="","",IF(LEFT('Номенклатура'!I45,16)="Недопустимый код",0,SUMIFS('Движения'!$F$6:$F$5005,'Движения'!$B$6:$B$5005,$A45,'Движения'!$C$6:$C$5005,"Корректировка остатка")))</f>
        <v/>
      </c>
      <c r="I45" s="18" t="str">
        <f>IF($A45="","",ROUND(D45+E45-F45-G45+H45,6))</f>
        <v/>
      </c>
      <c r="J45" s="18" t="str">
        <f>IF($A45="","",IF('Номенклатура'!G45="","",N('Номенклатура'!G45)))</f>
        <v/>
      </c>
      <c r="K45" s="15" t="str">
        <f>IF($A45="","",IF('Номенклатура'!I45&lt;&gt;"ОК","Проверьте номенклатуру: "&amp;'Номенклатура'!I45,IF(I45&lt;0,"Проблема данных: остаток меньше нуля",IF(J45="","Минимум не задан",IF(I45&lt;=J45,"Пополнить","ОК")))))</f>
        <v/>
      </c>
      <c r="L45" s="18" t="str">
        <f>IF($A45="","",IF(NOT(ISNUMBER('Номенклатура'!E45)),"",IF('Номенклатура'!E45&gt;0,ROUND(I45/'Номенклатура'!E45,2),"")))</f>
        <v/>
      </c>
    </row>
    <row r="46" spans="1:12" x14ac:dyDescent="0.25">
      <c r="A46" s="15" t="str">
        <f>IF('Номенклатура'!A46="","",'Номенклатура'!A46)</f>
        <v/>
      </c>
      <c r="B46" s="15" t="str">
        <f>IF($A46="","",'Номенклатура'!B46&amp;"")</f>
        <v/>
      </c>
      <c r="C46" s="15" t="str">
        <f>IF($A46="","",'Номенклатура'!D46&amp;"")</f>
        <v/>
      </c>
      <c r="D46" s="18" t="str">
        <f>IF($A46="","",N('Номенклатура'!F46))</f>
        <v/>
      </c>
      <c r="E46" s="18" t="str">
        <f>IF($A46="","",IF(LEFT('Номенклатура'!I46,16)="Недопустимый код",0,SUMIFS('Движения'!$F$6:$F$5005,'Движения'!$B$6:$B$5005,$A46,'Движения'!$C$6:$C$5005,"Приход")))</f>
        <v/>
      </c>
      <c r="F46" s="18" t="str">
        <f>IF($A46="","",-IF(LEFT('Номенклатура'!I46,16)="Недопустимый код",0,SUMIFS('Движения'!$F$6:$F$5005,'Движения'!$B$6:$B$5005,$A46,'Движения'!$C$6:$C$5005,"Расход")))</f>
        <v/>
      </c>
      <c r="G46" s="18" t="str">
        <f>IF($A46="","",-IF(LEFT('Номенклатура'!I46,16)="Недопустимый код",0,SUMIFS('Движения'!$F$6:$F$5005,'Движения'!$B$6:$B$5005,$A46,'Движения'!$C$6:$C$5005,"Списание")))</f>
        <v/>
      </c>
      <c r="H46" s="18" t="str">
        <f>IF($A46="","",IF(LEFT('Номенклатура'!I46,16)="Недопустимый код",0,SUMIFS('Движения'!$F$6:$F$5005,'Движения'!$B$6:$B$5005,$A46,'Движения'!$C$6:$C$5005,"Корректировка остатка")))</f>
        <v/>
      </c>
      <c r="I46" s="18" t="str">
        <f>IF($A46="","",ROUND(D46+E46-F46-G46+H46,6))</f>
        <v/>
      </c>
      <c r="J46" s="18" t="str">
        <f>IF($A46="","",IF('Номенклатура'!G46="","",N('Номенклатура'!G46)))</f>
        <v/>
      </c>
      <c r="K46" s="15" t="str">
        <f>IF($A46="","",IF('Номенклатура'!I46&lt;&gt;"ОК","Проверьте номенклатуру: "&amp;'Номенклатура'!I46,IF(I46&lt;0,"Проблема данных: остаток меньше нуля",IF(J46="","Минимум не задан",IF(I46&lt;=J46,"Пополнить","ОК")))))</f>
        <v/>
      </c>
      <c r="L46" s="18" t="str">
        <f>IF($A46="","",IF(NOT(ISNUMBER('Номенклатура'!E46)),"",IF('Номенклатура'!E46&gt;0,ROUND(I46/'Номенклатура'!E46,2),"")))</f>
        <v/>
      </c>
    </row>
    <row r="47" spans="1:12" x14ac:dyDescent="0.25">
      <c r="A47" s="15" t="str">
        <f>IF('Номенклатура'!A47="","",'Номенклатура'!A47)</f>
        <v/>
      </c>
      <c r="B47" s="15" t="str">
        <f>IF($A47="","",'Номенклатура'!B47&amp;"")</f>
        <v/>
      </c>
      <c r="C47" s="15" t="str">
        <f>IF($A47="","",'Номенклатура'!D47&amp;"")</f>
        <v/>
      </c>
      <c r="D47" s="18" t="str">
        <f>IF($A47="","",N('Номенклатура'!F47))</f>
        <v/>
      </c>
      <c r="E47" s="18" t="str">
        <f>IF($A47="","",IF(LEFT('Номенклатура'!I47,16)="Недопустимый код",0,SUMIFS('Движения'!$F$6:$F$5005,'Движения'!$B$6:$B$5005,$A47,'Движения'!$C$6:$C$5005,"Приход")))</f>
        <v/>
      </c>
      <c r="F47" s="18" t="str">
        <f>IF($A47="","",-IF(LEFT('Номенклатура'!I47,16)="Недопустимый код",0,SUMIFS('Движения'!$F$6:$F$5005,'Движения'!$B$6:$B$5005,$A47,'Движения'!$C$6:$C$5005,"Расход")))</f>
        <v/>
      </c>
      <c r="G47" s="18" t="str">
        <f>IF($A47="","",-IF(LEFT('Номенклатура'!I47,16)="Недопустимый код",0,SUMIFS('Движения'!$F$6:$F$5005,'Движения'!$B$6:$B$5005,$A47,'Движения'!$C$6:$C$5005,"Списание")))</f>
        <v/>
      </c>
      <c r="H47" s="18" t="str">
        <f>IF($A47="","",IF(LEFT('Номенклатура'!I47,16)="Недопустимый код",0,SUMIFS('Движения'!$F$6:$F$5005,'Движения'!$B$6:$B$5005,$A47,'Движения'!$C$6:$C$5005,"Корректировка остатка")))</f>
        <v/>
      </c>
      <c r="I47" s="18" t="str">
        <f>IF($A47="","",ROUND(D47+E47-F47-G47+H47,6))</f>
        <v/>
      </c>
      <c r="J47" s="18" t="str">
        <f>IF($A47="","",IF('Номенклатура'!G47="","",N('Номенклатура'!G47)))</f>
        <v/>
      </c>
      <c r="K47" s="15" t="str">
        <f>IF($A47="","",IF('Номенклатура'!I47&lt;&gt;"ОК","Проверьте номенклатуру: "&amp;'Номенклатура'!I47,IF(I47&lt;0,"Проблема данных: остаток меньше нуля",IF(J47="","Минимум не задан",IF(I47&lt;=J47,"Пополнить","ОК")))))</f>
        <v/>
      </c>
      <c r="L47" s="18" t="str">
        <f>IF($A47="","",IF(NOT(ISNUMBER('Номенклатура'!E47)),"",IF('Номенклатура'!E47&gt;0,ROUND(I47/'Номенклатура'!E47,2),"")))</f>
        <v/>
      </c>
    </row>
    <row r="48" spans="1:12" x14ac:dyDescent="0.25">
      <c r="A48" s="15" t="str">
        <f>IF('Номенклатура'!A48="","",'Номенклатура'!A48)</f>
        <v/>
      </c>
      <c r="B48" s="15" t="str">
        <f>IF($A48="","",'Номенклатура'!B48&amp;"")</f>
        <v/>
      </c>
      <c r="C48" s="15" t="str">
        <f>IF($A48="","",'Номенклатура'!D48&amp;"")</f>
        <v/>
      </c>
      <c r="D48" s="18" t="str">
        <f>IF($A48="","",N('Номенклатура'!F48))</f>
        <v/>
      </c>
      <c r="E48" s="18" t="str">
        <f>IF($A48="","",IF(LEFT('Номенклатура'!I48,16)="Недопустимый код",0,SUMIFS('Движения'!$F$6:$F$5005,'Движения'!$B$6:$B$5005,$A48,'Движения'!$C$6:$C$5005,"Приход")))</f>
        <v/>
      </c>
      <c r="F48" s="18" t="str">
        <f>IF($A48="","",-IF(LEFT('Номенклатура'!I48,16)="Недопустимый код",0,SUMIFS('Движения'!$F$6:$F$5005,'Движения'!$B$6:$B$5005,$A48,'Движения'!$C$6:$C$5005,"Расход")))</f>
        <v/>
      </c>
      <c r="G48" s="18" t="str">
        <f>IF($A48="","",-IF(LEFT('Номенклатура'!I48,16)="Недопустимый код",0,SUMIFS('Движения'!$F$6:$F$5005,'Движения'!$B$6:$B$5005,$A48,'Движения'!$C$6:$C$5005,"Списание")))</f>
        <v/>
      </c>
      <c r="H48" s="18" t="str">
        <f>IF($A48="","",IF(LEFT('Номенклатура'!I48,16)="Недопустимый код",0,SUMIFS('Движения'!$F$6:$F$5005,'Движения'!$B$6:$B$5005,$A48,'Движения'!$C$6:$C$5005,"Корректировка остатка")))</f>
        <v/>
      </c>
      <c r="I48" s="18" t="str">
        <f>IF($A48="","",ROUND(D48+E48-F48-G48+H48,6))</f>
        <v/>
      </c>
      <c r="J48" s="18" t="str">
        <f>IF($A48="","",IF('Номенклатура'!G48="","",N('Номенклатура'!G48)))</f>
        <v/>
      </c>
      <c r="K48" s="15" t="str">
        <f>IF($A48="","",IF('Номенклатура'!I48&lt;&gt;"ОК","Проверьте номенклатуру: "&amp;'Номенклатура'!I48,IF(I48&lt;0,"Проблема данных: остаток меньше нуля",IF(J48="","Минимум не задан",IF(I48&lt;=J48,"Пополнить","ОК")))))</f>
        <v/>
      </c>
      <c r="L48" s="18" t="str">
        <f>IF($A48="","",IF(NOT(ISNUMBER('Номенклатура'!E48)),"",IF('Номенклатура'!E48&gt;0,ROUND(I48/'Номенклатура'!E48,2),"")))</f>
        <v/>
      </c>
    </row>
    <row r="49" spans="1:12" x14ac:dyDescent="0.25">
      <c r="A49" s="15" t="str">
        <f>IF('Номенклатура'!A49="","",'Номенклатура'!A49)</f>
        <v/>
      </c>
      <c r="B49" s="15" t="str">
        <f>IF($A49="","",'Номенклатура'!B49&amp;"")</f>
        <v/>
      </c>
      <c r="C49" s="15" t="str">
        <f>IF($A49="","",'Номенклатура'!D49&amp;"")</f>
        <v/>
      </c>
      <c r="D49" s="18" t="str">
        <f>IF($A49="","",N('Номенклатура'!F49))</f>
        <v/>
      </c>
      <c r="E49" s="18" t="str">
        <f>IF($A49="","",IF(LEFT('Номенклатура'!I49,16)="Недопустимый код",0,SUMIFS('Движения'!$F$6:$F$5005,'Движения'!$B$6:$B$5005,$A49,'Движения'!$C$6:$C$5005,"Приход")))</f>
        <v/>
      </c>
      <c r="F49" s="18" t="str">
        <f>IF($A49="","",-IF(LEFT('Номенклатура'!I49,16)="Недопустимый код",0,SUMIFS('Движения'!$F$6:$F$5005,'Движения'!$B$6:$B$5005,$A49,'Движения'!$C$6:$C$5005,"Расход")))</f>
        <v/>
      </c>
      <c r="G49" s="18" t="str">
        <f>IF($A49="","",-IF(LEFT('Номенклатура'!I49,16)="Недопустимый код",0,SUMIFS('Движения'!$F$6:$F$5005,'Движения'!$B$6:$B$5005,$A49,'Движения'!$C$6:$C$5005,"Списание")))</f>
        <v/>
      </c>
      <c r="H49" s="18" t="str">
        <f>IF($A49="","",IF(LEFT('Номенклатура'!I49,16)="Недопустимый код",0,SUMIFS('Движения'!$F$6:$F$5005,'Движения'!$B$6:$B$5005,$A49,'Движения'!$C$6:$C$5005,"Корректировка остатка")))</f>
        <v/>
      </c>
      <c r="I49" s="18" t="str">
        <f>IF($A49="","",ROUND(D49+E49-F49-G49+H49,6))</f>
        <v/>
      </c>
      <c r="J49" s="18" t="str">
        <f>IF($A49="","",IF('Номенклатура'!G49="","",N('Номенклатура'!G49)))</f>
        <v/>
      </c>
      <c r="K49" s="15" t="str">
        <f>IF($A49="","",IF('Номенклатура'!I49&lt;&gt;"ОК","Проверьте номенклатуру: "&amp;'Номенклатура'!I49,IF(I49&lt;0,"Проблема данных: остаток меньше нуля",IF(J49="","Минимум не задан",IF(I49&lt;=J49,"Пополнить","ОК")))))</f>
        <v/>
      </c>
      <c r="L49" s="18" t="str">
        <f>IF($A49="","",IF(NOT(ISNUMBER('Номенклатура'!E49)),"",IF('Номенклатура'!E49&gt;0,ROUND(I49/'Номенклатура'!E49,2),"")))</f>
        <v/>
      </c>
    </row>
    <row r="50" spans="1:12" x14ac:dyDescent="0.25">
      <c r="A50" s="15" t="str">
        <f>IF('Номенклатура'!A50="","",'Номенклатура'!A50)</f>
        <v/>
      </c>
      <c r="B50" s="15" t="str">
        <f>IF($A50="","",'Номенклатура'!B50&amp;"")</f>
        <v/>
      </c>
      <c r="C50" s="15" t="str">
        <f>IF($A50="","",'Номенклатура'!D50&amp;"")</f>
        <v/>
      </c>
      <c r="D50" s="18" t="str">
        <f>IF($A50="","",N('Номенклатура'!F50))</f>
        <v/>
      </c>
      <c r="E50" s="18" t="str">
        <f>IF($A50="","",IF(LEFT('Номенклатура'!I50,16)="Недопустимый код",0,SUMIFS('Движения'!$F$6:$F$5005,'Движения'!$B$6:$B$5005,$A50,'Движения'!$C$6:$C$5005,"Приход")))</f>
        <v/>
      </c>
      <c r="F50" s="18" t="str">
        <f>IF($A50="","",-IF(LEFT('Номенклатура'!I50,16)="Недопустимый код",0,SUMIFS('Движения'!$F$6:$F$5005,'Движения'!$B$6:$B$5005,$A50,'Движения'!$C$6:$C$5005,"Расход")))</f>
        <v/>
      </c>
      <c r="G50" s="18" t="str">
        <f>IF($A50="","",-IF(LEFT('Номенклатура'!I50,16)="Недопустимый код",0,SUMIFS('Движения'!$F$6:$F$5005,'Движения'!$B$6:$B$5005,$A50,'Движения'!$C$6:$C$5005,"Списание")))</f>
        <v/>
      </c>
      <c r="H50" s="18" t="str">
        <f>IF($A50="","",IF(LEFT('Номенклатура'!I50,16)="Недопустимый код",0,SUMIFS('Движения'!$F$6:$F$5005,'Движения'!$B$6:$B$5005,$A50,'Движения'!$C$6:$C$5005,"Корректировка остатка")))</f>
        <v/>
      </c>
      <c r="I50" s="18" t="str">
        <f>IF($A50="","",ROUND(D50+E50-F50-G50+H50,6))</f>
        <v/>
      </c>
      <c r="J50" s="18" t="str">
        <f>IF($A50="","",IF('Номенклатура'!G50="","",N('Номенклатура'!G50)))</f>
        <v/>
      </c>
      <c r="K50" s="15" t="str">
        <f>IF($A50="","",IF('Номенклатура'!I50&lt;&gt;"ОК","Проверьте номенклатуру: "&amp;'Номенклатура'!I50,IF(I50&lt;0,"Проблема данных: остаток меньше нуля",IF(J50="","Минимум не задан",IF(I50&lt;=J50,"Пополнить","ОК")))))</f>
        <v/>
      </c>
      <c r="L50" s="18" t="str">
        <f>IF($A50="","",IF(NOT(ISNUMBER('Номенклатура'!E50)),"",IF('Номенклатура'!E50&gt;0,ROUND(I50/'Номенклатура'!E50,2),"")))</f>
        <v/>
      </c>
    </row>
    <row r="51" spans="1:12" x14ac:dyDescent="0.25">
      <c r="A51" s="15" t="str">
        <f>IF('Номенклатура'!A51="","",'Номенклатура'!A51)</f>
        <v/>
      </c>
      <c r="B51" s="15" t="str">
        <f>IF($A51="","",'Номенклатура'!B51&amp;"")</f>
        <v/>
      </c>
      <c r="C51" s="15" t="str">
        <f>IF($A51="","",'Номенклатура'!D51&amp;"")</f>
        <v/>
      </c>
      <c r="D51" s="18" t="str">
        <f>IF($A51="","",N('Номенклатура'!F51))</f>
        <v/>
      </c>
      <c r="E51" s="18" t="str">
        <f>IF($A51="","",IF(LEFT('Номенклатура'!I51,16)="Недопустимый код",0,SUMIFS('Движения'!$F$6:$F$5005,'Движения'!$B$6:$B$5005,$A51,'Движения'!$C$6:$C$5005,"Приход")))</f>
        <v/>
      </c>
      <c r="F51" s="18" t="str">
        <f>IF($A51="","",-IF(LEFT('Номенклатура'!I51,16)="Недопустимый код",0,SUMIFS('Движения'!$F$6:$F$5005,'Движения'!$B$6:$B$5005,$A51,'Движения'!$C$6:$C$5005,"Расход")))</f>
        <v/>
      </c>
      <c r="G51" s="18" t="str">
        <f>IF($A51="","",-IF(LEFT('Номенклатура'!I51,16)="Недопустимый код",0,SUMIFS('Движения'!$F$6:$F$5005,'Движения'!$B$6:$B$5005,$A51,'Движения'!$C$6:$C$5005,"Списание")))</f>
        <v/>
      </c>
      <c r="H51" s="18" t="str">
        <f>IF($A51="","",IF(LEFT('Номенклатура'!I51,16)="Недопустимый код",0,SUMIFS('Движения'!$F$6:$F$5005,'Движения'!$B$6:$B$5005,$A51,'Движения'!$C$6:$C$5005,"Корректировка остатка")))</f>
        <v/>
      </c>
      <c r="I51" s="18" t="str">
        <f>IF($A51="","",ROUND(D51+E51-F51-G51+H51,6))</f>
        <v/>
      </c>
      <c r="J51" s="18" t="str">
        <f>IF($A51="","",IF('Номенклатура'!G51="","",N('Номенклатура'!G51)))</f>
        <v/>
      </c>
      <c r="K51" s="15" t="str">
        <f>IF($A51="","",IF('Номенклатура'!I51&lt;&gt;"ОК","Проверьте номенклатуру: "&amp;'Номенклатура'!I51,IF(I51&lt;0,"Проблема данных: остаток меньше нуля",IF(J51="","Минимум не задан",IF(I51&lt;=J51,"Пополнить","ОК")))))</f>
        <v/>
      </c>
      <c r="L51" s="18" t="str">
        <f>IF($A51="","",IF(NOT(ISNUMBER('Номенклатура'!E51)),"",IF('Номенклатура'!E51&gt;0,ROUND(I51/'Номенклатура'!E51,2),"")))</f>
        <v/>
      </c>
    </row>
    <row r="52" spans="1:12" x14ac:dyDescent="0.25">
      <c r="A52" s="15" t="str">
        <f>IF('Номенклатура'!A52="","",'Номенклатура'!A52)</f>
        <v/>
      </c>
      <c r="B52" s="15" t="str">
        <f>IF($A52="","",'Номенклатура'!B52&amp;"")</f>
        <v/>
      </c>
      <c r="C52" s="15" t="str">
        <f>IF($A52="","",'Номенклатура'!D52&amp;"")</f>
        <v/>
      </c>
      <c r="D52" s="18" t="str">
        <f>IF($A52="","",N('Номенклатура'!F52))</f>
        <v/>
      </c>
      <c r="E52" s="18" t="str">
        <f>IF($A52="","",IF(LEFT('Номенклатура'!I52,16)="Недопустимый код",0,SUMIFS('Движения'!$F$6:$F$5005,'Движения'!$B$6:$B$5005,$A52,'Движения'!$C$6:$C$5005,"Приход")))</f>
        <v/>
      </c>
      <c r="F52" s="18" t="str">
        <f>IF($A52="","",-IF(LEFT('Номенклатура'!I52,16)="Недопустимый код",0,SUMIFS('Движения'!$F$6:$F$5005,'Движения'!$B$6:$B$5005,$A52,'Движения'!$C$6:$C$5005,"Расход")))</f>
        <v/>
      </c>
      <c r="G52" s="18" t="str">
        <f>IF($A52="","",-IF(LEFT('Номенклатура'!I52,16)="Недопустимый код",0,SUMIFS('Движения'!$F$6:$F$5005,'Движения'!$B$6:$B$5005,$A52,'Движения'!$C$6:$C$5005,"Списание")))</f>
        <v/>
      </c>
      <c r="H52" s="18" t="str">
        <f>IF($A52="","",IF(LEFT('Номенклатура'!I52,16)="Недопустимый код",0,SUMIFS('Движения'!$F$6:$F$5005,'Движения'!$B$6:$B$5005,$A52,'Движения'!$C$6:$C$5005,"Корректировка остатка")))</f>
        <v/>
      </c>
      <c r="I52" s="18" t="str">
        <f>IF($A52="","",ROUND(D52+E52-F52-G52+H52,6))</f>
        <v/>
      </c>
      <c r="J52" s="18" t="str">
        <f>IF($A52="","",IF('Номенклатура'!G52="","",N('Номенклатура'!G52)))</f>
        <v/>
      </c>
      <c r="K52" s="15" t="str">
        <f>IF($A52="","",IF('Номенклатура'!I52&lt;&gt;"ОК","Проверьте номенклатуру: "&amp;'Номенклатура'!I52,IF(I52&lt;0,"Проблема данных: остаток меньше нуля",IF(J52="","Минимум не задан",IF(I52&lt;=J52,"Пополнить","ОК")))))</f>
        <v/>
      </c>
      <c r="L52" s="18" t="str">
        <f>IF($A52="","",IF(NOT(ISNUMBER('Номенклатура'!E52)),"",IF('Номенклатура'!E52&gt;0,ROUND(I52/'Номенклатура'!E52,2),"")))</f>
        <v/>
      </c>
    </row>
    <row r="53" spans="1:12" x14ac:dyDescent="0.25">
      <c r="A53" s="15" t="str">
        <f>IF('Номенклатура'!A53="","",'Номенклатура'!A53)</f>
        <v/>
      </c>
      <c r="B53" s="15" t="str">
        <f>IF($A53="","",'Номенклатура'!B53&amp;"")</f>
        <v/>
      </c>
      <c r="C53" s="15" t="str">
        <f>IF($A53="","",'Номенклатура'!D53&amp;"")</f>
        <v/>
      </c>
      <c r="D53" s="18" t="str">
        <f>IF($A53="","",N('Номенклатура'!F53))</f>
        <v/>
      </c>
      <c r="E53" s="18" t="str">
        <f>IF($A53="","",IF(LEFT('Номенклатура'!I53,16)="Недопустимый код",0,SUMIFS('Движения'!$F$6:$F$5005,'Движения'!$B$6:$B$5005,$A53,'Движения'!$C$6:$C$5005,"Приход")))</f>
        <v/>
      </c>
      <c r="F53" s="18" t="str">
        <f>IF($A53="","",-IF(LEFT('Номенклатура'!I53,16)="Недопустимый код",0,SUMIFS('Движения'!$F$6:$F$5005,'Движения'!$B$6:$B$5005,$A53,'Движения'!$C$6:$C$5005,"Расход")))</f>
        <v/>
      </c>
      <c r="G53" s="18" t="str">
        <f>IF($A53="","",-IF(LEFT('Номенклатура'!I53,16)="Недопустимый код",0,SUMIFS('Движения'!$F$6:$F$5005,'Движения'!$B$6:$B$5005,$A53,'Движения'!$C$6:$C$5005,"Списание")))</f>
        <v/>
      </c>
      <c r="H53" s="18" t="str">
        <f>IF($A53="","",IF(LEFT('Номенклатура'!I53,16)="Недопустимый код",0,SUMIFS('Движения'!$F$6:$F$5005,'Движения'!$B$6:$B$5005,$A53,'Движения'!$C$6:$C$5005,"Корректировка остатка")))</f>
        <v/>
      </c>
      <c r="I53" s="18" t="str">
        <f>IF($A53="","",ROUND(D53+E53-F53-G53+H53,6))</f>
        <v/>
      </c>
      <c r="J53" s="18" t="str">
        <f>IF($A53="","",IF('Номенклатура'!G53="","",N('Номенклатура'!G53)))</f>
        <v/>
      </c>
      <c r="K53" s="15" t="str">
        <f>IF($A53="","",IF('Номенклатура'!I53&lt;&gt;"ОК","Проверьте номенклатуру: "&amp;'Номенклатура'!I53,IF(I53&lt;0,"Проблема данных: остаток меньше нуля",IF(J53="","Минимум не задан",IF(I53&lt;=J53,"Пополнить","ОК")))))</f>
        <v/>
      </c>
      <c r="L53" s="18" t="str">
        <f>IF($A53="","",IF(NOT(ISNUMBER('Номенклатура'!E53)),"",IF('Номенклатура'!E53&gt;0,ROUND(I53/'Номенклатура'!E53,2),"")))</f>
        <v/>
      </c>
    </row>
    <row r="54" spans="1:12" x14ac:dyDescent="0.25">
      <c r="A54" s="15" t="str">
        <f>IF('Номенклатура'!A54="","",'Номенклатура'!A54)</f>
        <v/>
      </c>
      <c r="B54" s="15" t="str">
        <f>IF($A54="","",'Номенклатура'!B54&amp;"")</f>
        <v/>
      </c>
      <c r="C54" s="15" t="str">
        <f>IF($A54="","",'Номенклатура'!D54&amp;"")</f>
        <v/>
      </c>
      <c r="D54" s="18" t="str">
        <f>IF($A54="","",N('Номенклатура'!F54))</f>
        <v/>
      </c>
      <c r="E54" s="18" t="str">
        <f>IF($A54="","",IF(LEFT('Номенклатура'!I54,16)="Недопустимый код",0,SUMIFS('Движения'!$F$6:$F$5005,'Движения'!$B$6:$B$5005,$A54,'Движения'!$C$6:$C$5005,"Приход")))</f>
        <v/>
      </c>
      <c r="F54" s="18" t="str">
        <f>IF($A54="","",-IF(LEFT('Номенклатура'!I54,16)="Недопустимый код",0,SUMIFS('Движения'!$F$6:$F$5005,'Движения'!$B$6:$B$5005,$A54,'Движения'!$C$6:$C$5005,"Расход")))</f>
        <v/>
      </c>
      <c r="G54" s="18" t="str">
        <f>IF($A54="","",-IF(LEFT('Номенклатура'!I54,16)="Недопустимый код",0,SUMIFS('Движения'!$F$6:$F$5005,'Движения'!$B$6:$B$5005,$A54,'Движения'!$C$6:$C$5005,"Списание")))</f>
        <v/>
      </c>
      <c r="H54" s="18" t="str">
        <f>IF($A54="","",IF(LEFT('Номенклатура'!I54,16)="Недопустимый код",0,SUMIFS('Движения'!$F$6:$F$5005,'Движения'!$B$6:$B$5005,$A54,'Движения'!$C$6:$C$5005,"Корректировка остатка")))</f>
        <v/>
      </c>
      <c r="I54" s="18" t="str">
        <f>IF($A54="","",ROUND(D54+E54-F54-G54+H54,6))</f>
        <v/>
      </c>
      <c r="J54" s="18" t="str">
        <f>IF($A54="","",IF('Номенклатура'!G54="","",N('Номенклатура'!G54)))</f>
        <v/>
      </c>
      <c r="K54" s="15" t="str">
        <f>IF($A54="","",IF('Номенклатура'!I54&lt;&gt;"ОК","Проверьте номенклатуру: "&amp;'Номенклатура'!I54,IF(I54&lt;0,"Проблема данных: остаток меньше нуля",IF(J54="","Минимум не задан",IF(I54&lt;=J54,"Пополнить","ОК")))))</f>
        <v/>
      </c>
      <c r="L54" s="18" t="str">
        <f>IF($A54="","",IF(NOT(ISNUMBER('Номенклатура'!E54)),"",IF('Номенклатура'!E54&gt;0,ROUND(I54/'Номенклатура'!E54,2),"")))</f>
        <v/>
      </c>
    </row>
    <row r="55" spans="1:12" x14ac:dyDescent="0.25">
      <c r="A55" s="15" t="str">
        <f>IF('Номенклатура'!A55="","",'Номенклатура'!A55)</f>
        <v/>
      </c>
      <c r="B55" s="15" t="str">
        <f>IF($A55="","",'Номенклатура'!B55&amp;"")</f>
        <v/>
      </c>
      <c r="C55" s="15" t="str">
        <f>IF($A55="","",'Номенклатура'!D55&amp;"")</f>
        <v/>
      </c>
      <c r="D55" s="18" t="str">
        <f>IF($A55="","",N('Номенклатура'!F55))</f>
        <v/>
      </c>
      <c r="E55" s="18" t="str">
        <f>IF($A55="","",IF(LEFT('Номенклатура'!I55,16)="Недопустимый код",0,SUMIFS('Движения'!$F$6:$F$5005,'Движения'!$B$6:$B$5005,$A55,'Движения'!$C$6:$C$5005,"Приход")))</f>
        <v/>
      </c>
      <c r="F55" s="18" t="str">
        <f>IF($A55="","",-IF(LEFT('Номенклатура'!I55,16)="Недопустимый код",0,SUMIFS('Движения'!$F$6:$F$5005,'Движения'!$B$6:$B$5005,$A55,'Движения'!$C$6:$C$5005,"Расход")))</f>
        <v/>
      </c>
      <c r="G55" s="18" t="str">
        <f>IF($A55="","",-IF(LEFT('Номенклатура'!I55,16)="Недопустимый код",0,SUMIFS('Движения'!$F$6:$F$5005,'Движения'!$B$6:$B$5005,$A55,'Движения'!$C$6:$C$5005,"Списание")))</f>
        <v/>
      </c>
      <c r="H55" s="18" t="str">
        <f>IF($A55="","",IF(LEFT('Номенклатура'!I55,16)="Недопустимый код",0,SUMIFS('Движения'!$F$6:$F$5005,'Движения'!$B$6:$B$5005,$A55,'Движения'!$C$6:$C$5005,"Корректировка остатка")))</f>
        <v/>
      </c>
      <c r="I55" s="18" t="str">
        <f>IF($A55="","",ROUND(D55+E55-F55-G55+H55,6))</f>
        <v/>
      </c>
      <c r="J55" s="18" t="str">
        <f>IF($A55="","",IF('Номенклатура'!G55="","",N('Номенклатура'!G55)))</f>
        <v/>
      </c>
      <c r="K55" s="15" t="str">
        <f>IF($A55="","",IF('Номенклатура'!I55&lt;&gt;"ОК","Проверьте номенклатуру: "&amp;'Номенклатура'!I55,IF(I55&lt;0,"Проблема данных: остаток меньше нуля",IF(J55="","Минимум не задан",IF(I55&lt;=J55,"Пополнить","ОК")))))</f>
        <v/>
      </c>
      <c r="L55" s="18" t="str">
        <f>IF($A55="","",IF(NOT(ISNUMBER('Номенклатура'!E55)),"",IF('Номенклатура'!E55&gt;0,ROUND(I55/'Номенклатура'!E55,2),"")))</f>
        <v/>
      </c>
    </row>
    <row r="56" spans="1:12" x14ac:dyDescent="0.25">
      <c r="A56" s="15" t="str">
        <f>IF('Номенклатура'!A56="","",'Номенклатура'!A56)</f>
        <v/>
      </c>
      <c r="B56" s="15" t="str">
        <f>IF($A56="","",'Номенклатура'!B56&amp;"")</f>
        <v/>
      </c>
      <c r="C56" s="15" t="str">
        <f>IF($A56="","",'Номенклатура'!D56&amp;"")</f>
        <v/>
      </c>
      <c r="D56" s="18" t="str">
        <f>IF($A56="","",N('Номенклатура'!F56))</f>
        <v/>
      </c>
      <c r="E56" s="18" t="str">
        <f>IF($A56="","",IF(LEFT('Номенклатура'!I56,16)="Недопустимый код",0,SUMIFS('Движения'!$F$6:$F$5005,'Движения'!$B$6:$B$5005,$A56,'Движения'!$C$6:$C$5005,"Приход")))</f>
        <v/>
      </c>
      <c r="F56" s="18" t="str">
        <f>IF($A56="","",-IF(LEFT('Номенклатура'!I56,16)="Недопустимый код",0,SUMIFS('Движения'!$F$6:$F$5005,'Движения'!$B$6:$B$5005,$A56,'Движения'!$C$6:$C$5005,"Расход")))</f>
        <v/>
      </c>
      <c r="G56" s="18" t="str">
        <f>IF($A56="","",-IF(LEFT('Номенклатура'!I56,16)="Недопустимый код",0,SUMIFS('Движения'!$F$6:$F$5005,'Движения'!$B$6:$B$5005,$A56,'Движения'!$C$6:$C$5005,"Списание")))</f>
        <v/>
      </c>
      <c r="H56" s="18" t="str">
        <f>IF($A56="","",IF(LEFT('Номенклатура'!I56,16)="Недопустимый код",0,SUMIFS('Движения'!$F$6:$F$5005,'Движения'!$B$6:$B$5005,$A56,'Движения'!$C$6:$C$5005,"Корректировка остатка")))</f>
        <v/>
      </c>
      <c r="I56" s="18" t="str">
        <f>IF($A56="","",ROUND(D56+E56-F56-G56+H56,6))</f>
        <v/>
      </c>
      <c r="J56" s="18" t="str">
        <f>IF($A56="","",IF('Номенклатура'!G56="","",N('Номенклатура'!G56)))</f>
        <v/>
      </c>
      <c r="K56" s="15" t="str">
        <f>IF($A56="","",IF('Номенклатура'!I56&lt;&gt;"ОК","Проверьте номенклатуру: "&amp;'Номенклатура'!I56,IF(I56&lt;0,"Проблема данных: остаток меньше нуля",IF(J56="","Минимум не задан",IF(I56&lt;=J56,"Пополнить","ОК")))))</f>
        <v/>
      </c>
      <c r="L56" s="18" t="str">
        <f>IF($A56="","",IF(NOT(ISNUMBER('Номенклатура'!E56)),"",IF('Номенклатура'!E56&gt;0,ROUND(I56/'Номенклатура'!E56,2),"")))</f>
        <v/>
      </c>
    </row>
    <row r="57" spans="1:12" x14ac:dyDescent="0.25">
      <c r="A57" s="15" t="str">
        <f>IF('Номенклатура'!A57="","",'Номенклатура'!A57)</f>
        <v/>
      </c>
      <c r="B57" s="15" t="str">
        <f>IF($A57="","",'Номенклатура'!B57&amp;"")</f>
        <v/>
      </c>
      <c r="C57" s="15" t="str">
        <f>IF($A57="","",'Номенклатура'!D57&amp;"")</f>
        <v/>
      </c>
      <c r="D57" s="18" t="str">
        <f>IF($A57="","",N('Номенклатура'!F57))</f>
        <v/>
      </c>
      <c r="E57" s="18" t="str">
        <f>IF($A57="","",IF(LEFT('Номенклатура'!I57,16)="Недопустимый код",0,SUMIFS('Движения'!$F$6:$F$5005,'Движения'!$B$6:$B$5005,$A57,'Движения'!$C$6:$C$5005,"Приход")))</f>
        <v/>
      </c>
      <c r="F57" s="18" t="str">
        <f>IF($A57="","",-IF(LEFT('Номенклатура'!I57,16)="Недопустимый код",0,SUMIFS('Движения'!$F$6:$F$5005,'Движения'!$B$6:$B$5005,$A57,'Движения'!$C$6:$C$5005,"Расход")))</f>
        <v/>
      </c>
      <c r="G57" s="18" t="str">
        <f>IF($A57="","",-IF(LEFT('Номенклатура'!I57,16)="Недопустимый код",0,SUMIFS('Движения'!$F$6:$F$5005,'Движения'!$B$6:$B$5005,$A57,'Движения'!$C$6:$C$5005,"Списание")))</f>
        <v/>
      </c>
      <c r="H57" s="18" t="str">
        <f>IF($A57="","",IF(LEFT('Номенклатура'!I57,16)="Недопустимый код",0,SUMIFS('Движения'!$F$6:$F$5005,'Движения'!$B$6:$B$5005,$A57,'Движения'!$C$6:$C$5005,"Корректировка остатка")))</f>
        <v/>
      </c>
      <c r="I57" s="18" t="str">
        <f>IF($A57="","",ROUND(D57+E57-F57-G57+H57,6))</f>
        <v/>
      </c>
      <c r="J57" s="18" t="str">
        <f>IF($A57="","",IF('Номенклатура'!G57="","",N('Номенклатура'!G57)))</f>
        <v/>
      </c>
      <c r="K57" s="15" t="str">
        <f>IF($A57="","",IF('Номенклатура'!I57&lt;&gt;"ОК","Проверьте номенклатуру: "&amp;'Номенклатура'!I57,IF(I57&lt;0,"Проблема данных: остаток меньше нуля",IF(J57="","Минимум не задан",IF(I57&lt;=J57,"Пополнить","ОК")))))</f>
        <v/>
      </c>
      <c r="L57" s="18" t="str">
        <f>IF($A57="","",IF(NOT(ISNUMBER('Номенклатура'!E57)),"",IF('Номенклатура'!E57&gt;0,ROUND(I57/'Номенклатура'!E57,2),"")))</f>
        <v/>
      </c>
    </row>
    <row r="58" spans="1:12" x14ac:dyDescent="0.25">
      <c r="A58" s="15" t="str">
        <f>IF('Номенклатура'!A58="","",'Номенклатура'!A58)</f>
        <v/>
      </c>
      <c r="B58" s="15" t="str">
        <f>IF($A58="","",'Номенклатура'!B58&amp;"")</f>
        <v/>
      </c>
      <c r="C58" s="15" t="str">
        <f>IF($A58="","",'Номенклатура'!D58&amp;"")</f>
        <v/>
      </c>
      <c r="D58" s="18" t="str">
        <f>IF($A58="","",N('Номенклатура'!F58))</f>
        <v/>
      </c>
      <c r="E58" s="18" t="str">
        <f>IF($A58="","",IF(LEFT('Номенклатура'!I58,16)="Недопустимый код",0,SUMIFS('Движения'!$F$6:$F$5005,'Движения'!$B$6:$B$5005,$A58,'Движения'!$C$6:$C$5005,"Приход")))</f>
        <v/>
      </c>
      <c r="F58" s="18" t="str">
        <f>IF($A58="","",-IF(LEFT('Номенклатура'!I58,16)="Недопустимый код",0,SUMIFS('Движения'!$F$6:$F$5005,'Движения'!$B$6:$B$5005,$A58,'Движения'!$C$6:$C$5005,"Расход")))</f>
        <v/>
      </c>
      <c r="G58" s="18" t="str">
        <f>IF($A58="","",-IF(LEFT('Номенклатура'!I58,16)="Недопустимый код",0,SUMIFS('Движения'!$F$6:$F$5005,'Движения'!$B$6:$B$5005,$A58,'Движения'!$C$6:$C$5005,"Списание")))</f>
        <v/>
      </c>
      <c r="H58" s="18" t="str">
        <f>IF($A58="","",IF(LEFT('Номенклатура'!I58,16)="Недопустимый код",0,SUMIFS('Движения'!$F$6:$F$5005,'Движения'!$B$6:$B$5005,$A58,'Движения'!$C$6:$C$5005,"Корректировка остатка")))</f>
        <v/>
      </c>
      <c r="I58" s="18" t="str">
        <f>IF($A58="","",ROUND(D58+E58-F58-G58+H58,6))</f>
        <v/>
      </c>
      <c r="J58" s="18" t="str">
        <f>IF($A58="","",IF('Номенклатура'!G58="","",N('Номенклатура'!G58)))</f>
        <v/>
      </c>
      <c r="K58" s="15" t="str">
        <f>IF($A58="","",IF('Номенклатура'!I58&lt;&gt;"ОК","Проверьте номенклатуру: "&amp;'Номенклатура'!I58,IF(I58&lt;0,"Проблема данных: остаток меньше нуля",IF(J58="","Минимум не задан",IF(I58&lt;=J58,"Пополнить","ОК")))))</f>
        <v/>
      </c>
      <c r="L58" s="18" t="str">
        <f>IF($A58="","",IF(NOT(ISNUMBER('Номенклатура'!E58)),"",IF('Номенклатура'!E58&gt;0,ROUND(I58/'Номенклатура'!E58,2),"")))</f>
        <v/>
      </c>
    </row>
    <row r="59" spans="1:12" x14ac:dyDescent="0.25">
      <c r="A59" s="15" t="str">
        <f>IF('Номенклатура'!A59="","",'Номенклатура'!A59)</f>
        <v/>
      </c>
      <c r="B59" s="15" t="str">
        <f>IF($A59="","",'Номенклатура'!B59&amp;"")</f>
        <v/>
      </c>
      <c r="C59" s="15" t="str">
        <f>IF($A59="","",'Номенклатура'!D59&amp;"")</f>
        <v/>
      </c>
      <c r="D59" s="18" t="str">
        <f>IF($A59="","",N('Номенклатура'!F59))</f>
        <v/>
      </c>
      <c r="E59" s="18" t="str">
        <f>IF($A59="","",IF(LEFT('Номенклатура'!I59,16)="Недопустимый код",0,SUMIFS('Движения'!$F$6:$F$5005,'Движения'!$B$6:$B$5005,$A59,'Движения'!$C$6:$C$5005,"Приход")))</f>
        <v/>
      </c>
      <c r="F59" s="18" t="str">
        <f>IF($A59="","",-IF(LEFT('Номенклатура'!I59,16)="Недопустимый код",0,SUMIFS('Движения'!$F$6:$F$5005,'Движения'!$B$6:$B$5005,$A59,'Движения'!$C$6:$C$5005,"Расход")))</f>
        <v/>
      </c>
      <c r="G59" s="18" t="str">
        <f>IF($A59="","",-IF(LEFT('Номенклатура'!I59,16)="Недопустимый код",0,SUMIFS('Движения'!$F$6:$F$5005,'Движения'!$B$6:$B$5005,$A59,'Движения'!$C$6:$C$5005,"Списание")))</f>
        <v/>
      </c>
      <c r="H59" s="18" t="str">
        <f>IF($A59="","",IF(LEFT('Номенклатура'!I59,16)="Недопустимый код",0,SUMIFS('Движения'!$F$6:$F$5005,'Движения'!$B$6:$B$5005,$A59,'Движения'!$C$6:$C$5005,"Корректировка остатка")))</f>
        <v/>
      </c>
      <c r="I59" s="18" t="str">
        <f>IF($A59="","",ROUND(D59+E59-F59-G59+H59,6))</f>
        <v/>
      </c>
      <c r="J59" s="18" t="str">
        <f>IF($A59="","",IF('Номенклатура'!G59="","",N('Номенклатура'!G59)))</f>
        <v/>
      </c>
      <c r="K59" s="15" t="str">
        <f>IF($A59="","",IF('Номенклатура'!I59&lt;&gt;"ОК","Проверьте номенклатуру: "&amp;'Номенклатура'!I59,IF(I59&lt;0,"Проблема данных: остаток меньше нуля",IF(J59="","Минимум не задан",IF(I59&lt;=J59,"Пополнить","ОК")))))</f>
        <v/>
      </c>
      <c r="L59" s="18" t="str">
        <f>IF($A59="","",IF(NOT(ISNUMBER('Номенклатура'!E59)),"",IF('Номенклатура'!E59&gt;0,ROUND(I59/'Номенклатура'!E59,2),"")))</f>
        <v/>
      </c>
    </row>
    <row r="60" spans="1:12" x14ac:dyDescent="0.25">
      <c r="A60" s="15" t="str">
        <f>IF('Номенклатура'!A60="","",'Номенклатура'!A60)</f>
        <v/>
      </c>
      <c r="B60" s="15" t="str">
        <f>IF($A60="","",'Номенклатура'!B60&amp;"")</f>
        <v/>
      </c>
      <c r="C60" s="15" t="str">
        <f>IF($A60="","",'Номенклатура'!D60&amp;"")</f>
        <v/>
      </c>
      <c r="D60" s="18" t="str">
        <f>IF($A60="","",N('Номенклатура'!F60))</f>
        <v/>
      </c>
      <c r="E60" s="18" t="str">
        <f>IF($A60="","",IF(LEFT('Номенклатура'!I60,16)="Недопустимый код",0,SUMIFS('Движения'!$F$6:$F$5005,'Движения'!$B$6:$B$5005,$A60,'Движения'!$C$6:$C$5005,"Приход")))</f>
        <v/>
      </c>
      <c r="F60" s="18" t="str">
        <f>IF($A60="","",-IF(LEFT('Номенклатура'!I60,16)="Недопустимый код",0,SUMIFS('Движения'!$F$6:$F$5005,'Движения'!$B$6:$B$5005,$A60,'Движения'!$C$6:$C$5005,"Расход")))</f>
        <v/>
      </c>
      <c r="G60" s="18" t="str">
        <f>IF($A60="","",-IF(LEFT('Номенклатура'!I60,16)="Недопустимый код",0,SUMIFS('Движения'!$F$6:$F$5005,'Движения'!$B$6:$B$5005,$A60,'Движения'!$C$6:$C$5005,"Списание")))</f>
        <v/>
      </c>
      <c r="H60" s="18" t="str">
        <f>IF($A60="","",IF(LEFT('Номенклатура'!I60,16)="Недопустимый код",0,SUMIFS('Движения'!$F$6:$F$5005,'Движения'!$B$6:$B$5005,$A60,'Движения'!$C$6:$C$5005,"Корректировка остатка")))</f>
        <v/>
      </c>
      <c r="I60" s="18" t="str">
        <f>IF($A60="","",ROUND(D60+E60-F60-G60+H60,6))</f>
        <v/>
      </c>
      <c r="J60" s="18" t="str">
        <f>IF($A60="","",IF('Номенклатура'!G60="","",N('Номенклатура'!G60)))</f>
        <v/>
      </c>
      <c r="K60" s="15" t="str">
        <f>IF($A60="","",IF('Номенклатура'!I60&lt;&gt;"ОК","Проверьте номенклатуру: "&amp;'Номенклатура'!I60,IF(I60&lt;0,"Проблема данных: остаток меньше нуля",IF(J60="","Минимум не задан",IF(I60&lt;=J60,"Пополнить","ОК")))))</f>
        <v/>
      </c>
      <c r="L60" s="18" t="str">
        <f>IF($A60="","",IF(NOT(ISNUMBER('Номенклатура'!E60)),"",IF('Номенклатура'!E60&gt;0,ROUND(I60/'Номенклатура'!E60,2),"")))</f>
        <v/>
      </c>
    </row>
    <row r="61" spans="1:12" x14ac:dyDescent="0.25">
      <c r="A61" s="15" t="str">
        <f>IF('Номенклатура'!A61="","",'Номенклатура'!A61)</f>
        <v/>
      </c>
      <c r="B61" s="15" t="str">
        <f>IF($A61="","",'Номенклатура'!B61&amp;"")</f>
        <v/>
      </c>
      <c r="C61" s="15" t="str">
        <f>IF($A61="","",'Номенклатура'!D61&amp;"")</f>
        <v/>
      </c>
      <c r="D61" s="18" t="str">
        <f>IF($A61="","",N('Номенклатура'!F61))</f>
        <v/>
      </c>
      <c r="E61" s="18" t="str">
        <f>IF($A61="","",IF(LEFT('Номенклатура'!I61,16)="Недопустимый код",0,SUMIFS('Движения'!$F$6:$F$5005,'Движения'!$B$6:$B$5005,$A61,'Движения'!$C$6:$C$5005,"Приход")))</f>
        <v/>
      </c>
      <c r="F61" s="18" t="str">
        <f>IF($A61="","",-IF(LEFT('Номенклатура'!I61,16)="Недопустимый код",0,SUMIFS('Движения'!$F$6:$F$5005,'Движения'!$B$6:$B$5005,$A61,'Движения'!$C$6:$C$5005,"Расход")))</f>
        <v/>
      </c>
      <c r="G61" s="18" t="str">
        <f>IF($A61="","",-IF(LEFT('Номенклатура'!I61,16)="Недопустимый код",0,SUMIFS('Движения'!$F$6:$F$5005,'Движения'!$B$6:$B$5005,$A61,'Движения'!$C$6:$C$5005,"Списание")))</f>
        <v/>
      </c>
      <c r="H61" s="18" t="str">
        <f>IF($A61="","",IF(LEFT('Номенклатура'!I61,16)="Недопустимый код",0,SUMIFS('Движения'!$F$6:$F$5005,'Движения'!$B$6:$B$5005,$A61,'Движения'!$C$6:$C$5005,"Корректировка остатка")))</f>
        <v/>
      </c>
      <c r="I61" s="18" t="str">
        <f>IF($A61="","",ROUND(D61+E61-F61-G61+H61,6))</f>
        <v/>
      </c>
      <c r="J61" s="18" t="str">
        <f>IF($A61="","",IF('Номенклатура'!G61="","",N('Номенклатура'!G61)))</f>
        <v/>
      </c>
      <c r="K61" s="15" t="str">
        <f>IF($A61="","",IF('Номенклатура'!I61&lt;&gt;"ОК","Проверьте номенклатуру: "&amp;'Номенклатура'!I61,IF(I61&lt;0,"Проблема данных: остаток меньше нуля",IF(J61="","Минимум не задан",IF(I61&lt;=J61,"Пополнить","ОК")))))</f>
        <v/>
      </c>
      <c r="L61" s="18" t="str">
        <f>IF($A61="","",IF(NOT(ISNUMBER('Номенклатура'!E61)),"",IF('Номенклатура'!E61&gt;0,ROUND(I61/'Номенклатура'!E61,2),"")))</f>
        <v/>
      </c>
    </row>
    <row r="62" spans="1:12" x14ac:dyDescent="0.25">
      <c r="A62" s="15" t="str">
        <f>IF('Номенклатура'!A62="","",'Номенклатура'!A62)</f>
        <v/>
      </c>
      <c r="B62" s="15" t="str">
        <f>IF($A62="","",'Номенклатура'!B62&amp;"")</f>
        <v/>
      </c>
      <c r="C62" s="15" t="str">
        <f>IF($A62="","",'Номенклатура'!D62&amp;"")</f>
        <v/>
      </c>
      <c r="D62" s="18" t="str">
        <f>IF($A62="","",N('Номенклатура'!F62))</f>
        <v/>
      </c>
      <c r="E62" s="18" t="str">
        <f>IF($A62="","",IF(LEFT('Номенклатура'!I62,16)="Недопустимый код",0,SUMIFS('Движения'!$F$6:$F$5005,'Движения'!$B$6:$B$5005,$A62,'Движения'!$C$6:$C$5005,"Приход")))</f>
        <v/>
      </c>
      <c r="F62" s="18" t="str">
        <f>IF($A62="","",-IF(LEFT('Номенклатура'!I62,16)="Недопустимый код",0,SUMIFS('Движения'!$F$6:$F$5005,'Движения'!$B$6:$B$5005,$A62,'Движения'!$C$6:$C$5005,"Расход")))</f>
        <v/>
      </c>
      <c r="G62" s="18" t="str">
        <f>IF($A62="","",-IF(LEFT('Номенклатура'!I62,16)="Недопустимый код",0,SUMIFS('Движения'!$F$6:$F$5005,'Движения'!$B$6:$B$5005,$A62,'Движения'!$C$6:$C$5005,"Списание")))</f>
        <v/>
      </c>
      <c r="H62" s="18" t="str">
        <f>IF($A62="","",IF(LEFT('Номенклатура'!I62,16)="Недопустимый код",0,SUMIFS('Движения'!$F$6:$F$5005,'Движения'!$B$6:$B$5005,$A62,'Движения'!$C$6:$C$5005,"Корректировка остатка")))</f>
        <v/>
      </c>
      <c r="I62" s="18" t="str">
        <f>IF($A62="","",ROUND(D62+E62-F62-G62+H62,6))</f>
        <v/>
      </c>
      <c r="J62" s="18" t="str">
        <f>IF($A62="","",IF('Номенклатура'!G62="","",N('Номенклатура'!G62)))</f>
        <v/>
      </c>
      <c r="K62" s="15" t="str">
        <f>IF($A62="","",IF('Номенклатура'!I62&lt;&gt;"ОК","Проверьте номенклатуру: "&amp;'Номенклатура'!I62,IF(I62&lt;0,"Проблема данных: остаток меньше нуля",IF(J62="","Минимум не задан",IF(I62&lt;=J62,"Пополнить","ОК")))))</f>
        <v/>
      </c>
      <c r="L62" s="18" t="str">
        <f>IF($A62="","",IF(NOT(ISNUMBER('Номенклатура'!E62)),"",IF('Номенклатура'!E62&gt;0,ROUND(I62/'Номенклатура'!E62,2),"")))</f>
        <v/>
      </c>
    </row>
    <row r="63" spans="1:12" x14ac:dyDescent="0.25">
      <c r="A63" s="15" t="str">
        <f>IF('Номенклатура'!A63="","",'Номенклатура'!A63)</f>
        <v/>
      </c>
      <c r="B63" s="15" t="str">
        <f>IF($A63="","",'Номенклатура'!B63&amp;"")</f>
        <v/>
      </c>
      <c r="C63" s="15" t="str">
        <f>IF($A63="","",'Номенклатура'!D63&amp;"")</f>
        <v/>
      </c>
      <c r="D63" s="18" t="str">
        <f>IF($A63="","",N('Номенклатура'!F63))</f>
        <v/>
      </c>
      <c r="E63" s="18" t="str">
        <f>IF($A63="","",IF(LEFT('Номенклатура'!I63,16)="Недопустимый код",0,SUMIFS('Движения'!$F$6:$F$5005,'Движения'!$B$6:$B$5005,$A63,'Движения'!$C$6:$C$5005,"Приход")))</f>
        <v/>
      </c>
      <c r="F63" s="18" t="str">
        <f>IF($A63="","",-IF(LEFT('Номенклатура'!I63,16)="Недопустимый код",0,SUMIFS('Движения'!$F$6:$F$5005,'Движения'!$B$6:$B$5005,$A63,'Движения'!$C$6:$C$5005,"Расход")))</f>
        <v/>
      </c>
      <c r="G63" s="18" t="str">
        <f>IF($A63="","",-IF(LEFT('Номенклатура'!I63,16)="Недопустимый код",0,SUMIFS('Движения'!$F$6:$F$5005,'Движения'!$B$6:$B$5005,$A63,'Движения'!$C$6:$C$5005,"Списание")))</f>
        <v/>
      </c>
      <c r="H63" s="18" t="str">
        <f>IF($A63="","",IF(LEFT('Номенклатура'!I63,16)="Недопустимый код",0,SUMIFS('Движения'!$F$6:$F$5005,'Движения'!$B$6:$B$5005,$A63,'Движения'!$C$6:$C$5005,"Корректировка остатка")))</f>
        <v/>
      </c>
      <c r="I63" s="18" t="str">
        <f>IF($A63="","",ROUND(D63+E63-F63-G63+H63,6))</f>
        <v/>
      </c>
      <c r="J63" s="18" t="str">
        <f>IF($A63="","",IF('Номенклатура'!G63="","",N('Номенклатура'!G63)))</f>
        <v/>
      </c>
      <c r="K63" s="15" t="str">
        <f>IF($A63="","",IF('Номенклатура'!I63&lt;&gt;"ОК","Проверьте номенклатуру: "&amp;'Номенклатура'!I63,IF(I63&lt;0,"Проблема данных: остаток меньше нуля",IF(J63="","Минимум не задан",IF(I63&lt;=J63,"Пополнить","ОК")))))</f>
        <v/>
      </c>
      <c r="L63" s="18" t="str">
        <f>IF($A63="","",IF(NOT(ISNUMBER('Номенклатура'!E63)),"",IF('Номенклатура'!E63&gt;0,ROUND(I63/'Номенклатура'!E63,2),"")))</f>
        <v/>
      </c>
    </row>
    <row r="64" spans="1:12" x14ac:dyDescent="0.25">
      <c r="A64" s="15" t="str">
        <f>IF('Номенклатура'!A64="","",'Номенклатура'!A64)</f>
        <v/>
      </c>
      <c r="B64" s="15" t="str">
        <f>IF($A64="","",'Номенклатура'!B64&amp;"")</f>
        <v/>
      </c>
      <c r="C64" s="15" t="str">
        <f>IF($A64="","",'Номенклатура'!D64&amp;"")</f>
        <v/>
      </c>
      <c r="D64" s="18" t="str">
        <f>IF($A64="","",N('Номенклатура'!F64))</f>
        <v/>
      </c>
      <c r="E64" s="18" t="str">
        <f>IF($A64="","",IF(LEFT('Номенклатура'!I64,16)="Недопустимый код",0,SUMIFS('Движения'!$F$6:$F$5005,'Движения'!$B$6:$B$5005,$A64,'Движения'!$C$6:$C$5005,"Приход")))</f>
        <v/>
      </c>
      <c r="F64" s="18" t="str">
        <f>IF($A64="","",-IF(LEFT('Номенклатура'!I64,16)="Недопустимый код",0,SUMIFS('Движения'!$F$6:$F$5005,'Движения'!$B$6:$B$5005,$A64,'Движения'!$C$6:$C$5005,"Расход")))</f>
        <v/>
      </c>
      <c r="G64" s="18" t="str">
        <f>IF($A64="","",-IF(LEFT('Номенклатура'!I64,16)="Недопустимый код",0,SUMIFS('Движения'!$F$6:$F$5005,'Движения'!$B$6:$B$5005,$A64,'Движения'!$C$6:$C$5005,"Списание")))</f>
        <v/>
      </c>
      <c r="H64" s="18" t="str">
        <f>IF($A64="","",IF(LEFT('Номенклатура'!I64,16)="Недопустимый код",0,SUMIFS('Движения'!$F$6:$F$5005,'Движения'!$B$6:$B$5005,$A64,'Движения'!$C$6:$C$5005,"Корректировка остатка")))</f>
        <v/>
      </c>
      <c r="I64" s="18" t="str">
        <f>IF($A64="","",ROUND(D64+E64-F64-G64+H64,6))</f>
        <v/>
      </c>
      <c r="J64" s="18" t="str">
        <f>IF($A64="","",IF('Номенклатура'!G64="","",N('Номенклатура'!G64)))</f>
        <v/>
      </c>
      <c r="K64" s="15" t="str">
        <f>IF($A64="","",IF('Номенклатура'!I64&lt;&gt;"ОК","Проверьте номенклатуру: "&amp;'Номенклатура'!I64,IF(I64&lt;0,"Проблема данных: остаток меньше нуля",IF(J64="","Минимум не задан",IF(I64&lt;=J64,"Пополнить","ОК")))))</f>
        <v/>
      </c>
      <c r="L64" s="18" t="str">
        <f>IF($A64="","",IF(NOT(ISNUMBER('Номенклатура'!E64)),"",IF('Номенклатура'!E64&gt;0,ROUND(I64/'Номенклатура'!E64,2),"")))</f>
        <v/>
      </c>
    </row>
    <row r="65" spans="1:12" x14ac:dyDescent="0.25">
      <c r="A65" s="15" t="str">
        <f>IF('Номенклатура'!A65="","",'Номенклатура'!A65)</f>
        <v/>
      </c>
      <c r="B65" s="15" t="str">
        <f>IF($A65="","",'Номенклатура'!B65&amp;"")</f>
        <v/>
      </c>
      <c r="C65" s="15" t="str">
        <f>IF($A65="","",'Номенклатура'!D65&amp;"")</f>
        <v/>
      </c>
      <c r="D65" s="18" t="str">
        <f>IF($A65="","",N('Номенклатура'!F65))</f>
        <v/>
      </c>
      <c r="E65" s="18" t="str">
        <f>IF($A65="","",IF(LEFT('Номенклатура'!I65,16)="Недопустимый код",0,SUMIFS('Движения'!$F$6:$F$5005,'Движения'!$B$6:$B$5005,$A65,'Движения'!$C$6:$C$5005,"Приход")))</f>
        <v/>
      </c>
      <c r="F65" s="18" t="str">
        <f>IF($A65="","",-IF(LEFT('Номенклатура'!I65,16)="Недопустимый код",0,SUMIFS('Движения'!$F$6:$F$5005,'Движения'!$B$6:$B$5005,$A65,'Движения'!$C$6:$C$5005,"Расход")))</f>
        <v/>
      </c>
      <c r="G65" s="18" t="str">
        <f>IF($A65="","",-IF(LEFT('Номенклатура'!I65,16)="Недопустимый код",0,SUMIFS('Движения'!$F$6:$F$5005,'Движения'!$B$6:$B$5005,$A65,'Движения'!$C$6:$C$5005,"Списание")))</f>
        <v/>
      </c>
      <c r="H65" s="18" t="str">
        <f>IF($A65="","",IF(LEFT('Номенклатура'!I65,16)="Недопустимый код",0,SUMIFS('Движения'!$F$6:$F$5005,'Движения'!$B$6:$B$5005,$A65,'Движения'!$C$6:$C$5005,"Корректировка остатка")))</f>
        <v/>
      </c>
      <c r="I65" s="18" t="str">
        <f>IF($A65="","",ROUND(D65+E65-F65-G65+H65,6))</f>
        <v/>
      </c>
      <c r="J65" s="18" t="str">
        <f>IF($A65="","",IF('Номенклатура'!G65="","",N('Номенклатура'!G65)))</f>
        <v/>
      </c>
      <c r="K65" s="15" t="str">
        <f>IF($A65="","",IF('Номенклатура'!I65&lt;&gt;"ОК","Проверьте номенклатуру: "&amp;'Номенклатура'!I65,IF(I65&lt;0,"Проблема данных: остаток меньше нуля",IF(J65="","Минимум не задан",IF(I65&lt;=J65,"Пополнить","ОК")))))</f>
        <v/>
      </c>
      <c r="L65" s="18" t="str">
        <f>IF($A65="","",IF(NOT(ISNUMBER('Номенклатура'!E65)),"",IF('Номенклатура'!E65&gt;0,ROUND(I65/'Номенклатура'!E65,2),"")))</f>
        <v/>
      </c>
    </row>
    <row r="66" spans="1:12" x14ac:dyDescent="0.25">
      <c r="A66" s="15" t="str">
        <f>IF('Номенклатура'!A66="","",'Номенклатура'!A66)</f>
        <v/>
      </c>
      <c r="B66" s="15" t="str">
        <f>IF($A66="","",'Номенклатура'!B66&amp;"")</f>
        <v/>
      </c>
      <c r="C66" s="15" t="str">
        <f>IF($A66="","",'Номенклатура'!D66&amp;"")</f>
        <v/>
      </c>
      <c r="D66" s="18" t="str">
        <f>IF($A66="","",N('Номенклатура'!F66))</f>
        <v/>
      </c>
      <c r="E66" s="18" t="str">
        <f>IF($A66="","",IF(LEFT('Номенклатура'!I66,16)="Недопустимый код",0,SUMIFS('Движения'!$F$6:$F$5005,'Движения'!$B$6:$B$5005,$A66,'Движения'!$C$6:$C$5005,"Приход")))</f>
        <v/>
      </c>
      <c r="F66" s="18" t="str">
        <f>IF($A66="","",-IF(LEFT('Номенклатура'!I66,16)="Недопустимый код",0,SUMIFS('Движения'!$F$6:$F$5005,'Движения'!$B$6:$B$5005,$A66,'Движения'!$C$6:$C$5005,"Расход")))</f>
        <v/>
      </c>
      <c r="G66" s="18" t="str">
        <f>IF($A66="","",-IF(LEFT('Номенклатура'!I66,16)="Недопустимый код",0,SUMIFS('Движения'!$F$6:$F$5005,'Движения'!$B$6:$B$5005,$A66,'Движения'!$C$6:$C$5005,"Списание")))</f>
        <v/>
      </c>
      <c r="H66" s="18" t="str">
        <f>IF($A66="","",IF(LEFT('Номенклатура'!I66,16)="Недопустимый код",0,SUMIFS('Движения'!$F$6:$F$5005,'Движения'!$B$6:$B$5005,$A66,'Движения'!$C$6:$C$5005,"Корректировка остатка")))</f>
        <v/>
      </c>
      <c r="I66" s="18" t="str">
        <f>IF($A66="","",ROUND(D66+E66-F66-G66+H66,6))</f>
        <v/>
      </c>
      <c r="J66" s="18" t="str">
        <f>IF($A66="","",IF('Номенклатура'!G66="","",N('Номенклатура'!G66)))</f>
        <v/>
      </c>
      <c r="K66" s="15" t="str">
        <f>IF($A66="","",IF('Номенклатура'!I66&lt;&gt;"ОК","Проверьте номенклатуру: "&amp;'Номенклатура'!I66,IF(I66&lt;0,"Проблема данных: остаток меньше нуля",IF(J66="","Минимум не задан",IF(I66&lt;=J66,"Пополнить","ОК")))))</f>
        <v/>
      </c>
      <c r="L66" s="18" t="str">
        <f>IF($A66="","",IF(NOT(ISNUMBER('Номенклатура'!E66)),"",IF('Номенклатура'!E66&gt;0,ROUND(I66/'Номенклатура'!E66,2),"")))</f>
        <v/>
      </c>
    </row>
    <row r="67" spans="1:12" x14ac:dyDescent="0.25">
      <c r="A67" s="15" t="str">
        <f>IF('Номенклатура'!A67="","",'Номенклатура'!A67)</f>
        <v/>
      </c>
      <c r="B67" s="15" t="str">
        <f>IF($A67="","",'Номенклатура'!B67&amp;"")</f>
        <v/>
      </c>
      <c r="C67" s="15" t="str">
        <f>IF($A67="","",'Номенклатура'!D67&amp;"")</f>
        <v/>
      </c>
      <c r="D67" s="18" t="str">
        <f>IF($A67="","",N('Номенклатура'!F67))</f>
        <v/>
      </c>
      <c r="E67" s="18" t="str">
        <f>IF($A67="","",IF(LEFT('Номенклатура'!I67,16)="Недопустимый код",0,SUMIFS('Движения'!$F$6:$F$5005,'Движения'!$B$6:$B$5005,$A67,'Движения'!$C$6:$C$5005,"Приход")))</f>
        <v/>
      </c>
      <c r="F67" s="18" t="str">
        <f>IF($A67="","",-IF(LEFT('Номенклатура'!I67,16)="Недопустимый код",0,SUMIFS('Движения'!$F$6:$F$5005,'Движения'!$B$6:$B$5005,$A67,'Движения'!$C$6:$C$5005,"Расход")))</f>
        <v/>
      </c>
      <c r="G67" s="18" t="str">
        <f>IF($A67="","",-IF(LEFT('Номенклатура'!I67,16)="Недопустимый код",0,SUMIFS('Движения'!$F$6:$F$5005,'Движения'!$B$6:$B$5005,$A67,'Движения'!$C$6:$C$5005,"Списание")))</f>
        <v/>
      </c>
      <c r="H67" s="18" t="str">
        <f>IF($A67="","",IF(LEFT('Номенклатура'!I67,16)="Недопустимый код",0,SUMIFS('Движения'!$F$6:$F$5005,'Движения'!$B$6:$B$5005,$A67,'Движения'!$C$6:$C$5005,"Корректировка остатка")))</f>
        <v/>
      </c>
      <c r="I67" s="18" t="str">
        <f>IF($A67="","",ROUND(D67+E67-F67-G67+H67,6))</f>
        <v/>
      </c>
      <c r="J67" s="18" t="str">
        <f>IF($A67="","",IF('Номенклатура'!G67="","",N('Номенклатура'!G67)))</f>
        <v/>
      </c>
      <c r="K67" s="15" t="str">
        <f>IF($A67="","",IF('Номенклатура'!I67&lt;&gt;"ОК","Проверьте номенклатуру: "&amp;'Номенклатура'!I67,IF(I67&lt;0,"Проблема данных: остаток меньше нуля",IF(J67="","Минимум не задан",IF(I67&lt;=J67,"Пополнить","ОК")))))</f>
        <v/>
      </c>
      <c r="L67" s="18" t="str">
        <f>IF($A67="","",IF(NOT(ISNUMBER('Номенклатура'!E67)),"",IF('Номенклатура'!E67&gt;0,ROUND(I67/'Номенклатура'!E67,2),"")))</f>
        <v/>
      </c>
    </row>
    <row r="68" spans="1:12" x14ac:dyDescent="0.25">
      <c r="A68" s="15" t="str">
        <f>IF('Номенклатура'!A68="","",'Номенклатура'!A68)</f>
        <v/>
      </c>
      <c r="B68" s="15" t="str">
        <f>IF($A68="","",'Номенклатура'!B68&amp;"")</f>
        <v/>
      </c>
      <c r="C68" s="15" t="str">
        <f>IF($A68="","",'Номенклатура'!D68&amp;"")</f>
        <v/>
      </c>
      <c r="D68" s="18" t="str">
        <f>IF($A68="","",N('Номенклатура'!F68))</f>
        <v/>
      </c>
      <c r="E68" s="18" t="str">
        <f>IF($A68="","",IF(LEFT('Номенклатура'!I68,16)="Недопустимый код",0,SUMIFS('Движения'!$F$6:$F$5005,'Движения'!$B$6:$B$5005,$A68,'Движения'!$C$6:$C$5005,"Приход")))</f>
        <v/>
      </c>
      <c r="F68" s="18" t="str">
        <f>IF($A68="","",-IF(LEFT('Номенклатура'!I68,16)="Недопустимый код",0,SUMIFS('Движения'!$F$6:$F$5005,'Движения'!$B$6:$B$5005,$A68,'Движения'!$C$6:$C$5005,"Расход")))</f>
        <v/>
      </c>
      <c r="G68" s="18" t="str">
        <f>IF($A68="","",-IF(LEFT('Номенклатура'!I68,16)="Недопустимый код",0,SUMIFS('Движения'!$F$6:$F$5005,'Движения'!$B$6:$B$5005,$A68,'Движения'!$C$6:$C$5005,"Списание")))</f>
        <v/>
      </c>
      <c r="H68" s="18" t="str">
        <f>IF($A68="","",IF(LEFT('Номенклатура'!I68,16)="Недопустимый код",0,SUMIFS('Движения'!$F$6:$F$5005,'Движения'!$B$6:$B$5005,$A68,'Движения'!$C$6:$C$5005,"Корректировка остатка")))</f>
        <v/>
      </c>
      <c r="I68" s="18" t="str">
        <f>IF($A68="","",ROUND(D68+E68-F68-G68+H68,6))</f>
        <v/>
      </c>
      <c r="J68" s="18" t="str">
        <f>IF($A68="","",IF('Номенклатура'!G68="","",N('Номенклатура'!G68)))</f>
        <v/>
      </c>
      <c r="K68" s="15" t="str">
        <f>IF($A68="","",IF('Номенклатура'!I68&lt;&gt;"ОК","Проверьте номенклатуру: "&amp;'Номенклатура'!I68,IF(I68&lt;0,"Проблема данных: остаток меньше нуля",IF(J68="","Минимум не задан",IF(I68&lt;=J68,"Пополнить","ОК")))))</f>
        <v/>
      </c>
      <c r="L68" s="18" t="str">
        <f>IF($A68="","",IF(NOT(ISNUMBER('Номенклатура'!E68)),"",IF('Номенклатура'!E68&gt;0,ROUND(I68/'Номенклатура'!E68,2),"")))</f>
        <v/>
      </c>
    </row>
    <row r="69" spans="1:12" x14ac:dyDescent="0.25">
      <c r="A69" s="15" t="str">
        <f>IF('Номенклатура'!A69="","",'Номенклатура'!A69)</f>
        <v/>
      </c>
      <c r="B69" s="15" t="str">
        <f>IF($A69="","",'Номенклатура'!B69&amp;"")</f>
        <v/>
      </c>
      <c r="C69" s="15" t="str">
        <f>IF($A69="","",'Номенклатура'!D69&amp;"")</f>
        <v/>
      </c>
      <c r="D69" s="18" t="str">
        <f>IF($A69="","",N('Номенклатура'!F69))</f>
        <v/>
      </c>
      <c r="E69" s="18" t="str">
        <f>IF($A69="","",IF(LEFT('Номенклатура'!I69,16)="Недопустимый код",0,SUMIFS('Движения'!$F$6:$F$5005,'Движения'!$B$6:$B$5005,$A69,'Движения'!$C$6:$C$5005,"Приход")))</f>
        <v/>
      </c>
      <c r="F69" s="18" t="str">
        <f>IF($A69="","",-IF(LEFT('Номенклатура'!I69,16)="Недопустимый код",0,SUMIFS('Движения'!$F$6:$F$5005,'Движения'!$B$6:$B$5005,$A69,'Движения'!$C$6:$C$5005,"Расход")))</f>
        <v/>
      </c>
      <c r="G69" s="18" t="str">
        <f>IF($A69="","",-IF(LEFT('Номенклатура'!I69,16)="Недопустимый код",0,SUMIFS('Движения'!$F$6:$F$5005,'Движения'!$B$6:$B$5005,$A69,'Движения'!$C$6:$C$5005,"Списание")))</f>
        <v/>
      </c>
      <c r="H69" s="18" t="str">
        <f>IF($A69="","",IF(LEFT('Номенклатура'!I69,16)="Недопустимый код",0,SUMIFS('Движения'!$F$6:$F$5005,'Движения'!$B$6:$B$5005,$A69,'Движения'!$C$6:$C$5005,"Корректировка остатка")))</f>
        <v/>
      </c>
      <c r="I69" s="18" t="str">
        <f>IF($A69="","",ROUND(D69+E69-F69-G69+H69,6))</f>
        <v/>
      </c>
      <c r="J69" s="18" t="str">
        <f>IF($A69="","",IF('Номенклатура'!G69="","",N('Номенклатура'!G69)))</f>
        <v/>
      </c>
      <c r="K69" s="15" t="str">
        <f>IF($A69="","",IF('Номенклатура'!I69&lt;&gt;"ОК","Проверьте номенклатуру: "&amp;'Номенклатура'!I69,IF(I69&lt;0,"Проблема данных: остаток меньше нуля",IF(J69="","Минимум не задан",IF(I69&lt;=J69,"Пополнить","ОК")))))</f>
        <v/>
      </c>
      <c r="L69" s="18" t="str">
        <f>IF($A69="","",IF(NOT(ISNUMBER('Номенклатура'!E69)),"",IF('Номенклатура'!E69&gt;0,ROUND(I69/'Номенклатура'!E69,2),"")))</f>
        <v/>
      </c>
    </row>
    <row r="70" spans="1:12" x14ac:dyDescent="0.25">
      <c r="A70" s="15" t="str">
        <f>IF('Номенклатура'!A70="","",'Номенклатура'!A70)</f>
        <v/>
      </c>
      <c r="B70" s="15" t="str">
        <f>IF($A70="","",'Номенклатура'!B70&amp;"")</f>
        <v/>
      </c>
      <c r="C70" s="15" t="str">
        <f>IF($A70="","",'Номенклатура'!D70&amp;"")</f>
        <v/>
      </c>
      <c r="D70" s="18" t="str">
        <f>IF($A70="","",N('Номенклатура'!F70))</f>
        <v/>
      </c>
      <c r="E70" s="18" t="str">
        <f>IF($A70="","",IF(LEFT('Номенклатура'!I70,16)="Недопустимый код",0,SUMIFS('Движения'!$F$6:$F$5005,'Движения'!$B$6:$B$5005,$A70,'Движения'!$C$6:$C$5005,"Приход")))</f>
        <v/>
      </c>
      <c r="F70" s="18" t="str">
        <f>IF($A70="","",-IF(LEFT('Номенклатура'!I70,16)="Недопустимый код",0,SUMIFS('Движения'!$F$6:$F$5005,'Движения'!$B$6:$B$5005,$A70,'Движения'!$C$6:$C$5005,"Расход")))</f>
        <v/>
      </c>
      <c r="G70" s="18" t="str">
        <f>IF($A70="","",-IF(LEFT('Номенклатура'!I70,16)="Недопустимый код",0,SUMIFS('Движения'!$F$6:$F$5005,'Движения'!$B$6:$B$5005,$A70,'Движения'!$C$6:$C$5005,"Списание")))</f>
        <v/>
      </c>
      <c r="H70" s="18" t="str">
        <f>IF($A70="","",IF(LEFT('Номенклатура'!I70,16)="Недопустимый код",0,SUMIFS('Движения'!$F$6:$F$5005,'Движения'!$B$6:$B$5005,$A70,'Движения'!$C$6:$C$5005,"Корректировка остатка")))</f>
        <v/>
      </c>
      <c r="I70" s="18" t="str">
        <f>IF($A70="","",ROUND(D70+E70-F70-G70+H70,6))</f>
        <v/>
      </c>
      <c r="J70" s="18" t="str">
        <f>IF($A70="","",IF('Номенклатура'!G70="","",N('Номенклатура'!G70)))</f>
        <v/>
      </c>
      <c r="K70" s="15" t="str">
        <f>IF($A70="","",IF('Номенклатура'!I70&lt;&gt;"ОК","Проверьте номенклатуру: "&amp;'Номенклатура'!I70,IF(I70&lt;0,"Проблема данных: остаток меньше нуля",IF(J70="","Минимум не задан",IF(I70&lt;=J70,"Пополнить","ОК")))))</f>
        <v/>
      </c>
      <c r="L70" s="18" t="str">
        <f>IF($A70="","",IF(NOT(ISNUMBER('Номенклатура'!E70)),"",IF('Номенклатура'!E70&gt;0,ROUND(I70/'Номенклатура'!E70,2),"")))</f>
        <v/>
      </c>
    </row>
    <row r="71" spans="1:12" x14ac:dyDescent="0.25">
      <c r="A71" s="15" t="str">
        <f>IF('Номенклатура'!A71="","",'Номенклатура'!A71)</f>
        <v/>
      </c>
      <c r="B71" s="15" t="str">
        <f>IF($A71="","",'Номенклатура'!B71&amp;"")</f>
        <v/>
      </c>
      <c r="C71" s="15" t="str">
        <f>IF($A71="","",'Номенклатура'!D71&amp;"")</f>
        <v/>
      </c>
      <c r="D71" s="18" t="str">
        <f>IF($A71="","",N('Номенклатура'!F71))</f>
        <v/>
      </c>
      <c r="E71" s="18" t="str">
        <f>IF($A71="","",IF(LEFT('Номенклатура'!I71,16)="Недопустимый код",0,SUMIFS('Движения'!$F$6:$F$5005,'Движения'!$B$6:$B$5005,$A71,'Движения'!$C$6:$C$5005,"Приход")))</f>
        <v/>
      </c>
      <c r="F71" s="18" t="str">
        <f>IF($A71="","",-IF(LEFT('Номенклатура'!I71,16)="Недопустимый код",0,SUMIFS('Движения'!$F$6:$F$5005,'Движения'!$B$6:$B$5005,$A71,'Движения'!$C$6:$C$5005,"Расход")))</f>
        <v/>
      </c>
      <c r="G71" s="18" t="str">
        <f>IF($A71="","",-IF(LEFT('Номенклатура'!I71,16)="Недопустимый код",0,SUMIFS('Движения'!$F$6:$F$5005,'Движения'!$B$6:$B$5005,$A71,'Движения'!$C$6:$C$5005,"Списание")))</f>
        <v/>
      </c>
      <c r="H71" s="18" t="str">
        <f>IF($A71="","",IF(LEFT('Номенклатура'!I71,16)="Недопустимый код",0,SUMIFS('Движения'!$F$6:$F$5005,'Движения'!$B$6:$B$5005,$A71,'Движения'!$C$6:$C$5005,"Корректировка остатка")))</f>
        <v/>
      </c>
      <c r="I71" s="18" t="str">
        <f>IF($A71="","",ROUND(D71+E71-F71-G71+H71,6))</f>
        <v/>
      </c>
      <c r="J71" s="18" t="str">
        <f>IF($A71="","",IF('Номенклатура'!G71="","",N('Номенклатура'!G71)))</f>
        <v/>
      </c>
      <c r="K71" s="15" t="str">
        <f>IF($A71="","",IF('Номенклатура'!I71&lt;&gt;"ОК","Проверьте номенклатуру: "&amp;'Номенклатура'!I71,IF(I71&lt;0,"Проблема данных: остаток меньше нуля",IF(J71="","Минимум не задан",IF(I71&lt;=J71,"Пополнить","ОК")))))</f>
        <v/>
      </c>
      <c r="L71" s="18" t="str">
        <f>IF($A71="","",IF(NOT(ISNUMBER('Номенклатура'!E71)),"",IF('Номенклатура'!E71&gt;0,ROUND(I71/'Номенклатура'!E71,2),"")))</f>
        <v/>
      </c>
    </row>
    <row r="72" spans="1:12" x14ac:dyDescent="0.25">
      <c r="A72" s="15" t="str">
        <f>IF('Номенклатура'!A72="","",'Номенклатура'!A72)</f>
        <v/>
      </c>
      <c r="B72" s="15" t="str">
        <f>IF($A72="","",'Номенклатура'!B72&amp;"")</f>
        <v/>
      </c>
      <c r="C72" s="15" t="str">
        <f>IF($A72="","",'Номенклатура'!D72&amp;"")</f>
        <v/>
      </c>
      <c r="D72" s="18" t="str">
        <f>IF($A72="","",N('Номенклатура'!F72))</f>
        <v/>
      </c>
      <c r="E72" s="18" t="str">
        <f>IF($A72="","",IF(LEFT('Номенклатура'!I72,16)="Недопустимый код",0,SUMIFS('Движения'!$F$6:$F$5005,'Движения'!$B$6:$B$5005,$A72,'Движения'!$C$6:$C$5005,"Приход")))</f>
        <v/>
      </c>
      <c r="F72" s="18" t="str">
        <f>IF($A72="","",-IF(LEFT('Номенклатура'!I72,16)="Недопустимый код",0,SUMIFS('Движения'!$F$6:$F$5005,'Движения'!$B$6:$B$5005,$A72,'Движения'!$C$6:$C$5005,"Расход")))</f>
        <v/>
      </c>
      <c r="G72" s="18" t="str">
        <f>IF($A72="","",-IF(LEFT('Номенклатура'!I72,16)="Недопустимый код",0,SUMIFS('Движения'!$F$6:$F$5005,'Движения'!$B$6:$B$5005,$A72,'Движения'!$C$6:$C$5005,"Списание")))</f>
        <v/>
      </c>
      <c r="H72" s="18" t="str">
        <f>IF($A72="","",IF(LEFT('Номенклатура'!I72,16)="Недопустимый код",0,SUMIFS('Движения'!$F$6:$F$5005,'Движения'!$B$6:$B$5005,$A72,'Движения'!$C$6:$C$5005,"Корректировка остатка")))</f>
        <v/>
      </c>
      <c r="I72" s="18" t="str">
        <f>IF($A72="","",ROUND(D72+E72-F72-G72+H72,6))</f>
        <v/>
      </c>
      <c r="J72" s="18" t="str">
        <f>IF($A72="","",IF('Номенклатура'!G72="","",N('Номенклатура'!G72)))</f>
        <v/>
      </c>
      <c r="K72" s="15" t="str">
        <f>IF($A72="","",IF('Номенклатура'!I72&lt;&gt;"ОК","Проверьте номенклатуру: "&amp;'Номенклатура'!I72,IF(I72&lt;0,"Проблема данных: остаток меньше нуля",IF(J72="","Минимум не задан",IF(I72&lt;=J72,"Пополнить","ОК")))))</f>
        <v/>
      </c>
      <c r="L72" s="18" t="str">
        <f>IF($A72="","",IF(NOT(ISNUMBER('Номенклатура'!E72)),"",IF('Номенклатура'!E72&gt;0,ROUND(I72/'Номенклатура'!E72,2),"")))</f>
        <v/>
      </c>
    </row>
    <row r="73" spans="1:12" x14ac:dyDescent="0.25">
      <c r="A73" s="15" t="str">
        <f>IF('Номенклатура'!A73="","",'Номенклатура'!A73)</f>
        <v/>
      </c>
      <c r="B73" s="15" t="str">
        <f>IF($A73="","",'Номенклатура'!B73&amp;"")</f>
        <v/>
      </c>
      <c r="C73" s="15" t="str">
        <f>IF($A73="","",'Номенклатура'!D73&amp;"")</f>
        <v/>
      </c>
      <c r="D73" s="18" t="str">
        <f>IF($A73="","",N('Номенклатура'!F73))</f>
        <v/>
      </c>
      <c r="E73" s="18" t="str">
        <f>IF($A73="","",IF(LEFT('Номенклатура'!I73,16)="Недопустимый код",0,SUMIFS('Движения'!$F$6:$F$5005,'Движения'!$B$6:$B$5005,$A73,'Движения'!$C$6:$C$5005,"Приход")))</f>
        <v/>
      </c>
      <c r="F73" s="18" t="str">
        <f>IF($A73="","",-IF(LEFT('Номенклатура'!I73,16)="Недопустимый код",0,SUMIFS('Движения'!$F$6:$F$5005,'Движения'!$B$6:$B$5005,$A73,'Движения'!$C$6:$C$5005,"Расход")))</f>
        <v/>
      </c>
      <c r="G73" s="18" t="str">
        <f>IF($A73="","",-IF(LEFT('Номенклатура'!I73,16)="Недопустимый код",0,SUMIFS('Движения'!$F$6:$F$5005,'Движения'!$B$6:$B$5005,$A73,'Движения'!$C$6:$C$5005,"Списание")))</f>
        <v/>
      </c>
      <c r="H73" s="18" t="str">
        <f>IF($A73="","",IF(LEFT('Номенклатура'!I73,16)="Недопустимый код",0,SUMIFS('Движения'!$F$6:$F$5005,'Движения'!$B$6:$B$5005,$A73,'Движения'!$C$6:$C$5005,"Корректировка остатка")))</f>
        <v/>
      </c>
      <c r="I73" s="18" t="str">
        <f>IF($A73="","",ROUND(D73+E73-F73-G73+H73,6))</f>
        <v/>
      </c>
      <c r="J73" s="18" t="str">
        <f>IF($A73="","",IF('Номенклатура'!G73="","",N('Номенклатура'!G73)))</f>
        <v/>
      </c>
      <c r="K73" s="15" t="str">
        <f>IF($A73="","",IF('Номенклатура'!I73&lt;&gt;"ОК","Проверьте номенклатуру: "&amp;'Номенклатура'!I73,IF(I73&lt;0,"Проблема данных: остаток меньше нуля",IF(J73="","Минимум не задан",IF(I73&lt;=J73,"Пополнить","ОК")))))</f>
        <v/>
      </c>
      <c r="L73" s="18" t="str">
        <f>IF($A73="","",IF(NOT(ISNUMBER('Номенклатура'!E73)),"",IF('Номенклатура'!E73&gt;0,ROUND(I73/'Номенклатура'!E73,2),"")))</f>
        <v/>
      </c>
    </row>
    <row r="74" spans="1:12" x14ac:dyDescent="0.25">
      <c r="A74" s="15" t="str">
        <f>IF('Номенклатура'!A74="","",'Номенклатура'!A74)</f>
        <v/>
      </c>
      <c r="B74" s="15" t="str">
        <f>IF($A74="","",'Номенклатура'!B74&amp;"")</f>
        <v/>
      </c>
      <c r="C74" s="15" t="str">
        <f>IF($A74="","",'Номенклатура'!D74&amp;"")</f>
        <v/>
      </c>
      <c r="D74" s="18" t="str">
        <f>IF($A74="","",N('Номенклатура'!F74))</f>
        <v/>
      </c>
      <c r="E74" s="18" t="str">
        <f>IF($A74="","",IF(LEFT('Номенклатура'!I74,16)="Недопустимый код",0,SUMIFS('Движения'!$F$6:$F$5005,'Движения'!$B$6:$B$5005,$A74,'Движения'!$C$6:$C$5005,"Приход")))</f>
        <v/>
      </c>
      <c r="F74" s="18" t="str">
        <f>IF($A74="","",-IF(LEFT('Номенклатура'!I74,16)="Недопустимый код",0,SUMIFS('Движения'!$F$6:$F$5005,'Движения'!$B$6:$B$5005,$A74,'Движения'!$C$6:$C$5005,"Расход")))</f>
        <v/>
      </c>
      <c r="G74" s="18" t="str">
        <f>IF($A74="","",-IF(LEFT('Номенклатура'!I74,16)="Недопустимый код",0,SUMIFS('Движения'!$F$6:$F$5005,'Движения'!$B$6:$B$5005,$A74,'Движения'!$C$6:$C$5005,"Списание")))</f>
        <v/>
      </c>
      <c r="H74" s="18" t="str">
        <f>IF($A74="","",IF(LEFT('Номенклатура'!I74,16)="Недопустимый код",0,SUMIFS('Движения'!$F$6:$F$5005,'Движения'!$B$6:$B$5005,$A74,'Движения'!$C$6:$C$5005,"Корректировка остатка")))</f>
        <v/>
      </c>
      <c r="I74" s="18" t="str">
        <f>IF($A74="","",ROUND(D74+E74-F74-G74+H74,6))</f>
        <v/>
      </c>
      <c r="J74" s="18" t="str">
        <f>IF($A74="","",IF('Номенклатура'!G74="","",N('Номенклатура'!G74)))</f>
        <v/>
      </c>
      <c r="K74" s="15" t="str">
        <f>IF($A74="","",IF('Номенклатура'!I74&lt;&gt;"ОК","Проверьте номенклатуру: "&amp;'Номенклатура'!I74,IF(I74&lt;0,"Проблема данных: остаток меньше нуля",IF(J74="","Минимум не задан",IF(I74&lt;=J74,"Пополнить","ОК")))))</f>
        <v/>
      </c>
      <c r="L74" s="18" t="str">
        <f>IF($A74="","",IF(NOT(ISNUMBER('Номенклатура'!E74)),"",IF('Номенклатура'!E74&gt;0,ROUND(I74/'Номенклатура'!E74,2),"")))</f>
        <v/>
      </c>
    </row>
    <row r="75" spans="1:12" x14ac:dyDescent="0.25">
      <c r="A75" s="15" t="str">
        <f>IF('Номенклатура'!A75="","",'Номенклатура'!A75)</f>
        <v/>
      </c>
      <c r="B75" s="15" t="str">
        <f>IF($A75="","",'Номенклатура'!B75&amp;"")</f>
        <v/>
      </c>
      <c r="C75" s="15" t="str">
        <f>IF($A75="","",'Номенклатура'!D75&amp;"")</f>
        <v/>
      </c>
      <c r="D75" s="18" t="str">
        <f>IF($A75="","",N('Номенклатура'!F75))</f>
        <v/>
      </c>
      <c r="E75" s="18" t="str">
        <f>IF($A75="","",IF(LEFT('Номенклатура'!I75,16)="Недопустимый код",0,SUMIFS('Движения'!$F$6:$F$5005,'Движения'!$B$6:$B$5005,$A75,'Движения'!$C$6:$C$5005,"Приход")))</f>
        <v/>
      </c>
      <c r="F75" s="18" t="str">
        <f>IF($A75="","",-IF(LEFT('Номенклатура'!I75,16)="Недопустимый код",0,SUMIFS('Движения'!$F$6:$F$5005,'Движения'!$B$6:$B$5005,$A75,'Движения'!$C$6:$C$5005,"Расход")))</f>
        <v/>
      </c>
      <c r="G75" s="18" t="str">
        <f>IF($A75="","",-IF(LEFT('Номенклатура'!I75,16)="Недопустимый код",0,SUMIFS('Движения'!$F$6:$F$5005,'Движения'!$B$6:$B$5005,$A75,'Движения'!$C$6:$C$5005,"Списание")))</f>
        <v/>
      </c>
      <c r="H75" s="18" t="str">
        <f>IF($A75="","",IF(LEFT('Номенклатура'!I75,16)="Недопустимый код",0,SUMIFS('Движения'!$F$6:$F$5005,'Движения'!$B$6:$B$5005,$A75,'Движения'!$C$6:$C$5005,"Корректировка остатка")))</f>
        <v/>
      </c>
      <c r="I75" s="18" t="str">
        <f>IF($A75="","",ROUND(D75+E75-F75-G75+H75,6))</f>
        <v/>
      </c>
      <c r="J75" s="18" t="str">
        <f>IF($A75="","",IF('Номенклатура'!G75="","",N('Номенклатура'!G75)))</f>
        <v/>
      </c>
      <c r="K75" s="15" t="str">
        <f>IF($A75="","",IF('Номенклатура'!I75&lt;&gt;"ОК","Проверьте номенклатуру: "&amp;'Номенклатура'!I75,IF(I75&lt;0,"Проблема данных: остаток меньше нуля",IF(J75="","Минимум не задан",IF(I75&lt;=J75,"Пополнить","ОК")))))</f>
        <v/>
      </c>
      <c r="L75" s="18" t="str">
        <f>IF($A75="","",IF(NOT(ISNUMBER('Номенклатура'!E75)),"",IF('Номенклатура'!E75&gt;0,ROUND(I75/'Номенклатура'!E75,2),"")))</f>
        <v/>
      </c>
    </row>
    <row r="76" spans="1:12" x14ac:dyDescent="0.25">
      <c r="A76" s="15" t="str">
        <f>IF('Номенклатура'!A76="","",'Номенклатура'!A76)</f>
        <v/>
      </c>
      <c r="B76" s="15" t="str">
        <f>IF($A76="","",'Номенклатура'!B76&amp;"")</f>
        <v/>
      </c>
      <c r="C76" s="15" t="str">
        <f>IF($A76="","",'Номенклатура'!D76&amp;"")</f>
        <v/>
      </c>
      <c r="D76" s="18" t="str">
        <f>IF($A76="","",N('Номенклатура'!F76))</f>
        <v/>
      </c>
      <c r="E76" s="18" t="str">
        <f>IF($A76="","",IF(LEFT('Номенклатура'!I76,16)="Недопустимый код",0,SUMIFS('Движения'!$F$6:$F$5005,'Движения'!$B$6:$B$5005,$A76,'Движения'!$C$6:$C$5005,"Приход")))</f>
        <v/>
      </c>
      <c r="F76" s="18" t="str">
        <f>IF($A76="","",-IF(LEFT('Номенклатура'!I76,16)="Недопустимый код",0,SUMIFS('Движения'!$F$6:$F$5005,'Движения'!$B$6:$B$5005,$A76,'Движения'!$C$6:$C$5005,"Расход")))</f>
        <v/>
      </c>
      <c r="G76" s="18" t="str">
        <f>IF($A76="","",-IF(LEFT('Номенклатура'!I76,16)="Недопустимый код",0,SUMIFS('Движения'!$F$6:$F$5005,'Движения'!$B$6:$B$5005,$A76,'Движения'!$C$6:$C$5005,"Списание")))</f>
        <v/>
      </c>
      <c r="H76" s="18" t="str">
        <f>IF($A76="","",IF(LEFT('Номенклатура'!I76,16)="Недопустимый код",0,SUMIFS('Движения'!$F$6:$F$5005,'Движения'!$B$6:$B$5005,$A76,'Движения'!$C$6:$C$5005,"Корректировка остатка")))</f>
        <v/>
      </c>
      <c r="I76" s="18" t="str">
        <f>IF($A76="","",ROUND(D76+E76-F76-G76+H76,6))</f>
        <v/>
      </c>
      <c r="J76" s="18" t="str">
        <f>IF($A76="","",IF('Номенклатура'!G76="","",N('Номенклатура'!G76)))</f>
        <v/>
      </c>
      <c r="K76" s="15" t="str">
        <f>IF($A76="","",IF('Номенклатура'!I76&lt;&gt;"ОК","Проверьте номенклатуру: "&amp;'Номенклатура'!I76,IF(I76&lt;0,"Проблема данных: остаток меньше нуля",IF(J76="","Минимум не задан",IF(I76&lt;=J76,"Пополнить","ОК")))))</f>
        <v/>
      </c>
      <c r="L76" s="18" t="str">
        <f>IF($A76="","",IF(NOT(ISNUMBER('Номенклатура'!E76)),"",IF('Номенклатура'!E76&gt;0,ROUND(I76/'Номенклатура'!E76,2),"")))</f>
        <v/>
      </c>
    </row>
    <row r="77" spans="1:12" x14ac:dyDescent="0.25">
      <c r="A77" s="15" t="str">
        <f>IF('Номенклатура'!A77="","",'Номенклатура'!A77)</f>
        <v/>
      </c>
      <c r="B77" s="15" t="str">
        <f>IF($A77="","",'Номенклатура'!B77&amp;"")</f>
        <v/>
      </c>
      <c r="C77" s="15" t="str">
        <f>IF($A77="","",'Номенклатура'!D77&amp;"")</f>
        <v/>
      </c>
      <c r="D77" s="18" t="str">
        <f>IF($A77="","",N('Номенклатура'!F77))</f>
        <v/>
      </c>
      <c r="E77" s="18" t="str">
        <f>IF($A77="","",IF(LEFT('Номенклатура'!I77,16)="Недопустимый код",0,SUMIFS('Движения'!$F$6:$F$5005,'Движения'!$B$6:$B$5005,$A77,'Движения'!$C$6:$C$5005,"Приход")))</f>
        <v/>
      </c>
      <c r="F77" s="18" t="str">
        <f>IF($A77="","",-IF(LEFT('Номенклатура'!I77,16)="Недопустимый код",0,SUMIFS('Движения'!$F$6:$F$5005,'Движения'!$B$6:$B$5005,$A77,'Движения'!$C$6:$C$5005,"Расход")))</f>
        <v/>
      </c>
      <c r="G77" s="18" t="str">
        <f>IF($A77="","",-IF(LEFT('Номенклатура'!I77,16)="Недопустимый код",0,SUMIFS('Движения'!$F$6:$F$5005,'Движения'!$B$6:$B$5005,$A77,'Движения'!$C$6:$C$5005,"Списание")))</f>
        <v/>
      </c>
      <c r="H77" s="18" t="str">
        <f>IF($A77="","",IF(LEFT('Номенклатура'!I77,16)="Недопустимый код",0,SUMIFS('Движения'!$F$6:$F$5005,'Движения'!$B$6:$B$5005,$A77,'Движения'!$C$6:$C$5005,"Корректировка остатка")))</f>
        <v/>
      </c>
      <c r="I77" s="18" t="str">
        <f>IF($A77="","",ROUND(D77+E77-F77-G77+H77,6))</f>
        <v/>
      </c>
      <c r="J77" s="18" t="str">
        <f>IF($A77="","",IF('Номенклатура'!G77="","",N('Номенклатура'!G77)))</f>
        <v/>
      </c>
      <c r="K77" s="15" t="str">
        <f>IF($A77="","",IF('Номенклатура'!I77&lt;&gt;"ОК","Проверьте номенклатуру: "&amp;'Номенклатура'!I77,IF(I77&lt;0,"Проблема данных: остаток меньше нуля",IF(J77="","Минимум не задан",IF(I77&lt;=J77,"Пополнить","ОК")))))</f>
        <v/>
      </c>
      <c r="L77" s="18" t="str">
        <f>IF($A77="","",IF(NOT(ISNUMBER('Номенклатура'!E77)),"",IF('Номенклатура'!E77&gt;0,ROUND(I77/'Номенклатура'!E77,2),"")))</f>
        <v/>
      </c>
    </row>
    <row r="78" spans="1:12" x14ac:dyDescent="0.25">
      <c r="A78" s="15" t="str">
        <f>IF('Номенклатура'!A78="","",'Номенклатура'!A78)</f>
        <v/>
      </c>
      <c r="B78" s="15" t="str">
        <f>IF($A78="","",'Номенклатура'!B78&amp;"")</f>
        <v/>
      </c>
      <c r="C78" s="15" t="str">
        <f>IF($A78="","",'Номенклатура'!D78&amp;"")</f>
        <v/>
      </c>
      <c r="D78" s="18" t="str">
        <f>IF($A78="","",N('Номенклатура'!F78))</f>
        <v/>
      </c>
      <c r="E78" s="18" t="str">
        <f>IF($A78="","",IF(LEFT('Номенклатура'!I78,16)="Недопустимый код",0,SUMIFS('Движения'!$F$6:$F$5005,'Движения'!$B$6:$B$5005,$A78,'Движения'!$C$6:$C$5005,"Приход")))</f>
        <v/>
      </c>
      <c r="F78" s="18" t="str">
        <f>IF($A78="","",-IF(LEFT('Номенклатура'!I78,16)="Недопустимый код",0,SUMIFS('Движения'!$F$6:$F$5005,'Движения'!$B$6:$B$5005,$A78,'Движения'!$C$6:$C$5005,"Расход")))</f>
        <v/>
      </c>
      <c r="G78" s="18" t="str">
        <f>IF($A78="","",-IF(LEFT('Номенклатура'!I78,16)="Недопустимый код",0,SUMIFS('Движения'!$F$6:$F$5005,'Движения'!$B$6:$B$5005,$A78,'Движения'!$C$6:$C$5005,"Списание")))</f>
        <v/>
      </c>
      <c r="H78" s="18" t="str">
        <f>IF($A78="","",IF(LEFT('Номенклатура'!I78,16)="Недопустимый код",0,SUMIFS('Движения'!$F$6:$F$5005,'Движения'!$B$6:$B$5005,$A78,'Движения'!$C$6:$C$5005,"Корректировка остатка")))</f>
        <v/>
      </c>
      <c r="I78" s="18" t="str">
        <f>IF($A78="","",ROUND(D78+E78-F78-G78+H78,6))</f>
        <v/>
      </c>
      <c r="J78" s="18" t="str">
        <f>IF($A78="","",IF('Номенклатура'!G78="","",N('Номенклатура'!G78)))</f>
        <v/>
      </c>
      <c r="K78" s="15" t="str">
        <f>IF($A78="","",IF('Номенклатура'!I78&lt;&gt;"ОК","Проверьте номенклатуру: "&amp;'Номенклатура'!I78,IF(I78&lt;0,"Проблема данных: остаток меньше нуля",IF(J78="","Минимум не задан",IF(I78&lt;=J78,"Пополнить","ОК")))))</f>
        <v/>
      </c>
      <c r="L78" s="18" t="str">
        <f>IF($A78="","",IF(NOT(ISNUMBER('Номенклатура'!E78)),"",IF('Номенклатура'!E78&gt;0,ROUND(I78/'Номенклатура'!E78,2),"")))</f>
        <v/>
      </c>
    </row>
    <row r="79" spans="1:12" x14ac:dyDescent="0.25">
      <c r="A79" s="15" t="str">
        <f>IF('Номенклатура'!A79="","",'Номенклатура'!A79)</f>
        <v/>
      </c>
      <c r="B79" s="15" t="str">
        <f>IF($A79="","",'Номенклатура'!B79&amp;"")</f>
        <v/>
      </c>
      <c r="C79" s="15" t="str">
        <f>IF($A79="","",'Номенклатура'!D79&amp;"")</f>
        <v/>
      </c>
      <c r="D79" s="18" t="str">
        <f>IF($A79="","",N('Номенклатура'!F79))</f>
        <v/>
      </c>
      <c r="E79" s="18" t="str">
        <f>IF($A79="","",IF(LEFT('Номенклатура'!I79,16)="Недопустимый код",0,SUMIFS('Движения'!$F$6:$F$5005,'Движения'!$B$6:$B$5005,$A79,'Движения'!$C$6:$C$5005,"Приход")))</f>
        <v/>
      </c>
      <c r="F79" s="18" t="str">
        <f>IF($A79="","",-IF(LEFT('Номенклатура'!I79,16)="Недопустимый код",0,SUMIFS('Движения'!$F$6:$F$5005,'Движения'!$B$6:$B$5005,$A79,'Движения'!$C$6:$C$5005,"Расход")))</f>
        <v/>
      </c>
      <c r="G79" s="18" t="str">
        <f>IF($A79="","",-IF(LEFT('Номенклатура'!I79,16)="Недопустимый код",0,SUMIFS('Движения'!$F$6:$F$5005,'Движения'!$B$6:$B$5005,$A79,'Движения'!$C$6:$C$5005,"Списание")))</f>
        <v/>
      </c>
      <c r="H79" s="18" t="str">
        <f>IF($A79="","",IF(LEFT('Номенклатура'!I79,16)="Недопустимый код",0,SUMIFS('Движения'!$F$6:$F$5005,'Движения'!$B$6:$B$5005,$A79,'Движения'!$C$6:$C$5005,"Корректировка остатка")))</f>
        <v/>
      </c>
      <c r="I79" s="18" t="str">
        <f>IF($A79="","",ROUND(D79+E79-F79-G79+H79,6))</f>
        <v/>
      </c>
      <c r="J79" s="18" t="str">
        <f>IF($A79="","",IF('Номенклатура'!G79="","",N('Номенклатура'!G79)))</f>
        <v/>
      </c>
      <c r="K79" s="15" t="str">
        <f>IF($A79="","",IF('Номенклатура'!I79&lt;&gt;"ОК","Проверьте номенклатуру: "&amp;'Номенклатура'!I79,IF(I79&lt;0,"Проблема данных: остаток меньше нуля",IF(J79="","Минимум не задан",IF(I79&lt;=J79,"Пополнить","ОК")))))</f>
        <v/>
      </c>
      <c r="L79" s="18" t="str">
        <f>IF($A79="","",IF(NOT(ISNUMBER('Номенклатура'!E79)),"",IF('Номенклатура'!E79&gt;0,ROUND(I79/'Номенклатура'!E79,2),"")))</f>
        <v/>
      </c>
    </row>
    <row r="80" spans="1:12" x14ac:dyDescent="0.25">
      <c r="A80" s="15" t="str">
        <f>IF('Номенклатура'!A80="","",'Номенклатура'!A80)</f>
        <v/>
      </c>
      <c r="B80" s="15" t="str">
        <f>IF($A80="","",'Номенклатура'!B80&amp;"")</f>
        <v/>
      </c>
      <c r="C80" s="15" t="str">
        <f>IF($A80="","",'Номенклатура'!D80&amp;"")</f>
        <v/>
      </c>
      <c r="D80" s="18" t="str">
        <f>IF($A80="","",N('Номенклатура'!F80))</f>
        <v/>
      </c>
      <c r="E80" s="18" t="str">
        <f>IF($A80="","",IF(LEFT('Номенклатура'!I80,16)="Недопустимый код",0,SUMIFS('Движения'!$F$6:$F$5005,'Движения'!$B$6:$B$5005,$A80,'Движения'!$C$6:$C$5005,"Приход")))</f>
        <v/>
      </c>
      <c r="F80" s="18" t="str">
        <f>IF($A80="","",-IF(LEFT('Номенклатура'!I80,16)="Недопустимый код",0,SUMIFS('Движения'!$F$6:$F$5005,'Движения'!$B$6:$B$5005,$A80,'Движения'!$C$6:$C$5005,"Расход")))</f>
        <v/>
      </c>
      <c r="G80" s="18" t="str">
        <f>IF($A80="","",-IF(LEFT('Номенклатура'!I80,16)="Недопустимый код",0,SUMIFS('Движения'!$F$6:$F$5005,'Движения'!$B$6:$B$5005,$A80,'Движения'!$C$6:$C$5005,"Списание")))</f>
        <v/>
      </c>
      <c r="H80" s="18" t="str">
        <f>IF($A80="","",IF(LEFT('Номенклатура'!I80,16)="Недопустимый код",0,SUMIFS('Движения'!$F$6:$F$5005,'Движения'!$B$6:$B$5005,$A80,'Движения'!$C$6:$C$5005,"Корректировка остатка")))</f>
        <v/>
      </c>
      <c r="I80" s="18" t="str">
        <f>IF($A80="","",ROUND(D80+E80-F80-G80+H80,6))</f>
        <v/>
      </c>
      <c r="J80" s="18" t="str">
        <f>IF($A80="","",IF('Номенклатура'!G80="","",N('Номенклатура'!G80)))</f>
        <v/>
      </c>
      <c r="K80" s="15" t="str">
        <f>IF($A80="","",IF('Номенклатура'!I80&lt;&gt;"ОК","Проверьте номенклатуру: "&amp;'Номенклатура'!I80,IF(I80&lt;0,"Проблема данных: остаток меньше нуля",IF(J80="","Минимум не задан",IF(I80&lt;=J80,"Пополнить","ОК")))))</f>
        <v/>
      </c>
      <c r="L80" s="18" t="str">
        <f>IF($A80="","",IF(NOT(ISNUMBER('Номенклатура'!E80)),"",IF('Номенклатура'!E80&gt;0,ROUND(I80/'Номенклатура'!E80,2),"")))</f>
        <v/>
      </c>
    </row>
    <row r="81" spans="1:12" x14ac:dyDescent="0.25">
      <c r="A81" s="15" t="str">
        <f>IF('Номенклатура'!A81="","",'Номенклатура'!A81)</f>
        <v/>
      </c>
      <c r="B81" s="15" t="str">
        <f>IF($A81="","",'Номенклатура'!B81&amp;"")</f>
        <v/>
      </c>
      <c r="C81" s="15" t="str">
        <f>IF($A81="","",'Номенклатура'!D81&amp;"")</f>
        <v/>
      </c>
      <c r="D81" s="18" t="str">
        <f>IF($A81="","",N('Номенклатура'!F81))</f>
        <v/>
      </c>
      <c r="E81" s="18" t="str">
        <f>IF($A81="","",IF(LEFT('Номенклатура'!I81,16)="Недопустимый код",0,SUMIFS('Движения'!$F$6:$F$5005,'Движения'!$B$6:$B$5005,$A81,'Движения'!$C$6:$C$5005,"Приход")))</f>
        <v/>
      </c>
      <c r="F81" s="18" t="str">
        <f>IF($A81="","",-IF(LEFT('Номенклатура'!I81,16)="Недопустимый код",0,SUMIFS('Движения'!$F$6:$F$5005,'Движения'!$B$6:$B$5005,$A81,'Движения'!$C$6:$C$5005,"Расход")))</f>
        <v/>
      </c>
      <c r="G81" s="18" t="str">
        <f>IF($A81="","",-IF(LEFT('Номенклатура'!I81,16)="Недопустимый код",0,SUMIFS('Движения'!$F$6:$F$5005,'Движения'!$B$6:$B$5005,$A81,'Движения'!$C$6:$C$5005,"Списание")))</f>
        <v/>
      </c>
      <c r="H81" s="18" t="str">
        <f>IF($A81="","",IF(LEFT('Номенклатура'!I81,16)="Недопустимый код",0,SUMIFS('Движения'!$F$6:$F$5005,'Движения'!$B$6:$B$5005,$A81,'Движения'!$C$6:$C$5005,"Корректировка остатка")))</f>
        <v/>
      </c>
      <c r="I81" s="18" t="str">
        <f>IF($A81="","",ROUND(D81+E81-F81-G81+H81,6))</f>
        <v/>
      </c>
      <c r="J81" s="18" t="str">
        <f>IF($A81="","",IF('Номенклатура'!G81="","",N('Номенклатура'!G81)))</f>
        <v/>
      </c>
      <c r="K81" s="15" t="str">
        <f>IF($A81="","",IF('Номенклатура'!I81&lt;&gt;"ОК","Проверьте номенклатуру: "&amp;'Номенклатура'!I81,IF(I81&lt;0,"Проблема данных: остаток меньше нуля",IF(J81="","Минимум не задан",IF(I81&lt;=J81,"Пополнить","ОК")))))</f>
        <v/>
      </c>
      <c r="L81" s="18" t="str">
        <f>IF($A81="","",IF(NOT(ISNUMBER('Номенклатура'!E81)),"",IF('Номенклатура'!E81&gt;0,ROUND(I81/'Номенклатура'!E81,2),"")))</f>
        <v/>
      </c>
    </row>
    <row r="82" spans="1:12" x14ac:dyDescent="0.25">
      <c r="A82" s="15" t="str">
        <f>IF('Номенклатура'!A82="","",'Номенклатура'!A82)</f>
        <v/>
      </c>
      <c r="B82" s="15" t="str">
        <f>IF($A82="","",'Номенклатура'!B82&amp;"")</f>
        <v/>
      </c>
      <c r="C82" s="15" t="str">
        <f>IF($A82="","",'Номенклатура'!D82&amp;"")</f>
        <v/>
      </c>
      <c r="D82" s="18" t="str">
        <f>IF($A82="","",N('Номенклатура'!F82))</f>
        <v/>
      </c>
      <c r="E82" s="18" t="str">
        <f>IF($A82="","",IF(LEFT('Номенклатура'!I82,16)="Недопустимый код",0,SUMIFS('Движения'!$F$6:$F$5005,'Движения'!$B$6:$B$5005,$A82,'Движения'!$C$6:$C$5005,"Приход")))</f>
        <v/>
      </c>
      <c r="F82" s="18" t="str">
        <f>IF($A82="","",-IF(LEFT('Номенклатура'!I82,16)="Недопустимый код",0,SUMIFS('Движения'!$F$6:$F$5005,'Движения'!$B$6:$B$5005,$A82,'Движения'!$C$6:$C$5005,"Расход")))</f>
        <v/>
      </c>
      <c r="G82" s="18" t="str">
        <f>IF($A82="","",-IF(LEFT('Номенклатура'!I82,16)="Недопустимый код",0,SUMIFS('Движения'!$F$6:$F$5005,'Движения'!$B$6:$B$5005,$A82,'Движения'!$C$6:$C$5005,"Списание")))</f>
        <v/>
      </c>
      <c r="H82" s="18" t="str">
        <f>IF($A82="","",IF(LEFT('Номенклатура'!I82,16)="Недопустимый код",0,SUMIFS('Движения'!$F$6:$F$5005,'Движения'!$B$6:$B$5005,$A82,'Движения'!$C$6:$C$5005,"Корректировка остатка")))</f>
        <v/>
      </c>
      <c r="I82" s="18" t="str">
        <f>IF($A82="","",ROUND(D82+E82-F82-G82+H82,6))</f>
        <v/>
      </c>
      <c r="J82" s="18" t="str">
        <f>IF($A82="","",IF('Номенклатура'!G82="","",N('Номенклатура'!G82)))</f>
        <v/>
      </c>
      <c r="K82" s="15" t="str">
        <f>IF($A82="","",IF('Номенклатура'!I82&lt;&gt;"ОК","Проверьте номенклатуру: "&amp;'Номенклатура'!I82,IF(I82&lt;0,"Проблема данных: остаток меньше нуля",IF(J82="","Минимум не задан",IF(I82&lt;=J82,"Пополнить","ОК")))))</f>
        <v/>
      </c>
      <c r="L82" s="18" t="str">
        <f>IF($A82="","",IF(NOT(ISNUMBER('Номенклатура'!E82)),"",IF('Номенклатура'!E82&gt;0,ROUND(I82/'Номенклатура'!E82,2),"")))</f>
        <v/>
      </c>
    </row>
    <row r="83" spans="1:12" x14ac:dyDescent="0.25">
      <c r="A83" s="15" t="str">
        <f>IF('Номенклатура'!A83="","",'Номенклатура'!A83)</f>
        <v/>
      </c>
      <c r="B83" s="15" t="str">
        <f>IF($A83="","",'Номенклатура'!B83&amp;"")</f>
        <v/>
      </c>
      <c r="C83" s="15" t="str">
        <f>IF($A83="","",'Номенклатура'!D83&amp;"")</f>
        <v/>
      </c>
      <c r="D83" s="18" t="str">
        <f>IF($A83="","",N('Номенклатура'!F83))</f>
        <v/>
      </c>
      <c r="E83" s="18" t="str">
        <f>IF($A83="","",IF(LEFT('Номенклатура'!I83,16)="Недопустимый код",0,SUMIFS('Движения'!$F$6:$F$5005,'Движения'!$B$6:$B$5005,$A83,'Движения'!$C$6:$C$5005,"Приход")))</f>
        <v/>
      </c>
      <c r="F83" s="18" t="str">
        <f>IF($A83="","",-IF(LEFT('Номенклатура'!I83,16)="Недопустимый код",0,SUMIFS('Движения'!$F$6:$F$5005,'Движения'!$B$6:$B$5005,$A83,'Движения'!$C$6:$C$5005,"Расход")))</f>
        <v/>
      </c>
      <c r="G83" s="18" t="str">
        <f>IF($A83="","",-IF(LEFT('Номенклатура'!I83,16)="Недопустимый код",0,SUMIFS('Движения'!$F$6:$F$5005,'Движения'!$B$6:$B$5005,$A83,'Движения'!$C$6:$C$5005,"Списание")))</f>
        <v/>
      </c>
      <c r="H83" s="18" t="str">
        <f>IF($A83="","",IF(LEFT('Номенклатура'!I83,16)="Недопустимый код",0,SUMIFS('Движения'!$F$6:$F$5005,'Движения'!$B$6:$B$5005,$A83,'Движения'!$C$6:$C$5005,"Корректировка остатка")))</f>
        <v/>
      </c>
      <c r="I83" s="18" t="str">
        <f>IF($A83="","",ROUND(D83+E83-F83-G83+H83,6))</f>
        <v/>
      </c>
      <c r="J83" s="18" t="str">
        <f>IF($A83="","",IF('Номенклатура'!G83="","",N('Номенклатура'!G83)))</f>
        <v/>
      </c>
      <c r="K83" s="15" t="str">
        <f>IF($A83="","",IF('Номенклатура'!I83&lt;&gt;"ОК","Проверьте номенклатуру: "&amp;'Номенклатура'!I83,IF(I83&lt;0,"Проблема данных: остаток меньше нуля",IF(J83="","Минимум не задан",IF(I83&lt;=J83,"Пополнить","ОК")))))</f>
        <v/>
      </c>
      <c r="L83" s="18" t="str">
        <f>IF($A83="","",IF(NOT(ISNUMBER('Номенклатура'!E83)),"",IF('Номенклатура'!E83&gt;0,ROUND(I83/'Номенклатура'!E83,2),"")))</f>
        <v/>
      </c>
    </row>
    <row r="84" spans="1:12" x14ac:dyDescent="0.25">
      <c r="A84" s="15" t="str">
        <f>IF('Номенклатура'!A84="","",'Номенклатура'!A84)</f>
        <v/>
      </c>
      <c r="B84" s="15" t="str">
        <f>IF($A84="","",'Номенклатура'!B84&amp;"")</f>
        <v/>
      </c>
      <c r="C84" s="15" t="str">
        <f>IF($A84="","",'Номенклатура'!D84&amp;"")</f>
        <v/>
      </c>
      <c r="D84" s="18" t="str">
        <f>IF($A84="","",N('Номенклатура'!F84))</f>
        <v/>
      </c>
      <c r="E84" s="18" t="str">
        <f>IF($A84="","",IF(LEFT('Номенклатура'!I84,16)="Недопустимый код",0,SUMIFS('Движения'!$F$6:$F$5005,'Движения'!$B$6:$B$5005,$A84,'Движения'!$C$6:$C$5005,"Приход")))</f>
        <v/>
      </c>
      <c r="F84" s="18" t="str">
        <f>IF($A84="","",-IF(LEFT('Номенклатура'!I84,16)="Недопустимый код",0,SUMIFS('Движения'!$F$6:$F$5005,'Движения'!$B$6:$B$5005,$A84,'Движения'!$C$6:$C$5005,"Расход")))</f>
        <v/>
      </c>
      <c r="G84" s="18" t="str">
        <f>IF($A84="","",-IF(LEFT('Номенклатура'!I84,16)="Недопустимый код",0,SUMIFS('Движения'!$F$6:$F$5005,'Движения'!$B$6:$B$5005,$A84,'Движения'!$C$6:$C$5005,"Списание")))</f>
        <v/>
      </c>
      <c r="H84" s="18" t="str">
        <f>IF($A84="","",IF(LEFT('Номенклатура'!I84,16)="Недопустимый код",0,SUMIFS('Движения'!$F$6:$F$5005,'Движения'!$B$6:$B$5005,$A84,'Движения'!$C$6:$C$5005,"Корректировка остатка")))</f>
        <v/>
      </c>
      <c r="I84" s="18" t="str">
        <f>IF($A84="","",ROUND(D84+E84-F84-G84+H84,6))</f>
        <v/>
      </c>
      <c r="J84" s="18" t="str">
        <f>IF($A84="","",IF('Номенклатура'!G84="","",N('Номенклатура'!G84)))</f>
        <v/>
      </c>
      <c r="K84" s="15" t="str">
        <f>IF($A84="","",IF('Номенклатура'!I84&lt;&gt;"ОК","Проверьте номенклатуру: "&amp;'Номенклатура'!I84,IF(I84&lt;0,"Проблема данных: остаток меньше нуля",IF(J84="","Минимум не задан",IF(I84&lt;=J84,"Пополнить","ОК")))))</f>
        <v/>
      </c>
      <c r="L84" s="18" t="str">
        <f>IF($A84="","",IF(NOT(ISNUMBER('Номенклатура'!E84)),"",IF('Номенклатура'!E84&gt;0,ROUND(I84/'Номенклатура'!E84,2),"")))</f>
        <v/>
      </c>
    </row>
    <row r="85" spans="1:12" x14ac:dyDescent="0.25">
      <c r="A85" s="15" t="str">
        <f>IF('Номенклатура'!A85="","",'Номенклатура'!A85)</f>
        <v/>
      </c>
      <c r="B85" s="15" t="str">
        <f>IF($A85="","",'Номенклатура'!B85&amp;"")</f>
        <v/>
      </c>
      <c r="C85" s="15" t="str">
        <f>IF($A85="","",'Номенклатура'!D85&amp;"")</f>
        <v/>
      </c>
      <c r="D85" s="18" t="str">
        <f>IF($A85="","",N('Номенклатура'!F85))</f>
        <v/>
      </c>
      <c r="E85" s="18" t="str">
        <f>IF($A85="","",IF(LEFT('Номенклатура'!I85,16)="Недопустимый код",0,SUMIFS('Движения'!$F$6:$F$5005,'Движения'!$B$6:$B$5005,$A85,'Движения'!$C$6:$C$5005,"Приход")))</f>
        <v/>
      </c>
      <c r="F85" s="18" t="str">
        <f>IF($A85="","",-IF(LEFT('Номенклатура'!I85,16)="Недопустимый код",0,SUMIFS('Движения'!$F$6:$F$5005,'Движения'!$B$6:$B$5005,$A85,'Движения'!$C$6:$C$5005,"Расход")))</f>
        <v/>
      </c>
      <c r="G85" s="18" t="str">
        <f>IF($A85="","",-IF(LEFT('Номенклатура'!I85,16)="Недопустимый код",0,SUMIFS('Движения'!$F$6:$F$5005,'Движения'!$B$6:$B$5005,$A85,'Движения'!$C$6:$C$5005,"Списание")))</f>
        <v/>
      </c>
      <c r="H85" s="18" t="str">
        <f>IF($A85="","",IF(LEFT('Номенклатура'!I85,16)="Недопустимый код",0,SUMIFS('Движения'!$F$6:$F$5005,'Движения'!$B$6:$B$5005,$A85,'Движения'!$C$6:$C$5005,"Корректировка остатка")))</f>
        <v/>
      </c>
      <c r="I85" s="18" t="str">
        <f>IF($A85="","",ROUND(D85+E85-F85-G85+H85,6))</f>
        <v/>
      </c>
      <c r="J85" s="18" t="str">
        <f>IF($A85="","",IF('Номенклатура'!G85="","",N('Номенклатура'!G85)))</f>
        <v/>
      </c>
      <c r="K85" s="15" t="str">
        <f>IF($A85="","",IF('Номенклатура'!I85&lt;&gt;"ОК","Проверьте номенклатуру: "&amp;'Номенклатура'!I85,IF(I85&lt;0,"Проблема данных: остаток меньше нуля",IF(J85="","Минимум не задан",IF(I85&lt;=J85,"Пополнить","ОК")))))</f>
        <v/>
      </c>
      <c r="L85" s="18" t="str">
        <f>IF($A85="","",IF(NOT(ISNUMBER('Номенклатура'!E85)),"",IF('Номенклатура'!E85&gt;0,ROUND(I85/'Номенклатура'!E85,2),"")))</f>
        <v/>
      </c>
    </row>
    <row r="86" spans="1:12" x14ac:dyDescent="0.25">
      <c r="A86" s="15" t="str">
        <f>IF('Номенклатура'!A86="","",'Номенклатура'!A86)</f>
        <v/>
      </c>
      <c r="B86" s="15" t="str">
        <f>IF($A86="","",'Номенклатура'!B86&amp;"")</f>
        <v/>
      </c>
      <c r="C86" s="15" t="str">
        <f>IF($A86="","",'Номенклатура'!D86&amp;"")</f>
        <v/>
      </c>
      <c r="D86" s="18" t="str">
        <f>IF($A86="","",N('Номенклатура'!F86))</f>
        <v/>
      </c>
      <c r="E86" s="18" t="str">
        <f>IF($A86="","",IF(LEFT('Номенклатура'!I86,16)="Недопустимый код",0,SUMIFS('Движения'!$F$6:$F$5005,'Движения'!$B$6:$B$5005,$A86,'Движения'!$C$6:$C$5005,"Приход")))</f>
        <v/>
      </c>
      <c r="F86" s="18" t="str">
        <f>IF($A86="","",-IF(LEFT('Номенклатура'!I86,16)="Недопустимый код",0,SUMIFS('Движения'!$F$6:$F$5005,'Движения'!$B$6:$B$5005,$A86,'Движения'!$C$6:$C$5005,"Расход")))</f>
        <v/>
      </c>
      <c r="G86" s="18" t="str">
        <f>IF($A86="","",-IF(LEFT('Номенклатура'!I86,16)="Недопустимый код",0,SUMIFS('Движения'!$F$6:$F$5005,'Движения'!$B$6:$B$5005,$A86,'Движения'!$C$6:$C$5005,"Списание")))</f>
        <v/>
      </c>
      <c r="H86" s="18" t="str">
        <f>IF($A86="","",IF(LEFT('Номенклатура'!I86,16)="Недопустимый код",0,SUMIFS('Движения'!$F$6:$F$5005,'Движения'!$B$6:$B$5005,$A86,'Движения'!$C$6:$C$5005,"Корректировка остатка")))</f>
        <v/>
      </c>
      <c r="I86" s="18" t="str">
        <f>IF($A86="","",ROUND(D86+E86-F86-G86+H86,6))</f>
        <v/>
      </c>
      <c r="J86" s="18" t="str">
        <f>IF($A86="","",IF('Номенклатура'!G86="","",N('Номенклатура'!G86)))</f>
        <v/>
      </c>
      <c r="K86" s="15" t="str">
        <f>IF($A86="","",IF('Номенклатура'!I86&lt;&gt;"ОК","Проверьте номенклатуру: "&amp;'Номенклатура'!I86,IF(I86&lt;0,"Проблема данных: остаток меньше нуля",IF(J86="","Минимум не задан",IF(I86&lt;=J86,"Пополнить","ОК")))))</f>
        <v/>
      </c>
      <c r="L86" s="18" t="str">
        <f>IF($A86="","",IF(NOT(ISNUMBER('Номенклатура'!E86)),"",IF('Номенклатура'!E86&gt;0,ROUND(I86/'Номенклатура'!E86,2),"")))</f>
        <v/>
      </c>
    </row>
    <row r="87" spans="1:12" x14ac:dyDescent="0.25">
      <c r="A87" s="15" t="str">
        <f>IF('Номенклатура'!A87="","",'Номенклатура'!A87)</f>
        <v/>
      </c>
      <c r="B87" s="15" t="str">
        <f>IF($A87="","",'Номенклатура'!B87&amp;"")</f>
        <v/>
      </c>
      <c r="C87" s="15" t="str">
        <f>IF($A87="","",'Номенклатура'!D87&amp;"")</f>
        <v/>
      </c>
      <c r="D87" s="18" t="str">
        <f>IF($A87="","",N('Номенклатура'!F87))</f>
        <v/>
      </c>
      <c r="E87" s="18" t="str">
        <f>IF($A87="","",IF(LEFT('Номенклатура'!I87,16)="Недопустимый код",0,SUMIFS('Движения'!$F$6:$F$5005,'Движения'!$B$6:$B$5005,$A87,'Движения'!$C$6:$C$5005,"Приход")))</f>
        <v/>
      </c>
      <c r="F87" s="18" t="str">
        <f>IF($A87="","",-IF(LEFT('Номенклатура'!I87,16)="Недопустимый код",0,SUMIFS('Движения'!$F$6:$F$5005,'Движения'!$B$6:$B$5005,$A87,'Движения'!$C$6:$C$5005,"Расход")))</f>
        <v/>
      </c>
      <c r="G87" s="18" t="str">
        <f>IF($A87="","",-IF(LEFT('Номенклатура'!I87,16)="Недопустимый код",0,SUMIFS('Движения'!$F$6:$F$5005,'Движения'!$B$6:$B$5005,$A87,'Движения'!$C$6:$C$5005,"Списание")))</f>
        <v/>
      </c>
      <c r="H87" s="18" t="str">
        <f>IF($A87="","",IF(LEFT('Номенклатура'!I87,16)="Недопустимый код",0,SUMIFS('Движения'!$F$6:$F$5005,'Движения'!$B$6:$B$5005,$A87,'Движения'!$C$6:$C$5005,"Корректировка остатка")))</f>
        <v/>
      </c>
      <c r="I87" s="18" t="str">
        <f>IF($A87="","",ROUND(D87+E87-F87-G87+H87,6))</f>
        <v/>
      </c>
      <c r="J87" s="18" t="str">
        <f>IF($A87="","",IF('Номенклатура'!G87="","",N('Номенклатура'!G87)))</f>
        <v/>
      </c>
      <c r="K87" s="15" t="str">
        <f>IF($A87="","",IF('Номенклатура'!I87&lt;&gt;"ОК","Проверьте номенклатуру: "&amp;'Номенклатура'!I87,IF(I87&lt;0,"Проблема данных: остаток меньше нуля",IF(J87="","Минимум не задан",IF(I87&lt;=J87,"Пополнить","ОК")))))</f>
        <v/>
      </c>
      <c r="L87" s="18" t="str">
        <f>IF($A87="","",IF(NOT(ISNUMBER('Номенклатура'!E87)),"",IF('Номенклатура'!E87&gt;0,ROUND(I87/'Номенклатура'!E87,2),"")))</f>
        <v/>
      </c>
    </row>
    <row r="88" spans="1:12" x14ac:dyDescent="0.25">
      <c r="A88" s="15" t="str">
        <f>IF('Номенклатура'!A88="","",'Номенклатура'!A88)</f>
        <v/>
      </c>
      <c r="B88" s="15" t="str">
        <f>IF($A88="","",'Номенклатура'!B88&amp;"")</f>
        <v/>
      </c>
      <c r="C88" s="15" t="str">
        <f>IF($A88="","",'Номенклатура'!D88&amp;"")</f>
        <v/>
      </c>
      <c r="D88" s="18" t="str">
        <f>IF($A88="","",N('Номенклатура'!F88))</f>
        <v/>
      </c>
      <c r="E88" s="18" t="str">
        <f>IF($A88="","",IF(LEFT('Номенклатура'!I88,16)="Недопустимый код",0,SUMIFS('Движения'!$F$6:$F$5005,'Движения'!$B$6:$B$5005,$A88,'Движения'!$C$6:$C$5005,"Приход")))</f>
        <v/>
      </c>
      <c r="F88" s="18" t="str">
        <f>IF($A88="","",-IF(LEFT('Номенклатура'!I88,16)="Недопустимый код",0,SUMIFS('Движения'!$F$6:$F$5005,'Движения'!$B$6:$B$5005,$A88,'Движения'!$C$6:$C$5005,"Расход")))</f>
        <v/>
      </c>
      <c r="G88" s="18" t="str">
        <f>IF($A88="","",-IF(LEFT('Номенклатура'!I88,16)="Недопустимый код",0,SUMIFS('Движения'!$F$6:$F$5005,'Движения'!$B$6:$B$5005,$A88,'Движения'!$C$6:$C$5005,"Списание")))</f>
        <v/>
      </c>
      <c r="H88" s="18" t="str">
        <f>IF($A88="","",IF(LEFT('Номенклатура'!I88,16)="Недопустимый код",0,SUMIFS('Движения'!$F$6:$F$5005,'Движения'!$B$6:$B$5005,$A88,'Движения'!$C$6:$C$5005,"Корректировка остатка")))</f>
        <v/>
      </c>
      <c r="I88" s="18" t="str">
        <f>IF($A88="","",ROUND(D88+E88-F88-G88+H88,6))</f>
        <v/>
      </c>
      <c r="J88" s="18" t="str">
        <f>IF($A88="","",IF('Номенклатура'!G88="","",N('Номенклатура'!G88)))</f>
        <v/>
      </c>
      <c r="K88" s="15" t="str">
        <f>IF($A88="","",IF('Номенклатура'!I88&lt;&gt;"ОК","Проверьте номенклатуру: "&amp;'Номенклатура'!I88,IF(I88&lt;0,"Проблема данных: остаток меньше нуля",IF(J88="","Минимум не задан",IF(I88&lt;=J88,"Пополнить","ОК")))))</f>
        <v/>
      </c>
      <c r="L88" s="18" t="str">
        <f>IF($A88="","",IF(NOT(ISNUMBER('Номенклатура'!E88)),"",IF('Номенклатура'!E88&gt;0,ROUND(I88/'Номенклатура'!E88,2),"")))</f>
        <v/>
      </c>
    </row>
    <row r="89" spans="1:12" x14ac:dyDescent="0.25">
      <c r="A89" s="15" t="str">
        <f>IF('Номенклатура'!A89="","",'Номенклатура'!A89)</f>
        <v/>
      </c>
      <c r="B89" s="15" t="str">
        <f>IF($A89="","",'Номенклатура'!B89&amp;"")</f>
        <v/>
      </c>
      <c r="C89" s="15" t="str">
        <f>IF($A89="","",'Номенклатура'!D89&amp;"")</f>
        <v/>
      </c>
      <c r="D89" s="18" t="str">
        <f>IF($A89="","",N('Номенклатура'!F89))</f>
        <v/>
      </c>
      <c r="E89" s="18" t="str">
        <f>IF($A89="","",IF(LEFT('Номенклатура'!I89,16)="Недопустимый код",0,SUMIFS('Движения'!$F$6:$F$5005,'Движения'!$B$6:$B$5005,$A89,'Движения'!$C$6:$C$5005,"Приход")))</f>
        <v/>
      </c>
      <c r="F89" s="18" t="str">
        <f>IF($A89="","",-IF(LEFT('Номенклатура'!I89,16)="Недопустимый код",0,SUMIFS('Движения'!$F$6:$F$5005,'Движения'!$B$6:$B$5005,$A89,'Движения'!$C$6:$C$5005,"Расход")))</f>
        <v/>
      </c>
      <c r="G89" s="18" t="str">
        <f>IF($A89="","",-IF(LEFT('Номенклатура'!I89,16)="Недопустимый код",0,SUMIFS('Движения'!$F$6:$F$5005,'Движения'!$B$6:$B$5005,$A89,'Движения'!$C$6:$C$5005,"Списание")))</f>
        <v/>
      </c>
      <c r="H89" s="18" t="str">
        <f>IF($A89="","",IF(LEFT('Номенклатура'!I89,16)="Недопустимый код",0,SUMIFS('Движения'!$F$6:$F$5005,'Движения'!$B$6:$B$5005,$A89,'Движения'!$C$6:$C$5005,"Корректировка остатка")))</f>
        <v/>
      </c>
      <c r="I89" s="18" t="str">
        <f>IF($A89="","",ROUND(D89+E89-F89-G89+H89,6))</f>
        <v/>
      </c>
      <c r="J89" s="18" t="str">
        <f>IF($A89="","",IF('Номенклатура'!G89="","",N('Номенклатура'!G89)))</f>
        <v/>
      </c>
      <c r="K89" s="15" t="str">
        <f>IF($A89="","",IF('Номенклатура'!I89&lt;&gt;"ОК","Проверьте номенклатуру: "&amp;'Номенклатура'!I89,IF(I89&lt;0,"Проблема данных: остаток меньше нуля",IF(J89="","Минимум не задан",IF(I89&lt;=J89,"Пополнить","ОК")))))</f>
        <v/>
      </c>
      <c r="L89" s="18" t="str">
        <f>IF($A89="","",IF(NOT(ISNUMBER('Номенклатура'!E89)),"",IF('Номенклатура'!E89&gt;0,ROUND(I89/'Номенклатура'!E89,2),"")))</f>
        <v/>
      </c>
    </row>
    <row r="90" spans="1:12" x14ac:dyDescent="0.25">
      <c r="A90" s="15" t="str">
        <f>IF('Номенклатура'!A90="","",'Номенклатура'!A90)</f>
        <v/>
      </c>
      <c r="B90" s="15" t="str">
        <f>IF($A90="","",'Номенклатура'!B90&amp;"")</f>
        <v/>
      </c>
      <c r="C90" s="15" t="str">
        <f>IF($A90="","",'Номенклатура'!D90&amp;"")</f>
        <v/>
      </c>
      <c r="D90" s="18" t="str">
        <f>IF($A90="","",N('Номенклатура'!F90))</f>
        <v/>
      </c>
      <c r="E90" s="18" t="str">
        <f>IF($A90="","",IF(LEFT('Номенклатура'!I90,16)="Недопустимый код",0,SUMIFS('Движения'!$F$6:$F$5005,'Движения'!$B$6:$B$5005,$A90,'Движения'!$C$6:$C$5005,"Приход")))</f>
        <v/>
      </c>
      <c r="F90" s="18" t="str">
        <f>IF($A90="","",-IF(LEFT('Номенклатура'!I90,16)="Недопустимый код",0,SUMIFS('Движения'!$F$6:$F$5005,'Движения'!$B$6:$B$5005,$A90,'Движения'!$C$6:$C$5005,"Расход")))</f>
        <v/>
      </c>
      <c r="G90" s="18" t="str">
        <f>IF($A90="","",-IF(LEFT('Номенклатура'!I90,16)="Недопустимый код",0,SUMIFS('Движения'!$F$6:$F$5005,'Движения'!$B$6:$B$5005,$A90,'Движения'!$C$6:$C$5005,"Списание")))</f>
        <v/>
      </c>
      <c r="H90" s="18" t="str">
        <f>IF($A90="","",IF(LEFT('Номенклатура'!I90,16)="Недопустимый код",0,SUMIFS('Движения'!$F$6:$F$5005,'Движения'!$B$6:$B$5005,$A90,'Движения'!$C$6:$C$5005,"Корректировка остатка")))</f>
        <v/>
      </c>
      <c r="I90" s="18" t="str">
        <f>IF($A90="","",ROUND(D90+E90-F90-G90+H90,6))</f>
        <v/>
      </c>
      <c r="J90" s="18" t="str">
        <f>IF($A90="","",IF('Номенклатура'!G90="","",N('Номенклатура'!G90)))</f>
        <v/>
      </c>
      <c r="K90" s="15" t="str">
        <f>IF($A90="","",IF('Номенклатура'!I90&lt;&gt;"ОК","Проверьте номенклатуру: "&amp;'Номенклатура'!I90,IF(I90&lt;0,"Проблема данных: остаток меньше нуля",IF(J90="","Минимум не задан",IF(I90&lt;=J90,"Пополнить","ОК")))))</f>
        <v/>
      </c>
      <c r="L90" s="18" t="str">
        <f>IF($A90="","",IF(NOT(ISNUMBER('Номенклатура'!E90)),"",IF('Номенклатура'!E90&gt;0,ROUND(I90/'Номенклатура'!E90,2),"")))</f>
        <v/>
      </c>
    </row>
    <row r="91" spans="1:12" x14ac:dyDescent="0.25">
      <c r="A91" s="15" t="str">
        <f>IF('Номенклатура'!A91="","",'Номенклатура'!A91)</f>
        <v/>
      </c>
      <c r="B91" s="15" t="str">
        <f>IF($A91="","",'Номенклатура'!B91&amp;"")</f>
        <v/>
      </c>
      <c r="C91" s="15" t="str">
        <f>IF($A91="","",'Номенклатура'!D91&amp;"")</f>
        <v/>
      </c>
      <c r="D91" s="18" t="str">
        <f>IF($A91="","",N('Номенклатура'!F91))</f>
        <v/>
      </c>
      <c r="E91" s="18" t="str">
        <f>IF($A91="","",IF(LEFT('Номенклатура'!I91,16)="Недопустимый код",0,SUMIFS('Движения'!$F$6:$F$5005,'Движения'!$B$6:$B$5005,$A91,'Движения'!$C$6:$C$5005,"Приход")))</f>
        <v/>
      </c>
      <c r="F91" s="18" t="str">
        <f>IF($A91="","",-IF(LEFT('Номенклатура'!I91,16)="Недопустимый код",0,SUMIFS('Движения'!$F$6:$F$5005,'Движения'!$B$6:$B$5005,$A91,'Движения'!$C$6:$C$5005,"Расход")))</f>
        <v/>
      </c>
      <c r="G91" s="18" t="str">
        <f>IF($A91="","",-IF(LEFT('Номенклатура'!I91,16)="Недопустимый код",0,SUMIFS('Движения'!$F$6:$F$5005,'Движения'!$B$6:$B$5005,$A91,'Движения'!$C$6:$C$5005,"Списание")))</f>
        <v/>
      </c>
      <c r="H91" s="18" t="str">
        <f>IF($A91="","",IF(LEFT('Номенклатура'!I91,16)="Недопустимый код",0,SUMIFS('Движения'!$F$6:$F$5005,'Движения'!$B$6:$B$5005,$A91,'Движения'!$C$6:$C$5005,"Корректировка остатка")))</f>
        <v/>
      </c>
      <c r="I91" s="18" t="str">
        <f>IF($A91="","",ROUND(D91+E91-F91-G91+H91,6))</f>
        <v/>
      </c>
      <c r="J91" s="18" t="str">
        <f>IF($A91="","",IF('Номенклатура'!G91="","",N('Номенклатура'!G91)))</f>
        <v/>
      </c>
      <c r="K91" s="15" t="str">
        <f>IF($A91="","",IF('Номенклатура'!I91&lt;&gt;"ОК","Проверьте номенклатуру: "&amp;'Номенклатура'!I91,IF(I91&lt;0,"Проблема данных: остаток меньше нуля",IF(J91="","Минимум не задан",IF(I91&lt;=J91,"Пополнить","ОК")))))</f>
        <v/>
      </c>
      <c r="L91" s="18" t="str">
        <f>IF($A91="","",IF(NOT(ISNUMBER('Номенклатура'!E91)),"",IF('Номенклатура'!E91&gt;0,ROUND(I91/'Номенклатура'!E91,2),"")))</f>
        <v/>
      </c>
    </row>
    <row r="92" spans="1:12" x14ac:dyDescent="0.25">
      <c r="A92" s="15" t="str">
        <f>IF('Номенклатура'!A92="","",'Номенклатура'!A92)</f>
        <v/>
      </c>
      <c r="B92" s="15" t="str">
        <f>IF($A92="","",'Номенклатура'!B92&amp;"")</f>
        <v/>
      </c>
      <c r="C92" s="15" t="str">
        <f>IF($A92="","",'Номенклатура'!D92&amp;"")</f>
        <v/>
      </c>
      <c r="D92" s="18" t="str">
        <f>IF($A92="","",N('Номенклатура'!F92))</f>
        <v/>
      </c>
      <c r="E92" s="18" t="str">
        <f>IF($A92="","",IF(LEFT('Номенклатура'!I92,16)="Недопустимый код",0,SUMIFS('Движения'!$F$6:$F$5005,'Движения'!$B$6:$B$5005,$A92,'Движения'!$C$6:$C$5005,"Приход")))</f>
        <v/>
      </c>
      <c r="F92" s="18" t="str">
        <f>IF($A92="","",-IF(LEFT('Номенклатура'!I92,16)="Недопустимый код",0,SUMIFS('Движения'!$F$6:$F$5005,'Движения'!$B$6:$B$5005,$A92,'Движения'!$C$6:$C$5005,"Расход")))</f>
        <v/>
      </c>
      <c r="G92" s="18" t="str">
        <f>IF($A92="","",-IF(LEFT('Номенклатура'!I92,16)="Недопустимый код",0,SUMIFS('Движения'!$F$6:$F$5005,'Движения'!$B$6:$B$5005,$A92,'Движения'!$C$6:$C$5005,"Списание")))</f>
        <v/>
      </c>
      <c r="H92" s="18" t="str">
        <f>IF($A92="","",IF(LEFT('Номенклатура'!I92,16)="Недопустимый код",0,SUMIFS('Движения'!$F$6:$F$5005,'Движения'!$B$6:$B$5005,$A92,'Движения'!$C$6:$C$5005,"Корректировка остатка")))</f>
        <v/>
      </c>
      <c r="I92" s="18" t="str">
        <f>IF($A92="","",ROUND(D92+E92-F92-G92+H92,6))</f>
        <v/>
      </c>
      <c r="J92" s="18" t="str">
        <f>IF($A92="","",IF('Номенклатура'!G92="","",N('Номенклатура'!G92)))</f>
        <v/>
      </c>
      <c r="K92" s="15" t="str">
        <f>IF($A92="","",IF('Номенклатура'!I92&lt;&gt;"ОК","Проверьте номенклатуру: "&amp;'Номенклатура'!I92,IF(I92&lt;0,"Проблема данных: остаток меньше нуля",IF(J92="","Минимум не задан",IF(I92&lt;=J92,"Пополнить","ОК")))))</f>
        <v/>
      </c>
      <c r="L92" s="18" t="str">
        <f>IF($A92="","",IF(NOT(ISNUMBER('Номенклатура'!E92)),"",IF('Номенклатура'!E92&gt;0,ROUND(I92/'Номенклатура'!E92,2),"")))</f>
        <v/>
      </c>
    </row>
    <row r="93" spans="1:12" x14ac:dyDescent="0.25">
      <c r="A93" s="15" t="str">
        <f>IF('Номенклатура'!A93="","",'Номенклатура'!A93)</f>
        <v/>
      </c>
      <c r="B93" s="15" t="str">
        <f>IF($A93="","",'Номенклатура'!B93&amp;"")</f>
        <v/>
      </c>
      <c r="C93" s="15" t="str">
        <f>IF($A93="","",'Номенклатура'!D93&amp;"")</f>
        <v/>
      </c>
      <c r="D93" s="18" t="str">
        <f>IF($A93="","",N('Номенклатура'!F93))</f>
        <v/>
      </c>
      <c r="E93" s="18" t="str">
        <f>IF($A93="","",IF(LEFT('Номенклатура'!I93,16)="Недопустимый код",0,SUMIFS('Движения'!$F$6:$F$5005,'Движения'!$B$6:$B$5005,$A93,'Движения'!$C$6:$C$5005,"Приход")))</f>
        <v/>
      </c>
      <c r="F93" s="18" t="str">
        <f>IF($A93="","",-IF(LEFT('Номенклатура'!I93,16)="Недопустимый код",0,SUMIFS('Движения'!$F$6:$F$5005,'Движения'!$B$6:$B$5005,$A93,'Движения'!$C$6:$C$5005,"Расход")))</f>
        <v/>
      </c>
      <c r="G93" s="18" t="str">
        <f>IF($A93="","",-IF(LEFT('Номенклатура'!I93,16)="Недопустимый код",0,SUMIFS('Движения'!$F$6:$F$5005,'Движения'!$B$6:$B$5005,$A93,'Движения'!$C$6:$C$5005,"Списание")))</f>
        <v/>
      </c>
      <c r="H93" s="18" t="str">
        <f>IF($A93="","",IF(LEFT('Номенклатура'!I93,16)="Недопустимый код",0,SUMIFS('Движения'!$F$6:$F$5005,'Движения'!$B$6:$B$5005,$A93,'Движения'!$C$6:$C$5005,"Корректировка остатка")))</f>
        <v/>
      </c>
      <c r="I93" s="18" t="str">
        <f>IF($A93="","",ROUND(D93+E93-F93-G93+H93,6))</f>
        <v/>
      </c>
      <c r="J93" s="18" t="str">
        <f>IF($A93="","",IF('Номенклатура'!G93="","",N('Номенклатура'!G93)))</f>
        <v/>
      </c>
      <c r="K93" s="15" t="str">
        <f>IF($A93="","",IF('Номенклатура'!I93&lt;&gt;"ОК","Проверьте номенклатуру: "&amp;'Номенклатура'!I93,IF(I93&lt;0,"Проблема данных: остаток меньше нуля",IF(J93="","Минимум не задан",IF(I93&lt;=J93,"Пополнить","ОК")))))</f>
        <v/>
      </c>
      <c r="L93" s="18" t="str">
        <f>IF($A93="","",IF(NOT(ISNUMBER('Номенклатура'!E93)),"",IF('Номенклатура'!E93&gt;0,ROUND(I93/'Номенклатура'!E93,2),"")))</f>
        <v/>
      </c>
    </row>
    <row r="94" spans="1:12" x14ac:dyDescent="0.25">
      <c r="A94" s="15" t="str">
        <f>IF('Номенклатура'!A94="","",'Номенклатура'!A94)</f>
        <v/>
      </c>
      <c r="B94" s="15" t="str">
        <f>IF($A94="","",'Номенклатура'!B94&amp;"")</f>
        <v/>
      </c>
      <c r="C94" s="15" t="str">
        <f>IF($A94="","",'Номенклатура'!D94&amp;"")</f>
        <v/>
      </c>
      <c r="D94" s="18" t="str">
        <f>IF($A94="","",N('Номенклатура'!F94))</f>
        <v/>
      </c>
      <c r="E94" s="18" t="str">
        <f>IF($A94="","",IF(LEFT('Номенклатура'!I94,16)="Недопустимый код",0,SUMIFS('Движения'!$F$6:$F$5005,'Движения'!$B$6:$B$5005,$A94,'Движения'!$C$6:$C$5005,"Приход")))</f>
        <v/>
      </c>
      <c r="F94" s="18" t="str">
        <f>IF($A94="","",-IF(LEFT('Номенклатура'!I94,16)="Недопустимый код",0,SUMIFS('Движения'!$F$6:$F$5005,'Движения'!$B$6:$B$5005,$A94,'Движения'!$C$6:$C$5005,"Расход")))</f>
        <v/>
      </c>
      <c r="G94" s="18" t="str">
        <f>IF($A94="","",-IF(LEFT('Номенклатура'!I94,16)="Недопустимый код",0,SUMIFS('Движения'!$F$6:$F$5005,'Движения'!$B$6:$B$5005,$A94,'Движения'!$C$6:$C$5005,"Списание")))</f>
        <v/>
      </c>
      <c r="H94" s="18" t="str">
        <f>IF($A94="","",IF(LEFT('Номенклатура'!I94,16)="Недопустимый код",0,SUMIFS('Движения'!$F$6:$F$5005,'Движения'!$B$6:$B$5005,$A94,'Движения'!$C$6:$C$5005,"Корректировка остатка")))</f>
        <v/>
      </c>
      <c r="I94" s="18" t="str">
        <f>IF($A94="","",ROUND(D94+E94-F94-G94+H94,6))</f>
        <v/>
      </c>
      <c r="J94" s="18" t="str">
        <f>IF($A94="","",IF('Номенклатура'!G94="","",N('Номенклатура'!G94)))</f>
        <v/>
      </c>
      <c r="K94" s="15" t="str">
        <f>IF($A94="","",IF('Номенклатура'!I94&lt;&gt;"ОК","Проверьте номенклатуру: "&amp;'Номенклатура'!I94,IF(I94&lt;0,"Проблема данных: остаток меньше нуля",IF(J94="","Минимум не задан",IF(I94&lt;=J94,"Пополнить","ОК")))))</f>
        <v/>
      </c>
      <c r="L94" s="18" t="str">
        <f>IF($A94="","",IF(NOT(ISNUMBER('Номенклатура'!E94)),"",IF('Номенклатура'!E94&gt;0,ROUND(I94/'Номенклатура'!E94,2),"")))</f>
        <v/>
      </c>
    </row>
    <row r="95" spans="1:12" x14ac:dyDescent="0.25">
      <c r="A95" s="15" t="str">
        <f>IF('Номенклатура'!A95="","",'Номенклатура'!A95)</f>
        <v/>
      </c>
      <c r="B95" s="15" t="str">
        <f>IF($A95="","",'Номенклатура'!B95&amp;"")</f>
        <v/>
      </c>
      <c r="C95" s="15" t="str">
        <f>IF($A95="","",'Номенклатура'!D95&amp;"")</f>
        <v/>
      </c>
      <c r="D95" s="18" t="str">
        <f>IF($A95="","",N('Номенклатура'!F95))</f>
        <v/>
      </c>
      <c r="E95" s="18" t="str">
        <f>IF($A95="","",IF(LEFT('Номенклатура'!I95,16)="Недопустимый код",0,SUMIFS('Движения'!$F$6:$F$5005,'Движения'!$B$6:$B$5005,$A95,'Движения'!$C$6:$C$5005,"Приход")))</f>
        <v/>
      </c>
      <c r="F95" s="18" t="str">
        <f>IF($A95="","",-IF(LEFT('Номенклатура'!I95,16)="Недопустимый код",0,SUMIFS('Движения'!$F$6:$F$5005,'Движения'!$B$6:$B$5005,$A95,'Движения'!$C$6:$C$5005,"Расход")))</f>
        <v/>
      </c>
      <c r="G95" s="18" t="str">
        <f>IF($A95="","",-IF(LEFT('Номенклатура'!I95,16)="Недопустимый код",0,SUMIFS('Движения'!$F$6:$F$5005,'Движения'!$B$6:$B$5005,$A95,'Движения'!$C$6:$C$5005,"Списание")))</f>
        <v/>
      </c>
      <c r="H95" s="18" t="str">
        <f>IF($A95="","",IF(LEFT('Номенклатура'!I95,16)="Недопустимый код",0,SUMIFS('Движения'!$F$6:$F$5005,'Движения'!$B$6:$B$5005,$A95,'Движения'!$C$6:$C$5005,"Корректировка остатка")))</f>
        <v/>
      </c>
      <c r="I95" s="18" t="str">
        <f>IF($A95="","",ROUND(D95+E95-F95-G95+H95,6))</f>
        <v/>
      </c>
      <c r="J95" s="18" t="str">
        <f>IF($A95="","",IF('Номенклатура'!G95="","",N('Номенклатура'!G95)))</f>
        <v/>
      </c>
      <c r="K95" s="15" t="str">
        <f>IF($A95="","",IF('Номенклатура'!I95&lt;&gt;"ОК","Проверьте номенклатуру: "&amp;'Номенклатура'!I95,IF(I95&lt;0,"Проблема данных: остаток меньше нуля",IF(J95="","Минимум не задан",IF(I95&lt;=J95,"Пополнить","ОК")))))</f>
        <v/>
      </c>
      <c r="L95" s="18" t="str">
        <f>IF($A95="","",IF(NOT(ISNUMBER('Номенклатура'!E95)),"",IF('Номенклатура'!E95&gt;0,ROUND(I95/'Номенклатура'!E95,2),"")))</f>
        <v/>
      </c>
    </row>
    <row r="96" spans="1:12" x14ac:dyDescent="0.25">
      <c r="A96" s="15" t="str">
        <f>IF('Номенклатура'!A96="","",'Номенклатура'!A96)</f>
        <v/>
      </c>
      <c r="B96" s="15" t="str">
        <f>IF($A96="","",'Номенклатура'!B96&amp;"")</f>
        <v/>
      </c>
      <c r="C96" s="15" t="str">
        <f>IF($A96="","",'Номенклатура'!D96&amp;"")</f>
        <v/>
      </c>
      <c r="D96" s="18" t="str">
        <f>IF($A96="","",N('Номенклатура'!F96))</f>
        <v/>
      </c>
      <c r="E96" s="18" t="str">
        <f>IF($A96="","",IF(LEFT('Номенклатура'!I96,16)="Недопустимый код",0,SUMIFS('Движения'!$F$6:$F$5005,'Движения'!$B$6:$B$5005,$A96,'Движения'!$C$6:$C$5005,"Приход")))</f>
        <v/>
      </c>
      <c r="F96" s="18" t="str">
        <f>IF($A96="","",-IF(LEFT('Номенклатура'!I96,16)="Недопустимый код",0,SUMIFS('Движения'!$F$6:$F$5005,'Движения'!$B$6:$B$5005,$A96,'Движения'!$C$6:$C$5005,"Расход")))</f>
        <v/>
      </c>
      <c r="G96" s="18" t="str">
        <f>IF($A96="","",-IF(LEFT('Номенклатура'!I96,16)="Недопустимый код",0,SUMIFS('Движения'!$F$6:$F$5005,'Движения'!$B$6:$B$5005,$A96,'Движения'!$C$6:$C$5005,"Списание")))</f>
        <v/>
      </c>
      <c r="H96" s="18" t="str">
        <f>IF($A96="","",IF(LEFT('Номенклатура'!I96,16)="Недопустимый код",0,SUMIFS('Движения'!$F$6:$F$5005,'Движения'!$B$6:$B$5005,$A96,'Движения'!$C$6:$C$5005,"Корректировка остатка")))</f>
        <v/>
      </c>
      <c r="I96" s="18" t="str">
        <f>IF($A96="","",ROUND(D96+E96-F96-G96+H96,6))</f>
        <v/>
      </c>
      <c r="J96" s="18" t="str">
        <f>IF($A96="","",IF('Номенклатура'!G96="","",N('Номенклатура'!G96)))</f>
        <v/>
      </c>
      <c r="K96" s="15" t="str">
        <f>IF($A96="","",IF('Номенклатура'!I96&lt;&gt;"ОК","Проверьте номенклатуру: "&amp;'Номенклатура'!I96,IF(I96&lt;0,"Проблема данных: остаток меньше нуля",IF(J96="","Минимум не задан",IF(I96&lt;=J96,"Пополнить","ОК")))))</f>
        <v/>
      </c>
      <c r="L96" s="18" t="str">
        <f>IF($A96="","",IF(NOT(ISNUMBER('Номенклатура'!E96)),"",IF('Номенклатура'!E96&gt;0,ROUND(I96/'Номенклатура'!E96,2),"")))</f>
        <v/>
      </c>
    </row>
    <row r="97" spans="1:12" x14ac:dyDescent="0.25">
      <c r="A97" s="15" t="str">
        <f>IF('Номенклатура'!A97="","",'Номенклатура'!A97)</f>
        <v/>
      </c>
      <c r="B97" s="15" t="str">
        <f>IF($A97="","",'Номенклатура'!B97&amp;"")</f>
        <v/>
      </c>
      <c r="C97" s="15" t="str">
        <f>IF($A97="","",'Номенклатура'!D97&amp;"")</f>
        <v/>
      </c>
      <c r="D97" s="18" t="str">
        <f>IF($A97="","",N('Номенклатура'!F97))</f>
        <v/>
      </c>
      <c r="E97" s="18" t="str">
        <f>IF($A97="","",IF(LEFT('Номенклатура'!I97,16)="Недопустимый код",0,SUMIFS('Движения'!$F$6:$F$5005,'Движения'!$B$6:$B$5005,$A97,'Движения'!$C$6:$C$5005,"Приход")))</f>
        <v/>
      </c>
      <c r="F97" s="18" t="str">
        <f>IF($A97="","",-IF(LEFT('Номенклатура'!I97,16)="Недопустимый код",0,SUMIFS('Движения'!$F$6:$F$5005,'Движения'!$B$6:$B$5005,$A97,'Движения'!$C$6:$C$5005,"Расход")))</f>
        <v/>
      </c>
      <c r="G97" s="18" t="str">
        <f>IF($A97="","",-IF(LEFT('Номенклатура'!I97,16)="Недопустимый код",0,SUMIFS('Движения'!$F$6:$F$5005,'Движения'!$B$6:$B$5005,$A97,'Движения'!$C$6:$C$5005,"Списание")))</f>
        <v/>
      </c>
      <c r="H97" s="18" t="str">
        <f>IF($A97="","",IF(LEFT('Номенклатура'!I97,16)="Недопустимый код",0,SUMIFS('Движения'!$F$6:$F$5005,'Движения'!$B$6:$B$5005,$A97,'Движения'!$C$6:$C$5005,"Корректировка остатка")))</f>
        <v/>
      </c>
      <c r="I97" s="18" t="str">
        <f>IF($A97="","",ROUND(D97+E97-F97-G97+H97,6))</f>
        <v/>
      </c>
      <c r="J97" s="18" t="str">
        <f>IF($A97="","",IF('Номенклатура'!G97="","",N('Номенклатура'!G97)))</f>
        <v/>
      </c>
      <c r="K97" s="15" t="str">
        <f>IF($A97="","",IF('Номенклатура'!I97&lt;&gt;"ОК","Проверьте номенклатуру: "&amp;'Номенклатура'!I97,IF(I97&lt;0,"Проблема данных: остаток меньше нуля",IF(J97="","Минимум не задан",IF(I97&lt;=J97,"Пополнить","ОК")))))</f>
        <v/>
      </c>
      <c r="L97" s="18" t="str">
        <f>IF($A97="","",IF(NOT(ISNUMBER('Номенклатура'!E97)),"",IF('Номенклатура'!E97&gt;0,ROUND(I97/'Номенклатура'!E97,2),"")))</f>
        <v/>
      </c>
    </row>
    <row r="98" spans="1:12" x14ac:dyDescent="0.25">
      <c r="A98" s="15" t="str">
        <f>IF('Номенклатура'!A98="","",'Номенклатура'!A98)</f>
        <v/>
      </c>
      <c r="B98" s="15" t="str">
        <f>IF($A98="","",'Номенклатура'!B98&amp;"")</f>
        <v/>
      </c>
      <c r="C98" s="15" t="str">
        <f>IF($A98="","",'Номенклатура'!D98&amp;"")</f>
        <v/>
      </c>
      <c r="D98" s="18" t="str">
        <f>IF($A98="","",N('Номенклатура'!F98))</f>
        <v/>
      </c>
      <c r="E98" s="18" t="str">
        <f>IF($A98="","",IF(LEFT('Номенклатура'!I98,16)="Недопустимый код",0,SUMIFS('Движения'!$F$6:$F$5005,'Движения'!$B$6:$B$5005,$A98,'Движения'!$C$6:$C$5005,"Приход")))</f>
        <v/>
      </c>
      <c r="F98" s="18" t="str">
        <f>IF($A98="","",-IF(LEFT('Номенклатура'!I98,16)="Недопустимый код",0,SUMIFS('Движения'!$F$6:$F$5005,'Движения'!$B$6:$B$5005,$A98,'Движения'!$C$6:$C$5005,"Расход")))</f>
        <v/>
      </c>
      <c r="G98" s="18" t="str">
        <f>IF($A98="","",-IF(LEFT('Номенклатура'!I98,16)="Недопустимый код",0,SUMIFS('Движения'!$F$6:$F$5005,'Движения'!$B$6:$B$5005,$A98,'Движения'!$C$6:$C$5005,"Списание")))</f>
        <v/>
      </c>
      <c r="H98" s="18" t="str">
        <f>IF($A98="","",IF(LEFT('Номенклатура'!I98,16)="Недопустимый код",0,SUMIFS('Движения'!$F$6:$F$5005,'Движения'!$B$6:$B$5005,$A98,'Движения'!$C$6:$C$5005,"Корректировка остатка")))</f>
        <v/>
      </c>
      <c r="I98" s="18" t="str">
        <f>IF($A98="","",ROUND(D98+E98-F98-G98+H98,6))</f>
        <v/>
      </c>
      <c r="J98" s="18" t="str">
        <f>IF($A98="","",IF('Номенклатура'!G98="","",N('Номенклатура'!G98)))</f>
        <v/>
      </c>
      <c r="K98" s="15" t="str">
        <f>IF($A98="","",IF('Номенклатура'!I98&lt;&gt;"ОК","Проверьте номенклатуру: "&amp;'Номенклатура'!I98,IF(I98&lt;0,"Проблема данных: остаток меньше нуля",IF(J98="","Минимум не задан",IF(I98&lt;=J98,"Пополнить","ОК")))))</f>
        <v/>
      </c>
      <c r="L98" s="18" t="str">
        <f>IF($A98="","",IF(NOT(ISNUMBER('Номенклатура'!E98)),"",IF('Номенклатура'!E98&gt;0,ROUND(I98/'Номенклатура'!E98,2),"")))</f>
        <v/>
      </c>
    </row>
    <row r="99" spans="1:12" x14ac:dyDescent="0.25">
      <c r="A99" s="15" t="str">
        <f>IF('Номенклатура'!A99="","",'Номенклатура'!A99)</f>
        <v/>
      </c>
      <c r="B99" s="15" t="str">
        <f>IF($A99="","",'Номенклатура'!B99&amp;"")</f>
        <v/>
      </c>
      <c r="C99" s="15" t="str">
        <f>IF($A99="","",'Номенклатура'!D99&amp;"")</f>
        <v/>
      </c>
      <c r="D99" s="18" t="str">
        <f>IF($A99="","",N('Номенклатура'!F99))</f>
        <v/>
      </c>
      <c r="E99" s="18" t="str">
        <f>IF($A99="","",IF(LEFT('Номенклатура'!I99,16)="Недопустимый код",0,SUMIFS('Движения'!$F$6:$F$5005,'Движения'!$B$6:$B$5005,$A99,'Движения'!$C$6:$C$5005,"Приход")))</f>
        <v/>
      </c>
      <c r="F99" s="18" t="str">
        <f>IF($A99="","",-IF(LEFT('Номенклатура'!I99,16)="Недопустимый код",0,SUMIFS('Движения'!$F$6:$F$5005,'Движения'!$B$6:$B$5005,$A99,'Движения'!$C$6:$C$5005,"Расход")))</f>
        <v/>
      </c>
      <c r="G99" s="18" t="str">
        <f>IF($A99="","",-IF(LEFT('Номенклатура'!I99,16)="Недопустимый код",0,SUMIFS('Движения'!$F$6:$F$5005,'Движения'!$B$6:$B$5005,$A99,'Движения'!$C$6:$C$5005,"Списание")))</f>
        <v/>
      </c>
      <c r="H99" s="18" t="str">
        <f>IF($A99="","",IF(LEFT('Номенклатура'!I99,16)="Недопустимый код",0,SUMIFS('Движения'!$F$6:$F$5005,'Движения'!$B$6:$B$5005,$A99,'Движения'!$C$6:$C$5005,"Корректировка остатка")))</f>
        <v/>
      </c>
      <c r="I99" s="18" t="str">
        <f>IF($A99="","",ROUND(D99+E99-F99-G99+H99,6))</f>
        <v/>
      </c>
      <c r="J99" s="18" t="str">
        <f>IF($A99="","",IF('Номенклатура'!G99="","",N('Номенклатура'!G99)))</f>
        <v/>
      </c>
      <c r="K99" s="15" t="str">
        <f>IF($A99="","",IF('Номенклатура'!I99&lt;&gt;"ОК","Проверьте номенклатуру: "&amp;'Номенклатура'!I99,IF(I99&lt;0,"Проблема данных: остаток меньше нуля",IF(J99="","Минимум не задан",IF(I99&lt;=J99,"Пополнить","ОК")))))</f>
        <v/>
      </c>
      <c r="L99" s="18" t="str">
        <f>IF($A99="","",IF(NOT(ISNUMBER('Номенклатура'!E99)),"",IF('Номенклатура'!E99&gt;0,ROUND(I99/'Номенклатура'!E99,2),"")))</f>
        <v/>
      </c>
    </row>
    <row r="100" spans="1:12" x14ac:dyDescent="0.25">
      <c r="A100" s="15" t="str">
        <f>IF('Номенклатура'!A100="","",'Номенклатура'!A100)</f>
        <v/>
      </c>
      <c r="B100" s="15" t="str">
        <f>IF($A100="","",'Номенклатура'!B100&amp;"")</f>
        <v/>
      </c>
      <c r="C100" s="15" t="str">
        <f>IF($A100="","",'Номенклатура'!D100&amp;"")</f>
        <v/>
      </c>
      <c r="D100" s="18" t="str">
        <f>IF($A100="","",N('Номенклатура'!F100))</f>
        <v/>
      </c>
      <c r="E100" s="18" t="str">
        <f>IF($A100="","",IF(LEFT('Номенклатура'!I100,16)="Недопустимый код",0,SUMIFS('Движения'!$F$6:$F$5005,'Движения'!$B$6:$B$5005,$A100,'Движения'!$C$6:$C$5005,"Приход")))</f>
        <v/>
      </c>
      <c r="F100" s="18" t="str">
        <f>IF($A100="","",-IF(LEFT('Номенклатура'!I100,16)="Недопустимый код",0,SUMIFS('Движения'!$F$6:$F$5005,'Движения'!$B$6:$B$5005,$A100,'Движения'!$C$6:$C$5005,"Расход")))</f>
        <v/>
      </c>
      <c r="G100" s="18" t="str">
        <f>IF($A100="","",-IF(LEFT('Номенклатура'!I100,16)="Недопустимый код",0,SUMIFS('Движения'!$F$6:$F$5005,'Движения'!$B$6:$B$5005,$A100,'Движения'!$C$6:$C$5005,"Списание")))</f>
        <v/>
      </c>
      <c r="H100" s="18" t="str">
        <f>IF($A100="","",IF(LEFT('Номенклатура'!I100,16)="Недопустимый код",0,SUMIFS('Движения'!$F$6:$F$5005,'Движения'!$B$6:$B$5005,$A100,'Движения'!$C$6:$C$5005,"Корректировка остатка")))</f>
        <v/>
      </c>
      <c r="I100" s="18" t="str">
        <f>IF($A100="","",ROUND(D100+E100-F100-G100+H100,6))</f>
        <v/>
      </c>
      <c r="J100" s="18" t="str">
        <f>IF($A100="","",IF('Номенклатура'!G100="","",N('Номенклатура'!G100)))</f>
        <v/>
      </c>
      <c r="K100" s="15" t="str">
        <f>IF($A100="","",IF('Номенклатура'!I100&lt;&gt;"ОК","Проверьте номенклатуру: "&amp;'Номенклатура'!I100,IF(I100&lt;0,"Проблема данных: остаток меньше нуля",IF(J100="","Минимум не задан",IF(I100&lt;=J100,"Пополнить","ОК")))))</f>
        <v/>
      </c>
      <c r="L100" s="18" t="str">
        <f>IF($A100="","",IF(NOT(ISNUMBER('Номенклатура'!E100)),"",IF('Номенклатура'!E100&gt;0,ROUND(I100/'Номенклатура'!E100,2),"")))</f>
        <v/>
      </c>
    </row>
    <row r="101" spans="1:12" x14ac:dyDescent="0.25">
      <c r="A101" s="15" t="str">
        <f>IF('Номенклатура'!A101="","",'Номенклатура'!A101)</f>
        <v/>
      </c>
      <c r="B101" s="15" t="str">
        <f>IF($A101="","",'Номенклатура'!B101&amp;"")</f>
        <v/>
      </c>
      <c r="C101" s="15" t="str">
        <f>IF($A101="","",'Номенклатура'!D101&amp;"")</f>
        <v/>
      </c>
      <c r="D101" s="18" t="str">
        <f>IF($A101="","",N('Номенклатура'!F101))</f>
        <v/>
      </c>
      <c r="E101" s="18" t="str">
        <f>IF($A101="","",IF(LEFT('Номенклатура'!I101,16)="Недопустимый код",0,SUMIFS('Движения'!$F$6:$F$5005,'Движения'!$B$6:$B$5005,$A101,'Движения'!$C$6:$C$5005,"Приход")))</f>
        <v/>
      </c>
      <c r="F101" s="18" t="str">
        <f>IF($A101="","",-IF(LEFT('Номенклатура'!I101,16)="Недопустимый код",0,SUMIFS('Движения'!$F$6:$F$5005,'Движения'!$B$6:$B$5005,$A101,'Движения'!$C$6:$C$5005,"Расход")))</f>
        <v/>
      </c>
      <c r="G101" s="18" t="str">
        <f>IF($A101="","",-IF(LEFT('Номенклатура'!I101,16)="Недопустимый код",0,SUMIFS('Движения'!$F$6:$F$5005,'Движения'!$B$6:$B$5005,$A101,'Движения'!$C$6:$C$5005,"Списание")))</f>
        <v/>
      </c>
      <c r="H101" s="18" t="str">
        <f>IF($A101="","",IF(LEFT('Номенклатура'!I101,16)="Недопустимый код",0,SUMIFS('Движения'!$F$6:$F$5005,'Движения'!$B$6:$B$5005,$A101,'Движения'!$C$6:$C$5005,"Корректировка остатка")))</f>
        <v/>
      </c>
      <c r="I101" s="18" t="str">
        <f>IF($A101="","",ROUND(D101+E101-F101-G101+H101,6))</f>
        <v/>
      </c>
      <c r="J101" s="18" t="str">
        <f>IF($A101="","",IF('Номенклатура'!G101="","",N('Номенклатура'!G101)))</f>
        <v/>
      </c>
      <c r="K101" s="15" t="str">
        <f>IF($A101="","",IF('Номенклатура'!I101&lt;&gt;"ОК","Проверьте номенклатуру: "&amp;'Номенклатура'!I101,IF(I101&lt;0,"Проблема данных: остаток меньше нуля",IF(J101="","Минимум не задан",IF(I101&lt;=J101,"Пополнить","ОК")))))</f>
        <v/>
      </c>
      <c r="L101" s="18" t="str">
        <f>IF($A101="","",IF(NOT(ISNUMBER('Номенклатура'!E101)),"",IF('Номенклатура'!E101&gt;0,ROUND(I101/'Номенклатура'!E101,2),"")))</f>
        <v/>
      </c>
    </row>
    <row r="102" spans="1:12" x14ac:dyDescent="0.25">
      <c r="A102" s="15" t="str">
        <f>IF('Номенклатура'!A102="","",'Номенклатура'!A102)</f>
        <v/>
      </c>
      <c r="B102" s="15" t="str">
        <f>IF($A102="","",'Номенклатура'!B102&amp;"")</f>
        <v/>
      </c>
      <c r="C102" s="15" t="str">
        <f>IF($A102="","",'Номенклатура'!D102&amp;"")</f>
        <v/>
      </c>
      <c r="D102" s="18" t="str">
        <f>IF($A102="","",N('Номенклатура'!F102))</f>
        <v/>
      </c>
      <c r="E102" s="18" t="str">
        <f>IF($A102="","",IF(LEFT('Номенклатура'!I102,16)="Недопустимый код",0,SUMIFS('Движения'!$F$6:$F$5005,'Движения'!$B$6:$B$5005,$A102,'Движения'!$C$6:$C$5005,"Приход")))</f>
        <v/>
      </c>
      <c r="F102" s="18" t="str">
        <f>IF($A102="","",-IF(LEFT('Номенклатура'!I102,16)="Недопустимый код",0,SUMIFS('Движения'!$F$6:$F$5005,'Движения'!$B$6:$B$5005,$A102,'Движения'!$C$6:$C$5005,"Расход")))</f>
        <v/>
      </c>
      <c r="G102" s="18" t="str">
        <f>IF($A102="","",-IF(LEFT('Номенклатура'!I102,16)="Недопустимый код",0,SUMIFS('Движения'!$F$6:$F$5005,'Движения'!$B$6:$B$5005,$A102,'Движения'!$C$6:$C$5005,"Списание")))</f>
        <v/>
      </c>
      <c r="H102" s="18" t="str">
        <f>IF($A102="","",IF(LEFT('Номенклатура'!I102,16)="Недопустимый код",0,SUMIFS('Движения'!$F$6:$F$5005,'Движения'!$B$6:$B$5005,$A102,'Движения'!$C$6:$C$5005,"Корректировка остатка")))</f>
        <v/>
      </c>
      <c r="I102" s="18" t="str">
        <f>IF($A102="","",ROUND(D102+E102-F102-G102+H102,6))</f>
        <v/>
      </c>
      <c r="J102" s="18" t="str">
        <f>IF($A102="","",IF('Номенклатура'!G102="","",N('Номенклатура'!G102)))</f>
        <v/>
      </c>
      <c r="K102" s="15" t="str">
        <f>IF($A102="","",IF('Номенклатура'!I102&lt;&gt;"ОК","Проверьте номенклатуру: "&amp;'Номенклатура'!I102,IF(I102&lt;0,"Проблема данных: остаток меньше нуля",IF(J102="","Минимум не задан",IF(I102&lt;=J102,"Пополнить","ОК")))))</f>
        <v/>
      </c>
      <c r="L102" s="18" t="str">
        <f>IF($A102="","",IF(NOT(ISNUMBER('Номенклатура'!E102)),"",IF('Номенклатура'!E102&gt;0,ROUND(I102/'Номенклатура'!E102,2),"")))</f>
        <v/>
      </c>
    </row>
    <row r="103" spans="1:12" x14ac:dyDescent="0.25">
      <c r="A103" s="15" t="str">
        <f>IF('Номенклатура'!A103="","",'Номенклатура'!A103)</f>
        <v/>
      </c>
      <c r="B103" s="15" t="str">
        <f>IF($A103="","",'Номенклатура'!B103&amp;"")</f>
        <v/>
      </c>
      <c r="C103" s="15" t="str">
        <f>IF($A103="","",'Номенклатура'!D103&amp;"")</f>
        <v/>
      </c>
      <c r="D103" s="18" t="str">
        <f>IF($A103="","",N('Номенклатура'!F103))</f>
        <v/>
      </c>
      <c r="E103" s="18" t="str">
        <f>IF($A103="","",IF(LEFT('Номенклатура'!I103,16)="Недопустимый код",0,SUMIFS('Движения'!$F$6:$F$5005,'Движения'!$B$6:$B$5005,$A103,'Движения'!$C$6:$C$5005,"Приход")))</f>
        <v/>
      </c>
      <c r="F103" s="18" t="str">
        <f>IF($A103="","",-IF(LEFT('Номенклатура'!I103,16)="Недопустимый код",0,SUMIFS('Движения'!$F$6:$F$5005,'Движения'!$B$6:$B$5005,$A103,'Движения'!$C$6:$C$5005,"Расход")))</f>
        <v/>
      </c>
      <c r="G103" s="18" t="str">
        <f>IF($A103="","",-IF(LEFT('Номенклатура'!I103,16)="Недопустимый код",0,SUMIFS('Движения'!$F$6:$F$5005,'Движения'!$B$6:$B$5005,$A103,'Движения'!$C$6:$C$5005,"Списание")))</f>
        <v/>
      </c>
      <c r="H103" s="18" t="str">
        <f>IF($A103="","",IF(LEFT('Номенклатура'!I103,16)="Недопустимый код",0,SUMIFS('Движения'!$F$6:$F$5005,'Движения'!$B$6:$B$5005,$A103,'Движения'!$C$6:$C$5005,"Корректировка остатка")))</f>
        <v/>
      </c>
      <c r="I103" s="18" t="str">
        <f>IF($A103="","",ROUND(D103+E103-F103-G103+H103,6))</f>
        <v/>
      </c>
      <c r="J103" s="18" t="str">
        <f>IF($A103="","",IF('Номенклатура'!G103="","",N('Номенклатура'!G103)))</f>
        <v/>
      </c>
      <c r="K103" s="15" t="str">
        <f>IF($A103="","",IF('Номенклатура'!I103&lt;&gt;"ОК","Проверьте номенклатуру: "&amp;'Номенклатура'!I103,IF(I103&lt;0,"Проблема данных: остаток меньше нуля",IF(J103="","Минимум не задан",IF(I103&lt;=J103,"Пополнить","ОК")))))</f>
        <v/>
      </c>
      <c r="L103" s="18" t="str">
        <f>IF($A103="","",IF(NOT(ISNUMBER('Номенклатура'!E103)),"",IF('Номенклатура'!E103&gt;0,ROUND(I103/'Номенклатура'!E103,2),"")))</f>
        <v/>
      </c>
    </row>
    <row r="104" spans="1:12" x14ac:dyDescent="0.25">
      <c r="A104" s="15" t="str">
        <f>IF('Номенклатура'!A104="","",'Номенклатура'!A104)</f>
        <v/>
      </c>
      <c r="B104" s="15" t="str">
        <f>IF($A104="","",'Номенклатура'!B104&amp;"")</f>
        <v/>
      </c>
      <c r="C104" s="15" t="str">
        <f>IF($A104="","",'Номенклатура'!D104&amp;"")</f>
        <v/>
      </c>
      <c r="D104" s="18" t="str">
        <f>IF($A104="","",N('Номенклатура'!F104))</f>
        <v/>
      </c>
      <c r="E104" s="18" t="str">
        <f>IF($A104="","",IF(LEFT('Номенклатура'!I104,16)="Недопустимый код",0,SUMIFS('Движения'!$F$6:$F$5005,'Движения'!$B$6:$B$5005,$A104,'Движения'!$C$6:$C$5005,"Приход")))</f>
        <v/>
      </c>
      <c r="F104" s="18" t="str">
        <f>IF($A104="","",-IF(LEFT('Номенклатура'!I104,16)="Недопустимый код",0,SUMIFS('Движения'!$F$6:$F$5005,'Движения'!$B$6:$B$5005,$A104,'Движения'!$C$6:$C$5005,"Расход")))</f>
        <v/>
      </c>
      <c r="G104" s="18" t="str">
        <f>IF($A104="","",-IF(LEFT('Номенклатура'!I104,16)="Недопустимый код",0,SUMIFS('Движения'!$F$6:$F$5005,'Движения'!$B$6:$B$5005,$A104,'Движения'!$C$6:$C$5005,"Списание")))</f>
        <v/>
      </c>
      <c r="H104" s="18" t="str">
        <f>IF($A104="","",IF(LEFT('Номенклатура'!I104,16)="Недопустимый код",0,SUMIFS('Движения'!$F$6:$F$5005,'Движения'!$B$6:$B$5005,$A104,'Движения'!$C$6:$C$5005,"Корректировка остатка")))</f>
        <v/>
      </c>
      <c r="I104" s="18" t="str">
        <f>IF($A104="","",ROUND(D104+E104-F104-G104+H104,6))</f>
        <v/>
      </c>
      <c r="J104" s="18" t="str">
        <f>IF($A104="","",IF('Номенклатура'!G104="","",N('Номенклатура'!G104)))</f>
        <v/>
      </c>
      <c r="K104" s="15" t="str">
        <f>IF($A104="","",IF('Номенклатура'!I104&lt;&gt;"ОК","Проверьте номенклатуру: "&amp;'Номенклатура'!I104,IF(I104&lt;0,"Проблема данных: остаток меньше нуля",IF(J104="","Минимум не задан",IF(I104&lt;=J104,"Пополнить","ОК")))))</f>
        <v/>
      </c>
      <c r="L104" s="18" t="str">
        <f>IF($A104="","",IF(NOT(ISNUMBER('Номенклатура'!E104)),"",IF('Номенклатура'!E104&gt;0,ROUND(I104/'Номенклатура'!E104,2),"")))</f>
        <v/>
      </c>
    </row>
    <row r="105" spans="1:12" x14ac:dyDescent="0.25">
      <c r="A105" s="15" t="str">
        <f>IF('Номенклатура'!A105="","",'Номенклатура'!A105)</f>
        <v/>
      </c>
      <c r="B105" s="15" t="str">
        <f>IF($A105="","",'Номенклатура'!B105&amp;"")</f>
        <v/>
      </c>
      <c r="C105" s="15" t="str">
        <f>IF($A105="","",'Номенклатура'!D105&amp;"")</f>
        <v/>
      </c>
      <c r="D105" s="18" t="str">
        <f>IF($A105="","",N('Номенклатура'!F105))</f>
        <v/>
      </c>
      <c r="E105" s="18" t="str">
        <f>IF($A105="","",IF(LEFT('Номенклатура'!I105,16)="Недопустимый код",0,SUMIFS('Движения'!$F$6:$F$5005,'Движения'!$B$6:$B$5005,$A105,'Движения'!$C$6:$C$5005,"Приход")))</f>
        <v/>
      </c>
      <c r="F105" s="18" t="str">
        <f>IF($A105="","",-IF(LEFT('Номенклатура'!I105,16)="Недопустимый код",0,SUMIFS('Движения'!$F$6:$F$5005,'Движения'!$B$6:$B$5005,$A105,'Движения'!$C$6:$C$5005,"Расход")))</f>
        <v/>
      </c>
      <c r="G105" s="18" t="str">
        <f>IF($A105="","",-IF(LEFT('Номенклатура'!I105,16)="Недопустимый код",0,SUMIFS('Движения'!$F$6:$F$5005,'Движения'!$B$6:$B$5005,$A105,'Движения'!$C$6:$C$5005,"Списание")))</f>
        <v/>
      </c>
      <c r="H105" s="18" t="str">
        <f>IF($A105="","",IF(LEFT('Номенклатура'!I105,16)="Недопустимый код",0,SUMIFS('Движения'!$F$6:$F$5005,'Движения'!$B$6:$B$5005,$A105,'Движения'!$C$6:$C$5005,"Корректировка остатка")))</f>
        <v/>
      </c>
      <c r="I105" s="18" t="str">
        <f>IF($A105="","",ROUND(D105+E105-F105-G105+H105,6))</f>
        <v/>
      </c>
      <c r="J105" s="18" t="str">
        <f>IF($A105="","",IF('Номенклатура'!G105="","",N('Номенклатура'!G105)))</f>
        <v/>
      </c>
      <c r="K105" s="15" t="str">
        <f>IF($A105="","",IF('Номенклатура'!I105&lt;&gt;"ОК","Проверьте номенклатуру: "&amp;'Номенклатура'!I105,IF(I105&lt;0,"Проблема данных: остаток меньше нуля",IF(J105="","Минимум не задан",IF(I105&lt;=J105,"Пополнить","ОК")))))</f>
        <v/>
      </c>
      <c r="L105" s="18" t="str">
        <f>IF($A105="","",IF(NOT(ISNUMBER('Номенклатура'!E105)),"",IF('Номенклатура'!E105&gt;0,ROUND(I105/'Номенклатура'!E105,2),"")))</f>
        <v/>
      </c>
    </row>
    <row r="106" spans="1:12" x14ac:dyDescent="0.25">
      <c r="A106" s="15" t="str">
        <f>IF('Номенклатура'!A106="","",'Номенклатура'!A106)</f>
        <v/>
      </c>
      <c r="B106" s="15" t="str">
        <f>IF($A106="","",'Номенклатура'!B106&amp;"")</f>
        <v/>
      </c>
      <c r="C106" s="15" t="str">
        <f>IF($A106="","",'Номенклатура'!D106&amp;"")</f>
        <v/>
      </c>
      <c r="D106" s="18" t="str">
        <f>IF($A106="","",N('Номенклатура'!F106))</f>
        <v/>
      </c>
      <c r="E106" s="18" t="str">
        <f>IF($A106="","",IF(LEFT('Номенклатура'!I106,16)="Недопустимый код",0,SUMIFS('Движения'!$F$6:$F$5005,'Движения'!$B$6:$B$5005,$A106,'Движения'!$C$6:$C$5005,"Приход")))</f>
        <v/>
      </c>
      <c r="F106" s="18" t="str">
        <f>IF($A106="","",-IF(LEFT('Номенклатура'!I106,16)="Недопустимый код",0,SUMIFS('Движения'!$F$6:$F$5005,'Движения'!$B$6:$B$5005,$A106,'Движения'!$C$6:$C$5005,"Расход")))</f>
        <v/>
      </c>
      <c r="G106" s="18" t="str">
        <f>IF($A106="","",-IF(LEFT('Номенклатура'!I106,16)="Недопустимый код",0,SUMIFS('Движения'!$F$6:$F$5005,'Движения'!$B$6:$B$5005,$A106,'Движения'!$C$6:$C$5005,"Списание")))</f>
        <v/>
      </c>
      <c r="H106" s="18" t="str">
        <f>IF($A106="","",IF(LEFT('Номенклатура'!I106,16)="Недопустимый код",0,SUMIFS('Движения'!$F$6:$F$5005,'Движения'!$B$6:$B$5005,$A106,'Движения'!$C$6:$C$5005,"Корректировка остатка")))</f>
        <v/>
      </c>
      <c r="I106" s="18" t="str">
        <f>IF($A106="","",ROUND(D106+E106-F106-G106+H106,6))</f>
        <v/>
      </c>
      <c r="J106" s="18" t="str">
        <f>IF($A106="","",IF('Номенклатура'!G106="","",N('Номенклатура'!G106)))</f>
        <v/>
      </c>
      <c r="K106" s="15" t="str">
        <f>IF($A106="","",IF('Номенклатура'!I106&lt;&gt;"ОК","Проверьте номенклатуру: "&amp;'Номенклатура'!I106,IF(I106&lt;0,"Проблема данных: остаток меньше нуля",IF(J106="","Минимум не задан",IF(I106&lt;=J106,"Пополнить","ОК")))))</f>
        <v/>
      </c>
      <c r="L106" s="18" t="str">
        <f>IF($A106="","",IF(NOT(ISNUMBER('Номенклатура'!E106)),"",IF('Номенклатура'!E106&gt;0,ROUND(I106/'Номенклатура'!E106,2),"")))</f>
        <v/>
      </c>
    </row>
    <row r="107" spans="1:12" x14ac:dyDescent="0.25">
      <c r="A107" s="15" t="str">
        <f>IF('Номенклатура'!A107="","",'Номенклатура'!A107)</f>
        <v/>
      </c>
      <c r="B107" s="15" t="str">
        <f>IF($A107="","",'Номенклатура'!B107&amp;"")</f>
        <v/>
      </c>
      <c r="C107" s="15" t="str">
        <f>IF($A107="","",'Номенклатура'!D107&amp;"")</f>
        <v/>
      </c>
      <c r="D107" s="18" t="str">
        <f>IF($A107="","",N('Номенклатура'!F107))</f>
        <v/>
      </c>
      <c r="E107" s="18" t="str">
        <f>IF($A107="","",IF(LEFT('Номенклатура'!I107,16)="Недопустимый код",0,SUMIFS('Движения'!$F$6:$F$5005,'Движения'!$B$6:$B$5005,$A107,'Движения'!$C$6:$C$5005,"Приход")))</f>
        <v/>
      </c>
      <c r="F107" s="18" t="str">
        <f>IF($A107="","",-IF(LEFT('Номенклатура'!I107,16)="Недопустимый код",0,SUMIFS('Движения'!$F$6:$F$5005,'Движения'!$B$6:$B$5005,$A107,'Движения'!$C$6:$C$5005,"Расход")))</f>
        <v/>
      </c>
      <c r="G107" s="18" t="str">
        <f>IF($A107="","",-IF(LEFT('Номенклатура'!I107,16)="Недопустимый код",0,SUMIFS('Движения'!$F$6:$F$5005,'Движения'!$B$6:$B$5005,$A107,'Движения'!$C$6:$C$5005,"Списание")))</f>
        <v/>
      </c>
      <c r="H107" s="18" t="str">
        <f>IF($A107="","",IF(LEFT('Номенклатура'!I107,16)="Недопустимый код",0,SUMIFS('Движения'!$F$6:$F$5005,'Движения'!$B$6:$B$5005,$A107,'Движения'!$C$6:$C$5005,"Корректировка остатка")))</f>
        <v/>
      </c>
      <c r="I107" s="18" t="str">
        <f>IF($A107="","",ROUND(D107+E107-F107-G107+H107,6))</f>
        <v/>
      </c>
      <c r="J107" s="18" t="str">
        <f>IF($A107="","",IF('Номенклатура'!G107="","",N('Номенклатура'!G107)))</f>
        <v/>
      </c>
      <c r="K107" s="15" t="str">
        <f>IF($A107="","",IF('Номенклатура'!I107&lt;&gt;"ОК","Проверьте номенклатуру: "&amp;'Номенклатура'!I107,IF(I107&lt;0,"Проблема данных: остаток меньше нуля",IF(J107="","Минимум не задан",IF(I107&lt;=J107,"Пополнить","ОК")))))</f>
        <v/>
      </c>
      <c r="L107" s="18" t="str">
        <f>IF($A107="","",IF(NOT(ISNUMBER('Номенклатура'!E107)),"",IF('Номенклатура'!E107&gt;0,ROUND(I107/'Номенклатура'!E107,2),"")))</f>
        <v/>
      </c>
    </row>
    <row r="108" spans="1:12" x14ac:dyDescent="0.25">
      <c r="A108" s="15" t="str">
        <f>IF('Номенклатура'!A108="","",'Номенклатура'!A108)</f>
        <v/>
      </c>
      <c r="B108" s="15" t="str">
        <f>IF($A108="","",'Номенклатура'!B108&amp;"")</f>
        <v/>
      </c>
      <c r="C108" s="15" t="str">
        <f>IF($A108="","",'Номенклатура'!D108&amp;"")</f>
        <v/>
      </c>
      <c r="D108" s="18" t="str">
        <f>IF($A108="","",N('Номенклатура'!F108))</f>
        <v/>
      </c>
      <c r="E108" s="18" t="str">
        <f>IF($A108="","",IF(LEFT('Номенклатура'!I108,16)="Недопустимый код",0,SUMIFS('Движения'!$F$6:$F$5005,'Движения'!$B$6:$B$5005,$A108,'Движения'!$C$6:$C$5005,"Приход")))</f>
        <v/>
      </c>
      <c r="F108" s="18" t="str">
        <f>IF($A108="","",-IF(LEFT('Номенклатура'!I108,16)="Недопустимый код",0,SUMIFS('Движения'!$F$6:$F$5005,'Движения'!$B$6:$B$5005,$A108,'Движения'!$C$6:$C$5005,"Расход")))</f>
        <v/>
      </c>
      <c r="G108" s="18" t="str">
        <f>IF($A108="","",-IF(LEFT('Номенклатура'!I108,16)="Недопустимый код",0,SUMIFS('Движения'!$F$6:$F$5005,'Движения'!$B$6:$B$5005,$A108,'Движения'!$C$6:$C$5005,"Списание")))</f>
        <v/>
      </c>
      <c r="H108" s="18" t="str">
        <f>IF($A108="","",IF(LEFT('Номенклатура'!I108,16)="Недопустимый код",0,SUMIFS('Движения'!$F$6:$F$5005,'Движения'!$B$6:$B$5005,$A108,'Движения'!$C$6:$C$5005,"Корректировка остатка")))</f>
        <v/>
      </c>
      <c r="I108" s="18" t="str">
        <f>IF($A108="","",ROUND(D108+E108-F108-G108+H108,6))</f>
        <v/>
      </c>
      <c r="J108" s="18" t="str">
        <f>IF($A108="","",IF('Номенклатура'!G108="","",N('Номенклатура'!G108)))</f>
        <v/>
      </c>
      <c r="K108" s="15" t="str">
        <f>IF($A108="","",IF('Номенклатура'!I108&lt;&gt;"ОК","Проверьте номенклатуру: "&amp;'Номенклатура'!I108,IF(I108&lt;0,"Проблема данных: остаток меньше нуля",IF(J108="","Минимум не задан",IF(I108&lt;=J108,"Пополнить","ОК")))))</f>
        <v/>
      </c>
      <c r="L108" s="18" t="str">
        <f>IF($A108="","",IF(NOT(ISNUMBER('Номенклатура'!E108)),"",IF('Номенклатура'!E108&gt;0,ROUND(I108/'Номенклатура'!E108,2),"")))</f>
        <v/>
      </c>
    </row>
    <row r="109" spans="1:12" x14ac:dyDescent="0.25">
      <c r="A109" s="15" t="str">
        <f>IF('Номенклатура'!A109="","",'Номенклатура'!A109)</f>
        <v/>
      </c>
      <c r="B109" s="15" t="str">
        <f>IF($A109="","",'Номенклатура'!B109&amp;"")</f>
        <v/>
      </c>
      <c r="C109" s="15" t="str">
        <f>IF($A109="","",'Номенклатура'!D109&amp;"")</f>
        <v/>
      </c>
      <c r="D109" s="18" t="str">
        <f>IF($A109="","",N('Номенклатура'!F109))</f>
        <v/>
      </c>
      <c r="E109" s="18" t="str">
        <f>IF($A109="","",IF(LEFT('Номенклатура'!I109,16)="Недопустимый код",0,SUMIFS('Движения'!$F$6:$F$5005,'Движения'!$B$6:$B$5005,$A109,'Движения'!$C$6:$C$5005,"Приход")))</f>
        <v/>
      </c>
      <c r="F109" s="18" t="str">
        <f>IF($A109="","",-IF(LEFT('Номенклатура'!I109,16)="Недопустимый код",0,SUMIFS('Движения'!$F$6:$F$5005,'Движения'!$B$6:$B$5005,$A109,'Движения'!$C$6:$C$5005,"Расход")))</f>
        <v/>
      </c>
      <c r="G109" s="18" t="str">
        <f>IF($A109="","",-IF(LEFT('Номенклатура'!I109,16)="Недопустимый код",0,SUMIFS('Движения'!$F$6:$F$5005,'Движения'!$B$6:$B$5005,$A109,'Движения'!$C$6:$C$5005,"Списание")))</f>
        <v/>
      </c>
      <c r="H109" s="18" t="str">
        <f>IF($A109="","",IF(LEFT('Номенклатура'!I109,16)="Недопустимый код",0,SUMIFS('Движения'!$F$6:$F$5005,'Движения'!$B$6:$B$5005,$A109,'Движения'!$C$6:$C$5005,"Корректировка остатка")))</f>
        <v/>
      </c>
      <c r="I109" s="18" t="str">
        <f>IF($A109="","",ROUND(D109+E109-F109-G109+H109,6))</f>
        <v/>
      </c>
      <c r="J109" s="18" t="str">
        <f>IF($A109="","",IF('Номенклатура'!G109="","",N('Номенклатура'!G109)))</f>
        <v/>
      </c>
      <c r="K109" s="15" t="str">
        <f>IF($A109="","",IF('Номенклатура'!I109&lt;&gt;"ОК","Проверьте номенклатуру: "&amp;'Номенклатура'!I109,IF(I109&lt;0,"Проблема данных: остаток меньше нуля",IF(J109="","Минимум не задан",IF(I109&lt;=J109,"Пополнить","ОК")))))</f>
        <v/>
      </c>
      <c r="L109" s="18" t="str">
        <f>IF($A109="","",IF(NOT(ISNUMBER('Номенклатура'!E109)),"",IF('Номенклатура'!E109&gt;0,ROUND(I109/'Номенклатура'!E109,2),"")))</f>
        <v/>
      </c>
    </row>
    <row r="110" spans="1:12" x14ac:dyDescent="0.25">
      <c r="A110" s="15" t="str">
        <f>IF('Номенклатура'!A110="","",'Номенклатура'!A110)</f>
        <v/>
      </c>
      <c r="B110" s="15" t="str">
        <f>IF($A110="","",'Номенклатура'!B110&amp;"")</f>
        <v/>
      </c>
      <c r="C110" s="15" t="str">
        <f>IF($A110="","",'Номенклатура'!D110&amp;"")</f>
        <v/>
      </c>
      <c r="D110" s="18" t="str">
        <f>IF($A110="","",N('Номенклатура'!F110))</f>
        <v/>
      </c>
      <c r="E110" s="18" t="str">
        <f>IF($A110="","",IF(LEFT('Номенклатура'!I110,16)="Недопустимый код",0,SUMIFS('Движения'!$F$6:$F$5005,'Движения'!$B$6:$B$5005,$A110,'Движения'!$C$6:$C$5005,"Приход")))</f>
        <v/>
      </c>
      <c r="F110" s="18" t="str">
        <f>IF($A110="","",-IF(LEFT('Номенклатура'!I110,16)="Недопустимый код",0,SUMIFS('Движения'!$F$6:$F$5005,'Движения'!$B$6:$B$5005,$A110,'Движения'!$C$6:$C$5005,"Расход")))</f>
        <v/>
      </c>
      <c r="G110" s="18" t="str">
        <f>IF($A110="","",-IF(LEFT('Номенклатура'!I110,16)="Недопустимый код",0,SUMIFS('Движения'!$F$6:$F$5005,'Движения'!$B$6:$B$5005,$A110,'Движения'!$C$6:$C$5005,"Списание")))</f>
        <v/>
      </c>
      <c r="H110" s="18" t="str">
        <f>IF($A110="","",IF(LEFT('Номенклатура'!I110,16)="Недопустимый код",0,SUMIFS('Движения'!$F$6:$F$5005,'Движения'!$B$6:$B$5005,$A110,'Движения'!$C$6:$C$5005,"Корректировка остатка")))</f>
        <v/>
      </c>
      <c r="I110" s="18" t="str">
        <f>IF($A110="","",ROUND(D110+E110-F110-G110+H110,6))</f>
        <v/>
      </c>
      <c r="J110" s="18" t="str">
        <f>IF($A110="","",IF('Номенклатура'!G110="","",N('Номенклатура'!G110)))</f>
        <v/>
      </c>
      <c r="K110" s="15" t="str">
        <f>IF($A110="","",IF('Номенклатура'!I110&lt;&gt;"ОК","Проверьте номенклатуру: "&amp;'Номенклатура'!I110,IF(I110&lt;0,"Проблема данных: остаток меньше нуля",IF(J110="","Минимум не задан",IF(I110&lt;=J110,"Пополнить","ОК")))))</f>
        <v/>
      </c>
      <c r="L110" s="18" t="str">
        <f>IF($A110="","",IF(NOT(ISNUMBER('Номенклатура'!E110)),"",IF('Номенклатура'!E110&gt;0,ROUND(I110/'Номенклатура'!E110,2),"")))</f>
        <v/>
      </c>
    </row>
    <row r="111" spans="1:12" x14ac:dyDescent="0.25">
      <c r="A111" s="15" t="str">
        <f>IF('Номенклатура'!A111="","",'Номенклатура'!A111)</f>
        <v/>
      </c>
      <c r="B111" s="15" t="str">
        <f>IF($A111="","",'Номенклатура'!B111&amp;"")</f>
        <v/>
      </c>
      <c r="C111" s="15" t="str">
        <f>IF($A111="","",'Номенклатура'!D111&amp;"")</f>
        <v/>
      </c>
      <c r="D111" s="18" t="str">
        <f>IF($A111="","",N('Номенклатура'!F111))</f>
        <v/>
      </c>
      <c r="E111" s="18" t="str">
        <f>IF($A111="","",IF(LEFT('Номенклатура'!I111,16)="Недопустимый код",0,SUMIFS('Движения'!$F$6:$F$5005,'Движения'!$B$6:$B$5005,$A111,'Движения'!$C$6:$C$5005,"Приход")))</f>
        <v/>
      </c>
      <c r="F111" s="18" t="str">
        <f>IF($A111="","",-IF(LEFT('Номенклатура'!I111,16)="Недопустимый код",0,SUMIFS('Движения'!$F$6:$F$5005,'Движения'!$B$6:$B$5005,$A111,'Движения'!$C$6:$C$5005,"Расход")))</f>
        <v/>
      </c>
      <c r="G111" s="18" t="str">
        <f>IF($A111="","",-IF(LEFT('Номенклатура'!I111,16)="Недопустимый код",0,SUMIFS('Движения'!$F$6:$F$5005,'Движения'!$B$6:$B$5005,$A111,'Движения'!$C$6:$C$5005,"Списание")))</f>
        <v/>
      </c>
      <c r="H111" s="18" t="str">
        <f>IF($A111="","",IF(LEFT('Номенклатура'!I111,16)="Недопустимый код",0,SUMIFS('Движения'!$F$6:$F$5005,'Движения'!$B$6:$B$5005,$A111,'Движения'!$C$6:$C$5005,"Корректировка остатка")))</f>
        <v/>
      </c>
      <c r="I111" s="18" t="str">
        <f>IF($A111="","",ROUND(D111+E111-F111-G111+H111,6))</f>
        <v/>
      </c>
      <c r="J111" s="18" t="str">
        <f>IF($A111="","",IF('Номенклатура'!G111="","",N('Номенклатура'!G111)))</f>
        <v/>
      </c>
      <c r="K111" s="15" t="str">
        <f>IF($A111="","",IF('Номенклатура'!I111&lt;&gt;"ОК","Проверьте номенклатуру: "&amp;'Номенклатура'!I111,IF(I111&lt;0,"Проблема данных: остаток меньше нуля",IF(J111="","Минимум не задан",IF(I111&lt;=J111,"Пополнить","ОК")))))</f>
        <v/>
      </c>
      <c r="L111" s="18" t="str">
        <f>IF($A111="","",IF(NOT(ISNUMBER('Номенклатура'!E111)),"",IF('Номенклатура'!E111&gt;0,ROUND(I111/'Номенклатура'!E111,2),"")))</f>
        <v/>
      </c>
    </row>
    <row r="112" spans="1:12" x14ac:dyDescent="0.25">
      <c r="A112" s="15" t="str">
        <f>IF('Номенклатура'!A112="","",'Номенклатура'!A112)</f>
        <v/>
      </c>
      <c r="B112" s="15" t="str">
        <f>IF($A112="","",'Номенклатура'!B112&amp;"")</f>
        <v/>
      </c>
      <c r="C112" s="15" t="str">
        <f>IF($A112="","",'Номенклатура'!D112&amp;"")</f>
        <v/>
      </c>
      <c r="D112" s="18" t="str">
        <f>IF($A112="","",N('Номенклатура'!F112))</f>
        <v/>
      </c>
      <c r="E112" s="18" t="str">
        <f>IF($A112="","",IF(LEFT('Номенклатура'!I112,16)="Недопустимый код",0,SUMIFS('Движения'!$F$6:$F$5005,'Движения'!$B$6:$B$5005,$A112,'Движения'!$C$6:$C$5005,"Приход")))</f>
        <v/>
      </c>
      <c r="F112" s="18" t="str">
        <f>IF($A112="","",-IF(LEFT('Номенклатура'!I112,16)="Недопустимый код",0,SUMIFS('Движения'!$F$6:$F$5005,'Движения'!$B$6:$B$5005,$A112,'Движения'!$C$6:$C$5005,"Расход")))</f>
        <v/>
      </c>
      <c r="G112" s="18" t="str">
        <f>IF($A112="","",-IF(LEFT('Номенклатура'!I112,16)="Недопустимый код",0,SUMIFS('Движения'!$F$6:$F$5005,'Движения'!$B$6:$B$5005,$A112,'Движения'!$C$6:$C$5005,"Списание")))</f>
        <v/>
      </c>
      <c r="H112" s="18" t="str">
        <f>IF($A112="","",IF(LEFT('Номенклатура'!I112,16)="Недопустимый код",0,SUMIFS('Движения'!$F$6:$F$5005,'Движения'!$B$6:$B$5005,$A112,'Движения'!$C$6:$C$5005,"Корректировка остатка")))</f>
        <v/>
      </c>
      <c r="I112" s="18" t="str">
        <f>IF($A112="","",ROUND(D112+E112-F112-G112+H112,6))</f>
        <v/>
      </c>
      <c r="J112" s="18" t="str">
        <f>IF($A112="","",IF('Номенклатура'!G112="","",N('Номенклатура'!G112)))</f>
        <v/>
      </c>
      <c r="K112" s="15" t="str">
        <f>IF($A112="","",IF('Номенклатура'!I112&lt;&gt;"ОК","Проверьте номенклатуру: "&amp;'Номенклатура'!I112,IF(I112&lt;0,"Проблема данных: остаток меньше нуля",IF(J112="","Минимум не задан",IF(I112&lt;=J112,"Пополнить","ОК")))))</f>
        <v/>
      </c>
      <c r="L112" s="18" t="str">
        <f>IF($A112="","",IF(NOT(ISNUMBER('Номенклатура'!E112)),"",IF('Номенклатура'!E112&gt;0,ROUND(I112/'Номенклатура'!E112,2),"")))</f>
        <v/>
      </c>
    </row>
    <row r="113" spans="1:12" x14ac:dyDescent="0.25">
      <c r="A113" s="15" t="str">
        <f>IF('Номенклатура'!A113="","",'Номенклатура'!A113)</f>
        <v/>
      </c>
      <c r="B113" s="15" t="str">
        <f>IF($A113="","",'Номенклатура'!B113&amp;"")</f>
        <v/>
      </c>
      <c r="C113" s="15" t="str">
        <f>IF($A113="","",'Номенклатура'!D113&amp;"")</f>
        <v/>
      </c>
      <c r="D113" s="18" t="str">
        <f>IF($A113="","",N('Номенклатура'!F113))</f>
        <v/>
      </c>
      <c r="E113" s="18" t="str">
        <f>IF($A113="","",IF(LEFT('Номенклатура'!I113,16)="Недопустимый код",0,SUMIFS('Движения'!$F$6:$F$5005,'Движения'!$B$6:$B$5005,$A113,'Движения'!$C$6:$C$5005,"Приход")))</f>
        <v/>
      </c>
      <c r="F113" s="18" t="str">
        <f>IF($A113="","",-IF(LEFT('Номенклатура'!I113,16)="Недопустимый код",0,SUMIFS('Движения'!$F$6:$F$5005,'Движения'!$B$6:$B$5005,$A113,'Движения'!$C$6:$C$5005,"Расход")))</f>
        <v/>
      </c>
      <c r="G113" s="18" t="str">
        <f>IF($A113="","",-IF(LEFT('Номенклатура'!I113,16)="Недопустимый код",0,SUMIFS('Движения'!$F$6:$F$5005,'Движения'!$B$6:$B$5005,$A113,'Движения'!$C$6:$C$5005,"Списание")))</f>
        <v/>
      </c>
      <c r="H113" s="18" t="str">
        <f>IF($A113="","",IF(LEFT('Номенклатура'!I113,16)="Недопустимый код",0,SUMIFS('Движения'!$F$6:$F$5005,'Движения'!$B$6:$B$5005,$A113,'Движения'!$C$6:$C$5005,"Корректировка остатка")))</f>
        <v/>
      </c>
      <c r="I113" s="18" t="str">
        <f>IF($A113="","",ROUND(D113+E113-F113-G113+H113,6))</f>
        <v/>
      </c>
      <c r="J113" s="18" t="str">
        <f>IF($A113="","",IF('Номенклатура'!G113="","",N('Номенклатура'!G113)))</f>
        <v/>
      </c>
      <c r="K113" s="15" t="str">
        <f>IF($A113="","",IF('Номенклатура'!I113&lt;&gt;"ОК","Проверьте номенклатуру: "&amp;'Номенклатура'!I113,IF(I113&lt;0,"Проблема данных: остаток меньше нуля",IF(J113="","Минимум не задан",IF(I113&lt;=J113,"Пополнить","ОК")))))</f>
        <v/>
      </c>
      <c r="L113" s="18" t="str">
        <f>IF($A113="","",IF(NOT(ISNUMBER('Номенклатура'!E113)),"",IF('Номенклатура'!E113&gt;0,ROUND(I113/'Номенклатура'!E113,2),"")))</f>
        <v/>
      </c>
    </row>
    <row r="114" spans="1:12" x14ac:dyDescent="0.25">
      <c r="A114" s="15" t="str">
        <f>IF('Номенклатура'!A114="","",'Номенклатура'!A114)</f>
        <v/>
      </c>
      <c r="B114" s="15" t="str">
        <f>IF($A114="","",'Номенклатура'!B114&amp;"")</f>
        <v/>
      </c>
      <c r="C114" s="15" t="str">
        <f>IF($A114="","",'Номенклатура'!D114&amp;"")</f>
        <v/>
      </c>
      <c r="D114" s="18" t="str">
        <f>IF($A114="","",N('Номенклатура'!F114))</f>
        <v/>
      </c>
      <c r="E114" s="18" t="str">
        <f>IF($A114="","",IF(LEFT('Номенклатура'!I114,16)="Недопустимый код",0,SUMIFS('Движения'!$F$6:$F$5005,'Движения'!$B$6:$B$5005,$A114,'Движения'!$C$6:$C$5005,"Приход")))</f>
        <v/>
      </c>
      <c r="F114" s="18" t="str">
        <f>IF($A114="","",-IF(LEFT('Номенклатура'!I114,16)="Недопустимый код",0,SUMIFS('Движения'!$F$6:$F$5005,'Движения'!$B$6:$B$5005,$A114,'Движения'!$C$6:$C$5005,"Расход")))</f>
        <v/>
      </c>
      <c r="G114" s="18" t="str">
        <f>IF($A114="","",-IF(LEFT('Номенклатура'!I114,16)="Недопустимый код",0,SUMIFS('Движения'!$F$6:$F$5005,'Движения'!$B$6:$B$5005,$A114,'Движения'!$C$6:$C$5005,"Списание")))</f>
        <v/>
      </c>
      <c r="H114" s="18" t="str">
        <f>IF($A114="","",IF(LEFT('Номенклатура'!I114,16)="Недопустимый код",0,SUMIFS('Движения'!$F$6:$F$5005,'Движения'!$B$6:$B$5005,$A114,'Движения'!$C$6:$C$5005,"Корректировка остатка")))</f>
        <v/>
      </c>
      <c r="I114" s="18" t="str">
        <f>IF($A114="","",ROUND(D114+E114-F114-G114+H114,6))</f>
        <v/>
      </c>
      <c r="J114" s="18" t="str">
        <f>IF($A114="","",IF('Номенклатура'!G114="","",N('Номенклатура'!G114)))</f>
        <v/>
      </c>
      <c r="K114" s="15" t="str">
        <f>IF($A114="","",IF('Номенклатура'!I114&lt;&gt;"ОК","Проверьте номенклатуру: "&amp;'Номенклатура'!I114,IF(I114&lt;0,"Проблема данных: остаток меньше нуля",IF(J114="","Минимум не задан",IF(I114&lt;=J114,"Пополнить","ОК")))))</f>
        <v/>
      </c>
      <c r="L114" s="18" t="str">
        <f>IF($A114="","",IF(NOT(ISNUMBER('Номенклатура'!E114)),"",IF('Номенклатура'!E114&gt;0,ROUND(I114/'Номенклатура'!E114,2),"")))</f>
        <v/>
      </c>
    </row>
    <row r="115" spans="1:12" x14ac:dyDescent="0.25">
      <c r="A115" s="15" t="str">
        <f>IF('Номенклатура'!A115="","",'Номенклатура'!A115)</f>
        <v/>
      </c>
      <c r="B115" s="15" t="str">
        <f>IF($A115="","",'Номенклатура'!B115&amp;"")</f>
        <v/>
      </c>
      <c r="C115" s="15" t="str">
        <f>IF($A115="","",'Номенклатура'!D115&amp;"")</f>
        <v/>
      </c>
      <c r="D115" s="18" t="str">
        <f>IF($A115="","",N('Номенклатура'!F115))</f>
        <v/>
      </c>
      <c r="E115" s="18" t="str">
        <f>IF($A115="","",IF(LEFT('Номенклатура'!I115,16)="Недопустимый код",0,SUMIFS('Движения'!$F$6:$F$5005,'Движения'!$B$6:$B$5005,$A115,'Движения'!$C$6:$C$5005,"Приход")))</f>
        <v/>
      </c>
      <c r="F115" s="18" t="str">
        <f>IF($A115="","",-IF(LEFT('Номенклатура'!I115,16)="Недопустимый код",0,SUMIFS('Движения'!$F$6:$F$5005,'Движения'!$B$6:$B$5005,$A115,'Движения'!$C$6:$C$5005,"Расход")))</f>
        <v/>
      </c>
      <c r="G115" s="18" t="str">
        <f>IF($A115="","",-IF(LEFT('Номенклатура'!I115,16)="Недопустимый код",0,SUMIFS('Движения'!$F$6:$F$5005,'Движения'!$B$6:$B$5005,$A115,'Движения'!$C$6:$C$5005,"Списание")))</f>
        <v/>
      </c>
      <c r="H115" s="18" t="str">
        <f>IF($A115="","",IF(LEFT('Номенклатура'!I115,16)="Недопустимый код",0,SUMIFS('Движения'!$F$6:$F$5005,'Движения'!$B$6:$B$5005,$A115,'Движения'!$C$6:$C$5005,"Корректировка остатка")))</f>
        <v/>
      </c>
      <c r="I115" s="18" t="str">
        <f>IF($A115="","",ROUND(D115+E115-F115-G115+H115,6))</f>
        <v/>
      </c>
      <c r="J115" s="18" t="str">
        <f>IF($A115="","",IF('Номенклатура'!G115="","",N('Номенклатура'!G115)))</f>
        <v/>
      </c>
      <c r="K115" s="15" t="str">
        <f>IF($A115="","",IF('Номенклатура'!I115&lt;&gt;"ОК","Проверьте номенклатуру: "&amp;'Номенклатура'!I115,IF(I115&lt;0,"Проблема данных: остаток меньше нуля",IF(J115="","Минимум не задан",IF(I115&lt;=J115,"Пополнить","ОК")))))</f>
        <v/>
      </c>
      <c r="L115" s="18" t="str">
        <f>IF($A115="","",IF(NOT(ISNUMBER('Номенклатура'!E115)),"",IF('Номенклатура'!E115&gt;0,ROUND(I115/'Номенклатура'!E115,2),"")))</f>
        <v/>
      </c>
    </row>
    <row r="116" spans="1:12" x14ac:dyDescent="0.25">
      <c r="A116" s="15" t="str">
        <f>IF('Номенклатура'!A116="","",'Номенклатура'!A116)</f>
        <v/>
      </c>
      <c r="B116" s="15" t="str">
        <f>IF($A116="","",'Номенклатура'!B116&amp;"")</f>
        <v/>
      </c>
      <c r="C116" s="15" t="str">
        <f>IF($A116="","",'Номенклатура'!D116&amp;"")</f>
        <v/>
      </c>
      <c r="D116" s="18" t="str">
        <f>IF($A116="","",N('Номенклатура'!F116))</f>
        <v/>
      </c>
      <c r="E116" s="18" t="str">
        <f>IF($A116="","",IF(LEFT('Номенклатура'!I116,16)="Недопустимый код",0,SUMIFS('Движения'!$F$6:$F$5005,'Движения'!$B$6:$B$5005,$A116,'Движения'!$C$6:$C$5005,"Приход")))</f>
        <v/>
      </c>
      <c r="F116" s="18" t="str">
        <f>IF($A116="","",-IF(LEFT('Номенклатура'!I116,16)="Недопустимый код",0,SUMIFS('Движения'!$F$6:$F$5005,'Движения'!$B$6:$B$5005,$A116,'Движения'!$C$6:$C$5005,"Расход")))</f>
        <v/>
      </c>
      <c r="G116" s="18" t="str">
        <f>IF($A116="","",-IF(LEFT('Номенклатура'!I116,16)="Недопустимый код",0,SUMIFS('Движения'!$F$6:$F$5005,'Движения'!$B$6:$B$5005,$A116,'Движения'!$C$6:$C$5005,"Списание")))</f>
        <v/>
      </c>
      <c r="H116" s="18" t="str">
        <f>IF($A116="","",IF(LEFT('Номенклатура'!I116,16)="Недопустимый код",0,SUMIFS('Движения'!$F$6:$F$5005,'Движения'!$B$6:$B$5005,$A116,'Движения'!$C$6:$C$5005,"Корректировка остатка")))</f>
        <v/>
      </c>
      <c r="I116" s="18" t="str">
        <f>IF($A116="","",ROUND(D116+E116-F116-G116+H116,6))</f>
        <v/>
      </c>
      <c r="J116" s="18" t="str">
        <f>IF($A116="","",IF('Номенклатура'!G116="","",N('Номенклатура'!G116)))</f>
        <v/>
      </c>
      <c r="K116" s="15" t="str">
        <f>IF($A116="","",IF('Номенклатура'!I116&lt;&gt;"ОК","Проверьте номенклатуру: "&amp;'Номенклатура'!I116,IF(I116&lt;0,"Проблема данных: остаток меньше нуля",IF(J116="","Минимум не задан",IF(I116&lt;=J116,"Пополнить","ОК")))))</f>
        <v/>
      </c>
      <c r="L116" s="18" t="str">
        <f>IF($A116="","",IF(NOT(ISNUMBER('Номенклатура'!E116)),"",IF('Номенклатура'!E116&gt;0,ROUND(I116/'Номенклатура'!E116,2),"")))</f>
        <v/>
      </c>
    </row>
    <row r="117" spans="1:12" x14ac:dyDescent="0.25">
      <c r="A117" s="15" t="str">
        <f>IF('Номенклатура'!A117="","",'Номенклатура'!A117)</f>
        <v/>
      </c>
      <c r="B117" s="15" t="str">
        <f>IF($A117="","",'Номенклатура'!B117&amp;"")</f>
        <v/>
      </c>
      <c r="C117" s="15" t="str">
        <f>IF($A117="","",'Номенклатура'!D117&amp;"")</f>
        <v/>
      </c>
      <c r="D117" s="18" t="str">
        <f>IF($A117="","",N('Номенклатура'!F117))</f>
        <v/>
      </c>
      <c r="E117" s="18" t="str">
        <f>IF($A117="","",IF(LEFT('Номенклатура'!I117,16)="Недопустимый код",0,SUMIFS('Движения'!$F$6:$F$5005,'Движения'!$B$6:$B$5005,$A117,'Движения'!$C$6:$C$5005,"Приход")))</f>
        <v/>
      </c>
      <c r="F117" s="18" t="str">
        <f>IF($A117="","",-IF(LEFT('Номенклатура'!I117,16)="Недопустимый код",0,SUMIFS('Движения'!$F$6:$F$5005,'Движения'!$B$6:$B$5005,$A117,'Движения'!$C$6:$C$5005,"Расход")))</f>
        <v/>
      </c>
      <c r="G117" s="18" t="str">
        <f>IF($A117="","",-IF(LEFT('Номенклатура'!I117,16)="Недопустимый код",0,SUMIFS('Движения'!$F$6:$F$5005,'Движения'!$B$6:$B$5005,$A117,'Движения'!$C$6:$C$5005,"Списание")))</f>
        <v/>
      </c>
      <c r="H117" s="18" t="str">
        <f>IF($A117="","",IF(LEFT('Номенклатура'!I117,16)="Недопустимый код",0,SUMIFS('Движения'!$F$6:$F$5005,'Движения'!$B$6:$B$5005,$A117,'Движения'!$C$6:$C$5005,"Корректировка остатка")))</f>
        <v/>
      </c>
      <c r="I117" s="18" t="str">
        <f>IF($A117="","",ROUND(D117+E117-F117-G117+H117,6))</f>
        <v/>
      </c>
      <c r="J117" s="18" t="str">
        <f>IF($A117="","",IF('Номенклатура'!G117="","",N('Номенклатура'!G117)))</f>
        <v/>
      </c>
      <c r="K117" s="15" t="str">
        <f>IF($A117="","",IF('Номенклатура'!I117&lt;&gt;"ОК","Проверьте номенклатуру: "&amp;'Номенклатура'!I117,IF(I117&lt;0,"Проблема данных: остаток меньше нуля",IF(J117="","Минимум не задан",IF(I117&lt;=J117,"Пополнить","ОК")))))</f>
        <v/>
      </c>
      <c r="L117" s="18" t="str">
        <f>IF($A117="","",IF(NOT(ISNUMBER('Номенклатура'!E117)),"",IF('Номенклатура'!E117&gt;0,ROUND(I117/'Номенклатура'!E117,2),"")))</f>
        <v/>
      </c>
    </row>
    <row r="118" spans="1:12" x14ac:dyDescent="0.25">
      <c r="A118" s="15" t="str">
        <f>IF('Номенклатура'!A118="","",'Номенклатура'!A118)</f>
        <v/>
      </c>
      <c r="B118" s="15" t="str">
        <f>IF($A118="","",'Номенклатура'!B118&amp;"")</f>
        <v/>
      </c>
      <c r="C118" s="15" t="str">
        <f>IF($A118="","",'Номенклатура'!D118&amp;"")</f>
        <v/>
      </c>
      <c r="D118" s="18" t="str">
        <f>IF($A118="","",N('Номенклатура'!F118))</f>
        <v/>
      </c>
      <c r="E118" s="18" t="str">
        <f>IF($A118="","",IF(LEFT('Номенклатура'!I118,16)="Недопустимый код",0,SUMIFS('Движения'!$F$6:$F$5005,'Движения'!$B$6:$B$5005,$A118,'Движения'!$C$6:$C$5005,"Приход")))</f>
        <v/>
      </c>
      <c r="F118" s="18" t="str">
        <f>IF($A118="","",-IF(LEFT('Номенклатура'!I118,16)="Недопустимый код",0,SUMIFS('Движения'!$F$6:$F$5005,'Движения'!$B$6:$B$5005,$A118,'Движения'!$C$6:$C$5005,"Расход")))</f>
        <v/>
      </c>
      <c r="G118" s="18" t="str">
        <f>IF($A118="","",-IF(LEFT('Номенклатура'!I118,16)="Недопустимый код",0,SUMIFS('Движения'!$F$6:$F$5005,'Движения'!$B$6:$B$5005,$A118,'Движения'!$C$6:$C$5005,"Списание")))</f>
        <v/>
      </c>
      <c r="H118" s="18" t="str">
        <f>IF($A118="","",IF(LEFT('Номенклатура'!I118,16)="Недопустимый код",0,SUMIFS('Движения'!$F$6:$F$5005,'Движения'!$B$6:$B$5005,$A118,'Движения'!$C$6:$C$5005,"Корректировка остатка")))</f>
        <v/>
      </c>
      <c r="I118" s="18" t="str">
        <f>IF($A118="","",ROUND(D118+E118-F118-G118+H118,6))</f>
        <v/>
      </c>
      <c r="J118" s="18" t="str">
        <f>IF($A118="","",IF('Номенклатура'!G118="","",N('Номенклатура'!G118)))</f>
        <v/>
      </c>
      <c r="K118" s="15" t="str">
        <f>IF($A118="","",IF('Номенклатура'!I118&lt;&gt;"ОК","Проверьте номенклатуру: "&amp;'Номенклатура'!I118,IF(I118&lt;0,"Проблема данных: остаток меньше нуля",IF(J118="","Минимум не задан",IF(I118&lt;=J118,"Пополнить","ОК")))))</f>
        <v/>
      </c>
      <c r="L118" s="18" t="str">
        <f>IF($A118="","",IF(NOT(ISNUMBER('Номенклатура'!E118)),"",IF('Номенклатура'!E118&gt;0,ROUND(I118/'Номенклатура'!E118,2),"")))</f>
        <v/>
      </c>
    </row>
    <row r="119" spans="1:12" x14ac:dyDescent="0.25">
      <c r="A119" s="15" t="str">
        <f>IF('Номенклатура'!A119="","",'Номенклатура'!A119)</f>
        <v/>
      </c>
      <c r="B119" s="15" t="str">
        <f>IF($A119="","",'Номенклатура'!B119&amp;"")</f>
        <v/>
      </c>
      <c r="C119" s="15" t="str">
        <f>IF($A119="","",'Номенклатура'!D119&amp;"")</f>
        <v/>
      </c>
      <c r="D119" s="18" t="str">
        <f>IF($A119="","",N('Номенклатура'!F119))</f>
        <v/>
      </c>
      <c r="E119" s="18" t="str">
        <f>IF($A119="","",IF(LEFT('Номенклатура'!I119,16)="Недопустимый код",0,SUMIFS('Движения'!$F$6:$F$5005,'Движения'!$B$6:$B$5005,$A119,'Движения'!$C$6:$C$5005,"Приход")))</f>
        <v/>
      </c>
      <c r="F119" s="18" t="str">
        <f>IF($A119="","",-IF(LEFT('Номенклатура'!I119,16)="Недопустимый код",0,SUMIFS('Движения'!$F$6:$F$5005,'Движения'!$B$6:$B$5005,$A119,'Движения'!$C$6:$C$5005,"Расход")))</f>
        <v/>
      </c>
      <c r="G119" s="18" t="str">
        <f>IF($A119="","",-IF(LEFT('Номенклатура'!I119,16)="Недопустимый код",0,SUMIFS('Движения'!$F$6:$F$5005,'Движения'!$B$6:$B$5005,$A119,'Движения'!$C$6:$C$5005,"Списание")))</f>
        <v/>
      </c>
      <c r="H119" s="18" t="str">
        <f>IF($A119="","",IF(LEFT('Номенклатура'!I119,16)="Недопустимый код",0,SUMIFS('Движения'!$F$6:$F$5005,'Движения'!$B$6:$B$5005,$A119,'Движения'!$C$6:$C$5005,"Корректировка остатка")))</f>
        <v/>
      </c>
      <c r="I119" s="18" t="str">
        <f>IF($A119="","",ROUND(D119+E119-F119-G119+H119,6))</f>
        <v/>
      </c>
      <c r="J119" s="18" t="str">
        <f>IF($A119="","",IF('Номенклатура'!G119="","",N('Номенклатура'!G119)))</f>
        <v/>
      </c>
      <c r="K119" s="15" t="str">
        <f>IF($A119="","",IF('Номенклатура'!I119&lt;&gt;"ОК","Проверьте номенклатуру: "&amp;'Номенклатура'!I119,IF(I119&lt;0,"Проблема данных: остаток меньше нуля",IF(J119="","Минимум не задан",IF(I119&lt;=J119,"Пополнить","ОК")))))</f>
        <v/>
      </c>
      <c r="L119" s="18" t="str">
        <f>IF($A119="","",IF(NOT(ISNUMBER('Номенклатура'!E119)),"",IF('Номенклатура'!E119&gt;0,ROUND(I119/'Номенклатура'!E119,2),"")))</f>
        <v/>
      </c>
    </row>
    <row r="120" spans="1:12" x14ac:dyDescent="0.25">
      <c r="A120" s="15" t="str">
        <f>IF('Номенклатура'!A120="","",'Номенклатура'!A120)</f>
        <v/>
      </c>
      <c r="B120" s="15" t="str">
        <f>IF($A120="","",'Номенклатура'!B120&amp;"")</f>
        <v/>
      </c>
      <c r="C120" s="15" t="str">
        <f>IF($A120="","",'Номенклатура'!D120&amp;"")</f>
        <v/>
      </c>
      <c r="D120" s="18" t="str">
        <f>IF($A120="","",N('Номенклатура'!F120))</f>
        <v/>
      </c>
      <c r="E120" s="18" t="str">
        <f>IF($A120="","",IF(LEFT('Номенклатура'!I120,16)="Недопустимый код",0,SUMIFS('Движения'!$F$6:$F$5005,'Движения'!$B$6:$B$5005,$A120,'Движения'!$C$6:$C$5005,"Приход")))</f>
        <v/>
      </c>
      <c r="F120" s="18" t="str">
        <f>IF($A120="","",-IF(LEFT('Номенклатура'!I120,16)="Недопустимый код",0,SUMIFS('Движения'!$F$6:$F$5005,'Движения'!$B$6:$B$5005,$A120,'Движения'!$C$6:$C$5005,"Расход")))</f>
        <v/>
      </c>
      <c r="G120" s="18" t="str">
        <f>IF($A120="","",-IF(LEFT('Номенклатура'!I120,16)="Недопустимый код",0,SUMIFS('Движения'!$F$6:$F$5005,'Движения'!$B$6:$B$5005,$A120,'Движения'!$C$6:$C$5005,"Списание")))</f>
        <v/>
      </c>
      <c r="H120" s="18" t="str">
        <f>IF($A120="","",IF(LEFT('Номенклатура'!I120,16)="Недопустимый код",0,SUMIFS('Движения'!$F$6:$F$5005,'Движения'!$B$6:$B$5005,$A120,'Движения'!$C$6:$C$5005,"Корректировка остатка")))</f>
        <v/>
      </c>
      <c r="I120" s="18" t="str">
        <f>IF($A120="","",ROUND(D120+E120-F120-G120+H120,6))</f>
        <v/>
      </c>
      <c r="J120" s="18" t="str">
        <f>IF($A120="","",IF('Номенклатура'!G120="","",N('Номенклатура'!G120)))</f>
        <v/>
      </c>
      <c r="K120" s="15" t="str">
        <f>IF($A120="","",IF('Номенклатура'!I120&lt;&gt;"ОК","Проверьте номенклатуру: "&amp;'Номенклатура'!I120,IF(I120&lt;0,"Проблема данных: остаток меньше нуля",IF(J120="","Минимум не задан",IF(I120&lt;=J120,"Пополнить","ОК")))))</f>
        <v/>
      </c>
      <c r="L120" s="18" t="str">
        <f>IF($A120="","",IF(NOT(ISNUMBER('Номенклатура'!E120)),"",IF('Номенклатура'!E120&gt;0,ROUND(I120/'Номенклатура'!E120,2),"")))</f>
        <v/>
      </c>
    </row>
    <row r="121" spans="1:12" x14ac:dyDescent="0.25">
      <c r="A121" s="15" t="str">
        <f>IF('Номенклатура'!A121="","",'Номенклатура'!A121)</f>
        <v/>
      </c>
      <c r="B121" s="15" t="str">
        <f>IF($A121="","",'Номенклатура'!B121&amp;"")</f>
        <v/>
      </c>
      <c r="C121" s="15" t="str">
        <f>IF($A121="","",'Номенклатура'!D121&amp;"")</f>
        <v/>
      </c>
      <c r="D121" s="18" t="str">
        <f>IF($A121="","",N('Номенклатура'!F121))</f>
        <v/>
      </c>
      <c r="E121" s="18" t="str">
        <f>IF($A121="","",IF(LEFT('Номенклатура'!I121,16)="Недопустимый код",0,SUMIFS('Движения'!$F$6:$F$5005,'Движения'!$B$6:$B$5005,$A121,'Движения'!$C$6:$C$5005,"Приход")))</f>
        <v/>
      </c>
      <c r="F121" s="18" t="str">
        <f>IF($A121="","",-IF(LEFT('Номенклатура'!I121,16)="Недопустимый код",0,SUMIFS('Движения'!$F$6:$F$5005,'Движения'!$B$6:$B$5005,$A121,'Движения'!$C$6:$C$5005,"Расход")))</f>
        <v/>
      </c>
      <c r="G121" s="18" t="str">
        <f>IF($A121="","",-IF(LEFT('Номенклатура'!I121,16)="Недопустимый код",0,SUMIFS('Движения'!$F$6:$F$5005,'Движения'!$B$6:$B$5005,$A121,'Движения'!$C$6:$C$5005,"Списание")))</f>
        <v/>
      </c>
      <c r="H121" s="18" t="str">
        <f>IF($A121="","",IF(LEFT('Номенклатура'!I121,16)="Недопустимый код",0,SUMIFS('Движения'!$F$6:$F$5005,'Движения'!$B$6:$B$5005,$A121,'Движения'!$C$6:$C$5005,"Корректировка остатка")))</f>
        <v/>
      </c>
      <c r="I121" s="18" t="str">
        <f>IF($A121="","",ROUND(D121+E121-F121-G121+H121,6))</f>
        <v/>
      </c>
      <c r="J121" s="18" t="str">
        <f>IF($A121="","",IF('Номенклатура'!G121="","",N('Номенклатура'!G121)))</f>
        <v/>
      </c>
      <c r="K121" s="15" t="str">
        <f>IF($A121="","",IF('Номенклатура'!I121&lt;&gt;"ОК","Проверьте номенклатуру: "&amp;'Номенклатура'!I121,IF(I121&lt;0,"Проблема данных: остаток меньше нуля",IF(J121="","Минимум не задан",IF(I121&lt;=J121,"Пополнить","ОК")))))</f>
        <v/>
      </c>
      <c r="L121" s="18" t="str">
        <f>IF($A121="","",IF(NOT(ISNUMBER('Номенклатура'!E121)),"",IF('Номенклатура'!E121&gt;0,ROUND(I121/'Номенклатура'!E121,2),"")))</f>
        <v/>
      </c>
    </row>
    <row r="122" spans="1:12" x14ac:dyDescent="0.25">
      <c r="A122" s="15" t="str">
        <f>IF('Номенклатура'!A122="","",'Номенклатура'!A122)</f>
        <v/>
      </c>
      <c r="B122" s="15" t="str">
        <f>IF($A122="","",'Номенклатура'!B122&amp;"")</f>
        <v/>
      </c>
      <c r="C122" s="15" t="str">
        <f>IF($A122="","",'Номенклатура'!D122&amp;"")</f>
        <v/>
      </c>
      <c r="D122" s="18" t="str">
        <f>IF($A122="","",N('Номенклатура'!F122))</f>
        <v/>
      </c>
      <c r="E122" s="18" t="str">
        <f>IF($A122="","",IF(LEFT('Номенклатура'!I122,16)="Недопустимый код",0,SUMIFS('Движения'!$F$6:$F$5005,'Движения'!$B$6:$B$5005,$A122,'Движения'!$C$6:$C$5005,"Приход")))</f>
        <v/>
      </c>
      <c r="F122" s="18" t="str">
        <f>IF($A122="","",-IF(LEFT('Номенклатура'!I122,16)="Недопустимый код",0,SUMIFS('Движения'!$F$6:$F$5005,'Движения'!$B$6:$B$5005,$A122,'Движения'!$C$6:$C$5005,"Расход")))</f>
        <v/>
      </c>
      <c r="G122" s="18" t="str">
        <f>IF($A122="","",-IF(LEFT('Номенклатура'!I122,16)="Недопустимый код",0,SUMIFS('Движения'!$F$6:$F$5005,'Движения'!$B$6:$B$5005,$A122,'Движения'!$C$6:$C$5005,"Списание")))</f>
        <v/>
      </c>
      <c r="H122" s="18" t="str">
        <f>IF($A122="","",IF(LEFT('Номенклатура'!I122,16)="Недопустимый код",0,SUMIFS('Движения'!$F$6:$F$5005,'Движения'!$B$6:$B$5005,$A122,'Движения'!$C$6:$C$5005,"Корректировка остатка")))</f>
        <v/>
      </c>
      <c r="I122" s="18" t="str">
        <f>IF($A122="","",ROUND(D122+E122-F122-G122+H122,6))</f>
        <v/>
      </c>
      <c r="J122" s="18" t="str">
        <f>IF($A122="","",IF('Номенклатура'!G122="","",N('Номенклатура'!G122)))</f>
        <v/>
      </c>
      <c r="K122" s="15" t="str">
        <f>IF($A122="","",IF('Номенклатура'!I122&lt;&gt;"ОК","Проверьте номенклатуру: "&amp;'Номенклатура'!I122,IF(I122&lt;0,"Проблема данных: остаток меньше нуля",IF(J122="","Минимум не задан",IF(I122&lt;=J122,"Пополнить","ОК")))))</f>
        <v/>
      </c>
      <c r="L122" s="18" t="str">
        <f>IF($A122="","",IF(NOT(ISNUMBER('Номенклатура'!E122)),"",IF('Номенклатура'!E122&gt;0,ROUND(I122/'Номенклатура'!E122,2),"")))</f>
        <v/>
      </c>
    </row>
    <row r="123" spans="1:12" x14ac:dyDescent="0.25">
      <c r="A123" s="15" t="str">
        <f>IF('Номенклатура'!A123="","",'Номенклатура'!A123)</f>
        <v/>
      </c>
      <c r="B123" s="15" t="str">
        <f>IF($A123="","",'Номенклатура'!B123&amp;"")</f>
        <v/>
      </c>
      <c r="C123" s="15" t="str">
        <f>IF($A123="","",'Номенклатура'!D123&amp;"")</f>
        <v/>
      </c>
      <c r="D123" s="18" t="str">
        <f>IF($A123="","",N('Номенклатура'!F123))</f>
        <v/>
      </c>
      <c r="E123" s="18" t="str">
        <f>IF($A123="","",IF(LEFT('Номенклатура'!I123,16)="Недопустимый код",0,SUMIFS('Движения'!$F$6:$F$5005,'Движения'!$B$6:$B$5005,$A123,'Движения'!$C$6:$C$5005,"Приход")))</f>
        <v/>
      </c>
      <c r="F123" s="18" t="str">
        <f>IF($A123="","",-IF(LEFT('Номенклатура'!I123,16)="Недопустимый код",0,SUMIFS('Движения'!$F$6:$F$5005,'Движения'!$B$6:$B$5005,$A123,'Движения'!$C$6:$C$5005,"Расход")))</f>
        <v/>
      </c>
      <c r="G123" s="18" t="str">
        <f>IF($A123="","",-IF(LEFT('Номенклатура'!I123,16)="Недопустимый код",0,SUMIFS('Движения'!$F$6:$F$5005,'Движения'!$B$6:$B$5005,$A123,'Движения'!$C$6:$C$5005,"Списание")))</f>
        <v/>
      </c>
      <c r="H123" s="18" t="str">
        <f>IF($A123="","",IF(LEFT('Номенклатура'!I123,16)="Недопустимый код",0,SUMIFS('Движения'!$F$6:$F$5005,'Движения'!$B$6:$B$5005,$A123,'Движения'!$C$6:$C$5005,"Корректировка остатка")))</f>
        <v/>
      </c>
      <c r="I123" s="18" t="str">
        <f>IF($A123="","",ROUND(D123+E123-F123-G123+H123,6))</f>
        <v/>
      </c>
      <c r="J123" s="18" t="str">
        <f>IF($A123="","",IF('Номенклатура'!G123="","",N('Номенклатура'!G123)))</f>
        <v/>
      </c>
      <c r="K123" s="15" t="str">
        <f>IF($A123="","",IF('Номенклатура'!I123&lt;&gt;"ОК","Проверьте номенклатуру: "&amp;'Номенклатура'!I123,IF(I123&lt;0,"Проблема данных: остаток меньше нуля",IF(J123="","Минимум не задан",IF(I123&lt;=J123,"Пополнить","ОК")))))</f>
        <v/>
      </c>
      <c r="L123" s="18" t="str">
        <f>IF($A123="","",IF(NOT(ISNUMBER('Номенклатура'!E123)),"",IF('Номенклатура'!E123&gt;0,ROUND(I123/'Номенклатура'!E123,2),"")))</f>
        <v/>
      </c>
    </row>
    <row r="124" spans="1:12" x14ac:dyDescent="0.25">
      <c r="A124" s="15" t="str">
        <f>IF('Номенклатура'!A124="","",'Номенклатура'!A124)</f>
        <v/>
      </c>
      <c r="B124" s="15" t="str">
        <f>IF($A124="","",'Номенклатура'!B124&amp;"")</f>
        <v/>
      </c>
      <c r="C124" s="15" t="str">
        <f>IF($A124="","",'Номенклатура'!D124&amp;"")</f>
        <v/>
      </c>
      <c r="D124" s="18" t="str">
        <f>IF($A124="","",N('Номенклатура'!F124))</f>
        <v/>
      </c>
      <c r="E124" s="18" t="str">
        <f>IF($A124="","",IF(LEFT('Номенклатура'!I124,16)="Недопустимый код",0,SUMIFS('Движения'!$F$6:$F$5005,'Движения'!$B$6:$B$5005,$A124,'Движения'!$C$6:$C$5005,"Приход")))</f>
        <v/>
      </c>
      <c r="F124" s="18" t="str">
        <f>IF($A124="","",-IF(LEFT('Номенклатура'!I124,16)="Недопустимый код",0,SUMIFS('Движения'!$F$6:$F$5005,'Движения'!$B$6:$B$5005,$A124,'Движения'!$C$6:$C$5005,"Расход")))</f>
        <v/>
      </c>
      <c r="G124" s="18" t="str">
        <f>IF($A124="","",-IF(LEFT('Номенклатура'!I124,16)="Недопустимый код",0,SUMIFS('Движения'!$F$6:$F$5005,'Движения'!$B$6:$B$5005,$A124,'Движения'!$C$6:$C$5005,"Списание")))</f>
        <v/>
      </c>
      <c r="H124" s="18" t="str">
        <f>IF($A124="","",IF(LEFT('Номенклатура'!I124,16)="Недопустимый код",0,SUMIFS('Движения'!$F$6:$F$5005,'Движения'!$B$6:$B$5005,$A124,'Движения'!$C$6:$C$5005,"Корректировка остатка")))</f>
        <v/>
      </c>
      <c r="I124" s="18" t="str">
        <f>IF($A124="","",ROUND(D124+E124-F124-G124+H124,6))</f>
        <v/>
      </c>
      <c r="J124" s="18" t="str">
        <f>IF($A124="","",IF('Номенклатура'!G124="","",N('Номенклатура'!G124)))</f>
        <v/>
      </c>
      <c r="K124" s="15" t="str">
        <f>IF($A124="","",IF('Номенклатура'!I124&lt;&gt;"ОК","Проверьте номенклатуру: "&amp;'Номенклатура'!I124,IF(I124&lt;0,"Проблема данных: остаток меньше нуля",IF(J124="","Минимум не задан",IF(I124&lt;=J124,"Пополнить","ОК")))))</f>
        <v/>
      </c>
      <c r="L124" s="18" t="str">
        <f>IF($A124="","",IF(NOT(ISNUMBER('Номенклатура'!E124)),"",IF('Номенклатура'!E124&gt;0,ROUND(I124/'Номенклатура'!E124,2),"")))</f>
        <v/>
      </c>
    </row>
    <row r="125" spans="1:12" x14ac:dyDescent="0.25">
      <c r="A125" s="15" t="str">
        <f>IF('Номенклатура'!A125="","",'Номенклатура'!A125)</f>
        <v/>
      </c>
      <c r="B125" s="15" t="str">
        <f>IF($A125="","",'Номенклатура'!B125&amp;"")</f>
        <v/>
      </c>
      <c r="C125" s="15" t="str">
        <f>IF($A125="","",'Номенклатура'!D125&amp;"")</f>
        <v/>
      </c>
      <c r="D125" s="18" t="str">
        <f>IF($A125="","",N('Номенклатура'!F125))</f>
        <v/>
      </c>
      <c r="E125" s="18" t="str">
        <f>IF($A125="","",IF(LEFT('Номенклатура'!I125,16)="Недопустимый код",0,SUMIFS('Движения'!$F$6:$F$5005,'Движения'!$B$6:$B$5005,$A125,'Движения'!$C$6:$C$5005,"Приход")))</f>
        <v/>
      </c>
      <c r="F125" s="18" t="str">
        <f>IF($A125="","",-IF(LEFT('Номенклатура'!I125,16)="Недопустимый код",0,SUMIFS('Движения'!$F$6:$F$5005,'Движения'!$B$6:$B$5005,$A125,'Движения'!$C$6:$C$5005,"Расход")))</f>
        <v/>
      </c>
      <c r="G125" s="18" t="str">
        <f>IF($A125="","",-IF(LEFT('Номенклатура'!I125,16)="Недопустимый код",0,SUMIFS('Движения'!$F$6:$F$5005,'Движения'!$B$6:$B$5005,$A125,'Движения'!$C$6:$C$5005,"Списание")))</f>
        <v/>
      </c>
      <c r="H125" s="18" t="str">
        <f>IF($A125="","",IF(LEFT('Номенклатура'!I125,16)="Недопустимый код",0,SUMIFS('Движения'!$F$6:$F$5005,'Движения'!$B$6:$B$5005,$A125,'Движения'!$C$6:$C$5005,"Корректировка остатка")))</f>
        <v/>
      </c>
      <c r="I125" s="18" t="str">
        <f>IF($A125="","",ROUND(D125+E125-F125-G125+H125,6))</f>
        <v/>
      </c>
      <c r="J125" s="18" t="str">
        <f>IF($A125="","",IF('Номенклатура'!G125="","",N('Номенклатура'!G125)))</f>
        <v/>
      </c>
      <c r="K125" s="15" t="str">
        <f>IF($A125="","",IF('Номенклатура'!I125&lt;&gt;"ОК","Проверьте номенклатуру: "&amp;'Номенклатура'!I125,IF(I125&lt;0,"Проблема данных: остаток меньше нуля",IF(J125="","Минимум не задан",IF(I125&lt;=J125,"Пополнить","ОК")))))</f>
        <v/>
      </c>
      <c r="L125" s="18" t="str">
        <f>IF($A125="","",IF(NOT(ISNUMBER('Номенклатура'!E125)),"",IF('Номенклатура'!E125&gt;0,ROUND(I125/'Номенклатура'!E125,2),"")))</f>
        <v/>
      </c>
    </row>
    <row r="126" spans="1:12" x14ac:dyDescent="0.25">
      <c r="A126" s="15" t="str">
        <f>IF('Номенклатура'!A126="","",'Номенклатура'!A126)</f>
        <v/>
      </c>
      <c r="B126" s="15" t="str">
        <f>IF($A126="","",'Номенклатура'!B126&amp;"")</f>
        <v/>
      </c>
      <c r="C126" s="15" t="str">
        <f>IF($A126="","",'Номенклатура'!D126&amp;"")</f>
        <v/>
      </c>
      <c r="D126" s="18" t="str">
        <f>IF($A126="","",N('Номенклатура'!F126))</f>
        <v/>
      </c>
      <c r="E126" s="18" t="str">
        <f>IF($A126="","",IF(LEFT('Номенклатура'!I126,16)="Недопустимый код",0,SUMIFS('Движения'!$F$6:$F$5005,'Движения'!$B$6:$B$5005,$A126,'Движения'!$C$6:$C$5005,"Приход")))</f>
        <v/>
      </c>
      <c r="F126" s="18" t="str">
        <f>IF($A126="","",-IF(LEFT('Номенклатура'!I126,16)="Недопустимый код",0,SUMIFS('Движения'!$F$6:$F$5005,'Движения'!$B$6:$B$5005,$A126,'Движения'!$C$6:$C$5005,"Расход")))</f>
        <v/>
      </c>
      <c r="G126" s="18" t="str">
        <f>IF($A126="","",-IF(LEFT('Номенклатура'!I126,16)="Недопустимый код",0,SUMIFS('Движения'!$F$6:$F$5005,'Движения'!$B$6:$B$5005,$A126,'Движения'!$C$6:$C$5005,"Списание")))</f>
        <v/>
      </c>
      <c r="H126" s="18" t="str">
        <f>IF($A126="","",IF(LEFT('Номенклатура'!I126,16)="Недопустимый код",0,SUMIFS('Движения'!$F$6:$F$5005,'Движения'!$B$6:$B$5005,$A126,'Движения'!$C$6:$C$5005,"Корректировка остатка")))</f>
        <v/>
      </c>
      <c r="I126" s="18" t="str">
        <f>IF($A126="","",ROUND(D126+E126-F126-G126+H126,6))</f>
        <v/>
      </c>
      <c r="J126" s="18" t="str">
        <f>IF($A126="","",IF('Номенклатура'!G126="","",N('Номенклатура'!G126)))</f>
        <v/>
      </c>
      <c r="K126" s="15" t="str">
        <f>IF($A126="","",IF('Номенклатура'!I126&lt;&gt;"ОК","Проверьте номенклатуру: "&amp;'Номенклатура'!I126,IF(I126&lt;0,"Проблема данных: остаток меньше нуля",IF(J126="","Минимум не задан",IF(I126&lt;=J126,"Пополнить","ОК")))))</f>
        <v/>
      </c>
      <c r="L126" s="18" t="str">
        <f>IF($A126="","",IF(NOT(ISNUMBER('Номенклатура'!E126)),"",IF('Номенклатура'!E126&gt;0,ROUND(I126/'Номенклатура'!E126,2),"")))</f>
        <v/>
      </c>
    </row>
    <row r="127" spans="1:12" x14ac:dyDescent="0.25">
      <c r="A127" s="15" t="str">
        <f>IF('Номенклатура'!A127="","",'Номенклатура'!A127)</f>
        <v/>
      </c>
      <c r="B127" s="15" t="str">
        <f>IF($A127="","",'Номенклатура'!B127&amp;"")</f>
        <v/>
      </c>
      <c r="C127" s="15" t="str">
        <f>IF($A127="","",'Номенклатура'!D127&amp;"")</f>
        <v/>
      </c>
      <c r="D127" s="18" t="str">
        <f>IF($A127="","",N('Номенклатура'!F127))</f>
        <v/>
      </c>
      <c r="E127" s="18" t="str">
        <f>IF($A127="","",IF(LEFT('Номенклатура'!I127,16)="Недопустимый код",0,SUMIFS('Движения'!$F$6:$F$5005,'Движения'!$B$6:$B$5005,$A127,'Движения'!$C$6:$C$5005,"Приход")))</f>
        <v/>
      </c>
      <c r="F127" s="18" t="str">
        <f>IF($A127="","",-IF(LEFT('Номенклатура'!I127,16)="Недопустимый код",0,SUMIFS('Движения'!$F$6:$F$5005,'Движения'!$B$6:$B$5005,$A127,'Движения'!$C$6:$C$5005,"Расход")))</f>
        <v/>
      </c>
      <c r="G127" s="18" t="str">
        <f>IF($A127="","",-IF(LEFT('Номенклатура'!I127,16)="Недопустимый код",0,SUMIFS('Движения'!$F$6:$F$5005,'Движения'!$B$6:$B$5005,$A127,'Движения'!$C$6:$C$5005,"Списание")))</f>
        <v/>
      </c>
      <c r="H127" s="18" t="str">
        <f>IF($A127="","",IF(LEFT('Номенклатура'!I127,16)="Недопустимый код",0,SUMIFS('Движения'!$F$6:$F$5005,'Движения'!$B$6:$B$5005,$A127,'Движения'!$C$6:$C$5005,"Корректировка остатка")))</f>
        <v/>
      </c>
      <c r="I127" s="18" t="str">
        <f>IF($A127="","",ROUND(D127+E127-F127-G127+H127,6))</f>
        <v/>
      </c>
      <c r="J127" s="18" t="str">
        <f>IF($A127="","",IF('Номенклатура'!G127="","",N('Номенклатура'!G127)))</f>
        <v/>
      </c>
      <c r="K127" s="15" t="str">
        <f>IF($A127="","",IF('Номенклатура'!I127&lt;&gt;"ОК","Проверьте номенклатуру: "&amp;'Номенклатура'!I127,IF(I127&lt;0,"Проблема данных: остаток меньше нуля",IF(J127="","Минимум не задан",IF(I127&lt;=J127,"Пополнить","ОК")))))</f>
        <v/>
      </c>
      <c r="L127" s="18" t="str">
        <f>IF($A127="","",IF(NOT(ISNUMBER('Номенклатура'!E127)),"",IF('Номенклатура'!E127&gt;0,ROUND(I127/'Номенклатура'!E127,2),"")))</f>
        <v/>
      </c>
    </row>
    <row r="128" spans="1:12" x14ac:dyDescent="0.25">
      <c r="A128" s="15" t="str">
        <f>IF('Номенклатура'!A128="","",'Номенклатура'!A128)</f>
        <v/>
      </c>
      <c r="B128" s="15" t="str">
        <f>IF($A128="","",'Номенклатура'!B128&amp;"")</f>
        <v/>
      </c>
      <c r="C128" s="15" t="str">
        <f>IF($A128="","",'Номенклатура'!D128&amp;"")</f>
        <v/>
      </c>
      <c r="D128" s="18" t="str">
        <f>IF($A128="","",N('Номенклатура'!F128))</f>
        <v/>
      </c>
      <c r="E128" s="18" t="str">
        <f>IF($A128="","",IF(LEFT('Номенклатура'!I128,16)="Недопустимый код",0,SUMIFS('Движения'!$F$6:$F$5005,'Движения'!$B$6:$B$5005,$A128,'Движения'!$C$6:$C$5005,"Приход")))</f>
        <v/>
      </c>
      <c r="F128" s="18" t="str">
        <f>IF($A128="","",-IF(LEFT('Номенклатура'!I128,16)="Недопустимый код",0,SUMIFS('Движения'!$F$6:$F$5005,'Движения'!$B$6:$B$5005,$A128,'Движения'!$C$6:$C$5005,"Расход")))</f>
        <v/>
      </c>
      <c r="G128" s="18" t="str">
        <f>IF($A128="","",-IF(LEFT('Номенклатура'!I128,16)="Недопустимый код",0,SUMIFS('Движения'!$F$6:$F$5005,'Движения'!$B$6:$B$5005,$A128,'Движения'!$C$6:$C$5005,"Списание")))</f>
        <v/>
      </c>
      <c r="H128" s="18" t="str">
        <f>IF($A128="","",IF(LEFT('Номенклатура'!I128,16)="Недопустимый код",0,SUMIFS('Движения'!$F$6:$F$5005,'Движения'!$B$6:$B$5005,$A128,'Движения'!$C$6:$C$5005,"Корректировка остатка")))</f>
        <v/>
      </c>
      <c r="I128" s="18" t="str">
        <f>IF($A128="","",ROUND(D128+E128-F128-G128+H128,6))</f>
        <v/>
      </c>
      <c r="J128" s="18" t="str">
        <f>IF($A128="","",IF('Номенклатура'!G128="","",N('Номенклатура'!G128)))</f>
        <v/>
      </c>
      <c r="K128" s="15" t="str">
        <f>IF($A128="","",IF('Номенклатура'!I128&lt;&gt;"ОК","Проверьте номенклатуру: "&amp;'Номенклатура'!I128,IF(I128&lt;0,"Проблема данных: остаток меньше нуля",IF(J128="","Минимум не задан",IF(I128&lt;=J128,"Пополнить","ОК")))))</f>
        <v/>
      </c>
      <c r="L128" s="18" t="str">
        <f>IF($A128="","",IF(NOT(ISNUMBER('Номенклатура'!E128)),"",IF('Номенклатура'!E128&gt;0,ROUND(I128/'Номенклатура'!E128,2),"")))</f>
        <v/>
      </c>
    </row>
    <row r="129" spans="1:12" x14ac:dyDescent="0.25">
      <c r="A129" s="15" t="str">
        <f>IF('Номенклатура'!A129="","",'Номенклатура'!A129)</f>
        <v/>
      </c>
      <c r="B129" s="15" t="str">
        <f>IF($A129="","",'Номенклатура'!B129&amp;"")</f>
        <v/>
      </c>
      <c r="C129" s="15" t="str">
        <f>IF($A129="","",'Номенклатура'!D129&amp;"")</f>
        <v/>
      </c>
      <c r="D129" s="18" t="str">
        <f>IF($A129="","",N('Номенклатура'!F129))</f>
        <v/>
      </c>
      <c r="E129" s="18" t="str">
        <f>IF($A129="","",IF(LEFT('Номенклатура'!I129,16)="Недопустимый код",0,SUMIFS('Движения'!$F$6:$F$5005,'Движения'!$B$6:$B$5005,$A129,'Движения'!$C$6:$C$5005,"Приход")))</f>
        <v/>
      </c>
      <c r="F129" s="18" t="str">
        <f>IF($A129="","",-IF(LEFT('Номенклатура'!I129,16)="Недопустимый код",0,SUMIFS('Движения'!$F$6:$F$5005,'Движения'!$B$6:$B$5005,$A129,'Движения'!$C$6:$C$5005,"Расход")))</f>
        <v/>
      </c>
      <c r="G129" s="18" t="str">
        <f>IF($A129="","",-IF(LEFT('Номенклатура'!I129,16)="Недопустимый код",0,SUMIFS('Движения'!$F$6:$F$5005,'Движения'!$B$6:$B$5005,$A129,'Движения'!$C$6:$C$5005,"Списание")))</f>
        <v/>
      </c>
      <c r="H129" s="18" t="str">
        <f>IF($A129="","",IF(LEFT('Номенклатура'!I129,16)="Недопустимый код",0,SUMIFS('Движения'!$F$6:$F$5005,'Движения'!$B$6:$B$5005,$A129,'Движения'!$C$6:$C$5005,"Корректировка остатка")))</f>
        <v/>
      </c>
      <c r="I129" s="18" t="str">
        <f>IF($A129="","",ROUND(D129+E129-F129-G129+H129,6))</f>
        <v/>
      </c>
      <c r="J129" s="18" t="str">
        <f>IF($A129="","",IF('Номенклатура'!G129="","",N('Номенклатура'!G129)))</f>
        <v/>
      </c>
      <c r="K129" s="15" t="str">
        <f>IF($A129="","",IF('Номенклатура'!I129&lt;&gt;"ОК","Проверьте номенклатуру: "&amp;'Номенклатура'!I129,IF(I129&lt;0,"Проблема данных: остаток меньше нуля",IF(J129="","Минимум не задан",IF(I129&lt;=J129,"Пополнить","ОК")))))</f>
        <v/>
      </c>
      <c r="L129" s="18" t="str">
        <f>IF($A129="","",IF(NOT(ISNUMBER('Номенклатура'!E129)),"",IF('Номенклатура'!E129&gt;0,ROUND(I129/'Номенклатура'!E129,2),"")))</f>
        <v/>
      </c>
    </row>
    <row r="130" spans="1:12" x14ac:dyDescent="0.25">
      <c r="A130" s="15" t="str">
        <f>IF('Номенклатура'!A130="","",'Номенклатура'!A130)</f>
        <v/>
      </c>
      <c r="B130" s="15" t="str">
        <f>IF($A130="","",'Номенклатура'!B130&amp;"")</f>
        <v/>
      </c>
      <c r="C130" s="15" t="str">
        <f>IF($A130="","",'Номенклатура'!D130&amp;"")</f>
        <v/>
      </c>
      <c r="D130" s="18" t="str">
        <f>IF($A130="","",N('Номенклатура'!F130))</f>
        <v/>
      </c>
      <c r="E130" s="18" t="str">
        <f>IF($A130="","",IF(LEFT('Номенклатура'!I130,16)="Недопустимый код",0,SUMIFS('Движения'!$F$6:$F$5005,'Движения'!$B$6:$B$5005,$A130,'Движения'!$C$6:$C$5005,"Приход")))</f>
        <v/>
      </c>
      <c r="F130" s="18" t="str">
        <f>IF($A130="","",-IF(LEFT('Номенклатура'!I130,16)="Недопустимый код",0,SUMIFS('Движения'!$F$6:$F$5005,'Движения'!$B$6:$B$5005,$A130,'Движения'!$C$6:$C$5005,"Расход")))</f>
        <v/>
      </c>
      <c r="G130" s="18" t="str">
        <f>IF($A130="","",-IF(LEFT('Номенклатура'!I130,16)="Недопустимый код",0,SUMIFS('Движения'!$F$6:$F$5005,'Движения'!$B$6:$B$5005,$A130,'Движения'!$C$6:$C$5005,"Списание")))</f>
        <v/>
      </c>
      <c r="H130" s="18" t="str">
        <f>IF($A130="","",IF(LEFT('Номенклатура'!I130,16)="Недопустимый код",0,SUMIFS('Движения'!$F$6:$F$5005,'Движения'!$B$6:$B$5005,$A130,'Движения'!$C$6:$C$5005,"Корректировка остатка")))</f>
        <v/>
      </c>
      <c r="I130" s="18" t="str">
        <f>IF($A130="","",ROUND(D130+E130-F130-G130+H130,6))</f>
        <v/>
      </c>
      <c r="J130" s="18" t="str">
        <f>IF($A130="","",IF('Номенклатура'!G130="","",N('Номенклатура'!G130)))</f>
        <v/>
      </c>
      <c r="K130" s="15" t="str">
        <f>IF($A130="","",IF('Номенклатура'!I130&lt;&gt;"ОК","Проверьте номенклатуру: "&amp;'Номенклатура'!I130,IF(I130&lt;0,"Проблема данных: остаток меньше нуля",IF(J130="","Минимум не задан",IF(I130&lt;=J130,"Пополнить","ОК")))))</f>
        <v/>
      </c>
      <c r="L130" s="18" t="str">
        <f>IF($A130="","",IF(NOT(ISNUMBER('Номенклатура'!E130)),"",IF('Номенклатура'!E130&gt;0,ROUND(I130/'Номенклатура'!E130,2),"")))</f>
        <v/>
      </c>
    </row>
    <row r="131" spans="1:12" x14ac:dyDescent="0.25">
      <c r="A131" s="15" t="str">
        <f>IF('Номенклатура'!A131="","",'Номенклатура'!A131)</f>
        <v/>
      </c>
      <c r="B131" s="15" t="str">
        <f>IF($A131="","",'Номенклатура'!B131&amp;"")</f>
        <v/>
      </c>
      <c r="C131" s="15" t="str">
        <f>IF($A131="","",'Номенклатура'!D131&amp;"")</f>
        <v/>
      </c>
      <c r="D131" s="18" t="str">
        <f>IF($A131="","",N('Номенклатура'!F131))</f>
        <v/>
      </c>
      <c r="E131" s="18" t="str">
        <f>IF($A131="","",IF(LEFT('Номенклатура'!I131,16)="Недопустимый код",0,SUMIFS('Движения'!$F$6:$F$5005,'Движения'!$B$6:$B$5005,$A131,'Движения'!$C$6:$C$5005,"Приход")))</f>
        <v/>
      </c>
      <c r="F131" s="18" t="str">
        <f>IF($A131="","",-IF(LEFT('Номенклатура'!I131,16)="Недопустимый код",0,SUMIFS('Движения'!$F$6:$F$5005,'Движения'!$B$6:$B$5005,$A131,'Движения'!$C$6:$C$5005,"Расход")))</f>
        <v/>
      </c>
      <c r="G131" s="18" t="str">
        <f>IF($A131="","",-IF(LEFT('Номенклатура'!I131,16)="Недопустимый код",0,SUMIFS('Движения'!$F$6:$F$5005,'Движения'!$B$6:$B$5005,$A131,'Движения'!$C$6:$C$5005,"Списание")))</f>
        <v/>
      </c>
      <c r="H131" s="18" t="str">
        <f>IF($A131="","",IF(LEFT('Номенклатура'!I131,16)="Недопустимый код",0,SUMIFS('Движения'!$F$6:$F$5005,'Движения'!$B$6:$B$5005,$A131,'Движения'!$C$6:$C$5005,"Корректировка остатка")))</f>
        <v/>
      </c>
      <c r="I131" s="18" t="str">
        <f>IF($A131="","",ROUND(D131+E131-F131-G131+H131,6))</f>
        <v/>
      </c>
      <c r="J131" s="18" t="str">
        <f>IF($A131="","",IF('Номенклатура'!G131="","",N('Номенклатура'!G131)))</f>
        <v/>
      </c>
      <c r="K131" s="15" t="str">
        <f>IF($A131="","",IF('Номенклатура'!I131&lt;&gt;"ОК","Проверьте номенклатуру: "&amp;'Номенклатура'!I131,IF(I131&lt;0,"Проблема данных: остаток меньше нуля",IF(J131="","Минимум не задан",IF(I131&lt;=J131,"Пополнить","ОК")))))</f>
        <v/>
      </c>
      <c r="L131" s="18" t="str">
        <f>IF($A131="","",IF(NOT(ISNUMBER('Номенклатура'!E131)),"",IF('Номенклатура'!E131&gt;0,ROUND(I131/'Номенклатура'!E131,2),"")))</f>
        <v/>
      </c>
    </row>
    <row r="132" spans="1:12" x14ac:dyDescent="0.25">
      <c r="A132" s="15" t="str">
        <f>IF('Номенклатура'!A132="","",'Номенклатура'!A132)</f>
        <v/>
      </c>
      <c r="B132" s="15" t="str">
        <f>IF($A132="","",'Номенклатура'!B132&amp;"")</f>
        <v/>
      </c>
      <c r="C132" s="15" t="str">
        <f>IF($A132="","",'Номенклатура'!D132&amp;"")</f>
        <v/>
      </c>
      <c r="D132" s="18" t="str">
        <f>IF($A132="","",N('Номенклатура'!F132))</f>
        <v/>
      </c>
      <c r="E132" s="18" t="str">
        <f>IF($A132="","",IF(LEFT('Номенклатура'!I132,16)="Недопустимый код",0,SUMIFS('Движения'!$F$6:$F$5005,'Движения'!$B$6:$B$5005,$A132,'Движения'!$C$6:$C$5005,"Приход")))</f>
        <v/>
      </c>
      <c r="F132" s="18" t="str">
        <f>IF($A132="","",-IF(LEFT('Номенклатура'!I132,16)="Недопустимый код",0,SUMIFS('Движения'!$F$6:$F$5005,'Движения'!$B$6:$B$5005,$A132,'Движения'!$C$6:$C$5005,"Расход")))</f>
        <v/>
      </c>
      <c r="G132" s="18" t="str">
        <f>IF($A132="","",-IF(LEFT('Номенклатура'!I132,16)="Недопустимый код",0,SUMIFS('Движения'!$F$6:$F$5005,'Движения'!$B$6:$B$5005,$A132,'Движения'!$C$6:$C$5005,"Списание")))</f>
        <v/>
      </c>
      <c r="H132" s="18" t="str">
        <f>IF($A132="","",IF(LEFT('Номенклатура'!I132,16)="Недопустимый код",0,SUMIFS('Движения'!$F$6:$F$5005,'Движения'!$B$6:$B$5005,$A132,'Движения'!$C$6:$C$5005,"Корректировка остатка")))</f>
        <v/>
      </c>
      <c r="I132" s="18" t="str">
        <f>IF($A132="","",ROUND(D132+E132-F132-G132+H132,6))</f>
        <v/>
      </c>
      <c r="J132" s="18" t="str">
        <f>IF($A132="","",IF('Номенклатура'!G132="","",N('Номенклатура'!G132)))</f>
        <v/>
      </c>
      <c r="K132" s="15" t="str">
        <f>IF($A132="","",IF('Номенклатура'!I132&lt;&gt;"ОК","Проверьте номенклатуру: "&amp;'Номенклатура'!I132,IF(I132&lt;0,"Проблема данных: остаток меньше нуля",IF(J132="","Минимум не задан",IF(I132&lt;=J132,"Пополнить","ОК")))))</f>
        <v/>
      </c>
      <c r="L132" s="18" t="str">
        <f>IF($A132="","",IF(NOT(ISNUMBER('Номенклатура'!E132)),"",IF('Номенклатура'!E132&gt;0,ROUND(I132/'Номенклатура'!E132,2),"")))</f>
        <v/>
      </c>
    </row>
    <row r="133" spans="1:12" x14ac:dyDescent="0.25">
      <c r="A133" s="15" t="str">
        <f>IF('Номенклатура'!A133="","",'Номенклатура'!A133)</f>
        <v/>
      </c>
      <c r="B133" s="15" t="str">
        <f>IF($A133="","",'Номенклатура'!B133&amp;"")</f>
        <v/>
      </c>
      <c r="C133" s="15" t="str">
        <f>IF($A133="","",'Номенклатура'!D133&amp;"")</f>
        <v/>
      </c>
      <c r="D133" s="18" t="str">
        <f>IF($A133="","",N('Номенклатура'!F133))</f>
        <v/>
      </c>
      <c r="E133" s="18" t="str">
        <f>IF($A133="","",IF(LEFT('Номенклатура'!I133,16)="Недопустимый код",0,SUMIFS('Движения'!$F$6:$F$5005,'Движения'!$B$6:$B$5005,$A133,'Движения'!$C$6:$C$5005,"Приход")))</f>
        <v/>
      </c>
      <c r="F133" s="18" t="str">
        <f>IF($A133="","",-IF(LEFT('Номенклатура'!I133,16)="Недопустимый код",0,SUMIFS('Движения'!$F$6:$F$5005,'Движения'!$B$6:$B$5005,$A133,'Движения'!$C$6:$C$5005,"Расход")))</f>
        <v/>
      </c>
      <c r="G133" s="18" t="str">
        <f>IF($A133="","",-IF(LEFT('Номенклатура'!I133,16)="Недопустимый код",0,SUMIFS('Движения'!$F$6:$F$5005,'Движения'!$B$6:$B$5005,$A133,'Движения'!$C$6:$C$5005,"Списание")))</f>
        <v/>
      </c>
      <c r="H133" s="18" t="str">
        <f>IF($A133="","",IF(LEFT('Номенклатура'!I133,16)="Недопустимый код",0,SUMIFS('Движения'!$F$6:$F$5005,'Движения'!$B$6:$B$5005,$A133,'Движения'!$C$6:$C$5005,"Корректировка остатка")))</f>
        <v/>
      </c>
      <c r="I133" s="18" t="str">
        <f>IF($A133="","",ROUND(D133+E133-F133-G133+H133,6))</f>
        <v/>
      </c>
      <c r="J133" s="18" t="str">
        <f>IF($A133="","",IF('Номенклатура'!G133="","",N('Номенклатура'!G133)))</f>
        <v/>
      </c>
      <c r="K133" s="15" t="str">
        <f>IF($A133="","",IF('Номенклатура'!I133&lt;&gt;"ОК","Проверьте номенклатуру: "&amp;'Номенклатура'!I133,IF(I133&lt;0,"Проблема данных: остаток меньше нуля",IF(J133="","Минимум не задан",IF(I133&lt;=J133,"Пополнить","ОК")))))</f>
        <v/>
      </c>
      <c r="L133" s="18" t="str">
        <f>IF($A133="","",IF(NOT(ISNUMBER('Номенклатура'!E133)),"",IF('Номенклатура'!E133&gt;0,ROUND(I133/'Номенклатура'!E133,2),"")))</f>
        <v/>
      </c>
    </row>
    <row r="134" spans="1:12" x14ac:dyDescent="0.25">
      <c r="A134" s="15" t="str">
        <f>IF('Номенклатура'!A134="","",'Номенклатура'!A134)</f>
        <v/>
      </c>
      <c r="B134" s="15" t="str">
        <f>IF($A134="","",'Номенклатура'!B134&amp;"")</f>
        <v/>
      </c>
      <c r="C134" s="15" t="str">
        <f>IF($A134="","",'Номенклатура'!D134&amp;"")</f>
        <v/>
      </c>
      <c r="D134" s="18" t="str">
        <f>IF($A134="","",N('Номенклатура'!F134))</f>
        <v/>
      </c>
      <c r="E134" s="18" t="str">
        <f>IF($A134="","",IF(LEFT('Номенклатура'!I134,16)="Недопустимый код",0,SUMIFS('Движения'!$F$6:$F$5005,'Движения'!$B$6:$B$5005,$A134,'Движения'!$C$6:$C$5005,"Приход")))</f>
        <v/>
      </c>
      <c r="F134" s="18" t="str">
        <f>IF($A134="","",-IF(LEFT('Номенклатура'!I134,16)="Недопустимый код",0,SUMIFS('Движения'!$F$6:$F$5005,'Движения'!$B$6:$B$5005,$A134,'Движения'!$C$6:$C$5005,"Расход")))</f>
        <v/>
      </c>
      <c r="G134" s="18" t="str">
        <f>IF($A134="","",-IF(LEFT('Номенклатура'!I134,16)="Недопустимый код",0,SUMIFS('Движения'!$F$6:$F$5005,'Движения'!$B$6:$B$5005,$A134,'Движения'!$C$6:$C$5005,"Списание")))</f>
        <v/>
      </c>
      <c r="H134" s="18" t="str">
        <f>IF($A134="","",IF(LEFT('Номенклатура'!I134,16)="Недопустимый код",0,SUMIFS('Движения'!$F$6:$F$5005,'Движения'!$B$6:$B$5005,$A134,'Движения'!$C$6:$C$5005,"Корректировка остатка")))</f>
        <v/>
      </c>
      <c r="I134" s="18" t="str">
        <f>IF($A134="","",ROUND(D134+E134-F134-G134+H134,6))</f>
        <v/>
      </c>
      <c r="J134" s="18" t="str">
        <f>IF($A134="","",IF('Номенклатура'!G134="","",N('Номенклатура'!G134)))</f>
        <v/>
      </c>
      <c r="K134" s="15" t="str">
        <f>IF($A134="","",IF('Номенклатура'!I134&lt;&gt;"ОК","Проверьте номенклатуру: "&amp;'Номенклатура'!I134,IF(I134&lt;0,"Проблема данных: остаток меньше нуля",IF(J134="","Минимум не задан",IF(I134&lt;=J134,"Пополнить","ОК")))))</f>
        <v/>
      </c>
      <c r="L134" s="18" t="str">
        <f>IF($A134="","",IF(NOT(ISNUMBER('Номенклатура'!E134)),"",IF('Номенклатура'!E134&gt;0,ROUND(I134/'Номенклатура'!E134,2),"")))</f>
        <v/>
      </c>
    </row>
    <row r="135" spans="1:12" x14ac:dyDescent="0.25">
      <c r="A135" s="15" t="str">
        <f>IF('Номенклатура'!A135="","",'Номенклатура'!A135)</f>
        <v/>
      </c>
      <c r="B135" s="15" t="str">
        <f>IF($A135="","",'Номенклатура'!B135&amp;"")</f>
        <v/>
      </c>
      <c r="C135" s="15" t="str">
        <f>IF($A135="","",'Номенклатура'!D135&amp;"")</f>
        <v/>
      </c>
      <c r="D135" s="18" t="str">
        <f>IF($A135="","",N('Номенклатура'!F135))</f>
        <v/>
      </c>
      <c r="E135" s="18" t="str">
        <f>IF($A135="","",IF(LEFT('Номенклатура'!I135,16)="Недопустимый код",0,SUMIFS('Движения'!$F$6:$F$5005,'Движения'!$B$6:$B$5005,$A135,'Движения'!$C$6:$C$5005,"Приход")))</f>
        <v/>
      </c>
      <c r="F135" s="18" t="str">
        <f>IF($A135="","",-IF(LEFT('Номенклатура'!I135,16)="Недопустимый код",0,SUMIFS('Движения'!$F$6:$F$5005,'Движения'!$B$6:$B$5005,$A135,'Движения'!$C$6:$C$5005,"Расход")))</f>
        <v/>
      </c>
      <c r="G135" s="18" t="str">
        <f>IF($A135="","",-IF(LEFT('Номенклатура'!I135,16)="Недопустимый код",0,SUMIFS('Движения'!$F$6:$F$5005,'Движения'!$B$6:$B$5005,$A135,'Движения'!$C$6:$C$5005,"Списание")))</f>
        <v/>
      </c>
      <c r="H135" s="18" t="str">
        <f>IF($A135="","",IF(LEFT('Номенклатура'!I135,16)="Недопустимый код",0,SUMIFS('Движения'!$F$6:$F$5005,'Движения'!$B$6:$B$5005,$A135,'Движения'!$C$6:$C$5005,"Корректировка остатка")))</f>
        <v/>
      </c>
      <c r="I135" s="18" t="str">
        <f>IF($A135="","",ROUND(D135+E135-F135-G135+H135,6))</f>
        <v/>
      </c>
      <c r="J135" s="18" t="str">
        <f>IF($A135="","",IF('Номенклатура'!G135="","",N('Номенклатура'!G135)))</f>
        <v/>
      </c>
      <c r="K135" s="15" t="str">
        <f>IF($A135="","",IF('Номенклатура'!I135&lt;&gt;"ОК","Проверьте номенклатуру: "&amp;'Номенклатура'!I135,IF(I135&lt;0,"Проблема данных: остаток меньше нуля",IF(J135="","Минимум не задан",IF(I135&lt;=J135,"Пополнить","ОК")))))</f>
        <v/>
      </c>
      <c r="L135" s="18" t="str">
        <f>IF($A135="","",IF(NOT(ISNUMBER('Номенклатура'!E135)),"",IF('Номенклатура'!E135&gt;0,ROUND(I135/'Номенклатура'!E135,2),"")))</f>
        <v/>
      </c>
    </row>
    <row r="136" spans="1:12" x14ac:dyDescent="0.25">
      <c r="A136" s="15" t="str">
        <f>IF('Номенклатура'!A136="","",'Номенклатура'!A136)</f>
        <v/>
      </c>
      <c r="B136" s="15" t="str">
        <f>IF($A136="","",'Номенклатура'!B136&amp;"")</f>
        <v/>
      </c>
      <c r="C136" s="15" t="str">
        <f>IF($A136="","",'Номенклатура'!D136&amp;"")</f>
        <v/>
      </c>
      <c r="D136" s="18" t="str">
        <f>IF($A136="","",N('Номенклатура'!F136))</f>
        <v/>
      </c>
      <c r="E136" s="18" t="str">
        <f>IF($A136="","",IF(LEFT('Номенклатура'!I136,16)="Недопустимый код",0,SUMIFS('Движения'!$F$6:$F$5005,'Движения'!$B$6:$B$5005,$A136,'Движения'!$C$6:$C$5005,"Приход")))</f>
        <v/>
      </c>
      <c r="F136" s="18" t="str">
        <f>IF($A136="","",-IF(LEFT('Номенклатура'!I136,16)="Недопустимый код",0,SUMIFS('Движения'!$F$6:$F$5005,'Движения'!$B$6:$B$5005,$A136,'Движения'!$C$6:$C$5005,"Расход")))</f>
        <v/>
      </c>
      <c r="G136" s="18" t="str">
        <f>IF($A136="","",-IF(LEFT('Номенклатура'!I136,16)="Недопустимый код",0,SUMIFS('Движения'!$F$6:$F$5005,'Движения'!$B$6:$B$5005,$A136,'Движения'!$C$6:$C$5005,"Списание")))</f>
        <v/>
      </c>
      <c r="H136" s="18" t="str">
        <f>IF($A136="","",IF(LEFT('Номенклатура'!I136,16)="Недопустимый код",0,SUMIFS('Движения'!$F$6:$F$5005,'Движения'!$B$6:$B$5005,$A136,'Движения'!$C$6:$C$5005,"Корректировка остатка")))</f>
        <v/>
      </c>
      <c r="I136" s="18" t="str">
        <f>IF($A136="","",ROUND(D136+E136-F136-G136+H136,6))</f>
        <v/>
      </c>
      <c r="J136" s="18" t="str">
        <f>IF($A136="","",IF('Номенклатура'!G136="","",N('Номенклатура'!G136)))</f>
        <v/>
      </c>
      <c r="K136" s="15" t="str">
        <f>IF($A136="","",IF('Номенклатура'!I136&lt;&gt;"ОК","Проверьте номенклатуру: "&amp;'Номенклатура'!I136,IF(I136&lt;0,"Проблема данных: остаток меньше нуля",IF(J136="","Минимум не задан",IF(I136&lt;=J136,"Пополнить","ОК")))))</f>
        <v/>
      </c>
      <c r="L136" s="18" t="str">
        <f>IF($A136="","",IF(NOT(ISNUMBER('Номенклатура'!E136)),"",IF('Номенклатура'!E136&gt;0,ROUND(I136/'Номенклатура'!E136,2),"")))</f>
        <v/>
      </c>
    </row>
    <row r="137" spans="1:12" x14ac:dyDescent="0.25">
      <c r="A137" s="15" t="str">
        <f>IF('Номенклатура'!A137="","",'Номенклатура'!A137)</f>
        <v/>
      </c>
      <c r="B137" s="15" t="str">
        <f>IF($A137="","",'Номенклатура'!B137&amp;"")</f>
        <v/>
      </c>
      <c r="C137" s="15" t="str">
        <f>IF($A137="","",'Номенклатура'!D137&amp;"")</f>
        <v/>
      </c>
      <c r="D137" s="18" t="str">
        <f>IF($A137="","",N('Номенклатура'!F137))</f>
        <v/>
      </c>
      <c r="E137" s="18" t="str">
        <f>IF($A137="","",IF(LEFT('Номенклатура'!I137,16)="Недопустимый код",0,SUMIFS('Движения'!$F$6:$F$5005,'Движения'!$B$6:$B$5005,$A137,'Движения'!$C$6:$C$5005,"Приход")))</f>
        <v/>
      </c>
      <c r="F137" s="18" t="str">
        <f>IF($A137="","",-IF(LEFT('Номенклатура'!I137,16)="Недопустимый код",0,SUMIFS('Движения'!$F$6:$F$5005,'Движения'!$B$6:$B$5005,$A137,'Движения'!$C$6:$C$5005,"Расход")))</f>
        <v/>
      </c>
      <c r="G137" s="18" t="str">
        <f>IF($A137="","",-IF(LEFT('Номенклатура'!I137,16)="Недопустимый код",0,SUMIFS('Движения'!$F$6:$F$5005,'Движения'!$B$6:$B$5005,$A137,'Движения'!$C$6:$C$5005,"Списание")))</f>
        <v/>
      </c>
      <c r="H137" s="18" t="str">
        <f>IF($A137="","",IF(LEFT('Номенклатура'!I137,16)="Недопустимый код",0,SUMIFS('Движения'!$F$6:$F$5005,'Движения'!$B$6:$B$5005,$A137,'Движения'!$C$6:$C$5005,"Корректировка остатка")))</f>
        <v/>
      </c>
      <c r="I137" s="18" t="str">
        <f>IF($A137="","",ROUND(D137+E137-F137-G137+H137,6))</f>
        <v/>
      </c>
      <c r="J137" s="18" t="str">
        <f>IF($A137="","",IF('Номенклатура'!G137="","",N('Номенклатура'!G137)))</f>
        <v/>
      </c>
      <c r="K137" s="15" t="str">
        <f>IF($A137="","",IF('Номенклатура'!I137&lt;&gt;"ОК","Проверьте номенклатуру: "&amp;'Номенклатура'!I137,IF(I137&lt;0,"Проблема данных: остаток меньше нуля",IF(J137="","Минимум не задан",IF(I137&lt;=J137,"Пополнить","ОК")))))</f>
        <v/>
      </c>
      <c r="L137" s="18" t="str">
        <f>IF($A137="","",IF(NOT(ISNUMBER('Номенклатура'!E137)),"",IF('Номенклатура'!E137&gt;0,ROUND(I137/'Номенклатура'!E137,2),"")))</f>
        <v/>
      </c>
    </row>
    <row r="138" spans="1:12" x14ac:dyDescent="0.25">
      <c r="A138" s="15" t="str">
        <f>IF('Номенклатура'!A138="","",'Номенклатура'!A138)</f>
        <v/>
      </c>
      <c r="B138" s="15" t="str">
        <f>IF($A138="","",'Номенклатура'!B138&amp;"")</f>
        <v/>
      </c>
      <c r="C138" s="15" t="str">
        <f>IF($A138="","",'Номенклатура'!D138&amp;"")</f>
        <v/>
      </c>
      <c r="D138" s="18" t="str">
        <f>IF($A138="","",N('Номенклатура'!F138))</f>
        <v/>
      </c>
      <c r="E138" s="18" t="str">
        <f>IF($A138="","",IF(LEFT('Номенклатура'!I138,16)="Недопустимый код",0,SUMIFS('Движения'!$F$6:$F$5005,'Движения'!$B$6:$B$5005,$A138,'Движения'!$C$6:$C$5005,"Приход")))</f>
        <v/>
      </c>
      <c r="F138" s="18" t="str">
        <f>IF($A138="","",-IF(LEFT('Номенклатура'!I138,16)="Недопустимый код",0,SUMIFS('Движения'!$F$6:$F$5005,'Движения'!$B$6:$B$5005,$A138,'Движения'!$C$6:$C$5005,"Расход")))</f>
        <v/>
      </c>
      <c r="G138" s="18" t="str">
        <f>IF($A138="","",-IF(LEFT('Номенклатура'!I138,16)="Недопустимый код",0,SUMIFS('Движения'!$F$6:$F$5005,'Движения'!$B$6:$B$5005,$A138,'Движения'!$C$6:$C$5005,"Списание")))</f>
        <v/>
      </c>
      <c r="H138" s="18" t="str">
        <f>IF($A138="","",IF(LEFT('Номенклатура'!I138,16)="Недопустимый код",0,SUMIFS('Движения'!$F$6:$F$5005,'Движения'!$B$6:$B$5005,$A138,'Движения'!$C$6:$C$5005,"Корректировка остатка")))</f>
        <v/>
      </c>
      <c r="I138" s="18" t="str">
        <f>IF($A138="","",ROUND(D138+E138-F138-G138+H138,6))</f>
        <v/>
      </c>
      <c r="J138" s="18" t="str">
        <f>IF($A138="","",IF('Номенклатура'!G138="","",N('Номенклатура'!G138)))</f>
        <v/>
      </c>
      <c r="K138" s="15" t="str">
        <f>IF($A138="","",IF('Номенклатура'!I138&lt;&gt;"ОК","Проверьте номенклатуру: "&amp;'Номенклатура'!I138,IF(I138&lt;0,"Проблема данных: остаток меньше нуля",IF(J138="","Минимум не задан",IF(I138&lt;=J138,"Пополнить","ОК")))))</f>
        <v/>
      </c>
      <c r="L138" s="18" t="str">
        <f>IF($A138="","",IF(NOT(ISNUMBER('Номенклатура'!E138)),"",IF('Номенклатура'!E138&gt;0,ROUND(I138/'Номенклатура'!E138,2),"")))</f>
        <v/>
      </c>
    </row>
    <row r="139" spans="1:12" x14ac:dyDescent="0.25">
      <c r="A139" s="15" t="str">
        <f>IF('Номенклатура'!A139="","",'Номенклатура'!A139)</f>
        <v/>
      </c>
      <c r="B139" s="15" t="str">
        <f>IF($A139="","",'Номенклатура'!B139&amp;"")</f>
        <v/>
      </c>
      <c r="C139" s="15" t="str">
        <f>IF($A139="","",'Номенклатура'!D139&amp;"")</f>
        <v/>
      </c>
      <c r="D139" s="18" t="str">
        <f>IF($A139="","",N('Номенклатура'!F139))</f>
        <v/>
      </c>
      <c r="E139" s="18" t="str">
        <f>IF($A139="","",IF(LEFT('Номенклатура'!I139,16)="Недопустимый код",0,SUMIFS('Движения'!$F$6:$F$5005,'Движения'!$B$6:$B$5005,$A139,'Движения'!$C$6:$C$5005,"Приход")))</f>
        <v/>
      </c>
      <c r="F139" s="18" t="str">
        <f>IF($A139="","",-IF(LEFT('Номенклатура'!I139,16)="Недопустимый код",0,SUMIFS('Движения'!$F$6:$F$5005,'Движения'!$B$6:$B$5005,$A139,'Движения'!$C$6:$C$5005,"Расход")))</f>
        <v/>
      </c>
      <c r="G139" s="18" t="str">
        <f>IF($A139="","",-IF(LEFT('Номенклатура'!I139,16)="Недопустимый код",0,SUMIFS('Движения'!$F$6:$F$5005,'Движения'!$B$6:$B$5005,$A139,'Движения'!$C$6:$C$5005,"Списание")))</f>
        <v/>
      </c>
      <c r="H139" s="18" t="str">
        <f>IF($A139="","",IF(LEFT('Номенклатура'!I139,16)="Недопустимый код",0,SUMIFS('Движения'!$F$6:$F$5005,'Движения'!$B$6:$B$5005,$A139,'Движения'!$C$6:$C$5005,"Корректировка остатка")))</f>
        <v/>
      </c>
      <c r="I139" s="18" t="str">
        <f>IF($A139="","",ROUND(D139+E139-F139-G139+H139,6))</f>
        <v/>
      </c>
      <c r="J139" s="18" t="str">
        <f>IF($A139="","",IF('Номенклатура'!G139="","",N('Номенклатура'!G139)))</f>
        <v/>
      </c>
      <c r="K139" s="15" t="str">
        <f>IF($A139="","",IF('Номенклатура'!I139&lt;&gt;"ОК","Проверьте номенклатуру: "&amp;'Номенклатура'!I139,IF(I139&lt;0,"Проблема данных: остаток меньше нуля",IF(J139="","Минимум не задан",IF(I139&lt;=J139,"Пополнить","ОК")))))</f>
        <v/>
      </c>
      <c r="L139" s="18" t="str">
        <f>IF($A139="","",IF(NOT(ISNUMBER('Номенклатура'!E139)),"",IF('Номенклатура'!E139&gt;0,ROUND(I139/'Номенклатура'!E139,2),"")))</f>
        <v/>
      </c>
    </row>
    <row r="140" spans="1:12" x14ac:dyDescent="0.25">
      <c r="A140" s="15" t="str">
        <f>IF('Номенклатура'!A140="","",'Номенклатура'!A140)</f>
        <v/>
      </c>
      <c r="B140" s="15" t="str">
        <f>IF($A140="","",'Номенклатура'!B140&amp;"")</f>
        <v/>
      </c>
      <c r="C140" s="15" t="str">
        <f>IF($A140="","",'Номенклатура'!D140&amp;"")</f>
        <v/>
      </c>
      <c r="D140" s="18" t="str">
        <f>IF($A140="","",N('Номенклатура'!F140))</f>
        <v/>
      </c>
      <c r="E140" s="18" t="str">
        <f>IF($A140="","",IF(LEFT('Номенклатура'!I140,16)="Недопустимый код",0,SUMIFS('Движения'!$F$6:$F$5005,'Движения'!$B$6:$B$5005,$A140,'Движения'!$C$6:$C$5005,"Приход")))</f>
        <v/>
      </c>
      <c r="F140" s="18" t="str">
        <f>IF($A140="","",-IF(LEFT('Номенклатура'!I140,16)="Недопустимый код",0,SUMIFS('Движения'!$F$6:$F$5005,'Движения'!$B$6:$B$5005,$A140,'Движения'!$C$6:$C$5005,"Расход")))</f>
        <v/>
      </c>
      <c r="G140" s="18" t="str">
        <f>IF($A140="","",-IF(LEFT('Номенклатура'!I140,16)="Недопустимый код",0,SUMIFS('Движения'!$F$6:$F$5005,'Движения'!$B$6:$B$5005,$A140,'Движения'!$C$6:$C$5005,"Списание")))</f>
        <v/>
      </c>
      <c r="H140" s="18" t="str">
        <f>IF($A140="","",IF(LEFT('Номенклатура'!I140,16)="Недопустимый код",0,SUMIFS('Движения'!$F$6:$F$5005,'Движения'!$B$6:$B$5005,$A140,'Движения'!$C$6:$C$5005,"Корректировка остатка")))</f>
        <v/>
      </c>
      <c r="I140" s="18" t="str">
        <f>IF($A140="","",ROUND(D140+E140-F140-G140+H140,6))</f>
        <v/>
      </c>
      <c r="J140" s="18" t="str">
        <f>IF($A140="","",IF('Номенклатура'!G140="","",N('Номенклатура'!G140)))</f>
        <v/>
      </c>
      <c r="K140" s="15" t="str">
        <f>IF($A140="","",IF('Номенклатура'!I140&lt;&gt;"ОК","Проверьте номенклатуру: "&amp;'Номенклатура'!I140,IF(I140&lt;0,"Проблема данных: остаток меньше нуля",IF(J140="","Минимум не задан",IF(I140&lt;=J140,"Пополнить","ОК")))))</f>
        <v/>
      </c>
      <c r="L140" s="18" t="str">
        <f>IF($A140="","",IF(NOT(ISNUMBER('Номенклатура'!E140)),"",IF('Номенклатура'!E140&gt;0,ROUND(I140/'Номенклатура'!E140,2),"")))</f>
        <v/>
      </c>
    </row>
    <row r="141" spans="1:12" x14ac:dyDescent="0.25">
      <c r="A141" s="15" t="str">
        <f>IF('Номенклатура'!A141="","",'Номенклатура'!A141)</f>
        <v/>
      </c>
      <c r="B141" s="15" t="str">
        <f>IF($A141="","",'Номенклатура'!B141&amp;"")</f>
        <v/>
      </c>
      <c r="C141" s="15" t="str">
        <f>IF($A141="","",'Номенклатура'!D141&amp;"")</f>
        <v/>
      </c>
      <c r="D141" s="18" t="str">
        <f>IF($A141="","",N('Номенклатура'!F141))</f>
        <v/>
      </c>
      <c r="E141" s="18" t="str">
        <f>IF($A141="","",IF(LEFT('Номенклатура'!I141,16)="Недопустимый код",0,SUMIFS('Движения'!$F$6:$F$5005,'Движения'!$B$6:$B$5005,$A141,'Движения'!$C$6:$C$5005,"Приход")))</f>
        <v/>
      </c>
      <c r="F141" s="18" t="str">
        <f>IF($A141="","",-IF(LEFT('Номенклатура'!I141,16)="Недопустимый код",0,SUMIFS('Движения'!$F$6:$F$5005,'Движения'!$B$6:$B$5005,$A141,'Движения'!$C$6:$C$5005,"Расход")))</f>
        <v/>
      </c>
      <c r="G141" s="18" t="str">
        <f>IF($A141="","",-IF(LEFT('Номенклатура'!I141,16)="Недопустимый код",0,SUMIFS('Движения'!$F$6:$F$5005,'Движения'!$B$6:$B$5005,$A141,'Движения'!$C$6:$C$5005,"Списание")))</f>
        <v/>
      </c>
      <c r="H141" s="18" t="str">
        <f>IF($A141="","",IF(LEFT('Номенклатура'!I141,16)="Недопустимый код",0,SUMIFS('Движения'!$F$6:$F$5005,'Движения'!$B$6:$B$5005,$A141,'Движения'!$C$6:$C$5005,"Корректировка остатка")))</f>
        <v/>
      </c>
      <c r="I141" s="18" t="str">
        <f>IF($A141="","",ROUND(D141+E141-F141-G141+H141,6))</f>
        <v/>
      </c>
      <c r="J141" s="18" t="str">
        <f>IF($A141="","",IF('Номенклатура'!G141="","",N('Номенклатура'!G141)))</f>
        <v/>
      </c>
      <c r="K141" s="15" t="str">
        <f>IF($A141="","",IF('Номенклатура'!I141&lt;&gt;"ОК","Проверьте номенклатуру: "&amp;'Номенклатура'!I141,IF(I141&lt;0,"Проблема данных: остаток меньше нуля",IF(J141="","Минимум не задан",IF(I141&lt;=J141,"Пополнить","ОК")))))</f>
        <v/>
      </c>
      <c r="L141" s="18" t="str">
        <f>IF($A141="","",IF(NOT(ISNUMBER('Номенклатура'!E141)),"",IF('Номенклатура'!E141&gt;0,ROUND(I141/'Номенклатура'!E141,2),"")))</f>
        <v/>
      </c>
    </row>
    <row r="142" spans="1:12" x14ac:dyDescent="0.25">
      <c r="A142" s="15" t="str">
        <f>IF('Номенклатура'!A142="","",'Номенклатура'!A142)</f>
        <v/>
      </c>
      <c r="B142" s="15" t="str">
        <f>IF($A142="","",'Номенклатура'!B142&amp;"")</f>
        <v/>
      </c>
      <c r="C142" s="15" t="str">
        <f>IF($A142="","",'Номенклатура'!D142&amp;"")</f>
        <v/>
      </c>
      <c r="D142" s="18" t="str">
        <f>IF($A142="","",N('Номенклатура'!F142))</f>
        <v/>
      </c>
      <c r="E142" s="18" t="str">
        <f>IF($A142="","",IF(LEFT('Номенклатура'!I142,16)="Недопустимый код",0,SUMIFS('Движения'!$F$6:$F$5005,'Движения'!$B$6:$B$5005,$A142,'Движения'!$C$6:$C$5005,"Приход")))</f>
        <v/>
      </c>
      <c r="F142" s="18" t="str">
        <f>IF($A142="","",-IF(LEFT('Номенклатура'!I142,16)="Недопустимый код",0,SUMIFS('Движения'!$F$6:$F$5005,'Движения'!$B$6:$B$5005,$A142,'Движения'!$C$6:$C$5005,"Расход")))</f>
        <v/>
      </c>
      <c r="G142" s="18" t="str">
        <f>IF($A142="","",-IF(LEFT('Номенклатура'!I142,16)="Недопустимый код",0,SUMIFS('Движения'!$F$6:$F$5005,'Движения'!$B$6:$B$5005,$A142,'Движения'!$C$6:$C$5005,"Списание")))</f>
        <v/>
      </c>
      <c r="H142" s="18" t="str">
        <f>IF($A142="","",IF(LEFT('Номенклатура'!I142,16)="Недопустимый код",0,SUMIFS('Движения'!$F$6:$F$5005,'Движения'!$B$6:$B$5005,$A142,'Движения'!$C$6:$C$5005,"Корректировка остатка")))</f>
        <v/>
      </c>
      <c r="I142" s="18" t="str">
        <f>IF($A142="","",ROUND(D142+E142-F142-G142+H142,6))</f>
        <v/>
      </c>
      <c r="J142" s="18" t="str">
        <f>IF($A142="","",IF('Номенклатура'!G142="","",N('Номенклатура'!G142)))</f>
        <v/>
      </c>
      <c r="K142" s="15" t="str">
        <f>IF($A142="","",IF('Номенклатура'!I142&lt;&gt;"ОК","Проверьте номенклатуру: "&amp;'Номенклатура'!I142,IF(I142&lt;0,"Проблема данных: остаток меньше нуля",IF(J142="","Минимум не задан",IF(I142&lt;=J142,"Пополнить","ОК")))))</f>
        <v/>
      </c>
      <c r="L142" s="18" t="str">
        <f>IF($A142="","",IF(NOT(ISNUMBER('Номенклатура'!E142)),"",IF('Номенклатура'!E142&gt;0,ROUND(I142/'Номенклатура'!E142,2),"")))</f>
        <v/>
      </c>
    </row>
    <row r="143" spans="1:12" x14ac:dyDescent="0.25">
      <c r="A143" s="15" t="str">
        <f>IF('Номенклатура'!A143="","",'Номенклатура'!A143)</f>
        <v/>
      </c>
      <c r="B143" s="15" t="str">
        <f>IF($A143="","",'Номенклатура'!B143&amp;"")</f>
        <v/>
      </c>
      <c r="C143" s="15" t="str">
        <f>IF($A143="","",'Номенклатура'!D143&amp;"")</f>
        <v/>
      </c>
      <c r="D143" s="18" t="str">
        <f>IF($A143="","",N('Номенклатура'!F143))</f>
        <v/>
      </c>
      <c r="E143" s="18" t="str">
        <f>IF($A143="","",IF(LEFT('Номенклатура'!I143,16)="Недопустимый код",0,SUMIFS('Движения'!$F$6:$F$5005,'Движения'!$B$6:$B$5005,$A143,'Движения'!$C$6:$C$5005,"Приход")))</f>
        <v/>
      </c>
      <c r="F143" s="18" t="str">
        <f>IF($A143="","",-IF(LEFT('Номенклатура'!I143,16)="Недопустимый код",0,SUMIFS('Движения'!$F$6:$F$5005,'Движения'!$B$6:$B$5005,$A143,'Движения'!$C$6:$C$5005,"Расход")))</f>
        <v/>
      </c>
      <c r="G143" s="18" t="str">
        <f>IF($A143="","",-IF(LEFT('Номенклатура'!I143,16)="Недопустимый код",0,SUMIFS('Движения'!$F$6:$F$5005,'Движения'!$B$6:$B$5005,$A143,'Движения'!$C$6:$C$5005,"Списание")))</f>
        <v/>
      </c>
      <c r="H143" s="18" t="str">
        <f>IF($A143="","",IF(LEFT('Номенклатура'!I143,16)="Недопустимый код",0,SUMIFS('Движения'!$F$6:$F$5005,'Движения'!$B$6:$B$5005,$A143,'Движения'!$C$6:$C$5005,"Корректировка остатка")))</f>
        <v/>
      </c>
      <c r="I143" s="18" t="str">
        <f>IF($A143="","",ROUND(D143+E143-F143-G143+H143,6))</f>
        <v/>
      </c>
      <c r="J143" s="18" t="str">
        <f>IF($A143="","",IF('Номенклатура'!G143="","",N('Номенклатура'!G143)))</f>
        <v/>
      </c>
      <c r="K143" s="15" t="str">
        <f>IF($A143="","",IF('Номенклатура'!I143&lt;&gt;"ОК","Проверьте номенклатуру: "&amp;'Номенклатура'!I143,IF(I143&lt;0,"Проблема данных: остаток меньше нуля",IF(J143="","Минимум не задан",IF(I143&lt;=J143,"Пополнить","ОК")))))</f>
        <v/>
      </c>
      <c r="L143" s="18" t="str">
        <f>IF($A143="","",IF(NOT(ISNUMBER('Номенклатура'!E143)),"",IF('Номенклатура'!E143&gt;0,ROUND(I143/'Номенклатура'!E143,2),"")))</f>
        <v/>
      </c>
    </row>
    <row r="144" spans="1:12" x14ac:dyDescent="0.25">
      <c r="A144" s="15" t="str">
        <f>IF('Номенклатура'!A144="","",'Номенклатура'!A144)</f>
        <v/>
      </c>
      <c r="B144" s="15" t="str">
        <f>IF($A144="","",'Номенклатура'!B144&amp;"")</f>
        <v/>
      </c>
      <c r="C144" s="15" t="str">
        <f>IF($A144="","",'Номенклатура'!D144&amp;"")</f>
        <v/>
      </c>
      <c r="D144" s="18" t="str">
        <f>IF($A144="","",N('Номенклатура'!F144))</f>
        <v/>
      </c>
      <c r="E144" s="18" t="str">
        <f>IF($A144="","",IF(LEFT('Номенклатура'!I144,16)="Недопустимый код",0,SUMIFS('Движения'!$F$6:$F$5005,'Движения'!$B$6:$B$5005,$A144,'Движения'!$C$6:$C$5005,"Приход")))</f>
        <v/>
      </c>
      <c r="F144" s="18" t="str">
        <f>IF($A144="","",-IF(LEFT('Номенклатура'!I144,16)="Недопустимый код",0,SUMIFS('Движения'!$F$6:$F$5005,'Движения'!$B$6:$B$5005,$A144,'Движения'!$C$6:$C$5005,"Расход")))</f>
        <v/>
      </c>
      <c r="G144" s="18" t="str">
        <f>IF($A144="","",-IF(LEFT('Номенклатура'!I144,16)="Недопустимый код",0,SUMIFS('Движения'!$F$6:$F$5005,'Движения'!$B$6:$B$5005,$A144,'Движения'!$C$6:$C$5005,"Списание")))</f>
        <v/>
      </c>
      <c r="H144" s="18" t="str">
        <f>IF($A144="","",IF(LEFT('Номенклатура'!I144,16)="Недопустимый код",0,SUMIFS('Движения'!$F$6:$F$5005,'Движения'!$B$6:$B$5005,$A144,'Движения'!$C$6:$C$5005,"Корректировка остатка")))</f>
        <v/>
      </c>
      <c r="I144" s="18" t="str">
        <f>IF($A144="","",ROUND(D144+E144-F144-G144+H144,6))</f>
        <v/>
      </c>
      <c r="J144" s="18" t="str">
        <f>IF($A144="","",IF('Номенклатура'!G144="","",N('Номенклатура'!G144)))</f>
        <v/>
      </c>
      <c r="K144" s="15" t="str">
        <f>IF($A144="","",IF('Номенклатура'!I144&lt;&gt;"ОК","Проверьте номенклатуру: "&amp;'Номенклатура'!I144,IF(I144&lt;0,"Проблема данных: остаток меньше нуля",IF(J144="","Минимум не задан",IF(I144&lt;=J144,"Пополнить","ОК")))))</f>
        <v/>
      </c>
      <c r="L144" s="18" t="str">
        <f>IF($A144="","",IF(NOT(ISNUMBER('Номенклатура'!E144)),"",IF('Номенклатура'!E144&gt;0,ROUND(I144/'Номенклатура'!E144,2),"")))</f>
        <v/>
      </c>
    </row>
    <row r="145" spans="1:12" x14ac:dyDescent="0.25">
      <c r="A145" s="15" t="str">
        <f>IF('Номенклатура'!A145="","",'Номенклатура'!A145)</f>
        <v/>
      </c>
      <c r="B145" s="15" t="str">
        <f>IF($A145="","",'Номенклатура'!B145&amp;"")</f>
        <v/>
      </c>
      <c r="C145" s="15" t="str">
        <f>IF($A145="","",'Номенклатура'!D145&amp;"")</f>
        <v/>
      </c>
      <c r="D145" s="18" t="str">
        <f>IF($A145="","",N('Номенклатура'!F145))</f>
        <v/>
      </c>
      <c r="E145" s="18" t="str">
        <f>IF($A145="","",IF(LEFT('Номенклатура'!I145,16)="Недопустимый код",0,SUMIFS('Движения'!$F$6:$F$5005,'Движения'!$B$6:$B$5005,$A145,'Движения'!$C$6:$C$5005,"Приход")))</f>
        <v/>
      </c>
      <c r="F145" s="18" t="str">
        <f>IF($A145="","",-IF(LEFT('Номенклатура'!I145,16)="Недопустимый код",0,SUMIFS('Движения'!$F$6:$F$5005,'Движения'!$B$6:$B$5005,$A145,'Движения'!$C$6:$C$5005,"Расход")))</f>
        <v/>
      </c>
      <c r="G145" s="18" t="str">
        <f>IF($A145="","",-IF(LEFT('Номенклатура'!I145,16)="Недопустимый код",0,SUMIFS('Движения'!$F$6:$F$5005,'Движения'!$B$6:$B$5005,$A145,'Движения'!$C$6:$C$5005,"Списание")))</f>
        <v/>
      </c>
      <c r="H145" s="18" t="str">
        <f>IF($A145="","",IF(LEFT('Номенклатура'!I145,16)="Недопустимый код",0,SUMIFS('Движения'!$F$6:$F$5005,'Движения'!$B$6:$B$5005,$A145,'Движения'!$C$6:$C$5005,"Корректировка остатка")))</f>
        <v/>
      </c>
      <c r="I145" s="18" t="str">
        <f>IF($A145="","",ROUND(D145+E145-F145-G145+H145,6))</f>
        <v/>
      </c>
      <c r="J145" s="18" t="str">
        <f>IF($A145="","",IF('Номенклатура'!G145="","",N('Номенклатура'!G145)))</f>
        <v/>
      </c>
      <c r="K145" s="15" t="str">
        <f>IF($A145="","",IF('Номенклатура'!I145&lt;&gt;"ОК","Проверьте номенклатуру: "&amp;'Номенклатура'!I145,IF(I145&lt;0,"Проблема данных: остаток меньше нуля",IF(J145="","Минимум не задан",IF(I145&lt;=J145,"Пополнить","ОК")))))</f>
        <v/>
      </c>
      <c r="L145" s="18" t="str">
        <f>IF($A145="","",IF(NOT(ISNUMBER('Номенклатура'!E145)),"",IF('Номенклатура'!E145&gt;0,ROUND(I145/'Номенклатура'!E145,2),"")))</f>
        <v/>
      </c>
    </row>
    <row r="146" spans="1:12" x14ac:dyDescent="0.25">
      <c r="A146" s="15" t="str">
        <f>IF('Номенклатура'!A146="","",'Номенклатура'!A146)</f>
        <v/>
      </c>
      <c r="B146" s="15" t="str">
        <f>IF($A146="","",'Номенклатура'!B146&amp;"")</f>
        <v/>
      </c>
      <c r="C146" s="15" t="str">
        <f>IF($A146="","",'Номенклатура'!D146&amp;"")</f>
        <v/>
      </c>
      <c r="D146" s="18" t="str">
        <f>IF($A146="","",N('Номенклатура'!F146))</f>
        <v/>
      </c>
      <c r="E146" s="18" t="str">
        <f>IF($A146="","",IF(LEFT('Номенклатура'!I146,16)="Недопустимый код",0,SUMIFS('Движения'!$F$6:$F$5005,'Движения'!$B$6:$B$5005,$A146,'Движения'!$C$6:$C$5005,"Приход")))</f>
        <v/>
      </c>
      <c r="F146" s="18" t="str">
        <f>IF($A146="","",-IF(LEFT('Номенклатура'!I146,16)="Недопустимый код",0,SUMIFS('Движения'!$F$6:$F$5005,'Движения'!$B$6:$B$5005,$A146,'Движения'!$C$6:$C$5005,"Расход")))</f>
        <v/>
      </c>
      <c r="G146" s="18" t="str">
        <f>IF($A146="","",-IF(LEFT('Номенклатура'!I146,16)="Недопустимый код",0,SUMIFS('Движения'!$F$6:$F$5005,'Движения'!$B$6:$B$5005,$A146,'Движения'!$C$6:$C$5005,"Списание")))</f>
        <v/>
      </c>
      <c r="H146" s="18" t="str">
        <f>IF($A146="","",IF(LEFT('Номенклатура'!I146,16)="Недопустимый код",0,SUMIFS('Движения'!$F$6:$F$5005,'Движения'!$B$6:$B$5005,$A146,'Движения'!$C$6:$C$5005,"Корректировка остатка")))</f>
        <v/>
      </c>
      <c r="I146" s="18" t="str">
        <f>IF($A146="","",ROUND(D146+E146-F146-G146+H146,6))</f>
        <v/>
      </c>
      <c r="J146" s="18" t="str">
        <f>IF($A146="","",IF('Номенклатура'!G146="","",N('Номенклатура'!G146)))</f>
        <v/>
      </c>
      <c r="K146" s="15" t="str">
        <f>IF($A146="","",IF('Номенклатура'!I146&lt;&gt;"ОК","Проверьте номенклатуру: "&amp;'Номенклатура'!I146,IF(I146&lt;0,"Проблема данных: остаток меньше нуля",IF(J146="","Минимум не задан",IF(I146&lt;=J146,"Пополнить","ОК")))))</f>
        <v/>
      </c>
      <c r="L146" s="18" t="str">
        <f>IF($A146="","",IF(NOT(ISNUMBER('Номенклатура'!E146)),"",IF('Номенклатура'!E146&gt;0,ROUND(I146/'Номенклатура'!E146,2),"")))</f>
        <v/>
      </c>
    </row>
    <row r="147" spans="1:12" x14ac:dyDescent="0.25">
      <c r="A147" s="15" t="str">
        <f>IF('Номенклатура'!A147="","",'Номенклатура'!A147)</f>
        <v/>
      </c>
      <c r="B147" s="15" t="str">
        <f>IF($A147="","",'Номенклатура'!B147&amp;"")</f>
        <v/>
      </c>
      <c r="C147" s="15" t="str">
        <f>IF($A147="","",'Номенклатура'!D147&amp;"")</f>
        <v/>
      </c>
      <c r="D147" s="18" t="str">
        <f>IF($A147="","",N('Номенклатура'!F147))</f>
        <v/>
      </c>
      <c r="E147" s="18" t="str">
        <f>IF($A147="","",IF(LEFT('Номенклатура'!I147,16)="Недопустимый код",0,SUMIFS('Движения'!$F$6:$F$5005,'Движения'!$B$6:$B$5005,$A147,'Движения'!$C$6:$C$5005,"Приход")))</f>
        <v/>
      </c>
      <c r="F147" s="18" t="str">
        <f>IF($A147="","",-IF(LEFT('Номенклатура'!I147,16)="Недопустимый код",0,SUMIFS('Движения'!$F$6:$F$5005,'Движения'!$B$6:$B$5005,$A147,'Движения'!$C$6:$C$5005,"Расход")))</f>
        <v/>
      </c>
      <c r="G147" s="18" t="str">
        <f>IF($A147="","",-IF(LEFT('Номенклатура'!I147,16)="Недопустимый код",0,SUMIFS('Движения'!$F$6:$F$5005,'Движения'!$B$6:$B$5005,$A147,'Движения'!$C$6:$C$5005,"Списание")))</f>
        <v/>
      </c>
      <c r="H147" s="18" t="str">
        <f>IF($A147="","",IF(LEFT('Номенклатура'!I147,16)="Недопустимый код",0,SUMIFS('Движения'!$F$6:$F$5005,'Движения'!$B$6:$B$5005,$A147,'Движения'!$C$6:$C$5005,"Корректировка остатка")))</f>
        <v/>
      </c>
      <c r="I147" s="18" t="str">
        <f>IF($A147="","",ROUND(D147+E147-F147-G147+H147,6))</f>
        <v/>
      </c>
      <c r="J147" s="18" t="str">
        <f>IF($A147="","",IF('Номенклатура'!G147="","",N('Номенклатура'!G147)))</f>
        <v/>
      </c>
      <c r="K147" s="15" t="str">
        <f>IF($A147="","",IF('Номенклатура'!I147&lt;&gt;"ОК","Проверьте номенклатуру: "&amp;'Номенклатура'!I147,IF(I147&lt;0,"Проблема данных: остаток меньше нуля",IF(J147="","Минимум не задан",IF(I147&lt;=J147,"Пополнить","ОК")))))</f>
        <v/>
      </c>
      <c r="L147" s="18" t="str">
        <f>IF($A147="","",IF(NOT(ISNUMBER('Номенклатура'!E147)),"",IF('Номенклатура'!E147&gt;0,ROUND(I147/'Номенклатура'!E147,2),"")))</f>
        <v/>
      </c>
    </row>
    <row r="148" spans="1:12" x14ac:dyDescent="0.25">
      <c r="A148" s="15" t="str">
        <f>IF('Номенклатура'!A148="","",'Номенклатура'!A148)</f>
        <v/>
      </c>
      <c r="B148" s="15" t="str">
        <f>IF($A148="","",'Номенклатура'!B148&amp;"")</f>
        <v/>
      </c>
      <c r="C148" s="15" t="str">
        <f>IF($A148="","",'Номенклатура'!D148&amp;"")</f>
        <v/>
      </c>
      <c r="D148" s="18" t="str">
        <f>IF($A148="","",N('Номенклатура'!F148))</f>
        <v/>
      </c>
      <c r="E148" s="18" t="str">
        <f>IF($A148="","",IF(LEFT('Номенклатура'!I148,16)="Недопустимый код",0,SUMIFS('Движения'!$F$6:$F$5005,'Движения'!$B$6:$B$5005,$A148,'Движения'!$C$6:$C$5005,"Приход")))</f>
        <v/>
      </c>
      <c r="F148" s="18" t="str">
        <f>IF($A148="","",-IF(LEFT('Номенклатура'!I148,16)="Недопустимый код",0,SUMIFS('Движения'!$F$6:$F$5005,'Движения'!$B$6:$B$5005,$A148,'Движения'!$C$6:$C$5005,"Расход")))</f>
        <v/>
      </c>
      <c r="G148" s="18" t="str">
        <f>IF($A148="","",-IF(LEFT('Номенклатура'!I148,16)="Недопустимый код",0,SUMIFS('Движения'!$F$6:$F$5005,'Движения'!$B$6:$B$5005,$A148,'Движения'!$C$6:$C$5005,"Списание")))</f>
        <v/>
      </c>
      <c r="H148" s="18" t="str">
        <f>IF($A148="","",IF(LEFT('Номенклатура'!I148,16)="Недопустимый код",0,SUMIFS('Движения'!$F$6:$F$5005,'Движения'!$B$6:$B$5005,$A148,'Движения'!$C$6:$C$5005,"Корректировка остатка")))</f>
        <v/>
      </c>
      <c r="I148" s="18" t="str">
        <f>IF($A148="","",ROUND(D148+E148-F148-G148+H148,6))</f>
        <v/>
      </c>
      <c r="J148" s="18" t="str">
        <f>IF($A148="","",IF('Номенклатура'!G148="","",N('Номенклатура'!G148)))</f>
        <v/>
      </c>
      <c r="K148" s="15" t="str">
        <f>IF($A148="","",IF('Номенклатура'!I148&lt;&gt;"ОК","Проверьте номенклатуру: "&amp;'Номенклатура'!I148,IF(I148&lt;0,"Проблема данных: остаток меньше нуля",IF(J148="","Минимум не задан",IF(I148&lt;=J148,"Пополнить","ОК")))))</f>
        <v/>
      </c>
      <c r="L148" s="18" t="str">
        <f>IF($A148="","",IF(NOT(ISNUMBER('Номенклатура'!E148)),"",IF('Номенклатура'!E148&gt;0,ROUND(I148/'Номенклатура'!E148,2),"")))</f>
        <v/>
      </c>
    </row>
    <row r="149" spans="1:12" x14ac:dyDescent="0.25">
      <c r="A149" s="15" t="str">
        <f>IF('Номенклатура'!A149="","",'Номенклатура'!A149)</f>
        <v/>
      </c>
      <c r="B149" s="15" t="str">
        <f>IF($A149="","",'Номенклатура'!B149&amp;"")</f>
        <v/>
      </c>
      <c r="C149" s="15" t="str">
        <f>IF($A149="","",'Номенклатура'!D149&amp;"")</f>
        <v/>
      </c>
      <c r="D149" s="18" t="str">
        <f>IF($A149="","",N('Номенклатура'!F149))</f>
        <v/>
      </c>
      <c r="E149" s="18" t="str">
        <f>IF($A149="","",IF(LEFT('Номенклатура'!I149,16)="Недопустимый код",0,SUMIFS('Движения'!$F$6:$F$5005,'Движения'!$B$6:$B$5005,$A149,'Движения'!$C$6:$C$5005,"Приход")))</f>
        <v/>
      </c>
      <c r="F149" s="18" t="str">
        <f>IF($A149="","",-IF(LEFT('Номенклатура'!I149,16)="Недопустимый код",0,SUMIFS('Движения'!$F$6:$F$5005,'Движения'!$B$6:$B$5005,$A149,'Движения'!$C$6:$C$5005,"Расход")))</f>
        <v/>
      </c>
      <c r="G149" s="18" t="str">
        <f>IF($A149="","",-IF(LEFT('Номенклатура'!I149,16)="Недопустимый код",0,SUMIFS('Движения'!$F$6:$F$5005,'Движения'!$B$6:$B$5005,$A149,'Движения'!$C$6:$C$5005,"Списание")))</f>
        <v/>
      </c>
      <c r="H149" s="18" t="str">
        <f>IF($A149="","",IF(LEFT('Номенклатура'!I149,16)="Недопустимый код",0,SUMIFS('Движения'!$F$6:$F$5005,'Движения'!$B$6:$B$5005,$A149,'Движения'!$C$6:$C$5005,"Корректировка остатка")))</f>
        <v/>
      </c>
      <c r="I149" s="18" t="str">
        <f>IF($A149="","",ROUND(D149+E149-F149-G149+H149,6))</f>
        <v/>
      </c>
      <c r="J149" s="18" t="str">
        <f>IF($A149="","",IF('Номенклатура'!G149="","",N('Номенклатура'!G149)))</f>
        <v/>
      </c>
      <c r="K149" s="15" t="str">
        <f>IF($A149="","",IF('Номенклатура'!I149&lt;&gt;"ОК","Проверьте номенклатуру: "&amp;'Номенклатура'!I149,IF(I149&lt;0,"Проблема данных: остаток меньше нуля",IF(J149="","Минимум не задан",IF(I149&lt;=J149,"Пополнить","ОК")))))</f>
        <v/>
      </c>
      <c r="L149" s="18" t="str">
        <f>IF($A149="","",IF(NOT(ISNUMBER('Номенклатура'!E149)),"",IF('Номенклатура'!E149&gt;0,ROUND(I149/'Номенклатура'!E149,2),"")))</f>
        <v/>
      </c>
    </row>
    <row r="150" spans="1:12" x14ac:dyDescent="0.25">
      <c r="A150" s="15" t="str">
        <f>IF('Номенклатура'!A150="","",'Номенклатура'!A150)</f>
        <v/>
      </c>
      <c r="B150" s="15" t="str">
        <f>IF($A150="","",'Номенклатура'!B150&amp;"")</f>
        <v/>
      </c>
      <c r="C150" s="15" t="str">
        <f>IF($A150="","",'Номенклатура'!D150&amp;"")</f>
        <v/>
      </c>
      <c r="D150" s="18" t="str">
        <f>IF($A150="","",N('Номенклатура'!F150))</f>
        <v/>
      </c>
      <c r="E150" s="18" t="str">
        <f>IF($A150="","",IF(LEFT('Номенклатура'!I150,16)="Недопустимый код",0,SUMIFS('Движения'!$F$6:$F$5005,'Движения'!$B$6:$B$5005,$A150,'Движения'!$C$6:$C$5005,"Приход")))</f>
        <v/>
      </c>
      <c r="F150" s="18" t="str">
        <f>IF($A150="","",-IF(LEFT('Номенклатура'!I150,16)="Недопустимый код",0,SUMIFS('Движения'!$F$6:$F$5005,'Движения'!$B$6:$B$5005,$A150,'Движения'!$C$6:$C$5005,"Расход")))</f>
        <v/>
      </c>
      <c r="G150" s="18" t="str">
        <f>IF($A150="","",-IF(LEFT('Номенклатура'!I150,16)="Недопустимый код",0,SUMIFS('Движения'!$F$6:$F$5005,'Движения'!$B$6:$B$5005,$A150,'Движения'!$C$6:$C$5005,"Списание")))</f>
        <v/>
      </c>
      <c r="H150" s="18" t="str">
        <f>IF($A150="","",IF(LEFT('Номенклатура'!I150,16)="Недопустимый код",0,SUMIFS('Движения'!$F$6:$F$5005,'Движения'!$B$6:$B$5005,$A150,'Движения'!$C$6:$C$5005,"Корректировка остатка")))</f>
        <v/>
      </c>
      <c r="I150" s="18" t="str">
        <f>IF($A150="","",ROUND(D150+E150-F150-G150+H150,6))</f>
        <v/>
      </c>
      <c r="J150" s="18" t="str">
        <f>IF($A150="","",IF('Номенклатура'!G150="","",N('Номенклатура'!G150)))</f>
        <v/>
      </c>
      <c r="K150" s="15" t="str">
        <f>IF($A150="","",IF('Номенклатура'!I150&lt;&gt;"ОК","Проверьте номенклатуру: "&amp;'Номенклатура'!I150,IF(I150&lt;0,"Проблема данных: остаток меньше нуля",IF(J150="","Минимум не задан",IF(I150&lt;=J150,"Пополнить","ОК")))))</f>
        <v/>
      </c>
      <c r="L150" s="18" t="str">
        <f>IF($A150="","",IF(NOT(ISNUMBER('Номенклатура'!E150)),"",IF('Номенклатура'!E150&gt;0,ROUND(I150/'Номенклатура'!E150,2),"")))</f>
        <v/>
      </c>
    </row>
    <row r="151" spans="1:12" x14ac:dyDescent="0.25">
      <c r="A151" s="15" t="str">
        <f>IF('Номенклатура'!A151="","",'Номенклатура'!A151)</f>
        <v/>
      </c>
      <c r="B151" s="15" t="str">
        <f>IF($A151="","",'Номенклатура'!B151&amp;"")</f>
        <v/>
      </c>
      <c r="C151" s="15" t="str">
        <f>IF($A151="","",'Номенклатура'!D151&amp;"")</f>
        <v/>
      </c>
      <c r="D151" s="18" t="str">
        <f>IF($A151="","",N('Номенклатура'!F151))</f>
        <v/>
      </c>
      <c r="E151" s="18" t="str">
        <f>IF($A151="","",IF(LEFT('Номенклатура'!I151,16)="Недопустимый код",0,SUMIFS('Движения'!$F$6:$F$5005,'Движения'!$B$6:$B$5005,$A151,'Движения'!$C$6:$C$5005,"Приход")))</f>
        <v/>
      </c>
      <c r="F151" s="18" t="str">
        <f>IF($A151="","",-IF(LEFT('Номенклатура'!I151,16)="Недопустимый код",0,SUMIFS('Движения'!$F$6:$F$5005,'Движения'!$B$6:$B$5005,$A151,'Движения'!$C$6:$C$5005,"Расход")))</f>
        <v/>
      </c>
      <c r="G151" s="18" t="str">
        <f>IF($A151="","",-IF(LEFT('Номенклатура'!I151,16)="Недопустимый код",0,SUMIFS('Движения'!$F$6:$F$5005,'Движения'!$B$6:$B$5005,$A151,'Движения'!$C$6:$C$5005,"Списание")))</f>
        <v/>
      </c>
      <c r="H151" s="18" t="str">
        <f>IF($A151="","",IF(LEFT('Номенклатура'!I151,16)="Недопустимый код",0,SUMIFS('Движения'!$F$6:$F$5005,'Движения'!$B$6:$B$5005,$A151,'Движения'!$C$6:$C$5005,"Корректировка остатка")))</f>
        <v/>
      </c>
      <c r="I151" s="18" t="str">
        <f>IF($A151="","",ROUND(D151+E151-F151-G151+H151,6))</f>
        <v/>
      </c>
      <c r="J151" s="18" t="str">
        <f>IF($A151="","",IF('Номенклатура'!G151="","",N('Номенклатура'!G151)))</f>
        <v/>
      </c>
      <c r="K151" s="15" t="str">
        <f>IF($A151="","",IF('Номенклатура'!I151&lt;&gt;"ОК","Проверьте номенклатуру: "&amp;'Номенклатура'!I151,IF(I151&lt;0,"Проблема данных: остаток меньше нуля",IF(J151="","Минимум не задан",IF(I151&lt;=J151,"Пополнить","ОК")))))</f>
        <v/>
      </c>
      <c r="L151" s="18" t="str">
        <f>IF($A151="","",IF(NOT(ISNUMBER('Номенклатура'!E151)),"",IF('Номенклатура'!E151&gt;0,ROUND(I151/'Номенклатура'!E151,2),"")))</f>
        <v/>
      </c>
    </row>
    <row r="152" spans="1:12" x14ac:dyDescent="0.25">
      <c r="A152" s="15" t="str">
        <f>IF('Номенклатура'!A152="","",'Номенклатура'!A152)</f>
        <v/>
      </c>
      <c r="B152" s="15" t="str">
        <f>IF($A152="","",'Номенклатура'!B152&amp;"")</f>
        <v/>
      </c>
      <c r="C152" s="15" t="str">
        <f>IF($A152="","",'Номенклатура'!D152&amp;"")</f>
        <v/>
      </c>
      <c r="D152" s="18" t="str">
        <f>IF($A152="","",N('Номенклатура'!F152))</f>
        <v/>
      </c>
      <c r="E152" s="18" t="str">
        <f>IF($A152="","",IF(LEFT('Номенклатура'!I152,16)="Недопустимый код",0,SUMIFS('Движения'!$F$6:$F$5005,'Движения'!$B$6:$B$5005,$A152,'Движения'!$C$6:$C$5005,"Приход")))</f>
        <v/>
      </c>
      <c r="F152" s="18" t="str">
        <f>IF($A152="","",-IF(LEFT('Номенклатура'!I152,16)="Недопустимый код",0,SUMIFS('Движения'!$F$6:$F$5005,'Движения'!$B$6:$B$5005,$A152,'Движения'!$C$6:$C$5005,"Расход")))</f>
        <v/>
      </c>
      <c r="G152" s="18" t="str">
        <f>IF($A152="","",-IF(LEFT('Номенклатура'!I152,16)="Недопустимый код",0,SUMIFS('Движения'!$F$6:$F$5005,'Движения'!$B$6:$B$5005,$A152,'Движения'!$C$6:$C$5005,"Списание")))</f>
        <v/>
      </c>
      <c r="H152" s="18" t="str">
        <f>IF($A152="","",IF(LEFT('Номенклатура'!I152,16)="Недопустимый код",0,SUMIFS('Движения'!$F$6:$F$5005,'Движения'!$B$6:$B$5005,$A152,'Движения'!$C$6:$C$5005,"Корректировка остатка")))</f>
        <v/>
      </c>
      <c r="I152" s="18" t="str">
        <f>IF($A152="","",ROUND(D152+E152-F152-G152+H152,6))</f>
        <v/>
      </c>
      <c r="J152" s="18" t="str">
        <f>IF($A152="","",IF('Номенклатура'!G152="","",N('Номенклатура'!G152)))</f>
        <v/>
      </c>
      <c r="K152" s="15" t="str">
        <f>IF($A152="","",IF('Номенклатура'!I152&lt;&gt;"ОК","Проверьте номенклатуру: "&amp;'Номенклатура'!I152,IF(I152&lt;0,"Проблема данных: остаток меньше нуля",IF(J152="","Минимум не задан",IF(I152&lt;=J152,"Пополнить","ОК")))))</f>
        <v/>
      </c>
      <c r="L152" s="18" t="str">
        <f>IF($A152="","",IF(NOT(ISNUMBER('Номенклатура'!E152)),"",IF('Номенклатура'!E152&gt;0,ROUND(I152/'Номенклатура'!E152,2),"")))</f>
        <v/>
      </c>
    </row>
    <row r="153" spans="1:12" x14ac:dyDescent="0.25">
      <c r="A153" s="15" t="str">
        <f>IF('Номенклатура'!A153="","",'Номенклатура'!A153)</f>
        <v/>
      </c>
      <c r="B153" s="15" t="str">
        <f>IF($A153="","",'Номенклатура'!B153&amp;"")</f>
        <v/>
      </c>
      <c r="C153" s="15" t="str">
        <f>IF($A153="","",'Номенклатура'!D153&amp;"")</f>
        <v/>
      </c>
      <c r="D153" s="18" t="str">
        <f>IF($A153="","",N('Номенклатура'!F153))</f>
        <v/>
      </c>
      <c r="E153" s="18" t="str">
        <f>IF($A153="","",IF(LEFT('Номенклатура'!I153,16)="Недопустимый код",0,SUMIFS('Движения'!$F$6:$F$5005,'Движения'!$B$6:$B$5005,$A153,'Движения'!$C$6:$C$5005,"Приход")))</f>
        <v/>
      </c>
      <c r="F153" s="18" t="str">
        <f>IF($A153="","",-IF(LEFT('Номенклатура'!I153,16)="Недопустимый код",0,SUMIFS('Движения'!$F$6:$F$5005,'Движения'!$B$6:$B$5005,$A153,'Движения'!$C$6:$C$5005,"Расход")))</f>
        <v/>
      </c>
      <c r="G153" s="18" t="str">
        <f>IF($A153="","",-IF(LEFT('Номенклатура'!I153,16)="Недопустимый код",0,SUMIFS('Движения'!$F$6:$F$5005,'Движения'!$B$6:$B$5005,$A153,'Движения'!$C$6:$C$5005,"Списание")))</f>
        <v/>
      </c>
      <c r="H153" s="18" t="str">
        <f>IF($A153="","",IF(LEFT('Номенклатура'!I153,16)="Недопустимый код",0,SUMIFS('Движения'!$F$6:$F$5005,'Движения'!$B$6:$B$5005,$A153,'Движения'!$C$6:$C$5005,"Корректировка остатка")))</f>
        <v/>
      </c>
      <c r="I153" s="18" t="str">
        <f>IF($A153="","",ROUND(D153+E153-F153-G153+H153,6))</f>
        <v/>
      </c>
      <c r="J153" s="18" t="str">
        <f>IF($A153="","",IF('Номенклатура'!G153="","",N('Номенклатура'!G153)))</f>
        <v/>
      </c>
      <c r="K153" s="15" t="str">
        <f>IF($A153="","",IF('Номенклатура'!I153&lt;&gt;"ОК","Проверьте номенклатуру: "&amp;'Номенклатура'!I153,IF(I153&lt;0,"Проблема данных: остаток меньше нуля",IF(J153="","Минимум не задан",IF(I153&lt;=J153,"Пополнить","ОК")))))</f>
        <v/>
      </c>
      <c r="L153" s="18" t="str">
        <f>IF($A153="","",IF(NOT(ISNUMBER('Номенклатура'!E153)),"",IF('Номенклатура'!E153&gt;0,ROUND(I153/'Номенклатура'!E153,2),"")))</f>
        <v/>
      </c>
    </row>
    <row r="154" spans="1:12" x14ac:dyDescent="0.25">
      <c r="A154" s="15" t="str">
        <f>IF('Номенклатура'!A154="","",'Номенклатура'!A154)</f>
        <v/>
      </c>
      <c r="B154" s="15" t="str">
        <f>IF($A154="","",'Номенклатура'!B154&amp;"")</f>
        <v/>
      </c>
      <c r="C154" s="15" t="str">
        <f>IF($A154="","",'Номенклатура'!D154&amp;"")</f>
        <v/>
      </c>
      <c r="D154" s="18" t="str">
        <f>IF($A154="","",N('Номенклатура'!F154))</f>
        <v/>
      </c>
      <c r="E154" s="18" t="str">
        <f>IF($A154="","",IF(LEFT('Номенклатура'!I154,16)="Недопустимый код",0,SUMIFS('Движения'!$F$6:$F$5005,'Движения'!$B$6:$B$5005,$A154,'Движения'!$C$6:$C$5005,"Приход")))</f>
        <v/>
      </c>
      <c r="F154" s="18" t="str">
        <f>IF($A154="","",-IF(LEFT('Номенклатура'!I154,16)="Недопустимый код",0,SUMIFS('Движения'!$F$6:$F$5005,'Движения'!$B$6:$B$5005,$A154,'Движения'!$C$6:$C$5005,"Расход")))</f>
        <v/>
      </c>
      <c r="G154" s="18" t="str">
        <f>IF($A154="","",-IF(LEFT('Номенклатура'!I154,16)="Недопустимый код",0,SUMIFS('Движения'!$F$6:$F$5005,'Движения'!$B$6:$B$5005,$A154,'Движения'!$C$6:$C$5005,"Списание")))</f>
        <v/>
      </c>
      <c r="H154" s="18" t="str">
        <f>IF($A154="","",IF(LEFT('Номенклатура'!I154,16)="Недопустимый код",0,SUMIFS('Движения'!$F$6:$F$5005,'Движения'!$B$6:$B$5005,$A154,'Движения'!$C$6:$C$5005,"Корректировка остатка")))</f>
        <v/>
      </c>
      <c r="I154" s="18" t="str">
        <f>IF($A154="","",ROUND(D154+E154-F154-G154+H154,6))</f>
        <v/>
      </c>
      <c r="J154" s="18" t="str">
        <f>IF($A154="","",IF('Номенклатура'!G154="","",N('Номенклатура'!G154)))</f>
        <v/>
      </c>
      <c r="K154" s="15" t="str">
        <f>IF($A154="","",IF('Номенклатура'!I154&lt;&gt;"ОК","Проверьте номенклатуру: "&amp;'Номенклатура'!I154,IF(I154&lt;0,"Проблема данных: остаток меньше нуля",IF(J154="","Минимум не задан",IF(I154&lt;=J154,"Пополнить","ОК")))))</f>
        <v/>
      </c>
      <c r="L154" s="18" t="str">
        <f>IF($A154="","",IF(NOT(ISNUMBER('Номенклатура'!E154)),"",IF('Номенклатура'!E154&gt;0,ROUND(I154/'Номенклатура'!E154,2),"")))</f>
        <v/>
      </c>
    </row>
    <row r="155" spans="1:12" x14ac:dyDescent="0.25">
      <c r="A155" s="15" t="str">
        <f>IF('Номенклатура'!A155="","",'Номенклатура'!A155)</f>
        <v/>
      </c>
      <c r="B155" s="15" t="str">
        <f>IF($A155="","",'Номенклатура'!B155&amp;"")</f>
        <v/>
      </c>
      <c r="C155" s="15" t="str">
        <f>IF($A155="","",'Номенклатура'!D155&amp;"")</f>
        <v/>
      </c>
      <c r="D155" s="18" t="str">
        <f>IF($A155="","",N('Номенклатура'!F155))</f>
        <v/>
      </c>
      <c r="E155" s="18" t="str">
        <f>IF($A155="","",IF(LEFT('Номенклатура'!I155,16)="Недопустимый код",0,SUMIFS('Движения'!$F$6:$F$5005,'Движения'!$B$6:$B$5005,$A155,'Движения'!$C$6:$C$5005,"Приход")))</f>
        <v/>
      </c>
      <c r="F155" s="18" t="str">
        <f>IF($A155="","",-IF(LEFT('Номенклатура'!I155,16)="Недопустимый код",0,SUMIFS('Движения'!$F$6:$F$5005,'Движения'!$B$6:$B$5005,$A155,'Движения'!$C$6:$C$5005,"Расход")))</f>
        <v/>
      </c>
      <c r="G155" s="18" t="str">
        <f>IF($A155="","",-IF(LEFT('Номенклатура'!I155,16)="Недопустимый код",0,SUMIFS('Движения'!$F$6:$F$5005,'Движения'!$B$6:$B$5005,$A155,'Движения'!$C$6:$C$5005,"Списание")))</f>
        <v/>
      </c>
      <c r="H155" s="18" t="str">
        <f>IF($A155="","",IF(LEFT('Номенклатура'!I155,16)="Недопустимый код",0,SUMIFS('Движения'!$F$6:$F$5005,'Движения'!$B$6:$B$5005,$A155,'Движения'!$C$6:$C$5005,"Корректировка остатка")))</f>
        <v/>
      </c>
      <c r="I155" s="18" t="str">
        <f>IF($A155="","",ROUND(D155+E155-F155-G155+H155,6))</f>
        <v/>
      </c>
      <c r="J155" s="18" t="str">
        <f>IF($A155="","",IF('Номенклатура'!G155="","",N('Номенклатура'!G155)))</f>
        <v/>
      </c>
      <c r="K155" s="15" t="str">
        <f>IF($A155="","",IF('Номенклатура'!I155&lt;&gt;"ОК","Проверьте номенклатуру: "&amp;'Номенклатура'!I155,IF(I155&lt;0,"Проблема данных: остаток меньше нуля",IF(J155="","Минимум не задан",IF(I155&lt;=J155,"Пополнить","ОК")))))</f>
        <v/>
      </c>
      <c r="L155" s="18" t="str">
        <f>IF($A155="","",IF(NOT(ISNUMBER('Номенклатура'!E155)),"",IF('Номенклатура'!E155&gt;0,ROUND(I155/'Номенклатура'!E155,2),"")))</f>
        <v/>
      </c>
    </row>
    <row r="156" spans="1:12" x14ac:dyDescent="0.25">
      <c r="A156" s="15" t="str">
        <f>IF('Номенклатура'!A156="","",'Номенклатура'!A156)</f>
        <v/>
      </c>
      <c r="B156" s="15" t="str">
        <f>IF($A156="","",'Номенклатура'!B156&amp;"")</f>
        <v/>
      </c>
      <c r="C156" s="15" t="str">
        <f>IF($A156="","",'Номенклатура'!D156&amp;"")</f>
        <v/>
      </c>
      <c r="D156" s="18" t="str">
        <f>IF($A156="","",N('Номенклатура'!F156))</f>
        <v/>
      </c>
      <c r="E156" s="18" t="str">
        <f>IF($A156="","",IF(LEFT('Номенклатура'!I156,16)="Недопустимый код",0,SUMIFS('Движения'!$F$6:$F$5005,'Движения'!$B$6:$B$5005,$A156,'Движения'!$C$6:$C$5005,"Приход")))</f>
        <v/>
      </c>
      <c r="F156" s="18" t="str">
        <f>IF($A156="","",-IF(LEFT('Номенклатура'!I156,16)="Недопустимый код",0,SUMIFS('Движения'!$F$6:$F$5005,'Движения'!$B$6:$B$5005,$A156,'Движения'!$C$6:$C$5005,"Расход")))</f>
        <v/>
      </c>
      <c r="G156" s="18" t="str">
        <f>IF($A156="","",-IF(LEFT('Номенклатура'!I156,16)="Недопустимый код",0,SUMIFS('Движения'!$F$6:$F$5005,'Движения'!$B$6:$B$5005,$A156,'Движения'!$C$6:$C$5005,"Списание")))</f>
        <v/>
      </c>
      <c r="H156" s="18" t="str">
        <f>IF($A156="","",IF(LEFT('Номенклатура'!I156,16)="Недопустимый код",0,SUMIFS('Движения'!$F$6:$F$5005,'Движения'!$B$6:$B$5005,$A156,'Движения'!$C$6:$C$5005,"Корректировка остатка")))</f>
        <v/>
      </c>
      <c r="I156" s="18" t="str">
        <f>IF($A156="","",ROUND(D156+E156-F156-G156+H156,6))</f>
        <v/>
      </c>
      <c r="J156" s="18" t="str">
        <f>IF($A156="","",IF('Номенклатура'!G156="","",N('Номенклатура'!G156)))</f>
        <v/>
      </c>
      <c r="K156" s="15" t="str">
        <f>IF($A156="","",IF('Номенклатура'!I156&lt;&gt;"ОК","Проверьте номенклатуру: "&amp;'Номенклатура'!I156,IF(I156&lt;0,"Проблема данных: остаток меньше нуля",IF(J156="","Минимум не задан",IF(I156&lt;=J156,"Пополнить","ОК")))))</f>
        <v/>
      </c>
      <c r="L156" s="18" t="str">
        <f>IF($A156="","",IF(NOT(ISNUMBER('Номенклатура'!E156)),"",IF('Номенклатура'!E156&gt;0,ROUND(I156/'Номенклатура'!E156,2),"")))</f>
        <v/>
      </c>
    </row>
    <row r="157" spans="1:12" x14ac:dyDescent="0.25">
      <c r="A157" s="15" t="str">
        <f>IF('Номенклатура'!A157="","",'Номенклатура'!A157)</f>
        <v/>
      </c>
      <c r="B157" s="15" t="str">
        <f>IF($A157="","",'Номенклатура'!B157&amp;"")</f>
        <v/>
      </c>
      <c r="C157" s="15" t="str">
        <f>IF($A157="","",'Номенклатура'!D157&amp;"")</f>
        <v/>
      </c>
      <c r="D157" s="18" t="str">
        <f>IF($A157="","",N('Номенклатура'!F157))</f>
        <v/>
      </c>
      <c r="E157" s="18" t="str">
        <f>IF($A157="","",IF(LEFT('Номенклатура'!I157,16)="Недопустимый код",0,SUMIFS('Движения'!$F$6:$F$5005,'Движения'!$B$6:$B$5005,$A157,'Движения'!$C$6:$C$5005,"Приход")))</f>
        <v/>
      </c>
      <c r="F157" s="18" t="str">
        <f>IF($A157="","",-IF(LEFT('Номенклатура'!I157,16)="Недопустимый код",0,SUMIFS('Движения'!$F$6:$F$5005,'Движения'!$B$6:$B$5005,$A157,'Движения'!$C$6:$C$5005,"Расход")))</f>
        <v/>
      </c>
      <c r="G157" s="18" t="str">
        <f>IF($A157="","",-IF(LEFT('Номенклатура'!I157,16)="Недопустимый код",0,SUMIFS('Движения'!$F$6:$F$5005,'Движения'!$B$6:$B$5005,$A157,'Движения'!$C$6:$C$5005,"Списание")))</f>
        <v/>
      </c>
      <c r="H157" s="18" t="str">
        <f>IF($A157="","",IF(LEFT('Номенклатура'!I157,16)="Недопустимый код",0,SUMIFS('Движения'!$F$6:$F$5005,'Движения'!$B$6:$B$5005,$A157,'Движения'!$C$6:$C$5005,"Корректировка остатка")))</f>
        <v/>
      </c>
      <c r="I157" s="18" t="str">
        <f>IF($A157="","",ROUND(D157+E157-F157-G157+H157,6))</f>
        <v/>
      </c>
      <c r="J157" s="18" t="str">
        <f>IF($A157="","",IF('Номенклатура'!G157="","",N('Номенклатура'!G157)))</f>
        <v/>
      </c>
      <c r="K157" s="15" t="str">
        <f>IF($A157="","",IF('Номенклатура'!I157&lt;&gt;"ОК","Проверьте номенклатуру: "&amp;'Номенклатура'!I157,IF(I157&lt;0,"Проблема данных: остаток меньше нуля",IF(J157="","Минимум не задан",IF(I157&lt;=J157,"Пополнить","ОК")))))</f>
        <v/>
      </c>
      <c r="L157" s="18" t="str">
        <f>IF($A157="","",IF(NOT(ISNUMBER('Номенклатура'!E157)),"",IF('Номенклатура'!E157&gt;0,ROUND(I157/'Номенклатура'!E157,2),"")))</f>
        <v/>
      </c>
    </row>
    <row r="158" spans="1:12" x14ac:dyDescent="0.25">
      <c r="A158" s="15" t="str">
        <f>IF('Номенклатура'!A158="","",'Номенклатура'!A158)</f>
        <v/>
      </c>
      <c r="B158" s="15" t="str">
        <f>IF($A158="","",'Номенклатура'!B158&amp;"")</f>
        <v/>
      </c>
      <c r="C158" s="15" t="str">
        <f>IF($A158="","",'Номенклатура'!D158&amp;"")</f>
        <v/>
      </c>
      <c r="D158" s="18" t="str">
        <f>IF($A158="","",N('Номенклатура'!F158))</f>
        <v/>
      </c>
      <c r="E158" s="18" t="str">
        <f>IF($A158="","",IF(LEFT('Номенклатура'!I158,16)="Недопустимый код",0,SUMIFS('Движения'!$F$6:$F$5005,'Движения'!$B$6:$B$5005,$A158,'Движения'!$C$6:$C$5005,"Приход")))</f>
        <v/>
      </c>
      <c r="F158" s="18" t="str">
        <f>IF($A158="","",-IF(LEFT('Номенклатура'!I158,16)="Недопустимый код",0,SUMIFS('Движения'!$F$6:$F$5005,'Движения'!$B$6:$B$5005,$A158,'Движения'!$C$6:$C$5005,"Расход")))</f>
        <v/>
      </c>
      <c r="G158" s="18" t="str">
        <f>IF($A158="","",-IF(LEFT('Номенклатура'!I158,16)="Недопустимый код",0,SUMIFS('Движения'!$F$6:$F$5005,'Движения'!$B$6:$B$5005,$A158,'Движения'!$C$6:$C$5005,"Списание")))</f>
        <v/>
      </c>
      <c r="H158" s="18" t="str">
        <f>IF($A158="","",IF(LEFT('Номенклатура'!I158,16)="Недопустимый код",0,SUMIFS('Движения'!$F$6:$F$5005,'Движения'!$B$6:$B$5005,$A158,'Движения'!$C$6:$C$5005,"Корректировка остатка")))</f>
        <v/>
      </c>
      <c r="I158" s="18" t="str">
        <f>IF($A158="","",ROUND(D158+E158-F158-G158+H158,6))</f>
        <v/>
      </c>
      <c r="J158" s="18" t="str">
        <f>IF($A158="","",IF('Номенклатура'!G158="","",N('Номенклатура'!G158)))</f>
        <v/>
      </c>
      <c r="K158" s="15" t="str">
        <f>IF($A158="","",IF('Номенклатура'!I158&lt;&gt;"ОК","Проверьте номенклатуру: "&amp;'Номенклатура'!I158,IF(I158&lt;0,"Проблема данных: остаток меньше нуля",IF(J158="","Минимум не задан",IF(I158&lt;=J158,"Пополнить","ОК")))))</f>
        <v/>
      </c>
      <c r="L158" s="18" t="str">
        <f>IF($A158="","",IF(NOT(ISNUMBER('Номенклатура'!E158)),"",IF('Номенклатура'!E158&gt;0,ROUND(I158/'Номенклатура'!E158,2),"")))</f>
        <v/>
      </c>
    </row>
    <row r="159" spans="1:12" x14ac:dyDescent="0.25">
      <c r="A159" s="15" t="str">
        <f>IF('Номенклатура'!A159="","",'Номенклатура'!A159)</f>
        <v/>
      </c>
      <c r="B159" s="15" t="str">
        <f>IF($A159="","",'Номенклатура'!B159&amp;"")</f>
        <v/>
      </c>
      <c r="C159" s="15" t="str">
        <f>IF($A159="","",'Номенклатура'!D159&amp;"")</f>
        <v/>
      </c>
      <c r="D159" s="18" t="str">
        <f>IF($A159="","",N('Номенклатура'!F159))</f>
        <v/>
      </c>
      <c r="E159" s="18" t="str">
        <f>IF($A159="","",IF(LEFT('Номенклатура'!I159,16)="Недопустимый код",0,SUMIFS('Движения'!$F$6:$F$5005,'Движения'!$B$6:$B$5005,$A159,'Движения'!$C$6:$C$5005,"Приход")))</f>
        <v/>
      </c>
      <c r="F159" s="18" t="str">
        <f>IF($A159="","",-IF(LEFT('Номенклатура'!I159,16)="Недопустимый код",0,SUMIFS('Движения'!$F$6:$F$5005,'Движения'!$B$6:$B$5005,$A159,'Движения'!$C$6:$C$5005,"Расход")))</f>
        <v/>
      </c>
      <c r="G159" s="18" t="str">
        <f>IF($A159="","",-IF(LEFT('Номенклатура'!I159,16)="Недопустимый код",0,SUMIFS('Движения'!$F$6:$F$5005,'Движения'!$B$6:$B$5005,$A159,'Движения'!$C$6:$C$5005,"Списание")))</f>
        <v/>
      </c>
      <c r="H159" s="18" t="str">
        <f>IF($A159="","",IF(LEFT('Номенклатура'!I159,16)="Недопустимый код",0,SUMIFS('Движения'!$F$6:$F$5005,'Движения'!$B$6:$B$5005,$A159,'Движения'!$C$6:$C$5005,"Корректировка остатка")))</f>
        <v/>
      </c>
      <c r="I159" s="18" t="str">
        <f>IF($A159="","",ROUND(D159+E159-F159-G159+H159,6))</f>
        <v/>
      </c>
      <c r="J159" s="18" t="str">
        <f>IF($A159="","",IF('Номенклатура'!G159="","",N('Номенклатура'!G159)))</f>
        <v/>
      </c>
      <c r="K159" s="15" t="str">
        <f>IF($A159="","",IF('Номенклатура'!I159&lt;&gt;"ОК","Проверьте номенклатуру: "&amp;'Номенклатура'!I159,IF(I159&lt;0,"Проблема данных: остаток меньше нуля",IF(J159="","Минимум не задан",IF(I159&lt;=J159,"Пополнить","ОК")))))</f>
        <v/>
      </c>
      <c r="L159" s="18" t="str">
        <f>IF($A159="","",IF(NOT(ISNUMBER('Номенклатура'!E159)),"",IF('Номенклатура'!E159&gt;0,ROUND(I159/'Номенклатура'!E159,2),"")))</f>
        <v/>
      </c>
    </row>
    <row r="160" spans="1:12" x14ac:dyDescent="0.25">
      <c r="A160" s="15" t="str">
        <f>IF('Номенклатура'!A160="","",'Номенклатура'!A160)</f>
        <v/>
      </c>
      <c r="B160" s="15" t="str">
        <f>IF($A160="","",'Номенклатура'!B160&amp;"")</f>
        <v/>
      </c>
      <c r="C160" s="15" t="str">
        <f>IF($A160="","",'Номенклатура'!D160&amp;"")</f>
        <v/>
      </c>
      <c r="D160" s="18" t="str">
        <f>IF($A160="","",N('Номенклатура'!F160))</f>
        <v/>
      </c>
      <c r="E160" s="18" t="str">
        <f>IF($A160="","",IF(LEFT('Номенклатура'!I160,16)="Недопустимый код",0,SUMIFS('Движения'!$F$6:$F$5005,'Движения'!$B$6:$B$5005,$A160,'Движения'!$C$6:$C$5005,"Приход")))</f>
        <v/>
      </c>
      <c r="F160" s="18" t="str">
        <f>IF($A160="","",-IF(LEFT('Номенклатура'!I160,16)="Недопустимый код",0,SUMIFS('Движения'!$F$6:$F$5005,'Движения'!$B$6:$B$5005,$A160,'Движения'!$C$6:$C$5005,"Расход")))</f>
        <v/>
      </c>
      <c r="G160" s="18" t="str">
        <f>IF($A160="","",-IF(LEFT('Номенклатура'!I160,16)="Недопустимый код",0,SUMIFS('Движения'!$F$6:$F$5005,'Движения'!$B$6:$B$5005,$A160,'Движения'!$C$6:$C$5005,"Списание")))</f>
        <v/>
      </c>
      <c r="H160" s="18" t="str">
        <f>IF($A160="","",IF(LEFT('Номенклатура'!I160,16)="Недопустимый код",0,SUMIFS('Движения'!$F$6:$F$5005,'Движения'!$B$6:$B$5005,$A160,'Движения'!$C$6:$C$5005,"Корректировка остатка")))</f>
        <v/>
      </c>
      <c r="I160" s="18" t="str">
        <f>IF($A160="","",ROUND(D160+E160-F160-G160+H160,6))</f>
        <v/>
      </c>
      <c r="J160" s="18" t="str">
        <f>IF($A160="","",IF('Номенклатура'!G160="","",N('Номенклатура'!G160)))</f>
        <v/>
      </c>
      <c r="K160" s="15" t="str">
        <f>IF($A160="","",IF('Номенклатура'!I160&lt;&gt;"ОК","Проверьте номенклатуру: "&amp;'Номенклатура'!I160,IF(I160&lt;0,"Проблема данных: остаток меньше нуля",IF(J160="","Минимум не задан",IF(I160&lt;=J160,"Пополнить","ОК")))))</f>
        <v/>
      </c>
      <c r="L160" s="18" t="str">
        <f>IF($A160="","",IF(NOT(ISNUMBER('Номенклатура'!E160)),"",IF('Номенклатура'!E160&gt;0,ROUND(I160/'Номенклатура'!E160,2),"")))</f>
        <v/>
      </c>
    </row>
    <row r="161" spans="1:12" x14ac:dyDescent="0.25">
      <c r="A161" s="15" t="str">
        <f>IF('Номенклатура'!A161="","",'Номенклатура'!A161)</f>
        <v/>
      </c>
      <c r="B161" s="15" t="str">
        <f>IF($A161="","",'Номенклатура'!B161&amp;"")</f>
        <v/>
      </c>
      <c r="C161" s="15" t="str">
        <f>IF($A161="","",'Номенклатура'!D161&amp;"")</f>
        <v/>
      </c>
      <c r="D161" s="18" t="str">
        <f>IF($A161="","",N('Номенклатура'!F161))</f>
        <v/>
      </c>
      <c r="E161" s="18" t="str">
        <f>IF($A161="","",IF(LEFT('Номенклатура'!I161,16)="Недопустимый код",0,SUMIFS('Движения'!$F$6:$F$5005,'Движения'!$B$6:$B$5005,$A161,'Движения'!$C$6:$C$5005,"Приход")))</f>
        <v/>
      </c>
      <c r="F161" s="18" t="str">
        <f>IF($A161="","",-IF(LEFT('Номенклатура'!I161,16)="Недопустимый код",0,SUMIFS('Движения'!$F$6:$F$5005,'Движения'!$B$6:$B$5005,$A161,'Движения'!$C$6:$C$5005,"Расход")))</f>
        <v/>
      </c>
      <c r="G161" s="18" t="str">
        <f>IF($A161="","",-IF(LEFT('Номенклатура'!I161,16)="Недопустимый код",0,SUMIFS('Движения'!$F$6:$F$5005,'Движения'!$B$6:$B$5005,$A161,'Движения'!$C$6:$C$5005,"Списание")))</f>
        <v/>
      </c>
      <c r="H161" s="18" t="str">
        <f>IF($A161="","",IF(LEFT('Номенклатура'!I161,16)="Недопустимый код",0,SUMIFS('Движения'!$F$6:$F$5005,'Движения'!$B$6:$B$5005,$A161,'Движения'!$C$6:$C$5005,"Корректировка остатка")))</f>
        <v/>
      </c>
      <c r="I161" s="18" t="str">
        <f>IF($A161="","",ROUND(D161+E161-F161-G161+H161,6))</f>
        <v/>
      </c>
      <c r="J161" s="18" t="str">
        <f>IF($A161="","",IF('Номенклатура'!G161="","",N('Номенклатура'!G161)))</f>
        <v/>
      </c>
      <c r="K161" s="15" t="str">
        <f>IF($A161="","",IF('Номенклатура'!I161&lt;&gt;"ОК","Проверьте номенклатуру: "&amp;'Номенклатура'!I161,IF(I161&lt;0,"Проблема данных: остаток меньше нуля",IF(J161="","Минимум не задан",IF(I161&lt;=J161,"Пополнить","ОК")))))</f>
        <v/>
      </c>
      <c r="L161" s="18" t="str">
        <f>IF($A161="","",IF(NOT(ISNUMBER('Номенклатура'!E161)),"",IF('Номенклатура'!E161&gt;0,ROUND(I161/'Номенклатура'!E161,2),"")))</f>
        <v/>
      </c>
    </row>
    <row r="162" spans="1:12" x14ac:dyDescent="0.25">
      <c r="A162" s="15" t="str">
        <f>IF('Номенклатура'!A162="","",'Номенклатура'!A162)</f>
        <v/>
      </c>
      <c r="B162" s="15" t="str">
        <f>IF($A162="","",'Номенклатура'!B162&amp;"")</f>
        <v/>
      </c>
      <c r="C162" s="15" t="str">
        <f>IF($A162="","",'Номенклатура'!D162&amp;"")</f>
        <v/>
      </c>
      <c r="D162" s="18" t="str">
        <f>IF($A162="","",N('Номенклатура'!F162))</f>
        <v/>
      </c>
      <c r="E162" s="18" t="str">
        <f>IF($A162="","",IF(LEFT('Номенклатура'!I162,16)="Недопустимый код",0,SUMIFS('Движения'!$F$6:$F$5005,'Движения'!$B$6:$B$5005,$A162,'Движения'!$C$6:$C$5005,"Приход")))</f>
        <v/>
      </c>
      <c r="F162" s="18" t="str">
        <f>IF($A162="","",-IF(LEFT('Номенклатура'!I162,16)="Недопустимый код",0,SUMIFS('Движения'!$F$6:$F$5005,'Движения'!$B$6:$B$5005,$A162,'Движения'!$C$6:$C$5005,"Расход")))</f>
        <v/>
      </c>
      <c r="G162" s="18" t="str">
        <f>IF($A162="","",-IF(LEFT('Номенклатура'!I162,16)="Недопустимый код",0,SUMIFS('Движения'!$F$6:$F$5005,'Движения'!$B$6:$B$5005,$A162,'Движения'!$C$6:$C$5005,"Списание")))</f>
        <v/>
      </c>
      <c r="H162" s="18" t="str">
        <f>IF($A162="","",IF(LEFT('Номенклатура'!I162,16)="Недопустимый код",0,SUMIFS('Движения'!$F$6:$F$5005,'Движения'!$B$6:$B$5005,$A162,'Движения'!$C$6:$C$5005,"Корректировка остатка")))</f>
        <v/>
      </c>
      <c r="I162" s="18" t="str">
        <f>IF($A162="","",ROUND(D162+E162-F162-G162+H162,6))</f>
        <v/>
      </c>
      <c r="J162" s="18" t="str">
        <f>IF($A162="","",IF('Номенклатура'!G162="","",N('Номенклатура'!G162)))</f>
        <v/>
      </c>
      <c r="K162" s="15" t="str">
        <f>IF($A162="","",IF('Номенклатура'!I162&lt;&gt;"ОК","Проверьте номенклатуру: "&amp;'Номенклатура'!I162,IF(I162&lt;0,"Проблема данных: остаток меньше нуля",IF(J162="","Минимум не задан",IF(I162&lt;=J162,"Пополнить","ОК")))))</f>
        <v/>
      </c>
      <c r="L162" s="18" t="str">
        <f>IF($A162="","",IF(NOT(ISNUMBER('Номенклатура'!E162)),"",IF('Номенклатура'!E162&gt;0,ROUND(I162/'Номенклатура'!E162,2),"")))</f>
        <v/>
      </c>
    </row>
    <row r="163" spans="1:12" x14ac:dyDescent="0.25">
      <c r="A163" s="15" t="str">
        <f>IF('Номенклатура'!A163="","",'Номенклатура'!A163)</f>
        <v/>
      </c>
      <c r="B163" s="15" t="str">
        <f>IF($A163="","",'Номенклатура'!B163&amp;"")</f>
        <v/>
      </c>
      <c r="C163" s="15" t="str">
        <f>IF($A163="","",'Номенклатура'!D163&amp;"")</f>
        <v/>
      </c>
      <c r="D163" s="18" t="str">
        <f>IF($A163="","",N('Номенклатура'!F163))</f>
        <v/>
      </c>
      <c r="E163" s="18" t="str">
        <f>IF($A163="","",IF(LEFT('Номенклатура'!I163,16)="Недопустимый код",0,SUMIFS('Движения'!$F$6:$F$5005,'Движения'!$B$6:$B$5005,$A163,'Движения'!$C$6:$C$5005,"Приход")))</f>
        <v/>
      </c>
      <c r="F163" s="18" t="str">
        <f>IF($A163="","",-IF(LEFT('Номенклатура'!I163,16)="Недопустимый код",0,SUMIFS('Движения'!$F$6:$F$5005,'Движения'!$B$6:$B$5005,$A163,'Движения'!$C$6:$C$5005,"Расход")))</f>
        <v/>
      </c>
      <c r="G163" s="18" t="str">
        <f>IF($A163="","",-IF(LEFT('Номенклатура'!I163,16)="Недопустимый код",0,SUMIFS('Движения'!$F$6:$F$5005,'Движения'!$B$6:$B$5005,$A163,'Движения'!$C$6:$C$5005,"Списание")))</f>
        <v/>
      </c>
      <c r="H163" s="18" t="str">
        <f>IF($A163="","",IF(LEFT('Номенклатура'!I163,16)="Недопустимый код",0,SUMIFS('Движения'!$F$6:$F$5005,'Движения'!$B$6:$B$5005,$A163,'Движения'!$C$6:$C$5005,"Корректировка остатка")))</f>
        <v/>
      </c>
      <c r="I163" s="18" t="str">
        <f>IF($A163="","",ROUND(D163+E163-F163-G163+H163,6))</f>
        <v/>
      </c>
      <c r="J163" s="18" t="str">
        <f>IF($A163="","",IF('Номенклатура'!G163="","",N('Номенклатура'!G163)))</f>
        <v/>
      </c>
      <c r="K163" s="15" t="str">
        <f>IF($A163="","",IF('Номенклатура'!I163&lt;&gt;"ОК","Проверьте номенклатуру: "&amp;'Номенклатура'!I163,IF(I163&lt;0,"Проблема данных: остаток меньше нуля",IF(J163="","Минимум не задан",IF(I163&lt;=J163,"Пополнить","ОК")))))</f>
        <v/>
      </c>
      <c r="L163" s="18" t="str">
        <f>IF($A163="","",IF(NOT(ISNUMBER('Номенклатура'!E163)),"",IF('Номенклатура'!E163&gt;0,ROUND(I163/'Номенклатура'!E163,2),"")))</f>
        <v/>
      </c>
    </row>
    <row r="164" spans="1:12" x14ac:dyDescent="0.25">
      <c r="A164" s="15" t="str">
        <f>IF('Номенклатура'!A164="","",'Номенклатура'!A164)</f>
        <v/>
      </c>
      <c r="B164" s="15" t="str">
        <f>IF($A164="","",'Номенклатура'!B164&amp;"")</f>
        <v/>
      </c>
      <c r="C164" s="15" t="str">
        <f>IF($A164="","",'Номенклатура'!D164&amp;"")</f>
        <v/>
      </c>
      <c r="D164" s="18" t="str">
        <f>IF($A164="","",N('Номенклатура'!F164))</f>
        <v/>
      </c>
      <c r="E164" s="18" t="str">
        <f>IF($A164="","",IF(LEFT('Номенклатура'!I164,16)="Недопустимый код",0,SUMIFS('Движения'!$F$6:$F$5005,'Движения'!$B$6:$B$5005,$A164,'Движения'!$C$6:$C$5005,"Приход")))</f>
        <v/>
      </c>
      <c r="F164" s="18" t="str">
        <f>IF($A164="","",-IF(LEFT('Номенклатура'!I164,16)="Недопустимый код",0,SUMIFS('Движения'!$F$6:$F$5005,'Движения'!$B$6:$B$5005,$A164,'Движения'!$C$6:$C$5005,"Расход")))</f>
        <v/>
      </c>
      <c r="G164" s="18" t="str">
        <f>IF($A164="","",-IF(LEFT('Номенклатура'!I164,16)="Недопустимый код",0,SUMIFS('Движения'!$F$6:$F$5005,'Движения'!$B$6:$B$5005,$A164,'Движения'!$C$6:$C$5005,"Списание")))</f>
        <v/>
      </c>
      <c r="H164" s="18" t="str">
        <f>IF($A164="","",IF(LEFT('Номенклатура'!I164,16)="Недопустимый код",0,SUMIFS('Движения'!$F$6:$F$5005,'Движения'!$B$6:$B$5005,$A164,'Движения'!$C$6:$C$5005,"Корректировка остатка")))</f>
        <v/>
      </c>
      <c r="I164" s="18" t="str">
        <f>IF($A164="","",ROUND(D164+E164-F164-G164+H164,6))</f>
        <v/>
      </c>
      <c r="J164" s="18" t="str">
        <f>IF($A164="","",IF('Номенклатура'!G164="","",N('Номенклатура'!G164)))</f>
        <v/>
      </c>
      <c r="K164" s="15" t="str">
        <f>IF($A164="","",IF('Номенклатура'!I164&lt;&gt;"ОК","Проверьте номенклатуру: "&amp;'Номенклатура'!I164,IF(I164&lt;0,"Проблема данных: остаток меньше нуля",IF(J164="","Минимум не задан",IF(I164&lt;=J164,"Пополнить","ОК")))))</f>
        <v/>
      </c>
      <c r="L164" s="18" t="str">
        <f>IF($A164="","",IF(NOT(ISNUMBER('Номенклатура'!E164)),"",IF('Номенклатура'!E164&gt;0,ROUND(I164/'Номенклатура'!E164,2),"")))</f>
        <v/>
      </c>
    </row>
    <row r="165" spans="1:12" x14ac:dyDescent="0.25">
      <c r="A165" s="15" t="str">
        <f>IF('Номенклатура'!A165="","",'Номенклатура'!A165)</f>
        <v/>
      </c>
      <c r="B165" s="15" t="str">
        <f>IF($A165="","",'Номенклатура'!B165&amp;"")</f>
        <v/>
      </c>
      <c r="C165" s="15" t="str">
        <f>IF($A165="","",'Номенклатура'!D165&amp;"")</f>
        <v/>
      </c>
      <c r="D165" s="18" t="str">
        <f>IF($A165="","",N('Номенклатура'!F165))</f>
        <v/>
      </c>
      <c r="E165" s="18" t="str">
        <f>IF($A165="","",IF(LEFT('Номенклатура'!I165,16)="Недопустимый код",0,SUMIFS('Движения'!$F$6:$F$5005,'Движения'!$B$6:$B$5005,$A165,'Движения'!$C$6:$C$5005,"Приход")))</f>
        <v/>
      </c>
      <c r="F165" s="18" t="str">
        <f>IF($A165="","",-IF(LEFT('Номенклатура'!I165,16)="Недопустимый код",0,SUMIFS('Движения'!$F$6:$F$5005,'Движения'!$B$6:$B$5005,$A165,'Движения'!$C$6:$C$5005,"Расход")))</f>
        <v/>
      </c>
      <c r="G165" s="18" t="str">
        <f>IF($A165="","",-IF(LEFT('Номенклатура'!I165,16)="Недопустимый код",0,SUMIFS('Движения'!$F$6:$F$5005,'Движения'!$B$6:$B$5005,$A165,'Движения'!$C$6:$C$5005,"Списание")))</f>
        <v/>
      </c>
      <c r="H165" s="18" t="str">
        <f>IF($A165="","",IF(LEFT('Номенклатура'!I165,16)="Недопустимый код",0,SUMIFS('Движения'!$F$6:$F$5005,'Движения'!$B$6:$B$5005,$A165,'Движения'!$C$6:$C$5005,"Корректировка остатка")))</f>
        <v/>
      </c>
      <c r="I165" s="18" t="str">
        <f>IF($A165="","",ROUND(D165+E165-F165-G165+H165,6))</f>
        <v/>
      </c>
      <c r="J165" s="18" t="str">
        <f>IF($A165="","",IF('Номенклатура'!G165="","",N('Номенклатура'!G165)))</f>
        <v/>
      </c>
      <c r="K165" s="15" t="str">
        <f>IF($A165="","",IF('Номенклатура'!I165&lt;&gt;"ОК","Проверьте номенклатуру: "&amp;'Номенклатура'!I165,IF(I165&lt;0,"Проблема данных: остаток меньше нуля",IF(J165="","Минимум не задан",IF(I165&lt;=J165,"Пополнить","ОК")))))</f>
        <v/>
      </c>
      <c r="L165" s="18" t="str">
        <f>IF($A165="","",IF(NOT(ISNUMBER('Номенклатура'!E165)),"",IF('Номенклатура'!E165&gt;0,ROUND(I165/'Номенклатура'!E165,2),"")))</f>
        <v/>
      </c>
    </row>
    <row r="166" spans="1:12" x14ac:dyDescent="0.25">
      <c r="A166" s="15" t="str">
        <f>IF('Номенклатура'!A166="","",'Номенклатура'!A166)</f>
        <v/>
      </c>
      <c r="B166" s="15" t="str">
        <f>IF($A166="","",'Номенклатура'!B166&amp;"")</f>
        <v/>
      </c>
      <c r="C166" s="15" t="str">
        <f>IF($A166="","",'Номенклатура'!D166&amp;"")</f>
        <v/>
      </c>
      <c r="D166" s="18" t="str">
        <f>IF($A166="","",N('Номенклатура'!F166))</f>
        <v/>
      </c>
      <c r="E166" s="18" t="str">
        <f>IF($A166="","",IF(LEFT('Номенклатура'!I166,16)="Недопустимый код",0,SUMIFS('Движения'!$F$6:$F$5005,'Движения'!$B$6:$B$5005,$A166,'Движения'!$C$6:$C$5005,"Приход")))</f>
        <v/>
      </c>
      <c r="F166" s="18" t="str">
        <f>IF($A166="","",-IF(LEFT('Номенклатура'!I166,16)="Недопустимый код",0,SUMIFS('Движения'!$F$6:$F$5005,'Движения'!$B$6:$B$5005,$A166,'Движения'!$C$6:$C$5005,"Расход")))</f>
        <v/>
      </c>
      <c r="G166" s="18" t="str">
        <f>IF($A166="","",-IF(LEFT('Номенклатура'!I166,16)="Недопустимый код",0,SUMIFS('Движения'!$F$6:$F$5005,'Движения'!$B$6:$B$5005,$A166,'Движения'!$C$6:$C$5005,"Списание")))</f>
        <v/>
      </c>
      <c r="H166" s="18" t="str">
        <f>IF($A166="","",IF(LEFT('Номенклатура'!I166,16)="Недопустимый код",0,SUMIFS('Движения'!$F$6:$F$5005,'Движения'!$B$6:$B$5005,$A166,'Движения'!$C$6:$C$5005,"Корректировка остатка")))</f>
        <v/>
      </c>
      <c r="I166" s="18" t="str">
        <f>IF($A166="","",ROUND(D166+E166-F166-G166+H166,6))</f>
        <v/>
      </c>
      <c r="J166" s="18" t="str">
        <f>IF($A166="","",IF('Номенклатура'!G166="","",N('Номенклатура'!G166)))</f>
        <v/>
      </c>
      <c r="K166" s="15" t="str">
        <f>IF($A166="","",IF('Номенклатура'!I166&lt;&gt;"ОК","Проверьте номенклатуру: "&amp;'Номенклатура'!I166,IF(I166&lt;0,"Проблема данных: остаток меньше нуля",IF(J166="","Минимум не задан",IF(I166&lt;=J166,"Пополнить","ОК")))))</f>
        <v/>
      </c>
      <c r="L166" s="18" t="str">
        <f>IF($A166="","",IF(NOT(ISNUMBER('Номенклатура'!E166)),"",IF('Номенклатура'!E166&gt;0,ROUND(I166/'Номенклатура'!E166,2),"")))</f>
        <v/>
      </c>
    </row>
    <row r="167" spans="1:12" x14ac:dyDescent="0.25">
      <c r="A167" s="15" t="str">
        <f>IF('Номенклатура'!A167="","",'Номенклатура'!A167)</f>
        <v/>
      </c>
      <c r="B167" s="15" t="str">
        <f>IF($A167="","",'Номенклатура'!B167&amp;"")</f>
        <v/>
      </c>
      <c r="C167" s="15" t="str">
        <f>IF($A167="","",'Номенклатура'!D167&amp;"")</f>
        <v/>
      </c>
      <c r="D167" s="18" t="str">
        <f>IF($A167="","",N('Номенклатура'!F167))</f>
        <v/>
      </c>
      <c r="E167" s="18" t="str">
        <f>IF($A167="","",IF(LEFT('Номенклатура'!I167,16)="Недопустимый код",0,SUMIFS('Движения'!$F$6:$F$5005,'Движения'!$B$6:$B$5005,$A167,'Движения'!$C$6:$C$5005,"Приход")))</f>
        <v/>
      </c>
      <c r="F167" s="18" t="str">
        <f>IF($A167="","",-IF(LEFT('Номенклатура'!I167,16)="Недопустимый код",0,SUMIFS('Движения'!$F$6:$F$5005,'Движения'!$B$6:$B$5005,$A167,'Движения'!$C$6:$C$5005,"Расход")))</f>
        <v/>
      </c>
      <c r="G167" s="18" t="str">
        <f>IF($A167="","",-IF(LEFT('Номенклатура'!I167,16)="Недопустимый код",0,SUMIFS('Движения'!$F$6:$F$5005,'Движения'!$B$6:$B$5005,$A167,'Движения'!$C$6:$C$5005,"Списание")))</f>
        <v/>
      </c>
      <c r="H167" s="18" t="str">
        <f>IF($A167="","",IF(LEFT('Номенклатура'!I167,16)="Недопустимый код",0,SUMIFS('Движения'!$F$6:$F$5005,'Движения'!$B$6:$B$5005,$A167,'Движения'!$C$6:$C$5005,"Корректировка остатка")))</f>
        <v/>
      </c>
      <c r="I167" s="18" t="str">
        <f>IF($A167="","",ROUND(D167+E167-F167-G167+H167,6))</f>
        <v/>
      </c>
      <c r="J167" s="18" t="str">
        <f>IF($A167="","",IF('Номенклатура'!G167="","",N('Номенклатура'!G167)))</f>
        <v/>
      </c>
      <c r="K167" s="15" t="str">
        <f>IF($A167="","",IF('Номенклатура'!I167&lt;&gt;"ОК","Проверьте номенклатуру: "&amp;'Номенклатура'!I167,IF(I167&lt;0,"Проблема данных: остаток меньше нуля",IF(J167="","Минимум не задан",IF(I167&lt;=J167,"Пополнить","ОК")))))</f>
        <v/>
      </c>
      <c r="L167" s="18" t="str">
        <f>IF($A167="","",IF(NOT(ISNUMBER('Номенклатура'!E167)),"",IF('Номенклатура'!E167&gt;0,ROUND(I167/'Номенклатура'!E167,2),"")))</f>
        <v/>
      </c>
    </row>
    <row r="168" spans="1:12" x14ac:dyDescent="0.25">
      <c r="A168" s="15" t="str">
        <f>IF('Номенклатура'!A168="","",'Номенклатура'!A168)</f>
        <v/>
      </c>
      <c r="B168" s="15" t="str">
        <f>IF($A168="","",'Номенклатура'!B168&amp;"")</f>
        <v/>
      </c>
      <c r="C168" s="15" t="str">
        <f>IF($A168="","",'Номенклатура'!D168&amp;"")</f>
        <v/>
      </c>
      <c r="D168" s="18" t="str">
        <f>IF($A168="","",N('Номенклатура'!F168))</f>
        <v/>
      </c>
      <c r="E168" s="18" t="str">
        <f>IF($A168="","",IF(LEFT('Номенклатура'!I168,16)="Недопустимый код",0,SUMIFS('Движения'!$F$6:$F$5005,'Движения'!$B$6:$B$5005,$A168,'Движения'!$C$6:$C$5005,"Приход")))</f>
        <v/>
      </c>
      <c r="F168" s="18" t="str">
        <f>IF($A168="","",-IF(LEFT('Номенклатура'!I168,16)="Недопустимый код",0,SUMIFS('Движения'!$F$6:$F$5005,'Движения'!$B$6:$B$5005,$A168,'Движения'!$C$6:$C$5005,"Расход")))</f>
        <v/>
      </c>
      <c r="G168" s="18" t="str">
        <f>IF($A168="","",-IF(LEFT('Номенклатура'!I168,16)="Недопустимый код",0,SUMIFS('Движения'!$F$6:$F$5005,'Движения'!$B$6:$B$5005,$A168,'Движения'!$C$6:$C$5005,"Списание")))</f>
        <v/>
      </c>
      <c r="H168" s="18" t="str">
        <f>IF($A168="","",IF(LEFT('Номенклатура'!I168,16)="Недопустимый код",0,SUMIFS('Движения'!$F$6:$F$5005,'Движения'!$B$6:$B$5005,$A168,'Движения'!$C$6:$C$5005,"Корректировка остатка")))</f>
        <v/>
      </c>
      <c r="I168" s="18" t="str">
        <f>IF($A168="","",ROUND(D168+E168-F168-G168+H168,6))</f>
        <v/>
      </c>
      <c r="J168" s="18" t="str">
        <f>IF($A168="","",IF('Номенклатура'!G168="","",N('Номенклатура'!G168)))</f>
        <v/>
      </c>
      <c r="K168" s="15" t="str">
        <f>IF($A168="","",IF('Номенклатура'!I168&lt;&gt;"ОК","Проверьте номенклатуру: "&amp;'Номенклатура'!I168,IF(I168&lt;0,"Проблема данных: остаток меньше нуля",IF(J168="","Минимум не задан",IF(I168&lt;=J168,"Пополнить","ОК")))))</f>
        <v/>
      </c>
      <c r="L168" s="18" t="str">
        <f>IF($A168="","",IF(NOT(ISNUMBER('Номенклатура'!E168)),"",IF('Номенклатура'!E168&gt;0,ROUND(I168/'Номенклатура'!E168,2),"")))</f>
        <v/>
      </c>
    </row>
    <row r="169" spans="1:12" x14ac:dyDescent="0.25">
      <c r="A169" s="15" t="str">
        <f>IF('Номенклатура'!A169="","",'Номенклатура'!A169)</f>
        <v/>
      </c>
      <c r="B169" s="15" t="str">
        <f>IF($A169="","",'Номенклатура'!B169&amp;"")</f>
        <v/>
      </c>
      <c r="C169" s="15" t="str">
        <f>IF($A169="","",'Номенклатура'!D169&amp;"")</f>
        <v/>
      </c>
      <c r="D169" s="18" t="str">
        <f>IF($A169="","",N('Номенклатура'!F169))</f>
        <v/>
      </c>
      <c r="E169" s="18" t="str">
        <f>IF($A169="","",IF(LEFT('Номенклатура'!I169,16)="Недопустимый код",0,SUMIFS('Движения'!$F$6:$F$5005,'Движения'!$B$6:$B$5005,$A169,'Движения'!$C$6:$C$5005,"Приход")))</f>
        <v/>
      </c>
      <c r="F169" s="18" t="str">
        <f>IF($A169="","",-IF(LEFT('Номенклатура'!I169,16)="Недопустимый код",0,SUMIFS('Движения'!$F$6:$F$5005,'Движения'!$B$6:$B$5005,$A169,'Движения'!$C$6:$C$5005,"Расход")))</f>
        <v/>
      </c>
      <c r="G169" s="18" t="str">
        <f>IF($A169="","",-IF(LEFT('Номенклатура'!I169,16)="Недопустимый код",0,SUMIFS('Движения'!$F$6:$F$5005,'Движения'!$B$6:$B$5005,$A169,'Движения'!$C$6:$C$5005,"Списание")))</f>
        <v/>
      </c>
      <c r="H169" s="18" t="str">
        <f>IF($A169="","",IF(LEFT('Номенклатура'!I169,16)="Недопустимый код",0,SUMIFS('Движения'!$F$6:$F$5005,'Движения'!$B$6:$B$5005,$A169,'Движения'!$C$6:$C$5005,"Корректировка остатка")))</f>
        <v/>
      </c>
      <c r="I169" s="18" t="str">
        <f>IF($A169="","",ROUND(D169+E169-F169-G169+H169,6))</f>
        <v/>
      </c>
      <c r="J169" s="18" t="str">
        <f>IF($A169="","",IF('Номенклатура'!G169="","",N('Номенклатура'!G169)))</f>
        <v/>
      </c>
      <c r="K169" s="15" t="str">
        <f>IF($A169="","",IF('Номенклатура'!I169&lt;&gt;"ОК","Проверьте номенклатуру: "&amp;'Номенклатура'!I169,IF(I169&lt;0,"Проблема данных: остаток меньше нуля",IF(J169="","Минимум не задан",IF(I169&lt;=J169,"Пополнить","ОК")))))</f>
        <v/>
      </c>
      <c r="L169" s="18" t="str">
        <f>IF($A169="","",IF(NOT(ISNUMBER('Номенклатура'!E169)),"",IF('Номенклатура'!E169&gt;0,ROUND(I169/'Номенклатура'!E169,2),"")))</f>
        <v/>
      </c>
    </row>
    <row r="170" spans="1:12" x14ac:dyDescent="0.25">
      <c r="A170" s="15" t="str">
        <f>IF('Номенклатура'!A170="","",'Номенклатура'!A170)</f>
        <v/>
      </c>
      <c r="B170" s="15" t="str">
        <f>IF($A170="","",'Номенклатура'!B170&amp;"")</f>
        <v/>
      </c>
      <c r="C170" s="15" t="str">
        <f>IF($A170="","",'Номенклатура'!D170&amp;"")</f>
        <v/>
      </c>
      <c r="D170" s="18" t="str">
        <f>IF($A170="","",N('Номенклатура'!F170))</f>
        <v/>
      </c>
      <c r="E170" s="18" t="str">
        <f>IF($A170="","",IF(LEFT('Номенклатура'!I170,16)="Недопустимый код",0,SUMIFS('Движения'!$F$6:$F$5005,'Движения'!$B$6:$B$5005,$A170,'Движения'!$C$6:$C$5005,"Приход")))</f>
        <v/>
      </c>
      <c r="F170" s="18" t="str">
        <f>IF($A170="","",-IF(LEFT('Номенклатура'!I170,16)="Недопустимый код",0,SUMIFS('Движения'!$F$6:$F$5005,'Движения'!$B$6:$B$5005,$A170,'Движения'!$C$6:$C$5005,"Расход")))</f>
        <v/>
      </c>
      <c r="G170" s="18" t="str">
        <f>IF($A170="","",-IF(LEFT('Номенклатура'!I170,16)="Недопустимый код",0,SUMIFS('Движения'!$F$6:$F$5005,'Движения'!$B$6:$B$5005,$A170,'Движения'!$C$6:$C$5005,"Списание")))</f>
        <v/>
      </c>
      <c r="H170" s="18" t="str">
        <f>IF($A170="","",IF(LEFT('Номенклатура'!I170,16)="Недопустимый код",0,SUMIFS('Движения'!$F$6:$F$5005,'Движения'!$B$6:$B$5005,$A170,'Движения'!$C$6:$C$5005,"Корректировка остатка")))</f>
        <v/>
      </c>
      <c r="I170" s="18" t="str">
        <f>IF($A170="","",ROUND(D170+E170-F170-G170+H170,6))</f>
        <v/>
      </c>
      <c r="J170" s="18" t="str">
        <f>IF($A170="","",IF('Номенклатура'!G170="","",N('Номенклатура'!G170)))</f>
        <v/>
      </c>
      <c r="K170" s="15" t="str">
        <f>IF($A170="","",IF('Номенклатура'!I170&lt;&gt;"ОК","Проверьте номенклатуру: "&amp;'Номенклатура'!I170,IF(I170&lt;0,"Проблема данных: остаток меньше нуля",IF(J170="","Минимум не задан",IF(I170&lt;=J170,"Пополнить","ОК")))))</f>
        <v/>
      </c>
      <c r="L170" s="18" t="str">
        <f>IF($A170="","",IF(NOT(ISNUMBER('Номенклатура'!E170)),"",IF('Номенклатура'!E170&gt;0,ROUND(I170/'Номенклатура'!E170,2),"")))</f>
        <v/>
      </c>
    </row>
    <row r="171" spans="1:12" x14ac:dyDescent="0.25">
      <c r="A171" s="15" t="str">
        <f>IF('Номенклатура'!A171="","",'Номенклатура'!A171)</f>
        <v/>
      </c>
      <c r="B171" s="15" t="str">
        <f>IF($A171="","",'Номенклатура'!B171&amp;"")</f>
        <v/>
      </c>
      <c r="C171" s="15" t="str">
        <f>IF($A171="","",'Номенклатура'!D171&amp;"")</f>
        <v/>
      </c>
      <c r="D171" s="18" t="str">
        <f>IF($A171="","",N('Номенклатура'!F171))</f>
        <v/>
      </c>
      <c r="E171" s="18" t="str">
        <f>IF($A171="","",IF(LEFT('Номенклатура'!I171,16)="Недопустимый код",0,SUMIFS('Движения'!$F$6:$F$5005,'Движения'!$B$6:$B$5005,$A171,'Движения'!$C$6:$C$5005,"Приход")))</f>
        <v/>
      </c>
      <c r="F171" s="18" t="str">
        <f>IF($A171="","",-IF(LEFT('Номенклатура'!I171,16)="Недопустимый код",0,SUMIFS('Движения'!$F$6:$F$5005,'Движения'!$B$6:$B$5005,$A171,'Движения'!$C$6:$C$5005,"Расход")))</f>
        <v/>
      </c>
      <c r="G171" s="18" t="str">
        <f>IF($A171="","",-IF(LEFT('Номенклатура'!I171,16)="Недопустимый код",0,SUMIFS('Движения'!$F$6:$F$5005,'Движения'!$B$6:$B$5005,$A171,'Движения'!$C$6:$C$5005,"Списание")))</f>
        <v/>
      </c>
      <c r="H171" s="18" t="str">
        <f>IF($A171="","",IF(LEFT('Номенклатура'!I171,16)="Недопустимый код",0,SUMIFS('Движения'!$F$6:$F$5005,'Движения'!$B$6:$B$5005,$A171,'Движения'!$C$6:$C$5005,"Корректировка остатка")))</f>
        <v/>
      </c>
      <c r="I171" s="18" t="str">
        <f>IF($A171="","",ROUND(D171+E171-F171-G171+H171,6))</f>
        <v/>
      </c>
      <c r="J171" s="18" t="str">
        <f>IF($A171="","",IF('Номенклатура'!G171="","",N('Номенклатура'!G171)))</f>
        <v/>
      </c>
      <c r="K171" s="15" t="str">
        <f>IF($A171="","",IF('Номенклатура'!I171&lt;&gt;"ОК","Проверьте номенклатуру: "&amp;'Номенклатура'!I171,IF(I171&lt;0,"Проблема данных: остаток меньше нуля",IF(J171="","Минимум не задан",IF(I171&lt;=J171,"Пополнить","ОК")))))</f>
        <v/>
      </c>
      <c r="L171" s="18" t="str">
        <f>IF($A171="","",IF(NOT(ISNUMBER('Номенклатура'!E171)),"",IF('Номенклатура'!E171&gt;0,ROUND(I171/'Номенклатура'!E171,2),"")))</f>
        <v/>
      </c>
    </row>
    <row r="172" spans="1:12" x14ac:dyDescent="0.25">
      <c r="A172" s="15" t="str">
        <f>IF('Номенклатура'!A172="","",'Номенклатура'!A172)</f>
        <v/>
      </c>
      <c r="B172" s="15" t="str">
        <f>IF($A172="","",'Номенклатура'!B172&amp;"")</f>
        <v/>
      </c>
      <c r="C172" s="15" t="str">
        <f>IF($A172="","",'Номенклатура'!D172&amp;"")</f>
        <v/>
      </c>
      <c r="D172" s="18" t="str">
        <f>IF($A172="","",N('Номенклатура'!F172))</f>
        <v/>
      </c>
      <c r="E172" s="18" t="str">
        <f>IF($A172="","",IF(LEFT('Номенклатура'!I172,16)="Недопустимый код",0,SUMIFS('Движения'!$F$6:$F$5005,'Движения'!$B$6:$B$5005,$A172,'Движения'!$C$6:$C$5005,"Приход")))</f>
        <v/>
      </c>
      <c r="F172" s="18" t="str">
        <f>IF($A172="","",-IF(LEFT('Номенклатура'!I172,16)="Недопустимый код",0,SUMIFS('Движения'!$F$6:$F$5005,'Движения'!$B$6:$B$5005,$A172,'Движения'!$C$6:$C$5005,"Расход")))</f>
        <v/>
      </c>
      <c r="G172" s="18" t="str">
        <f>IF($A172="","",-IF(LEFT('Номенклатура'!I172,16)="Недопустимый код",0,SUMIFS('Движения'!$F$6:$F$5005,'Движения'!$B$6:$B$5005,$A172,'Движения'!$C$6:$C$5005,"Списание")))</f>
        <v/>
      </c>
      <c r="H172" s="18" t="str">
        <f>IF($A172="","",IF(LEFT('Номенклатура'!I172,16)="Недопустимый код",0,SUMIFS('Движения'!$F$6:$F$5005,'Движения'!$B$6:$B$5005,$A172,'Движения'!$C$6:$C$5005,"Корректировка остатка")))</f>
        <v/>
      </c>
      <c r="I172" s="18" t="str">
        <f>IF($A172="","",ROUND(D172+E172-F172-G172+H172,6))</f>
        <v/>
      </c>
      <c r="J172" s="18" t="str">
        <f>IF($A172="","",IF('Номенклатура'!G172="","",N('Номенклатура'!G172)))</f>
        <v/>
      </c>
      <c r="K172" s="15" t="str">
        <f>IF($A172="","",IF('Номенклатура'!I172&lt;&gt;"ОК","Проверьте номенклатуру: "&amp;'Номенклатура'!I172,IF(I172&lt;0,"Проблема данных: остаток меньше нуля",IF(J172="","Минимум не задан",IF(I172&lt;=J172,"Пополнить","ОК")))))</f>
        <v/>
      </c>
      <c r="L172" s="18" t="str">
        <f>IF($A172="","",IF(NOT(ISNUMBER('Номенклатура'!E172)),"",IF('Номенклатура'!E172&gt;0,ROUND(I172/'Номенклатура'!E172,2),"")))</f>
        <v/>
      </c>
    </row>
    <row r="173" spans="1:12" x14ac:dyDescent="0.25">
      <c r="A173" s="15" t="str">
        <f>IF('Номенклатура'!A173="","",'Номенклатура'!A173)</f>
        <v/>
      </c>
      <c r="B173" s="15" t="str">
        <f>IF($A173="","",'Номенклатура'!B173&amp;"")</f>
        <v/>
      </c>
      <c r="C173" s="15" t="str">
        <f>IF($A173="","",'Номенклатура'!D173&amp;"")</f>
        <v/>
      </c>
      <c r="D173" s="18" t="str">
        <f>IF($A173="","",N('Номенклатура'!F173))</f>
        <v/>
      </c>
      <c r="E173" s="18" t="str">
        <f>IF($A173="","",IF(LEFT('Номенклатура'!I173,16)="Недопустимый код",0,SUMIFS('Движения'!$F$6:$F$5005,'Движения'!$B$6:$B$5005,$A173,'Движения'!$C$6:$C$5005,"Приход")))</f>
        <v/>
      </c>
      <c r="F173" s="18" t="str">
        <f>IF($A173="","",-IF(LEFT('Номенклатура'!I173,16)="Недопустимый код",0,SUMIFS('Движения'!$F$6:$F$5005,'Движения'!$B$6:$B$5005,$A173,'Движения'!$C$6:$C$5005,"Расход")))</f>
        <v/>
      </c>
      <c r="G173" s="18" t="str">
        <f>IF($A173="","",-IF(LEFT('Номенклатура'!I173,16)="Недопустимый код",0,SUMIFS('Движения'!$F$6:$F$5005,'Движения'!$B$6:$B$5005,$A173,'Движения'!$C$6:$C$5005,"Списание")))</f>
        <v/>
      </c>
      <c r="H173" s="18" t="str">
        <f>IF($A173="","",IF(LEFT('Номенклатура'!I173,16)="Недопустимый код",0,SUMIFS('Движения'!$F$6:$F$5005,'Движения'!$B$6:$B$5005,$A173,'Движения'!$C$6:$C$5005,"Корректировка остатка")))</f>
        <v/>
      </c>
      <c r="I173" s="18" t="str">
        <f>IF($A173="","",ROUND(D173+E173-F173-G173+H173,6))</f>
        <v/>
      </c>
      <c r="J173" s="18" t="str">
        <f>IF($A173="","",IF('Номенклатура'!G173="","",N('Номенклатура'!G173)))</f>
        <v/>
      </c>
      <c r="K173" s="15" t="str">
        <f>IF($A173="","",IF('Номенклатура'!I173&lt;&gt;"ОК","Проверьте номенклатуру: "&amp;'Номенклатура'!I173,IF(I173&lt;0,"Проблема данных: остаток меньше нуля",IF(J173="","Минимум не задан",IF(I173&lt;=J173,"Пополнить","ОК")))))</f>
        <v/>
      </c>
      <c r="L173" s="18" t="str">
        <f>IF($A173="","",IF(NOT(ISNUMBER('Номенклатура'!E173)),"",IF('Номенклатура'!E173&gt;0,ROUND(I173/'Номенклатура'!E173,2),"")))</f>
        <v/>
      </c>
    </row>
    <row r="174" spans="1:12" x14ac:dyDescent="0.25">
      <c r="A174" s="15" t="str">
        <f>IF('Номенклатура'!A174="","",'Номенклатура'!A174)</f>
        <v/>
      </c>
      <c r="B174" s="15" t="str">
        <f>IF($A174="","",'Номенклатура'!B174&amp;"")</f>
        <v/>
      </c>
      <c r="C174" s="15" t="str">
        <f>IF($A174="","",'Номенклатура'!D174&amp;"")</f>
        <v/>
      </c>
      <c r="D174" s="18" t="str">
        <f>IF($A174="","",N('Номенклатура'!F174))</f>
        <v/>
      </c>
      <c r="E174" s="18" t="str">
        <f>IF($A174="","",IF(LEFT('Номенклатура'!I174,16)="Недопустимый код",0,SUMIFS('Движения'!$F$6:$F$5005,'Движения'!$B$6:$B$5005,$A174,'Движения'!$C$6:$C$5005,"Приход")))</f>
        <v/>
      </c>
      <c r="F174" s="18" t="str">
        <f>IF($A174="","",-IF(LEFT('Номенклатура'!I174,16)="Недопустимый код",0,SUMIFS('Движения'!$F$6:$F$5005,'Движения'!$B$6:$B$5005,$A174,'Движения'!$C$6:$C$5005,"Расход")))</f>
        <v/>
      </c>
      <c r="G174" s="18" t="str">
        <f>IF($A174="","",-IF(LEFT('Номенклатура'!I174,16)="Недопустимый код",0,SUMIFS('Движения'!$F$6:$F$5005,'Движения'!$B$6:$B$5005,$A174,'Движения'!$C$6:$C$5005,"Списание")))</f>
        <v/>
      </c>
      <c r="H174" s="18" t="str">
        <f>IF($A174="","",IF(LEFT('Номенклатура'!I174,16)="Недопустимый код",0,SUMIFS('Движения'!$F$6:$F$5005,'Движения'!$B$6:$B$5005,$A174,'Движения'!$C$6:$C$5005,"Корректировка остатка")))</f>
        <v/>
      </c>
      <c r="I174" s="18" t="str">
        <f>IF($A174="","",ROUND(D174+E174-F174-G174+H174,6))</f>
        <v/>
      </c>
      <c r="J174" s="18" t="str">
        <f>IF($A174="","",IF('Номенклатура'!G174="","",N('Номенклатура'!G174)))</f>
        <v/>
      </c>
      <c r="K174" s="15" t="str">
        <f>IF($A174="","",IF('Номенклатура'!I174&lt;&gt;"ОК","Проверьте номенклатуру: "&amp;'Номенклатура'!I174,IF(I174&lt;0,"Проблема данных: остаток меньше нуля",IF(J174="","Минимум не задан",IF(I174&lt;=J174,"Пополнить","ОК")))))</f>
        <v/>
      </c>
      <c r="L174" s="18" t="str">
        <f>IF($A174="","",IF(NOT(ISNUMBER('Номенклатура'!E174)),"",IF('Номенклатура'!E174&gt;0,ROUND(I174/'Номенклатура'!E174,2),"")))</f>
        <v/>
      </c>
    </row>
    <row r="175" spans="1:12" x14ac:dyDescent="0.25">
      <c r="A175" s="15" t="str">
        <f>IF('Номенклатура'!A175="","",'Номенклатура'!A175)</f>
        <v/>
      </c>
      <c r="B175" s="15" t="str">
        <f>IF($A175="","",'Номенклатура'!B175&amp;"")</f>
        <v/>
      </c>
      <c r="C175" s="15" t="str">
        <f>IF($A175="","",'Номенклатура'!D175&amp;"")</f>
        <v/>
      </c>
      <c r="D175" s="18" t="str">
        <f>IF($A175="","",N('Номенклатура'!F175))</f>
        <v/>
      </c>
      <c r="E175" s="18" t="str">
        <f>IF($A175="","",IF(LEFT('Номенклатура'!I175,16)="Недопустимый код",0,SUMIFS('Движения'!$F$6:$F$5005,'Движения'!$B$6:$B$5005,$A175,'Движения'!$C$6:$C$5005,"Приход")))</f>
        <v/>
      </c>
      <c r="F175" s="18" t="str">
        <f>IF($A175="","",-IF(LEFT('Номенклатура'!I175,16)="Недопустимый код",0,SUMIFS('Движения'!$F$6:$F$5005,'Движения'!$B$6:$B$5005,$A175,'Движения'!$C$6:$C$5005,"Расход")))</f>
        <v/>
      </c>
      <c r="G175" s="18" t="str">
        <f>IF($A175="","",-IF(LEFT('Номенклатура'!I175,16)="Недопустимый код",0,SUMIFS('Движения'!$F$6:$F$5005,'Движения'!$B$6:$B$5005,$A175,'Движения'!$C$6:$C$5005,"Списание")))</f>
        <v/>
      </c>
      <c r="H175" s="18" t="str">
        <f>IF($A175="","",IF(LEFT('Номенклатура'!I175,16)="Недопустимый код",0,SUMIFS('Движения'!$F$6:$F$5005,'Движения'!$B$6:$B$5005,$A175,'Движения'!$C$6:$C$5005,"Корректировка остатка")))</f>
        <v/>
      </c>
      <c r="I175" s="18" t="str">
        <f>IF($A175="","",ROUND(D175+E175-F175-G175+H175,6))</f>
        <v/>
      </c>
      <c r="J175" s="18" t="str">
        <f>IF($A175="","",IF('Номенклатура'!G175="","",N('Номенклатура'!G175)))</f>
        <v/>
      </c>
      <c r="K175" s="15" t="str">
        <f>IF($A175="","",IF('Номенклатура'!I175&lt;&gt;"ОК","Проверьте номенклатуру: "&amp;'Номенклатура'!I175,IF(I175&lt;0,"Проблема данных: остаток меньше нуля",IF(J175="","Минимум не задан",IF(I175&lt;=J175,"Пополнить","ОК")))))</f>
        <v/>
      </c>
      <c r="L175" s="18" t="str">
        <f>IF($A175="","",IF(NOT(ISNUMBER('Номенклатура'!E175)),"",IF('Номенклатура'!E175&gt;0,ROUND(I175/'Номенклатура'!E175,2),"")))</f>
        <v/>
      </c>
    </row>
    <row r="176" spans="1:12" x14ac:dyDescent="0.25">
      <c r="A176" s="15" t="str">
        <f>IF('Номенклатура'!A176="","",'Номенклатура'!A176)</f>
        <v/>
      </c>
      <c r="B176" s="15" t="str">
        <f>IF($A176="","",'Номенклатура'!B176&amp;"")</f>
        <v/>
      </c>
      <c r="C176" s="15" t="str">
        <f>IF($A176="","",'Номенклатура'!D176&amp;"")</f>
        <v/>
      </c>
      <c r="D176" s="18" t="str">
        <f>IF($A176="","",N('Номенклатура'!F176))</f>
        <v/>
      </c>
      <c r="E176" s="18" t="str">
        <f>IF($A176="","",IF(LEFT('Номенклатура'!I176,16)="Недопустимый код",0,SUMIFS('Движения'!$F$6:$F$5005,'Движения'!$B$6:$B$5005,$A176,'Движения'!$C$6:$C$5005,"Приход")))</f>
        <v/>
      </c>
      <c r="F176" s="18" t="str">
        <f>IF($A176="","",-IF(LEFT('Номенклатура'!I176,16)="Недопустимый код",0,SUMIFS('Движения'!$F$6:$F$5005,'Движения'!$B$6:$B$5005,$A176,'Движения'!$C$6:$C$5005,"Расход")))</f>
        <v/>
      </c>
      <c r="G176" s="18" t="str">
        <f>IF($A176="","",-IF(LEFT('Номенклатура'!I176,16)="Недопустимый код",0,SUMIFS('Движения'!$F$6:$F$5005,'Движения'!$B$6:$B$5005,$A176,'Движения'!$C$6:$C$5005,"Списание")))</f>
        <v/>
      </c>
      <c r="H176" s="18" t="str">
        <f>IF($A176="","",IF(LEFT('Номенклатура'!I176,16)="Недопустимый код",0,SUMIFS('Движения'!$F$6:$F$5005,'Движения'!$B$6:$B$5005,$A176,'Движения'!$C$6:$C$5005,"Корректировка остатка")))</f>
        <v/>
      </c>
      <c r="I176" s="18" t="str">
        <f>IF($A176="","",ROUND(D176+E176-F176-G176+H176,6))</f>
        <v/>
      </c>
      <c r="J176" s="18" t="str">
        <f>IF($A176="","",IF('Номенклатура'!G176="","",N('Номенклатура'!G176)))</f>
        <v/>
      </c>
      <c r="K176" s="15" t="str">
        <f>IF($A176="","",IF('Номенклатура'!I176&lt;&gt;"ОК","Проверьте номенклатуру: "&amp;'Номенклатура'!I176,IF(I176&lt;0,"Проблема данных: остаток меньше нуля",IF(J176="","Минимум не задан",IF(I176&lt;=J176,"Пополнить","ОК")))))</f>
        <v/>
      </c>
      <c r="L176" s="18" t="str">
        <f>IF($A176="","",IF(NOT(ISNUMBER('Номенклатура'!E176)),"",IF('Номенклатура'!E176&gt;0,ROUND(I176/'Номенклатура'!E176,2),"")))</f>
        <v/>
      </c>
    </row>
    <row r="177" spans="1:12" x14ac:dyDescent="0.25">
      <c r="A177" s="15" t="str">
        <f>IF('Номенклатура'!A177="","",'Номенклатура'!A177)</f>
        <v/>
      </c>
      <c r="B177" s="15" t="str">
        <f>IF($A177="","",'Номенклатура'!B177&amp;"")</f>
        <v/>
      </c>
      <c r="C177" s="15" t="str">
        <f>IF($A177="","",'Номенклатура'!D177&amp;"")</f>
        <v/>
      </c>
      <c r="D177" s="18" t="str">
        <f>IF($A177="","",N('Номенклатура'!F177))</f>
        <v/>
      </c>
      <c r="E177" s="18" t="str">
        <f>IF($A177="","",IF(LEFT('Номенклатура'!I177,16)="Недопустимый код",0,SUMIFS('Движения'!$F$6:$F$5005,'Движения'!$B$6:$B$5005,$A177,'Движения'!$C$6:$C$5005,"Приход")))</f>
        <v/>
      </c>
      <c r="F177" s="18" t="str">
        <f>IF($A177="","",-IF(LEFT('Номенклатура'!I177,16)="Недопустимый код",0,SUMIFS('Движения'!$F$6:$F$5005,'Движения'!$B$6:$B$5005,$A177,'Движения'!$C$6:$C$5005,"Расход")))</f>
        <v/>
      </c>
      <c r="G177" s="18" t="str">
        <f>IF($A177="","",-IF(LEFT('Номенклатура'!I177,16)="Недопустимый код",0,SUMIFS('Движения'!$F$6:$F$5005,'Движения'!$B$6:$B$5005,$A177,'Движения'!$C$6:$C$5005,"Списание")))</f>
        <v/>
      </c>
      <c r="H177" s="18" t="str">
        <f>IF($A177="","",IF(LEFT('Номенклатура'!I177,16)="Недопустимый код",0,SUMIFS('Движения'!$F$6:$F$5005,'Движения'!$B$6:$B$5005,$A177,'Движения'!$C$6:$C$5005,"Корректировка остатка")))</f>
        <v/>
      </c>
      <c r="I177" s="18" t="str">
        <f>IF($A177="","",ROUND(D177+E177-F177-G177+H177,6))</f>
        <v/>
      </c>
      <c r="J177" s="18" t="str">
        <f>IF($A177="","",IF('Номенклатура'!G177="","",N('Номенклатура'!G177)))</f>
        <v/>
      </c>
      <c r="K177" s="15" t="str">
        <f>IF($A177="","",IF('Номенклатура'!I177&lt;&gt;"ОК","Проверьте номенклатуру: "&amp;'Номенклатура'!I177,IF(I177&lt;0,"Проблема данных: остаток меньше нуля",IF(J177="","Минимум не задан",IF(I177&lt;=J177,"Пополнить","ОК")))))</f>
        <v/>
      </c>
      <c r="L177" s="18" t="str">
        <f>IF($A177="","",IF(NOT(ISNUMBER('Номенклатура'!E177)),"",IF('Номенклатура'!E177&gt;0,ROUND(I177/'Номенклатура'!E177,2),"")))</f>
        <v/>
      </c>
    </row>
    <row r="178" spans="1:12" x14ac:dyDescent="0.25">
      <c r="A178" s="15" t="str">
        <f>IF('Номенклатура'!A178="","",'Номенклатура'!A178)</f>
        <v/>
      </c>
      <c r="B178" s="15" t="str">
        <f>IF($A178="","",'Номенклатура'!B178&amp;"")</f>
        <v/>
      </c>
      <c r="C178" s="15" t="str">
        <f>IF($A178="","",'Номенклатура'!D178&amp;"")</f>
        <v/>
      </c>
      <c r="D178" s="18" t="str">
        <f>IF($A178="","",N('Номенклатура'!F178))</f>
        <v/>
      </c>
      <c r="E178" s="18" t="str">
        <f>IF($A178="","",IF(LEFT('Номенклатура'!I178,16)="Недопустимый код",0,SUMIFS('Движения'!$F$6:$F$5005,'Движения'!$B$6:$B$5005,$A178,'Движения'!$C$6:$C$5005,"Приход")))</f>
        <v/>
      </c>
      <c r="F178" s="18" t="str">
        <f>IF($A178="","",-IF(LEFT('Номенклатура'!I178,16)="Недопустимый код",0,SUMIFS('Движения'!$F$6:$F$5005,'Движения'!$B$6:$B$5005,$A178,'Движения'!$C$6:$C$5005,"Расход")))</f>
        <v/>
      </c>
      <c r="G178" s="18" t="str">
        <f>IF($A178="","",-IF(LEFT('Номенклатура'!I178,16)="Недопустимый код",0,SUMIFS('Движения'!$F$6:$F$5005,'Движения'!$B$6:$B$5005,$A178,'Движения'!$C$6:$C$5005,"Списание")))</f>
        <v/>
      </c>
      <c r="H178" s="18" t="str">
        <f>IF($A178="","",IF(LEFT('Номенклатура'!I178,16)="Недопустимый код",0,SUMIFS('Движения'!$F$6:$F$5005,'Движения'!$B$6:$B$5005,$A178,'Движения'!$C$6:$C$5005,"Корректировка остатка")))</f>
        <v/>
      </c>
      <c r="I178" s="18" t="str">
        <f>IF($A178="","",ROUND(D178+E178-F178-G178+H178,6))</f>
        <v/>
      </c>
      <c r="J178" s="18" t="str">
        <f>IF($A178="","",IF('Номенклатура'!G178="","",N('Номенклатура'!G178)))</f>
        <v/>
      </c>
      <c r="K178" s="15" t="str">
        <f>IF($A178="","",IF('Номенклатура'!I178&lt;&gt;"ОК","Проверьте номенклатуру: "&amp;'Номенклатура'!I178,IF(I178&lt;0,"Проблема данных: остаток меньше нуля",IF(J178="","Минимум не задан",IF(I178&lt;=J178,"Пополнить","ОК")))))</f>
        <v/>
      </c>
      <c r="L178" s="18" t="str">
        <f>IF($A178="","",IF(NOT(ISNUMBER('Номенклатура'!E178)),"",IF('Номенклатура'!E178&gt;0,ROUND(I178/'Номенклатура'!E178,2),"")))</f>
        <v/>
      </c>
    </row>
    <row r="179" spans="1:12" x14ac:dyDescent="0.25">
      <c r="A179" s="15" t="str">
        <f>IF('Номенклатура'!A179="","",'Номенклатура'!A179)</f>
        <v/>
      </c>
      <c r="B179" s="15" t="str">
        <f>IF($A179="","",'Номенклатура'!B179&amp;"")</f>
        <v/>
      </c>
      <c r="C179" s="15" t="str">
        <f>IF($A179="","",'Номенклатура'!D179&amp;"")</f>
        <v/>
      </c>
      <c r="D179" s="18" t="str">
        <f>IF($A179="","",N('Номенклатура'!F179))</f>
        <v/>
      </c>
      <c r="E179" s="18" t="str">
        <f>IF($A179="","",IF(LEFT('Номенклатура'!I179,16)="Недопустимый код",0,SUMIFS('Движения'!$F$6:$F$5005,'Движения'!$B$6:$B$5005,$A179,'Движения'!$C$6:$C$5005,"Приход")))</f>
        <v/>
      </c>
      <c r="F179" s="18" t="str">
        <f>IF($A179="","",-IF(LEFT('Номенклатура'!I179,16)="Недопустимый код",0,SUMIFS('Движения'!$F$6:$F$5005,'Движения'!$B$6:$B$5005,$A179,'Движения'!$C$6:$C$5005,"Расход")))</f>
        <v/>
      </c>
      <c r="G179" s="18" t="str">
        <f>IF($A179="","",-IF(LEFT('Номенклатура'!I179,16)="Недопустимый код",0,SUMIFS('Движения'!$F$6:$F$5005,'Движения'!$B$6:$B$5005,$A179,'Движения'!$C$6:$C$5005,"Списание")))</f>
        <v/>
      </c>
      <c r="H179" s="18" t="str">
        <f>IF($A179="","",IF(LEFT('Номенклатура'!I179,16)="Недопустимый код",0,SUMIFS('Движения'!$F$6:$F$5005,'Движения'!$B$6:$B$5005,$A179,'Движения'!$C$6:$C$5005,"Корректировка остатка")))</f>
        <v/>
      </c>
      <c r="I179" s="18" t="str">
        <f>IF($A179="","",ROUND(D179+E179-F179-G179+H179,6))</f>
        <v/>
      </c>
      <c r="J179" s="18" t="str">
        <f>IF($A179="","",IF('Номенклатура'!G179="","",N('Номенклатура'!G179)))</f>
        <v/>
      </c>
      <c r="K179" s="15" t="str">
        <f>IF($A179="","",IF('Номенклатура'!I179&lt;&gt;"ОК","Проверьте номенклатуру: "&amp;'Номенклатура'!I179,IF(I179&lt;0,"Проблема данных: остаток меньше нуля",IF(J179="","Минимум не задан",IF(I179&lt;=J179,"Пополнить","ОК")))))</f>
        <v/>
      </c>
      <c r="L179" s="18" t="str">
        <f>IF($A179="","",IF(NOT(ISNUMBER('Номенклатура'!E179)),"",IF('Номенклатура'!E179&gt;0,ROUND(I179/'Номенклатура'!E179,2),"")))</f>
        <v/>
      </c>
    </row>
    <row r="180" spans="1:12" x14ac:dyDescent="0.25">
      <c r="A180" s="15" t="str">
        <f>IF('Номенклатура'!A180="","",'Номенклатура'!A180)</f>
        <v/>
      </c>
      <c r="B180" s="15" t="str">
        <f>IF($A180="","",'Номенклатура'!B180&amp;"")</f>
        <v/>
      </c>
      <c r="C180" s="15" t="str">
        <f>IF($A180="","",'Номенклатура'!D180&amp;"")</f>
        <v/>
      </c>
      <c r="D180" s="18" t="str">
        <f>IF($A180="","",N('Номенклатура'!F180))</f>
        <v/>
      </c>
      <c r="E180" s="18" t="str">
        <f>IF($A180="","",IF(LEFT('Номенклатура'!I180,16)="Недопустимый код",0,SUMIFS('Движения'!$F$6:$F$5005,'Движения'!$B$6:$B$5005,$A180,'Движения'!$C$6:$C$5005,"Приход")))</f>
        <v/>
      </c>
      <c r="F180" s="18" t="str">
        <f>IF($A180="","",-IF(LEFT('Номенклатура'!I180,16)="Недопустимый код",0,SUMIFS('Движения'!$F$6:$F$5005,'Движения'!$B$6:$B$5005,$A180,'Движения'!$C$6:$C$5005,"Расход")))</f>
        <v/>
      </c>
      <c r="G180" s="18" t="str">
        <f>IF($A180="","",-IF(LEFT('Номенклатура'!I180,16)="Недопустимый код",0,SUMIFS('Движения'!$F$6:$F$5005,'Движения'!$B$6:$B$5005,$A180,'Движения'!$C$6:$C$5005,"Списание")))</f>
        <v/>
      </c>
      <c r="H180" s="18" t="str">
        <f>IF($A180="","",IF(LEFT('Номенклатура'!I180,16)="Недопустимый код",0,SUMIFS('Движения'!$F$6:$F$5005,'Движения'!$B$6:$B$5005,$A180,'Движения'!$C$6:$C$5005,"Корректировка остатка")))</f>
        <v/>
      </c>
      <c r="I180" s="18" t="str">
        <f>IF($A180="","",ROUND(D180+E180-F180-G180+H180,6))</f>
        <v/>
      </c>
      <c r="J180" s="18" t="str">
        <f>IF($A180="","",IF('Номенклатура'!G180="","",N('Номенклатура'!G180)))</f>
        <v/>
      </c>
      <c r="K180" s="15" t="str">
        <f>IF($A180="","",IF('Номенклатура'!I180&lt;&gt;"ОК","Проверьте номенклатуру: "&amp;'Номенклатура'!I180,IF(I180&lt;0,"Проблема данных: остаток меньше нуля",IF(J180="","Минимум не задан",IF(I180&lt;=J180,"Пополнить","ОК")))))</f>
        <v/>
      </c>
      <c r="L180" s="18" t="str">
        <f>IF($A180="","",IF(NOT(ISNUMBER('Номенклатура'!E180)),"",IF('Номенклатура'!E180&gt;0,ROUND(I180/'Номенклатура'!E180,2),"")))</f>
        <v/>
      </c>
    </row>
    <row r="181" spans="1:12" x14ac:dyDescent="0.25">
      <c r="A181" s="15" t="str">
        <f>IF('Номенклатура'!A181="","",'Номенклатура'!A181)</f>
        <v/>
      </c>
      <c r="B181" s="15" t="str">
        <f>IF($A181="","",'Номенклатура'!B181&amp;"")</f>
        <v/>
      </c>
      <c r="C181" s="15" t="str">
        <f>IF($A181="","",'Номенклатура'!D181&amp;"")</f>
        <v/>
      </c>
      <c r="D181" s="18" t="str">
        <f>IF($A181="","",N('Номенклатура'!F181))</f>
        <v/>
      </c>
      <c r="E181" s="18" t="str">
        <f>IF($A181="","",IF(LEFT('Номенклатура'!I181,16)="Недопустимый код",0,SUMIFS('Движения'!$F$6:$F$5005,'Движения'!$B$6:$B$5005,$A181,'Движения'!$C$6:$C$5005,"Приход")))</f>
        <v/>
      </c>
      <c r="F181" s="18" t="str">
        <f>IF($A181="","",-IF(LEFT('Номенклатура'!I181,16)="Недопустимый код",0,SUMIFS('Движения'!$F$6:$F$5005,'Движения'!$B$6:$B$5005,$A181,'Движения'!$C$6:$C$5005,"Расход")))</f>
        <v/>
      </c>
      <c r="G181" s="18" t="str">
        <f>IF($A181="","",-IF(LEFT('Номенклатура'!I181,16)="Недопустимый код",0,SUMIFS('Движения'!$F$6:$F$5005,'Движения'!$B$6:$B$5005,$A181,'Движения'!$C$6:$C$5005,"Списание")))</f>
        <v/>
      </c>
      <c r="H181" s="18" t="str">
        <f>IF($A181="","",IF(LEFT('Номенклатура'!I181,16)="Недопустимый код",0,SUMIFS('Движения'!$F$6:$F$5005,'Движения'!$B$6:$B$5005,$A181,'Движения'!$C$6:$C$5005,"Корректировка остатка")))</f>
        <v/>
      </c>
      <c r="I181" s="18" t="str">
        <f>IF($A181="","",ROUND(D181+E181-F181-G181+H181,6))</f>
        <v/>
      </c>
      <c r="J181" s="18" t="str">
        <f>IF($A181="","",IF('Номенклатура'!G181="","",N('Номенклатура'!G181)))</f>
        <v/>
      </c>
      <c r="K181" s="15" t="str">
        <f>IF($A181="","",IF('Номенклатура'!I181&lt;&gt;"ОК","Проверьте номенклатуру: "&amp;'Номенклатура'!I181,IF(I181&lt;0,"Проблема данных: остаток меньше нуля",IF(J181="","Минимум не задан",IF(I181&lt;=J181,"Пополнить","ОК")))))</f>
        <v/>
      </c>
      <c r="L181" s="18" t="str">
        <f>IF($A181="","",IF(NOT(ISNUMBER('Номенклатура'!E181)),"",IF('Номенклатура'!E181&gt;0,ROUND(I181/'Номенклатура'!E181,2),"")))</f>
        <v/>
      </c>
    </row>
    <row r="182" spans="1:12" x14ac:dyDescent="0.25">
      <c r="A182" s="15" t="str">
        <f>IF('Номенклатура'!A182="","",'Номенклатура'!A182)</f>
        <v/>
      </c>
      <c r="B182" s="15" t="str">
        <f>IF($A182="","",'Номенклатура'!B182&amp;"")</f>
        <v/>
      </c>
      <c r="C182" s="15" t="str">
        <f>IF($A182="","",'Номенклатура'!D182&amp;"")</f>
        <v/>
      </c>
      <c r="D182" s="18" t="str">
        <f>IF($A182="","",N('Номенклатура'!F182))</f>
        <v/>
      </c>
      <c r="E182" s="18" t="str">
        <f>IF($A182="","",IF(LEFT('Номенклатура'!I182,16)="Недопустимый код",0,SUMIFS('Движения'!$F$6:$F$5005,'Движения'!$B$6:$B$5005,$A182,'Движения'!$C$6:$C$5005,"Приход")))</f>
        <v/>
      </c>
      <c r="F182" s="18" t="str">
        <f>IF($A182="","",-IF(LEFT('Номенклатура'!I182,16)="Недопустимый код",0,SUMIFS('Движения'!$F$6:$F$5005,'Движения'!$B$6:$B$5005,$A182,'Движения'!$C$6:$C$5005,"Расход")))</f>
        <v/>
      </c>
      <c r="G182" s="18" t="str">
        <f>IF($A182="","",-IF(LEFT('Номенклатура'!I182,16)="Недопустимый код",0,SUMIFS('Движения'!$F$6:$F$5005,'Движения'!$B$6:$B$5005,$A182,'Движения'!$C$6:$C$5005,"Списание")))</f>
        <v/>
      </c>
      <c r="H182" s="18" t="str">
        <f>IF($A182="","",IF(LEFT('Номенклатура'!I182,16)="Недопустимый код",0,SUMIFS('Движения'!$F$6:$F$5005,'Движения'!$B$6:$B$5005,$A182,'Движения'!$C$6:$C$5005,"Корректировка остатка")))</f>
        <v/>
      </c>
      <c r="I182" s="18" t="str">
        <f>IF($A182="","",ROUND(D182+E182-F182-G182+H182,6))</f>
        <v/>
      </c>
      <c r="J182" s="18" t="str">
        <f>IF($A182="","",IF('Номенклатура'!G182="","",N('Номенклатура'!G182)))</f>
        <v/>
      </c>
      <c r="K182" s="15" t="str">
        <f>IF($A182="","",IF('Номенклатура'!I182&lt;&gt;"ОК","Проверьте номенклатуру: "&amp;'Номенклатура'!I182,IF(I182&lt;0,"Проблема данных: остаток меньше нуля",IF(J182="","Минимум не задан",IF(I182&lt;=J182,"Пополнить","ОК")))))</f>
        <v/>
      </c>
      <c r="L182" s="18" t="str">
        <f>IF($A182="","",IF(NOT(ISNUMBER('Номенклатура'!E182)),"",IF('Номенклатура'!E182&gt;0,ROUND(I182/'Номенклатура'!E182,2),"")))</f>
        <v/>
      </c>
    </row>
    <row r="183" spans="1:12" x14ac:dyDescent="0.25">
      <c r="A183" s="15" t="str">
        <f>IF('Номенклатура'!A183="","",'Номенклатура'!A183)</f>
        <v/>
      </c>
      <c r="B183" s="15" t="str">
        <f>IF($A183="","",'Номенклатура'!B183&amp;"")</f>
        <v/>
      </c>
      <c r="C183" s="15" t="str">
        <f>IF($A183="","",'Номенклатура'!D183&amp;"")</f>
        <v/>
      </c>
      <c r="D183" s="18" t="str">
        <f>IF($A183="","",N('Номенклатура'!F183))</f>
        <v/>
      </c>
      <c r="E183" s="18" t="str">
        <f>IF($A183="","",IF(LEFT('Номенклатура'!I183,16)="Недопустимый код",0,SUMIFS('Движения'!$F$6:$F$5005,'Движения'!$B$6:$B$5005,$A183,'Движения'!$C$6:$C$5005,"Приход")))</f>
        <v/>
      </c>
      <c r="F183" s="18" t="str">
        <f>IF($A183="","",-IF(LEFT('Номенклатура'!I183,16)="Недопустимый код",0,SUMIFS('Движения'!$F$6:$F$5005,'Движения'!$B$6:$B$5005,$A183,'Движения'!$C$6:$C$5005,"Расход")))</f>
        <v/>
      </c>
      <c r="G183" s="18" t="str">
        <f>IF($A183="","",-IF(LEFT('Номенклатура'!I183,16)="Недопустимый код",0,SUMIFS('Движения'!$F$6:$F$5005,'Движения'!$B$6:$B$5005,$A183,'Движения'!$C$6:$C$5005,"Списание")))</f>
        <v/>
      </c>
      <c r="H183" s="18" t="str">
        <f>IF($A183="","",IF(LEFT('Номенклатура'!I183,16)="Недопустимый код",0,SUMIFS('Движения'!$F$6:$F$5005,'Движения'!$B$6:$B$5005,$A183,'Движения'!$C$6:$C$5005,"Корректировка остатка")))</f>
        <v/>
      </c>
      <c r="I183" s="18" t="str">
        <f>IF($A183="","",ROUND(D183+E183-F183-G183+H183,6))</f>
        <v/>
      </c>
      <c r="J183" s="18" t="str">
        <f>IF($A183="","",IF('Номенклатура'!G183="","",N('Номенклатура'!G183)))</f>
        <v/>
      </c>
      <c r="K183" s="15" t="str">
        <f>IF($A183="","",IF('Номенклатура'!I183&lt;&gt;"ОК","Проверьте номенклатуру: "&amp;'Номенклатура'!I183,IF(I183&lt;0,"Проблема данных: остаток меньше нуля",IF(J183="","Минимум не задан",IF(I183&lt;=J183,"Пополнить","ОК")))))</f>
        <v/>
      </c>
      <c r="L183" s="18" t="str">
        <f>IF($A183="","",IF(NOT(ISNUMBER('Номенклатура'!E183)),"",IF('Номенклатура'!E183&gt;0,ROUND(I183/'Номенклатура'!E183,2),"")))</f>
        <v/>
      </c>
    </row>
    <row r="184" spans="1:12" x14ac:dyDescent="0.25">
      <c r="A184" s="15" t="str">
        <f>IF('Номенклатура'!A184="","",'Номенклатура'!A184)</f>
        <v/>
      </c>
      <c r="B184" s="15" t="str">
        <f>IF($A184="","",'Номенклатура'!B184&amp;"")</f>
        <v/>
      </c>
      <c r="C184" s="15" t="str">
        <f>IF($A184="","",'Номенклатура'!D184&amp;"")</f>
        <v/>
      </c>
      <c r="D184" s="18" t="str">
        <f>IF($A184="","",N('Номенклатура'!F184))</f>
        <v/>
      </c>
      <c r="E184" s="18" t="str">
        <f>IF($A184="","",IF(LEFT('Номенклатура'!I184,16)="Недопустимый код",0,SUMIFS('Движения'!$F$6:$F$5005,'Движения'!$B$6:$B$5005,$A184,'Движения'!$C$6:$C$5005,"Приход")))</f>
        <v/>
      </c>
      <c r="F184" s="18" t="str">
        <f>IF($A184="","",-IF(LEFT('Номенклатура'!I184,16)="Недопустимый код",0,SUMIFS('Движения'!$F$6:$F$5005,'Движения'!$B$6:$B$5005,$A184,'Движения'!$C$6:$C$5005,"Расход")))</f>
        <v/>
      </c>
      <c r="G184" s="18" t="str">
        <f>IF($A184="","",-IF(LEFT('Номенклатура'!I184,16)="Недопустимый код",0,SUMIFS('Движения'!$F$6:$F$5005,'Движения'!$B$6:$B$5005,$A184,'Движения'!$C$6:$C$5005,"Списание")))</f>
        <v/>
      </c>
      <c r="H184" s="18" t="str">
        <f>IF($A184="","",IF(LEFT('Номенклатура'!I184,16)="Недопустимый код",0,SUMIFS('Движения'!$F$6:$F$5005,'Движения'!$B$6:$B$5005,$A184,'Движения'!$C$6:$C$5005,"Корректировка остатка")))</f>
        <v/>
      </c>
      <c r="I184" s="18" t="str">
        <f>IF($A184="","",ROUND(D184+E184-F184-G184+H184,6))</f>
        <v/>
      </c>
      <c r="J184" s="18" t="str">
        <f>IF($A184="","",IF('Номенклатура'!G184="","",N('Номенклатура'!G184)))</f>
        <v/>
      </c>
      <c r="K184" s="15" t="str">
        <f>IF($A184="","",IF('Номенклатура'!I184&lt;&gt;"ОК","Проверьте номенклатуру: "&amp;'Номенклатура'!I184,IF(I184&lt;0,"Проблема данных: остаток меньше нуля",IF(J184="","Минимум не задан",IF(I184&lt;=J184,"Пополнить","ОК")))))</f>
        <v/>
      </c>
      <c r="L184" s="18" t="str">
        <f>IF($A184="","",IF(NOT(ISNUMBER('Номенклатура'!E184)),"",IF('Номенклатура'!E184&gt;0,ROUND(I184/'Номенклатура'!E184,2),"")))</f>
        <v/>
      </c>
    </row>
    <row r="185" spans="1:12" x14ac:dyDescent="0.25">
      <c r="A185" s="15" t="str">
        <f>IF('Номенклатура'!A185="","",'Номенклатура'!A185)</f>
        <v/>
      </c>
      <c r="B185" s="15" t="str">
        <f>IF($A185="","",'Номенклатура'!B185&amp;"")</f>
        <v/>
      </c>
      <c r="C185" s="15" t="str">
        <f>IF($A185="","",'Номенклатура'!D185&amp;"")</f>
        <v/>
      </c>
      <c r="D185" s="18" t="str">
        <f>IF($A185="","",N('Номенклатура'!F185))</f>
        <v/>
      </c>
      <c r="E185" s="18" t="str">
        <f>IF($A185="","",IF(LEFT('Номенклатура'!I185,16)="Недопустимый код",0,SUMIFS('Движения'!$F$6:$F$5005,'Движения'!$B$6:$B$5005,$A185,'Движения'!$C$6:$C$5005,"Приход")))</f>
        <v/>
      </c>
      <c r="F185" s="18" t="str">
        <f>IF($A185="","",-IF(LEFT('Номенклатура'!I185,16)="Недопустимый код",0,SUMIFS('Движения'!$F$6:$F$5005,'Движения'!$B$6:$B$5005,$A185,'Движения'!$C$6:$C$5005,"Расход")))</f>
        <v/>
      </c>
      <c r="G185" s="18" t="str">
        <f>IF($A185="","",-IF(LEFT('Номенклатура'!I185,16)="Недопустимый код",0,SUMIFS('Движения'!$F$6:$F$5005,'Движения'!$B$6:$B$5005,$A185,'Движения'!$C$6:$C$5005,"Списание")))</f>
        <v/>
      </c>
      <c r="H185" s="18" t="str">
        <f>IF($A185="","",IF(LEFT('Номенклатура'!I185,16)="Недопустимый код",0,SUMIFS('Движения'!$F$6:$F$5005,'Движения'!$B$6:$B$5005,$A185,'Движения'!$C$6:$C$5005,"Корректировка остатка")))</f>
        <v/>
      </c>
      <c r="I185" s="18" t="str">
        <f>IF($A185="","",ROUND(D185+E185-F185-G185+H185,6))</f>
        <v/>
      </c>
      <c r="J185" s="18" t="str">
        <f>IF($A185="","",IF('Номенклатура'!G185="","",N('Номенклатура'!G185)))</f>
        <v/>
      </c>
      <c r="K185" s="15" t="str">
        <f>IF($A185="","",IF('Номенклатура'!I185&lt;&gt;"ОК","Проверьте номенклатуру: "&amp;'Номенклатура'!I185,IF(I185&lt;0,"Проблема данных: остаток меньше нуля",IF(J185="","Минимум не задан",IF(I185&lt;=J185,"Пополнить","ОК")))))</f>
        <v/>
      </c>
      <c r="L185" s="18" t="str">
        <f>IF($A185="","",IF(NOT(ISNUMBER('Номенклатура'!E185)),"",IF('Номенклатура'!E185&gt;0,ROUND(I185/'Номенклатура'!E185,2),"")))</f>
        <v/>
      </c>
    </row>
    <row r="186" spans="1:12" x14ac:dyDescent="0.25">
      <c r="A186" s="15" t="str">
        <f>IF('Номенклатура'!A186="","",'Номенклатура'!A186)</f>
        <v/>
      </c>
      <c r="B186" s="15" t="str">
        <f>IF($A186="","",'Номенклатура'!B186&amp;"")</f>
        <v/>
      </c>
      <c r="C186" s="15" t="str">
        <f>IF($A186="","",'Номенклатура'!D186&amp;"")</f>
        <v/>
      </c>
      <c r="D186" s="18" t="str">
        <f>IF($A186="","",N('Номенклатура'!F186))</f>
        <v/>
      </c>
      <c r="E186" s="18" t="str">
        <f>IF($A186="","",IF(LEFT('Номенклатура'!I186,16)="Недопустимый код",0,SUMIFS('Движения'!$F$6:$F$5005,'Движения'!$B$6:$B$5005,$A186,'Движения'!$C$6:$C$5005,"Приход")))</f>
        <v/>
      </c>
      <c r="F186" s="18" t="str">
        <f>IF($A186="","",-IF(LEFT('Номенклатура'!I186,16)="Недопустимый код",0,SUMIFS('Движения'!$F$6:$F$5005,'Движения'!$B$6:$B$5005,$A186,'Движения'!$C$6:$C$5005,"Расход")))</f>
        <v/>
      </c>
      <c r="G186" s="18" t="str">
        <f>IF($A186="","",-IF(LEFT('Номенклатура'!I186,16)="Недопустимый код",0,SUMIFS('Движения'!$F$6:$F$5005,'Движения'!$B$6:$B$5005,$A186,'Движения'!$C$6:$C$5005,"Списание")))</f>
        <v/>
      </c>
      <c r="H186" s="18" t="str">
        <f>IF($A186="","",IF(LEFT('Номенклатура'!I186,16)="Недопустимый код",0,SUMIFS('Движения'!$F$6:$F$5005,'Движения'!$B$6:$B$5005,$A186,'Движения'!$C$6:$C$5005,"Корректировка остатка")))</f>
        <v/>
      </c>
      <c r="I186" s="18" t="str">
        <f>IF($A186="","",ROUND(D186+E186-F186-G186+H186,6))</f>
        <v/>
      </c>
      <c r="J186" s="18" t="str">
        <f>IF($A186="","",IF('Номенклатура'!G186="","",N('Номенклатура'!G186)))</f>
        <v/>
      </c>
      <c r="K186" s="15" t="str">
        <f>IF($A186="","",IF('Номенклатура'!I186&lt;&gt;"ОК","Проверьте номенклатуру: "&amp;'Номенклатура'!I186,IF(I186&lt;0,"Проблема данных: остаток меньше нуля",IF(J186="","Минимум не задан",IF(I186&lt;=J186,"Пополнить","ОК")))))</f>
        <v/>
      </c>
      <c r="L186" s="18" t="str">
        <f>IF($A186="","",IF(NOT(ISNUMBER('Номенклатура'!E186)),"",IF('Номенклатура'!E186&gt;0,ROUND(I186/'Номенклатура'!E186,2),"")))</f>
        <v/>
      </c>
    </row>
    <row r="187" spans="1:12" x14ac:dyDescent="0.25">
      <c r="A187" s="15" t="str">
        <f>IF('Номенклатура'!A187="","",'Номенклатура'!A187)</f>
        <v/>
      </c>
      <c r="B187" s="15" t="str">
        <f>IF($A187="","",'Номенклатура'!B187&amp;"")</f>
        <v/>
      </c>
      <c r="C187" s="15" t="str">
        <f>IF($A187="","",'Номенклатура'!D187&amp;"")</f>
        <v/>
      </c>
      <c r="D187" s="18" t="str">
        <f>IF($A187="","",N('Номенклатура'!F187))</f>
        <v/>
      </c>
      <c r="E187" s="18" t="str">
        <f>IF($A187="","",IF(LEFT('Номенклатура'!I187,16)="Недопустимый код",0,SUMIFS('Движения'!$F$6:$F$5005,'Движения'!$B$6:$B$5005,$A187,'Движения'!$C$6:$C$5005,"Приход")))</f>
        <v/>
      </c>
      <c r="F187" s="18" t="str">
        <f>IF($A187="","",-IF(LEFT('Номенклатура'!I187,16)="Недопустимый код",0,SUMIFS('Движения'!$F$6:$F$5005,'Движения'!$B$6:$B$5005,$A187,'Движения'!$C$6:$C$5005,"Расход")))</f>
        <v/>
      </c>
      <c r="G187" s="18" t="str">
        <f>IF($A187="","",-IF(LEFT('Номенклатура'!I187,16)="Недопустимый код",0,SUMIFS('Движения'!$F$6:$F$5005,'Движения'!$B$6:$B$5005,$A187,'Движения'!$C$6:$C$5005,"Списание")))</f>
        <v/>
      </c>
      <c r="H187" s="18" t="str">
        <f>IF($A187="","",IF(LEFT('Номенклатура'!I187,16)="Недопустимый код",0,SUMIFS('Движения'!$F$6:$F$5005,'Движения'!$B$6:$B$5005,$A187,'Движения'!$C$6:$C$5005,"Корректировка остатка")))</f>
        <v/>
      </c>
      <c r="I187" s="18" t="str">
        <f>IF($A187="","",ROUND(D187+E187-F187-G187+H187,6))</f>
        <v/>
      </c>
      <c r="J187" s="18" t="str">
        <f>IF($A187="","",IF('Номенклатура'!G187="","",N('Номенклатура'!G187)))</f>
        <v/>
      </c>
      <c r="K187" s="15" t="str">
        <f>IF($A187="","",IF('Номенклатура'!I187&lt;&gt;"ОК","Проверьте номенклатуру: "&amp;'Номенклатура'!I187,IF(I187&lt;0,"Проблема данных: остаток меньше нуля",IF(J187="","Минимум не задан",IF(I187&lt;=J187,"Пополнить","ОК")))))</f>
        <v/>
      </c>
      <c r="L187" s="18" t="str">
        <f>IF($A187="","",IF(NOT(ISNUMBER('Номенклатура'!E187)),"",IF('Номенклатура'!E187&gt;0,ROUND(I187/'Номенклатура'!E187,2),"")))</f>
        <v/>
      </c>
    </row>
    <row r="188" spans="1:12" x14ac:dyDescent="0.25">
      <c r="A188" s="15" t="str">
        <f>IF('Номенклатура'!A188="","",'Номенклатура'!A188)</f>
        <v/>
      </c>
      <c r="B188" s="15" t="str">
        <f>IF($A188="","",'Номенклатура'!B188&amp;"")</f>
        <v/>
      </c>
      <c r="C188" s="15" t="str">
        <f>IF($A188="","",'Номенклатура'!D188&amp;"")</f>
        <v/>
      </c>
      <c r="D188" s="18" t="str">
        <f>IF($A188="","",N('Номенклатура'!F188))</f>
        <v/>
      </c>
      <c r="E188" s="18" t="str">
        <f>IF($A188="","",IF(LEFT('Номенклатура'!I188,16)="Недопустимый код",0,SUMIFS('Движения'!$F$6:$F$5005,'Движения'!$B$6:$B$5005,$A188,'Движения'!$C$6:$C$5005,"Приход")))</f>
        <v/>
      </c>
      <c r="F188" s="18" t="str">
        <f>IF($A188="","",-IF(LEFT('Номенклатура'!I188,16)="Недопустимый код",0,SUMIFS('Движения'!$F$6:$F$5005,'Движения'!$B$6:$B$5005,$A188,'Движения'!$C$6:$C$5005,"Расход")))</f>
        <v/>
      </c>
      <c r="G188" s="18" t="str">
        <f>IF($A188="","",-IF(LEFT('Номенклатура'!I188,16)="Недопустимый код",0,SUMIFS('Движения'!$F$6:$F$5005,'Движения'!$B$6:$B$5005,$A188,'Движения'!$C$6:$C$5005,"Списание")))</f>
        <v/>
      </c>
      <c r="H188" s="18" t="str">
        <f>IF($A188="","",IF(LEFT('Номенклатура'!I188,16)="Недопустимый код",0,SUMIFS('Движения'!$F$6:$F$5005,'Движения'!$B$6:$B$5005,$A188,'Движения'!$C$6:$C$5005,"Корректировка остатка")))</f>
        <v/>
      </c>
      <c r="I188" s="18" t="str">
        <f>IF($A188="","",ROUND(D188+E188-F188-G188+H188,6))</f>
        <v/>
      </c>
      <c r="J188" s="18" t="str">
        <f>IF($A188="","",IF('Номенклатура'!G188="","",N('Номенклатура'!G188)))</f>
        <v/>
      </c>
      <c r="K188" s="15" t="str">
        <f>IF($A188="","",IF('Номенклатура'!I188&lt;&gt;"ОК","Проверьте номенклатуру: "&amp;'Номенклатура'!I188,IF(I188&lt;0,"Проблема данных: остаток меньше нуля",IF(J188="","Минимум не задан",IF(I188&lt;=J188,"Пополнить","ОК")))))</f>
        <v/>
      </c>
      <c r="L188" s="18" t="str">
        <f>IF($A188="","",IF(NOT(ISNUMBER('Номенклатура'!E188)),"",IF('Номенклатура'!E188&gt;0,ROUND(I188/'Номенклатура'!E188,2),"")))</f>
        <v/>
      </c>
    </row>
    <row r="189" spans="1:12" x14ac:dyDescent="0.25">
      <c r="A189" s="15" t="str">
        <f>IF('Номенклатура'!A189="","",'Номенклатура'!A189)</f>
        <v/>
      </c>
      <c r="B189" s="15" t="str">
        <f>IF($A189="","",'Номенклатура'!B189&amp;"")</f>
        <v/>
      </c>
      <c r="C189" s="15" t="str">
        <f>IF($A189="","",'Номенклатура'!D189&amp;"")</f>
        <v/>
      </c>
      <c r="D189" s="18" t="str">
        <f>IF($A189="","",N('Номенклатура'!F189))</f>
        <v/>
      </c>
      <c r="E189" s="18" t="str">
        <f>IF($A189="","",IF(LEFT('Номенклатура'!I189,16)="Недопустимый код",0,SUMIFS('Движения'!$F$6:$F$5005,'Движения'!$B$6:$B$5005,$A189,'Движения'!$C$6:$C$5005,"Приход")))</f>
        <v/>
      </c>
      <c r="F189" s="18" t="str">
        <f>IF($A189="","",-IF(LEFT('Номенклатура'!I189,16)="Недопустимый код",0,SUMIFS('Движения'!$F$6:$F$5005,'Движения'!$B$6:$B$5005,$A189,'Движения'!$C$6:$C$5005,"Расход")))</f>
        <v/>
      </c>
      <c r="G189" s="18" t="str">
        <f>IF($A189="","",-IF(LEFT('Номенклатура'!I189,16)="Недопустимый код",0,SUMIFS('Движения'!$F$6:$F$5005,'Движения'!$B$6:$B$5005,$A189,'Движения'!$C$6:$C$5005,"Списание")))</f>
        <v/>
      </c>
      <c r="H189" s="18" t="str">
        <f>IF($A189="","",IF(LEFT('Номенклатура'!I189,16)="Недопустимый код",0,SUMIFS('Движения'!$F$6:$F$5005,'Движения'!$B$6:$B$5005,$A189,'Движения'!$C$6:$C$5005,"Корректировка остатка")))</f>
        <v/>
      </c>
      <c r="I189" s="18" t="str">
        <f>IF($A189="","",ROUND(D189+E189-F189-G189+H189,6))</f>
        <v/>
      </c>
      <c r="J189" s="18" t="str">
        <f>IF($A189="","",IF('Номенклатура'!G189="","",N('Номенклатура'!G189)))</f>
        <v/>
      </c>
      <c r="K189" s="15" t="str">
        <f>IF($A189="","",IF('Номенклатура'!I189&lt;&gt;"ОК","Проверьте номенклатуру: "&amp;'Номенклатура'!I189,IF(I189&lt;0,"Проблема данных: остаток меньше нуля",IF(J189="","Минимум не задан",IF(I189&lt;=J189,"Пополнить","ОК")))))</f>
        <v/>
      </c>
      <c r="L189" s="18" t="str">
        <f>IF($A189="","",IF(NOT(ISNUMBER('Номенклатура'!E189)),"",IF('Номенклатура'!E189&gt;0,ROUND(I189/'Номенклатура'!E189,2),"")))</f>
        <v/>
      </c>
    </row>
    <row r="190" spans="1:12" x14ac:dyDescent="0.25">
      <c r="A190" s="15" t="str">
        <f>IF('Номенклатура'!A190="","",'Номенклатура'!A190)</f>
        <v/>
      </c>
      <c r="B190" s="15" t="str">
        <f>IF($A190="","",'Номенклатура'!B190&amp;"")</f>
        <v/>
      </c>
      <c r="C190" s="15" t="str">
        <f>IF($A190="","",'Номенклатура'!D190&amp;"")</f>
        <v/>
      </c>
      <c r="D190" s="18" t="str">
        <f>IF($A190="","",N('Номенклатура'!F190))</f>
        <v/>
      </c>
      <c r="E190" s="18" t="str">
        <f>IF($A190="","",IF(LEFT('Номенклатура'!I190,16)="Недопустимый код",0,SUMIFS('Движения'!$F$6:$F$5005,'Движения'!$B$6:$B$5005,$A190,'Движения'!$C$6:$C$5005,"Приход")))</f>
        <v/>
      </c>
      <c r="F190" s="18" t="str">
        <f>IF($A190="","",-IF(LEFT('Номенклатура'!I190,16)="Недопустимый код",0,SUMIFS('Движения'!$F$6:$F$5005,'Движения'!$B$6:$B$5005,$A190,'Движения'!$C$6:$C$5005,"Расход")))</f>
        <v/>
      </c>
      <c r="G190" s="18" t="str">
        <f>IF($A190="","",-IF(LEFT('Номенклатура'!I190,16)="Недопустимый код",0,SUMIFS('Движения'!$F$6:$F$5005,'Движения'!$B$6:$B$5005,$A190,'Движения'!$C$6:$C$5005,"Списание")))</f>
        <v/>
      </c>
      <c r="H190" s="18" t="str">
        <f>IF($A190="","",IF(LEFT('Номенклатура'!I190,16)="Недопустимый код",0,SUMIFS('Движения'!$F$6:$F$5005,'Движения'!$B$6:$B$5005,$A190,'Движения'!$C$6:$C$5005,"Корректировка остатка")))</f>
        <v/>
      </c>
      <c r="I190" s="18" t="str">
        <f>IF($A190="","",ROUND(D190+E190-F190-G190+H190,6))</f>
        <v/>
      </c>
      <c r="J190" s="18" t="str">
        <f>IF($A190="","",IF('Номенклатура'!G190="","",N('Номенклатура'!G190)))</f>
        <v/>
      </c>
      <c r="K190" s="15" t="str">
        <f>IF($A190="","",IF('Номенклатура'!I190&lt;&gt;"ОК","Проверьте номенклатуру: "&amp;'Номенклатура'!I190,IF(I190&lt;0,"Проблема данных: остаток меньше нуля",IF(J190="","Минимум не задан",IF(I190&lt;=J190,"Пополнить","ОК")))))</f>
        <v/>
      </c>
      <c r="L190" s="18" t="str">
        <f>IF($A190="","",IF(NOT(ISNUMBER('Номенклатура'!E190)),"",IF('Номенклатура'!E190&gt;0,ROUND(I190/'Номенклатура'!E190,2),"")))</f>
        <v/>
      </c>
    </row>
    <row r="191" spans="1:12" x14ac:dyDescent="0.25">
      <c r="A191" s="15" t="str">
        <f>IF('Номенклатура'!A191="","",'Номенклатура'!A191)</f>
        <v/>
      </c>
      <c r="B191" s="15" t="str">
        <f>IF($A191="","",'Номенклатура'!B191&amp;"")</f>
        <v/>
      </c>
      <c r="C191" s="15" t="str">
        <f>IF($A191="","",'Номенклатура'!D191&amp;"")</f>
        <v/>
      </c>
      <c r="D191" s="18" t="str">
        <f>IF($A191="","",N('Номенклатура'!F191))</f>
        <v/>
      </c>
      <c r="E191" s="18" t="str">
        <f>IF($A191="","",IF(LEFT('Номенклатура'!I191,16)="Недопустимый код",0,SUMIFS('Движения'!$F$6:$F$5005,'Движения'!$B$6:$B$5005,$A191,'Движения'!$C$6:$C$5005,"Приход")))</f>
        <v/>
      </c>
      <c r="F191" s="18" t="str">
        <f>IF($A191="","",-IF(LEFT('Номенклатура'!I191,16)="Недопустимый код",0,SUMIFS('Движения'!$F$6:$F$5005,'Движения'!$B$6:$B$5005,$A191,'Движения'!$C$6:$C$5005,"Расход")))</f>
        <v/>
      </c>
      <c r="G191" s="18" t="str">
        <f>IF($A191="","",-IF(LEFT('Номенклатура'!I191,16)="Недопустимый код",0,SUMIFS('Движения'!$F$6:$F$5005,'Движения'!$B$6:$B$5005,$A191,'Движения'!$C$6:$C$5005,"Списание")))</f>
        <v/>
      </c>
      <c r="H191" s="18" t="str">
        <f>IF($A191="","",IF(LEFT('Номенклатура'!I191,16)="Недопустимый код",0,SUMIFS('Движения'!$F$6:$F$5005,'Движения'!$B$6:$B$5005,$A191,'Движения'!$C$6:$C$5005,"Корректировка остатка")))</f>
        <v/>
      </c>
      <c r="I191" s="18" t="str">
        <f>IF($A191="","",ROUND(D191+E191-F191-G191+H191,6))</f>
        <v/>
      </c>
      <c r="J191" s="18" t="str">
        <f>IF($A191="","",IF('Номенклатура'!G191="","",N('Номенклатура'!G191)))</f>
        <v/>
      </c>
      <c r="K191" s="15" t="str">
        <f>IF($A191="","",IF('Номенклатура'!I191&lt;&gt;"ОК","Проверьте номенклатуру: "&amp;'Номенклатура'!I191,IF(I191&lt;0,"Проблема данных: остаток меньше нуля",IF(J191="","Минимум не задан",IF(I191&lt;=J191,"Пополнить","ОК")))))</f>
        <v/>
      </c>
      <c r="L191" s="18" t="str">
        <f>IF($A191="","",IF(NOT(ISNUMBER('Номенклатура'!E191)),"",IF('Номенклатура'!E191&gt;0,ROUND(I191/'Номенклатура'!E191,2),"")))</f>
        <v/>
      </c>
    </row>
    <row r="192" spans="1:12" x14ac:dyDescent="0.25">
      <c r="A192" s="15" t="str">
        <f>IF('Номенклатура'!A192="","",'Номенклатура'!A192)</f>
        <v/>
      </c>
      <c r="B192" s="15" t="str">
        <f>IF($A192="","",'Номенклатура'!B192&amp;"")</f>
        <v/>
      </c>
      <c r="C192" s="15" t="str">
        <f>IF($A192="","",'Номенклатура'!D192&amp;"")</f>
        <v/>
      </c>
      <c r="D192" s="18" t="str">
        <f>IF($A192="","",N('Номенклатура'!F192))</f>
        <v/>
      </c>
      <c r="E192" s="18" t="str">
        <f>IF($A192="","",IF(LEFT('Номенклатура'!I192,16)="Недопустимый код",0,SUMIFS('Движения'!$F$6:$F$5005,'Движения'!$B$6:$B$5005,$A192,'Движения'!$C$6:$C$5005,"Приход")))</f>
        <v/>
      </c>
      <c r="F192" s="18" t="str">
        <f>IF($A192="","",-IF(LEFT('Номенклатура'!I192,16)="Недопустимый код",0,SUMIFS('Движения'!$F$6:$F$5005,'Движения'!$B$6:$B$5005,$A192,'Движения'!$C$6:$C$5005,"Расход")))</f>
        <v/>
      </c>
      <c r="G192" s="18" t="str">
        <f>IF($A192="","",-IF(LEFT('Номенклатура'!I192,16)="Недопустимый код",0,SUMIFS('Движения'!$F$6:$F$5005,'Движения'!$B$6:$B$5005,$A192,'Движения'!$C$6:$C$5005,"Списание")))</f>
        <v/>
      </c>
      <c r="H192" s="18" t="str">
        <f>IF($A192="","",IF(LEFT('Номенклатура'!I192,16)="Недопустимый код",0,SUMIFS('Движения'!$F$6:$F$5005,'Движения'!$B$6:$B$5005,$A192,'Движения'!$C$6:$C$5005,"Корректировка остатка")))</f>
        <v/>
      </c>
      <c r="I192" s="18" t="str">
        <f>IF($A192="","",ROUND(D192+E192-F192-G192+H192,6))</f>
        <v/>
      </c>
      <c r="J192" s="18" t="str">
        <f>IF($A192="","",IF('Номенклатура'!G192="","",N('Номенклатура'!G192)))</f>
        <v/>
      </c>
      <c r="K192" s="15" t="str">
        <f>IF($A192="","",IF('Номенклатура'!I192&lt;&gt;"ОК","Проверьте номенклатуру: "&amp;'Номенклатура'!I192,IF(I192&lt;0,"Проблема данных: остаток меньше нуля",IF(J192="","Минимум не задан",IF(I192&lt;=J192,"Пополнить","ОК")))))</f>
        <v/>
      </c>
      <c r="L192" s="18" t="str">
        <f>IF($A192="","",IF(NOT(ISNUMBER('Номенклатура'!E192)),"",IF('Номенклатура'!E192&gt;0,ROUND(I192/'Номенклатура'!E192,2),"")))</f>
        <v/>
      </c>
    </row>
    <row r="193" spans="1:12" x14ac:dyDescent="0.25">
      <c r="A193" s="15" t="str">
        <f>IF('Номенклатура'!A193="","",'Номенклатура'!A193)</f>
        <v/>
      </c>
      <c r="B193" s="15" t="str">
        <f>IF($A193="","",'Номенклатура'!B193&amp;"")</f>
        <v/>
      </c>
      <c r="C193" s="15" t="str">
        <f>IF($A193="","",'Номенклатура'!D193&amp;"")</f>
        <v/>
      </c>
      <c r="D193" s="18" t="str">
        <f>IF($A193="","",N('Номенклатура'!F193))</f>
        <v/>
      </c>
      <c r="E193" s="18" t="str">
        <f>IF($A193="","",IF(LEFT('Номенклатура'!I193,16)="Недопустимый код",0,SUMIFS('Движения'!$F$6:$F$5005,'Движения'!$B$6:$B$5005,$A193,'Движения'!$C$6:$C$5005,"Приход")))</f>
        <v/>
      </c>
      <c r="F193" s="18" t="str">
        <f>IF($A193="","",-IF(LEFT('Номенклатура'!I193,16)="Недопустимый код",0,SUMIFS('Движения'!$F$6:$F$5005,'Движения'!$B$6:$B$5005,$A193,'Движения'!$C$6:$C$5005,"Расход")))</f>
        <v/>
      </c>
      <c r="G193" s="18" t="str">
        <f>IF($A193="","",-IF(LEFT('Номенклатура'!I193,16)="Недопустимый код",0,SUMIFS('Движения'!$F$6:$F$5005,'Движения'!$B$6:$B$5005,$A193,'Движения'!$C$6:$C$5005,"Списание")))</f>
        <v/>
      </c>
      <c r="H193" s="18" t="str">
        <f>IF($A193="","",IF(LEFT('Номенклатура'!I193,16)="Недопустимый код",0,SUMIFS('Движения'!$F$6:$F$5005,'Движения'!$B$6:$B$5005,$A193,'Движения'!$C$6:$C$5005,"Корректировка остатка")))</f>
        <v/>
      </c>
      <c r="I193" s="18" t="str">
        <f>IF($A193="","",ROUND(D193+E193-F193-G193+H193,6))</f>
        <v/>
      </c>
      <c r="J193" s="18" t="str">
        <f>IF($A193="","",IF('Номенклатура'!G193="","",N('Номенклатура'!G193)))</f>
        <v/>
      </c>
      <c r="K193" s="15" t="str">
        <f>IF($A193="","",IF('Номенклатура'!I193&lt;&gt;"ОК","Проверьте номенклатуру: "&amp;'Номенклатура'!I193,IF(I193&lt;0,"Проблема данных: остаток меньше нуля",IF(J193="","Минимум не задан",IF(I193&lt;=J193,"Пополнить","ОК")))))</f>
        <v/>
      </c>
      <c r="L193" s="18" t="str">
        <f>IF($A193="","",IF(NOT(ISNUMBER('Номенклатура'!E193)),"",IF('Номенклатура'!E193&gt;0,ROUND(I193/'Номенклатура'!E193,2),"")))</f>
        <v/>
      </c>
    </row>
    <row r="194" spans="1:12" x14ac:dyDescent="0.25">
      <c r="A194" s="15" t="str">
        <f>IF('Номенклатура'!A194="","",'Номенклатура'!A194)</f>
        <v/>
      </c>
      <c r="B194" s="15" t="str">
        <f>IF($A194="","",'Номенклатура'!B194&amp;"")</f>
        <v/>
      </c>
      <c r="C194" s="15" t="str">
        <f>IF($A194="","",'Номенклатура'!D194&amp;"")</f>
        <v/>
      </c>
      <c r="D194" s="18" t="str">
        <f>IF($A194="","",N('Номенклатура'!F194))</f>
        <v/>
      </c>
      <c r="E194" s="18" t="str">
        <f>IF($A194="","",IF(LEFT('Номенклатура'!I194,16)="Недопустимый код",0,SUMIFS('Движения'!$F$6:$F$5005,'Движения'!$B$6:$B$5005,$A194,'Движения'!$C$6:$C$5005,"Приход")))</f>
        <v/>
      </c>
      <c r="F194" s="18" t="str">
        <f>IF($A194="","",-IF(LEFT('Номенклатура'!I194,16)="Недопустимый код",0,SUMIFS('Движения'!$F$6:$F$5005,'Движения'!$B$6:$B$5005,$A194,'Движения'!$C$6:$C$5005,"Расход")))</f>
        <v/>
      </c>
      <c r="G194" s="18" t="str">
        <f>IF($A194="","",-IF(LEFT('Номенклатура'!I194,16)="Недопустимый код",0,SUMIFS('Движения'!$F$6:$F$5005,'Движения'!$B$6:$B$5005,$A194,'Движения'!$C$6:$C$5005,"Списание")))</f>
        <v/>
      </c>
      <c r="H194" s="18" t="str">
        <f>IF($A194="","",IF(LEFT('Номенклатура'!I194,16)="Недопустимый код",0,SUMIFS('Движения'!$F$6:$F$5005,'Движения'!$B$6:$B$5005,$A194,'Движения'!$C$6:$C$5005,"Корректировка остатка")))</f>
        <v/>
      </c>
      <c r="I194" s="18" t="str">
        <f>IF($A194="","",ROUND(D194+E194-F194-G194+H194,6))</f>
        <v/>
      </c>
      <c r="J194" s="18" t="str">
        <f>IF($A194="","",IF('Номенклатура'!G194="","",N('Номенклатура'!G194)))</f>
        <v/>
      </c>
      <c r="K194" s="15" t="str">
        <f>IF($A194="","",IF('Номенклатура'!I194&lt;&gt;"ОК","Проверьте номенклатуру: "&amp;'Номенклатура'!I194,IF(I194&lt;0,"Проблема данных: остаток меньше нуля",IF(J194="","Минимум не задан",IF(I194&lt;=J194,"Пополнить","ОК")))))</f>
        <v/>
      </c>
      <c r="L194" s="18" t="str">
        <f>IF($A194="","",IF(NOT(ISNUMBER('Номенклатура'!E194)),"",IF('Номенклатура'!E194&gt;0,ROUND(I194/'Номенклатура'!E194,2),"")))</f>
        <v/>
      </c>
    </row>
    <row r="195" spans="1:12" x14ac:dyDescent="0.25">
      <c r="A195" s="15" t="str">
        <f>IF('Номенклатура'!A195="","",'Номенклатура'!A195)</f>
        <v/>
      </c>
      <c r="B195" s="15" t="str">
        <f>IF($A195="","",'Номенклатура'!B195&amp;"")</f>
        <v/>
      </c>
      <c r="C195" s="15" t="str">
        <f>IF($A195="","",'Номенклатура'!D195&amp;"")</f>
        <v/>
      </c>
      <c r="D195" s="18" t="str">
        <f>IF($A195="","",N('Номенклатура'!F195))</f>
        <v/>
      </c>
      <c r="E195" s="18" t="str">
        <f>IF($A195="","",IF(LEFT('Номенклатура'!I195,16)="Недопустимый код",0,SUMIFS('Движения'!$F$6:$F$5005,'Движения'!$B$6:$B$5005,$A195,'Движения'!$C$6:$C$5005,"Приход")))</f>
        <v/>
      </c>
      <c r="F195" s="18" t="str">
        <f>IF($A195="","",-IF(LEFT('Номенклатура'!I195,16)="Недопустимый код",0,SUMIFS('Движения'!$F$6:$F$5005,'Движения'!$B$6:$B$5005,$A195,'Движения'!$C$6:$C$5005,"Расход")))</f>
        <v/>
      </c>
      <c r="G195" s="18" t="str">
        <f>IF($A195="","",-IF(LEFT('Номенклатура'!I195,16)="Недопустимый код",0,SUMIFS('Движения'!$F$6:$F$5005,'Движения'!$B$6:$B$5005,$A195,'Движения'!$C$6:$C$5005,"Списание")))</f>
        <v/>
      </c>
      <c r="H195" s="18" t="str">
        <f>IF($A195="","",IF(LEFT('Номенклатура'!I195,16)="Недопустимый код",0,SUMIFS('Движения'!$F$6:$F$5005,'Движения'!$B$6:$B$5005,$A195,'Движения'!$C$6:$C$5005,"Корректировка остатка")))</f>
        <v/>
      </c>
      <c r="I195" s="18" t="str">
        <f>IF($A195="","",ROUND(D195+E195-F195-G195+H195,6))</f>
        <v/>
      </c>
      <c r="J195" s="18" t="str">
        <f>IF($A195="","",IF('Номенклатура'!G195="","",N('Номенклатура'!G195)))</f>
        <v/>
      </c>
      <c r="K195" s="15" t="str">
        <f>IF($A195="","",IF('Номенклатура'!I195&lt;&gt;"ОК","Проверьте номенклатуру: "&amp;'Номенклатура'!I195,IF(I195&lt;0,"Проблема данных: остаток меньше нуля",IF(J195="","Минимум не задан",IF(I195&lt;=J195,"Пополнить","ОК")))))</f>
        <v/>
      </c>
      <c r="L195" s="18" t="str">
        <f>IF($A195="","",IF(NOT(ISNUMBER('Номенклатура'!E195)),"",IF('Номенклатура'!E195&gt;0,ROUND(I195/'Номенклатура'!E195,2),"")))</f>
        <v/>
      </c>
    </row>
    <row r="196" spans="1:12" x14ac:dyDescent="0.25">
      <c r="A196" s="15" t="str">
        <f>IF('Номенклатура'!A196="","",'Номенклатура'!A196)</f>
        <v/>
      </c>
      <c r="B196" s="15" t="str">
        <f>IF($A196="","",'Номенклатура'!B196&amp;"")</f>
        <v/>
      </c>
      <c r="C196" s="15" t="str">
        <f>IF($A196="","",'Номенклатура'!D196&amp;"")</f>
        <v/>
      </c>
      <c r="D196" s="18" t="str">
        <f>IF($A196="","",N('Номенклатура'!F196))</f>
        <v/>
      </c>
      <c r="E196" s="18" t="str">
        <f>IF($A196="","",IF(LEFT('Номенклатура'!I196,16)="Недопустимый код",0,SUMIFS('Движения'!$F$6:$F$5005,'Движения'!$B$6:$B$5005,$A196,'Движения'!$C$6:$C$5005,"Приход")))</f>
        <v/>
      </c>
      <c r="F196" s="18" t="str">
        <f>IF($A196="","",-IF(LEFT('Номенклатура'!I196,16)="Недопустимый код",0,SUMIFS('Движения'!$F$6:$F$5005,'Движения'!$B$6:$B$5005,$A196,'Движения'!$C$6:$C$5005,"Расход")))</f>
        <v/>
      </c>
      <c r="G196" s="18" t="str">
        <f>IF($A196="","",-IF(LEFT('Номенклатура'!I196,16)="Недопустимый код",0,SUMIFS('Движения'!$F$6:$F$5005,'Движения'!$B$6:$B$5005,$A196,'Движения'!$C$6:$C$5005,"Списание")))</f>
        <v/>
      </c>
      <c r="H196" s="18" t="str">
        <f>IF($A196="","",IF(LEFT('Номенклатура'!I196,16)="Недопустимый код",0,SUMIFS('Движения'!$F$6:$F$5005,'Движения'!$B$6:$B$5005,$A196,'Движения'!$C$6:$C$5005,"Корректировка остатка")))</f>
        <v/>
      </c>
      <c r="I196" s="18" t="str">
        <f>IF($A196="","",ROUND(D196+E196-F196-G196+H196,6))</f>
        <v/>
      </c>
      <c r="J196" s="18" t="str">
        <f>IF($A196="","",IF('Номенклатура'!G196="","",N('Номенклатура'!G196)))</f>
        <v/>
      </c>
      <c r="K196" s="15" t="str">
        <f>IF($A196="","",IF('Номенклатура'!I196&lt;&gt;"ОК","Проверьте номенклатуру: "&amp;'Номенклатура'!I196,IF(I196&lt;0,"Проблема данных: остаток меньше нуля",IF(J196="","Минимум не задан",IF(I196&lt;=J196,"Пополнить","ОК")))))</f>
        <v/>
      </c>
      <c r="L196" s="18" t="str">
        <f>IF($A196="","",IF(NOT(ISNUMBER('Номенклатура'!E196)),"",IF('Номенклатура'!E196&gt;0,ROUND(I196/'Номенклатура'!E196,2),"")))</f>
        <v/>
      </c>
    </row>
    <row r="197" spans="1:12" x14ac:dyDescent="0.25">
      <c r="A197" s="15" t="str">
        <f>IF('Номенклатура'!A197="","",'Номенклатура'!A197)</f>
        <v/>
      </c>
      <c r="B197" s="15" t="str">
        <f>IF($A197="","",'Номенклатура'!B197&amp;"")</f>
        <v/>
      </c>
      <c r="C197" s="15" t="str">
        <f>IF($A197="","",'Номенклатура'!D197&amp;"")</f>
        <v/>
      </c>
      <c r="D197" s="18" t="str">
        <f>IF($A197="","",N('Номенклатура'!F197))</f>
        <v/>
      </c>
      <c r="E197" s="18" t="str">
        <f>IF($A197="","",IF(LEFT('Номенклатура'!I197,16)="Недопустимый код",0,SUMIFS('Движения'!$F$6:$F$5005,'Движения'!$B$6:$B$5005,$A197,'Движения'!$C$6:$C$5005,"Приход")))</f>
        <v/>
      </c>
      <c r="F197" s="18" t="str">
        <f>IF($A197="","",-IF(LEFT('Номенклатура'!I197,16)="Недопустимый код",0,SUMIFS('Движения'!$F$6:$F$5005,'Движения'!$B$6:$B$5005,$A197,'Движения'!$C$6:$C$5005,"Расход")))</f>
        <v/>
      </c>
      <c r="G197" s="18" t="str">
        <f>IF($A197="","",-IF(LEFT('Номенклатура'!I197,16)="Недопустимый код",0,SUMIFS('Движения'!$F$6:$F$5005,'Движения'!$B$6:$B$5005,$A197,'Движения'!$C$6:$C$5005,"Списание")))</f>
        <v/>
      </c>
      <c r="H197" s="18" t="str">
        <f>IF($A197="","",IF(LEFT('Номенклатура'!I197,16)="Недопустимый код",0,SUMIFS('Движения'!$F$6:$F$5005,'Движения'!$B$6:$B$5005,$A197,'Движения'!$C$6:$C$5005,"Корректировка остатка")))</f>
        <v/>
      </c>
      <c r="I197" s="18" t="str">
        <f>IF($A197="","",ROUND(D197+E197-F197-G197+H197,6))</f>
        <v/>
      </c>
      <c r="J197" s="18" t="str">
        <f>IF($A197="","",IF('Номенклатура'!G197="","",N('Номенклатура'!G197)))</f>
        <v/>
      </c>
      <c r="K197" s="15" t="str">
        <f>IF($A197="","",IF('Номенклатура'!I197&lt;&gt;"ОК","Проверьте номенклатуру: "&amp;'Номенклатура'!I197,IF(I197&lt;0,"Проблема данных: остаток меньше нуля",IF(J197="","Минимум не задан",IF(I197&lt;=J197,"Пополнить","ОК")))))</f>
        <v/>
      </c>
      <c r="L197" s="18" t="str">
        <f>IF($A197="","",IF(NOT(ISNUMBER('Номенклатура'!E197)),"",IF('Номенклатура'!E197&gt;0,ROUND(I197/'Номенклатура'!E197,2),"")))</f>
        <v/>
      </c>
    </row>
    <row r="198" spans="1:12" x14ac:dyDescent="0.25">
      <c r="A198" s="15" t="str">
        <f>IF('Номенклатура'!A198="","",'Номенклатура'!A198)</f>
        <v/>
      </c>
      <c r="B198" s="15" t="str">
        <f>IF($A198="","",'Номенклатура'!B198&amp;"")</f>
        <v/>
      </c>
      <c r="C198" s="15" t="str">
        <f>IF($A198="","",'Номенклатура'!D198&amp;"")</f>
        <v/>
      </c>
      <c r="D198" s="18" t="str">
        <f>IF($A198="","",N('Номенклатура'!F198))</f>
        <v/>
      </c>
      <c r="E198" s="18" t="str">
        <f>IF($A198="","",IF(LEFT('Номенклатура'!I198,16)="Недопустимый код",0,SUMIFS('Движения'!$F$6:$F$5005,'Движения'!$B$6:$B$5005,$A198,'Движения'!$C$6:$C$5005,"Приход")))</f>
        <v/>
      </c>
      <c r="F198" s="18" t="str">
        <f>IF($A198="","",-IF(LEFT('Номенклатура'!I198,16)="Недопустимый код",0,SUMIFS('Движения'!$F$6:$F$5005,'Движения'!$B$6:$B$5005,$A198,'Движения'!$C$6:$C$5005,"Расход")))</f>
        <v/>
      </c>
      <c r="G198" s="18" t="str">
        <f>IF($A198="","",-IF(LEFT('Номенклатура'!I198,16)="Недопустимый код",0,SUMIFS('Движения'!$F$6:$F$5005,'Движения'!$B$6:$B$5005,$A198,'Движения'!$C$6:$C$5005,"Списание")))</f>
        <v/>
      </c>
      <c r="H198" s="18" t="str">
        <f>IF($A198="","",IF(LEFT('Номенклатура'!I198,16)="Недопустимый код",0,SUMIFS('Движения'!$F$6:$F$5005,'Движения'!$B$6:$B$5005,$A198,'Движения'!$C$6:$C$5005,"Корректировка остатка")))</f>
        <v/>
      </c>
      <c r="I198" s="18" t="str">
        <f>IF($A198="","",ROUND(D198+E198-F198-G198+H198,6))</f>
        <v/>
      </c>
      <c r="J198" s="18" t="str">
        <f>IF($A198="","",IF('Номенклатура'!G198="","",N('Номенклатура'!G198)))</f>
        <v/>
      </c>
      <c r="K198" s="15" t="str">
        <f>IF($A198="","",IF('Номенклатура'!I198&lt;&gt;"ОК","Проверьте номенклатуру: "&amp;'Номенклатура'!I198,IF(I198&lt;0,"Проблема данных: остаток меньше нуля",IF(J198="","Минимум не задан",IF(I198&lt;=J198,"Пополнить","ОК")))))</f>
        <v/>
      </c>
      <c r="L198" s="18" t="str">
        <f>IF($A198="","",IF(NOT(ISNUMBER('Номенклатура'!E198)),"",IF('Номенклатура'!E198&gt;0,ROUND(I198/'Номенклатура'!E198,2),"")))</f>
        <v/>
      </c>
    </row>
    <row r="199" spans="1:12" x14ac:dyDescent="0.25">
      <c r="A199" s="15" t="str">
        <f>IF('Номенклатура'!A199="","",'Номенклатура'!A199)</f>
        <v/>
      </c>
      <c r="B199" s="15" t="str">
        <f>IF($A199="","",'Номенклатура'!B199&amp;"")</f>
        <v/>
      </c>
      <c r="C199" s="15" t="str">
        <f>IF($A199="","",'Номенклатура'!D199&amp;"")</f>
        <v/>
      </c>
      <c r="D199" s="18" t="str">
        <f>IF($A199="","",N('Номенклатура'!F199))</f>
        <v/>
      </c>
      <c r="E199" s="18" t="str">
        <f>IF($A199="","",IF(LEFT('Номенклатура'!I199,16)="Недопустимый код",0,SUMIFS('Движения'!$F$6:$F$5005,'Движения'!$B$6:$B$5005,$A199,'Движения'!$C$6:$C$5005,"Приход")))</f>
        <v/>
      </c>
      <c r="F199" s="18" t="str">
        <f>IF($A199="","",-IF(LEFT('Номенклатура'!I199,16)="Недопустимый код",0,SUMIFS('Движения'!$F$6:$F$5005,'Движения'!$B$6:$B$5005,$A199,'Движения'!$C$6:$C$5005,"Расход")))</f>
        <v/>
      </c>
      <c r="G199" s="18" t="str">
        <f>IF($A199="","",-IF(LEFT('Номенклатура'!I199,16)="Недопустимый код",0,SUMIFS('Движения'!$F$6:$F$5005,'Движения'!$B$6:$B$5005,$A199,'Движения'!$C$6:$C$5005,"Списание")))</f>
        <v/>
      </c>
      <c r="H199" s="18" t="str">
        <f>IF($A199="","",IF(LEFT('Номенклатура'!I199,16)="Недопустимый код",0,SUMIFS('Движения'!$F$6:$F$5005,'Движения'!$B$6:$B$5005,$A199,'Движения'!$C$6:$C$5005,"Корректировка остатка")))</f>
        <v/>
      </c>
      <c r="I199" s="18" t="str">
        <f>IF($A199="","",ROUND(D199+E199-F199-G199+H199,6))</f>
        <v/>
      </c>
      <c r="J199" s="18" t="str">
        <f>IF($A199="","",IF('Номенклатура'!G199="","",N('Номенклатура'!G199)))</f>
        <v/>
      </c>
      <c r="K199" s="15" t="str">
        <f>IF($A199="","",IF('Номенклатура'!I199&lt;&gt;"ОК","Проверьте номенклатуру: "&amp;'Номенклатура'!I199,IF(I199&lt;0,"Проблема данных: остаток меньше нуля",IF(J199="","Минимум не задан",IF(I199&lt;=J199,"Пополнить","ОК")))))</f>
        <v/>
      </c>
      <c r="L199" s="18" t="str">
        <f>IF($A199="","",IF(NOT(ISNUMBER('Номенклатура'!E199)),"",IF('Номенклатура'!E199&gt;0,ROUND(I199/'Номенклатура'!E199,2),"")))</f>
        <v/>
      </c>
    </row>
    <row r="200" spans="1:12" x14ac:dyDescent="0.25">
      <c r="A200" s="15" t="str">
        <f>IF('Номенклатура'!A200="","",'Номенклатура'!A200)</f>
        <v/>
      </c>
      <c r="B200" s="15" t="str">
        <f>IF($A200="","",'Номенклатура'!B200&amp;"")</f>
        <v/>
      </c>
      <c r="C200" s="15" t="str">
        <f>IF($A200="","",'Номенклатура'!D200&amp;"")</f>
        <v/>
      </c>
      <c r="D200" s="18" t="str">
        <f>IF($A200="","",N('Номенклатура'!F200))</f>
        <v/>
      </c>
      <c r="E200" s="18" t="str">
        <f>IF($A200="","",IF(LEFT('Номенклатура'!I200,16)="Недопустимый код",0,SUMIFS('Движения'!$F$6:$F$5005,'Движения'!$B$6:$B$5005,$A200,'Движения'!$C$6:$C$5005,"Приход")))</f>
        <v/>
      </c>
      <c r="F200" s="18" t="str">
        <f>IF($A200="","",-IF(LEFT('Номенклатура'!I200,16)="Недопустимый код",0,SUMIFS('Движения'!$F$6:$F$5005,'Движения'!$B$6:$B$5005,$A200,'Движения'!$C$6:$C$5005,"Расход")))</f>
        <v/>
      </c>
      <c r="G200" s="18" t="str">
        <f>IF($A200="","",-IF(LEFT('Номенклатура'!I200,16)="Недопустимый код",0,SUMIFS('Движения'!$F$6:$F$5005,'Движения'!$B$6:$B$5005,$A200,'Движения'!$C$6:$C$5005,"Списание")))</f>
        <v/>
      </c>
      <c r="H200" s="18" t="str">
        <f>IF($A200="","",IF(LEFT('Номенклатура'!I200,16)="Недопустимый код",0,SUMIFS('Движения'!$F$6:$F$5005,'Движения'!$B$6:$B$5005,$A200,'Движения'!$C$6:$C$5005,"Корректировка остатка")))</f>
        <v/>
      </c>
      <c r="I200" s="18" t="str">
        <f>IF($A200="","",ROUND(D200+E200-F200-G200+H200,6))</f>
        <v/>
      </c>
      <c r="J200" s="18" t="str">
        <f>IF($A200="","",IF('Номенклатура'!G200="","",N('Номенклатура'!G200)))</f>
        <v/>
      </c>
      <c r="K200" s="15" t="str">
        <f>IF($A200="","",IF('Номенклатура'!I200&lt;&gt;"ОК","Проверьте номенклатуру: "&amp;'Номенклатура'!I200,IF(I200&lt;0,"Проблема данных: остаток меньше нуля",IF(J200="","Минимум не задан",IF(I200&lt;=J200,"Пополнить","ОК")))))</f>
        <v/>
      </c>
      <c r="L200" s="18" t="str">
        <f>IF($A200="","",IF(NOT(ISNUMBER('Номенклатура'!E200)),"",IF('Номенклатура'!E200&gt;0,ROUND(I200/'Номенклатура'!E200,2),"")))</f>
        <v/>
      </c>
    </row>
    <row r="201" spans="1:12" x14ac:dyDescent="0.25">
      <c r="A201" s="15" t="str">
        <f>IF('Номенклатура'!A201="","",'Номенклатура'!A201)</f>
        <v/>
      </c>
      <c r="B201" s="15" t="str">
        <f>IF($A201="","",'Номенклатура'!B201&amp;"")</f>
        <v/>
      </c>
      <c r="C201" s="15" t="str">
        <f>IF($A201="","",'Номенклатура'!D201&amp;"")</f>
        <v/>
      </c>
      <c r="D201" s="18" t="str">
        <f>IF($A201="","",N('Номенклатура'!F201))</f>
        <v/>
      </c>
      <c r="E201" s="18" t="str">
        <f>IF($A201="","",IF(LEFT('Номенклатура'!I201,16)="Недопустимый код",0,SUMIFS('Движения'!$F$6:$F$5005,'Движения'!$B$6:$B$5005,$A201,'Движения'!$C$6:$C$5005,"Приход")))</f>
        <v/>
      </c>
      <c r="F201" s="18" t="str">
        <f>IF($A201="","",-IF(LEFT('Номенклатура'!I201,16)="Недопустимый код",0,SUMIFS('Движения'!$F$6:$F$5005,'Движения'!$B$6:$B$5005,$A201,'Движения'!$C$6:$C$5005,"Расход")))</f>
        <v/>
      </c>
      <c r="G201" s="18" t="str">
        <f>IF($A201="","",-IF(LEFT('Номенклатура'!I201,16)="Недопустимый код",0,SUMIFS('Движения'!$F$6:$F$5005,'Движения'!$B$6:$B$5005,$A201,'Движения'!$C$6:$C$5005,"Списание")))</f>
        <v/>
      </c>
      <c r="H201" s="18" t="str">
        <f>IF($A201="","",IF(LEFT('Номенклатура'!I201,16)="Недопустимый код",0,SUMIFS('Движения'!$F$6:$F$5005,'Движения'!$B$6:$B$5005,$A201,'Движения'!$C$6:$C$5005,"Корректировка остатка")))</f>
        <v/>
      </c>
      <c r="I201" s="18" t="str">
        <f>IF($A201="","",ROUND(D201+E201-F201-G201+H201,6))</f>
        <v/>
      </c>
      <c r="J201" s="18" t="str">
        <f>IF($A201="","",IF('Номенклатура'!G201="","",N('Номенклатура'!G201)))</f>
        <v/>
      </c>
      <c r="K201" s="15" t="str">
        <f>IF($A201="","",IF('Номенклатура'!I201&lt;&gt;"ОК","Проверьте номенклатуру: "&amp;'Номенклатура'!I201,IF(I201&lt;0,"Проблема данных: остаток меньше нуля",IF(J201="","Минимум не задан",IF(I201&lt;=J201,"Пополнить","ОК")))))</f>
        <v/>
      </c>
      <c r="L201" s="18" t="str">
        <f>IF($A201="","",IF(NOT(ISNUMBER('Номенклатура'!E201)),"",IF('Номенклатура'!E201&gt;0,ROUND(I201/'Номенклатура'!E201,2),"")))</f>
        <v/>
      </c>
    </row>
    <row r="202" spans="1:12" x14ac:dyDescent="0.25">
      <c r="A202" s="15" t="str">
        <f>IF('Номенклатура'!A202="","",'Номенклатура'!A202)</f>
        <v/>
      </c>
      <c r="B202" s="15" t="str">
        <f>IF($A202="","",'Номенклатура'!B202&amp;"")</f>
        <v/>
      </c>
      <c r="C202" s="15" t="str">
        <f>IF($A202="","",'Номенклатура'!D202&amp;"")</f>
        <v/>
      </c>
      <c r="D202" s="18" t="str">
        <f>IF($A202="","",N('Номенклатура'!F202))</f>
        <v/>
      </c>
      <c r="E202" s="18" t="str">
        <f>IF($A202="","",IF(LEFT('Номенклатура'!I202,16)="Недопустимый код",0,SUMIFS('Движения'!$F$6:$F$5005,'Движения'!$B$6:$B$5005,$A202,'Движения'!$C$6:$C$5005,"Приход")))</f>
        <v/>
      </c>
      <c r="F202" s="18" t="str">
        <f>IF($A202="","",-IF(LEFT('Номенклатура'!I202,16)="Недопустимый код",0,SUMIFS('Движения'!$F$6:$F$5005,'Движения'!$B$6:$B$5005,$A202,'Движения'!$C$6:$C$5005,"Расход")))</f>
        <v/>
      </c>
      <c r="G202" s="18" t="str">
        <f>IF($A202="","",-IF(LEFT('Номенклатура'!I202,16)="Недопустимый код",0,SUMIFS('Движения'!$F$6:$F$5005,'Движения'!$B$6:$B$5005,$A202,'Движения'!$C$6:$C$5005,"Списание")))</f>
        <v/>
      </c>
      <c r="H202" s="18" t="str">
        <f>IF($A202="","",IF(LEFT('Номенклатура'!I202,16)="Недопустимый код",0,SUMIFS('Движения'!$F$6:$F$5005,'Движения'!$B$6:$B$5005,$A202,'Движения'!$C$6:$C$5005,"Корректировка остатка")))</f>
        <v/>
      </c>
      <c r="I202" s="18" t="str">
        <f>IF($A202="","",ROUND(D202+E202-F202-G202+H202,6))</f>
        <v/>
      </c>
      <c r="J202" s="18" t="str">
        <f>IF($A202="","",IF('Номенклатура'!G202="","",N('Номенклатура'!G202)))</f>
        <v/>
      </c>
      <c r="K202" s="15" t="str">
        <f>IF($A202="","",IF('Номенклатура'!I202&lt;&gt;"ОК","Проверьте номенклатуру: "&amp;'Номенклатура'!I202,IF(I202&lt;0,"Проблема данных: остаток меньше нуля",IF(J202="","Минимум не задан",IF(I202&lt;=J202,"Пополнить","ОК")))))</f>
        <v/>
      </c>
      <c r="L202" s="18" t="str">
        <f>IF($A202="","",IF(NOT(ISNUMBER('Номенклатура'!E202)),"",IF('Номенклатура'!E202&gt;0,ROUND(I202/'Номенклатура'!E202,2),"")))</f>
        <v/>
      </c>
    </row>
    <row r="203" spans="1:12" x14ac:dyDescent="0.25">
      <c r="A203" s="15" t="str">
        <f>IF('Номенклатура'!A203="","",'Номенклатура'!A203)</f>
        <v/>
      </c>
      <c r="B203" s="15" t="str">
        <f>IF($A203="","",'Номенклатура'!B203&amp;"")</f>
        <v/>
      </c>
      <c r="C203" s="15" t="str">
        <f>IF($A203="","",'Номенклатура'!D203&amp;"")</f>
        <v/>
      </c>
      <c r="D203" s="18" t="str">
        <f>IF($A203="","",N('Номенклатура'!F203))</f>
        <v/>
      </c>
      <c r="E203" s="18" t="str">
        <f>IF($A203="","",IF(LEFT('Номенклатура'!I203,16)="Недопустимый код",0,SUMIFS('Движения'!$F$6:$F$5005,'Движения'!$B$6:$B$5005,$A203,'Движения'!$C$6:$C$5005,"Приход")))</f>
        <v/>
      </c>
      <c r="F203" s="18" t="str">
        <f>IF($A203="","",-IF(LEFT('Номенклатура'!I203,16)="Недопустимый код",0,SUMIFS('Движения'!$F$6:$F$5005,'Движения'!$B$6:$B$5005,$A203,'Движения'!$C$6:$C$5005,"Расход")))</f>
        <v/>
      </c>
      <c r="G203" s="18" t="str">
        <f>IF($A203="","",-IF(LEFT('Номенклатура'!I203,16)="Недопустимый код",0,SUMIFS('Движения'!$F$6:$F$5005,'Движения'!$B$6:$B$5005,$A203,'Движения'!$C$6:$C$5005,"Списание")))</f>
        <v/>
      </c>
      <c r="H203" s="18" t="str">
        <f>IF($A203="","",IF(LEFT('Номенклатура'!I203,16)="Недопустимый код",0,SUMIFS('Движения'!$F$6:$F$5005,'Движения'!$B$6:$B$5005,$A203,'Движения'!$C$6:$C$5005,"Корректировка остатка")))</f>
        <v/>
      </c>
      <c r="I203" s="18" t="str">
        <f>IF($A203="","",ROUND(D203+E203-F203-G203+H203,6))</f>
        <v/>
      </c>
      <c r="J203" s="18" t="str">
        <f>IF($A203="","",IF('Номенклатура'!G203="","",N('Номенклатура'!G203)))</f>
        <v/>
      </c>
      <c r="K203" s="15" t="str">
        <f>IF($A203="","",IF('Номенклатура'!I203&lt;&gt;"ОК","Проверьте номенклатуру: "&amp;'Номенклатура'!I203,IF(I203&lt;0,"Проблема данных: остаток меньше нуля",IF(J203="","Минимум не задан",IF(I203&lt;=J203,"Пополнить","ОК")))))</f>
        <v/>
      </c>
      <c r="L203" s="18" t="str">
        <f>IF($A203="","",IF(NOT(ISNUMBER('Номенклатура'!E203)),"",IF('Номенклатура'!E203&gt;0,ROUND(I203/'Номенклатура'!E203,2),"")))</f>
        <v/>
      </c>
    </row>
    <row r="204" spans="1:12" x14ac:dyDescent="0.25">
      <c r="A204" s="15" t="str">
        <f>IF('Номенклатура'!A204="","",'Номенклатура'!A204)</f>
        <v/>
      </c>
      <c r="B204" s="15" t="str">
        <f>IF($A204="","",'Номенклатура'!B204&amp;"")</f>
        <v/>
      </c>
      <c r="C204" s="15" t="str">
        <f>IF($A204="","",'Номенклатура'!D204&amp;"")</f>
        <v/>
      </c>
      <c r="D204" s="18" t="str">
        <f>IF($A204="","",N('Номенклатура'!F204))</f>
        <v/>
      </c>
      <c r="E204" s="18" t="str">
        <f>IF($A204="","",IF(LEFT('Номенклатура'!I204,16)="Недопустимый код",0,SUMIFS('Движения'!$F$6:$F$5005,'Движения'!$B$6:$B$5005,$A204,'Движения'!$C$6:$C$5005,"Приход")))</f>
        <v/>
      </c>
      <c r="F204" s="18" t="str">
        <f>IF($A204="","",-IF(LEFT('Номенклатура'!I204,16)="Недопустимый код",0,SUMIFS('Движения'!$F$6:$F$5005,'Движения'!$B$6:$B$5005,$A204,'Движения'!$C$6:$C$5005,"Расход")))</f>
        <v/>
      </c>
      <c r="G204" s="18" t="str">
        <f>IF($A204="","",-IF(LEFT('Номенклатура'!I204,16)="Недопустимый код",0,SUMIFS('Движения'!$F$6:$F$5005,'Движения'!$B$6:$B$5005,$A204,'Движения'!$C$6:$C$5005,"Списание")))</f>
        <v/>
      </c>
      <c r="H204" s="18" t="str">
        <f>IF($A204="","",IF(LEFT('Номенклатура'!I204,16)="Недопустимый код",0,SUMIFS('Движения'!$F$6:$F$5005,'Движения'!$B$6:$B$5005,$A204,'Движения'!$C$6:$C$5005,"Корректировка остатка")))</f>
        <v/>
      </c>
      <c r="I204" s="18" t="str">
        <f>IF($A204="","",ROUND(D204+E204-F204-G204+H204,6))</f>
        <v/>
      </c>
      <c r="J204" s="18" t="str">
        <f>IF($A204="","",IF('Номенклатура'!G204="","",N('Номенклатура'!G204)))</f>
        <v/>
      </c>
      <c r="K204" s="15" t="str">
        <f>IF($A204="","",IF('Номенклатура'!I204&lt;&gt;"ОК","Проверьте номенклатуру: "&amp;'Номенклатура'!I204,IF(I204&lt;0,"Проблема данных: остаток меньше нуля",IF(J204="","Минимум не задан",IF(I204&lt;=J204,"Пополнить","ОК")))))</f>
        <v/>
      </c>
      <c r="L204" s="18" t="str">
        <f>IF($A204="","",IF(NOT(ISNUMBER('Номенклатура'!E204)),"",IF('Номенклатура'!E204&gt;0,ROUND(I204/'Номенклатура'!E204,2),"")))</f>
        <v/>
      </c>
    </row>
    <row r="205" spans="1:12" x14ac:dyDescent="0.25">
      <c r="A205" s="15" t="str">
        <f>IF('Номенклатура'!A205="","",'Номенклатура'!A205)</f>
        <v/>
      </c>
      <c r="B205" s="15" t="str">
        <f>IF($A205="","",'Номенклатура'!B205&amp;"")</f>
        <v/>
      </c>
      <c r="C205" s="15" t="str">
        <f>IF($A205="","",'Номенклатура'!D205&amp;"")</f>
        <v/>
      </c>
      <c r="D205" s="18" t="str">
        <f>IF($A205="","",N('Номенклатура'!F205))</f>
        <v/>
      </c>
      <c r="E205" s="18" t="str">
        <f>IF($A205="","",IF(LEFT('Номенклатура'!I205,16)="Недопустимый код",0,SUMIFS('Движения'!$F$6:$F$5005,'Движения'!$B$6:$B$5005,$A205,'Движения'!$C$6:$C$5005,"Приход")))</f>
        <v/>
      </c>
      <c r="F205" s="18" t="str">
        <f>IF($A205="","",-IF(LEFT('Номенклатура'!I205,16)="Недопустимый код",0,SUMIFS('Движения'!$F$6:$F$5005,'Движения'!$B$6:$B$5005,$A205,'Движения'!$C$6:$C$5005,"Расход")))</f>
        <v/>
      </c>
      <c r="G205" s="18" t="str">
        <f>IF($A205="","",-IF(LEFT('Номенклатура'!I205,16)="Недопустимый код",0,SUMIFS('Движения'!$F$6:$F$5005,'Движения'!$B$6:$B$5005,$A205,'Движения'!$C$6:$C$5005,"Списание")))</f>
        <v/>
      </c>
      <c r="H205" s="18" t="str">
        <f>IF($A205="","",IF(LEFT('Номенклатура'!I205,16)="Недопустимый код",0,SUMIFS('Движения'!$F$6:$F$5005,'Движения'!$B$6:$B$5005,$A205,'Движения'!$C$6:$C$5005,"Корректировка остатка")))</f>
        <v/>
      </c>
      <c r="I205" s="18" t="str">
        <f>IF($A205="","",ROUND(D205+E205-F205-G205+H205,6))</f>
        <v/>
      </c>
      <c r="J205" s="18" t="str">
        <f>IF($A205="","",IF('Номенклатура'!G205="","",N('Номенклатура'!G205)))</f>
        <v/>
      </c>
      <c r="K205" s="15" t="str">
        <f>IF($A205="","",IF('Номенклатура'!I205&lt;&gt;"ОК","Проверьте номенклатуру: "&amp;'Номенклатура'!I205,IF(I205&lt;0,"Проблема данных: остаток меньше нуля",IF(J205="","Минимум не задан",IF(I205&lt;=J205,"Пополнить","ОК")))))</f>
        <v/>
      </c>
      <c r="L205" s="18" t="str">
        <f>IF($A205="","",IF(NOT(ISNUMBER('Номенклатура'!E205)),"",IF('Номенклатура'!E205&gt;0,ROUND(I205/'Номенклатура'!E205,2),"")))</f>
        <v/>
      </c>
    </row>
  </sheetData>
  <sheetProtection sheet="1" formatColumns="0" formatRows="0" autoFilter="0"/>
  <autoFilter ref="A5:L205"/>
  <conditionalFormatting sqref="A6:L205">
    <cfRule type="expression" dxfId="6" priority="1">
      <formula>AND(ISNUMBER($I6),$I6&lt;0)</formula>
    </cfRule>
  </conditionalFormatting>
  <conditionalFormatting sqref="A6:L205">
    <cfRule type="expression" dxfId="7" priority="2">
      <formula>LEFT($K6,9)="Проверьте"</formula>
    </cfRule>
  </conditionalFormatting>
  <conditionalFormatting sqref="A6:L205">
    <cfRule type="expression" dxfId="8" priority="3">
      <formula>$K6="Пополнить"</formula>
    </cfRule>
  </conditionalFormatting>
  <conditionalFormatting sqref="K6:K205">
    <cfRule type="expression" dxfId="9" priority="4">
      <formula>$K6="ОК"</formula>
    </cfRule>
  </conditionalFormatting>
  <pageSetup paperSize="9" orientation="landscape" fitToWidth="1"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E5BA8"/>
    <pageSetUpPr fitToPage="1"/>
  </sheetPr>
  <dimension ref="A1:Q1005"/>
  <sheetViews>
    <sheetView workbookViewId="0">
      <pane xSplit="2" ySplit="5" topLeftCell="C6" activePane="bottomRight" state="frozen"/>
      <selection pane="bottomRight"/>
    </sheetView>
  </sheetViews>
  <sheetFormatPr defaultRowHeight="15" outlineLevelRow="0" outlineLevelCol="0" x14ac:dyDescent="55"/>
  <cols>
    <col min="1" max="1" width="14" customWidth="1"/>
    <col min="2" max="2" width="18" customWidth="1"/>
    <col min="3" max="3" width="20" customWidth="1"/>
    <col min="4" max="6" width="30" customWidth="1"/>
    <col min="7" max="7" width="8" customWidth="1"/>
    <col min="8" max="8" width="20" customWidth="1"/>
    <col min="9" max="9" width="16" customWidth="1"/>
    <col min="10" max="10" width="22" customWidth="1"/>
    <col min="11" max="11" width="14" customWidth="1"/>
    <col min="12" max="12" width="20" customWidth="1"/>
    <col min="13" max="13" width="18" customWidth="1"/>
    <col min="14" max="14" width="52" customWidth="1"/>
    <col min="15" max="15" width="13" customWidth="1"/>
    <col min="16" max="16" width="20" customWidth="1"/>
    <col min="17" max="17" width="8" hidden="1" customWidth="1"/>
  </cols>
  <sheetData>
    <row r="1" ht="26" customHeight="1" spans="1:1" x14ac:dyDescent="0.25">
      <c r="A1" s="7" t="s">
        <v>131</v>
      </c>
    </row>
    <row r="3" spans="1:1" x14ac:dyDescent="0.25">
      <c r="A3" s="11" t="s">
        <v>132</v>
      </c>
    </row>
    <row r="4" spans="1:1" x14ac:dyDescent="0.25">
      <c r="A4" s="11" t="s">
        <v>133</v>
      </c>
    </row>
    <row r="5" ht="48" customHeight="1" spans="1:17" x14ac:dyDescent="0.25">
      <c r="A5" s="12" t="s">
        <v>134</v>
      </c>
      <c r="B5" s="12" t="s">
        <v>107</v>
      </c>
      <c r="C5" s="12" t="s">
        <v>135</v>
      </c>
      <c r="D5" s="12" t="s">
        <v>112</v>
      </c>
      <c r="E5" s="12" t="s">
        <v>114</v>
      </c>
      <c r="F5" s="12" t="s">
        <v>113</v>
      </c>
      <c r="G5" s="12" t="s">
        <v>110</v>
      </c>
      <c r="H5" s="12" t="s">
        <v>136</v>
      </c>
      <c r="I5" s="12" t="s">
        <v>137</v>
      </c>
      <c r="J5" s="12" t="s">
        <v>138</v>
      </c>
      <c r="K5" s="12" t="s">
        <v>139</v>
      </c>
      <c r="L5" s="12" t="s">
        <v>140</v>
      </c>
      <c r="M5" s="12" t="s">
        <v>141</v>
      </c>
      <c r="N5" s="12" t="s">
        <v>142</v>
      </c>
      <c r="O5" s="12" t="s">
        <v>143</v>
      </c>
      <c r="P5" s="12" t="s">
        <v>144</v>
      </c>
      <c r="Q5" s="12" t="s">
        <v>145</v>
      </c>
    </row>
    <row r="6" spans="1:17" x14ac:dyDescent="0.25">
      <c r="A6" s="16"/>
      <c r="B6" s="13"/>
      <c r="C6" s="14"/>
      <c r="D6" s="13"/>
      <c r="E6" s="15" t="str">
        <f>IF(COUNTA(A6:D6)=0,"",IF(NOT(ISNUMBER(A6)),"Укажите дату",IF(B6="","Укажите код",IF(NOT(AND(ISTEXT(B6),LEN(B6)&gt;0,LEN(B6)&lt;=30,ISNUMBER(FIND(LEFT(B6,1),"ABCDEFGHIJKLMNOPQRSTUVWXYZ")),SUMPRODUCT((MID(B6,{1,2,3,4,5,6,7,8,9,10,11,12,13,14,15,16,17,18,19,20,21,22,23,24,25,26,27,28,29,30},1)&lt;&gt;"")*ISERROR(FIND(MID(B6,{1,2,3,4,5,6,7,8,9,10,11,12,13,14,15,16,17,18,19,20,21,22,23,24,25,26,27,28,29,30},1),"ABCDEFGHIJKLMNOPQRSTUVWXYZ0123456789-_")))=0,ISERROR(VALUE(B6)))),"Недопустимый код: только латинские буквы A-Z в верхнем регистре, цифры, - и _; начало с буквы, до 30 символов (например MILK-001)",IF(SUMPRODUCT(--EXACT('Номенклатура'!$A$6:$A$205,B6))=0,"Код не найден",IF(SUMPRODUCT(--EXACT('Номенклатура'!$A$6:$A$205,B6))&gt;1,"Код повторяется в номенклатуре",IF(NOT(ISNUMBER(C6)),"Укажите фактическое количество",IF(C6&lt;0,"Факт не может быть меньше нуля",IF(NOT(ISNUMBER('Номенклатура'!$C$2)),"Укажите дату начала учёта",IF(Q6&lt;INT('Номенклатура'!$C$2),"Дата раньше начала учёта","ОК"))))))))))</f>
        <v/>
      </c>
      <c r="F6" s="15" t="str">
        <f>IF(E6&lt;&gt;"ОК","",INDEX('Номенклатура'!$B$6:$B$205,SUMPRODUCT(EXACT('Номенклатура'!$A$6:$A$205,B6)*(ROW('Номенклатура'!$A$6:$A$205)-5)))&amp;"")</f>
        <v/>
      </c>
      <c r="G6" s="17" t="str">
        <f>IF(E6&lt;&gt;"ОК","",INDEX('Номенклатура'!$D$6:$D$205,SUMPRODUCT(EXACT('Номенклатура'!$A$6:$A$205,B6)*(ROW('Номенклатура'!$A$6:$A$205)-5)))&amp;"")</f>
        <v/>
      </c>
      <c r="H6" s="18" t="str">
        <f>IF(E6&lt;&gt;"ОК","",ROUND(N(INDEX('Номенклатура'!$F$6:$F$205,SUMPRODUCT(EXACT('Номенклатура'!$A$6:$A$205,B6)*(ROW('Номенклатура'!$A$6:$A$205)-5))))+SUMIFS('Движения'!$F$6:$F$5005,'Движения'!$B$6:$B$5005,B6,'Движения'!$A$6:$A$5005,"&lt;"&amp;(Q6+1))-SUMIFS('Движения'!$F$6:$F$5005,'Движения'!$B$6:$B$5005,B6,'Движения'!$C$6:$C$5005,"Корректировка остатка",'Движения'!$A$6:$A$5005,"&gt;="&amp;Q6,'Движения'!$A$6:$A$5005,"&lt;"&amp;(Q6+1)),6))</f>
        <v/>
      </c>
      <c r="I6" s="18" t="str">
        <f>IF(E6&lt;&gt;"ОК","",ROUND(C6-H6,6))</f>
        <v/>
      </c>
      <c r="J6" s="21" t="str">
        <f>IF(E6&lt;&gt;"ОК","",IF(P6&gt;0,ABS(I6)/P6,"нет базы"))</f>
        <v/>
      </c>
      <c r="K6" s="17" t="str">
        <f>IF(E6&lt;&gt;"ОК","",IF(I6&lt;0,"Недостача",IF(I6&gt;0,"Излишек","Совпадает")))</f>
        <v/>
      </c>
      <c r="L6" s="18" t="str">
        <f>IF(E6&lt;&gt;"ОК","",ROUND(SUMIFS('Движения'!$F$6:$F$5005,'Движения'!$B$6:$B$5005,B6,'Движения'!$C$6:$C$5005,"Корректировка остатка",'Движения'!$A$6:$A$5005,"&gt;="&amp;Q6,'Движения'!$A$6:$A$5005,"&lt;"&amp;(Q6+1)),6))</f>
        <v/>
      </c>
      <c r="M6" s="18" t="str">
        <f>IF(E6&lt;&gt;"ОК","",ROUND(I6-L6,6))</f>
        <v/>
      </c>
      <c r="N6" s="15" t="str">
        <f>IF(E6&lt;&gt;"ОК","",IF(AND(I6=0,L6=0),"Корректировка не нужна",IF(M6=0,"Корректировка внесена",IF(L6=0,"Внесите корректировку на "&amp;DAY(Q6)&amp;"."&amp;MONTH(Q6)&amp;"."&amp;YEAR(Q6)&amp;": "&amp;IF(M6&gt;0,"+","")&amp;M6&amp;" "&amp;G6,"Проверьте корректировки: внесено "&amp;L6&amp;", нужно "&amp;I6&amp;" "&amp;G6))))</f>
        <v/>
      </c>
      <c r="O6" s="22" t="str">
        <f>IF(E6&lt;&gt;"ОК","",IF(SUMPRODUCT(MAX(($B$6:$B$1005=B6)*($Q$6:$Q$1005&lt;Q6)*($E$6:$E$1005="ОК")*$Q$6:$Q$1005))&gt;0,SUMPRODUCT(MAX(($B$6:$B$1005=B6)*($Q$6:$Q$1005&lt;Q6)*($E$6:$E$1005="ОК")*$Q$6:$Q$1005))+1,INT('Номенклатура'!$C$2)))</f>
        <v/>
      </c>
      <c r="P6" s="18" t="str">
        <f>IF(E6&lt;&gt;"ОК","",-(SUMIFS('Движения'!$F$6:$F$5005,'Движения'!$B$6:$B$5005,B6,'Движения'!$C$6:$C$5005,"Расход",'Движения'!$A$6:$A$5005,"&gt;="&amp;O6,'Движения'!$A$6:$A$5005,"&lt;"&amp;(Q6+1))+SUMIFS('Движения'!$F$6:$F$5005,'Движения'!$B$6:$B$5005,B6,'Движения'!$C$6:$C$5005,"Списание",'Движения'!$A$6:$A$5005,"&gt;="&amp;O6,'Движения'!$A$6:$A$5005,"&lt;"&amp;(Q6+1))))</f>
        <v/>
      </c>
      <c r="Q6" s="18" t="str">
        <f>IF(ISNUMBER(A6),INT(A6),0)</f>
        <v/>
      </c>
    </row>
    <row r="7" spans="1:17" x14ac:dyDescent="0.25">
      <c r="A7" s="16"/>
      <c r="B7" s="13"/>
      <c r="C7" s="14"/>
      <c r="D7" s="13"/>
      <c r="E7" s="15" t="str">
        <f>IF(COUNTA(A7:D7)=0,"",IF(NOT(ISNUMBER(A7)),"Укажите дату",IF(B7="","Укажите код",IF(NOT(AND(ISTEXT(B7),LEN(B7)&gt;0,LEN(B7)&lt;=30,ISNUMBER(FIND(LEFT(B7,1),"ABCDEFGHIJKLMNOPQRSTUVWXYZ")),SUMPRODUCT((MID(B7,{1,2,3,4,5,6,7,8,9,10,11,12,13,14,15,16,17,18,19,20,21,22,23,24,25,26,27,28,29,30},1)&lt;&gt;"")*ISERROR(FIND(MID(B7,{1,2,3,4,5,6,7,8,9,10,11,12,13,14,15,16,17,18,19,20,21,22,23,24,25,26,27,28,29,30},1),"ABCDEFGHIJKLMNOPQRSTUVWXYZ0123456789-_")))=0,ISERROR(VALUE(B7)))),"Недопустимый код: только латинские буквы A-Z в верхнем регистре, цифры, - и _; начало с буквы, до 30 символов (например MILK-001)",IF(SUMPRODUCT(--EXACT('Номенклатура'!$A$6:$A$205,B7))=0,"Код не найден",IF(SUMPRODUCT(--EXACT('Номенклатура'!$A$6:$A$205,B7))&gt;1,"Код повторяется в номенклатуре",IF(NOT(ISNUMBER(C7)),"Укажите фактическое количество",IF(C7&lt;0,"Факт не может быть меньше нуля",IF(NOT(ISNUMBER('Номенклатура'!$C$2)),"Укажите дату начала учёта",IF(Q7&lt;INT('Номенклатура'!$C$2),"Дата раньше начала учёта","ОК"))))))))))</f>
        <v/>
      </c>
      <c r="F7" s="15" t="str">
        <f>IF(E7&lt;&gt;"ОК","",INDEX('Номенклатура'!$B$6:$B$205,SUMPRODUCT(EXACT('Номенклатура'!$A$6:$A$205,B7)*(ROW('Номенклатура'!$A$6:$A$205)-5)))&amp;"")</f>
        <v/>
      </c>
      <c r="G7" s="17" t="str">
        <f>IF(E7&lt;&gt;"ОК","",INDEX('Номенклатура'!$D$6:$D$205,SUMPRODUCT(EXACT('Номенклатура'!$A$6:$A$205,B7)*(ROW('Номенклатура'!$A$6:$A$205)-5)))&amp;"")</f>
        <v/>
      </c>
      <c r="H7" s="18" t="str">
        <f>IF(E7&lt;&gt;"ОК","",ROUND(N(INDEX('Номенклатура'!$F$6:$F$205,SUMPRODUCT(EXACT('Номенклатура'!$A$6:$A$205,B7)*(ROW('Номенклатура'!$A$6:$A$205)-5))))+SUMIFS('Движения'!$F$6:$F$5005,'Движения'!$B$6:$B$5005,B7,'Движения'!$A$6:$A$5005,"&lt;"&amp;(Q7+1))-SUMIFS('Движения'!$F$6:$F$5005,'Движения'!$B$6:$B$5005,B7,'Движения'!$C$6:$C$5005,"Корректировка остатка",'Движения'!$A$6:$A$5005,"&gt;="&amp;Q7,'Движения'!$A$6:$A$5005,"&lt;"&amp;(Q7+1)),6))</f>
        <v/>
      </c>
      <c r="I7" s="18" t="str">
        <f>IF(E7&lt;&gt;"ОК","",ROUND(C7-H7,6))</f>
        <v/>
      </c>
      <c r="J7" s="21" t="str">
        <f>IF(E7&lt;&gt;"ОК","",IF(P7&gt;0,ABS(I7)/P7,"нет базы"))</f>
        <v/>
      </c>
      <c r="K7" s="17" t="str">
        <f>IF(E7&lt;&gt;"ОК","",IF(I7&lt;0,"Недостача",IF(I7&gt;0,"Излишек","Совпадает")))</f>
        <v/>
      </c>
      <c r="L7" s="18" t="str">
        <f>IF(E7&lt;&gt;"ОК","",ROUND(SUMIFS('Движения'!$F$6:$F$5005,'Движения'!$B$6:$B$5005,B7,'Движения'!$C$6:$C$5005,"Корректировка остатка",'Движения'!$A$6:$A$5005,"&gt;="&amp;Q7,'Движения'!$A$6:$A$5005,"&lt;"&amp;(Q7+1)),6))</f>
        <v/>
      </c>
      <c r="M7" s="18" t="str">
        <f>IF(E7&lt;&gt;"ОК","",ROUND(I7-L7,6))</f>
        <v/>
      </c>
      <c r="N7" s="15" t="str">
        <f>IF(E7&lt;&gt;"ОК","",IF(AND(I7=0,L7=0),"Корректировка не нужна",IF(M7=0,"Корректировка внесена",IF(L7=0,"Внесите корректировку на "&amp;DAY(Q7)&amp;"."&amp;MONTH(Q7)&amp;"."&amp;YEAR(Q7)&amp;": "&amp;IF(M7&gt;0,"+","")&amp;M7&amp;" "&amp;G7,"Проверьте корректировки: внесено "&amp;L7&amp;", нужно "&amp;I7&amp;" "&amp;G7))))</f>
        <v/>
      </c>
      <c r="O7" s="22" t="str">
        <f>IF(E7&lt;&gt;"ОК","",IF(SUMPRODUCT(MAX(($B$6:$B$1005=B7)*($Q$6:$Q$1005&lt;Q7)*($E$6:$E$1005="ОК")*$Q$6:$Q$1005))&gt;0,SUMPRODUCT(MAX(($B$6:$B$1005=B7)*($Q$6:$Q$1005&lt;Q7)*($E$6:$E$1005="ОК")*$Q$6:$Q$1005))+1,INT('Номенклатура'!$C$2)))</f>
        <v/>
      </c>
      <c r="P7" s="18" t="str">
        <f>IF(E7&lt;&gt;"ОК","",-(SUMIFS('Движения'!$F$6:$F$5005,'Движения'!$B$6:$B$5005,B7,'Движения'!$C$6:$C$5005,"Расход",'Движения'!$A$6:$A$5005,"&gt;="&amp;O7,'Движения'!$A$6:$A$5005,"&lt;"&amp;(Q7+1))+SUMIFS('Движения'!$F$6:$F$5005,'Движения'!$B$6:$B$5005,B7,'Движения'!$C$6:$C$5005,"Списание",'Движения'!$A$6:$A$5005,"&gt;="&amp;O7,'Движения'!$A$6:$A$5005,"&lt;"&amp;(Q7+1))))</f>
        <v/>
      </c>
      <c r="Q7" s="18" t="str">
        <f>IF(ISNUMBER(A7),INT(A7),0)</f>
        <v/>
      </c>
    </row>
    <row r="8" spans="1:17" x14ac:dyDescent="0.25">
      <c r="A8" s="16"/>
      <c r="B8" s="13"/>
      <c r="C8" s="14"/>
      <c r="D8" s="13"/>
      <c r="E8" s="15" t="str">
        <f>IF(COUNTA(A8:D8)=0,"",IF(NOT(ISNUMBER(A8)),"Укажите дату",IF(B8="","Укажите код",IF(NOT(AND(ISTEXT(B8),LEN(B8)&gt;0,LEN(B8)&lt;=30,ISNUMBER(FIND(LEFT(B8,1),"ABCDEFGHIJKLMNOPQRSTUVWXYZ")),SUMPRODUCT((MID(B8,{1,2,3,4,5,6,7,8,9,10,11,12,13,14,15,16,17,18,19,20,21,22,23,24,25,26,27,28,29,30},1)&lt;&gt;"")*ISERROR(FIND(MID(B8,{1,2,3,4,5,6,7,8,9,10,11,12,13,14,15,16,17,18,19,20,21,22,23,24,25,26,27,28,29,30},1),"ABCDEFGHIJKLMNOPQRSTUVWXYZ0123456789-_")))=0,ISERROR(VALUE(B8)))),"Недопустимый код: только латинские буквы A-Z в верхнем регистре, цифры, - и _; начало с буквы, до 30 символов (например MILK-001)",IF(SUMPRODUCT(--EXACT('Номенклатура'!$A$6:$A$205,B8))=0,"Код не найден",IF(SUMPRODUCT(--EXACT('Номенклатура'!$A$6:$A$205,B8))&gt;1,"Код повторяется в номенклатуре",IF(NOT(ISNUMBER(C8)),"Укажите фактическое количество",IF(C8&lt;0,"Факт не может быть меньше нуля",IF(NOT(ISNUMBER('Номенклатура'!$C$2)),"Укажите дату начала учёта",IF(Q8&lt;INT('Номенклатура'!$C$2),"Дата раньше начала учёта","ОК"))))))))))</f>
        <v/>
      </c>
      <c r="F8" s="15" t="str">
        <f>IF(E8&lt;&gt;"ОК","",INDEX('Номенклатура'!$B$6:$B$205,SUMPRODUCT(EXACT('Номенклатура'!$A$6:$A$205,B8)*(ROW('Номенклатура'!$A$6:$A$205)-5)))&amp;"")</f>
        <v/>
      </c>
      <c r="G8" s="17" t="str">
        <f>IF(E8&lt;&gt;"ОК","",INDEX('Номенклатура'!$D$6:$D$205,SUMPRODUCT(EXACT('Номенклатура'!$A$6:$A$205,B8)*(ROW('Номенклатура'!$A$6:$A$205)-5)))&amp;"")</f>
        <v/>
      </c>
      <c r="H8" s="18" t="str">
        <f>IF(E8&lt;&gt;"ОК","",ROUND(N(INDEX('Номенклатура'!$F$6:$F$205,SUMPRODUCT(EXACT('Номенклатура'!$A$6:$A$205,B8)*(ROW('Номенклатура'!$A$6:$A$205)-5))))+SUMIFS('Движения'!$F$6:$F$5005,'Движения'!$B$6:$B$5005,B8,'Движения'!$A$6:$A$5005,"&lt;"&amp;(Q8+1))-SUMIFS('Движения'!$F$6:$F$5005,'Движения'!$B$6:$B$5005,B8,'Движения'!$C$6:$C$5005,"Корректировка остатка",'Движения'!$A$6:$A$5005,"&gt;="&amp;Q8,'Движения'!$A$6:$A$5005,"&lt;"&amp;(Q8+1)),6))</f>
        <v/>
      </c>
      <c r="I8" s="18" t="str">
        <f>IF(E8&lt;&gt;"ОК","",ROUND(C8-H8,6))</f>
        <v/>
      </c>
      <c r="J8" s="21" t="str">
        <f>IF(E8&lt;&gt;"ОК","",IF(P8&gt;0,ABS(I8)/P8,"нет базы"))</f>
        <v/>
      </c>
      <c r="K8" s="17" t="str">
        <f>IF(E8&lt;&gt;"ОК","",IF(I8&lt;0,"Недостача",IF(I8&gt;0,"Излишек","Совпадает")))</f>
        <v/>
      </c>
      <c r="L8" s="18" t="str">
        <f>IF(E8&lt;&gt;"ОК","",ROUND(SUMIFS('Движения'!$F$6:$F$5005,'Движения'!$B$6:$B$5005,B8,'Движения'!$C$6:$C$5005,"Корректировка остатка",'Движения'!$A$6:$A$5005,"&gt;="&amp;Q8,'Движения'!$A$6:$A$5005,"&lt;"&amp;(Q8+1)),6))</f>
        <v/>
      </c>
      <c r="M8" s="18" t="str">
        <f>IF(E8&lt;&gt;"ОК","",ROUND(I8-L8,6))</f>
        <v/>
      </c>
      <c r="N8" s="15" t="str">
        <f>IF(E8&lt;&gt;"ОК","",IF(AND(I8=0,L8=0),"Корректировка не нужна",IF(M8=0,"Корректировка внесена",IF(L8=0,"Внесите корректировку на "&amp;DAY(Q8)&amp;"."&amp;MONTH(Q8)&amp;"."&amp;YEAR(Q8)&amp;": "&amp;IF(M8&gt;0,"+","")&amp;M8&amp;" "&amp;G8,"Проверьте корректировки: внесено "&amp;L8&amp;", нужно "&amp;I8&amp;" "&amp;G8))))</f>
        <v/>
      </c>
      <c r="O8" s="22" t="str">
        <f>IF(E8&lt;&gt;"ОК","",IF(SUMPRODUCT(MAX(($B$6:$B$1005=B8)*($Q$6:$Q$1005&lt;Q8)*($E$6:$E$1005="ОК")*$Q$6:$Q$1005))&gt;0,SUMPRODUCT(MAX(($B$6:$B$1005=B8)*($Q$6:$Q$1005&lt;Q8)*($E$6:$E$1005="ОК")*$Q$6:$Q$1005))+1,INT('Номенклатура'!$C$2)))</f>
        <v/>
      </c>
      <c r="P8" s="18" t="str">
        <f>IF(E8&lt;&gt;"ОК","",-(SUMIFS('Движения'!$F$6:$F$5005,'Движения'!$B$6:$B$5005,B8,'Движения'!$C$6:$C$5005,"Расход",'Движения'!$A$6:$A$5005,"&gt;="&amp;O8,'Движения'!$A$6:$A$5005,"&lt;"&amp;(Q8+1))+SUMIFS('Движения'!$F$6:$F$5005,'Движения'!$B$6:$B$5005,B8,'Движения'!$C$6:$C$5005,"Списание",'Движения'!$A$6:$A$5005,"&gt;="&amp;O8,'Движения'!$A$6:$A$5005,"&lt;"&amp;(Q8+1))))</f>
        <v/>
      </c>
      <c r="Q8" s="18" t="str">
        <f>IF(ISNUMBER(A8),INT(A8),0)</f>
        <v/>
      </c>
    </row>
    <row r="9" spans="1:17" x14ac:dyDescent="0.25">
      <c r="A9" s="16"/>
      <c r="B9" s="13"/>
      <c r="C9" s="14"/>
      <c r="D9" s="13"/>
      <c r="E9" s="15" t="str">
        <f>IF(COUNTA(A9:D9)=0,"",IF(NOT(ISNUMBER(A9)),"Укажите дату",IF(B9="","Укажите код",IF(NOT(AND(ISTEXT(B9),LEN(B9)&gt;0,LEN(B9)&lt;=30,ISNUMBER(FIND(LEFT(B9,1),"ABCDEFGHIJKLMNOPQRSTUVWXYZ")),SUMPRODUCT((MID(B9,{1,2,3,4,5,6,7,8,9,10,11,12,13,14,15,16,17,18,19,20,21,22,23,24,25,26,27,28,29,30},1)&lt;&gt;"")*ISERROR(FIND(MID(B9,{1,2,3,4,5,6,7,8,9,10,11,12,13,14,15,16,17,18,19,20,21,22,23,24,25,26,27,28,29,30},1),"ABCDEFGHIJKLMNOPQRSTUVWXYZ0123456789-_")))=0,ISERROR(VALUE(B9)))),"Недопустимый код: только латинские буквы A-Z в верхнем регистре, цифры, - и _; начало с буквы, до 30 символов (например MILK-001)",IF(SUMPRODUCT(--EXACT('Номенклатура'!$A$6:$A$205,B9))=0,"Код не найден",IF(SUMPRODUCT(--EXACT('Номенклатура'!$A$6:$A$205,B9))&gt;1,"Код повторяется в номенклатуре",IF(NOT(ISNUMBER(C9)),"Укажите фактическое количество",IF(C9&lt;0,"Факт не может быть меньше нуля",IF(NOT(ISNUMBER('Номенклатура'!$C$2)),"Укажите дату начала учёта",IF(Q9&lt;INT('Номенклатура'!$C$2),"Дата раньше начала учёта","ОК"))))))))))</f>
        <v/>
      </c>
      <c r="F9" s="15" t="str">
        <f>IF(E9&lt;&gt;"ОК","",INDEX('Номенклатура'!$B$6:$B$205,SUMPRODUCT(EXACT('Номенклатура'!$A$6:$A$205,B9)*(ROW('Номенклатура'!$A$6:$A$205)-5)))&amp;"")</f>
        <v/>
      </c>
      <c r="G9" s="17" t="str">
        <f>IF(E9&lt;&gt;"ОК","",INDEX('Номенклатура'!$D$6:$D$205,SUMPRODUCT(EXACT('Номенклатура'!$A$6:$A$205,B9)*(ROW('Номенклатура'!$A$6:$A$205)-5)))&amp;"")</f>
        <v/>
      </c>
      <c r="H9" s="18" t="str">
        <f>IF(E9&lt;&gt;"ОК","",ROUND(N(INDEX('Номенклатура'!$F$6:$F$205,SUMPRODUCT(EXACT('Номенклатура'!$A$6:$A$205,B9)*(ROW('Номенклатура'!$A$6:$A$205)-5))))+SUMIFS('Движения'!$F$6:$F$5005,'Движения'!$B$6:$B$5005,B9,'Движения'!$A$6:$A$5005,"&lt;"&amp;(Q9+1))-SUMIFS('Движения'!$F$6:$F$5005,'Движения'!$B$6:$B$5005,B9,'Движения'!$C$6:$C$5005,"Корректировка остатка",'Движения'!$A$6:$A$5005,"&gt;="&amp;Q9,'Движения'!$A$6:$A$5005,"&lt;"&amp;(Q9+1)),6))</f>
        <v/>
      </c>
      <c r="I9" s="18" t="str">
        <f>IF(E9&lt;&gt;"ОК","",ROUND(C9-H9,6))</f>
        <v/>
      </c>
      <c r="J9" s="21" t="str">
        <f>IF(E9&lt;&gt;"ОК","",IF(P9&gt;0,ABS(I9)/P9,"нет базы"))</f>
        <v/>
      </c>
      <c r="K9" s="17" t="str">
        <f>IF(E9&lt;&gt;"ОК","",IF(I9&lt;0,"Недостача",IF(I9&gt;0,"Излишек","Совпадает")))</f>
        <v/>
      </c>
      <c r="L9" s="18" t="str">
        <f>IF(E9&lt;&gt;"ОК","",ROUND(SUMIFS('Движения'!$F$6:$F$5005,'Движения'!$B$6:$B$5005,B9,'Движения'!$C$6:$C$5005,"Корректировка остатка",'Движения'!$A$6:$A$5005,"&gt;="&amp;Q9,'Движения'!$A$6:$A$5005,"&lt;"&amp;(Q9+1)),6))</f>
        <v/>
      </c>
      <c r="M9" s="18" t="str">
        <f>IF(E9&lt;&gt;"ОК","",ROUND(I9-L9,6))</f>
        <v/>
      </c>
      <c r="N9" s="15" t="str">
        <f>IF(E9&lt;&gt;"ОК","",IF(AND(I9=0,L9=0),"Корректировка не нужна",IF(M9=0,"Корректировка внесена",IF(L9=0,"Внесите корректировку на "&amp;DAY(Q9)&amp;"."&amp;MONTH(Q9)&amp;"."&amp;YEAR(Q9)&amp;": "&amp;IF(M9&gt;0,"+","")&amp;M9&amp;" "&amp;G9,"Проверьте корректировки: внесено "&amp;L9&amp;", нужно "&amp;I9&amp;" "&amp;G9))))</f>
        <v/>
      </c>
      <c r="O9" s="22" t="str">
        <f>IF(E9&lt;&gt;"ОК","",IF(SUMPRODUCT(MAX(($B$6:$B$1005=B9)*($Q$6:$Q$1005&lt;Q9)*($E$6:$E$1005="ОК")*$Q$6:$Q$1005))&gt;0,SUMPRODUCT(MAX(($B$6:$B$1005=B9)*($Q$6:$Q$1005&lt;Q9)*($E$6:$E$1005="ОК")*$Q$6:$Q$1005))+1,INT('Номенклатура'!$C$2)))</f>
        <v/>
      </c>
      <c r="P9" s="18" t="str">
        <f>IF(E9&lt;&gt;"ОК","",-(SUMIFS('Движения'!$F$6:$F$5005,'Движения'!$B$6:$B$5005,B9,'Движения'!$C$6:$C$5005,"Расход",'Движения'!$A$6:$A$5005,"&gt;="&amp;O9,'Движения'!$A$6:$A$5005,"&lt;"&amp;(Q9+1))+SUMIFS('Движения'!$F$6:$F$5005,'Движения'!$B$6:$B$5005,B9,'Движения'!$C$6:$C$5005,"Списание",'Движения'!$A$6:$A$5005,"&gt;="&amp;O9,'Движения'!$A$6:$A$5005,"&lt;"&amp;(Q9+1))))</f>
        <v/>
      </c>
      <c r="Q9" s="18" t="str">
        <f>IF(ISNUMBER(A9),INT(A9),0)</f>
        <v/>
      </c>
    </row>
    <row r="10" spans="1:17" x14ac:dyDescent="0.25">
      <c r="A10" s="16"/>
      <c r="B10" s="13"/>
      <c r="C10" s="14"/>
      <c r="D10" s="13"/>
      <c r="E10" s="15" t="str">
        <f>IF(COUNTA(A10:D10)=0,"",IF(NOT(ISNUMBER(A10)),"Укажите дату",IF(B10="","Укажите код",IF(NOT(AND(ISTEXT(B10),LEN(B10)&gt;0,LEN(B10)&lt;=30,ISNUMBER(FIND(LEFT(B10,1),"ABCDEFGHIJKLMNOPQRSTUVWXYZ")),SUMPRODUCT((MID(B10,{1,2,3,4,5,6,7,8,9,10,11,12,13,14,15,16,17,18,19,20,21,22,23,24,25,26,27,28,29,30},1)&lt;&gt;"")*ISERROR(FIND(MID(B10,{1,2,3,4,5,6,7,8,9,10,11,12,13,14,15,16,17,18,19,20,21,22,23,24,25,26,27,28,29,30},1),"ABCDEFGHIJKLMNOPQRSTUVWXYZ0123456789-_")))=0,ISERROR(VALUE(B10)))),"Недопустимый код: только латинские буквы A-Z в верхнем регистре, цифры, - и _; начало с буквы, до 30 символов (например MILK-001)",IF(SUMPRODUCT(--EXACT('Номенклатура'!$A$6:$A$205,B10))=0,"Код не найден",IF(SUMPRODUCT(--EXACT('Номенклатура'!$A$6:$A$205,B10))&gt;1,"Код повторяется в номенклатуре",IF(NOT(ISNUMBER(C10)),"Укажите фактическое количество",IF(C10&lt;0,"Факт не может быть меньше нуля",IF(NOT(ISNUMBER('Номенклатура'!$C$2)),"Укажите дату начала учёта",IF(Q10&lt;INT('Номенклатура'!$C$2),"Дата раньше начала учёта","ОК"))))))))))</f>
        <v/>
      </c>
      <c r="F10" s="15" t="str">
        <f>IF(E10&lt;&gt;"ОК","",INDEX('Номенклатура'!$B$6:$B$205,SUMPRODUCT(EXACT('Номенклатура'!$A$6:$A$205,B10)*(ROW('Номенклатура'!$A$6:$A$205)-5)))&amp;"")</f>
        <v/>
      </c>
      <c r="G10" s="17" t="str">
        <f>IF(E10&lt;&gt;"ОК","",INDEX('Номенклатура'!$D$6:$D$205,SUMPRODUCT(EXACT('Номенклатура'!$A$6:$A$205,B10)*(ROW('Номенклатура'!$A$6:$A$205)-5)))&amp;"")</f>
        <v/>
      </c>
      <c r="H10" s="18" t="str">
        <f>IF(E10&lt;&gt;"ОК","",ROUND(N(INDEX('Номенклатура'!$F$6:$F$205,SUMPRODUCT(EXACT('Номенклатура'!$A$6:$A$205,B10)*(ROW('Номенклатура'!$A$6:$A$205)-5))))+SUMIFS('Движения'!$F$6:$F$5005,'Движения'!$B$6:$B$5005,B10,'Движения'!$A$6:$A$5005,"&lt;"&amp;(Q10+1))-SUMIFS('Движения'!$F$6:$F$5005,'Движения'!$B$6:$B$5005,B10,'Движения'!$C$6:$C$5005,"Корректировка остатка",'Движения'!$A$6:$A$5005,"&gt;="&amp;Q10,'Движения'!$A$6:$A$5005,"&lt;"&amp;(Q10+1)),6))</f>
        <v/>
      </c>
      <c r="I10" s="18" t="str">
        <f>IF(E10&lt;&gt;"ОК","",ROUND(C10-H10,6))</f>
        <v/>
      </c>
      <c r="J10" s="21" t="str">
        <f>IF(E10&lt;&gt;"ОК","",IF(P10&gt;0,ABS(I10)/P10,"нет базы"))</f>
        <v/>
      </c>
      <c r="K10" s="17" t="str">
        <f>IF(E10&lt;&gt;"ОК","",IF(I10&lt;0,"Недостача",IF(I10&gt;0,"Излишек","Совпадает")))</f>
        <v/>
      </c>
      <c r="L10" s="18" t="str">
        <f>IF(E10&lt;&gt;"ОК","",ROUND(SUMIFS('Движения'!$F$6:$F$5005,'Движения'!$B$6:$B$5005,B10,'Движения'!$C$6:$C$5005,"Корректировка остатка",'Движения'!$A$6:$A$5005,"&gt;="&amp;Q10,'Движения'!$A$6:$A$5005,"&lt;"&amp;(Q10+1)),6))</f>
        <v/>
      </c>
      <c r="M10" s="18" t="str">
        <f>IF(E10&lt;&gt;"ОК","",ROUND(I10-L10,6))</f>
        <v/>
      </c>
      <c r="N10" s="15" t="str">
        <f>IF(E10&lt;&gt;"ОК","",IF(AND(I10=0,L10=0),"Корректировка не нужна",IF(M10=0,"Корректировка внесена",IF(L10=0,"Внесите корректировку на "&amp;DAY(Q10)&amp;"."&amp;MONTH(Q10)&amp;"."&amp;YEAR(Q10)&amp;": "&amp;IF(M10&gt;0,"+","")&amp;M10&amp;" "&amp;G10,"Проверьте корректировки: внесено "&amp;L10&amp;", нужно "&amp;I10&amp;" "&amp;G10))))</f>
        <v/>
      </c>
      <c r="O10" s="22" t="str">
        <f>IF(E10&lt;&gt;"ОК","",IF(SUMPRODUCT(MAX(($B$6:$B$1005=B10)*($Q$6:$Q$1005&lt;Q10)*($E$6:$E$1005="ОК")*$Q$6:$Q$1005))&gt;0,SUMPRODUCT(MAX(($B$6:$B$1005=B10)*($Q$6:$Q$1005&lt;Q10)*($E$6:$E$1005="ОК")*$Q$6:$Q$1005))+1,INT('Номенклатура'!$C$2)))</f>
        <v/>
      </c>
      <c r="P10" s="18" t="str">
        <f>IF(E10&lt;&gt;"ОК","",-(SUMIFS('Движения'!$F$6:$F$5005,'Движения'!$B$6:$B$5005,B10,'Движения'!$C$6:$C$5005,"Расход",'Движения'!$A$6:$A$5005,"&gt;="&amp;O10,'Движения'!$A$6:$A$5005,"&lt;"&amp;(Q10+1))+SUMIFS('Движения'!$F$6:$F$5005,'Движения'!$B$6:$B$5005,B10,'Движения'!$C$6:$C$5005,"Списание",'Движения'!$A$6:$A$5005,"&gt;="&amp;O10,'Движения'!$A$6:$A$5005,"&lt;"&amp;(Q10+1))))</f>
        <v/>
      </c>
      <c r="Q10" s="18" t="str">
        <f>IF(ISNUMBER(A10),INT(A10),0)</f>
        <v/>
      </c>
    </row>
    <row r="11" spans="1:17" x14ac:dyDescent="0.25">
      <c r="A11" s="16"/>
      <c r="B11" s="13"/>
      <c r="C11" s="14"/>
      <c r="D11" s="13"/>
      <c r="E11" s="15" t="str">
        <f>IF(COUNTA(A11:D11)=0,"",IF(NOT(ISNUMBER(A11)),"Укажите дату",IF(B11="","Укажите код",IF(NOT(AND(ISTEXT(B11),LEN(B11)&gt;0,LEN(B11)&lt;=30,ISNUMBER(FIND(LEFT(B11,1),"ABCDEFGHIJKLMNOPQRSTUVWXYZ")),SUMPRODUCT((MID(B11,{1,2,3,4,5,6,7,8,9,10,11,12,13,14,15,16,17,18,19,20,21,22,23,24,25,26,27,28,29,30},1)&lt;&gt;"")*ISERROR(FIND(MID(B11,{1,2,3,4,5,6,7,8,9,10,11,12,13,14,15,16,17,18,19,20,21,22,23,24,25,26,27,28,29,30},1),"ABCDEFGHIJKLMNOPQRSTUVWXYZ0123456789-_")))=0,ISERROR(VALUE(B11)))),"Недопустимый код: только латинские буквы A-Z в верхнем регистре, цифры, - и _; начало с буквы, до 30 символов (например MILK-001)",IF(SUMPRODUCT(--EXACT('Номенклатура'!$A$6:$A$205,B11))=0,"Код не найден",IF(SUMPRODUCT(--EXACT('Номенклатура'!$A$6:$A$205,B11))&gt;1,"Код повторяется в номенклатуре",IF(NOT(ISNUMBER(C11)),"Укажите фактическое количество",IF(C11&lt;0,"Факт не может быть меньше нуля",IF(NOT(ISNUMBER('Номенклатура'!$C$2)),"Укажите дату начала учёта",IF(Q11&lt;INT('Номенклатура'!$C$2),"Дата раньше начала учёта","ОК"))))))))))</f>
        <v/>
      </c>
      <c r="F11" s="15" t="str">
        <f>IF(E11&lt;&gt;"ОК","",INDEX('Номенклатура'!$B$6:$B$205,SUMPRODUCT(EXACT('Номенклатура'!$A$6:$A$205,B11)*(ROW('Номенклатура'!$A$6:$A$205)-5)))&amp;"")</f>
        <v/>
      </c>
      <c r="G11" s="17" t="str">
        <f>IF(E11&lt;&gt;"ОК","",INDEX('Номенклатура'!$D$6:$D$205,SUMPRODUCT(EXACT('Номенклатура'!$A$6:$A$205,B11)*(ROW('Номенклатура'!$A$6:$A$205)-5)))&amp;"")</f>
        <v/>
      </c>
      <c r="H11" s="18" t="str">
        <f>IF(E11&lt;&gt;"ОК","",ROUND(N(INDEX('Номенклатура'!$F$6:$F$205,SUMPRODUCT(EXACT('Номенклатура'!$A$6:$A$205,B11)*(ROW('Номенклатура'!$A$6:$A$205)-5))))+SUMIFS('Движения'!$F$6:$F$5005,'Движения'!$B$6:$B$5005,B11,'Движения'!$A$6:$A$5005,"&lt;"&amp;(Q11+1))-SUMIFS('Движения'!$F$6:$F$5005,'Движения'!$B$6:$B$5005,B11,'Движения'!$C$6:$C$5005,"Корректировка остатка",'Движения'!$A$6:$A$5005,"&gt;="&amp;Q11,'Движения'!$A$6:$A$5005,"&lt;"&amp;(Q11+1)),6))</f>
        <v/>
      </c>
      <c r="I11" s="18" t="str">
        <f>IF(E11&lt;&gt;"ОК","",ROUND(C11-H11,6))</f>
        <v/>
      </c>
      <c r="J11" s="21" t="str">
        <f>IF(E11&lt;&gt;"ОК","",IF(P11&gt;0,ABS(I11)/P11,"нет базы"))</f>
        <v/>
      </c>
      <c r="K11" s="17" t="str">
        <f>IF(E11&lt;&gt;"ОК","",IF(I11&lt;0,"Недостача",IF(I11&gt;0,"Излишек","Совпадает")))</f>
        <v/>
      </c>
      <c r="L11" s="18" t="str">
        <f>IF(E11&lt;&gt;"ОК","",ROUND(SUMIFS('Движения'!$F$6:$F$5005,'Движения'!$B$6:$B$5005,B11,'Движения'!$C$6:$C$5005,"Корректировка остатка",'Движения'!$A$6:$A$5005,"&gt;="&amp;Q11,'Движения'!$A$6:$A$5005,"&lt;"&amp;(Q11+1)),6))</f>
        <v/>
      </c>
      <c r="M11" s="18" t="str">
        <f>IF(E11&lt;&gt;"ОК","",ROUND(I11-L11,6))</f>
        <v/>
      </c>
      <c r="N11" s="15" t="str">
        <f>IF(E11&lt;&gt;"ОК","",IF(AND(I11=0,L11=0),"Корректировка не нужна",IF(M11=0,"Корректировка внесена",IF(L11=0,"Внесите корректировку на "&amp;DAY(Q11)&amp;"."&amp;MONTH(Q11)&amp;"."&amp;YEAR(Q11)&amp;": "&amp;IF(M11&gt;0,"+","")&amp;M11&amp;" "&amp;G11,"Проверьте корректировки: внесено "&amp;L11&amp;", нужно "&amp;I11&amp;" "&amp;G11))))</f>
        <v/>
      </c>
      <c r="O11" s="22" t="str">
        <f>IF(E11&lt;&gt;"ОК","",IF(SUMPRODUCT(MAX(($B$6:$B$1005=B11)*($Q$6:$Q$1005&lt;Q11)*($E$6:$E$1005="ОК")*$Q$6:$Q$1005))&gt;0,SUMPRODUCT(MAX(($B$6:$B$1005=B11)*($Q$6:$Q$1005&lt;Q11)*($E$6:$E$1005="ОК")*$Q$6:$Q$1005))+1,INT('Номенклатура'!$C$2)))</f>
        <v/>
      </c>
      <c r="P11" s="18" t="str">
        <f>IF(E11&lt;&gt;"ОК","",-(SUMIFS('Движения'!$F$6:$F$5005,'Движения'!$B$6:$B$5005,B11,'Движения'!$C$6:$C$5005,"Расход",'Движения'!$A$6:$A$5005,"&gt;="&amp;O11,'Движения'!$A$6:$A$5005,"&lt;"&amp;(Q11+1))+SUMIFS('Движения'!$F$6:$F$5005,'Движения'!$B$6:$B$5005,B11,'Движения'!$C$6:$C$5005,"Списание",'Движения'!$A$6:$A$5005,"&gt;="&amp;O11,'Движения'!$A$6:$A$5005,"&lt;"&amp;(Q11+1))))</f>
        <v/>
      </c>
      <c r="Q11" s="18" t="str">
        <f>IF(ISNUMBER(A11),INT(A11),0)</f>
        <v/>
      </c>
    </row>
    <row r="12" spans="1:17" x14ac:dyDescent="0.25">
      <c r="A12" s="16"/>
      <c r="B12" s="13"/>
      <c r="C12" s="14"/>
      <c r="D12" s="13"/>
      <c r="E12" s="15" t="str">
        <f>IF(COUNTA(A12:D12)=0,"",IF(NOT(ISNUMBER(A12)),"Укажите дату",IF(B12="","Укажите код",IF(NOT(AND(ISTEXT(B12),LEN(B12)&gt;0,LEN(B12)&lt;=30,ISNUMBER(FIND(LEFT(B12,1),"ABCDEFGHIJKLMNOPQRSTUVWXYZ")),SUMPRODUCT((MID(B12,{1,2,3,4,5,6,7,8,9,10,11,12,13,14,15,16,17,18,19,20,21,22,23,24,25,26,27,28,29,30},1)&lt;&gt;"")*ISERROR(FIND(MID(B12,{1,2,3,4,5,6,7,8,9,10,11,12,13,14,15,16,17,18,19,20,21,22,23,24,25,26,27,28,29,30},1),"ABCDEFGHIJKLMNOPQRSTUVWXYZ0123456789-_")))=0,ISERROR(VALUE(B12)))),"Недопустимый код: только латинские буквы A-Z в верхнем регистре, цифры, - и _; начало с буквы, до 30 символов (например MILK-001)",IF(SUMPRODUCT(--EXACT('Номенклатура'!$A$6:$A$205,B12))=0,"Код не найден",IF(SUMPRODUCT(--EXACT('Номенклатура'!$A$6:$A$205,B12))&gt;1,"Код повторяется в номенклатуре",IF(NOT(ISNUMBER(C12)),"Укажите фактическое количество",IF(C12&lt;0,"Факт не может быть меньше нуля",IF(NOT(ISNUMBER('Номенклатура'!$C$2)),"Укажите дату начала учёта",IF(Q12&lt;INT('Номенклатура'!$C$2),"Дата раньше начала учёта","ОК"))))))))))</f>
        <v/>
      </c>
      <c r="F12" s="15" t="str">
        <f>IF(E12&lt;&gt;"ОК","",INDEX('Номенклатура'!$B$6:$B$205,SUMPRODUCT(EXACT('Номенклатура'!$A$6:$A$205,B12)*(ROW('Номенклатура'!$A$6:$A$205)-5)))&amp;"")</f>
        <v/>
      </c>
      <c r="G12" s="17" t="str">
        <f>IF(E12&lt;&gt;"ОК","",INDEX('Номенклатура'!$D$6:$D$205,SUMPRODUCT(EXACT('Номенклатура'!$A$6:$A$205,B12)*(ROW('Номенклатура'!$A$6:$A$205)-5)))&amp;"")</f>
        <v/>
      </c>
      <c r="H12" s="18" t="str">
        <f>IF(E12&lt;&gt;"ОК","",ROUND(N(INDEX('Номенклатура'!$F$6:$F$205,SUMPRODUCT(EXACT('Номенклатура'!$A$6:$A$205,B12)*(ROW('Номенклатура'!$A$6:$A$205)-5))))+SUMIFS('Движения'!$F$6:$F$5005,'Движения'!$B$6:$B$5005,B12,'Движения'!$A$6:$A$5005,"&lt;"&amp;(Q12+1))-SUMIFS('Движения'!$F$6:$F$5005,'Движения'!$B$6:$B$5005,B12,'Движения'!$C$6:$C$5005,"Корректировка остатка",'Движения'!$A$6:$A$5005,"&gt;="&amp;Q12,'Движения'!$A$6:$A$5005,"&lt;"&amp;(Q12+1)),6))</f>
        <v/>
      </c>
      <c r="I12" s="18" t="str">
        <f>IF(E12&lt;&gt;"ОК","",ROUND(C12-H12,6))</f>
        <v/>
      </c>
      <c r="J12" s="21" t="str">
        <f>IF(E12&lt;&gt;"ОК","",IF(P12&gt;0,ABS(I12)/P12,"нет базы"))</f>
        <v/>
      </c>
      <c r="K12" s="17" t="str">
        <f>IF(E12&lt;&gt;"ОК","",IF(I12&lt;0,"Недостача",IF(I12&gt;0,"Излишек","Совпадает")))</f>
        <v/>
      </c>
      <c r="L12" s="18" t="str">
        <f>IF(E12&lt;&gt;"ОК","",ROUND(SUMIFS('Движения'!$F$6:$F$5005,'Движения'!$B$6:$B$5005,B12,'Движения'!$C$6:$C$5005,"Корректировка остатка",'Движения'!$A$6:$A$5005,"&gt;="&amp;Q12,'Движения'!$A$6:$A$5005,"&lt;"&amp;(Q12+1)),6))</f>
        <v/>
      </c>
      <c r="M12" s="18" t="str">
        <f>IF(E12&lt;&gt;"ОК","",ROUND(I12-L12,6))</f>
        <v/>
      </c>
      <c r="N12" s="15" t="str">
        <f>IF(E12&lt;&gt;"ОК","",IF(AND(I12=0,L12=0),"Корректировка не нужна",IF(M12=0,"Корректировка внесена",IF(L12=0,"Внесите корректировку на "&amp;DAY(Q12)&amp;"."&amp;MONTH(Q12)&amp;"."&amp;YEAR(Q12)&amp;": "&amp;IF(M12&gt;0,"+","")&amp;M12&amp;" "&amp;G12,"Проверьте корректировки: внесено "&amp;L12&amp;", нужно "&amp;I12&amp;" "&amp;G12))))</f>
        <v/>
      </c>
      <c r="O12" s="22" t="str">
        <f>IF(E12&lt;&gt;"ОК","",IF(SUMPRODUCT(MAX(($B$6:$B$1005=B12)*($Q$6:$Q$1005&lt;Q12)*($E$6:$E$1005="ОК")*$Q$6:$Q$1005))&gt;0,SUMPRODUCT(MAX(($B$6:$B$1005=B12)*($Q$6:$Q$1005&lt;Q12)*($E$6:$E$1005="ОК")*$Q$6:$Q$1005))+1,INT('Номенклатура'!$C$2)))</f>
        <v/>
      </c>
      <c r="P12" s="18" t="str">
        <f>IF(E12&lt;&gt;"ОК","",-(SUMIFS('Движения'!$F$6:$F$5005,'Движения'!$B$6:$B$5005,B12,'Движения'!$C$6:$C$5005,"Расход",'Движения'!$A$6:$A$5005,"&gt;="&amp;O12,'Движения'!$A$6:$A$5005,"&lt;"&amp;(Q12+1))+SUMIFS('Движения'!$F$6:$F$5005,'Движения'!$B$6:$B$5005,B12,'Движения'!$C$6:$C$5005,"Списание",'Движения'!$A$6:$A$5005,"&gt;="&amp;O12,'Движения'!$A$6:$A$5005,"&lt;"&amp;(Q12+1))))</f>
        <v/>
      </c>
      <c r="Q12" s="18" t="str">
        <f>IF(ISNUMBER(A12),INT(A12),0)</f>
        <v/>
      </c>
    </row>
    <row r="13" spans="1:17" x14ac:dyDescent="0.25">
      <c r="A13" s="16"/>
      <c r="B13" s="13"/>
      <c r="C13" s="14"/>
      <c r="D13" s="13"/>
      <c r="E13" s="15" t="str">
        <f>IF(COUNTA(A13:D13)=0,"",IF(NOT(ISNUMBER(A13)),"Укажите дату",IF(B13="","Укажите код",IF(NOT(AND(ISTEXT(B13),LEN(B13)&gt;0,LEN(B13)&lt;=30,ISNUMBER(FIND(LEFT(B13,1),"ABCDEFGHIJKLMNOPQRSTUVWXYZ")),SUMPRODUCT((MID(B13,{1,2,3,4,5,6,7,8,9,10,11,12,13,14,15,16,17,18,19,20,21,22,23,24,25,26,27,28,29,30},1)&lt;&gt;"")*ISERROR(FIND(MID(B13,{1,2,3,4,5,6,7,8,9,10,11,12,13,14,15,16,17,18,19,20,21,22,23,24,25,26,27,28,29,30},1),"ABCDEFGHIJKLMNOPQRSTUVWXYZ0123456789-_")))=0,ISERROR(VALUE(B13)))),"Недопустимый код: только латинские буквы A-Z в верхнем регистре, цифры, - и _; начало с буквы, до 30 символов (например MILK-001)",IF(SUMPRODUCT(--EXACT('Номенклатура'!$A$6:$A$205,B13))=0,"Код не найден",IF(SUMPRODUCT(--EXACT('Номенклатура'!$A$6:$A$205,B13))&gt;1,"Код повторяется в номенклатуре",IF(NOT(ISNUMBER(C13)),"Укажите фактическое количество",IF(C13&lt;0,"Факт не может быть меньше нуля",IF(NOT(ISNUMBER('Номенклатура'!$C$2)),"Укажите дату начала учёта",IF(Q13&lt;INT('Номенклатура'!$C$2),"Дата раньше начала учёта","ОК"))))))))))</f>
        <v/>
      </c>
      <c r="F13" s="15" t="str">
        <f>IF(E13&lt;&gt;"ОК","",INDEX('Номенклатура'!$B$6:$B$205,SUMPRODUCT(EXACT('Номенклатура'!$A$6:$A$205,B13)*(ROW('Номенклатура'!$A$6:$A$205)-5)))&amp;"")</f>
        <v/>
      </c>
      <c r="G13" s="17" t="str">
        <f>IF(E13&lt;&gt;"ОК","",INDEX('Номенклатура'!$D$6:$D$205,SUMPRODUCT(EXACT('Номенклатура'!$A$6:$A$205,B13)*(ROW('Номенклатура'!$A$6:$A$205)-5)))&amp;"")</f>
        <v/>
      </c>
      <c r="H13" s="18" t="str">
        <f>IF(E13&lt;&gt;"ОК","",ROUND(N(INDEX('Номенклатура'!$F$6:$F$205,SUMPRODUCT(EXACT('Номенклатура'!$A$6:$A$205,B13)*(ROW('Номенклатура'!$A$6:$A$205)-5))))+SUMIFS('Движения'!$F$6:$F$5005,'Движения'!$B$6:$B$5005,B13,'Движения'!$A$6:$A$5005,"&lt;"&amp;(Q13+1))-SUMIFS('Движения'!$F$6:$F$5005,'Движения'!$B$6:$B$5005,B13,'Движения'!$C$6:$C$5005,"Корректировка остатка",'Движения'!$A$6:$A$5005,"&gt;="&amp;Q13,'Движения'!$A$6:$A$5005,"&lt;"&amp;(Q13+1)),6))</f>
        <v/>
      </c>
      <c r="I13" s="18" t="str">
        <f>IF(E13&lt;&gt;"ОК","",ROUND(C13-H13,6))</f>
        <v/>
      </c>
      <c r="J13" s="21" t="str">
        <f>IF(E13&lt;&gt;"ОК","",IF(P13&gt;0,ABS(I13)/P13,"нет базы"))</f>
        <v/>
      </c>
      <c r="K13" s="17" t="str">
        <f>IF(E13&lt;&gt;"ОК","",IF(I13&lt;0,"Недостача",IF(I13&gt;0,"Излишек","Совпадает")))</f>
        <v/>
      </c>
      <c r="L13" s="18" t="str">
        <f>IF(E13&lt;&gt;"ОК","",ROUND(SUMIFS('Движения'!$F$6:$F$5005,'Движения'!$B$6:$B$5005,B13,'Движения'!$C$6:$C$5005,"Корректировка остатка",'Движения'!$A$6:$A$5005,"&gt;="&amp;Q13,'Движения'!$A$6:$A$5005,"&lt;"&amp;(Q13+1)),6))</f>
        <v/>
      </c>
      <c r="M13" s="18" t="str">
        <f>IF(E13&lt;&gt;"ОК","",ROUND(I13-L13,6))</f>
        <v/>
      </c>
      <c r="N13" s="15" t="str">
        <f>IF(E13&lt;&gt;"ОК","",IF(AND(I13=0,L13=0),"Корректировка не нужна",IF(M13=0,"Корректировка внесена",IF(L13=0,"Внесите корректировку на "&amp;DAY(Q13)&amp;"."&amp;MONTH(Q13)&amp;"."&amp;YEAR(Q13)&amp;": "&amp;IF(M13&gt;0,"+","")&amp;M13&amp;" "&amp;G13,"Проверьте корректировки: внесено "&amp;L13&amp;", нужно "&amp;I13&amp;" "&amp;G13))))</f>
        <v/>
      </c>
      <c r="O13" s="22" t="str">
        <f>IF(E13&lt;&gt;"ОК","",IF(SUMPRODUCT(MAX(($B$6:$B$1005=B13)*($Q$6:$Q$1005&lt;Q13)*($E$6:$E$1005="ОК")*$Q$6:$Q$1005))&gt;0,SUMPRODUCT(MAX(($B$6:$B$1005=B13)*($Q$6:$Q$1005&lt;Q13)*($E$6:$E$1005="ОК")*$Q$6:$Q$1005))+1,INT('Номенклатура'!$C$2)))</f>
        <v/>
      </c>
      <c r="P13" s="18" t="str">
        <f>IF(E13&lt;&gt;"ОК","",-(SUMIFS('Движения'!$F$6:$F$5005,'Движения'!$B$6:$B$5005,B13,'Движения'!$C$6:$C$5005,"Расход",'Движения'!$A$6:$A$5005,"&gt;="&amp;O13,'Движения'!$A$6:$A$5005,"&lt;"&amp;(Q13+1))+SUMIFS('Движения'!$F$6:$F$5005,'Движения'!$B$6:$B$5005,B13,'Движения'!$C$6:$C$5005,"Списание",'Движения'!$A$6:$A$5005,"&gt;="&amp;O13,'Движения'!$A$6:$A$5005,"&lt;"&amp;(Q13+1))))</f>
        <v/>
      </c>
      <c r="Q13" s="18" t="str">
        <f>IF(ISNUMBER(A13),INT(A13),0)</f>
        <v/>
      </c>
    </row>
    <row r="14" spans="1:17" x14ac:dyDescent="0.25">
      <c r="A14" s="16"/>
      <c r="B14" s="13"/>
      <c r="C14" s="14"/>
      <c r="D14" s="13"/>
      <c r="E14" s="15" t="str">
        <f>IF(COUNTA(A14:D14)=0,"",IF(NOT(ISNUMBER(A14)),"Укажите дату",IF(B14="","Укажите код",IF(NOT(AND(ISTEXT(B14),LEN(B14)&gt;0,LEN(B14)&lt;=30,ISNUMBER(FIND(LEFT(B14,1),"ABCDEFGHIJKLMNOPQRSTUVWXYZ")),SUMPRODUCT((MID(B14,{1,2,3,4,5,6,7,8,9,10,11,12,13,14,15,16,17,18,19,20,21,22,23,24,25,26,27,28,29,30},1)&lt;&gt;"")*ISERROR(FIND(MID(B14,{1,2,3,4,5,6,7,8,9,10,11,12,13,14,15,16,17,18,19,20,21,22,23,24,25,26,27,28,29,30},1),"ABCDEFGHIJKLMNOPQRSTUVWXYZ0123456789-_")))=0,ISERROR(VALUE(B14)))),"Недопустимый код: только латинские буквы A-Z в верхнем регистре, цифры, - и _; начало с буквы, до 30 символов (например MILK-001)",IF(SUMPRODUCT(--EXACT('Номенклатура'!$A$6:$A$205,B14))=0,"Код не найден",IF(SUMPRODUCT(--EXACT('Номенклатура'!$A$6:$A$205,B14))&gt;1,"Код повторяется в номенклатуре",IF(NOT(ISNUMBER(C14)),"Укажите фактическое количество",IF(C14&lt;0,"Факт не может быть меньше нуля",IF(NOT(ISNUMBER('Номенклатура'!$C$2)),"Укажите дату начала учёта",IF(Q14&lt;INT('Номенклатура'!$C$2),"Дата раньше начала учёта","ОК"))))))))))</f>
        <v/>
      </c>
      <c r="F14" s="15" t="str">
        <f>IF(E14&lt;&gt;"ОК","",INDEX('Номенклатура'!$B$6:$B$205,SUMPRODUCT(EXACT('Номенклатура'!$A$6:$A$205,B14)*(ROW('Номенклатура'!$A$6:$A$205)-5)))&amp;"")</f>
        <v/>
      </c>
      <c r="G14" s="17" t="str">
        <f>IF(E14&lt;&gt;"ОК","",INDEX('Номенклатура'!$D$6:$D$205,SUMPRODUCT(EXACT('Номенклатура'!$A$6:$A$205,B14)*(ROW('Номенклатура'!$A$6:$A$205)-5)))&amp;"")</f>
        <v/>
      </c>
      <c r="H14" s="18" t="str">
        <f>IF(E14&lt;&gt;"ОК","",ROUND(N(INDEX('Номенклатура'!$F$6:$F$205,SUMPRODUCT(EXACT('Номенклатура'!$A$6:$A$205,B14)*(ROW('Номенклатура'!$A$6:$A$205)-5))))+SUMIFS('Движения'!$F$6:$F$5005,'Движения'!$B$6:$B$5005,B14,'Движения'!$A$6:$A$5005,"&lt;"&amp;(Q14+1))-SUMIFS('Движения'!$F$6:$F$5005,'Движения'!$B$6:$B$5005,B14,'Движения'!$C$6:$C$5005,"Корректировка остатка",'Движения'!$A$6:$A$5005,"&gt;="&amp;Q14,'Движения'!$A$6:$A$5005,"&lt;"&amp;(Q14+1)),6))</f>
        <v/>
      </c>
      <c r="I14" s="18" t="str">
        <f>IF(E14&lt;&gt;"ОК","",ROUND(C14-H14,6))</f>
        <v/>
      </c>
      <c r="J14" s="21" t="str">
        <f>IF(E14&lt;&gt;"ОК","",IF(P14&gt;0,ABS(I14)/P14,"нет базы"))</f>
        <v/>
      </c>
      <c r="K14" s="17" t="str">
        <f>IF(E14&lt;&gt;"ОК","",IF(I14&lt;0,"Недостача",IF(I14&gt;0,"Излишек","Совпадает")))</f>
        <v/>
      </c>
      <c r="L14" s="18" t="str">
        <f>IF(E14&lt;&gt;"ОК","",ROUND(SUMIFS('Движения'!$F$6:$F$5005,'Движения'!$B$6:$B$5005,B14,'Движения'!$C$6:$C$5005,"Корректировка остатка",'Движения'!$A$6:$A$5005,"&gt;="&amp;Q14,'Движения'!$A$6:$A$5005,"&lt;"&amp;(Q14+1)),6))</f>
        <v/>
      </c>
      <c r="M14" s="18" t="str">
        <f>IF(E14&lt;&gt;"ОК","",ROUND(I14-L14,6))</f>
        <v/>
      </c>
      <c r="N14" s="15" t="str">
        <f>IF(E14&lt;&gt;"ОК","",IF(AND(I14=0,L14=0),"Корректировка не нужна",IF(M14=0,"Корректировка внесена",IF(L14=0,"Внесите корректировку на "&amp;DAY(Q14)&amp;"."&amp;MONTH(Q14)&amp;"."&amp;YEAR(Q14)&amp;": "&amp;IF(M14&gt;0,"+","")&amp;M14&amp;" "&amp;G14,"Проверьте корректировки: внесено "&amp;L14&amp;", нужно "&amp;I14&amp;" "&amp;G14))))</f>
        <v/>
      </c>
      <c r="O14" s="22" t="str">
        <f>IF(E14&lt;&gt;"ОК","",IF(SUMPRODUCT(MAX(($B$6:$B$1005=B14)*($Q$6:$Q$1005&lt;Q14)*($E$6:$E$1005="ОК")*$Q$6:$Q$1005))&gt;0,SUMPRODUCT(MAX(($B$6:$B$1005=B14)*($Q$6:$Q$1005&lt;Q14)*($E$6:$E$1005="ОК")*$Q$6:$Q$1005))+1,INT('Номенклатура'!$C$2)))</f>
        <v/>
      </c>
      <c r="P14" s="18" t="str">
        <f>IF(E14&lt;&gt;"ОК","",-(SUMIFS('Движения'!$F$6:$F$5005,'Движения'!$B$6:$B$5005,B14,'Движения'!$C$6:$C$5005,"Расход",'Движения'!$A$6:$A$5005,"&gt;="&amp;O14,'Движения'!$A$6:$A$5005,"&lt;"&amp;(Q14+1))+SUMIFS('Движения'!$F$6:$F$5005,'Движения'!$B$6:$B$5005,B14,'Движения'!$C$6:$C$5005,"Списание",'Движения'!$A$6:$A$5005,"&gt;="&amp;O14,'Движения'!$A$6:$A$5005,"&lt;"&amp;(Q14+1))))</f>
        <v/>
      </c>
      <c r="Q14" s="18" t="str">
        <f>IF(ISNUMBER(A14),INT(A14),0)</f>
        <v/>
      </c>
    </row>
    <row r="15" spans="1:17" x14ac:dyDescent="0.25">
      <c r="A15" s="16"/>
      <c r="B15" s="13"/>
      <c r="C15" s="14"/>
      <c r="D15" s="13"/>
      <c r="E15" s="15" t="str">
        <f>IF(COUNTA(A15:D15)=0,"",IF(NOT(ISNUMBER(A15)),"Укажите дату",IF(B15="","Укажите код",IF(NOT(AND(ISTEXT(B15),LEN(B15)&gt;0,LEN(B15)&lt;=30,ISNUMBER(FIND(LEFT(B15,1),"ABCDEFGHIJKLMNOPQRSTUVWXYZ")),SUMPRODUCT((MID(B15,{1,2,3,4,5,6,7,8,9,10,11,12,13,14,15,16,17,18,19,20,21,22,23,24,25,26,27,28,29,30},1)&lt;&gt;"")*ISERROR(FIND(MID(B15,{1,2,3,4,5,6,7,8,9,10,11,12,13,14,15,16,17,18,19,20,21,22,23,24,25,26,27,28,29,30},1),"ABCDEFGHIJKLMNOPQRSTUVWXYZ0123456789-_")))=0,ISERROR(VALUE(B15)))),"Недопустимый код: только латинские буквы A-Z в верхнем регистре, цифры, - и _; начало с буквы, до 30 символов (например MILK-001)",IF(SUMPRODUCT(--EXACT('Номенклатура'!$A$6:$A$205,B15))=0,"Код не найден",IF(SUMPRODUCT(--EXACT('Номенклатура'!$A$6:$A$205,B15))&gt;1,"Код повторяется в номенклатуре",IF(NOT(ISNUMBER(C15)),"Укажите фактическое количество",IF(C15&lt;0,"Факт не может быть меньше нуля",IF(NOT(ISNUMBER('Номенклатура'!$C$2)),"Укажите дату начала учёта",IF(Q15&lt;INT('Номенклатура'!$C$2),"Дата раньше начала учёта","ОК"))))))))))</f>
        <v/>
      </c>
      <c r="F15" s="15" t="str">
        <f>IF(E15&lt;&gt;"ОК","",INDEX('Номенклатура'!$B$6:$B$205,SUMPRODUCT(EXACT('Номенклатура'!$A$6:$A$205,B15)*(ROW('Номенклатура'!$A$6:$A$205)-5)))&amp;"")</f>
        <v/>
      </c>
      <c r="G15" s="17" t="str">
        <f>IF(E15&lt;&gt;"ОК","",INDEX('Номенклатура'!$D$6:$D$205,SUMPRODUCT(EXACT('Номенклатура'!$A$6:$A$205,B15)*(ROW('Номенклатура'!$A$6:$A$205)-5)))&amp;"")</f>
        <v/>
      </c>
      <c r="H15" s="18" t="str">
        <f>IF(E15&lt;&gt;"ОК","",ROUND(N(INDEX('Номенклатура'!$F$6:$F$205,SUMPRODUCT(EXACT('Номенклатура'!$A$6:$A$205,B15)*(ROW('Номенклатура'!$A$6:$A$205)-5))))+SUMIFS('Движения'!$F$6:$F$5005,'Движения'!$B$6:$B$5005,B15,'Движения'!$A$6:$A$5005,"&lt;"&amp;(Q15+1))-SUMIFS('Движения'!$F$6:$F$5005,'Движения'!$B$6:$B$5005,B15,'Движения'!$C$6:$C$5005,"Корректировка остатка",'Движения'!$A$6:$A$5005,"&gt;="&amp;Q15,'Движения'!$A$6:$A$5005,"&lt;"&amp;(Q15+1)),6))</f>
        <v/>
      </c>
      <c r="I15" s="18" t="str">
        <f>IF(E15&lt;&gt;"ОК","",ROUND(C15-H15,6))</f>
        <v/>
      </c>
      <c r="J15" s="21" t="str">
        <f>IF(E15&lt;&gt;"ОК","",IF(P15&gt;0,ABS(I15)/P15,"нет базы"))</f>
        <v/>
      </c>
      <c r="K15" s="17" t="str">
        <f>IF(E15&lt;&gt;"ОК","",IF(I15&lt;0,"Недостача",IF(I15&gt;0,"Излишек","Совпадает")))</f>
        <v/>
      </c>
      <c r="L15" s="18" t="str">
        <f>IF(E15&lt;&gt;"ОК","",ROUND(SUMIFS('Движения'!$F$6:$F$5005,'Движения'!$B$6:$B$5005,B15,'Движения'!$C$6:$C$5005,"Корректировка остатка",'Движения'!$A$6:$A$5005,"&gt;="&amp;Q15,'Движения'!$A$6:$A$5005,"&lt;"&amp;(Q15+1)),6))</f>
        <v/>
      </c>
      <c r="M15" s="18" t="str">
        <f>IF(E15&lt;&gt;"ОК","",ROUND(I15-L15,6))</f>
        <v/>
      </c>
      <c r="N15" s="15" t="str">
        <f>IF(E15&lt;&gt;"ОК","",IF(AND(I15=0,L15=0),"Корректировка не нужна",IF(M15=0,"Корректировка внесена",IF(L15=0,"Внесите корректировку на "&amp;DAY(Q15)&amp;"."&amp;MONTH(Q15)&amp;"."&amp;YEAR(Q15)&amp;": "&amp;IF(M15&gt;0,"+","")&amp;M15&amp;" "&amp;G15,"Проверьте корректировки: внесено "&amp;L15&amp;", нужно "&amp;I15&amp;" "&amp;G15))))</f>
        <v/>
      </c>
      <c r="O15" s="22" t="str">
        <f>IF(E15&lt;&gt;"ОК","",IF(SUMPRODUCT(MAX(($B$6:$B$1005=B15)*($Q$6:$Q$1005&lt;Q15)*($E$6:$E$1005="ОК")*$Q$6:$Q$1005))&gt;0,SUMPRODUCT(MAX(($B$6:$B$1005=B15)*($Q$6:$Q$1005&lt;Q15)*($E$6:$E$1005="ОК")*$Q$6:$Q$1005))+1,INT('Номенклатура'!$C$2)))</f>
        <v/>
      </c>
      <c r="P15" s="18" t="str">
        <f>IF(E15&lt;&gt;"ОК","",-(SUMIFS('Движения'!$F$6:$F$5005,'Движения'!$B$6:$B$5005,B15,'Движения'!$C$6:$C$5005,"Расход",'Движения'!$A$6:$A$5005,"&gt;="&amp;O15,'Движения'!$A$6:$A$5005,"&lt;"&amp;(Q15+1))+SUMIFS('Движения'!$F$6:$F$5005,'Движения'!$B$6:$B$5005,B15,'Движения'!$C$6:$C$5005,"Списание",'Движения'!$A$6:$A$5005,"&gt;="&amp;O15,'Движения'!$A$6:$A$5005,"&lt;"&amp;(Q15+1))))</f>
        <v/>
      </c>
      <c r="Q15" s="18" t="str">
        <f>IF(ISNUMBER(A15),INT(A15),0)</f>
        <v/>
      </c>
    </row>
    <row r="16" spans="1:17" x14ac:dyDescent="0.25">
      <c r="A16" s="16"/>
      <c r="B16" s="13"/>
      <c r="C16" s="14"/>
      <c r="D16" s="13"/>
      <c r="E16" s="15" t="str">
        <f>IF(COUNTA(A16:D16)=0,"",IF(NOT(ISNUMBER(A16)),"Укажите дату",IF(B16="","Укажите код",IF(NOT(AND(ISTEXT(B16),LEN(B16)&gt;0,LEN(B16)&lt;=30,ISNUMBER(FIND(LEFT(B16,1),"ABCDEFGHIJKLMNOPQRSTUVWXYZ")),SUMPRODUCT((MID(B16,{1,2,3,4,5,6,7,8,9,10,11,12,13,14,15,16,17,18,19,20,21,22,23,24,25,26,27,28,29,30},1)&lt;&gt;"")*ISERROR(FIND(MID(B16,{1,2,3,4,5,6,7,8,9,10,11,12,13,14,15,16,17,18,19,20,21,22,23,24,25,26,27,28,29,30},1),"ABCDEFGHIJKLMNOPQRSTUVWXYZ0123456789-_")))=0,ISERROR(VALUE(B16)))),"Недопустимый код: только латинские буквы A-Z в верхнем регистре, цифры, - и _; начало с буквы, до 30 символов (например MILK-001)",IF(SUMPRODUCT(--EXACT('Номенклатура'!$A$6:$A$205,B16))=0,"Код не найден",IF(SUMPRODUCT(--EXACT('Номенклатура'!$A$6:$A$205,B16))&gt;1,"Код повторяется в номенклатуре",IF(NOT(ISNUMBER(C16)),"Укажите фактическое количество",IF(C16&lt;0,"Факт не может быть меньше нуля",IF(NOT(ISNUMBER('Номенклатура'!$C$2)),"Укажите дату начала учёта",IF(Q16&lt;INT('Номенклатура'!$C$2),"Дата раньше начала учёта","ОК"))))))))))</f>
        <v/>
      </c>
      <c r="F16" s="15" t="str">
        <f>IF(E16&lt;&gt;"ОК","",INDEX('Номенклатура'!$B$6:$B$205,SUMPRODUCT(EXACT('Номенклатура'!$A$6:$A$205,B16)*(ROW('Номенклатура'!$A$6:$A$205)-5)))&amp;"")</f>
        <v/>
      </c>
      <c r="G16" s="17" t="str">
        <f>IF(E16&lt;&gt;"ОК","",INDEX('Номенклатура'!$D$6:$D$205,SUMPRODUCT(EXACT('Номенклатура'!$A$6:$A$205,B16)*(ROW('Номенклатура'!$A$6:$A$205)-5)))&amp;"")</f>
        <v/>
      </c>
      <c r="H16" s="18" t="str">
        <f>IF(E16&lt;&gt;"ОК","",ROUND(N(INDEX('Номенклатура'!$F$6:$F$205,SUMPRODUCT(EXACT('Номенклатура'!$A$6:$A$205,B16)*(ROW('Номенклатура'!$A$6:$A$205)-5))))+SUMIFS('Движения'!$F$6:$F$5005,'Движения'!$B$6:$B$5005,B16,'Движения'!$A$6:$A$5005,"&lt;"&amp;(Q16+1))-SUMIFS('Движения'!$F$6:$F$5005,'Движения'!$B$6:$B$5005,B16,'Движения'!$C$6:$C$5005,"Корректировка остатка",'Движения'!$A$6:$A$5005,"&gt;="&amp;Q16,'Движения'!$A$6:$A$5005,"&lt;"&amp;(Q16+1)),6))</f>
        <v/>
      </c>
      <c r="I16" s="18" t="str">
        <f>IF(E16&lt;&gt;"ОК","",ROUND(C16-H16,6))</f>
        <v/>
      </c>
      <c r="J16" s="21" t="str">
        <f>IF(E16&lt;&gt;"ОК","",IF(P16&gt;0,ABS(I16)/P16,"нет базы"))</f>
        <v/>
      </c>
      <c r="K16" s="17" t="str">
        <f>IF(E16&lt;&gt;"ОК","",IF(I16&lt;0,"Недостача",IF(I16&gt;0,"Излишек","Совпадает")))</f>
        <v/>
      </c>
      <c r="L16" s="18" t="str">
        <f>IF(E16&lt;&gt;"ОК","",ROUND(SUMIFS('Движения'!$F$6:$F$5005,'Движения'!$B$6:$B$5005,B16,'Движения'!$C$6:$C$5005,"Корректировка остатка",'Движения'!$A$6:$A$5005,"&gt;="&amp;Q16,'Движения'!$A$6:$A$5005,"&lt;"&amp;(Q16+1)),6))</f>
        <v/>
      </c>
      <c r="M16" s="18" t="str">
        <f>IF(E16&lt;&gt;"ОК","",ROUND(I16-L16,6))</f>
        <v/>
      </c>
      <c r="N16" s="15" t="str">
        <f>IF(E16&lt;&gt;"ОК","",IF(AND(I16=0,L16=0),"Корректировка не нужна",IF(M16=0,"Корректировка внесена",IF(L16=0,"Внесите корректировку на "&amp;DAY(Q16)&amp;"."&amp;MONTH(Q16)&amp;"."&amp;YEAR(Q16)&amp;": "&amp;IF(M16&gt;0,"+","")&amp;M16&amp;" "&amp;G16,"Проверьте корректировки: внесено "&amp;L16&amp;", нужно "&amp;I16&amp;" "&amp;G16))))</f>
        <v/>
      </c>
      <c r="O16" s="22" t="str">
        <f>IF(E16&lt;&gt;"ОК","",IF(SUMPRODUCT(MAX(($B$6:$B$1005=B16)*($Q$6:$Q$1005&lt;Q16)*($E$6:$E$1005="ОК")*$Q$6:$Q$1005))&gt;0,SUMPRODUCT(MAX(($B$6:$B$1005=B16)*($Q$6:$Q$1005&lt;Q16)*($E$6:$E$1005="ОК")*$Q$6:$Q$1005))+1,INT('Номенклатура'!$C$2)))</f>
        <v/>
      </c>
      <c r="P16" s="18" t="str">
        <f>IF(E16&lt;&gt;"ОК","",-(SUMIFS('Движения'!$F$6:$F$5005,'Движения'!$B$6:$B$5005,B16,'Движения'!$C$6:$C$5005,"Расход",'Движения'!$A$6:$A$5005,"&gt;="&amp;O16,'Движения'!$A$6:$A$5005,"&lt;"&amp;(Q16+1))+SUMIFS('Движения'!$F$6:$F$5005,'Движения'!$B$6:$B$5005,B16,'Движения'!$C$6:$C$5005,"Списание",'Движения'!$A$6:$A$5005,"&gt;="&amp;O16,'Движения'!$A$6:$A$5005,"&lt;"&amp;(Q16+1))))</f>
        <v/>
      </c>
      <c r="Q16" s="18" t="str">
        <f>IF(ISNUMBER(A16),INT(A16),0)</f>
        <v/>
      </c>
    </row>
    <row r="17" spans="1:17" x14ac:dyDescent="0.25">
      <c r="A17" s="16"/>
      <c r="B17" s="13"/>
      <c r="C17" s="14"/>
      <c r="D17" s="13"/>
      <c r="E17" s="15" t="str">
        <f>IF(COUNTA(A17:D17)=0,"",IF(NOT(ISNUMBER(A17)),"Укажите дату",IF(B17="","Укажите код",IF(NOT(AND(ISTEXT(B17),LEN(B17)&gt;0,LEN(B17)&lt;=30,ISNUMBER(FIND(LEFT(B17,1),"ABCDEFGHIJKLMNOPQRSTUVWXYZ")),SUMPRODUCT((MID(B17,{1,2,3,4,5,6,7,8,9,10,11,12,13,14,15,16,17,18,19,20,21,22,23,24,25,26,27,28,29,30},1)&lt;&gt;"")*ISERROR(FIND(MID(B17,{1,2,3,4,5,6,7,8,9,10,11,12,13,14,15,16,17,18,19,20,21,22,23,24,25,26,27,28,29,30},1),"ABCDEFGHIJKLMNOPQRSTUVWXYZ0123456789-_")))=0,ISERROR(VALUE(B17)))),"Недопустимый код: только латинские буквы A-Z в верхнем регистре, цифры, - и _; начало с буквы, до 30 символов (например MILK-001)",IF(SUMPRODUCT(--EXACT('Номенклатура'!$A$6:$A$205,B17))=0,"Код не найден",IF(SUMPRODUCT(--EXACT('Номенклатура'!$A$6:$A$205,B17))&gt;1,"Код повторяется в номенклатуре",IF(NOT(ISNUMBER(C17)),"Укажите фактическое количество",IF(C17&lt;0,"Факт не может быть меньше нуля",IF(NOT(ISNUMBER('Номенклатура'!$C$2)),"Укажите дату начала учёта",IF(Q17&lt;INT('Номенклатура'!$C$2),"Дата раньше начала учёта","ОК"))))))))))</f>
        <v/>
      </c>
      <c r="F17" s="15" t="str">
        <f>IF(E17&lt;&gt;"ОК","",INDEX('Номенклатура'!$B$6:$B$205,SUMPRODUCT(EXACT('Номенклатура'!$A$6:$A$205,B17)*(ROW('Номенклатура'!$A$6:$A$205)-5)))&amp;"")</f>
        <v/>
      </c>
      <c r="G17" s="17" t="str">
        <f>IF(E17&lt;&gt;"ОК","",INDEX('Номенклатура'!$D$6:$D$205,SUMPRODUCT(EXACT('Номенклатура'!$A$6:$A$205,B17)*(ROW('Номенклатура'!$A$6:$A$205)-5)))&amp;"")</f>
        <v/>
      </c>
      <c r="H17" s="18" t="str">
        <f>IF(E17&lt;&gt;"ОК","",ROUND(N(INDEX('Номенклатура'!$F$6:$F$205,SUMPRODUCT(EXACT('Номенклатура'!$A$6:$A$205,B17)*(ROW('Номенклатура'!$A$6:$A$205)-5))))+SUMIFS('Движения'!$F$6:$F$5005,'Движения'!$B$6:$B$5005,B17,'Движения'!$A$6:$A$5005,"&lt;"&amp;(Q17+1))-SUMIFS('Движения'!$F$6:$F$5005,'Движения'!$B$6:$B$5005,B17,'Движения'!$C$6:$C$5005,"Корректировка остатка",'Движения'!$A$6:$A$5005,"&gt;="&amp;Q17,'Движения'!$A$6:$A$5005,"&lt;"&amp;(Q17+1)),6))</f>
        <v/>
      </c>
      <c r="I17" s="18" t="str">
        <f>IF(E17&lt;&gt;"ОК","",ROUND(C17-H17,6))</f>
        <v/>
      </c>
      <c r="J17" s="21" t="str">
        <f>IF(E17&lt;&gt;"ОК","",IF(P17&gt;0,ABS(I17)/P17,"нет базы"))</f>
        <v/>
      </c>
      <c r="K17" s="17" t="str">
        <f>IF(E17&lt;&gt;"ОК","",IF(I17&lt;0,"Недостача",IF(I17&gt;0,"Излишек","Совпадает")))</f>
        <v/>
      </c>
      <c r="L17" s="18" t="str">
        <f>IF(E17&lt;&gt;"ОК","",ROUND(SUMIFS('Движения'!$F$6:$F$5005,'Движения'!$B$6:$B$5005,B17,'Движения'!$C$6:$C$5005,"Корректировка остатка",'Движения'!$A$6:$A$5005,"&gt;="&amp;Q17,'Движения'!$A$6:$A$5005,"&lt;"&amp;(Q17+1)),6))</f>
        <v/>
      </c>
      <c r="M17" s="18" t="str">
        <f>IF(E17&lt;&gt;"ОК","",ROUND(I17-L17,6))</f>
        <v/>
      </c>
      <c r="N17" s="15" t="str">
        <f>IF(E17&lt;&gt;"ОК","",IF(AND(I17=0,L17=0),"Корректировка не нужна",IF(M17=0,"Корректировка внесена",IF(L17=0,"Внесите корректировку на "&amp;DAY(Q17)&amp;"."&amp;MONTH(Q17)&amp;"."&amp;YEAR(Q17)&amp;": "&amp;IF(M17&gt;0,"+","")&amp;M17&amp;" "&amp;G17,"Проверьте корректировки: внесено "&amp;L17&amp;", нужно "&amp;I17&amp;" "&amp;G17))))</f>
        <v/>
      </c>
      <c r="O17" s="22" t="str">
        <f>IF(E17&lt;&gt;"ОК","",IF(SUMPRODUCT(MAX(($B$6:$B$1005=B17)*($Q$6:$Q$1005&lt;Q17)*($E$6:$E$1005="ОК")*$Q$6:$Q$1005))&gt;0,SUMPRODUCT(MAX(($B$6:$B$1005=B17)*($Q$6:$Q$1005&lt;Q17)*($E$6:$E$1005="ОК")*$Q$6:$Q$1005))+1,INT('Номенклатура'!$C$2)))</f>
        <v/>
      </c>
      <c r="P17" s="18" t="str">
        <f>IF(E17&lt;&gt;"ОК","",-(SUMIFS('Движения'!$F$6:$F$5005,'Движения'!$B$6:$B$5005,B17,'Движения'!$C$6:$C$5005,"Расход",'Движения'!$A$6:$A$5005,"&gt;="&amp;O17,'Движения'!$A$6:$A$5005,"&lt;"&amp;(Q17+1))+SUMIFS('Движения'!$F$6:$F$5005,'Движения'!$B$6:$B$5005,B17,'Движения'!$C$6:$C$5005,"Списание",'Движения'!$A$6:$A$5005,"&gt;="&amp;O17,'Движения'!$A$6:$A$5005,"&lt;"&amp;(Q17+1))))</f>
        <v/>
      </c>
      <c r="Q17" s="18" t="str">
        <f>IF(ISNUMBER(A17),INT(A17),0)</f>
        <v/>
      </c>
    </row>
    <row r="18" spans="1:17" x14ac:dyDescent="0.25">
      <c r="A18" s="16"/>
      <c r="B18" s="13"/>
      <c r="C18" s="14"/>
      <c r="D18" s="13"/>
      <c r="E18" s="15" t="str">
        <f>IF(COUNTA(A18:D18)=0,"",IF(NOT(ISNUMBER(A18)),"Укажите дату",IF(B18="","Укажите код",IF(NOT(AND(ISTEXT(B18),LEN(B18)&gt;0,LEN(B18)&lt;=30,ISNUMBER(FIND(LEFT(B18,1),"ABCDEFGHIJKLMNOPQRSTUVWXYZ")),SUMPRODUCT((MID(B18,{1,2,3,4,5,6,7,8,9,10,11,12,13,14,15,16,17,18,19,20,21,22,23,24,25,26,27,28,29,30},1)&lt;&gt;"")*ISERROR(FIND(MID(B18,{1,2,3,4,5,6,7,8,9,10,11,12,13,14,15,16,17,18,19,20,21,22,23,24,25,26,27,28,29,30},1),"ABCDEFGHIJKLMNOPQRSTUVWXYZ0123456789-_")))=0,ISERROR(VALUE(B18)))),"Недопустимый код: только латинские буквы A-Z в верхнем регистре, цифры, - и _; начало с буквы, до 30 символов (например MILK-001)",IF(SUMPRODUCT(--EXACT('Номенклатура'!$A$6:$A$205,B18))=0,"Код не найден",IF(SUMPRODUCT(--EXACT('Номенклатура'!$A$6:$A$205,B18))&gt;1,"Код повторяется в номенклатуре",IF(NOT(ISNUMBER(C18)),"Укажите фактическое количество",IF(C18&lt;0,"Факт не может быть меньше нуля",IF(NOT(ISNUMBER('Номенклатура'!$C$2)),"Укажите дату начала учёта",IF(Q18&lt;INT('Номенклатура'!$C$2),"Дата раньше начала учёта","ОК"))))))))))</f>
        <v/>
      </c>
      <c r="F18" s="15" t="str">
        <f>IF(E18&lt;&gt;"ОК","",INDEX('Номенклатура'!$B$6:$B$205,SUMPRODUCT(EXACT('Номенклатура'!$A$6:$A$205,B18)*(ROW('Номенклатура'!$A$6:$A$205)-5)))&amp;"")</f>
        <v/>
      </c>
      <c r="G18" s="17" t="str">
        <f>IF(E18&lt;&gt;"ОК","",INDEX('Номенклатура'!$D$6:$D$205,SUMPRODUCT(EXACT('Номенклатура'!$A$6:$A$205,B18)*(ROW('Номенклатура'!$A$6:$A$205)-5)))&amp;"")</f>
        <v/>
      </c>
      <c r="H18" s="18" t="str">
        <f>IF(E18&lt;&gt;"ОК","",ROUND(N(INDEX('Номенклатура'!$F$6:$F$205,SUMPRODUCT(EXACT('Номенклатура'!$A$6:$A$205,B18)*(ROW('Номенклатура'!$A$6:$A$205)-5))))+SUMIFS('Движения'!$F$6:$F$5005,'Движения'!$B$6:$B$5005,B18,'Движения'!$A$6:$A$5005,"&lt;"&amp;(Q18+1))-SUMIFS('Движения'!$F$6:$F$5005,'Движения'!$B$6:$B$5005,B18,'Движения'!$C$6:$C$5005,"Корректировка остатка",'Движения'!$A$6:$A$5005,"&gt;="&amp;Q18,'Движения'!$A$6:$A$5005,"&lt;"&amp;(Q18+1)),6))</f>
        <v/>
      </c>
      <c r="I18" s="18" t="str">
        <f>IF(E18&lt;&gt;"ОК","",ROUND(C18-H18,6))</f>
        <v/>
      </c>
      <c r="J18" s="21" t="str">
        <f>IF(E18&lt;&gt;"ОК","",IF(P18&gt;0,ABS(I18)/P18,"нет базы"))</f>
        <v/>
      </c>
      <c r="K18" s="17" t="str">
        <f>IF(E18&lt;&gt;"ОК","",IF(I18&lt;0,"Недостача",IF(I18&gt;0,"Излишек","Совпадает")))</f>
        <v/>
      </c>
      <c r="L18" s="18" t="str">
        <f>IF(E18&lt;&gt;"ОК","",ROUND(SUMIFS('Движения'!$F$6:$F$5005,'Движения'!$B$6:$B$5005,B18,'Движения'!$C$6:$C$5005,"Корректировка остатка",'Движения'!$A$6:$A$5005,"&gt;="&amp;Q18,'Движения'!$A$6:$A$5005,"&lt;"&amp;(Q18+1)),6))</f>
        <v/>
      </c>
      <c r="M18" s="18" t="str">
        <f>IF(E18&lt;&gt;"ОК","",ROUND(I18-L18,6))</f>
        <v/>
      </c>
      <c r="N18" s="15" t="str">
        <f>IF(E18&lt;&gt;"ОК","",IF(AND(I18=0,L18=0),"Корректировка не нужна",IF(M18=0,"Корректировка внесена",IF(L18=0,"Внесите корректировку на "&amp;DAY(Q18)&amp;"."&amp;MONTH(Q18)&amp;"."&amp;YEAR(Q18)&amp;": "&amp;IF(M18&gt;0,"+","")&amp;M18&amp;" "&amp;G18,"Проверьте корректировки: внесено "&amp;L18&amp;", нужно "&amp;I18&amp;" "&amp;G18))))</f>
        <v/>
      </c>
      <c r="O18" s="22" t="str">
        <f>IF(E18&lt;&gt;"ОК","",IF(SUMPRODUCT(MAX(($B$6:$B$1005=B18)*($Q$6:$Q$1005&lt;Q18)*($E$6:$E$1005="ОК")*$Q$6:$Q$1005))&gt;0,SUMPRODUCT(MAX(($B$6:$B$1005=B18)*($Q$6:$Q$1005&lt;Q18)*($E$6:$E$1005="ОК")*$Q$6:$Q$1005))+1,INT('Номенклатура'!$C$2)))</f>
        <v/>
      </c>
      <c r="P18" s="18" t="str">
        <f>IF(E18&lt;&gt;"ОК","",-(SUMIFS('Движения'!$F$6:$F$5005,'Движения'!$B$6:$B$5005,B18,'Движения'!$C$6:$C$5005,"Расход",'Движения'!$A$6:$A$5005,"&gt;="&amp;O18,'Движения'!$A$6:$A$5005,"&lt;"&amp;(Q18+1))+SUMIFS('Движения'!$F$6:$F$5005,'Движения'!$B$6:$B$5005,B18,'Движения'!$C$6:$C$5005,"Списание",'Движения'!$A$6:$A$5005,"&gt;="&amp;O18,'Движения'!$A$6:$A$5005,"&lt;"&amp;(Q18+1))))</f>
        <v/>
      </c>
      <c r="Q18" s="18" t="str">
        <f>IF(ISNUMBER(A18),INT(A18),0)</f>
        <v/>
      </c>
    </row>
    <row r="19" spans="1:17" x14ac:dyDescent="0.25">
      <c r="A19" s="16"/>
      <c r="B19" s="13"/>
      <c r="C19" s="14"/>
      <c r="D19" s="13"/>
      <c r="E19" s="15" t="str">
        <f>IF(COUNTA(A19:D19)=0,"",IF(NOT(ISNUMBER(A19)),"Укажите дату",IF(B19="","Укажите код",IF(NOT(AND(ISTEXT(B19),LEN(B19)&gt;0,LEN(B19)&lt;=30,ISNUMBER(FIND(LEFT(B19,1),"ABCDEFGHIJKLMNOPQRSTUVWXYZ")),SUMPRODUCT((MID(B19,{1,2,3,4,5,6,7,8,9,10,11,12,13,14,15,16,17,18,19,20,21,22,23,24,25,26,27,28,29,30},1)&lt;&gt;"")*ISERROR(FIND(MID(B19,{1,2,3,4,5,6,7,8,9,10,11,12,13,14,15,16,17,18,19,20,21,22,23,24,25,26,27,28,29,30},1),"ABCDEFGHIJKLMNOPQRSTUVWXYZ0123456789-_")))=0,ISERROR(VALUE(B19)))),"Недопустимый код: только латинские буквы A-Z в верхнем регистре, цифры, - и _; начало с буквы, до 30 символов (например MILK-001)",IF(SUMPRODUCT(--EXACT('Номенклатура'!$A$6:$A$205,B19))=0,"Код не найден",IF(SUMPRODUCT(--EXACT('Номенклатура'!$A$6:$A$205,B19))&gt;1,"Код повторяется в номенклатуре",IF(NOT(ISNUMBER(C19)),"Укажите фактическое количество",IF(C19&lt;0,"Факт не может быть меньше нуля",IF(NOT(ISNUMBER('Номенклатура'!$C$2)),"Укажите дату начала учёта",IF(Q19&lt;INT('Номенклатура'!$C$2),"Дата раньше начала учёта","ОК"))))))))))</f>
        <v/>
      </c>
      <c r="F19" s="15" t="str">
        <f>IF(E19&lt;&gt;"ОК","",INDEX('Номенклатура'!$B$6:$B$205,SUMPRODUCT(EXACT('Номенклатура'!$A$6:$A$205,B19)*(ROW('Номенклатура'!$A$6:$A$205)-5)))&amp;"")</f>
        <v/>
      </c>
      <c r="G19" s="17" t="str">
        <f>IF(E19&lt;&gt;"ОК","",INDEX('Номенклатура'!$D$6:$D$205,SUMPRODUCT(EXACT('Номенклатура'!$A$6:$A$205,B19)*(ROW('Номенклатура'!$A$6:$A$205)-5)))&amp;"")</f>
        <v/>
      </c>
      <c r="H19" s="18" t="str">
        <f>IF(E19&lt;&gt;"ОК","",ROUND(N(INDEX('Номенклатура'!$F$6:$F$205,SUMPRODUCT(EXACT('Номенклатура'!$A$6:$A$205,B19)*(ROW('Номенклатура'!$A$6:$A$205)-5))))+SUMIFS('Движения'!$F$6:$F$5005,'Движения'!$B$6:$B$5005,B19,'Движения'!$A$6:$A$5005,"&lt;"&amp;(Q19+1))-SUMIFS('Движения'!$F$6:$F$5005,'Движения'!$B$6:$B$5005,B19,'Движения'!$C$6:$C$5005,"Корректировка остатка",'Движения'!$A$6:$A$5005,"&gt;="&amp;Q19,'Движения'!$A$6:$A$5005,"&lt;"&amp;(Q19+1)),6))</f>
        <v/>
      </c>
      <c r="I19" s="18" t="str">
        <f>IF(E19&lt;&gt;"ОК","",ROUND(C19-H19,6))</f>
        <v/>
      </c>
      <c r="J19" s="21" t="str">
        <f>IF(E19&lt;&gt;"ОК","",IF(P19&gt;0,ABS(I19)/P19,"нет базы"))</f>
        <v/>
      </c>
      <c r="K19" s="17" t="str">
        <f>IF(E19&lt;&gt;"ОК","",IF(I19&lt;0,"Недостача",IF(I19&gt;0,"Излишек","Совпадает")))</f>
        <v/>
      </c>
      <c r="L19" s="18" t="str">
        <f>IF(E19&lt;&gt;"ОК","",ROUND(SUMIFS('Движения'!$F$6:$F$5005,'Движения'!$B$6:$B$5005,B19,'Движения'!$C$6:$C$5005,"Корректировка остатка",'Движения'!$A$6:$A$5005,"&gt;="&amp;Q19,'Движения'!$A$6:$A$5005,"&lt;"&amp;(Q19+1)),6))</f>
        <v/>
      </c>
      <c r="M19" s="18" t="str">
        <f>IF(E19&lt;&gt;"ОК","",ROUND(I19-L19,6))</f>
        <v/>
      </c>
      <c r="N19" s="15" t="str">
        <f>IF(E19&lt;&gt;"ОК","",IF(AND(I19=0,L19=0),"Корректировка не нужна",IF(M19=0,"Корректировка внесена",IF(L19=0,"Внесите корректировку на "&amp;DAY(Q19)&amp;"."&amp;MONTH(Q19)&amp;"."&amp;YEAR(Q19)&amp;": "&amp;IF(M19&gt;0,"+","")&amp;M19&amp;" "&amp;G19,"Проверьте корректировки: внесено "&amp;L19&amp;", нужно "&amp;I19&amp;" "&amp;G19))))</f>
        <v/>
      </c>
      <c r="O19" s="22" t="str">
        <f>IF(E19&lt;&gt;"ОК","",IF(SUMPRODUCT(MAX(($B$6:$B$1005=B19)*($Q$6:$Q$1005&lt;Q19)*($E$6:$E$1005="ОК")*$Q$6:$Q$1005))&gt;0,SUMPRODUCT(MAX(($B$6:$B$1005=B19)*($Q$6:$Q$1005&lt;Q19)*($E$6:$E$1005="ОК")*$Q$6:$Q$1005))+1,INT('Номенклатура'!$C$2)))</f>
        <v/>
      </c>
      <c r="P19" s="18" t="str">
        <f>IF(E19&lt;&gt;"ОК","",-(SUMIFS('Движения'!$F$6:$F$5005,'Движения'!$B$6:$B$5005,B19,'Движения'!$C$6:$C$5005,"Расход",'Движения'!$A$6:$A$5005,"&gt;="&amp;O19,'Движения'!$A$6:$A$5005,"&lt;"&amp;(Q19+1))+SUMIFS('Движения'!$F$6:$F$5005,'Движения'!$B$6:$B$5005,B19,'Движения'!$C$6:$C$5005,"Списание",'Движения'!$A$6:$A$5005,"&gt;="&amp;O19,'Движения'!$A$6:$A$5005,"&lt;"&amp;(Q19+1))))</f>
        <v/>
      </c>
      <c r="Q19" s="18" t="str">
        <f>IF(ISNUMBER(A19),INT(A19),0)</f>
        <v/>
      </c>
    </row>
    <row r="20" spans="1:17" x14ac:dyDescent="0.25">
      <c r="A20" s="16"/>
      <c r="B20" s="13"/>
      <c r="C20" s="14"/>
      <c r="D20" s="13"/>
      <c r="E20" s="15" t="str">
        <f>IF(COUNTA(A20:D20)=0,"",IF(NOT(ISNUMBER(A20)),"Укажите дату",IF(B20="","Укажите код",IF(NOT(AND(ISTEXT(B20),LEN(B20)&gt;0,LEN(B20)&lt;=30,ISNUMBER(FIND(LEFT(B20,1),"ABCDEFGHIJKLMNOPQRSTUVWXYZ")),SUMPRODUCT((MID(B20,{1,2,3,4,5,6,7,8,9,10,11,12,13,14,15,16,17,18,19,20,21,22,23,24,25,26,27,28,29,30},1)&lt;&gt;"")*ISERROR(FIND(MID(B20,{1,2,3,4,5,6,7,8,9,10,11,12,13,14,15,16,17,18,19,20,21,22,23,24,25,26,27,28,29,30},1),"ABCDEFGHIJKLMNOPQRSTUVWXYZ0123456789-_")))=0,ISERROR(VALUE(B20)))),"Недопустимый код: только латинские буквы A-Z в верхнем регистре, цифры, - и _; начало с буквы, до 30 символов (например MILK-001)",IF(SUMPRODUCT(--EXACT('Номенклатура'!$A$6:$A$205,B20))=0,"Код не найден",IF(SUMPRODUCT(--EXACT('Номенклатура'!$A$6:$A$205,B20))&gt;1,"Код повторяется в номенклатуре",IF(NOT(ISNUMBER(C20)),"Укажите фактическое количество",IF(C20&lt;0,"Факт не может быть меньше нуля",IF(NOT(ISNUMBER('Номенклатура'!$C$2)),"Укажите дату начала учёта",IF(Q20&lt;INT('Номенклатура'!$C$2),"Дата раньше начала учёта","ОК"))))))))))</f>
        <v/>
      </c>
      <c r="F20" s="15" t="str">
        <f>IF(E20&lt;&gt;"ОК","",INDEX('Номенклатура'!$B$6:$B$205,SUMPRODUCT(EXACT('Номенклатура'!$A$6:$A$205,B20)*(ROW('Номенклатура'!$A$6:$A$205)-5)))&amp;"")</f>
        <v/>
      </c>
      <c r="G20" s="17" t="str">
        <f>IF(E20&lt;&gt;"ОК","",INDEX('Номенклатура'!$D$6:$D$205,SUMPRODUCT(EXACT('Номенклатура'!$A$6:$A$205,B20)*(ROW('Номенклатура'!$A$6:$A$205)-5)))&amp;"")</f>
        <v/>
      </c>
      <c r="H20" s="18" t="str">
        <f>IF(E20&lt;&gt;"ОК","",ROUND(N(INDEX('Номенклатура'!$F$6:$F$205,SUMPRODUCT(EXACT('Номенклатура'!$A$6:$A$205,B20)*(ROW('Номенклатура'!$A$6:$A$205)-5))))+SUMIFS('Движения'!$F$6:$F$5005,'Движения'!$B$6:$B$5005,B20,'Движения'!$A$6:$A$5005,"&lt;"&amp;(Q20+1))-SUMIFS('Движения'!$F$6:$F$5005,'Движения'!$B$6:$B$5005,B20,'Движения'!$C$6:$C$5005,"Корректировка остатка",'Движения'!$A$6:$A$5005,"&gt;="&amp;Q20,'Движения'!$A$6:$A$5005,"&lt;"&amp;(Q20+1)),6))</f>
        <v/>
      </c>
      <c r="I20" s="18" t="str">
        <f>IF(E20&lt;&gt;"ОК","",ROUND(C20-H20,6))</f>
        <v/>
      </c>
      <c r="J20" s="21" t="str">
        <f>IF(E20&lt;&gt;"ОК","",IF(P20&gt;0,ABS(I20)/P20,"нет базы"))</f>
        <v/>
      </c>
      <c r="K20" s="17" t="str">
        <f>IF(E20&lt;&gt;"ОК","",IF(I20&lt;0,"Недостача",IF(I20&gt;0,"Излишек","Совпадает")))</f>
        <v/>
      </c>
      <c r="L20" s="18" t="str">
        <f>IF(E20&lt;&gt;"ОК","",ROUND(SUMIFS('Движения'!$F$6:$F$5005,'Движения'!$B$6:$B$5005,B20,'Движения'!$C$6:$C$5005,"Корректировка остатка",'Движения'!$A$6:$A$5005,"&gt;="&amp;Q20,'Движения'!$A$6:$A$5005,"&lt;"&amp;(Q20+1)),6))</f>
        <v/>
      </c>
      <c r="M20" s="18" t="str">
        <f>IF(E20&lt;&gt;"ОК","",ROUND(I20-L20,6))</f>
        <v/>
      </c>
      <c r="N20" s="15" t="str">
        <f>IF(E20&lt;&gt;"ОК","",IF(AND(I20=0,L20=0),"Корректировка не нужна",IF(M20=0,"Корректировка внесена",IF(L20=0,"Внесите корректировку на "&amp;DAY(Q20)&amp;"."&amp;MONTH(Q20)&amp;"."&amp;YEAR(Q20)&amp;": "&amp;IF(M20&gt;0,"+","")&amp;M20&amp;" "&amp;G20,"Проверьте корректировки: внесено "&amp;L20&amp;", нужно "&amp;I20&amp;" "&amp;G20))))</f>
        <v/>
      </c>
      <c r="O20" s="22" t="str">
        <f>IF(E20&lt;&gt;"ОК","",IF(SUMPRODUCT(MAX(($B$6:$B$1005=B20)*($Q$6:$Q$1005&lt;Q20)*($E$6:$E$1005="ОК")*$Q$6:$Q$1005))&gt;0,SUMPRODUCT(MAX(($B$6:$B$1005=B20)*($Q$6:$Q$1005&lt;Q20)*($E$6:$E$1005="ОК")*$Q$6:$Q$1005))+1,INT('Номенклатура'!$C$2)))</f>
        <v/>
      </c>
      <c r="P20" s="18" t="str">
        <f>IF(E20&lt;&gt;"ОК","",-(SUMIFS('Движения'!$F$6:$F$5005,'Движения'!$B$6:$B$5005,B20,'Движения'!$C$6:$C$5005,"Расход",'Движения'!$A$6:$A$5005,"&gt;="&amp;O20,'Движения'!$A$6:$A$5005,"&lt;"&amp;(Q20+1))+SUMIFS('Движения'!$F$6:$F$5005,'Движения'!$B$6:$B$5005,B20,'Движения'!$C$6:$C$5005,"Списание",'Движения'!$A$6:$A$5005,"&gt;="&amp;O20,'Движения'!$A$6:$A$5005,"&lt;"&amp;(Q20+1))))</f>
        <v/>
      </c>
      <c r="Q20" s="18" t="str">
        <f>IF(ISNUMBER(A20),INT(A20),0)</f>
        <v/>
      </c>
    </row>
    <row r="21" spans="1:17" x14ac:dyDescent="0.25">
      <c r="A21" s="16"/>
      <c r="B21" s="13"/>
      <c r="C21" s="14"/>
      <c r="D21" s="13"/>
      <c r="E21" s="15" t="str">
        <f>IF(COUNTA(A21:D21)=0,"",IF(NOT(ISNUMBER(A21)),"Укажите дату",IF(B21="","Укажите код",IF(NOT(AND(ISTEXT(B21),LEN(B21)&gt;0,LEN(B21)&lt;=30,ISNUMBER(FIND(LEFT(B21,1),"ABCDEFGHIJKLMNOPQRSTUVWXYZ")),SUMPRODUCT((MID(B21,{1,2,3,4,5,6,7,8,9,10,11,12,13,14,15,16,17,18,19,20,21,22,23,24,25,26,27,28,29,30},1)&lt;&gt;"")*ISERROR(FIND(MID(B21,{1,2,3,4,5,6,7,8,9,10,11,12,13,14,15,16,17,18,19,20,21,22,23,24,25,26,27,28,29,30},1),"ABCDEFGHIJKLMNOPQRSTUVWXYZ0123456789-_")))=0,ISERROR(VALUE(B21)))),"Недопустимый код: только латинские буквы A-Z в верхнем регистре, цифры, - и _; начало с буквы, до 30 символов (например MILK-001)",IF(SUMPRODUCT(--EXACT('Номенклатура'!$A$6:$A$205,B21))=0,"Код не найден",IF(SUMPRODUCT(--EXACT('Номенклатура'!$A$6:$A$205,B21))&gt;1,"Код повторяется в номенклатуре",IF(NOT(ISNUMBER(C21)),"Укажите фактическое количество",IF(C21&lt;0,"Факт не может быть меньше нуля",IF(NOT(ISNUMBER('Номенклатура'!$C$2)),"Укажите дату начала учёта",IF(Q21&lt;INT('Номенклатура'!$C$2),"Дата раньше начала учёта","ОК"))))))))))</f>
        <v/>
      </c>
      <c r="F21" s="15" t="str">
        <f>IF(E21&lt;&gt;"ОК","",INDEX('Номенклатура'!$B$6:$B$205,SUMPRODUCT(EXACT('Номенклатура'!$A$6:$A$205,B21)*(ROW('Номенклатура'!$A$6:$A$205)-5)))&amp;"")</f>
        <v/>
      </c>
      <c r="G21" s="17" t="str">
        <f>IF(E21&lt;&gt;"ОК","",INDEX('Номенклатура'!$D$6:$D$205,SUMPRODUCT(EXACT('Номенклатура'!$A$6:$A$205,B21)*(ROW('Номенклатура'!$A$6:$A$205)-5)))&amp;"")</f>
        <v/>
      </c>
      <c r="H21" s="18" t="str">
        <f>IF(E21&lt;&gt;"ОК","",ROUND(N(INDEX('Номенклатура'!$F$6:$F$205,SUMPRODUCT(EXACT('Номенклатура'!$A$6:$A$205,B21)*(ROW('Номенклатура'!$A$6:$A$205)-5))))+SUMIFS('Движения'!$F$6:$F$5005,'Движения'!$B$6:$B$5005,B21,'Движения'!$A$6:$A$5005,"&lt;"&amp;(Q21+1))-SUMIFS('Движения'!$F$6:$F$5005,'Движения'!$B$6:$B$5005,B21,'Движения'!$C$6:$C$5005,"Корректировка остатка",'Движения'!$A$6:$A$5005,"&gt;="&amp;Q21,'Движения'!$A$6:$A$5005,"&lt;"&amp;(Q21+1)),6))</f>
        <v/>
      </c>
      <c r="I21" s="18" t="str">
        <f>IF(E21&lt;&gt;"ОК","",ROUND(C21-H21,6))</f>
        <v/>
      </c>
      <c r="J21" s="21" t="str">
        <f>IF(E21&lt;&gt;"ОК","",IF(P21&gt;0,ABS(I21)/P21,"нет базы"))</f>
        <v/>
      </c>
      <c r="K21" s="17" t="str">
        <f>IF(E21&lt;&gt;"ОК","",IF(I21&lt;0,"Недостача",IF(I21&gt;0,"Излишек","Совпадает")))</f>
        <v/>
      </c>
      <c r="L21" s="18" t="str">
        <f>IF(E21&lt;&gt;"ОК","",ROUND(SUMIFS('Движения'!$F$6:$F$5005,'Движения'!$B$6:$B$5005,B21,'Движения'!$C$6:$C$5005,"Корректировка остатка",'Движения'!$A$6:$A$5005,"&gt;="&amp;Q21,'Движения'!$A$6:$A$5005,"&lt;"&amp;(Q21+1)),6))</f>
        <v/>
      </c>
      <c r="M21" s="18" t="str">
        <f>IF(E21&lt;&gt;"ОК","",ROUND(I21-L21,6))</f>
        <v/>
      </c>
      <c r="N21" s="15" t="str">
        <f>IF(E21&lt;&gt;"ОК","",IF(AND(I21=0,L21=0),"Корректировка не нужна",IF(M21=0,"Корректировка внесена",IF(L21=0,"Внесите корректировку на "&amp;DAY(Q21)&amp;"."&amp;MONTH(Q21)&amp;"."&amp;YEAR(Q21)&amp;": "&amp;IF(M21&gt;0,"+","")&amp;M21&amp;" "&amp;G21,"Проверьте корректировки: внесено "&amp;L21&amp;", нужно "&amp;I21&amp;" "&amp;G21))))</f>
        <v/>
      </c>
      <c r="O21" s="22" t="str">
        <f>IF(E21&lt;&gt;"ОК","",IF(SUMPRODUCT(MAX(($B$6:$B$1005=B21)*($Q$6:$Q$1005&lt;Q21)*($E$6:$E$1005="ОК")*$Q$6:$Q$1005))&gt;0,SUMPRODUCT(MAX(($B$6:$B$1005=B21)*($Q$6:$Q$1005&lt;Q21)*($E$6:$E$1005="ОК")*$Q$6:$Q$1005))+1,INT('Номенклатура'!$C$2)))</f>
        <v/>
      </c>
      <c r="P21" s="18" t="str">
        <f>IF(E21&lt;&gt;"ОК","",-(SUMIFS('Движения'!$F$6:$F$5005,'Движения'!$B$6:$B$5005,B21,'Движения'!$C$6:$C$5005,"Расход",'Движения'!$A$6:$A$5005,"&gt;="&amp;O21,'Движения'!$A$6:$A$5005,"&lt;"&amp;(Q21+1))+SUMIFS('Движения'!$F$6:$F$5005,'Движения'!$B$6:$B$5005,B21,'Движения'!$C$6:$C$5005,"Списание",'Движения'!$A$6:$A$5005,"&gt;="&amp;O21,'Движения'!$A$6:$A$5005,"&lt;"&amp;(Q21+1))))</f>
        <v/>
      </c>
      <c r="Q21" s="18" t="str">
        <f>IF(ISNUMBER(A21),INT(A21),0)</f>
        <v/>
      </c>
    </row>
    <row r="22" spans="1:17" x14ac:dyDescent="0.25">
      <c r="A22" s="16"/>
      <c r="B22" s="13"/>
      <c r="C22" s="14"/>
      <c r="D22" s="13"/>
      <c r="E22" s="15" t="str">
        <f>IF(COUNTA(A22:D22)=0,"",IF(NOT(ISNUMBER(A22)),"Укажите дату",IF(B22="","Укажите код",IF(NOT(AND(ISTEXT(B22),LEN(B22)&gt;0,LEN(B22)&lt;=30,ISNUMBER(FIND(LEFT(B22,1),"ABCDEFGHIJKLMNOPQRSTUVWXYZ")),SUMPRODUCT((MID(B22,{1,2,3,4,5,6,7,8,9,10,11,12,13,14,15,16,17,18,19,20,21,22,23,24,25,26,27,28,29,30},1)&lt;&gt;"")*ISERROR(FIND(MID(B22,{1,2,3,4,5,6,7,8,9,10,11,12,13,14,15,16,17,18,19,20,21,22,23,24,25,26,27,28,29,30},1),"ABCDEFGHIJKLMNOPQRSTUVWXYZ0123456789-_")))=0,ISERROR(VALUE(B22)))),"Недопустимый код: только латинские буквы A-Z в верхнем регистре, цифры, - и _; начало с буквы, до 30 символов (например MILK-001)",IF(SUMPRODUCT(--EXACT('Номенклатура'!$A$6:$A$205,B22))=0,"Код не найден",IF(SUMPRODUCT(--EXACT('Номенклатура'!$A$6:$A$205,B22))&gt;1,"Код повторяется в номенклатуре",IF(NOT(ISNUMBER(C22)),"Укажите фактическое количество",IF(C22&lt;0,"Факт не может быть меньше нуля",IF(NOT(ISNUMBER('Номенклатура'!$C$2)),"Укажите дату начала учёта",IF(Q22&lt;INT('Номенклатура'!$C$2),"Дата раньше начала учёта","ОК"))))))))))</f>
        <v/>
      </c>
      <c r="F22" s="15" t="str">
        <f>IF(E22&lt;&gt;"ОК","",INDEX('Номенклатура'!$B$6:$B$205,SUMPRODUCT(EXACT('Номенклатура'!$A$6:$A$205,B22)*(ROW('Номенклатура'!$A$6:$A$205)-5)))&amp;"")</f>
        <v/>
      </c>
      <c r="G22" s="17" t="str">
        <f>IF(E22&lt;&gt;"ОК","",INDEX('Номенклатура'!$D$6:$D$205,SUMPRODUCT(EXACT('Номенклатура'!$A$6:$A$205,B22)*(ROW('Номенклатура'!$A$6:$A$205)-5)))&amp;"")</f>
        <v/>
      </c>
      <c r="H22" s="18" t="str">
        <f>IF(E22&lt;&gt;"ОК","",ROUND(N(INDEX('Номенклатура'!$F$6:$F$205,SUMPRODUCT(EXACT('Номенклатура'!$A$6:$A$205,B22)*(ROW('Номенклатура'!$A$6:$A$205)-5))))+SUMIFS('Движения'!$F$6:$F$5005,'Движения'!$B$6:$B$5005,B22,'Движения'!$A$6:$A$5005,"&lt;"&amp;(Q22+1))-SUMIFS('Движения'!$F$6:$F$5005,'Движения'!$B$6:$B$5005,B22,'Движения'!$C$6:$C$5005,"Корректировка остатка",'Движения'!$A$6:$A$5005,"&gt;="&amp;Q22,'Движения'!$A$6:$A$5005,"&lt;"&amp;(Q22+1)),6))</f>
        <v/>
      </c>
      <c r="I22" s="18" t="str">
        <f>IF(E22&lt;&gt;"ОК","",ROUND(C22-H22,6))</f>
        <v/>
      </c>
      <c r="J22" s="21" t="str">
        <f>IF(E22&lt;&gt;"ОК","",IF(P22&gt;0,ABS(I22)/P22,"нет базы"))</f>
        <v/>
      </c>
      <c r="K22" s="17" t="str">
        <f>IF(E22&lt;&gt;"ОК","",IF(I22&lt;0,"Недостача",IF(I22&gt;0,"Излишек","Совпадает")))</f>
        <v/>
      </c>
      <c r="L22" s="18" t="str">
        <f>IF(E22&lt;&gt;"ОК","",ROUND(SUMIFS('Движения'!$F$6:$F$5005,'Движения'!$B$6:$B$5005,B22,'Движения'!$C$6:$C$5005,"Корректировка остатка",'Движения'!$A$6:$A$5005,"&gt;="&amp;Q22,'Движения'!$A$6:$A$5005,"&lt;"&amp;(Q22+1)),6))</f>
        <v/>
      </c>
      <c r="M22" s="18" t="str">
        <f>IF(E22&lt;&gt;"ОК","",ROUND(I22-L22,6))</f>
        <v/>
      </c>
      <c r="N22" s="15" t="str">
        <f>IF(E22&lt;&gt;"ОК","",IF(AND(I22=0,L22=0),"Корректировка не нужна",IF(M22=0,"Корректировка внесена",IF(L22=0,"Внесите корректировку на "&amp;DAY(Q22)&amp;"."&amp;MONTH(Q22)&amp;"."&amp;YEAR(Q22)&amp;": "&amp;IF(M22&gt;0,"+","")&amp;M22&amp;" "&amp;G22,"Проверьте корректировки: внесено "&amp;L22&amp;", нужно "&amp;I22&amp;" "&amp;G22))))</f>
        <v/>
      </c>
      <c r="O22" s="22" t="str">
        <f>IF(E22&lt;&gt;"ОК","",IF(SUMPRODUCT(MAX(($B$6:$B$1005=B22)*($Q$6:$Q$1005&lt;Q22)*($E$6:$E$1005="ОК")*$Q$6:$Q$1005))&gt;0,SUMPRODUCT(MAX(($B$6:$B$1005=B22)*($Q$6:$Q$1005&lt;Q22)*($E$6:$E$1005="ОК")*$Q$6:$Q$1005))+1,INT('Номенклатура'!$C$2)))</f>
        <v/>
      </c>
      <c r="P22" s="18" t="str">
        <f>IF(E22&lt;&gt;"ОК","",-(SUMIFS('Движения'!$F$6:$F$5005,'Движения'!$B$6:$B$5005,B22,'Движения'!$C$6:$C$5005,"Расход",'Движения'!$A$6:$A$5005,"&gt;="&amp;O22,'Движения'!$A$6:$A$5005,"&lt;"&amp;(Q22+1))+SUMIFS('Движения'!$F$6:$F$5005,'Движения'!$B$6:$B$5005,B22,'Движения'!$C$6:$C$5005,"Списание",'Движения'!$A$6:$A$5005,"&gt;="&amp;O22,'Движения'!$A$6:$A$5005,"&lt;"&amp;(Q22+1))))</f>
        <v/>
      </c>
      <c r="Q22" s="18" t="str">
        <f>IF(ISNUMBER(A22),INT(A22),0)</f>
        <v/>
      </c>
    </row>
    <row r="23" spans="1:17" x14ac:dyDescent="0.25">
      <c r="A23" s="16"/>
      <c r="B23" s="13"/>
      <c r="C23" s="14"/>
      <c r="D23" s="13"/>
      <c r="E23" s="15" t="str">
        <f>IF(COUNTA(A23:D23)=0,"",IF(NOT(ISNUMBER(A23)),"Укажите дату",IF(B23="","Укажите код",IF(NOT(AND(ISTEXT(B23),LEN(B23)&gt;0,LEN(B23)&lt;=30,ISNUMBER(FIND(LEFT(B23,1),"ABCDEFGHIJKLMNOPQRSTUVWXYZ")),SUMPRODUCT((MID(B23,{1,2,3,4,5,6,7,8,9,10,11,12,13,14,15,16,17,18,19,20,21,22,23,24,25,26,27,28,29,30},1)&lt;&gt;"")*ISERROR(FIND(MID(B23,{1,2,3,4,5,6,7,8,9,10,11,12,13,14,15,16,17,18,19,20,21,22,23,24,25,26,27,28,29,30},1),"ABCDEFGHIJKLMNOPQRSTUVWXYZ0123456789-_")))=0,ISERROR(VALUE(B23)))),"Недопустимый код: только латинские буквы A-Z в верхнем регистре, цифры, - и _; начало с буквы, до 30 символов (например MILK-001)",IF(SUMPRODUCT(--EXACT('Номенклатура'!$A$6:$A$205,B23))=0,"Код не найден",IF(SUMPRODUCT(--EXACT('Номенклатура'!$A$6:$A$205,B23))&gt;1,"Код повторяется в номенклатуре",IF(NOT(ISNUMBER(C23)),"Укажите фактическое количество",IF(C23&lt;0,"Факт не может быть меньше нуля",IF(NOT(ISNUMBER('Номенклатура'!$C$2)),"Укажите дату начала учёта",IF(Q23&lt;INT('Номенклатура'!$C$2),"Дата раньше начала учёта","ОК"))))))))))</f>
        <v/>
      </c>
      <c r="F23" s="15" t="str">
        <f>IF(E23&lt;&gt;"ОК","",INDEX('Номенклатура'!$B$6:$B$205,SUMPRODUCT(EXACT('Номенклатура'!$A$6:$A$205,B23)*(ROW('Номенклатура'!$A$6:$A$205)-5)))&amp;"")</f>
        <v/>
      </c>
      <c r="G23" s="17" t="str">
        <f>IF(E23&lt;&gt;"ОК","",INDEX('Номенклатура'!$D$6:$D$205,SUMPRODUCT(EXACT('Номенклатура'!$A$6:$A$205,B23)*(ROW('Номенклатура'!$A$6:$A$205)-5)))&amp;"")</f>
        <v/>
      </c>
      <c r="H23" s="18" t="str">
        <f>IF(E23&lt;&gt;"ОК","",ROUND(N(INDEX('Номенклатура'!$F$6:$F$205,SUMPRODUCT(EXACT('Номенклатура'!$A$6:$A$205,B23)*(ROW('Номенклатура'!$A$6:$A$205)-5))))+SUMIFS('Движения'!$F$6:$F$5005,'Движения'!$B$6:$B$5005,B23,'Движения'!$A$6:$A$5005,"&lt;"&amp;(Q23+1))-SUMIFS('Движения'!$F$6:$F$5005,'Движения'!$B$6:$B$5005,B23,'Движения'!$C$6:$C$5005,"Корректировка остатка",'Движения'!$A$6:$A$5005,"&gt;="&amp;Q23,'Движения'!$A$6:$A$5005,"&lt;"&amp;(Q23+1)),6))</f>
        <v/>
      </c>
      <c r="I23" s="18" t="str">
        <f>IF(E23&lt;&gt;"ОК","",ROUND(C23-H23,6))</f>
        <v/>
      </c>
      <c r="J23" s="21" t="str">
        <f>IF(E23&lt;&gt;"ОК","",IF(P23&gt;0,ABS(I23)/P23,"нет базы"))</f>
        <v/>
      </c>
      <c r="K23" s="17" t="str">
        <f>IF(E23&lt;&gt;"ОК","",IF(I23&lt;0,"Недостача",IF(I23&gt;0,"Излишек","Совпадает")))</f>
        <v/>
      </c>
      <c r="L23" s="18" t="str">
        <f>IF(E23&lt;&gt;"ОК","",ROUND(SUMIFS('Движения'!$F$6:$F$5005,'Движения'!$B$6:$B$5005,B23,'Движения'!$C$6:$C$5005,"Корректировка остатка",'Движения'!$A$6:$A$5005,"&gt;="&amp;Q23,'Движения'!$A$6:$A$5005,"&lt;"&amp;(Q23+1)),6))</f>
        <v/>
      </c>
      <c r="M23" s="18" t="str">
        <f>IF(E23&lt;&gt;"ОК","",ROUND(I23-L23,6))</f>
        <v/>
      </c>
      <c r="N23" s="15" t="str">
        <f>IF(E23&lt;&gt;"ОК","",IF(AND(I23=0,L23=0),"Корректировка не нужна",IF(M23=0,"Корректировка внесена",IF(L23=0,"Внесите корректировку на "&amp;DAY(Q23)&amp;"."&amp;MONTH(Q23)&amp;"."&amp;YEAR(Q23)&amp;": "&amp;IF(M23&gt;0,"+","")&amp;M23&amp;" "&amp;G23,"Проверьте корректировки: внесено "&amp;L23&amp;", нужно "&amp;I23&amp;" "&amp;G23))))</f>
        <v/>
      </c>
      <c r="O23" s="22" t="str">
        <f>IF(E23&lt;&gt;"ОК","",IF(SUMPRODUCT(MAX(($B$6:$B$1005=B23)*($Q$6:$Q$1005&lt;Q23)*($E$6:$E$1005="ОК")*$Q$6:$Q$1005))&gt;0,SUMPRODUCT(MAX(($B$6:$B$1005=B23)*($Q$6:$Q$1005&lt;Q23)*($E$6:$E$1005="ОК")*$Q$6:$Q$1005))+1,INT('Номенклатура'!$C$2)))</f>
        <v/>
      </c>
      <c r="P23" s="18" t="str">
        <f>IF(E23&lt;&gt;"ОК","",-(SUMIFS('Движения'!$F$6:$F$5005,'Движения'!$B$6:$B$5005,B23,'Движения'!$C$6:$C$5005,"Расход",'Движения'!$A$6:$A$5005,"&gt;="&amp;O23,'Движения'!$A$6:$A$5005,"&lt;"&amp;(Q23+1))+SUMIFS('Движения'!$F$6:$F$5005,'Движения'!$B$6:$B$5005,B23,'Движения'!$C$6:$C$5005,"Списание",'Движения'!$A$6:$A$5005,"&gt;="&amp;O23,'Движения'!$A$6:$A$5005,"&lt;"&amp;(Q23+1))))</f>
        <v/>
      </c>
      <c r="Q23" s="18" t="str">
        <f>IF(ISNUMBER(A23),INT(A23),0)</f>
        <v/>
      </c>
    </row>
    <row r="24" spans="1:17" x14ac:dyDescent="0.25">
      <c r="A24" s="16"/>
      <c r="B24" s="13"/>
      <c r="C24" s="14"/>
      <c r="D24" s="13"/>
      <c r="E24" s="15" t="str">
        <f>IF(COUNTA(A24:D24)=0,"",IF(NOT(ISNUMBER(A24)),"Укажите дату",IF(B24="","Укажите код",IF(NOT(AND(ISTEXT(B24),LEN(B24)&gt;0,LEN(B24)&lt;=30,ISNUMBER(FIND(LEFT(B24,1),"ABCDEFGHIJKLMNOPQRSTUVWXYZ")),SUMPRODUCT((MID(B24,{1,2,3,4,5,6,7,8,9,10,11,12,13,14,15,16,17,18,19,20,21,22,23,24,25,26,27,28,29,30},1)&lt;&gt;"")*ISERROR(FIND(MID(B24,{1,2,3,4,5,6,7,8,9,10,11,12,13,14,15,16,17,18,19,20,21,22,23,24,25,26,27,28,29,30},1),"ABCDEFGHIJKLMNOPQRSTUVWXYZ0123456789-_")))=0,ISERROR(VALUE(B24)))),"Недопустимый код: только латинские буквы A-Z в верхнем регистре, цифры, - и _; начало с буквы, до 30 символов (например MILK-001)",IF(SUMPRODUCT(--EXACT('Номенклатура'!$A$6:$A$205,B24))=0,"Код не найден",IF(SUMPRODUCT(--EXACT('Номенклатура'!$A$6:$A$205,B24))&gt;1,"Код повторяется в номенклатуре",IF(NOT(ISNUMBER(C24)),"Укажите фактическое количество",IF(C24&lt;0,"Факт не может быть меньше нуля",IF(NOT(ISNUMBER('Номенклатура'!$C$2)),"Укажите дату начала учёта",IF(Q24&lt;INT('Номенклатура'!$C$2),"Дата раньше начала учёта","ОК"))))))))))</f>
        <v/>
      </c>
      <c r="F24" s="15" t="str">
        <f>IF(E24&lt;&gt;"ОК","",INDEX('Номенклатура'!$B$6:$B$205,SUMPRODUCT(EXACT('Номенклатура'!$A$6:$A$205,B24)*(ROW('Номенклатура'!$A$6:$A$205)-5)))&amp;"")</f>
        <v/>
      </c>
      <c r="G24" s="17" t="str">
        <f>IF(E24&lt;&gt;"ОК","",INDEX('Номенклатура'!$D$6:$D$205,SUMPRODUCT(EXACT('Номенклатура'!$A$6:$A$205,B24)*(ROW('Номенклатура'!$A$6:$A$205)-5)))&amp;"")</f>
        <v/>
      </c>
      <c r="H24" s="18" t="str">
        <f>IF(E24&lt;&gt;"ОК","",ROUND(N(INDEX('Номенклатура'!$F$6:$F$205,SUMPRODUCT(EXACT('Номенклатура'!$A$6:$A$205,B24)*(ROW('Номенклатура'!$A$6:$A$205)-5))))+SUMIFS('Движения'!$F$6:$F$5005,'Движения'!$B$6:$B$5005,B24,'Движения'!$A$6:$A$5005,"&lt;"&amp;(Q24+1))-SUMIFS('Движения'!$F$6:$F$5005,'Движения'!$B$6:$B$5005,B24,'Движения'!$C$6:$C$5005,"Корректировка остатка",'Движения'!$A$6:$A$5005,"&gt;="&amp;Q24,'Движения'!$A$6:$A$5005,"&lt;"&amp;(Q24+1)),6))</f>
        <v/>
      </c>
      <c r="I24" s="18" t="str">
        <f>IF(E24&lt;&gt;"ОК","",ROUND(C24-H24,6))</f>
        <v/>
      </c>
      <c r="J24" s="21" t="str">
        <f>IF(E24&lt;&gt;"ОК","",IF(P24&gt;0,ABS(I24)/P24,"нет базы"))</f>
        <v/>
      </c>
      <c r="K24" s="17" t="str">
        <f>IF(E24&lt;&gt;"ОК","",IF(I24&lt;0,"Недостача",IF(I24&gt;0,"Излишек","Совпадает")))</f>
        <v/>
      </c>
      <c r="L24" s="18" t="str">
        <f>IF(E24&lt;&gt;"ОК","",ROUND(SUMIFS('Движения'!$F$6:$F$5005,'Движения'!$B$6:$B$5005,B24,'Движения'!$C$6:$C$5005,"Корректировка остатка",'Движения'!$A$6:$A$5005,"&gt;="&amp;Q24,'Движения'!$A$6:$A$5005,"&lt;"&amp;(Q24+1)),6))</f>
        <v/>
      </c>
      <c r="M24" s="18" t="str">
        <f>IF(E24&lt;&gt;"ОК","",ROUND(I24-L24,6))</f>
        <v/>
      </c>
      <c r="N24" s="15" t="str">
        <f>IF(E24&lt;&gt;"ОК","",IF(AND(I24=0,L24=0),"Корректировка не нужна",IF(M24=0,"Корректировка внесена",IF(L24=0,"Внесите корректировку на "&amp;DAY(Q24)&amp;"."&amp;MONTH(Q24)&amp;"."&amp;YEAR(Q24)&amp;": "&amp;IF(M24&gt;0,"+","")&amp;M24&amp;" "&amp;G24,"Проверьте корректировки: внесено "&amp;L24&amp;", нужно "&amp;I24&amp;" "&amp;G24))))</f>
        <v/>
      </c>
      <c r="O24" s="22" t="str">
        <f>IF(E24&lt;&gt;"ОК","",IF(SUMPRODUCT(MAX(($B$6:$B$1005=B24)*($Q$6:$Q$1005&lt;Q24)*($E$6:$E$1005="ОК")*$Q$6:$Q$1005))&gt;0,SUMPRODUCT(MAX(($B$6:$B$1005=B24)*($Q$6:$Q$1005&lt;Q24)*($E$6:$E$1005="ОК")*$Q$6:$Q$1005))+1,INT('Номенклатура'!$C$2)))</f>
        <v/>
      </c>
      <c r="P24" s="18" t="str">
        <f>IF(E24&lt;&gt;"ОК","",-(SUMIFS('Движения'!$F$6:$F$5005,'Движения'!$B$6:$B$5005,B24,'Движения'!$C$6:$C$5005,"Расход",'Движения'!$A$6:$A$5005,"&gt;="&amp;O24,'Движения'!$A$6:$A$5005,"&lt;"&amp;(Q24+1))+SUMIFS('Движения'!$F$6:$F$5005,'Движения'!$B$6:$B$5005,B24,'Движения'!$C$6:$C$5005,"Списание",'Движения'!$A$6:$A$5005,"&gt;="&amp;O24,'Движения'!$A$6:$A$5005,"&lt;"&amp;(Q24+1))))</f>
        <v/>
      </c>
      <c r="Q24" s="18" t="str">
        <f>IF(ISNUMBER(A24),INT(A24),0)</f>
        <v/>
      </c>
    </row>
    <row r="25" spans="1:17" x14ac:dyDescent="0.25">
      <c r="A25" s="16"/>
      <c r="B25" s="13"/>
      <c r="C25" s="14"/>
      <c r="D25" s="13"/>
      <c r="E25" s="15" t="str">
        <f>IF(COUNTA(A25:D25)=0,"",IF(NOT(ISNUMBER(A25)),"Укажите дату",IF(B25="","Укажите код",IF(NOT(AND(ISTEXT(B25),LEN(B25)&gt;0,LEN(B25)&lt;=30,ISNUMBER(FIND(LEFT(B25,1),"ABCDEFGHIJKLMNOPQRSTUVWXYZ")),SUMPRODUCT((MID(B25,{1,2,3,4,5,6,7,8,9,10,11,12,13,14,15,16,17,18,19,20,21,22,23,24,25,26,27,28,29,30},1)&lt;&gt;"")*ISERROR(FIND(MID(B25,{1,2,3,4,5,6,7,8,9,10,11,12,13,14,15,16,17,18,19,20,21,22,23,24,25,26,27,28,29,30},1),"ABCDEFGHIJKLMNOPQRSTUVWXYZ0123456789-_")))=0,ISERROR(VALUE(B25)))),"Недопустимый код: только латинские буквы A-Z в верхнем регистре, цифры, - и _; начало с буквы, до 30 символов (например MILK-001)",IF(SUMPRODUCT(--EXACT('Номенклатура'!$A$6:$A$205,B25))=0,"Код не найден",IF(SUMPRODUCT(--EXACT('Номенклатура'!$A$6:$A$205,B25))&gt;1,"Код повторяется в номенклатуре",IF(NOT(ISNUMBER(C25)),"Укажите фактическое количество",IF(C25&lt;0,"Факт не может быть меньше нуля",IF(NOT(ISNUMBER('Номенклатура'!$C$2)),"Укажите дату начала учёта",IF(Q25&lt;INT('Номенклатура'!$C$2),"Дата раньше начала учёта","ОК"))))))))))</f>
        <v/>
      </c>
      <c r="F25" s="15" t="str">
        <f>IF(E25&lt;&gt;"ОК","",INDEX('Номенклатура'!$B$6:$B$205,SUMPRODUCT(EXACT('Номенклатура'!$A$6:$A$205,B25)*(ROW('Номенклатура'!$A$6:$A$205)-5)))&amp;"")</f>
        <v/>
      </c>
      <c r="G25" s="17" t="str">
        <f>IF(E25&lt;&gt;"ОК","",INDEX('Номенклатура'!$D$6:$D$205,SUMPRODUCT(EXACT('Номенклатура'!$A$6:$A$205,B25)*(ROW('Номенклатура'!$A$6:$A$205)-5)))&amp;"")</f>
        <v/>
      </c>
      <c r="H25" s="18" t="str">
        <f>IF(E25&lt;&gt;"ОК","",ROUND(N(INDEX('Номенклатура'!$F$6:$F$205,SUMPRODUCT(EXACT('Номенклатура'!$A$6:$A$205,B25)*(ROW('Номенклатура'!$A$6:$A$205)-5))))+SUMIFS('Движения'!$F$6:$F$5005,'Движения'!$B$6:$B$5005,B25,'Движения'!$A$6:$A$5005,"&lt;"&amp;(Q25+1))-SUMIFS('Движения'!$F$6:$F$5005,'Движения'!$B$6:$B$5005,B25,'Движения'!$C$6:$C$5005,"Корректировка остатка",'Движения'!$A$6:$A$5005,"&gt;="&amp;Q25,'Движения'!$A$6:$A$5005,"&lt;"&amp;(Q25+1)),6))</f>
        <v/>
      </c>
      <c r="I25" s="18" t="str">
        <f>IF(E25&lt;&gt;"ОК","",ROUND(C25-H25,6))</f>
        <v/>
      </c>
      <c r="J25" s="21" t="str">
        <f>IF(E25&lt;&gt;"ОК","",IF(P25&gt;0,ABS(I25)/P25,"нет базы"))</f>
        <v/>
      </c>
      <c r="K25" s="17" t="str">
        <f>IF(E25&lt;&gt;"ОК","",IF(I25&lt;0,"Недостача",IF(I25&gt;0,"Излишек","Совпадает")))</f>
        <v/>
      </c>
      <c r="L25" s="18" t="str">
        <f>IF(E25&lt;&gt;"ОК","",ROUND(SUMIFS('Движения'!$F$6:$F$5005,'Движения'!$B$6:$B$5005,B25,'Движения'!$C$6:$C$5005,"Корректировка остатка",'Движения'!$A$6:$A$5005,"&gt;="&amp;Q25,'Движения'!$A$6:$A$5005,"&lt;"&amp;(Q25+1)),6))</f>
        <v/>
      </c>
      <c r="M25" s="18" t="str">
        <f>IF(E25&lt;&gt;"ОК","",ROUND(I25-L25,6))</f>
        <v/>
      </c>
      <c r="N25" s="15" t="str">
        <f>IF(E25&lt;&gt;"ОК","",IF(AND(I25=0,L25=0),"Корректировка не нужна",IF(M25=0,"Корректировка внесена",IF(L25=0,"Внесите корректировку на "&amp;DAY(Q25)&amp;"."&amp;MONTH(Q25)&amp;"."&amp;YEAR(Q25)&amp;": "&amp;IF(M25&gt;0,"+","")&amp;M25&amp;" "&amp;G25,"Проверьте корректировки: внесено "&amp;L25&amp;", нужно "&amp;I25&amp;" "&amp;G25))))</f>
        <v/>
      </c>
      <c r="O25" s="22" t="str">
        <f>IF(E25&lt;&gt;"ОК","",IF(SUMPRODUCT(MAX(($B$6:$B$1005=B25)*($Q$6:$Q$1005&lt;Q25)*($E$6:$E$1005="ОК")*$Q$6:$Q$1005))&gt;0,SUMPRODUCT(MAX(($B$6:$B$1005=B25)*($Q$6:$Q$1005&lt;Q25)*($E$6:$E$1005="ОК")*$Q$6:$Q$1005))+1,INT('Номенклатура'!$C$2)))</f>
        <v/>
      </c>
      <c r="P25" s="18" t="str">
        <f>IF(E25&lt;&gt;"ОК","",-(SUMIFS('Движения'!$F$6:$F$5005,'Движения'!$B$6:$B$5005,B25,'Движения'!$C$6:$C$5005,"Расход",'Движения'!$A$6:$A$5005,"&gt;="&amp;O25,'Движения'!$A$6:$A$5005,"&lt;"&amp;(Q25+1))+SUMIFS('Движения'!$F$6:$F$5005,'Движения'!$B$6:$B$5005,B25,'Движения'!$C$6:$C$5005,"Списание",'Движения'!$A$6:$A$5005,"&gt;="&amp;O25,'Движения'!$A$6:$A$5005,"&lt;"&amp;(Q25+1))))</f>
        <v/>
      </c>
      <c r="Q25" s="18" t="str">
        <f>IF(ISNUMBER(A25),INT(A25),0)</f>
        <v/>
      </c>
    </row>
    <row r="26" spans="1:17" x14ac:dyDescent="0.25">
      <c r="A26" s="16"/>
      <c r="B26" s="13"/>
      <c r="C26" s="14"/>
      <c r="D26" s="13"/>
      <c r="E26" s="15" t="str">
        <f>IF(COUNTA(A26:D26)=0,"",IF(NOT(ISNUMBER(A26)),"Укажите дату",IF(B26="","Укажите код",IF(NOT(AND(ISTEXT(B26),LEN(B26)&gt;0,LEN(B26)&lt;=30,ISNUMBER(FIND(LEFT(B26,1),"ABCDEFGHIJKLMNOPQRSTUVWXYZ")),SUMPRODUCT((MID(B26,{1,2,3,4,5,6,7,8,9,10,11,12,13,14,15,16,17,18,19,20,21,22,23,24,25,26,27,28,29,30},1)&lt;&gt;"")*ISERROR(FIND(MID(B26,{1,2,3,4,5,6,7,8,9,10,11,12,13,14,15,16,17,18,19,20,21,22,23,24,25,26,27,28,29,30},1),"ABCDEFGHIJKLMNOPQRSTUVWXYZ0123456789-_")))=0,ISERROR(VALUE(B26)))),"Недопустимый код: только латинские буквы A-Z в верхнем регистре, цифры, - и _; начало с буквы, до 30 символов (например MILK-001)",IF(SUMPRODUCT(--EXACT('Номенклатура'!$A$6:$A$205,B26))=0,"Код не найден",IF(SUMPRODUCT(--EXACT('Номенклатура'!$A$6:$A$205,B26))&gt;1,"Код повторяется в номенклатуре",IF(NOT(ISNUMBER(C26)),"Укажите фактическое количество",IF(C26&lt;0,"Факт не может быть меньше нуля",IF(NOT(ISNUMBER('Номенклатура'!$C$2)),"Укажите дату начала учёта",IF(Q26&lt;INT('Номенклатура'!$C$2),"Дата раньше начала учёта","ОК"))))))))))</f>
        <v/>
      </c>
      <c r="F26" s="15" t="str">
        <f>IF(E26&lt;&gt;"ОК","",INDEX('Номенклатура'!$B$6:$B$205,SUMPRODUCT(EXACT('Номенклатура'!$A$6:$A$205,B26)*(ROW('Номенклатура'!$A$6:$A$205)-5)))&amp;"")</f>
        <v/>
      </c>
      <c r="G26" s="17" t="str">
        <f>IF(E26&lt;&gt;"ОК","",INDEX('Номенклатура'!$D$6:$D$205,SUMPRODUCT(EXACT('Номенклатура'!$A$6:$A$205,B26)*(ROW('Номенклатура'!$A$6:$A$205)-5)))&amp;"")</f>
        <v/>
      </c>
      <c r="H26" s="18" t="str">
        <f>IF(E26&lt;&gt;"ОК","",ROUND(N(INDEX('Номенклатура'!$F$6:$F$205,SUMPRODUCT(EXACT('Номенклатура'!$A$6:$A$205,B26)*(ROW('Номенклатура'!$A$6:$A$205)-5))))+SUMIFS('Движения'!$F$6:$F$5005,'Движения'!$B$6:$B$5005,B26,'Движения'!$A$6:$A$5005,"&lt;"&amp;(Q26+1))-SUMIFS('Движения'!$F$6:$F$5005,'Движения'!$B$6:$B$5005,B26,'Движения'!$C$6:$C$5005,"Корректировка остатка",'Движения'!$A$6:$A$5005,"&gt;="&amp;Q26,'Движения'!$A$6:$A$5005,"&lt;"&amp;(Q26+1)),6))</f>
        <v/>
      </c>
      <c r="I26" s="18" t="str">
        <f>IF(E26&lt;&gt;"ОК","",ROUND(C26-H26,6))</f>
        <v/>
      </c>
      <c r="J26" s="21" t="str">
        <f>IF(E26&lt;&gt;"ОК","",IF(P26&gt;0,ABS(I26)/P26,"нет базы"))</f>
        <v/>
      </c>
      <c r="K26" s="17" t="str">
        <f>IF(E26&lt;&gt;"ОК","",IF(I26&lt;0,"Недостача",IF(I26&gt;0,"Излишек","Совпадает")))</f>
        <v/>
      </c>
      <c r="L26" s="18" t="str">
        <f>IF(E26&lt;&gt;"ОК","",ROUND(SUMIFS('Движения'!$F$6:$F$5005,'Движения'!$B$6:$B$5005,B26,'Движения'!$C$6:$C$5005,"Корректировка остатка",'Движения'!$A$6:$A$5005,"&gt;="&amp;Q26,'Движения'!$A$6:$A$5005,"&lt;"&amp;(Q26+1)),6))</f>
        <v/>
      </c>
      <c r="M26" s="18" t="str">
        <f>IF(E26&lt;&gt;"ОК","",ROUND(I26-L26,6))</f>
        <v/>
      </c>
      <c r="N26" s="15" t="str">
        <f>IF(E26&lt;&gt;"ОК","",IF(AND(I26=0,L26=0),"Корректировка не нужна",IF(M26=0,"Корректировка внесена",IF(L26=0,"Внесите корректировку на "&amp;DAY(Q26)&amp;"."&amp;MONTH(Q26)&amp;"."&amp;YEAR(Q26)&amp;": "&amp;IF(M26&gt;0,"+","")&amp;M26&amp;" "&amp;G26,"Проверьте корректировки: внесено "&amp;L26&amp;", нужно "&amp;I26&amp;" "&amp;G26))))</f>
        <v/>
      </c>
      <c r="O26" s="22" t="str">
        <f>IF(E26&lt;&gt;"ОК","",IF(SUMPRODUCT(MAX(($B$6:$B$1005=B26)*($Q$6:$Q$1005&lt;Q26)*($E$6:$E$1005="ОК")*$Q$6:$Q$1005))&gt;0,SUMPRODUCT(MAX(($B$6:$B$1005=B26)*($Q$6:$Q$1005&lt;Q26)*($E$6:$E$1005="ОК")*$Q$6:$Q$1005))+1,INT('Номенклатура'!$C$2)))</f>
        <v/>
      </c>
      <c r="P26" s="18" t="str">
        <f>IF(E26&lt;&gt;"ОК","",-(SUMIFS('Движения'!$F$6:$F$5005,'Движения'!$B$6:$B$5005,B26,'Движения'!$C$6:$C$5005,"Расход",'Движения'!$A$6:$A$5005,"&gt;="&amp;O26,'Движения'!$A$6:$A$5005,"&lt;"&amp;(Q26+1))+SUMIFS('Движения'!$F$6:$F$5005,'Движения'!$B$6:$B$5005,B26,'Движения'!$C$6:$C$5005,"Списание",'Движения'!$A$6:$A$5005,"&gt;="&amp;O26,'Движения'!$A$6:$A$5005,"&lt;"&amp;(Q26+1))))</f>
        <v/>
      </c>
      <c r="Q26" s="18" t="str">
        <f>IF(ISNUMBER(A26),INT(A26),0)</f>
        <v/>
      </c>
    </row>
    <row r="27" spans="1:17" x14ac:dyDescent="0.25">
      <c r="A27" s="16"/>
      <c r="B27" s="13"/>
      <c r="C27" s="14"/>
      <c r="D27" s="13"/>
      <c r="E27" s="15" t="str">
        <f>IF(COUNTA(A27:D27)=0,"",IF(NOT(ISNUMBER(A27)),"Укажите дату",IF(B27="","Укажите код",IF(NOT(AND(ISTEXT(B27),LEN(B27)&gt;0,LEN(B27)&lt;=30,ISNUMBER(FIND(LEFT(B27,1),"ABCDEFGHIJKLMNOPQRSTUVWXYZ")),SUMPRODUCT((MID(B27,{1,2,3,4,5,6,7,8,9,10,11,12,13,14,15,16,17,18,19,20,21,22,23,24,25,26,27,28,29,30},1)&lt;&gt;"")*ISERROR(FIND(MID(B27,{1,2,3,4,5,6,7,8,9,10,11,12,13,14,15,16,17,18,19,20,21,22,23,24,25,26,27,28,29,30},1),"ABCDEFGHIJKLMNOPQRSTUVWXYZ0123456789-_")))=0,ISERROR(VALUE(B27)))),"Недопустимый код: только латинские буквы A-Z в верхнем регистре, цифры, - и _; начало с буквы, до 30 символов (например MILK-001)",IF(SUMPRODUCT(--EXACT('Номенклатура'!$A$6:$A$205,B27))=0,"Код не найден",IF(SUMPRODUCT(--EXACT('Номенклатура'!$A$6:$A$205,B27))&gt;1,"Код повторяется в номенклатуре",IF(NOT(ISNUMBER(C27)),"Укажите фактическое количество",IF(C27&lt;0,"Факт не может быть меньше нуля",IF(NOT(ISNUMBER('Номенклатура'!$C$2)),"Укажите дату начала учёта",IF(Q27&lt;INT('Номенклатура'!$C$2),"Дата раньше начала учёта","ОК"))))))))))</f>
        <v/>
      </c>
      <c r="F27" s="15" t="str">
        <f>IF(E27&lt;&gt;"ОК","",INDEX('Номенклатура'!$B$6:$B$205,SUMPRODUCT(EXACT('Номенклатура'!$A$6:$A$205,B27)*(ROW('Номенклатура'!$A$6:$A$205)-5)))&amp;"")</f>
        <v/>
      </c>
      <c r="G27" s="17" t="str">
        <f>IF(E27&lt;&gt;"ОК","",INDEX('Номенклатура'!$D$6:$D$205,SUMPRODUCT(EXACT('Номенклатура'!$A$6:$A$205,B27)*(ROW('Номенклатура'!$A$6:$A$205)-5)))&amp;"")</f>
        <v/>
      </c>
      <c r="H27" s="18" t="str">
        <f>IF(E27&lt;&gt;"ОК","",ROUND(N(INDEX('Номенклатура'!$F$6:$F$205,SUMPRODUCT(EXACT('Номенклатура'!$A$6:$A$205,B27)*(ROW('Номенклатура'!$A$6:$A$205)-5))))+SUMIFS('Движения'!$F$6:$F$5005,'Движения'!$B$6:$B$5005,B27,'Движения'!$A$6:$A$5005,"&lt;"&amp;(Q27+1))-SUMIFS('Движения'!$F$6:$F$5005,'Движения'!$B$6:$B$5005,B27,'Движения'!$C$6:$C$5005,"Корректировка остатка",'Движения'!$A$6:$A$5005,"&gt;="&amp;Q27,'Движения'!$A$6:$A$5005,"&lt;"&amp;(Q27+1)),6))</f>
        <v/>
      </c>
      <c r="I27" s="18" t="str">
        <f>IF(E27&lt;&gt;"ОК","",ROUND(C27-H27,6))</f>
        <v/>
      </c>
      <c r="J27" s="21" t="str">
        <f>IF(E27&lt;&gt;"ОК","",IF(P27&gt;0,ABS(I27)/P27,"нет базы"))</f>
        <v/>
      </c>
      <c r="K27" s="17" t="str">
        <f>IF(E27&lt;&gt;"ОК","",IF(I27&lt;0,"Недостача",IF(I27&gt;0,"Излишек","Совпадает")))</f>
        <v/>
      </c>
      <c r="L27" s="18" t="str">
        <f>IF(E27&lt;&gt;"ОК","",ROUND(SUMIFS('Движения'!$F$6:$F$5005,'Движения'!$B$6:$B$5005,B27,'Движения'!$C$6:$C$5005,"Корректировка остатка",'Движения'!$A$6:$A$5005,"&gt;="&amp;Q27,'Движения'!$A$6:$A$5005,"&lt;"&amp;(Q27+1)),6))</f>
        <v/>
      </c>
      <c r="M27" s="18" t="str">
        <f>IF(E27&lt;&gt;"ОК","",ROUND(I27-L27,6))</f>
        <v/>
      </c>
      <c r="N27" s="15" t="str">
        <f>IF(E27&lt;&gt;"ОК","",IF(AND(I27=0,L27=0),"Корректировка не нужна",IF(M27=0,"Корректировка внесена",IF(L27=0,"Внесите корректировку на "&amp;DAY(Q27)&amp;"."&amp;MONTH(Q27)&amp;"."&amp;YEAR(Q27)&amp;": "&amp;IF(M27&gt;0,"+","")&amp;M27&amp;" "&amp;G27,"Проверьте корректировки: внесено "&amp;L27&amp;", нужно "&amp;I27&amp;" "&amp;G27))))</f>
        <v/>
      </c>
      <c r="O27" s="22" t="str">
        <f>IF(E27&lt;&gt;"ОК","",IF(SUMPRODUCT(MAX(($B$6:$B$1005=B27)*($Q$6:$Q$1005&lt;Q27)*($E$6:$E$1005="ОК")*$Q$6:$Q$1005))&gt;0,SUMPRODUCT(MAX(($B$6:$B$1005=B27)*($Q$6:$Q$1005&lt;Q27)*($E$6:$E$1005="ОК")*$Q$6:$Q$1005))+1,INT('Номенклатура'!$C$2)))</f>
        <v/>
      </c>
      <c r="P27" s="18" t="str">
        <f>IF(E27&lt;&gt;"ОК","",-(SUMIFS('Движения'!$F$6:$F$5005,'Движения'!$B$6:$B$5005,B27,'Движения'!$C$6:$C$5005,"Расход",'Движения'!$A$6:$A$5005,"&gt;="&amp;O27,'Движения'!$A$6:$A$5005,"&lt;"&amp;(Q27+1))+SUMIFS('Движения'!$F$6:$F$5005,'Движения'!$B$6:$B$5005,B27,'Движения'!$C$6:$C$5005,"Списание",'Движения'!$A$6:$A$5005,"&gt;="&amp;O27,'Движения'!$A$6:$A$5005,"&lt;"&amp;(Q27+1))))</f>
        <v/>
      </c>
      <c r="Q27" s="18" t="str">
        <f>IF(ISNUMBER(A27),INT(A27),0)</f>
        <v/>
      </c>
    </row>
    <row r="28" spans="1:17" x14ac:dyDescent="0.25">
      <c r="A28" s="16"/>
      <c r="B28" s="13"/>
      <c r="C28" s="14"/>
      <c r="D28" s="13"/>
      <c r="E28" s="15" t="str">
        <f>IF(COUNTA(A28:D28)=0,"",IF(NOT(ISNUMBER(A28)),"Укажите дату",IF(B28="","Укажите код",IF(NOT(AND(ISTEXT(B28),LEN(B28)&gt;0,LEN(B28)&lt;=30,ISNUMBER(FIND(LEFT(B28,1),"ABCDEFGHIJKLMNOPQRSTUVWXYZ")),SUMPRODUCT((MID(B28,{1,2,3,4,5,6,7,8,9,10,11,12,13,14,15,16,17,18,19,20,21,22,23,24,25,26,27,28,29,30},1)&lt;&gt;"")*ISERROR(FIND(MID(B28,{1,2,3,4,5,6,7,8,9,10,11,12,13,14,15,16,17,18,19,20,21,22,23,24,25,26,27,28,29,30},1),"ABCDEFGHIJKLMNOPQRSTUVWXYZ0123456789-_")))=0,ISERROR(VALUE(B28)))),"Недопустимый код: только латинские буквы A-Z в верхнем регистре, цифры, - и _; начало с буквы, до 30 символов (например MILK-001)",IF(SUMPRODUCT(--EXACT('Номенклатура'!$A$6:$A$205,B28))=0,"Код не найден",IF(SUMPRODUCT(--EXACT('Номенклатура'!$A$6:$A$205,B28))&gt;1,"Код повторяется в номенклатуре",IF(NOT(ISNUMBER(C28)),"Укажите фактическое количество",IF(C28&lt;0,"Факт не может быть меньше нуля",IF(NOT(ISNUMBER('Номенклатура'!$C$2)),"Укажите дату начала учёта",IF(Q28&lt;INT('Номенклатура'!$C$2),"Дата раньше начала учёта","ОК"))))))))))</f>
        <v/>
      </c>
      <c r="F28" s="15" t="str">
        <f>IF(E28&lt;&gt;"ОК","",INDEX('Номенклатура'!$B$6:$B$205,SUMPRODUCT(EXACT('Номенклатура'!$A$6:$A$205,B28)*(ROW('Номенклатура'!$A$6:$A$205)-5)))&amp;"")</f>
        <v/>
      </c>
      <c r="G28" s="17" t="str">
        <f>IF(E28&lt;&gt;"ОК","",INDEX('Номенклатура'!$D$6:$D$205,SUMPRODUCT(EXACT('Номенклатура'!$A$6:$A$205,B28)*(ROW('Номенклатура'!$A$6:$A$205)-5)))&amp;"")</f>
        <v/>
      </c>
      <c r="H28" s="18" t="str">
        <f>IF(E28&lt;&gt;"ОК","",ROUND(N(INDEX('Номенклатура'!$F$6:$F$205,SUMPRODUCT(EXACT('Номенклатура'!$A$6:$A$205,B28)*(ROW('Номенклатура'!$A$6:$A$205)-5))))+SUMIFS('Движения'!$F$6:$F$5005,'Движения'!$B$6:$B$5005,B28,'Движения'!$A$6:$A$5005,"&lt;"&amp;(Q28+1))-SUMIFS('Движения'!$F$6:$F$5005,'Движения'!$B$6:$B$5005,B28,'Движения'!$C$6:$C$5005,"Корректировка остатка",'Движения'!$A$6:$A$5005,"&gt;="&amp;Q28,'Движения'!$A$6:$A$5005,"&lt;"&amp;(Q28+1)),6))</f>
        <v/>
      </c>
      <c r="I28" s="18" t="str">
        <f>IF(E28&lt;&gt;"ОК","",ROUND(C28-H28,6))</f>
        <v/>
      </c>
      <c r="J28" s="21" t="str">
        <f>IF(E28&lt;&gt;"ОК","",IF(P28&gt;0,ABS(I28)/P28,"нет базы"))</f>
        <v/>
      </c>
      <c r="K28" s="17" t="str">
        <f>IF(E28&lt;&gt;"ОК","",IF(I28&lt;0,"Недостача",IF(I28&gt;0,"Излишек","Совпадает")))</f>
        <v/>
      </c>
      <c r="L28" s="18" t="str">
        <f>IF(E28&lt;&gt;"ОК","",ROUND(SUMIFS('Движения'!$F$6:$F$5005,'Движения'!$B$6:$B$5005,B28,'Движения'!$C$6:$C$5005,"Корректировка остатка",'Движения'!$A$6:$A$5005,"&gt;="&amp;Q28,'Движения'!$A$6:$A$5005,"&lt;"&amp;(Q28+1)),6))</f>
        <v/>
      </c>
      <c r="M28" s="18" t="str">
        <f>IF(E28&lt;&gt;"ОК","",ROUND(I28-L28,6))</f>
        <v/>
      </c>
      <c r="N28" s="15" t="str">
        <f>IF(E28&lt;&gt;"ОК","",IF(AND(I28=0,L28=0),"Корректировка не нужна",IF(M28=0,"Корректировка внесена",IF(L28=0,"Внесите корректировку на "&amp;DAY(Q28)&amp;"."&amp;MONTH(Q28)&amp;"."&amp;YEAR(Q28)&amp;": "&amp;IF(M28&gt;0,"+","")&amp;M28&amp;" "&amp;G28,"Проверьте корректировки: внесено "&amp;L28&amp;", нужно "&amp;I28&amp;" "&amp;G28))))</f>
        <v/>
      </c>
      <c r="O28" s="22" t="str">
        <f>IF(E28&lt;&gt;"ОК","",IF(SUMPRODUCT(MAX(($B$6:$B$1005=B28)*($Q$6:$Q$1005&lt;Q28)*($E$6:$E$1005="ОК")*$Q$6:$Q$1005))&gt;0,SUMPRODUCT(MAX(($B$6:$B$1005=B28)*($Q$6:$Q$1005&lt;Q28)*($E$6:$E$1005="ОК")*$Q$6:$Q$1005))+1,INT('Номенклатура'!$C$2)))</f>
        <v/>
      </c>
      <c r="P28" s="18" t="str">
        <f>IF(E28&lt;&gt;"ОК","",-(SUMIFS('Движения'!$F$6:$F$5005,'Движения'!$B$6:$B$5005,B28,'Движения'!$C$6:$C$5005,"Расход",'Движения'!$A$6:$A$5005,"&gt;="&amp;O28,'Движения'!$A$6:$A$5005,"&lt;"&amp;(Q28+1))+SUMIFS('Движения'!$F$6:$F$5005,'Движения'!$B$6:$B$5005,B28,'Движения'!$C$6:$C$5005,"Списание",'Движения'!$A$6:$A$5005,"&gt;="&amp;O28,'Движения'!$A$6:$A$5005,"&lt;"&amp;(Q28+1))))</f>
        <v/>
      </c>
      <c r="Q28" s="18" t="str">
        <f>IF(ISNUMBER(A28),INT(A28),0)</f>
        <v/>
      </c>
    </row>
    <row r="29" spans="1:17" x14ac:dyDescent="0.25">
      <c r="A29" s="16"/>
      <c r="B29" s="13"/>
      <c r="C29" s="14"/>
      <c r="D29" s="13"/>
      <c r="E29" s="15" t="str">
        <f>IF(COUNTA(A29:D29)=0,"",IF(NOT(ISNUMBER(A29)),"Укажите дату",IF(B29="","Укажите код",IF(NOT(AND(ISTEXT(B29),LEN(B29)&gt;0,LEN(B29)&lt;=30,ISNUMBER(FIND(LEFT(B29,1),"ABCDEFGHIJKLMNOPQRSTUVWXYZ")),SUMPRODUCT((MID(B29,{1,2,3,4,5,6,7,8,9,10,11,12,13,14,15,16,17,18,19,20,21,22,23,24,25,26,27,28,29,30},1)&lt;&gt;"")*ISERROR(FIND(MID(B29,{1,2,3,4,5,6,7,8,9,10,11,12,13,14,15,16,17,18,19,20,21,22,23,24,25,26,27,28,29,30},1),"ABCDEFGHIJKLMNOPQRSTUVWXYZ0123456789-_")))=0,ISERROR(VALUE(B29)))),"Недопустимый код: только латинские буквы A-Z в верхнем регистре, цифры, - и _; начало с буквы, до 30 символов (например MILK-001)",IF(SUMPRODUCT(--EXACT('Номенклатура'!$A$6:$A$205,B29))=0,"Код не найден",IF(SUMPRODUCT(--EXACT('Номенклатура'!$A$6:$A$205,B29))&gt;1,"Код повторяется в номенклатуре",IF(NOT(ISNUMBER(C29)),"Укажите фактическое количество",IF(C29&lt;0,"Факт не может быть меньше нуля",IF(NOT(ISNUMBER('Номенклатура'!$C$2)),"Укажите дату начала учёта",IF(Q29&lt;INT('Номенклатура'!$C$2),"Дата раньше начала учёта","ОК"))))))))))</f>
        <v/>
      </c>
      <c r="F29" s="15" t="str">
        <f>IF(E29&lt;&gt;"ОК","",INDEX('Номенклатура'!$B$6:$B$205,SUMPRODUCT(EXACT('Номенклатура'!$A$6:$A$205,B29)*(ROW('Номенклатура'!$A$6:$A$205)-5)))&amp;"")</f>
        <v/>
      </c>
      <c r="G29" s="17" t="str">
        <f>IF(E29&lt;&gt;"ОК","",INDEX('Номенклатура'!$D$6:$D$205,SUMPRODUCT(EXACT('Номенклатура'!$A$6:$A$205,B29)*(ROW('Номенклатура'!$A$6:$A$205)-5)))&amp;"")</f>
        <v/>
      </c>
      <c r="H29" s="18" t="str">
        <f>IF(E29&lt;&gt;"ОК","",ROUND(N(INDEX('Номенклатура'!$F$6:$F$205,SUMPRODUCT(EXACT('Номенклатура'!$A$6:$A$205,B29)*(ROW('Номенклатура'!$A$6:$A$205)-5))))+SUMIFS('Движения'!$F$6:$F$5005,'Движения'!$B$6:$B$5005,B29,'Движения'!$A$6:$A$5005,"&lt;"&amp;(Q29+1))-SUMIFS('Движения'!$F$6:$F$5005,'Движения'!$B$6:$B$5005,B29,'Движения'!$C$6:$C$5005,"Корректировка остатка",'Движения'!$A$6:$A$5005,"&gt;="&amp;Q29,'Движения'!$A$6:$A$5005,"&lt;"&amp;(Q29+1)),6))</f>
        <v/>
      </c>
      <c r="I29" s="18" t="str">
        <f>IF(E29&lt;&gt;"ОК","",ROUND(C29-H29,6))</f>
        <v/>
      </c>
      <c r="J29" s="21" t="str">
        <f>IF(E29&lt;&gt;"ОК","",IF(P29&gt;0,ABS(I29)/P29,"нет базы"))</f>
        <v/>
      </c>
      <c r="K29" s="17" t="str">
        <f>IF(E29&lt;&gt;"ОК","",IF(I29&lt;0,"Недостача",IF(I29&gt;0,"Излишек","Совпадает")))</f>
        <v/>
      </c>
      <c r="L29" s="18" t="str">
        <f>IF(E29&lt;&gt;"ОК","",ROUND(SUMIFS('Движения'!$F$6:$F$5005,'Движения'!$B$6:$B$5005,B29,'Движения'!$C$6:$C$5005,"Корректировка остатка",'Движения'!$A$6:$A$5005,"&gt;="&amp;Q29,'Движения'!$A$6:$A$5005,"&lt;"&amp;(Q29+1)),6))</f>
        <v/>
      </c>
      <c r="M29" s="18" t="str">
        <f>IF(E29&lt;&gt;"ОК","",ROUND(I29-L29,6))</f>
        <v/>
      </c>
      <c r="N29" s="15" t="str">
        <f>IF(E29&lt;&gt;"ОК","",IF(AND(I29=0,L29=0),"Корректировка не нужна",IF(M29=0,"Корректировка внесена",IF(L29=0,"Внесите корректировку на "&amp;DAY(Q29)&amp;"."&amp;MONTH(Q29)&amp;"."&amp;YEAR(Q29)&amp;": "&amp;IF(M29&gt;0,"+","")&amp;M29&amp;" "&amp;G29,"Проверьте корректировки: внесено "&amp;L29&amp;", нужно "&amp;I29&amp;" "&amp;G29))))</f>
        <v/>
      </c>
      <c r="O29" s="22" t="str">
        <f>IF(E29&lt;&gt;"ОК","",IF(SUMPRODUCT(MAX(($B$6:$B$1005=B29)*($Q$6:$Q$1005&lt;Q29)*($E$6:$E$1005="ОК")*$Q$6:$Q$1005))&gt;0,SUMPRODUCT(MAX(($B$6:$B$1005=B29)*($Q$6:$Q$1005&lt;Q29)*($E$6:$E$1005="ОК")*$Q$6:$Q$1005))+1,INT('Номенклатура'!$C$2)))</f>
        <v/>
      </c>
      <c r="P29" s="18" t="str">
        <f>IF(E29&lt;&gt;"ОК","",-(SUMIFS('Движения'!$F$6:$F$5005,'Движения'!$B$6:$B$5005,B29,'Движения'!$C$6:$C$5005,"Расход",'Движения'!$A$6:$A$5005,"&gt;="&amp;O29,'Движения'!$A$6:$A$5005,"&lt;"&amp;(Q29+1))+SUMIFS('Движения'!$F$6:$F$5005,'Движения'!$B$6:$B$5005,B29,'Движения'!$C$6:$C$5005,"Списание",'Движения'!$A$6:$A$5005,"&gt;="&amp;O29,'Движения'!$A$6:$A$5005,"&lt;"&amp;(Q29+1))))</f>
        <v/>
      </c>
      <c r="Q29" s="18" t="str">
        <f>IF(ISNUMBER(A29),INT(A29),0)</f>
        <v/>
      </c>
    </row>
    <row r="30" spans="1:17" x14ac:dyDescent="0.25">
      <c r="A30" s="16"/>
      <c r="B30" s="13"/>
      <c r="C30" s="14"/>
      <c r="D30" s="13"/>
      <c r="E30" s="15" t="str">
        <f>IF(COUNTA(A30:D30)=0,"",IF(NOT(ISNUMBER(A30)),"Укажите дату",IF(B30="","Укажите код",IF(NOT(AND(ISTEXT(B30),LEN(B30)&gt;0,LEN(B30)&lt;=30,ISNUMBER(FIND(LEFT(B30,1),"ABCDEFGHIJKLMNOPQRSTUVWXYZ")),SUMPRODUCT((MID(B30,{1,2,3,4,5,6,7,8,9,10,11,12,13,14,15,16,17,18,19,20,21,22,23,24,25,26,27,28,29,30},1)&lt;&gt;"")*ISERROR(FIND(MID(B30,{1,2,3,4,5,6,7,8,9,10,11,12,13,14,15,16,17,18,19,20,21,22,23,24,25,26,27,28,29,30},1),"ABCDEFGHIJKLMNOPQRSTUVWXYZ0123456789-_")))=0,ISERROR(VALUE(B30)))),"Недопустимый код: только латинские буквы A-Z в верхнем регистре, цифры, - и _; начало с буквы, до 30 символов (например MILK-001)",IF(SUMPRODUCT(--EXACT('Номенклатура'!$A$6:$A$205,B30))=0,"Код не найден",IF(SUMPRODUCT(--EXACT('Номенклатура'!$A$6:$A$205,B30))&gt;1,"Код повторяется в номенклатуре",IF(NOT(ISNUMBER(C30)),"Укажите фактическое количество",IF(C30&lt;0,"Факт не может быть меньше нуля",IF(NOT(ISNUMBER('Номенклатура'!$C$2)),"Укажите дату начала учёта",IF(Q30&lt;INT('Номенклатура'!$C$2),"Дата раньше начала учёта","ОК"))))))))))</f>
        <v/>
      </c>
      <c r="F30" s="15" t="str">
        <f>IF(E30&lt;&gt;"ОК","",INDEX('Номенклатура'!$B$6:$B$205,SUMPRODUCT(EXACT('Номенклатура'!$A$6:$A$205,B30)*(ROW('Номенклатура'!$A$6:$A$205)-5)))&amp;"")</f>
        <v/>
      </c>
      <c r="G30" s="17" t="str">
        <f>IF(E30&lt;&gt;"ОК","",INDEX('Номенклатура'!$D$6:$D$205,SUMPRODUCT(EXACT('Номенклатура'!$A$6:$A$205,B30)*(ROW('Номенклатура'!$A$6:$A$205)-5)))&amp;"")</f>
        <v/>
      </c>
      <c r="H30" s="18" t="str">
        <f>IF(E30&lt;&gt;"ОК","",ROUND(N(INDEX('Номенклатура'!$F$6:$F$205,SUMPRODUCT(EXACT('Номенклатура'!$A$6:$A$205,B30)*(ROW('Номенклатура'!$A$6:$A$205)-5))))+SUMIFS('Движения'!$F$6:$F$5005,'Движения'!$B$6:$B$5005,B30,'Движения'!$A$6:$A$5005,"&lt;"&amp;(Q30+1))-SUMIFS('Движения'!$F$6:$F$5005,'Движения'!$B$6:$B$5005,B30,'Движения'!$C$6:$C$5005,"Корректировка остатка",'Движения'!$A$6:$A$5005,"&gt;="&amp;Q30,'Движения'!$A$6:$A$5005,"&lt;"&amp;(Q30+1)),6))</f>
        <v/>
      </c>
      <c r="I30" s="18" t="str">
        <f>IF(E30&lt;&gt;"ОК","",ROUND(C30-H30,6))</f>
        <v/>
      </c>
      <c r="J30" s="21" t="str">
        <f>IF(E30&lt;&gt;"ОК","",IF(P30&gt;0,ABS(I30)/P30,"нет базы"))</f>
        <v/>
      </c>
      <c r="K30" s="17" t="str">
        <f>IF(E30&lt;&gt;"ОК","",IF(I30&lt;0,"Недостача",IF(I30&gt;0,"Излишек","Совпадает")))</f>
        <v/>
      </c>
      <c r="L30" s="18" t="str">
        <f>IF(E30&lt;&gt;"ОК","",ROUND(SUMIFS('Движения'!$F$6:$F$5005,'Движения'!$B$6:$B$5005,B30,'Движения'!$C$6:$C$5005,"Корректировка остатка",'Движения'!$A$6:$A$5005,"&gt;="&amp;Q30,'Движения'!$A$6:$A$5005,"&lt;"&amp;(Q30+1)),6))</f>
        <v/>
      </c>
      <c r="M30" s="18" t="str">
        <f>IF(E30&lt;&gt;"ОК","",ROUND(I30-L30,6))</f>
        <v/>
      </c>
      <c r="N30" s="15" t="str">
        <f>IF(E30&lt;&gt;"ОК","",IF(AND(I30=0,L30=0),"Корректировка не нужна",IF(M30=0,"Корректировка внесена",IF(L30=0,"Внесите корректировку на "&amp;DAY(Q30)&amp;"."&amp;MONTH(Q30)&amp;"."&amp;YEAR(Q30)&amp;": "&amp;IF(M30&gt;0,"+","")&amp;M30&amp;" "&amp;G30,"Проверьте корректировки: внесено "&amp;L30&amp;", нужно "&amp;I30&amp;" "&amp;G30))))</f>
        <v/>
      </c>
      <c r="O30" s="22" t="str">
        <f>IF(E30&lt;&gt;"ОК","",IF(SUMPRODUCT(MAX(($B$6:$B$1005=B30)*($Q$6:$Q$1005&lt;Q30)*($E$6:$E$1005="ОК")*$Q$6:$Q$1005))&gt;0,SUMPRODUCT(MAX(($B$6:$B$1005=B30)*($Q$6:$Q$1005&lt;Q30)*($E$6:$E$1005="ОК")*$Q$6:$Q$1005))+1,INT('Номенклатура'!$C$2)))</f>
        <v/>
      </c>
      <c r="P30" s="18" t="str">
        <f>IF(E30&lt;&gt;"ОК","",-(SUMIFS('Движения'!$F$6:$F$5005,'Движения'!$B$6:$B$5005,B30,'Движения'!$C$6:$C$5005,"Расход",'Движения'!$A$6:$A$5005,"&gt;="&amp;O30,'Движения'!$A$6:$A$5005,"&lt;"&amp;(Q30+1))+SUMIFS('Движения'!$F$6:$F$5005,'Движения'!$B$6:$B$5005,B30,'Движения'!$C$6:$C$5005,"Списание",'Движения'!$A$6:$A$5005,"&gt;="&amp;O30,'Движения'!$A$6:$A$5005,"&lt;"&amp;(Q30+1))))</f>
        <v/>
      </c>
      <c r="Q30" s="18" t="str">
        <f>IF(ISNUMBER(A30),INT(A30),0)</f>
        <v/>
      </c>
    </row>
    <row r="31" spans="1:17" x14ac:dyDescent="0.25">
      <c r="A31" s="16"/>
      <c r="B31" s="13"/>
      <c r="C31" s="14"/>
      <c r="D31" s="13"/>
      <c r="E31" s="15" t="str">
        <f>IF(COUNTA(A31:D31)=0,"",IF(NOT(ISNUMBER(A31)),"Укажите дату",IF(B31="","Укажите код",IF(NOT(AND(ISTEXT(B31),LEN(B31)&gt;0,LEN(B31)&lt;=30,ISNUMBER(FIND(LEFT(B31,1),"ABCDEFGHIJKLMNOPQRSTUVWXYZ")),SUMPRODUCT((MID(B31,{1,2,3,4,5,6,7,8,9,10,11,12,13,14,15,16,17,18,19,20,21,22,23,24,25,26,27,28,29,30},1)&lt;&gt;"")*ISERROR(FIND(MID(B31,{1,2,3,4,5,6,7,8,9,10,11,12,13,14,15,16,17,18,19,20,21,22,23,24,25,26,27,28,29,30},1),"ABCDEFGHIJKLMNOPQRSTUVWXYZ0123456789-_")))=0,ISERROR(VALUE(B31)))),"Недопустимый код: только латинские буквы A-Z в верхнем регистре, цифры, - и _; начало с буквы, до 30 символов (например MILK-001)",IF(SUMPRODUCT(--EXACT('Номенклатура'!$A$6:$A$205,B31))=0,"Код не найден",IF(SUMPRODUCT(--EXACT('Номенклатура'!$A$6:$A$205,B31))&gt;1,"Код повторяется в номенклатуре",IF(NOT(ISNUMBER(C31)),"Укажите фактическое количество",IF(C31&lt;0,"Факт не может быть меньше нуля",IF(NOT(ISNUMBER('Номенклатура'!$C$2)),"Укажите дату начала учёта",IF(Q31&lt;INT('Номенклатура'!$C$2),"Дата раньше начала учёта","ОК"))))))))))</f>
        <v/>
      </c>
      <c r="F31" s="15" t="str">
        <f>IF(E31&lt;&gt;"ОК","",INDEX('Номенклатура'!$B$6:$B$205,SUMPRODUCT(EXACT('Номенклатура'!$A$6:$A$205,B31)*(ROW('Номенклатура'!$A$6:$A$205)-5)))&amp;"")</f>
        <v/>
      </c>
      <c r="G31" s="17" t="str">
        <f>IF(E31&lt;&gt;"ОК","",INDEX('Номенклатура'!$D$6:$D$205,SUMPRODUCT(EXACT('Номенклатура'!$A$6:$A$205,B31)*(ROW('Номенклатура'!$A$6:$A$205)-5)))&amp;"")</f>
        <v/>
      </c>
      <c r="H31" s="18" t="str">
        <f>IF(E31&lt;&gt;"ОК","",ROUND(N(INDEX('Номенклатура'!$F$6:$F$205,SUMPRODUCT(EXACT('Номенклатура'!$A$6:$A$205,B31)*(ROW('Номенклатура'!$A$6:$A$205)-5))))+SUMIFS('Движения'!$F$6:$F$5005,'Движения'!$B$6:$B$5005,B31,'Движения'!$A$6:$A$5005,"&lt;"&amp;(Q31+1))-SUMIFS('Движения'!$F$6:$F$5005,'Движения'!$B$6:$B$5005,B31,'Движения'!$C$6:$C$5005,"Корректировка остатка",'Движения'!$A$6:$A$5005,"&gt;="&amp;Q31,'Движения'!$A$6:$A$5005,"&lt;"&amp;(Q31+1)),6))</f>
        <v/>
      </c>
      <c r="I31" s="18" t="str">
        <f>IF(E31&lt;&gt;"ОК","",ROUND(C31-H31,6))</f>
        <v/>
      </c>
      <c r="J31" s="21" t="str">
        <f>IF(E31&lt;&gt;"ОК","",IF(P31&gt;0,ABS(I31)/P31,"нет базы"))</f>
        <v/>
      </c>
      <c r="K31" s="17" t="str">
        <f>IF(E31&lt;&gt;"ОК","",IF(I31&lt;0,"Недостача",IF(I31&gt;0,"Излишек","Совпадает")))</f>
        <v/>
      </c>
      <c r="L31" s="18" t="str">
        <f>IF(E31&lt;&gt;"ОК","",ROUND(SUMIFS('Движения'!$F$6:$F$5005,'Движения'!$B$6:$B$5005,B31,'Движения'!$C$6:$C$5005,"Корректировка остатка",'Движения'!$A$6:$A$5005,"&gt;="&amp;Q31,'Движения'!$A$6:$A$5005,"&lt;"&amp;(Q31+1)),6))</f>
        <v/>
      </c>
      <c r="M31" s="18" t="str">
        <f>IF(E31&lt;&gt;"ОК","",ROUND(I31-L31,6))</f>
        <v/>
      </c>
      <c r="N31" s="15" t="str">
        <f>IF(E31&lt;&gt;"ОК","",IF(AND(I31=0,L31=0),"Корректировка не нужна",IF(M31=0,"Корректировка внесена",IF(L31=0,"Внесите корректировку на "&amp;DAY(Q31)&amp;"."&amp;MONTH(Q31)&amp;"."&amp;YEAR(Q31)&amp;": "&amp;IF(M31&gt;0,"+","")&amp;M31&amp;" "&amp;G31,"Проверьте корректировки: внесено "&amp;L31&amp;", нужно "&amp;I31&amp;" "&amp;G31))))</f>
        <v/>
      </c>
      <c r="O31" s="22" t="str">
        <f>IF(E31&lt;&gt;"ОК","",IF(SUMPRODUCT(MAX(($B$6:$B$1005=B31)*($Q$6:$Q$1005&lt;Q31)*($E$6:$E$1005="ОК")*$Q$6:$Q$1005))&gt;0,SUMPRODUCT(MAX(($B$6:$B$1005=B31)*($Q$6:$Q$1005&lt;Q31)*($E$6:$E$1005="ОК")*$Q$6:$Q$1005))+1,INT('Номенклатура'!$C$2)))</f>
        <v/>
      </c>
      <c r="P31" s="18" t="str">
        <f>IF(E31&lt;&gt;"ОК","",-(SUMIFS('Движения'!$F$6:$F$5005,'Движения'!$B$6:$B$5005,B31,'Движения'!$C$6:$C$5005,"Расход",'Движения'!$A$6:$A$5005,"&gt;="&amp;O31,'Движения'!$A$6:$A$5005,"&lt;"&amp;(Q31+1))+SUMIFS('Движения'!$F$6:$F$5005,'Движения'!$B$6:$B$5005,B31,'Движения'!$C$6:$C$5005,"Списание",'Движения'!$A$6:$A$5005,"&gt;="&amp;O31,'Движения'!$A$6:$A$5005,"&lt;"&amp;(Q31+1))))</f>
        <v/>
      </c>
      <c r="Q31" s="18" t="str">
        <f>IF(ISNUMBER(A31),INT(A31),0)</f>
        <v/>
      </c>
    </row>
    <row r="32" spans="1:17" x14ac:dyDescent="0.25">
      <c r="A32" s="16"/>
      <c r="B32" s="13"/>
      <c r="C32" s="14"/>
      <c r="D32" s="13"/>
      <c r="E32" s="15" t="str">
        <f>IF(COUNTA(A32:D32)=0,"",IF(NOT(ISNUMBER(A32)),"Укажите дату",IF(B32="","Укажите код",IF(NOT(AND(ISTEXT(B32),LEN(B32)&gt;0,LEN(B32)&lt;=30,ISNUMBER(FIND(LEFT(B32,1),"ABCDEFGHIJKLMNOPQRSTUVWXYZ")),SUMPRODUCT((MID(B32,{1,2,3,4,5,6,7,8,9,10,11,12,13,14,15,16,17,18,19,20,21,22,23,24,25,26,27,28,29,30},1)&lt;&gt;"")*ISERROR(FIND(MID(B32,{1,2,3,4,5,6,7,8,9,10,11,12,13,14,15,16,17,18,19,20,21,22,23,24,25,26,27,28,29,30},1),"ABCDEFGHIJKLMNOPQRSTUVWXYZ0123456789-_")))=0,ISERROR(VALUE(B32)))),"Недопустимый код: только латинские буквы A-Z в верхнем регистре, цифры, - и _; начало с буквы, до 30 символов (например MILK-001)",IF(SUMPRODUCT(--EXACT('Номенклатура'!$A$6:$A$205,B32))=0,"Код не найден",IF(SUMPRODUCT(--EXACT('Номенклатура'!$A$6:$A$205,B32))&gt;1,"Код повторяется в номенклатуре",IF(NOT(ISNUMBER(C32)),"Укажите фактическое количество",IF(C32&lt;0,"Факт не может быть меньше нуля",IF(NOT(ISNUMBER('Номенклатура'!$C$2)),"Укажите дату начала учёта",IF(Q32&lt;INT('Номенклатура'!$C$2),"Дата раньше начала учёта","ОК"))))))))))</f>
        <v/>
      </c>
      <c r="F32" s="15" t="str">
        <f>IF(E32&lt;&gt;"ОК","",INDEX('Номенклатура'!$B$6:$B$205,SUMPRODUCT(EXACT('Номенклатура'!$A$6:$A$205,B32)*(ROW('Номенклатура'!$A$6:$A$205)-5)))&amp;"")</f>
        <v/>
      </c>
      <c r="G32" s="17" t="str">
        <f>IF(E32&lt;&gt;"ОК","",INDEX('Номенклатура'!$D$6:$D$205,SUMPRODUCT(EXACT('Номенклатура'!$A$6:$A$205,B32)*(ROW('Номенклатура'!$A$6:$A$205)-5)))&amp;"")</f>
        <v/>
      </c>
      <c r="H32" s="18" t="str">
        <f>IF(E32&lt;&gt;"ОК","",ROUND(N(INDEX('Номенклатура'!$F$6:$F$205,SUMPRODUCT(EXACT('Номенклатура'!$A$6:$A$205,B32)*(ROW('Номенклатура'!$A$6:$A$205)-5))))+SUMIFS('Движения'!$F$6:$F$5005,'Движения'!$B$6:$B$5005,B32,'Движения'!$A$6:$A$5005,"&lt;"&amp;(Q32+1))-SUMIFS('Движения'!$F$6:$F$5005,'Движения'!$B$6:$B$5005,B32,'Движения'!$C$6:$C$5005,"Корректировка остатка",'Движения'!$A$6:$A$5005,"&gt;="&amp;Q32,'Движения'!$A$6:$A$5005,"&lt;"&amp;(Q32+1)),6))</f>
        <v/>
      </c>
      <c r="I32" s="18" t="str">
        <f>IF(E32&lt;&gt;"ОК","",ROUND(C32-H32,6))</f>
        <v/>
      </c>
      <c r="J32" s="21" t="str">
        <f>IF(E32&lt;&gt;"ОК","",IF(P32&gt;0,ABS(I32)/P32,"нет базы"))</f>
        <v/>
      </c>
      <c r="K32" s="17" t="str">
        <f>IF(E32&lt;&gt;"ОК","",IF(I32&lt;0,"Недостача",IF(I32&gt;0,"Излишек","Совпадает")))</f>
        <v/>
      </c>
      <c r="L32" s="18" t="str">
        <f>IF(E32&lt;&gt;"ОК","",ROUND(SUMIFS('Движения'!$F$6:$F$5005,'Движения'!$B$6:$B$5005,B32,'Движения'!$C$6:$C$5005,"Корректировка остатка",'Движения'!$A$6:$A$5005,"&gt;="&amp;Q32,'Движения'!$A$6:$A$5005,"&lt;"&amp;(Q32+1)),6))</f>
        <v/>
      </c>
      <c r="M32" s="18" t="str">
        <f>IF(E32&lt;&gt;"ОК","",ROUND(I32-L32,6))</f>
        <v/>
      </c>
      <c r="N32" s="15" t="str">
        <f>IF(E32&lt;&gt;"ОК","",IF(AND(I32=0,L32=0),"Корректировка не нужна",IF(M32=0,"Корректировка внесена",IF(L32=0,"Внесите корректировку на "&amp;DAY(Q32)&amp;"."&amp;MONTH(Q32)&amp;"."&amp;YEAR(Q32)&amp;": "&amp;IF(M32&gt;0,"+","")&amp;M32&amp;" "&amp;G32,"Проверьте корректировки: внесено "&amp;L32&amp;", нужно "&amp;I32&amp;" "&amp;G32))))</f>
        <v/>
      </c>
      <c r="O32" s="22" t="str">
        <f>IF(E32&lt;&gt;"ОК","",IF(SUMPRODUCT(MAX(($B$6:$B$1005=B32)*($Q$6:$Q$1005&lt;Q32)*($E$6:$E$1005="ОК")*$Q$6:$Q$1005))&gt;0,SUMPRODUCT(MAX(($B$6:$B$1005=B32)*($Q$6:$Q$1005&lt;Q32)*($E$6:$E$1005="ОК")*$Q$6:$Q$1005))+1,INT('Номенклатура'!$C$2)))</f>
        <v/>
      </c>
      <c r="P32" s="18" t="str">
        <f>IF(E32&lt;&gt;"ОК","",-(SUMIFS('Движения'!$F$6:$F$5005,'Движения'!$B$6:$B$5005,B32,'Движения'!$C$6:$C$5005,"Расход",'Движения'!$A$6:$A$5005,"&gt;="&amp;O32,'Движения'!$A$6:$A$5005,"&lt;"&amp;(Q32+1))+SUMIFS('Движения'!$F$6:$F$5005,'Движения'!$B$6:$B$5005,B32,'Движения'!$C$6:$C$5005,"Списание",'Движения'!$A$6:$A$5005,"&gt;="&amp;O32,'Движения'!$A$6:$A$5005,"&lt;"&amp;(Q32+1))))</f>
        <v/>
      </c>
      <c r="Q32" s="18" t="str">
        <f>IF(ISNUMBER(A32),INT(A32),0)</f>
        <v/>
      </c>
    </row>
    <row r="33" spans="1:17" x14ac:dyDescent="0.25">
      <c r="A33" s="16"/>
      <c r="B33" s="13"/>
      <c r="C33" s="14"/>
      <c r="D33" s="13"/>
      <c r="E33" s="15" t="str">
        <f>IF(COUNTA(A33:D33)=0,"",IF(NOT(ISNUMBER(A33)),"Укажите дату",IF(B33="","Укажите код",IF(NOT(AND(ISTEXT(B33),LEN(B33)&gt;0,LEN(B33)&lt;=30,ISNUMBER(FIND(LEFT(B33,1),"ABCDEFGHIJKLMNOPQRSTUVWXYZ")),SUMPRODUCT((MID(B33,{1,2,3,4,5,6,7,8,9,10,11,12,13,14,15,16,17,18,19,20,21,22,23,24,25,26,27,28,29,30},1)&lt;&gt;"")*ISERROR(FIND(MID(B33,{1,2,3,4,5,6,7,8,9,10,11,12,13,14,15,16,17,18,19,20,21,22,23,24,25,26,27,28,29,30},1),"ABCDEFGHIJKLMNOPQRSTUVWXYZ0123456789-_")))=0,ISERROR(VALUE(B33)))),"Недопустимый код: только латинские буквы A-Z в верхнем регистре, цифры, - и _; начало с буквы, до 30 символов (например MILK-001)",IF(SUMPRODUCT(--EXACT('Номенклатура'!$A$6:$A$205,B33))=0,"Код не найден",IF(SUMPRODUCT(--EXACT('Номенклатура'!$A$6:$A$205,B33))&gt;1,"Код повторяется в номенклатуре",IF(NOT(ISNUMBER(C33)),"Укажите фактическое количество",IF(C33&lt;0,"Факт не может быть меньше нуля",IF(NOT(ISNUMBER('Номенклатура'!$C$2)),"Укажите дату начала учёта",IF(Q33&lt;INT('Номенклатура'!$C$2),"Дата раньше начала учёта","ОК"))))))))))</f>
        <v/>
      </c>
      <c r="F33" s="15" t="str">
        <f>IF(E33&lt;&gt;"ОК","",INDEX('Номенклатура'!$B$6:$B$205,SUMPRODUCT(EXACT('Номенклатура'!$A$6:$A$205,B33)*(ROW('Номенклатура'!$A$6:$A$205)-5)))&amp;"")</f>
        <v/>
      </c>
      <c r="G33" s="17" t="str">
        <f>IF(E33&lt;&gt;"ОК","",INDEX('Номенклатура'!$D$6:$D$205,SUMPRODUCT(EXACT('Номенклатура'!$A$6:$A$205,B33)*(ROW('Номенклатура'!$A$6:$A$205)-5)))&amp;"")</f>
        <v/>
      </c>
      <c r="H33" s="18" t="str">
        <f>IF(E33&lt;&gt;"ОК","",ROUND(N(INDEX('Номенклатура'!$F$6:$F$205,SUMPRODUCT(EXACT('Номенклатура'!$A$6:$A$205,B33)*(ROW('Номенклатура'!$A$6:$A$205)-5))))+SUMIFS('Движения'!$F$6:$F$5005,'Движения'!$B$6:$B$5005,B33,'Движения'!$A$6:$A$5005,"&lt;"&amp;(Q33+1))-SUMIFS('Движения'!$F$6:$F$5005,'Движения'!$B$6:$B$5005,B33,'Движения'!$C$6:$C$5005,"Корректировка остатка",'Движения'!$A$6:$A$5005,"&gt;="&amp;Q33,'Движения'!$A$6:$A$5005,"&lt;"&amp;(Q33+1)),6))</f>
        <v/>
      </c>
      <c r="I33" s="18" t="str">
        <f>IF(E33&lt;&gt;"ОК","",ROUND(C33-H33,6))</f>
        <v/>
      </c>
      <c r="J33" s="21" t="str">
        <f>IF(E33&lt;&gt;"ОК","",IF(P33&gt;0,ABS(I33)/P33,"нет базы"))</f>
        <v/>
      </c>
      <c r="K33" s="17" t="str">
        <f>IF(E33&lt;&gt;"ОК","",IF(I33&lt;0,"Недостача",IF(I33&gt;0,"Излишек","Совпадает")))</f>
        <v/>
      </c>
      <c r="L33" s="18" t="str">
        <f>IF(E33&lt;&gt;"ОК","",ROUND(SUMIFS('Движения'!$F$6:$F$5005,'Движения'!$B$6:$B$5005,B33,'Движения'!$C$6:$C$5005,"Корректировка остатка",'Движения'!$A$6:$A$5005,"&gt;="&amp;Q33,'Движения'!$A$6:$A$5005,"&lt;"&amp;(Q33+1)),6))</f>
        <v/>
      </c>
      <c r="M33" s="18" t="str">
        <f>IF(E33&lt;&gt;"ОК","",ROUND(I33-L33,6))</f>
        <v/>
      </c>
      <c r="N33" s="15" t="str">
        <f>IF(E33&lt;&gt;"ОК","",IF(AND(I33=0,L33=0),"Корректировка не нужна",IF(M33=0,"Корректировка внесена",IF(L33=0,"Внесите корректировку на "&amp;DAY(Q33)&amp;"."&amp;MONTH(Q33)&amp;"."&amp;YEAR(Q33)&amp;": "&amp;IF(M33&gt;0,"+","")&amp;M33&amp;" "&amp;G33,"Проверьте корректировки: внесено "&amp;L33&amp;", нужно "&amp;I33&amp;" "&amp;G33))))</f>
        <v/>
      </c>
      <c r="O33" s="22" t="str">
        <f>IF(E33&lt;&gt;"ОК","",IF(SUMPRODUCT(MAX(($B$6:$B$1005=B33)*($Q$6:$Q$1005&lt;Q33)*($E$6:$E$1005="ОК")*$Q$6:$Q$1005))&gt;0,SUMPRODUCT(MAX(($B$6:$B$1005=B33)*($Q$6:$Q$1005&lt;Q33)*($E$6:$E$1005="ОК")*$Q$6:$Q$1005))+1,INT('Номенклатура'!$C$2)))</f>
        <v/>
      </c>
      <c r="P33" s="18" t="str">
        <f>IF(E33&lt;&gt;"ОК","",-(SUMIFS('Движения'!$F$6:$F$5005,'Движения'!$B$6:$B$5005,B33,'Движения'!$C$6:$C$5005,"Расход",'Движения'!$A$6:$A$5005,"&gt;="&amp;O33,'Движения'!$A$6:$A$5005,"&lt;"&amp;(Q33+1))+SUMIFS('Движения'!$F$6:$F$5005,'Движения'!$B$6:$B$5005,B33,'Движения'!$C$6:$C$5005,"Списание",'Движения'!$A$6:$A$5005,"&gt;="&amp;O33,'Движения'!$A$6:$A$5005,"&lt;"&amp;(Q33+1))))</f>
        <v/>
      </c>
      <c r="Q33" s="18" t="str">
        <f>IF(ISNUMBER(A33),INT(A33),0)</f>
        <v/>
      </c>
    </row>
    <row r="34" spans="1:17" x14ac:dyDescent="0.25">
      <c r="A34" s="16"/>
      <c r="B34" s="13"/>
      <c r="C34" s="14"/>
      <c r="D34" s="13"/>
      <c r="E34" s="15" t="str">
        <f>IF(COUNTA(A34:D34)=0,"",IF(NOT(ISNUMBER(A34)),"Укажите дату",IF(B34="","Укажите код",IF(NOT(AND(ISTEXT(B34),LEN(B34)&gt;0,LEN(B34)&lt;=30,ISNUMBER(FIND(LEFT(B34,1),"ABCDEFGHIJKLMNOPQRSTUVWXYZ")),SUMPRODUCT((MID(B34,{1,2,3,4,5,6,7,8,9,10,11,12,13,14,15,16,17,18,19,20,21,22,23,24,25,26,27,28,29,30},1)&lt;&gt;"")*ISERROR(FIND(MID(B34,{1,2,3,4,5,6,7,8,9,10,11,12,13,14,15,16,17,18,19,20,21,22,23,24,25,26,27,28,29,30},1),"ABCDEFGHIJKLMNOPQRSTUVWXYZ0123456789-_")))=0,ISERROR(VALUE(B34)))),"Недопустимый код: только латинские буквы A-Z в верхнем регистре, цифры, - и _; начало с буквы, до 30 символов (например MILK-001)",IF(SUMPRODUCT(--EXACT('Номенклатура'!$A$6:$A$205,B34))=0,"Код не найден",IF(SUMPRODUCT(--EXACT('Номенклатура'!$A$6:$A$205,B34))&gt;1,"Код повторяется в номенклатуре",IF(NOT(ISNUMBER(C34)),"Укажите фактическое количество",IF(C34&lt;0,"Факт не может быть меньше нуля",IF(NOT(ISNUMBER('Номенклатура'!$C$2)),"Укажите дату начала учёта",IF(Q34&lt;INT('Номенклатура'!$C$2),"Дата раньше начала учёта","ОК"))))))))))</f>
        <v/>
      </c>
      <c r="F34" s="15" t="str">
        <f>IF(E34&lt;&gt;"ОК","",INDEX('Номенклатура'!$B$6:$B$205,SUMPRODUCT(EXACT('Номенклатура'!$A$6:$A$205,B34)*(ROW('Номенклатура'!$A$6:$A$205)-5)))&amp;"")</f>
        <v/>
      </c>
      <c r="G34" s="17" t="str">
        <f>IF(E34&lt;&gt;"ОК","",INDEX('Номенклатура'!$D$6:$D$205,SUMPRODUCT(EXACT('Номенклатура'!$A$6:$A$205,B34)*(ROW('Номенклатура'!$A$6:$A$205)-5)))&amp;"")</f>
        <v/>
      </c>
      <c r="H34" s="18" t="str">
        <f>IF(E34&lt;&gt;"ОК","",ROUND(N(INDEX('Номенклатура'!$F$6:$F$205,SUMPRODUCT(EXACT('Номенклатура'!$A$6:$A$205,B34)*(ROW('Номенклатура'!$A$6:$A$205)-5))))+SUMIFS('Движения'!$F$6:$F$5005,'Движения'!$B$6:$B$5005,B34,'Движения'!$A$6:$A$5005,"&lt;"&amp;(Q34+1))-SUMIFS('Движения'!$F$6:$F$5005,'Движения'!$B$6:$B$5005,B34,'Движения'!$C$6:$C$5005,"Корректировка остатка",'Движения'!$A$6:$A$5005,"&gt;="&amp;Q34,'Движения'!$A$6:$A$5005,"&lt;"&amp;(Q34+1)),6))</f>
        <v/>
      </c>
      <c r="I34" s="18" t="str">
        <f>IF(E34&lt;&gt;"ОК","",ROUND(C34-H34,6))</f>
        <v/>
      </c>
      <c r="J34" s="21" t="str">
        <f>IF(E34&lt;&gt;"ОК","",IF(P34&gt;0,ABS(I34)/P34,"нет базы"))</f>
        <v/>
      </c>
      <c r="K34" s="17" t="str">
        <f>IF(E34&lt;&gt;"ОК","",IF(I34&lt;0,"Недостача",IF(I34&gt;0,"Излишек","Совпадает")))</f>
        <v/>
      </c>
      <c r="L34" s="18" t="str">
        <f>IF(E34&lt;&gt;"ОК","",ROUND(SUMIFS('Движения'!$F$6:$F$5005,'Движения'!$B$6:$B$5005,B34,'Движения'!$C$6:$C$5005,"Корректировка остатка",'Движения'!$A$6:$A$5005,"&gt;="&amp;Q34,'Движения'!$A$6:$A$5005,"&lt;"&amp;(Q34+1)),6))</f>
        <v/>
      </c>
      <c r="M34" s="18" t="str">
        <f>IF(E34&lt;&gt;"ОК","",ROUND(I34-L34,6))</f>
        <v/>
      </c>
      <c r="N34" s="15" t="str">
        <f>IF(E34&lt;&gt;"ОК","",IF(AND(I34=0,L34=0),"Корректировка не нужна",IF(M34=0,"Корректировка внесена",IF(L34=0,"Внесите корректировку на "&amp;DAY(Q34)&amp;"."&amp;MONTH(Q34)&amp;"."&amp;YEAR(Q34)&amp;": "&amp;IF(M34&gt;0,"+","")&amp;M34&amp;" "&amp;G34,"Проверьте корректировки: внесено "&amp;L34&amp;", нужно "&amp;I34&amp;" "&amp;G34))))</f>
        <v/>
      </c>
      <c r="O34" s="22" t="str">
        <f>IF(E34&lt;&gt;"ОК","",IF(SUMPRODUCT(MAX(($B$6:$B$1005=B34)*($Q$6:$Q$1005&lt;Q34)*($E$6:$E$1005="ОК")*$Q$6:$Q$1005))&gt;0,SUMPRODUCT(MAX(($B$6:$B$1005=B34)*($Q$6:$Q$1005&lt;Q34)*($E$6:$E$1005="ОК")*$Q$6:$Q$1005))+1,INT('Номенклатура'!$C$2)))</f>
        <v/>
      </c>
      <c r="P34" s="18" t="str">
        <f>IF(E34&lt;&gt;"ОК","",-(SUMIFS('Движения'!$F$6:$F$5005,'Движения'!$B$6:$B$5005,B34,'Движения'!$C$6:$C$5005,"Расход",'Движения'!$A$6:$A$5005,"&gt;="&amp;O34,'Движения'!$A$6:$A$5005,"&lt;"&amp;(Q34+1))+SUMIFS('Движения'!$F$6:$F$5005,'Движения'!$B$6:$B$5005,B34,'Движения'!$C$6:$C$5005,"Списание",'Движения'!$A$6:$A$5005,"&gt;="&amp;O34,'Движения'!$A$6:$A$5005,"&lt;"&amp;(Q34+1))))</f>
        <v/>
      </c>
      <c r="Q34" s="18" t="str">
        <f>IF(ISNUMBER(A34),INT(A34),0)</f>
        <v/>
      </c>
    </row>
    <row r="35" spans="1:17" x14ac:dyDescent="0.25">
      <c r="A35" s="16"/>
      <c r="B35" s="13"/>
      <c r="C35" s="14"/>
      <c r="D35" s="13"/>
      <c r="E35" s="15" t="str">
        <f>IF(COUNTA(A35:D35)=0,"",IF(NOT(ISNUMBER(A35)),"Укажите дату",IF(B35="","Укажите код",IF(NOT(AND(ISTEXT(B35),LEN(B35)&gt;0,LEN(B35)&lt;=30,ISNUMBER(FIND(LEFT(B35,1),"ABCDEFGHIJKLMNOPQRSTUVWXYZ")),SUMPRODUCT((MID(B35,{1,2,3,4,5,6,7,8,9,10,11,12,13,14,15,16,17,18,19,20,21,22,23,24,25,26,27,28,29,30},1)&lt;&gt;"")*ISERROR(FIND(MID(B35,{1,2,3,4,5,6,7,8,9,10,11,12,13,14,15,16,17,18,19,20,21,22,23,24,25,26,27,28,29,30},1),"ABCDEFGHIJKLMNOPQRSTUVWXYZ0123456789-_")))=0,ISERROR(VALUE(B35)))),"Недопустимый код: только латинские буквы A-Z в верхнем регистре, цифры, - и _; начало с буквы, до 30 символов (например MILK-001)",IF(SUMPRODUCT(--EXACT('Номенклатура'!$A$6:$A$205,B35))=0,"Код не найден",IF(SUMPRODUCT(--EXACT('Номенклатура'!$A$6:$A$205,B35))&gt;1,"Код повторяется в номенклатуре",IF(NOT(ISNUMBER(C35)),"Укажите фактическое количество",IF(C35&lt;0,"Факт не может быть меньше нуля",IF(NOT(ISNUMBER('Номенклатура'!$C$2)),"Укажите дату начала учёта",IF(Q35&lt;INT('Номенклатура'!$C$2),"Дата раньше начала учёта","ОК"))))))))))</f>
        <v/>
      </c>
      <c r="F35" s="15" t="str">
        <f>IF(E35&lt;&gt;"ОК","",INDEX('Номенклатура'!$B$6:$B$205,SUMPRODUCT(EXACT('Номенклатура'!$A$6:$A$205,B35)*(ROW('Номенклатура'!$A$6:$A$205)-5)))&amp;"")</f>
        <v/>
      </c>
      <c r="G35" s="17" t="str">
        <f>IF(E35&lt;&gt;"ОК","",INDEX('Номенклатура'!$D$6:$D$205,SUMPRODUCT(EXACT('Номенклатура'!$A$6:$A$205,B35)*(ROW('Номенклатура'!$A$6:$A$205)-5)))&amp;"")</f>
        <v/>
      </c>
      <c r="H35" s="18" t="str">
        <f>IF(E35&lt;&gt;"ОК","",ROUND(N(INDEX('Номенклатура'!$F$6:$F$205,SUMPRODUCT(EXACT('Номенклатура'!$A$6:$A$205,B35)*(ROW('Номенклатура'!$A$6:$A$205)-5))))+SUMIFS('Движения'!$F$6:$F$5005,'Движения'!$B$6:$B$5005,B35,'Движения'!$A$6:$A$5005,"&lt;"&amp;(Q35+1))-SUMIFS('Движения'!$F$6:$F$5005,'Движения'!$B$6:$B$5005,B35,'Движения'!$C$6:$C$5005,"Корректировка остатка",'Движения'!$A$6:$A$5005,"&gt;="&amp;Q35,'Движения'!$A$6:$A$5005,"&lt;"&amp;(Q35+1)),6))</f>
        <v/>
      </c>
      <c r="I35" s="18" t="str">
        <f>IF(E35&lt;&gt;"ОК","",ROUND(C35-H35,6))</f>
        <v/>
      </c>
      <c r="J35" s="21" t="str">
        <f>IF(E35&lt;&gt;"ОК","",IF(P35&gt;0,ABS(I35)/P35,"нет базы"))</f>
        <v/>
      </c>
      <c r="K35" s="17" t="str">
        <f>IF(E35&lt;&gt;"ОК","",IF(I35&lt;0,"Недостача",IF(I35&gt;0,"Излишек","Совпадает")))</f>
        <v/>
      </c>
      <c r="L35" s="18" t="str">
        <f>IF(E35&lt;&gt;"ОК","",ROUND(SUMIFS('Движения'!$F$6:$F$5005,'Движения'!$B$6:$B$5005,B35,'Движения'!$C$6:$C$5005,"Корректировка остатка",'Движения'!$A$6:$A$5005,"&gt;="&amp;Q35,'Движения'!$A$6:$A$5005,"&lt;"&amp;(Q35+1)),6))</f>
        <v/>
      </c>
      <c r="M35" s="18" t="str">
        <f>IF(E35&lt;&gt;"ОК","",ROUND(I35-L35,6))</f>
        <v/>
      </c>
      <c r="N35" s="15" t="str">
        <f>IF(E35&lt;&gt;"ОК","",IF(AND(I35=0,L35=0),"Корректировка не нужна",IF(M35=0,"Корректировка внесена",IF(L35=0,"Внесите корректировку на "&amp;DAY(Q35)&amp;"."&amp;MONTH(Q35)&amp;"."&amp;YEAR(Q35)&amp;": "&amp;IF(M35&gt;0,"+","")&amp;M35&amp;" "&amp;G35,"Проверьте корректировки: внесено "&amp;L35&amp;", нужно "&amp;I35&amp;" "&amp;G35))))</f>
        <v/>
      </c>
      <c r="O35" s="22" t="str">
        <f>IF(E35&lt;&gt;"ОК","",IF(SUMPRODUCT(MAX(($B$6:$B$1005=B35)*($Q$6:$Q$1005&lt;Q35)*($E$6:$E$1005="ОК")*$Q$6:$Q$1005))&gt;0,SUMPRODUCT(MAX(($B$6:$B$1005=B35)*($Q$6:$Q$1005&lt;Q35)*($E$6:$E$1005="ОК")*$Q$6:$Q$1005))+1,INT('Номенклатура'!$C$2)))</f>
        <v/>
      </c>
      <c r="P35" s="18" t="str">
        <f>IF(E35&lt;&gt;"ОК","",-(SUMIFS('Движения'!$F$6:$F$5005,'Движения'!$B$6:$B$5005,B35,'Движения'!$C$6:$C$5005,"Расход",'Движения'!$A$6:$A$5005,"&gt;="&amp;O35,'Движения'!$A$6:$A$5005,"&lt;"&amp;(Q35+1))+SUMIFS('Движения'!$F$6:$F$5005,'Движения'!$B$6:$B$5005,B35,'Движения'!$C$6:$C$5005,"Списание",'Движения'!$A$6:$A$5005,"&gt;="&amp;O35,'Движения'!$A$6:$A$5005,"&lt;"&amp;(Q35+1))))</f>
        <v/>
      </c>
      <c r="Q35" s="18" t="str">
        <f>IF(ISNUMBER(A35),INT(A35),0)</f>
        <v/>
      </c>
    </row>
    <row r="36" spans="1:17" x14ac:dyDescent="0.25">
      <c r="A36" s="16"/>
      <c r="B36" s="13"/>
      <c r="C36" s="14"/>
      <c r="D36" s="13"/>
      <c r="E36" s="15" t="str">
        <f>IF(COUNTA(A36:D36)=0,"",IF(NOT(ISNUMBER(A36)),"Укажите дату",IF(B36="","Укажите код",IF(NOT(AND(ISTEXT(B36),LEN(B36)&gt;0,LEN(B36)&lt;=30,ISNUMBER(FIND(LEFT(B36,1),"ABCDEFGHIJKLMNOPQRSTUVWXYZ")),SUMPRODUCT((MID(B36,{1,2,3,4,5,6,7,8,9,10,11,12,13,14,15,16,17,18,19,20,21,22,23,24,25,26,27,28,29,30},1)&lt;&gt;"")*ISERROR(FIND(MID(B36,{1,2,3,4,5,6,7,8,9,10,11,12,13,14,15,16,17,18,19,20,21,22,23,24,25,26,27,28,29,30},1),"ABCDEFGHIJKLMNOPQRSTUVWXYZ0123456789-_")))=0,ISERROR(VALUE(B36)))),"Недопустимый код: только латинские буквы A-Z в верхнем регистре, цифры, - и _; начало с буквы, до 30 символов (например MILK-001)",IF(SUMPRODUCT(--EXACT('Номенклатура'!$A$6:$A$205,B36))=0,"Код не найден",IF(SUMPRODUCT(--EXACT('Номенклатура'!$A$6:$A$205,B36))&gt;1,"Код повторяется в номенклатуре",IF(NOT(ISNUMBER(C36)),"Укажите фактическое количество",IF(C36&lt;0,"Факт не может быть меньше нуля",IF(NOT(ISNUMBER('Номенклатура'!$C$2)),"Укажите дату начала учёта",IF(Q36&lt;INT('Номенклатура'!$C$2),"Дата раньше начала учёта","ОК"))))))))))</f>
        <v/>
      </c>
      <c r="F36" s="15" t="str">
        <f>IF(E36&lt;&gt;"ОК","",INDEX('Номенклатура'!$B$6:$B$205,SUMPRODUCT(EXACT('Номенклатура'!$A$6:$A$205,B36)*(ROW('Номенклатура'!$A$6:$A$205)-5)))&amp;"")</f>
        <v/>
      </c>
      <c r="G36" s="17" t="str">
        <f>IF(E36&lt;&gt;"ОК","",INDEX('Номенклатура'!$D$6:$D$205,SUMPRODUCT(EXACT('Номенклатура'!$A$6:$A$205,B36)*(ROW('Номенклатура'!$A$6:$A$205)-5)))&amp;"")</f>
        <v/>
      </c>
      <c r="H36" s="18" t="str">
        <f>IF(E36&lt;&gt;"ОК","",ROUND(N(INDEX('Номенклатура'!$F$6:$F$205,SUMPRODUCT(EXACT('Номенклатура'!$A$6:$A$205,B36)*(ROW('Номенклатура'!$A$6:$A$205)-5))))+SUMIFS('Движения'!$F$6:$F$5005,'Движения'!$B$6:$B$5005,B36,'Движения'!$A$6:$A$5005,"&lt;"&amp;(Q36+1))-SUMIFS('Движения'!$F$6:$F$5005,'Движения'!$B$6:$B$5005,B36,'Движения'!$C$6:$C$5005,"Корректировка остатка",'Движения'!$A$6:$A$5005,"&gt;="&amp;Q36,'Движения'!$A$6:$A$5005,"&lt;"&amp;(Q36+1)),6))</f>
        <v/>
      </c>
      <c r="I36" s="18" t="str">
        <f>IF(E36&lt;&gt;"ОК","",ROUND(C36-H36,6))</f>
        <v/>
      </c>
      <c r="J36" s="21" t="str">
        <f>IF(E36&lt;&gt;"ОК","",IF(P36&gt;0,ABS(I36)/P36,"нет базы"))</f>
        <v/>
      </c>
      <c r="K36" s="17" t="str">
        <f>IF(E36&lt;&gt;"ОК","",IF(I36&lt;0,"Недостача",IF(I36&gt;0,"Излишек","Совпадает")))</f>
        <v/>
      </c>
      <c r="L36" s="18" t="str">
        <f>IF(E36&lt;&gt;"ОК","",ROUND(SUMIFS('Движения'!$F$6:$F$5005,'Движения'!$B$6:$B$5005,B36,'Движения'!$C$6:$C$5005,"Корректировка остатка",'Движения'!$A$6:$A$5005,"&gt;="&amp;Q36,'Движения'!$A$6:$A$5005,"&lt;"&amp;(Q36+1)),6))</f>
        <v/>
      </c>
      <c r="M36" s="18" t="str">
        <f>IF(E36&lt;&gt;"ОК","",ROUND(I36-L36,6))</f>
        <v/>
      </c>
      <c r="N36" s="15" t="str">
        <f>IF(E36&lt;&gt;"ОК","",IF(AND(I36=0,L36=0),"Корректировка не нужна",IF(M36=0,"Корректировка внесена",IF(L36=0,"Внесите корректировку на "&amp;DAY(Q36)&amp;"."&amp;MONTH(Q36)&amp;"."&amp;YEAR(Q36)&amp;": "&amp;IF(M36&gt;0,"+","")&amp;M36&amp;" "&amp;G36,"Проверьте корректировки: внесено "&amp;L36&amp;", нужно "&amp;I36&amp;" "&amp;G36))))</f>
        <v/>
      </c>
      <c r="O36" s="22" t="str">
        <f>IF(E36&lt;&gt;"ОК","",IF(SUMPRODUCT(MAX(($B$6:$B$1005=B36)*($Q$6:$Q$1005&lt;Q36)*($E$6:$E$1005="ОК")*$Q$6:$Q$1005))&gt;0,SUMPRODUCT(MAX(($B$6:$B$1005=B36)*($Q$6:$Q$1005&lt;Q36)*($E$6:$E$1005="ОК")*$Q$6:$Q$1005))+1,INT('Номенклатура'!$C$2)))</f>
        <v/>
      </c>
      <c r="P36" s="18" t="str">
        <f>IF(E36&lt;&gt;"ОК","",-(SUMIFS('Движения'!$F$6:$F$5005,'Движения'!$B$6:$B$5005,B36,'Движения'!$C$6:$C$5005,"Расход",'Движения'!$A$6:$A$5005,"&gt;="&amp;O36,'Движения'!$A$6:$A$5005,"&lt;"&amp;(Q36+1))+SUMIFS('Движения'!$F$6:$F$5005,'Движения'!$B$6:$B$5005,B36,'Движения'!$C$6:$C$5005,"Списание",'Движения'!$A$6:$A$5005,"&gt;="&amp;O36,'Движения'!$A$6:$A$5005,"&lt;"&amp;(Q36+1))))</f>
        <v/>
      </c>
      <c r="Q36" s="18" t="str">
        <f>IF(ISNUMBER(A36),INT(A36),0)</f>
        <v/>
      </c>
    </row>
    <row r="37" spans="1:17" x14ac:dyDescent="0.25">
      <c r="A37" s="16"/>
      <c r="B37" s="13"/>
      <c r="C37" s="14"/>
      <c r="D37" s="13"/>
      <c r="E37" s="15" t="str">
        <f>IF(COUNTA(A37:D37)=0,"",IF(NOT(ISNUMBER(A37)),"Укажите дату",IF(B37="","Укажите код",IF(NOT(AND(ISTEXT(B37),LEN(B37)&gt;0,LEN(B37)&lt;=30,ISNUMBER(FIND(LEFT(B37,1),"ABCDEFGHIJKLMNOPQRSTUVWXYZ")),SUMPRODUCT((MID(B37,{1,2,3,4,5,6,7,8,9,10,11,12,13,14,15,16,17,18,19,20,21,22,23,24,25,26,27,28,29,30},1)&lt;&gt;"")*ISERROR(FIND(MID(B37,{1,2,3,4,5,6,7,8,9,10,11,12,13,14,15,16,17,18,19,20,21,22,23,24,25,26,27,28,29,30},1),"ABCDEFGHIJKLMNOPQRSTUVWXYZ0123456789-_")))=0,ISERROR(VALUE(B37)))),"Недопустимый код: только латинские буквы A-Z в верхнем регистре, цифры, - и _; начало с буквы, до 30 символов (например MILK-001)",IF(SUMPRODUCT(--EXACT('Номенклатура'!$A$6:$A$205,B37))=0,"Код не найден",IF(SUMPRODUCT(--EXACT('Номенклатура'!$A$6:$A$205,B37))&gt;1,"Код повторяется в номенклатуре",IF(NOT(ISNUMBER(C37)),"Укажите фактическое количество",IF(C37&lt;0,"Факт не может быть меньше нуля",IF(NOT(ISNUMBER('Номенклатура'!$C$2)),"Укажите дату начала учёта",IF(Q37&lt;INT('Номенклатура'!$C$2),"Дата раньше начала учёта","ОК"))))))))))</f>
        <v/>
      </c>
      <c r="F37" s="15" t="str">
        <f>IF(E37&lt;&gt;"ОК","",INDEX('Номенклатура'!$B$6:$B$205,SUMPRODUCT(EXACT('Номенклатура'!$A$6:$A$205,B37)*(ROW('Номенклатура'!$A$6:$A$205)-5)))&amp;"")</f>
        <v/>
      </c>
      <c r="G37" s="17" t="str">
        <f>IF(E37&lt;&gt;"ОК","",INDEX('Номенклатура'!$D$6:$D$205,SUMPRODUCT(EXACT('Номенклатура'!$A$6:$A$205,B37)*(ROW('Номенклатура'!$A$6:$A$205)-5)))&amp;"")</f>
        <v/>
      </c>
      <c r="H37" s="18" t="str">
        <f>IF(E37&lt;&gt;"ОК","",ROUND(N(INDEX('Номенклатура'!$F$6:$F$205,SUMPRODUCT(EXACT('Номенклатура'!$A$6:$A$205,B37)*(ROW('Номенклатура'!$A$6:$A$205)-5))))+SUMIFS('Движения'!$F$6:$F$5005,'Движения'!$B$6:$B$5005,B37,'Движения'!$A$6:$A$5005,"&lt;"&amp;(Q37+1))-SUMIFS('Движения'!$F$6:$F$5005,'Движения'!$B$6:$B$5005,B37,'Движения'!$C$6:$C$5005,"Корректировка остатка",'Движения'!$A$6:$A$5005,"&gt;="&amp;Q37,'Движения'!$A$6:$A$5005,"&lt;"&amp;(Q37+1)),6))</f>
        <v/>
      </c>
      <c r="I37" s="18" t="str">
        <f>IF(E37&lt;&gt;"ОК","",ROUND(C37-H37,6))</f>
        <v/>
      </c>
      <c r="J37" s="21" t="str">
        <f>IF(E37&lt;&gt;"ОК","",IF(P37&gt;0,ABS(I37)/P37,"нет базы"))</f>
        <v/>
      </c>
      <c r="K37" s="17" t="str">
        <f>IF(E37&lt;&gt;"ОК","",IF(I37&lt;0,"Недостача",IF(I37&gt;0,"Излишек","Совпадает")))</f>
        <v/>
      </c>
      <c r="L37" s="18" t="str">
        <f>IF(E37&lt;&gt;"ОК","",ROUND(SUMIFS('Движения'!$F$6:$F$5005,'Движения'!$B$6:$B$5005,B37,'Движения'!$C$6:$C$5005,"Корректировка остатка",'Движения'!$A$6:$A$5005,"&gt;="&amp;Q37,'Движения'!$A$6:$A$5005,"&lt;"&amp;(Q37+1)),6))</f>
        <v/>
      </c>
      <c r="M37" s="18" t="str">
        <f>IF(E37&lt;&gt;"ОК","",ROUND(I37-L37,6))</f>
        <v/>
      </c>
      <c r="N37" s="15" t="str">
        <f>IF(E37&lt;&gt;"ОК","",IF(AND(I37=0,L37=0),"Корректировка не нужна",IF(M37=0,"Корректировка внесена",IF(L37=0,"Внесите корректировку на "&amp;DAY(Q37)&amp;"."&amp;MONTH(Q37)&amp;"."&amp;YEAR(Q37)&amp;": "&amp;IF(M37&gt;0,"+","")&amp;M37&amp;" "&amp;G37,"Проверьте корректировки: внесено "&amp;L37&amp;", нужно "&amp;I37&amp;" "&amp;G37))))</f>
        <v/>
      </c>
      <c r="O37" s="22" t="str">
        <f>IF(E37&lt;&gt;"ОК","",IF(SUMPRODUCT(MAX(($B$6:$B$1005=B37)*($Q$6:$Q$1005&lt;Q37)*($E$6:$E$1005="ОК")*$Q$6:$Q$1005))&gt;0,SUMPRODUCT(MAX(($B$6:$B$1005=B37)*($Q$6:$Q$1005&lt;Q37)*($E$6:$E$1005="ОК")*$Q$6:$Q$1005))+1,INT('Номенклатура'!$C$2)))</f>
        <v/>
      </c>
      <c r="P37" s="18" t="str">
        <f>IF(E37&lt;&gt;"ОК","",-(SUMIFS('Движения'!$F$6:$F$5005,'Движения'!$B$6:$B$5005,B37,'Движения'!$C$6:$C$5005,"Расход",'Движения'!$A$6:$A$5005,"&gt;="&amp;O37,'Движения'!$A$6:$A$5005,"&lt;"&amp;(Q37+1))+SUMIFS('Движения'!$F$6:$F$5005,'Движения'!$B$6:$B$5005,B37,'Движения'!$C$6:$C$5005,"Списание",'Движения'!$A$6:$A$5005,"&gt;="&amp;O37,'Движения'!$A$6:$A$5005,"&lt;"&amp;(Q37+1))))</f>
        <v/>
      </c>
      <c r="Q37" s="18" t="str">
        <f>IF(ISNUMBER(A37),INT(A37),0)</f>
        <v/>
      </c>
    </row>
    <row r="38" spans="1:17" x14ac:dyDescent="0.25">
      <c r="A38" s="16"/>
      <c r="B38" s="13"/>
      <c r="C38" s="14"/>
      <c r="D38" s="13"/>
      <c r="E38" s="15" t="str">
        <f>IF(COUNTA(A38:D38)=0,"",IF(NOT(ISNUMBER(A38)),"Укажите дату",IF(B38="","Укажите код",IF(NOT(AND(ISTEXT(B38),LEN(B38)&gt;0,LEN(B38)&lt;=30,ISNUMBER(FIND(LEFT(B38,1),"ABCDEFGHIJKLMNOPQRSTUVWXYZ")),SUMPRODUCT((MID(B38,{1,2,3,4,5,6,7,8,9,10,11,12,13,14,15,16,17,18,19,20,21,22,23,24,25,26,27,28,29,30},1)&lt;&gt;"")*ISERROR(FIND(MID(B38,{1,2,3,4,5,6,7,8,9,10,11,12,13,14,15,16,17,18,19,20,21,22,23,24,25,26,27,28,29,30},1),"ABCDEFGHIJKLMNOPQRSTUVWXYZ0123456789-_")))=0,ISERROR(VALUE(B38)))),"Недопустимый код: только латинские буквы A-Z в верхнем регистре, цифры, - и _; начало с буквы, до 30 символов (например MILK-001)",IF(SUMPRODUCT(--EXACT('Номенклатура'!$A$6:$A$205,B38))=0,"Код не найден",IF(SUMPRODUCT(--EXACT('Номенклатура'!$A$6:$A$205,B38))&gt;1,"Код повторяется в номенклатуре",IF(NOT(ISNUMBER(C38)),"Укажите фактическое количество",IF(C38&lt;0,"Факт не может быть меньше нуля",IF(NOT(ISNUMBER('Номенклатура'!$C$2)),"Укажите дату начала учёта",IF(Q38&lt;INT('Номенклатура'!$C$2),"Дата раньше начала учёта","ОК"))))))))))</f>
        <v/>
      </c>
      <c r="F38" s="15" t="str">
        <f>IF(E38&lt;&gt;"ОК","",INDEX('Номенклатура'!$B$6:$B$205,SUMPRODUCT(EXACT('Номенклатура'!$A$6:$A$205,B38)*(ROW('Номенклатура'!$A$6:$A$205)-5)))&amp;"")</f>
        <v/>
      </c>
      <c r="G38" s="17" t="str">
        <f>IF(E38&lt;&gt;"ОК","",INDEX('Номенклатура'!$D$6:$D$205,SUMPRODUCT(EXACT('Номенклатура'!$A$6:$A$205,B38)*(ROW('Номенклатура'!$A$6:$A$205)-5)))&amp;"")</f>
        <v/>
      </c>
      <c r="H38" s="18" t="str">
        <f>IF(E38&lt;&gt;"ОК","",ROUND(N(INDEX('Номенклатура'!$F$6:$F$205,SUMPRODUCT(EXACT('Номенклатура'!$A$6:$A$205,B38)*(ROW('Номенклатура'!$A$6:$A$205)-5))))+SUMIFS('Движения'!$F$6:$F$5005,'Движения'!$B$6:$B$5005,B38,'Движения'!$A$6:$A$5005,"&lt;"&amp;(Q38+1))-SUMIFS('Движения'!$F$6:$F$5005,'Движения'!$B$6:$B$5005,B38,'Движения'!$C$6:$C$5005,"Корректировка остатка",'Движения'!$A$6:$A$5005,"&gt;="&amp;Q38,'Движения'!$A$6:$A$5005,"&lt;"&amp;(Q38+1)),6))</f>
        <v/>
      </c>
      <c r="I38" s="18" t="str">
        <f>IF(E38&lt;&gt;"ОК","",ROUND(C38-H38,6))</f>
        <v/>
      </c>
      <c r="J38" s="21" t="str">
        <f>IF(E38&lt;&gt;"ОК","",IF(P38&gt;0,ABS(I38)/P38,"нет базы"))</f>
        <v/>
      </c>
      <c r="K38" s="17" t="str">
        <f>IF(E38&lt;&gt;"ОК","",IF(I38&lt;0,"Недостача",IF(I38&gt;0,"Излишек","Совпадает")))</f>
        <v/>
      </c>
      <c r="L38" s="18" t="str">
        <f>IF(E38&lt;&gt;"ОК","",ROUND(SUMIFS('Движения'!$F$6:$F$5005,'Движения'!$B$6:$B$5005,B38,'Движения'!$C$6:$C$5005,"Корректировка остатка",'Движения'!$A$6:$A$5005,"&gt;="&amp;Q38,'Движения'!$A$6:$A$5005,"&lt;"&amp;(Q38+1)),6))</f>
        <v/>
      </c>
      <c r="M38" s="18" t="str">
        <f>IF(E38&lt;&gt;"ОК","",ROUND(I38-L38,6))</f>
        <v/>
      </c>
      <c r="N38" s="15" t="str">
        <f>IF(E38&lt;&gt;"ОК","",IF(AND(I38=0,L38=0),"Корректировка не нужна",IF(M38=0,"Корректировка внесена",IF(L38=0,"Внесите корректировку на "&amp;DAY(Q38)&amp;"."&amp;MONTH(Q38)&amp;"."&amp;YEAR(Q38)&amp;": "&amp;IF(M38&gt;0,"+","")&amp;M38&amp;" "&amp;G38,"Проверьте корректировки: внесено "&amp;L38&amp;", нужно "&amp;I38&amp;" "&amp;G38))))</f>
        <v/>
      </c>
      <c r="O38" s="22" t="str">
        <f>IF(E38&lt;&gt;"ОК","",IF(SUMPRODUCT(MAX(($B$6:$B$1005=B38)*($Q$6:$Q$1005&lt;Q38)*($E$6:$E$1005="ОК")*$Q$6:$Q$1005))&gt;0,SUMPRODUCT(MAX(($B$6:$B$1005=B38)*($Q$6:$Q$1005&lt;Q38)*($E$6:$E$1005="ОК")*$Q$6:$Q$1005))+1,INT('Номенклатура'!$C$2)))</f>
        <v/>
      </c>
      <c r="P38" s="18" t="str">
        <f>IF(E38&lt;&gt;"ОК","",-(SUMIFS('Движения'!$F$6:$F$5005,'Движения'!$B$6:$B$5005,B38,'Движения'!$C$6:$C$5005,"Расход",'Движения'!$A$6:$A$5005,"&gt;="&amp;O38,'Движения'!$A$6:$A$5005,"&lt;"&amp;(Q38+1))+SUMIFS('Движения'!$F$6:$F$5005,'Движения'!$B$6:$B$5005,B38,'Движения'!$C$6:$C$5005,"Списание",'Движения'!$A$6:$A$5005,"&gt;="&amp;O38,'Движения'!$A$6:$A$5005,"&lt;"&amp;(Q38+1))))</f>
        <v/>
      </c>
      <c r="Q38" s="18" t="str">
        <f>IF(ISNUMBER(A38),INT(A38),0)</f>
        <v/>
      </c>
    </row>
    <row r="39" spans="1:17" x14ac:dyDescent="0.25">
      <c r="A39" s="16"/>
      <c r="B39" s="13"/>
      <c r="C39" s="14"/>
      <c r="D39" s="13"/>
      <c r="E39" s="15" t="str">
        <f>IF(COUNTA(A39:D39)=0,"",IF(NOT(ISNUMBER(A39)),"Укажите дату",IF(B39="","Укажите код",IF(NOT(AND(ISTEXT(B39),LEN(B39)&gt;0,LEN(B39)&lt;=30,ISNUMBER(FIND(LEFT(B39,1),"ABCDEFGHIJKLMNOPQRSTUVWXYZ")),SUMPRODUCT((MID(B39,{1,2,3,4,5,6,7,8,9,10,11,12,13,14,15,16,17,18,19,20,21,22,23,24,25,26,27,28,29,30},1)&lt;&gt;"")*ISERROR(FIND(MID(B39,{1,2,3,4,5,6,7,8,9,10,11,12,13,14,15,16,17,18,19,20,21,22,23,24,25,26,27,28,29,30},1),"ABCDEFGHIJKLMNOPQRSTUVWXYZ0123456789-_")))=0,ISERROR(VALUE(B39)))),"Недопустимый код: только латинские буквы A-Z в верхнем регистре, цифры, - и _; начало с буквы, до 30 символов (например MILK-001)",IF(SUMPRODUCT(--EXACT('Номенклатура'!$A$6:$A$205,B39))=0,"Код не найден",IF(SUMPRODUCT(--EXACT('Номенклатура'!$A$6:$A$205,B39))&gt;1,"Код повторяется в номенклатуре",IF(NOT(ISNUMBER(C39)),"Укажите фактическое количество",IF(C39&lt;0,"Факт не может быть меньше нуля",IF(NOT(ISNUMBER('Номенклатура'!$C$2)),"Укажите дату начала учёта",IF(Q39&lt;INT('Номенклатура'!$C$2),"Дата раньше начала учёта","ОК"))))))))))</f>
        <v/>
      </c>
      <c r="F39" s="15" t="str">
        <f>IF(E39&lt;&gt;"ОК","",INDEX('Номенклатура'!$B$6:$B$205,SUMPRODUCT(EXACT('Номенклатура'!$A$6:$A$205,B39)*(ROW('Номенклатура'!$A$6:$A$205)-5)))&amp;"")</f>
        <v/>
      </c>
      <c r="G39" s="17" t="str">
        <f>IF(E39&lt;&gt;"ОК","",INDEX('Номенклатура'!$D$6:$D$205,SUMPRODUCT(EXACT('Номенклатура'!$A$6:$A$205,B39)*(ROW('Номенклатура'!$A$6:$A$205)-5)))&amp;"")</f>
        <v/>
      </c>
      <c r="H39" s="18" t="str">
        <f>IF(E39&lt;&gt;"ОК","",ROUND(N(INDEX('Номенклатура'!$F$6:$F$205,SUMPRODUCT(EXACT('Номенклатура'!$A$6:$A$205,B39)*(ROW('Номенклатура'!$A$6:$A$205)-5))))+SUMIFS('Движения'!$F$6:$F$5005,'Движения'!$B$6:$B$5005,B39,'Движения'!$A$6:$A$5005,"&lt;"&amp;(Q39+1))-SUMIFS('Движения'!$F$6:$F$5005,'Движения'!$B$6:$B$5005,B39,'Движения'!$C$6:$C$5005,"Корректировка остатка",'Движения'!$A$6:$A$5005,"&gt;="&amp;Q39,'Движения'!$A$6:$A$5005,"&lt;"&amp;(Q39+1)),6))</f>
        <v/>
      </c>
      <c r="I39" s="18" t="str">
        <f>IF(E39&lt;&gt;"ОК","",ROUND(C39-H39,6))</f>
        <v/>
      </c>
      <c r="J39" s="21" t="str">
        <f>IF(E39&lt;&gt;"ОК","",IF(P39&gt;0,ABS(I39)/P39,"нет базы"))</f>
        <v/>
      </c>
      <c r="K39" s="17" t="str">
        <f>IF(E39&lt;&gt;"ОК","",IF(I39&lt;0,"Недостача",IF(I39&gt;0,"Излишек","Совпадает")))</f>
        <v/>
      </c>
      <c r="L39" s="18" t="str">
        <f>IF(E39&lt;&gt;"ОК","",ROUND(SUMIFS('Движения'!$F$6:$F$5005,'Движения'!$B$6:$B$5005,B39,'Движения'!$C$6:$C$5005,"Корректировка остатка",'Движения'!$A$6:$A$5005,"&gt;="&amp;Q39,'Движения'!$A$6:$A$5005,"&lt;"&amp;(Q39+1)),6))</f>
        <v/>
      </c>
      <c r="M39" s="18" t="str">
        <f>IF(E39&lt;&gt;"ОК","",ROUND(I39-L39,6))</f>
        <v/>
      </c>
      <c r="N39" s="15" t="str">
        <f>IF(E39&lt;&gt;"ОК","",IF(AND(I39=0,L39=0),"Корректировка не нужна",IF(M39=0,"Корректировка внесена",IF(L39=0,"Внесите корректировку на "&amp;DAY(Q39)&amp;"."&amp;MONTH(Q39)&amp;"."&amp;YEAR(Q39)&amp;": "&amp;IF(M39&gt;0,"+","")&amp;M39&amp;" "&amp;G39,"Проверьте корректировки: внесено "&amp;L39&amp;", нужно "&amp;I39&amp;" "&amp;G39))))</f>
        <v/>
      </c>
      <c r="O39" s="22" t="str">
        <f>IF(E39&lt;&gt;"ОК","",IF(SUMPRODUCT(MAX(($B$6:$B$1005=B39)*($Q$6:$Q$1005&lt;Q39)*($E$6:$E$1005="ОК")*$Q$6:$Q$1005))&gt;0,SUMPRODUCT(MAX(($B$6:$B$1005=B39)*($Q$6:$Q$1005&lt;Q39)*($E$6:$E$1005="ОК")*$Q$6:$Q$1005))+1,INT('Номенклатура'!$C$2)))</f>
        <v/>
      </c>
      <c r="P39" s="18" t="str">
        <f>IF(E39&lt;&gt;"ОК","",-(SUMIFS('Движения'!$F$6:$F$5005,'Движения'!$B$6:$B$5005,B39,'Движения'!$C$6:$C$5005,"Расход",'Движения'!$A$6:$A$5005,"&gt;="&amp;O39,'Движения'!$A$6:$A$5005,"&lt;"&amp;(Q39+1))+SUMIFS('Движения'!$F$6:$F$5005,'Движения'!$B$6:$B$5005,B39,'Движения'!$C$6:$C$5005,"Списание",'Движения'!$A$6:$A$5005,"&gt;="&amp;O39,'Движения'!$A$6:$A$5005,"&lt;"&amp;(Q39+1))))</f>
        <v/>
      </c>
      <c r="Q39" s="18" t="str">
        <f>IF(ISNUMBER(A39),INT(A39),0)</f>
        <v/>
      </c>
    </row>
    <row r="40" spans="1:17" x14ac:dyDescent="0.25">
      <c r="A40" s="16"/>
      <c r="B40" s="13"/>
      <c r="C40" s="14"/>
      <c r="D40" s="13"/>
      <c r="E40" s="15" t="str">
        <f>IF(COUNTA(A40:D40)=0,"",IF(NOT(ISNUMBER(A40)),"Укажите дату",IF(B40="","Укажите код",IF(NOT(AND(ISTEXT(B40),LEN(B40)&gt;0,LEN(B40)&lt;=30,ISNUMBER(FIND(LEFT(B40,1),"ABCDEFGHIJKLMNOPQRSTUVWXYZ")),SUMPRODUCT((MID(B40,{1,2,3,4,5,6,7,8,9,10,11,12,13,14,15,16,17,18,19,20,21,22,23,24,25,26,27,28,29,30},1)&lt;&gt;"")*ISERROR(FIND(MID(B40,{1,2,3,4,5,6,7,8,9,10,11,12,13,14,15,16,17,18,19,20,21,22,23,24,25,26,27,28,29,30},1),"ABCDEFGHIJKLMNOPQRSTUVWXYZ0123456789-_")))=0,ISERROR(VALUE(B40)))),"Недопустимый код: только латинские буквы A-Z в верхнем регистре, цифры, - и _; начало с буквы, до 30 символов (например MILK-001)",IF(SUMPRODUCT(--EXACT('Номенклатура'!$A$6:$A$205,B40))=0,"Код не найден",IF(SUMPRODUCT(--EXACT('Номенклатура'!$A$6:$A$205,B40))&gt;1,"Код повторяется в номенклатуре",IF(NOT(ISNUMBER(C40)),"Укажите фактическое количество",IF(C40&lt;0,"Факт не может быть меньше нуля",IF(NOT(ISNUMBER('Номенклатура'!$C$2)),"Укажите дату начала учёта",IF(Q40&lt;INT('Номенклатура'!$C$2),"Дата раньше начала учёта","ОК"))))))))))</f>
        <v/>
      </c>
      <c r="F40" s="15" t="str">
        <f>IF(E40&lt;&gt;"ОК","",INDEX('Номенклатура'!$B$6:$B$205,SUMPRODUCT(EXACT('Номенклатура'!$A$6:$A$205,B40)*(ROW('Номенклатура'!$A$6:$A$205)-5)))&amp;"")</f>
        <v/>
      </c>
      <c r="G40" s="17" t="str">
        <f>IF(E40&lt;&gt;"ОК","",INDEX('Номенклатура'!$D$6:$D$205,SUMPRODUCT(EXACT('Номенклатура'!$A$6:$A$205,B40)*(ROW('Номенклатура'!$A$6:$A$205)-5)))&amp;"")</f>
        <v/>
      </c>
      <c r="H40" s="18" t="str">
        <f>IF(E40&lt;&gt;"ОК","",ROUND(N(INDEX('Номенклатура'!$F$6:$F$205,SUMPRODUCT(EXACT('Номенклатура'!$A$6:$A$205,B40)*(ROW('Номенклатура'!$A$6:$A$205)-5))))+SUMIFS('Движения'!$F$6:$F$5005,'Движения'!$B$6:$B$5005,B40,'Движения'!$A$6:$A$5005,"&lt;"&amp;(Q40+1))-SUMIFS('Движения'!$F$6:$F$5005,'Движения'!$B$6:$B$5005,B40,'Движения'!$C$6:$C$5005,"Корректировка остатка",'Движения'!$A$6:$A$5005,"&gt;="&amp;Q40,'Движения'!$A$6:$A$5005,"&lt;"&amp;(Q40+1)),6))</f>
        <v/>
      </c>
      <c r="I40" s="18" t="str">
        <f>IF(E40&lt;&gt;"ОК","",ROUND(C40-H40,6))</f>
        <v/>
      </c>
      <c r="J40" s="21" t="str">
        <f>IF(E40&lt;&gt;"ОК","",IF(P40&gt;0,ABS(I40)/P40,"нет базы"))</f>
        <v/>
      </c>
      <c r="K40" s="17" t="str">
        <f>IF(E40&lt;&gt;"ОК","",IF(I40&lt;0,"Недостача",IF(I40&gt;0,"Излишек","Совпадает")))</f>
        <v/>
      </c>
      <c r="L40" s="18" t="str">
        <f>IF(E40&lt;&gt;"ОК","",ROUND(SUMIFS('Движения'!$F$6:$F$5005,'Движения'!$B$6:$B$5005,B40,'Движения'!$C$6:$C$5005,"Корректировка остатка",'Движения'!$A$6:$A$5005,"&gt;="&amp;Q40,'Движения'!$A$6:$A$5005,"&lt;"&amp;(Q40+1)),6))</f>
        <v/>
      </c>
      <c r="M40" s="18" t="str">
        <f>IF(E40&lt;&gt;"ОК","",ROUND(I40-L40,6))</f>
        <v/>
      </c>
      <c r="N40" s="15" t="str">
        <f>IF(E40&lt;&gt;"ОК","",IF(AND(I40=0,L40=0),"Корректировка не нужна",IF(M40=0,"Корректировка внесена",IF(L40=0,"Внесите корректировку на "&amp;DAY(Q40)&amp;"."&amp;MONTH(Q40)&amp;"."&amp;YEAR(Q40)&amp;": "&amp;IF(M40&gt;0,"+","")&amp;M40&amp;" "&amp;G40,"Проверьте корректировки: внесено "&amp;L40&amp;", нужно "&amp;I40&amp;" "&amp;G40))))</f>
        <v/>
      </c>
      <c r="O40" s="22" t="str">
        <f>IF(E40&lt;&gt;"ОК","",IF(SUMPRODUCT(MAX(($B$6:$B$1005=B40)*($Q$6:$Q$1005&lt;Q40)*($E$6:$E$1005="ОК")*$Q$6:$Q$1005))&gt;0,SUMPRODUCT(MAX(($B$6:$B$1005=B40)*($Q$6:$Q$1005&lt;Q40)*($E$6:$E$1005="ОК")*$Q$6:$Q$1005))+1,INT('Номенклатура'!$C$2)))</f>
        <v/>
      </c>
      <c r="P40" s="18" t="str">
        <f>IF(E40&lt;&gt;"ОК","",-(SUMIFS('Движения'!$F$6:$F$5005,'Движения'!$B$6:$B$5005,B40,'Движения'!$C$6:$C$5005,"Расход",'Движения'!$A$6:$A$5005,"&gt;="&amp;O40,'Движения'!$A$6:$A$5005,"&lt;"&amp;(Q40+1))+SUMIFS('Движения'!$F$6:$F$5005,'Движения'!$B$6:$B$5005,B40,'Движения'!$C$6:$C$5005,"Списание",'Движения'!$A$6:$A$5005,"&gt;="&amp;O40,'Движения'!$A$6:$A$5005,"&lt;"&amp;(Q40+1))))</f>
        <v/>
      </c>
      <c r="Q40" s="18" t="str">
        <f>IF(ISNUMBER(A40),INT(A40),0)</f>
        <v/>
      </c>
    </row>
    <row r="41" spans="1:17" x14ac:dyDescent="0.25">
      <c r="A41" s="16"/>
      <c r="B41" s="13"/>
      <c r="C41" s="14"/>
      <c r="D41" s="13"/>
      <c r="E41" s="15" t="str">
        <f>IF(COUNTA(A41:D41)=0,"",IF(NOT(ISNUMBER(A41)),"Укажите дату",IF(B41="","Укажите код",IF(NOT(AND(ISTEXT(B41),LEN(B41)&gt;0,LEN(B41)&lt;=30,ISNUMBER(FIND(LEFT(B41,1),"ABCDEFGHIJKLMNOPQRSTUVWXYZ")),SUMPRODUCT((MID(B41,{1,2,3,4,5,6,7,8,9,10,11,12,13,14,15,16,17,18,19,20,21,22,23,24,25,26,27,28,29,30},1)&lt;&gt;"")*ISERROR(FIND(MID(B41,{1,2,3,4,5,6,7,8,9,10,11,12,13,14,15,16,17,18,19,20,21,22,23,24,25,26,27,28,29,30},1),"ABCDEFGHIJKLMNOPQRSTUVWXYZ0123456789-_")))=0,ISERROR(VALUE(B41)))),"Недопустимый код: только латинские буквы A-Z в верхнем регистре, цифры, - и _; начало с буквы, до 30 символов (например MILK-001)",IF(SUMPRODUCT(--EXACT('Номенклатура'!$A$6:$A$205,B41))=0,"Код не найден",IF(SUMPRODUCT(--EXACT('Номенклатура'!$A$6:$A$205,B41))&gt;1,"Код повторяется в номенклатуре",IF(NOT(ISNUMBER(C41)),"Укажите фактическое количество",IF(C41&lt;0,"Факт не может быть меньше нуля",IF(NOT(ISNUMBER('Номенклатура'!$C$2)),"Укажите дату начала учёта",IF(Q41&lt;INT('Номенклатура'!$C$2),"Дата раньше начала учёта","ОК"))))))))))</f>
        <v/>
      </c>
      <c r="F41" s="15" t="str">
        <f>IF(E41&lt;&gt;"ОК","",INDEX('Номенклатура'!$B$6:$B$205,SUMPRODUCT(EXACT('Номенклатура'!$A$6:$A$205,B41)*(ROW('Номенклатура'!$A$6:$A$205)-5)))&amp;"")</f>
        <v/>
      </c>
      <c r="G41" s="17" t="str">
        <f>IF(E41&lt;&gt;"ОК","",INDEX('Номенклатура'!$D$6:$D$205,SUMPRODUCT(EXACT('Номенклатура'!$A$6:$A$205,B41)*(ROW('Номенклатура'!$A$6:$A$205)-5)))&amp;"")</f>
        <v/>
      </c>
      <c r="H41" s="18" t="str">
        <f>IF(E41&lt;&gt;"ОК","",ROUND(N(INDEX('Номенклатура'!$F$6:$F$205,SUMPRODUCT(EXACT('Номенклатура'!$A$6:$A$205,B41)*(ROW('Номенклатура'!$A$6:$A$205)-5))))+SUMIFS('Движения'!$F$6:$F$5005,'Движения'!$B$6:$B$5005,B41,'Движения'!$A$6:$A$5005,"&lt;"&amp;(Q41+1))-SUMIFS('Движения'!$F$6:$F$5005,'Движения'!$B$6:$B$5005,B41,'Движения'!$C$6:$C$5005,"Корректировка остатка",'Движения'!$A$6:$A$5005,"&gt;="&amp;Q41,'Движения'!$A$6:$A$5005,"&lt;"&amp;(Q41+1)),6))</f>
        <v/>
      </c>
      <c r="I41" s="18" t="str">
        <f>IF(E41&lt;&gt;"ОК","",ROUND(C41-H41,6))</f>
        <v/>
      </c>
      <c r="J41" s="21" t="str">
        <f>IF(E41&lt;&gt;"ОК","",IF(P41&gt;0,ABS(I41)/P41,"нет базы"))</f>
        <v/>
      </c>
      <c r="K41" s="17" t="str">
        <f>IF(E41&lt;&gt;"ОК","",IF(I41&lt;0,"Недостача",IF(I41&gt;0,"Излишек","Совпадает")))</f>
        <v/>
      </c>
      <c r="L41" s="18" t="str">
        <f>IF(E41&lt;&gt;"ОК","",ROUND(SUMIFS('Движения'!$F$6:$F$5005,'Движения'!$B$6:$B$5005,B41,'Движения'!$C$6:$C$5005,"Корректировка остатка",'Движения'!$A$6:$A$5005,"&gt;="&amp;Q41,'Движения'!$A$6:$A$5005,"&lt;"&amp;(Q41+1)),6))</f>
        <v/>
      </c>
      <c r="M41" s="18" t="str">
        <f>IF(E41&lt;&gt;"ОК","",ROUND(I41-L41,6))</f>
        <v/>
      </c>
      <c r="N41" s="15" t="str">
        <f>IF(E41&lt;&gt;"ОК","",IF(AND(I41=0,L41=0),"Корректировка не нужна",IF(M41=0,"Корректировка внесена",IF(L41=0,"Внесите корректировку на "&amp;DAY(Q41)&amp;"."&amp;MONTH(Q41)&amp;"."&amp;YEAR(Q41)&amp;": "&amp;IF(M41&gt;0,"+","")&amp;M41&amp;" "&amp;G41,"Проверьте корректировки: внесено "&amp;L41&amp;", нужно "&amp;I41&amp;" "&amp;G41))))</f>
        <v/>
      </c>
      <c r="O41" s="22" t="str">
        <f>IF(E41&lt;&gt;"ОК","",IF(SUMPRODUCT(MAX(($B$6:$B$1005=B41)*($Q$6:$Q$1005&lt;Q41)*($E$6:$E$1005="ОК")*$Q$6:$Q$1005))&gt;0,SUMPRODUCT(MAX(($B$6:$B$1005=B41)*($Q$6:$Q$1005&lt;Q41)*($E$6:$E$1005="ОК")*$Q$6:$Q$1005))+1,INT('Номенклатура'!$C$2)))</f>
        <v/>
      </c>
      <c r="P41" s="18" t="str">
        <f>IF(E41&lt;&gt;"ОК","",-(SUMIFS('Движения'!$F$6:$F$5005,'Движения'!$B$6:$B$5005,B41,'Движения'!$C$6:$C$5005,"Расход",'Движения'!$A$6:$A$5005,"&gt;="&amp;O41,'Движения'!$A$6:$A$5005,"&lt;"&amp;(Q41+1))+SUMIFS('Движения'!$F$6:$F$5005,'Движения'!$B$6:$B$5005,B41,'Движения'!$C$6:$C$5005,"Списание",'Движения'!$A$6:$A$5005,"&gt;="&amp;O41,'Движения'!$A$6:$A$5005,"&lt;"&amp;(Q41+1))))</f>
        <v/>
      </c>
      <c r="Q41" s="18" t="str">
        <f>IF(ISNUMBER(A41),INT(A41),0)</f>
        <v/>
      </c>
    </row>
    <row r="42" spans="1:17" x14ac:dyDescent="0.25">
      <c r="A42" s="16"/>
      <c r="B42" s="13"/>
      <c r="C42" s="14"/>
      <c r="D42" s="13"/>
      <c r="E42" s="15" t="str">
        <f>IF(COUNTA(A42:D42)=0,"",IF(NOT(ISNUMBER(A42)),"Укажите дату",IF(B42="","Укажите код",IF(NOT(AND(ISTEXT(B42),LEN(B42)&gt;0,LEN(B42)&lt;=30,ISNUMBER(FIND(LEFT(B42,1),"ABCDEFGHIJKLMNOPQRSTUVWXYZ")),SUMPRODUCT((MID(B42,{1,2,3,4,5,6,7,8,9,10,11,12,13,14,15,16,17,18,19,20,21,22,23,24,25,26,27,28,29,30},1)&lt;&gt;"")*ISERROR(FIND(MID(B42,{1,2,3,4,5,6,7,8,9,10,11,12,13,14,15,16,17,18,19,20,21,22,23,24,25,26,27,28,29,30},1),"ABCDEFGHIJKLMNOPQRSTUVWXYZ0123456789-_")))=0,ISERROR(VALUE(B42)))),"Недопустимый код: только латинские буквы A-Z в верхнем регистре, цифры, - и _; начало с буквы, до 30 символов (например MILK-001)",IF(SUMPRODUCT(--EXACT('Номенклатура'!$A$6:$A$205,B42))=0,"Код не найден",IF(SUMPRODUCT(--EXACT('Номенклатура'!$A$6:$A$205,B42))&gt;1,"Код повторяется в номенклатуре",IF(NOT(ISNUMBER(C42)),"Укажите фактическое количество",IF(C42&lt;0,"Факт не может быть меньше нуля",IF(NOT(ISNUMBER('Номенклатура'!$C$2)),"Укажите дату начала учёта",IF(Q42&lt;INT('Номенклатура'!$C$2),"Дата раньше начала учёта","ОК"))))))))))</f>
        <v/>
      </c>
      <c r="F42" s="15" t="str">
        <f>IF(E42&lt;&gt;"ОК","",INDEX('Номенклатура'!$B$6:$B$205,SUMPRODUCT(EXACT('Номенклатура'!$A$6:$A$205,B42)*(ROW('Номенклатура'!$A$6:$A$205)-5)))&amp;"")</f>
        <v/>
      </c>
      <c r="G42" s="17" t="str">
        <f>IF(E42&lt;&gt;"ОК","",INDEX('Номенклатура'!$D$6:$D$205,SUMPRODUCT(EXACT('Номенклатура'!$A$6:$A$205,B42)*(ROW('Номенклатура'!$A$6:$A$205)-5)))&amp;"")</f>
        <v/>
      </c>
      <c r="H42" s="18" t="str">
        <f>IF(E42&lt;&gt;"ОК","",ROUND(N(INDEX('Номенклатура'!$F$6:$F$205,SUMPRODUCT(EXACT('Номенклатура'!$A$6:$A$205,B42)*(ROW('Номенклатура'!$A$6:$A$205)-5))))+SUMIFS('Движения'!$F$6:$F$5005,'Движения'!$B$6:$B$5005,B42,'Движения'!$A$6:$A$5005,"&lt;"&amp;(Q42+1))-SUMIFS('Движения'!$F$6:$F$5005,'Движения'!$B$6:$B$5005,B42,'Движения'!$C$6:$C$5005,"Корректировка остатка",'Движения'!$A$6:$A$5005,"&gt;="&amp;Q42,'Движения'!$A$6:$A$5005,"&lt;"&amp;(Q42+1)),6))</f>
        <v/>
      </c>
      <c r="I42" s="18" t="str">
        <f>IF(E42&lt;&gt;"ОК","",ROUND(C42-H42,6))</f>
        <v/>
      </c>
      <c r="J42" s="21" t="str">
        <f>IF(E42&lt;&gt;"ОК","",IF(P42&gt;0,ABS(I42)/P42,"нет базы"))</f>
        <v/>
      </c>
      <c r="K42" s="17" t="str">
        <f>IF(E42&lt;&gt;"ОК","",IF(I42&lt;0,"Недостача",IF(I42&gt;0,"Излишек","Совпадает")))</f>
        <v/>
      </c>
      <c r="L42" s="18" t="str">
        <f>IF(E42&lt;&gt;"ОК","",ROUND(SUMIFS('Движения'!$F$6:$F$5005,'Движения'!$B$6:$B$5005,B42,'Движения'!$C$6:$C$5005,"Корректировка остатка",'Движения'!$A$6:$A$5005,"&gt;="&amp;Q42,'Движения'!$A$6:$A$5005,"&lt;"&amp;(Q42+1)),6))</f>
        <v/>
      </c>
      <c r="M42" s="18" t="str">
        <f>IF(E42&lt;&gt;"ОК","",ROUND(I42-L42,6))</f>
        <v/>
      </c>
      <c r="N42" s="15" t="str">
        <f>IF(E42&lt;&gt;"ОК","",IF(AND(I42=0,L42=0),"Корректировка не нужна",IF(M42=0,"Корректировка внесена",IF(L42=0,"Внесите корректировку на "&amp;DAY(Q42)&amp;"."&amp;MONTH(Q42)&amp;"."&amp;YEAR(Q42)&amp;": "&amp;IF(M42&gt;0,"+","")&amp;M42&amp;" "&amp;G42,"Проверьте корректировки: внесено "&amp;L42&amp;", нужно "&amp;I42&amp;" "&amp;G42))))</f>
        <v/>
      </c>
      <c r="O42" s="22" t="str">
        <f>IF(E42&lt;&gt;"ОК","",IF(SUMPRODUCT(MAX(($B$6:$B$1005=B42)*($Q$6:$Q$1005&lt;Q42)*($E$6:$E$1005="ОК")*$Q$6:$Q$1005))&gt;0,SUMPRODUCT(MAX(($B$6:$B$1005=B42)*($Q$6:$Q$1005&lt;Q42)*($E$6:$E$1005="ОК")*$Q$6:$Q$1005))+1,INT('Номенклатура'!$C$2)))</f>
        <v/>
      </c>
      <c r="P42" s="18" t="str">
        <f>IF(E42&lt;&gt;"ОК","",-(SUMIFS('Движения'!$F$6:$F$5005,'Движения'!$B$6:$B$5005,B42,'Движения'!$C$6:$C$5005,"Расход",'Движения'!$A$6:$A$5005,"&gt;="&amp;O42,'Движения'!$A$6:$A$5005,"&lt;"&amp;(Q42+1))+SUMIFS('Движения'!$F$6:$F$5005,'Движения'!$B$6:$B$5005,B42,'Движения'!$C$6:$C$5005,"Списание",'Движения'!$A$6:$A$5005,"&gt;="&amp;O42,'Движения'!$A$6:$A$5005,"&lt;"&amp;(Q42+1))))</f>
        <v/>
      </c>
      <c r="Q42" s="18" t="str">
        <f>IF(ISNUMBER(A42),INT(A42),0)</f>
        <v/>
      </c>
    </row>
    <row r="43" spans="1:17" x14ac:dyDescent="0.25">
      <c r="A43" s="16"/>
      <c r="B43" s="13"/>
      <c r="C43" s="14"/>
      <c r="D43" s="13"/>
      <c r="E43" s="15" t="str">
        <f>IF(COUNTA(A43:D43)=0,"",IF(NOT(ISNUMBER(A43)),"Укажите дату",IF(B43="","Укажите код",IF(NOT(AND(ISTEXT(B43),LEN(B43)&gt;0,LEN(B43)&lt;=30,ISNUMBER(FIND(LEFT(B43,1),"ABCDEFGHIJKLMNOPQRSTUVWXYZ")),SUMPRODUCT((MID(B43,{1,2,3,4,5,6,7,8,9,10,11,12,13,14,15,16,17,18,19,20,21,22,23,24,25,26,27,28,29,30},1)&lt;&gt;"")*ISERROR(FIND(MID(B43,{1,2,3,4,5,6,7,8,9,10,11,12,13,14,15,16,17,18,19,20,21,22,23,24,25,26,27,28,29,30},1),"ABCDEFGHIJKLMNOPQRSTUVWXYZ0123456789-_")))=0,ISERROR(VALUE(B43)))),"Недопустимый код: только латинские буквы A-Z в верхнем регистре, цифры, - и _; начало с буквы, до 30 символов (например MILK-001)",IF(SUMPRODUCT(--EXACT('Номенклатура'!$A$6:$A$205,B43))=0,"Код не найден",IF(SUMPRODUCT(--EXACT('Номенклатура'!$A$6:$A$205,B43))&gt;1,"Код повторяется в номенклатуре",IF(NOT(ISNUMBER(C43)),"Укажите фактическое количество",IF(C43&lt;0,"Факт не может быть меньше нуля",IF(NOT(ISNUMBER('Номенклатура'!$C$2)),"Укажите дату начала учёта",IF(Q43&lt;INT('Номенклатура'!$C$2),"Дата раньше начала учёта","ОК"))))))))))</f>
        <v/>
      </c>
      <c r="F43" s="15" t="str">
        <f>IF(E43&lt;&gt;"ОК","",INDEX('Номенклатура'!$B$6:$B$205,SUMPRODUCT(EXACT('Номенклатура'!$A$6:$A$205,B43)*(ROW('Номенклатура'!$A$6:$A$205)-5)))&amp;"")</f>
        <v/>
      </c>
      <c r="G43" s="17" t="str">
        <f>IF(E43&lt;&gt;"ОК","",INDEX('Номенклатура'!$D$6:$D$205,SUMPRODUCT(EXACT('Номенклатура'!$A$6:$A$205,B43)*(ROW('Номенклатура'!$A$6:$A$205)-5)))&amp;"")</f>
        <v/>
      </c>
      <c r="H43" s="18" t="str">
        <f>IF(E43&lt;&gt;"ОК","",ROUND(N(INDEX('Номенклатура'!$F$6:$F$205,SUMPRODUCT(EXACT('Номенклатура'!$A$6:$A$205,B43)*(ROW('Номенклатура'!$A$6:$A$205)-5))))+SUMIFS('Движения'!$F$6:$F$5005,'Движения'!$B$6:$B$5005,B43,'Движения'!$A$6:$A$5005,"&lt;"&amp;(Q43+1))-SUMIFS('Движения'!$F$6:$F$5005,'Движения'!$B$6:$B$5005,B43,'Движения'!$C$6:$C$5005,"Корректировка остатка",'Движения'!$A$6:$A$5005,"&gt;="&amp;Q43,'Движения'!$A$6:$A$5005,"&lt;"&amp;(Q43+1)),6))</f>
        <v/>
      </c>
      <c r="I43" s="18" t="str">
        <f>IF(E43&lt;&gt;"ОК","",ROUND(C43-H43,6))</f>
        <v/>
      </c>
      <c r="J43" s="21" t="str">
        <f>IF(E43&lt;&gt;"ОК","",IF(P43&gt;0,ABS(I43)/P43,"нет базы"))</f>
        <v/>
      </c>
      <c r="K43" s="17" t="str">
        <f>IF(E43&lt;&gt;"ОК","",IF(I43&lt;0,"Недостача",IF(I43&gt;0,"Излишек","Совпадает")))</f>
        <v/>
      </c>
      <c r="L43" s="18" t="str">
        <f>IF(E43&lt;&gt;"ОК","",ROUND(SUMIFS('Движения'!$F$6:$F$5005,'Движения'!$B$6:$B$5005,B43,'Движения'!$C$6:$C$5005,"Корректировка остатка",'Движения'!$A$6:$A$5005,"&gt;="&amp;Q43,'Движения'!$A$6:$A$5005,"&lt;"&amp;(Q43+1)),6))</f>
        <v/>
      </c>
      <c r="M43" s="18" t="str">
        <f>IF(E43&lt;&gt;"ОК","",ROUND(I43-L43,6))</f>
        <v/>
      </c>
      <c r="N43" s="15" t="str">
        <f>IF(E43&lt;&gt;"ОК","",IF(AND(I43=0,L43=0),"Корректировка не нужна",IF(M43=0,"Корректировка внесена",IF(L43=0,"Внесите корректировку на "&amp;DAY(Q43)&amp;"."&amp;MONTH(Q43)&amp;"."&amp;YEAR(Q43)&amp;": "&amp;IF(M43&gt;0,"+","")&amp;M43&amp;" "&amp;G43,"Проверьте корректировки: внесено "&amp;L43&amp;", нужно "&amp;I43&amp;" "&amp;G43))))</f>
        <v/>
      </c>
      <c r="O43" s="22" t="str">
        <f>IF(E43&lt;&gt;"ОК","",IF(SUMPRODUCT(MAX(($B$6:$B$1005=B43)*($Q$6:$Q$1005&lt;Q43)*($E$6:$E$1005="ОК")*$Q$6:$Q$1005))&gt;0,SUMPRODUCT(MAX(($B$6:$B$1005=B43)*($Q$6:$Q$1005&lt;Q43)*($E$6:$E$1005="ОК")*$Q$6:$Q$1005))+1,INT('Номенклатура'!$C$2)))</f>
        <v/>
      </c>
      <c r="P43" s="18" t="str">
        <f>IF(E43&lt;&gt;"ОК","",-(SUMIFS('Движения'!$F$6:$F$5005,'Движения'!$B$6:$B$5005,B43,'Движения'!$C$6:$C$5005,"Расход",'Движения'!$A$6:$A$5005,"&gt;="&amp;O43,'Движения'!$A$6:$A$5005,"&lt;"&amp;(Q43+1))+SUMIFS('Движения'!$F$6:$F$5005,'Движения'!$B$6:$B$5005,B43,'Движения'!$C$6:$C$5005,"Списание",'Движения'!$A$6:$A$5005,"&gt;="&amp;O43,'Движения'!$A$6:$A$5005,"&lt;"&amp;(Q43+1))))</f>
        <v/>
      </c>
      <c r="Q43" s="18" t="str">
        <f>IF(ISNUMBER(A43),INT(A43),0)</f>
        <v/>
      </c>
    </row>
    <row r="44" spans="1:17" x14ac:dyDescent="0.25">
      <c r="A44" s="16"/>
      <c r="B44" s="13"/>
      <c r="C44" s="14"/>
      <c r="D44" s="13"/>
      <c r="E44" s="15" t="str">
        <f>IF(COUNTA(A44:D44)=0,"",IF(NOT(ISNUMBER(A44)),"Укажите дату",IF(B44="","Укажите код",IF(NOT(AND(ISTEXT(B44),LEN(B44)&gt;0,LEN(B44)&lt;=30,ISNUMBER(FIND(LEFT(B44,1),"ABCDEFGHIJKLMNOPQRSTUVWXYZ")),SUMPRODUCT((MID(B44,{1,2,3,4,5,6,7,8,9,10,11,12,13,14,15,16,17,18,19,20,21,22,23,24,25,26,27,28,29,30},1)&lt;&gt;"")*ISERROR(FIND(MID(B44,{1,2,3,4,5,6,7,8,9,10,11,12,13,14,15,16,17,18,19,20,21,22,23,24,25,26,27,28,29,30},1),"ABCDEFGHIJKLMNOPQRSTUVWXYZ0123456789-_")))=0,ISERROR(VALUE(B44)))),"Недопустимый код: только латинские буквы A-Z в верхнем регистре, цифры, - и _; начало с буквы, до 30 символов (например MILK-001)",IF(SUMPRODUCT(--EXACT('Номенклатура'!$A$6:$A$205,B44))=0,"Код не найден",IF(SUMPRODUCT(--EXACT('Номенклатура'!$A$6:$A$205,B44))&gt;1,"Код повторяется в номенклатуре",IF(NOT(ISNUMBER(C44)),"Укажите фактическое количество",IF(C44&lt;0,"Факт не может быть меньше нуля",IF(NOT(ISNUMBER('Номенклатура'!$C$2)),"Укажите дату начала учёта",IF(Q44&lt;INT('Номенклатура'!$C$2),"Дата раньше начала учёта","ОК"))))))))))</f>
        <v/>
      </c>
      <c r="F44" s="15" t="str">
        <f>IF(E44&lt;&gt;"ОК","",INDEX('Номенклатура'!$B$6:$B$205,SUMPRODUCT(EXACT('Номенклатура'!$A$6:$A$205,B44)*(ROW('Номенклатура'!$A$6:$A$205)-5)))&amp;"")</f>
        <v/>
      </c>
      <c r="G44" s="17" t="str">
        <f>IF(E44&lt;&gt;"ОК","",INDEX('Номенклатура'!$D$6:$D$205,SUMPRODUCT(EXACT('Номенклатура'!$A$6:$A$205,B44)*(ROW('Номенклатура'!$A$6:$A$205)-5)))&amp;"")</f>
        <v/>
      </c>
      <c r="H44" s="18" t="str">
        <f>IF(E44&lt;&gt;"ОК","",ROUND(N(INDEX('Номенклатура'!$F$6:$F$205,SUMPRODUCT(EXACT('Номенклатура'!$A$6:$A$205,B44)*(ROW('Номенклатура'!$A$6:$A$205)-5))))+SUMIFS('Движения'!$F$6:$F$5005,'Движения'!$B$6:$B$5005,B44,'Движения'!$A$6:$A$5005,"&lt;"&amp;(Q44+1))-SUMIFS('Движения'!$F$6:$F$5005,'Движения'!$B$6:$B$5005,B44,'Движения'!$C$6:$C$5005,"Корректировка остатка",'Движения'!$A$6:$A$5005,"&gt;="&amp;Q44,'Движения'!$A$6:$A$5005,"&lt;"&amp;(Q44+1)),6))</f>
        <v/>
      </c>
      <c r="I44" s="18" t="str">
        <f>IF(E44&lt;&gt;"ОК","",ROUND(C44-H44,6))</f>
        <v/>
      </c>
      <c r="J44" s="21" t="str">
        <f>IF(E44&lt;&gt;"ОК","",IF(P44&gt;0,ABS(I44)/P44,"нет базы"))</f>
        <v/>
      </c>
      <c r="K44" s="17" t="str">
        <f>IF(E44&lt;&gt;"ОК","",IF(I44&lt;0,"Недостача",IF(I44&gt;0,"Излишек","Совпадает")))</f>
        <v/>
      </c>
      <c r="L44" s="18" t="str">
        <f>IF(E44&lt;&gt;"ОК","",ROUND(SUMIFS('Движения'!$F$6:$F$5005,'Движения'!$B$6:$B$5005,B44,'Движения'!$C$6:$C$5005,"Корректировка остатка",'Движения'!$A$6:$A$5005,"&gt;="&amp;Q44,'Движения'!$A$6:$A$5005,"&lt;"&amp;(Q44+1)),6))</f>
        <v/>
      </c>
      <c r="M44" s="18" t="str">
        <f>IF(E44&lt;&gt;"ОК","",ROUND(I44-L44,6))</f>
        <v/>
      </c>
      <c r="N44" s="15" t="str">
        <f>IF(E44&lt;&gt;"ОК","",IF(AND(I44=0,L44=0),"Корректировка не нужна",IF(M44=0,"Корректировка внесена",IF(L44=0,"Внесите корректировку на "&amp;DAY(Q44)&amp;"."&amp;MONTH(Q44)&amp;"."&amp;YEAR(Q44)&amp;": "&amp;IF(M44&gt;0,"+","")&amp;M44&amp;" "&amp;G44,"Проверьте корректировки: внесено "&amp;L44&amp;", нужно "&amp;I44&amp;" "&amp;G44))))</f>
        <v/>
      </c>
      <c r="O44" s="22" t="str">
        <f>IF(E44&lt;&gt;"ОК","",IF(SUMPRODUCT(MAX(($B$6:$B$1005=B44)*($Q$6:$Q$1005&lt;Q44)*($E$6:$E$1005="ОК")*$Q$6:$Q$1005))&gt;0,SUMPRODUCT(MAX(($B$6:$B$1005=B44)*($Q$6:$Q$1005&lt;Q44)*($E$6:$E$1005="ОК")*$Q$6:$Q$1005))+1,INT('Номенклатура'!$C$2)))</f>
        <v/>
      </c>
      <c r="P44" s="18" t="str">
        <f>IF(E44&lt;&gt;"ОК","",-(SUMIFS('Движения'!$F$6:$F$5005,'Движения'!$B$6:$B$5005,B44,'Движения'!$C$6:$C$5005,"Расход",'Движения'!$A$6:$A$5005,"&gt;="&amp;O44,'Движения'!$A$6:$A$5005,"&lt;"&amp;(Q44+1))+SUMIFS('Движения'!$F$6:$F$5005,'Движения'!$B$6:$B$5005,B44,'Движения'!$C$6:$C$5005,"Списание",'Движения'!$A$6:$A$5005,"&gt;="&amp;O44,'Движения'!$A$6:$A$5005,"&lt;"&amp;(Q44+1))))</f>
        <v/>
      </c>
      <c r="Q44" s="18" t="str">
        <f>IF(ISNUMBER(A44),INT(A44),0)</f>
        <v/>
      </c>
    </row>
    <row r="45" spans="1:17" x14ac:dyDescent="0.25">
      <c r="A45" s="16"/>
      <c r="B45" s="13"/>
      <c r="C45" s="14"/>
      <c r="D45" s="13"/>
      <c r="E45" s="15" t="str">
        <f>IF(COUNTA(A45:D45)=0,"",IF(NOT(ISNUMBER(A45)),"Укажите дату",IF(B45="","Укажите код",IF(NOT(AND(ISTEXT(B45),LEN(B45)&gt;0,LEN(B45)&lt;=30,ISNUMBER(FIND(LEFT(B45,1),"ABCDEFGHIJKLMNOPQRSTUVWXYZ")),SUMPRODUCT((MID(B45,{1,2,3,4,5,6,7,8,9,10,11,12,13,14,15,16,17,18,19,20,21,22,23,24,25,26,27,28,29,30},1)&lt;&gt;"")*ISERROR(FIND(MID(B45,{1,2,3,4,5,6,7,8,9,10,11,12,13,14,15,16,17,18,19,20,21,22,23,24,25,26,27,28,29,30},1),"ABCDEFGHIJKLMNOPQRSTUVWXYZ0123456789-_")))=0,ISERROR(VALUE(B45)))),"Недопустимый код: только латинские буквы A-Z в верхнем регистре, цифры, - и _; начало с буквы, до 30 символов (например MILK-001)",IF(SUMPRODUCT(--EXACT('Номенклатура'!$A$6:$A$205,B45))=0,"Код не найден",IF(SUMPRODUCT(--EXACT('Номенклатура'!$A$6:$A$205,B45))&gt;1,"Код повторяется в номенклатуре",IF(NOT(ISNUMBER(C45)),"Укажите фактическое количество",IF(C45&lt;0,"Факт не может быть меньше нуля",IF(NOT(ISNUMBER('Номенклатура'!$C$2)),"Укажите дату начала учёта",IF(Q45&lt;INT('Номенклатура'!$C$2),"Дата раньше начала учёта","ОК"))))))))))</f>
        <v/>
      </c>
      <c r="F45" s="15" t="str">
        <f>IF(E45&lt;&gt;"ОК","",INDEX('Номенклатура'!$B$6:$B$205,SUMPRODUCT(EXACT('Номенклатура'!$A$6:$A$205,B45)*(ROW('Номенклатура'!$A$6:$A$205)-5)))&amp;"")</f>
        <v/>
      </c>
      <c r="G45" s="17" t="str">
        <f>IF(E45&lt;&gt;"ОК","",INDEX('Номенклатура'!$D$6:$D$205,SUMPRODUCT(EXACT('Номенклатура'!$A$6:$A$205,B45)*(ROW('Номенклатура'!$A$6:$A$205)-5)))&amp;"")</f>
        <v/>
      </c>
      <c r="H45" s="18" t="str">
        <f>IF(E45&lt;&gt;"ОК","",ROUND(N(INDEX('Номенклатура'!$F$6:$F$205,SUMPRODUCT(EXACT('Номенклатура'!$A$6:$A$205,B45)*(ROW('Номенклатура'!$A$6:$A$205)-5))))+SUMIFS('Движения'!$F$6:$F$5005,'Движения'!$B$6:$B$5005,B45,'Движения'!$A$6:$A$5005,"&lt;"&amp;(Q45+1))-SUMIFS('Движения'!$F$6:$F$5005,'Движения'!$B$6:$B$5005,B45,'Движения'!$C$6:$C$5005,"Корректировка остатка",'Движения'!$A$6:$A$5005,"&gt;="&amp;Q45,'Движения'!$A$6:$A$5005,"&lt;"&amp;(Q45+1)),6))</f>
        <v/>
      </c>
      <c r="I45" s="18" t="str">
        <f>IF(E45&lt;&gt;"ОК","",ROUND(C45-H45,6))</f>
        <v/>
      </c>
      <c r="J45" s="21" t="str">
        <f>IF(E45&lt;&gt;"ОК","",IF(P45&gt;0,ABS(I45)/P45,"нет базы"))</f>
        <v/>
      </c>
      <c r="K45" s="17" t="str">
        <f>IF(E45&lt;&gt;"ОК","",IF(I45&lt;0,"Недостача",IF(I45&gt;0,"Излишек","Совпадает")))</f>
        <v/>
      </c>
      <c r="L45" s="18" t="str">
        <f>IF(E45&lt;&gt;"ОК","",ROUND(SUMIFS('Движения'!$F$6:$F$5005,'Движения'!$B$6:$B$5005,B45,'Движения'!$C$6:$C$5005,"Корректировка остатка",'Движения'!$A$6:$A$5005,"&gt;="&amp;Q45,'Движения'!$A$6:$A$5005,"&lt;"&amp;(Q45+1)),6))</f>
        <v/>
      </c>
      <c r="M45" s="18" t="str">
        <f>IF(E45&lt;&gt;"ОК","",ROUND(I45-L45,6))</f>
        <v/>
      </c>
      <c r="N45" s="15" t="str">
        <f>IF(E45&lt;&gt;"ОК","",IF(AND(I45=0,L45=0),"Корректировка не нужна",IF(M45=0,"Корректировка внесена",IF(L45=0,"Внесите корректировку на "&amp;DAY(Q45)&amp;"."&amp;MONTH(Q45)&amp;"."&amp;YEAR(Q45)&amp;": "&amp;IF(M45&gt;0,"+","")&amp;M45&amp;" "&amp;G45,"Проверьте корректировки: внесено "&amp;L45&amp;", нужно "&amp;I45&amp;" "&amp;G45))))</f>
        <v/>
      </c>
      <c r="O45" s="22" t="str">
        <f>IF(E45&lt;&gt;"ОК","",IF(SUMPRODUCT(MAX(($B$6:$B$1005=B45)*($Q$6:$Q$1005&lt;Q45)*($E$6:$E$1005="ОК")*$Q$6:$Q$1005))&gt;0,SUMPRODUCT(MAX(($B$6:$B$1005=B45)*($Q$6:$Q$1005&lt;Q45)*($E$6:$E$1005="ОК")*$Q$6:$Q$1005))+1,INT('Номенклатура'!$C$2)))</f>
        <v/>
      </c>
      <c r="P45" s="18" t="str">
        <f>IF(E45&lt;&gt;"ОК","",-(SUMIFS('Движения'!$F$6:$F$5005,'Движения'!$B$6:$B$5005,B45,'Движения'!$C$6:$C$5005,"Расход",'Движения'!$A$6:$A$5005,"&gt;="&amp;O45,'Движения'!$A$6:$A$5005,"&lt;"&amp;(Q45+1))+SUMIFS('Движения'!$F$6:$F$5005,'Движения'!$B$6:$B$5005,B45,'Движения'!$C$6:$C$5005,"Списание",'Движения'!$A$6:$A$5005,"&gt;="&amp;O45,'Движения'!$A$6:$A$5005,"&lt;"&amp;(Q45+1))))</f>
        <v/>
      </c>
      <c r="Q45" s="18" t="str">
        <f>IF(ISNUMBER(A45),INT(A45),0)</f>
        <v/>
      </c>
    </row>
    <row r="46" spans="1:17" x14ac:dyDescent="0.25">
      <c r="A46" s="16"/>
      <c r="B46" s="13"/>
      <c r="C46" s="14"/>
      <c r="D46" s="13"/>
      <c r="E46" s="15" t="str">
        <f>IF(COUNTA(A46:D46)=0,"",IF(NOT(ISNUMBER(A46)),"Укажите дату",IF(B46="","Укажите код",IF(NOT(AND(ISTEXT(B46),LEN(B46)&gt;0,LEN(B46)&lt;=30,ISNUMBER(FIND(LEFT(B46,1),"ABCDEFGHIJKLMNOPQRSTUVWXYZ")),SUMPRODUCT((MID(B46,{1,2,3,4,5,6,7,8,9,10,11,12,13,14,15,16,17,18,19,20,21,22,23,24,25,26,27,28,29,30},1)&lt;&gt;"")*ISERROR(FIND(MID(B46,{1,2,3,4,5,6,7,8,9,10,11,12,13,14,15,16,17,18,19,20,21,22,23,24,25,26,27,28,29,30},1),"ABCDEFGHIJKLMNOPQRSTUVWXYZ0123456789-_")))=0,ISERROR(VALUE(B46)))),"Недопустимый код: только латинские буквы A-Z в верхнем регистре, цифры, - и _; начало с буквы, до 30 символов (например MILK-001)",IF(SUMPRODUCT(--EXACT('Номенклатура'!$A$6:$A$205,B46))=0,"Код не найден",IF(SUMPRODUCT(--EXACT('Номенклатура'!$A$6:$A$205,B46))&gt;1,"Код повторяется в номенклатуре",IF(NOT(ISNUMBER(C46)),"Укажите фактическое количество",IF(C46&lt;0,"Факт не может быть меньше нуля",IF(NOT(ISNUMBER('Номенклатура'!$C$2)),"Укажите дату начала учёта",IF(Q46&lt;INT('Номенклатура'!$C$2),"Дата раньше начала учёта","ОК"))))))))))</f>
        <v/>
      </c>
      <c r="F46" s="15" t="str">
        <f>IF(E46&lt;&gt;"ОК","",INDEX('Номенклатура'!$B$6:$B$205,SUMPRODUCT(EXACT('Номенклатура'!$A$6:$A$205,B46)*(ROW('Номенклатура'!$A$6:$A$205)-5)))&amp;"")</f>
        <v/>
      </c>
      <c r="G46" s="17" t="str">
        <f>IF(E46&lt;&gt;"ОК","",INDEX('Номенклатура'!$D$6:$D$205,SUMPRODUCT(EXACT('Номенклатура'!$A$6:$A$205,B46)*(ROW('Номенклатура'!$A$6:$A$205)-5)))&amp;"")</f>
        <v/>
      </c>
      <c r="H46" s="18" t="str">
        <f>IF(E46&lt;&gt;"ОК","",ROUND(N(INDEX('Номенклатура'!$F$6:$F$205,SUMPRODUCT(EXACT('Номенклатура'!$A$6:$A$205,B46)*(ROW('Номенклатура'!$A$6:$A$205)-5))))+SUMIFS('Движения'!$F$6:$F$5005,'Движения'!$B$6:$B$5005,B46,'Движения'!$A$6:$A$5005,"&lt;"&amp;(Q46+1))-SUMIFS('Движения'!$F$6:$F$5005,'Движения'!$B$6:$B$5005,B46,'Движения'!$C$6:$C$5005,"Корректировка остатка",'Движения'!$A$6:$A$5005,"&gt;="&amp;Q46,'Движения'!$A$6:$A$5005,"&lt;"&amp;(Q46+1)),6))</f>
        <v/>
      </c>
      <c r="I46" s="18" t="str">
        <f>IF(E46&lt;&gt;"ОК","",ROUND(C46-H46,6))</f>
        <v/>
      </c>
      <c r="J46" s="21" t="str">
        <f>IF(E46&lt;&gt;"ОК","",IF(P46&gt;0,ABS(I46)/P46,"нет базы"))</f>
        <v/>
      </c>
      <c r="K46" s="17" t="str">
        <f>IF(E46&lt;&gt;"ОК","",IF(I46&lt;0,"Недостача",IF(I46&gt;0,"Излишек","Совпадает")))</f>
        <v/>
      </c>
      <c r="L46" s="18" t="str">
        <f>IF(E46&lt;&gt;"ОК","",ROUND(SUMIFS('Движения'!$F$6:$F$5005,'Движения'!$B$6:$B$5005,B46,'Движения'!$C$6:$C$5005,"Корректировка остатка",'Движения'!$A$6:$A$5005,"&gt;="&amp;Q46,'Движения'!$A$6:$A$5005,"&lt;"&amp;(Q46+1)),6))</f>
        <v/>
      </c>
      <c r="M46" s="18" t="str">
        <f>IF(E46&lt;&gt;"ОК","",ROUND(I46-L46,6))</f>
        <v/>
      </c>
      <c r="N46" s="15" t="str">
        <f>IF(E46&lt;&gt;"ОК","",IF(AND(I46=0,L46=0),"Корректировка не нужна",IF(M46=0,"Корректировка внесена",IF(L46=0,"Внесите корректировку на "&amp;DAY(Q46)&amp;"."&amp;MONTH(Q46)&amp;"."&amp;YEAR(Q46)&amp;": "&amp;IF(M46&gt;0,"+","")&amp;M46&amp;" "&amp;G46,"Проверьте корректировки: внесено "&amp;L46&amp;", нужно "&amp;I46&amp;" "&amp;G46))))</f>
        <v/>
      </c>
      <c r="O46" s="22" t="str">
        <f>IF(E46&lt;&gt;"ОК","",IF(SUMPRODUCT(MAX(($B$6:$B$1005=B46)*($Q$6:$Q$1005&lt;Q46)*($E$6:$E$1005="ОК")*$Q$6:$Q$1005))&gt;0,SUMPRODUCT(MAX(($B$6:$B$1005=B46)*($Q$6:$Q$1005&lt;Q46)*($E$6:$E$1005="ОК")*$Q$6:$Q$1005))+1,INT('Номенклатура'!$C$2)))</f>
        <v/>
      </c>
      <c r="P46" s="18" t="str">
        <f>IF(E46&lt;&gt;"ОК","",-(SUMIFS('Движения'!$F$6:$F$5005,'Движения'!$B$6:$B$5005,B46,'Движения'!$C$6:$C$5005,"Расход",'Движения'!$A$6:$A$5005,"&gt;="&amp;O46,'Движения'!$A$6:$A$5005,"&lt;"&amp;(Q46+1))+SUMIFS('Движения'!$F$6:$F$5005,'Движения'!$B$6:$B$5005,B46,'Движения'!$C$6:$C$5005,"Списание",'Движения'!$A$6:$A$5005,"&gt;="&amp;O46,'Движения'!$A$6:$A$5005,"&lt;"&amp;(Q46+1))))</f>
        <v/>
      </c>
      <c r="Q46" s="18" t="str">
        <f>IF(ISNUMBER(A46),INT(A46),0)</f>
        <v/>
      </c>
    </row>
    <row r="47" spans="1:17" x14ac:dyDescent="0.25">
      <c r="A47" s="16"/>
      <c r="B47" s="13"/>
      <c r="C47" s="14"/>
      <c r="D47" s="13"/>
      <c r="E47" s="15" t="str">
        <f>IF(COUNTA(A47:D47)=0,"",IF(NOT(ISNUMBER(A47)),"Укажите дату",IF(B47="","Укажите код",IF(NOT(AND(ISTEXT(B47),LEN(B47)&gt;0,LEN(B47)&lt;=30,ISNUMBER(FIND(LEFT(B47,1),"ABCDEFGHIJKLMNOPQRSTUVWXYZ")),SUMPRODUCT((MID(B47,{1,2,3,4,5,6,7,8,9,10,11,12,13,14,15,16,17,18,19,20,21,22,23,24,25,26,27,28,29,30},1)&lt;&gt;"")*ISERROR(FIND(MID(B47,{1,2,3,4,5,6,7,8,9,10,11,12,13,14,15,16,17,18,19,20,21,22,23,24,25,26,27,28,29,30},1),"ABCDEFGHIJKLMNOPQRSTUVWXYZ0123456789-_")))=0,ISERROR(VALUE(B47)))),"Недопустимый код: только латинские буквы A-Z в верхнем регистре, цифры, - и _; начало с буквы, до 30 символов (например MILK-001)",IF(SUMPRODUCT(--EXACT('Номенклатура'!$A$6:$A$205,B47))=0,"Код не найден",IF(SUMPRODUCT(--EXACT('Номенклатура'!$A$6:$A$205,B47))&gt;1,"Код повторяется в номенклатуре",IF(NOT(ISNUMBER(C47)),"Укажите фактическое количество",IF(C47&lt;0,"Факт не может быть меньше нуля",IF(NOT(ISNUMBER('Номенклатура'!$C$2)),"Укажите дату начала учёта",IF(Q47&lt;INT('Номенклатура'!$C$2),"Дата раньше начала учёта","ОК"))))))))))</f>
        <v/>
      </c>
      <c r="F47" s="15" t="str">
        <f>IF(E47&lt;&gt;"ОК","",INDEX('Номенклатура'!$B$6:$B$205,SUMPRODUCT(EXACT('Номенклатура'!$A$6:$A$205,B47)*(ROW('Номенклатура'!$A$6:$A$205)-5)))&amp;"")</f>
        <v/>
      </c>
      <c r="G47" s="17" t="str">
        <f>IF(E47&lt;&gt;"ОК","",INDEX('Номенклатура'!$D$6:$D$205,SUMPRODUCT(EXACT('Номенклатура'!$A$6:$A$205,B47)*(ROW('Номенклатура'!$A$6:$A$205)-5)))&amp;"")</f>
        <v/>
      </c>
      <c r="H47" s="18" t="str">
        <f>IF(E47&lt;&gt;"ОК","",ROUND(N(INDEX('Номенклатура'!$F$6:$F$205,SUMPRODUCT(EXACT('Номенклатура'!$A$6:$A$205,B47)*(ROW('Номенклатура'!$A$6:$A$205)-5))))+SUMIFS('Движения'!$F$6:$F$5005,'Движения'!$B$6:$B$5005,B47,'Движения'!$A$6:$A$5005,"&lt;"&amp;(Q47+1))-SUMIFS('Движения'!$F$6:$F$5005,'Движения'!$B$6:$B$5005,B47,'Движения'!$C$6:$C$5005,"Корректировка остатка",'Движения'!$A$6:$A$5005,"&gt;="&amp;Q47,'Движения'!$A$6:$A$5005,"&lt;"&amp;(Q47+1)),6))</f>
        <v/>
      </c>
      <c r="I47" s="18" t="str">
        <f>IF(E47&lt;&gt;"ОК","",ROUND(C47-H47,6))</f>
        <v/>
      </c>
      <c r="J47" s="21" t="str">
        <f>IF(E47&lt;&gt;"ОК","",IF(P47&gt;0,ABS(I47)/P47,"нет базы"))</f>
        <v/>
      </c>
      <c r="K47" s="17" t="str">
        <f>IF(E47&lt;&gt;"ОК","",IF(I47&lt;0,"Недостача",IF(I47&gt;0,"Излишек","Совпадает")))</f>
        <v/>
      </c>
      <c r="L47" s="18" t="str">
        <f>IF(E47&lt;&gt;"ОК","",ROUND(SUMIFS('Движения'!$F$6:$F$5005,'Движения'!$B$6:$B$5005,B47,'Движения'!$C$6:$C$5005,"Корректировка остатка",'Движения'!$A$6:$A$5005,"&gt;="&amp;Q47,'Движения'!$A$6:$A$5005,"&lt;"&amp;(Q47+1)),6))</f>
        <v/>
      </c>
      <c r="M47" s="18" t="str">
        <f>IF(E47&lt;&gt;"ОК","",ROUND(I47-L47,6))</f>
        <v/>
      </c>
      <c r="N47" s="15" t="str">
        <f>IF(E47&lt;&gt;"ОК","",IF(AND(I47=0,L47=0),"Корректировка не нужна",IF(M47=0,"Корректировка внесена",IF(L47=0,"Внесите корректировку на "&amp;DAY(Q47)&amp;"."&amp;MONTH(Q47)&amp;"."&amp;YEAR(Q47)&amp;": "&amp;IF(M47&gt;0,"+","")&amp;M47&amp;" "&amp;G47,"Проверьте корректировки: внесено "&amp;L47&amp;", нужно "&amp;I47&amp;" "&amp;G47))))</f>
        <v/>
      </c>
      <c r="O47" s="22" t="str">
        <f>IF(E47&lt;&gt;"ОК","",IF(SUMPRODUCT(MAX(($B$6:$B$1005=B47)*($Q$6:$Q$1005&lt;Q47)*($E$6:$E$1005="ОК")*$Q$6:$Q$1005))&gt;0,SUMPRODUCT(MAX(($B$6:$B$1005=B47)*($Q$6:$Q$1005&lt;Q47)*($E$6:$E$1005="ОК")*$Q$6:$Q$1005))+1,INT('Номенклатура'!$C$2)))</f>
        <v/>
      </c>
      <c r="P47" s="18" t="str">
        <f>IF(E47&lt;&gt;"ОК","",-(SUMIFS('Движения'!$F$6:$F$5005,'Движения'!$B$6:$B$5005,B47,'Движения'!$C$6:$C$5005,"Расход",'Движения'!$A$6:$A$5005,"&gt;="&amp;O47,'Движения'!$A$6:$A$5005,"&lt;"&amp;(Q47+1))+SUMIFS('Движения'!$F$6:$F$5005,'Движения'!$B$6:$B$5005,B47,'Движения'!$C$6:$C$5005,"Списание",'Движения'!$A$6:$A$5005,"&gt;="&amp;O47,'Движения'!$A$6:$A$5005,"&lt;"&amp;(Q47+1))))</f>
        <v/>
      </c>
      <c r="Q47" s="18" t="str">
        <f>IF(ISNUMBER(A47),INT(A47),0)</f>
        <v/>
      </c>
    </row>
    <row r="48" spans="1:17" x14ac:dyDescent="0.25">
      <c r="A48" s="16"/>
      <c r="B48" s="13"/>
      <c r="C48" s="14"/>
      <c r="D48" s="13"/>
      <c r="E48" s="15" t="str">
        <f>IF(COUNTA(A48:D48)=0,"",IF(NOT(ISNUMBER(A48)),"Укажите дату",IF(B48="","Укажите код",IF(NOT(AND(ISTEXT(B48),LEN(B48)&gt;0,LEN(B48)&lt;=30,ISNUMBER(FIND(LEFT(B48,1),"ABCDEFGHIJKLMNOPQRSTUVWXYZ")),SUMPRODUCT((MID(B48,{1,2,3,4,5,6,7,8,9,10,11,12,13,14,15,16,17,18,19,20,21,22,23,24,25,26,27,28,29,30},1)&lt;&gt;"")*ISERROR(FIND(MID(B48,{1,2,3,4,5,6,7,8,9,10,11,12,13,14,15,16,17,18,19,20,21,22,23,24,25,26,27,28,29,30},1),"ABCDEFGHIJKLMNOPQRSTUVWXYZ0123456789-_")))=0,ISERROR(VALUE(B48)))),"Недопустимый код: только латинские буквы A-Z в верхнем регистре, цифры, - и _; начало с буквы, до 30 символов (например MILK-001)",IF(SUMPRODUCT(--EXACT('Номенклатура'!$A$6:$A$205,B48))=0,"Код не найден",IF(SUMPRODUCT(--EXACT('Номенклатура'!$A$6:$A$205,B48))&gt;1,"Код повторяется в номенклатуре",IF(NOT(ISNUMBER(C48)),"Укажите фактическое количество",IF(C48&lt;0,"Факт не может быть меньше нуля",IF(NOT(ISNUMBER('Номенклатура'!$C$2)),"Укажите дату начала учёта",IF(Q48&lt;INT('Номенклатура'!$C$2),"Дата раньше начала учёта","ОК"))))))))))</f>
        <v/>
      </c>
      <c r="F48" s="15" t="str">
        <f>IF(E48&lt;&gt;"ОК","",INDEX('Номенклатура'!$B$6:$B$205,SUMPRODUCT(EXACT('Номенклатура'!$A$6:$A$205,B48)*(ROW('Номенклатура'!$A$6:$A$205)-5)))&amp;"")</f>
        <v/>
      </c>
      <c r="G48" s="17" t="str">
        <f>IF(E48&lt;&gt;"ОК","",INDEX('Номенклатура'!$D$6:$D$205,SUMPRODUCT(EXACT('Номенклатура'!$A$6:$A$205,B48)*(ROW('Номенклатура'!$A$6:$A$205)-5)))&amp;"")</f>
        <v/>
      </c>
      <c r="H48" s="18" t="str">
        <f>IF(E48&lt;&gt;"ОК","",ROUND(N(INDEX('Номенклатура'!$F$6:$F$205,SUMPRODUCT(EXACT('Номенклатура'!$A$6:$A$205,B48)*(ROW('Номенклатура'!$A$6:$A$205)-5))))+SUMIFS('Движения'!$F$6:$F$5005,'Движения'!$B$6:$B$5005,B48,'Движения'!$A$6:$A$5005,"&lt;"&amp;(Q48+1))-SUMIFS('Движения'!$F$6:$F$5005,'Движения'!$B$6:$B$5005,B48,'Движения'!$C$6:$C$5005,"Корректировка остатка",'Движения'!$A$6:$A$5005,"&gt;="&amp;Q48,'Движения'!$A$6:$A$5005,"&lt;"&amp;(Q48+1)),6))</f>
        <v/>
      </c>
      <c r="I48" s="18" t="str">
        <f>IF(E48&lt;&gt;"ОК","",ROUND(C48-H48,6))</f>
        <v/>
      </c>
      <c r="J48" s="21" t="str">
        <f>IF(E48&lt;&gt;"ОК","",IF(P48&gt;0,ABS(I48)/P48,"нет базы"))</f>
        <v/>
      </c>
      <c r="K48" s="17" t="str">
        <f>IF(E48&lt;&gt;"ОК","",IF(I48&lt;0,"Недостача",IF(I48&gt;0,"Излишек","Совпадает")))</f>
        <v/>
      </c>
      <c r="L48" s="18" t="str">
        <f>IF(E48&lt;&gt;"ОК","",ROUND(SUMIFS('Движения'!$F$6:$F$5005,'Движения'!$B$6:$B$5005,B48,'Движения'!$C$6:$C$5005,"Корректировка остатка",'Движения'!$A$6:$A$5005,"&gt;="&amp;Q48,'Движения'!$A$6:$A$5005,"&lt;"&amp;(Q48+1)),6))</f>
        <v/>
      </c>
      <c r="M48" s="18" t="str">
        <f>IF(E48&lt;&gt;"ОК","",ROUND(I48-L48,6))</f>
        <v/>
      </c>
      <c r="N48" s="15" t="str">
        <f>IF(E48&lt;&gt;"ОК","",IF(AND(I48=0,L48=0),"Корректировка не нужна",IF(M48=0,"Корректировка внесена",IF(L48=0,"Внесите корректировку на "&amp;DAY(Q48)&amp;"."&amp;MONTH(Q48)&amp;"."&amp;YEAR(Q48)&amp;": "&amp;IF(M48&gt;0,"+","")&amp;M48&amp;" "&amp;G48,"Проверьте корректировки: внесено "&amp;L48&amp;", нужно "&amp;I48&amp;" "&amp;G48))))</f>
        <v/>
      </c>
      <c r="O48" s="22" t="str">
        <f>IF(E48&lt;&gt;"ОК","",IF(SUMPRODUCT(MAX(($B$6:$B$1005=B48)*($Q$6:$Q$1005&lt;Q48)*($E$6:$E$1005="ОК")*$Q$6:$Q$1005))&gt;0,SUMPRODUCT(MAX(($B$6:$B$1005=B48)*($Q$6:$Q$1005&lt;Q48)*($E$6:$E$1005="ОК")*$Q$6:$Q$1005))+1,INT('Номенклатура'!$C$2)))</f>
        <v/>
      </c>
      <c r="P48" s="18" t="str">
        <f>IF(E48&lt;&gt;"ОК","",-(SUMIFS('Движения'!$F$6:$F$5005,'Движения'!$B$6:$B$5005,B48,'Движения'!$C$6:$C$5005,"Расход",'Движения'!$A$6:$A$5005,"&gt;="&amp;O48,'Движения'!$A$6:$A$5005,"&lt;"&amp;(Q48+1))+SUMIFS('Движения'!$F$6:$F$5005,'Движения'!$B$6:$B$5005,B48,'Движения'!$C$6:$C$5005,"Списание",'Движения'!$A$6:$A$5005,"&gt;="&amp;O48,'Движения'!$A$6:$A$5005,"&lt;"&amp;(Q48+1))))</f>
        <v/>
      </c>
      <c r="Q48" s="18" t="str">
        <f>IF(ISNUMBER(A48),INT(A48),0)</f>
        <v/>
      </c>
    </row>
    <row r="49" spans="1:17" x14ac:dyDescent="0.25">
      <c r="A49" s="16"/>
      <c r="B49" s="13"/>
      <c r="C49" s="14"/>
      <c r="D49" s="13"/>
      <c r="E49" s="15" t="str">
        <f>IF(COUNTA(A49:D49)=0,"",IF(NOT(ISNUMBER(A49)),"Укажите дату",IF(B49="","Укажите код",IF(NOT(AND(ISTEXT(B49),LEN(B49)&gt;0,LEN(B49)&lt;=30,ISNUMBER(FIND(LEFT(B49,1),"ABCDEFGHIJKLMNOPQRSTUVWXYZ")),SUMPRODUCT((MID(B49,{1,2,3,4,5,6,7,8,9,10,11,12,13,14,15,16,17,18,19,20,21,22,23,24,25,26,27,28,29,30},1)&lt;&gt;"")*ISERROR(FIND(MID(B49,{1,2,3,4,5,6,7,8,9,10,11,12,13,14,15,16,17,18,19,20,21,22,23,24,25,26,27,28,29,30},1),"ABCDEFGHIJKLMNOPQRSTUVWXYZ0123456789-_")))=0,ISERROR(VALUE(B49)))),"Недопустимый код: только латинские буквы A-Z в верхнем регистре, цифры, - и _; начало с буквы, до 30 символов (например MILK-001)",IF(SUMPRODUCT(--EXACT('Номенклатура'!$A$6:$A$205,B49))=0,"Код не найден",IF(SUMPRODUCT(--EXACT('Номенклатура'!$A$6:$A$205,B49))&gt;1,"Код повторяется в номенклатуре",IF(NOT(ISNUMBER(C49)),"Укажите фактическое количество",IF(C49&lt;0,"Факт не может быть меньше нуля",IF(NOT(ISNUMBER('Номенклатура'!$C$2)),"Укажите дату начала учёта",IF(Q49&lt;INT('Номенклатура'!$C$2),"Дата раньше начала учёта","ОК"))))))))))</f>
        <v/>
      </c>
      <c r="F49" s="15" t="str">
        <f>IF(E49&lt;&gt;"ОК","",INDEX('Номенклатура'!$B$6:$B$205,SUMPRODUCT(EXACT('Номенклатура'!$A$6:$A$205,B49)*(ROW('Номенклатура'!$A$6:$A$205)-5)))&amp;"")</f>
        <v/>
      </c>
      <c r="G49" s="17" t="str">
        <f>IF(E49&lt;&gt;"ОК","",INDEX('Номенклатура'!$D$6:$D$205,SUMPRODUCT(EXACT('Номенклатура'!$A$6:$A$205,B49)*(ROW('Номенклатура'!$A$6:$A$205)-5)))&amp;"")</f>
        <v/>
      </c>
      <c r="H49" s="18" t="str">
        <f>IF(E49&lt;&gt;"ОК","",ROUND(N(INDEX('Номенклатура'!$F$6:$F$205,SUMPRODUCT(EXACT('Номенклатура'!$A$6:$A$205,B49)*(ROW('Номенклатура'!$A$6:$A$205)-5))))+SUMIFS('Движения'!$F$6:$F$5005,'Движения'!$B$6:$B$5005,B49,'Движения'!$A$6:$A$5005,"&lt;"&amp;(Q49+1))-SUMIFS('Движения'!$F$6:$F$5005,'Движения'!$B$6:$B$5005,B49,'Движения'!$C$6:$C$5005,"Корректировка остатка",'Движения'!$A$6:$A$5005,"&gt;="&amp;Q49,'Движения'!$A$6:$A$5005,"&lt;"&amp;(Q49+1)),6))</f>
        <v/>
      </c>
      <c r="I49" s="18" t="str">
        <f>IF(E49&lt;&gt;"ОК","",ROUND(C49-H49,6))</f>
        <v/>
      </c>
      <c r="J49" s="21" t="str">
        <f>IF(E49&lt;&gt;"ОК","",IF(P49&gt;0,ABS(I49)/P49,"нет базы"))</f>
        <v/>
      </c>
      <c r="K49" s="17" t="str">
        <f>IF(E49&lt;&gt;"ОК","",IF(I49&lt;0,"Недостача",IF(I49&gt;0,"Излишек","Совпадает")))</f>
        <v/>
      </c>
      <c r="L49" s="18" t="str">
        <f>IF(E49&lt;&gt;"ОК","",ROUND(SUMIFS('Движения'!$F$6:$F$5005,'Движения'!$B$6:$B$5005,B49,'Движения'!$C$6:$C$5005,"Корректировка остатка",'Движения'!$A$6:$A$5005,"&gt;="&amp;Q49,'Движения'!$A$6:$A$5005,"&lt;"&amp;(Q49+1)),6))</f>
        <v/>
      </c>
      <c r="M49" s="18" t="str">
        <f>IF(E49&lt;&gt;"ОК","",ROUND(I49-L49,6))</f>
        <v/>
      </c>
      <c r="N49" s="15" t="str">
        <f>IF(E49&lt;&gt;"ОК","",IF(AND(I49=0,L49=0),"Корректировка не нужна",IF(M49=0,"Корректировка внесена",IF(L49=0,"Внесите корректировку на "&amp;DAY(Q49)&amp;"."&amp;MONTH(Q49)&amp;"."&amp;YEAR(Q49)&amp;": "&amp;IF(M49&gt;0,"+","")&amp;M49&amp;" "&amp;G49,"Проверьте корректировки: внесено "&amp;L49&amp;", нужно "&amp;I49&amp;" "&amp;G49))))</f>
        <v/>
      </c>
      <c r="O49" s="22" t="str">
        <f>IF(E49&lt;&gt;"ОК","",IF(SUMPRODUCT(MAX(($B$6:$B$1005=B49)*($Q$6:$Q$1005&lt;Q49)*($E$6:$E$1005="ОК")*$Q$6:$Q$1005))&gt;0,SUMPRODUCT(MAX(($B$6:$B$1005=B49)*($Q$6:$Q$1005&lt;Q49)*($E$6:$E$1005="ОК")*$Q$6:$Q$1005))+1,INT('Номенклатура'!$C$2)))</f>
        <v/>
      </c>
      <c r="P49" s="18" t="str">
        <f>IF(E49&lt;&gt;"ОК","",-(SUMIFS('Движения'!$F$6:$F$5005,'Движения'!$B$6:$B$5005,B49,'Движения'!$C$6:$C$5005,"Расход",'Движения'!$A$6:$A$5005,"&gt;="&amp;O49,'Движения'!$A$6:$A$5005,"&lt;"&amp;(Q49+1))+SUMIFS('Движения'!$F$6:$F$5005,'Движения'!$B$6:$B$5005,B49,'Движения'!$C$6:$C$5005,"Списание",'Движения'!$A$6:$A$5005,"&gt;="&amp;O49,'Движения'!$A$6:$A$5005,"&lt;"&amp;(Q49+1))))</f>
        <v/>
      </c>
      <c r="Q49" s="18" t="str">
        <f>IF(ISNUMBER(A49),INT(A49),0)</f>
        <v/>
      </c>
    </row>
    <row r="50" spans="1:17" x14ac:dyDescent="0.25">
      <c r="A50" s="16"/>
      <c r="B50" s="13"/>
      <c r="C50" s="14"/>
      <c r="D50" s="13"/>
      <c r="E50" s="15" t="str">
        <f>IF(COUNTA(A50:D50)=0,"",IF(NOT(ISNUMBER(A50)),"Укажите дату",IF(B50="","Укажите код",IF(NOT(AND(ISTEXT(B50),LEN(B50)&gt;0,LEN(B50)&lt;=30,ISNUMBER(FIND(LEFT(B50,1),"ABCDEFGHIJKLMNOPQRSTUVWXYZ")),SUMPRODUCT((MID(B50,{1,2,3,4,5,6,7,8,9,10,11,12,13,14,15,16,17,18,19,20,21,22,23,24,25,26,27,28,29,30},1)&lt;&gt;"")*ISERROR(FIND(MID(B50,{1,2,3,4,5,6,7,8,9,10,11,12,13,14,15,16,17,18,19,20,21,22,23,24,25,26,27,28,29,30},1),"ABCDEFGHIJKLMNOPQRSTUVWXYZ0123456789-_")))=0,ISERROR(VALUE(B50)))),"Недопустимый код: только латинские буквы A-Z в верхнем регистре, цифры, - и _; начало с буквы, до 30 символов (например MILK-001)",IF(SUMPRODUCT(--EXACT('Номенклатура'!$A$6:$A$205,B50))=0,"Код не найден",IF(SUMPRODUCT(--EXACT('Номенклатура'!$A$6:$A$205,B50))&gt;1,"Код повторяется в номенклатуре",IF(NOT(ISNUMBER(C50)),"Укажите фактическое количество",IF(C50&lt;0,"Факт не может быть меньше нуля",IF(NOT(ISNUMBER('Номенклатура'!$C$2)),"Укажите дату начала учёта",IF(Q50&lt;INT('Номенклатура'!$C$2),"Дата раньше начала учёта","ОК"))))))))))</f>
        <v/>
      </c>
      <c r="F50" s="15" t="str">
        <f>IF(E50&lt;&gt;"ОК","",INDEX('Номенклатура'!$B$6:$B$205,SUMPRODUCT(EXACT('Номенклатура'!$A$6:$A$205,B50)*(ROW('Номенклатура'!$A$6:$A$205)-5)))&amp;"")</f>
        <v/>
      </c>
      <c r="G50" s="17" t="str">
        <f>IF(E50&lt;&gt;"ОК","",INDEX('Номенклатура'!$D$6:$D$205,SUMPRODUCT(EXACT('Номенклатура'!$A$6:$A$205,B50)*(ROW('Номенклатура'!$A$6:$A$205)-5)))&amp;"")</f>
        <v/>
      </c>
      <c r="H50" s="18" t="str">
        <f>IF(E50&lt;&gt;"ОК","",ROUND(N(INDEX('Номенклатура'!$F$6:$F$205,SUMPRODUCT(EXACT('Номенклатура'!$A$6:$A$205,B50)*(ROW('Номенклатура'!$A$6:$A$205)-5))))+SUMIFS('Движения'!$F$6:$F$5005,'Движения'!$B$6:$B$5005,B50,'Движения'!$A$6:$A$5005,"&lt;"&amp;(Q50+1))-SUMIFS('Движения'!$F$6:$F$5005,'Движения'!$B$6:$B$5005,B50,'Движения'!$C$6:$C$5005,"Корректировка остатка",'Движения'!$A$6:$A$5005,"&gt;="&amp;Q50,'Движения'!$A$6:$A$5005,"&lt;"&amp;(Q50+1)),6))</f>
        <v/>
      </c>
      <c r="I50" s="18" t="str">
        <f>IF(E50&lt;&gt;"ОК","",ROUND(C50-H50,6))</f>
        <v/>
      </c>
      <c r="J50" s="21" t="str">
        <f>IF(E50&lt;&gt;"ОК","",IF(P50&gt;0,ABS(I50)/P50,"нет базы"))</f>
        <v/>
      </c>
      <c r="K50" s="17" t="str">
        <f>IF(E50&lt;&gt;"ОК","",IF(I50&lt;0,"Недостача",IF(I50&gt;0,"Излишек","Совпадает")))</f>
        <v/>
      </c>
      <c r="L50" s="18" t="str">
        <f>IF(E50&lt;&gt;"ОК","",ROUND(SUMIFS('Движения'!$F$6:$F$5005,'Движения'!$B$6:$B$5005,B50,'Движения'!$C$6:$C$5005,"Корректировка остатка",'Движения'!$A$6:$A$5005,"&gt;="&amp;Q50,'Движения'!$A$6:$A$5005,"&lt;"&amp;(Q50+1)),6))</f>
        <v/>
      </c>
      <c r="M50" s="18" t="str">
        <f>IF(E50&lt;&gt;"ОК","",ROUND(I50-L50,6))</f>
        <v/>
      </c>
      <c r="N50" s="15" t="str">
        <f>IF(E50&lt;&gt;"ОК","",IF(AND(I50=0,L50=0),"Корректировка не нужна",IF(M50=0,"Корректировка внесена",IF(L50=0,"Внесите корректировку на "&amp;DAY(Q50)&amp;"."&amp;MONTH(Q50)&amp;"."&amp;YEAR(Q50)&amp;": "&amp;IF(M50&gt;0,"+","")&amp;M50&amp;" "&amp;G50,"Проверьте корректировки: внесено "&amp;L50&amp;", нужно "&amp;I50&amp;" "&amp;G50))))</f>
        <v/>
      </c>
      <c r="O50" s="22" t="str">
        <f>IF(E50&lt;&gt;"ОК","",IF(SUMPRODUCT(MAX(($B$6:$B$1005=B50)*($Q$6:$Q$1005&lt;Q50)*($E$6:$E$1005="ОК")*$Q$6:$Q$1005))&gt;0,SUMPRODUCT(MAX(($B$6:$B$1005=B50)*($Q$6:$Q$1005&lt;Q50)*($E$6:$E$1005="ОК")*$Q$6:$Q$1005))+1,INT('Номенклатура'!$C$2)))</f>
        <v/>
      </c>
      <c r="P50" s="18" t="str">
        <f>IF(E50&lt;&gt;"ОК","",-(SUMIFS('Движения'!$F$6:$F$5005,'Движения'!$B$6:$B$5005,B50,'Движения'!$C$6:$C$5005,"Расход",'Движения'!$A$6:$A$5005,"&gt;="&amp;O50,'Движения'!$A$6:$A$5005,"&lt;"&amp;(Q50+1))+SUMIFS('Движения'!$F$6:$F$5005,'Движения'!$B$6:$B$5005,B50,'Движения'!$C$6:$C$5005,"Списание",'Движения'!$A$6:$A$5005,"&gt;="&amp;O50,'Движения'!$A$6:$A$5005,"&lt;"&amp;(Q50+1))))</f>
        <v/>
      </c>
      <c r="Q50" s="18" t="str">
        <f>IF(ISNUMBER(A50),INT(A50),0)</f>
        <v/>
      </c>
    </row>
    <row r="51" spans="1:17" x14ac:dyDescent="0.25">
      <c r="A51" s="16"/>
      <c r="B51" s="13"/>
      <c r="C51" s="14"/>
      <c r="D51" s="13"/>
      <c r="E51" s="15" t="str">
        <f>IF(COUNTA(A51:D51)=0,"",IF(NOT(ISNUMBER(A51)),"Укажите дату",IF(B51="","Укажите код",IF(NOT(AND(ISTEXT(B51),LEN(B51)&gt;0,LEN(B51)&lt;=30,ISNUMBER(FIND(LEFT(B51,1),"ABCDEFGHIJKLMNOPQRSTUVWXYZ")),SUMPRODUCT((MID(B51,{1,2,3,4,5,6,7,8,9,10,11,12,13,14,15,16,17,18,19,20,21,22,23,24,25,26,27,28,29,30},1)&lt;&gt;"")*ISERROR(FIND(MID(B51,{1,2,3,4,5,6,7,8,9,10,11,12,13,14,15,16,17,18,19,20,21,22,23,24,25,26,27,28,29,30},1),"ABCDEFGHIJKLMNOPQRSTUVWXYZ0123456789-_")))=0,ISERROR(VALUE(B51)))),"Недопустимый код: только латинские буквы A-Z в верхнем регистре, цифры, - и _; начало с буквы, до 30 символов (например MILK-001)",IF(SUMPRODUCT(--EXACT('Номенклатура'!$A$6:$A$205,B51))=0,"Код не найден",IF(SUMPRODUCT(--EXACT('Номенклатура'!$A$6:$A$205,B51))&gt;1,"Код повторяется в номенклатуре",IF(NOT(ISNUMBER(C51)),"Укажите фактическое количество",IF(C51&lt;0,"Факт не может быть меньше нуля",IF(NOT(ISNUMBER('Номенклатура'!$C$2)),"Укажите дату начала учёта",IF(Q51&lt;INT('Номенклатура'!$C$2),"Дата раньше начала учёта","ОК"))))))))))</f>
        <v/>
      </c>
      <c r="F51" s="15" t="str">
        <f>IF(E51&lt;&gt;"ОК","",INDEX('Номенклатура'!$B$6:$B$205,SUMPRODUCT(EXACT('Номенклатура'!$A$6:$A$205,B51)*(ROW('Номенклатура'!$A$6:$A$205)-5)))&amp;"")</f>
        <v/>
      </c>
      <c r="G51" s="17" t="str">
        <f>IF(E51&lt;&gt;"ОК","",INDEX('Номенклатура'!$D$6:$D$205,SUMPRODUCT(EXACT('Номенклатура'!$A$6:$A$205,B51)*(ROW('Номенклатура'!$A$6:$A$205)-5)))&amp;"")</f>
        <v/>
      </c>
      <c r="H51" s="18" t="str">
        <f>IF(E51&lt;&gt;"ОК","",ROUND(N(INDEX('Номенклатура'!$F$6:$F$205,SUMPRODUCT(EXACT('Номенклатура'!$A$6:$A$205,B51)*(ROW('Номенклатура'!$A$6:$A$205)-5))))+SUMIFS('Движения'!$F$6:$F$5005,'Движения'!$B$6:$B$5005,B51,'Движения'!$A$6:$A$5005,"&lt;"&amp;(Q51+1))-SUMIFS('Движения'!$F$6:$F$5005,'Движения'!$B$6:$B$5005,B51,'Движения'!$C$6:$C$5005,"Корректировка остатка",'Движения'!$A$6:$A$5005,"&gt;="&amp;Q51,'Движения'!$A$6:$A$5005,"&lt;"&amp;(Q51+1)),6))</f>
        <v/>
      </c>
      <c r="I51" s="18" t="str">
        <f>IF(E51&lt;&gt;"ОК","",ROUND(C51-H51,6))</f>
        <v/>
      </c>
      <c r="J51" s="21" t="str">
        <f>IF(E51&lt;&gt;"ОК","",IF(P51&gt;0,ABS(I51)/P51,"нет базы"))</f>
        <v/>
      </c>
      <c r="K51" s="17" t="str">
        <f>IF(E51&lt;&gt;"ОК","",IF(I51&lt;0,"Недостача",IF(I51&gt;0,"Излишек","Совпадает")))</f>
        <v/>
      </c>
      <c r="L51" s="18" t="str">
        <f>IF(E51&lt;&gt;"ОК","",ROUND(SUMIFS('Движения'!$F$6:$F$5005,'Движения'!$B$6:$B$5005,B51,'Движения'!$C$6:$C$5005,"Корректировка остатка",'Движения'!$A$6:$A$5005,"&gt;="&amp;Q51,'Движения'!$A$6:$A$5005,"&lt;"&amp;(Q51+1)),6))</f>
        <v/>
      </c>
      <c r="M51" s="18" t="str">
        <f>IF(E51&lt;&gt;"ОК","",ROUND(I51-L51,6))</f>
        <v/>
      </c>
      <c r="N51" s="15" t="str">
        <f>IF(E51&lt;&gt;"ОК","",IF(AND(I51=0,L51=0),"Корректировка не нужна",IF(M51=0,"Корректировка внесена",IF(L51=0,"Внесите корректировку на "&amp;DAY(Q51)&amp;"."&amp;MONTH(Q51)&amp;"."&amp;YEAR(Q51)&amp;": "&amp;IF(M51&gt;0,"+","")&amp;M51&amp;" "&amp;G51,"Проверьте корректировки: внесено "&amp;L51&amp;", нужно "&amp;I51&amp;" "&amp;G51))))</f>
        <v/>
      </c>
      <c r="O51" s="22" t="str">
        <f>IF(E51&lt;&gt;"ОК","",IF(SUMPRODUCT(MAX(($B$6:$B$1005=B51)*($Q$6:$Q$1005&lt;Q51)*($E$6:$E$1005="ОК")*$Q$6:$Q$1005))&gt;0,SUMPRODUCT(MAX(($B$6:$B$1005=B51)*($Q$6:$Q$1005&lt;Q51)*($E$6:$E$1005="ОК")*$Q$6:$Q$1005))+1,INT('Номенклатура'!$C$2)))</f>
        <v/>
      </c>
      <c r="P51" s="18" t="str">
        <f>IF(E51&lt;&gt;"ОК","",-(SUMIFS('Движения'!$F$6:$F$5005,'Движения'!$B$6:$B$5005,B51,'Движения'!$C$6:$C$5005,"Расход",'Движения'!$A$6:$A$5005,"&gt;="&amp;O51,'Движения'!$A$6:$A$5005,"&lt;"&amp;(Q51+1))+SUMIFS('Движения'!$F$6:$F$5005,'Движения'!$B$6:$B$5005,B51,'Движения'!$C$6:$C$5005,"Списание",'Движения'!$A$6:$A$5005,"&gt;="&amp;O51,'Движения'!$A$6:$A$5005,"&lt;"&amp;(Q51+1))))</f>
        <v/>
      </c>
      <c r="Q51" s="18" t="str">
        <f>IF(ISNUMBER(A51),INT(A51),0)</f>
        <v/>
      </c>
    </row>
    <row r="52" spans="1:17" x14ac:dyDescent="0.25">
      <c r="A52" s="16"/>
      <c r="B52" s="13"/>
      <c r="C52" s="14"/>
      <c r="D52" s="13"/>
      <c r="E52" s="15" t="str">
        <f>IF(COUNTA(A52:D52)=0,"",IF(NOT(ISNUMBER(A52)),"Укажите дату",IF(B52="","Укажите код",IF(NOT(AND(ISTEXT(B52),LEN(B52)&gt;0,LEN(B52)&lt;=30,ISNUMBER(FIND(LEFT(B52,1),"ABCDEFGHIJKLMNOPQRSTUVWXYZ")),SUMPRODUCT((MID(B52,{1,2,3,4,5,6,7,8,9,10,11,12,13,14,15,16,17,18,19,20,21,22,23,24,25,26,27,28,29,30},1)&lt;&gt;"")*ISERROR(FIND(MID(B52,{1,2,3,4,5,6,7,8,9,10,11,12,13,14,15,16,17,18,19,20,21,22,23,24,25,26,27,28,29,30},1),"ABCDEFGHIJKLMNOPQRSTUVWXYZ0123456789-_")))=0,ISERROR(VALUE(B52)))),"Недопустимый код: только латинские буквы A-Z в верхнем регистре, цифры, - и _; начало с буквы, до 30 символов (например MILK-001)",IF(SUMPRODUCT(--EXACT('Номенклатура'!$A$6:$A$205,B52))=0,"Код не найден",IF(SUMPRODUCT(--EXACT('Номенклатура'!$A$6:$A$205,B52))&gt;1,"Код повторяется в номенклатуре",IF(NOT(ISNUMBER(C52)),"Укажите фактическое количество",IF(C52&lt;0,"Факт не может быть меньше нуля",IF(NOT(ISNUMBER('Номенклатура'!$C$2)),"Укажите дату начала учёта",IF(Q52&lt;INT('Номенклатура'!$C$2),"Дата раньше начала учёта","ОК"))))))))))</f>
        <v/>
      </c>
      <c r="F52" s="15" t="str">
        <f>IF(E52&lt;&gt;"ОК","",INDEX('Номенклатура'!$B$6:$B$205,SUMPRODUCT(EXACT('Номенклатура'!$A$6:$A$205,B52)*(ROW('Номенклатура'!$A$6:$A$205)-5)))&amp;"")</f>
        <v/>
      </c>
      <c r="G52" s="17" t="str">
        <f>IF(E52&lt;&gt;"ОК","",INDEX('Номенклатура'!$D$6:$D$205,SUMPRODUCT(EXACT('Номенклатура'!$A$6:$A$205,B52)*(ROW('Номенклатура'!$A$6:$A$205)-5)))&amp;"")</f>
        <v/>
      </c>
      <c r="H52" s="18" t="str">
        <f>IF(E52&lt;&gt;"ОК","",ROUND(N(INDEX('Номенклатура'!$F$6:$F$205,SUMPRODUCT(EXACT('Номенклатура'!$A$6:$A$205,B52)*(ROW('Номенклатура'!$A$6:$A$205)-5))))+SUMIFS('Движения'!$F$6:$F$5005,'Движения'!$B$6:$B$5005,B52,'Движения'!$A$6:$A$5005,"&lt;"&amp;(Q52+1))-SUMIFS('Движения'!$F$6:$F$5005,'Движения'!$B$6:$B$5005,B52,'Движения'!$C$6:$C$5005,"Корректировка остатка",'Движения'!$A$6:$A$5005,"&gt;="&amp;Q52,'Движения'!$A$6:$A$5005,"&lt;"&amp;(Q52+1)),6))</f>
        <v/>
      </c>
      <c r="I52" s="18" t="str">
        <f>IF(E52&lt;&gt;"ОК","",ROUND(C52-H52,6))</f>
        <v/>
      </c>
      <c r="J52" s="21" t="str">
        <f>IF(E52&lt;&gt;"ОК","",IF(P52&gt;0,ABS(I52)/P52,"нет базы"))</f>
        <v/>
      </c>
      <c r="K52" s="17" t="str">
        <f>IF(E52&lt;&gt;"ОК","",IF(I52&lt;0,"Недостача",IF(I52&gt;0,"Излишек","Совпадает")))</f>
        <v/>
      </c>
      <c r="L52" s="18" t="str">
        <f>IF(E52&lt;&gt;"ОК","",ROUND(SUMIFS('Движения'!$F$6:$F$5005,'Движения'!$B$6:$B$5005,B52,'Движения'!$C$6:$C$5005,"Корректировка остатка",'Движения'!$A$6:$A$5005,"&gt;="&amp;Q52,'Движения'!$A$6:$A$5005,"&lt;"&amp;(Q52+1)),6))</f>
        <v/>
      </c>
      <c r="M52" s="18" t="str">
        <f>IF(E52&lt;&gt;"ОК","",ROUND(I52-L52,6))</f>
        <v/>
      </c>
      <c r="N52" s="15" t="str">
        <f>IF(E52&lt;&gt;"ОК","",IF(AND(I52=0,L52=0),"Корректировка не нужна",IF(M52=0,"Корректировка внесена",IF(L52=0,"Внесите корректировку на "&amp;DAY(Q52)&amp;"."&amp;MONTH(Q52)&amp;"."&amp;YEAR(Q52)&amp;": "&amp;IF(M52&gt;0,"+","")&amp;M52&amp;" "&amp;G52,"Проверьте корректировки: внесено "&amp;L52&amp;", нужно "&amp;I52&amp;" "&amp;G52))))</f>
        <v/>
      </c>
      <c r="O52" s="22" t="str">
        <f>IF(E52&lt;&gt;"ОК","",IF(SUMPRODUCT(MAX(($B$6:$B$1005=B52)*($Q$6:$Q$1005&lt;Q52)*($E$6:$E$1005="ОК")*$Q$6:$Q$1005))&gt;0,SUMPRODUCT(MAX(($B$6:$B$1005=B52)*($Q$6:$Q$1005&lt;Q52)*($E$6:$E$1005="ОК")*$Q$6:$Q$1005))+1,INT('Номенклатура'!$C$2)))</f>
        <v/>
      </c>
      <c r="P52" s="18" t="str">
        <f>IF(E52&lt;&gt;"ОК","",-(SUMIFS('Движения'!$F$6:$F$5005,'Движения'!$B$6:$B$5005,B52,'Движения'!$C$6:$C$5005,"Расход",'Движения'!$A$6:$A$5005,"&gt;="&amp;O52,'Движения'!$A$6:$A$5005,"&lt;"&amp;(Q52+1))+SUMIFS('Движения'!$F$6:$F$5005,'Движения'!$B$6:$B$5005,B52,'Движения'!$C$6:$C$5005,"Списание",'Движения'!$A$6:$A$5005,"&gt;="&amp;O52,'Движения'!$A$6:$A$5005,"&lt;"&amp;(Q52+1))))</f>
        <v/>
      </c>
      <c r="Q52" s="18" t="str">
        <f>IF(ISNUMBER(A52),INT(A52),0)</f>
        <v/>
      </c>
    </row>
    <row r="53" spans="1:17" x14ac:dyDescent="0.25">
      <c r="A53" s="16"/>
      <c r="B53" s="13"/>
      <c r="C53" s="14"/>
      <c r="D53" s="13"/>
      <c r="E53" s="15" t="str">
        <f>IF(COUNTA(A53:D53)=0,"",IF(NOT(ISNUMBER(A53)),"Укажите дату",IF(B53="","Укажите код",IF(NOT(AND(ISTEXT(B53),LEN(B53)&gt;0,LEN(B53)&lt;=30,ISNUMBER(FIND(LEFT(B53,1),"ABCDEFGHIJKLMNOPQRSTUVWXYZ")),SUMPRODUCT((MID(B53,{1,2,3,4,5,6,7,8,9,10,11,12,13,14,15,16,17,18,19,20,21,22,23,24,25,26,27,28,29,30},1)&lt;&gt;"")*ISERROR(FIND(MID(B53,{1,2,3,4,5,6,7,8,9,10,11,12,13,14,15,16,17,18,19,20,21,22,23,24,25,26,27,28,29,30},1),"ABCDEFGHIJKLMNOPQRSTUVWXYZ0123456789-_")))=0,ISERROR(VALUE(B53)))),"Недопустимый код: только латинские буквы A-Z в верхнем регистре, цифры, - и _; начало с буквы, до 30 символов (например MILK-001)",IF(SUMPRODUCT(--EXACT('Номенклатура'!$A$6:$A$205,B53))=0,"Код не найден",IF(SUMPRODUCT(--EXACT('Номенклатура'!$A$6:$A$205,B53))&gt;1,"Код повторяется в номенклатуре",IF(NOT(ISNUMBER(C53)),"Укажите фактическое количество",IF(C53&lt;0,"Факт не может быть меньше нуля",IF(NOT(ISNUMBER('Номенклатура'!$C$2)),"Укажите дату начала учёта",IF(Q53&lt;INT('Номенклатура'!$C$2),"Дата раньше начала учёта","ОК"))))))))))</f>
        <v/>
      </c>
      <c r="F53" s="15" t="str">
        <f>IF(E53&lt;&gt;"ОК","",INDEX('Номенклатура'!$B$6:$B$205,SUMPRODUCT(EXACT('Номенклатура'!$A$6:$A$205,B53)*(ROW('Номенклатура'!$A$6:$A$205)-5)))&amp;"")</f>
        <v/>
      </c>
      <c r="G53" s="17" t="str">
        <f>IF(E53&lt;&gt;"ОК","",INDEX('Номенклатура'!$D$6:$D$205,SUMPRODUCT(EXACT('Номенклатура'!$A$6:$A$205,B53)*(ROW('Номенклатура'!$A$6:$A$205)-5)))&amp;"")</f>
        <v/>
      </c>
      <c r="H53" s="18" t="str">
        <f>IF(E53&lt;&gt;"ОК","",ROUND(N(INDEX('Номенклатура'!$F$6:$F$205,SUMPRODUCT(EXACT('Номенклатура'!$A$6:$A$205,B53)*(ROW('Номенклатура'!$A$6:$A$205)-5))))+SUMIFS('Движения'!$F$6:$F$5005,'Движения'!$B$6:$B$5005,B53,'Движения'!$A$6:$A$5005,"&lt;"&amp;(Q53+1))-SUMIFS('Движения'!$F$6:$F$5005,'Движения'!$B$6:$B$5005,B53,'Движения'!$C$6:$C$5005,"Корректировка остатка",'Движения'!$A$6:$A$5005,"&gt;="&amp;Q53,'Движения'!$A$6:$A$5005,"&lt;"&amp;(Q53+1)),6))</f>
        <v/>
      </c>
      <c r="I53" s="18" t="str">
        <f>IF(E53&lt;&gt;"ОК","",ROUND(C53-H53,6))</f>
        <v/>
      </c>
      <c r="J53" s="21" t="str">
        <f>IF(E53&lt;&gt;"ОК","",IF(P53&gt;0,ABS(I53)/P53,"нет базы"))</f>
        <v/>
      </c>
      <c r="K53" s="17" t="str">
        <f>IF(E53&lt;&gt;"ОК","",IF(I53&lt;0,"Недостача",IF(I53&gt;0,"Излишек","Совпадает")))</f>
        <v/>
      </c>
      <c r="L53" s="18" t="str">
        <f>IF(E53&lt;&gt;"ОК","",ROUND(SUMIFS('Движения'!$F$6:$F$5005,'Движения'!$B$6:$B$5005,B53,'Движения'!$C$6:$C$5005,"Корректировка остатка",'Движения'!$A$6:$A$5005,"&gt;="&amp;Q53,'Движения'!$A$6:$A$5005,"&lt;"&amp;(Q53+1)),6))</f>
        <v/>
      </c>
      <c r="M53" s="18" t="str">
        <f>IF(E53&lt;&gt;"ОК","",ROUND(I53-L53,6))</f>
        <v/>
      </c>
      <c r="N53" s="15" t="str">
        <f>IF(E53&lt;&gt;"ОК","",IF(AND(I53=0,L53=0),"Корректировка не нужна",IF(M53=0,"Корректировка внесена",IF(L53=0,"Внесите корректировку на "&amp;DAY(Q53)&amp;"."&amp;MONTH(Q53)&amp;"."&amp;YEAR(Q53)&amp;": "&amp;IF(M53&gt;0,"+","")&amp;M53&amp;" "&amp;G53,"Проверьте корректировки: внесено "&amp;L53&amp;", нужно "&amp;I53&amp;" "&amp;G53))))</f>
        <v/>
      </c>
      <c r="O53" s="22" t="str">
        <f>IF(E53&lt;&gt;"ОК","",IF(SUMPRODUCT(MAX(($B$6:$B$1005=B53)*($Q$6:$Q$1005&lt;Q53)*($E$6:$E$1005="ОК")*$Q$6:$Q$1005))&gt;0,SUMPRODUCT(MAX(($B$6:$B$1005=B53)*($Q$6:$Q$1005&lt;Q53)*($E$6:$E$1005="ОК")*$Q$6:$Q$1005))+1,INT('Номенклатура'!$C$2)))</f>
        <v/>
      </c>
      <c r="P53" s="18" t="str">
        <f>IF(E53&lt;&gt;"ОК","",-(SUMIFS('Движения'!$F$6:$F$5005,'Движения'!$B$6:$B$5005,B53,'Движения'!$C$6:$C$5005,"Расход",'Движения'!$A$6:$A$5005,"&gt;="&amp;O53,'Движения'!$A$6:$A$5005,"&lt;"&amp;(Q53+1))+SUMIFS('Движения'!$F$6:$F$5005,'Движения'!$B$6:$B$5005,B53,'Движения'!$C$6:$C$5005,"Списание",'Движения'!$A$6:$A$5005,"&gt;="&amp;O53,'Движения'!$A$6:$A$5005,"&lt;"&amp;(Q53+1))))</f>
        <v/>
      </c>
      <c r="Q53" s="18" t="str">
        <f>IF(ISNUMBER(A53),INT(A53),0)</f>
        <v/>
      </c>
    </row>
    <row r="54" spans="1:17" x14ac:dyDescent="0.25">
      <c r="A54" s="16"/>
      <c r="B54" s="13"/>
      <c r="C54" s="14"/>
      <c r="D54" s="13"/>
      <c r="E54" s="15" t="str">
        <f>IF(COUNTA(A54:D54)=0,"",IF(NOT(ISNUMBER(A54)),"Укажите дату",IF(B54="","Укажите код",IF(NOT(AND(ISTEXT(B54),LEN(B54)&gt;0,LEN(B54)&lt;=30,ISNUMBER(FIND(LEFT(B54,1),"ABCDEFGHIJKLMNOPQRSTUVWXYZ")),SUMPRODUCT((MID(B54,{1,2,3,4,5,6,7,8,9,10,11,12,13,14,15,16,17,18,19,20,21,22,23,24,25,26,27,28,29,30},1)&lt;&gt;"")*ISERROR(FIND(MID(B54,{1,2,3,4,5,6,7,8,9,10,11,12,13,14,15,16,17,18,19,20,21,22,23,24,25,26,27,28,29,30},1),"ABCDEFGHIJKLMNOPQRSTUVWXYZ0123456789-_")))=0,ISERROR(VALUE(B54)))),"Недопустимый код: только латинские буквы A-Z в верхнем регистре, цифры, - и _; начало с буквы, до 30 символов (например MILK-001)",IF(SUMPRODUCT(--EXACT('Номенклатура'!$A$6:$A$205,B54))=0,"Код не найден",IF(SUMPRODUCT(--EXACT('Номенклатура'!$A$6:$A$205,B54))&gt;1,"Код повторяется в номенклатуре",IF(NOT(ISNUMBER(C54)),"Укажите фактическое количество",IF(C54&lt;0,"Факт не может быть меньше нуля",IF(NOT(ISNUMBER('Номенклатура'!$C$2)),"Укажите дату начала учёта",IF(Q54&lt;INT('Номенклатура'!$C$2),"Дата раньше начала учёта","ОК"))))))))))</f>
        <v/>
      </c>
      <c r="F54" s="15" t="str">
        <f>IF(E54&lt;&gt;"ОК","",INDEX('Номенклатура'!$B$6:$B$205,SUMPRODUCT(EXACT('Номенклатура'!$A$6:$A$205,B54)*(ROW('Номенклатура'!$A$6:$A$205)-5)))&amp;"")</f>
        <v/>
      </c>
      <c r="G54" s="17" t="str">
        <f>IF(E54&lt;&gt;"ОК","",INDEX('Номенклатура'!$D$6:$D$205,SUMPRODUCT(EXACT('Номенклатура'!$A$6:$A$205,B54)*(ROW('Номенклатура'!$A$6:$A$205)-5)))&amp;"")</f>
        <v/>
      </c>
      <c r="H54" s="18" t="str">
        <f>IF(E54&lt;&gt;"ОК","",ROUND(N(INDEX('Номенклатура'!$F$6:$F$205,SUMPRODUCT(EXACT('Номенклатура'!$A$6:$A$205,B54)*(ROW('Номенклатура'!$A$6:$A$205)-5))))+SUMIFS('Движения'!$F$6:$F$5005,'Движения'!$B$6:$B$5005,B54,'Движения'!$A$6:$A$5005,"&lt;"&amp;(Q54+1))-SUMIFS('Движения'!$F$6:$F$5005,'Движения'!$B$6:$B$5005,B54,'Движения'!$C$6:$C$5005,"Корректировка остатка",'Движения'!$A$6:$A$5005,"&gt;="&amp;Q54,'Движения'!$A$6:$A$5005,"&lt;"&amp;(Q54+1)),6))</f>
        <v/>
      </c>
      <c r="I54" s="18" t="str">
        <f>IF(E54&lt;&gt;"ОК","",ROUND(C54-H54,6))</f>
        <v/>
      </c>
      <c r="J54" s="21" t="str">
        <f>IF(E54&lt;&gt;"ОК","",IF(P54&gt;0,ABS(I54)/P54,"нет базы"))</f>
        <v/>
      </c>
      <c r="K54" s="17" t="str">
        <f>IF(E54&lt;&gt;"ОК","",IF(I54&lt;0,"Недостача",IF(I54&gt;0,"Излишек","Совпадает")))</f>
        <v/>
      </c>
      <c r="L54" s="18" t="str">
        <f>IF(E54&lt;&gt;"ОК","",ROUND(SUMIFS('Движения'!$F$6:$F$5005,'Движения'!$B$6:$B$5005,B54,'Движения'!$C$6:$C$5005,"Корректировка остатка",'Движения'!$A$6:$A$5005,"&gt;="&amp;Q54,'Движения'!$A$6:$A$5005,"&lt;"&amp;(Q54+1)),6))</f>
        <v/>
      </c>
      <c r="M54" s="18" t="str">
        <f>IF(E54&lt;&gt;"ОК","",ROUND(I54-L54,6))</f>
        <v/>
      </c>
      <c r="N54" s="15" t="str">
        <f>IF(E54&lt;&gt;"ОК","",IF(AND(I54=0,L54=0),"Корректировка не нужна",IF(M54=0,"Корректировка внесена",IF(L54=0,"Внесите корректировку на "&amp;DAY(Q54)&amp;"."&amp;MONTH(Q54)&amp;"."&amp;YEAR(Q54)&amp;": "&amp;IF(M54&gt;0,"+","")&amp;M54&amp;" "&amp;G54,"Проверьте корректировки: внесено "&amp;L54&amp;", нужно "&amp;I54&amp;" "&amp;G54))))</f>
        <v/>
      </c>
      <c r="O54" s="22" t="str">
        <f>IF(E54&lt;&gt;"ОК","",IF(SUMPRODUCT(MAX(($B$6:$B$1005=B54)*($Q$6:$Q$1005&lt;Q54)*($E$6:$E$1005="ОК")*$Q$6:$Q$1005))&gt;0,SUMPRODUCT(MAX(($B$6:$B$1005=B54)*($Q$6:$Q$1005&lt;Q54)*($E$6:$E$1005="ОК")*$Q$6:$Q$1005))+1,INT('Номенклатура'!$C$2)))</f>
        <v/>
      </c>
      <c r="P54" s="18" t="str">
        <f>IF(E54&lt;&gt;"ОК","",-(SUMIFS('Движения'!$F$6:$F$5005,'Движения'!$B$6:$B$5005,B54,'Движения'!$C$6:$C$5005,"Расход",'Движения'!$A$6:$A$5005,"&gt;="&amp;O54,'Движения'!$A$6:$A$5005,"&lt;"&amp;(Q54+1))+SUMIFS('Движения'!$F$6:$F$5005,'Движения'!$B$6:$B$5005,B54,'Движения'!$C$6:$C$5005,"Списание",'Движения'!$A$6:$A$5005,"&gt;="&amp;O54,'Движения'!$A$6:$A$5005,"&lt;"&amp;(Q54+1))))</f>
        <v/>
      </c>
      <c r="Q54" s="18" t="str">
        <f>IF(ISNUMBER(A54),INT(A54),0)</f>
        <v/>
      </c>
    </row>
    <row r="55" spans="1:17" x14ac:dyDescent="0.25">
      <c r="A55" s="16"/>
      <c r="B55" s="13"/>
      <c r="C55" s="14"/>
      <c r="D55" s="13"/>
      <c r="E55" s="15" t="str">
        <f>IF(COUNTA(A55:D55)=0,"",IF(NOT(ISNUMBER(A55)),"Укажите дату",IF(B55="","Укажите код",IF(NOT(AND(ISTEXT(B55),LEN(B55)&gt;0,LEN(B55)&lt;=30,ISNUMBER(FIND(LEFT(B55,1),"ABCDEFGHIJKLMNOPQRSTUVWXYZ")),SUMPRODUCT((MID(B55,{1,2,3,4,5,6,7,8,9,10,11,12,13,14,15,16,17,18,19,20,21,22,23,24,25,26,27,28,29,30},1)&lt;&gt;"")*ISERROR(FIND(MID(B55,{1,2,3,4,5,6,7,8,9,10,11,12,13,14,15,16,17,18,19,20,21,22,23,24,25,26,27,28,29,30},1),"ABCDEFGHIJKLMNOPQRSTUVWXYZ0123456789-_")))=0,ISERROR(VALUE(B55)))),"Недопустимый код: только латинские буквы A-Z в верхнем регистре, цифры, - и _; начало с буквы, до 30 символов (например MILK-001)",IF(SUMPRODUCT(--EXACT('Номенклатура'!$A$6:$A$205,B55))=0,"Код не найден",IF(SUMPRODUCT(--EXACT('Номенклатура'!$A$6:$A$205,B55))&gt;1,"Код повторяется в номенклатуре",IF(NOT(ISNUMBER(C55)),"Укажите фактическое количество",IF(C55&lt;0,"Факт не может быть меньше нуля",IF(NOT(ISNUMBER('Номенклатура'!$C$2)),"Укажите дату начала учёта",IF(Q55&lt;INT('Номенклатура'!$C$2),"Дата раньше начала учёта","ОК"))))))))))</f>
        <v/>
      </c>
      <c r="F55" s="15" t="str">
        <f>IF(E55&lt;&gt;"ОК","",INDEX('Номенклатура'!$B$6:$B$205,SUMPRODUCT(EXACT('Номенклатура'!$A$6:$A$205,B55)*(ROW('Номенклатура'!$A$6:$A$205)-5)))&amp;"")</f>
        <v/>
      </c>
      <c r="G55" s="17" t="str">
        <f>IF(E55&lt;&gt;"ОК","",INDEX('Номенклатура'!$D$6:$D$205,SUMPRODUCT(EXACT('Номенклатура'!$A$6:$A$205,B55)*(ROW('Номенклатура'!$A$6:$A$205)-5)))&amp;"")</f>
        <v/>
      </c>
      <c r="H55" s="18" t="str">
        <f>IF(E55&lt;&gt;"ОК","",ROUND(N(INDEX('Номенклатура'!$F$6:$F$205,SUMPRODUCT(EXACT('Номенклатура'!$A$6:$A$205,B55)*(ROW('Номенклатура'!$A$6:$A$205)-5))))+SUMIFS('Движения'!$F$6:$F$5005,'Движения'!$B$6:$B$5005,B55,'Движения'!$A$6:$A$5005,"&lt;"&amp;(Q55+1))-SUMIFS('Движения'!$F$6:$F$5005,'Движения'!$B$6:$B$5005,B55,'Движения'!$C$6:$C$5005,"Корректировка остатка",'Движения'!$A$6:$A$5005,"&gt;="&amp;Q55,'Движения'!$A$6:$A$5005,"&lt;"&amp;(Q55+1)),6))</f>
        <v/>
      </c>
      <c r="I55" s="18" t="str">
        <f>IF(E55&lt;&gt;"ОК","",ROUND(C55-H55,6))</f>
        <v/>
      </c>
      <c r="J55" s="21" t="str">
        <f>IF(E55&lt;&gt;"ОК","",IF(P55&gt;0,ABS(I55)/P55,"нет базы"))</f>
        <v/>
      </c>
      <c r="K55" s="17" t="str">
        <f>IF(E55&lt;&gt;"ОК","",IF(I55&lt;0,"Недостача",IF(I55&gt;0,"Излишек","Совпадает")))</f>
        <v/>
      </c>
      <c r="L55" s="18" t="str">
        <f>IF(E55&lt;&gt;"ОК","",ROUND(SUMIFS('Движения'!$F$6:$F$5005,'Движения'!$B$6:$B$5005,B55,'Движения'!$C$6:$C$5005,"Корректировка остатка",'Движения'!$A$6:$A$5005,"&gt;="&amp;Q55,'Движения'!$A$6:$A$5005,"&lt;"&amp;(Q55+1)),6))</f>
        <v/>
      </c>
      <c r="M55" s="18" t="str">
        <f>IF(E55&lt;&gt;"ОК","",ROUND(I55-L55,6))</f>
        <v/>
      </c>
      <c r="N55" s="15" t="str">
        <f>IF(E55&lt;&gt;"ОК","",IF(AND(I55=0,L55=0),"Корректировка не нужна",IF(M55=0,"Корректировка внесена",IF(L55=0,"Внесите корректировку на "&amp;DAY(Q55)&amp;"."&amp;MONTH(Q55)&amp;"."&amp;YEAR(Q55)&amp;": "&amp;IF(M55&gt;0,"+","")&amp;M55&amp;" "&amp;G55,"Проверьте корректировки: внесено "&amp;L55&amp;", нужно "&amp;I55&amp;" "&amp;G55))))</f>
        <v/>
      </c>
      <c r="O55" s="22" t="str">
        <f>IF(E55&lt;&gt;"ОК","",IF(SUMPRODUCT(MAX(($B$6:$B$1005=B55)*($Q$6:$Q$1005&lt;Q55)*($E$6:$E$1005="ОК")*$Q$6:$Q$1005))&gt;0,SUMPRODUCT(MAX(($B$6:$B$1005=B55)*($Q$6:$Q$1005&lt;Q55)*($E$6:$E$1005="ОК")*$Q$6:$Q$1005))+1,INT('Номенклатура'!$C$2)))</f>
        <v/>
      </c>
      <c r="P55" s="18" t="str">
        <f>IF(E55&lt;&gt;"ОК","",-(SUMIFS('Движения'!$F$6:$F$5005,'Движения'!$B$6:$B$5005,B55,'Движения'!$C$6:$C$5005,"Расход",'Движения'!$A$6:$A$5005,"&gt;="&amp;O55,'Движения'!$A$6:$A$5005,"&lt;"&amp;(Q55+1))+SUMIFS('Движения'!$F$6:$F$5005,'Движения'!$B$6:$B$5005,B55,'Движения'!$C$6:$C$5005,"Списание",'Движения'!$A$6:$A$5005,"&gt;="&amp;O55,'Движения'!$A$6:$A$5005,"&lt;"&amp;(Q55+1))))</f>
        <v/>
      </c>
      <c r="Q55" s="18" t="str">
        <f>IF(ISNUMBER(A55),INT(A55),0)</f>
        <v/>
      </c>
    </row>
    <row r="56" spans="1:17" x14ac:dyDescent="0.25">
      <c r="A56" s="16"/>
      <c r="B56" s="13"/>
      <c r="C56" s="14"/>
      <c r="D56" s="13"/>
      <c r="E56" s="15" t="str">
        <f>IF(COUNTA(A56:D56)=0,"",IF(NOT(ISNUMBER(A56)),"Укажите дату",IF(B56="","Укажите код",IF(NOT(AND(ISTEXT(B56),LEN(B56)&gt;0,LEN(B56)&lt;=30,ISNUMBER(FIND(LEFT(B56,1),"ABCDEFGHIJKLMNOPQRSTUVWXYZ")),SUMPRODUCT((MID(B56,{1,2,3,4,5,6,7,8,9,10,11,12,13,14,15,16,17,18,19,20,21,22,23,24,25,26,27,28,29,30},1)&lt;&gt;"")*ISERROR(FIND(MID(B56,{1,2,3,4,5,6,7,8,9,10,11,12,13,14,15,16,17,18,19,20,21,22,23,24,25,26,27,28,29,30},1),"ABCDEFGHIJKLMNOPQRSTUVWXYZ0123456789-_")))=0,ISERROR(VALUE(B56)))),"Недопустимый код: только латинские буквы A-Z в верхнем регистре, цифры, - и _; начало с буквы, до 30 символов (например MILK-001)",IF(SUMPRODUCT(--EXACT('Номенклатура'!$A$6:$A$205,B56))=0,"Код не найден",IF(SUMPRODUCT(--EXACT('Номенклатура'!$A$6:$A$205,B56))&gt;1,"Код повторяется в номенклатуре",IF(NOT(ISNUMBER(C56)),"Укажите фактическое количество",IF(C56&lt;0,"Факт не может быть меньше нуля",IF(NOT(ISNUMBER('Номенклатура'!$C$2)),"Укажите дату начала учёта",IF(Q56&lt;INT('Номенклатура'!$C$2),"Дата раньше начала учёта","ОК"))))))))))</f>
        <v/>
      </c>
      <c r="F56" s="15" t="str">
        <f>IF(E56&lt;&gt;"ОК","",INDEX('Номенклатура'!$B$6:$B$205,SUMPRODUCT(EXACT('Номенклатура'!$A$6:$A$205,B56)*(ROW('Номенклатура'!$A$6:$A$205)-5)))&amp;"")</f>
        <v/>
      </c>
      <c r="G56" s="17" t="str">
        <f>IF(E56&lt;&gt;"ОК","",INDEX('Номенклатура'!$D$6:$D$205,SUMPRODUCT(EXACT('Номенклатура'!$A$6:$A$205,B56)*(ROW('Номенклатура'!$A$6:$A$205)-5)))&amp;"")</f>
        <v/>
      </c>
      <c r="H56" s="18" t="str">
        <f>IF(E56&lt;&gt;"ОК","",ROUND(N(INDEX('Номенклатура'!$F$6:$F$205,SUMPRODUCT(EXACT('Номенклатура'!$A$6:$A$205,B56)*(ROW('Номенклатура'!$A$6:$A$205)-5))))+SUMIFS('Движения'!$F$6:$F$5005,'Движения'!$B$6:$B$5005,B56,'Движения'!$A$6:$A$5005,"&lt;"&amp;(Q56+1))-SUMIFS('Движения'!$F$6:$F$5005,'Движения'!$B$6:$B$5005,B56,'Движения'!$C$6:$C$5005,"Корректировка остатка",'Движения'!$A$6:$A$5005,"&gt;="&amp;Q56,'Движения'!$A$6:$A$5005,"&lt;"&amp;(Q56+1)),6))</f>
        <v/>
      </c>
      <c r="I56" s="18" t="str">
        <f>IF(E56&lt;&gt;"ОК","",ROUND(C56-H56,6))</f>
        <v/>
      </c>
      <c r="J56" s="21" t="str">
        <f>IF(E56&lt;&gt;"ОК","",IF(P56&gt;0,ABS(I56)/P56,"нет базы"))</f>
        <v/>
      </c>
      <c r="K56" s="17" t="str">
        <f>IF(E56&lt;&gt;"ОК","",IF(I56&lt;0,"Недостача",IF(I56&gt;0,"Излишек","Совпадает")))</f>
        <v/>
      </c>
      <c r="L56" s="18" t="str">
        <f>IF(E56&lt;&gt;"ОК","",ROUND(SUMIFS('Движения'!$F$6:$F$5005,'Движения'!$B$6:$B$5005,B56,'Движения'!$C$6:$C$5005,"Корректировка остатка",'Движения'!$A$6:$A$5005,"&gt;="&amp;Q56,'Движения'!$A$6:$A$5005,"&lt;"&amp;(Q56+1)),6))</f>
        <v/>
      </c>
      <c r="M56" s="18" t="str">
        <f>IF(E56&lt;&gt;"ОК","",ROUND(I56-L56,6))</f>
        <v/>
      </c>
      <c r="N56" s="15" t="str">
        <f>IF(E56&lt;&gt;"ОК","",IF(AND(I56=0,L56=0),"Корректировка не нужна",IF(M56=0,"Корректировка внесена",IF(L56=0,"Внесите корректировку на "&amp;DAY(Q56)&amp;"."&amp;MONTH(Q56)&amp;"."&amp;YEAR(Q56)&amp;": "&amp;IF(M56&gt;0,"+","")&amp;M56&amp;" "&amp;G56,"Проверьте корректировки: внесено "&amp;L56&amp;", нужно "&amp;I56&amp;" "&amp;G56))))</f>
        <v/>
      </c>
      <c r="O56" s="22" t="str">
        <f>IF(E56&lt;&gt;"ОК","",IF(SUMPRODUCT(MAX(($B$6:$B$1005=B56)*($Q$6:$Q$1005&lt;Q56)*($E$6:$E$1005="ОК")*$Q$6:$Q$1005))&gt;0,SUMPRODUCT(MAX(($B$6:$B$1005=B56)*($Q$6:$Q$1005&lt;Q56)*($E$6:$E$1005="ОК")*$Q$6:$Q$1005))+1,INT('Номенклатура'!$C$2)))</f>
        <v/>
      </c>
      <c r="P56" s="18" t="str">
        <f>IF(E56&lt;&gt;"ОК","",-(SUMIFS('Движения'!$F$6:$F$5005,'Движения'!$B$6:$B$5005,B56,'Движения'!$C$6:$C$5005,"Расход",'Движения'!$A$6:$A$5005,"&gt;="&amp;O56,'Движения'!$A$6:$A$5005,"&lt;"&amp;(Q56+1))+SUMIFS('Движения'!$F$6:$F$5005,'Движения'!$B$6:$B$5005,B56,'Движения'!$C$6:$C$5005,"Списание",'Движения'!$A$6:$A$5005,"&gt;="&amp;O56,'Движения'!$A$6:$A$5005,"&lt;"&amp;(Q56+1))))</f>
        <v/>
      </c>
      <c r="Q56" s="18" t="str">
        <f>IF(ISNUMBER(A56),INT(A56),0)</f>
        <v/>
      </c>
    </row>
    <row r="57" spans="1:17" x14ac:dyDescent="0.25">
      <c r="A57" s="16"/>
      <c r="B57" s="13"/>
      <c r="C57" s="14"/>
      <c r="D57" s="13"/>
      <c r="E57" s="15" t="str">
        <f>IF(COUNTA(A57:D57)=0,"",IF(NOT(ISNUMBER(A57)),"Укажите дату",IF(B57="","Укажите код",IF(NOT(AND(ISTEXT(B57),LEN(B57)&gt;0,LEN(B57)&lt;=30,ISNUMBER(FIND(LEFT(B57,1),"ABCDEFGHIJKLMNOPQRSTUVWXYZ")),SUMPRODUCT((MID(B57,{1,2,3,4,5,6,7,8,9,10,11,12,13,14,15,16,17,18,19,20,21,22,23,24,25,26,27,28,29,30},1)&lt;&gt;"")*ISERROR(FIND(MID(B57,{1,2,3,4,5,6,7,8,9,10,11,12,13,14,15,16,17,18,19,20,21,22,23,24,25,26,27,28,29,30},1),"ABCDEFGHIJKLMNOPQRSTUVWXYZ0123456789-_")))=0,ISERROR(VALUE(B57)))),"Недопустимый код: только латинские буквы A-Z в верхнем регистре, цифры, - и _; начало с буквы, до 30 символов (например MILK-001)",IF(SUMPRODUCT(--EXACT('Номенклатура'!$A$6:$A$205,B57))=0,"Код не найден",IF(SUMPRODUCT(--EXACT('Номенклатура'!$A$6:$A$205,B57))&gt;1,"Код повторяется в номенклатуре",IF(NOT(ISNUMBER(C57)),"Укажите фактическое количество",IF(C57&lt;0,"Факт не может быть меньше нуля",IF(NOT(ISNUMBER('Номенклатура'!$C$2)),"Укажите дату начала учёта",IF(Q57&lt;INT('Номенклатура'!$C$2),"Дата раньше начала учёта","ОК"))))))))))</f>
        <v/>
      </c>
      <c r="F57" s="15" t="str">
        <f>IF(E57&lt;&gt;"ОК","",INDEX('Номенклатура'!$B$6:$B$205,SUMPRODUCT(EXACT('Номенклатура'!$A$6:$A$205,B57)*(ROW('Номенклатура'!$A$6:$A$205)-5)))&amp;"")</f>
        <v/>
      </c>
      <c r="G57" s="17" t="str">
        <f>IF(E57&lt;&gt;"ОК","",INDEX('Номенклатура'!$D$6:$D$205,SUMPRODUCT(EXACT('Номенклатура'!$A$6:$A$205,B57)*(ROW('Номенклатура'!$A$6:$A$205)-5)))&amp;"")</f>
        <v/>
      </c>
      <c r="H57" s="18" t="str">
        <f>IF(E57&lt;&gt;"ОК","",ROUND(N(INDEX('Номенклатура'!$F$6:$F$205,SUMPRODUCT(EXACT('Номенклатура'!$A$6:$A$205,B57)*(ROW('Номенклатура'!$A$6:$A$205)-5))))+SUMIFS('Движения'!$F$6:$F$5005,'Движения'!$B$6:$B$5005,B57,'Движения'!$A$6:$A$5005,"&lt;"&amp;(Q57+1))-SUMIFS('Движения'!$F$6:$F$5005,'Движения'!$B$6:$B$5005,B57,'Движения'!$C$6:$C$5005,"Корректировка остатка",'Движения'!$A$6:$A$5005,"&gt;="&amp;Q57,'Движения'!$A$6:$A$5005,"&lt;"&amp;(Q57+1)),6))</f>
        <v/>
      </c>
      <c r="I57" s="18" t="str">
        <f>IF(E57&lt;&gt;"ОК","",ROUND(C57-H57,6))</f>
        <v/>
      </c>
      <c r="J57" s="21" t="str">
        <f>IF(E57&lt;&gt;"ОК","",IF(P57&gt;0,ABS(I57)/P57,"нет базы"))</f>
        <v/>
      </c>
      <c r="K57" s="17" t="str">
        <f>IF(E57&lt;&gt;"ОК","",IF(I57&lt;0,"Недостача",IF(I57&gt;0,"Излишек","Совпадает")))</f>
        <v/>
      </c>
      <c r="L57" s="18" t="str">
        <f>IF(E57&lt;&gt;"ОК","",ROUND(SUMIFS('Движения'!$F$6:$F$5005,'Движения'!$B$6:$B$5005,B57,'Движения'!$C$6:$C$5005,"Корректировка остатка",'Движения'!$A$6:$A$5005,"&gt;="&amp;Q57,'Движения'!$A$6:$A$5005,"&lt;"&amp;(Q57+1)),6))</f>
        <v/>
      </c>
      <c r="M57" s="18" t="str">
        <f>IF(E57&lt;&gt;"ОК","",ROUND(I57-L57,6))</f>
        <v/>
      </c>
      <c r="N57" s="15" t="str">
        <f>IF(E57&lt;&gt;"ОК","",IF(AND(I57=0,L57=0),"Корректировка не нужна",IF(M57=0,"Корректировка внесена",IF(L57=0,"Внесите корректировку на "&amp;DAY(Q57)&amp;"."&amp;MONTH(Q57)&amp;"."&amp;YEAR(Q57)&amp;": "&amp;IF(M57&gt;0,"+","")&amp;M57&amp;" "&amp;G57,"Проверьте корректировки: внесено "&amp;L57&amp;", нужно "&amp;I57&amp;" "&amp;G57))))</f>
        <v/>
      </c>
      <c r="O57" s="22" t="str">
        <f>IF(E57&lt;&gt;"ОК","",IF(SUMPRODUCT(MAX(($B$6:$B$1005=B57)*($Q$6:$Q$1005&lt;Q57)*($E$6:$E$1005="ОК")*$Q$6:$Q$1005))&gt;0,SUMPRODUCT(MAX(($B$6:$B$1005=B57)*($Q$6:$Q$1005&lt;Q57)*($E$6:$E$1005="ОК")*$Q$6:$Q$1005))+1,INT('Номенклатура'!$C$2)))</f>
        <v/>
      </c>
      <c r="P57" s="18" t="str">
        <f>IF(E57&lt;&gt;"ОК","",-(SUMIFS('Движения'!$F$6:$F$5005,'Движения'!$B$6:$B$5005,B57,'Движения'!$C$6:$C$5005,"Расход",'Движения'!$A$6:$A$5005,"&gt;="&amp;O57,'Движения'!$A$6:$A$5005,"&lt;"&amp;(Q57+1))+SUMIFS('Движения'!$F$6:$F$5005,'Движения'!$B$6:$B$5005,B57,'Движения'!$C$6:$C$5005,"Списание",'Движения'!$A$6:$A$5005,"&gt;="&amp;O57,'Движения'!$A$6:$A$5005,"&lt;"&amp;(Q57+1))))</f>
        <v/>
      </c>
      <c r="Q57" s="18" t="str">
        <f>IF(ISNUMBER(A57),INT(A57),0)</f>
        <v/>
      </c>
    </row>
    <row r="58" spans="1:17" x14ac:dyDescent="0.25">
      <c r="A58" s="16"/>
      <c r="B58" s="13"/>
      <c r="C58" s="14"/>
      <c r="D58" s="13"/>
      <c r="E58" s="15" t="str">
        <f>IF(COUNTA(A58:D58)=0,"",IF(NOT(ISNUMBER(A58)),"Укажите дату",IF(B58="","Укажите код",IF(NOT(AND(ISTEXT(B58),LEN(B58)&gt;0,LEN(B58)&lt;=30,ISNUMBER(FIND(LEFT(B58,1),"ABCDEFGHIJKLMNOPQRSTUVWXYZ")),SUMPRODUCT((MID(B58,{1,2,3,4,5,6,7,8,9,10,11,12,13,14,15,16,17,18,19,20,21,22,23,24,25,26,27,28,29,30},1)&lt;&gt;"")*ISERROR(FIND(MID(B58,{1,2,3,4,5,6,7,8,9,10,11,12,13,14,15,16,17,18,19,20,21,22,23,24,25,26,27,28,29,30},1),"ABCDEFGHIJKLMNOPQRSTUVWXYZ0123456789-_")))=0,ISERROR(VALUE(B58)))),"Недопустимый код: только латинские буквы A-Z в верхнем регистре, цифры, - и _; начало с буквы, до 30 символов (например MILK-001)",IF(SUMPRODUCT(--EXACT('Номенклатура'!$A$6:$A$205,B58))=0,"Код не найден",IF(SUMPRODUCT(--EXACT('Номенклатура'!$A$6:$A$205,B58))&gt;1,"Код повторяется в номенклатуре",IF(NOT(ISNUMBER(C58)),"Укажите фактическое количество",IF(C58&lt;0,"Факт не может быть меньше нуля",IF(NOT(ISNUMBER('Номенклатура'!$C$2)),"Укажите дату начала учёта",IF(Q58&lt;INT('Номенклатура'!$C$2),"Дата раньше начала учёта","ОК"))))))))))</f>
        <v/>
      </c>
      <c r="F58" s="15" t="str">
        <f>IF(E58&lt;&gt;"ОК","",INDEX('Номенклатура'!$B$6:$B$205,SUMPRODUCT(EXACT('Номенклатура'!$A$6:$A$205,B58)*(ROW('Номенклатура'!$A$6:$A$205)-5)))&amp;"")</f>
        <v/>
      </c>
      <c r="G58" s="17" t="str">
        <f>IF(E58&lt;&gt;"ОК","",INDEX('Номенклатура'!$D$6:$D$205,SUMPRODUCT(EXACT('Номенклатура'!$A$6:$A$205,B58)*(ROW('Номенклатура'!$A$6:$A$205)-5)))&amp;"")</f>
        <v/>
      </c>
      <c r="H58" s="18" t="str">
        <f>IF(E58&lt;&gt;"ОК","",ROUND(N(INDEX('Номенклатура'!$F$6:$F$205,SUMPRODUCT(EXACT('Номенклатура'!$A$6:$A$205,B58)*(ROW('Номенклатура'!$A$6:$A$205)-5))))+SUMIFS('Движения'!$F$6:$F$5005,'Движения'!$B$6:$B$5005,B58,'Движения'!$A$6:$A$5005,"&lt;"&amp;(Q58+1))-SUMIFS('Движения'!$F$6:$F$5005,'Движения'!$B$6:$B$5005,B58,'Движения'!$C$6:$C$5005,"Корректировка остатка",'Движения'!$A$6:$A$5005,"&gt;="&amp;Q58,'Движения'!$A$6:$A$5005,"&lt;"&amp;(Q58+1)),6))</f>
        <v/>
      </c>
      <c r="I58" s="18" t="str">
        <f>IF(E58&lt;&gt;"ОК","",ROUND(C58-H58,6))</f>
        <v/>
      </c>
      <c r="J58" s="21" t="str">
        <f>IF(E58&lt;&gt;"ОК","",IF(P58&gt;0,ABS(I58)/P58,"нет базы"))</f>
        <v/>
      </c>
      <c r="K58" s="17" t="str">
        <f>IF(E58&lt;&gt;"ОК","",IF(I58&lt;0,"Недостача",IF(I58&gt;0,"Излишек","Совпадает")))</f>
        <v/>
      </c>
      <c r="L58" s="18" t="str">
        <f>IF(E58&lt;&gt;"ОК","",ROUND(SUMIFS('Движения'!$F$6:$F$5005,'Движения'!$B$6:$B$5005,B58,'Движения'!$C$6:$C$5005,"Корректировка остатка",'Движения'!$A$6:$A$5005,"&gt;="&amp;Q58,'Движения'!$A$6:$A$5005,"&lt;"&amp;(Q58+1)),6))</f>
        <v/>
      </c>
      <c r="M58" s="18" t="str">
        <f>IF(E58&lt;&gt;"ОК","",ROUND(I58-L58,6))</f>
        <v/>
      </c>
      <c r="N58" s="15" t="str">
        <f>IF(E58&lt;&gt;"ОК","",IF(AND(I58=0,L58=0),"Корректировка не нужна",IF(M58=0,"Корректировка внесена",IF(L58=0,"Внесите корректировку на "&amp;DAY(Q58)&amp;"."&amp;MONTH(Q58)&amp;"."&amp;YEAR(Q58)&amp;": "&amp;IF(M58&gt;0,"+","")&amp;M58&amp;" "&amp;G58,"Проверьте корректировки: внесено "&amp;L58&amp;", нужно "&amp;I58&amp;" "&amp;G58))))</f>
        <v/>
      </c>
      <c r="O58" s="22" t="str">
        <f>IF(E58&lt;&gt;"ОК","",IF(SUMPRODUCT(MAX(($B$6:$B$1005=B58)*($Q$6:$Q$1005&lt;Q58)*($E$6:$E$1005="ОК")*$Q$6:$Q$1005))&gt;0,SUMPRODUCT(MAX(($B$6:$B$1005=B58)*($Q$6:$Q$1005&lt;Q58)*($E$6:$E$1005="ОК")*$Q$6:$Q$1005))+1,INT('Номенклатура'!$C$2)))</f>
        <v/>
      </c>
      <c r="P58" s="18" t="str">
        <f>IF(E58&lt;&gt;"ОК","",-(SUMIFS('Движения'!$F$6:$F$5005,'Движения'!$B$6:$B$5005,B58,'Движения'!$C$6:$C$5005,"Расход",'Движения'!$A$6:$A$5005,"&gt;="&amp;O58,'Движения'!$A$6:$A$5005,"&lt;"&amp;(Q58+1))+SUMIFS('Движения'!$F$6:$F$5005,'Движения'!$B$6:$B$5005,B58,'Движения'!$C$6:$C$5005,"Списание",'Движения'!$A$6:$A$5005,"&gt;="&amp;O58,'Движения'!$A$6:$A$5005,"&lt;"&amp;(Q58+1))))</f>
        <v/>
      </c>
      <c r="Q58" s="18" t="str">
        <f>IF(ISNUMBER(A58),INT(A58),0)</f>
        <v/>
      </c>
    </row>
    <row r="59" spans="1:17" x14ac:dyDescent="0.25">
      <c r="A59" s="16"/>
      <c r="B59" s="13"/>
      <c r="C59" s="14"/>
      <c r="D59" s="13"/>
      <c r="E59" s="15" t="str">
        <f>IF(COUNTA(A59:D59)=0,"",IF(NOT(ISNUMBER(A59)),"Укажите дату",IF(B59="","Укажите код",IF(NOT(AND(ISTEXT(B59),LEN(B59)&gt;0,LEN(B59)&lt;=30,ISNUMBER(FIND(LEFT(B59,1),"ABCDEFGHIJKLMNOPQRSTUVWXYZ")),SUMPRODUCT((MID(B59,{1,2,3,4,5,6,7,8,9,10,11,12,13,14,15,16,17,18,19,20,21,22,23,24,25,26,27,28,29,30},1)&lt;&gt;"")*ISERROR(FIND(MID(B59,{1,2,3,4,5,6,7,8,9,10,11,12,13,14,15,16,17,18,19,20,21,22,23,24,25,26,27,28,29,30},1),"ABCDEFGHIJKLMNOPQRSTUVWXYZ0123456789-_")))=0,ISERROR(VALUE(B59)))),"Недопустимый код: только латинские буквы A-Z в верхнем регистре, цифры, - и _; начало с буквы, до 30 символов (например MILK-001)",IF(SUMPRODUCT(--EXACT('Номенклатура'!$A$6:$A$205,B59))=0,"Код не найден",IF(SUMPRODUCT(--EXACT('Номенклатура'!$A$6:$A$205,B59))&gt;1,"Код повторяется в номенклатуре",IF(NOT(ISNUMBER(C59)),"Укажите фактическое количество",IF(C59&lt;0,"Факт не может быть меньше нуля",IF(NOT(ISNUMBER('Номенклатура'!$C$2)),"Укажите дату начала учёта",IF(Q59&lt;INT('Номенклатура'!$C$2),"Дата раньше начала учёта","ОК"))))))))))</f>
        <v/>
      </c>
      <c r="F59" s="15" t="str">
        <f>IF(E59&lt;&gt;"ОК","",INDEX('Номенклатура'!$B$6:$B$205,SUMPRODUCT(EXACT('Номенклатура'!$A$6:$A$205,B59)*(ROW('Номенклатура'!$A$6:$A$205)-5)))&amp;"")</f>
        <v/>
      </c>
      <c r="G59" s="17" t="str">
        <f>IF(E59&lt;&gt;"ОК","",INDEX('Номенклатура'!$D$6:$D$205,SUMPRODUCT(EXACT('Номенклатура'!$A$6:$A$205,B59)*(ROW('Номенклатура'!$A$6:$A$205)-5)))&amp;"")</f>
        <v/>
      </c>
      <c r="H59" s="18" t="str">
        <f>IF(E59&lt;&gt;"ОК","",ROUND(N(INDEX('Номенклатура'!$F$6:$F$205,SUMPRODUCT(EXACT('Номенклатура'!$A$6:$A$205,B59)*(ROW('Номенклатура'!$A$6:$A$205)-5))))+SUMIFS('Движения'!$F$6:$F$5005,'Движения'!$B$6:$B$5005,B59,'Движения'!$A$6:$A$5005,"&lt;"&amp;(Q59+1))-SUMIFS('Движения'!$F$6:$F$5005,'Движения'!$B$6:$B$5005,B59,'Движения'!$C$6:$C$5005,"Корректировка остатка",'Движения'!$A$6:$A$5005,"&gt;="&amp;Q59,'Движения'!$A$6:$A$5005,"&lt;"&amp;(Q59+1)),6))</f>
        <v/>
      </c>
      <c r="I59" s="18" t="str">
        <f>IF(E59&lt;&gt;"ОК","",ROUND(C59-H59,6))</f>
        <v/>
      </c>
      <c r="J59" s="21" t="str">
        <f>IF(E59&lt;&gt;"ОК","",IF(P59&gt;0,ABS(I59)/P59,"нет базы"))</f>
        <v/>
      </c>
      <c r="K59" s="17" t="str">
        <f>IF(E59&lt;&gt;"ОК","",IF(I59&lt;0,"Недостача",IF(I59&gt;0,"Излишек","Совпадает")))</f>
        <v/>
      </c>
      <c r="L59" s="18" t="str">
        <f>IF(E59&lt;&gt;"ОК","",ROUND(SUMIFS('Движения'!$F$6:$F$5005,'Движения'!$B$6:$B$5005,B59,'Движения'!$C$6:$C$5005,"Корректировка остатка",'Движения'!$A$6:$A$5005,"&gt;="&amp;Q59,'Движения'!$A$6:$A$5005,"&lt;"&amp;(Q59+1)),6))</f>
        <v/>
      </c>
      <c r="M59" s="18" t="str">
        <f>IF(E59&lt;&gt;"ОК","",ROUND(I59-L59,6))</f>
        <v/>
      </c>
      <c r="N59" s="15" t="str">
        <f>IF(E59&lt;&gt;"ОК","",IF(AND(I59=0,L59=0),"Корректировка не нужна",IF(M59=0,"Корректировка внесена",IF(L59=0,"Внесите корректировку на "&amp;DAY(Q59)&amp;"."&amp;MONTH(Q59)&amp;"."&amp;YEAR(Q59)&amp;": "&amp;IF(M59&gt;0,"+","")&amp;M59&amp;" "&amp;G59,"Проверьте корректировки: внесено "&amp;L59&amp;", нужно "&amp;I59&amp;" "&amp;G59))))</f>
        <v/>
      </c>
      <c r="O59" s="22" t="str">
        <f>IF(E59&lt;&gt;"ОК","",IF(SUMPRODUCT(MAX(($B$6:$B$1005=B59)*($Q$6:$Q$1005&lt;Q59)*($E$6:$E$1005="ОК")*$Q$6:$Q$1005))&gt;0,SUMPRODUCT(MAX(($B$6:$B$1005=B59)*($Q$6:$Q$1005&lt;Q59)*($E$6:$E$1005="ОК")*$Q$6:$Q$1005))+1,INT('Номенклатура'!$C$2)))</f>
        <v/>
      </c>
      <c r="P59" s="18" t="str">
        <f>IF(E59&lt;&gt;"ОК","",-(SUMIFS('Движения'!$F$6:$F$5005,'Движения'!$B$6:$B$5005,B59,'Движения'!$C$6:$C$5005,"Расход",'Движения'!$A$6:$A$5005,"&gt;="&amp;O59,'Движения'!$A$6:$A$5005,"&lt;"&amp;(Q59+1))+SUMIFS('Движения'!$F$6:$F$5005,'Движения'!$B$6:$B$5005,B59,'Движения'!$C$6:$C$5005,"Списание",'Движения'!$A$6:$A$5005,"&gt;="&amp;O59,'Движения'!$A$6:$A$5005,"&lt;"&amp;(Q59+1))))</f>
        <v/>
      </c>
      <c r="Q59" s="18" t="str">
        <f>IF(ISNUMBER(A59),INT(A59),0)</f>
        <v/>
      </c>
    </row>
    <row r="60" spans="1:17" x14ac:dyDescent="0.25">
      <c r="A60" s="16"/>
      <c r="B60" s="13"/>
      <c r="C60" s="14"/>
      <c r="D60" s="13"/>
      <c r="E60" s="15" t="str">
        <f>IF(COUNTA(A60:D60)=0,"",IF(NOT(ISNUMBER(A60)),"Укажите дату",IF(B60="","Укажите код",IF(NOT(AND(ISTEXT(B60),LEN(B60)&gt;0,LEN(B60)&lt;=30,ISNUMBER(FIND(LEFT(B60,1),"ABCDEFGHIJKLMNOPQRSTUVWXYZ")),SUMPRODUCT((MID(B60,{1,2,3,4,5,6,7,8,9,10,11,12,13,14,15,16,17,18,19,20,21,22,23,24,25,26,27,28,29,30},1)&lt;&gt;"")*ISERROR(FIND(MID(B60,{1,2,3,4,5,6,7,8,9,10,11,12,13,14,15,16,17,18,19,20,21,22,23,24,25,26,27,28,29,30},1),"ABCDEFGHIJKLMNOPQRSTUVWXYZ0123456789-_")))=0,ISERROR(VALUE(B60)))),"Недопустимый код: только латинские буквы A-Z в верхнем регистре, цифры, - и _; начало с буквы, до 30 символов (например MILK-001)",IF(SUMPRODUCT(--EXACT('Номенклатура'!$A$6:$A$205,B60))=0,"Код не найден",IF(SUMPRODUCT(--EXACT('Номенклатура'!$A$6:$A$205,B60))&gt;1,"Код повторяется в номенклатуре",IF(NOT(ISNUMBER(C60)),"Укажите фактическое количество",IF(C60&lt;0,"Факт не может быть меньше нуля",IF(NOT(ISNUMBER('Номенклатура'!$C$2)),"Укажите дату начала учёта",IF(Q60&lt;INT('Номенклатура'!$C$2),"Дата раньше начала учёта","ОК"))))))))))</f>
        <v/>
      </c>
      <c r="F60" s="15" t="str">
        <f>IF(E60&lt;&gt;"ОК","",INDEX('Номенклатура'!$B$6:$B$205,SUMPRODUCT(EXACT('Номенклатура'!$A$6:$A$205,B60)*(ROW('Номенклатура'!$A$6:$A$205)-5)))&amp;"")</f>
        <v/>
      </c>
      <c r="G60" s="17" t="str">
        <f>IF(E60&lt;&gt;"ОК","",INDEX('Номенклатура'!$D$6:$D$205,SUMPRODUCT(EXACT('Номенклатура'!$A$6:$A$205,B60)*(ROW('Номенклатура'!$A$6:$A$205)-5)))&amp;"")</f>
        <v/>
      </c>
      <c r="H60" s="18" t="str">
        <f>IF(E60&lt;&gt;"ОК","",ROUND(N(INDEX('Номенклатура'!$F$6:$F$205,SUMPRODUCT(EXACT('Номенклатура'!$A$6:$A$205,B60)*(ROW('Номенклатура'!$A$6:$A$205)-5))))+SUMIFS('Движения'!$F$6:$F$5005,'Движения'!$B$6:$B$5005,B60,'Движения'!$A$6:$A$5005,"&lt;"&amp;(Q60+1))-SUMIFS('Движения'!$F$6:$F$5005,'Движения'!$B$6:$B$5005,B60,'Движения'!$C$6:$C$5005,"Корректировка остатка",'Движения'!$A$6:$A$5005,"&gt;="&amp;Q60,'Движения'!$A$6:$A$5005,"&lt;"&amp;(Q60+1)),6))</f>
        <v/>
      </c>
      <c r="I60" s="18" t="str">
        <f>IF(E60&lt;&gt;"ОК","",ROUND(C60-H60,6))</f>
        <v/>
      </c>
      <c r="J60" s="21" t="str">
        <f>IF(E60&lt;&gt;"ОК","",IF(P60&gt;0,ABS(I60)/P60,"нет базы"))</f>
        <v/>
      </c>
      <c r="K60" s="17" t="str">
        <f>IF(E60&lt;&gt;"ОК","",IF(I60&lt;0,"Недостача",IF(I60&gt;0,"Излишек","Совпадает")))</f>
        <v/>
      </c>
      <c r="L60" s="18" t="str">
        <f>IF(E60&lt;&gt;"ОК","",ROUND(SUMIFS('Движения'!$F$6:$F$5005,'Движения'!$B$6:$B$5005,B60,'Движения'!$C$6:$C$5005,"Корректировка остатка",'Движения'!$A$6:$A$5005,"&gt;="&amp;Q60,'Движения'!$A$6:$A$5005,"&lt;"&amp;(Q60+1)),6))</f>
        <v/>
      </c>
      <c r="M60" s="18" t="str">
        <f>IF(E60&lt;&gt;"ОК","",ROUND(I60-L60,6))</f>
        <v/>
      </c>
      <c r="N60" s="15" t="str">
        <f>IF(E60&lt;&gt;"ОК","",IF(AND(I60=0,L60=0),"Корректировка не нужна",IF(M60=0,"Корректировка внесена",IF(L60=0,"Внесите корректировку на "&amp;DAY(Q60)&amp;"."&amp;MONTH(Q60)&amp;"."&amp;YEAR(Q60)&amp;": "&amp;IF(M60&gt;0,"+","")&amp;M60&amp;" "&amp;G60,"Проверьте корректировки: внесено "&amp;L60&amp;", нужно "&amp;I60&amp;" "&amp;G60))))</f>
        <v/>
      </c>
      <c r="O60" s="22" t="str">
        <f>IF(E60&lt;&gt;"ОК","",IF(SUMPRODUCT(MAX(($B$6:$B$1005=B60)*($Q$6:$Q$1005&lt;Q60)*($E$6:$E$1005="ОК")*$Q$6:$Q$1005))&gt;0,SUMPRODUCT(MAX(($B$6:$B$1005=B60)*($Q$6:$Q$1005&lt;Q60)*($E$6:$E$1005="ОК")*$Q$6:$Q$1005))+1,INT('Номенклатура'!$C$2)))</f>
        <v/>
      </c>
      <c r="P60" s="18" t="str">
        <f>IF(E60&lt;&gt;"ОК","",-(SUMIFS('Движения'!$F$6:$F$5005,'Движения'!$B$6:$B$5005,B60,'Движения'!$C$6:$C$5005,"Расход",'Движения'!$A$6:$A$5005,"&gt;="&amp;O60,'Движения'!$A$6:$A$5005,"&lt;"&amp;(Q60+1))+SUMIFS('Движения'!$F$6:$F$5005,'Движения'!$B$6:$B$5005,B60,'Движения'!$C$6:$C$5005,"Списание",'Движения'!$A$6:$A$5005,"&gt;="&amp;O60,'Движения'!$A$6:$A$5005,"&lt;"&amp;(Q60+1))))</f>
        <v/>
      </c>
      <c r="Q60" s="18" t="str">
        <f>IF(ISNUMBER(A60),INT(A60),0)</f>
        <v/>
      </c>
    </row>
    <row r="61" spans="1:17" x14ac:dyDescent="0.25">
      <c r="A61" s="16"/>
      <c r="B61" s="13"/>
      <c r="C61" s="14"/>
      <c r="D61" s="13"/>
      <c r="E61" s="15" t="str">
        <f>IF(COUNTA(A61:D61)=0,"",IF(NOT(ISNUMBER(A61)),"Укажите дату",IF(B61="","Укажите код",IF(NOT(AND(ISTEXT(B61),LEN(B61)&gt;0,LEN(B61)&lt;=30,ISNUMBER(FIND(LEFT(B61,1),"ABCDEFGHIJKLMNOPQRSTUVWXYZ")),SUMPRODUCT((MID(B61,{1,2,3,4,5,6,7,8,9,10,11,12,13,14,15,16,17,18,19,20,21,22,23,24,25,26,27,28,29,30},1)&lt;&gt;"")*ISERROR(FIND(MID(B61,{1,2,3,4,5,6,7,8,9,10,11,12,13,14,15,16,17,18,19,20,21,22,23,24,25,26,27,28,29,30},1),"ABCDEFGHIJKLMNOPQRSTUVWXYZ0123456789-_")))=0,ISERROR(VALUE(B61)))),"Недопустимый код: только латинские буквы A-Z в верхнем регистре, цифры, - и _; начало с буквы, до 30 символов (например MILK-001)",IF(SUMPRODUCT(--EXACT('Номенклатура'!$A$6:$A$205,B61))=0,"Код не найден",IF(SUMPRODUCT(--EXACT('Номенклатура'!$A$6:$A$205,B61))&gt;1,"Код повторяется в номенклатуре",IF(NOT(ISNUMBER(C61)),"Укажите фактическое количество",IF(C61&lt;0,"Факт не может быть меньше нуля",IF(NOT(ISNUMBER('Номенклатура'!$C$2)),"Укажите дату начала учёта",IF(Q61&lt;INT('Номенклатура'!$C$2),"Дата раньше начала учёта","ОК"))))))))))</f>
        <v/>
      </c>
      <c r="F61" s="15" t="str">
        <f>IF(E61&lt;&gt;"ОК","",INDEX('Номенклатура'!$B$6:$B$205,SUMPRODUCT(EXACT('Номенклатура'!$A$6:$A$205,B61)*(ROW('Номенклатура'!$A$6:$A$205)-5)))&amp;"")</f>
        <v/>
      </c>
      <c r="G61" s="17" t="str">
        <f>IF(E61&lt;&gt;"ОК","",INDEX('Номенклатура'!$D$6:$D$205,SUMPRODUCT(EXACT('Номенклатура'!$A$6:$A$205,B61)*(ROW('Номенклатура'!$A$6:$A$205)-5)))&amp;"")</f>
        <v/>
      </c>
      <c r="H61" s="18" t="str">
        <f>IF(E61&lt;&gt;"ОК","",ROUND(N(INDEX('Номенклатура'!$F$6:$F$205,SUMPRODUCT(EXACT('Номенклатура'!$A$6:$A$205,B61)*(ROW('Номенклатура'!$A$6:$A$205)-5))))+SUMIFS('Движения'!$F$6:$F$5005,'Движения'!$B$6:$B$5005,B61,'Движения'!$A$6:$A$5005,"&lt;"&amp;(Q61+1))-SUMIFS('Движения'!$F$6:$F$5005,'Движения'!$B$6:$B$5005,B61,'Движения'!$C$6:$C$5005,"Корректировка остатка",'Движения'!$A$6:$A$5005,"&gt;="&amp;Q61,'Движения'!$A$6:$A$5005,"&lt;"&amp;(Q61+1)),6))</f>
        <v/>
      </c>
      <c r="I61" s="18" t="str">
        <f>IF(E61&lt;&gt;"ОК","",ROUND(C61-H61,6))</f>
        <v/>
      </c>
      <c r="J61" s="21" t="str">
        <f>IF(E61&lt;&gt;"ОК","",IF(P61&gt;0,ABS(I61)/P61,"нет базы"))</f>
        <v/>
      </c>
      <c r="K61" s="17" t="str">
        <f>IF(E61&lt;&gt;"ОК","",IF(I61&lt;0,"Недостача",IF(I61&gt;0,"Излишек","Совпадает")))</f>
        <v/>
      </c>
      <c r="L61" s="18" t="str">
        <f>IF(E61&lt;&gt;"ОК","",ROUND(SUMIFS('Движения'!$F$6:$F$5005,'Движения'!$B$6:$B$5005,B61,'Движения'!$C$6:$C$5005,"Корректировка остатка",'Движения'!$A$6:$A$5005,"&gt;="&amp;Q61,'Движения'!$A$6:$A$5005,"&lt;"&amp;(Q61+1)),6))</f>
        <v/>
      </c>
      <c r="M61" s="18" t="str">
        <f>IF(E61&lt;&gt;"ОК","",ROUND(I61-L61,6))</f>
        <v/>
      </c>
      <c r="N61" s="15" t="str">
        <f>IF(E61&lt;&gt;"ОК","",IF(AND(I61=0,L61=0),"Корректировка не нужна",IF(M61=0,"Корректировка внесена",IF(L61=0,"Внесите корректировку на "&amp;DAY(Q61)&amp;"."&amp;MONTH(Q61)&amp;"."&amp;YEAR(Q61)&amp;": "&amp;IF(M61&gt;0,"+","")&amp;M61&amp;" "&amp;G61,"Проверьте корректировки: внесено "&amp;L61&amp;", нужно "&amp;I61&amp;" "&amp;G61))))</f>
        <v/>
      </c>
      <c r="O61" s="22" t="str">
        <f>IF(E61&lt;&gt;"ОК","",IF(SUMPRODUCT(MAX(($B$6:$B$1005=B61)*($Q$6:$Q$1005&lt;Q61)*($E$6:$E$1005="ОК")*$Q$6:$Q$1005))&gt;0,SUMPRODUCT(MAX(($B$6:$B$1005=B61)*($Q$6:$Q$1005&lt;Q61)*($E$6:$E$1005="ОК")*$Q$6:$Q$1005))+1,INT('Номенклатура'!$C$2)))</f>
        <v/>
      </c>
      <c r="P61" s="18" t="str">
        <f>IF(E61&lt;&gt;"ОК","",-(SUMIFS('Движения'!$F$6:$F$5005,'Движения'!$B$6:$B$5005,B61,'Движения'!$C$6:$C$5005,"Расход",'Движения'!$A$6:$A$5005,"&gt;="&amp;O61,'Движения'!$A$6:$A$5005,"&lt;"&amp;(Q61+1))+SUMIFS('Движения'!$F$6:$F$5005,'Движения'!$B$6:$B$5005,B61,'Движения'!$C$6:$C$5005,"Списание",'Движения'!$A$6:$A$5005,"&gt;="&amp;O61,'Движения'!$A$6:$A$5005,"&lt;"&amp;(Q61+1))))</f>
        <v/>
      </c>
      <c r="Q61" s="18" t="str">
        <f>IF(ISNUMBER(A61),INT(A61),0)</f>
        <v/>
      </c>
    </row>
    <row r="62" spans="1:17" x14ac:dyDescent="0.25">
      <c r="A62" s="16"/>
      <c r="B62" s="13"/>
      <c r="C62" s="14"/>
      <c r="D62" s="13"/>
      <c r="E62" s="15" t="str">
        <f>IF(COUNTA(A62:D62)=0,"",IF(NOT(ISNUMBER(A62)),"Укажите дату",IF(B62="","Укажите код",IF(NOT(AND(ISTEXT(B62),LEN(B62)&gt;0,LEN(B62)&lt;=30,ISNUMBER(FIND(LEFT(B62,1),"ABCDEFGHIJKLMNOPQRSTUVWXYZ")),SUMPRODUCT((MID(B62,{1,2,3,4,5,6,7,8,9,10,11,12,13,14,15,16,17,18,19,20,21,22,23,24,25,26,27,28,29,30},1)&lt;&gt;"")*ISERROR(FIND(MID(B62,{1,2,3,4,5,6,7,8,9,10,11,12,13,14,15,16,17,18,19,20,21,22,23,24,25,26,27,28,29,30},1),"ABCDEFGHIJKLMNOPQRSTUVWXYZ0123456789-_")))=0,ISERROR(VALUE(B62)))),"Недопустимый код: только латинские буквы A-Z в верхнем регистре, цифры, - и _; начало с буквы, до 30 символов (например MILK-001)",IF(SUMPRODUCT(--EXACT('Номенклатура'!$A$6:$A$205,B62))=0,"Код не найден",IF(SUMPRODUCT(--EXACT('Номенклатура'!$A$6:$A$205,B62))&gt;1,"Код повторяется в номенклатуре",IF(NOT(ISNUMBER(C62)),"Укажите фактическое количество",IF(C62&lt;0,"Факт не может быть меньше нуля",IF(NOT(ISNUMBER('Номенклатура'!$C$2)),"Укажите дату начала учёта",IF(Q62&lt;INT('Номенклатура'!$C$2),"Дата раньше начала учёта","ОК"))))))))))</f>
        <v/>
      </c>
      <c r="F62" s="15" t="str">
        <f>IF(E62&lt;&gt;"ОК","",INDEX('Номенклатура'!$B$6:$B$205,SUMPRODUCT(EXACT('Номенклатура'!$A$6:$A$205,B62)*(ROW('Номенклатура'!$A$6:$A$205)-5)))&amp;"")</f>
        <v/>
      </c>
      <c r="G62" s="17" t="str">
        <f>IF(E62&lt;&gt;"ОК","",INDEX('Номенклатура'!$D$6:$D$205,SUMPRODUCT(EXACT('Номенклатура'!$A$6:$A$205,B62)*(ROW('Номенклатура'!$A$6:$A$205)-5)))&amp;"")</f>
        <v/>
      </c>
      <c r="H62" s="18" t="str">
        <f>IF(E62&lt;&gt;"ОК","",ROUND(N(INDEX('Номенклатура'!$F$6:$F$205,SUMPRODUCT(EXACT('Номенклатура'!$A$6:$A$205,B62)*(ROW('Номенклатура'!$A$6:$A$205)-5))))+SUMIFS('Движения'!$F$6:$F$5005,'Движения'!$B$6:$B$5005,B62,'Движения'!$A$6:$A$5005,"&lt;"&amp;(Q62+1))-SUMIFS('Движения'!$F$6:$F$5005,'Движения'!$B$6:$B$5005,B62,'Движения'!$C$6:$C$5005,"Корректировка остатка",'Движения'!$A$6:$A$5005,"&gt;="&amp;Q62,'Движения'!$A$6:$A$5005,"&lt;"&amp;(Q62+1)),6))</f>
        <v/>
      </c>
      <c r="I62" s="18" t="str">
        <f>IF(E62&lt;&gt;"ОК","",ROUND(C62-H62,6))</f>
        <v/>
      </c>
      <c r="J62" s="21" t="str">
        <f>IF(E62&lt;&gt;"ОК","",IF(P62&gt;0,ABS(I62)/P62,"нет базы"))</f>
        <v/>
      </c>
      <c r="K62" s="17" t="str">
        <f>IF(E62&lt;&gt;"ОК","",IF(I62&lt;0,"Недостача",IF(I62&gt;0,"Излишек","Совпадает")))</f>
        <v/>
      </c>
      <c r="L62" s="18" t="str">
        <f>IF(E62&lt;&gt;"ОК","",ROUND(SUMIFS('Движения'!$F$6:$F$5005,'Движения'!$B$6:$B$5005,B62,'Движения'!$C$6:$C$5005,"Корректировка остатка",'Движения'!$A$6:$A$5005,"&gt;="&amp;Q62,'Движения'!$A$6:$A$5005,"&lt;"&amp;(Q62+1)),6))</f>
        <v/>
      </c>
      <c r="M62" s="18" t="str">
        <f>IF(E62&lt;&gt;"ОК","",ROUND(I62-L62,6))</f>
        <v/>
      </c>
      <c r="N62" s="15" t="str">
        <f>IF(E62&lt;&gt;"ОК","",IF(AND(I62=0,L62=0),"Корректировка не нужна",IF(M62=0,"Корректировка внесена",IF(L62=0,"Внесите корректировку на "&amp;DAY(Q62)&amp;"."&amp;MONTH(Q62)&amp;"."&amp;YEAR(Q62)&amp;": "&amp;IF(M62&gt;0,"+","")&amp;M62&amp;" "&amp;G62,"Проверьте корректировки: внесено "&amp;L62&amp;", нужно "&amp;I62&amp;" "&amp;G62))))</f>
        <v/>
      </c>
      <c r="O62" s="22" t="str">
        <f>IF(E62&lt;&gt;"ОК","",IF(SUMPRODUCT(MAX(($B$6:$B$1005=B62)*($Q$6:$Q$1005&lt;Q62)*($E$6:$E$1005="ОК")*$Q$6:$Q$1005))&gt;0,SUMPRODUCT(MAX(($B$6:$B$1005=B62)*($Q$6:$Q$1005&lt;Q62)*($E$6:$E$1005="ОК")*$Q$6:$Q$1005))+1,INT('Номенклатура'!$C$2)))</f>
        <v/>
      </c>
      <c r="P62" s="18" t="str">
        <f>IF(E62&lt;&gt;"ОК","",-(SUMIFS('Движения'!$F$6:$F$5005,'Движения'!$B$6:$B$5005,B62,'Движения'!$C$6:$C$5005,"Расход",'Движения'!$A$6:$A$5005,"&gt;="&amp;O62,'Движения'!$A$6:$A$5005,"&lt;"&amp;(Q62+1))+SUMIFS('Движения'!$F$6:$F$5005,'Движения'!$B$6:$B$5005,B62,'Движения'!$C$6:$C$5005,"Списание",'Движения'!$A$6:$A$5005,"&gt;="&amp;O62,'Движения'!$A$6:$A$5005,"&lt;"&amp;(Q62+1))))</f>
        <v/>
      </c>
      <c r="Q62" s="18" t="str">
        <f>IF(ISNUMBER(A62),INT(A62),0)</f>
        <v/>
      </c>
    </row>
    <row r="63" spans="1:17" x14ac:dyDescent="0.25">
      <c r="A63" s="16"/>
      <c r="B63" s="13"/>
      <c r="C63" s="14"/>
      <c r="D63" s="13"/>
      <c r="E63" s="15" t="str">
        <f>IF(COUNTA(A63:D63)=0,"",IF(NOT(ISNUMBER(A63)),"Укажите дату",IF(B63="","Укажите код",IF(NOT(AND(ISTEXT(B63),LEN(B63)&gt;0,LEN(B63)&lt;=30,ISNUMBER(FIND(LEFT(B63,1),"ABCDEFGHIJKLMNOPQRSTUVWXYZ")),SUMPRODUCT((MID(B63,{1,2,3,4,5,6,7,8,9,10,11,12,13,14,15,16,17,18,19,20,21,22,23,24,25,26,27,28,29,30},1)&lt;&gt;"")*ISERROR(FIND(MID(B63,{1,2,3,4,5,6,7,8,9,10,11,12,13,14,15,16,17,18,19,20,21,22,23,24,25,26,27,28,29,30},1),"ABCDEFGHIJKLMNOPQRSTUVWXYZ0123456789-_")))=0,ISERROR(VALUE(B63)))),"Недопустимый код: только латинские буквы A-Z в верхнем регистре, цифры, - и _; начало с буквы, до 30 символов (например MILK-001)",IF(SUMPRODUCT(--EXACT('Номенклатура'!$A$6:$A$205,B63))=0,"Код не найден",IF(SUMPRODUCT(--EXACT('Номенклатура'!$A$6:$A$205,B63))&gt;1,"Код повторяется в номенклатуре",IF(NOT(ISNUMBER(C63)),"Укажите фактическое количество",IF(C63&lt;0,"Факт не может быть меньше нуля",IF(NOT(ISNUMBER('Номенклатура'!$C$2)),"Укажите дату начала учёта",IF(Q63&lt;INT('Номенклатура'!$C$2),"Дата раньше начала учёта","ОК"))))))))))</f>
        <v/>
      </c>
      <c r="F63" s="15" t="str">
        <f>IF(E63&lt;&gt;"ОК","",INDEX('Номенклатура'!$B$6:$B$205,SUMPRODUCT(EXACT('Номенклатура'!$A$6:$A$205,B63)*(ROW('Номенклатура'!$A$6:$A$205)-5)))&amp;"")</f>
        <v/>
      </c>
      <c r="G63" s="17" t="str">
        <f>IF(E63&lt;&gt;"ОК","",INDEX('Номенклатура'!$D$6:$D$205,SUMPRODUCT(EXACT('Номенклатура'!$A$6:$A$205,B63)*(ROW('Номенклатура'!$A$6:$A$205)-5)))&amp;"")</f>
        <v/>
      </c>
      <c r="H63" s="18" t="str">
        <f>IF(E63&lt;&gt;"ОК","",ROUND(N(INDEX('Номенклатура'!$F$6:$F$205,SUMPRODUCT(EXACT('Номенклатура'!$A$6:$A$205,B63)*(ROW('Номенклатура'!$A$6:$A$205)-5))))+SUMIFS('Движения'!$F$6:$F$5005,'Движения'!$B$6:$B$5005,B63,'Движения'!$A$6:$A$5005,"&lt;"&amp;(Q63+1))-SUMIFS('Движения'!$F$6:$F$5005,'Движения'!$B$6:$B$5005,B63,'Движения'!$C$6:$C$5005,"Корректировка остатка",'Движения'!$A$6:$A$5005,"&gt;="&amp;Q63,'Движения'!$A$6:$A$5005,"&lt;"&amp;(Q63+1)),6))</f>
        <v/>
      </c>
      <c r="I63" s="18" t="str">
        <f>IF(E63&lt;&gt;"ОК","",ROUND(C63-H63,6))</f>
        <v/>
      </c>
      <c r="J63" s="21" t="str">
        <f>IF(E63&lt;&gt;"ОК","",IF(P63&gt;0,ABS(I63)/P63,"нет базы"))</f>
        <v/>
      </c>
      <c r="K63" s="17" t="str">
        <f>IF(E63&lt;&gt;"ОК","",IF(I63&lt;0,"Недостача",IF(I63&gt;0,"Излишек","Совпадает")))</f>
        <v/>
      </c>
      <c r="L63" s="18" t="str">
        <f>IF(E63&lt;&gt;"ОК","",ROUND(SUMIFS('Движения'!$F$6:$F$5005,'Движения'!$B$6:$B$5005,B63,'Движения'!$C$6:$C$5005,"Корректировка остатка",'Движения'!$A$6:$A$5005,"&gt;="&amp;Q63,'Движения'!$A$6:$A$5005,"&lt;"&amp;(Q63+1)),6))</f>
        <v/>
      </c>
      <c r="M63" s="18" t="str">
        <f>IF(E63&lt;&gt;"ОК","",ROUND(I63-L63,6))</f>
        <v/>
      </c>
      <c r="N63" s="15" t="str">
        <f>IF(E63&lt;&gt;"ОК","",IF(AND(I63=0,L63=0),"Корректировка не нужна",IF(M63=0,"Корректировка внесена",IF(L63=0,"Внесите корректировку на "&amp;DAY(Q63)&amp;"."&amp;MONTH(Q63)&amp;"."&amp;YEAR(Q63)&amp;": "&amp;IF(M63&gt;0,"+","")&amp;M63&amp;" "&amp;G63,"Проверьте корректировки: внесено "&amp;L63&amp;", нужно "&amp;I63&amp;" "&amp;G63))))</f>
        <v/>
      </c>
      <c r="O63" s="22" t="str">
        <f>IF(E63&lt;&gt;"ОК","",IF(SUMPRODUCT(MAX(($B$6:$B$1005=B63)*($Q$6:$Q$1005&lt;Q63)*($E$6:$E$1005="ОК")*$Q$6:$Q$1005))&gt;0,SUMPRODUCT(MAX(($B$6:$B$1005=B63)*($Q$6:$Q$1005&lt;Q63)*($E$6:$E$1005="ОК")*$Q$6:$Q$1005))+1,INT('Номенклатура'!$C$2)))</f>
        <v/>
      </c>
      <c r="P63" s="18" t="str">
        <f>IF(E63&lt;&gt;"ОК","",-(SUMIFS('Движения'!$F$6:$F$5005,'Движения'!$B$6:$B$5005,B63,'Движения'!$C$6:$C$5005,"Расход",'Движения'!$A$6:$A$5005,"&gt;="&amp;O63,'Движения'!$A$6:$A$5005,"&lt;"&amp;(Q63+1))+SUMIFS('Движения'!$F$6:$F$5005,'Движения'!$B$6:$B$5005,B63,'Движения'!$C$6:$C$5005,"Списание",'Движения'!$A$6:$A$5005,"&gt;="&amp;O63,'Движения'!$A$6:$A$5005,"&lt;"&amp;(Q63+1))))</f>
        <v/>
      </c>
      <c r="Q63" s="18" t="str">
        <f>IF(ISNUMBER(A63),INT(A63),0)</f>
        <v/>
      </c>
    </row>
    <row r="64" spans="1:17" x14ac:dyDescent="0.25">
      <c r="A64" s="16"/>
      <c r="B64" s="13"/>
      <c r="C64" s="14"/>
      <c r="D64" s="13"/>
      <c r="E64" s="15" t="str">
        <f>IF(COUNTA(A64:D64)=0,"",IF(NOT(ISNUMBER(A64)),"Укажите дату",IF(B64="","Укажите код",IF(NOT(AND(ISTEXT(B64),LEN(B64)&gt;0,LEN(B64)&lt;=30,ISNUMBER(FIND(LEFT(B64,1),"ABCDEFGHIJKLMNOPQRSTUVWXYZ")),SUMPRODUCT((MID(B64,{1,2,3,4,5,6,7,8,9,10,11,12,13,14,15,16,17,18,19,20,21,22,23,24,25,26,27,28,29,30},1)&lt;&gt;"")*ISERROR(FIND(MID(B64,{1,2,3,4,5,6,7,8,9,10,11,12,13,14,15,16,17,18,19,20,21,22,23,24,25,26,27,28,29,30},1),"ABCDEFGHIJKLMNOPQRSTUVWXYZ0123456789-_")))=0,ISERROR(VALUE(B64)))),"Недопустимый код: только латинские буквы A-Z в верхнем регистре, цифры, - и _; начало с буквы, до 30 символов (например MILK-001)",IF(SUMPRODUCT(--EXACT('Номенклатура'!$A$6:$A$205,B64))=0,"Код не найден",IF(SUMPRODUCT(--EXACT('Номенклатура'!$A$6:$A$205,B64))&gt;1,"Код повторяется в номенклатуре",IF(NOT(ISNUMBER(C64)),"Укажите фактическое количество",IF(C64&lt;0,"Факт не может быть меньше нуля",IF(NOT(ISNUMBER('Номенклатура'!$C$2)),"Укажите дату начала учёта",IF(Q64&lt;INT('Номенклатура'!$C$2),"Дата раньше начала учёта","ОК"))))))))))</f>
        <v/>
      </c>
      <c r="F64" s="15" t="str">
        <f>IF(E64&lt;&gt;"ОК","",INDEX('Номенклатура'!$B$6:$B$205,SUMPRODUCT(EXACT('Номенклатура'!$A$6:$A$205,B64)*(ROW('Номенклатура'!$A$6:$A$205)-5)))&amp;"")</f>
        <v/>
      </c>
      <c r="G64" s="17" t="str">
        <f>IF(E64&lt;&gt;"ОК","",INDEX('Номенклатура'!$D$6:$D$205,SUMPRODUCT(EXACT('Номенклатура'!$A$6:$A$205,B64)*(ROW('Номенклатура'!$A$6:$A$205)-5)))&amp;"")</f>
        <v/>
      </c>
      <c r="H64" s="18" t="str">
        <f>IF(E64&lt;&gt;"ОК","",ROUND(N(INDEX('Номенклатура'!$F$6:$F$205,SUMPRODUCT(EXACT('Номенклатура'!$A$6:$A$205,B64)*(ROW('Номенклатура'!$A$6:$A$205)-5))))+SUMIFS('Движения'!$F$6:$F$5005,'Движения'!$B$6:$B$5005,B64,'Движения'!$A$6:$A$5005,"&lt;"&amp;(Q64+1))-SUMIFS('Движения'!$F$6:$F$5005,'Движения'!$B$6:$B$5005,B64,'Движения'!$C$6:$C$5005,"Корректировка остатка",'Движения'!$A$6:$A$5005,"&gt;="&amp;Q64,'Движения'!$A$6:$A$5005,"&lt;"&amp;(Q64+1)),6))</f>
        <v/>
      </c>
      <c r="I64" s="18" t="str">
        <f>IF(E64&lt;&gt;"ОК","",ROUND(C64-H64,6))</f>
        <v/>
      </c>
      <c r="J64" s="21" t="str">
        <f>IF(E64&lt;&gt;"ОК","",IF(P64&gt;0,ABS(I64)/P64,"нет базы"))</f>
        <v/>
      </c>
      <c r="K64" s="17" t="str">
        <f>IF(E64&lt;&gt;"ОК","",IF(I64&lt;0,"Недостача",IF(I64&gt;0,"Излишек","Совпадает")))</f>
        <v/>
      </c>
      <c r="L64" s="18" t="str">
        <f>IF(E64&lt;&gt;"ОК","",ROUND(SUMIFS('Движения'!$F$6:$F$5005,'Движения'!$B$6:$B$5005,B64,'Движения'!$C$6:$C$5005,"Корректировка остатка",'Движения'!$A$6:$A$5005,"&gt;="&amp;Q64,'Движения'!$A$6:$A$5005,"&lt;"&amp;(Q64+1)),6))</f>
        <v/>
      </c>
      <c r="M64" s="18" t="str">
        <f>IF(E64&lt;&gt;"ОК","",ROUND(I64-L64,6))</f>
        <v/>
      </c>
      <c r="N64" s="15" t="str">
        <f>IF(E64&lt;&gt;"ОК","",IF(AND(I64=0,L64=0),"Корректировка не нужна",IF(M64=0,"Корректировка внесена",IF(L64=0,"Внесите корректировку на "&amp;DAY(Q64)&amp;"."&amp;MONTH(Q64)&amp;"."&amp;YEAR(Q64)&amp;": "&amp;IF(M64&gt;0,"+","")&amp;M64&amp;" "&amp;G64,"Проверьте корректировки: внесено "&amp;L64&amp;", нужно "&amp;I64&amp;" "&amp;G64))))</f>
        <v/>
      </c>
      <c r="O64" s="22" t="str">
        <f>IF(E64&lt;&gt;"ОК","",IF(SUMPRODUCT(MAX(($B$6:$B$1005=B64)*($Q$6:$Q$1005&lt;Q64)*($E$6:$E$1005="ОК")*$Q$6:$Q$1005))&gt;0,SUMPRODUCT(MAX(($B$6:$B$1005=B64)*($Q$6:$Q$1005&lt;Q64)*($E$6:$E$1005="ОК")*$Q$6:$Q$1005))+1,INT('Номенклатура'!$C$2)))</f>
        <v/>
      </c>
      <c r="P64" s="18" t="str">
        <f>IF(E64&lt;&gt;"ОК","",-(SUMIFS('Движения'!$F$6:$F$5005,'Движения'!$B$6:$B$5005,B64,'Движения'!$C$6:$C$5005,"Расход",'Движения'!$A$6:$A$5005,"&gt;="&amp;O64,'Движения'!$A$6:$A$5005,"&lt;"&amp;(Q64+1))+SUMIFS('Движения'!$F$6:$F$5005,'Движения'!$B$6:$B$5005,B64,'Движения'!$C$6:$C$5005,"Списание",'Движения'!$A$6:$A$5005,"&gt;="&amp;O64,'Движения'!$A$6:$A$5005,"&lt;"&amp;(Q64+1))))</f>
        <v/>
      </c>
      <c r="Q64" s="18" t="str">
        <f>IF(ISNUMBER(A64),INT(A64),0)</f>
        <v/>
      </c>
    </row>
    <row r="65" spans="1:17" x14ac:dyDescent="0.25">
      <c r="A65" s="16"/>
      <c r="B65" s="13"/>
      <c r="C65" s="14"/>
      <c r="D65" s="13"/>
      <c r="E65" s="15" t="str">
        <f>IF(COUNTA(A65:D65)=0,"",IF(NOT(ISNUMBER(A65)),"Укажите дату",IF(B65="","Укажите код",IF(NOT(AND(ISTEXT(B65),LEN(B65)&gt;0,LEN(B65)&lt;=30,ISNUMBER(FIND(LEFT(B65,1),"ABCDEFGHIJKLMNOPQRSTUVWXYZ")),SUMPRODUCT((MID(B65,{1,2,3,4,5,6,7,8,9,10,11,12,13,14,15,16,17,18,19,20,21,22,23,24,25,26,27,28,29,30},1)&lt;&gt;"")*ISERROR(FIND(MID(B65,{1,2,3,4,5,6,7,8,9,10,11,12,13,14,15,16,17,18,19,20,21,22,23,24,25,26,27,28,29,30},1),"ABCDEFGHIJKLMNOPQRSTUVWXYZ0123456789-_")))=0,ISERROR(VALUE(B65)))),"Недопустимый код: только латинские буквы A-Z в верхнем регистре, цифры, - и _; начало с буквы, до 30 символов (например MILK-001)",IF(SUMPRODUCT(--EXACT('Номенклатура'!$A$6:$A$205,B65))=0,"Код не найден",IF(SUMPRODUCT(--EXACT('Номенклатура'!$A$6:$A$205,B65))&gt;1,"Код повторяется в номенклатуре",IF(NOT(ISNUMBER(C65)),"Укажите фактическое количество",IF(C65&lt;0,"Факт не может быть меньше нуля",IF(NOT(ISNUMBER('Номенклатура'!$C$2)),"Укажите дату начала учёта",IF(Q65&lt;INT('Номенклатура'!$C$2),"Дата раньше начала учёта","ОК"))))))))))</f>
        <v/>
      </c>
      <c r="F65" s="15" t="str">
        <f>IF(E65&lt;&gt;"ОК","",INDEX('Номенклатура'!$B$6:$B$205,SUMPRODUCT(EXACT('Номенклатура'!$A$6:$A$205,B65)*(ROW('Номенклатура'!$A$6:$A$205)-5)))&amp;"")</f>
        <v/>
      </c>
      <c r="G65" s="17" t="str">
        <f>IF(E65&lt;&gt;"ОК","",INDEX('Номенклатура'!$D$6:$D$205,SUMPRODUCT(EXACT('Номенклатура'!$A$6:$A$205,B65)*(ROW('Номенклатура'!$A$6:$A$205)-5)))&amp;"")</f>
        <v/>
      </c>
      <c r="H65" s="18" t="str">
        <f>IF(E65&lt;&gt;"ОК","",ROUND(N(INDEX('Номенклатура'!$F$6:$F$205,SUMPRODUCT(EXACT('Номенклатура'!$A$6:$A$205,B65)*(ROW('Номенклатура'!$A$6:$A$205)-5))))+SUMIFS('Движения'!$F$6:$F$5005,'Движения'!$B$6:$B$5005,B65,'Движения'!$A$6:$A$5005,"&lt;"&amp;(Q65+1))-SUMIFS('Движения'!$F$6:$F$5005,'Движения'!$B$6:$B$5005,B65,'Движения'!$C$6:$C$5005,"Корректировка остатка",'Движения'!$A$6:$A$5005,"&gt;="&amp;Q65,'Движения'!$A$6:$A$5005,"&lt;"&amp;(Q65+1)),6))</f>
        <v/>
      </c>
      <c r="I65" s="18" t="str">
        <f>IF(E65&lt;&gt;"ОК","",ROUND(C65-H65,6))</f>
        <v/>
      </c>
      <c r="J65" s="21" t="str">
        <f>IF(E65&lt;&gt;"ОК","",IF(P65&gt;0,ABS(I65)/P65,"нет базы"))</f>
        <v/>
      </c>
      <c r="K65" s="17" t="str">
        <f>IF(E65&lt;&gt;"ОК","",IF(I65&lt;0,"Недостача",IF(I65&gt;0,"Излишек","Совпадает")))</f>
        <v/>
      </c>
      <c r="L65" s="18" t="str">
        <f>IF(E65&lt;&gt;"ОК","",ROUND(SUMIFS('Движения'!$F$6:$F$5005,'Движения'!$B$6:$B$5005,B65,'Движения'!$C$6:$C$5005,"Корректировка остатка",'Движения'!$A$6:$A$5005,"&gt;="&amp;Q65,'Движения'!$A$6:$A$5005,"&lt;"&amp;(Q65+1)),6))</f>
        <v/>
      </c>
      <c r="M65" s="18" t="str">
        <f>IF(E65&lt;&gt;"ОК","",ROUND(I65-L65,6))</f>
        <v/>
      </c>
      <c r="N65" s="15" t="str">
        <f>IF(E65&lt;&gt;"ОК","",IF(AND(I65=0,L65=0),"Корректировка не нужна",IF(M65=0,"Корректировка внесена",IF(L65=0,"Внесите корректировку на "&amp;DAY(Q65)&amp;"."&amp;MONTH(Q65)&amp;"."&amp;YEAR(Q65)&amp;": "&amp;IF(M65&gt;0,"+","")&amp;M65&amp;" "&amp;G65,"Проверьте корректировки: внесено "&amp;L65&amp;", нужно "&amp;I65&amp;" "&amp;G65))))</f>
        <v/>
      </c>
      <c r="O65" s="22" t="str">
        <f>IF(E65&lt;&gt;"ОК","",IF(SUMPRODUCT(MAX(($B$6:$B$1005=B65)*($Q$6:$Q$1005&lt;Q65)*($E$6:$E$1005="ОК")*$Q$6:$Q$1005))&gt;0,SUMPRODUCT(MAX(($B$6:$B$1005=B65)*($Q$6:$Q$1005&lt;Q65)*($E$6:$E$1005="ОК")*$Q$6:$Q$1005))+1,INT('Номенклатура'!$C$2)))</f>
        <v/>
      </c>
      <c r="P65" s="18" t="str">
        <f>IF(E65&lt;&gt;"ОК","",-(SUMIFS('Движения'!$F$6:$F$5005,'Движения'!$B$6:$B$5005,B65,'Движения'!$C$6:$C$5005,"Расход",'Движения'!$A$6:$A$5005,"&gt;="&amp;O65,'Движения'!$A$6:$A$5005,"&lt;"&amp;(Q65+1))+SUMIFS('Движения'!$F$6:$F$5005,'Движения'!$B$6:$B$5005,B65,'Движения'!$C$6:$C$5005,"Списание",'Движения'!$A$6:$A$5005,"&gt;="&amp;O65,'Движения'!$A$6:$A$5005,"&lt;"&amp;(Q65+1))))</f>
        <v/>
      </c>
      <c r="Q65" s="18" t="str">
        <f>IF(ISNUMBER(A65),INT(A65),0)</f>
        <v/>
      </c>
    </row>
    <row r="66" spans="1:17" x14ac:dyDescent="0.25">
      <c r="A66" s="16"/>
      <c r="B66" s="13"/>
      <c r="C66" s="14"/>
      <c r="D66" s="13"/>
      <c r="E66" s="15" t="str">
        <f>IF(COUNTA(A66:D66)=0,"",IF(NOT(ISNUMBER(A66)),"Укажите дату",IF(B66="","Укажите код",IF(NOT(AND(ISTEXT(B66),LEN(B66)&gt;0,LEN(B66)&lt;=30,ISNUMBER(FIND(LEFT(B66,1),"ABCDEFGHIJKLMNOPQRSTUVWXYZ")),SUMPRODUCT((MID(B66,{1,2,3,4,5,6,7,8,9,10,11,12,13,14,15,16,17,18,19,20,21,22,23,24,25,26,27,28,29,30},1)&lt;&gt;"")*ISERROR(FIND(MID(B66,{1,2,3,4,5,6,7,8,9,10,11,12,13,14,15,16,17,18,19,20,21,22,23,24,25,26,27,28,29,30},1),"ABCDEFGHIJKLMNOPQRSTUVWXYZ0123456789-_")))=0,ISERROR(VALUE(B66)))),"Недопустимый код: только латинские буквы A-Z в верхнем регистре, цифры, - и _; начало с буквы, до 30 символов (например MILK-001)",IF(SUMPRODUCT(--EXACT('Номенклатура'!$A$6:$A$205,B66))=0,"Код не найден",IF(SUMPRODUCT(--EXACT('Номенклатура'!$A$6:$A$205,B66))&gt;1,"Код повторяется в номенклатуре",IF(NOT(ISNUMBER(C66)),"Укажите фактическое количество",IF(C66&lt;0,"Факт не может быть меньше нуля",IF(NOT(ISNUMBER('Номенклатура'!$C$2)),"Укажите дату начала учёта",IF(Q66&lt;INT('Номенклатура'!$C$2),"Дата раньше начала учёта","ОК"))))))))))</f>
        <v/>
      </c>
      <c r="F66" s="15" t="str">
        <f>IF(E66&lt;&gt;"ОК","",INDEX('Номенклатура'!$B$6:$B$205,SUMPRODUCT(EXACT('Номенклатура'!$A$6:$A$205,B66)*(ROW('Номенклатура'!$A$6:$A$205)-5)))&amp;"")</f>
        <v/>
      </c>
      <c r="G66" s="17" t="str">
        <f>IF(E66&lt;&gt;"ОК","",INDEX('Номенклатура'!$D$6:$D$205,SUMPRODUCT(EXACT('Номенклатура'!$A$6:$A$205,B66)*(ROW('Номенклатура'!$A$6:$A$205)-5)))&amp;"")</f>
        <v/>
      </c>
      <c r="H66" s="18" t="str">
        <f>IF(E66&lt;&gt;"ОК","",ROUND(N(INDEX('Номенклатура'!$F$6:$F$205,SUMPRODUCT(EXACT('Номенклатура'!$A$6:$A$205,B66)*(ROW('Номенклатура'!$A$6:$A$205)-5))))+SUMIFS('Движения'!$F$6:$F$5005,'Движения'!$B$6:$B$5005,B66,'Движения'!$A$6:$A$5005,"&lt;"&amp;(Q66+1))-SUMIFS('Движения'!$F$6:$F$5005,'Движения'!$B$6:$B$5005,B66,'Движения'!$C$6:$C$5005,"Корректировка остатка",'Движения'!$A$6:$A$5005,"&gt;="&amp;Q66,'Движения'!$A$6:$A$5005,"&lt;"&amp;(Q66+1)),6))</f>
        <v/>
      </c>
      <c r="I66" s="18" t="str">
        <f>IF(E66&lt;&gt;"ОК","",ROUND(C66-H66,6))</f>
        <v/>
      </c>
      <c r="J66" s="21" t="str">
        <f>IF(E66&lt;&gt;"ОК","",IF(P66&gt;0,ABS(I66)/P66,"нет базы"))</f>
        <v/>
      </c>
      <c r="K66" s="17" t="str">
        <f>IF(E66&lt;&gt;"ОК","",IF(I66&lt;0,"Недостача",IF(I66&gt;0,"Излишек","Совпадает")))</f>
        <v/>
      </c>
      <c r="L66" s="18" t="str">
        <f>IF(E66&lt;&gt;"ОК","",ROUND(SUMIFS('Движения'!$F$6:$F$5005,'Движения'!$B$6:$B$5005,B66,'Движения'!$C$6:$C$5005,"Корректировка остатка",'Движения'!$A$6:$A$5005,"&gt;="&amp;Q66,'Движения'!$A$6:$A$5005,"&lt;"&amp;(Q66+1)),6))</f>
        <v/>
      </c>
      <c r="M66" s="18" t="str">
        <f>IF(E66&lt;&gt;"ОК","",ROUND(I66-L66,6))</f>
        <v/>
      </c>
      <c r="N66" s="15" t="str">
        <f>IF(E66&lt;&gt;"ОК","",IF(AND(I66=0,L66=0),"Корректировка не нужна",IF(M66=0,"Корректировка внесена",IF(L66=0,"Внесите корректировку на "&amp;DAY(Q66)&amp;"."&amp;MONTH(Q66)&amp;"."&amp;YEAR(Q66)&amp;": "&amp;IF(M66&gt;0,"+","")&amp;M66&amp;" "&amp;G66,"Проверьте корректировки: внесено "&amp;L66&amp;", нужно "&amp;I66&amp;" "&amp;G66))))</f>
        <v/>
      </c>
      <c r="O66" s="22" t="str">
        <f>IF(E66&lt;&gt;"ОК","",IF(SUMPRODUCT(MAX(($B$6:$B$1005=B66)*($Q$6:$Q$1005&lt;Q66)*($E$6:$E$1005="ОК")*$Q$6:$Q$1005))&gt;0,SUMPRODUCT(MAX(($B$6:$B$1005=B66)*($Q$6:$Q$1005&lt;Q66)*($E$6:$E$1005="ОК")*$Q$6:$Q$1005))+1,INT('Номенклатура'!$C$2)))</f>
        <v/>
      </c>
      <c r="P66" s="18" t="str">
        <f>IF(E66&lt;&gt;"ОК","",-(SUMIFS('Движения'!$F$6:$F$5005,'Движения'!$B$6:$B$5005,B66,'Движения'!$C$6:$C$5005,"Расход",'Движения'!$A$6:$A$5005,"&gt;="&amp;O66,'Движения'!$A$6:$A$5005,"&lt;"&amp;(Q66+1))+SUMIFS('Движения'!$F$6:$F$5005,'Движения'!$B$6:$B$5005,B66,'Движения'!$C$6:$C$5005,"Списание",'Движения'!$A$6:$A$5005,"&gt;="&amp;O66,'Движения'!$A$6:$A$5005,"&lt;"&amp;(Q66+1))))</f>
        <v/>
      </c>
      <c r="Q66" s="18" t="str">
        <f>IF(ISNUMBER(A66),INT(A66),0)</f>
        <v/>
      </c>
    </row>
    <row r="67" spans="1:17" x14ac:dyDescent="0.25">
      <c r="A67" s="16"/>
      <c r="B67" s="13"/>
      <c r="C67" s="14"/>
      <c r="D67" s="13"/>
      <c r="E67" s="15" t="str">
        <f>IF(COUNTA(A67:D67)=0,"",IF(NOT(ISNUMBER(A67)),"Укажите дату",IF(B67="","Укажите код",IF(NOT(AND(ISTEXT(B67),LEN(B67)&gt;0,LEN(B67)&lt;=30,ISNUMBER(FIND(LEFT(B67,1),"ABCDEFGHIJKLMNOPQRSTUVWXYZ")),SUMPRODUCT((MID(B67,{1,2,3,4,5,6,7,8,9,10,11,12,13,14,15,16,17,18,19,20,21,22,23,24,25,26,27,28,29,30},1)&lt;&gt;"")*ISERROR(FIND(MID(B67,{1,2,3,4,5,6,7,8,9,10,11,12,13,14,15,16,17,18,19,20,21,22,23,24,25,26,27,28,29,30},1),"ABCDEFGHIJKLMNOPQRSTUVWXYZ0123456789-_")))=0,ISERROR(VALUE(B67)))),"Недопустимый код: только латинские буквы A-Z в верхнем регистре, цифры, - и _; начало с буквы, до 30 символов (например MILK-001)",IF(SUMPRODUCT(--EXACT('Номенклатура'!$A$6:$A$205,B67))=0,"Код не найден",IF(SUMPRODUCT(--EXACT('Номенклатура'!$A$6:$A$205,B67))&gt;1,"Код повторяется в номенклатуре",IF(NOT(ISNUMBER(C67)),"Укажите фактическое количество",IF(C67&lt;0,"Факт не может быть меньше нуля",IF(NOT(ISNUMBER('Номенклатура'!$C$2)),"Укажите дату начала учёта",IF(Q67&lt;INT('Номенклатура'!$C$2),"Дата раньше начала учёта","ОК"))))))))))</f>
        <v/>
      </c>
      <c r="F67" s="15" t="str">
        <f>IF(E67&lt;&gt;"ОК","",INDEX('Номенклатура'!$B$6:$B$205,SUMPRODUCT(EXACT('Номенклатура'!$A$6:$A$205,B67)*(ROW('Номенклатура'!$A$6:$A$205)-5)))&amp;"")</f>
        <v/>
      </c>
      <c r="G67" s="17" t="str">
        <f>IF(E67&lt;&gt;"ОК","",INDEX('Номенклатура'!$D$6:$D$205,SUMPRODUCT(EXACT('Номенклатура'!$A$6:$A$205,B67)*(ROW('Номенклатура'!$A$6:$A$205)-5)))&amp;"")</f>
        <v/>
      </c>
      <c r="H67" s="18" t="str">
        <f>IF(E67&lt;&gt;"ОК","",ROUND(N(INDEX('Номенклатура'!$F$6:$F$205,SUMPRODUCT(EXACT('Номенклатура'!$A$6:$A$205,B67)*(ROW('Номенклатура'!$A$6:$A$205)-5))))+SUMIFS('Движения'!$F$6:$F$5005,'Движения'!$B$6:$B$5005,B67,'Движения'!$A$6:$A$5005,"&lt;"&amp;(Q67+1))-SUMIFS('Движения'!$F$6:$F$5005,'Движения'!$B$6:$B$5005,B67,'Движения'!$C$6:$C$5005,"Корректировка остатка",'Движения'!$A$6:$A$5005,"&gt;="&amp;Q67,'Движения'!$A$6:$A$5005,"&lt;"&amp;(Q67+1)),6))</f>
        <v/>
      </c>
      <c r="I67" s="18" t="str">
        <f>IF(E67&lt;&gt;"ОК","",ROUND(C67-H67,6))</f>
        <v/>
      </c>
      <c r="J67" s="21" t="str">
        <f>IF(E67&lt;&gt;"ОК","",IF(P67&gt;0,ABS(I67)/P67,"нет базы"))</f>
        <v/>
      </c>
      <c r="K67" s="17" t="str">
        <f>IF(E67&lt;&gt;"ОК","",IF(I67&lt;0,"Недостача",IF(I67&gt;0,"Излишек","Совпадает")))</f>
        <v/>
      </c>
      <c r="L67" s="18" t="str">
        <f>IF(E67&lt;&gt;"ОК","",ROUND(SUMIFS('Движения'!$F$6:$F$5005,'Движения'!$B$6:$B$5005,B67,'Движения'!$C$6:$C$5005,"Корректировка остатка",'Движения'!$A$6:$A$5005,"&gt;="&amp;Q67,'Движения'!$A$6:$A$5005,"&lt;"&amp;(Q67+1)),6))</f>
        <v/>
      </c>
      <c r="M67" s="18" t="str">
        <f>IF(E67&lt;&gt;"ОК","",ROUND(I67-L67,6))</f>
        <v/>
      </c>
      <c r="N67" s="15" t="str">
        <f>IF(E67&lt;&gt;"ОК","",IF(AND(I67=0,L67=0),"Корректировка не нужна",IF(M67=0,"Корректировка внесена",IF(L67=0,"Внесите корректировку на "&amp;DAY(Q67)&amp;"."&amp;MONTH(Q67)&amp;"."&amp;YEAR(Q67)&amp;": "&amp;IF(M67&gt;0,"+","")&amp;M67&amp;" "&amp;G67,"Проверьте корректировки: внесено "&amp;L67&amp;", нужно "&amp;I67&amp;" "&amp;G67))))</f>
        <v/>
      </c>
      <c r="O67" s="22" t="str">
        <f>IF(E67&lt;&gt;"ОК","",IF(SUMPRODUCT(MAX(($B$6:$B$1005=B67)*($Q$6:$Q$1005&lt;Q67)*($E$6:$E$1005="ОК")*$Q$6:$Q$1005))&gt;0,SUMPRODUCT(MAX(($B$6:$B$1005=B67)*($Q$6:$Q$1005&lt;Q67)*($E$6:$E$1005="ОК")*$Q$6:$Q$1005))+1,INT('Номенклатура'!$C$2)))</f>
        <v/>
      </c>
      <c r="P67" s="18" t="str">
        <f>IF(E67&lt;&gt;"ОК","",-(SUMIFS('Движения'!$F$6:$F$5005,'Движения'!$B$6:$B$5005,B67,'Движения'!$C$6:$C$5005,"Расход",'Движения'!$A$6:$A$5005,"&gt;="&amp;O67,'Движения'!$A$6:$A$5005,"&lt;"&amp;(Q67+1))+SUMIFS('Движения'!$F$6:$F$5005,'Движения'!$B$6:$B$5005,B67,'Движения'!$C$6:$C$5005,"Списание",'Движения'!$A$6:$A$5005,"&gt;="&amp;O67,'Движения'!$A$6:$A$5005,"&lt;"&amp;(Q67+1))))</f>
        <v/>
      </c>
      <c r="Q67" s="18" t="str">
        <f>IF(ISNUMBER(A67),INT(A67),0)</f>
        <v/>
      </c>
    </row>
    <row r="68" spans="1:17" x14ac:dyDescent="0.25">
      <c r="A68" s="16"/>
      <c r="B68" s="13"/>
      <c r="C68" s="14"/>
      <c r="D68" s="13"/>
      <c r="E68" s="15" t="str">
        <f>IF(COUNTA(A68:D68)=0,"",IF(NOT(ISNUMBER(A68)),"Укажите дату",IF(B68="","Укажите код",IF(NOT(AND(ISTEXT(B68),LEN(B68)&gt;0,LEN(B68)&lt;=30,ISNUMBER(FIND(LEFT(B68,1),"ABCDEFGHIJKLMNOPQRSTUVWXYZ")),SUMPRODUCT((MID(B68,{1,2,3,4,5,6,7,8,9,10,11,12,13,14,15,16,17,18,19,20,21,22,23,24,25,26,27,28,29,30},1)&lt;&gt;"")*ISERROR(FIND(MID(B68,{1,2,3,4,5,6,7,8,9,10,11,12,13,14,15,16,17,18,19,20,21,22,23,24,25,26,27,28,29,30},1),"ABCDEFGHIJKLMNOPQRSTUVWXYZ0123456789-_")))=0,ISERROR(VALUE(B68)))),"Недопустимый код: только латинские буквы A-Z в верхнем регистре, цифры, - и _; начало с буквы, до 30 символов (например MILK-001)",IF(SUMPRODUCT(--EXACT('Номенклатура'!$A$6:$A$205,B68))=0,"Код не найден",IF(SUMPRODUCT(--EXACT('Номенклатура'!$A$6:$A$205,B68))&gt;1,"Код повторяется в номенклатуре",IF(NOT(ISNUMBER(C68)),"Укажите фактическое количество",IF(C68&lt;0,"Факт не может быть меньше нуля",IF(NOT(ISNUMBER('Номенклатура'!$C$2)),"Укажите дату начала учёта",IF(Q68&lt;INT('Номенклатура'!$C$2),"Дата раньше начала учёта","ОК"))))))))))</f>
        <v/>
      </c>
      <c r="F68" s="15" t="str">
        <f>IF(E68&lt;&gt;"ОК","",INDEX('Номенклатура'!$B$6:$B$205,SUMPRODUCT(EXACT('Номенклатура'!$A$6:$A$205,B68)*(ROW('Номенклатура'!$A$6:$A$205)-5)))&amp;"")</f>
        <v/>
      </c>
      <c r="G68" s="17" t="str">
        <f>IF(E68&lt;&gt;"ОК","",INDEX('Номенклатура'!$D$6:$D$205,SUMPRODUCT(EXACT('Номенклатура'!$A$6:$A$205,B68)*(ROW('Номенклатура'!$A$6:$A$205)-5)))&amp;"")</f>
        <v/>
      </c>
      <c r="H68" s="18" t="str">
        <f>IF(E68&lt;&gt;"ОК","",ROUND(N(INDEX('Номенклатура'!$F$6:$F$205,SUMPRODUCT(EXACT('Номенклатура'!$A$6:$A$205,B68)*(ROW('Номенклатура'!$A$6:$A$205)-5))))+SUMIFS('Движения'!$F$6:$F$5005,'Движения'!$B$6:$B$5005,B68,'Движения'!$A$6:$A$5005,"&lt;"&amp;(Q68+1))-SUMIFS('Движения'!$F$6:$F$5005,'Движения'!$B$6:$B$5005,B68,'Движения'!$C$6:$C$5005,"Корректировка остатка",'Движения'!$A$6:$A$5005,"&gt;="&amp;Q68,'Движения'!$A$6:$A$5005,"&lt;"&amp;(Q68+1)),6))</f>
        <v/>
      </c>
      <c r="I68" s="18" t="str">
        <f>IF(E68&lt;&gt;"ОК","",ROUND(C68-H68,6))</f>
        <v/>
      </c>
      <c r="J68" s="21" t="str">
        <f>IF(E68&lt;&gt;"ОК","",IF(P68&gt;0,ABS(I68)/P68,"нет базы"))</f>
        <v/>
      </c>
      <c r="K68" s="17" t="str">
        <f>IF(E68&lt;&gt;"ОК","",IF(I68&lt;0,"Недостача",IF(I68&gt;0,"Излишек","Совпадает")))</f>
        <v/>
      </c>
      <c r="L68" s="18" t="str">
        <f>IF(E68&lt;&gt;"ОК","",ROUND(SUMIFS('Движения'!$F$6:$F$5005,'Движения'!$B$6:$B$5005,B68,'Движения'!$C$6:$C$5005,"Корректировка остатка",'Движения'!$A$6:$A$5005,"&gt;="&amp;Q68,'Движения'!$A$6:$A$5005,"&lt;"&amp;(Q68+1)),6))</f>
        <v/>
      </c>
      <c r="M68" s="18" t="str">
        <f>IF(E68&lt;&gt;"ОК","",ROUND(I68-L68,6))</f>
        <v/>
      </c>
      <c r="N68" s="15" t="str">
        <f>IF(E68&lt;&gt;"ОК","",IF(AND(I68=0,L68=0),"Корректировка не нужна",IF(M68=0,"Корректировка внесена",IF(L68=0,"Внесите корректировку на "&amp;DAY(Q68)&amp;"."&amp;MONTH(Q68)&amp;"."&amp;YEAR(Q68)&amp;": "&amp;IF(M68&gt;0,"+","")&amp;M68&amp;" "&amp;G68,"Проверьте корректировки: внесено "&amp;L68&amp;", нужно "&amp;I68&amp;" "&amp;G68))))</f>
        <v/>
      </c>
      <c r="O68" s="22" t="str">
        <f>IF(E68&lt;&gt;"ОК","",IF(SUMPRODUCT(MAX(($B$6:$B$1005=B68)*($Q$6:$Q$1005&lt;Q68)*($E$6:$E$1005="ОК")*$Q$6:$Q$1005))&gt;0,SUMPRODUCT(MAX(($B$6:$B$1005=B68)*($Q$6:$Q$1005&lt;Q68)*($E$6:$E$1005="ОК")*$Q$6:$Q$1005))+1,INT('Номенклатура'!$C$2)))</f>
        <v/>
      </c>
      <c r="P68" s="18" t="str">
        <f>IF(E68&lt;&gt;"ОК","",-(SUMIFS('Движения'!$F$6:$F$5005,'Движения'!$B$6:$B$5005,B68,'Движения'!$C$6:$C$5005,"Расход",'Движения'!$A$6:$A$5005,"&gt;="&amp;O68,'Движения'!$A$6:$A$5005,"&lt;"&amp;(Q68+1))+SUMIFS('Движения'!$F$6:$F$5005,'Движения'!$B$6:$B$5005,B68,'Движения'!$C$6:$C$5005,"Списание",'Движения'!$A$6:$A$5005,"&gt;="&amp;O68,'Движения'!$A$6:$A$5005,"&lt;"&amp;(Q68+1))))</f>
        <v/>
      </c>
      <c r="Q68" s="18" t="str">
        <f>IF(ISNUMBER(A68),INT(A68),0)</f>
        <v/>
      </c>
    </row>
    <row r="69" spans="1:17" x14ac:dyDescent="0.25">
      <c r="A69" s="16"/>
      <c r="B69" s="13"/>
      <c r="C69" s="14"/>
      <c r="D69" s="13"/>
      <c r="E69" s="15" t="str">
        <f>IF(COUNTA(A69:D69)=0,"",IF(NOT(ISNUMBER(A69)),"Укажите дату",IF(B69="","Укажите код",IF(NOT(AND(ISTEXT(B69),LEN(B69)&gt;0,LEN(B69)&lt;=30,ISNUMBER(FIND(LEFT(B69,1),"ABCDEFGHIJKLMNOPQRSTUVWXYZ")),SUMPRODUCT((MID(B69,{1,2,3,4,5,6,7,8,9,10,11,12,13,14,15,16,17,18,19,20,21,22,23,24,25,26,27,28,29,30},1)&lt;&gt;"")*ISERROR(FIND(MID(B69,{1,2,3,4,5,6,7,8,9,10,11,12,13,14,15,16,17,18,19,20,21,22,23,24,25,26,27,28,29,30},1),"ABCDEFGHIJKLMNOPQRSTUVWXYZ0123456789-_")))=0,ISERROR(VALUE(B69)))),"Недопустимый код: только латинские буквы A-Z в верхнем регистре, цифры, - и _; начало с буквы, до 30 символов (например MILK-001)",IF(SUMPRODUCT(--EXACT('Номенклатура'!$A$6:$A$205,B69))=0,"Код не найден",IF(SUMPRODUCT(--EXACT('Номенклатура'!$A$6:$A$205,B69))&gt;1,"Код повторяется в номенклатуре",IF(NOT(ISNUMBER(C69)),"Укажите фактическое количество",IF(C69&lt;0,"Факт не может быть меньше нуля",IF(NOT(ISNUMBER('Номенклатура'!$C$2)),"Укажите дату начала учёта",IF(Q69&lt;INT('Номенклатура'!$C$2),"Дата раньше начала учёта","ОК"))))))))))</f>
        <v/>
      </c>
      <c r="F69" s="15" t="str">
        <f>IF(E69&lt;&gt;"ОК","",INDEX('Номенклатура'!$B$6:$B$205,SUMPRODUCT(EXACT('Номенклатура'!$A$6:$A$205,B69)*(ROW('Номенклатура'!$A$6:$A$205)-5)))&amp;"")</f>
        <v/>
      </c>
      <c r="G69" s="17" t="str">
        <f>IF(E69&lt;&gt;"ОК","",INDEX('Номенклатура'!$D$6:$D$205,SUMPRODUCT(EXACT('Номенклатура'!$A$6:$A$205,B69)*(ROW('Номенклатура'!$A$6:$A$205)-5)))&amp;"")</f>
        <v/>
      </c>
      <c r="H69" s="18" t="str">
        <f>IF(E69&lt;&gt;"ОК","",ROUND(N(INDEX('Номенклатура'!$F$6:$F$205,SUMPRODUCT(EXACT('Номенклатура'!$A$6:$A$205,B69)*(ROW('Номенклатура'!$A$6:$A$205)-5))))+SUMIFS('Движения'!$F$6:$F$5005,'Движения'!$B$6:$B$5005,B69,'Движения'!$A$6:$A$5005,"&lt;"&amp;(Q69+1))-SUMIFS('Движения'!$F$6:$F$5005,'Движения'!$B$6:$B$5005,B69,'Движения'!$C$6:$C$5005,"Корректировка остатка",'Движения'!$A$6:$A$5005,"&gt;="&amp;Q69,'Движения'!$A$6:$A$5005,"&lt;"&amp;(Q69+1)),6))</f>
        <v/>
      </c>
      <c r="I69" s="18" t="str">
        <f>IF(E69&lt;&gt;"ОК","",ROUND(C69-H69,6))</f>
        <v/>
      </c>
      <c r="J69" s="21" t="str">
        <f>IF(E69&lt;&gt;"ОК","",IF(P69&gt;0,ABS(I69)/P69,"нет базы"))</f>
        <v/>
      </c>
      <c r="K69" s="17" t="str">
        <f>IF(E69&lt;&gt;"ОК","",IF(I69&lt;0,"Недостача",IF(I69&gt;0,"Излишек","Совпадает")))</f>
        <v/>
      </c>
      <c r="L69" s="18" t="str">
        <f>IF(E69&lt;&gt;"ОК","",ROUND(SUMIFS('Движения'!$F$6:$F$5005,'Движения'!$B$6:$B$5005,B69,'Движения'!$C$6:$C$5005,"Корректировка остатка",'Движения'!$A$6:$A$5005,"&gt;="&amp;Q69,'Движения'!$A$6:$A$5005,"&lt;"&amp;(Q69+1)),6))</f>
        <v/>
      </c>
      <c r="M69" s="18" t="str">
        <f>IF(E69&lt;&gt;"ОК","",ROUND(I69-L69,6))</f>
        <v/>
      </c>
      <c r="N69" s="15" t="str">
        <f>IF(E69&lt;&gt;"ОК","",IF(AND(I69=0,L69=0),"Корректировка не нужна",IF(M69=0,"Корректировка внесена",IF(L69=0,"Внесите корректировку на "&amp;DAY(Q69)&amp;"."&amp;MONTH(Q69)&amp;"."&amp;YEAR(Q69)&amp;": "&amp;IF(M69&gt;0,"+","")&amp;M69&amp;" "&amp;G69,"Проверьте корректировки: внесено "&amp;L69&amp;", нужно "&amp;I69&amp;" "&amp;G69))))</f>
        <v/>
      </c>
      <c r="O69" s="22" t="str">
        <f>IF(E69&lt;&gt;"ОК","",IF(SUMPRODUCT(MAX(($B$6:$B$1005=B69)*($Q$6:$Q$1005&lt;Q69)*($E$6:$E$1005="ОК")*$Q$6:$Q$1005))&gt;0,SUMPRODUCT(MAX(($B$6:$B$1005=B69)*($Q$6:$Q$1005&lt;Q69)*($E$6:$E$1005="ОК")*$Q$6:$Q$1005))+1,INT('Номенклатура'!$C$2)))</f>
        <v/>
      </c>
      <c r="P69" s="18" t="str">
        <f>IF(E69&lt;&gt;"ОК","",-(SUMIFS('Движения'!$F$6:$F$5005,'Движения'!$B$6:$B$5005,B69,'Движения'!$C$6:$C$5005,"Расход",'Движения'!$A$6:$A$5005,"&gt;="&amp;O69,'Движения'!$A$6:$A$5005,"&lt;"&amp;(Q69+1))+SUMIFS('Движения'!$F$6:$F$5005,'Движения'!$B$6:$B$5005,B69,'Движения'!$C$6:$C$5005,"Списание",'Движения'!$A$6:$A$5005,"&gt;="&amp;O69,'Движения'!$A$6:$A$5005,"&lt;"&amp;(Q69+1))))</f>
        <v/>
      </c>
      <c r="Q69" s="18" t="str">
        <f>IF(ISNUMBER(A69),INT(A69),0)</f>
        <v/>
      </c>
    </row>
    <row r="70" spans="1:17" x14ac:dyDescent="0.25">
      <c r="A70" s="16"/>
      <c r="B70" s="13"/>
      <c r="C70" s="14"/>
      <c r="D70" s="13"/>
      <c r="E70" s="15" t="str">
        <f>IF(COUNTA(A70:D70)=0,"",IF(NOT(ISNUMBER(A70)),"Укажите дату",IF(B70="","Укажите код",IF(NOT(AND(ISTEXT(B70),LEN(B70)&gt;0,LEN(B70)&lt;=30,ISNUMBER(FIND(LEFT(B70,1),"ABCDEFGHIJKLMNOPQRSTUVWXYZ")),SUMPRODUCT((MID(B70,{1,2,3,4,5,6,7,8,9,10,11,12,13,14,15,16,17,18,19,20,21,22,23,24,25,26,27,28,29,30},1)&lt;&gt;"")*ISERROR(FIND(MID(B70,{1,2,3,4,5,6,7,8,9,10,11,12,13,14,15,16,17,18,19,20,21,22,23,24,25,26,27,28,29,30},1),"ABCDEFGHIJKLMNOPQRSTUVWXYZ0123456789-_")))=0,ISERROR(VALUE(B70)))),"Недопустимый код: только латинские буквы A-Z в верхнем регистре, цифры, - и _; начало с буквы, до 30 символов (например MILK-001)",IF(SUMPRODUCT(--EXACT('Номенклатура'!$A$6:$A$205,B70))=0,"Код не найден",IF(SUMPRODUCT(--EXACT('Номенклатура'!$A$6:$A$205,B70))&gt;1,"Код повторяется в номенклатуре",IF(NOT(ISNUMBER(C70)),"Укажите фактическое количество",IF(C70&lt;0,"Факт не может быть меньше нуля",IF(NOT(ISNUMBER('Номенклатура'!$C$2)),"Укажите дату начала учёта",IF(Q70&lt;INT('Номенклатура'!$C$2),"Дата раньше начала учёта","ОК"))))))))))</f>
        <v/>
      </c>
      <c r="F70" s="15" t="str">
        <f>IF(E70&lt;&gt;"ОК","",INDEX('Номенклатура'!$B$6:$B$205,SUMPRODUCT(EXACT('Номенклатура'!$A$6:$A$205,B70)*(ROW('Номенклатура'!$A$6:$A$205)-5)))&amp;"")</f>
        <v/>
      </c>
      <c r="G70" s="17" t="str">
        <f>IF(E70&lt;&gt;"ОК","",INDEX('Номенклатура'!$D$6:$D$205,SUMPRODUCT(EXACT('Номенклатура'!$A$6:$A$205,B70)*(ROW('Номенклатура'!$A$6:$A$205)-5)))&amp;"")</f>
        <v/>
      </c>
      <c r="H70" s="18" t="str">
        <f>IF(E70&lt;&gt;"ОК","",ROUND(N(INDEX('Номенклатура'!$F$6:$F$205,SUMPRODUCT(EXACT('Номенклатура'!$A$6:$A$205,B70)*(ROW('Номенклатура'!$A$6:$A$205)-5))))+SUMIFS('Движения'!$F$6:$F$5005,'Движения'!$B$6:$B$5005,B70,'Движения'!$A$6:$A$5005,"&lt;"&amp;(Q70+1))-SUMIFS('Движения'!$F$6:$F$5005,'Движения'!$B$6:$B$5005,B70,'Движения'!$C$6:$C$5005,"Корректировка остатка",'Движения'!$A$6:$A$5005,"&gt;="&amp;Q70,'Движения'!$A$6:$A$5005,"&lt;"&amp;(Q70+1)),6))</f>
        <v/>
      </c>
      <c r="I70" s="18" t="str">
        <f>IF(E70&lt;&gt;"ОК","",ROUND(C70-H70,6))</f>
        <v/>
      </c>
      <c r="J70" s="21" t="str">
        <f>IF(E70&lt;&gt;"ОК","",IF(P70&gt;0,ABS(I70)/P70,"нет базы"))</f>
        <v/>
      </c>
      <c r="K70" s="17" t="str">
        <f>IF(E70&lt;&gt;"ОК","",IF(I70&lt;0,"Недостача",IF(I70&gt;0,"Излишек","Совпадает")))</f>
        <v/>
      </c>
      <c r="L70" s="18" t="str">
        <f>IF(E70&lt;&gt;"ОК","",ROUND(SUMIFS('Движения'!$F$6:$F$5005,'Движения'!$B$6:$B$5005,B70,'Движения'!$C$6:$C$5005,"Корректировка остатка",'Движения'!$A$6:$A$5005,"&gt;="&amp;Q70,'Движения'!$A$6:$A$5005,"&lt;"&amp;(Q70+1)),6))</f>
        <v/>
      </c>
      <c r="M70" s="18" t="str">
        <f>IF(E70&lt;&gt;"ОК","",ROUND(I70-L70,6))</f>
        <v/>
      </c>
      <c r="N70" s="15" t="str">
        <f>IF(E70&lt;&gt;"ОК","",IF(AND(I70=0,L70=0),"Корректировка не нужна",IF(M70=0,"Корректировка внесена",IF(L70=0,"Внесите корректировку на "&amp;DAY(Q70)&amp;"."&amp;MONTH(Q70)&amp;"."&amp;YEAR(Q70)&amp;": "&amp;IF(M70&gt;0,"+","")&amp;M70&amp;" "&amp;G70,"Проверьте корректировки: внесено "&amp;L70&amp;", нужно "&amp;I70&amp;" "&amp;G70))))</f>
        <v/>
      </c>
      <c r="O70" s="22" t="str">
        <f>IF(E70&lt;&gt;"ОК","",IF(SUMPRODUCT(MAX(($B$6:$B$1005=B70)*($Q$6:$Q$1005&lt;Q70)*($E$6:$E$1005="ОК")*$Q$6:$Q$1005))&gt;0,SUMPRODUCT(MAX(($B$6:$B$1005=B70)*($Q$6:$Q$1005&lt;Q70)*($E$6:$E$1005="ОК")*$Q$6:$Q$1005))+1,INT('Номенклатура'!$C$2)))</f>
        <v/>
      </c>
      <c r="P70" s="18" t="str">
        <f>IF(E70&lt;&gt;"ОК","",-(SUMIFS('Движения'!$F$6:$F$5005,'Движения'!$B$6:$B$5005,B70,'Движения'!$C$6:$C$5005,"Расход",'Движения'!$A$6:$A$5005,"&gt;="&amp;O70,'Движения'!$A$6:$A$5005,"&lt;"&amp;(Q70+1))+SUMIFS('Движения'!$F$6:$F$5005,'Движения'!$B$6:$B$5005,B70,'Движения'!$C$6:$C$5005,"Списание",'Движения'!$A$6:$A$5005,"&gt;="&amp;O70,'Движения'!$A$6:$A$5005,"&lt;"&amp;(Q70+1))))</f>
        <v/>
      </c>
      <c r="Q70" s="18" t="str">
        <f>IF(ISNUMBER(A70),INT(A70),0)</f>
        <v/>
      </c>
    </row>
    <row r="71" spans="1:17" x14ac:dyDescent="0.25">
      <c r="A71" s="16"/>
      <c r="B71" s="13"/>
      <c r="C71" s="14"/>
      <c r="D71" s="13"/>
      <c r="E71" s="15" t="str">
        <f>IF(COUNTA(A71:D71)=0,"",IF(NOT(ISNUMBER(A71)),"Укажите дату",IF(B71="","Укажите код",IF(NOT(AND(ISTEXT(B71),LEN(B71)&gt;0,LEN(B71)&lt;=30,ISNUMBER(FIND(LEFT(B71,1),"ABCDEFGHIJKLMNOPQRSTUVWXYZ")),SUMPRODUCT((MID(B71,{1,2,3,4,5,6,7,8,9,10,11,12,13,14,15,16,17,18,19,20,21,22,23,24,25,26,27,28,29,30},1)&lt;&gt;"")*ISERROR(FIND(MID(B71,{1,2,3,4,5,6,7,8,9,10,11,12,13,14,15,16,17,18,19,20,21,22,23,24,25,26,27,28,29,30},1),"ABCDEFGHIJKLMNOPQRSTUVWXYZ0123456789-_")))=0,ISERROR(VALUE(B71)))),"Недопустимый код: только латинские буквы A-Z в верхнем регистре, цифры, - и _; начало с буквы, до 30 символов (например MILK-001)",IF(SUMPRODUCT(--EXACT('Номенклатура'!$A$6:$A$205,B71))=0,"Код не найден",IF(SUMPRODUCT(--EXACT('Номенклатура'!$A$6:$A$205,B71))&gt;1,"Код повторяется в номенклатуре",IF(NOT(ISNUMBER(C71)),"Укажите фактическое количество",IF(C71&lt;0,"Факт не может быть меньше нуля",IF(NOT(ISNUMBER('Номенклатура'!$C$2)),"Укажите дату начала учёта",IF(Q71&lt;INT('Номенклатура'!$C$2),"Дата раньше начала учёта","ОК"))))))))))</f>
        <v/>
      </c>
      <c r="F71" s="15" t="str">
        <f>IF(E71&lt;&gt;"ОК","",INDEX('Номенклатура'!$B$6:$B$205,SUMPRODUCT(EXACT('Номенклатура'!$A$6:$A$205,B71)*(ROW('Номенклатура'!$A$6:$A$205)-5)))&amp;"")</f>
        <v/>
      </c>
      <c r="G71" s="17" t="str">
        <f>IF(E71&lt;&gt;"ОК","",INDEX('Номенклатура'!$D$6:$D$205,SUMPRODUCT(EXACT('Номенклатура'!$A$6:$A$205,B71)*(ROW('Номенклатура'!$A$6:$A$205)-5)))&amp;"")</f>
        <v/>
      </c>
      <c r="H71" s="18" t="str">
        <f>IF(E71&lt;&gt;"ОК","",ROUND(N(INDEX('Номенклатура'!$F$6:$F$205,SUMPRODUCT(EXACT('Номенклатура'!$A$6:$A$205,B71)*(ROW('Номенклатура'!$A$6:$A$205)-5))))+SUMIFS('Движения'!$F$6:$F$5005,'Движения'!$B$6:$B$5005,B71,'Движения'!$A$6:$A$5005,"&lt;"&amp;(Q71+1))-SUMIFS('Движения'!$F$6:$F$5005,'Движения'!$B$6:$B$5005,B71,'Движения'!$C$6:$C$5005,"Корректировка остатка",'Движения'!$A$6:$A$5005,"&gt;="&amp;Q71,'Движения'!$A$6:$A$5005,"&lt;"&amp;(Q71+1)),6))</f>
        <v/>
      </c>
      <c r="I71" s="18" t="str">
        <f>IF(E71&lt;&gt;"ОК","",ROUND(C71-H71,6))</f>
        <v/>
      </c>
      <c r="J71" s="21" t="str">
        <f>IF(E71&lt;&gt;"ОК","",IF(P71&gt;0,ABS(I71)/P71,"нет базы"))</f>
        <v/>
      </c>
      <c r="K71" s="17" t="str">
        <f>IF(E71&lt;&gt;"ОК","",IF(I71&lt;0,"Недостача",IF(I71&gt;0,"Излишек","Совпадает")))</f>
        <v/>
      </c>
      <c r="L71" s="18" t="str">
        <f>IF(E71&lt;&gt;"ОК","",ROUND(SUMIFS('Движения'!$F$6:$F$5005,'Движения'!$B$6:$B$5005,B71,'Движения'!$C$6:$C$5005,"Корректировка остатка",'Движения'!$A$6:$A$5005,"&gt;="&amp;Q71,'Движения'!$A$6:$A$5005,"&lt;"&amp;(Q71+1)),6))</f>
        <v/>
      </c>
      <c r="M71" s="18" t="str">
        <f>IF(E71&lt;&gt;"ОК","",ROUND(I71-L71,6))</f>
        <v/>
      </c>
      <c r="N71" s="15" t="str">
        <f>IF(E71&lt;&gt;"ОК","",IF(AND(I71=0,L71=0),"Корректировка не нужна",IF(M71=0,"Корректировка внесена",IF(L71=0,"Внесите корректировку на "&amp;DAY(Q71)&amp;"."&amp;MONTH(Q71)&amp;"."&amp;YEAR(Q71)&amp;": "&amp;IF(M71&gt;0,"+","")&amp;M71&amp;" "&amp;G71,"Проверьте корректировки: внесено "&amp;L71&amp;", нужно "&amp;I71&amp;" "&amp;G71))))</f>
        <v/>
      </c>
      <c r="O71" s="22" t="str">
        <f>IF(E71&lt;&gt;"ОК","",IF(SUMPRODUCT(MAX(($B$6:$B$1005=B71)*($Q$6:$Q$1005&lt;Q71)*($E$6:$E$1005="ОК")*$Q$6:$Q$1005))&gt;0,SUMPRODUCT(MAX(($B$6:$B$1005=B71)*($Q$6:$Q$1005&lt;Q71)*($E$6:$E$1005="ОК")*$Q$6:$Q$1005))+1,INT('Номенклатура'!$C$2)))</f>
        <v/>
      </c>
      <c r="P71" s="18" t="str">
        <f>IF(E71&lt;&gt;"ОК","",-(SUMIFS('Движения'!$F$6:$F$5005,'Движения'!$B$6:$B$5005,B71,'Движения'!$C$6:$C$5005,"Расход",'Движения'!$A$6:$A$5005,"&gt;="&amp;O71,'Движения'!$A$6:$A$5005,"&lt;"&amp;(Q71+1))+SUMIFS('Движения'!$F$6:$F$5005,'Движения'!$B$6:$B$5005,B71,'Движения'!$C$6:$C$5005,"Списание",'Движения'!$A$6:$A$5005,"&gt;="&amp;O71,'Движения'!$A$6:$A$5005,"&lt;"&amp;(Q71+1))))</f>
        <v/>
      </c>
      <c r="Q71" s="18" t="str">
        <f>IF(ISNUMBER(A71),INT(A71),0)</f>
        <v/>
      </c>
    </row>
    <row r="72" spans="1:17" x14ac:dyDescent="0.25">
      <c r="A72" s="16"/>
      <c r="B72" s="13"/>
      <c r="C72" s="14"/>
      <c r="D72" s="13"/>
      <c r="E72" s="15" t="str">
        <f>IF(COUNTA(A72:D72)=0,"",IF(NOT(ISNUMBER(A72)),"Укажите дату",IF(B72="","Укажите код",IF(NOT(AND(ISTEXT(B72),LEN(B72)&gt;0,LEN(B72)&lt;=30,ISNUMBER(FIND(LEFT(B72,1),"ABCDEFGHIJKLMNOPQRSTUVWXYZ")),SUMPRODUCT((MID(B72,{1,2,3,4,5,6,7,8,9,10,11,12,13,14,15,16,17,18,19,20,21,22,23,24,25,26,27,28,29,30},1)&lt;&gt;"")*ISERROR(FIND(MID(B72,{1,2,3,4,5,6,7,8,9,10,11,12,13,14,15,16,17,18,19,20,21,22,23,24,25,26,27,28,29,30},1),"ABCDEFGHIJKLMNOPQRSTUVWXYZ0123456789-_")))=0,ISERROR(VALUE(B72)))),"Недопустимый код: только латинские буквы A-Z в верхнем регистре, цифры, - и _; начало с буквы, до 30 символов (например MILK-001)",IF(SUMPRODUCT(--EXACT('Номенклатура'!$A$6:$A$205,B72))=0,"Код не найден",IF(SUMPRODUCT(--EXACT('Номенклатура'!$A$6:$A$205,B72))&gt;1,"Код повторяется в номенклатуре",IF(NOT(ISNUMBER(C72)),"Укажите фактическое количество",IF(C72&lt;0,"Факт не может быть меньше нуля",IF(NOT(ISNUMBER('Номенклатура'!$C$2)),"Укажите дату начала учёта",IF(Q72&lt;INT('Номенклатура'!$C$2),"Дата раньше начала учёта","ОК"))))))))))</f>
        <v/>
      </c>
      <c r="F72" s="15" t="str">
        <f>IF(E72&lt;&gt;"ОК","",INDEX('Номенклатура'!$B$6:$B$205,SUMPRODUCT(EXACT('Номенклатура'!$A$6:$A$205,B72)*(ROW('Номенклатура'!$A$6:$A$205)-5)))&amp;"")</f>
        <v/>
      </c>
      <c r="G72" s="17" t="str">
        <f>IF(E72&lt;&gt;"ОК","",INDEX('Номенклатура'!$D$6:$D$205,SUMPRODUCT(EXACT('Номенклатура'!$A$6:$A$205,B72)*(ROW('Номенклатура'!$A$6:$A$205)-5)))&amp;"")</f>
        <v/>
      </c>
      <c r="H72" s="18" t="str">
        <f>IF(E72&lt;&gt;"ОК","",ROUND(N(INDEX('Номенклатура'!$F$6:$F$205,SUMPRODUCT(EXACT('Номенклатура'!$A$6:$A$205,B72)*(ROW('Номенклатура'!$A$6:$A$205)-5))))+SUMIFS('Движения'!$F$6:$F$5005,'Движения'!$B$6:$B$5005,B72,'Движения'!$A$6:$A$5005,"&lt;"&amp;(Q72+1))-SUMIFS('Движения'!$F$6:$F$5005,'Движения'!$B$6:$B$5005,B72,'Движения'!$C$6:$C$5005,"Корректировка остатка",'Движения'!$A$6:$A$5005,"&gt;="&amp;Q72,'Движения'!$A$6:$A$5005,"&lt;"&amp;(Q72+1)),6))</f>
        <v/>
      </c>
      <c r="I72" s="18" t="str">
        <f>IF(E72&lt;&gt;"ОК","",ROUND(C72-H72,6))</f>
        <v/>
      </c>
      <c r="J72" s="21" t="str">
        <f>IF(E72&lt;&gt;"ОК","",IF(P72&gt;0,ABS(I72)/P72,"нет базы"))</f>
        <v/>
      </c>
      <c r="K72" s="17" t="str">
        <f>IF(E72&lt;&gt;"ОК","",IF(I72&lt;0,"Недостача",IF(I72&gt;0,"Излишек","Совпадает")))</f>
        <v/>
      </c>
      <c r="L72" s="18" t="str">
        <f>IF(E72&lt;&gt;"ОК","",ROUND(SUMIFS('Движения'!$F$6:$F$5005,'Движения'!$B$6:$B$5005,B72,'Движения'!$C$6:$C$5005,"Корректировка остатка",'Движения'!$A$6:$A$5005,"&gt;="&amp;Q72,'Движения'!$A$6:$A$5005,"&lt;"&amp;(Q72+1)),6))</f>
        <v/>
      </c>
      <c r="M72" s="18" t="str">
        <f>IF(E72&lt;&gt;"ОК","",ROUND(I72-L72,6))</f>
        <v/>
      </c>
      <c r="N72" s="15" t="str">
        <f>IF(E72&lt;&gt;"ОК","",IF(AND(I72=0,L72=0),"Корректировка не нужна",IF(M72=0,"Корректировка внесена",IF(L72=0,"Внесите корректировку на "&amp;DAY(Q72)&amp;"."&amp;MONTH(Q72)&amp;"."&amp;YEAR(Q72)&amp;": "&amp;IF(M72&gt;0,"+","")&amp;M72&amp;" "&amp;G72,"Проверьте корректировки: внесено "&amp;L72&amp;", нужно "&amp;I72&amp;" "&amp;G72))))</f>
        <v/>
      </c>
      <c r="O72" s="22" t="str">
        <f>IF(E72&lt;&gt;"ОК","",IF(SUMPRODUCT(MAX(($B$6:$B$1005=B72)*($Q$6:$Q$1005&lt;Q72)*($E$6:$E$1005="ОК")*$Q$6:$Q$1005))&gt;0,SUMPRODUCT(MAX(($B$6:$B$1005=B72)*($Q$6:$Q$1005&lt;Q72)*($E$6:$E$1005="ОК")*$Q$6:$Q$1005))+1,INT('Номенклатура'!$C$2)))</f>
        <v/>
      </c>
      <c r="P72" s="18" t="str">
        <f>IF(E72&lt;&gt;"ОК","",-(SUMIFS('Движения'!$F$6:$F$5005,'Движения'!$B$6:$B$5005,B72,'Движения'!$C$6:$C$5005,"Расход",'Движения'!$A$6:$A$5005,"&gt;="&amp;O72,'Движения'!$A$6:$A$5005,"&lt;"&amp;(Q72+1))+SUMIFS('Движения'!$F$6:$F$5005,'Движения'!$B$6:$B$5005,B72,'Движения'!$C$6:$C$5005,"Списание",'Движения'!$A$6:$A$5005,"&gt;="&amp;O72,'Движения'!$A$6:$A$5005,"&lt;"&amp;(Q72+1))))</f>
        <v/>
      </c>
      <c r="Q72" s="18" t="str">
        <f>IF(ISNUMBER(A72),INT(A72),0)</f>
        <v/>
      </c>
    </row>
    <row r="73" spans="1:17" x14ac:dyDescent="0.25">
      <c r="A73" s="16"/>
      <c r="B73" s="13"/>
      <c r="C73" s="14"/>
      <c r="D73" s="13"/>
      <c r="E73" s="15" t="str">
        <f>IF(COUNTA(A73:D73)=0,"",IF(NOT(ISNUMBER(A73)),"Укажите дату",IF(B73="","Укажите код",IF(NOT(AND(ISTEXT(B73),LEN(B73)&gt;0,LEN(B73)&lt;=30,ISNUMBER(FIND(LEFT(B73,1),"ABCDEFGHIJKLMNOPQRSTUVWXYZ")),SUMPRODUCT((MID(B73,{1,2,3,4,5,6,7,8,9,10,11,12,13,14,15,16,17,18,19,20,21,22,23,24,25,26,27,28,29,30},1)&lt;&gt;"")*ISERROR(FIND(MID(B73,{1,2,3,4,5,6,7,8,9,10,11,12,13,14,15,16,17,18,19,20,21,22,23,24,25,26,27,28,29,30},1),"ABCDEFGHIJKLMNOPQRSTUVWXYZ0123456789-_")))=0,ISERROR(VALUE(B73)))),"Недопустимый код: только латинские буквы A-Z в верхнем регистре, цифры, - и _; начало с буквы, до 30 символов (например MILK-001)",IF(SUMPRODUCT(--EXACT('Номенклатура'!$A$6:$A$205,B73))=0,"Код не найден",IF(SUMPRODUCT(--EXACT('Номенклатура'!$A$6:$A$205,B73))&gt;1,"Код повторяется в номенклатуре",IF(NOT(ISNUMBER(C73)),"Укажите фактическое количество",IF(C73&lt;0,"Факт не может быть меньше нуля",IF(NOT(ISNUMBER('Номенклатура'!$C$2)),"Укажите дату начала учёта",IF(Q73&lt;INT('Номенклатура'!$C$2),"Дата раньше начала учёта","ОК"))))))))))</f>
        <v/>
      </c>
      <c r="F73" s="15" t="str">
        <f>IF(E73&lt;&gt;"ОК","",INDEX('Номенклатура'!$B$6:$B$205,SUMPRODUCT(EXACT('Номенклатура'!$A$6:$A$205,B73)*(ROW('Номенклатура'!$A$6:$A$205)-5)))&amp;"")</f>
        <v/>
      </c>
      <c r="G73" s="17" t="str">
        <f>IF(E73&lt;&gt;"ОК","",INDEX('Номенклатура'!$D$6:$D$205,SUMPRODUCT(EXACT('Номенклатура'!$A$6:$A$205,B73)*(ROW('Номенклатура'!$A$6:$A$205)-5)))&amp;"")</f>
        <v/>
      </c>
      <c r="H73" s="18" t="str">
        <f>IF(E73&lt;&gt;"ОК","",ROUND(N(INDEX('Номенклатура'!$F$6:$F$205,SUMPRODUCT(EXACT('Номенклатура'!$A$6:$A$205,B73)*(ROW('Номенклатура'!$A$6:$A$205)-5))))+SUMIFS('Движения'!$F$6:$F$5005,'Движения'!$B$6:$B$5005,B73,'Движения'!$A$6:$A$5005,"&lt;"&amp;(Q73+1))-SUMIFS('Движения'!$F$6:$F$5005,'Движения'!$B$6:$B$5005,B73,'Движения'!$C$6:$C$5005,"Корректировка остатка",'Движения'!$A$6:$A$5005,"&gt;="&amp;Q73,'Движения'!$A$6:$A$5005,"&lt;"&amp;(Q73+1)),6))</f>
        <v/>
      </c>
      <c r="I73" s="18" t="str">
        <f>IF(E73&lt;&gt;"ОК","",ROUND(C73-H73,6))</f>
        <v/>
      </c>
      <c r="J73" s="21" t="str">
        <f>IF(E73&lt;&gt;"ОК","",IF(P73&gt;0,ABS(I73)/P73,"нет базы"))</f>
        <v/>
      </c>
      <c r="K73" s="17" t="str">
        <f>IF(E73&lt;&gt;"ОК","",IF(I73&lt;0,"Недостача",IF(I73&gt;0,"Излишек","Совпадает")))</f>
        <v/>
      </c>
      <c r="L73" s="18" t="str">
        <f>IF(E73&lt;&gt;"ОК","",ROUND(SUMIFS('Движения'!$F$6:$F$5005,'Движения'!$B$6:$B$5005,B73,'Движения'!$C$6:$C$5005,"Корректировка остатка",'Движения'!$A$6:$A$5005,"&gt;="&amp;Q73,'Движения'!$A$6:$A$5005,"&lt;"&amp;(Q73+1)),6))</f>
        <v/>
      </c>
      <c r="M73" s="18" t="str">
        <f>IF(E73&lt;&gt;"ОК","",ROUND(I73-L73,6))</f>
        <v/>
      </c>
      <c r="N73" s="15" t="str">
        <f>IF(E73&lt;&gt;"ОК","",IF(AND(I73=0,L73=0),"Корректировка не нужна",IF(M73=0,"Корректировка внесена",IF(L73=0,"Внесите корректировку на "&amp;DAY(Q73)&amp;"."&amp;MONTH(Q73)&amp;"."&amp;YEAR(Q73)&amp;": "&amp;IF(M73&gt;0,"+","")&amp;M73&amp;" "&amp;G73,"Проверьте корректировки: внесено "&amp;L73&amp;", нужно "&amp;I73&amp;" "&amp;G73))))</f>
        <v/>
      </c>
      <c r="O73" s="22" t="str">
        <f>IF(E73&lt;&gt;"ОК","",IF(SUMPRODUCT(MAX(($B$6:$B$1005=B73)*($Q$6:$Q$1005&lt;Q73)*($E$6:$E$1005="ОК")*$Q$6:$Q$1005))&gt;0,SUMPRODUCT(MAX(($B$6:$B$1005=B73)*($Q$6:$Q$1005&lt;Q73)*($E$6:$E$1005="ОК")*$Q$6:$Q$1005))+1,INT('Номенклатура'!$C$2)))</f>
        <v/>
      </c>
      <c r="P73" s="18" t="str">
        <f>IF(E73&lt;&gt;"ОК","",-(SUMIFS('Движения'!$F$6:$F$5005,'Движения'!$B$6:$B$5005,B73,'Движения'!$C$6:$C$5005,"Расход",'Движения'!$A$6:$A$5005,"&gt;="&amp;O73,'Движения'!$A$6:$A$5005,"&lt;"&amp;(Q73+1))+SUMIFS('Движения'!$F$6:$F$5005,'Движения'!$B$6:$B$5005,B73,'Движения'!$C$6:$C$5005,"Списание",'Движения'!$A$6:$A$5005,"&gt;="&amp;O73,'Движения'!$A$6:$A$5005,"&lt;"&amp;(Q73+1))))</f>
        <v/>
      </c>
      <c r="Q73" s="18" t="str">
        <f>IF(ISNUMBER(A73),INT(A73),0)</f>
        <v/>
      </c>
    </row>
    <row r="74" spans="1:17" x14ac:dyDescent="0.25">
      <c r="A74" s="16"/>
      <c r="B74" s="13"/>
      <c r="C74" s="14"/>
      <c r="D74" s="13"/>
      <c r="E74" s="15" t="str">
        <f>IF(COUNTA(A74:D74)=0,"",IF(NOT(ISNUMBER(A74)),"Укажите дату",IF(B74="","Укажите код",IF(NOT(AND(ISTEXT(B74),LEN(B74)&gt;0,LEN(B74)&lt;=30,ISNUMBER(FIND(LEFT(B74,1),"ABCDEFGHIJKLMNOPQRSTUVWXYZ")),SUMPRODUCT((MID(B74,{1,2,3,4,5,6,7,8,9,10,11,12,13,14,15,16,17,18,19,20,21,22,23,24,25,26,27,28,29,30},1)&lt;&gt;"")*ISERROR(FIND(MID(B74,{1,2,3,4,5,6,7,8,9,10,11,12,13,14,15,16,17,18,19,20,21,22,23,24,25,26,27,28,29,30},1),"ABCDEFGHIJKLMNOPQRSTUVWXYZ0123456789-_")))=0,ISERROR(VALUE(B74)))),"Недопустимый код: только латинские буквы A-Z в верхнем регистре, цифры, - и _; начало с буквы, до 30 символов (например MILK-001)",IF(SUMPRODUCT(--EXACT('Номенклатура'!$A$6:$A$205,B74))=0,"Код не найден",IF(SUMPRODUCT(--EXACT('Номенклатура'!$A$6:$A$205,B74))&gt;1,"Код повторяется в номенклатуре",IF(NOT(ISNUMBER(C74)),"Укажите фактическое количество",IF(C74&lt;0,"Факт не может быть меньше нуля",IF(NOT(ISNUMBER('Номенклатура'!$C$2)),"Укажите дату начала учёта",IF(Q74&lt;INT('Номенклатура'!$C$2),"Дата раньше начала учёта","ОК"))))))))))</f>
        <v/>
      </c>
      <c r="F74" s="15" t="str">
        <f>IF(E74&lt;&gt;"ОК","",INDEX('Номенклатура'!$B$6:$B$205,SUMPRODUCT(EXACT('Номенклатура'!$A$6:$A$205,B74)*(ROW('Номенклатура'!$A$6:$A$205)-5)))&amp;"")</f>
        <v/>
      </c>
      <c r="G74" s="17" t="str">
        <f>IF(E74&lt;&gt;"ОК","",INDEX('Номенклатура'!$D$6:$D$205,SUMPRODUCT(EXACT('Номенклатура'!$A$6:$A$205,B74)*(ROW('Номенклатура'!$A$6:$A$205)-5)))&amp;"")</f>
        <v/>
      </c>
      <c r="H74" s="18" t="str">
        <f>IF(E74&lt;&gt;"ОК","",ROUND(N(INDEX('Номенклатура'!$F$6:$F$205,SUMPRODUCT(EXACT('Номенклатура'!$A$6:$A$205,B74)*(ROW('Номенклатура'!$A$6:$A$205)-5))))+SUMIFS('Движения'!$F$6:$F$5005,'Движения'!$B$6:$B$5005,B74,'Движения'!$A$6:$A$5005,"&lt;"&amp;(Q74+1))-SUMIFS('Движения'!$F$6:$F$5005,'Движения'!$B$6:$B$5005,B74,'Движения'!$C$6:$C$5005,"Корректировка остатка",'Движения'!$A$6:$A$5005,"&gt;="&amp;Q74,'Движения'!$A$6:$A$5005,"&lt;"&amp;(Q74+1)),6))</f>
        <v/>
      </c>
      <c r="I74" s="18" t="str">
        <f>IF(E74&lt;&gt;"ОК","",ROUND(C74-H74,6))</f>
        <v/>
      </c>
      <c r="J74" s="21" t="str">
        <f>IF(E74&lt;&gt;"ОК","",IF(P74&gt;0,ABS(I74)/P74,"нет базы"))</f>
        <v/>
      </c>
      <c r="K74" s="17" t="str">
        <f>IF(E74&lt;&gt;"ОК","",IF(I74&lt;0,"Недостача",IF(I74&gt;0,"Излишек","Совпадает")))</f>
        <v/>
      </c>
      <c r="L74" s="18" t="str">
        <f>IF(E74&lt;&gt;"ОК","",ROUND(SUMIFS('Движения'!$F$6:$F$5005,'Движения'!$B$6:$B$5005,B74,'Движения'!$C$6:$C$5005,"Корректировка остатка",'Движения'!$A$6:$A$5005,"&gt;="&amp;Q74,'Движения'!$A$6:$A$5005,"&lt;"&amp;(Q74+1)),6))</f>
        <v/>
      </c>
      <c r="M74" s="18" t="str">
        <f>IF(E74&lt;&gt;"ОК","",ROUND(I74-L74,6))</f>
        <v/>
      </c>
      <c r="N74" s="15" t="str">
        <f>IF(E74&lt;&gt;"ОК","",IF(AND(I74=0,L74=0),"Корректировка не нужна",IF(M74=0,"Корректировка внесена",IF(L74=0,"Внесите корректировку на "&amp;DAY(Q74)&amp;"."&amp;MONTH(Q74)&amp;"."&amp;YEAR(Q74)&amp;": "&amp;IF(M74&gt;0,"+","")&amp;M74&amp;" "&amp;G74,"Проверьте корректировки: внесено "&amp;L74&amp;", нужно "&amp;I74&amp;" "&amp;G74))))</f>
        <v/>
      </c>
      <c r="O74" s="22" t="str">
        <f>IF(E74&lt;&gt;"ОК","",IF(SUMPRODUCT(MAX(($B$6:$B$1005=B74)*($Q$6:$Q$1005&lt;Q74)*($E$6:$E$1005="ОК")*$Q$6:$Q$1005))&gt;0,SUMPRODUCT(MAX(($B$6:$B$1005=B74)*($Q$6:$Q$1005&lt;Q74)*($E$6:$E$1005="ОК")*$Q$6:$Q$1005))+1,INT('Номенклатура'!$C$2)))</f>
        <v/>
      </c>
      <c r="P74" s="18" t="str">
        <f>IF(E74&lt;&gt;"ОК","",-(SUMIFS('Движения'!$F$6:$F$5005,'Движения'!$B$6:$B$5005,B74,'Движения'!$C$6:$C$5005,"Расход",'Движения'!$A$6:$A$5005,"&gt;="&amp;O74,'Движения'!$A$6:$A$5005,"&lt;"&amp;(Q74+1))+SUMIFS('Движения'!$F$6:$F$5005,'Движения'!$B$6:$B$5005,B74,'Движения'!$C$6:$C$5005,"Списание",'Движения'!$A$6:$A$5005,"&gt;="&amp;O74,'Движения'!$A$6:$A$5005,"&lt;"&amp;(Q74+1))))</f>
        <v/>
      </c>
      <c r="Q74" s="18" t="str">
        <f>IF(ISNUMBER(A74),INT(A74),0)</f>
        <v/>
      </c>
    </row>
    <row r="75" spans="1:17" x14ac:dyDescent="0.25">
      <c r="A75" s="16"/>
      <c r="B75" s="13"/>
      <c r="C75" s="14"/>
      <c r="D75" s="13"/>
      <c r="E75" s="15" t="str">
        <f>IF(COUNTA(A75:D75)=0,"",IF(NOT(ISNUMBER(A75)),"Укажите дату",IF(B75="","Укажите код",IF(NOT(AND(ISTEXT(B75),LEN(B75)&gt;0,LEN(B75)&lt;=30,ISNUMBER(FIND(LEFT(B75,1),"ABCDEFGHIJKLMNOPQRSTUVWXYZ")),SUMPRODUCT((MID(B75,{1,2,3,4,5,6,7,8,9,10,11,12,13,14,15,16,17,18,19,20,21,22,23,24,25,26,27,28,29,30},1)&lt;&gt;"")*ISERROR(FIND(MID(B75,{1,2,3,4,5,6,7,8,9,10,11,12,13,14,15,16,17,18,19,20,21,22,23,24,25,26,27,28,29,30},1),"ABCDEFGHIJKLMNOPQRSTUVWXYZ0123456789-_")))=0,ISERROR(VALUE(B75)))),"Недопустимый код: только латинские буквы A-Z в верхнем регистре, цифры, - и _; начало с буквы, до 30 символов (например MILK-001)",IF(SUMPRODUCT(--EXACT('Номенклатура'!$A$6:$A$205,B75))=0,"Код не найден",IF(SUMPRODUCT(--EXACT('Номенклатура'!$A$6:$A$205,B75))&gt;1,"Код повторяется в номенклатуре",IF(NOT(ISNUMBER(C75)),"Укажите фактическое количество",IF(C75&lt;0,"Факт не может быть меньше нуля",IF(NOT(ISNUMBER('Номенклатура'!$C$2)),"Укажите дату начала учёта",IF(Q75&lt;INT('Номенклатура'!$C$2),"Дата раньше начала учёта","ОК"))))))))))</f>
        <v/>
      </c>
      <c r="F75" s="15" t="str">
        <f>IF(E75&lt;&gt;"ОК","",INDEX('Номенклатура'!$B$6:$B$205,SUMPRODUCT(EXACT('Номенклатура'!$A$6:$A$205,B75)*(ROW('Номенклатура'!$A$6:$A$205)-5)))&amp;"")</f>
        <v/>
      </c>
      <c r="G75" s="17" t="str">
        <f>IF(E75&lt;&gt;"ОК","",INDEX('Номенклатура'!$D$6:$D$205,SUMPRODUCT(EXACT('Номенклатура'!$A$6:$A$205,B75)*(ROW('Номенклатура'!$A$6:$A$205)-5)))&amp;"")</f>
        <v/>
      </c>
      <c r="H75" s="18" t="str">
        <f>IF(E75&lt;&gt;"ОК","",ROUND(N(INDEX('Номенклатура'!$F$6:$F$205,SUMPRODUCT(EXACT('Номенклатура'!$A$6:$A$205,B75)*(ROW('Номенклатура'!$A$6:$A$205)-5))))+SUMIFS('Движения'!$F$6:$F$5005,'Движения'!$B$6:$B$5005,B75,'Движения'!$A$6:$A$5005,"&lt;"&amp;(Q75+1))-SUMIFS('Движения'!$F$6:$F$5005,'Движения'!$B$6:$B$5005,B75,'Движения'!$C$6:$C$5005,"Корректировка остатка",'Движения'!$A$6:$A$5005,"&gt;="&amp;Q75,'Движения'!$A$6:$A$5005,"&lt;"&amp;(Q75+1)),6))</f>
        <v/>
      </c>
      <c r="I75" s="18" t="str">
        <f>IF(E75&lt;&gt;"ОК","",ROUND(C75-H75,6))</f>
        <v/>
      </c>
      <c r="J75" s="21" t="str">
        <f>IF(E75&lt;&gt;"ОК","",IF(P75&gt;0,ABS(I75)/P75,"нет базы"))</f>
        <v/>
      </c>
      <c r="K75" s="17" t="str">
        <f>IF(E75&lt;&gt;"ОК","",IF(I75&lt;0,"Недостача",IF(I75&gt;0,"Излишек","Совпадает")))</f>
        <v/>
      </c>
      <c r="L75" s="18" t="str">
        <f>IF(E75&lt;&gt;"ОК","",ROUND(SUMIFS('Движения'!$F$6:$F$5005,'Движения'!$B$6:$B$5005,B75,'Движения'!$C$6:$C$5005,"Корректировка остатка",'Движения'!$A$6:$A$5005,"&gt;="&amp;Q75,'Движения'!$A$6:$A$5005,"&lt;"&amp;(Q75+1)),6))</f>
        <v/>
      </c>
      <c r="M75" s="18" t="str">
        <f>IF(E75&lt;&gt;"ОК","",ROUND(I75-L75,6))</f>
        <v/>
      </c>
      <c r="N75" s="15" t="str">
        <f>IF(E75&lt;&gt;"ОК","",IF(AND(I75=0,L75=0),"Корректировка не нужна",IF(M75=0,"Корректировка внесена",IF(L75=0,"Внесите корректировку на "&amp;DAY(Q75)&amp;"."&amp;MONTH(Q75)&amp;"."&amp;YEAR(Q75)&amp;": "&amp;IF(M75&gt;0,"+","")&amp;M75&amp;" "&amp;G75,"Проверьте корректировки: внесено "&amp;L75&amp;", нужно "&amp;I75&amp;" "&amp;G75))))</f>
        <v/>
      </c>
      <c r="O75" s="22" t="str">
        <f>IF(E75&lt;&gt;"ОК","",IF(SUMPRODUCT(MAX(($B$6:$B$1005=B75)*($Q$6:$Q$1005&lt;Q75)*($E$6:$E$1005="ОК")*$Q$6:$Q$1005))&gt;0,SUMPRODUCT(MAX(($B$6:$B$1005=B75)*($Q$6:$Q$1005&lt;Q75)*($E$6:$E$1005="ОК")*$Q$6:$Q$1005))+1,INT('Номенклатура'!$C$2)))</f>
        <v/>
      </c>
      <c r="P75" s="18" t="str">
        <f>IF(E75&lt;&gt;"ОК","",-(SUMIFS('Движения'!$F$6:$F$5005,'Движения'!$B$6:$B$5005,B75,'Движения'!$C$6:$C$5005,"Расход",'Движения'!$A$6:$A$5005,"&gt;="&amp;O75,'Движения'!$A$6:$A$5005,"&lt;"&amp;(Q75+1))+SUMIFS('Движения'!$F$6:$F$5005,'Движения'!$B$6:$B$5005,B75,'Движения'!$C$6:$C$5005,"Списание",'Движения'!$A$6:$A$5005,"&gt;="&amp;O75,'Движения'!$A$6:$A$5005,"&lt;"&amp;(Q75+1))))</f>
        <v/>
      </c>
      <c r="Q75" s="18" t="str">
        <f>IF(ISNUMBER(A75),INT(A75),0)</f>
        <v/>
      </c>
    </row>
    <row r="76" spans="1:17" x14ac:dyDescent="0.25">
      <c r="A76" s="16"/>
      <c r="B76" s="13"/>
      <c r="C76" s="14"/>
      <c r="D76" s="13"/>
      <c r="E76" s="15" t="str">
        <f>IF(COUNTA(A76:D76)=0,"",IF(NOT(ISNUMBER(A76)),"Укажите дату",IF(B76="","Укажите код",IF(NOT(AND(ISTEXT(B76),LEN(B76)&gt;0,LEN(B76)&lt;=30,ISNUMBER(FIND(LEFT(B76,1),"ABCDEFGHIJKLMNOPQRSTUVWXYZ")),SUMPRODUCT((MID(B76,{1,2,3,4,5,6,7,8,9,10,11,12,13,14,15,16,17,18,19,20,21,22,23,24,25,26,27,28,29,30},1)&lt;&gt;"")*ISERROR(FIND(MID(B76,{1,2,3,4,5,6,7,8,9,10,11,12,13,14,15,16,17,18,19,20,21,22,23,24,25,26,27,28,29,30},1),"ABCDEFGHIJKLMNOPQRSTUVWXYZ0123456789-_")))=0,ISERROR(VALUE(B76)))),"Недопустимый код: только латинские буквы A-Z в верхнем регистре, цифры, - и _; начало с буквы, до 30 символов (например MILK-001)",IF(SUMPRODUCT(--EXACT('Номенклатура'!$A$6:$A$205,B76))=0,"Код не найден",IF(SUMPRODUCT(--EXACT('Номенклатура'!$A$6:$A$205,B76))&gt;1,"Код повторяется в номенклатуре",IF(NOT(ISNUMBER(C76)),"Укажите фактическое количество",IF(C76&lt;0,"Факт не может быть меньше нуля",IF(NOT(ISNUMBER('Номенклатура'!$C$2)),"Укажите дату начала учёта",IF(Q76&lt;INT('Номенклатура'!$C$2),"Дата раньше начала учёта","ОК"))))))))))</f>
        <v/>
      </c>
      <c r="F76" s="15" t="str">
        <f>IF(E76&lt;&gt;"ОК","",INDEX('Номенклатура'!$B$6:$B$205,SUMPRODUCT(EXACT('Номенклатура'!$A$6:$A$205,B76)*(ROW('Номенклатура'!$A$6:$A$205)-5)))&amp;"")</f>
        <v/>
      </c>
      <c r="G76" s="17" t="str">
        <f>IF(E76&lt;&gt;"ОК","",INDEX('Номенклатура'!$D$6:$D$205,SUMPRODUCT(EXACT('Номенклатура'!$A$6:$A$205,B76)*(ROW('Номенклатура'!$A$6:$A$205)-5)))&amp;"")</f>
        <v/>
      </c>
      <c r="H76" s="18" t="str">
        <f>IF(E76&lt;&gt;"ОК","",ROUND(N(INDEX('Номенклатура'!$F$6:$F$205,SUMPRODUCT(EXACT('Номенклатура'!$A$6:$A$205,B76)*(ROW('Номенклатура'!$A$6:$A$205)-5))))+SUMIFS('Движения'!$F$6:$F$5005,'Движения'!$B$6:$B$5005,B76,'Движения'!$A$6:$A$5005,"&lt;"&amp;(Q76+1))-SUMIFS('Движения'!$F$6:$F$5005,'Движения'!$B$6:$B$5005,B76,'Движения'!$C$6:$C$5005,"Корректировка остатка",'Движения'!$A$6:$A$5005,"&gt;="&amp;Q76,'Движения'!$A$6:$A$5005,"&lt;"&amp;(Q76+1)),6))</f>
        <v/>
      </c>
      <c r="I76" s="18" t="str">
        <f>IF(E76&lt;&gt;"ОК","",ROUND(C76-H76,6))</f>
        <v/>
      </c>
      <c r="J76" s="21" t="str">
        <f>IF(E76&lt;&gt;"ОК","",IF(P76&gt;0,ABS(I76)/P76,"нет базы"))</f>
        <v/>
      </c>
      <c r="K76" s="17" t="str">
        <f>IF(E76&lt;&gt;"ОК","",IF(I76&lt;0,"Недостача",IF(I76&gt;0,"Излишек","Совпадает")))</f>
        <v/>
      </c>
      <c r="L76" s="18" t="str">
        <f>IF(E76&lt;&gt;"ОК","",ROUND(SUMIFS('Движения'!$F$6:$F$5005,'Движения'!$B$6:$B$5005,B76,'Движения'!$C$6:$C$5005,"Корректировка остатка",'Движения'!$A$6:$A$5005,"&gt;="&amp;Q76,'Движения'!$A$6:$A$5005,"&lt;"&amp;(Q76+1)),6))</f>
        <v/>
      </c>
      <c r="M76" s="18" t="str">
        <f>IF(E76&lt;&gt;"ОК","",ROUND(I76-L76,6))</f>
        <v/>
      </c>
      <c r="N76" s="15" t="str">
        <f>IF(E76&lt;&gt;"ОК","",IF(AND(I76=0,L76=0),"Корректировка не нужна",IF(M76=0,"Корректировка внесена",IF(L76=0,"Внесите корректировку на "&amp;DAY(Q76)&amp;"."&amp;MONTH(Q76)&amp;"."&amp;YEAR(Q76)&amp;": "&amp;IF(M76&gt;0,"+","")&amp;M76&amp;" "&amp;G76,"Проверьте корректировки: внесено "&amp;L76&amp;", нужно "&amp;I76&amp;" "&amp;G76))))</f>
        <v/>
      </c>
      <c r="O76" s="22" t="str">
        <f>IF(E76&lt;&gt;"ОК","",IF(SUMPRODUCT(MAX(($B$6:$B$1005=B76)*($Q$6:$Q$1005&lt;Q76)*($E$6:$E$1005="ОК")*$Q$6:$Q$1005))&gt;0,SUMPRODUCT(MAX(($B$6:$B$1005=B76)*($Q$6:$Q$1005&lt;Q76)*($E$6:$E$1005="ОК")*$Q$6:$Q$1005))+1,INT('Номенклатура'!$C$2)))</f>
        <v/>
      </c>
      <c r="P76" s="18" t="str">
        <f>IF(E76&lt;&gt;"ОК","",-(SUMIFS('Движения'!$F$6:$F$5005,'Движения'!$B$6:$B$5005,B76,'Движения'!$C$6:$C$5005,"Расход",'Движения'!$A$6:$A$5005,"&gt;="&amp;O76,'Движения'!$A$6:$A$5005,"&lt;"&amp;(Q76+1))+SUMIFS('Движения'!$F$6:$F$5005,'Движения'!$B$6:$B$5005,B76,'Движения'!$C$6:$C$5005,"Списание",'Движения'!$A$6:$A$5005,"&gt;="&amp;O76,'Движения'!$A$6:$A$5005,"&lt;"&amp;(Q76+1))))</f>
        <v/>
      </c>
      <c r="Q76" s="18" t="str">
        <f>IF(ISNUMBER(A76),INT(A76),0)</f>
        <v/>
      </c>
    </row>
    <row r="77" spans="1:17" x14ac:dyDescent="0.25">
      <c r="A77" s="16"/>
      <c r="B77" s="13"/>
      <c r="C77" s="14"/>
      <c r="D77" s="13"/>
      <c r="E77" s="15" t="str">
        <f>IF(COUNTA(A77:D77)=0,"",IF(NOT(ISNUMBER(A77)),"Укажите дату",IF(B77="","Укажите код",IF(NOT(AND(ISTEXT(B77),LEN(B77)&gt;0,LEN(B77)&lt;=30,ISNUMBER(FIND(LEFT(B77,1),"ABCDEFGHIJKLMNOPQRSTUVWXYZ")),SUMPRODUCT((MID(B77,{1,2,3,4,5,6,7,8,9,10,11,12,13,14,15,16,17,18,19,20,21,22,23,24,25,26,27,28,29,30},1)&lt;&gt;"")*ISERROR(FIND(MID(B77,{1,2,3,4,5,6,7,8,9,10,11,12,13,14,15,16,17,18,19,20,21,22,23,24,25,26,27,28,29,30},1),"ABCDEFGHIJKLMNOPQRSTUVWXYZ0123456789-_")))=0,ISERROR(VALUE(B77)))),"Недопустимый код: только латинские буквы A-Z в верхнем регистре, цифры, - и _; начало с буквы, до 30 символов (например MILK-001)",IF(SUMPRODUCT(--EXACT('Номенклатура'!$A$6:$A$205,B77))=0,"Код не найден",IF(SUMPRODUCT(--EXACT('Номенклатура'!$A$6:$A$205,B77))&gt;1,"Код повторяется в номенклатуре",IF(NOT(ISNUMBER(C77)),"Укажите фактическое количество",IF(C77&lt;0,"Факт не может быть меньше нуля",IF(NOT(ISNUMBER('Номенклатура'!$C$2)),"Укажите дату начала учёта",IF(Q77&lt;INT('Номенклатура'!$C$2),"Дата раньше начала учёта","ОК"))))))))))</f>
        <v/>
      </c>
      <c r="F77" s="15" t="str">
        <f>IF(E77&lt;&gt;"ОК","",INDEX('Номенклатура'!$B$6:$B$205,SUMPRODUCT(EXACT('Номенклатура'!$A$6:$A$205,B77)*(ROW('Номенклатура'!$A$6:$A$205)-5)))&amp;"")</f>
        <v/>
      </c>
      <c r="G77" s="17" t="str">
        <f>IF(E77&lt;&gt;"ОК","",INDEX('Номенклатура'!$D$6:$D$205,SUMPRODUCT(EXACT('Номенклатура'!$A$6:$A$205,B77)*(ROW('Номенклатура'!$A$6:$A$205)-5)))&amp;"")</f>
        <v/>
      </c>
      <c r="H77" s="18" t="str">
        <f>IF(E77&lt;&gt;"ОК","",ROUND(N(INDEX('Номенклатура'!$F$6:$F$205,SUMPRODUCT(EXACT('Номенклатура'!$A$6:$A$205,B77)*(ROW('Номенклатура'!$A$6:$A$205)-5))))+SUMIFS('Движения'!$F$6:$F$5005,'Движения'!$B$6:$B$5005,B77,'Движения'!$A$6:$A$5005,"&lt;"&amp;(Q77+1))-SUMIFS('Движения'!$F$6:$F$5005,'Движения'!$B$6:$B$5005,B77,'Движения'!$C$6:$C$5005,"Корректировка остатка",'Движения'!$A$6:$A$5005,"&gt;="&amp;Q77,'Движения'!$A$6:$A$5005,"&lt;"&amp;(Q77+1)),6))</f>
        <v/>
      </c>
      <c r="I77" s="18" t="str">
        <f>IF(E77&lt;&gt;"ОК","",ROUND(C77-H77,6))</f>
        <v/>
      </c>
      <c r="J77" s="21" t="str">
        <f>IF(E77&lt;&gt;"ОК","",IF(P77&gt;0,ABS(I77)/P77,"нет базы"))</f>
        <v/>
      </c>
      <c r="K77" s="17" t="str">
        <f>IF(E77&lt;&gt;"ОК","",IF(I77&lt;0,"Недостача",IF(I77&gt;0,"Излишек","Совпадает")))</f>
        <v/>
      </c>
      <c r="L77" s="18" t="str">
        <f>IF(E77&lt;&gt;"ОК","",ROUND(SUMIFS('Движения'!$F$6:$F$5005,'Движения'!$B$6:$B$5005,B77,'Движения'!$C$6:$C$5005,"Корректировка остатка",'Движения'!$A$6:$A$5005,"&gt;="&amp;Q77,'Движения'!$A$6:$A$5005,"&lt;"&amp;(Q77+1)),6))</f>
        <v/>
      </c>
      <c r="M77" s="18" t="str">
        <f>IF(E77&lt;&gt;"ОК","",ROUND(I77-L77,6))</f>
        <v/>
      </c>
      <c r="N77" s="15" t="str">
        <f>IF(E77&lt;&gt;"ОК","",IF(AND(I77=0,L77=0),"Корректировка не нужна",IF(M77=0,"Корректировка внесена",IF(L77=0,"Внесите корректировку на "&amp;DAY(Q77)&amp;"."&amp;MONTH(Q77)&amp;"."&amp;YEAR(Q77)&amp;": "&amp;IF(M77&gt;0,"+","")&amp;M77&amp;" "&amp;G77,"Проверьте корректировки: внесено "&amp;L77&amp;", нужно "&amp;I77&amp;" "&amp;G77))))</f>
        <v/>
      </c>
      <c r="O77" s="22" t="str">
        <f>IF(E77&lt;&gt;"ОК","",IF(SUMPRODUCT(MAX(($B$6:$B$1005=B77)*($Q$6:$Q$1005&lt;Q77)*($E$6:$E$1005="ОК")*$Q$6:$Q$1005))&gt;0,SUMPRODUCT(MAX(($B$6:$B$1005=B77)*($Q$6:$Q$1005&lt;Q77)*($E$6:$E$1005="ОК")*$Q$6:$Q$1005))+1,INT('Номенклатура'!$C$2)))</f>
        <v/>
      </c>
      <c r="P77" s="18" t="str">
        <f>IF(E77&lt;&gt;"ОК","",-(SUMIFS('Движения'!$F$6:$F$5005,'Движения'!$B$6:$B$5005,B77,'Движения'!$C$6:$C$5005,"Расход",'Движения'!$A$6:$A$5005,"&gt;="&amp;O77,'Движения'!$A$6:$A$5005,"&lt;"&amp;(Q77+1))+SUMIFS('Движения'!$F$6:$F$5005,'Движения'!$B$6:$B$5005,B77,'Движения'!$C$6:$C$5005,"Списание",'Движения'!$A$6:$A$5005,"&gt;="&amp;O77,'Движения'!$A$6:$A$5005,"&lt;"&amp;(Q77+1))))</f>
        <v/>
      </c>
      <c r="Q77" s="18" t="str">
        <f>IF(ISNUMBER(A77),INT(A77),0)</f>
        <v/>
      </c>
    </row>
    <row r="78" spans="1:17" x14ac:dyDescent="0.25">
      <c r="A78" s="16"/>
      <c r="B78" s="13"/>
      <c r="C78" s="14"/>
      <c r="D78" s="13"/>
      <c r="E78" s="15" t="str">
        <f>IF(COUNTA(A78:D78)=0,"",IF(NOT(ISNUMBER(A78)),"Укажите дату",IF(B78="","Укажите код",IF(NOT(AND(ISTEXT(B78),LEN(B78)&gt;0,LEN(B78)&lt;=30,ISNUMBER(FIND(LEFT(B78,1),"ABCDEFGHIJKLMNOPQRSTUVWXYZ")),SUMPRODUCT((MID(B78,{1,2,3,4,5,6,7,8,9,10,11,12,13,14,15,16,17,18,19,20,21,22,23,24,25,26,27,28,29,30},1)&lt;&gt;"")*ISERROR(FIND(MID(B78,{1,2,3,4,5,6,7,8,9,10,11,12,13,14,15,16,17,18,19,20,21,22,23,24,25,26,27,28,29,30},1),"ABCDEFGHIJKLMNOPQRSTUVWXYZ0123456789-_")))=0,ISERROR(VALUE(B78)))),"Недопустимый код: только латинские буквы A-Z в верхнем регистре, цифры, - и _; начало с буквы, до 30 символов (например MILK-001)",IF(SUMPRODUCT(--EXACT('Номенклатура'!$A$6:$A$205,B78))=0,"Код не найден",IF(SUMPRODUCT(--EXACT('Номенклатура'!$A$6:$A$205,B78))&gt;1,"Код повторяется в номенклатуре",IF(NOT(ISNUMBER(C78)),"Укажите фактическое количество",IF(C78&lt;0,"Факт не может быть меньше нуля",IF(NOT(ISNUMBER('Номенклатура'!$C$2)),"Укажите дату начала учёта",IF(Q78&lt;INT('Номенклатура'!$C$2),"Дата раньше начала учёта","ОК"))))))))))</f>
        <v/>
      </c>
      <c r="F78" s="15" t="str">
        <f>IF(E78&lt;&gt;"ОК","",INDEX('Номенклатура'!$B$6:$B$205,SUMPRODUCT(EXACT('Номенклатура'!$A$6:$A$205,B78)*(ROW('Номенклатура'!$A$6:$A$205)-5)))&amp;"")</f>
        <v/>
      </c>
      <c r="G78" s="17" t="str">
        <f>IF(E78&lt;&gt;"ОК","",INDEX('Номенклатура'!$D$6:$D$205,SUMPRODUCT(EXACT('Номенклатура'!$A$6:$A$205,B78)*(ROW('Номенклатура'!$A$6:$A$205)-5)))&amp;"")</f>
        <v/>
      </c>
      <c r="H78" s="18" t="str">
        <f>IF(E78&lt;&gt;"ОК","",ROUND(N(INDEX('Номенклатура'!$F$6:$F$205,SUMPRODUCT(EXACT('Номенклатура'!$A$6:$A$205,B78)*(ROW('Номенклатура'!$A$6:$A$205)-5))))+SUMIFS('Движения'!$F$6:$F$5005,'Движения'!$B$6:$B$5005,B78,'Движения'!$A$6:$A$5005,"&lt;"&amp;(Q78+1))-SUMIFS('Движения'!$F$6:$F$5005,'Движения'!$B$6:$B$5005,B78,'Движения'!$C$6:$C$5005,"Корректировка остатка",'Движения'!$A$6:$A$5005,"&gt;="&amp;Q78,'Движения'!$A$6:$A$5005,"&lt;"&amp;(Q78+1)),6))</f>
        <v/>
      </c>
      <c r="I78" s="18" t="str">
        <f>IF(E78&lt;&gt;"ОК","",ROUND(C78-H78,6))</f>
        <v/>
      </c>
      <c r="J78" s="21" t="str">
        <f>IF(E78&lt;&gt;"ОК","",IF(P78&gt;0,ABS(I78)/P78,"нет базы"))</f>
        <v/>
      </c>
      <c r="K78" s="17" t="str">
        <f>IF(E78&lt;&gt;"ОК","",IF(I78&lt;0,"Недостача",IF(I78&gt;0,"Излишек","Совпадает")))</f>
        <v/>
      </c>
      <c r="L78" s="18" t="str">
        <f>IF(E78&lt;&gt;"ОК","",ROUND(SUMIFS('Движения'!$F$6:$F$5005,'Движения'!$B$6:$B$5005,B78,'Движения'!$C$6:$C$5005,"Корректировка остатка",'Движения'!$A$6:$A$5005,"&gt;="&amp;Q78,'Движения'!$A$6:$A$5005,"&lt;"&amp;(Q78+1)),6))</f>
        <v/>
      </c>
      <c r="M78" s="18" t="str">
        <f>IF(E78&lt;&gt;"ОК","",ROUND(I78-L78,6))</f>
        <v/>
      </c>
      <c r="N78" s="15" t="str">
        <f>IF(E78&lt;&gt;"ОК","",IF(AND(I78=0,L78=0),"Корректировка не нужна",IF(M78=0,"Корректировка внесена",IF(L78=0,"Внесите корректировку на "&amp;DAY(Q78)&amp;"."&amp;MONTH(Q78)&amp;"."&amp;YEAR(Q78)&amp;": "&amp;IF(M78&gt;0,"+","")&amp;M78&amp;" "&amp;G78,"Проверьте корректировки: внесено "&amp;L78&amp;", нужно "&amp;I78&amp;" "&amp;G78))))</f>
        <v/>
      </c>
      <c r="O78" s="22" t="str">
        <f>IF(E78&lt;&gt;"ОК","",IF(SUMPRODUCT(MAX(($B$6:$B$1005=B78)*($Q$6:$Q$1005&lt;Q78)*($E$6:$E$1005="ОК")*$Q$6:$Q$1005))&gt;0,SUMPRODUCT(MAX(($B$6:$B$1005=B78)*($Q$6:$Q$1005&lt;Q78)*($E$6:$E$1005="ОК")*$Q$6:$Q$1005))+1,INT('Номенклатура'!$C$2)))</f>
        <v/>
      </c>
      <c r="P78" s="18" t="str">
        <f>IF(E78&lt;&gt;"ОК","",-(SUMIFS('Движения'!$F$6:$F$5005,'Движения'!$B$6:$B$5005,B78,'Движения'!$C$6:$C$5005,"Расход",'Движения'!$A$6:$A$5005,"&gt;="&amp;O78,'Движения'!$A$6:$A$5005,"&lt;"&amp;(Q78+1))+SUMIFS('Движения'!$F$6:$F$5005,'Движения'!$B$6:$B$5005,B78,'Движения'!$C$6:$C$5005,"Списание",'Движения'!$A$6:$A$5005,"&gt;="&amp;O78,'Движения'!$A$6:$A$5005,"&lt;"&amp;(Q78+1))))</f>
        <v/>
      </c>
      <c r="Q78" s="18" t="str">
        <f>IF(ISNUMBER(A78),INT(A78),0)</f>
        <v/>
      </c>
    </row>
    <row r="79" spans="1:17" x14ac:dyDescent="0.25">
      <c r="A79" s="16"/>
      <c r="B79" s="13"/>
      <c r="C79" s="14"/>
      <c r="D79" s="13"/>
      <c r="E79" s="15" t="str">
        <f>IF(COUNTA(A79:D79)=0,"",IF(NOT(ISNUMBER(A79)),"Укажите дату",IF(B79="","Укажите код",IF(NOT(AND(ISTEXT(B79),LEN(B79)&gt;0,LEN(B79)&lt;=30,ISNUMBER(FIND(LEFT(B79,1),"ABCDEFGHIJKLMNOPQRSTUVWXYZ")),SUMPRODUCT((MID(B79,{1,2,3,4,5,6,7,8,9,10,11,12,13,14,15,16,17,18,19,20,21,22,23,24,25,26,27,28,29,30},1)&lt;&gt;"")*ISERROR(FIND(MID(B79,{1,2,3,4,5,6,7,8,9,10,11,12,13,14,15,16,17,18,19,20,21,22,23,24,25,26,27,28,29,30},1),"ABCDEFGHIJKLMNOPQRSTUVWXYZ0123456789-_")))=0,ISERROR(VALUE(B79)))),"Недопустимый код: только латинские буквы A-Z в верхнем регистре, цифры, - и _; начало с буквы, до 30 символов (например MILK-001)",IF(SUMPRODUCT(--EXACT('Номенклатура'!$A$6:$A$205,B79))=0,"Код не найден",IF(SUMPRODUCT(--EXACT('Номенклатура'!$A$6:$A$205,B79))&gt;1,"Код повторяется в номенклатуре",IF(NOT(ISNUMBER(C79)),"Укажите фактическое количество",IF(C79&lt;0,"Факт не может быть меньше нуля",IF(NOT(ISNUMBER('Номенклатура'!$C$2)),"Укажите дату начала учёта",IF(Q79&lt;INT('Номенклатура'!$C$2),"Дата раньше начала учёта","ОК"))))))))))</f>
        <v/>
      </c>
      <c r="F79" s="15" t="str">
        <f>IF(E79&lt;&gt;"ОК","",INDEX('Номенклатура'!$B$6:$B$205,SUMPRODUCT(EXACT('Номенклатура'!$A$6:$A$205,B79)*(ROW('Номенклатура'!$A$6:$A$205)-5)))&amp;"")</f>
        <v/>
      </c>
      <c r="G79" s="17" t="str">
        <f>IF(E79&lt;&gt;"ОК","",INDEX('Номенклатура'!$D$6:$D$205,SUMPRODUCT(EXACT('Номенклатура'!$A$6:$A$205,B79)*(ROW('Номенклатура'!$A$6:$A$205)-5)))&amp;"")</f>
        <v/>
      </c>
      <c r="H79" s="18" t="str">
        <f>IF(E79&lt;&gt;"ОК","",ROUND(N(INDEX('Номенклатура'!$F$6:$F$205,SUMPRODUCT(EXACT('Номенклатура'!$A$6:$A$205,B79)*(ROW('Номенклатура'!$A$6:$A$205)-5))))+SUMIFS('Движения'!$F$6:$F$5005,'Движения'!$B$6:$B$5005,B79,'Движения'!$A$6:$A$5005,"&lt;"&amp;(Q79+1))-SUMIFS('Движения'!$F$6:$F$5005,'Движения'!$B$6:$B$5005,B79,'Движения'!$C$6:$C$5005,"Корректировка остатка",'Движения'!$A$6:$A$5005,"&gt;="&amp;Q79,'Движения'!$A$6:$A$5005,"&lt;"&amp;(Q79+1)),6))</f>
        <v/>
      </c>
      <c r="I79" s="18" t="str">
        <f>IF(E79&lt;&gt;"ОК","",ROUND(C79-H79,6))</f>
        <v/>
      </c>
      <c r="J79" s="21" t="str">
        <f>IF(E79&lt;&gt;"ОК","",IF(P79&gt;0,ABS(I79)/P79,"нет базы"))</f>
        <v/>
      </c>
      <c r="K79" s="17" t="str">
        <f>IF(E79&lt;&gt;"ОК","",IF(I79&lt;0,"Недостача",IF(I79&gt;0,"Излишек","Совпадает")))</f>
        <v/>
      </c>
      <c r="L79" s="18" t="str">
        <f>IF(E79&lt;&gt;"ОК","",ROUND(SUMIFS('Движения'!$F$6:$F$5005,'Движения'!$B$6:$B$5005,B79,'Движения'!$C$6:$C$5005,"Корректировка остатка",'Движения'!$A$6:$A$5005,"&gt;="&amp;Q79,'Движения'!$A$6:$A$5005,"&lt;"&amp;(Q79+1)),6))</f>
        <v/>
      </c>
      <c r="M79" s="18" t="str">
        <f>IF(E79&lt;&gt;"ОК","",ROUND(I79-L79,6))</f>
        <v/>
      </c>
      <c r="N79" s="15" t="str">
        <f>IF(E79&lt;&gt;"ОК","",IF(AND(I79=0,L79=0),"Корректировка не нужна",IF(M79=0,"Корректировка внесена",IF(L79=0,"Внесите корректировку на "&amp;DAY(Q79)&amp;"."&amp;MONTH(Q79)&amp;"."&amp;YEAR(Q79)&amp;": "&amp;IF(M79&gt;0,"+","")&amp;M79&amp;" "&amp;G79,"Проверьте корректировки: внесено "&amp;L79&amp;", нужно "&amp;I79&amp;" "&amp;G79))))</f>
        <v/>
      </c>
      <c r="O79" s="22" t="str">
        <f>IF(E79&lt;&gt;"ОК","",IF(SUMPRODUCT(MAX(($B$6:$B$1005=B79)*($Q$6:$Q$1005&lt;Q79)*($E$6:$E$1005="ОК")*$Q$6:$Q$1005))&gt;0,SUMPRODUCT(MAX(($B$6:$B$1005=B79)*($Q$6:$Q$1005&lt;Q79)*($E$6:$E$1005="ОК")*$Q$6:$Q$1005))+1,INT('Номенклатура'!$C$2)))</f>
        <v/>
      </c>
      <c r="P79" s="18" t="str">
        <f>IF(E79&lt;&gt;"ОК","",-(SUMIFS('Движения'!$F$6:$F$5005,'Движения'!$B$6:$B$5005,B79,'Движения'!$C$6:$C$5005,"Расход",'Движения'!$A$6:$A$5005,"&gt;="&amp;O79,'Движения'!$A$6:$A$5005,"&lt;"&amp;(Q79+1))+SUMIFS('Движения'!$F$6:$F$5005,'Движения'!$B$6:$B$5005,B79,'Движения'!$C$6:$C$5005,"Списание",'Движения'!$A$6:$A$5005,"&gt;="&amp;O79,'Движения'!$A$6:$A$5005,"&lt;"&amp;(Q79+1))))</f>
        <v/>
      </c>
      <c r="Q79" s="18" t="str">
        <f>IF(ISNUMBER(A79),INT(A79),0)</f>
        <v/>
      </c>
    </row>
    <row r="80" spans="1:17" x14ac:dyDescent="0.25">
      <c r="A80" s="16"/>
      <c r="B80" s="13"/>
      <c r="C80" s="14"/>
      <c r="D80" s="13"/>
      <c r="E80" s="15" t="str">
        <f>IF(COUNTA(A80:D80)=0,"",IF(NOT(ISNUMBER(A80)),"Укажите дату",IF(B80="","Укажите код",IF(NOT(AND(ISTEXT(B80),LEN(B80)&gt;0,LEN(B80)&lt;=30,ISNUMBER(FIND(LEFT(B80,1),"ABCDEFGHIJKLMNOPQRSTUVWXYZ")),SUMPRODUCT((MID(B80,{1,2,3,4,5,6,7,8,9,10,11,12,13,14,15,16,17,18,19,20,21,22,23,24,25,26,27,28,29,30},1)&lt;&gt;"")*ISERROR(FIND(MID(B80,{1,2,3,4,5,6,7,8,9,10,11,12,13,14,15,16,17,18,19,20,21,22,23,24,25,26,27,28,29,30},1),"ABCDEFGHIJKLMNOPQRSTUVWXYZ0123456789-_")))=0,ISERROR(VALUE(B80)))),"Недопустимый код: только латинские буквы A-Z в верхнем регистре, цифры, - и _; начало с буквы, до 30 символов (например MILK-001)",IF(SUMPRODUCT(--EXACT('Номенклатура'!$A$6:$A$205,B80))=0,"Код не найден",IF(SUMPRODUCT(--EXACT('Номенклатура'!$A$6:$A$205,B80))&gt;1,"Код повторяется в номенклатуре",IF(NOT(ISNUMBER(C80)),"Укажите фактическое количество",IF(C80&lt;0,"Факт не может быть меньше нуля",IF(NOT(ISNUMBER('Номенклатура'!$C$2)),"Укажите дату начала учёта",IF(Q80&lt;INT('Номенклатура'!$C$2),"Дата раньше начала учёта","ОК"))))))))))</f>
        <v/>
      </c>
      <c r="F80" s="15" t="str">
        <f>IF(E80&lt;&gt;"ОК","",INDEX('Номенклатура'!$B$6:$B$205,SUMPRODUCT(EXACT('Номенклатура'!$A$6:$A$205,B80)*(ROW('Номенклатура'!$A$6:$A$205)-5)))&amp;"")</f>
        <v/>
      </c>
      <c r="G80" s="17" t="str">
        <f>IF(E80&lt;&gt;"ОК","",INDEX('Номенклатура'!$D$6:$D$205,SUMPRODUCT(EXACT('Номенклатура'!$A$6:$A$205,B80)*(ROW('Номенклатура'!$A$6:$A$205)-5)))&amp;"")</f>
        <v/>
      </c>
      <c r="H80" s="18" t="str">
        <f>IF(E80&lt;&gt;"ОК","",ROUND(N(INDEX('Номенклатура'!$F$6:$F$205,SUMPRODUCT(EXACT('Номенклатура'!$A$6:$A$205,B80)*(ROW('Номенклатура'!$A$6:$A$205)-5))))+SUMIFS('Движения'!$F$6:$F$5005,'Движения'!$B$6:$B$5005,B80,'Движения'!$A$6:$A$5005,"&lt;"&amp;(Q80+1))-SUMIFS('Движения'!$F$6:$F$5005,'Движения'!$B$6:$B$5005,B80,'Движения'!$C$6:$C$5005,"Корректировка остатка",'Движения'!$A$6:$A$5005,"&gt;="&amp;Q80,'Движения'!$A$6:$A$5005,"&lt;"&amp;(Q80+1)),6))</f>
        <v/>
      </c>
      <c r="I80" s="18" t="str">
        <f>IF(E80&lt;&gt;"ОК","",ROUND(C80-H80,6))</f>
        <v/>
      </c>
      <c r="J80" s="21" t="str">
        <f>IF(E80&lt;&gt;"ОК","",IF(P80&gt;0,ABS(I80)/P80,"нет базы"))</f>
        <v/>
      </c>
      <c r="K80" s="17" t="str">
        <f>IF(E80&lt;&gt;"ОК","",IF(I80&lt;0,"Недостача",IF(I80&gt;0,"Излишек","Совпадает")))</f>
        <v/>
      </c>
      <c r="L80" s="18" t="str">
        <f>IF(E80&lt;&gt;"ОК","",ROUND(SUMIFS('Движения'!$F$6:$F$5005,'Движения'!$B$6:$B$5005,B80,'Движения'!$C$6:$C$5005,"Корректировка остатка",'Движения'!$A$6:$A$5005,"&gt;="&amp;Q80,'Движения'!$A$6:$A$5005,"&lt;"&amp;(Q80+1)),6))</f>
        <v/>
      </c>
      <c r="M80" s="18" t="str">
        <f>IF(E80&lt;&gt;"ОК","",ROUND(I80-L80,6))</f>
        <v/>
      </c>
      <c r="N80" s="15" t="str">
        <f>IF(E80&lt;&gt;"ОК","",IF(AND(I80=0,L80=0),"Корректировка не нужна",IF(M80=0,"Корректировка внесена",IF(L80=0,"Внесите корректировку на "&amp;DAY(Q80)&amp;"."&amp;MONTH(Q80)&amp;"."&amp;YEAR(Q80)&amp;": "&amp;IF(M80&gt;0,"+","")&amp;M80&amp;" "&amp;G80,"Проверьте корректировки: внесено "&amp;L80&amp;", нужно "&amp;I80&amp;" "&amp;G80))))</f>
        <v/>
      </c>
      <c r="O80" s="22" t="str">
        <f>IF(E80&lt;&gt;"ОК","",IF(SUMPRODUCT(MAX(($B$6:$B$1005=B80)*($Q$6:$Q$1005&lt;Q80)*($E$6:$E$1005="ОК")*$Q$6:$Q$1005))&gt;0,SUMPRODUCT(MAX(($B$6:$B$1005=B80)*($Q$6:$Q$1005&lt;Q80)*($E$6:$E$1005="ОК")*$Q$6:$Q$1005))+1,INT('Номенклатура'!$C$2)))</f>
        <v/>
      </c>
      <c r="P80" s="18" t="str">
        <f>IF(E80&lt;&gt;"ОК","",-(SUMIFS('Движения'!$F$6:$F$5005,'Движения'!$B$6:$B$5005,B80,'Движения'!$C$6:$C$5005,"Расход",'Движения'!$A$6:$A$5005,"&gt;="&amp;O80,'Движения'!$A$6:$A$5005,"&lt;"&amp;(Q80+1))+SUMIFS('Движения'!$F$6:$F$5005,'Движения'!$B$6:$B$5005,B80,'Движения'!$C$6:$C$5005,"Списание",'Движения'!$A$6:$A$5005,"&gt;="&amp;O80,'Движения'!$A$6:$A$5005,"&lt;"&amp;(Q80+1))))</f>
        <v/>
      </c>
      <c r="Q80" s="18" t="str">
        <f>IF(ISNUMBER(A80),INT(A80),0)</f>
        <v/>
      </c>
    </row>
    <row r="81" spans="1:17" x14ac:dyDescent="0.25">
      <c r="A81" s="16"/>
      <c r="B81" s="13"/>
      <c r="C81" s="14"/>
      <c r="D81" s="13"/>
      <c r="E81" s="15" t="str">
        <f>IF(COUNTA(A81:D81)=0,"",IF(NOT(ISNUMBER(A81)),"Укажите дату",IF(B81="","Укажите код",IF(NOT(AND(ISTEXT(B81),LEN(B81)&gt;0,LEN(B81)&lt;=30,ISNUMBER(FIND(LEFT(B81,1),"ABCDEFGHIJKLMNOPQRSTUVWXYZ")),SUMPRODUCT((MID(B81,{1,2,3,4,5,6,7,8,9,10,11,12,13,14,15,16,17,18,19,20,21,22,23,24,25,26,27,28,29,30},1)&lt;&gt;"")*ISERROR(FIND(MID(B81,{1,2,3,4,5,6,7,8,9,10,11,12,13,14,15,16,17,18,19,20,21,22,23,24,25,26,27,28,29,30},1),"ABCDEFGHIJKLMNOPQRSTUVWXYZ0123456789-_")))=0,ISERROR(VALUE(B81)))),"Недопустимый код: только латинские буквы A-Z в верхнем регистре, цифры, - и _; начало с буквы, до 30 символов (например MILK-001)",IF(SUMPRODUCT(--EXACT('Номенклатура'!$A$6:$A$205,B81))=0,"Код не найден",IF(SUMPRODUCT(--EXACT('Номенклатура'!$A$6:$A$205,B81))&gt;1,"Код повторяется в номенклатуре",IF(NOT(ISNUMBER(C81)),"Укажите фактическое количество",IF(C81&lt;0,"Факт не может быть меньше нуля",IF(NOT(ISNUMBER('Номенклатура'!$C$2)),"Укажите дату начала учёта",IF(Q81&lt;INT('Номенклатура'!$C$2),"Дата раньше начала учёта","ОК"))))))))))</f>
        <v/>
      </c>
      <c r="F81" s="15" t="str">
        <f>IF(E81&lt;&gt;"ОК","",INDEX('Номенклатура'!$B$6:$B$205,SUMPRODUCT(EXACT('Номенклатура'!$A$6:$A$205,B81)*(ROW('Номенклатура'!$A$6:$A$205)-5)))&amp;"")</f>
        <v/>
      </c>
      <c r="G81" s="17" t="str">
        <f>IF(E81&lt;&gt;"ОК","",INDEX('Номенклатура'!$D$6:$D$205,SUMPRODUCT(EXACT('Номенклатура'!$A$6:$A$205,B81)*(ROW('Номенклатура'!$A$6:$A$205)-5)))&amp;"")</f>
        <v/>
      </c>
      <c r="H81" s="18" t="str">
        <f>IF(E81&lt;&gt;"ОК","",ROUND(N(INDEX('Номенклатура'!$F$6:$F$205,SUMPRODUCT(EXACT('Номенклатура'!$A$6:$A$205,B81)*(ROW('Номенклатура'!$A$6:$A$205)-5))))+SUMIFS('Движения'!$F$6:$F$5005,'Движения'!$B$6:$B$5005,B81,'Движения'!$A$6:$A$5005,"&lt;"&amp;(Q81+1))-SUMIFS('Движения'!$F$6:$F$5005,'Движения'!$B$6:$B$5005,B81,'Движения'!$C$6:$C$5005,"Корректировка остатка",'Движения'!$A$6:$A$5005,"&gt;="&amp;Q81,'Движения'!$A$6:$A$5005,"&lt;"&amp;(Q81+1)),6))</f>
        <v/>
      </c>
      <c r="I81" s="18" t="str">
        <f>IF(E81&lt;&gt;"ОК","",ROUND(C81-H81,6))</f>
        <v/>
      </c>
      <c r="J81" s="21" t="str">
        <f>IF(E81&lt;&gt;"ОК","",IF(P81&gt;0,ABS(I81)/P81,"нет базы"))</f>
        <v/>
      </c>
      <c r="K81" s="17" t="str">
        <f>IF(E81&lt;&gt;"ОК","",IF(I81&lt;0,"Недостача",IF(I81&gt;0,"Излишек","Совпадает")))</f>
        <v/>
      </c>
      <c r="L81" s="18" t="str">
        <f>IF(E81&lt;&gt;"ОК","",ROUND(SUMIFS('Движения'!$F$6:$F$5005,'Движения'!$B$6:$B$5005,B81,'Движения'!$C$6:$C$5005,"Корректировка остатка",'Движения'!$A$6:$A$5005,"&gt;="&amp;Q81,'Движения'!$A$6:$A$5005,"&lt;"&amp;(Q81+1)),6))</f>
        <v/>
      </c>
      <c r="M81" s="18" t="str">
        <f>IF(E81&lt;&gt;"ОК","",ROUND(I81-L81,6))</f>
        <v/>
      </c>
      <c r="N81" s="15" t="str">
        <f>IF(E81&lt;&gt;"ОК","",IF(AND(I81=0,L81=0),"Корректировка не нужна",IF(M81=0,"Корректировка внесена",IF(L81=0,"Внесите корректировку на "&amp;DAY(Q81)&amp;"."&amp;MONTH(Q81)&amp;"."&amp;YEAR(Q81)&amp;": "&amp;IF(M81&gt;0,"+","")&amp;M81&amp;" "&amp;G81,"Проверьте корректировки: внесено "&amp;L81&amp;", нужно "&amp;I81&amp;" "&amp;G81))))</f>
        <v/>
      </c>
      <c r="O81" s="22" t="str">
        <f>IF(E81&lt;&gt;"ОК","",IF(SUMPRODUCT(MAX(($B$6:$B$1005=B81)*($Q$6:$Q$1005&lt;Q81)*($E$6:$E$1005="ОК")*$Q$6:$Q$1005))&gt;0,SUMPRODUCT(MAX(($B$6:$B$1005=B81)*($Q$6:$Q$1005&lt;Q81)*($E$6:$E$1005="ОК")*$Q$6:$Q$1005))+1,INT('Номенклатура'!$C$2)))</f>
        <v/>
      </c>
      <c r="P81" s="18" t="str">
        <f>IF(E81&lt;&gt;"ОК","",-(SUMIFS('Движения'!$F$6:$F$5005,'Движения'!$B$6:$B$5005,B81,'Движения'!$C$6:$C$5005,"Расход",'Движения'!$A$6:$A$5005,"&gt;="&amp;O81,'Движения'!$A$6:$A$5005,"&lt;"&amp;(Q81+1))+SUMIFS('Движения'!$F$6:$F$5005,'Движения'!$B$6:$B$5005,B81,'Движения'!$C$6:$C$5005,"Списание",'Движения'!$A$6:$A$5005,"&gt;="&amp;O81,'Движения'!$A$6:$A$5005,"&lt;"&amp;(Q81+1))))</f>
        <v/>
      </c>
      <c r="Q81" s="18" t="str">
        <f>IF(ISNUMBER(A81),INT(A81),0)</f>
        <v/>
      </c>
    </row>
    <row r="82" spans="1:17" x14ac:dyDescent="0.25">
      <c r="A82" s="16"/>
      <c r="B82" s="13"/>
      <c r="C82" s="14"/>
      <c r="D82" s="13"/>
      <c r="E82" s="15" t="str">
        <f>IF(COUNTA(A82:D82)=0,"",IF(NOT(ISNUMBER(A82)),"Укажите дату",IF(B82="","Укажите код",IF(NOT(AND(ISTEXT(B82),LEN(B82)&gt;0,LEN(B82)&lt;=30,ISNUMBER(FIND(LEFT(B82,1),"ABCDEFGHIJKLMNOPQRSTUVWXYZ")),SUMPRODUCT((MID(B82,{1,2,3,4,5,6,7,8,9,10,11,12,13,14,15,16,17,18,19,20,21,22,23,24,25,26,27,28,29,30},1)&lt;&gt;"")*ISERROR(FIND(MID(B82,{1,2,3,4,5,6,7,8,9,10,11,12,13,14,15,16,17,18,19,20,21,22,23,24,25,26,27,28,29,30},1),"ABCDEFGHIJKLMNOPQRSTUVWXYZ0123456789-_")))=0,ISERROR(VALUE(B82)))),"Недопустимый код: только латинские буквы A-Z в верхнем регистре, цифры, - и _; начало с буквы, до 30 символов (например MILK-001)",IF(SUMPRODUCT(--EXACT('Номенклатура'!$A$6:$A$205,B82))=0,"Код не найден",IF(SUMPRODUCT(--EXACT('Номенклатура'!$A$6:$A$205,B82))&gt;1,"Код повторяется в номенклатуре",IF(NOT(ISNUMBER(C82)),"Укажите фактическое количество",IF(C82&lt;0,"Факт не может быть меньше нуля",IF(NOT(ISNUMBER('Номенклатура'!$C$2)),"Укажите дату начала учёта",IF(Q82&lt;INT('Номенклатура'!$C$2),"Дата раньше начала учёта","ОК"))))))))))</f>
        <v/>
      </c>
      <c r="F82" s="15" t="str">
        <f>IF(E82&lt;&gt;"ОК","",INDEX('Номенклатура'!$B$6:$B$205,SUMPRODUCT(EXACT('Номенклатура'!$A$6:$A$205,B82)*(ROW('Номенклатура'!$A$6:$A$205)-5)))&amp;"")</f>
        <v/>
      </c>
      <c r="G82" s="17" t="str">
        <f>IF(E82&lt;&gt;"ОК","",INDEX('Номенклатура'!$D$6:$D$205,SUMPRODUCT(EXACT('Номенклатура'!$A$6:$A$205,B82)*(ROW('Номенклатура'!$A$6:$A$205)-5)))&amp;"")</f>
        <v/>
      </c>
      <c r="H82" s="18" t="str">
        <f>IF(E82&lt;&gt;"ОК","",ROUND(N(INDEX('Номенклатура'!$F$6:$F$205,SUMPRODUCT(EXACT('Номенклатура'!$A$6:$A$205,B82)*(ROW('Номенклатура'!$A$6:$A$205)-5))))+SUMIFS('Движения'!$F$6:$F$5005,'Движения'!$B$6:$B$5005,B82,'Движения'!$A$6:$A$5005,"&lt;"&amp;(Q82+1))-SUMIFS('Движения'!$F$6:$F$5005,'Движения'!$B$6:$B$5005,B82,'Движения'!$C$6:$C$5005,"Корректировка остатка",'Движения'!$A$6:$A$5005,"&gt;="&amp;Q82,'Движения'!$A$6:$A$5005,"&lt;"&amp;(Q82+1)),6))</f>
        <v/>
      </c>
      <c r="I82" s="18" t="str">
        <f>IF(E82&lt;&gt;"ОК","",ROUND(C82-H82,6))</f>
        <v/>
      </c>
      <c r="J82" s="21" t="str">
        <f>IF(E82&lt;&gt;"ОК","",IF(P82&gt;0,ABS(I82)/P82,"нет базы"))</f>
        <v/>
      </c>
      <c r="K82" s="17" t="str">
        <f>IF(E82&lt;&gt;"ОК","",IF(I82&lt;0,"Недостача",IF(I82&gt;0,"Излишек","Совпадает")))</f>
        <v/>
      </c>
      <c r="L82" s="18" t="str">
        <f>IF(E82&lt;&gt;"ОК","",ROUND(SUMIFS('Движения'!$F$6:$F$5005,'Движения'!$B$6:$B$5005,B82,'Движения'!$C$6:$C$5005,"Корректировка остатка",'Движения'!$A$6:$A$5005,"&gt;="&amp;Q82,'Движения'!$A$6:$A$5005,"&lt;"&amp;(Q82+1)),6))</f>
        <v/>
      </c>
      <c r="M82" s="18" t="str">
        <f>IF(E82&lt;&gt;"ОК","",ROUND(I82-L82,6))</f>
        <v/>
      </c>
      <c r="N82" s="15" t="str">
        <f>IF(E82&lt;&gt;"ОК","",IF(AND(I82=0,L82=0),"Корректировка не нужна",IF(M82=0,"Корректировка внесена",IF(L82=0,"Внесите корректировку на "&amp;DAY(Q82)&amp;"."&amp;MONTH(Q82)&amp;"."&amp;YEAR(Q82)&amp;": "&amp;IF(M82&gt;0,"+","")&amp;M82&amp;" "&amp;G82,"Проверьте корректировки: внесено "&amp;L82&amp;", нужно "&amp;I82&amp;" "&amp;G82))))</f>
        <v/>
      </c>
      <c r="O82" s="22" t="str">
        <f>IF(E82&lt;&gt;"ОК","",IF(SUMPRODUCT(MAX(($B$6:$B$1005=B82)*($Q$6:$Q$1005&lt;Q82)*($E$6:$E$1005="ОК")*$Q$6:$Q$1005))&gt;0,SUMPRODUCT(MAX(($B$6:$B$1005=B82)*($Q$6:$Q$1005&lt;Q82)*($E$6:$E$1005="ОК")*$Q$6:$Q$1005))+1,INT('Номенклатура'!$C$2)))</f>
        <v/>
      </c>
      <c r="P82" s="18" t="str">
        <f>IF(E82&lt;&gt;"ОК","",-(SUMIFS('Движения'!$F$6:$F$5005,'Движения'!$B$6:$B$5005,B82,'Движения'!$C$6:$C$5005,"Расход",'Движения'!$A$6:$A$5005,"&gt;="&amp;O82,'Движения'!$A$6:$A$5005,"&lt;"&amp;(Q82+1))+SUMIFS('Движения'!$F$6:$F$5005,'Движения'!$B$6:$B$5005,B82,'Движения'!$C$6:$C$5005,"Списание",'Движения'!$A$6:$A$5005,"&gt;="&amp;O82,'Движения'!$A$6:$A$5005,"&lt;"&amp;(Q82+1))))</f>
        <v/>
      </c>
      <c r="Q82" s="18" t="str">
        <f>IF(ISNUMBER(A82),INT(A82),0)</f>
        <v/>
      </c>
    </row>
    <row r="83" spans="1:17" x14ac:dyDescent="0.25">
      <c r="A83" s="16"/>
      <c r="B83" s="13"/>
      <c r="C83" s="14"/>
      <c r="D83" s="13"/>
      <c r="E83" s="15" t="str">
        <f>IF(COUNTA(A83:D83)=0,"",IF(NOT(ISNUMBER(A83)),"Укажите дату",IF(B83="","Укажите код",IF(NOT(AND(ISTEXT(B83),LEN(B83)&gt;0,LEN(B83)&lt;=30,ISNUMBER(FIND(LEFT(B83,1),"ABCDEFGHIJKLMNOPQRSTUVWXYZ")),SUMPRODUCT((MID(B83,{1,2,3,4,5,6,7,8,9,10,11,12,13,14,15,16,17,18,19,20,21,22,23,24,25,26,27,28,29,30},1)&lt;&gt;"")*ISERROR(FIND(MID(B83,{1,2,3,4,5,6,7,8,9,10,11,12,13,14,15,16,17,18,19,20,21,22,23,24,25,26,27,28,29,30},1),"ABCDEFGHIJKLMNOPQRSTUVWXYZ0123456789-_")))=0,ISERROR(VALUE(B83)))),"Недопустимый код: только латинские буквы A-Z в верхнем регистре, цифры, - и _; начало с буквы, до 30 символов (например MILK-001)",IF(SUMPRODUCT(--EXACT('Номенклатура'!$A$6:$A$205,B83))=0,"Код не найден",IF(SUMPRODUCT(--EXACT('Номенклатура'!$A$6:$A$205,B83))&gt;1,"Код повторяется в номенклатуре",IF(NOT(ISNUMBER(C83)),"Укажите фактическое количество",IF(C83&lt;0,"Факт не может быть меньше нуля",IF(NOT(ISNUMBER('Номенклатура'!$C$2)),"Укажите дату начала учёта",IF(Q83&lt;INT('Номенклатура'!$C$2),"Дата раньше начала учёта","ОК"))))))))))</f>
        <v/>
      </c>
      <c r="F83" s="15" t="str">
        <f>IF(E83&lt;&gt;"ОК","",INDEX('Номенклатура'!$B$6:$B$205,SUMPRODUCT(EXACT('Номенклатура'!$A$6:$A$205,B83)*(ROW('Номенклатура'!$A$6:$A$205)-5)))&amp;"")</f>
        <v/>
      </c>
      <c r="G83" s="17" t="str">
        <f>IF(E83&lt;&gt;"ОК","",INDEX('Номенклатура'!$D$6:$D$205,SUMPRODUCT(EXACT('Номенклатура'!$A$6:$A$205,B83)*(ROW('Номенклатура'!$A$6:$A$205)-5)))&amp;"")</f>
        <v/>
      </c>
      <c r="H83" s="18" t="str">
        <f>IF(E83&lt;&gt;"ОК","",ROUND(N(INDEX('Номенклатура'!$F$6:$F$205,SUMPRODUCT(EXACT('Номенклатура'!$A$6:$A$205,B83)*(ROW('Номенклатура'!$A$6:$A$205)-5))))+SUMIFS('Движения'!$F$6:$F$5005,'Движения'!$B$6:$B$5005,B83,'Движения'!$A$6:$A$5005,"&lt;"&amp;(Q83+1))-SUMIFS('Движения'!$F$6:$F$5005,'Движения'!$B$6:$B$5005,B83,'Движения'!$C$6:$C$5005,"Корректировка остатка",'Движения'!$A$6:$A$5005,"&gt;="&amp;Q83,'Движения'!$A$6:$A$5005,"&lt;"&amp;(Q83+1)),6))</f>
        <v/>
      </c>
      <c r="I83" s="18" t="str">
        <f>IF(E83&lt;&gt;"ОК","",ROUND(C83-H83,6))</f>
        <v/>
      </c>
      <c r="J83" s="21" t="str">
        <f>IF(E83&lt;&gt;"ОК","",IF(P83&gt;0,ABS(I83)/P83,"нет базы"))</f>
        <v/>
      </c>
      <c r="K83" s="17" t="str">
        <f>IF(E83&lt;&gt;"ОК","",IF(I83&lt;0,"Недостача",IF(I83&gt;0,"Излишек","Совпадает")))</f>
        <v/>
      </c>
      <c r="L83" s="18" t="str">
        <f>IF(E83&lt;&gt;"ОК","",ROUND(SUMIFS('Движения'!$F$6:$F$5005,'Движения'!$B$6:$B$5005,B83,'Движения'!$C$6:$C$5005,"Корректировка остатка",'Движения'!$A$6:$A$5005,"&gt;="&amp;Q83,'Движения'!$A$6:$A$5005,"&lt;"&amp;(Q83+1)),6))</f>
        <v/>
      </c>
      <c r="M83" s="18" t="str">
        <f>IF(E83&lt;&gt;"ОК","",ROUND(I83-L83,6))</f>
        <v/>
      </c>
      <c r="N83" s="15" t="str">
        <f>IF(E83&lt;&gt;"ОК","",IF(AND(I83=0,L83=0),"Корректировка не нужна",IF(M83=0,"Корректировка внесена",IF(L83=0,"Внесите корректировку на "&amp;DAY(Q83)&amp;"."&amp;MONTH(Q83)&amp;"."&amp;YEAR(Q83)&amp;": "&amp;IF(M83&gt;0,"+","")&amp;M83&amp;" "&amp;G83,"Проверьте корректировки: внесено "&amp;L83&amp;", нужно "&amp;I83&amp;" "&amp;G83))))</f>
        <v/>
      </c>
      <c r="O83" s="22" t="str">
        <f>IF(E83&lt;&gt;"ОК","",IF(SUMPRODUCT(MAX(($B$6:$B$1005=B83)*($Q$6:$Q$1005&lt;Q83)*($E$6:$E$1005="ОК")*$Q$6:$Q$1005))&gt;0,SUMPRODUCT(MAX(($B$6:$B$1005=B83)*($Q$6:$Q$1005&lt;Q83)*($E$6:$E$1005="ОК")*$Q$6:$Q$1005))+1,INT('Номенклатура'!$C$2)))</f>
        <v/>
      </c>
      <c r="P83" s="18" t="str">
        <f>IF(E83&lt;&gt;"ОК","",-(SUMIFS('Движения'!$F$6:$F$5005,'Движения'!$B$6:$B$5005,B83,'Движения'!$C$6:$C$5005,"Расход",'Движения'!$A$6:$A$5005,"&gt;="&amp;O83,'Движения'!$A$6:$A$5005,"&lt;"&amp;(Q83+1))+SUMIFS('Движения'!$F$6:$F$5005,'Движения'!$B$6:$B$5005,B83,'Движения'!$C$6:$C$5005,"Списание",'Движения'!$A$6:$A$5005,"&gt;="&amp;O83,'Движения'!$A$6:$A$5005,"&lt;"&amp;(Q83+1))))</f>
        <v/>
      </c>
      <c r="Q83" s="18" t="str">
        <f>IF(ISNUMBER(A83),INT(A83),0)</f>
        <v/>
      </c>
    </row>
    <row r="84" spans="1:17" x14ac:dyDescent="0.25">
      <c r="A84" s="16"/>
      <c r="B84" s="13"/>
      <c r="C84" s="14"/>
      <c r="D84" s="13"/>
      <c r="E84" s="15" t="str">
        <f>IF(COUNTA(A84:D84)=0,"",IF(NOT(ISNUMBER(A84)),"Укажите дату",IF(B84="","Укажите код",IF(NOT(AND(ISTEXT(B84),LEN(B84)&gt;0,LEN(B84)&lt;=30,ISNUMBER(FIND(LEFT(B84,1),"ABCDEFGHIJKLMNOPQRSTUVWXYZ")),SUMPRODUCT((MID(B84,{1,2,3,4,5,6,7,8,9,10,11,12,13,14,15,16,17,18,19,20,21,22,23,24,25,26,27,28,29,30},1)&lt;&gt;"")*ISERROR(FIND(MID(B84,{1,2,3,4,5,6,7,8,9,10,11,12,13,14,15,16,17,18,19,20,21,22,23,24,25,26,27,28,29,30},1),"ABCDEFGHIJKLMNOPQRSTUVWXYZ0123456789-_")))=0,ISERROR(VALUE(B84)))),"Недопустимый код: только латинские буквы A-Z в верхнем регистре, цифры, - и _; начало с буквы, до 30 символов (например MILK-001)",IF(SUMPRODUCT(--EXACT('Номенклатура'!$A$6:$A$205,B84))=0,"Код не найден",IF(SUMPRODUCT(--EXACT('Номенклатура'!$A$6:$A$205,B84))&gt;1,"Код повторяется в номенклатуре",IF(NOT(ISNUMBER(C84)),"Укажите фактическое количество",IF(C84&lt;0,"Факт не может быть меньше нуля",IF(NOT(ISNUMBER('Номенклатура'!$C$2)),"Укажите дату начала учёта",IF(Q84&lt;INT('Номенклатура'!$C$2),"Дата раньше начала учёта","ОК"))))))))))</f>
        <v/>
      </c>
      <c r="F84" s="15" t="str">
        <f>IF(E84&lt;&gt;"ОК","",INDEX('Номенклатура'!$B$6:$B$205,SUMPRODUCT(EXACT('Номенклатура'!$A$6:$A$205,B84)*(ROW('Номенклатура'!$A$6:$A$205)-5)))&amp;"")</f>
        <v/>
      </c>
      <c r="G84" s="17" t="str">
        <f>IF(E84&lt;&gt;"ОК","",INDEX('Номенклатура'!$D$6:$D$205,SUMPRODUCT(EXACT('Номенклатура'!$A$6:$A$205,B84)*(ROW('Номенклатура'!$A$6:$A$205)-5)))&amp;"")</f>
        <v/>
      </c>
      <c r="H84" s="18" t="str">
        <f>IF(E84&lt;&gt;"ОК","",ROUND(N(INDEX('Номенклатура'!$F$6:$F$205,SUMPRODUCT(EXACT('Номенклатура'!$A$6:$A$205,B84)*(ROW('Номенклатура'!$A$6:$A$205)-5))))+SUMIFS('Движения'!$F$6:$F$5005,'Движения'!$B$6:$B$5005,B84,'Движения'!$A$6:$A$5005,"&lt;"&amp;(Q84+1))-SUMIFS('Движения'!$F$6:$F$5005,'Движения'!$B$6:$B$5005,B84,'Движения'!$C$6:$C$5005,"Корректировка остатка",'Движения'!$A$6:$A$5005,"&gt;="&amp;Q84,'Движения'!$A$6:$A$5005,"&lt;"&amp;(Q84+1)),6))</f>
        <v/>
      </c>
      <c r="I84" s="18" t="str">
        <f>IF(E84&lt;&gt;"ОК","",ROUND(C84-H84,6))</f>
        <v/>
      </c>
      <c r="J84" s="21" t="str">
        <f>IF(E84&lt;&gt;"ОК","",IF(P84&gt;0,ABS(I84)/P84,"нет базы"))</f>
        <v/>
      </c>
      <c r="K84" s="17" t="str">
        <f>IF(E84&lt;&gt;"ОК","",IF(I84&lt;0,"Недостача",IF(I84&gt;0,"Излишек","Совпадает")))</f>
        <v/>
      </c>
      <c r="L84" s="18" t="str">
        <f>IF(E84&lt;&gt;"ОК","",ROUND(SUMIFS('Движения'!$F$6:$F$5005,'Движения'!$B$6:$B$5005,B84,'Движения'!$C$6:$C$5005,"Корректировка остатка",'Движения'!$A$6:$A$5005,"&gt;="&amp;Q84,'Движения'!$A$6:$A$5005,"&lt;"&amp;(Q84+1)),6))</f>
        <v/>
      </c>
      <c r="M84" s="18" t="str">
        <f>IF(E84&lt;&gt;"ОК","",ROUND(I84-L84,6))</f>
        <v/>
      </c>
      <c r="N84" s="15" t="str">
        <f>IF(E84&lt;&gt;"ОК","",IF(AND(I84=0,L84=0),"Корректировка не нужна",IF(M84=0,"Корректировка внесена",IF(L84=0,"Внесите корректировку на "&amp;DAY(Q84)&amp;"."&amp;MONTH(Q84)&amp;"."&amp;YEAR(Q84)&amp;": "&amp;IF(M84&gt;0,"+","")&amp;M84&amp;" "&amp;G84,"Проверьте корректировки: внесено "&amp;L84&amp;", нужно "&amp;I84&amp;" "&amp;G84))))</f>
        <v/>
      </c>
      <c r="O84" s="22" t="str">
        <f>IF(E84&lt;&gt;"ОК","",IF(SUMPRODUCT(MAX(($B$6:$B$1005=B84)*($Q$6:$Q$1005&lt;Q84)*($E$6:$E$1005="ОК")*$Q$6:$Q$1005))&gt;0,SUMPRODUCT(MAX(($B$6:$B$1005=B84)*($Q$6:$Q$1005&lt;Q84)*($E$6:$E$1005="ОК")*$Q$6:$Q$1005))+1,INT('Номенклатура'!$C$2)))</f>
        <v/>
      </c>
      <c r="P84" s="18" t="str">
        <f>IF(E84&lt;&gt;"ОК","",-(SUMIFS('Движения'!$F$6:$F$5005,'Движения'!$B$6:$B$5005,B84,'Движения'!$C$6:$C$5005,"Расход",'Движения'!$A$6:$A$5005,"&gt;="&amp;O84,'Движения'!$A$6:$A$5005,"&lt;"&amp;(Q84+1))+SUMIFS('Движения'!$F$6:$F$5005,'Движения'!$B$6:$B$5005,B84,'Движения'!$C$6:$C$5005,"Списание",'Движения'!$A$6:$A$5005,"&gt;="&amp;O84,'Движения'!$A$6:$A$5005,"&lt;"&amp;(Q84+1))))</f>
        <v/>
      </c>
      <c r="Q84" s="18" t="str">
        <f>IF(ISNUMBER(A84),INT(A84),0)</f>
        <v/>
      </c>
    </row>
    <row r="85" spans="1:17" x14ac:dyDescent="0.25">
      <c r="A85" s="16"/>
      <c r="B85" s="13"/>
      <c r="C85" s="14"/>
      <c r="D85" s="13"/>
      <c r="E85" s="15" t="str">
        <f>IF(COUNTA(A85:D85)=0,"",IF(NOT(ISNUMBER(A85)),"Укажите дату",IF(B85="","Укажите код",IF(NOT(AND(ISTEXT(B85),LEN(B85)&gt;0,LEN(B85)&lt;=30,ISNUMBER(FIND(LEFT(B85,1),"ABCDEFGHIJKLMNOPQRSTUVWXYZ")),SUMPRODUCT((MID(B85,{1,2,3,4,5,6,7,8,9,10,11,12,13,14,15,16,17,18,19,20,21,22,23,24,25,26,27,28,29,30},1)&lt;&gt;"")*ISERROR(FIND(MID(B85,{1,2,3,4,5,6,7,8,9,10,11,12,13,14,15,16,17,18,19,20,21,22,23,24,25,26,27,28,29,30},1),"ABCDEFGHIJKLMNOPQRSTUVWXYZ0123456789-_")))=0,ISERROR(VALUE(B85)))),"Недопустимый код: только латинские буквы A-Z в верхнем регистре, цифры, - и _; начало с буквы, до 30 символов (например MILK-001)",IF(SUMPRODUCT(--EXACT('Номенклатура'!$A$6:$A$205,B85))=0,"Код не найден",IF(SUMPRODUCT(--EXACT('Номенклатура'!$A$6:$A$205,B85))&gt;1,"Код повторяется в номенклатуре",IF(NOT(ISNUMBER(C85)),"Укажите фактическое количество",IF(C85&lt;0,"Факт не может быть меньше нуля",IF(NOT(ISNUMBER('Номенклатура'!$C$2)),"Укажите дату начала учёта",IF(Q85&lt;INT('Номенклатура'!$C$2),"Дата раньше начала учёта","ОК"))))))))))</f>
        <v/>
      </c>
      <c r="F85" s="15" t="str">
        <f>IF(E85&lt;&gt;"ОК","",INDEX('Номенклатура'!$B$6:$B$205,SUMPRODUCT(EXACT('Номенклатура'!$A$6:$A$205,B85)*(ROW('Номенклатура'!$A$6:$A$205)-5)))&amp;"")</f>
        <v/>
      </c>
      <c r="G85" s="17" t="str">
        <f>IF(E85&lt;&gt;"ОК","",INDEX('Номенклатура'!$D$6:$D$205,SUMPRODUCT(EXACT('Номенклатура'!$A$6:$A$205,B85)*(ROW('Номенклатура'!$A$6:$A$205)-5)))&amp;"")</f>
        <v/>
      </c>
      <c r="H85" s="18" t="str">
        <f>IF(E85&lt;&gt;"ОК","",ROUND(N(INDEX('Номенклатура'!$F$6:$F$205,SUMPRODUCT(EXACT('Номенклатура'!$A$6:$A$205,B85)*(ROW('Номенклатура'!$A$6:$A$205)-5))))+SUMIFS('Движения'!$F$6:$F$5005,'Движения'!$B$6:$B$5005,B85,'Движения'!$A$6:$A$5005,"&lt;"&amp;(Q85+1))-SUMIFS('Движения'!$F$6:$F$5005,'Движения'!$B$6:$B$5005,B85,'Движения'!$C$6:$C$5005,"Корректировка остатка",'Движения'!$A$6:$A$5005,"&gt;="&amp;Q85,'Движения'!$A$6:$A$5005,"&lt;"&amp;(Q85+1)),6))</f>
        <v/>
      </c>
      <c r="I85" s="18" t="str">
        <f>IF(E85&lt;&gt;"ОК","",ROUND(C85-H85,6))</f>
        <v/>
      </c>
      <c r="J85" s="21" t="str">
        <f>IF(E85&lt;&gt;"ОК","",IF(P85&gt;0,ABS(I85)/P85,"нет базы"))</f>
        <v/>
      </c>
      <c r="K85" s="17" t="str">
        <f>IF(E85&lt;&gt;"ОК","",IF(I85&lt;0,"Недостача",IF(I85&gt;0,"Излишек","Совпадает")))</f>
        <v/>
      </c>
      <c r="L85" s="18" t="str">
        <f>IF(E85&lt;&gt;"ОК","",ROUND(SUMIFS('Движения'!$F$6:$F$5005,'Движения'!$B$6:$B$5005,B85,'Движения'!$C$6:$C$5005,"Корректировка остатка",'Движения'!$A$6:$A$5005,"&gt;="&amp;Q85,'Движения'!$A$6:$A$5005,"&lt;"&amp;(Q85+1)),6))</f>
        <v/>
      </c>
      <c r="M85" s="18" t="str">
        <f>IF(E85&lt;&gt;"ОК","",ROUND(I85-L85,6))</f>
        <v/>
      </c>
      <c r="N85" s="15" t="str">
        <f>IF(E85&lt;&gt;"ОК","",IF(AND(I85=0,L85=0),"Корректировка не нужна",IF(M85=0,"Корректировка внесена",IF(L85=0,"Внесите корректировку на "&amp;DAY(Q85)&amp;"."&amp;MONTH(Q85)&amp;"."&amp;YEAR(Q85)&amp;": "&amp;IF(M85&gt;0,"+","")&amp;M85&amp;" "&amp;G85,"Проверьте корректировки: внесено "&amp;L85&amp;", нужно "&amp;I85&amp;" "&amp;G85))))</f>
        <v/>
      </c>
      <c r="O85" s="22" t="str">
        <f>IF(E85&lt;&gt;"ОК","",IF(SUMPRODUCT(MAX(($B$6:$B$1005=B85)*($Q$6:$Q$1005&lt;Q85)*($E$6:$E$1005="ОК")*$Q$6:$Q$1005))&gt;0,SUMPRODUCT(MAX(($B$6:$B$1005=B85)*($Q$6:$Q$1005&lt;Q85)*($E$6:$E$1005="ОК")*$Q$6:$Q$1005))+1,INT('Номенклатура'!$C$2)))</f>
        <v/>
      </c>
      <c r="P85" s="18" t="str">
        <f>IF(E85&lt;&gt;"ОК","",-(SUMIFS('Движения'!$F$6:$F$5005,'Движения'!$B$6:$B$5005,B85,'Движения'!$C$6:$C$5005,"Расход",'Движения'!$A$6:$A$5005,"&gt;="&amp;O85,'Движения'!$A$6:$A$5005,"&lt;"&amp;(Q85+1))+SUMIFS('Движения'!$F$6:$F$5005,'Движения'!$B$6:$B$5005,B85,'Движения'!$C$6:$C$5005,"Списание",'Движения'!$A$6:$A$5005,"&gt;="&amp;O85,'Движения'!$A$6:$A$5005,"&lt;"&amp;(Q85+1))))</f>
        <v/>
      </c>
      <c r="Q85" s="18" t="str">
        <f>IF(ISNUMBER(A85),INT(A85),0)</f>
        <v/>
      </c>
    </row>
    <row r="86" spans="1:17" x14ac:dyDescent="0.25">
      <c r="A86" s="16"/>
      <c r="B86" s="13"/>
      <c r="C86" s="14"/>
      <c r="D86" s="13"/>
      <c r="E86" s="15" t="str">
        <f>IF(COUNTA(A86:D86)=0,"",IF(NOT(ISNUMBER(A86)),"Укажите дату",IF(B86="","Укажите код",IF(NOT(AND(ISTEXT(B86),LEN(B86)&gt;0,LEN(B86)&lt;=30,ISNUMBER(FIND(LEFT(B86,1),"ABCDEFGHIJKLMNOPQRSTUVWXYZ")),SUMPRODUCT((MID(B86,{1,2,3,4,5,6,7,8,9,10,11,12,13,14,15,16,17,18,19,20,21,22,23,24,25,26,27,28,29,30},1)&lt;&gt;"")*ISERROR(FIND(MID(B86,{1,2,3,4,5,6,7,8,9,10,11,12,13,14,15,16,17,18,19,20,21,22,23,24,25,26,27,28,29,30},1),"ABCDEFGHIJKLMNOPQRSTUVWXYZ0123456789-_")))=0,ISERROR(VALUE(B86)))),"Недопустимый код: только латинские буквы A-Z в верхнем регистре, цифры, - и _; начало с буквы, до 30 символов (например MILK-001)",IF(SUMPRODUCT(--EXACT('Номенклатура'!$A$6:$A$205,B86))=0,"Код не найден",IF(SUMPRODUCT(--EXACT('Номенклатура'!$A$6:$A$205,B86))&gt;1,"Код повторяется в номенклатуре",IF(NOT(ISNUMBER(C86)),"Укажите фактическое количество",IF(C86&lt;0,"Факт не может быть меньше нуля",IF(NOT(ISNUMBER('Номенклатура'!$C$2)),"Укажите дату начала учёта",IF(Q86&lt;INT('Номенклатура'!$C$2),"Дата раньше начала учёта","ОК"))))))))))</f>
        <v/>
      </c>
      <c r="F86" s="15" t="str">
        <f>IF(E86&lt;&gt;"ОК","",INDEX('Номенклатура'!$B$6:$B$205,SUMPRODUCT(EXACT('Номенклатура'!$A$6:$A$205,B86)*(ROW('Номенклатура'!$A$6:$A$205)-5)))&amp;"")</f>
        <v/>
      </c>
      <c r="G86" s="17" t="str">
        <f>IF(E86&lt;&gt;"ОК","",INDEX('Номенклатура'!$D$6:$D$205,SUMPRODUCT(EXACT('Номенклатура'!$A$6:$A$205,B86)*(ROW('Номенклатура'!$A$6:$A$205)-5)))&amp;"")</f>
        <v/>
      </c>
      <c r="H86" s="18" t="str">
        <f>IF(E86&lt;&gt;"ОК","",ROUND(N(INDEX('Номенклатура'!$F$6:$F$205,SUMPRODUCT(EXACT('Номенклатура'!$A$6:$A$205,B86)*(ROW('Номенклатура'!$A$6:$A$205)-5))))+SUMIFS('Движения'!$F$6:$F$5005,'Движения'!$B$6:$B$5005,B86,'Движения'!$A$6:$A$5005,"&lt;"&amp;(Q86+1))-SUMIFS('Движения'!$F$6:$F$5005,'Движения'!$B$6:$B$5005,B86,'Движения'!$C$6:$C$5005,"Корректировка остатка",'Движения'!$A$6:$A$5005,"&gt;="&amp;Q86,'Движения'!$A$6:$A$5005,"&lt;"&amp;(Q86+1)),6))</f>
        <v/>
      </c>
      <c r="I86" s="18" t="str">
        <f>IF(E86&lt;&gt;"ОК","",ROUND(C86-H86,6))</f>
        <v/>
      </c>
      <c r="J86" s="21" t="str">
        <f>IF(E86&lt;&gt;"ОК","",IF(P86&gt;0,ABS(I86)/P86,"нет базы"))</f>
        <v/>
      </c>
      <c r="K86" s="17" t="str">
        <f>IF(E86&lt;&gt;"ОК","",IF(I86&lt;0,"Недостача",IF(I86&gt;0,"Излишек","Совпадает")))</f>
        <v/>
      </c>
      <c r="L86" s="18" t="str">
        <f>IF(E86&lt;&gt;"ОК","",ROUND(SUMIFS('Движения'!$F$6:$F$5005,'Движения'!$B$6:$B$5005,B86,'Движения'!$C$6:$C$5005,"Корректировка остатка",'Движения'!$A$6:$A$5005,"&gt;="&amp;Q86,'Движения'!$A$6:$A$5005,"&lt;"&amp;(Q86+1)),6))</f>
        <v/>
      </c>
      <c r="M86" s="18" t="str">
        <f>IF(E86&lt;&gt;"ОК","",ROUND(I86-L86,6))</f>
        <v/>
      </c>
      <c r="N86" s="15" t="str">
        <f>IF(E86&lt;&gt;"ОК","",IF(AND(I86=0,L86=0),"Корректировка не нужна",IF(M86=0,"Корректировка внесена",IF(L86=0,"Внесите корректировку на "&amp;DAY(Q86)&amp;"."&amp;MONTH(Q86)&amp;"."&amp;YEAR(Q86)&amp;": "&amp;IF(M86&gt;0,"+","")&amp;M86&amp;" "&amp;G86,"Проверьте корректировки: внесено "&amp;L86&amp;", нужно "&amp;I86&amp;" "&amp;G86))))</f>
        <v/>
      </c>
      <c r="O86" s="22" t="str">
        <f>IF(E86&lt;&gt;"ОК","",IF(SUMPRODUCT(MAX(($B$6:$B$1005=B86)*($Q$6:$Q$1005&lt;Q86)*($E$6:$E$1005="ОК")*$Q$6:$Q$1005))&gt;0,SUMPRODUCT(MAX(($B$6:$B$1005=B86)*($Q$6:$Q$1005&lt;Q86)*($E$6:$E$1005="ОК")*$Q$6:$Q$1005))+1,INT('Номенклатура'!$C$2)))</f>
        <v/>
      </c>
      <c r="P86" s="18" t="str">
        <f>IF(E86&lt;&gt;"ОК","",-(SUMIFS('Движения'!$F$6:$F$5005,'Движения'!$B$6:$B$5005,B86,'Движения'!$C$6:$C$5005,"Расход",'Движения'!$A$6:$A$5005,"&gt;="&amp;O86,'Движения'!$A$6:$A$5005,"&lt;"&amp;(Q86+1))+SUMIFS('Движения'!$F$6:$F$5005,'Движения'!$B$6:$B$5005,B86,'Движения'!$C$6:$C$5005,"Списание",'Движения'!$A$6:$A$5005,"&gt;="&amp;O86,'Движения'!$A$6:$A$5005,"&lt;"&amp;(Q86+1))))</f>
        <v/>
      </c>
      <c r="Q86" s="18" t="str">
        <f>IF(ISNUMBER(A86),INT(A86),0)</f>
        <v/>
      </c>
    </row>
    <row r="87" spans="1:17" x14ac:dyDescent="0.25">
      <c r="A87" s="16"/>
      <c r="B87" s="13"/>
      <c r="C87" s="14"/>
      <c r="D87" s="13"/>
      <c r="E87" s="15" t="str">
        <f>IF(COUNTA(A87:D87)=0,"",IF(NOT(ISNUMBER(A87)),"Укажите дату",IF(B87="","Укажите код",IF(NOT(AND(ISTEXT(B87),LEN(B87)&gt;0,LEN(B87)&lt;=30,ISNUMBER(FIND(LEFT(B87,1),"ABCDEFGHIJKLMNOPQRSTUVWXYZ")),SUMPRODUCT((MID(B87,{1,2,3,4,5,6,7,8,9,10,11,12,13,14,15,16,17,18,19,20,21,22,23,24,25,26,27,28,29,30},1)&lt;&gt;"")*ISERROR(FIND(MID(B87,{1,2,3,4,5,6,7,8,9,10,11,12,13,14,15,16,17,18,19,20,21,22,23,24,25,26,27,28,29,30},1),"ABCDEFGHIJKLMNOPQRSTUVWXYZ0123456789-_")))=0,ISERROR(VALUE(B87)))),"Недопустимый код: только латинские буквы A-Z в верхнем регистре, цифры, - и _; начало с буквы, до 30 символов (например MILK-001)",IF(SUMPRODUCT(--EXACT('Номенклатура'!$A$6:$A$205,B87))=0,"Код не найден",IF(SUMPRODUCT(--EXACT('Номенклатура'!$A$6:$A$205,B87))&gt;1,"Код повторяется в номенклатуре",IF(NOT(ISNUMBER(C87)),"Укажите фактическое количество",IF(C87&lt;0,"Факт не может быть меньше нуля",IF(NOT(ISNUMBER('Номенклатура'!$C$2)),"Укажите дату начала учёта",IF(Q87&lt;INT('Номенклатура'!$C$2),"Дата раньше начала учёта","ОК"))))))))))</f>
        <v/>
      </c>
      <c r="F87" s="15" t="str">
        <f>IF(E87&lt;&gt;"ОК","",INDEX('Номенклатура'!$B$6:$B$205,SUMPRODUCT(EXACT('Номенклатура'!$A$6:$A$205,B87)*(ROW('Номенклатура'!$A$6:$A$205)-5)))&amp;"")</f>
        <v/>
      </c>
      <c r="G87" s="17" t="str">
        <f>IF(E87&lt;&gt;"ОК","",INDEX('Номенклатура'!$D$6:$D$205,SUMPRODUCT(EXACT('Номенклатура'!$A$6:$A$205,B87)*(ROW('Номенклатура'!$A$6:$A$205)-5)))&amp;"")</f>
        <v/>
      </c>
      <c r="H87" s="18" t="str">
        <f>IF(E87&lt;&gt;"ОК","",ROUND(N(INDEX('Номенклатура'!$F$6:$F$205,SUMPRODUCT(EXACT('Номенклатура'!$A$6:$A$205,B87)*(ROW('Номенклатура'!$A$6:$A$205)-5))))+SUMIFS('Движения'!$F$6:$F$5005,'Движения'!$B$6:$B$5005,B87,'Движения'!$A$6:$A$5005,"&lt;"&amp;(Q87+1))-SUMIFS('Движения'!$F$6:$F$5005,'Движения'!$B$6:$B$5005,B87,'Движения'!$C$6:$C$5005,"Корректировка остатка",'Движения'!$A$6:$A$5005,"&gt;="&amp;Q87,'Движения'!$A$6:$A$5005,"&lt;"&amp;(Q87+1)),6))</f>
        <v/>
      </c>
      <c r="I87" s="18" t="str">
        <f>IF(E87&lt;&gt;"ОК","",ROUND(C87-H87,6))</f>
        <v/>
      </c>
      <c r="J87" s="21" t="str">
        <f>IF(E87&lt;&gt;"ОК","",IF(P87&gt;0,ABS(I87)/P87,"нет базы"))</f>
        <v/>
      </c>
      <c r="K87" s="17" t="str">
        <f>IF(E87&lt;&gt;"ОК","",IF(I87&lt;0,"Недостача",IF(I87&gt;0,"Излишек","Совпадает")))</f>
        <v/>
      </c>
      <c r="L87" s="18" t="str">
        <f>IF(E87&lt;&gt;"ОК","",ROUND(SUMIFS('Движения'!$F$6:$F$5005,'Движения'!$B$6:$B$5005,B87,'Движения'!$C$6:$C$5005,"Корректировка остатка",'Движения'!$A$6:$A$5005,"&gt;="&amp;Q87,'Движения'!$A$6:$A$5005,"&lt;"&amp;(Q87+1)),6))</f>
        <v/>
      </c>
      <c r="M87" s="18" t="str">
        <f>IF(E87&lt;&gt;"ОК","",ROUND(I87-L87,6))</f>
        <v/>
      </c>
      <c r="N87" s="15" t="str">
        <f>IF(E87&lt;&gt;"ОК","",IF(AND(I87=0,L87=0),"Корректировка не нужна",IF(M87=0,"Корректировка внесена",IF(L87=0,"Внесите корректировку на "&amp;DAY(Q87)&amp;"."&amp;MONTH(Q87)&amp;"."&amp;YEAR(Q87)&amp;": "&amp;IF(M87&gt;0,"+","")&amp;M87&amp;" "&amp;G87,"Проверьте корректировки: внесено "&amp;L87&amp;", нужно "&amp;I87&amp;" "&amp;G87))))</f>
        <v/>
      </c>
      <c r="O87" s="22" t="str">
        <f>IF(E87&lt;&gt;"ОК","",IF(SUMPRODUCT(MAX(($B$6:$B$1005=B87)*($Q$6:$Q$1005&lt;Q87)*($E$6:$E$1005="ОК")*$Q$6:$Q$1005))&gt;0,SUMPRODUCT(MAX(($B$6:$B$1005=B87)*($Q$6:$Q$1005&lt;Q87)*($E$6:$E$1005="ОК")*$Q$6:$Q$1005))+1,INT('Номенклатура'!$C$2)))</f>
        <v/>
      </c>
      <c r="P87" s="18" t="str">
        <f>IF(E87&lt;&gt;"ОК","",-(SUMIFS('Движения'!$F$6:$F$5005,'Движения'!$B$6:$B$5005,B87,'Движения'!$C$6:$C$5005,"Расход",'Движения'!$A$6:$A$5005,"&gt;="&amp;O87,'Движения'!$A$6:$A$5005,"&lt;"&amp;(Q87+1))+SUMIFS('Движения'!$F$6:$F$5005,'Движения'!$B$6:$B$5005,B87,'Движения'!$C$6:$C$5005,"Списание",'Движения'!$A$6:$A$5005,"&gt;="&amp;O87,'Движения'!$A$6:$A$5005,"&lt;"&amp;(Q87+1))))</f>
        <v/>
      </c>
      <c r="Q87" s="18" t="str">
        <f>IF(ISNUMBER(A87),INT(A87),0)</f>
        <v/>
      </c>
    </row>
    <row r="88" spans="1:17" x14ac:dyDescent="0.25">
      <c r="A88" s="16"/>
      <c r="B88" s="13"/>
      <c r="C88" s="14"/>
      <c r="D88" s="13"/>
      <c r="E88" s="15" t="str">
        <f>IF(COUNTA(A88:D88)=0,"",IF(NOT(ISNUMBER(A88)),"Укажите дату",IF(B88="","Укажите код",IF(NOT(AND(ISTEXT(B88),LEN(B88)&gt;0,LEN(B88)&lt;=30,ISNUMBER(FIND(LEFT(B88,1),"ABCDEFGHIJKLMNOPQRSTUVWXYZ")),SUMPRODUCT((MID(B88,{1,2,3,4,5,6,7,8,9,10,11,12,13,14,15,16,17,18,19,20,21,22,23,24,25,26,27,28,29,30},1)&lt;&gt;"")*ISERROR(FIND(MID(B88,{1,2,3,4,5,6,7,8,9,10,11,12,13,14,15,16,17,18,19,20,21,22,23,24,25,26,27,28,29,30},1),"ABCDEFGHIJKLMNOPQRSTUVWXYZ0123456789-_")))=0,ISERROR(VALUE(B88)))),"Недопустимый код: только латинские буквы A-Z в верхнем регистре, цифры, - и _; начало с буквы, до 30 символов (например MILK-001)",IF(SUMPRODUCT(--EXACT('Номенклатура'!$A$6:$A$205,B88))=0,"Код не найден",IF(SUMPRODUCT(--EXACT('Номенклатура'!$A$6:$A$205,B88))&gt;1,"Код повторяется в номенклатуре",IF(NOT(ISNUMBER(C88)),"Укажите фактическое количество",IF(C88&lt;0,"Факт не может быть меньше нуля",IF(NOT(ISNUMBER('Номенклатура'!$C$2)),"Укажите дату начала учёта",IF(Q88&lt;INT('Номенклатура'!$C$2),"Дата раньше начала учёта","ОК"))))))))))</f>
        <v/>
      </c>
      <c r="F88" s="15" t="str">
        <f>IF(E88&lt;&gt;"ОК","",INDEX('Номенклатура'!$B$6:$B$205,SUMPRODUCT(EXACT('Номенклатура'!$A$6:$A$205,B88)*(ROW('Номенклатура'!$A$6:$A$205)-5)))&amp;"")</f>
        <v/>
      </c>
      <c r="G88" s="17" t="str">
        <f>IF(E88&lt;&gt;"ОК","",INDEX('Номенклатура'!$D$6:$D$205,SUMPRODUCT(EXACT('Номенклатура'!$A$6:$A$205,B88)*(ROW('Номенклатура'!$A$6:$A$205)-5)))&amp;"")</f>
        <v/>
      </c>
      <c r="H88" s="18" t="str">
        <f>IF(E88&lt;&gt;"ОК","",ROUND(N(INDEX('Номенклатура'!$F$6:$F$205,SUMPRODUCT(EXACT('Номенклатура'!$A$6:$A$205,B88)*(ROW('Номенклатура'!$A$6:$A$205)-5))))+SUMIFS('Движения'!$F$6:$F$5005,'Движения'!$B$6:$B$5005,B88,'Движения'!$A$6:$A$5005,"&lt;"&amp;(Q88+1))-SUMIFS('Движения'!$F$6:$F$5005,'Движения'!$B$6:$B$5005,B88,'Движения'!$C$6:$C$5005,"Корректировка остатка",'Движения'!$A$6:$A$5005,"&gt;="&amp;Q88,'Движения'!$A$6:$A$5005,"&lt;"&amp;(Q88+1)),6))</f>
        <v/>
      </c>
      <c r="I88" s="18" t="str">
        <f>IF(E88&lt;&gt;"ОК","",ROUND(C88-H88,6))</f>
        <v/>
      </c>
      <c r="J88" s="21" t="str">
        <f>IF(E88&lt;&gt;"ОК","",IF(P88&gt;0,ABS(I88)/P88,"нет базы"))</f>
        <v/>
      </c>
      <c r="K88" s="17" t="str">
        <f>IF(E88&lt;&gt;"ОК","",IF(I88&lt;0,"Недостача",IF(I88&gt;0,"Излишек","Совпадает")))</f>
        <v/>
      </c>
      <c r="L88" s="18" t="str">
        <f>IF(E88&lt;&gt;"ОК","",ROUND(SUMIFS('Движения'!$F$6:$F$5005,'Движения'!$B$6:$B$5005,B88,'Движения'!$C$6:$C$5005,"Корректировка остатка",'Движения'!$A$6:$A$5005,"&gt;="&amp;Q88,'Движения'!$A$6:$A$5005,"&lt;"&amp;(Q88+1)),6))</f>
        <v/>
      </c>
      <c r="M88" s="18" t="str">
        <f>IF(E88&lt;&gt;"ОК","",ROUND(I88-L88,6))</f>
        <v/>
      </c>
      <c r="N88" s="15" t="str">
        <f>IF(E88&lt;&gt;"ОК","",IF(AND(I88=0,L88=0),"Корректировка не нужна",IF(M88=0,"Корректировка внесена",IF(L88=0,"Внесите корректировку на "&amp;DAY(Q88)&amp;"."&amp;MONTH(Q88)&amp;"."&amp;YEAR(Q88)&amp;": "&amp;IF(M88&gt;0,"+","")&amp;M88&amp;" "&amp;G88,"Проверьте корректировки: внесено "&amp;L88&amp;", нужно "&amp;I88&amp;" "&amp;G88))))</f>
        <v/>
      </c>
      <c r="O88" s="22" t="str">
        <f>IF(E88&lt;&gt;"ОК","",IF(SUMPRODUCT(MAX(($B$6:$B$1005=B88)*($Q$6:$Q$1005&lt;Q88)*($E$6:$E$1005="ОК")*$Q$6:$Q$1005))&gt;0,SUMPRODUCT(MAX(($B$6:$B$1005=B88)*($Q$6:$Q$1005&lt;Q88)*($E$6:$E$1005="ОК")*$Q$6:$Q$1005))+1,INT('Номенклатура'!$C$2)))</f>
        <v/>
      </c>
      <c r="P88" s="18" t="str">
        <f>IF(E88&lt;&gt;"ОК","",-(SUMIFS('Движения'!$F$6:$F$5005,'Движения'!$B$6:$B$5005,B88,'Движения'!$C$6:$C$5005,"Расход",'Движения'!$A$6:$A$5005,"&gt;="&amp;O88,'Движения'!$A$6:$A$5005,"&lt;"&amp;(Q88+1))+SUMIFS('Движения'!$F$6:$F$5005,'Движения'!$B$6:$B$5005,B88,'Движения'!$C$6:$C$5005,"Списание",'Движения'!$A$6:$A$5005,"&gt;="&amp;O88,'Движения'!$A$6:$A$5005,"&lt;"&amp;(Q88+1))))</f>
        <v/>
      </c>
      <c r="Q88" s="18" t="str">
        <f>IF(ISNUMBER(A88),INT(A88),0)</f>
        <v/>
      </c>
    </row>
    <row r="89" spans="1:17" x14ac:dyDescent="0.25">
      <c r="A89" s="16"/>
      <c r="B89" s="13"/>
      <c r="C89" s="14"/>
      <c r="D89" s="13"/>
      <c r="E89" s="15" t="str">
        <f>IF(COUNTA(A89:D89)=0,"",IF(NOT(ISNUMBER(A89)),"Укажите дату",IF(B89="","Укажите код",IF(NOT(AND(ISTEXT(B89),LEN(B89)&gt;0,LEN(B89)&lt;=30,ISNUMBER(FIND(LEFT(B89,1),"ABCDEFGHIJKLMNOPQRSTUVWXYZ")),SUMPRODUCT((MID(B89,{1,2,3,4,5,6,7,8,9,10,11,12,13,14,15,16,17,18,19,20,21,22,23,24,25,26,27,28,29,30},1)&lt;&gt;"")*ISERROR(FIND(MID(B89,{1,2,3,4,5,6,7,8,9,10,11,12,13,14,15,16,17,18,19,20,21,22,23,24,25,26,27,28,29,30},1),"ABCDEFGHIJKLMNOPQRSTUVWXYZ0123456789-_")))=0,ISERROR(VALUE(B89)))),"Недопустимый код: только латинские буквы A-Z в верхнем регистре, цифры, - и _; начало с буквы, до 30 символов (например MILK-001)",IF(SUMPRODUCT(--EXACT('Номенклатура'!$A$6:$A$205,B89))=0,"Код не найден",IF(SUMPRODUCT(--EXACT('Номенклатура'!$A$6:$A$205,B89))&gt;1,"Код повторяется в номенклатуре",IF(NOT(ISNUMBER(C89)),"Укажите фактическое количество",IF(C89&lt;0,"Факт не может быть меньше нуля",IF(NOT(ISNUMBER('Номенклатура'!$C$2)),"Укажите дату начала учёта",IF(Q89&lt;INT('Номенклатура'!$C$2),"Дата раньше начала учёта","ОК"))))))))))</f>
        <v/>
      </c>
      <c r="F89" s="15" t="str">
        <f>IF(E89&lt;&gt;"ОК","",INDEX('Номенклатура'!$B$6:$B$205,SUMPRODUCT(EXACT('Номенклатура'!$A$6:$A$205,B89)*(ROW('Номенклатура'!$A$6:$A$205)-5)))&amp;"")</f>
        <v/>
      </c>
      <c r="G89" s="17" t="str">
        <f>IF(E89&lt;&gt;"ОК","",INDEX('Номенклатура'!$D$6:$D$205,SUMPRODUCT(EXACT('Номенклатура'!$A$6:$A$205,B89)*(ROW('Номенклатура'!$A$6:$A$205)-5)))&amp;"")</f>
        <v/>
      </c>
      <c r="H89" s="18" t="str">
        <f>IF(E89&lt;&gt;"ОК","",ROUND(N(INDEX('Номенклатура'!$F$6:$F$205,SUMPRODUCT(EXACT('Номенклатура'!$A$6:$A$205,B89)*(ROW('Номенклатура'!$A$6:$A$205)-5))))+SUMIFS('Движения'!$F$6:$F$5005,'Движения'!$B$6:$B$5005,B89,'Движения'!$A$6:$A$5005,"&lt;"&amp;(Q89+1))-SUMIFS('Движения'!$F$6:$F$5005,'Движения'!$B$6:$B$5005,B89,'Движения'!$C$6:$C$5005,"Корректировка остатка",'Движения'!$A$6:$A$5005,"&gt;="&amp;Q89,'Движения'!$A$6:$A$5005,"&lt;"&amp;(Q89+1)),6))</f>
        <v/>
      </c>
      <c r="I89" s="18" t="str">
        <f>IF(E89&lt;&gt;"ОК","",ROUND(C89-H89,6))</f>
        <v/>
      </c>
      <c r="J89" s="21" t="str">
        <f>IF(E89&lt;&gt;"ОК","",IF(P89&gt;0,ABS(I89)/P89,"нет базы"))</f>
        <v/>
      </c>
      <c r="K89" s="17" t="str">
        <f>IF(E89&lt;&gt;"ОК","",IF(I89&lt;0,"Недостача",IF(I89&gt;0,"Излишек","Совпадает")))</f>
        <v/>
      </c>
      <c r="L89" s="18" t="str">
        <f>IF(E89&lt;&gt;"ОК","",ROUND(SUMIFS('Движения'!$F$6:$F$5005,'Движения'!$B$6:$B$5005,B89,'Движения'!$C$6:$C$5005,"Корректировка остатка",'Движения'!$A$6:$A$5005,"&gt;="&amp;Q89,'Движения'!$A$6:$A$5005,"&lt;"&amp;(Q89+1)),6))</f>
        <v/>
      </c>
      <c r="M89" s="18" t="str">
        <f>IF(E89&lt;&gt;"ОК","",ROUND(I89-L89,6))</f>
        <v/>
      </c>
      <c r="N89" s="15" t="str">
        <f>IF(E89&lt;&gt;"ОК","",IF(AND(I89=0,L89=0),"Корректировка не нужна",IF(M89=0,"Корректировка внесена",IF(L89=0,"Внесите корректировку на "&amp;DAY(Q89)&amp;"."&amp;MONTH(Q89)&amp;"."&amp;YEAR(Q89)&amp;": "&amp;IF(M89&gt;0,"+","")&amp;M89&amp;" "&amp;G89,"Проверьте корректировки: внесено "&amp;L89&amp;", нужно "&amp;I89&amp;" "&amp;G89))))</f>
        <v/>
      </c>
      <c r="O89" s="22" t="str">
        <f>IF(E89&lt;&gt;"ОК","",IF(SUMPRODUCT(MAX(($B$6:$B$1005=B89)*($Q$6:$Q$1005&lt;Q89)*($E$6:$E$1005="ОК")*$Q$6:$Q$1005))&gt;0,SUMPRODUCT(MAX(($B$6:$B$1005=B89)*($Q$6:$Q$1005&lt;Q89)*($E$6:$E$1005="ОК")*$Q$6:$Q$1005))+1,INT('Номенклатура'!$C$2)))</f>
        <v/>
      </c>
      <c r="P89" s="18" t="str">
        <f>IF(E89&lt;&gt;"ОК","",-(SUMIFS('Движения'!$F$6:$F$5005,'Движения'!$B$6:$B$5005,B89,'Движения'!$C$6:$C$5005,"Расход",'Движения'!$A$6:$A$5005,"&gt;="&amp;O89,'Движения'!$A$6:$A$5005,"&lt;"&amp;(Q89+1))+SUMIFS('Движения'!$F$6:$F$5005,'Движения'!$B$6:$B$5005,B89,'Движения'!$C$6:$C$5005,"Списание",'Движения'!$A$6:$A$5005,"&gt;="&amp;O89,'Движения'!$A$6:$A$5005,"&lt;"&amp;(Q89+1))))</f>
        <v/>
      </c>
      <c r="Q89" s="18" t="str">
        <f>IF(ISNUMBER(A89),INT(A89),0)</f>
        <v/>
      </c>
    </row>
    <row r="90" spans="1:17" x14ac:dyDescent="0.25">
      <c r="A90" s="16"/>
      <c r="B90" s="13"/>
      <c r="C90" s="14"/>
      <c r="D90" s="13"/>
      <c r="E90" s="15" t="str">
        <f>IF(COUNTA(A90:D90)=0,"",IF(NOT(ISNUMBER(A90)),"Укажите дату",IF(B90="","Укажите код",IF(NOT(AND(ISTEXT(B90),LEN(B90)&gt;0,LEN(B90)&lt;=30,ISNUMBER(FIND(LEFT(B90,1),"ABCDEFGHIJKLMNOPQRSTUVWXYZ")),SUMPRODUCT((MID(B90,{1,2,3,4,5,6,7,8,9,10,11,12,13,14,15,16,17,18,19,20,21,22,23,24,25,26,27,28,29,30},1)&lt;&gt;"")*ISERROR(FIND(MID(B90,{1,2,3,4,5,6,7,8,9,10,11,12,13,14,15,16,17,18,19,20,21,22,23,24,25,26,27,28,29,30},1),"ABCDEFGHIJKLMNOPQRSTUVWXYZ0123456789-_")))=0,ISERROR(VALUE(B90)))),"Недопустимый код: только латинские буквы A-Z в верхнем регистре, цифры, - и _; начало с буквы, до 30 символов (например MILK-001)",IF(SUMPRODUCT(--EXACT('Номенклатура'!$A$6:$A$205,B90))=0,"Код не найден",IF(SUMPRODUCT(--EXACT('Номенклатура'!$A$6:$A$205,B90))&gt;1,"Код повторяется в номенклатуре",IF(NOT(ISNUMBER(C90)),"Укажите фактическое количество",IF(C90&lt;0,"Факт не может быть меньше нуля",IF(NOT(ISNUMBER('Номенклатура'!$C$2)),"Укажите дату начала учёта",IF(Q90&lt;INT('Номенклатура'!$C$2),"Дата раньше начала учёта","ОК"))))))))))</f>
        <v/>
      </c>
      <c r="F90" s="15" t="str">
        <f>IF(E90&lt;&gt;"ОК","",INDEX('Номенклатура'!$B$6:$B$205,SUMPRODUCT(EXACT('Номенклатура'!$A$6:$A$205,B90)*(ROW('Номенклатура'!$A$6:$A$205)-5)))&amp;"")</f>
        <v/>
      </c>
      <c r="G90" s="17" t="str">
        <f>IF(E90&lt;&gt;"ОК","",INDEX('Номенклатура'!$D$6:$D$205,SUMPRODUCT(EXACT('Номенклатура'!$A$6:$A$205,B90)*(ROW('Номенклатура'!$A$6:$A$205)-5)))&amp;"")</f>
        <v/>
      </c>
      <c r="H90" s="18" t="str">
        <f>IF(E90&lt;&gt;"ОК","",ROUND(N(INDEX('Номенклатура'!$F$6:$F$205,SUMPRODUCT(EXACT('Номенклатура'!$A$6:$A$205,B90)*(ROW('Номенклатура'!$A$6:$A$205)-5))))+SUMIFS('Движения'!$F$6:$F$5005,'Движения'!$B$6:$B$5005,B90,'Движения'!$A$6:$A$5005,"&lt;"&amp;(Q90+1))-SUMIFS('Движения'!$F$6:$F$5005,'Движения'!$B$6:$B$5005,B90,'Движения'!$C$6:$C$5005,"Корректировка остатка",'Движения'!$A$6:$A$5005,"&gt;="&amp;Q90,'Движения'!$A$6:$A$5005,"&lt;"&amp;(Q90+1)),6))</f>
        <v/>
      </c>
      <c r="I90" s="18" t="str">
        <f>IF(E90&lt;&gt;"ОК","",ROUND(C90-H90,6))</f>
        <v/>
      </c>
      <c r="J90" s="21" t="str">
        <f>IF(E90&lt;&gt;"ОК","",IF(P90&gt;0,ABS(I90)/P90,"нет базы"))</f>
        <v/>
      </c>
      <c r="K90" s="17" t="str">
        <f>IF(E90&lt;&gt;"ОК","",IF(I90&lt;0,"Недостача",IF(I90&gt;0,"Излишек","Совпадает")))</f>
        <v/>
      </c>
      <c r="L90" s="18" t="str">
        <f>IF(E90&lt;&gt;"ОК","",ROUND(SUMIFS('Движения'!$F$6:$F$5005,'Движения'!$B$6:$B$5005,B90,'Движения'!$C$6:$C$5005,"Корректировка остатка",'Движения'!$A$6:$A$5005,"&gt;="&amp;Q90,'Движения'!$A$6:$A$5005,"&lt;"&amp;(Q90+1)),6))</f>
        <v/>
      </c>
      <c r="M90" s="18" t="str">
        <f>IF(E90&lt;&gt;"ОК","",ROUND(I90-L90,6))</f>
        <v/>
      </c>
      <c r="N90" s="15" t="str">
        <f>IF(E90&lt;&gt;"ОК","",IF(AND(I90=0,L90=0),"Корректировка не нужна",IF(M90=0,"Корректировка внесена",IF(L90=0,"Внесите корректировку на "&amp;DAY(Q90)&amp;"."&amp;MONTH(Q90)&amp;"."&amp;YEAR(Q90)&amp;": "&amp;IF(M90&gt;0,"+","")&amp;M90&amp;" "&amp;G90,"Проверьте корректировки: внесено "&amp;L90&amp;", нужно "&amp;I90&amp;" "&amp;G90))))</f>
        <v/>
      </c>
      <c r="O90" s="22" t="str">
        <f>IF(E90&lt;&gt;"ОК","",IF(SUMPRODUCT(MAX(($B$6:$B$1005=B90)*($Q$6:$Q$1005&lt;Q90)*($E$6:$E$1005="ОК")*$Q$6:$Q$1005))&gt;0,SUMPRODUCT(MAX(($B$6:$B$1005=B90)*($Q$6:$Q$1005&lt;Q90)*($E$6:$E$1005="ОК")*$Q$6:$Q$1005))+1,INT('Номенклатура'!$C$2)))</f>
        <v/>
      </c>
      <c r="P90" s="18" t="str">
        <f>IF(E90&lt;&gt;"ОК","",-(SUMIFS('Движения'!$F$6:$F$5005,'Движения'!$B$6:$B$5005,B90,'Движения'!$C$6:$C$5005,"Расход",'Движения'!$A$6:$A$5005,"&gt;="&amp;O90,'Движения'!$A$6:$A$5005,"&lt;"&amp;(Q90+1))+SUMIFS('Движения'!$F$6:$F$5005,'Движения'!$B$6:$B$5005,B90,'Движения'!$C$6:$C$5005,"Списание",'Движения'!$A$6:$A$5005,"&gt;="&amp;O90,'Движения'!$A$6:$A$5005,"&lt;"&amp;(Q90+1))))</f>
        <v/>
      </c>
      <c r="Q90" s="18" t="str">
        <f>IF(ISNUMBER(A90),INT(A90),0)</f>
        <v/>
      </c>
    </row>
    <row r="91" spans="1:17" x14ac:dyDescent="0.25">
      <c r="A91" s="16"/>
      <c r="B91" s="13"/>
      <c r="C91" s="14"/>
      <c r="D91" s="13"/>
      <c r="E91" s="15" t="str">
        <f>IF(COUNTA(A91:D91)=0,"",IF(NOT(ISNUMBER(A91)),"Укажите дату",IF(B91="","Укажите код",IF(NOT(AND(ISTEXT(B91),LEN(B91)&gt;0,LEN(B91)&lt;=30,ISNUMBER(FIND(LEFT(B91,1),"ABCDEFGHIJKLMNOPQRSTUVWXYZ")),SUMPRODUCT((MID(B91,{1,2,3,4,5,6,7,8,9,10,11,12,13,14,15,16,17,18,19,20,21,22,23,24,25,26,27,28,29,30},1)&lt;&gt;"")*ISERROR(FIND(MID(B91,{1,2,3,4,5,6,7,8,9,10,11,12,13,14,15,16,17,18,19,20,21,22,23,24,25,26,27,28,29,30},1),"ABCDEFGHIJKLMNOPQRSTUVWXYZ0123456789-_")))=0,ISERROR(VALUE(B91)))),"Недопустимый код: только латинские буквы A-Z в верхнем регистре, цифры, - и _; начало с буквы, до 30 символов (например MILK-001)",IF(SUMPRODUCT(--EXACT('Номенклатура'!$A$6:$A$205,B91))=0,"Код не найден",IF(SUMPRODUCT(--EXACT('Номенклатура'!$A$6:$A$205,B91))&gt;1,"Код повторяется в номенклатуре",IF(NOT(ISNUMBER(C91)),"Укажите фактическое количество",IF(C91&lt;0,"Факт не может быть меньше нуля",IF(NOT(ISNUMBER('Номенклатура'!$C$2)),"Укажите дату начала учёта",IF(Q91&lt;INT('Номенклатура'!$C$2),"Дата раньше начала учёта","ОК"))))))))))</f>
        <v/>
      </c>
      <c r="F91" s="15" t="str">
        <f>IF(E91&lt;&gt;"ОК","",INDEX('Номенклатура'!$B$6:$B$205,SUMPRODUCT(EXACT('Номенклатура'!$A$6:$A$205,B91)*(ROW('Номенклатура'!$A$6:$A$205)-5)))&amp;"")</f>
        <v/>
      </c>
      <c r="G91" s="17" t="str">
        <f>IF(E91&lt;&gt;"ОК","",INDEX('Номенклатура'!$D$6:$D$205,SUMPRODUCT(EXACT('Номенклатура'!$A$6:$A$205,B91)*(ROW('Номенклатура'!$A$6:$A$205)-5)))&amp;"")</f>
        <v/>
      </c>
      <c r="H91" s="18" t="str">
        <f>IF(E91&lt;&gt;"ОК","",ROUND(N(INDEX('Номенклатура'!$F$6:$F$205,SUMPRODUCT(EXACT('Номенклатура'!$A$6:$A$205,B91)*(ROW('Номенклатура'!$A$6:$A$205)-5))))+SUMIFS('Движения'!$F$6:$F$5005,'Движения'!$B$6:$B$5005,B91,'Движения'!$A$6:$A$5005,"&lt;"&amp;(Q91+1))-SUMIFS('Движения'!$F$6:$F$5005,'Движения'!$B$6:$B$5005,B91,'Движения'!$C$6:$C$5005,"Корректировка остатка",'Движения'!$A$6:$A$5005,"&gt;="&amp;Q91,'Движения'!$A$6:$A$5005,"&lt;"&amp;(Q91+1)),6))</f>
        <v/>
      </c>
      <c r="I91" s="18" t="str">
        <f>IF(E91&lt;&gt;"ОК","",ROUND(C91-H91,6))</f>
        <v/>
      </c>
      <c r="J91" s="21" t="str">
        <f>IF(E91&lt;&gt;"ОК","",IF(P91&gt;0,ABS(I91)/P91,"нет базы"))</f>
        <v/>
      </c>
      <c r="K91" s="17" t="str">
        <f>IF(E91&lt;&gt;"ОК","",IF(I91&lt;0,"Недостача",IF(I91&gt;0,"Излишек","Совпадает")))</f>
        <v/>
      </c>
      <c r="L91" s="18" t="str">
        <f>IF(E91&lt;&gt;"ОК","",ROUND(SUMIFS('Движения'!$F$6:$F$5005,'Движения'!$B$6:$B$5005,B91,'Движения'!$C$6:$C$5005,"Корректировка остатка",'Движения'!$A$6:$A$5005,"&gt;="&amp;Q91,'Движения'!$A$6:$A$5005,"&lt;"&amp;(Q91+1)),6))</f>
        <v/>
      </c>
      <c r="M91" s="18" t="str">
        <f>IF(E91&lt;&gt;"ОК","",ROUND(I91-L91,6))</f>
        <v/>
      </c>
      <c r="N91" s="15" t="str">
        <f>IF(E91&lt;&gt;"ОК","",IF(AND(I91=0,L91=0),"Корректировка не нужна",IF(M91=0,"Корректировка внесена",IF(L91=0,"Внесите корректировку на "&amp;DAY(Q91)&amp;"."&amp;MONTH(Q91)&amp;"."&amp;YEAR(Q91)&amp;": "&amp;IF(M91&gt;0,"+","")&amp;M91&amp;" "&amp;G91,"Проверьте корректировки: внесено "&amp;L91&amp;", нужно "&amp;I91&amp;" "&amp;G91))))</f>
        <v/>
      </c>
      <c r="O91" s="22" t="str">
        <f>IF(E91&lt;&gt;"ОК","",IF(SUMPRODUCT(MAX(($B$6:$B$1005=B91)*($Q$6:$Q$1005&lt;Q91)*($E$6:$E$1005="ОК")*$Q$6:$Q$1005))&gt;0,SUMPRODUCT(MAX(($B$6:$B$1005=B91)*($Q$6:$Q$1005&lt;Q91)*($E$6:$E$1005="ОК")*$Q$6:$Q$1005))+1,INT('Номенклатура'!$C$2)))</f>
        <v/>
      </c>
      <c r="P91" s="18" t="str">
        <f>IF(E91&lt;&gt;"ОК","",-(SUMIFS('Движения'!$F$6:$F$5005,'Движения'!$B$6:$B$5005,B91,'Движения'!$C$6:$C$5005,"Расход",'Движения'!$A$6:$A$5005,"&gt;="&amp;O91,'Движения'!$A$6:$A$5005,"&lt;"&amp;(Q91+1))+SUMIFS('Движения'!$F$6:$F$5005,'Движения'!$B$6:$B$5005,B91,'Движения'!$C$6:$C$5005,"Списание",'Движения'!$A$6:$A$5005,"&gt;="&amp;O91,'Движения'!$A$6:$A$5005,"&lt;"&amp;(Q91+1))))</f>
        <v/>
      </c>
      <c r="Q91" s="18" t="str">
        <f>IF(ISNUMBER(A91),INT(A91),0)</f>
        <v/>
      </c>
    </row>
    <row r="92" spans="1:17" x14ac:dyDescent="0.25">
      <c r="A92" s="16"/>
      <c r="B92" s="13"/>
      <c r="C92" s="14"/>
      <c r="D92" s="13"/>
      <c r="E92" s="15" t="str">
        <f>IF(COUNTA(A92:D92)=0,"",IF(NOT(ISNUMBER(A92)),"Укажите дату",IF(B92="","Укажите код",IF(NOT(AND(ISTEXT(B92),LEN(B92)&gt;0,LEN(B92)&lt;=30,ISNUMBER(FIND(LEFT(B92,1),"ABCDEFGHIJKLMNOPQRSTUVWXYZ")),SUMPRODUCT((MID(B92,{1,2,3,4,5,6,7,8,9,10,11,12,13,14,15,16,17,18,19,20,21,22,23,24,25,26,27,28,29,30},1)&lt;&gt;"")*ISERROR(FIND(MID(B92,{1,2,3,4,5,6,7,8,9,10,11,12,13,14,15,16,17,18,19,20,21,22,23,24,25,26,27,28,29,30},1),"ABCDEFGHIJKLMNOPQRSTUVWXYZ0123456789-_")))=0,ISERROR(VALUE(B92)))),"Недопустимый код: только латинские буквы A-Z в верхнем регистре, цифры, - и _; начало с буквы, до 30 символов (например MILK-001)",IF(SUMPRODUCT(--EXACT('Номенклатура'!$A$6:$A$205,B92))=0,"Код не найден",IF(SUMPRODUCT(--EXACT('Номенклатура'!$A$6:$A$205,B92))&gt;1,"Код повторяется в номенклатуре",IF(NOT(ISNUMBER(C92)),"Укажите фактическое количество",IF(C92&lt;0,"Факт не может быть меньше нуля",IF(NOT(ISNUMBER('Номенклатура'!$C$2)),"Укажите дату начала учёта",IF(Q92&lt;INT('Номенклатура'!$C$2),"Дата раньше начала учёта","ОК"))))))))))</f>
        <v/>
      </c>
      <c r="F92" s="15" t="str">
        <f>IF(E92&lt;&gt;"ОК","",INDEX('Номенклатура'!$B$6:$B$205,SUMPRODUCT(EXACT('Номенклатура'!$A$6:$A$205,B92)*(ROW('Номенклатура'!$A$6:$A$205)-5)))&amp;"")</f>
        <v/>
      </c>
      <c r="G92" s="17" t="str">
        <f>IF(E92&lt;&gt;"ОК","",INDEX('Номенклатура'!$D$6:$D$205,SUMPRODUCT(EXACT('Номенклатура'!$A$6:$A$205,B92)*(ROW('Номенклатура'!$A$6:$A$205)-5)))&amp;"")</f>
        <v/>
      </c>
      <c r="H92" s="18" t="str">
        <f>IF(E92&lt;&gt;"ОК","",ROUND(N(INDEX('Номенклатура'!$F$6:$F$205,SUMPRODUCT(EXACT('Номенклатура'!$A$6:$A$205,B92)*(ROW('Номенклатура'!$A$6:$A$205)-5))))+SUMIFS('Движения'!$F$6:$F$5005,'Движения'!$B$6:$B$5005,B92,'Движения'!$A$6:$A$5005,"&lt;"&amp;(Q92+1))-SUMIFS('Движения'!$F$6:$F$5005,'Движения'!$B$6:$B$5005,B92,'Движения'!$C$6:$C$5005,"Корректировка остатка",'Движения'!$A$6:$A$5005,"&gt;="&amp;Q92,'Движения'!$A$6:$A$5005,"&lt;"&amp;(Q92+1)),6))</f>
        <v/>
      </c>
      <c r="I92" s="18" t="str">
        <f>IF(E92&lt;&gt;"ОК","",ROUND(C92-H92,6))</f>
        <v/>
      </c>
      <c r="J92" s="21" t="str">
        <f>IF(E92&lt;&gt;"ОК","",IF(P92&gt;0,ABS(I92)/P92,"нет базы"))</f>
        <v/>
      </c>
      <c r="K92" s="17" t="str">
        <f>IF(E92&lt;&gt;"ОК","",IF(I92&lt;0,"Недостача",IF(I92&gt;0,"Излишек","Совпадает")))</f>
        <v/>
      </c>
      <c r="L92" s="18" t="str">
        <f>IF(E92&lt;&gt;"ОК","",ROUND(SUMIFS('Движения'!$F$6:$F$5005,'Движения'!$B$6:$B$5005,B92,'Движения'!$C$6:$C$5005,"Корректировка остатка",'Движения'!$A$6:$A$5005,"&gt;="&amp;Q92,'Движения'!$A$6:$A$5005,"&lt;"&amp;(Q92+1)),6))</f>
        <v/>
      </c>
      <c r="M92" s="18" t="str">
        <f>IF(E92&lt;&gt;"ОК","",ROUND(I92-L92,6))</f>
        <v/>
      </c>
      <c r="N92" s="15" t="str">
        <f>IF(E92&lt;&gt;"ОК","",IF(AND(I92=0,L92=0),"Корректировка не нужна",IF(M92=0,"Корректировка внесена",IF(L92=0,"Внесите корректировку на "&amp;DAY(Q92)&amp;"."&amp;MONTH(Q92)&amp;"."&amp;YEAR(Q92)&amp;": "&amp;IF(M92&gt;0,"+","")&amp;M92&amp;" "&amp;G92,"Проверьте корректировки: внесено "&amp;L92&amp;", нужно "&amp;I92&amp;" "&amp;G92))))</f>
        <v/>
      </c>
      <c r="O92" s="22" t="str">
        <f>IF(E92&lt;&gt;"ОК","",IF(SUMPRODUCT(MAX(($B$6:$B$1005=B92)*($Q$6:$Q$1005&lt;Q92)*($E$6:$E$1005="ОК")*$Q$6:$Q$1005))&gt;0,SUMPRODUCT(MAX(($B$6:$B$1005=B92)*($Q$6:$Q$1005&lt;Q92)*($E$6:$E$1005="ОК")*$Q$6:$Q$1005))+1,INT('Номенклатура'!$C$2)))</f>
        <v/>
      </c>
      <c r="P92" s="18" t="str">
        <f>IF(E92&lt;&gt;"ОК","",-(SUMIFS('Движения'!$F$6:$F$5005,'Движения'!$B$6:$B$5005,B92,'Движения'!$C$6:$C$5005,"Расход",'Движения'!$A$6:$A$5005,"&gt;="&amp;O92,'Движения'!$A$6:$A$5005,"&lt;"&amp;(Q92+1))+SUMIFS('Движения'!$F$6:$F$5005,'Движения'!$B$6:$B$5005,B92,'Движения'!$C$6:$C$5005,"Списание",'Движения'!$A$6:$A$5005,"&gt;="&amp;O92,'Движения'!$A$6:$A$5005,"&lt;"&amp;(Q92+1))))</f>
        <v/>
      </c>
      <c r="Q92" s="18" t="str">
        <f>IF(ISNUMBER(A92),INT(A92),0)</f>
        <v/>
      </c>
    </row>
    <row r="93" spans="1:17" x14ac:dyDescent="0.25">
      <c r="A93" s="16"/>
      <c r="B93" s="13"/>
      <c r="C93" s="14"/>
      <c r="D93" s="13"/>
      <c r="E93" s="15" t="str">
        <f>IF(COUNTA(A93:D93)=0,"",IF(NOT(ISNUMBER(A93)),"Укажите дату",IF(B93="","Укажите код",IF(NOT(AND(ISTEXT(B93),LEN(B93)&gt;0,LEN(B93)&lt;=30,ISNUMBER(FIND(LEFT(B93,1),"ABCDEFGHIJKLMNOPQRSTUVWXYZ")),SUMPRODUCT((MID(B93,{1,2,3,4,5,6,7,8,9,10,11,12,13,14,15,16,17,18,19,20,21,22,23,24,25,26,27,28,29,30},1)&lt;&gt;"")*ISERROR(FIND(MID(B93,{1,2,3,4,5,6,7,8,9,10,11,12,13,14,15,16,17,18,19,20,21,22,23,24,25,26,27,28,29,30},1),"ABCDEFGHIJKLMNOPQRSTUVWXYZ0123456789-_")))=0,ISERROR(VALUE(B93)))),"Недопустимый код: только латинские буквы A-Z в верхнем регистре, цифры, - и _; начало с буквы, до 30 символов (например MILK-001)",IF(SUMPRODUCT(--EXACT('Номенклатура'!$A$6:$A$205,B93))=0,"Код не найден",IF(SUMPRODUCT(--EXACT('Номенклатура'!$A$6:$A$205,B93))&gt;1,"Код повторяется в номенклатуре",IF(NOT(ISNUMBER(C93)),"Укажите фактическое количество",IF(C93&lt;0,"Факт не может быть меньше нуля",IF(NOT(ISNUMBER('Номенклатура'!$C$2)),"Укажите дату начала учёта",IF(Q93&lt;INT('Номенклатура'!$C$2),"Дата раньше начала учёта","ОК"))))))))))</f>
        <v/>
      </c>
      <c r="F93" s="15" t="str">
        <f>IF(E93&lt;&gt;"ОК","",INDEX('Номенклатура'!$B$6:$B$205,SUMPRODUCT(EXACT('Номенклатура'!$A$6:$A$205,B93)*(ROW('Номенклатура'!$A$6:$A$205)-5)))&amp;"")</f>
        <v/>
      </c>
      <c r="G93" s="17" t="str">
        <f>IF(E93&lt;&gt;"ОК","",INDEX('Номенклатура'!$D$6:$D$205,SUMPRODUCT(EXACT('Номенклатура'!$A$6:$A$205,B93)*(ROW('Номенклатура'!$A$6:$A$205)-5)))&amp;"")</f>
        <v/>
      </c>
      <c r="H93" s="18" t="str">
        <f>IF(E93&lt;&gt;"ОК","",ROUND(N(INDEX('Номенклатура'!$F$6:$F$205,SUMPRODUCT(EXACT('Номенклатура'!$A$6:$A$205,B93)*(ROW('Номенклатура'!$A$6:$A$205)-5))))+SUMIFS('Движения'!$F$6:$F$5005,'Движения'!$B$6:$B$5005,B93,'Движения'!$A$6:$A$5005,"&lt;"&amp;(Q93+1))-SUMIFS('Движения'!$F$6:$F$5005,'Движения'!$B$6:$B$5005,B93,'Движения'!$C$6:$C$5005,"Корректировка остатка",'Движения'!$A$6:$A$5005,"&gt;="&amp;Q93,'Движения'!$A$6:$A$5005,"&lt;"&amp;(Q93+1)),6))</f>
        <v/>
      </c>
      <c r="I93" s="18" t="str">
        <f>IF(E93&lt;&gt;"ОК","",ROUND(C93-H93,6))</f>
        <v/>
      </c>
      <c r="J93" s="21" t="str">
        <f>IF(E93&lt;&gt;"ОК","",IF(P93&gt;0,ABS(I93)/P93,"нет базы"))</f>
        <v/>
      </c>
      <c r="K93" s="17" t="str">
        <f>IF(E93&lt;&gt;"ОК","",IF(I93&lt;0,"Недостача",IF(I93&gt;0,"Излишек","Совпадает")))</f>
        <v/>
      </c>
      <c r="L93" s="18" t="str">
        <f>IF(E93&lt;&gt;"ОК","",ROUND(SUMIFS('Движения'!$F$6:$F$5005,'Движения'!$B$6:$B$5005,B93,'Движения'!$C$6:$C$5005,"Корректировка остатка",'Движения'!$A$6:$A$5005,"&gt;="&amp;Q93,'Движения'!$A$6:$A$5005,"&lt;"&amp;(Q93+1)),6))</f>
        <v/>
      </c>
      <c r="M93" s="18" t="str">
        <f>IF(E93&lt;&gt;"ОК","",ROUND(I93-L93,6))</f>
        <v/>
      </c>
      <c r="N93" s="15" t="str">
        <f>IF(E93&lt;&gt;"ОК","",IF(AND(I93=0,L93=0),"Корректировка не нужна",IF(M93=0,"Корректировка внесена",IF(L93=0,"Внесите корректировку на "&amp;DAY(Q93)&amp;"."&amp;MONTH(Q93)&amp;"."&amp;YEAR(Q93)&amp;": "&amp;IF(M93&gt;0,"+","")&amp;M93&amp;" "&amp;G93,"Проверьте корректировки: внесено "&amp;L93&amp;", нужно "&amp;I93&amp;" "&amp;G93))))</f>
        <v/>
      </c>
      <c r="O93" s="22" t="str">
        <f>IF(E93&lt;&gt;"ОК","",IF(SUMPRODUCT(MAX(($B$6:$B$1005=B93)*($Q$6:$Q$1005&lt;Q93)*($E$6:$E$1005="ОК")*$Q$6:$Q$1005))&gt;0,SUMPRODUCT(MAX(($B$6:$B$1005=B93)*($Q$6:$Q$1005&lt;Q93)*($E$6:$E$1005="ОК")*$Q$6:$Q$1005))+1,INT('Номенклатура'!$C$2)))</f>
        <v/>
      </c>
      <c r="P93" s="18" t="str">
        <f>IF(E93&lt;&gt;"ОК","",-(SUMIFS('Движения'!$F$6:$F$5005,'Движения'!$B$6:$B$5005,B93,'Движения'!$C$6:$C$5005,"Расход",'Движения'!$A$6:$A$5005,"&gt;="&amp;O93,'Движения'!$A$6:$A$5005,"&lt;"&amp;(Q93+1))+SUMIFS('Движения'!$F$6:$F$5005,'Движения'!$B$6:$B$5005,B93,'Движения'!$C$6:$C$5005,"Списание",'Движения'!$A$6:$A$5005,"&gt;="&amp;O93,'Движения'!$A$6:$A$5005,"&lt;"&amp;(Q93+1))))</f>
        <v/>
      </c>
      <c r="Q93" s="18" t="str">
        <f>IF(ISNUMBER(A93),INT(A93),0)</f>
        <v/>
      </c>
    </row>
    <row r="94" spans="1:17" x14ac:dyDescent="0.25">
      <c r="A94" s="16"/>
      <c r="B94" s="13"/>
      <c r="C94" s="14"/>
      <c r="D94" s="13"/>
      <c r="E94" s="15" t="str">
        <f>IF(COUNTA(A94:D94)=0,"",IF(NOT(ISNUMBER(A94)),"Укажите дату",IF(B94="","Укажите код",IF(NOT(AND(ISTEXT(B94),LEN(B94)&gt;0,LEN(B94)&lt;=30,ISNUMBER(FIND(LEFT(B94,1),"ABCDEFGHIJKLMNOPQRSTUVWXYZ")),SUMPRODUCT((MID(B94,{1,2,3,4,5,6,7,8,9,10,11,12,13,14,15,16,17,18,19,20,21,22,23,24,25,26,27,28,29,30},1)&lt;&gt;"")*ISERROR(FIND(MID(B94,{1,2,3,4,5,6,7,8,9,10,11,12,13,14,15,16,17,18,19,20,21,22,23,24,25,26,27,28,29,30},1),"ABCDEFGHIJKLMNOPQRSTUVWXYZ0123456789-_")))=0,ISERROR(VALUE(B94)))),"Недопустимый код: только латинские буквы A-Z в верхнем регистре, цифры, - и _; начало с буквы, до 30 символов (например MILK-001)",IF(SUMPRODUCT(--EXACT('Номенклатура'!$A$6:$A$205,B94))=0,"Код не найден",IF(SUMPRODUCT(--EXACT('Номенклатура'!$A$6:$A$205,B94))&gt;1,"Код повторяется в номенклатуре",IF(NOT(ISNUMBER(C94)),"Укажите фактическое количество",IF(C94&lt;0,"Факт не может быть меньше нуля",IF(NOT(ISNUMBER('Номенклатура'!$C$2)),"Укажите дату начала учёта",IF(Q94&lt;INT('Номенклатура'!$C$2),"Дата раньше начала учёта","ОК"))))))))))</f>
        <v/>
      </c>
      <c r="F94" s="15" t="str">
        <f>IF(E94&lt;&gt;"ОК","",INDEX('Номенклатура'!$B$6:$B$205,SUMPRODUCT(EXACT('Номенклатура'!$A$6:$A$205,B94)*(ROW('Номенклатура'!$A$6:$A$205)-5)))&amp;"")</f>
        <v/>
      </c>
      <c r="G94" s="17" t="str">
        <f>IF(E94&lt;&gt;"ОК","",INDEX('Номенклатура'!$D$6:$D$205,SUMPRODUCT(EXACT('Номенклатура'!$A$6:$A$205,B94)*(ROW('Номенклатура'!$A$6:$A$205)-5)))&amp;"")</f>
        <v/>
      </c>
      <c r="H94" s="18" t="str">
        <f>IF(E94&lt;&gt;"ОК","",ROUND(N(INDEX('Номенклатура'!$F$6:$F$205,SUMPRODUCT(EXACT('Номенклатура'!$A$6:$A$205,B94)*(ROW('Номенклатура'!$A$6:$A$205)-5))))+SUMIFS('Движения'!$F$6:$F$5005,'Движения'!$B$6:$B$5005,B94,'Движения'!$A$6:$A$5005,"&lt;"&amp;(Q94+1))-SUMIFS('Движения'!$F$6:$F$5005,'Движения'!$B$6:$B$5005,B94,'Движения'!$C$6:$C$5005,"Корректировка остатка",'Движения'!$A$6:$A$5005,"&gt;="&amp;Q94,'Движения'!$A$6:$A$5005,"&lt;"&amp;(Q94+1)),6))</f>
        <v/>
      </c>
      <c r="I94" s="18" t="str">
        <f>IF(E94&lt;&gt;"ОК","",ROUND(C94-H94,6))</f>
        <v/>
      </c>
      <c r="J94" s="21" t="str">
        <f>IF(E94&lt;&gt;"ОК","",IF(P94&gt;0,ABS(I94)/P94,"нет базы"))</f>
        <v/>
      </c>
      <c r="K94" s="17" t="str">
        <f>IF(E94&lt;&gt;"ОК","",IF(I94&lt;0,"Недостача",IF(I94&gt;0,"Излишек","Совпадает")))</f>
        <v/>
      </c>
      <c r="L94" s="18" t="str">
        <f>IF(E94&lt;&gt;"ОК","",ROUND(SUMIFS('Движения'!$F$6:$F$5005,'Движения'!$B$6:$B$5005,B94,'Движения'!$C$6:$C$5005,"Корректировка остатка",'Движения'!$A$6:$A$5005,"&gt;="&amp;Q94,'Движения'!$A$6:$A$5005,"&lt;"&amp;(Q94+1)),6))</f>
        <v/>
      </c>
      <c r="M94" s="18" t="str">
        <f>IF(E94&lt;&gt;"ОК","",ROUND(I94-L94,6))</f>
        <v/>
      </c>
      <c r="N94" s="15" t="str">
        <f>IF(E94&lt;&gt;"ОК","",IF(AND(I94=0,L94=0),"Корректировка не нужна",IF(M94=0,"Корректировка внесена",IF(L94=0,"Внесите корректировку на "&amp;DAY(Q94)&amp;"."&amp;MONTH(Q94)&amp;"."&amp;YEAR(Q94)&amp;": "&amp;IF(M94&gt;0,"+","")&amp;M94&amp;" "&amp;G94,"Проверьте корректировки: внесено "&amp;L94&amp;", нужно "&amp;I94&amp;" "&amp;G94))))</f>
        <v/>
      </c>
      <c r="O94" s="22" t="str">
        <f>IF(E94&lt;&gt;"ОК","",IF(SUMPRODUCT(MAX(($B$6:$B$1005=B94)*($Q$6:$Q$1005&lt;Q94)*($E$6:$E$1005="ОК")*$Q$6:$Q$1005))&gt;0,SUMPRODUCT(MAX(($B$6:$B$1005=B94)*($Q$6:$Q$1005&lt;Q94)*($E$6:$E$1005="ОК")*$Q$6:$Q$1005))+1,INT('Номенклатура'!$C$2)))</f>
        <v/>
      </c>
      <c r="P94" s="18" t="str">
        <f>IF(E94&lt;&gt;"ОК","",-(SUMIFS('Движения'!$F$6:$F$5005,'Движения'!$B$6:$B$5005,B94,'Движения'!$C$6:$C$5005,"Расход",'Движения'!$A$6:$A$5005,"&gt;="&amp;O94,'Движения'!$A$6:$A$5005,"&lt;"&amp;(Q94+1))+SUMIFS('Движения'!$F$6:$F$5005,'Движения'!$B$6:$B$5005,B94,'Движения'!$C$6:$C$5005,"Списание",'Движения'!$A$6:$A$5005,"&gt;="&amp;O94,'Движения'!$A$6:$A$5005,"&lt;"&amp;(Q94+1))))</f>
        <v/>
      </c>
      <c r="Q94" s="18" t="str">
        <f>IF(ISNUMBER(A94),INT(A94),0)</f>
        <v/>
      </c>
    </row>
    <row r="95" spans="1:17" x14ac:dyDescent="0.25">
      <c r="A95" s="16"/>
      <c r="B95" s="13"/>
      <c r="C95" s="14"/>
      <c r="D95" s="13"/>
      <c r="E95" s="15" t="str">
        <f>IF(COUNTA(A95:D95)=0,"",IF(NOT(ISNUMBER(A95)),"Укажите дату",IF(B95="","Укажите код",IF(NOT(AND(ISTEXT(B95),LEN(B95)&gt;0,LEN(B95)&lt;=30,ISNUMBER(FIND(LEFT(B95,1),"ABCDEFGHIJKLMNOPQRSTUVWXYZ")),SUMPRODUCT((MID(B95,{1,2,3,4,5,6,7,8,9,10,11,12,13,14,15,16,17,18,19,20,21,22,23,24,25,26,27,28,29,30},1)&lt;&gt;"")*ISERROR(FIND(MID(B95,{1,2,3,4,5,6,7,8,9,10,11,12,13,14,15,16,17,18,19,20,21,22,23,24,25,26,27,28,29,30},1),"ABCDEFGHIJKLMNOPQRSTUVWXYZ0123456789-_")))=0,ISERROR(VALUE(B95)))),"Недопустимый код: только латинские буквы A-Z в верхнем регистре, цифры, - и _; начало с буквы, до 30 символов (например MILK-001)",IF(SUMPRODUCT(--EXACT('Номенклатура'!$A$6:$A$205,B95))=0,"Код не найден",IF(SUMPRODUCT(--EXACT('Номенклатура'!$A$6:$A$205,B95))&gt;1,"Код повторяется в номенклатуре",IF(NOT(ISNUMBER(C95)),"Укажите фактическое количество",IF(C95&lt;0,"Факт не может быть меньше нуля",IF(NOT(ISNUMBER('Номенклатура'!$C$2)),"Укажите дату начала учёта",IF(Q95&lt;INT('Номенклатура'!$C$2),"Дата раньше начала учёта","ОК"))))))))))</f>
        <v/>
      </c>
      <c r="F95" s="15" t="str">
        <f>IF(E95&lt;&gt;"ОК","",INDEX('Номенклатура'!$B$6:$B$205,SUMPRODUCT(EXACT('Номенклатура'!$A$6:$A$205,B95)*(ROW('Номенклатура'!$A$6:$A$205)-5)))&amp;"")</f>
        <v/>
      </c>
      <c r="G95" s="17" t="str">
        <f>IF(E95&lt;&gt;"ОК","",INDEX('Номенклатура'!$D$6:$D$205,SUMPRODUCT(EXACT('Номенклатура'!$A$6:$A$205,B95)*(ROW('Номенклатура'!$A$6:$A$205)-5)))&amp;"")</f>
        <v/>
      </c>
      <c r="H95" s="18" t="str">
        <f>IF(E95&lt;&gt;"ОК","",ROUND(N(INDEX('Номенклатура'!$F$6:$F$205,SUMPRODUCT(EXACT('Номенклатура'!$A$6:$A$205,B95)*(ROW('Номенклатура'!$A$6:$A$205)-5))))+SUMIFS('Движения'!$F$6:$F$5005,'Движения'!$B$6:$B$5005,B95,'Движения'!$A$6:$A$5005,"&lt;"&amp;(Q95+1))-SUMIFS('Движения'!$F$6:$F$5005,'Движения'!$B$6:$B$5005,B95,'Движения'!$C$6:$C$5005,"Корректировка остатка",'Движения'!$A$6:$A$5005,"&gt;="&amp;Q95,'Движения'!$A$6:$A$5005,"&lt;"&amp;(Q95+1)),6))</f>
        <v/>
      </c>
      <c r="I95" s="18" t="str">
        <f>IF(E95&lt;&gt;"ОК","",ROUND(C95-H95,6))</f>
        <v/>
      </c>
      <c r="J95" s="21" t="str">
        <f>IF(E95&lt;&gt;"ОК","",IF(P95&gt;0,ABS(I95)/P95,"нет базы"))</f>
        <v/>
      </c>
      <c r="K95" s="17" t="str">
        <f>IF(E95&lt;&gt;"ОК","",IF(I95&lt;0,"Недостача",IF(I95&gt;0,"Излишек","Совпадает")))</f>
        <v/>
      </c>
      <c r="L95" s="18" t="str">
        <f>IF(E95&lt;&gt;"ОК","",ROUND(SUMIFS('Движения'!$F$6:$F$5005,'Движения'!$B$6:$B$5005,B95,'Движения'!$C$6:$C$5005,"Корректировка остатка",'Движения'!$A$6:$A$5005,"&gt;="&amp;Q95,'Движения'!$A$6:$A$5005,"&lt;"&amp;(Q95+1)),6))</f>
        <v/>
      </c>
      <c r="M95" s="18" t="str">
        <f>IF(E95&lt;&gt;"ОК","",ROUND(I95-L95,6))</f>
        <v/>
      </c>
      <c r="N95" s="15" t="str">
        <f>IF(E95&lt;&gt;"ОК","",IF(AND(I95=0,L95=0),"Корректировка не нужна",IF(M95=0,"Корректировка внесена",IF(L95=0,"Внесите корректировку на "&amp;DAY(Q95)&amp;"."&amp;MONTH(Q95)&amp;"."&amp;YEAR(Q95)&amp;": "&amp;IF(M95&gt;0,"+","")&amp;M95&amp;" "&amp;G95,"Проверьте корректировки: внесено "&amp;L95&amp;", нужно "&amp;I95&amp;" "&amp;G95))))</f>
        <v/>
      </c>
      <c r="O95" s="22" t="str">
        <f>IF(E95&lt;&gt;"ОК","",IF(SUMPRODUCT(MAX(($B$6:$B$1005=B95)*($Q$6:$Q$1005&lt;Q95)*($E$6:$E$1005="ОК")*$Q$6:$Q$1005))&gt;0,SUMPRODUCT(MAX(($B$6:$B$1005=B95)*($Q$6:$Q$1005&lt;Q95)*($E$6:$E$1005="ОК")*$Q$6:$Q$1005))+1,INT('Номенклатура'!$C$2)))</f>
        <v/>
      </c>
      <c r="P95" s="18" t="str">
        <f>IF(E95&lt;&gt;"ОК","",-(SUMIFS('Движения'!$F$6:$F$5005,'Движения'!$B$6:$B$5005,B95,'Движения'!$C$6:$C$5005,"Расход",'Движения'!$A$6:$A$5005,"&gt;="&amp;O95,'Движения'!$A$6:$A$5005,"&lt;"&amp;(Q95+1))+SUMIFS('Движения'!$F$6:$F$5005,'Движения'!$B$6:$B$5005,B95,'Движения'!$C$6:$C$5005,"Списание",'Движения'!$A$6:$A$5005,"&gt;="&amp;O95,'Движения'!$A$6:$A$5005,"&lt;"&amp;(Q95+1))))</f>
        <v/>
      </c>
      <c r="Q95" s="18" t="str">
        <f>IF(ISNUMBER(A95),INT(A95),0)</f>
        <v/>
      </c>
    </row>
    <row r="96" spans="1:17" x14ac:dyDescent="0.25">
      <c r="A96" s="16"/>
      <c r="B96" s="13"/>
      <c r="C96" s="14"/>
      <c r="D96" s="13"/>
      <c r="E96" s="15" t="str">
        <f>IF(COUNTA(A96:D96)=0,"",IF(NOT(ISNUMBER(A96)),"Укажите дату",IF(B96="","Укажите код",IF(NOT(AND(ISTEXT(B96),LEN(B96)&gt;0,LEN(B96)&lt;=30,ISNUMBER(FIND(LEFT(B96,1),"ABCDEFGHIJKLMNOPQRSTUVWXYZ")),SUMPRODUCT((MID(B96,{1,2,3,4,5,6,7,8,9,10,11,12,13,14,15,16,17,18,19,20,21,22,23,24,25,26,27,28,29,30},1)&lt;&gt;"")*ISERROR(FIND(MID(B96,{1,2,3,4,5,6,7,8,9,10,11,12,13,14,15,16,17,18,19,20,21,22,23,24,25,26,27,28,29,30},1),"ABCDEFGHIJKLMNOPQRSTUVWXYZ0123456789-_")))=0,ISERROR(VALUE(B96)))),"Недопустимый код: только латинские буквы A-Z в верхнем регистре, цифры, - и _; начало с буквы, до 30 символов (например MILK-001)",IF(SUMPRODUCT(--EXACT('Номенклатура'!$A$6:$A$205,B96))=0,"Код не найден",IF(SUMPRODUCT(--EXACT('Номенклатура'!$A$6:$A$205,B96))&gt;1,"Код повторяется в номенклатуре",IF(NOT(ISNUMBER(C96)),"Укажите фактическое количество",IF(C96&lt;0,"Факт не может быть меньше нуля",IF(NOT(ISNUMBER('Номенклатура'!$C$2)),"Укажите дату начала учёта",IF(Q96&lt;INT('Номенклатура'!$C$2),"Дата раньше начала учёта","ОК"))))))))))</f>
        <v/>
      </c>
      <c r="F96" s="15" t="str">
        <f>IF(E96&lt;&gt;"ОК","",INDEX('Номенклатура'!$B$6:$B$205,SUMPRODUCT(EXACT('Номенклатура'!$A$6:$A$205,B96)*(ROW('Номенклатура'!$A$6:$A$205)-5)))&amp;"")</f>
        <v/>
      </c>
      <c r="G96" s="17" t="str">
        <f>IF(E96&lt;&gt;"ОК","",INDEX('Номенклатура'!$D$6:$D$205,SUMPRODUCT(EXACT('Номенклатура'!$A$6:$A$205,B96)*(ROW('Номенклатура'!$A$6:$A$205)-5)))&amp;"")</f>
        <v/>
      </c>
      <c r="H96" s="18" t="str">
        <f>IF(E96&lt;&gt;"ОК","",ROUND(N(INDEX('Номенклатура'!$F$6:$F$205,SUMPRODUCT(EXACT('Номенклатура'!$A$6:$A$205,B96)*(ROW('Номенклатура'!$A$6:$A$205)-5))))+SUMIFS('Движения'!$F$6:$F$5005,'Движения'!$B$6:$B$5005,B96,'Движения'!$A$6:$A$5005,"&lt;"&amp;(Q96+1))-SUMIFS('Движения'!$F$6:$F$5005,'Движения'!$B$6:$B$5005,B96,'Движения'!$C$6:$C$5005,"Корректировка остатка",'Движения'!$A$6:$A$5005,"&gt;="&amp;Q96,'Движения'!$A$6:$A$5005,"&lt;"&amp;(Q96+1)),6))</f>
        <v/>
      </c>
      <c r="I96" s="18" t="str">
        <f>IF(E96&lt;&gt;"ОК","",ROUND(C96-H96,6))</f>
        <v/>
      </c>
      <c r="J96" s="21" t="str">
        <f>IF(E96&lt;&gt;"ОК","",IF(P96&gt;0,ABS(I96)/P96,"нет базы"))</f>
        <v/>
      </c>
      <c r="K96" s="17" t="str">
        <f>IF(E96&lt;&gt;"ОК","",IF(I96&lt;0,"Недостача",IF(I96&gt;0,"Излишек","Совпадает")))</f>
        <v/>
      </c>
      <c r="L96" s="18" t="str">
        <f>IF(E96&lt;&gt;"ОК","",ROUND(SUMIFS('Движения'!$F$6:$F$5005,'Движения'!$B$6:$B$5005,B96,'Движения'!$C$6:$C$5005,"Корректировка остатка",'Движения'!$A$6:$A$5005,"&gt;="&amp;Q96,'Движения'!$A$6:$A$5005,"&lt;"&amp;(Q96+1)),6))</f>
        <v/>
      </c>
      <c r="M96" s="18" t="str">
        <f>IF(E96&lt;&gt;"ОК","",ROUND(I96-L96,6))</f>
        <v/>
      </c>
      <c r="N96" s="15" t="str">
        <f>IF(E96&lt;&gt;"ОК","",IF(AND(I96=0,L96=0),"Корректировка не нужна",IF(M96=0,"Корректировка внесена",IF(L96=0,"Внесите корректировку на "&amp;DAY(Q96)&amp;"."&amp;MONTH(Q96)&amp;"."&amp;YEAR(Q96)&amp;": "&amp;IF(M96&gt;0,"+","")&amp;M96&amp;" "&amp;G96,"Проверьте корректировки: внесено "&amp;L96&amp;", нужно "&amp;I96&amp;" "&amp;G96))))</f>
        <v/>
      </c>
      <c r="O96" s="22" t="str">
        <f>IF(E96&lt;&gt;"ОК","",IF(SUMPRODUCT(MAX(($B$6:$B$1005=B96)*($Q$6:$Q$1005&lt;Q96)*($E$6:$E$1005="ОК")*$Q$6:$Q$1005))&gt;0,SUMPRODUCT(MAX(($B$6:$B$1005=B96)*($Q$6:$Q$1005&lt;Q96)*($E$6:$E$1005="ОК")*$Q$6:$Q$1005))+1,INT('Номенклатура'!$C$2)))</f>
        <v/>
      </c>
      <c r="P96" s="18" t="str">
        <f>IF(E96&lt;&gt;"ОК","",-(SUMIFS('Движения'!$F$6:$F$5005,'Движения'!$B$6:$B$5005,B96,'Движения'!$C$6:$C$5005,"Расход",'Движения'!$A$6:$A$5005,"&gt;="&amp;O96,'Движения'!$A$6:$A$5005,"&lt;"&amp;(Q96+1))+SUMIFS('Движения'!$F$6:$F$5005,'Движения'!$B$6:$B$5005,B96,'Движения'!$C$6:$C$5005,"Списание",'Движения'!$A$6:$A$5005,"&gt;="&amp;O96,'Движения'!$A$6:$A$5005,"&lt;"&amp;(Q96+1))))</f>
        <v/>
      </c>
      <c r="Q96" s="18" t="str">
        <f>IF(ISNUMBER(A96),INT(A96),0)</f>
        <v/>
      </c>
    </row>
    <row r="97" spans="1:17" x14ac:dyDescent="0.25">
      <c r="A97" s="16"/>
      <c r="B97" s="13"/>
      <c r="C97" s="14"/>
      <c r="D97" s="13"/>
      <c r="E97" s="15" t="str">
        <f>IF(COUNTA(A97:D97)=0,"",IF(NOT(ISNUMBER(A97)),"Укажите дату",IF(B97="","Укажите код",IF(NOT(AND(ISTEXT(B97),LEN(B97)&gt;0,LEN(B97)&lt;=30,ISNUMBER(FIND(LEFT(B97,1),"ABCDEFGHIJKLMNOPQRSTUVWXYZ")),SUMPRODUCT((MID(B97,{1,2,3,4,5,6,7,8,9,10,11,12,13,14,15,16,17,18,19,20,21,22,23,24,25,26,27,28,29,30},1)&lt;&gt;"")*ISERROR(FIND(MID(B97,{1,2,3,4,5,6,7,8,9,10,11,12,13,14,15,16,17,18,19,20,21,22,23,24,25,26,27,28,29,30},1),"ABCDEFGHIJKLMNOPQRSTUVWXYZ0123456789-_")))=0,ISERROR(VALUE(B97)))),"Недопустимый код: только латинские буквы A-Z в верхнем регистре, цифры, - и _; начало с буквы, до 30 символов (например MILK-001)",IF(SUMPRODUCT(--EXACT('Номенклатура'!$A$6:$A$205,B97))=0,"Код не найден",IF(SUMPRODUCT(--EXACT('Номенклатура'!$A$6:$A$205,B97))&gt;1,"Код повторяется в номенклатуре",IF(NOT(ISNUMBER(C97)),"Укажите фактическое количество",IF(C97&lt;0,"Факт не может быть меньше нуля",IF(NOT(ISNUMBER('Номенклатура'!$C$2)),"Укажите дату начала учёта",IF(Q97&lt;INT('Номенклатура'!$C$2),"Дата раньше начала учёта","ОК"))))))))))</f>
        <v/>
      </c>
      <c r="F97" s="15" t="str">
        <f>IF(E97&lt;&gt;"ОК","",INDEX('Номенклатура'!$B$6:$B$205,SUMPRODUCT(EXACT('Номенклатура'!$A$6:$A$205,B97)*(ROW('Номенклатура'!$A$6:$A$205)-5)))&amp;"")</f>
        <v/>
      </c>
      <c r="G97" s="17" t="str">
        <f>IF(E97&lt;&gt;"ОК","",INDEX('Номенклатура'!$D$6:$D$205,SUMPRODUCT(EXACT('Номенклатура'!$A$6:$A$205,B97)*(ROW('Номенклатура'!$A$6:$A$205)-5)))&amp;"")</f>
        <v/>
      </c>
      <c r="H97" s="18" t="str">
        <f>IF(E97&lt;&gt;"ОК","",ROUND(N(INDEX('Номенклатура'!$F$6:$F$205,SUMPRODUCT(EXACT('Номенклатура'!$A$6:$A$205,B97)*(ROW('Номенклатура'!$A$6:$A$205)-5))))+SUMIFS('Движения'!$F$6:$F$5005,'Движения'!$B$6:$B$5005,B97,'Движения'!$A$6:$A$5005,"&lt;"&amp;(Q97+1))-SUMIFS('Движения'!$F$6:$F$5005,'Движения'!$B$6:$B$5005,B97,'Движения'!$C$6:$C$5005,"Корректировка остатка",'Движения'!$A$6:$A$5005,"&gt;="&amp;Q97,'Движения'!$A$6:$A$5005,"&lt;"&amp;(Q97+1)),6))</f>
        <v/>
      </c>
      <c r="I97" s="18" t="str">
        <f>IF(E97&lt;&gt;"ОК","",ROUND(C97-H97,6))</f>
        <v/>
      </c>
      <c r="J97" s="21" t="str">
        <f>IF(E97&lt;&gt;"ОК","",IF(P97&gt;0,ABS(I97)/P97,"нет базы"))</f>
        <v/>
      </c>
      <c r="K97" s="17" t="str">
        <f>IF(E97&lt;&gt;"ОК","",IF(I97&lt;0,"Недостача",IF(I97&gt;0,"Излишек","Совпадает")))</f>
        <v/>
      </c>
      <c r="L97" s="18" t="str">
        <f>IF(E97&lt;&gt;"ОК","",ROUND(SUMIFS('Движения'!$F$6:$F$5005,'Движения'!$B$6:$B$5005,B97,'Движения'!$C$6:$C$5005,"Корректировка остатка",'Движения'!$A$6:$A$5005,"&gt;="&amp;Q97,'Движения'!$A$6:$A$5005,"&lt;"&amp;(Q97+1)),6))</f>
        <v/>
      </c>
      <c r="M97" s="18" t="str">
        <f>IF(E97&lt;&gt;"ОК","",ROUND(I97-L97,6))</f>
        <v/>
      </c>
      <c r="N97" s="15" t="str">
        <f>IF(E97&lt;&gt;"ОК","",IF(AND(I97=0,L97=0),"Корректировка не нужна",IF(M97=0,"Корректировка внесена",IF(L97=0,"Внесите корректировку на "&amp;DAY(Q97)&amp;"."&amp;MONTH(Q97)&amp;"."&amp;YEAR(Q97)&amp;": "&amp;IF(M97&gt;0,"+","")&amp;M97&amp;" "&amp;G97,"Проверьте корректировки: внесено "&amp;L97&amp;", нужно "&amp;I97&amp;" "&amp;G97))))</f>
        <v/>
      </c>
      <c r="O97" s="22" t="str">
        <f>IF(E97&lt;&gt;"ОК","",IF(SUMPRODUCT(MAX(($B$6:$B$1005=B97)*($Q$6:$Q$1005&lt;Q97)*($E$6:$E$1005="ОК")*$Q$6:$Q$1005))&gt;0,SUMPRODUCT(MAX(($B$6:$B$1005=B97)*($Q$6:$Q$1005&lt;Q97)*($E$6:$E$1005="ОК")*$Q$6:$Q$1005))+1,INT('Номенклатура'!$C$2)))</f>
        <v/>
      </c>
      <c r="P97" s="18" t="str">
        <f>IF(E97&lt;&gt;"ОК","",-(SUMIFS('Движения'!$F$6:$F$5005,'Движения'!$B$6:$B$5005,B97,'Движения'!$C$6:$C$5005,"Расход",'Движения'!$A$6:$A$5005,"&gt;="&amp;O97,'Движения'!$A$6:$A$5005,"&lt;"&amp;(Q97+1))+SUMIFS('Движения'!$F$6:$F$5005,'Движения'!$B$6:$B$5005,B97,'Движения'!$C$6:$C$5005,"Списание",'Движения'!$A$6:$A$5005,"&gt;="&amp;O97,'Движения'!$A$6:$A$5005,"&lt;"&amp;(Q97+1))))</f>
        <v/>
      </c>
      <c r="Q97" s="18" t="str">
        <f>IF(ISNUMBER(A97),INT(A97),0)</f>
        <v/>
      </c>
    </row>
    <row r="98" spans="1:17" x14ac:dyDescent="0.25">
      <c r="A98" s="16"/>
      <c r="B98" s="13"/>
      <c r="C98" s="14"/>
      <c r="D98" s="13"/>
      <c r="E98" s="15" t="str">
        <f>IF(COUNTA(A98:D98)=0,"",IF(NOT(ISNUMBER(A98)),"Укажите дату",IF(B98="","Укажите код",IF(NOT(AND(ISTEXT(B98),LEN(B98)&gt;0,LEN(B98)&lt;=30,ISNUMBER(FIND(LEFT(B98,1),"ABCDEFGHIJKLMNOPQRSTUVWXYZ")),SUMPRODUCT((MID(B98,{1,2,3,4,5,6,7,8,9,10,11,12,13,14,15,16,17,18,19,20,21,22,23,24,25,26,27,28,29,30},1)&lt;&gt;"")*ISERROR(FIND(MID(B98,{1,2,3,4,5,6,7,8,9,10,11,12,13,14,15,16,17,18,19,20,21,22,23,24,25,26,27,28,29,30},1),"ABCDEFGHIJKLMNOPQRSTUVWXYZ0123456789-_")))=0,ISERROR(VALUE(B98)))),"Недопустимый код: только латинские буквы A-Z в верхнем регистре, цифры, - и _; начало с буквы, до 30 символов (например MILK-001)",IF(SUMPRODUCT(--EXACT('Номенклатура'!$A$6:$A$205,B98))=0,"Код не найден",IF(SUMPRODUCT(--EXACT('Номенклатура'!$A$6:$A$205,B98))&gt;1,"Код повторяется в номенклатуре",IF(NOT(ISNUMBER(C98)),"Укажите фактическое количество",IF(C98&lt;0,"Факт не может быть меньше нуля",IF(NOT(ISNUMBER('Номенклатура'!$C$2)),"Укажите дату начала учёта",IF(Q98&lt;INT('Номенклатура'!$C$2),"Дата раньше начала учёта","ОК"))))))))))</f>
        <v/>
      </c>
      <c r="F98" s="15" t="str">
        <f>IF(E98&lt;&gt;"ОК","",INDEX('Номенклатура'!$B$6:$B$205,SUMPRODUCT(EXACT('Номенклатура'!$A$6:$A$205,B98)*(ROW('Номенклатура'!$A$6:$A$205)-5)))&amp;"")</f>
        <v/>
      </c>
      <c r="G98" s="17" t="str">
        <f>IF(E98&lt;&gt;"ОК","",INDEX('Номенклатура'!$D$6:$D$205,SUMPRODUCT(EXACT('Номенклатура'!$A$6:$A$205,B98)*(ROW('Номенклатура'!$A$6:$A$205)-5)))&amp;"")</f>
        <v/>
      </c>
      <c r="H98" s="18" t="str">
        <f>IF(E98&lt;&gt;"ОК","",ROUND(N(INDEX('Номенклатура'!$F$6:$F$205,SUMPRODUCT(EXACT('Номенклатура'!$A$6:$A$205,B98)*(ROW('Номенклатура'!$A$6:$A$205)-5))))+SUMIFS('Движения'!$F$6:$F$5005,'Движения'!$B$6:$B$5005,B98,'Движения'!$A$6:$A$5005,"&lt;"&amp;(Q98+1))-SUMIFS('Движения'!$F$6:$F$5005,'Движения'!$B$6:$B$5005,B98,'Движения'!$C$6:$C$5005,"Корректировка остатка",'Движения'!$A$6:$A$5005,"&gt;="&amp;Q98,'Движения'!$A$6:$A$5005,"&lt;"&amp;(Q98+1)),6))</f>
        <v/>
      </c>
      <c r="I98" s="18" t="str">
        <f>IF(E98&lt;&gt;"ОК","",ROUND(C98-H98,6))</f>
        <v/>
      </c>
      <c r="J98" s="21" t="str">
        <f>IF(E98&lt;&gt;"ОК","",IF(P98&gt;0,ABS(I98)/P98,"нет базы"))</f>
        <v/>
      </c>
      <c r="K98" s="17" t="str">
        <f>IF(E98&lt;&gt;"ОК","",IF(I98&lt;0,"Недостача",IF(I98&gt;0,"Излишек","Совпадает")))</f>
        <v/>
      </c>
      <c r="L98" s="18" t="str">
        <f>IF(E98&lt;&gt;"ОК","",ROUND(SUMIFS('Движения'!$F$6:$F$5005,'Движения'!$B$6:$B$5005,B98,'Движения'!$C$6:$C$5005,"Корректировка остатка",'Движения'!$A$6:$A$5005,"&gt;="&amp;Q98,'Движения'!$A$6:$A$5005,"&lt;"&amp;(Q98+1)),6))</f>
        <v/>
      </c>
      <c r="M98" s="18" t="str">
        <f>IF(E98&lt;&gt;"ОК","",ROUND(I98-L98,6))</f>
        <v/>
      </c>
      <c r="N98" s="15" t="str">
        <f>IF(E98&lt;&gt;"ОК","",IF(AND(I98=0,L98=0),"Корректировка не нужна",IF(M98=0,"Корректировка внесена",IF(L98=0,"Внесите корректировку на "&amp;DAY(Q98)&amp;"."&amp;MONTH(Q98)&amp;"."&amp;YEAR(Q98)&amp;": "&amp;IF(M98&gt;0,"+","")&amp;M98&amp;" "&amp;G98,"Проверьте корректировки: внесено "&amp;L98&amp;", нужно "&amp;I98&amp;" "&amp;G98))))</f>
        <v/>
      </c>
      <c r="O98" s="22" t="str">
        <f>IF(E98&lt;&gt;"ОК","",IF(SUMPRODUCT(MAX(($B$6:$B$1005=B98)*($Q$6:$Q$1005&lt;Q98)*($E$6:$E$1005="ОК")*$Q$6:$Q$1005))&gt;0,SUMPRODUCT(MAX(($B$6:$B$1005=B98)*($Q$6:$Q$1005&lt;Q98)*($E$6:$E$1005="ОК")*$Q$6:$Q$1005))+1,INT('Номенклатура'!$C$2)))</f>
        <v/>
      </c>
      <c r="P98" s="18" t="str">
        <f>IF(E98&lt;&gt;"ОК","",-(SUMIFS('Движения'!$F$6:$F$5005,'Движения'!$B$6:$B$5005,B98,'Движения'!$C$6:$C$5005,"Расход",'Движения'!$A$6:$A$5005,"&gt;="&amp;O98,'Движения'!$A$6:$A$5005,"&lt;"&amp;(Q98+1))+SUMIFS('Движения'!$F$6:$F$5005,'Движения'!$B$6:$B$5005,B98,'Движения'!$C$6:$C$5005,"Списание",'Движения'!$A$6:$A$5005,"&gt;="&amp;O98,'Движения'!$A$6:$A$5005,"&lt;"&amp;(Q98+1))))</f>
        <v/>
      </c>
      <c r="Q98" s="18" t="str">
        <f>IF(ISNUMBER(A98),INT(A98),0)</f>
        <v/>
      </c>
    </row>
    <row r="99" spans="1:17" x14ac:dyDescent="0.25">
      <c r="A99" s="16"/>
      <c r="B99" s="13"/>
      <c r="C99" s="14"/>
      <c r="D99" s="13"/>
      <c r="E99" s="15" t="str">
        <f>IF(COUNTA(A99:D99)=0,"",IF(NOT(ISNUMBER(A99)),"Укажите дату",IF(B99="","Укажите код",IF(NOT(AND(ISTEXT(B99),LEN(B99)&gt;0,LEN(B99)&lt;=30,ISNUMBER(FIND(LEFT(B99,1),"ABCDEFGHIJKLMNOPQRSTUVWXYZ")),SUMPRODUCT((MID(B99,{1,2,3,4,5,6,7,8,9,10,11,12,13,14,15,16,17,18,19,20,21,22,23,24,25,26,27,28,29,30},1)&lt;&gt;"")*ISERROR(FIND(MID(B99,{1,2,3,4,5,6,7,8,9,10,11,12,13,14,15,16,17,18,19,20,21,22,23,24,25,26,27,28,29,30},1),"ABCDEFGHIJKLMNOPQRSTUVWXYZ0123456789-_")))=0,ISERROR(VALUE(B99)))),"Недопустимый код: только латинские буквы A-Z в верхнем регистре, цифры, - и _; начало с буквы, до 30 символов (например MILK-001)",IF(SUMPRODUCT(--EXACT('Номенклатура'!$A$6:$A$205,B99))=0,"Код не найден",IF(SUMPRODUCT(--EXACT('Номенклатура'!$A$6:$A$205,B99))&gt;1,"Код повторяется в номенклатуре",IF(NOT(ISNUMBER(C99)),"Укажите фактическое количество",IF(C99&lt;0,"Факт не может быть меньше нуля",IF(NOT(ISNUMBER('Номенклатура'!$C$2)),"Укажите дату начала учёта",IF(Q99&lt;INT('Номенклатура'!$C$2),"Дата раньше начала учёта","ОК"))))))))))</f>
        <v/>
      </c>
      <c r="F99" s="15" t="str">
        <f>IF(E99&lt;&gt;"ОК","",INDEX('Номенклатура'!$B$6:$B$205,SUMPRODUCT(EXACT('Номенклатура'!$A$6:$A$205,B99)*(ROW('Номенклатура'!$A$6:$A$205)-5)))&amp;"")</f>
        <v/>
      </c>
      <c r="G99" s="17" t="str">
        <f>IF(E99&lt;&gt;"ОК","",INDEX('Номенклатура'!$D$6:$D$205,SUMPRODUCT(EXACT('Номенклатура'!$A$6:$A$205,B99)*(ROW('Номенклатура'!$A$6:$A$205)-5)))&amp;"")</f>
        <v/>
      </c>
      <c r="H99" s="18" t="str">
        <f>IF(E99&lt;&gt;"ОК","",ROUND(N(INDEX('Номенклатура'!$F$6:$F$205,SUMPRODUCT(EXACT('Номенклатура'!$A$6:$A$205,B99)*(ROW('Номенклатура'!$A$6:$A$205)-5))))+SUMIFS('Движения'!$F$6:$F$5005,'Движения'!$B$6:$B$5005,B99,'Движения'!$A$6:$A$5005,"&lt;"&amp;(Q99+1))-SUMIFS('Движения'!$F$6:$F$5005,'Движения'!$B$6:$B$5005,B99,'Движения'!$C$6:$C$5005,"Корректировка остатка",'Движения'!$A$6:$A$5005,"&gt;="&amp;Q99,'Движения'!$A$6:$A$5005,"&lt;"&amp;(Q99+1)),6))</f>
        <v/>
      </c>
      <c r="I99" s="18" t="str">
        <f>IF(E99&lt;&gt;"ОК","",ROUND(C99-H99,6))</f>
        <v/>
      </c>
      <c r="J99" s="21" t="str">
        <f>IF(E99&lt;&gt;"ОК","",IF(P99&gt;0,ABS(I99)/P99,"нет базы"))</f>
        <v/>
      </c>
      <c r="K99" s="17" t="str">
        <f>IF(E99&lt;&gt;"ОК","",IF(I99&lt;0,"Недостача",IF(I99&gt;0,"Излишек","Совпадает")))</f>
        <v/>
      </c>
      <c r="L99" s="18" t="str">
        <f>IF(E99&lt;&gt;"ОК","",ROUND(SUMIFS('Движения'!$F$6:$F$5005,'Движения'!$B$6:$B$5005,B99,'Движения'!$C$6:$C$5005,"Корректировка остатка",'Движения'!$A$6:$A$5005,"&gt;="&amp;Q99,'Движения'!$A$6:$A$5005,"&lt;"&amp;(Q99+1)),6))</f>
        <v/>
      </c>
      <c r="M99" s="18" t="str">
        <f>IF(E99&lt;&gt;"ОК","",ROUND(I99-L99,6))</f>
        <v/>
      </c>
      <c r="N99" s="15" t="str">
        <f>IF(E99&lt;&gt;"ОК","",IF(AND(I99=0,L99=0),"Корректировка не нужна",IF(M99=0,"Корректировка внесена",IF(L99=0,"Внесите корректировку на "&amp;DAY(Q99)&amp;"."&amp;MONTH(Q99)&amp;"."&amp;YEAR(Q99)&amp;": "&amp;IF(M99&gt;0,"+","")&amp;M99&amp;" "&amp;G99,"Проверьте корректировки: внесено "&amp;L99&amp;", нужно "&amp;I99&amp;" "&amp;G99))))</f>
        <v/>
      </c>
      <c r="O99" s="22" t="str">
        <f>IF(E99&lt;&gt;"ОК","",IF(SUMPRODUCT(MAX(($B$6:$B$1005=B99)*($Q$6:$Q$1005&lt;Q99)*($E$6:$E$1005="ОК")*$Q$6:$Q$1005))&gt;0,SUMPRODUCT(MAX(($B$6:$B$1005=B99)*($Q$6:$Q$1005&lt;Q99)*($E$6:$E$1005="ОК")*$Q$6:$Q$1005))+1,INT('Номенклатура'!$C$2)))</f>
        <v/>
      </c>
      <c r="P99" s="18" t="str">
        <f>IF(E99&lt;&gt;"ОК","",-(SUMIFS('Движения'!$F$6:$F$5005,'Движения'!$B$6:$B$5005,B99,'Движения'!$C$6:$C$5005,"Расход",'Движения'!$A$6:$A$5005,"&gt;="&amp;O99,'Движения'!$A$6:$A$5005,"&lt;"&amp;(Q99+1))+SUMIFS('Движения'!$F$6:$F$5005,'Движения'!$B$6:$B$5005,B99,'Движения'!$C$6:$C$5005,"Списание",'Движения'!$A$6:$A$5005,"&gt;="&amp;O99,'Движения'!$A$6:$A$5005,"&lt;"&amp;(Q99+1))))</f>
        <v/>
      </c>
      <c r="Q99" s="18" t="str">
        <f>IF(ISNUMBER(A99),INT(A99),0)</f>
        <v/>
      </c>
    </row>
    <row r="100" spans="1:17" x14ac:dyDescent="0.25">
      <c r="A100" s="16"/>
      <c r="B100" s="13"/>
      <c r="C100" s="14"/>
      <c r="D100" s="13"/>
      <c r="E100" s="15" t="str">
        <f>IF(COUNTA(A100:D100)=0,"",IF(NOT(ISNUMBER(A100)),"Укажите дату",IF(B100="","Укажите код",IF(NOT(AND(ISTEXT(B100),LEN(B100)&gt;0,LEN(B100)&lt;=30,ISNUMBER(FIND(LEFT(B100,1),"ABCDEFGHIJKLMNOPQRSTUVWXYZ")),SUMPRODUCT((MID(B100,{1,2,3,4,5,6,7,8,9,10,11,12,13,14,15,16,17,18,19,20,21,22,23,24,25,26,27,28,29,30},1)&lt;&gt;"")*ISERROR(FIND(MID(B100,{1,2,3,4,5,6,7,8,9,10,11,12,13,14,15,16,17,18,19,20,21,22,23,24,25,26,27,28,29,30},1),"ABCDEFGHIJKLMNOPQRSTUVWXYZ0123456789-_")))=0,ISERROR(VALUE(B100)))),"Недопустимый код: только латинские буквы A-Z в верхнем регистре, цифры, - и _; начало с буквы, до 30 символов (например MILK-001)",IF(SUMPRODUCT(--EXACT('Номенклатура'!$A$6:$A$205,B100))=0,"Код не найден",IF(SUMPRODUCT(--EXACT('Номенклатура'!$A$6:$A$205,B100))&gt;1,"Код повторяется в номенклатуре",IF(NOT(ISNUMBER(C100)),"Укажите фактическое количество",IF(C100&lt;0,"Факт не может быть меньше нуля",IF(NOT(ISNUMBER('Номенклатура'!$C$2)),"Укажите дату начала учёта",IF(Q100&lt;INT('Номенклатура'!$C$2),"Дата раньше начала учёта","ОК"))))))))))</f>
        <v/>
      </c>
      <c r="F100" s="15" t="str">
        <f>IF(E100&lt;&gt;"ОК","",INDEX('Номенклатура'!$B$6:$B$205,SUMPRODUCT(EXACT('Номенклатура'!$A$6:$A$205,B100)*(ROW('Номенклатура'!$A$6:$A$205)-5)))&amp;"")</f>
        <v/>
      </c>
      <c r="G100" s="17" t="str">
        <f>IF(E100&lt;&gt;"ОК","",INDEX('Номенклатура'!$D$6:$D$205,SUMPRODUCT(EXACT('Номенклатура'!$A$6:$A$205,B100)*(ROW('Номенклатура'!$A$6:$A$205)-5)))&amp;"")</f>
        <v/>
      </c>
      <c r="H100" s="18" t="str">
        <f>IF(E100&lt;&gt;"ОК","",ROUND(N(INDEX('Номенклатура'!$F$6:$F$205,SUMPRODUCT(EXACT('Номенклатура'!$A$6:$A$205,B100)*(ROW('Номенклатура'!$A$6:$A$205)-5))))+SUMIFS('Движения'!$F$6:$F$5005,'Движения'!$B$6:$B$5005,B100,'Движения'!$A$6:$A$5005,"&lt;"&amp;(Q100+1))-SUMIFS('Движения'!$F$6:$F$5005,'Движения'!$B$6:$B$5005,B100,'Движения'!$C$6:$C$5005,"Корректировка остатка",'Движения'!$A$6:$A$5005,"&gt;="&amp;Q100,'Движения'!$A$6:$A$5005,"&lt;"&amp;(Q100+1)),6))</f>
        <v/>
      </c>
      <c r="I100" s="18" t="str">
        <f>IF(E100&lt;&gt;"ОК","",ROUND(C100-H100,6))</f>
        <v/>
      </c>
      <c r="J100" s="21" t="str">
        <f>IF(E100&lt;&gt;"ОК","",IF(P100&gt;0,ABS(I100)/P100,"нет базы"))</f>
        <v/>
      </c>
      <c r="K100" s="17" t="str">
        <f>IF(E100&lt;&gt;"ОК","",IF(I100&lt;0,"Недостача",IF(I100&gt;0,"Излишек","Совпадает")))</f>
        <v/>
      </c>
      <c r="L100" s="18" t="str">
        <f>IF(E100&lt;&gt;"ОК","",ROUND(SUMIFS('Движения'!$F$6:$F$5005,'Движения'!$B$6:$B$5005,B100,'Движения'!$C$6:$C$5005,"Корректировка остатка",'Движения'!$A$6:$A$5005,"&gt;="&amp;Q100,'Движения'!$A$6:$A$5005,"&lt;"&amp;(Q100+1)),6))</f>
        <v/>
      </c>
      <c r="M100" s="18" t="str">
        <f>IF(E100&lt;&gt;"ОК","",ROUND(I100-L100,6))</f>
        <v/>
      </c>
      <c r="N100" s="15" t="str">
        <f>IF(E100&lt;&gt;"ОК","",IF(AND(I100=0,L100=0),"Корректировка не нужна",IF(M100=0,"Корректировка внесена",IF(L100=0,"Внесите корректировку на "&amp;DAY(Q100)&amp;"."&amp;MONTH(Q100)&amp;"."&amp;YEAR(Q100)&amp;": "&amp;IF(M100&gt;0,"+","")&amp;M100&amp;" "&amp;G100,"Проверьте корректировки: внесено "&amp;L100&amp;", нужно "&amp;I100&amp;" "&amp;G100))))</f>
        <v/>
      </c>
      <c r="O100" s="22" t="str">
        <f>IF(E100&lt;&gt;"ОК","",IF(SUMPRODUCT(MAX(($B$6:$B$1005=B100)*($Q$6:$Q$1005&lt;Q100)*($E$6:$E$1005="ОК")*$Q$6:$Q$1005))&gt;0,SUMPRODUCT(MAX(($B$6:$B$1005=B100)*($Q$6:$Q$1005&lt;Q100)*($E$6:$E$1005="ОК")*$Q$6:$Q$1005))+1,INT('Номенклатура'!$C$2)))</f>
        <v/>
      </c>
      <c r="P100" s="18" t="str">
        <f>IF(E100&lt;&gt;"ОК","",-(SUMIFS('Движения'!$F$6:$F$5005,'Движения'!$B$6:$B$5005,B100,'Движения'!$C$6:$C$5005,"Расход",'Движения'!$A$6:$A$5005,"&gt;="&amp;O100,'Движения'!$A$6:$A$5005,"&lt;"&amp;(Q100+1))+SUMIFS('Движения'!$F$6:$F$5005,'Движения'!$B$6:$B$5005,B100,'Движения'!$C$6:$C$5005,"Списание",'Движения'!$A$6:$A$5005,"&gt;="&amp;O100,'Движения'!$A$6:$A$5005,"&lt;"&amp;(Q100+1))))</f>
        <v/>
      </c>
      <c r="Q100" s="18" t="str">
        <f>IF(ISNUMBER(A100),INT(A100),0)</f>
        <v/>
      </c>
    </row>
    <row r="101" spans="1:17" x14ac:dyDescent="0.25">
      <c r="A101" s="16"/>
      <c r="B101" s="13"/>
      <c r="C101" s="14"/>
      <c r="D101" s="13"/>
      <c r="E101" s="15" t="str">
        <f>IF(COUNTA(A101:D101)=0,"",IF(NOT(ISNUMBER(A101)),"Укажите дату",IF(B101="","Укажите код",IF(NOT(AND(ISTEXT(B101),LEN(B101)&gt;0,LEN(B101)&lt;=30,ISNUMBER(FIND(LEFT(B101,1),"ABCDEFGHIJKLMNOPQRSTUVWXYZ")),SUMPRODUCT((MID(B101,{1,2,3,4,5,6,7,8,9,10,11,12,13,14,15,16,17,18,19,20,21,22,23,24,25,26,27,28,29,30},1)&lt;&gt;"")*ISERROR(FIND(MID(B101,{1,2,3,4,5,6,7,8,9,10,11,12,13,14,15,16,17,18,19,20,21,22,23,24,25,26,27,28,29,30},1),"ABCDEFGHIJKLMNOPQRSTUVWXYZ0123456789-_")))=0,ISERROR(VALUE(B101)))),"Недопустимый код: только латинские буквы A-Z в верхнем регистре, цифры, - и _; начало с буквы, до 30 символов (например MILK-001)",IF(SUMPRODUCT(--EXACT('Номенклатура'!$A$6:$A$205,B101))=0,"Код не найден",IF(SUMPRODUCT(--EXACT('Номенклатура'!$A$6:$A$205,B101))&gt;1,"Код повторяется в номенклатуре",IF(NOT(ISNUMBER(C101)),"Укажите фактическое количество",IF(C101&lt;0,"Факт не может быть меньше нуля",IF(NOT(ISNUMBER('Номенклатура'!$C$2)),"Укажите дату начала учёта",IF(Q101&lt;INT('Номенклатура'!$C$2),"Дата раньше начала учёта","ОК"))))))))))</f>
        <v/>
      </c>
      <c r="F101" s="15" t="str">
        <f>IF(E101&lt;&gt;"ОК","",INDEX('Номенклатура'!$B$6:$B$205,SUMPRODUCT(EXACT('Номенклатура'!$A$6:$A$205,B101)*(ROW('Номенклатура'!$A$6:$A$205)-5)))&amp;"")</f>
        <v/>
      </c>
      <c r="G101" s="17" t="str">
        <f>IF(E101&lt;&gt;"ОК","",INDEX('Номенклатура'!$D$6:$D$205,SUMPRODUCT(EXACT('Номенклатура'!$A$6:$A$205,B101)*(ROW('Номенклатура'!$A$6:$A$205)-5)))&amp;"")</f>
        <v/>
      </c>
      <c r="H101" s="18" t="str">
        <f>IF(E101&lt;&gt;"ОК","",ROUND(N(INDEX('Номенклатура'!$F$6:$F$205,SUMPRODUCT(EXACT('Номенклатура'!$A$6:$A$205,B101)*(ROW('Номенклатура'!$A$6:$A$205)-5))))+SUMIFS('Движения'!$F$6:$F$5005,'Движения'!$B$6:$B$5005,B101,'Движения'!$A$6:$A$5005,"&lt;"&amp;(Q101+1))-SUMIFS('Движения'!$F$6:$F$5005,'Движения'!$B$6:$B$5005,B101,'Движения'!$C$6:$C$5005,"Корректировка остатка",'Движения'!$A$6:$A$5005,"&gt;="&amp;Q101,'Движения'!$A$6:$A$5005,"&lt;"&amp;(Q101+1)),6))</f>
        <v/>
      </c>
      <c r="I101" s="18" t="str">
        <f>IF(E101&lt;&gt;"ОК","",ROUND(C101-H101,6))</f>
        <v/>
      </c>
      <c r="J101" s="21" t="str">
        <f>IF(E101&lt;&gt;"ОК","",IF(P101&gt;0,ABS(I101)/P101,"нет базы"))</f>
        <v/>
      </c>
      <c r="K101" s="17" t="str">
        <f>IF(E101&lt;&gt;"ОК","",IF(I101&lt;0,"Недостача",IF(I101&gt;0,"Излишек","Совпадает")))</f>
        <v/>
      </c>
      <c r="L101" s="18" t="str">
        <f>IF(E101&lt;&gt;"ОК","",ROUND(SUMIFS('Движения'!$F$6:$F$5005,'Движения'!$B$6:$B$5005,B101,'Движения'!$C$6:$C$5005,"Корректировка остатка",'Движения'!$A$6:$A$5005,"&gt;="&amp;Q101,'Движения'!$A$6:$A$5005,"&lt;"&amp;(Q101+1)),6))</f>
        <v/>
      </c>
      <c r="M101" s="18" t="str">
        <f>IF(E101&lt;&gt;"ОК","",ROUND(I101-L101,6))</f>
        <v/>
      </c>
      <c r="N101" s="15" t="str">
        <f>IF(E101&lt;&gt;"ОК","",IF(AND(I101=0,L101=0),"Корректировка не нужна",IF(M101=0,"Корректировка внесена",IF(L101=0,"Внесите корректировку на "&amp;DAY(Q101)&amp;"."&amp;MONTH(Q101)&amp;"."&amp;YEAR(Q101)&amp;": "&amp;IF(M101&gt;0,"+","")&amp;M101&amp;" "&amp;G101,"Проверьте корректировки: внесено "&amp;L101&amp;", нужно "&amp;I101&amp;" "&amp;G101))))</f>
        <v/>
      </c>
      <c r="O101" s="22" t="str">
        <f>IF(E101&lt;&gt;"ОК","",IF(SUMPRODUCT(MAX(($B$6:$B$1005=B101)*($Q$6:$Q$1005&lt;Q101)*($E$6:$E$1005="ОК")*$Q$6:$Q$1005))&gt;0,SUMPRODUCT(MAX(($B$6:$B$1005=B101)*($Q$6:$Q$1005&lt;Q101)*($E$6:$E$1005="ОК")*$Q$6:$Q$1005))+1,INT('Номенклатура'!$C$2)))</f>
        <v/>
      </c>
      <c r="P101" s="18" t="str">
        <f>IF(E101&lt;&gt;"ОК","",-(SUMIFS('Движения'!$F$6:$F$5005,'Движения'!$B$6:$B$5005,B101,'Движения'!$C$6:$C$5005,"Расход",'Движения'!$A$6:$A$5005,"&gt;="&amp;O101,'Движения'!$A$6:$A$5005,"&lt;"&amp;(Q101+1))+SUMIFS('Движения'!$F$6:$F$5005,'Движения'!$B$6:$B$5005,B101,'Движения'!$C$6:$C$5005,"Списание",'Движения'!$A$6:$A$5005,"&gt;="&amp;O101,'Движения'!$A$6:$A$5005,"&lt;"&amp;(Q101+1))))</f>
        <v/>
      </c>
      <c r="Q101" s="18" t="str">
        <f>IF(ISNUMBER(A101),INT(A101),0)</f>
        <v/>
      </c>
    </row>
    <row r="102" spans="1:17" x14ac:dyDescent="0.25">
      <c r="A102" s="16"/>
      <c r="B102" s="13"/>
      <c r="C102" s="14"/>
      <c r="D102" s="13"/>
      <c r="E102" s="15" t="str">
        <f>IF(COUNTA(A102:D102)=0,"",IF(NOT(ISNUMBER(A102)),"Укажите дату",IF(B102="","Укажите код",IF(NOT(AND(ISTEXT(B102),LEN(B102)&gt;0,LEN(B102)&lt;=30,ISNUMBER(FIND(LEFT(B102,1),"ABCDEFGHIJKLMNOPQRSTUVWXYZ")),SUMPRODUCT((MID(B102,{1,2,3,4,5,6,7,8,9,10,11,12,13,14,15,16,17,18,19,20,21,22,23,24,25,26,27,28,29,30},1)&lt;&gt;"")*ISERROR(FIND(MID(B102,{1,2,3,4,5,6,7,8,9,10,11,12,13,14,15,16,17,18,19,20,21,22,23,24,25,26,27,28,29,30},1),"ABCDEFGHIJKLMNOPQRSTUVWXYZ0123456789-_")))=0,ISERROR(VALUE(B102)))),"Недопустимый код: только латинские буквы A-Z в верхнем регистре, цифры, - и _; начало с буквы, до 30 символов (например MILK-001)",IF(SUMPRODUCT(--EXACT('Номенклатура'!$A$6:$A$205,B102))=0,"Код не найден",IF(SUMPRODUCT(--EXACT('Номенклатура'!$A$6:$A$205,B102))&gt;1,"Код повторяется в номенклатуре",IF(NOT(ISNUMBER(C102)),"Укажите фактическое количество",IF(C102&lt;0,"Факт не может быть меньше нуля",IF(NOT(ISNUMBER('Номенклатура'!$C$2)),"Укажите дату начала учёта",IF(Q102&lt;INT('Номенклатура'!$C$2),"Дата раньше начала учёта","ОК"))))))))))</f>
        <v/>
      </c>
      <c r="F102" s="15" t="str">
        <f>IF(E102&lt;&gt;"ОК","",INDEX('Номенклатура'!$B$6:$B$205,SUMPRODUCT(EXACT('Номенклатура'!$A$6:$A$205,B102)*(ROW('Номенклатура'!$A$6:$A$205)-5)))&amp;"")</f>
        <v/>
      </c>
      <c r="G102" s="17" t="str">
        <f>IF(E102&lt;&gt;"ОК","",INDEX('Номенклатура'!$D$6:$D$205,SUMPRODUCT(EXACT('Номенклатура'!$A$6:$A$205,B102)*(ROW('Номенклатура'!$A$6:$A$205)-5)))&amp;"")</f>
        <v/>
      </c>
      <c r="H102" s="18" t="str">
        <f>IF(E102&lt;&gt;"ОК","",ROUND(N(INDEX('Номенклатура'!$F$6:$F$205,SUMPRODUCT(EXACT('Номенклатура'!$A$6:$A$205,B102)*(ROW('Номенклатура'!$A$6:$A$205)-5))))+SUMIFS('Движения'!$F$6:$F$5005,'Движения'!$B$6:$B$5005,B102,'Движения'!$A$6:$A$5005,"&lt;"&amp;(Q102+1))-SUMIFS('Движения'!$F$6:$F$5005,'Движения'!$B$6:$B$5005,B102,'Движения'!$C$6:$C$5005,"Корректировка остатка",'Движения'!$A$6:$A$5005,"&gt;="&amp;Q102,'Движения'!$A$6:$A$5005,"&lt;"&amp;(Q102+1)),6))</f>
        <v/>
      </c>
      <c r="I102" s="18" t="str">
        <f>IF(E102&lt;&gt;"ОК","",ROUND(C102-H102,6))</f>
        <v/>
      </c>
      <c r="J102" s="21" t="str">
        <f>IF(E102&lt;&gt;"ОК","",IF(P102&gt;0,ABS(I102)/P102,"нет базы"))</f>
        <v/>
      </c>
      <c r="K102" s="17" t="str">
        <f>IF(E102&lt;&gt;"ОК","",IF(I102&lt;0,"Недостача",IF(I102&gt;0,"Излишек","Совпадает")))</f>
        <v/>
      </c>
      <c r="L102" s="18" t="str">
        <f>IF(E102&lt;&gt;"ОК","",ROUND(SUMIFS('Движения'!$F$6:$F$5005,'Движения'!$B$6:$B$5005,B102,'Движения'!$C$6:$C$5005,"Корректировка остатка",'Движения'!$A$6:$A$5005,"&gt;="&amp;Q102,'Движения'!$A$6:$A$5005,"&lt;"&amp;(Q102+1)),6))</f>
        <v/>
      </c>
      <c r="M102" s="18" t="str">
        <f>IF(E102&lt;&gt;"ОК","",ROUND(I102-L102,6))</f>
        <v/>
      </c>
      <c r="N102" s="15" t="str">
        <f>IF(E102&lt;&gt;"ОК","",IF(AND(I102=0,L102=0),"Корректировка не нужна",IF(M102=0,"Корректировка внесена",IF(L102=0,"Внесите корректировку на "&amp;DAY(Q102)&amp;"."&amp;MONTH(Q102)&amp;"."&amp;YEAR(Q102)&amp;": "&amp;IF(M102&gt;0,"+","")&amp;M102&amp;" "&amp;G102,"Проверьте корректировки: внесено "&amp;L102&amp;", нужно "&amp;I102&amp;" "&amp;G102))))</f>
        <v/>
      </c>
      <c r="O102" s="22" t="str">
        <f>IF(E102&lt;&gt;"ОК","",IF(SUMPRODUCT(MAX(($B$6:$B$1005=B102)*($Q$6:$Q$1005&lt;Q102)*($E$6:$E$1005="ОК")*$Q$6:$Q$1005))&gt;0,SUMPRODUCT(MAX(($B$6:$B$1005=B102)*($Q$6:$Q$1005&lt;Q102)*($E$6:$E$1005="ОК")*$Q$6:$Q$1005))+1,INT('Номенклатура'!$C$2)))</f>
        <v/>
      </c>
      <c r="P102" s="18" t="str">
        <f>IF(E102&lt;&gt;"ОК","",-(SUMIFS('Движения'!$F$6:$F$5005,'Движения'!$B$6:$B$5005,B102,'Движения'!$C$6:$C$5005,"Расход",'Движения'!$A$6:$A$5005,"&gt;="&amp;O102,'Движения'!$A$6:$A$5005,"&lt;"&amp;(Q102+1))+SUMIFS('Движения'!$F$6:$F$5005,'Движения'!$B$6:$B$5005,B102,'Движения'!$C$6:$C$5005,"Списание",'Движения'!$A$6:$A$5005,"&gt;="&amp;O102,'Движения'!$A$6:$A$5005,"&lt;"&amp;(Q102+1))))</f>
        <v/>
      </c>
      <c r="Q102" s="18" t="str">
        <f>IF(ISNUMBER(A102),INT(A102),0)</f>
        <v/>
      </c>
    </row>
    <row r="103" spans="1:17" x14ac:dyDescent="0.25">
      <c r="A103" s="16"/>
      <c r="B103" s="13"/>
      <c r="C103" s="14"/>
      <c r="D103" s="13"/>
      <c r="E103" s="15" t="str">
        <f>IF(COUNTA(A103:D103)=0,"",IF(NOT(ISNUMBER(A103)),"Укажите дату",IF(B103="","Укажите код",IF(NOT(AND(ISTEXT(B103),LEN(B103)&gt;0,LEN(B103)&lt;=30,ISNUMBER(FIND(LEFT(B103,1),"ABCDEFGHIJKLMNOPQRSTUVWXYZ")),SUMPRODUCT((MID(B103,{1,2,3,4,5,6,7,8,9,10,11,12,13,14,15,16,17,18,19,20,21,22,23,24,25,26,27,28,29,30},1)&lt;&gt;"")*ISERROR(FIND(MID(B103,{1,2,3,4,5,6,7,8,9,10,11,12,13,14,15,16,17,18,19,20,21,22,23,24,25,26,27,28,29,30},1),"ABCDEFGHIJKLMNOPQRSTUVWXYZ0123456789-_")))=0,ISERROR(VALUE(B103)))),"Недопустимый код: только латинские буквы A-Z в верхнем регистре, цифры, - и _; начало с буквы, до 30 символов (например MILK-001)",IF(SUMPRODUCT(--EXACT('Номенклатура'!$A$6:$A$205,B103))=0,"Код не найден",IF(SUMPRODUCT(--EXACT('Номенклатура'!$A$6:$A$205,B103))&gt;1,"Код повторяется в номенклатуре",IF(NOT(ISNUMBER(C103)),"Укажите фактическое количество",IF(C103&lt;0,"Факт не может быть меньше нуля",IF(NOT(ISNUMBER('Номенклатура'!$C$2)),"Укажите дату начала учёта",IF(Q103&lt;INT('Номенклатура'!$C$2),"Дата раньше начала учёта","ОК"))))))))))</f>
        <v/>
      </c>
      <c r="F103" s="15" t="str">
        <f>IF(E103&lt;&gt;"ОК","",INDEX('Номенклатура'!$B$6:$B$205,SUMPRODUCT(EXACT('Номенклатура'!$A$6:$A$205,B103)*(ROW('Номенклатура'!$A$6:$A$205)-5)))&amp;"")</f>
        <v/>
      </c>
      <c r="G103" s="17" t="str">
        <f>IF(E103&lt;&gt;"ОК","",INDEX('Номенклатура'!$D$6:$D$205,SUMPRODUCT(EXACT('Номенклатура'!$A$6:$A$205,B103)*(ROW('Номенклатура'!$A$6:$A$205)-5)))&amp;"")</f>
        <v/>
      </c>
      <c r="H103" s="18" t="str">
        <f>IF(E103&lt;&gt;"ОК","",ROUND(N(INDEX('Номенклатура'!$F$6:$F$205,SUMPRODUCT(EXACT('Номенклатура'!$A$6:$A$205,B103)*(ROW('Номенклатура'!$A$6:$A$205)-5))))+SUMIFS('Движения'!$F$6:$F$5005,'Движения'!$B$6:$B$5005,B103,'Движения'!$A$6:$A$5005,"&lt;"&amp;(Q103+1))-SUMIFS('Движения'!$F$6:$F$5005,'Движения'!$B$6:$B$5005,B103,'Движения'!$C$6:$C$5005,"Корректировка остатка",'Движения'!$A$6:$A$5005,"&gt;="&amp;Q103,'Движения'!$A$6:$A$5005,"&lt;"&amp;(Q103+1)),6))</f>
        <v/>
      </c>
      <c r="I103" s="18" t="str">
        <f>IF(E103&lt;&gt;"ОК","",ROUND(C103-H103,6))</f>
        <v/>
      </c>
      <c r="J103" s="21" t="str">
        <f>IF(E103&lt;&gt;"ОК","",IF(P103&gt;0,ABS(I103)/P103,"нет базы"))</f>
        <v/>
      </c>
      <c r="K103" s="17" t="str">
        <f>IF(E103&lt;&gt;"ОК","",IF(I103&lt;0,"Недостача",IF(I103&gt;0,"Излишек","Совпадает")))</f>
        <v/>
      </c>
      <c r="L103" s="18" t="str">
        <f>IF(E103&lt;&gt;"ОК","",ROUND(SUMIFS('Движения'!$F$6:$F$5005,'Движения'!$B$6:$B$5005,B103,'Движения'!$C$6:$C$5005,"Корректировка остатка",'Движения'!$A$6:$A$5005,"&gt;="&amp;Q103,'Движения'!$A$6:$A$5005,"&lt;"&amp;(Q103+1)),6))</f>
        <v/>
      </c>
      <c r="M103" s="18" t="str">
        <f>IF(E103&lt;&gt;"ОК","",ROUND(I103-L103,6))</f>
        <v/>
      </c>
      <c r="N103" s="15" t="str">
        <f>IF(E103&lt;&gt;"ОК","",IF(AND(I103=0,L103=0),"Корректировка не нужна",IF(M103=0,"Корректировка внесена",IF(L103=0,"Внесите корректировку на "&amp;DAY(Q103)&amp;"."&amp;MONTH(Q103)&amp;"."&amp;YEAR(Q103)&amp;": "&amp;IF(M103&gt;0,"+","")&amp;M103&amp;" "&amp;G103,"Проверьте корректировки: внесено "&amp;L103&amp;", нужно "&amp;I103&amp;" "&amp;G103))))</f>
        <v/>
      </c>
      <c r="O103" s="22" t="str">
        <f>IF(E103&lt;&gt;"ОК","",IF(SUMPRODUCT(MAX(($B$6:$B$1005=B103)*($Q$6:$Q$1005&lt;Q103)*($E$6:$E$1005="ОК")*$Q$6:$Q$1005))&gt;0,SUMPRODUCT(MAX(($B$6:$B$1005=B103)*($Q$6:$Q$1005&lt;Q103)*($E$6:$E$1005="ОК")*$Q$6:$Q$1005))+1,INT('Номенклатура'!$C$2)))</f>
        <v/>
      </c>
      <c r="P103" s="18" t="str">
        <f>IF(E103&lt;&gt;"ОК","",-(SUMIFS('Движения'!$F$6:$F$5005,'Движения'!$B$6:$B$5005,B103,'Движения'!$C$6:$C$5005,"Расход",'Движения'!$A$6:$A$5005,"&gt;="&amp;O103,'Движения'!$A$6:$A$5005,"&lt;"&amp;(Q103+1))+SUMIFS('Движения'!$F$6:$F$5005,'Движения'!$B$6:$B$5005,B103,'Движения'!$C$6:$C$5005,"Списание",'Движения'!$A$6:$A$5005,"&gt;="&amp;O103,'Движения'!$A$6:$A$5005,"&lt;"&amp;(Q103+1))))</f>
        <v/>
      </c>
      <c r="Q103" s="18" t="str">
        <f>IF(ISNUMBER(A103),INT(A103),0)</f>
        <v/>
      </c>
    </row>
    <row r="104" spans="1:17" x14ac:dyDescent="0.25">
      <c r="A104" s="16"/>
      <c r="B104" s="13"/>
      <c r="C104" s="14"/>
      <c r="D104" s="13"/>
      <c r="E104" s="15" t="str">
        <f>IF(COUNTA(A104:D104)=0,"",IF(NOT(ISNUMBER(A104)),"Укажите дату",IF(B104="","Укажите код",IF(NOT(AND(ISTEXT(B104),LEN(B104)&gt;0,LEN(B104)&lt;=30,ISNUMBER(FIND(LEFT(B104,1),"ABCDEFGHIJKLMNOPQRSTUVWXYZ")),SUMPRODUCT((MID(B104,{1,2,3,4,5,6,7,8,9,10,11,12,13,14,15,16,17,18,19,20,21,22,23,24,25,26,27,28,29,30},1)&lt;&gt;"")*ISERROR(FIND(MID(B104,{1,2,3,4,5,6,7,8,9,10,11,12,13,14,15,16,17,18,19,20,21,22,23,24,25,26,27,28,29,30},1),"ABCDEFGHIJKLMNOPQRSTUVWXYZ0123456789-_")))=0,ISERROR(VALUE(B104)))),"Недопустимый код: только латинские буквы A-Z в верхнем регистре, цифры, - и _; начало с буквы, до 30 символов (например MILK-001)",IF(SUMPRODUCT(--EXACT('Номенклатура'!$A$6:$A$205,B104))=0,"Код не найден",IF(SUMPRODUCT(--EXACT('Номенклатура'!$A$6:$A$205,B104))&gt;1,"Код повторяется в номенклатуре",IF(NOT(ISNUMBER(C104)),"Укажите фактическое количество",IF(C104&lt;0,"Факт не может быть меньше нуля",IF(NOT(ISNUMBER('Номенклатура'!$C$2)),"Укажите дату начала учёта",IF(Q104&lt;INT('Номенклатура'!$C$2),"Дата раньше начала учёта","ОК"))))))))))</f>
        <v/>
      </c>
      <c r="F104" s="15" t="str">
        <f>IF(E104&lt;&gt;"ОК","",INDEX('Номенклатура'!$B$6:$B$205,SUMPRODUCT(EXACT('Номенклатура'!$A$6:$A$205,B104)*(ROW('Номенклатура'!$A$6:$A$205)-5)))&amp;"")</f>
        <v/>
      </c>
      <c r="G104" s="17" t="str">
        <f>IF(E104&lt;&gt;"ОК","",INDEX('Номенклатура'!$D$6:$D$205,SUMPRODUCT(EXACT('Номенклатура'!$A$6:$A$205,B104)*(ROW('Номенклатура'!$A$6:$A$205)-5)))&amp;"")</f>
        <v/>
      </c>
      <c r="H104" s="18" t="str">
        <f>IF(E104&lt;&gt;"ОК","",ROUND(N(INDEX('Номенклатура'!$F$6:$F$205,SUMPRODUCT(EXACT('Номенклатура'!$A$6:$A$205,B104)*(ROW('Номенклатура'!$A$6:$A$205)-5))))+SUMIFS('Движения'!$F$6:$F$5005,'Движения'!$B$6:$B$5005,B104,'Движения'!$A$6:$A$5005,"&lt;"&amp;(Q104+1))-SUMIFS('Движения'!$F$6:$F$5005,'Движения'!$B$6:$B$5005,B104,'Движения'!$C$6:$C$5005,"Корректировка остатка",'Движения'!$A$6:$A$5005,"&gt;="&amp;Q104,'Движения'!$A$6:$A$5005,"&lt;"&amp;(Q104+1)),6))</f>
        <v/>
      </c>
      <c r="I104" s="18" t="str">
        <f>IF(E104&lt;&gt;"ОК","",ROUND(C104-H104,6))</f>
        <v/>
      </c>
      <c r="J104" s="21" t="str">
        <f>IF(E104&lt;&gt;"ОК","",IF(P104&gt;0,ABS(I104)/P104,"нет базы"))</f>
        <v/>
      </c>
      <c r="K104" s="17" t="str">
        <f>IF(E104&lt;&gt;"ОК","",IF(I104&lt;0,"Недостача",IF(I104&gt;0,"Излишек","Совпадает")))</f>
        <v/>
      </c>
      <c r="L104" s="18" t="str">
        <f>IF(E104&lt;&gt;"ОК","",ROUND(SUMIFS('Движения'!$F$6:$F$5005,'Движения'!$B$6:$B$5005,B104,'Движения'!$C$6:$C$5005,"Корректировка остатка",'Движения'!$A$6:$A$5005,"&gt;="&amp;Q104,'Движения'!$A$6:$A$5005,"&lt;"&amp;(Q104+1)),6))</f>
        <v/>
      </c>
      <c r="M104" s="18" t="str">
        <f>IF(E104&lt;&gt;"ОК","",ROUND(I104-L104,6))</f>
        <v/>
      </c>
      <c r="N104" s="15" t="str">
        <f>IF(E104&lt;&gt;"ОК","",IF(AND(I104=0,L104=0),"Корректировка не нужна",IF(M104=0,"Корректировка внесена",IF(L104=0,"Внесите корректировку на "&amp;DAY(Q104)&amp;"."&amp;MONTH(Q104)&amp;"."&amp;YEAR(Q104)&amp;": "&amp;IF(M104&gt;0,"+","")&amp;M104&amp;" "&amp;G104,"Проверьте корректировки: внесено "&amp;L104&amp;", нужно "&amp;I104&amp;" "&amp;G104))))</f>
        <v/>
      </c>
      <c r="O104" s="22" t="str">
        <f>IF(E104&lt;&gt;"ОК","",IF(SUMPRODUCT(MAX(($B$6:$B$1005=B104)*($Q$6:$Q$1005&lt;Q104)*($E$6:$E$1005="ОК")*$Q$6:$Q$1005))&gt;0,SUMPRODUCT(MAX(($B$6:$B$1005=B104)*($Q$6:$Q$1005&lt;Q104)*($E$6:$E$1005="ОК")*$Q$6:$Q$1005))+1,INT('Номенклатура'!$C$2)))</f>
        <v/>
      </c>
      <c r="P104" s="18" t="str">
        <f>IF(E104&lt;&gt;"ОК","",-(SUMIFS('Движения'!$F$6:$F$5005,'Движения'!$B$6:$B$5005,B104,'Движения'!$C$6:$C$5005,"Расход",'Движения'!$A$6:$A$5005,"&gt;="&amp;O104,'Движения'!$A$6:$A$5005,"&lt;"&amp;(Q104+1))+SUMIFS('Движения'!$F$6:$F$5005,'Движения'!$B$6:$B$5005,B104,'Движения'!$C$6:$C$5005,"Списание",'Движения'!$A$6:$A$5005,"&gt;="&amp;O104,'Движения'!$A$6:$A$5005,"&lt;"&amp;(Q104+1))))</f>
        <v/>
      </c>
      <c r="Q104" s="18" t="str">
        <f>IF(ISNUMBER(A104),INT(A104),0)</f>
        <v/>
      </c>
    </row>
    <row r="105" spans="1:17" x14ac:dyDescent="0.25">
      <c r="A105" s="16"/>
      <c r="B105" s="13"/>
      <c r="C105" s="14"/>
      <c r="D105" s="13"/>
      <c r="E105" s="15" t="str">
        <f>IF(COUNTA(A105:D105)=0,"",IF(NOT(ISNUMBER(A105)),"Укажите дату",IF(B105="","Укажите код",IF(NOT(AND(ISTEXT(B105),LEN(B105)&gt;0,LEN(B105)&lt;=30,ISNUMBER(FIND(LEFT(B105,1),"ABCDEFGHIJKLMNOPQRSTUVWXYZ")),SUMPRODUCT((MID(B105,{1,2,3,4,5,6,7,8,9,10,11,12,13,14,15,16,17,18,19,20,21,22,23,24,25,26,27,28,29,30},1)&lt;&gt;"")*ISERROR(FIND(MID(B105,{1,2,3,4,5,6,7,8,9,10,11,12,13,14,15,16,17,18,19,20,21,22,23,24,25,26,27,28,29,30},1),"ABCDEFGHIJKLMNOPQRSTUVWXYZ0123456789-_")))=0,ISERROR(VALUE(B105)))),"Недопустимый код: только латинские буквы A-Z в верхнем регистре, цифры, - и _; начало с буквы, до 30 символов (например MILK-001)",IF(SUMPRODUCT(--EXACT('Номенклатура'!$A$6:$A$205,B105))=0,"Код не найден",IF(SUMPRODUCT(--EXACT('Номенклатура'!$A$6:$A$205,B105))&gt;1,"Код повторяется в номенклатуре",IF(NOT(ISNUMBER(C105)),"Укажите фактическое количество",IF(C105&lt;0,"Факт не может быть меньше нуля",IF(NOT(ISNUMBER('Номенклатура'!$C$2)),"Укажите дату начала учёта",IF(Q105&lt;INT('Номенклатура'!$C$2),"Дата раньше начала учёта","ОК"))))))))))</f>
        <v/>
      </c>
      <c r="F105" s="15" t="str">
        <f>IF(E105&lt;&gt;"ОК","",INDEX('Номенклатура'!$B$6:$B$205,SUMPRODUCT(EXACT('Номенклатура'!$A$6:$A$205,B105)*(ROW('Номенклатура'!$A$6:$A$205)-5)))&amp;"")</f>
        <v/>
      </c>
      <c r="G105" s="17" t="str">
        <f>IF(E105&lt;&gt;"ОК","",INDEX('Номенклатура'!$D$6:$D$205,SUMPRODUCT(EXACT('Номенклатура'!$A$6:$A$205,B105)*(ROW('Номенклатура'!$A$6:$A$205)-5)))&amp;"")</f>
        <v/>
      </c>
      <c r="H105" s="18" t="str">
        <f>IF(E105&lt;&gt;"ОК","",ROUND(N(INDEX('Номенклатура'!$F$6:$F$205,SUMPRODUCT(EXACT('Номенклатура'!$A$6:$A$205,B105)*(ROW('Номенклатура'!$A$6:$A$205)-5))))+SUMIFS('Движения'!$F$6:$F$5005,'Движения'!$B$6:$B$5005,B105,'Движения'!$A$6:$A$5005,"&lt;"&amp;(Q105+1))-SUMIFS('Движения'!$F$6:$F$5005,'Движения'!$B$6:$B$5005,B105,'Движения'!$C$6:$C$5005,"Корректировка остатка",'Движения'!$A$6:$A$5005,"&gt;="&amp;Q105,'Движения'!$A$6:$A$5005,"&lt;"&amp;(Q105+1)),6))</f>
        <v/>
      </c>
      <c r="I105" s="18" t="str">
        <f>IF(E105&lt;&gt;"ОК","",ROUND(C105-H105,6))</f>
        <v/>
      </c>
      <c r="J105" s="21" t="str">
        <f>IF(E105&lt;&gt;"ОК","",IF(P105&gt;0,ABS(I105)/P105,"нет базы"))</f>
        <v/>
      </c>
      <c r="K105" s="17" t="str">
        <f>IF(E105&lt;&gt;"ОК","",IF(I105&lt;0,"Недостача",IF(I105&gt;0,"Излишек","Совпадает")))</f>
        <v/>
      </c>
      <c r="L105" s="18" t="str">
        <f>IF(E105&lt;&gt;"ОК","",ROUND(SUMIFS('Движения'!$F$6:$F$5005,'Движения'!$B$6:$B$5005,B105,'Движения'!$C$6:$C$5005,"Корректировка остатка",'Движения'!$A$6:$A$5005,"&gt;="&amp;Q105,'Движения'!$A$6:$A$5005,"&lt;"&amp;(Q105+1)),6))</f>
        <v/>
      </c>
      <c r="M105" s="18" t="str">
        <f>IF(E105&lt;&gt;"ОК","",ROUND(I105-L105,6))</f>
        <v/>
      </c>
      <c r="N105" s="15" t="str">
        <f>IF(E105&lt;&gt;"ОК","",IF(AND(I105=0,L105=0),"Корректировка не нужна",IF(M105=0,"Корректировка внесена",IF(L105=0,"Внесите корректировку на "&amp;DAY(Q105)&amp;"."&amp;MONTH(Q105)&amp;"."&amp;YEAR(Q105)&amp;": "&amp;IF(M105&gt;0,"+","")&amp;M105&amp;" "&amp;G105,"Проверьте корректировки: внесено "&amp;L105&amp;", нужно "&amp;I105&amp;" "&amp;G105))))</f>
        <v/>
      </c>
      <c r="O105" s="22" t="str">
        <f>IF(E105&lt;&gt;"ОК","",IF(SUMPRODUCT(MAX(($B$6:$B$1005=B105)*($Q$6:$Q$1005&lt;Q105)*($E$6:$E$1005="ОК")*$Q$6:$Q$1005))&gt;0,SUMPRODUCT(MAX(($B$6:$B$1005=B105)*($Q$6:$Q$1005&lt;Q105)*($E$6:$E$1005="ОК")*$Q$6:$Q$1005))+1,INT('Номенклатура'!$C$2)))</f>
        <v/>
      </c>
      <c r="P105" s="18" t="str">
        <f>IF(E105&lt;&gt;"ОК","",-(SUMIFS('Движения'!$F$6:$F$5005,'Движения'!$B$6:$B$5005,B105,'Движения'!$C$6:$C$5005,"Расход",'Движения'!$A$6:$A$5005,"&gt;="&amp;O105,'Движения'!$A$6:$A$5005,"&lt;"&amp;(Q105+1))+SUMIFS('Движения'!$F$6:$F$5005,'Движения'!$B$6:$B$5005,B105,'Движения'!$C$6:$C$5005,"Списание",'Движения'!$A$6:$A$5005,"&gt;="&amp;O105,'Движения'!$A$6:$A$5005,"&lt;"&amp;(Q105+1))))</f>
        <v/>
      </c>
      <c r="Q105" s="18" t="str">
        <f>IF(ISNUMBER(A105),INT(A105),0)</f>
        <v/>
      </c>
    </row>
    <row r="106" spans="1:17" x14ac:dyDescent="0.25">
      <c r="A106" s="16"/>
      <c r="B106" s="13"/>
      <c r="C106" s="14"/>
      <c r="D106" s="13"/>
      <c r="E106" s="15" t="str">
        <f>IF(COUNTA(A106:D106)=0,"",IF(NOT(ISNUMBER(A106)),"Укажите дату",IF(B106="","Укажите код",IF(NOT(AND(ISTEXT(B106),LEN(B106)&gt;0,LEN(B106)&lt;=30,ISNUMBER(FIND(LEFT(B106,1),"ABCDEFGHIJKLMNOPQRSTUVWXYZ")),SUMPRODUCT((MID(B106,{1,2,3,4,5,6,7,8,9,10,11,12,13,14,15,16,17,18,19,20,21,22,23,24,25,26,27,28,29,30},1)&lt;&gt;"")*ISERROR(FIND(MID(B106,{1,2,3,4,5,6,7,8,9,10,11,12,13,14,15,16,17,18,19,20,21,22,23,24,25,26,27,28,29,30},1),"ABCDEFGHIJKLMNOPQRSTUVWXYZ0123456789-_")))=0,ISERROR(VALUE(B106)))),"Недопустимый код: только латинские буквы A-Z в верхнем регистре, цифры, - и _; начало с буквы, до 30 символов (например MILK-001)",IF(SUMPRODUCT(--EXACT('Номенклатура'!$A$6:$A$205,B106))=0,"Код не найден",IF(SUMPRODUCT(--EXACT('Номенклатура'!$A$6:$A$205,B106))&gt;1,"Код повторяется в номенклатуре",IF(NOT(ISNUMBER(C106)),"Укажите фактическое количество",IF(C106&lt;0,"Факт не может быть меньше нуля",IF(NOT(ISNUMBER('Номенклатура'!$C$2)),"Укажите дату начала учёта",IF(Q106&lt;INT('Номенклатура'!$C$2),"Дата раньше начала учёта","ОК"))))))))))</f>
        <v/>
      </c>
      <c r="F106" s="15" t="str">
        <f>IF(E106&lt;&gt;"ОК","",INDEX('Номенклатура'!$B$6:$B$205,SUMPRODUCT(EXACT('Номенклатура'!$A$6:$A$205,B106)*(ROW('Номенклатура'!$A$6:$A$205)-5)))&amp;"")</f>
        <v/>
      </c>
      <c r="G106" s="17" t="str">
        <f>IF(E106&lt;&gt;"ОК","",INDEX('Номенклатура'!$D$6:$D$205,SUMPRODUCT(EXACT('Номенклатура'!$A$6:$A$205,B106)*(ROW('Номенклатура'!$A$6:$A$205)-5)))&amp;"")</f>
        <v/>
      </c>
      <c r="H106" s="18" t="str">
        <f>IF(E106&lt;&gt;"ОК","",ROUND(N(INDEX('Номенклатура'!$F$6:$F$205,SUMPRODUCT(EXACT('Номенклатура'!$A$6:$A$205,B106)*(ROW('Номенклатура'!$A$6:$A$205)-5))))+SUMIFS('Движения'!$F$6:$F$5005,'Движения'!$B$6:$B$5005,B106,'Движения'!$A$6:$A$5005,"&lt;"&amp;(Q106+1))-SUMIFS('Движения'!$F$6:$F$5005,'Движения'!$B$6:$B$5005,B106,'Движения'!$C$6:$C$5005,"Корректировка остатка",'Движения'!$A$6:$A$5005,"&gt;="&amp;Q106,'Движения'!$A$6:$A$5005,"&lt;"&amp;(Q106+1)),6))</f>
        <v/>
      </c>
      <c r="I106" s="18" t="str">
        <f>IF(E106&lt;&gt;"ОК","",ROUND(C106-H106,6))</f>
        <v/>
      </c>
      <c r="J106" s="21" t="str">
        <f>IF(E106&lt;&gt;"ОК","",IF(P106&gt;0,ABS(I106)/P106,"нет базы"))</f>
        <v/>
      </c>
      <c r="K106" s="17" t="str">
        <f>IF(E106&lt;&gt;"ОК","",IF(I106&lt;0,"Недостача",IF(I106&gt;0,"Излишек","Совпадает")))</f>
        <v/>
      </c>
      <c r="L106" s="18" t="str">
        <f>IF(E106&lt;&gt;"ОК","",ROUND(SUMIFS('Движения'!$F$6:$F$5005,'Движения'!$B$6:$B$5005,B106,'Движения'!$C$6:$C$5005,"Корректировка остатка",'Движения'!$A$6:$A$5005,"&gt;="&amp;Q106,'Движения'!$A$6:$A$5005,"&lt;"&amp;(Q106+1)),6))</f>
        <v/>
      </c>
      <c r="M106" s="18" t="str">
        <f>IF(E106&lt;&gt;"ОК","",ROUND(I106-L106,6))</f>
        <v/>
      </c>
      <c r="N106" s="15" t="str">
        <f>IF(E106&lt;&gt;"ОК","",IF(AND(I106=0,L106=0),"Корректировка не нужна",IF(M106=0,"Корректировка внесена",IF(L106=0,"Внесите корректировку на "&amp;DAY(Q106)&amp;"."&amp;MONTH(Q106)&amp;"."&amp;YEAR(Q106)&amp;": "&amp;IF(M106&gt;0,"+","")&amp;M106&amp;" "&amp;G106,"Проверьте корректировки: внесено "&amp;L106&amp;", нужно "&amp;I106&amp;" "&amp;G106))))</f>
        <v/>
      </c>
      <c r="O106" s="22" t="str">
        <f>IF(E106&lt;&gt;"ОК","",IF(SUMPRODUCT(MAX(($B$6:$B$1005=B106)*($Q$6:$Q$1005&lt;Q106)*($E$6:$E$1005="ОК")*$Q$6:$Q$1005))&gt;0,SUMPRODUCT(MAX(($B$6:$B$1005=B106)*($Q$6:$Q$1005&lt;Q106)*($E$6:$E$1005="ОК")*$Q$6:$Q$1005))+1,INT('Номенклатура'!$C$2)))</f>
        <v/>
      </c>
      <c r="P106" s="18" t="str">
        <f>IF(E106&lt;&gt;"ОК","",-(SUMIFS('Движения'!$F$6:$F$5005,'Движения'!$B$6:$B$5005,B106,'Движения'!$C$6:$C$5005,"Расход",'Движения'!$A$6:$A$5005,"&gt;="&amp;O106,'Движения'!$A$6:$A$5005,"&lt;"&amp;(Q106+1))+SUMIFS('Движения'!$F$6:$F$5005,'Движения'!$B$6:$B$5005,B106,'Движения'!$C$6:$C$5005,"Списание",'Движения'!$A$6:$A$5005,"&gt;="&amp;O106,'Движения'!$A$6:$A$5005,"&lt;"&amp;(Q106+1))))</f>
        <v/>
      </c>
      <c r="Q106" s="18" t="str">
        <f>IF(ISNUMBER(A106),INT(A106),0)</f>
        <v/>
      </c>
    </row>
    <row r="107" spans="1:17" x14ac:dyDescent="0.25">
      <c r="A107" s="16"/>
      <c r="B107" s="13"/>
      <c r="C107" s="14"/>
      <c r="D107" s="13"/>
      <c r="E107" s="15" t="str">
        <f>IF(COUNTA(A107:D107)=0,"",IF(NOT(ISNUMBER(A107)),"Укажите дату",IF(B107="","Укажите код",IF(NOT(AND(ISTEXT(B107),LEN(B107)&gt;0,LEN(B107)&lt;=30,ISNUMBER(FIND(LEFT(B107,1),"ABCDEFGHIJKLMNOPQRSTUVWXYZ")),SUMPRODUCT((MID(B107,{1,2,3,4,5,6,7,8,9,10,11,12,13,14,15,16,17,18,19,20,21,22,23,24,25,26,27,28,29,30},1)&lt;&gt;"")*ISERROR(FIND(MID(B107,{1,2,3,4,5,6,7,8,9,10,11,12,13,14,15,16,17,18,19,20,21,22,23,24,25,26,27,28,29,30},1),"ABCDEFGHIJKLMNOPQRSTUVWXYZ0123456789-_")))=0,ISERROR(VALUE(B107)))),"Недопустимый код: только латинские буквы A-Z в верхнем регистре, цифры, - и _; начало с буквы, до 30 символов (например MILK-001)",IF(SUMPRODUCT(--EXACT('Номенклатура'!$A$6:$A$205,B107))=0,"Код не найден",IF(SUMPRODUCT(--EXACT('Номенклатура'!$A$6:$A$205,B107))&gt;1,"Код повторяется в номенклатуре",IF(NOT(ISNUMBER(C107)),"Укажите фактическое количество",IF(C107&lt;0,"Факт не может быть меньше нуля",IF(NOT(ISNUMBER('Номенклатура'!$C$2)),"Укажите дату начала учёта",IF(Q107&lt;INT('Номенклатура'!$C$2),"Дата раньше начала учёта","ОК"))))))))))</f>
        <v/>
      </c>
      <c r="F107" s="15" t="str">
        <f>IF(E107&lt;&gt;"ОК","",INDEX('Номенклатура'!$B$6:$B$205,SUMPRODUCT(EXACT('Номенклатура'!$A$6:$A$205,B107)*(ROW('Номенклатура'!$A$6:$A$205)-5)))&amp;"")</f>
        <v/>
      </c>
      <c r="G107" s="17" t="str">
        <f>IF(E107&lt;&gt;"ОК","",INDEX('Номенклатура'!$D$6:$D$205,SUMPRODUCT(EXACT('Номенклатура'!$A$6:$A$205,B107)*(ROW('Номенклатура'!$A$6:$A$205)-5)))&amp;"")</f>
        <v/>
      </c>
      <c r="H107" s="18" t="str">
        <f>IF(E107&lt;&gt;"ОК","",ROUND(N(INDEX('Номенклатура'!$F$6:$F$205,SUMPRODUCT(EXACT('Номенклатура'!$A$6:$A$205,B107)*(ROW('Номенклатура'!$A$6:$A$205)-5))))+SUMIFS('Движения'!$F$6:$F$5005,'Движения'!$B$6:$B$5005,B107,'Движения'!$A$6:$A$5005,"&lt;"&amp;(Q107+1))-SUMIFS('Движения'!$F$6:$F$5005,'Движения'!$B$6:$B$5005,B107,'Движения'!$C$6:$C$5005,"Корректировка остатка",'Движения'!$A$6:$A$5005,"&gt;="&amp;Q107,'Движения'!$A$6:$A$5005,"&lt;"&amp;(Q107+1)),6))</f>
        <v/>
      </c>
      <c r="I107" s="18" t="str">
        <f>IF(E107&lt;&gt;"ОК","",ROUND(C107-H107,6))</f>
        <v/>
      </c>
      <c r="J107" s="21" t="str">
        <f>IF(E107&lt;&gt;"ОК","",IF(P107&gt;0,ABS(I107)/P107,"нет базы"))</f>
        <v/>
      </c>
      <c r="K107" s="17" t="str">
        <f>IF(E107&lt;&gt;"ОК","",IF(I107&lt;0,"Недостача",IF(I107&gt;0,"Излишек","Совпадает")))</f>
        <v/>
      </c>
      <c r="L107" s="18" t="str">
        <f>IF(E107&lt;&gt;"ОК","",ROUND(SUMIFS('Движения'!$F$6:$F$5005,'Движения'!$B$6:$B$5005,B107,'Движения'!$C$6:$C$5005,"Корректировка остатка",'Движения'!$A$6:$A$5005,"&gt;="&amp;Q107,'Движения'!$A$6:$A$5005,"&lt;"&amp;(Q107+1)),6))</f>
        <v/>
      </c>
      <c r="M107" s="18" t="str">
        <f>IF(E107&lt;&gt;"ОК","",ROUND(I107-L107,6))</f>
        <v/>
      </c>
      <c r="N107" s="15" t="str">
        <f>IF(E107&lt;&gt;"ОК","",IF(AND(I107=0,L107=0),"Корректировка не нужна",IF(M107=0,"Корректировка внесена",IF(L107=0,"Внесите корректировку на "&amp;DAY(Q107)&amp;"."&amp;MONTH(Q107)&amp;"."&amp;YEAR(Q107)&amp;": "&amp;IF(M107&gt;0,"+","")&amp;M107&amp;" "&amp;G107,"Проверьте корректировки: внесено "&amp;L107&amp;", нужно "&amp;I107&amp;" "&amp;G107))))</f>
        <v/>
      </c>
      <c r="O107" s="22" t="str">
        <f>IF(E107&lt;&gt;"ОК","",IF(SUMPRODUCT(MAX(($B$6:$B$1005=B107)*($Q$6:$Q$1005&lt;Q107)*($E$6:$E$1005="ОК")*$Q$6:$Q$1005))&gt;0,SUMPRODUCT(MAX(($B$6:$B$1005=B107)*($Q$6:$Q$1005&lt;Q107)*($E$6:$E$1005="ОК")*$Q$6:$Q$1005))+1,INT('Номенклатура'!$C$2)))</f>
        <v/>
      </c>
      <c r="P107" s="18" t="str">
        <f>IF(E107&lt;&gt;"ОК","",-(SUMIFS('Движения'!$F$6:$F$5005,'Движения'!$B$6:$B$5005,B107,'Движения'!$C$6:$C$5005,"Расход",'Движения'!$A$6:$A$5005,"&gt;="&amp;O107,'Движения'!$A$6:$A$5005,"&lt;"&amp;(Q107+1))+SUMIFS('Движения'!$F$6:$F$5005,'Движения'!$B$6:$B$5005,B107,'Движения'!$C$6:$C$5005,"Списание",'Движения'!$A$6:$A$5005,"&gt;="&amp;O107,'Движения'!$A$6:$A$5005,"&lt;"&amp;(Q107+1))))</f>
        <v/>
      </c>
      <c r="Q107" s="18" t="str">
        <f>IF(ISNUMBER(A107),INT(A107),0)</f>
        <v/>
      </c>
    </row>
    <row r="108" spans="1:17" x14ac:dyDescent="0.25">
      <c r="A108" s="16"/>
      <c r="B108" s="13"/>
      <c r="C108" s="14"/>
      <c r="D108" s="13"/>
      <c r="E108" s="15" t="str">
        <f>IF(COUNTA(A108:D108)=0,"",IF(NOT(ISNUMBER(A108)),"Укажите дату",IF(B108="","Укажите код",IF(NOT(AND(ISTEXT(B108),LEN(B108)&gt;0,LEN(B108)&lt;=30,ISNUMBER(FIND(LEFT(B108,1),"ABCDEFGHIJKLMNOPQRSTUVWXYZ")),SUMPRODUCT((MID(B108,{1,2,3,4,5,6,7,8,9,10,11,12,13,14,15,16,17,18,19,20,21,22,23,24,25,26,27,28,29,30},1)&lt;&gt;"")*ISERROR(FIND(MID(B108,{1,2,3,4,5,6,7,8,9,10,11,12,13,14,15,16,17,18,19,20,21,22,23,24,25,26,27,28,29,30},1),"ABCDEFGHIJKLMNOPQRSTUVWXYZ0123456789-_")))=0,ISERROR(VALUE(B108)))),"Недопустимый код: только латинские буквы A-Z в верхнем регистре, цифры, - и _; начало с буквы, до 30 символов (например MILK-001)",IF(SUMPRODUCT(--EXACT('Номенклатура'!$A$6:$A$205,B108))=0,"Код не найден",IF(SUMPRODUCT(--EXACT('Номенклатура'!$A$6:$A$205,B108))&gt;1,"Код повторяется в номенклатуре",IF(NOT(ISNUMBER(C108)),"Укажите фактическое количество",IF(C108&lt;0,"Факт не может быть меньше нуля",IF(NOT(ISNUMBER('Номенклатура'!$C$2)),"Укажите дату начала учёта",IF(Q108&lt;INT('Номенклатура'!$C$2),"Дата раньше начала учёта","ОК"))))))))))</f>
        <v/>
      </c>
      <c r="F108" s="15" t="str">
        <f>IF(E108&lt;&gt;"ОК","",INDEX('Номенклатура'!$B$6:$B$205,SUMPRODUCT(EXACT('Номенклатура'!$A$6:$A$205,B108)*(ROW('Номенклатура'!$A$6:$A$205)-5)))&amp;"")</f>
        <v/>
      </c>
      <c r="G108" s="17" t="str">
        <f>IF(E108&lt;&gt;"ОК","",INDEX('Номенклатура'!$D$6:$D$205,SUMPRODUCT(EXACT('Номенклатура'!$A$6:$A$205,B108)*(ROW('Номенклатура'!$A$6:$A$205)-5)))&amp;"")</f>
        <v/>
      </c>
      <c r="H108" s="18" t="str">
        <f>IF(E108&lt;&gt;"ОК","",ROUND(N(INDEX('Номенклатура'!$F$6:$F$205,SUMPRODUCT(EXACT('Номенклатура'!$A$6:$A$205,B108)*(ROW('Номенклатура'!$A$6:$A$205)-5))))+SUMIFS('Движения'!$F$6:$F$5005,'Движения'!$B$6:$B$5005,B108,'Движения'!$A$6:$A$5005,"&lt;"&amp;(Q108+1))-SUMIFS('Движения'!$F$6:$F$5005,'Движения'!$B$6:$B$5005,B108,'Движения'!$C$6:$C$5005,"Корректировка остатка",'Движения'!$A$6:$A$5005,"&gt;="&amp;Q108,'Движения'!$A$6:$A$5005,"&lt;"&amp;(Q108+1)),6))</f>
        <v/>
      </c>
      <c r="I108" s="18" t="str">
        <f>IF(E108&lt;&gt;"ОК","",ROUND(C108-H108,6))</f>
        <v/>
      </c>
      <c r="J108" s="21" t="str">
        <f>IF(E108&lt;&gt;"ОК","",IF(P108&gt;0,ABS(I108)/P108,"нет базы"))</f>
        <v/>
      </c>
      <c r="K108" s="17" t="str">
        <f>IF(E108&lt;&gt;"ОК","",IF(I108&lt;0,"Недостача",IF(I108&gt;0,"Излишек","Совпадает")))</f>
        <v/>
      </c>
      <c r="L108" s="18" t="str">
        <f>IF(E108&lt;&gt;"ОК","",ROUND(SUMIFS('Движения'!$F$6:$F$5005,'Движения'!$B$6:$B$5005,B108,'Движения'!$C$6:$C$5005,"Корректировка остатка",'Движения'!$A$6:$A$5005,"&gt;="&amp;Q108,'Движения'!$A$6:$A$5005,"&lt;"&amp;(Q108+1)),6))</f>
        <v/>
      </c>
      <c r="M108" s="18" t="str">
        <f>IF(E108&lt;&gt;"ОК","",ROUND(I108-L108,6))</f>
        <v/>
      </c>
      <c r="N108" s="15" t="str">
        <f>IF(E108&lt;&gt;"ОК","",IF(AND(I108=0,L108=0),"Корректировка не нужна",IF(M108=0,"Корректировка внесена",IF(L108=0,"Внесите корректировку на "&amp;DAY(Q108)&amp;"."&amp;MONTH(Q108)&amp;"."&amp;YEAR(Q108)&amp;": "&amp;IF(M108&gt;0,"+","")&amp;M108&amp;" "&amp;G108,"Проверьте корректировки: внесено "&amp;L108&amp;", нужно "&amp;I108&amp;" "&amp;G108))))</f>
        <v/>
      </c>
      <c r="O108" s="22" t="str">
        <f>IF(E108&lt;&gt;"ОК","",IF(SUMPRODUCT(MAX(($B$6:$B$1005=B108)*($Q$6:$Q$1005&lt;Q108)*($E$6:$E$1005="ОК")*$Q$6:$Q$1005))&gt;0,SUMPRODUCT(MAX(($B$6:$B$1005=B108)*($Q$6:$Q$1005&lt;Q108)*($E$6:$E$1005="ОК")*$Q$6:$Q$1005))+1,INT('Номенклатура'!$C$2)))</f>
        <v/>
      </c>
      <c r="P108" s="18" t="str">
        <f>IF(E108&lt;&gt;"ОК","",-(SUMIFS('Движения'!$F$6:$F$5005,'Движения'!$B$6:$B$5005,B108,'Движения'!$C$6:$C$5005,"Расход",'Движения'!$A$6:$A$5005,"&gt;="&amp;O108,'Движения'!$A$6:$A$5005,"&lt;"&amp;(Q108+1))+SUMIFS('Движения'!$F$6:$F$5005,'Движения'!$B$6:$B$5005,B108,'Движения'!$C$6:$C$5005,"Списание",'Движения'!$A$6:$A$5005,"&gt;="&amp;O108,'Движения'!$A$6:$A$5005,"&lt;"&amp;(Q108+1))))</f>
        <v/>
      </c>
      <c r="Q108" s="18" t="str">
        <f>IF(ISNUMBER(A108),INT(A108),0)</f>
        <v/>
      </c>
    </row>
    <row r="109" spans="1:17" x14ac:dyDescent="0.25">
      <c r="A109" s="16"/>
      <c r="B109" s="13"/>
      <c r="C109" s="14"/>
      <c r="D109" s="13"/>
      <c r="E109" s="15" t="str">
        <f>IF(COUNTA(A109:D109)=0,"",IF(NOT(ISNUMBER(A109)),"Укажите дату",IF(B109="","Укажите код",IF(NOT(AND(ISTEXT(B109),LEN(B109)&gt;0,LEN(B109)&lt;=30,ISNUMBER(FIND(LEFT(B109,1),"ABCDEFGHIJKLMNOPQRSTUVWXYZ")),SUMPRODUCT((MID(B109,{1,2,3,4,5,6,7,8,9,10,11,12,13,14,15,16,17,18,19,20,21,22,23,24,25,26,27,28,29,30},1)&lt;&gt;"")*ISERROR(FIND(MID(B109,{1,2,3,4,5,6,7,8,9,10,11,12,13,14,15,16,17,18,19,20,21,22,23,24,25,26,27,28,29,30},1),"ABCDEFGHIJKLMNOPQRSTUVWXYZ0123456789-_")))=0,ISERROR(VALUE(B109)))),"Недопустимый код: только латинские буквы A-Z в верхнем регистре, цифры, - и _; начало с буквы, до 30 символов (например MILK-001)",IF(SUMPRODUCT(--EXACT('Номенклатура'!$A$6:$A$205,B109))=0,"Код не найден",IF(SUMPRODUCT(--EXACT('Номенклатура'!$A$6:$A$205,B109))&gt;1,"Код повторяется в номенклатуре",IF(NOT(ISNUMBER(C109)),"Укажите фактическое количество",IF(C109&lt;0,"Факт не может быть меньше нуля",IF(NOT(ISNUMBER('Номенклатура'!$C$2)),"Укажите дату начала учёта",IF(Q109&lt;INT('Номенклатура'!$C$2),"Дата раньше начала учёта","ОК"))))))))))</f>
        <v/>
      </c>
      <c r="F109" s="15" t="str">
        <f>IF(E109&lt;&gt;"ОК","",INDEX('Номенклатура'!$B$6:$B$205,SUMPRODUCT(EXACT('Номенклатура'!$A$6:$A$205,B109)*(ROW('Номенклатура'!$A$6:$A$205)-5)))&amp;"")</f>
        <v/>
      </c>
      <c r="G109" s="17" t="str">
        <f>IF(E109&lt;&gt;"ОК","",INDEX('Номенклатура'!$D$6:$D$205,SUMPRODUCT(EXACT('Номенклатура'!$A$6:$A$205,B109)*(ROW('Номенклатура'!$A$6:$A$205)-5)))&amp;"")</f>
        <v/>
      </c>
      <c r="H109" s="18" t="str">
        <f>IF(E109&lt;&gt;"ОК","",ROUND(N(INDEX('Номенклатура'!$F$6:$F$205,SUMPRODUCT(EXACT('Номенклатура'!$A$6:$A$205,B109)*(ROW('Номенклатура'!$A$6:$A$205)-5))))+SUMIFS('Движения'!$F$6:$F$5005,'Движения'!$B$6:$B$5005,B109,'Движения'!$A$6:$A$5005,"&lt;"&amp;(Q109+1))-SUMIFS('Движения'!$F$6:$F$5005,'Движения'!$B$6:$B$5005,B109,'Движения'!$C$6:$C$5005,"Корректировка остатка",'Движения'!$A$6:$A$5005,"&gt;="&amp;Q109,'Движения'!$A$6:$A$5005,"&lt;"&amp;(Q109+1)),6))</f>
        <v/>
      </c>
      <c r="I109" s="18" t="str">
        <f>IF(E109&lt;&gt;"ОК","",ROUND(C109-H109,6))</f>
        <v/>
      </c>
      <c r="J109" s="21" t="str">
        <f>IF(E109&lt;&gt;"ОК","",IF(P109&gt;0,ABS(I109)/P109,"нет базы"))</f>
        <v/>
      </c>
      <c r="K109" s="17" t="str">
        <f>IF(E109&lt;&gt;"ОК","",IF(I109&lt;0,"Недостача",IF(I109&gt;0,"Излишек","Совпадает")))</f>
        <v/>
      </c>
      <c r="L109" s="18" t="str">
        <f>IF(E109&lt;&gt;"ОК","",ROUND(SUMIFS('Движения'!$F$6:$F$5005,'Движения'!$B$6:$B$5005,B109,'Движения'!$C$6:$C$5005,"Корректировка остатка",'Движения'!$A$6:$A$5005,"&gt;="&amp;Q109,'Движения'!$A$6:$A$5005,"&lt;"&amp;(Q109+1)),6))</f>
        <v/>
      </c>
      <c r="M109" s="18" t="str">
        <f>IF(E109&lt;&gt;"ОК","",ROUND(I109-L109,6))</f>
        <v/>
      </c>
      <c r="N109" s="15" t="str">
        <f>IF(E109&lt;&gt;"ОК","",IF(AND(I109=0,L109=0),"Корректировка не нужна",IF(M109=0,"Корректировка внесена",IF(L109=0,"Внесите корректировку на "&amp;DAY(Q109)&amp;"."&amp;MONTH(Q109)&amp;"."&amp;YEAR(Q109)&amp;": "&amp;IF(M109&gt;0,"+","")&amp;M109&amp;" "&amp;G109,"Проверьте корректировки: внесено "&amp;L109&amp;", нужно "&amp;I109&amp;" "&amp;G109))))</f>
        <v/>
      </c>
      <c r="O109" s="22" t="str">
        <f>IF(E109&lt;&gt;"ОК","",IF(SUMPRODUCT(MAX(($B$6:$B$1005=B109)*($Q$6:$Q$1005&lt;Q109)*($E$6:$E$1005="ОК")*$Q$6:$Q$1005))&gt;0,SUMPRODUCT(MAX(($B$6:$B$1005=B109)*($Q$6:$Q$1005&lt;Q109)*($E$6:$E$1005="ОК")*$Q$6:$Q$1005))+1,INT('Номенклатура'!$C$2)))</f>
        <v/>
      </c>
      <c r="P109" s="18" t="str">
        <f>IF(E109&lt;&gt;"ОК","",-(SUMIFS('Движения'!$F$6:$F$5005,'Движения'!$B$6:$B$5005,B109,'Движения'!$C$6:$C$5005,"Расход",'Движения'!$A$6:$A$5005,"&gt;="&amp;O109,'Движения'!$A$6:$A$5005,"&lt;"&amp;(Q109+1))+SUMIFS('Движения'!$F$6:$F$5005,'Движения'!$B$6:$B$5005,B109,'Движения'!$C$6:$C$5005,"Списание",'Движения'!$A$6:$A$5005,"&gt;="&amp;O109,'Движения'!$A$6:$A$5005,"&lt;"&amp;(Q109+1))))</f>
        <v/>
      </c>
      <c r="Q109" s="18" t="str">
        <f>IF(ISNUMBER(A109),INT(A109),0)</f>
        <v/>
      </c>
    </row>
    <row r="110" spans="1:17" x14ac:dyDescent="0.25">
      <c r="A110" s="16"/>
      <c r="B110" s="13"/>
      <c r="C110" s="14"/>
      <c r="D110" s="13"/>
      <c r="E110" s="15" t="str">
        <f>IF(COUNTA(A110:D110)=0,"",IF(NOT(ISNUMBER(A110)),"Укажите дату",IF(B110="","Укажите код",IF(NOT(AND(ISTEXT(B110),LEN(B110)&gt;0,LEN(B110)&lt;=30,ISNUMBER(FIND(LEFT(B110,1),"ABCDEFGHIJKLMNOPQRSTUVWXYZ")),SUMPRODUCT((MID(B110,{1,2,3,4,5,6,7,8,9,10,11,12,13,14,15,16,17,18,19,20,21,22,23,24,25,26,27,28,29,30},1)&lt;&gt;"")*ISERROR(FIND(MID(B110,{1,2,3,4,5,6,7,8,9,10,11,12,13,14,15,16,17,18,19,20,21,22,23,24,25,26,27,28,29,30},1),"ABCDEFGHIJKLMNOPQRSTUVWXYZ0123456789-_")))=0,ISERROR(VALUE(B110)))),"Недопустимый код: только латинские буквы A-Z в верхнем регистре, цифры, - и _; начало с буквы, до 30 символов (например MILK-001)",IF(SUMPRODUCT(--EXACT('Номенклатура'!$A$6:$A$205,B110))=0,"Код не найден",IF(SUMPRODUCT(--EXACT('Номенклатура'!$A$6:$A$205,B110))&gt;1,"Код повторяется в номенклатуре",IF(NOT(ISNUMBER(C110)),"Укажите фактическое количество",IF(C110&lt;0,"Факт не может быть меньше нуля",IF(NOT(ISNUMBER('Номенклатура'!$C$2)),"Укажите дату начала учёта",IF(Q110&lt;INT('Номенклатура'!$C$2),"Дата раньше начала учёта","ОК"))))))))))</f>
        <v/>
      </c>
      <c r="F110" s="15" t="str">
        <f>IF(E110&lt;&gt;"ОК","",INDEX('Номенклатура'!$B$6:$B$205,SUMPRODUCT(EXACT('Номенклатура'!$A$6:$A$205,B110)*(ROW('Номенклатура'!$A$6:$A$205)-5)))&amp;"")</f>
        <v/>
      </c>
      <c r="G110" s="17" t="str">
        <f>IF(E110&lt;&gt;"ОК","",INDEX('Номенклатура'!$D$6:$D$205,SUMPRODUCT(EXACT('Номенклатура'!$A$6:$A$205,B110)*(ROW('Номенклатура'!$A$6:$A$205)-5)))&amp;"")</f>
        <v/>
      </c>
      <c r="H110" s="18" t="str">
        <f>IF(E110&lt;&gt;"ОК","",ROUND(N(INDEX('Номенклатура'!$F$6:$F$205,SUMPRODUCT(EXACT('Номенклатура'!$A$6:$A$205,B110)*(ROW('Номенклатура'!$A$6:$A$205)-5))))+SUMIFS('Движения'!$F$6:$F$5005,'Движения'!$B$6:$B$5005,B110,'Движения'!$A$6:$A$5005,"&lt;"&amp;(Q110+1))-SUMIFS('Движения'!$F$6:$F$5005,'Движения'!$B$6:$B$5005,B110,'Движения'!$C$6:$C$5005,"Корректировка остатка",'Движения'!$A$6:$A$5005,"&gt;="&amp;Q110,'Движения'!$A$6:$A$5005,"&lt;"&amp;(Q110+1)),6))</f>
        <v/>
      </c>
      <c r="I110" s="18" t="str">
        <f>IF(E110&lt;&gt;"ОК","",ROUND(C110-H110,6))</f>
        <v/>
      </c>
      <c r="J110" s="21" t="str">
        <f>IF(E110&lt;&gt;"ОК","",IF(P110&gt;0,ABS(I110)/P110,"нет базы"))</f>
        <v/>
      </c>
      <c r="K110" s="17" t="str">
        <f>IF(E110&lt;&gt;"ОК","",IF(I110&lt;0,"Недостача",IF(I110&gt;0,"Излишек","Совпадает")))</f>
        <v/>
      </c>
      <c r="L110" s="18" t="str">
        <f>IF(E110&lt;&gt;"ОК","",ROUND(SUMIFS('Движения'!$F$6:$F$5005,'Движения'!$B$6:$B$5005,B110,'Движения'!$C$6:$C$5005,"Корректировка остатка",'Движения'!$A$6:$A$5005,"&gt;="&amp;Q110,'Движения'!$A$6:$A$5005,"&lt;"&amp;(Q110+1)),6))</f>
        <v/>
      </c>
      <c r="M110" s="18" t="str">
        <f>IF(E110&lt;&gt;"ОК","",ROUND(I110-L110,6))</f>
        <v/>
      </c>
      <c r="N110" s="15" t="str">
        <f>IF(E110&lt;&gt;"ОК","",IF(AND(I110=0,L110=0),"Корректировка не нужна",IF(M110=0,"Корректировка внесена",IF(L110=0,"Внесите корректировку на "&amp;DAY(Q110)&amp;"."&amp;MONTH(Q110)&amp;"."&amp;YEAR(Q110)&amp;": "&amp;IF(M110&gt;0,"+","")&amp;M110&amp;" "&amp;G110,"Проверьте корректировки: внесено "&amp;L110&amp;", нужно "&amp;I110&amp;" "&amp;G110))))</f>
        <v/>
      </c>
      <c r="O110" s="22" t="str">
        <f>IF(E110&lt;&gt;"ОК","",IF(SUMPRODUCT(MAX(($B$6:$B$1005=B110)*($Q$6:$Q$1005&lt;Q110)*($E$6:$E$1005="ОК")*$Q$6:$Q$1005))&gt;0,SUMPRODUCT(MAX(($B$6:$B$1005=B110)*($Q$6:$Q$1005&lt;Q110)*($E$6:$E$1005="ОК")*$Q$6:$Q$1005))+1,INT('Номенклатура'!$C$2)))</f>
        <v/>
      </c>
      <c r="P110" s="18" t="str">
        <f>IF(E110&lt;&gt;"ОК","",-(SUMIFS('Движения'!$F$6:$F$5005,'Движения'!$B$6:$B$5005,B110,'Движения'!$C$6:$C$5005,"Расход",'Движения'!$A$6:$A$5005,"&gt;="&amp;O110,'Движения'!$A$6:$A$5005,"&lt;"&amp;(Q110+1))+SUMIFS('Движения'!$F$6:$F$5005,'Движения'!$B$6:$B$5005,B110,'Движения'!$C$6:$C$5005,"Списание",'Движения'!$A$6:$A$5005,"&gt;="&amp;O110,'Движения'!$A$6:$A$5005,"&lt;"&amp;(Q110+1))))</f>
        <v/>
      </c>
      <c r="Q110" s="18" t="str">
        <f>IF(ISNUMBER(A110),INT(A110),0)</f>
        <v/>
      </c>
    </row>
    <row r="111" spans="1:17" x14ac:dyDescent="0.25">
      <c r="A111" s="16"/>
      <c r="B111" s="13"/>
      <c r="C111" s="14"/>
      <c r="D111" s="13"/>
      <c r="E111" s="15" t="str">
        <f>IF(COUNTA(A111:D111)=0,"",IF(NOT(ISNUMBER(A111)),"Укажите дату",IF(B111="","Укажите код",IF(NOT(AND(ISTEXT(B111),LEN(B111)&gt;0,LEN(B111)&lt;=30,ISNUMBER(FIND(LEFT(B111,1),"ABCDEFGHIJKLMNOPQRSTUVWXYZ")),SUMPRODUCT((MID(B111,{1,2,3,4,5,6,7,8,9,10,11,12,13,14,15,16,17,18,19,20,21,22,23,24,25,26,27,28,29,30},1)&lt;&gt;"")*ISERROR(FIND(MID(B111,{1,2,3,4,5,6,7,8,9,10,11,12,13,14,15,16,17,18,19,20,21,22,23,24,25,26,27,28,29,30},1),"ABCDEFGHIJKLMNOPQRSTUVWXYZ0123456789-_")))=0,ISERROR(VALUE(B111)))),"Недопустимый код: только латинские буквы A-Z в верхнем регистре, цифры, - и _; начало с буквы, до 30 символов (например MILK-001)",IF(SUMPRODUCT(--EXACT('Номенклатура'!$A$6:$A$205,B111))=0,"Код не найден",IF(SUMPRODUCT(--EXACT('Номенклатура'!$A$6:$A$205,B111))&gt;1,"Код повторяется в номенклатуре",IF(NOT(ISNUMBER(C111)),"Укажите фактическое количество",IF(C111&lt;0,"Факт не может быть меньше нуля",IF(NOT(ISNUMBER('Номенклатура'!$C$2)),"Укажите дату начала учёта",IF(Q111&lt;INT('Номенклатура'!$C$2),"Дата раньше начала учёта","ОК"))))))))))</f>
        <v/>
      </c>
      <c r="F111" s="15" t="str">
        <f>IF(E111&lt;&gt;"ОК","",INDEX('Номенклатура'!$B$6:$B$205,SUMPRODUCT(EXACT('Номенклатура'!$A$6:$A$205,B111)*(ROW('Номенклатура'!$A$6:$A$205)-5)))&amp;"")</f>
        <v/>
      </c>
      <c r="G111" s="17" t="str">
        <f>IF(E111&lt;&gt;"ОК","",INDEX('Номенклатура'!$D$6:$D$205,SUMPRODUCT(EXACT('Номенклатура'!$A$6:$A$205,B111)*(ROW('Номенклатура'!$A$6:$A$205)-5)))&amp;"")</f>
        <v/>
      </c>
      <c r="H111" s="18" t="str">
        <f>IF(E111&lt;&gt;"ОК","",ROUND(N(INDEX('Номенклатура'!$F$6:$F$205,SUMPRODUCT(EXACT('Номенклатура'!$A$6:$A$205,B111)*(ROW('Номенклатура'!$A$6:$A$205)-5))))+SUMIFS('Движения'!$F$6:$F$5005,'Движения'!$B$6:$B$5005,B111,'Движения'!$A$6:$A$5005,"&lt;"&amp;(Q111+1))-SUMIFS('Движения'!$F$6:$F$5005,'Движения'!$B$6:$B$5005,B111,'Движения'!$C$6:$C$5005,"Корректировка остатка",'Движения'!$A$6:$A$5005,"&gt;="&amp;Q111,'Движения'!$A$6:$A$5005,"&lt;"&amp;(Q111+1)),6))</f>
        <v/>
      </c>
      <c r="I111" s="18" t="str">
        <f>IF(E111&lt;&gt;"ОК","",ROUND(C111-H111,6))</f>
        <v/>
      </c>
      <c r="J111" s="21" t="str">
        <f>IF(E111&lt;&gt;"ОК","",IF(P111&gt;0,ABS(I111)/P111,"нет базы"))</f>
        <v/>
      </c>
      <c r="K111" s="17" t="str">
        <f>IF(E111&lt;&gt;"ОК","",IF(I111&lt;0,"Недостача",IF(I111&gt;0,"Излишек","Совпадает")))</f>
        <v/>
      </c>
      <c r="L111" s="18" t="str">
        <f>IF(E111&lt;&gt;"ОК","",ROUND(SUMIFS('Движения'!$F$6:$F$5005,'Движения'!$B$6:$B$5005,B111,'Движения'!$C$6:$C$5005,"Корректировка остатка",'Движения'!$A$6:$A$5005,"&gt;="&amp;Q111,'Движения'!$A$6:$A$5005,"&lt;"&amp;(Q111+1)),6))</f>
        <v/>
      </c>
      <c r="M111" s="18" t="str">
        <f>IF(E111&lt;&gt;"ОК","",ROUND(I111-L111,6))</f>
        <v/>
      </c>
      <c r="N111" s="15" t="str">
        <f>IF(E111&lt;&gt;"ОК","",IF(AND(I111=0,L111=0),"Корректировка не нужна",IF(M111=0,"Корректировка внесена",IF(L111=0,"Внесите корректировку на "&amp;DAY(Q111)&amp;"."&amp;MONTH(Q111)&amp;"."&amp;YEAR(Q111)&amp;": "&amp;IF(M111&gt;0,"+","")&amp;M111&amp;" "&amp;G111,"Проверьте корректировки: внесено "&amp;L111&amp;", нужно "&amp;I111&amp;" "&amp;G111))))</f>
        <v/>
      </c>
      <c r="O111" s="22" t="str">
        <f>IF(E111&lt;&gt;"ОК","",IF(SUMPRODUCT(MAX(($B$6:$B$1005=B111)*($Q$6:$Q$1005&lt;Q111)*($E$6:$E$1005="ОК")*$Q$6:$Q$1005))&gt;0,SUMPRODUCT(MAX(($B$6:$B$1005=B111)*($Q$6:$Q$1005&lt;Q111)*($E$6:$E$1005="ОК")*$Q$6:$Q$1005))+1,INT('Номенклатура'!$C$2)))</f>
        <v/>
      </c>
      <c r="P111" s="18" t="str">
        <f>IF(E111&lt;&gt;"ОК","",-(SUMIFS('Движения'!$F$6:$F$5005,'Движения'!$B$6:$B$5005,B111,'Движения'!$C$6:$C$5005,"Расход",'Движения'!$A$6:$A$5005,"&gt;="&amp;O111,'Движения'!$A$6:$A$5005,"&lt;"&amp;(Q111+1))+SUMIFS('Движения'!$F$6:$F$5005,'Движения'!$B$6:$B$5005,B111,'Движения'!$C$6:$C$5005,"Списание",'Движения'!$A$6:$A$5005,"&gt;="&amp;O111,'Движения'!$A$6:$A$5005,"&lt;"&amp;(Q111+1))))</f>
        <v/>
      </c>
      <c r="Q111" s="18" t="str">
        <f>IF(ISNUMBER(A111),INT(A111),0)</f>
        <v/>
      </c>
    </row>
    <row r="112" spans="1:17" x14ac:dyDescent="0.25">
      <c r="A112" s="16"/>
      <c r="B112" s="13"/>
      <c r="C112" s="14"/>
      <c r="D112" s="13"/>
      <c r="E112" s="15" t="str">
        <f>IF(COUNTA(A112:D112)=0,"",IF(NOT(ISNUMBER(A112)),"Укажите дату",IF(B112="","Укажите код",IF(NOT(AND(ISTEXT(B112),LEN(B112)&gt;0,LEN(B112)&lt;=30,ISNUMBER(FIND(LEFT(B112,1),"ABCDEFGHIJKLMNOPQRSTUVWXYZ")),SUMPRODUCT((MID(B112,{1,2,3,4,5,6,7,8,9,10,11,12,13,14,15,16,17,18,19,20,21,22,23,24,25,26,27,28,29,30},1)&lt;&gt;"")*ISERROR(FIND(MID(B112,{1,2,3,4,5,6,7,8,9,10,11,12,13,14,15,16,17,18,19,20,21,22,23,24,25,26,27,28,29,30},1),"ABCDEFGHIJKLMNOPQRSTUVWXYZ0123456789-_")))=0,ISERROR(VALUE(B112)))),"Недопустимый код: только латинские буквы A-Z в верхнем регистре, цифры, - и _; начало с буквы, до 30 символов (например MILK-001)",IF(SUMPRODUCT(--EXACT('Номенклатура'!$A$6:$A$205,B112))=0,"Код не найден",IF(SUMPRODUCT(--EXACT('Номенклатура'!$A$6:$A$205,B112))&gt;1,"Код повторяется в номенклатуре",IF(NOT(ISNUMBER(C112)),"Укажите фактическое количество",IF(C112&lt;0,"Факт не может быть меньше нуля",IF(NOT(ISNUMBER('Номенклатура'!$C$2)),"Укажите дату начала учёта",IF(Q112&lt;INT('Номенклатура'!$C$2),"Дата раньше начала учёта","ОК"))))))))))</f>
        <v/>
      </c>
      <c r="F112" s="15" t="str">
        <f>IF(E112&lt;&gt;"ОК","",INDEX('Номенклатура'!$B$6:$B$205,SUMPRODUCT(EXACT('Номенклатура'!$A$6:$A$205,B112)*(ROW('Номенклатура'!$A$6:$A$205)-5)))&amp;"")</f>
        <v/>
      </c>
      <c r="G112" s="17" t="str">
        <f>IF(E112&lt;&gt;"ОК","",INDEX('Номенклатура'!$D$6:$D$205,SUMPRODUCT(EXACT('Номенклатура'!$A$6:$A$205,B112)*(ROW('Номенклатура'!$A$6:$A$205)-5)))&amp;"")</f>
        <v/>
      </c>
      <c r="H112" s="18" t="str">
        <f>IF(E112&lt;&gt;"ОК","",ROUND(N(INDEX('Номенклатура'!$F$6:$F$205,SUMPRODUCT(EXACT('Номенклатура'!$A$6:$A$205,B112)*(ROW('Номенклатура'!$A$6:$A$205)-5))))+SUMIFS('Движения'!$F$6:$F$5005,'Движения'!$B$6:$B$5005,B112,'Движения'!$A$6:$A$5005,"&lt;"&amp;(Q112+1))-SUMIFS('Движения'!$F$6:$F$5005,'Движения'!$B$6:$B$5005,B112,'Движения'!$C$6:$C$5005,"Корректировка остатка",'Движения'!$A$6:$A$5005,"&gt;="&amp;Q112,'Движения'!$A$6:$A$5005,"&lt;"&amp;(Q112+1)),6))</f>
        <v/>
      </c>
      <c r="I112" s="18" t="str">
        <f>IF(E112&lt;&gt;"ОК","",ROUND(C112-H112,6))</f>
        <v/>
      </c>
      <c r="J112" s="21" t="str">
        <f>IF(E112&lt;&gt;"ОК","",IF(P112&gt;0,ABS(I112)/P112,"нет базы"))</f>
        <v/>
      </c>
      <c r="K112" s="17" t="str">
        <f>IF(E112&lt;&gt;"ОК","",IF(I112&lt;0,"Недостача",IF(I112&gt;0,"Излишек","Совпадает")))</f>
        <v/>
      </c>
      <c r="L112" s="18" t="str">
        <f>IF(E112&lt;&gt;"ОК","",ROUND(SUMIFS('Движения'!$F$6:$F$5005,'Движения'!$B$6:$B$5005,B112,'Движения'!$C$6:$C$5005,"Корректировка остатка",'Движения'!$A$6:$A$5005,"&gt;="&amp;Q112,'Движения'!$A$6:$A$5005,"&lt;"&amp;(Q112+1)),6))</f>
        <v/>
      </c>
      <c r="M112" s="18" t="str">
        <f>IF(E112&lt;&gt;"ОК","",ROUND(I112-L112,6))</f>
        <v/>
      </c>
      <c r="N112" s="15" t="str">
        <f>IF(E112&lt;&gt;"ОК","",IF(AND(I112=0,L112=0),"Корректировка не нужна",IF(M112=0,"Корректировка внесена",IF(L112=0,"Внесите корректировку на "&amp;DAY(Q112)&amp;"."&amp;MONTH(Q112)&amp;"."&amp;YEAR(Q112)&amp;": "&amp;IF(M112&gt;0,"+","")&amp;M112&amp;" "&amp;G112,"Проверьте корректировки: внесено "&amp;L112&amp;", нужно "&amp;I112&amp;" "&amp;G112))))</f>
        <v/>
      </c>
      <c r="O112" s="22" t="str">
        <f>IF(E112&lt;&gt;"ОК","",IF(SUMPRODUCT(MAX(($B$6:$B$1005=B112)*($Q$6:$Q$1005&lt;Q112)*($E$6:$E$1005="ОК")*$Q$6:$Q$1005))&gt;0,SUMPRODUCT(MAX(($B$6:$B$1005=B112)*($Q$6:$Q$1005&lt;Q112)*($E$6:$E$1005="ОК")*$Q$6:$Q$1005))+1,INT('Номенклатура'!$C$2)))</f>
        <v/>
      </c>
      <c r="P112" s="18" t="str">
        <f>IF(E112&lt;&gt;"ОК","",-(SUMIFS('Движения'!$F$6:$F$5005,'Движения'!$B$6:$B$5005,B112,'Движения'!$C$6:$C$5005,"Расход",'Движения'!$A$6:$A$5005,"&gt;="&amp;O112,'Движения'!$A$6:$A$5005,"&lt;"&amp;(Q112+1))+SUMIFS('Движения'!$F$6:$F$5005,'Движения'!$B$6:$B$5005,B112,'Движения'!$C$6:$C$5005,"Списание",'Движения'!$A$6:$A$5005,"&gt;="&amp;O112,'Движения'!$A$6:$A$5005,"&lt;"&amp;(Q112+1))))</f>
        <v/>
      </c>
      <c r="Q112" s="18" t="str">
        <f>IF(ISNUMBER(A112),INT(A112),0)</f>
        <v/>
      </c>
    </row>
    <row r="113" spans="1:17" x14ac:dyDescent="0.25">
      <c r="A113" s="16"/>
      <c r="B113" s="13"/>
      <c r="C113" s="14"/>
      <c r="D113" s="13"/>
      <c r="E113" s="15" t="str">
        <f>IF(COUNTA(A113:D113)=0,"",IF(NOT(ISNUMBER(A113)),"Укажите дату",IF(B113="","Укажите код",IF(NOT(AND(ISTEXT(B113),LEN(B113)&gt;0,LEN(B113)&lt;=30,ISNUMBER(FIND(LEFT(B113,1),"ABCDEFGHIJKLMNOPQRSTUVWXYZ")),SUMPRODUCT((MID(B113,{1,2,3,4,5,6,7,8,9,10,11,12,13,14,15,16,17,18,19,20,21,22,23,24,25,26,27,28,29,30},1)&lt;&gt;"")*ISERROR(FIND(MID(B113,{1,2,3,4,5,6,7,8,9,10,11,12,13,14,15,16,17,18,19,20,21,22,23,24,25,26,27,28,29,30},1),"ABCDEFGHIJKLMNOPQRSTUVWXYZ0123456789-_")))=0,ISERROR(VALUE(B113)))),"Недопустимый код: только латинские буквы A-Z в верхнем регистре, цифры, - и _; начало с буквы, до 30 символов (например MILK-001)",IF(SUMPRODUCT(--EXACT('Номенклатура'!$A$6:$A$205,B113))=0,"Код не найден",IF(SUMPRODUCT(--EXACT('Номенклатура'!$A$6:$A$205,B113))&gt;1,"Код повторяется в номенклатуре",IF(NOT(ISNUMBER(C113)),"Укажите фактическое количество",IF(C113&lt;0,"Факт не может быть меньше нуля",IF(NOT(ISNUMBER('Номенклатура'!$C$2)),"Укажите дату начала учёта",IF(Q113&lt;INT('Номенклатура'!$C$2),"Дата раньше начала учёта","ОК"))))))))))</f>
        <v/>
      </c>
      <c r="F113" s="15" t="str">
        <f>IF(E113&lt;&gt;"ОК","",INDEX('Номенклатура'!$B$6:$B$205,SUMPRODUCT(EXACT('Номенклатура'!$A$6:$A$205,B113)*(ROW('Номенклатура'!$A$6:$A$205)-5)))&amp;"")</f>
        <v/>
      </c>
      <c r="G113" s="17" t="str">
        <f>IF(E113&lt;&gt;"ОК","",INDEX('Номенклатура'!$D$6:$D$205,SUMPRODUCT(EXACT('Номенклатура'!$A$6:$A$205,B113)*(ROW('Номенклатура'!$A$6:$A$205)-5)))&amp;"")</f>
        <v/>
      </c>
      <c r="H113" s="18" t="str">
        <f>IF(E113&lt;&gt;"ОК","",ROUND(N(INDEX('Номенклатура'!$F$6:$F$205,SUMPRODUCT(EXACT('Номенклатура'!$A$6:$A$205,B113)*(ROW('Номенклатура'!$A$6:$A$205)-5))))+SUMIFS('Движения'!$F$6:$F$5005,'Движения'!$B$6:$B$5005,B113,'Движения'!$A$6:$A$5005,"&lt;"&amp;(Q113+1))-SUMIFS('Движения'!$F$6:$F$5005,'Движения'!$B$6:$B$5005,B113,'Движения'!$C$6:$C$5005,"Корректировка остатка",'Движения'!$A$6:$A$5005,"&gt;="&amp;Q113,'Движения'!$A$6:$A$5005,"&lt;"&amp;(Q113+1)),6))</f>
        <v/>
      </c>
      <c r="I113" s="18" t="str">
        <f>IF(E113&lt;&gt;"ОК","",ROUND(C113-H113,6))</f>
        <v/>
      </c>
      <c r="J113" s="21" t="str">
        <f>IF(E113&lt;&gt;"ОК","",IF(P113&gt;0,ABS(I113)/P113,"нет базы"))</f>
        <v/>
      </c>
      <c r="K113" s="17" t="str">
        <f>IF(E113&lt;&gt;"ОК","",IF(I113&lt;0,"Недостача",IF(I113&gt;0,"Излишек","Совпадает")))</f>
        <v/>
      </c>
      <c r="L113" s="18" t="str">
        <f>IF(E113&lt;&gt;"ОК","",ROUND(SUMIFS('Движения'!$F$6:$F$5005,'Движения'!$B$6:$B$5005,B113,'Движения'!$C$6:$C$5005,"Корректировка остатка",'Движения'!$A$6:$A$5005,"&gt;="&amp;Q113,'Движения'!$A$6:$A$5005,"&lt;"&amp;(Q113+1)),6))</f>
        <v/>
      </c>
      <c r="M113" s="18" t="str">
        <f>IF(E113&lt;&gt;"ОК","",ROUND(I113-L113,6))</f>
        <v/>
      </c>
      <c r="N113" s="15" t="str">
        <f>IF(E113&lt;&gt;"ОК","",IF(AND(I113=0,L113=0),"Корректировка не нужна",IF(M113=0,"Корректировка внесена",IF(L113=0,"Внесите корректировку на "&amp;DAY(Q113)&amp;"."&amp;MONTH(Q113)&amp;"."&amp;YEAR(Q113)&amp;": "&amp;IF(M113&gt;0,"+","")&amp;M113&amp;" "&amp;G113,"Проверьте корректировки: внесено "&amp;L113&amp;", нужно "&amp;I113&amp;" "&amp;G113))))</f>
        <v/>
      </c>
      <c r="O113" s="22" t="str">
        <f>IF(E113&lt;&gt;"ОК","",IF(SUMPRODUCT(MAX(($B$6:$B$1005=B113)*($Q$6:$Q$1005&lt;Q113)*($E$6:$E$1005="ОК")*$Q$6:$Q$1005))&gt;0,SUMPRODUCT(MAX(($B$6:$B$1005=B113)*($Q$6:$Q$1005&lt;Q113)*($E$6:$E$1005="ОК")*$Q$6:$Q$1005))+1,INT('Номенклатура'!$C$2)))</f>
        <v/>
      </c>
      <c r="P113" s="18" t="str">
        <f>IF(E113&lt;&gt;"ОК","",-(SUMIFS('Движения'!$F$6:$F$5005,'Движения'!$B$6:$B$5005,B113,'Движения'!$C$6:$C$5005,"Расход",'Движения'!$A$6:$A$5005,"&gt;="&amp;O113,'Движения'!$A$6:$A$5005,"&lt;"&amp;(Q113+1))+SUMIFS('Движения'!$F$6:$F$5005,'Движения'!$B$6:$B$5005,B113,'Движения'!$C$6:$C$5005,"Списание",'Движения'!$A$6:$A$5005,"&gt;="&amp;O113,'Движения'!$A$6:$A$5005,"&lt;"&amp;(Q113+1))))</f>
        <v/>
      </c>
      <c r="Q113" s="18" t="str">
        <f>IF(ISNUMBER(A113),INT(A113),0)</f>
        <v/>
      </c>
    </row>
    <row r="114" spans="1:17" x14ac:dyDescent="0.25">
      <c r="A114" s="16"/>
      <c r="B114" s="13"/>
      <c r="C114" s="14"/>
      <c r="D114" s="13"/>
      <c r="E114" s="15" t="str">
        <f>IF(COUNTA(A114:D114)=0,"",IF(NOT(ISNUMBER(A114)),"Укажите дату",IF(B114="","Укажите код",IF(NOT(AND(ISTEXT(B114),LEN(B114)&gt;0,LEN(B114)&lt;=30,ISNUMBER(FIND(LEFT(B114,1),"ABCDEFGHIJKLMNOPQRSTUVWXYZ")),SUMPRODUCT((MID(B114,{1,2,3,4,5,6,7,8,9,10,11,12,13,14,15,16,17,18,19,20,21,22,23,24,25,26,27,28,29,30},1)&lt;&gt;"")*ISERROR(FIND(MID(B114,{1,2,3,4,5,6,7,8,9,10,11,12,13,14,15,16,17,18,19,20,21,22,23,24,25,26,27,28,29,30},1),"ABCDEFGHIJKLMNOPQRSTUVWXYZ0123456789-_")))=0,ISERROR(VALUE(B114)))),"Недопустимый код: только латинские буквы A-Z в верхнем регистре, цифры, - и _; начало с буквы, до 30 символов (например MILK-001)",IF(SUMPRODUCT(--EXACT('Номенклатура'!$A$6:$A$205,B114))=0,"Код не найден",IF(SUMPRODUCT(--EXACT('Номенклатура'!$A$6:$A$205,B114))&gt;1,"Код повторяется в номенклатуре",IF(NOT(ISNUMBER(C114)),"Укажите фактическое количество",IF(C114&lt;0,"Факт не может быть меньше нуля",IF(NOT(ISNUMBER('Номенклатура'!$C$2)),"Укажите дату начала учёта",IF(Q114&lt;INT('Номенклатура'!$C$2),"Дата раньше начала учёта","ОК"))))))))))</f>
        <v/>
      </c>
      <c r="F114" s="15" t="str">
        <f>IF(E114&lt;&gt;"ОК","",INDEX('Номенклатура'!$B$6:$B$205,SUMPRODUCT(EXACT('Номенклатура'!$A$6:$A$205,B114)*(ROW('Номенклатура'!$A$6:$A$205)-5)))&amp;"")</f>
        <v/>
      </c>
      <c r="G114" s="17" t="str">
        <f>IF(E114&lt;&gt;"ОК","",INDEX('Номенклатура'!$D$6:$D$205,SUMPRODUCT(EXACT('Номенклатура'!$A$6:$A$205,B114)*(ROW('Номенклатура'!$A$6:$A$205)-5)))&amp;"")</f>
        <v/>
      </c>
      <c r="H114" s="18" t="str">
        <f>IF(E114&lt;&gt;"ОК","",ROUND(N(INDEX('Номенклатура'!$F$6:$F$205,SUMPRODUCT(EXACT('Номенклатура'!$A$6:$A$205,B114)*(ROW('Номенклатура'!$A$6:$A$205)-5))))+SUMIFS('Движения'!$F$6:$F$5005,'Движения'!$B$6:$B$5005,B114,'Движения'!$A$6:$A$5005,"&lt;"&amp;(Q114+1))-SUMIFS('Движения'!$F$6:$F$5005,'Движения'!$B$6:$B$5005,B114,'Движения'!$C$6:$C$5005,"Корректировка остатка",'Движения'!$A$6:$A$5005,"&gt;="&amp;Q114,'Движения'!$A$6:$A$5005,"&lt;"&amp;(Q114+1)),6))</f>
        <v/>
      </c>
      <c r="I114" s="18" t="str">
        <f>IF(E114&lt;&gt;"ОК","",ROUND(C114-H114,6))</f>
        <v/>
      </c>
      <c r="J114" s="21" t="str">
        <f>IF(E114&lt;&gt;"ОК","",IF(P114&gt;0,ABS(I114)/P114,"нет базы"))</f>
        <v/>
      </c>
      <c r="K114" s="17" t="str">
        <f>IF(E114&lt;&gt;"ОК","",IF(I114&lt;0,"Недостача",IF(I114&gt;0,"Излишек","Совпадает")))</f>
        <v/>
      </c>
      <c r="L114" s="18" t="str">
        <f>IF(E114&lt;&gt;"ОК","",ROUND(SUMIFS('Движения'!$F$6:$F$5005,'Движения'!$B$6:$B$5005,B114,'Движения'!$C$6:$C$5005,"Корректировка остатка",'Движения'!$A$6:$A$5005,"&gt;="&amp;Q114,'Движения'!$A$6:$A$5005,"&lt;"&amp;(Q114+1)),6))</f>
        <v/>
      </c>
      <c r="M114" s="18" t="str">
        <f>IF(E114&lt;&gt;"ОК","",ROUND(I114-L114,6))</f>
        <v/>
      </c>
      <c r="N114" s="15" t="str">
        <f>IF(E114&lt;&gt;"ОК","",IF(AND(I114=0,L114=0),"Корректировка не нужна",IF(M114=0,"Корректировка внесена",IF(L114=0,"Внесите корректировку на "&amp;DAY(Q114)&amp;"."&amp;MONTH(Q114)&amp;"."&amp;YEAR(Q114)&amp;": "&amp;IF(M114&gt;0,"+","")&amp;M114&amp;" "&amp;G114,"Проверьте корректировки: внесено "&amp;L114&amp;", нужно "&amp;I114&amp;" "&amp;G114))))</f>
        <v/>
      </c>
      <c r="O114" s="22" t="str">
        <f>IF(E114&lt;&gt;"ОК","",IF(SUMPRODUCT(MAX(($B$6:$B$1005=B114)*($Q$6:$Q$1005&lt;Q114)*($E$6:$E$1005="ОК")*$Q$6:$Q$1005))&gt;0,SUMPRODUCT(MAX(($B$6:$B$1005=B114)*($Q$6:$Q$1005&lt;Q114)*($E$6:$E$1005="ОК")*$Q$6:$Q$1005))+1,INT('Номенклатура'!$C$2)))</f>
        <v/>
      </c>
      <c r="P114" s="18" t="str">
        <f>IF(E114&lt;&gt;"ОК","",-(SUMIFS('Движения'!$F$6:$F$5005,'Движения'!$B$6:$B$5005,B114,'Движения'!$C$6:$C$5005,"Расход",'Движения'!$A$6:$A$5005,"&gt;="&amp;O114,'Движения'!$A$6:$A$5005,"&lt;"&amp;(Q114+1))+SUMIFS('Движения'!$F$6:$F$5005,'Движения'!$B$6:$B$5005,B114,'Движения'!$C$6:$C$5005,"Списание",'Движения'!$A$6:$A$5005,"&gt;="&amp;O114,'Движения'!$A$6:$A$5005,"&lt;"&amp;(Q114+1))))</f>
        <v/>
      </c>
      <c r="Q114" s="18" t="str">
        <f>IF(ISNUMBER(A114),INT(A114),0)</f>
        <v/>
      </c>
    </row>
    <row r="115" spans="1:17" x14ac:dyDescent="0.25">
      <c r="A115" s="16"/>
      <c r="B115" s="13"/>
      <c r="C115" s="14"/>
      <c r="D115" s="13"/>
      <c r="E115" s="15" t="str">
        <f>IF(COUNTA(A115:D115)=0,"",IF(NOT(ISNUMBER(A115)),"Укажите дату",IF(B115="","Укажите код",IF(NOT(AND(ISTEXT(B115),LEN(B115)&gt;0,LEN(B115)&lt;=30,ISNUMBER(FIND(LEFT(B115,1),"ABCDEFGHIJKLMNOPQRSTUVWXYZ")),SUMPRODUCT((MID(B115,{1,2,3,4,5,6,7,8,9,10,11,12,13,14,15,16,17,18,19,20,21,22,23,24,25,26,27,28,29,30},1)&lt;&gt;"")*ISERROR(FIND(MID(B115,{1,2,3,4,5,6,7,8,9,10,11,12,13,14,15,16,17,18,19,20,21,22,23,24,25,26,27,28,29,30},1),"ABCDEFGHIJKLMNOPQRSTUVWXYZ0123456789-_")))=0,ISERROR(VALUE(B115)))),"Недопустимый код: только латинские буквы A-Z в верхнем регистре, цифры, - и _; начало с буквы, до 30 символов (например MILK-001)",IF(SUMPRODUCT(--EXACT('Номенклатура'!$A$6:$A$205,B115))=0,"Код не найден",IF(SUMPRODUCT(--EXACT('Номенклатура'!$A$6:$A$205,B115))&gt;1,"Код повторяется в номенклатуре",IF(NOT(ISNUMBER(C115)),"Укажите фактическое количество",IF(C115&lt;0,"Факт не может быть меньше нуля",IF(NOT(ISNUMBER('Номенклатура'!$C$2)),"Укажите дату начала учёта",IF(Q115&lt;INT('Номенклатура'!$C$2),"Дата раньше начала учёта","ОК"))))))))))</f>
        <v/>
      </c>
      <c r="F115" s="15" t="str">
        <f>IF(E115&lt;&gt;"ОК","",INDEX('Номенклатура'!$B$6:$B$205,SUMPRODUCT(EXACT('Номенклатура'!$A$6:$A$205,B115)*(ROW('Номенклатура'!$A$6:$A$205)-5)))&amp;"")</f>
        <v/>
      </c>
      <c r="G115" s="17" t="str">
        <f>IF(E115&lt;&gt;"ОК","",INDEX('Номенклатура'!$D$6:$D$205,SUMPRODUCT(EXACT('Номенклатура'!$A$6:$A$205,B115)*(ROW('Номенклатура'!$A$6:$A$205)-5)))&amp;"")</f>
        <v/>
      </c>
      <c r="H115" s="18" t="str">
        <f>IF(E115&lt;&gt;"ОК","",ROUND(N(INDEX('Номенклатура'!$F$6:$F$205,SUMPRODUCT(EXACT('Номенклатура'!$A$6:$A$205,B115)*(ROW('Номенклатура'!$A$6:$A$205)-5))))+SUMIFS('Движения'!$F$6:$F$5005,'Движения'!$B$6:$B$5005,B115,'Движения'!$A$6:$A$5005,"&lt;"&amp;(Q115+1))-SUMIFS('Движения'!$F$6:$F$5005,'Движения'!$B$6:$B$5005,B115,'Движения'!$C$6:$C$5005,"Корректировка остатка",'Движения'!$A$6:$A$5005,"&gt;="&amp;Q115,'Движения'!$A$6:$A$5005,"&lt;"&amp;(Q115+1)),6))</f>
        <v/>
      </c>
      <c r="I115" s="18" t="str">
        <f>IF(E115&lt;&gt;"ОК","",ROUND(C115-H115,6))</f>
        <v/>
      </c>
      <c r="J115" s="21" t="str">
        <f>IF(E115&lt;&gt;"ОК","",IF(P115&gt;0,ABS(I115)/P115,"нет базы"))</f>
        <v/>
      </c>
      <c r="K115" s="17" t="str">
        <f>IF(E115&lt;&gt;"ОК","",IF(I115&lt;0,"Недостача",IF(I115&gt;0,"Излишек","Совпадает")))</f>
        <v/>
      </c>
      <c r="L115" s="18" t="str">
        <f>IF(E115&lt;&gt;"ОК","",ROUND(SUMIFS('Движения'!$F$6:$F$5005,'Движения'!$B$6:$B$5005,B115,'Движения'!$C$6:$C$5005,"Корректировка остатка",'Движения'!$A$6:$A$5005,"&gt;="&amp;Q115,'Движения'!$A$6:$A$5005,"&lt;"&amp;(Q115+1)),6))</f>
        <v/>
      </c>
      <c r="M115" s="18" t="str">
        <f>IF(E115&lt;&gt;"ОК","",ROUND(I115-L115,6))</f>
        <v/>
      </c>
      <c r="N115" s="15" t="str">
        <f>IF(E115&lt;&gt;"ОК","",IF(AND(I115=0,L115=0),"Корректировка не нужна",IF(M115=0,"Корректировка внесена",IF(L115=0,"Внесите корректировку на "&amp;DAY(Q115)&amp;"."&amp;MONTH(Q115)&amp;"."&amp;YEAR(Q115)&amp;": "&amp;IF(M115&gt;0,"+","")&amp;M115&amp;" "&amp;G115,"Проверьте корректировки: внесено "&amp;L115&amp;", нужно "&amp;I115&amp;" "&amp;G115))))</f>
        <v/>
      </c>
      <c r="O115" s="22" t="str">
        <f>IF(E115&lt;&gt;"ОК","",IF(SUMPRODUCT(MAX(($B$6:$B$1005=B115)*($Q$6:$Q$1005&lt;Q115)*($E$6:$E$1005="ОК")*$Q$6:$Q$1005))&gt;0,SUMPRODUCT(MAX(($B$6:$B$1005=B115)*($Q$6:$Q$1005&lt;Q115)*($E$6:$E$1005="ОК")*$Q$6:$Q$1005))+1,INT('Номенклатура'!$C$2)))</f>
        <v/>
      </c>
      <c r="P115" s="18" t="str">
        <f>IF(E115&lt;&gt;"ОК","",-(SUMIFS('Движения'!$F$6:$F$5005,'Движения'!$B$6:$B$5005,B115,'Движения'!$C$6:$C$5005,"Расход",'Движения'!$A$6:$A$5005,"&gt;="&amp;O115,'Движения'!$A$6:$A$5005,"&lt;"&amp;(Q115+1))+SUMIFS('Движения'!$F$6:$F$5005,'Движения'!$B$6:$B$5005,B115,'Движения'!$C$6:$C$5005,"Списание",'Движения'!$A$6:$A$5005,"&gt;="&amp;O115,'Движения'!$A$6:$A$5005,"&lt;"&amp;(Q115+1))))</f>
        <v/>
      </c>
      <c r="Q115" s="18" t="str">
        <f>IF(ISNUMBER(A115),INT(A115),0)</f>
        <v/>
      </c>
    </row>
    <row r="116" spans="1:17" x14ac:dyDescent="0.25">
      <c r="A116" s="16"/>
      <c r="B116" s="13"/>
      <c r="C116" s="14"/>
      <c r="D116" s="13"/>
      <c r="E116" s="15" t="str">
        <f>IF(COUNTA(A116:D116)=0,"",IF(NOT(ISNUMBER(A116)),"Укажите дату",IF(B116="","Укажите код",IF(NOT(AND(ISTEXT(B116),LEN(B116)&gt;0,LEN(B116)&lt;=30,ISNUMBER(FIND(LEFT(B116,1),"ABCDEFGHIJKLMNOPQRSTUVWXYZ")),SUMPRODUCT((MID(B116,{1,2,3,4,5,6,7,8,9,10,11,12,13,14,15,16,17,18,19,20,21,22,23,24,25,26,27,28,29,30},1)&lt;&gt;"")*ISERROR(FIND(MID(B116,{1,2,3,4,5,6,7,8,9,10,11,12,13,14,15,16,17,18,19,20,21,22,23,24,25,26,27,28,29,30},1),"ABCDEFGHIJKLMNOPQRSTUVWXYZ0123456789-_")))=0,ISERROR(VALUE(B116)))),"Недопустимый код: только латинские буквы A-Z в верхнем регистре, цифры, - и _; начало с буквы, до 30 символов (например MILK-001)",IF(SUMPRODUCT(--EXACT('Номенклатура'!$A$6:$A$205,B116))=0,"Код не найден",IF(SUMPRODUCT(--EXACT('Номенклатура'!$A$6:$A$205,B116))&gt;1,"Код повторяется в номенклатуре",IF(NOT(ISNUMBER(C116)),"Укажите фактическое количество",IF(C116&lt;0,"Факт не может быть меньше нуля",IF(NOT(ISNUMBER('Номенклатура'!$C$2)),"Укажите дату начала учёта",IF(Q116&lt;INT('Номенклатура'!$C$2),"Дата раньше начала учёта","ОК"))))))))))</f>
        <v/>
      </c>
      <c r="F116" s="15" t="str">
        <f>IF(E116&lt;&gt;"ОК","",INDEX('Номенклатура'!$B$6:$B$205,SUMPRODUCT(EXACT('Номенклатура'!$A$6:$A$205,B116)*(ROW('Номенклатура'!$A$6:$A$205)-5)))&amp;"")</f>
        <v/>
      </c>
      <c r="G116" s="17" t="str">
        <f>IF(E116&lt;&gt;"ОК","",INDEX('Номенклатура'!$D$6:$D$205,SUMPRODUCT(EXACT('Номенклатура'!$A$6:$A$205,B116)*(ROW('Номенклатура'!$A$6:$A$205)-5)))&amp;"")</f>
        <v/>
      </c>
      <c r="H116" s="18" t="str">
        <f>IF(E116&lt;&gt;"ОК","",ROUND(N(INDEX('Номенклатура'!$F$6:$F$205,SUMPRODUCT(EXACT('Номенклатура'!$A$6:$A$205,B116)*(ROW('Номенклатура'!$A$6:$A$205)-5))))+SUMIFS('Движения'!$F$6:$F$5005,'Движения'!$B$6:$B$5005,B116,'Движения'!$A$6:$A$5005,"&lt;"&amp;(Q116+1))-SUMIFS('Движения'!$F$6:$F$5005,'Движения'!$B$6:$B$5005,B116,'Движения'!$C$6:$C$5005,"Корректировка остатка",'Движения'!$A$6:$A$5005,"&gt;="&amp;Q116,'Движения'!$A$6:$A$5005,"&lt;"&amp;(Q116+1)),6))</f>
        <v/>
      </c>
      <c r="I116" s="18" t="str">
        <f>IF(E116&lt;&gt;"ОК","",ROUND(C116-H116,6))</f>
        <v/>
      </c>
      <c r="J116" s="21" t="str">
        <f>IF(E116&lt;&gt;"ОК","",IF(P116&gt;0,ABS(I116)/P116,"нет базы"))</f>
        <v/>
      </c>
      <c r="K116" s="17" t="str">
        <f>IF(E116&lt;&gt;"ОК","",IF(I116&lt;0,"Недостача",IF(I116&gt;0,"Излишек","Совпадает")))</f>
        <v/>
      </c>
      <c r="L116" s="18" t="str">
        <f>IF(E116&lt;&gt;"ОК","",ROUND(SUMIFS('Движения'!$F$6:$F$5005,'Движения'!$B$6:$B$5005,B116,'Движения'!$C$6:$C$5005,"Корректировка остатка",'Движения'!$A$6:$A$5005,"&gt;="&amp;Q116,'Движения'!$A$6:$A$5005,"&lt;"&amp;(Q116+1)),6))</f>
        <v/>
      </c>
      <c r="M116" s="18" t="str">
        <f>IF(E116&lt;&gt;"ОК","",ROUND(I116-L116,6))</f>
        <v/>
      </c>
      <c r="N116" s="15" t="str">
        <f>IF(E116&lt;&gt;"ОК","",IF(AND(I116=0,L116=0),"Корректировка не нужна",IF(M116=0,"Корректировка внесена",IF(L116=0,"Внесите корректировку на "&amp;DAY(Q116)&amp;"."&amp;MONTH(Q116)&amp;"."&amp;YEAR(Q116)&amp;": "&amp;IF(M116&gt;0,"+","")&amp;M116&amp;" "&amp;G116,"Проверьте корректировки: внесено "&amp;L116&amp;", нужно "&amp;I116&amp;" "&amp;G116))))</f>
        <v/>
      </c>
      <c r="O116" s="22" t="str">
        <f>IF(E116&lt;&gt;"ОК","",IF(SUMPRODUCT(MAX(($B$6:$B$1005=B116)*($Q$6:$Q$1005&lt;Q116)*($E$6:$E$1005="ОК")*$Q$6:$Q$1005))&gt;0,SUMPRODUCT(MAX(($B$6:$B$1005=B116)*($Q$6:$Q$1005&lt;Q116)*($E$6:$E$1005="ОК")*$Q$6:$Q$1005))+1,INT('Номенклатура'!$C$2)))</f>
        <v/>
      </c>
      <c r="P116" s="18" t="str">
        <f>IF(E116&lt;&gt;"ОК","",-(SUMIFS('Движения'!$F$6:$F$5005,'Движения'!$B$6:$B$5005,B116,'Движения'!$C$6:$C$5005,"Расход",'Движения'!$A$6:$A$5005,"&gt;="&amp;O116,'Движения'!$A$6:$A$5005,"&lt;"&amp;(Q116+1))+SUMIFS('Движения'!$F$6:$F$5005,'Движения'!$B$6:$B$5005,B116,'Движения'!$C$6:$C$5005,"Списание",'Движения'!$A$6:$A$5005,"&gt;="&amp;O116,'Движения'!$A$6:$A$5005,"&lt;"&amp;(Q116+1))))</f>
        <v/>
      </c>
      <c r="Q116" s="18" t="str">
        <f>IF(ISNUMBER(A116),INT(A116),0)</f>
        <v/>
      </c>
    </row>
    <row r="117" spans="1:17" x14ac:dyDescent="0.25">
      <c r="A117" s="16"/>
      <c r="B117" s="13"/>
      <c r="C117" s="14"/>
      <c r="D117" s="13"/>
      <c r="E117" s="15" t="str">
        <f>IF(COUNTA(A117:D117)=0,"",IF(NOT(ISNUMBER(A117)),"Укажите дату",IF(B117="","Укажите код",IF(NOT(AND(ISTEXT(B117),LEN(B117)&gt;0,LEN(B117)&lt;=30,ISNUMBER(FIND(LEFT(B117,1),"ABCDEFGHIJKLMNOPQRSTUVWXYZ")),SUMPRODUCT((MID(B117,{1,2,3,4,5,6,7,8,9,10,11,12,13,14,15,16,17,18,19,20,21,22,23,24,25,26,27,28,29,30},1)&lt;&gt;"")*ISERROR(FIND(MID(B117,{1,2,3,4,5,6,7,8,9,10,11,12,13,14,15,16,17,18,19,20,21,22,23,24,25,26,27,28,29,30},1),"ABCDEFGHIJKLMNOPQRSTUVWXYZ0123456789-_")))=0,ISERROR(VALUE(B117)))),"Недопустимый код: только латинские буквы A-Z в верхнем регистре, цифры, - и _; начало с буквы, до 30 символов (например MILK-001)",IF(SUMPRODUCT(--EXACT('Номенклатура'!$A$6:$A$205,B117))=0,"Код не найден",IF(SUMPRODUCT(--EXACT('Номенклатура'!$A$6:$A$205,B117))&gt;1,"Код повторяется в номенклатуре",IF(NOT(ISNUMBER(C117)),"Укажите фактическое количество",IF(C117&lt;0,"Факт не может быть меньше нуля",IF(NOT(ISNUMBER('Номенклатура'!$C$2)),"Укажите дату начала учёта",IF(Q117&lt;INT('Номенклатура'!$C$2),"Дата раньше начала учёта","ОК"))))))))))</f>
        <v/>
      </c>
      <c r="F117" s="15" t="str">
        <f>IF(E117&lt;&gt;"ОК","",INDEX('Номенклатура'!$B$6:$B$205,SUMPRODUCT(EXACT('Номенклатура'!$A$6:$A$205,B117)*(ROW('Номенклатура'!$A$6:$A$205)-5)))&amp;"")</f>
        <v/>
      </c>
      <c r="G117" s="17" t="str">
        <f>IF(E117&lt;&gt;"ОК","",INDEX('Номенклатура'!$D$6:$D$205,SUMPRODUCT(EXACT('Номенклатура'!$A$6:$A$205,B117)*(ROW('Номенклатура'!$A$6:$A$205)-5)))&amp;"")</f>
        <v/>
      </c>
      <c r="H117" s="18" t="str">
        <f>IF(E117&lt;&gt;"ОК","",ROUND(N(INDEX('Номенклатура'!$F$6:$F$205,SUMPRODUCT(EXACT('Номенклатура'!$A$6:$A$205,B117)*(ROW('Номенклатура'!$A$6:$A$205)-5))))+SUMIFS('Движения'!$F$6:$F$5005,'Движения'!$B$6:$B$5005,B117,'Движения'!$A$6:$A$5005,"&lt;"&amp;(Q117+1))-SUMIFS('Движения'!$F$6:$F$5005,'Движения'!$B$6:$B$5005,B117,'Движения'!$C$6:$C$5005,"Корректировка остатка",'Движения'!$A$6:$A$5005,"&gt;="&amp;Q117,'Движения'!$A$6:$A$5005,"&lt;"&amp;(Q117+1)),6))</f>
        <v/>
      </c>
      <c r="I117" s="18" t="str">
        <f>IF(E117&lt;&gt;"ОК","",ROUND(C117-H117,6))</f>
        <v/>
      </c>
      <c r="J117" s="21" t="str">
        <f>IF(E117&lt;&gt;"ОК","",IF(P117&gt;0,ABS(I117)/P117,"нет базы"))</f>
        <v/>
      </c>
      <c r="K117" s="17" t="str">
        <f>IF(E117&lt;&gt;"ОК","",IF(I117&lt;0,"Недостача",IF(I117&gt;0,"Излишек","Совпадает")))</f>
        <v/>
      </c>
      <c r="L117" s="18" t="str">
        <f>IF(E117&lt;&gt;"ОК","",ROUND(SUMIFS('Движения'!$F$6:$F$5005,'Движения'!$B$6:$B$5005,B117,'Движения'!$C$6:$C$5005,"Корректировка остатка",'Движения'!$A$6:$A$5005,"&gt;="&amp;Q117,'Движения'!$A$6:$A$5005,"&lt;"&amp;(Q117+1)),6))</f>
        <v/>
      </c>
      <c r="M117" s="18" t="str">
        <f>IF(E117&lt;&gt;"ОК","",ROUND(I117-L117,6))</f>
        <v/>
      </c>
      <c r="N117" s="15" t="str">
        <f>IF(E117&lt;&gt;"ОК","",IF(AND(I117=0,L117=0),"Корректировка не нужна",IF(M117=0,"Корректировка внесена",IF(L117=0,"Внесите корректировку на "&amp;DAY(Q117)&amp;"."&amp;MONTH(Q117)&amp;"."&amp;YEAR(Q117)&amp;": "&amp;IF(M117&gt;0,"+","")&amp;M117&amp;" "&amp;G117,"Проверьте корректировки: внесено "&amp;L117&amp;", нужно "&amp;I117&amp;" "&amp;G117))))</f>
        <v/>
      </c>
      <c r="O117" s="22" t="str">
        <f>IF(E117&lt;&gt;"ОК","",IF(SUMPRODUCT(MAX(($B$6:$B$1005=B117)*($Q$6:$Q$1005&lt;Q117)*($E$6:$E$1005="ОК")*$Q$6:$Q$1005))&gt;0,SUMPRODUCT(MAX(($B$6:$B$1005=B117)*($Q$6:$Q$1005&lt;Q117)*($E$6:$E$1005="ОК")*$Q$6:$Q$1005))+1,INT('Номенклатура'!$C$2)))</f>
        <v/>
      </c>
      <c r="P117" s="18" t="str">
        <f>IF(E117&lt;&gt;"ОК","",-(SUMIFS('Движения'!$F$6:$F$5005,'Движения'!$B$6:$B$5005,B117,'Движения'!$C$6:$C$5005,"Расход",'Движения'!$A$6:$A$5005,"&gt;="&amp;O117,'Движения'!$A$6:$A$5005,"&lt;"&amp;(Q117+1))+SUMIFS('Движения'!$F$6:$F$5005,'Движения'!$B$6:$B$5005,B117,'Движения'!$C$6:$C$5005,"Списание",'Движения'!$A$6:$A$5005,"&gt;="&amp;O117,'Движения'!$A$6:$A$5005,"&lt;"&amp;(Q117+1))))</f>
        <v/>
      </c>
      <c r="Q117" s="18" t="str">
        <f>IF(ISNUMBER(A117),INT(A117),0)</f>
        <v/>
      </c>
    </row>
    <row r="118" spans="1:17" x14ac:dyDescent="0.25">
      <c r="A118" s="16"/>
      <c r="B118" s="13"/>
      <c r="C118" s="14"/>
      <c r="D118" s="13"/>
      <c r="E118" s="15" t="str">
        <f>IF(COUNTA(A118:D118)=0,"",IF(NOT(ISNUMBER(A118)),"Укажите дату",IF(B118="","Укажите код",IF(NOT(AND(ISTEXT(B118),LEN(B118)&gt;0,LEN(B118)&lt;=30,ISNUMBER(FIND(LEFT(B118,1),"ABCDEFGHIJKLMNOPQRSTUVWXYZ")),SUMPRODUCT((MID(B118,{1,2,3,4,5,6,7,8,9,10,11,12,13,14,15,16,17,18,19,20,21,22,23,24,25,26,27,28,29,30},1)&lt;&gt;"")*ISERROR(FIND(MID(B118,{1,2,3,4,5,6,7,8,9,10,11,12,13,14,15,16,17,18,19,20,21,22,23,24,25,26,27,28,29,30},1),"ABCDEFGHIJKLMNOPQRSTUVWXYZ0123456789-_")))=0,ISERROR(VALUE(B118)))),"Недопустимый код: только латинские буквы A-Z в верхнем регистре, цифры, - и _; начало с буквы, до 30 символов (например MILK-001)",IF(SUMPRODUCT(--EXACT('Номенклатура'!$A$6:$A$205,B118))=0,"Код не найден",IF(SUMPRODUCT(--EXACT('Номенклатура'!$A$6:$A$205,B118))&gt;1,"Код повторяется в номенклатуре",IF(NOT(ISNUMBER(C118)),"Укажите фактическое количество",IF(C118&lt;0,"Факт не может быть меньше нуля",IF(NOT(ISNUMBER('Номенклатура'!$C$2)),"Укажите дату начала учёта",IF(Q118&lt;INT('Номенклатура'!$C$2),"Дата раньше начала учёта","ОК"))))))))))</f>
        <v/>
      </c>
      <c r="F118" s="15" t="str">
        <f>IF(E118&lt;&gt;"ОК","",INDEX('Номенклатура'!$B$6:$B$205,SUMPRODUCT(EXACT('Номенклатура'!$A$6:$A$205,B118)*(ROW('Номенклатура'!$A$6:$A$205)-5)))&amp;"")</f>
        <v/>
      </c>
      <c r="G118" s="17" t="str">
        <f>IF(E118&lt;&gt;"ОК","",INDEX('Номенклатура'!$D$6:$D$205,SUMPRODUCT(EXACT('Номенклатура'!$A$6:$A$205,B118)*(ROW('Номенклатура'!$A$6:$A$205)-5)))&amp;"")</f>
        <v/>
      </c>
      <c r="H118" s="18" t="str">
        <f>IF(E118&lt;&gt;"ОК","",ROUND(N(INDEX('Номенклатура'!$F$6:$F$205,SUMPRODUCT(EXACT('Номенклатура'!$A$6:$A$205,B118)*(ROW('Номенклатура'!$A$6:$A$205)-5))))+SUMIFS('Движения'!$F$6:$F$5005,'Движения'!$B$6:$B$5005,B118,'Движения'!$A$6:$A$5005,"&lt;"&amp;(Q118+1))-SUMIFS('Движения'!$F$6:$F$5005,'Движения'!$B$6:$B$5005,B118,'Движения'!$C$6:$C$5005,"Корректировка остатка",'Движения'!$A$6:$A$5005,"&gt;="&amp;Q118,'Движения'!$A$6:$A$5005,"&lt;"&amp;(Q118+1)),6))</f>
        <v/>
      </c>
      <c r="I118" s="18" t="str">
        <f>IF(E118&lt;&gt;"ОК","",ROUND(C118-H118,6))</f>
        <v/>
      </c>
      <c r="J118" s="21" t="str">
        <f>IF(E118&lt;&gt;"ОК","",IF(P118&gt;0,ABS(I118)/P118,"нет базы"))</f>
        <v/>
      </c>
      <c r="K118" s="17" t="str">
        <f>IF(E118&lt;&gt;"ОК","",IF(I118&lt;0,"Недостача",IF(I118&gt;0,"Излишек","Совпадает")))</f>
        <v/>
      </c>
      <c r="L118" s="18" t="str">
        <f>IF(E118&lt;&gt;"ОК","",ROUND(SUMIFS('Движения'!$F$6:$F$5005,'Движения'!$B$6:$B$5005,B118,'Движения'!$C$6:$C$5005,"Корректировка остатка",'Движения'!$A$6:$A$5005,"&gt;="&amp;Q118,'Движения'!$A$6:$A$5005,"&lt;"&amp;(Q118+1)),6))</f>
        <v/>
      </c>
      <c r="M118" s="18" t="str">
        <f>IF(E118&lt;&gt;"ОК","",ROUND(I118-L118,6))</f>
        <v/>
      </c>
      <c r="N118" s="15" t="str">
        <f>IF(E118&lt;&gt;"ОК","",IF(AND(I118=0,L118=0),"Корректировка не нужна",IF(M118=0,"Корректировка внесена",IF(L118=0,"Внесите корректировку на "&amp;DAY(Q118)&amp;"."&amp;MONTH(Q118)&amp;"."&amp;YEAR(Q118)&amp;": "&amp;IF(M118&gt;0,"+","")&amp;M118&amp;" "&amp;G118,"Проверьте корректировки: внесено "&amp;L118&amp;", нужно "&amp;I118&amp;" "&amp;G118))))</f>
        <v/>
      </c>
      <c r="O118" s="22" t="str">
        <f>IF(E118&lt;&gt;"ОК","",IF(SUMPRODUCT(MAX(($B$6:$B$1005=B118)*($Q$6:$Q$1005&lt;Q118)*($E$6:$E$1005="ОК")*$Q$6:$Q$1005))&gt;0,SUMPRODUCT(MAX(($B$6:$B$1005=B118)*($Q$6:$Q$1005&lt;Q118)*($E$6:$E$1005="ОК")*$Q$6:$Q$1005))+1,INT('Номенклатура'!$C$2)))</f>
        <v/>
      </c>
      <c r="P118" s="18" t="str">
        <f>IF(E118&lt;&gt;"ОК","",-(SUMIFS('Движения'!$F$6:$F$5005,'Движения'!$B$6:$B$5005,B118,'Движения'!$C$6:$C$5005,"Расход",'Движения'!$A$6:$A$5005,"&gt;="&amp;O118,'Движения'!$A$6:$A$5005,"&lt;"&amp;(Q118+1))+SUMIFS('Движения'!$F$6:$F$5005,'Движения'!$B$6:$B$5005,B118,'Движения'!$C$6:$C$5005,"Списание",'Движения'!$A$6:$A$5005,"&gt;="&amp;O118,'Движения'!$A$6:$A$5005,"&lt;"&amp;(Q118+1))))</f>
        <v/>
      </c>
      <c r="Q118" s="18" t="str">
        <f>IF(ISNUMBER(A118),INT(A118),0)</f>
        <v/>
      </c>
    </row>
    <row r="119" spans="1:17" x14ac:dyDescent="0.25">
      <c r="A119" s="16"/>
      <c r="B119" s="13"/>
      <c r="C119" s="14"/>
      <c r="D119" s="13"/>
      <c r="E119" s="15" t="str">
        <f>IF(COUNTA(A119:D119)=0,"",IF(NOT(ISNUMBER(A119)),"Укажите дату",IF(B119="","Укажите код",IF(NOT(AND(ISTEXT(B119),LEN(B119)&gt;0,LEN(B119)&lt;=30,ISNUMBER(FIND(LEFT(B119,1),"ABCDEFGHIJKLMNOPQRSTUVWXYZ")),SUMPRODUCT((MID(B119,{1,2,3,4,5,6,7,8,9,10,11,12,13,14,15,16,17,18,19,20,21,22,23,24,25,26,27,28,29,30},1)&lt;&gt;"")*ISERROR(FIND(MID(B119,{1,2,3,4,5,6,7,8,9,10,11,12,13,14,15,16,17,18,19,20,21,22,23,24,25,26,27,28,29,30},1),"ABCDEFGHIJKLMNOPQRSTUVWXYZ0123456789-_")))=0,ISERROR(VALUE(B119)))),"Недопустимый код: только латинские буквы A-Z в верхнем регистре, цифры, - и _; начало с буквы, до 30 символов (например MILK-001)",IF(SUMPRODUCT(--EXACT('Номенклатура'!$A$6:$A$205,B119))=0,"Код не найден",IF(SUMPRODUCT(--EXACT('Номенклатура'!$A$6:$A$205,B119))&gt;1,"Код повторяется в номенклатуре",IF(NOT(ISNUMBER(C119)),"Укажите фактическое количество",IF(C119&lt;0,"Факт не может быть меньше нуля",IF(NOT(ISNUMBER('Номенклатура'!$C$2)),"Укажите дату начала учёта",IF(Q119&lt;INT('Номенклатура'!$C$2),"Дата раньше начала учёта","ОК"))))))))))</f>
        <v/>
      </c>
      <c r="F119" s="15" t="str">
        <f>IF(E119&lt;&gt;"ОК","",INDEX('Номенклатура'!$B$6:$B$205,SUMPRODUCT(EXACT('Номенклатура'!$A$6:$A$205,B119)*(ROW('Номенклатура'!$A$6:$A$205)-5)))&amp;"")</f>
        <v/>
      </c>
      <c r="G119" s="17" t="str">
        <f>IF(E119&lt;&gt;"ОК","",INDEX('Номенклатура'!$D$6:$D$205,SUMPRODUCT(EXACT('Номенклатура'!$A$6:$A$205,B119)*(ROW('Номенклатура'!$A$6:$A$205)-5)))&amp;"")</f>
        <v/>
      </c>
      <c r="H119" s="18" t="str">
        <f>IF(E119&lt;&gt;"ОК","",ROUND(N(INDEX('Номенклатура'!$F$6:$F$205,SUMPRODUCT(EXACT('Номенклатура'!$A$6:$A$205,B119)*(ROW('Номенклатура'!$A$6:$A$205)-5))))+SUMIFS('Движения'!$F$6:$F$5005,'Движения'!$B$6:$B$5005,B119,'Движения'!$A$6:$A$5005,"&lt;"&amp;(Q119+1))-SUMIFS('Движения'!$F$6:$F$5005,'Движения'!$B$6:$B$5005,B119,'Движения'!$C$6:$C$5005,"Корректировка остатка",'Движения'!$A$6:$A$5005,"&gt;="&amp;Q119,'Движения'!$A$6:$A$5005,"&lt;"&amp;(Q119+1)),6))</f>
        <v/>
      </c>
      <c r="I119" s="18" t="str">
        <f>IF(E119&lt;&gt;"ОК","",ROUND(C119-H119,6))</f>
        <v/>
      </c>
      <c r="J119" s="21" t="str">
        <f>IF(E119&lt;&gt;"ОК","",IF(P119&gt;0,ABS(I119)/P119,"нет базы"))</f>
        <v/>
      </c>
      <c r="K119" s="17" t="str">
        <f>IF(E119&lt;&gt;"ОК","",IF(I119&lt;0,"Недостача",IF(I119&gt;0,"Излишек","Совпадает")))</f>
        <v/>
      </c>
      <c r="L119" s="18" t="str">
        <f>IF(E119&lt;&gt;"ОК","",ROUND(SUMIFS('Движения'!$F$6:$F$5005,'Движения'!$B$6:$B$5005,B119,'Движения'!$C$6:$C$5005,"Корректировка остатка",'Движения'!$A$6:$A$5005,"&gt;="&amp;Q119,'Движения'!$A$6:$A$5005,"&lt;"&amp;(Q119+1)),6))</f>
        <v/>
      </c>
      <c r="M119" s="18" t="str">
        <f>IF(E119&lt;&gt;"ОК","",ROUND(I119-L119,6))</f>
        <v/>
      </c>
      <c r="N119" s="15" t="str">
        <f>IF(E119&lt;&gt;"ОК","",IF(AND(I119=0,L119=0),"Корректировка не нужна",IF(M119=0,"Корректировка внесена",IF(L119=0,"Внесите корректировку на "&amp;DAY(Q119)&amp;"."&amp;MONTH(Q119)&amp;"."&amp;YEAR(Q119)&amp;": "&amp;IF(M119&gt;0,"+","")&amp;M119&amp;" "&amp;G119,"Проверьте корректировки: внесено "&amp;L119&amp;", нужно "&amp;I119&amp;" "&amp;G119))))</f>
        <v/>
      </c>
      <c r="O119" s="22" t="str">
        <f>IF(E119&lt;&gt;"ОК","",IF(SUMPRODUCT(MAX(($B$6:$B$1005=B119)*($Q$6:$Q$1005&lt;Q119)*($E$6:$E$1005="ОК")*$Q$6:$Q$1005))&gt;0,SUMPRODUCT(MAX(($B$6:$B$1005=B119)*($Q$6:$Q$1005&lt;Q119)*($E$6:$E$1005="ОК")*$Q$6:$Q$1005))+1,INT('Номенклатура'!$C$2)))</f>
        <v/>
      </c>
      <c r="P119" s="18" t="str">
        <f>IF(E119&lt;&gt;"ОК","",-(SUMIFS('Движения'!$F$6:$F$5005,'Движения'!$B$6:$B$5005,B119,'Движения'!$C$6:$C$5005,"Расход",'Движения'!$A$6:$A$5005,"&gt;="&amp;O119,'Движения'!$A$6:$A$5005,"&lt;"&amp;(Q119+1))+SUMIFS('Движения'!$F$6:$F$5005,'Движения'!$B$6:$B$5005,B119,'Движения'!$C$6:$C$5005,"Списание",'Движения'!$A$6:$A$5005,"&gt;="&amp;O119,'Движения'!$A$6:$A$5005,"&lt;"&amp;(Q119+1))))</f>
        <v/>
      </c>
      <c r="Q119" s="18" t="str">
        <f>IF(ISNUMBER(A119),INT(A119),0)</f>
        <v/>
      </c>
    </row>
    <row r="120" spans="1:17" x14ac:dyDescent="0.25">
      <c r="A120" s="16"/>
      <c r="B120" s="13"/>
      <c r="C120" s="14"/>
      <c r="D120" s="13"/>
      <c r="E120" s="15" t="str">
        <f>IF(COUNTA(A120:D120)=0,"",IF(NOT(ISNUMBER(A120)),"Укажите дату",IF(B120="","Укажите код",IF(NOT(AND(ISTEXT(B120),LEN(B120)&gt;0,LEN(B120)&lt;=30,ISNUMBER(FIND(LEFT(B120,1),"ABCDEFGHIJKLMNOPQRSTUVWXYZ")),SUMPRODUCT((MID(B120,{1,2,3,4,5,6,7,8,9,10,11,12,13,14,15,16,17,18,19,20,21,22,23,24,25,26,27,28,29,30},1)&lt;&gt;"")*ISERROR(FIND(MID(B120,{1,2,3,4,5,6,7,8,9,10,11,12,13,14,15,16,17,18,19,20,21,22,23,24,25,26,27,28,29,30},1),"ABCDEFGHIJKLMNOPQRSTUVWXYZ0123456789-_")))=0,ISERROR(VALUE(B120)))),"Недопустимый код: только латинские буквы A-Z в верхнем регистре, цифры, - и _; начало с буквы, до 30 символов (например MILK-001)",IF(SUMPRODUCT(--EXACT('Номенклатура'!$A$6:$A$205,B120))=0,"Код не найден",IF(SUMPRODUCT(--EXACT('Номенклатура'!$A$6:$A$205,B120))&gt;1,"Код повторяется в номенклатуре",IF(NOT(ISNUMBER(C120)),"Укажите фактическое количество",IF(C120&lt;0,"Факт не может быть меньше нуля",IF(NOT(ISNUMBER('Номенклатура'!$C$2)),"Укажите дату начала учёта",IF(Q120&lt;INT('Номенклатура'!$C$2),"Дата раньше начала учёта","ОК"))))))))))</f>
        <v/>
      </c>
      <c r="F120" s="15" t="str">
        <f>IF(E120&lt;&gt;"ОК","",INDEX('Номенклатура'!$B$6:$B$205,SUMPRODUCT(EXACT('Номенклатура'!$A$6:$A$205,B120)*(ROW('Номенклатура'!$A$6:$A$205)-5)))&amp;"")</f>
        <v/>
      </c>
      <c r="G120" s="17" t="str">
        <f>IF(E120&lt;&gt;"ОК","",INDEX('Номенклатура'!$D$6:$D$205,SUMPRODUCT(EXACT('Номенклатура'!$A$6:$A$205,B120)*(ROW('Номенклатура'!$A$6:$A$205)-5)))&amp;"")</f>
        <v/>
      </c>
      <c r="H120" s="18" t="str">
        <f>IF(E120&lt;&gt;"ОК","",ROUND(N(INDEX('Номенклатура'!$F$6:$F$205,SUMPRODUCT(EXACT('Номенклатура'!$A$6:$A$205,B120)*(ROW('Номенклатура'!$A$6:$A$205)-5))))+SUMIFS('Движения'!$F$6:$F$5005,'Движения'!$B$6:$B$5005,B120,'Движения'!$A$6:$A$5005,"&lt;"&amp;(Q120+1))-SUMIFS('Движения'!$F$6:$F$5005,'Движения'!$B$6:$B$5005,B120,'Движения'!$C$6:$C$5005,"Корректировка остатка",'Движения'!$A$6:$A$5005,"&gt;="&amp;Q120,'Движения'!$A$6:$A$5005,"&lt;"&amp;(Q120+1)),6))</f>
        <v/>
      </c>
      <c r="I120" s="18" t="str">
        <f>IF(E120&lt;&gt;"ОК","",ROUND(C120-H120,6))</f>
        <v/>
      </c>
      <c r="J120" s="21" t="str">
        <f>IF(E120&lt;&gt;"ОК","",IF(P120&gt;0,ABS(I120)/P120,"нет базы"))</f>
        <v/>
      </c>
      <c r="K120" s="17" t="str">
        <f>IF(E120&lt;&gt;"ОК","",IF(I120&lt;0,"Недостача",IF(I120&gt;0,"Излишек","Совпадает")))</f>
        <v/>
      </c>
      <c r="L120" s="18" t="str">
        <f>IF(E120&lt;&gt;"ОК","",ROUND(SUMIFS('Движения'!$F$6:$F$5005,'Движения'!$B$6:$B$5005,B120,'Движения'!$C$6:$C$5005,"Корректировка остатка",'Движения'!$A$6:$A$5005,"&gt;="&amp;Q120,'Движения'!$A$6:$A$5005,"&lt;"&amp;(Q120+1)),6))</f>
        <v/>
      </c>
      <c r="M120" s="18" t="str">
        <f>IF(E120&lt;&gt;"ОК","",ROUND(I120-L120,6))</f>
        <v/>
      </c>
      <c r="N120" s="15" t="str">
        <f>IF(E120&lt;&gt;"ОК","",IF(AND(I120=0,L120=0),"Корректировка не нужна",IF(M120=0,"Корректировка внесена",IF(L120=0,"Внесите корректировку на "&amp;DAY(Q120)&amp;"."&amp;MONTH(Q120)&amp;"."&amp;YEAR(Q120)&amp;": "&amp;IF(M120&gt;0,"+","")&amp;M120&amp;" "&amp;G120,"Проверьте корректировки: внесено "&amp;L120&amp;", нужно "&amp;I120&amp;" "&amp;G120))))</f>
        <v/>
      </c>
      <c r="O120" s="22" t="str">
        <f>IF(E120&lt;&gt;"ОК","",IF(SUMPRODUCT(MAX(($B$6:$B$1005=B120)*($Q$6:$Q$1005&lt;Q120)*($E$6:$E$1005="ОК")*$Q$6:$Q$1005))&gt;0,SUMPRODUCT(MAX(($B$6:$B$1005=B120)*($Q$6:$Q$1005&lt;Q120)*($E$6:$E$1005="ОК")*$Q$6:$Q$1005))+1,INT('Номенклатура'!$C$2)))</f>
        <v/>
      </c>
      <c r="P120" s="18" t="str">
        <f>IF(E120&lt;&gt;"ОК","",-(SUMIFS('Движения'!$F$6:$F$5005,'Движения'!$B$6:$B$5005,B120,'Движения'!$C$6:$C$5005,"Расход",'Движения'!$A$6:$A$5005,"&gt;="&amp;O120,'Движения'!$A$6:$A$5005,"&lt;"&amp;(Q120+1))+SUMIFS('Движения'!$F$6:$F$5005,'Движения'!$B$6:$B$5005,B120,'Движения'!$C$6:$C$5005,"Списание",'Движения'!$A$6:$A$5005,"&gt;="&amp;O120,'Движения'!$A$6:$A$5005,"&lt;"&amp;(Q120+1))))</f>
        <v/>
      </c>
      <c r="Q120" s="18" t="str">
        <f>IF(ISNUMBER(A120),INT(A120),0)</f>
        <v/>
      </c>
    </row>
    <row r="121" spans="1:17" x14ac:dyDescent="0.25">
      <c r="A121" s="16"/>
      <c r="B121" s="13"/>
      <c r="C121" s="14"/>
      <c r="D121" s="13"/>
      <c r="E121" s="15" t="str">
        <f>IF(COUNTA(A121:D121)=0,"",IF(NOT(ISNUMBER(A121)),"Укажите дату",IF(B121="","Укажите код",IF(NOT(AND(ISTEXT(B121),LEN(B121)&gt;0,LEN(B121)&lt;=30,ISNUMBER(FIND(LEFT(B121,1),"ABCDEFGHIJKLMNOPQRSTUVWXYZ")),SUMPRODUCT((MID(B121,{1,2,3,4,5,6,7,8,9,10,11,12,13,14,15,16,17,18,19,20,21,22,23,24,25,26,27,28,29,30},1)&lt;&gt;"")*ISERROR(FIND(MID(B121,{1,2,3,4,5,6,7,8,9,10,11,12,13,14,15,16,17,18,19,20,21,22,23,24,25,26,27,28,29,30},1),"ABCDEFGHIJKLMNOPQRSTUVWXYZ0123456789-_")))=0,ISERROR(VALUE(B121)))),"Недопустимый код: только латинские буквы A-Z в верхнем регистре, цифры, - и _; начало с буквы, до 30 символов (например MILK-001)",IF(SUMPRODUCT(--EXACT('Номенклатура'!$A$6:$A$205,B121))=0,"Код не найден",IF(SUMPRODUCT(--EXACT('Номенклатура'!$A$6:$A$205,B121))&gt;1,"Код повторяется в номенклатуре",IF(NOT(ISNUMBER(C121)),"Укажите фактическое количество",IF(C121&lt;0,"Факт не может быть меньше нуля",IF(NOT(ISNUMBER('Номенклатура'!$C$2)),"Укажите дату начала учёта",IF(Q121&lt;INT('Номенклатура'!$C$2),"Дата раньше начала учёта","ОК"))))))))))</f>
        <v/>
      </c>
      <c r="F121" s="15" t="str">
        <f>IF(E121&lt;&gt;"ОК","",INDEX('Номенклатура'!$B$6:$B$205,SUMPRODUCT(EXACT('Номенклатура'!$A$6:$A$205,B121)*(ROW('Номенклатура'!$A$6:$A$205)-5)))&amp;"")</f>
        <v/>
      </c>
      <c r="G121" s="17" t="str">
        <f>IF(E121&lt;&gt;"ОК","",INDEX('Номенклатура'!$D$6:$D$205,SUMPRODUCT(EXACT('Номенклатура'!$A$6:$A$205,B121)*(ROW('Номенклатура'!$A$6:$A$205)-5)))&amp;"")</f>
        <v/>
      </c>
      <c r="H121" s="18" t="str">
        <f>IF(E121&lt;&gt;"ОК","",ROUND(N(INDEX('Номенклатура'!$F$6:$F$205,SUMPRODUCT(EXACT('Номенклатура'!$A$6:$A$205,B121)*(ROW('Номенклатура'!$A$6:$A$205)-5))))+SUMIFS('Движения'!$F$6:$F$5005,'Движения'!$B$6:$B$5005,B121,'Движения'!$A$6:$A$5005,"&lt;"&amp;(Q121+1))-SUMIFS('Движения'!$F$6:$F$5005,'Движения'!$B$6:$B$5005,B121,'Движения'!$C$6:$C$5005,"Корректировка остатка",'Движения'!$A$6:$A$5005,"&gt;="&amp;Q121,'Движения'!$A$6:$A$5005,"&lt;"&amp;(Q121+1)),6))</f>
        <v/>
      </c>
      <c r="I121" s="18" t="str">
        <f>IF(E121&lt;&gt;"ОК","",ROUND(C121-H121,6))</f>
        <v/>
      </c>
      <c r="J121" s="21" t="str">
        <f>IF(E121&lt;&gt;"ОК","",IF(P121&gt;0,ABS(I121)/P121,"нет базы"))</f>
        <v/>
      </c>
      <c r="K121" s="17" t="str">
        <f>IF(E121&lt;&gt;"ОК","",IF(I121&lt;0,"Недостача",IF(I121&gt;0,"Излишек","Совпадает")))</f>
        <v/>
      </c>
      <c r="L121" s="18" t="str">
        <f>IF(E121&lt;&gt;"ОК","",ROUND(SUMIFS('Движения'!$F$6:$F$5005,'Движения'!$B$6:$B$5005,B121,'Движения'!$C$6:$C$5005,"Корректировка остатка",'Движения'!$A$6:$A$5005,"&gt;="&amp;Q121,'Движения'!$A$6:$A$5005,"&lt;"&amp;(Q121+1)),6))</f>
        <v/>
      </c>
      <c r="M121" s="18" t="str">
        <f>IF(E121&lt;&gt;"ОК","",ROUND(I121-L121,6))</f>
        <v/>
      </c>
      <c r="N121" s="15" t="str">
        <f>IF(E121&lt;&gt;"ОК","",IF(AND(I121=0,L121=0),"Корректировка не нужна",IF(M121=0,"Корректировка внесена",IF(L121=0,"Внесите корректировку на "&amp;DAY(Q121)&amp;"."&amp;MONTH(Q121)&amp;"."&amp;YEAR(Q121)&amp;": "&amp;IF(M121&gt;0,"+","")&amp;M121&amp;" "&amp;G121,"Проверьте корректировки: внесено "&amp;L121&amp;", нужно "&amp;I121&amp;" "&amp;G121))))</f>
        <v/>
      </c>
      <c r="O121" s="22" t="str">
        <f>IF(E121&lt;&gt;"ОК","",IF(SUMPRODUCT(MAX(($B$6:$B$1005=B121)*($Q$6:$Q$1005&lt;Q121)*($E$6:$E$1005="ОК")*$Q$6:$Q$1005))&gt;0,SUMPRODUCT(MAX(($B$6:$B$1005=B121)*($Q$6:$Q$1005&lt;Q121)*($E$6:$E$1005="ОК")*$Q$6:$Q$1005))+1,INT('Номенклатура'!$C$2)))</f>
        <v/>
      </c>
      <c r="P121" s="18" t="str">
        <f>IF(E121&lt;&gt;"ОК","",-(SUMIFS('Движения'!$F$6:$F$5005,'Движения'!$B$6:$B$5005,B121,'Движения'!$C$6:$C$5005,"Расход",'Движения'!$A$6:$A$5005,"&gt;="&amp;O121,'Движения'!$A$6:$A$5005,"&lt;"&amp;(Q121+1))+SUMIFS('Движения'!$F$6:$F$5005,'Движения'!$B$6:$B$5005,B121,'Движения'!$C$6:$C$5005,"Списание",'Движения'!$A$6:$A$5005,"&gt;="&amp;O121,'Движения'!$A$6:$A$5005,"&lt;"&amp;(Q121+1))))</f>
        <v/>
      </c>
      <c r="Q121" s="18" t="str">
        <f>IF(ISNUMBER(A121),INT(A121),0)</f>
        <v/>
      </c>
    </row>
    <row r="122" spans="1:17" x14ac:dyDescent="0.25">
      <c r="A122" s="16"/>
      <c r="B122" s="13"/>
      <c r="C122" s="14"/>
      <c r="D122" s="13"/>
      <c r="E122" s="15" t="str">
        <f>IF(COUNTA(A122:D122)=0,"",IF(NOT(ISNUMBER(A122)),"Укажите дату",IF(B122="","Укажите код",IF(NOT(AND(ISTEXT(B122),LEN(B122)&gt;0,LEN(B122)&lt;=30,ISNUMBER(FIND(LEFT(B122,1),"ABCDEFGHIJKLMNOPQRSTUVWXYZ")),SUMPRODUCT((MID(B122,{1,2,3,4,5,6,7,8,9,10,11,12,13,14,15,16,17,18,19,20,21,22,23,24,25,26,27,28,29,30},1)&lt;&gt;"")*ISERROR(FIND(MID(B122,{1,2,3,4,5,6,7,8,9,10,11,12,13,14,15,16,17,18,19,20,21,22,23,24,25,26,27,28,29,30},1),"ABCDEFGHIJKLMNOPQRSTUVWXYZ0123456789-_")))=0,ISERROR(VALUE(B122)))),"Недопустимый код: только латинские буквы A-Z в верхнем регистре, цифры, - и _; начало с буквы, до 30 символов (например MILK-001)",IF(SUMPRODUCT(--EXACT('Номенклатура'!$A$6:$A$205,B122))=0,"Код не найден",IF(SUMPRODUCT(--EXACT('Номенклатура'!$A$6:$A$205,B122))&gt;1,"Код повторяется в номенклатуре",IF(NOT(ISNUMBER(C122)),"Укажите фактическое количество",IF(C122&lt;0,"Факт не может быть меньше нуля",IF(NOT(ISNUMBER('Номенклатура'!$C$2)),"Укажите дату начала учёта",IF(Q122&lt;INT('Номенклатура'!$C$2),"Дата раньше начала учёта","ОК"))))))))))</f>
        <v/>
      </c>
      <c r="F122" s="15" t="str">
        <f>IF(E122&lt;&gt;"ОК","",INDEX('Номенклатура'!$B$6:$B$205,SUMPRODUCT(EXACT('Номенклатура'!$A$6:$A$205,B122)*(ROW('Номенклатура'!$A$6:$A$205)-5)))&amp;"")</f>
        <v/>
      </c>
      <c r="G122" s="17" t="str">
        <f>IF(E122&lt;&gt;"ОК","",INDEX('Номенклатура'!$D$6:$D$205,SUMPRODUCT(EXACT('Номенклатура'!$A$6:$A$205,B122)*(ROW('Номенклатура'!$A$6:$A$205)-5)))&amp;"")</f>
        <v/>
      </c>
      <c r="H122" s="18" t="str">
        <f>IF(E122&lt;&gt;"ОК","",ROUND(N(INDEX('Номенклатура'!$F$6:$F$205,SUMPRODUCT(EXACT('Номенклатура'!$A$6:$A$205,B122)*(ROW('Номенклатура'!$A$6:$A$205)-5))))+SUMIFS('Движения'!$F$6:$F$5005,'Движения'!$B$6:$B$5005,B122,'Движения'!$A$6:$A$5005,"&lt;"&amp;(Q122+1))-SUMIFS('Движения'!$F$6:$F$5005,'Движения'!$B$6:$B$5005,B122,'Движения'!$C$6:$C$5005,"Корректировка остатка",'Движения'!$A$6:$A$5005,"&gt;="&amp;Q122,'Движения'!$A$6:$A$5005,"&lt;"&amp;(Q122+1)),6))</f>
        <v/>
      </c>
      <c r="I122" s="18" t="str">
        <f>IF(E122&lt;&gt;"ОК","",ROUND(C122-H122,6))</f>
        <v/>
      </c>
      <c r="J122" s="21" t="str">
        <f>IF(E122&lt;&gt;"ОК","",IF(P122&gt;0,ABS(I122)/P122,"нет базы"))</f>
        <v/>
      </c>
      <c r="K122" s="17" t="str">
        <f>IF(E122&lt;&gt;"ОК","",IF(I122&lt;0,"Недостача",IF(I122&gt;0,"Излишек","Совпадает")))</f>
        <v/>
      </c>
      <c r="L122" s="18" t="str">
        <f>IF(E122&lt;&gt;"ОК","",ROUND(SUMIFS('Движения'!$F$6:$F$5005,'Движения'!$B$6:$B$5005,B122,'Движения'!$C$6:$C$5005,"Корректировка остатка",'Движения'!$A$6:$A$5005,"&gt;="&amp;Q122,'Движения'!$A$6:$A$5005,"&lt;"&amp;(Q122+1)),6))</f>
        <v/>
      </c>
      <c r="M122" s="18" t="str">
        <f>IF(E122&lt;&gt;"ОК","",ROUND(I122-L122,6))</f>
        <v/>
      </c>
      <c r="N122" s="15" t="str">
        <f>IF(E122&lt;&gt;"ОК","",IF(AND(I122=0,L122=0),"Корректировка не нужна",IF(M122=0,"Корректировка внесена",IF(L122=0,"Внесите корректировку на "&amp;DAY(Q122)&amp;"."&amp;MONTH(Q122)&amp;"."&amp;YEAR(Q122)&amp;": "&amp;IF(M122&gt;0,"+","")&amp;M122&amp;" "&amp;G122,"Проверьте корректировки: внесено "&amp;L122&amp;", нужно "&amp;I122&amp;" "&amp;G122))))</f>
        <v/>
      </c>
      <c r="O122" s="22" t="str">
        <f>IF(E122&lt;&gt;"ОК","",IF(SUMPRODUCT(MAX(($B$6:$B$1005=B122)*($Q$6:$Q$1005&lt;Q122)*($E$6:$E$1005="ОК")*$Q$6:$Q$1005))&gt;0,SUMPRODUCT(MAX(($B$6:$B$1005=B122)*($Q$6:$Q$1005&lt;Q122)*($E$6:$E$1005="ОК")*$Q$6:$Q$1005))+1,INT('Номенклатура'!$C$2)))</f>
        <v/>
      </c>
      <c r="P122" s="18" t="str">
        <f>IF(E122&lt;&gt;"ОК","",-(SUMIFS('Движения'!$F$6:$F$5005,'Движения'!$B$6:$B$5005,B122,'Движения'!$C$6:$C$5005,"Расход",'Движения'!$A$6:$A$5005,"&gt;="&amp;O122,'Движения'!$A$6:$A$5005,"&lt;"&amp;(Q122+1))+SUMIFS('Движения'!$F$6:$F$5005,'Движения'!$B$6:$B$5005,B122,'Движения'!$C$6:$C$5005,"Списание",'Движения'!$A$6:$A$5005,"&gt;="&amp;O122,'Движения'!$A$6:$A$5005,"&lt;"&amp;(Q122+1))))</f>
        <v/>
      </c>
      <c r="Q122" s="18" t="str">
        <f>IF(ISNUMBER(A122),INT(A122),0)</f>
        <v/>
      </c>
    </row>
    <row r="123" spans="1:17" x14ac:dyDescent="0.25">
      <c r="A123" s="16"/>
      <c r="B123" s="13"/>
      <c r="C123" s="14"/>
      <c r="D123" s="13"/>
      <c r="E123" s="15" t="str">
        <f>IF(COUNTA(A123:D123)=0,"",IF(NOT(ISNUMBER(A123)),"Укажите дату",IF(B123="","Укажите код",IF(NOT(AND(ISTEXT(B123),LEN(B123)&gt;0,LEN(B123)&lt;=30,ISNUMBER(FIND(LEFT(B123,1),"ABCDEFGHIJKLMNOPQRSTUVWXYZ")),SUMPRODUCT((MID(B123,{1,2,3,4,5,6,7,8,9,10,11,12,13,14,15,16,17,18,19,20,21,22,23,24,25,26,27,28,29,30},1)&lt;&gt;"")*ISERROR(FIND(MID(B123,{1,2,3,4,5,6,7,8,9,10,11,12,13,14,15,16,17,18,19,20,21,22,23,24,25,26,27,28,29,30},1),"ABCDEFGHIJKLMNOPQRSTUVWXYZ0123456789-_")))=0,ISERROR(VALUE(B123)))),"Недопустимый код: только латинские буквы A-Z в верхнем регистре, цифры, - и _; начало с буквы, до 30 символов (например MILK-001)",IF(SUMPRODUCT(--EXACT('Номенклатура'!$A$6:$A$205,B123))=0,"Код не найден",IF(SUMPRODUCT(--EXACT('Номенклатура'!$A$6:$A$205,B123))&gt;1,"Код повторяется в номенклатуре",IF(NOT(ISNUMBER(C123)),"Укажите фактическое количество",IF(C123&lt;0,"Факт не может быть меньше нуля",IF(NOT(ISNUMBER('Номенклатура'!$C$2)),"Укажите дату начала учёта",IF(Q123&lt;INT('Номенклатура'!$C$2),"Дата раньше начала учёта","ОК"))))))))))</f>
        <v/>
      </c>
      <c r="F123" s="15" t="str">
        <f>IF(E123&lt;&gt;"ОК","",INDEX('Номенклатура'!$B$6:$B$205,SUMPRODUCT(EXACT('Номенклатура'!$A$6:$A$205,B123)*(ROW('Номенклатура'!$A$6:$A$205)-5)))&amp;"")</f>
        <v/>
      </c>
      <c r="G123" s="17" t="str">
        <f>IF(E123&lt;&gt;"ОК","",INDEX('Номенклатура'!$D$6:$D$205,SUMPRODUCT(EXACT('Номенклатура'!$A$6:$A$205,B123)*(ROW('Номенклатура'!$A$6:$A$205)-5)))&amp;"")</f>
        <v/>
      </c>
      <c r="H123" s="18" t="str">
        <f>IF(E123&lt;&gt;"ОК","",ROUND(N(INDEX('Номенклатура'!$F$6:$F$205,SUMPRODUCT(EXACT('Номенклатура'!$A$6:$A$205,B123)*(ROW('Номенклатура'!$A$6:$A$205)-5))))+SUMIFS('Движения'!$F$6:$F$5005,'Движения'!$B$6:$B$5005,B123,'Движения'!$A$6:$A$5005,"&lt;"&amp;(Q123+1))-SUMIFS('Движения'!$F$6:$F$5005,'Движения'!$B$6:$B$5005,B123,'Движения'!$C$6:$C$5005,"Корректировка остатка",'Движения'!$A$6:$A$5005,"&gt;="&amp;Q123,'Движения'!$A$6:$A$5005,"&lt;"&amp;(Q123+1)),6))</f>
        <v/>
      </c>
      <c r="I123" s="18" t="str">
        <f>IF(E123&lt;&gt;"ОК","",ROUND(C123-H123,6))</f>
        <v/>
      </c>
      <c r="J123" s="21" t="str">
        <f>IF(E123&lt;&gt;"ОК","",IF(P123&gt;0,ABS(I123)/P123,"нет базы"))</f>
        <v/>
      </c>
      <c r="K123" s="17" t="str">
        <f>IF(E123&lt;&gt;"ОК","",IF(I123&lt;0,"Недостача",IF(I123&gt;0,"Излишек","Совпадает")))</f>
        <v/>
      </c>
      <c r="L123" s="18" t="str">
        <f>IF(E123&lt;&gt;"ОК","",ROUND(SUMIFS('Движения'!$F$6:$F$5005,'Движения'!$B$6:$B$5005,B123,'Движения'!$C$6:$C$5005,"Корректировка остатка",'Движения'!$A$6:$A$5005,"&gt;="&amp;Q123,'Движения'!$A$6:$A$5005,"&lt;"&amp;(Q123+1)),6))</f>
        <v/>
      </c>
      <c r="M123" s="18" t="str">
        <f>IF(E123&lt;&gt;"ОК","",ROUND(I123-L123,6))</f>
        <v/>
      </c>
      <c r="N123" s="15" t="str">
        <f>IF(E123&lt;&gt;"ОК","",IF(AND(I123=0,L123=0),"Корректировка не нужна",IF(M123=0,"Корректировка внесена",IF(L123=0,"Внесите корректировку на "&amp;DAY(Q123)&amp;"."&amp;MONTH(Q123)&amp;"."&amp;YEAR(Q123)&amp;": "&amp;IF(M123&gt;0,"+","")&amp;M123&amp;" "&amp;G123,"Проверьте корректировки: внесено "&amp;L123&amp;", нужно "&amp;I123&amp;" "&amp;G123))))</f>
        <v/>
      </c>
      <c r="O123" s="22" t="str">
        <f>IF(E123&lt;&gt;"ОК","",IF(SUMPRODUCT(MAX(($B$6:$B$1005=B123)*($Q$6:$Q$1005&lt;Q123)*($E$6:$E$1005="ОК")*$Q$6:$Q$1005))&gt;0,SUMPRODUCT(MAX(($B$6:$B$1005=B123)*($Q$6:$Q$1005&lt;Q123)*($E$6:$E$1005="ОК")*$Q$6:$Q$1005))+1,INT('Номенклатура'!$C$2)))</f>
        <v/>
      </c>
      <c r="P123" s="18" t="str">
        <f>IF(E123&lt;&gt;"ОК","",-(SUMIFS('Движения'!$F$6:$F$5005,'Движения'!$B$6:$B$5005,B123,'Движения'!$C$6:$C$5005,"Расход",'Движения'!$A$6:$A$5005,"&gt;="&amp;O123,'Движения'!$A$6:$A$5005,"&lt;"&amp;(Q123+1))+SUMIFS('Движения'!$F$6:$F$5005,'Движения'!$B$6:$B$5005,B123,'Движения'!$C$6:$C$5005,"Списание",'Движения'!$A$6:$A$5005,"&gt;="&amp;O123,'Движения'!$A$6:$A$5005,"&lt;"&amp;(Q123+1))))</f>
        <v/>
      </c>
      <c r="Q123" s="18" t="str">
        <f>IF(ISNUMBER(A123),INT(A123),0)</f>
        <v/>
      </c>
    </row>
    <row r="124" spans="1:17" x14ac:dyDescent="0.25">
      <c r="A124" s="16"/>
      <c r="B124" s="13"/>
      <c r="C124" s="14"/>
      <c r="D124" s="13"/>
      <c r="E124" s="15" t="str">
        <f>IF(COUNTA(A124:D124)=0,"",IF(NOT(ISNUMBER(A124)),"Укажите дату",IF(B124="","Укажите код",IF(NOT(AND(ISTEXT(B124),LEN(B124)&gt;0,LEN(B124)&lt;=30,ISNUMBER(FIND(LEFT(B124,1),"ABCDEFGHIJKLMNOPQRSTUVWXYZ")),SUMPRODUCT((MID(B124,{1,2,3,4,5,6,7,8,9,10,11,12,13,14,15,16,17,18,19,20,21,22,23,24,25,26,27,28,29,30},1)&lt;&gt;"")*ISERROR(FIND(MID(B124,{1,2,3,4,5,6,7,8,9,10,11,12,13,14,15,16,17,18,19,20,21,22,23,24,25,26,27,28,29,30},1),"ABCDEFGHIJKLMNOPQRSTUVWXYZ0123456789-_")))=0,ISERROR(VALUE(B124)))),"Недопустимый код: только латинские буквы A-Z в верхнем регистре, цифры, - и _; начало с буквы, до 30 символов (например MILK-001)",IF(SUMPRODUCT(--EXACT('Номенклатура'!$A$6:$A$205,B124))=0,"Код не найден",IF(SUMPRODUCT(--EXACT('Номенклатура'!$A$6:$A$205,B124))&gt;1,"Код повторяется в номенклатуре",IF(NOT(ISNUMBER(C124)),"Укажите фактическое количество",IF(C124&lt;0,"Факт не может быть меньше нуля",IF(NOT(ISNUMBER('Номенклатура'!$C$2)),"Укажите дату начала учёта",IF(Q124&lt;INT('Номенклатура'!$C$2),"Дата раньше начала учёта","ОК"))))))))))</f>
        <v/>
      </c>
      <c r="F124" s="15" t="str">
        <f>IF(E124&lt;&gt;"ОК","",INDEX('Номенклатура'!$B$6:$B$205,SUMPRODUCT(EXACT('Номенклатура'!$A$6:$A$205,B124)*(ROW('Номенклатура'!$A$6:$A$205)-5)))&amp;"")</f>
        <v/>
      </c>
      <c r="G124" s="17" t="str">
        <f>IF(E124&lt;&gt;"ОК","",INDEX('Номенклатура'!$D$6:$D$205,SUMPRODUCT(EXACT('Номенклатура'!$A$6:$A$205,B124)*(ROW('Номенклатура'!$A$6:$A$205)-5)))&amp;"")</f>
        <v/>
      </c>
      <c r="H124" s="18" t="str">
        <f>IF(E124&lt;&gt;"ОК","",ROUND(N(INDEX('Номенклатура'!$F$6:$F$205,SUMPRODUCT(EXACT('Номенклатура'!$A$6:$A$205,B124)*(ROW('Номенклатура'!$A$6:$A$205)-5))))+SUMIFS('Движения'!$F$6:$F$5005,'Движения'!$B$6:$B$5005,B124,'Движения'!$A$6:$A$5005,"&lt;"&amp;(Q124+1))-SUMIFS('Движения'!$F$6:$F$5005,'Движения'!$B$6:$B$5005,B124,'Движения'!$C$6:$C$5005,"Корректировка остатка",'Движения'!$A$6:$A$5005,"&gt;="&amp;Q124,'Движения'!$A$6:$A$5005,"&lt;"&amp;(Q124+1)),6))</f>
        <v/>
      </c>
      <c r="I124" s="18" t="str">
        <f>IF(E124&lt;&gt;"ОК","",ROUND(C124-H124,6))</f>
        <v/>
      </c>
      <c r="J124" s="21" t="str">
        <f>IF(E124&lt;&gt;"ОК","",IF(P124&gt;0,ABS(I124)/P124,"нет базы"))</f>
        <v/>
      </c>
      <c r="K124" s="17" t="str">
        <f>IF(E124&lt;&gt;"ОК","",IF(I124&lt;0,"Недостача",IF(I124&gt;0,"Излишек","Совпадает")))</f>
        <v/>
      </c>
      <c r="L124" s="18" t="str">
        <f>IF(E124&lt;&gt;"ОК","",ROUND(SUMIFS('Движения'!$F$6:$F$5005,'Движения'!$B$6:$B$5005,B124,'Движения'!$C$6:$C$5005,"Корректировка остатка",'Движения'!$A$6:$A$5005,"&gt;="&amp;Q124,'Движения'!$A$6:$A$5005,"&lt;"&amp;(Q124+1)),6))</f>
        <v/>
      </c>
      <c r="M124" s="18" t="str">
        <f>IF(E124&lt;&gt;"ОК","",ROUND(I124-L124,6))</f>
        <v/>
      </c>
      <c r="N124" s="15" t="str">
        <f>IF(E124&lt;&gt;"ОК","",IF(AND(I124=0,L124=0),"Корректировка не нужна",IF(M124=0,"Корректировка внесена",IF(L124=0,"Внесите корректировку на "&amp;DAY(Q124)&amp;"."&amp;MONTH(Q124)&amp;"."&amp;YEAR(Q124)&amp;": "&amp;IF(M124&gt;0,"+","")&amp;M124&amp;" "&amp;G124,"Проверьте корректировки: внесено "&amp;L124&amp;", нужно "&amp;I124&amp;" "&amp;G124))))</f>
        <v/>
      </c>
      <c r="O124" s="22" t="str">
        <f>IF(E124&lt;&gt;"ОК","",IF(SUMPRODUCT(MAX(($B$6:$B$1005=B124)*($Q$6:$Q$1005&lt;Q124)*($E$6:$E$1005="ОК")*$Q$6:$Q$1005))&gt;0,SUMPRODUCT(MAX(($B$6:$B$1005=B124)*($Q$6:$Q$1005&lt;Q124)*($E$6:$E$1005="ОК")*$Q$6:$Q$1005))+1,INT('Номенклатура'!$C$2)))</f>
        <v/>
      </c>
      <c r="P124" s="18" t="str">
        <f>IF(E124&lt;&gt;"ОК","",-(SUMIFS('Движения'!$F$6:$F$5005,'Движения'!$B$6:$B$5005,B124,'Движения'!$C$6:$C$5005,"Расход",'Движения'!$A$6:$A$5005,"&gt;="&amp;O124,'Движения'!$A$6:$A$5005,"&lt;"&amp;(Q124+1))+SUMIFS('Движения'!$F$6:$F$5005,'Движения'!$B$6:$B$5005,B124,'Движения'!$C$6:$C$5005,"Списание",'Движения'!$A$6:$A$5005,"&gt;="&amp;O124,'Движения'!$A$6:$A$5005,"&lt;"&amp;(Q124+1))))</f>
        <v/>
      </c>
      <c r="Q124" s="18" t="str">
        <f>IF(ISNUMBER(A124),INT(A124),0)</f>
        <v/>
      </c>
    </row>
    <row r="125" spans="1:17" x14ac:dyDescent="0.25">
      <c r="A125" s="16"/>
      <c r="B125" s="13"/>
      <c r="C125" s="14"/>
      <c r="D125" s="13"/>
      <c r="E125" s="15" t="str">
        <f>IF(COUNTA(A125:D125)=0,"",IF(NOT(ISNUMBER(A125)),"Укажите дату",IF(B125="","Укажите код",IF(NOT(AND(ISTEXT(B125),LEN(B125)&gt;0,LEN(B125)&lt;=30,ISNUMBER(FIND(LEFT(B125,1),"ABCDEFGHIJKLMNOPQRSTUVWXYZ")),SUMPRODUCT((MID(B125,{1,2,3,4,5,6,7,8,9,10,11,12,13,14,15,16,17,18,19,20,21,22,23,24,25,26,27,28,29,30},1)&lt;&gt;"")*ISERROR(FIND(MID(B125,{1,2,3,4,5,6,7,8,9,10,11,12,13,14,15,16,17,18,19,20,21,22,23,24,25,26,27,28,29,30},1),"ABCDEFGHIJKLMNOPQRSTUVWXYZ0123456789-_")))=0,ISERROR(VALUE(B125)))),"Недопустимый код: только латинские буквы A-Z в верхнем регистре, цифры, - и _; начало с буквы, до 30 символов (например MILK-001)",IF(SUMPRODUCT(--EXACT('Номенклатура'!$A$6:$A$205,B125))=0,"Код не найден",IF(SUMPRODUCT(--EXACT('Номенклатура'!$A$6:$A$205,B125))&gt;1,"Код повторяется в номенклатуре",IF(NOT(ISNUMBER(C125)),"Укажите фактическое количество",IF(C125&lt;0,"Факт не может быть меньше нуля",IF(NOT(ISNUMBER('Номенклатура'!$C$2)),"Укажите дату начала учёта",IF(Q125&lt;INT('Номенклатура'!$C$2),"Дата раньше начала учёта","ОК"))))))))))</f>
        <v/>
      </c>
      <c r="F125" s="15" t="str">
        <f>IF(E125&lt;&gt;"ОК","",INDEX('Номенклатура'!$B$6:$B$205,SUMPRODUCT(EXACT('Номенклатура'!$A$6:$A$205,B125)*(ROW('Номенклатура'!$A$6:$A$205)-5)))&amp;"")</f>
        <v/>
      </c>
      <c r="G125" s="17" t="str">
        <f>IF(E125&lt;&gt;"ОК","",INDEX('Номенклатура'!$D$6:$D$205,SUMPRODUCT(EXACT('Номенклатура'!$A$6:$A$205,B125)*(ROW('Номенклатура'!$A$6:$A$205)-5)))&amp;"")</f>
        <v/>
      </c>
      <c r="H125" s="18" t="str">
        <f>IF(E125&lt;&gt;"ОК","",ROUND(N(INDEX('Номенклатура'!$F$6:$F$205,SUMPRODUCT(EXACT('Номенклатура'!$A$6:$A$205,B125)*(ROW('Номенклатура'!$A$6:$A$205)-5))))+SUMIFS('Движения'!$F$6:$F$5005,'Движения'!$B$6:$B$5005,B125,'Движения'!$A$6:$A$5005,"&lt;"&amp;(Q125+1))-SUMIFS('Движения'!$F$6:$F$5005,'Движения'!$B$6:$B$5005,B125,'Движения'!$C$6:$C$5005,"Корректировка остатка",'Движения'!$A$6:$A$5005,"&gt;="&amp;Q125,'Движения'!$A$6:$A$5005,"&lt;"&amp;(Q125+1)),6))</f>
        <v/>
      </c>
      <c r="I125" s="18" t="str">
        <f>IF(E125&lt;&gt;"ОК","",ROUND(C125-H125,6))</f>
        <v/>
      </c>
      <c r="J125" s="21" t="str">
        <f>IF(E125&lt;&gt;"ОК","",IF(P125&gt;0,ABS(I125)/P125,"нет базы"))</f>
        <v/>
      </c>
      <c r="K125" s="17" t="str">
        <f>IF(E125&lt;&gt;"ОК","",IF(I125&lt;0,"Недостача",IF(I125&gt;0,"Излишек","Совпадает")))</f>
        <v/>
      </c>
      <c r="L125" s="18" t="str">
        <f>IF(E125&lt;&gt;"ОК","",ROUND(SUMIFS('Движения'!$F$6:$F$5005,'Движения'!$B$6:$B$5005,B125,'Движения'!$C$6:$C$5005,"Корректировка остатка",'Движения'!$A$6:$A$5005,"&gt;="&amp;Q125,'Движения'!$A$6:$A$5005,"&lt;"&amp;(Q125+1)),6))</f>
        <v/>
      </c>
      <c r="M125" s="18" t="str">
        <f>IF(E125&lt;&gt;"ОК","",ROUND(I125-L125,6))</f>
        <v/>
      </c>
      <c r="N125" s="15" t="str">
        <f>IF(E125&lt;&gt;"ОК","",IF(AND(I125=0,L125=0),"Корректировка не нужна",IF(M125=0,"Корректировка внесена",IF(L125=0,"Внесите корректировку на "&amp;DAY(Q125)&amp;"."&amp;MONTH(Q125)&amp;"."&amp;YEAR(Q125)&amp;": "&amp;IF(M125&gt;0,"+","")&amp;M125&amp;" "&amp;G125,"Проверьте корректировки: внесено "&amp;L125&amp;", нужно "&amp;I125&amp;" "&amp;G125))))</f>
        <v/>
      </c>
      <c r="O125" s="22" t="str">
        <f>IF(E125&lt;&gt;"ОК","",IF(SUMPRODUCT(MAX(($B$6:$B$1005=B125)*($Q$6:$Q$1005&lt;Q125)*($E$6:$E$1005="ОК")*$Q$6:$Q$1005))&gt;0,SUMPRODUCT(MAX(($B$6:$B$1005=B125)*($Q$6:$Q$1005&lt;Q125)*($E$6:$E$1005="ОК")*$Q$6:$Q$1005))+1,INT('Номенклатура'!$C$2)))</f>
        <v/>
      </c>
      <c r="P125" s="18" t="str">
        <f>IF(E125&lt;&gt;"ОК","",-(SUMIFS('Движения'!$F$6:$F$5005,'Движения'!$B$6:$B$5005,B125,'Движения'!$C$6:$C$5005,"Расход",'Движения'!$A$6:$A$5005,"&gt;="&amp;O125,'Движения'!$A$6:$A$5005,"&lt;"&amp;(Q125+1))+SUMIFS('Движения'!$F$6:$F$5005,'Движения'!$B$6:$B$5005,B125,'Движения'!$C$6:$C$5005,"Списание",'Движения'!$A$6:$A$5005,"&gt;="&amp;O125,'Движения'!$A$6:$A$5005,"&lt;"&amp;(Q125+1))))</f>
        <v/>
      </c>
      <c r="Q125" s="18" t="str">
        <f>IF(ISNUMBER(A125),INT(A125),0)</f>
        <v/>
      </c>
    </row>
    <row r="126" spans="1:17" x14ac:dyDescent="0.25">
      <c r="A126" s="16"/>
      <c r="B126" s="13"/>
      <c r="C126" s="14"/>
      <c r="D126" s="13"/>
      <c r="E126" s="15" t="str">
        <f>IF(COUNTA(A126:D126)=0,"",IF(NOT(ISNUMBER(A126)),"Укажите дату",IF(B126="","Укажите код",IF(NOT(AND(ISTEXT(B126),LEN(B126)&gt;0,LEN(B126)&lt;=30,ISNUMBER(FIND(LEFT(B126,1),"ABCDEFGHIJKLMNOPQRSTUVWXYZ")),SUMPRODUCT((MID(B126,{1,2,3,4,5,6,7,8,9,10,11,12,13,14,15,16,17,18,19,20,21,22,23,24,25,26,27,28,29,30},1)&lt;&gt;"")*ISERROR(FIND(MID(B126,{1,2,3,4,5,6,7,8,9,10,11,12,13,14,15,16,17,18,19,20,21,22,23,24,25,26,27,28,29,30},1),"ABCDEFGHIJKLMNOPQRSTUVWXYZ0123456789-_")))=0,ISERROR(VALUE(B126)))),"Недопустимый код: только латинские буквы A-Z в верхнем регистре, цифры, - и _; начало с буквы, до 30 символов (например MILK-001)",IF(SUMPRODUCT(--EXACT('Номенклатура'!$A$6:$A$205,B126))=0,"Код не найден",IF(SUMPRODUCT(--EXACT('Номенклатура'!$A$6:$A$205,B126))&gt;1,"Код повторяется в номенклатуре",IF(NOT(ISNUMBER(C126)),"Укажите фактическое количество",IF(C126&lt;0,"Факт не может быть меньше нуля",IF(NOT(ISNUMBER('Номенклатура'!$C$2)),"Укажите дату начала учёта",IF(Q126&lt;INT('Номенклатура'!$C$2),"Дата раньше начала учёта","ОК"))))))))))</f>
        <v/>
      </c>
      <c r="F126" s="15" t="str">
        <f>IF(E126&lt;&gt;"ОК","",INDEX('Номенклатура'!$B$6:$B$205,SUMPRODUCT(EXACT('Номенклатура'!$A$6:$A$205,B126)*(ROW('Номенклатура'!$A$6:$A$205)-5)))&amp;"")</f>
        <v/>
      </c>
      <c r="G126" s="17" t="str">
        <f>IF(E126&lt;&gt;"ОК","",INDEX('Номенклатура'!$D$6:$D$205,SUMPRODUCT(EXACT('Номенклатура'!$A$6:$A$205,B126)*(ROW('Номенклатура'!$A$6:$A$205)-5)))&amp;"")</f>
        <v/>
      </c>
      <c r="H126" s="18" t="str">
        <f>IF(E126&lt;&gt;"ОК","",ROUND(N(INDEX('Номенклатура'!$F$6:$F$205,SUMPRODUCT(EXACT('Номенклатура'!$A$6:$A$205,B126)*(ROW('Номенклатура'!$A$6:$A$205)-5))))+SUMIFS('Движения'!$F$6:$F$5005,'Движения'!$B$6:$B$5005,B126,'Движения'!$A$6:$A$5005,"&lt;"&amp;(Q126+1))-SUMIFS('Движения'!$F$6:$F$5005,'Движения'!$B$6:$B$5005,B126,'Движения'!$C$6:$C$5005,"Корректировка остатка",'Движения'!$A$6:$A$5005,"&gt;="&amp;Q126,'Движения'!$A$6:$A$5005,"&lt;"&amp;(Q126+1)),6))</f>
        <v/>
      </c>
      <c r="I126" s="18" t="str">
        <f>IF(E126&lt;&gt;"ОК","",ROUND(C126-H126,6))</f>
        <v/>
      </c>
      <c r="J126" s="21" t="str">
        <f>IF(E126&lt;&gt;"ОК","",IF(P126&gt;0,ABS(I126)/P126,"нет базы"))</f>
        <v/>
      </c>
      <c r="K126" s="17" t="str">
        <f>IF(E126&lt;&gt;"ОК","",IF(I126&lt;0,"Недостача",IF(I126&gt;0,"Излишек","Совпадает")))</f>
        <v/>
      </c>
      <c r="L126" s="18" t="str">
        <f>IF(E126&lt;&gt;"ОК","",ROUND(SUMIFS('Движения'!$F$6:$F$5005,'Движения'!$B$6:$B$5005,B126,'Движения'!$C$6:$C$5005,"Корректировка остатка",'Движения'!$A$6:$A$5005,"&gt;="&amp;Q126,'Движения'!$A$6:$A$5005,"&lt;"&amp;(Q126+1)),6))</f>
        <v/>
      </c>
      <c r="M126" s="18" t="str">
        <f>IF(E126&lt;&gt;"ОК","",ROUND(I126-L126,6))</f>
        <v/>
      </c>
      <c r="N126" s="15" t="str">
        <f>IF(E126&lt;&gt;"ОК","",IF(AND(I126=0,L126=0),"Корректировка не нужна",IF(M126=0,"Корректировка внесена",IF(L126=0,"Внесите корректировку на "&amp;DAY(Q126)&amp;"."&amp;MONTH(Q126)&amp;"."&amp;YEAR(Q126)&amp;": "&amp;IF(M126&gt;0,"+","")&amp;M126&amp;" "&amp;G126,"Проверьте корректировки: внесено "&amp;L126&amp;", нужно "&amp;I126&amp;" "&amp;G126))))</f>
        <v/>
      </c>
      <c r="O126" s="22" t="str">
        <f>IF(E126&lt;&gt;"ОК","",IF(SUMPRODUCT(MAX(($B$6:$B$1005=B126)*($Q$6:$Q$1005&lt;Q126)*($E$6:$E$1005="ОК")*$Q$6:$Q$1005))&gt;0,SUMPRODUCT(MAX(($B$6:$B$1005=B126)*($Q$6:$Q$1005&lt;Q126)*($E$6:$E$1005="ОК")*$Q$6:$Q$1005))+1,INT('Номенклатура'!$C$2)))</f>
        <v/>
      </c>
      <c r="P126" s="18" t="str">
        <f>IF(E126&lt;&gt;"ОК","",-(SUMIFS('Движения'!$F$6:$F$5005,'Движения'!$B$6:$B$5005,B126,'Движения'!$C$6:$C$5005,"Расход",'Движения'!$A$6:$A$5005,"&gt;="&amp;O126,'Движения'!$A$6:$A$5005,"&lt;"&amp;(Q126+1))+SUMIFS('Движения'!$F$6:$F$5005,'Движения'!$B$6:$B$5005,B126,'Движения'!$C$6:$C$5005,"Списание",'Движения'!$A$6:$A$5005,"&gt;="&amp;O126,'Движения'!$A$6:$A$5005,"&lt;"&amp;(Q126+1))))</f>
        <v/>
      </c>
      <c r="Q126" s="18" t="str">
        <f>IF(ISNUMBER(A126),INT(A126),0)</f>
        <v/>
      </c>
    </row>
    <row r="127" spans="1:17" x14ac:dyDescent="0.25">
      <c r="A127" s="16"/>
      <c r="B127" s="13"/>
      <c r="C127" s="14"/>
      <c r="D127" s="13"/>
      <c r="E127" s="15" t="str">
        <f>IF(COUNTA(A127:D127)=0,"",IF(NOT(ISNUMBER(A127)),"Укажите дату",IF(B127="","Укажите код",IF(NOT(AND(ISTEXT(B127),LEN(B127)&gt;0,LEN(B127)&lt;=30,ISNUMBER(FIND(LEFT(B127,1),"ABCDEFGHIJKLMNOPQRSTUVWXYZ")),SUMPRODUCT((MID(B127,{1,2,3,4,5,6,7,8,9,10,11,12,13,14,15,16,17,18,19,20,21,22,23,24,25,26,27,28,29,30},1)&lt;&gt;"")*ISERROR(FIND(MID(B127,{1,2,3,4,5,6,7,8,9,10,11,12,13,14,15,16,17,18,19,20,21,22,23,24,25,26,27,28,29,30},1),"ABCDEFGHIJKLMNOPQRSTUVWXYZ0123456789-_")))=0,ISERROR(VALUE(B127)))),"Недопустимый код: только латинские буквы A-Z в верхнем регистре, цифры, - и _; начало с буквы, до 30 символов (например MILK-001)",IF(SUMPRODUCT(--EXACT('Номенклатура'!$A$6:$A$205,B127))=0,"Код не найден",IF(SUMPRODUCT(--EXACT('Номенклатура'!$A$6:$A$205,B127))&gt;1,"Код повторяется в номенклатуре",IF(NOT(ISNUMBER(C127)),"Укажите фактическое количество",IF(C127&lt;0,"Факт не может быть меньше нуля",IF(NOT(ISNUMBER('Номенклатура'!$C$2)),"Укажите дату начала учёта",IF(Q127&lt;INT('Номенклатура'!$C$2),"Дата раньше начала учёта","ОК"))))))))))</f>
        <v/>
      </c>
      <c r="F127" s="15" t="str">
        <f>IF(E127&lt;&gt;"ОК","",INDEX('Номенклатура'!$B$6:$B$205,SUMPRODUCT(EXACT('Номенклатура'!$A$6:$A$205,B127)*(ROW('Номенклатура'!$A$6:$A$205)-5)))&amp;"")</f>
        <v/>
      </c>
      <c r="G127" s="17" t="str">
        <f>IF(E127&lt;&gt;"ОК","",INDEX('Номенклатура'!$D$6:$D$205,SUMPRODUCT(EXACT('Номенклатура'!$A$6:$A$205,B127)*(ROW('Номенклатура'!$A$6:$A$205)-5)))&amp;"")</f>
        <v/>
      </c>
      <c r="H127" s="18" t="str">
        <f>IF(E127&lt;&gt;"ОК","",ROUND(N(INDEX('Номенклатура'!$F$6:$F$205,SUMPRODUCT(EXACT('Номенклатура'!$A$6:$A$205,B127)*(ROW('Номенклатура'!$A$6:$A$205)-5))))+SUMIFS('Движения'!$F$6:$F$5005,'Движения'!$B$6:$B$5005,B127,'Движения'!$A$6:$A$5005,"&lt;"&amp;(Q127+1))-SUMIFS('Движения'!$F$6:$F$5005,'Движения'!$B$6:$B$5005,B127,'Движения'!$C$6:$C$5005,"Корректировка остатка",'Движения'!$A$6:$A$5005,"&gt;="&amp;Q127,'Движения'!$A$6:$A$5005,"&lt;"&amp;(Q127+1)),6))</f>
        <v/>
      </c>
      <c r="I127" s="18" t="str">
        <f>IF(E127&lt;&gt;"ОК","",ROUND(C127-H127,6))</f>
        <v/>
      </c>
      <c r="J127" s="21" t="str">
        <f>IF(E127&lt;&gt;"ОК","",IF(P127&gt;0,ABS(I127)/P127,"нет базы"))</f>
        <v/>
      </c>
      <c r="K127" s="17" t="str">
        <f>IF(E127&lt;&gt;"ОК","",IF(I127&lt;0,"Недостача",IF(I127&gt;0,"Излишек","Совпадает")))</f>
        <v/>
      </c>
      <c r="L127" s="18" t="str">
        <f>IF(E127&lt;&gt;"ОК","",ROUND(SUMIFS('Движения'!$F$6:$F$5005,'Движения'!$B$6:$B$5005,B127,'Движения'!$C$6:$C$5005,"Корректировка остатка",'Движения'!$A$6:$A$5005,"&gt;="&amp;Q127,'Движения'!$A$6:$A$5005,"&lt;"&amp;(Q127+1)),6))</f>
        <v/>
      </c>
      <c r="M127" s="18" t="str">
        <f>IF(E127&lt;&gt;"ОК","",ROUND(I127-L127,6))</f>
        <v/>
      </c>
      <c r="N127" s="15" t="str">
        <f>IF(E127&lt;&gt;"ОК","",IF(AND(I127=0,L127=0),"Корректировка не нужна",IF(M127=0,"Корректировка внесена",IF(L127=0,"Внесите корректировку на "&amp;DAY(Q127)&amp;"."&amp;MONTH(Q127)&amp;"."&amp;YEAR(Q127)&amp;": "&amp;IF(M127&gt;0,"+","")&amp;M127&amp;" "&amp;G127,"Проверьте корректировки: внесено "&amp;L127&amp;", нужно "&amp;I127&amp;" "&amp;G127))))</f>
        <v/>
      </c>
      <c r="O127" s="22" t="str">
        <f>IF(E127&lt;&gt;"ОК","",IF(SUMPRODUCT(MAX(($B$6:$B$1005=B127)*($Q$6:$Q$1005&lt;Q127)*($E$6:$E$1005="ОК")*$Q$6:$Q$1005))&gt;0,SUMPRODUCT(MAX(($B$6:$B$1005=B127)*($Q$6:$Q$1005&lt;Q127)*($E$6:$E$1005="ОК")*$Q$6:$Q$1005))+1,INT('Номенклатура'!$C$2)))</f>
        <v/>
      </c>
      <c r="P127" s="18" t="str">
        <f>IF(E127&lt;&gt;"ОК","",-(SUMIFS('Движения'!$F$6:$F$5005,'Движения'!$B$6:$B$5005,B127,'Движения'!$C$6:$C$5005,"Расход",'Движения'!$A$6:$A$5005,"&gt;="&amp;O127,'Движения'!$A$6:$A$5005,"&lt;"&amp;(Q127+1))+SUMIFS('Движения'!$F$6:$F$5005,'Движения'!$B$6:$B$5005,B127,'Движения'!$C$6:$C$5005,"Списание",'Движения'!$A$6:$A$5005,"&gt;="&amp;O127,'Движения'!$A$6:$A$5005,"&lt;"&amp;(Q127+1))))</f>
        <v/>
      </c>
      <c r="Q127" s="18" t="str">
        <f>IF(ISNUMBER(A127),INT(A127),0)</f>
        <v/>
      </c>
    </row>
    <row r="128" spans="1:17" x14ac:dyDescent="0.25">
      <c r="A128" s="16"/>
      <c r="B128" s="13"/>
      <c r="C128" s="14"/>
      <c r="D128" s="13"/>
      <c r="E128" s="15" t="str">
        <f>IF(COUNTA(A128:D128)=0,"",IF(NOT(ISNUMBER(A128)),"Укажите дату",IF(B128="","Укажите код",IF(NOT(AND(ISTEXT(B128),LEN(B128)&gt;0,LEN(B128)&lt;=30,ISNUMBER(FIND(LEFT(B128,1),"ABCDEFGHIJKLMNOPQRSTUVWXYZ")),SUMPRODUCT((MID(B128,{1,2,3,4,5,6,7,8,9,10,11,12,13,14,15,16,17,18,19,20,21,22,23,24,25,26,27,28,29,30},1)&lt;&gt;"")*ISERROR(FIND(MID(B128,{1,2,3,4,5,6,7,8,9,10,11,12,13,14,15,16,17,18,19,20,21,22,23,24,25,26,27,28,29,30},1),"ABCDEFGHIJKLMNOPQRSTUVWXYZ0123456789-_")))=0,ISERROR(VALUE(B128)))),"Недопустимый код: только латинские буквы A-Z в верхнем регистре, цифры, - и _; начало с буквы, до 30 символов (например MILK-001)",IF(SUMPRODUCT(--EXACT('Номенклатура'!$A$6:$A$205,B128))=0,"Код не найден",IF(SUMPRODUCT(--EXACT('Номенклатура'!$A$6:$A$205,B128))&gt;1,"Код повторяется в номенклатуре",IF(NOT(ISNUMBER(C128)),"Укажите фактическое количество",IF(C128&lt;0,"Факт не может быть меньше нуля",IF(NOT(ISNUMBER('Номенклатура'!$C$2)),"Укажите дату начала учёта",IF(Q128&lt;INT('Номенклатура'!$C$2),"Дата раньше начала учёта","ОК"))))))))))</f>
        <v/>
      </c>
      <c r="F128" s="15" t="str">
        <f>IF(E128&lt;&gt;"ОК","",INDEX('Номенклатура'!$B$6:$B$205,SUMPRODUCT(EXACT('Номенклатура'!$A$6:$A$205,B128)*(ROW('Номенклатура'!$A$6:$A$205)-5)))&amp;"")</f>
        <v/>
      </c>
      <c r="G128" s="17" t="str">
        <f>IF(E128&lt;&gt;"ОК","",INDEX('Номенклатура'!$D$6:$D$205,SUMPRODUCT(EXACT('Номенклатура'!$A$6:$A$205,B128)*(ROW('Номенклатура'!$A$6:$A$205)-5)))&amp;"")</f>
        <v/>
      </c>
      <c r="H128" s="18" t="str">
        <f>IF(E128&lt;&gt;"ОК","",ROUND(N(INDEX('Номенклатура'!$F$6:$F$205,SUMPRODUCT(EXACT('Номенклатура'!$A$6:$A$205,B128)*(ROW('Номенклатура'!$A$6:$A$205)-5))))+SUMIFS('Движения'!$F$6:$F$5005,'Движения'!$B$6:$B$5005,B128,'Движения'!$A$6:$A$5005,"&lt;"&amp;(Q128+1))-SUMIFS('Движения'!$F$6:$F$5005,'Движения'!$B$6:$B$5005,B128,'Движения'!$C$6:$C$5005,"Корректировка остатка",'Движения'!$A$6:$A$5005,"&gt;="&amp;Q128,'Движения'!$A$6:$A$5005,"&lt;"&amp;(Q128+1)),6))</f>
        <v/>
      </c>
      <c r="I128" s="18" t="str">
        <f>IF(E128&lt;&gt;"ОК","",ROUND(C128-H128,6))</f>
        <v/>
      </c>
      <c r="J128" s="21" t="str">
        <f>IF(E128&lt;&gt;"ОК","",IF(P128&gt;0,ABS(I128)/P128,"нет базы"))</f>
        <v/>
      </c>
      <c r="K128" s="17" t="str">
        <f>IF(E128&lt;&gt;"ОК","",IF(I128&lt;0,"Недостача",IF(I128&gt;0,"Излишек","Совпадает")))</f>
        <v/>
      </c>
      <c r="L128" s="18" t="str">
        <f>IF(E128&lt;&gt;"ОК","",ROUND(SUMIFS('Движения'!$F$6:$F$5005,'Движения'!$B$6:$B$5005,B128,'Движения'!$C$6:$C$5005,"Корректировка остатка",'Движения'!$A$6:$A$5005,"&gt;="&amp;Q128,'Движения'!$A$6:$A$5005,"&lt;"&amp;(Q128+1)),6))</f>
        <v/>
      </c>
      <c r="M128" s="18" t="str">
        <f>IF(E128&lt;&gt;"ОК","",ROUND(I128-L128,6))</f>
        <v/>
      </c>
      <c r="N128" s="15" t="str">
        <f>IF(E128&lt;&gt;"ОК","",IF(AND(I128=0,L128=0),"Корректировка не нужна",IF(M128=0,"Корректировка внесена",IF(L128=0,"Внесите корректировку на "&amp;DAY(Q128)&amp;"."&amp;MONTH(Q128)&amp;"."&amp;YEAR(Q128)&amp;": "&amp;IF(M128&gt;0,"+","")&amp;M128&amp;" "&amp;G128,"Проверьте корректировки: внесено "&amp;L128&amp;", нужно "&amp;I128&amp;" "&amp;G128))))</f>
        <v/>
      </c>
      <c r="O128" s="22" t="str">
        <f>IF(E128&lt;&gt;"ОК","",IF(SUMPRODUCT(MAX(($B$6:$B$1005=B128)*($Q$6:$Q$1005&lt;Q128)*($E$6:$E$1005="ОК")*$Q$6:$Q$1005))&gt;0,SUMPRODUCT(MAX(($B$6:$B$1005=B128)*($Q$6:$Q$1005&lt;Q128)*($E$6:$E$1005="ОК")*$Q$6:$Q$1005))+1,INT('Номенклатура'!$C$2)))</f>
        <v/>
      </c>
      <c r="P128" s="18" t="str">
        <f>IF(E128&lt;&gt;"ОК","",-(SUMIFS('Движения'!$F$6:$F$5005,'Движения'!$B$6:$B$5005,B128,'Движения'!$C$6:$C$5005,"Расход",'Движения'!$A$6:$A$5005,"&gt;="&amp;O128,'Движения'!$A$6:$A$5005,"&lt;"&amp;(Q128+1))+SUMIFS('Движения'!$F$6:$F$5005,'Движения'!$B$6:$B$5005,B128,'Движения'!$C$6:$C$5005,"Списание",'Движения'!$A$6:$A$5005,"&gt;="&amp;O128,'Движения'!$A$6:$A$5005,"&lt;"&amp;(Q128+1))))</f>
        <v/>
      </c>
      <c r="Q128" s="18" t="str">
        <f>IF(ISNUMBER(A128),INT(A128),0)</f>
        <v/>
      </c>
    </row>
    <row r="129" spans="1:17" x14ac:dyDescent="0.25">
      <c r="A129" s="16"/>
      <c r="B129" s="13"/>
      <c r="C129" s="14"/>
      <c r="D129" s="13"/>
      <c r="E129" s="15" t="str">
        <f>IF(COUNTA(A129:D129)=0,"",IF(NOT(ISNUMBER(A129)),"Укажите дату",IF(B129="","Укажите код",IF(NOT(AND(ISTEXT(B129),LEN(B129)&gt;0,LEN(B129)&lt;=30,ISNUMBER(FIND(LEFT(B129,1),"ABCDEFGHIJKLMNOPQRSTUVWXYZ")),SUMPRODUCT((MID(B129,{1,2,3,4,5,6,7,8,9,10,11,12,13,14,15,16,17,18,19,20,21,22,23,24,25,26,27,28,29,30},1)&lt;&gt;"")*ISERROR(FIND(MID(B129,{1,2,3,4,5,6,7,8,9,10,11,12,13,14,15,16,17,18,19,20,21,22,23,24,25,26,27,28,29,30},1),"ABCDEFGHIJKLMNOPQRSTUVWXYZ0123456789-_")))=0,ISERROR(VALUE(B129)))),"Недопустимый код: только латинские буквы A-Z в верхнем регистре, цифры, - и _; начало с буквы, до 30 символов (например MILK-001)",IF(SUMPRODUCT(--EXACT('Номенклатура'!$A$6:$A$205,B129))=0,"Код не найден",IF(SUMPRODUCT(--EXACT('Номенклатура'!$A$6:$A$205,B129))&gt;1,"Код повторяется в номенклатуре",IF(NOT(ISNUMBER(C129)),"Укажите фактическое количество",IF(C129&lt;0,"Факт не может быть меньше нуля",IF(NOT(ISNUMBER('Номенклатура'!$C$2)),"Укажите дату начала учёта",IF(Q129&lt;INT('Номенклатура'!$C$2),"Дата раньше начала учёта","ОК"))))))))))</f>
        <v/>
      </c>
      <c r="F129" s="15" t="str">
        <f>IF(E129&lt;&gt;"ОК","",INDEX('Номенклатура'!$B$6:$B$205,SUMPRODUCT(EXACT('Номенклатура'!$A$6:$A$205,B129)*(ROW('Номенклатура'!$A$6:$A$205)-5)))&amp;"")</f>
        <v/>
      </c>
      <c r="G129" s="17" t="str">
        <f>IF(E129&lt;&gt;"ОК","",INDEX('Номенклатура'!$D$6:$D$205,SUMPRODUCT(EXACT('Номенклатура'!$A$6:$A$205,B129)*(ROW('Номенклатура'!$A$6:$A$205)-5)))&amp;"")</f>
        <v/>
      </c>
      <c r="H129" s="18" t="str">
        <f>IF(E129&lt;&gt;"ОК","",ROUND(N(INDEX('Номенклатура'!$F$6:$F$205,SUMPRODUCT(EXACT('Номенклатура'!$A$6:$A$205,B129)*(ROW('Номенклатура'!$A$6:$A$205)-5))))+SUMIFS('Движения'!$F$6:$F$5005,'Движения'!$B$6:$B$5005,B129,'Движения'!$A$6:$A$5005,"&lt;"&amp;(Q129+1))-SUMIFS('Движения'!$F$6:$F$5005,'Движения'!$B$6:$B$5005,B129,'Движения'!$C$6:$C$5005,"Корректировка остатка",'Движения'!$A$6:$A$5005,"&gt;="&amp;Q129,'Движения'!$A$6:$A$5005,"&lt;"&amp;(Q129+1)),6))</f>
        <v/>
      </c>
      <c r="I129" s="18" t="str">
        <f>IF(E129&lt;&gt;"ОК","",ROUND(C129-H129,6))</f>
        <v/>
      </c>
      <c r="J129" s="21" t="str">
        <f>IF(E129&lt;&gt;"ОК","",IF(P129&gt;0,ABS(I129)/P129,"нет базы"))</f>
        <v/>
      </c>
      <c r="K129" s="17" t="str">
        <f>IF(E129&lt;&gt;"ОК","",IF(I129&lt;0,"Недостача",IF(I129&gt;0,"Излишек","Совпадает")))</f>
        <v/>
      </c>
      <c r="L129" s="18" t="str">
        <f>IF(E129&lt;&gt;"ОК","",ROUND(SUMIFS('Движения'!$F$6:$F$5005,'Движения'!$B$6:$B$5005,B129,'Движения'!$C$6:$C$5005,"Корректировка остатка",'Движения'!$A$6:$A$5005,"&gt;="&amp;Q129,'Движения'!$A$6:$A$5005,"&lt;"&amp;(Q129+1)),6))</f>
        <v/>
      </c>
      <c r="M129" s="18" t="str">
        <f>IF(E129&lt;&gt;"ОК","",ROUND(I129-L129,6))</f>
        <v/>
      </c>
      <c r="N129" s="15" t="str">
        <f>IF(E129&lt;&gt;"ОК","",IF(AND(I129=0,L129=0),"Корректировка не нужна",IF(M129=0,"Корректировка внесена",IF(L129=0,"Внесите корректировку на "&amp;DAY(Q129)&amp;"."&amp;MONTH(Q129)&amp;"."&amp;YEAR(Q129)&amp;": "&amp;IF(M129&gt;0,"+","")&amp;M129&amp;" "&amp;G129,"Проверьте корректировки: внесено "&amp;L129&amp;", нужно "&amp;I129&amp;" "&amp;G129))))</f>
        <v/>
      </c>
      <c r="O129" s="22" t="str">
        <f>IF(E129&lt;&gt;"ОК","",IF(SUMPRODUCT(MAX(($B$6:$B$1005=B129)*($Q$6:$Q$1005&lt;Q129)*($E$6:$E$1005="ОК")*$Q$6:$Q$1005))&gt;0,SUMPRODUCT(MAX(($B$6:$B$1005=B129)*($Q$6:$Q$1005&lt;Q129)*($E$6:$E$1005="ОК")*$Q$6:$Q$1005))+1,INT('Номенклатура'!$C$2)))</f>
        <v/>
      </c>
      <c r="P129" s="18" t="str">
        <f>IF(E129&lt;&gt;"ОК","",-(SUMIFS('Движения'!$F$6:$F$5005,'Движения'!$B$6:$B$5005,B129,'Движения'!$C$6:$C$5005,"Расход",'Движения'!$A$6:$A$5005,"&gt;="&amp;O129,'Движения'!$A$6:$A$5005,"&lt;"&amp;(Q129+1))+SUMIFS('Движения'!$F$6:$F$5005,'Движения'!$B$6:$B$5005,B129,'Движения'!$C$6:$C$5005,"Списание",'Движения'!$A$6:$A$5005,"&gt;="&amp;O129,'Движения'!$A$6:$A$5005,"&lt;"&amp;(Q129+1))))</f>
        <v/>
      </c>
      <c r="Q129" s="18" t="str">
        <f>IF(ISNUMBER(A129),INT(A129),0)</f>
        <v/>
      </c>
    </row>
    <row r="130" spans="1:17" x14ac:dyDescent="0.25">
      <c r="A130" s="16"/>
      <c r="B130" s="13"/>
      <c r="C130" s="14"/>
      <c r="D130" s="13"/>
      <c r="E130" s="15" t="str">
        <f>IF(COUNTA(A130:D130)=0,"",IF(NOT(ISNUMBER(A130)),"Укажите дату",IF(B130="","Укажите код",IF(NOT(AND(ISTEXT(B130),LEN(B130)&gt;0,LEN(B130)&lt;=30,ISNUMBER(FIND(LEFT(B130,1),"ABCDEFGHIJKLMNOPQRSTUVWXYZ")),SUMPRODUCT((MID(B130,{1,2,3,4,5,6,7,8,9,10,11,12,13,14,15,16,17,18,19,20,21,22,23,24,25,26,27,28,29,30},1)&lt;&gt;"")*ISERROR(FIND(MID(B130,{1,2,3,4,5,6,7,8,9,10,11,12,13,14,15,16,17,18,19,20,21,22,23,24,25,26,27,28,29,30},1),"ABCDEFGHIJKLMNOPQRSTUVWXYZ0123456789-_")))=0,ISERROR(VALUE(B130)))),"Недопустимый код: только латинские буквы A-Z в верхнем регистре, цифры, - и _; начало с буквы, до 30 символов (например MILK-001)",IF(SUMPRODUCT(--EXACT('Номенклатура'!$A$6:$A$205,B130))=0,"Код не найден",IF(SUMPRODUCT(--EXACT('Номенклатура'!$A$6:$A$205,B130))&gt;1,"Код повторяется в номенклатуре",IF(NOT(ISNUMBER(C130)),"Укажите фактическое количество",IF(C130&lt;0,"Факт не может быть меньше нуля",IF(NOT(ISNUMBER('Номенклатура'!$C$2)),"Укажите дату начала учёта",IF(Q130&lt;INT('Номенклатура'!$C$2),"Дата раньше начала учёта","ОК"))))))))))</f>
        <v/>
      </c>
      <c r="F130" s="15" t="str">
        <f>IF(E130&lt;&gt;"ОК","",INDEX('Номенклатура'!$B$6:$B$205,SUMPRODUCT(EXACT('Номенклатура'!$A$6:$A$205,B130)*(ROW('Номенклатура'!$A$6:$A$205)-5)))&amp;"")</f>
        <v/>
      </c>
      <c r="G130" s="17" t="str">
        <f>IF(E130&lt;&gt;"ОК","",INDEX('Номенклатура'!$D$6:$D$205,SUMPRODUCT(EXACT('Номенклатура'!$A$6:$A$205,B130)*(ROW('Номенклатура'!$A$6:$A$205)-5)))&amp;"")</f>
        <v/>
      </c>
      <c r="H130" s="18" t="str">
        <f>IF(E130&lt;&gt;"ОК","",ROUND(N(INDEX('Номенклатура'!$F$6:$F$205,SUMPRODUCT(EXACT('Номенклатура'!$A$6:$A$205,B130)*(ROW('Номенклатура'!$A$6:$A$205)-5))))+SUMIFS('Движения'!$F$6:$F$5005,'Движения'!$B$6:$B$5005,B130,'Движения'!$A$6:$A$5005,"&lt;"&amp;(Q130+1))-SUMIFS('Движения'!$F$6:$F$5005,'Движения'!$B$6:$B$5005,B130,'Движения'!$C$6:$C$5005,"Корректировка остатка",'Движения'!$A$6:$A$5005,"&gt;="&amp;Q130,'Движения'!$A$6:$A$5005,"&lt;"&amp;(Q130+1)),6))</f>
        <v/>
      </c>
      <c r="I130" s="18" t="str">
        <f>IF(E130&lt;&gt;"ОК","",ROUND(C130-H130,6))</f>
        <v/>
      </c>
      <c r="J130" s="21" t="str">
        <f>IF(E130&lt;&gt;"ОК","",IF(P130&gt;0,ABS(I130)/P130,"нет базы"))</f>
        <v/>
      </c>
      <c r="K130" s="17" t="str">
        <f>IF(E130&lt;&gt;"ОК","",IF(I130&lt;0,"Недостача",IF(I130&gt;0,"Излишек","Совпадает")))</f>
        <v/>
      </c>
      <c r="L130" s="18" t="str">
        <f>IF(E130&lt;&gt;"ОК","",ROUND(SUMIFS('Движения'!$F$6:$F$5005,'Движения'!$B$6:$B$5005,B130,'Движения'!$C$6:$C$5005,"Корректировка остатка",'Движения'!$A$6:$A$5005,"&gt;="&amp;Q130,'Движения'!$A$6:$A$5005,"&lt;"&amp;(Q130+1)),6))</f>
        <v/>
      </c>
      <c r="M130" s="18" t="str">
        <f>IF(E130&lt;&gt;"ОК","",ROUND(I130-L130,6))</f>
        <v/>
      </c>
      <c r="N130" s="15" t="str">
        <f>IF(E130&lt;&gt;"ОК","",IF(AND(I130=0,L130=0),"Корректировка не нужна",IF(M130=0,"Корректировка внесена",IF(L130=0,"Внесите корректировку на "&amp;DAY(Q130)&amp;"."&amp;MONTH(Q130)&amp;"."&amp;YEAR(Q130)&amp;": "&amp;IF(M130&gt;0,"+","")&amp;M130&amp;" "&amp;G130,"Проверьте корректировки: внесено "&amp;L130&amp;", нужно "&amp;I130&amp;" "&amp;G130))))</f>
        <v/>
      </c>
      <c r="O130" s="22" t="str">
        <f>IF(E130&lt;&gt;"ОК","",IF(SUMPRODUCT(MAX(($B$6:$B$1005=B130)*($Q$6:$Q$1005&lt;Q130)*($E$6:$E$1005="ОК")*$Q$6:$Q$1005))&gt;0,SUMPRODUCT(MAX(($B$6:$B$1005=B130)*($Q$6:$Q$1005&lt;Q130)*($E$6:$E$1005="ОК")*$Q$6:$Q$1005))+1,INT('Номенклатура'!$C$2)))</f>
        <v/>
      </c>
      <c r="P130" s="18" t="str">
        <f>IF(E130&lt;&gt;"ОК","",-(SUMIFS('Движения'!$F$6:$F$5005,'Движения'!$B$6:$B$5005,B130,'Движения'!$C$6:$C$5005,"Расход",'Движения'!$A$6:$A$5005,"&gt;="&amp;O130,'Движения'!$A$6:$A$5005,"&lt;"&amp;(Q130+1))+SUMIFS('Движения'!$F$6:$F$5005,'Движения'!$B$6:$B$5005,B130,'Движения'!$C$6:$C$5005,"Списание",'Движения'!$A$6:$A$5005,"&gt;="&amp;O130,'Движения'!$A$6:$A$5005,"&lt;"&amp;(Q130+1))))</f>
        <v/>
      </c>
      <c r="Q130" s="18" t="str">
        <f>IF(ISNUMBER(A130),INT(A130),0)</f>
        <v/>
      </c>
    </row>
    <row r="131" spans="1:17" x14ac:dyDescent="0.25">
      <c r="A131" s="16"/>
      <c r="B131" s="13"/>
      <c r="C131" s="14"/>
      <c r="D131" s="13"/>
      <c r="E131" s="15" t="str">
        <f>IF(COUNTA(A131:D131)=0,"",IF(NOT(ISNUMBER(A131)),"Укажите дату",IF(B131="","Укажите код",IF(NOT(AND(ISTEXT(B131),LEN(B131)&gt;0,LEN(B131)&lt;=30,ISNUMBER(FIND(LEFT(B131,1),"ABCDEFGHIJKLMNOPQRSTUVWXYZ")),SUMPRODUCT((MID(B131,{1,2,3,4,5,6,7,8,9,10,11,12,13,14,15,16,17,18,19,20,21,22,23,24,25,26,27,28,29,30},1)&lt;&gt;"")*ISERROR(FIND(MID(B131,{1,2,3,4,5,6,7,8,9,10,11,12,13,14,15,16,17,18,19,20,21,22,23,24,25,26,27,28,29,30},1),"ABCDEFGHIJKLMNOPQRSTUVWXYZ0123456789-_")))=0,ISERROR(VALUE(B131)))),"Недопустимый код: только латинские буквы A-Z в верхнем регистре, цифры, - и _; начало с буквы, до 30 символов (например MILK-001)",IF(SUMPRODUCT(--EXACT('Номенклатура'!$A$6:$A$205,B131))=0,"Код не найден",IF(SUMPRODUCT(--EXACT('Номенклатура'!$A$6:$A$205,B131))&gt;1,"Код повторяется в номенклатуре",IF(NOT(ISNUMBER(C131)),"Укажите фактическое количество",IF(C131&lt;0,"Факт не может быть меньше нуля",IF(NOT(ISNUMBER('Номенклатура'!$C$2)),"Укажите дату начала учёта",IF(Q131&lt;INT('Номенклатура'!$C$2),"Дата раньше начала учёта","ОК"))))))))))</f>
        <v/>
      </c>
      <c r="F131" s="15" t="str">
        <f>IF(E131&lt;&gt;"ОК","",INDEX('Номенклатура'!$B$6:$B$205,SUMPRODUCT(EXACT('Номенклатура'!$A$6:$A$205,B131)*(ROW('Номенклатура'!$A$6:$A$205)-5)))&amp;"")</f>
        <v/>
      </c>
      <c r="G131" s="17" t="str">
        <f>IF(E131&lt;&gt;"ОК","",INDEX('Номенклатура'!$D$6:$D$205,SUMPRODUCT(EXACT('Номенклатура'!$A$6:$A$205,B131)*(ROW('Номенклатура'!$A$6:$A$205)-5)))&amp;"")</f>
        <v/>
      </c>
      <c r="H131" s="18" t="str">
        <f>IF(E131&lt;&gt;"ОК","",ROUND(N(INDEX('Номенклатура'!$F$6:$F$205,SUMPRODUCT(EXACT('Номенклатура'!$A$6:$A$205,B131)*(ROW('Номенклатура'!$A$6:$A$205)-5))))+SUMIFS('Движения'!$F$6:$F$5005,'Движения'!$B$6:$B$5005,B131,'Движения'!$A$6:$A$5005,"&lt;"&amp;(Q131+1))-SUMIFS('Движения'!$F$6:$F$5005,'Движения'!$B$6:$B$5005,B131,'Движения'!$C$6:$C$5005,"Корректировка остатка",'Движения'!$A$6:$A$5005,"&gt;="&amp;Q131,'Движения'!$A$6:$A$5005,"&lt;"&amp;(Q131+1)),6))</f>
        <v/>
      </c>
      <c r="I131" s="18" t="str">
        <f>IF(E131&lt;&gt;"ОК","",ROUND(C131-H131,6))</f>
        <v/>
      </c>
      <c r="J131" s="21" t="str">
        <f>IF(E131&lt;&gt;"ОК","",IF(P131&gt;0,ABS(I131)/P131,"нет базы"))</f>
        <v/>
      </c>
      <c r="K131" s="17" t="str">
        <f>IF(E131&lt;&gt;"ОК","",IF(I131&lt;0,"Недостача",IF(I131&gt;0,"Излишек","Совпадает")))</f>
        <v/>
      </c>
      <c r="L131" s="18" t="str">
        <f>IF(E131&lt;&gt;"ОК","",ROUND(SUMIFS('Движения'!$F$6:$F$5005,'Движения'!$B$6:$B$5005,B131,'Движения'!$C$6:$C$5005,"Корректировка остатка",'Движения'!$A$6:$A$5005,"&gt;="&amp;Q131,'Движения'!$A$6:$A$5005,"&lt;"&amp;(Q131+1)),6))</f>
        <v/>
      </c>
      <c r="M131" s="18" t="str">
        <f>IF(E131&lt;&gt;"ОК","",ROUND(I131-L131,6))</f>
        <v/>
      </c>
      <c r="N131" s="15" t="str">
        <f>IF(E131&lt;&gt;"ОК","",IF(AND(I131=0,L131=0),"Корректировка не нужна",IF(M131=0,"Корректировка внесена",IF(L131=0,"Внесите корректировку на "&amp;DAY(Q131)&amp;"."&amp;MONTH(Q131)&amp;"."&amp;YEAR(Q131)&amp;": "&amp;IF(M131&gt;0,"+","")&amp;M131&amp;" "&amp;G131,"Проверьте корректировки: внесено "&amp;L131&amp;", нужно "&amp;I131&amp;" "&amp;G131))))</f>
        <v/>
      </c>
      <c r="O131" s="22" t="str">
        <f>IF(E131&lt;&gt;"ОК","",IF(SUMPRODUCT(MAX(($B$6:$B$1005=B131)*($Q$6:$Q$1005&lt;Q131)*($E$6:$E$1005="ОК")*$Q$6:$Q$1005))&gt;0,SUMPRODUCT(MAX(($B$6:$B$1005=B131)*($Q$6:$Q$1005&lt;Q131)*($E$6:$E$1005="ОК")*$Q$6:$Q$1005))+1,INT('Номенклатура'!$C$2)))</f>
        <v/>
      </c>
      <c r="P131" s="18" t="str">
        <f>IF(E131&lt;&gt;"ОК","",-(SUMIFS('Движения'!$F$6:$F$5005,'Движения'!$B$6:$B$5005,B131,'Движения'!$C$6:$C$5005,"Расход",'Движения'!$A$6:$A$5005,"&gt;="&amp;O131,'Движения'!$A$6:$A$5005,"&lt;"&amp;(Q131+1))+SUMIFS('Движения'!$F$6:$F$5005,'Движения'!$B$6:$B$5005,B131,'Движения'!$C$6:$C$5005,"Списание",'Движения'!$A$6:$A$5005,"&gt;="&amp;O131,'Движения'!$A$6:$A$5005,"&lt;"&amp;(Q131+1))))</f>
        <v/>
      </c>
      <c r="Q131" s="18" t="str">
        <f>IF(ISNUMBER(A131),INT(A131),0)</f>
        <v/>
      </c>
    </row>
    <row r="132" spans="1:17" x14ac:dyDescent="0.25">
      <c r="A132" s="16"/>
      <c r="B132" s="13"/>
      <c r="C132" s="14"/>
      <c r="D132" s="13"/>
      <c r="E132" s="15" t="str">
        <f>IF(COUNTA(A132:D132)=0,"",IF(NOT(ISNUMBER(A132)),"Укажите дату",IF(B132="","Укажите код",IF(NOT(AND(ISTEXT(B132),LEN(B132)&gt;0,LEN(B132)&lt;=30,ISNUMBER(FIND(LEFT(B132,1),"ABCDEFGHIJKLMNOPQRSTUVWXYZ")),SUMPRODUCT((MID(B132,{1,2,3,4,5,6,7,8,9,10,11,12,13,14,15,16,17,18,19,20,21,22,23,24,25,26,27,28,29,30},1)&lt;&gt;"")*ISERROR(FIND(MID(B132,{1,2,3,4,5,6,7,8,9,10,11,12,13,14,15,16,17,18,19,20,21,22,23,24,25,26,27,28,29,30},1),"ABCDEFGHIJKLMNOPQRSTUVWXYZ0123456789-_")))=0,ISERROR(VALUE(B132)))),"Недопустимый код: только латинские буквы A-Z в верхнем регистре, цифры, - и _; начало с буквы, до 30 символов (например MILK-001)",IF(SUMPRODUCT(--EXACT('Номенклатура'!$A$6:$A$205,B132))=0,"Код не найден",IF(SUMPRODUCT(--EXACT('Номенклатура'!$A$6:$A$205,B132))&gt;1,"Код повторяется в номенклатуре",IF(NOT(ISNUMBER(C132)),"Укажите фактическое количество",IF(C132&lt;0,"Факт не может быть меньше нуля",IF(NOT(ISNUMBER('Номенклатура'!$C$2)),"Укажите дату начала учёта",IF(Q132&lt;INT('Номенклатура'!$C$2),"Дата раньше начала учёта","ОК"))))))))))</f>
        <v/>
      </c>
      <c r="F132" s="15" t="str">
        <f>IF(E132&lt;&gt;"ОК","",INDEX('Номенклатура'!$B$6:$B$205,SUMPRODUCT(EXACT('Номенклатура'!$A$6:$A$205,B132)*(ROW('Номенклатура'!$A$6:$A$205)-5)))&amp;"")</f>
        <v/>
      </c>
      <c r="G132" s="17" t="str">
        <f>IF(E132&lt;&gt;"ОК","",INDEX('Номенклатура'!$D$6:$D$205,SUMPRODUCT(EXACT('Номенклатура'!$A$6:$A$205,B132)*(ROW('Номенклатура'!$A$6:$A$205)-5)))&amp;"")</f>
        <v/>
      </c>
      <c r="H132" s="18" t="str">
        <f>IF(E132&lt;&gt;"ОК","",ROUND(N(INDEX('Номенклатура'!$F$6:$F$205,SUMPRODUCT(EXACT('Номенклатура'!$A$6:$A$205,B132)*(ROW('Номенклатура'!$A$6:$A$205)-5))))+SUMIFS('Движения'!$F$6:$F$5005,'Движения'!$B$6:$B$5005,B132,'Движения'!$A$6:$A$5005,"&lt;"&amp;(Q132+1))-SUMIFS('Движения'!$F$6:$F$5005,'Движения'!$B$6:$B$5005,B132,'Движения'!$C$6:$C$5005,"Корректировка остатка",'Движения'!$A$6:$A$5005,"&gt;="&amp;Q132,'Движения'!$A$6:$A$5005,"&lt;"&amp;(Q132+1)),6))</f>
        <v/>
      </c>
      <c r="I132" s="18" t="str">
        <f>IF(E132&lt;&gt;"ОК","",ROUND(C132-H132,6))</f>
        <v/>
      </c>
      <c r="J132" s="21" t="str">
        <f>IF(E132&lt;&gt;"ОК","",IF(P132&gt;0,ABS(I132)/P132,"нет базы"))</f>
        <v/>
      </c>
      <c r="K132" s="17" t="str">
        <f>IF(E132&lt;&gt;"ОК","",IF(I132&lt;0,"Недостача",IF(I132&gt;0,"Излишек","Совпадает")))</f>
        <v/>
      </c>
      <c r="L132" s="18" t="str">
        <f>IF(E132&lt;&gt;"ОК","",ROUND(SUMIFS('Движения'!$F$6:$F$5005,'Движения'!$B$6:$B$5005,B132,'Движения'!$C$6:$C$5005,"Корректировка остатка",'Движения'!$A$6:$A$5005,"&gt;="&amp;Q132,'Движения'!$A$6:$A$5005,"&lt;"&amp;(Q132+1)),6))</f>
        <v/>
      </c>
      <c r="M132" s="18" t="str">
        <f>IF(E132&lt;&gt;"ОК","",ROUND(I132-L132,6))</f>
        <v/>
      </c>
      <c r="N132" s="15" t="str">
        <f>IF(E132&lt;&gt;"ОК","",IF(AND(I132=0,L132=0),"Корректировка не нужна",IF(M132=0,"Корректировка внесена",IF(L132=0,"Внесите корректировку на "&amp;DAY(Q132)&amp;"."&amp;MONTH(Q132)&amp;"."&amp;YEAR(Q132)&amp;": "&amp;IF(M132&gt;0,"+","")&amp;M132&amp;" "&amp;G132,"Проверьте корректировки: внесено "&amp;L132&amp;", нужно "&amp;I132&amp;" "&amp;G132))))</f>
        <v/>
      </c>
      <c r="O132" s="22" t="str">
        <f>IF(E132&lt;&gt;"ОК","",IF(SUMPRODUCT(MAX(($B$6:$B$1005=B132)*($Q$6:$Q$1005&lt;Q132)*($E$6:$E$1005="ОК")*$Q$6:$Q$1005))&gt;0,SUMPRODUCT(MAX(($B$6:$B$1005=B132)*($Q$6:$Q$1005&lt;Q132)*($E$6:$E$1005="ОК")*$Q$6:$Q$1005))+1,INT('Номенклатура'!$C$2)))</f>
        <v/>
      </c>
      <c r="P132" s="18" t="str">
        <f>IF(E132&lt;&gt;"ОК","",-(SUMIFS('Движения'!$F$6:$F$5005,'Движения'!$B$6:$B$5005,B132,'Движения'!$C$6:$C$5005,"Расход",'Движения'!$A$6:$A$5005,"&gt;="&amp;O132,'Движения'!$A$6:$A$5005,"&lt;"&amp;(Q132+1))+SUMIFS('Движения'!$F$6:$F$5005,'Движения'!$B$6:$B$5005,B132,'Движения'!$C$6:$C$5005,"Списание",'Движения'!$A$6:$A$5005,"&gt;="&amp;O132,'Движения'!$A$6:$A$5005,"&lt;"&amp;(Q132+1))))</f>
        <v/>
      </c>
      <c r="Q132" s="18" t="str">
        <f>IF(ISNUMBER(A132),INT(A132),0)</f>
        <v/>
      </c>
    </row>
    <row r="133" spans="1:17" x14ac:dyDescent="0.25">
      <c r="A133" s="16"/>
      <c r="B133" s="13"/>
      <c r="C133" s="14"/>
      <c r="D133" s="13"/>
      <c r="E133" s="15" t="str">
        <f>IF(COUNTA(A133:D133)=0,"",IF(NOT(ISNUMBER(A133)),"Укажите дату",IF(B133="","Укажите код",IF(NOT(AND(ISTEXT(B133),LEN(B133)&gt;0,LEN(B133)&lt;=30,ISNUMBER(FIND(LEFT(B133,1),"ABCDEFGHIJKLMNOPQRSTUVWXYZ")),SUMPRODUCT((MID(B133,{1,2,3,4,5,6,7,8,9,10,11,12,13,14,15,16,17,18,19,20,21,22,23,24,25,26,27,28,29,30},1)&lt;&gt;"")*ISERROR(FIND(MID(B133,{1,2,3,4,5,6,7,8,9,10,11,12,13,14,15,16,17,18,19,20,21,22,23,24,25,26,27,28,29,30},1),"ABCDEFGHIJKLMNOPQRSTUVWXYZ0123456789-_")))=0,ISERROR(VALUE(B133)))),"Недопустимый код: только латинские буквы A-Z в верхнем регистре, цифры, - и _; начало с буквы, до 30 символов (например MILK-001)",IF(SUMPRODUCT(--EXACT('Номенклатура'!$A$6:$A$205,B133))=0,"Код не найден",IF(SUMPRODUCT(--EXACT('Номенклатура'!$A$6:$A$205,B133))&gt;1,"Код повторяется в номенклатуре",IF(NOT(ISNUMBER(C133)),"Укажите фактическое количество",IF(C133&lt;0,"Факт не может быть меньше нуля",IF(NOT(ISNUMBER('Номенклатура'!$C$2)),"Укажите дату начала учёта",IF(Q133&lt;INT('Номенклатура'!$C$2),"Дата раньше начала учёта","ОК"))))))))))</f>
        <v/>
      </c>
      <c r="F133" s="15" t="str">
        <f>IF(E133&lt;&gt;"ОК","",INDEX('Номенклатура'!$B$6:$B$205,SUMPRODUCT(EXACT('Номенклатура'!$A$6:$A$205,B133)*(ROW('Номенклатура'!$A$6:$A$205)-5)))&amp;"")</f>
        <v/>
      </c>
      <c r="G133" s="17" t="str">
        <f>IF(E133&lt;&gt;"ОК","",INDEX('Номенклатура'!$D$6:$D$205,SUMPRODUCT(EXACT('Номенклатура'!$A$6:$A$205,B133)*(ROW('Номенклатура'!$A$6:$A$205)-5)))&amp;"")</f>
        <v/>
      </c>
      <c r="H133" s="18" t="str">
        <f>IF(E133&lt;&gt;"ОК","",ROUND(N(INDEX('Номенклатура'!$F$6:$F$205,SUMPRODUCT(EXACT('Номенклатура'!$A$6:$A$205,B133)*(ROW('Номенклатура'!$A$6:$A$205)-5))))+SUMIFS('Движения'!$F$6:$F$5005,'Движения'!$B$6:$B$5005,B133,'Движения'!$A$6:$A$5005,"&lt;"&amp;(Q133+1))-SUMIFS('Движения'!$F$6:$F$5005,'Движения'!$B$6:$B$5005,B133,'Движения'!$C$6:$C$5005,"Корректировка остатка",'Движения'!$A$6:$A$5005,"&gt;="&amp;Q133,'Движения'!$A$6:$A$5005,"&lt;"&amp;(Q133+1)),6))</f>
        <v/>
      </c>
      <c r="I133" s="18" t="str">
        <f>IF(E133&lt;&gt;"ОК","",ROUND(C133-H133,6))</f>
        <v/>
      </c>
      <c r="J133" s="21" t="str">
        <f>IF(E133&lt;&gt;"ОК","",IF(P133&gt;0,ABS(I133)/P133,"нет базы"))</f>
        <v/>
      </c>
      <c r="K133" s="17" t="str">
        <f>IF(E133&lt;&gt;"ОК","",IF(I133&lt;0,"Недостача",IF(I133&gt;0,"Излишек","Совпадает")))</f>
        <v/>
      </c>
      <c r="L133" s="18" t="str">
        <f>IF(E133&lt;&gt;"ОК","",ROUND(SUMIFS('Движения'!$F$6:$F$5005,'Движения'!$B$6:$B$5005,B133,'Движения'!$C$6:$C$5005,"Корректировка остатка",'Движения'!$A$6:$A$5005,"&gt;="&amp;Q133,'Движения'!$A$6:$A$5005,"&lt;"&amp;(Q133+1)),6))</f>
        <v/>
      </c>
      <c r="M133" s="18" t="str">
        <f>IF(E133&lt;&gt;"ОК","",ROUND(I133-L133,6))</f>
        <v/>
      </c>
      <c r="N133" s="15" t="str">
        <f>IF(E133&lt;&gt;"ОК","",IF(AND(I133=0,L133=0),"Корректировка не нужна",IF(M133=0,"Корректировка внесена",IF(L133=0,"Внесите корректировку на "&amp;DAY(Q133)&amp;"."&amp;MONTH(Q133)&amp;"."&amp;YEAR(Q133)&amp;": "&amp;IF(M133&gt;0,"+","")&amp;M133&amp;" "&amp;G133,"Проверьте корректировки: внесено "&amp;L133&amp;", нужно "&amp;I133&amp;" "&amp;G133))))</f>
        <v/>
      </c>
      <c r="O133" s="22" t="str">
        <f>IF(E133&lt;&gt;"ОК","",IF(SUMPRODUCT(MAX(($B$6:$B$1005=B133)*($Q$6:$Q$1005&lt;Q133)*($E$6:$E$1005="ОК")*$Q$6:$Q$1005))&gt;0,SUMPRODUCT(MAX(($B$6:$B$1005=B133)*($Q$6:$Q$1005&lt;Q133)*($E$6:$E$1005="ОК")*$Q$6:$Q$1005))+1,INT('Номенклатура'!$C$2)))</f>
        <v/>
      </c>
      <c r="P133" s="18" t="str">
        <f>IF(E133&lt;&gt;"ОК","",-(SUMIFS('Движения'!$F$6:$F$5005,'Движения'!$B$6:$B$5005,B133,'Движения'!$C$6:$C$5005,"Расход",'Движения'!$A$6:$A$5005,"&gt;="&amp;O133,'Движения'!$A$6:$A$5005,"&lt;"&amp;(Q133+1))+SUMIFS('Движения'!$F$6:$F$5005,'Движения'!$B$6:$B$5005,B133,'Движения'!$C$6:$C$5005,"Списание",'Движения'!$A$6:$A$5005,"&gt;="&amp;O133,'Движения'!$A$6:$A$5005,"&lt;"&amp;(Q133+1))))</f>
        <v/>
      </c>
      <c r="Q133" s="18" t="str">
        <f>IF(ISNUMBER(A133),INT(A133),0)</f>
        <v/>
      </c>
    </row>
    <row r="134" spans="1:17" x14ac:dyDescent="0.25">
      <c r="A134" s="16"/>
      <c r="B134" s="13"/>
      <c r="C134" s="14"/>
      <c r="D134" s="13"/>
      <c r="E134" s="15" t="str">
        <f>IF(COUNTA(A134:D134)=0,"",IF(NOT(ISNUMBER(A134)),"Укажите дату",IF(B134="","Укажите код",IF(NOT(AND(ISTEXT(B134),LEN(B134)&gt;0,LEN(B134)&lt;=30,ISNUMBER(FIND(LEFT(B134,1),"ABCDEFGHIJKLMNOPQRSTUVWXYZ")),SUMPRODUCT((MID(B134,{1,2,3,4,5,6,7,8,9,10,11,12,13,14,15,16,17,18,19,20,21,22,23,24,25,26,27,28,29,30},1)&lt;&gt;"")*ISERROR(FIND(MID(B134,{1,2,3,4,5,6,7,8,9,10,11,12,13,14,15,16,17,18,19,20,21,22,23,24,25,26,27,28,29,30},1),"ABCDEFGHIJKLMNOPQRSTUVWXYZ0123456789-_")))=0,ISERROR(VALUE(B134)))),"Недопустимый код: только латинские буквы A-Z в верхнем регистре, цифры, - и _; начало с буквы, до 30 символов (например MILK-001)",IF(SUMPRODUCT(--EXACT('Номенклатура'!$A$6:$A$205,B134))=0,"Код не найден",IF(SUMPRODUCT(--EXACT('Номенклатура'!$A$6:$A$205,B134))&gt;1,"Код повторяется в номенклатуре",IF(NOT(ISNUMBER(C134)),"Укажите фактическое количество",IF(C134&lt;0,"Факт не может быть меньше нуля",IF(NOT(ISNUMBER('Номенклатура'!$C$2)),"Укажите дату начала учёта",IF(Q134&lt;INT('Номенклатура'!$C$2),"Дата раньше начала учёта","ОК"))))))))))</f>
        <v/>
      </c>
      <c r="F134" s="15" t="str">
        <f>IF(E134&lt;&gt;"ОК","",INDEX('Номенклатура'!$B$6:$B$205,SUMPRODUCT(EXACT('Номенклатура'!$A$6:$A$205,B134)*(ROW('Номенклатура'!$A$6:$A$205)-5)))&amp;"")</f>
        <v/>
      </c>
      <c r="G134" s="17" t="str">
        <f>IF(E134&lt;&gt;"ОК","",INDEX('Номенклатура'!$D$6:$D$205,SUMPRODUCT(EXACT('Номенклатура'!$A$6:$A$205,B134)*(ROW('Номенклатура'!$A$6:$A$205)-5)))&amp;"")</f>
        <v/>
      </c>
      <c r="H134" s="18" t="str">
        <f>IF(E134&lt;&gt;"ОК","",ROUND(N(INDEX('Номенклатура'!$F$6:$F$205,SUMPRODUCT(EXACT('Номенклатура'!$A$6:$A$205,B134)*(ROW('Номенклатура'!$A$6:$A$205)-5))))+SUMIFS('Движения'!$F$6:$F$5005,'Движения'!$B$6:$B$5005,B134,'Движения'!$A$6:$A$5005,"&lt;"&amp;(Q134+1))-SUMIFS('Движения'!$F$6:$F$5005,'Движения'!$B$6:$B$5005,B134,'Движения'!$C$6:$C$5005,"Корректировка остатка",'Движения'!$A$6:$A$5005,"&gt;="&amp;Q134,'Движения'!$A$6:$A$5005,"&lt;"&amp;(Q134+1)),6))</f>
        <v/>
      </c>
      <c r="I134" s="18" t="str">
        <f>IF(E134&lt;&gt;"ОК","",ROUND(C134-H134,6))</f>
        <v/>
      </c>
      <c r="J134" s="21" t="str">
        <f>IF(E134&lt;&gt;"ОК","",IF(P134&gt;0,ABS(I134)/P134,"нет базы"))</f>
        <v/>
      </c>
      <c r="K134" s="17" t="str">
        <f>IF(E134&lt;&gt;"ОК","",IF(I134&lt;0,"Недостача",IF(I134&gt;0,"Излишек","Совпадает")))</f>
        <v/>
      </c>
      <c r="L134" s="18" t="str">
        <f>IF(E134&lt;&gt;"ОК","",ROUND(SUMIFS('Движения'!$F$6:$F$5005,'Движения'!$B$6:$B$5005,B134,'Движения'!$C$6:$C$5005,"Корректировка остатка",'Движения'!$A$6:$A$5005,"&gt;="&amp;Q134,'Движения'!$A$6:$A$5005,"&lt;"&amp;(Q134+1)),6))</f>
        <v/>
      </c>
      <c r="M134" s="18" t="str">
        <f>IF(E134&lt;&gt;"ОК","",ROUND(I134-L134,6))</f>
        <v/>
      </c>
      <c r="N134" s="15" t="str">
        <f>IF(E134&lt;&gt;"ОК","",IF(AND(I134=0,L134=0),"Корректировка не нужна",IF(M134=0,"Корректировка внесена",IF(L134=0,"Внесите корректировку на "&amp;DAY(Q134)&amp;"."&amp;MONTH(Q134)&amp;"."&amp;YEAR(Q134)&amp;": "&amp;IF(M134&gt;0,"+","")&amp;M134&amp;" "&amp;G134,"Проверьте корректировки: внесено "&amp;L134&amp;", нужно "&amp;I134&amp;" "&amp;G134))))</f>
        <v/>
      </c>
      <c r="O134" s="22" t="str">
        <f>IF(E134&lt;&gt;"ОК","",IF(SUMPRODUCT(MAX(($B$6:$B$1005=B134)*($Q$6:$Q$1005&lt;Q134)*($E$6:$E$1005="ОК")*$Q$6:$Q$1005))&gt;0,SUMPRODUCT(MAX(($B$6:$B$1005=B134)*($Q$6:$Q$1005&lt;Q134)*($E$6:$E$1005="ОК")*$Q$6:$Q$1005))+1,INT('Номенклатура'!$C$2)))</f>
        <v/>
      </c>
      <c r="P134" s="18" t="str">
        <f>IF(E134&lt;&gt;"ОК","",-(SUMIFS('Движения'!$F$6:$F$5005,'Движения'!$B$6:$B$5005,B134,'Движения'!$C$6:$C$5005,"Расход",'Движения'!$A$6:$A$5005,"&gt;="&amp;O134,'Движения'!$A$6:$A$5005,"&lt;"&amp;(Q134+1))+SUMIFS('Движения'!$F$6:$F$5005,'Движения'!$B$6:$B$5005,B134,'Движения'!$C$6:$C$5005,"Списание",'Движения'!$A$6:$A$5005,"&gt;="&amp;O134,'Движения'!$A$6:$A$5005,"&lt;"&amp;(Q134+1))))</f>
        <v/>
      </c>
      <c r="Q134" s="18" t="str">
        <f>IF(ISNUMBER(A134),INT(A134),0)</f>
        <v/>
      </c>
    </row>
    <row r="135" spans="1:17" x14ac:dyDescent="0.25">
      <c r="A135" s="16"/>
      <c r="B135" s="13"/>
      <c r="C135" s="14"/>
      <c r="D135" s="13"/>
      <c r="E135" s="15" t="str">
        <f>IF(COUNTA(A135:D135)=0,"",IF(NOT(ISNUMBER(A135)),"Укажите дату",IF(B135="","Укажите код",IF(NOT(AND(ISTEXT(B135),LEN(B135)&gt;0,LEN(B135)&lt;=30,ISNUMBER(FIND(LEFT(B135,1),"ABCDEFGHIJKLMNOPQRSTUVWXYZ")),SUMPRODUCT((MID(B135,{1,2,3,4,5,6,7,8,9,10,11,12,13,14,15,16,17,18,19,20,21,22,23,24,25,26,27,28,29,30},1)&lt;&gt;"")*ISERROR(FIND(MID(B135,{1,2,3,4,5,6,7,8,9,10,11,12,13,14,15,16,17,18,19,20,21,22,23,24,25,26,27,28,29,30},1),"ABCDEFGHIJKLMNOPQRSTUVWXYZ0123456789-_")))=0,ISERROR(VALUE(B135)))),"Недопустимый код: только латинские буквы A-Z в верхнем регистре, цифры, - и _; начало с буквы, до 30 символов (например MILK-001)",IF(SUMPRODUCT(--EXACT('Номенклатура'!$A$6:$A$205,B135))=0,"Код не найден",IF(SUMPRODUCT(--EXACT('Номенклатура'!$A$6:$A$205,B135))&gt;1,"Код повторяется в номенклатуре",IF(NOT(ISNUMBER(C135)),"Укажите фактическое количество",IF(C135&lt;0,"Факт не может быть меньше нуля",IF(NOT(ISNUMBER('Номенклатура'!$C$2)),"Укажите дату начала учёта",IF(Q135&lt;INT('Номенклатура'!$C$2),"Дата раньше начала учёта","ОК"))))))))))</f>
        <v/>
      </c>
      <c r="F135" s="15" t="str">
        <f>IF(E135&lt;&gt;"ОК","",INDEX('Номенклатура'!$B$6:$B$205,SUMPRODUCT(EXACT('Номенклатура'!$A$6:$A$205,B135)*(ROW('Номенклатура'!$A$6:$A$205)-5)))&amp;"")</f>
        <v/>
      </c>
      <c r="G135" s="17" t="str">
        <f>IF(E135&lt;&gt;"ОК","",INDEX('Номенклатура'!$D$6:$D$205,SUMPRODUCT(EXACT('Номенклатура'!$A$6:$A$205,B135)*(ROW('Номенклатура'!$A$6:$A$205)-5)))&amp;"")</f>
        <v/>
      </c>
      <c r="H135" s="18" t="str">
        <f>IF(E135&lt;&gt;"ОК","",ROUND(N(INDEX('Номенклатура'!$F$6:$F$205,SUMPRODUCT(EXACT('Номенклатура'!$A$6:$A$205,B135)*(ROW('Номенклатура'!$A$6:$A$205)-5))))+SUMIFS('Движения'!$F$6:$F$5005,'Движения'!$B$6:$B$5005,B135,'Движения'!$A$6:$A$5005,"&lt;"&amp;(Q135+1))-SUMIFS('Движения'!$F$6:$F$5005,'Движения'!$B$6:$B$5005,B135,'Движения'!$C$6:$C$5005,"Корректировка остатка",'Движения'!$A$6:$A$5005,"&gt;="&amp;Q135,'Движения'!$A$6:$A$5005,"&lt;"&amp;(Q135+1)),6))</f>
        <v/>
      </c>
      <c r="I135" s="18" t="str">
        <f>IF(E135&lt;&gt;"ОК","",ROUND(C135-H135,6))</f>
        <v/>
      </c>
      <c r="J135" s="21" t="str">
        <f>IF(E135&lt;&gt;"ОК","",IF(P135&gt;0,ABS(I135)/P135,"нет базы"))</f>
        <v/>
      </c>
      <c r="K135" s="17" t="str">
        <f>IF(E135&lt;&gt;"ОК","",IF(I135&lt;0,"Недостача",IF(I135&gt;0,"Излишек","Совпадает")))</f>
        <v/>
      </c>
      <c r="L135" s="18" t="str">
        <f>IF(E135&lt;&gt;"ОК","",ROUND(SUMIFS('Движения'!$F$6:$F$5005,'Движения'!$B$6:$B$5005,B135,'Движения'!$C$6:$C$5005,"Корректировка остатка",'Движения'!$A$6:$A$5005,"&gt;="&amp;Q135,'Движения'!$A$6:$A$5005,"&lt;"&amp;(Q135+1)),6))</f>
        <v/>
      </c>
      <c r="M135" s="18" t="str">
        <f>IF(E135&lt;&gt;"ОК","",ROUND(I135-L135,6))</f>
        <v/>
      </c>
      <c r="N135" s="15" t="str">
        <f>IF(E135&lt;&gt;"ОК","",IF(AND(I135=0,L135=0),"Корректировка не нужна",IF(M135=0,"Корректировка внесена",IF(L135=0,"Внесите корректировку на "&amp;DAY(Q135)&amp;"."&amp;MONTH(Q135)&amp;"."&amp;YEAR(Q135)&amp;": "&amp;IF(M135&gt;0,"+","")&amp;M135&amp;" "&amp;G135,"Проверьте корректировки: внесено "&amp;L135&amp;", нужно "&amp;I135&amp;" "&amp;G135))))</f>
        <v/>
      </c>
      <c r="O135" s="22" t="str">
        <f>IF(E135&lt;&gt;"ОК","",IF(SUMPRODUCT(MAX(($B$6:$B$1005=B135)*($Q$6:$Q$1005&lt;Q135)*($E$6:$E$1005="ОК")*$Q$6:$Q$1005))&gt;0,SUMPRODUCT(MAX(($B$6:$B$1005=B135)*($Q$6:$Q$1005&lt;Q135)*($E$6:$E$1005="ОК")*$Q$6:$Q$1005))+1,INT('Номенклатура'!$C$2)))</f>
        <v/>
      </c>
      <c r="P135" s="18" t="str">
        <f>IF(E135&lt;&gt;"ОК","",-(SUMIFS('Движения'!$F$6:$F$5005,'Движения'!$B$6:$B$5005,B135,'Движения'!$C$6:$C$5005,"Расход",'Движения'!$A$6:$A$5005,"&gt;="&amp;O135,'Движения'!$A$6:$A$5005,"&lt;"&amp;(Q135+1))+SUMIFS('Движения'!$F$6:$F$5005,'Движения'!$B$6:$B$5005,B135,'Движения'!$C$6:$C$5005,"Списание",'Движения'!$A$6:$A$5005,"&gt;="&amp;O135,'Движения'!$A$6:$A$5005,"&lt;"&amp;(Q135+1))))</f>
        <v/>
      </c>
      <c r="Q135" s="18" t="str">
        <f>IF(ISNUMBER(A135),INT(A135),0)</f>
        <v/>
      </c>
    </row>
    <row r="136" spans="1:17" x14ac:dyDescent="0.25">
      <c r="A136" s="16"/>
      <c r="B136" s="13"/>
      <c r="C136" s="14"/>
      <c r="D136" s="13"/>
      <c r="E136" s="15" t="str">
        <f>IF(COUNTA(A136:D136)=0,"",IF(NOT(ISNUMBER(A136)),"Укажите дату",IF(B136="","Укажите код",IF(NOT(AND(ISTEXT(B136),LEN(B136)&gt;0,LEN(B136)&lt;=30,ISNUMBER(FIND(LEFT(B136,1),"ABCDEFGHIJKLMNOPQRSTUVWXYZ")),SUMPRODUCT((MID(B136,{1,2,3,4,5,6,7,8,9,10,11,12,13,14,15,16,17,18,19,20,21,22,23,24,25,26,27,28,29,30},1)&lt;&gt;"")*ISERROR(FIND(MID(B136,{1,2,3,4,5,6,7,8,9,10,11,12,13,14,15,16,17,18,19,20,21,22,23,24,25,26,27,28,29,30},1),"ABCDEFGHIJKLMNOPQRSTUVWXYZ0123456789-_")))=0,ISERROR(VALUE(B136)))),"Недопустимый код: только латинские буквы A-Z в верхнем регистре, цифры, - и _; начало с буквы, до 30 символов (например MILK-001)",IF(SUMPRODUCT(--EXACT('Номенклатура'!$A$6:$A$205,B136))=0,"Код не найден",IF(SUMPRODUCT(--EXACT('Номенклатура'!$A$6:$A$205,B136))&gt;1,"Код повторяется в номенклатуре",IF(NOT(ISNUMBER(C136)),"Укажите фактическое количество",IF(C136&lt;0,"Факт не может быть меньше нуля",IF(NOT(ISNUMBER('Номенклатура'!$C$2)),"Укажите дату начала учёта",IF(Q136&lt;INT('Номенклатура'!$C$2),"Дата раньше начала учёта","ОК"))))))))))</f>
        <v/>
      </c>
      <c r="F136" s="15" t="str">
        <f>IF(E136&lt;&gt;"ОК","",INDEX('Номенклатура'!$B$6:$B$205,SUMPRODUCT(EXACT('Номенклатура'!$A$6:$A$205,B136)*(ROW('Номенклатура'!$A$6:$A$205)-5)))&amp;"")</f>
        <v/>
      </c>
      <c r="G136" s="17" t="str">
        <f>IF(E136&lt;&gt;"ОК","",INDEX('Номенклатура'!$D$6:$D$205,SUMPRODUCT(EXACT('Номенклатура'!$A$6:$A$205,B136)*(ROW('Номенклатура'!$A$6:$A$205)-5)))&amp;"")</f>
        <v/>
      </c>
      <c r="H136" s="18" t="str">
        <f>IF(E136&lt;&gt;"ОК","",ROUND(N(INDEX('Номенклатура'!$F$6:$F$205,SUMPRODUCT(EXACT('Номенклатура'!$A$6:$A$205,B136)*(ROW('Номенклатура'!$A$6:$A$205)-5))))+SUMIFS('Движения'!$F$6:$F$5005,'Движения'!$B$6:$B$5005,B136,'Движения'!$A$6:$A$5005,"&lt;"&amp;(Q136+1))-SUMIFS('Движения'!$F$6:$F$5005,'Движения'!$B$6:$B$5005,B136,'Движения'!$C$6:$C$5005,"Корректировка остатка",'Движения'!$A$6:$A$5005,"&gt;="&amp;Q136,'Движения'!$A$6:$A$5005,"&lt;"&amp;(Q136+1)),6))</f>
        <v/>
      </c>
      <c r="I136" s="18" t="str">
        <f>IF(E136&lt;&gt;"ОК","",ROUND(C136-H136,6))</f>
        <v/>
      </c>
      <c r="J136" s="21" t="str">
        <f>IF(E136&lt;&gt;"ОК","",IF(P136&gt;0,ABS(I136)/P136,"нет базы"))</f>
        <v/>
      </c>
      <c r="K136" s="17" t="str">
        <f>IF(E136&lt;&gt;"ОК","",IF(I136&lt;0,"Недостача",IF(I136&gt;0,"Излишек","Совпадает")))</f>
        <v/>
      </c>
      <c r="L136" s="18" t="str">
        <f>IF(E136&lt;&gt;"ОК","",ROUND(SUMIFS('Движения'!$F$6:$F$5005,'Движения'!$B$6:$B$5005,B136,'Движения'!$C$6:$C$5005,"Корректировка остатка",'Движения'!$A$6:$A$5005,"&gt;="&amp;Q136,'Движения'!$A$6:$A$5005,"&lt;"&amp;(Q136+1)),6))</f>
        <v/>
      </c>
      <c r="M136" s="18" t="str">
        <f>IF(E136&lt;&gt;"ОК","",ROUND(I136-L136,6))</f>
        <v/>
      </c>
      <c r="N136" s="15" t="str">
        <f>IF(E136&lt;&gt;"ОК","",IF(AND(I136=0,L136=0),"Корректировка не нужна",IF(M136=0,"Корректировка внесена",IF(L136=0,"Внесите корректировку на "&amp;DAY(Q136)&amp;"."&amp;MONTH(Q136)&amp;"."&amp;YEAR(Q136)&amp;": "&amp;IF(M136&gt;0,"+","")&amp;M136&amp;" "&amp;G136,"Проверьте корректировки: внесено "&amp;L136&amp;", нужно "&amp;I136&amp;" "&amp;G136))))</f>
        <v/>
      </c>
      <c r="O136" s="22" t="str">
        <f>IF(E136&lt;&gt;"ОК","",IF(SUMPRODUCT(MAX(($B$6:$B$1005=B136)*($Q$6:$Q$1005&lt;Q136)*($E$6:$E$1005="ОК")*$Q$6:$Q$1005))&gt;0,SUMPRODUCT(MAX(($B$6:$B$1005=B136)*($Q$6:$Q$1005&lt;Q136)*($E$6:$E$1005="ОК")*$Q$6:$Q$1005))+1,INT('Номенклатура'!$C$2)))</f>
        <v/>
      </c>
      <c r="P136" s="18" t="str">
        <f>IF(E136&lt;&gt;"ОК","",-(SUMIFS('Движения'!$F$6:$F$5005,'Движения'!$B$6:$B$5005,B136,'Движения'!$C$6:$C$5005,"Расход",'Движения'!$A$6:$A$5005,"&gt;="&amp;O136,'Движения'!$A$6:$A$5005,"&lt;"&amp;(Q136+1))+SUMIFS('Движения'!$F$6:$F$5005,'Движения'!$B$6:$B$5005,B136,'Движения'!$C$6:$C$5005,"Списание",'Движения'!$A$6:$A$5005,"&gt;="&amp;O136,'Движения'!$A$6:$A$5005,"&lt;"&amp;(Q136+1))))</f>
        <v/>
      </c>
      <c r="Q136" s="18" t="str">
        <f>IF(ISNUMBER(A136),INT(A136),0)</f>
        <v/>
      </c>
    </row>
    <row r="137" spans="1:17" x14ac:dyDescent="0.25">
      <c r="A137" s="16"/>
      <c r="B137" s="13"/>
      <c r="C137" s="14"/>
      <c r="D137" s="13"/>
      <c r="E137" s="15" t="str">
        <f>IF(COUNTA(A137:D137)=0,"",IF(NOT(ISNUMBER(A137)),"Укажите дату",IF(B137="","Укажите код",IF(NOT(AND(ISTEXT(B137),LEN(B137)&gt;0,LEN(B137)&lt;=30,ISNUMBER(FIND(LEFT(B137,1),"ABCDEFGHIJKLMNOPQRSTUVWXYZ")),SUMPRODUCT((MID(B137,{1,2,3,4,5,6,7,8,9,10,11,12,13,14,15,16,17,18,19,20,21,22,23,24,25,26,27,28,29,30},1)&lt;&gt;"")*ISERROR(FIND(MID(B137,{1,2,3,4,5,6,7,8,9,10,11,12,13,14,15,16,17,18,19,20,21,22,23,24,25,26,27,28,29,30},1),"ABCDEFGHIJKLMNOPQRSTUVWXYZ0123456789-_")))=0,ISERROR(VALUE(B137)))),"Недопустимый код: только латинские буквы A-Z в верхнем регистре, цифры, - и _; начало с буквы, до 30 символов (например MILK-001)",IF(SUMPRODUCT(--EXACT('Номенклатура'!$A$6:$A$205,B137))=0,"Код не найден",IF(SUMPRODUCT(--EXACT('Номенклатура'!$A$6:$A$205,B137))&gt;1,"Код повторяется в номенклатуре",IF(NOT(ISNUMBER(C137)),"Укажите фактическое количество",IF(C137&lt;0,"Факт не может быть меньше нуля",IF(NOT(ISNUMBER('Номенклатура'!$C$2)),"Укажите дату начала учёта",IF(Q137&lt;INT('Номенклатура'!$C$2),"Дата раньше начала учёта","ОК"))))))))))</f>
        <v/>
      </c>
      <c r="F137" s="15" t="str">
        <f>IF(E137&lt;&gt;"ОК","",INDEX('Номенклатура'!$B$6:$B$205,SUMPRODUCT(EXACT('Номенклатура'!$A$6:$A$205,B137)*(ROW('Номенклатура'!$A$6:$A$205)-5)))&amp;"")</f>
        <v/>
      </c>
      <c r="G137" s="17" t="str">
        <f>IF(E137&lt;&gt;"ОК","",INDEX('Номенклатура'!$D$6:$D$205,SUMPRODUCT(EXACT('Номенклатура'!$A$6:$A$205,B137)*(ROW('Номенклатура'!$A$6:$A$205)-5)))&amp;"")</f>
        <v/>
      </c>
      <c r="H137" s="18" t="str">
        <f>IF(E137&lt;&gt;"ОК","",ROUND(N(INDEX('Номенклатура'!$F$6:$F$205,SUMPRODUCT(EXACT('Номенклатура'!$A$6:$A$205,B137)*(ROW('Номенклатура'!$A$6:$A$205)-5))))+SUMIFS('Движения'!$F$6:$F$5005,'Движения'!$B$6:$B$5005,B137,'Движения'!$A$6:$A$5005,"&lt;"&amp;(Q137+1))-SUMIFS('Движения'!$F$6:$F$5005,'Движения'!$B$6:$B$5005,B137,'Движения'!$C$6:$C$5005,"Корректировка остатка",'Движения'!$A$6:$A$5005,"&gt;="&amp;Q137,'Движения'!$A$6:$A$5005,"&lt;"&amp;(Q137+1)),6))</f>
        <v/>
      </c>
      <c r="I137" s="18" t="str">
        <f>IF(E137&lt;&gt;"ОК","",ROUND(C137-H137,6))</f>
        <v/>
      </c>
      <c r="J137" s="21" t="str">
        <f>IF(E137&lt;&gt;"ОК","",IF(P137&gt;0,ABS(I137)/P137,"нет базы"))</f>
        <v/>
      </c>
      <c r="K137" s="17" t="str">
        <f>IF(E137&lt;&gt;"ОК","",IF(I137&lt;0,"Недостача",IF(I137&gt;0,"Излишек","Совпадает")))</f>
        <v/>
      </c>
      <c r="L137" s="18" t="str">
        <f>IF(E137&lt;&gt;"ОК","",ROUND(SUMIFS('Движения'!$F$6:$F$5005,'Движения'!$B$6:$B$5005,B137,'Движения'!$C$6:$C$5005,"Корректировка остатка",'Движения'!$A$6:$A$5005,"&gt;="&amp;Q137,'Движения'!$A$6:$A$5005,"&lt;"&amp;(Q137+1)),6))</f>
        <v/>
      </c>
      <c r="M137" s="18" t="str">
        <f>IF(E137&lt;&gt;"ОК","",ROUND(I137-L137,6))</f>
        <v/>
      </c>
      <c r="N137" s="15" t="str">
        <f>IF(E137&lt;&gt;"ОК","",IF(AND(I137=0,L137=0),"Корректировка не нужна",IF(M137=0,"Корректировка внесена",IF(L137=0,"Внесите корректировку на "&amp;DAY(Q137)&amp;"."&amp;MONTH(Q137)&amp;"."&amp;YEAR(Q137)&amp;": "&amp;IF(M137&gt;0,"+","")&amp;M137&amp;" "&amp;G137,"Проверьте корректировки: внесено "&amp;L137&amp;", нужно "&amp;I137&amp;" "&amp;G137))))</f>
        <v/>
      </c>
      <c r="O137" s="22" t="str">
        <f>IF(E137&lt;&gt;"ОК","",IF(SUMPRODUCT(MAX(($B$6:$B$1005=B137)*($Q$6:$Q$1005&lt;Q137)*($E$6:$E$1005="ОК")*$Q$6:$Q$1005))&gt;0,SUMPRODUCT(MAX(($B$6:$B$1005=B137)*($Q$6:$Q$1005&lt;Q137)*($E$6:$E$1005="ОК")*$Q$6:$Q$1005))+1,INT('Номенклатура'!$C$2)))</f>
        <v/>
      </c>
      <c r="P137" s="18" t="str">
        <f>IF(E137&lt;&gt;"ОК","",-(SUMIFS('Движения'!$F$6:$F$5005,'Движения'!$B$6:$B$5005,B137,'Движения'!$C$6:$C$5005,"Расход",'Движения'!$A$6:$A$5005,"&gt;="&amp;O137,'Движения'!$A$6:$A$5005,"&lt;"&amp;(Q137+1))+SUMIFS('Движения'!$F$6:$F$5005,'Движения'!$B$6:$B$5005,B137,'Движения'!$C$6:$C$5005,"Списание",'Движения'!$A$6:$A$5005,"&gt;="&amp;O137,'Движения'!$A$6:$A$5005,"&lt;"&amp;(Q137+1))))</f>
        <v/>
      </c>
      <c r="Q137" s="18" t="str">
        <f>IF(ISNUMBER(A137),INT(A137),0)</f>
        <v/>
      </c>
    </row>
    <row r="138" spans="1:17" x14ac:dyDescent="0.25">
      <c r="A138" s="16"/>
      <c r="B138" s="13"/>
      <c r="C138" s="14"/>
      <c r="D138" s="13"/>
      <c r="E138" s="15" t="str">
        <f>IF(COUNTA(A138:D138)=0,"",IF(NOT(ISNUMBER(A138)),"Укажите дату",IF(B138="","Укажите код",IF(NOT(AND(ISTEXT(B138),LEN(B138)&gt;0,LEN(B138)&lt;=30,ISNUMBER(FIND(LEFT(B138,1),"ABCDEFGHIJKLMNOPQRSTUVWXYZ")),SUMPRODUCT((MID(B138,{1,2,3,4,5,6,7,8,9,10,11,12,13,14,15,16,17,18,19,20,21,22,23,24,25,26,27,28,29,30},1)&lt;&gt;"")*ISERROR(FIND(MID(B138,{1,2,3,4,5,6,7,8,9,10,11,12,13,14,15,16,17,18,19,20,21,22,23,24,25,26,27,28,29,30},1),"ABCDEFGHIJKLMNOPQRSTUVWXYZ0123456789-_")))=0,ISERROR(VALUE(B138)))),"Недопустимый код: только латинские буквы A-Z в верхнем регистре, цифры, - и _; начало с буквы, до 30 символов (например MILK-001)",IF(SUMPRODUCT(--EXACT('Номенклатура'!$A$6:$A$205,B138))=0,"Код не найден",IF(SUMPRODUCT(--EXACT('Номенклатура'!$A$6:$A$205,B138))&gt;1,"Код повторяется в номенклатуре",IF(NOT(ISNUMBER(C138)),"Укажите фактическое количество",IF(C138&lt;0,"Факт не может быть меньше нуля",IF(NOT(ISNUMBER('Номенклатура'!$C$2)),"Укажите дату начала учёта",IF(Q138&lt;INT('Номенклатура'!$C$2),"Дата раньше начала учёта","ОК"))))))))))</f>
        <v/>
      </c>
      <c r="F138" s="15" t="str">
        <f>IF(E138&lt;&gt;"ОК","",INDEX('Номенклатура'!$B$6:$B$205,SUMPRODUCT(EXACT('Номенклатура'!$A$6:$A$205,B138)*(ROW('Номенклатура'!$A$6:$A$205)-5)))&amp;"")</f>
        <v/>
      </c>
      <c r="G138" s="17" t="str">
        <f>IF(E138&lt;&gt;"ОК","",INDEX('Номенклатура'!$D$6:$D$205,SUMPRODUCT(EXACT('Номенклатура'!$A$6:$A$205,B138)*(ROW('Номенклатура'!$A$6:$A$205)-5)))&amp;"")</f>
        <v/>
      </c>
      <c r="H138" s="18" t="str">
        <f>IF(E138&lt;&gt;"ОК","",ROUND(N(INDEX('Номенклатура'!$F$6:$F$205,SUMPRODUCT(EXACT('Номенклатура'!$A$6:$A$205,B138)*(ROW('Номенклатура'!$A$6:$A$205)-5))))+SUMIFS('Движения'!$F$6:$F$5005,'Движения'!$B$6:$B$5005,B138,'Движения'!$A$6:$A$5005,"&lt;"&amp;(Q138+1))-SUMIFS('Движения'!$F$6:$F$5005,'Движения'!$B$6:$B$5005,B138,'Движения'!$C$6:$C$5005,"Корректировка остатка",'Движения'!$A$6:$A$5005,"&gt;="&amp;Q138,'Движения'!$A$6:$A$5005,"&lt;"&amp;(Q138+1)),6))</f>
        <v/>
      </c>
      <c r="I138" s="18" t="str">
        <f>IF(E138&lt;&gt;"ОК","",ROUND(C138-H138,6))</f>
        <v/>
      </c>
      <c r="J138" s="21" t="str">
        <f>IF(E138&lt;&gt;"ОК","",IF(P138&gt;0,ABS(I138)/P138,"нет базы"))</f>
        <v/>
      </c>
      <c r="K138" s="17" t="str">
        <f>IF(E138&lt;&gt;"ОК","",IF(I138&lt;0,"Недостача",IF(I138&gt;0,"Излишек","Совпадает")))</f>
        <v/>
      </c>
      <c r="L138" s="18" t="str">
        <f>IF(E138&lt;&gt;"ОК","",ROUND(SUMIFS('Движения'!$F$6:$F$5005,'Движения'!$B$6:$B$5005,B138,'Движения'!$C$6:$C$5005,"Корректировка остатка",'Движения'!$A$6:$A$5005,"&gt;="&amp;Q138,'Движения'!$A$6:$A$5005,"&lt;"&amp;(Q138+1)),6))</f>
        <v/>
      </c>
      <c r="M138" s="18" t="str">
        <f>IF(E138&lt;&gt;"ОК","",ROUND(I138-L138,6))</f>
        <v/>
      </c>
      <c r="N138" s="15" t="str">
        <f>IF(E138&lt;&gt;"ОК","",IF(AND(I138=0,L138=0),"Корректировка не нужна",IF(M138=0,"Корректировка внесена",IF(L138=0,"Внесите корректировку на "&amp;DAY(Q138)&amp;"."&amp;MONTH(Q138)&amp;"."&amp;YEAR(Q138)&amp;": "&amp;IF(M138&gt;0,"+","")&amp;M138&amp;" "&amp;G138,"Проверьте корректировки: внесено "&amp;L138&amp;", нужно "&amp;I138&amp;" "&amp;G138))))</f>
        <v/>
      </c>
      <c r="O138" s="22" t="str">
        <f>IF(E138&lt;&gt;"ОК","",IF(SUMPRODUCT(MAX(($B$6:$B$1005=B138)*($Q$6:$Q$1005&lt;Q138)*($E$6:$E$1005="ОК")*$Q$6:$Q$1005))&gt;0,SUMPRODUCT(MAX(($B$6:$B$1005=B138)*($Q$6:$Q$1005&lt;Q138)*($E$6:$E$1005="ОК")*$Q$6:$Q$1005))+1,INT('Номенклатура'!$C$2)))</f>
        <v/>
      </c>
      <c r="P138" s="18" t="str">
        <f>IF(E138&lt;&gt;"ОК","",-(SUMIFS('Движения'!$F$6:$F$5005,'Движения'!$B$6:$B$5005,B138,'Движения'!$C$6:$C$5005,"Расход",'Движения'!$A$6:$A$5005,"&gt;="&amp;O138,'Движения'!$A$6:$A$5005,"&lt;"&amp;(Q138+1))+SUMIFS('Движения'!$F$6:$F$5005,'Движения'!$B$6:$B$5005,B138,'Движения'!$C$6:$C$5005,"Списание",'Движения'!$A$6:$A$5005,"&gt;="&amp;O138,'Движения'!$A$6:$A$5005,"&lt;"&amp;(Q138+1))))</f>
        <v/>
      </c>
      <c r="Q138" s="18" t="str">
        <f>IF(ISNUMBER(A138),INT(A138),0)</f>
        <v/>
      </c>
    </row>
    <row r="139" spans="1:17" x14ac:dyDescent="0.25">
      <c r="A139" s="16"/>
      <c r="B139" s="13"/>
      <c r="C139" s="14"/>
      <c r="D139" s="13"/>
      <c r="E139" s="15" t="str">
        <f>IF(COUNTA(A139:D139)=0,"",IF(NOT(ISNUMBER(A139)),"Укажите дату",IF(B139="","Укажите код",IF(NOT(AND(ISTEXT(B139),LEN(B139)&gt;0,LEN(B139)&lt;=30,ISNUMBER(FIND(LEFT(B139,1),"ABCDEFGHIJKLMNOPQRSTUVWXYZ")),SUMPRODUCT((MID(B139,{1,2,3,4,5,6,7,8,9,10,11,12,13,14,15,16,17,18,19,20,21,22,23,24,25,26,27,28,29,30},1)&lt;&gt;"")*ISERROR(FIND(MID(B139,{1,2,3,4,5,6,7,8,9,10,11,12,13,14,15,16,17,18,19,20,21,22,23,24,25,26,27,28,29,30},1),"ABCDEFGHIJKLMNOPQRSTUVWXYZ0123456789-_")))=0,ISERROR(VALUE(B139)))),"Недопустимый код: только латинские буквы A-Z в верхнем регистре, цифры, - и _; начало с буквы, до 30 символов (например MILK-001)",IF(SUMPRODUCT(--EXACT('Номенклатура'!$A$6:$A$205,B139))=0,"Код не найден",IF(SUMPRODUCT(--EXACT('Номенклатура'!$A$6:$A$205,B139))&gt;1,"Код повторяется в номенклатуре",IF(NOT(ISNUMBER(C139)),"Укажите фактическое количество",IF(C139&lt;0,"Факт не может быть меньше нуля",IF(NOT(ISNUMBER('Номенклатура'!$C$2)),"Укажите дату начала учёта",IF(Q139&lt;INT('Номенклатура'!$C$2),"Дата раньше начала учёта","ОК"))))))))))</f>
        <v/>
      </c>
      <c r="F139" s="15" t="str">
        <f>IF(E139&lt;&gt;"ОК","",INDEX('Номенклатура'!$B$6:$B$205,SUMPRODUCT(EXACT('Номенклатура'!$A$6:$A$205,B139)*(ROW('Номенклатура'!$A$6:$A$205)-5)))&amp;"")</f>
        <v/>
      </c>
      <c r="G139" s="17" t="str">
        <f>IF(E139&lt;&gt;"ОК","",INDEX('Номенклатура'!$D$6:$D$205,SUMPRODUCT(EXACT('Номенклатура'!$A$6:$A$205,B139)*(ROW('Номенклатура'!$A$6:$A$205)-5)))&amp;"")</f>
        <v/>
      </c>
      <c r="H139" s="18" t="str">
        <f>IF(E139&lt;&gt;"ОК","",ROUND(N(INDEX('Номенклатура'!$F$6:$F$205,SUMPRODUCT(EXACT('Номенклатура'!$A$6:$A$205,B139)*(ROW('Номенклатура'!$A$6:$A$205)-5))))+SUMIFS('Движения'!$F$6:$F$5005,'Движения'!$B$6:$B$5005,B139,'Движения'!$A$6:$A$5005,"&lt;"&amp;(Q139+1))-SUMIFS('Движения'!$F$6:$F$5005,'Движения'!$B$6:$B$5005,B139,'Движения'!$C$6:$C$5005,"Корректировка остатка",'Движения'!$A$6:$A$5005,"&gt;="&amp;Q139,'Движения'!$A$6:$A$5005,"&lt;"&amp;(Q139+1)),6))</f>
        <v/>
      </c>
      <c r="I139" s="18" t="str">
        <f>IF(E139&lt;&gt;"ОК","",ROUND(C139-H139,6))</f>
        <v/>
      </c>
      <c r="J139" s="21" t="str">
        <f>IF(E139&lt;&gt;"ОК","",IF(P139&gt;0,ABS(I139)/P139,"нет базы"))</f>
        <v/>
      </c>
      <c r="K139" s="17" t="str">
        <f>IF(E139&lt;&gt;"ОК","",IF(I139&lt;0,"Недостача",IF(I139&gt;0,"Излишек","Совпадает")))</f>
        <v/>
      </c>
      <c r="L139" s="18" t="str">
        <f>IF(E139&lt;&gt;"ОК","",ROUND(SUMIFS('Движения'!$F$6:$F$5005,'Движения'!$B$6:$B$5005,B139,'Движения'!$C$6:$C$5005,"Корректировка остатка",'Движения'!$A$6:$A$5005,"&gt;="&amp;Q139,'Движения'!$A$6:$A$5005,"&lt;"&amp;(Q139+1)),6))</f>
        <v/>
      </c>
      <c r="M139" s="18" t="str">
        <f>IF(E139&lt;&gt;"ОК","",ROUND(I139-L139,6))</f>
        <v/>
      </c>
      <c r="N139" s="15" t="str">
        <f>IF(E139&lt;&gt;"ОК","",IF(AND(I139=0,L139=0),"Корректировка не нужна",IF(M139=0,"Корректировка внесена",IF(L139=0,"Внесите корректировку на "&amp;DAY(Q139)&amp;"."&amp;MONTH(Q139)&amp;"."&amp;YEAR(Q139)&amp;": "&amp;IF(M139&gt;0,"+","")&amp;M139&amp;" "&amp;G139,"Проверьте корректировки: внесено "&amp;L139&amp;", нужно "&amp;I139&amp;" "&amp;G139))))</f>
        <v/>
      </c>
      <c r="O139" s="22" t="str">
        <f>IF(E139&lt;&gt;"ОК","",IF(SUMPRODUCT(MAX(($B$6:$B$1005=B139)*($Q$6:$Q$1005&lt;Q139)*($E$6:$E$1005="ОК")*$Q$6:$Q$1005))&gt;0,SUMPRODUCT(MAX(($B$6:$B$1005=B139)*($Q$6:$Q$1005&lt;Q139)*($E$6:$E$1005="ОК")*$Q$6:$Q$1005))+1,INT('Номенклатура'!$C$2)))</f>
        <v/>
      </c>
      <c r="P139" s="18" t="str">
        <f>IF(E139&lt;&gt;"ОК","",-(SUMIFS('Движения'!$F$6:$F$5005,'Движения'!$B$6:$B$5005,B139,'Движения'!$C$6:$C$5005,"Расход",'Движения'!$A$6:$A$5005,"&gt;="&amp;O139,'Движения'!$A$6:$A$5005,"&lt;"&amp;(Q139+1))+SUMIFS('Движения'!$F$6:$F$5005,'Движения'!$B$6:$B$5005,B139,'Движения'!$C$6:$C$5005,"Списание",'Движения'!$A$6:$A$5005,"&gt;="&amp;O139,'Движения'!$A$6:$A$5005,"&lt;"&amp;(Q139+1))))</f>
        <v/>
      </c>
      <c r="Q139" s="18" t="str">
        <f>IF(ISNUMBER(A139),INT(A139),0)</f>
        <v/>
      </c>
    </row>
    <row r="140" spans="1:17" x14ac:dyDescent="0.25">
      <c r="A140" s="16"/>
      <c r="B140" s="13"/>
      <c r="C140" s="14"/>
      <c r="D140" s="13"/>
      <c r="E140" s="15" t="str">
        <f>IF(COUNTA(A140:D140)=0,"",IF(NOT(ISNUMBER(A140)),"Укажите дату",IF(B140="","Укажите код",IF(NOT(AND(ISTEXT(B140),LEN(B140)&gt;0,LEN(B140)&lt;=30,ISNUMBER(FIND(LEFT(B140,1),"ABCDEFGHIJKLMNOPQRSTUVWXYZ")),SUMPRODUCT((MID(B140,{1,2,3,4,5,6,7,8,9,10,11,12,13,14,15,16,17,18,19,20,21,22,23,24,25,26,27,28,29,30},1)&lt;&gt;"")*ISERROR(FIND(MID(B140,{1,2,3,4,5,6,7,8,9,10,11,12,13,14,15,16,17,18,19,20,21,22,23,24,25,26,27,28,29,30},1),"ABCDEFGHIJKLMNOPQRSTUVWXYZ0123456789-_")))=0,ISERROR(VALUE(B140)))),"Недопустимый код: только латинские буквы A-Z в верхнем регистре, цифры, - и _; начало с буквы, до 30 символов (например MILK-001)",IF(SUMPRODUCT(--EXACT('Номенклатура'!$A$6:$A$205,B140))=0,"Код не найден",IF(SUMPRODUCT(--EXACT('Номенклатура'!$A$6:$A$205,B140))&gt;1,"Код повторяется в номенклатуре",IF(NOT(ISNUMBER(C140)),"Укажите фактическое количество",IF(C140&lt;0,"Факт не может быть меньше нуля",IF(NOT(ISNUMBER('Номенклатура'!$C$2)),"Укажите дату начала учёта",IF(Q140&lt;INT('Номенклатура'!$C$2),"Дата раньше начала учёта","ОК"))))))))))</f>
        <v/>
      </c>
      <c r="F140" s="15" t="str">
        <f>IF(E140&lt;&gt;"ОК","",INDEX('Номенклатура'!$B$6:$B$205,SUMPRODUCT(EXACT('Номенклатура'!$A$6:$A$205,B140)*(ROW('Номенклатура'!$A$6:$A$205)-5)))&amp;"")</f>
        <v/>
      </c>
      <c r="G140" s="17" t="str">
        <f>IF(E140&lt;&gt;"ОК","",INDEX('Номенклатура'!$D$6:$D$205,SUMPRODUCT(EXACT('Номенклатура'!$A$6:$A$205,B140)*(ROW('Номенклатура'!$A$6:$A$205)-5)))&amp;"")</f>
        <v/>
      </c>
      <c r="H140" s="18" t="str">
        <f>IF(E140&lt;&gt;"ОК","",ROUND(N(INDEX('Номенклатура'!$F$6:$F$205,SUMPRODUCT(EXACT('Номенклатура'!$A$6:$A$205,B140)*(ROW('Номенклатура'!$A$6:$A$205)-5))))+SUMIFS('Движения'!$F$6:$F$5005,'Движения'!$B$6:$B$5005,B140,'Движения'!$A$6:$A$5005,"&lt;"&amp;(Q140+1))-SUMIFS('Движения'!$F$6:$F$5005,'Движения'!$B$6:$B$5005,B140,'Движения'!$C$6:$C$5005,"Корректировка остатка",'Движения'!$A$6:$A$5005,"&gt;="&amp;Q140,'Движения'!$A$6:$A$5005,"&lt;"&amp;(Q140+1)),6))</f>
        <v/>
      </c>
      <c r="I140" s="18" t="str">
        <f>IF(E140&lt;&gt;"ОК","",ROUND(C140-H140,6))</f>
        <v/>
      </c>
      <c r="J140" s="21" t="str">
        <f>IF(E140&lt;&gt;"ОК","",IF(P140&gt;0,ABS(I140)/P140,"нет базы"))</f>
        <v/>
      </c>
      <c r="K140" s="17" t="str">
        <f>IF(E140&lt;&gt;"ОК","",IF(I140&lt;0,"Недостача",IF(I140&gt;0,"Излишек","Совпадает")))</f>
        <v/>
      </c>
      <c r="L140" s="18" t="str">
        <f>IF(E140&lt;&gt;"ОК","",ROUND(SUMIFS('Движения'!$F$6:$F$5005,'Движения'!$B$6:$B$5005,B140,'Движения'!$C$6:$C$5005,"Корректировка остатка",'Движения'!$A$6:$A$5005,"&gt;="&amp;Q140,'Движения'!$A$6:$A$5005,"&lt;"&amp;(Q140+1)),6))</f>
        <v/>
      </c>
      <c r="M140" s="18" t="str">
        <f>IF(E140&lt;&gt;"ОК","",ROUND(I140-L140,6))</f>
        <v/>
      </c>
      <c r="N140" s="15" t="str">
        <f>IF(E140&lt;&gt;"ОК","",IF(AND(I140=0,L140=0),"Корректировка не нужна",IF(M140=0,"Корректировка внесена",IF(L140=0,"Внесите корректировку на "&amp;DAY(Q140)&amp;"."&amp;MONTH(Q140)&amp;"."&amp;YEAR(Q140)&amp;": "&amp;IF(M140&gt;0,"+","")&amp;M140&amp;" "&amp;G140,"Проверьте корректировки: внесено "&amp;L140&amp;", нужно "&amp;I140&amp;" "&amp;G140))))</f>
        <v/>
      </c>
      <c r="O140" s="22" t="str">
        <f>IF(E140&lt;&gt;"ОК","",IF(SUMPRODUCT(MAX(($B$6:$B$1005=B140)*($Q$6:$Q$1005&lt;Q140)*($E$6:$E$1005="ОК")*$Q$6:$Q$1005))&gt;0,SUMPRODUCT(MAX(($B$6:$B$1005=B140)*($Q$6:$Q$1005&lt;Q140)*($E$6:$E$1005="ОК")*$Q$6:$Q$1005))+1,INT('Номенклатура'!$C$2)))</f>
        <v/>
      </c>
      <c r="P140" s="18" t="str">
        <f>IF(E140&lt;&gt;"ОК","",-(SUMIFS('Движения'!$F$6:$F$5005,'Движения'!$B$6:$B$5005,B140,'Движения'!$C$6:$C$5005,"Расход",'Движения'!$A$6:$A$5005,"&gt;="&amp;O140,'Движения'!$A$6:$A$5005,"&lt;"&amp;(Q140+1))+SUMIFS('Движения'!$F$6:$F$5005,'Движения'!$B$6:$B$5005,B140,'Движения'!$C$6:$C$5005,"Списание",'Движения'!$A$6:$A$5005,"&gt;="&amp;O140,'Движения'!$A$6:$A$5005,"&lt;"&amp;(Q140+1))))</f>
        <v/>
      </c>
      <c r="Q140" s="18" t="str">
        <f>IF(ISNUMBER(A140),INT(A140),0)</f>
        <v/>
      </c>
    </row>
    <row r="141" spans="1:17" x14ac:dyDescent="0.25">
      <c r="A141" s="16"/>
      <c r="B141" s="13"/>
      <c r="C141" s="14"/>
      <c r="D141" s="13"/>
      <c r="E141" s="15" t="str">
        <f>IF(COUNTA(A141:D141)=0,"",IF(NOT(ISNUMBER(A141)),"Укажите дату",IF(B141="","Укажите код",IF(NOT(AND(ISTEXT(B141),LEN(B141)&gt;0,LEN(B141)&lt;=30,ISNUMBER(FIND(LEFT(B141,1),"ABCDEFGHIJKLMNOPQRSTUVWXYZ")),SUMPRODUCT((MID(B141,{1,2,3,4,5,6,7,8,9,10,11,12,13,14,15,16,17,18,19,20,21,22,23,24,25,26,27,28,29,30},1)&lt;&gt;"")*ISERROR(FIND(MID(B141,{1,2,3,4,5,6,7,8,9,10,11,12,13,14,15,16,17,18,19,20,21,22,23,24,25,26,27,28,29,30},1),"ABCDEFGHIJKLMNOPQRSTUVWXYZ0123456789-_")))=0,ISERROR(VALUE(B141)))),"Недопустимый код: только латинские буквы A-Z в верхнем регистре, цифры, - и _; начало с буквы, до 30 символов (например MILK-001)",IF(SUMPRODUCT(--EXACT('Номенклатура'!$A$6:$A$205,B141))=0,"Код не найден",IF(SUMPRODUCT(--EXACT('Номенклатура'!$A$6:$A$205,B141))&gt;1,"Код повторяется в номенклатуре",IF(NOT(ISNUMBER(C141)),"Укажите фактическое количество",IF(C141&lt;0,"Факт не может быть меньше нуля",IF(NOT(ISNUMBER('Номенклатура'!$C$2)),"Укажите дату начала учёта",IF(Q141&lt;INT('Номенклатура'!$C$2),"Дата раньше начала учёта","ОК"))))))))))</f>
        <v/>
      </c>
      <c r="F141" s="15" t="str">
        <f>IF(E141&lt;&gt;"ОК","",INDEX('Номенклатура'!$B$6:$B$205,SUMPRODUCT(EXACT('Номенклатура'!$A$6:$A$205,B141)*(ROW('Номенклатура'!$A$6:$A$205)-5)))&amp;"")</f>
        <v/>
      </c>
      <c r="G141" s="17" t="str">
        <f>IF(E141&lt;&gt;"ОК","",INDEX('Номенклатура'!$D$6:$D$205,SUMPRODUCT(EXACT('Номенклатура'!$A$6:$A$205,B141)*(ROW('Номенклатура'!$A$6:$A$205)-5)))&amp;"")</f>
        <v/>
      </c>
      <c r="H141" s="18" t="str">
        <f>IF(E141&lt;&gt;"ОК","",ROUND(N(INDEX('Номенклатура'!$F$6:$F$205,SUMPRODUCT(EXACT('Номенклатура'!$A$6:$A$205,B141)*(ROW('Номенклатура'!$A$6:$A$205)-5))))+SUMIFS('Движения'!$F$6:$F$5005,'Движения'!$B$6:$B$5005,B141,'Движения'!$A$6:$A$5005,"&lt;"&amp;(Q141+1))-SUMIFS('Движения'!$F$6:$F$5005,'Движения'!$B$6:$B$5005,B141,'Движения'!$C$6:$C$5005,"Корректировка остатка",'Движения'!$A$6:$A$5005,"&gt;="&amp;Q141,'Движения'!$A$6:$A$5005,"&lt;"&amp;(Q141+1)),6))</f>
        <v/>
      </c>
      <c r="I141" s="18" t="str">
        <f>IF(E141&lt;&gt;"ОК","",ROUND(C141-H141,6))</f>
        <v/>
      </c>
      <c r="J141" s="21" t="str">
        <f>IF(E141&lt;&gt;"ОК","",IF(P141&gt;0,ABS(I141)/P141,"нет базы"))</f>
        <v/>
      </c>
      <c r="K141" s="17" t="str">
        <f>IF(E141&lt;&gt;"ОК","",IF(I141&lt;0,"Недостача",IF(I141&gt;0,"Излишек","Совпадает")))</f>
        <v/>
      </c>
      <c r="L141" s="18" t="str">
        <f>IF(E141&lt;&gt;"ОК","",ROUND(SUMIFS('Движения'!$F$6:$F$5005,'Движения'!$B$6:$B$5005,B141,'Движения'!$C$6:$C$5005,"Корректировка остатка",'Движения'!$A$6:$A$5005,"&gt;="&amp;Q141,'Движения'!$A$6:$A$5005,"&lt;"&amp;(Q141+1)),6))</f>
        <v/>
      </c>
      <c r="M141" s="18" t="str">
        <f>IF(E141&lt;&gt;"ОК","",ROUND(I141-L141,6))</f>
        <v/>
      </c>
      <c r="N141" s="15" t="str">
        <f>IF(E141&lt;&gt;"ОК","",IF(AND(I141=0,L141=0),"Корректировка не нужна",IF(M141=0,"Корректировка внесена",IF(L141=0,"Внесите корректировку на "&amp;DAY(Q141)&amp;"."&amp;MONTH(Q141)&amp;"."&amp;YEAR(Q141)&amp;": "&amp;IF(M141&gt;0,"+","")&amp;M141&amp;" "&amp;G141,"Проверьте корректировки: внесено "&amp;L141&amp;", нужно "&amp;I141&amp;" "&amp;G141))))</f>
        <v/>
      </c>
      <c r="O141" s="22" t="str">
        <f>IF(E141&lt;&gt;"ОК","",IF(SUMPRODUCT(MAX(($B$6:$B$1005=B141)*($Q$6:$Q$1005&lt;Q141)*($E$6:$E$1005="ОК")*$Q$6:$Q$1005))&gt;0,SUMPRODUCT(MAX(($B$6:$B$1005=B141)*($Q$6:$Q$1005&lt;Q141)*($E$6:$E$1005="ОК")*$Q$6:$Q$1005))+1,INT('Номенклатура'!$C$2)))</f>
        <v/>
      </c>
      <c r="P141" s="18" t="str">
        <f>IF(E141&lt;&gt;"ОК","",-(SUMIFS('Движения'!$F$6:$F$5005,'Движения'!$B$6:$B$5005,B141,'Движения'!$C$6:$C$5005,"Расход",'Движения'!$A$6:$A$5005,"&gt;="&amp;O141,'Движения'!$A$6:$A$5005,"&lt;"&amp;(Q141+1))+SUMIFS('Движения'!$F$6:$F$5005,'Движения'!$B$6:$B$5005,B141,'Движения'!$C$6:$C$5005,"Списание",'Движения'!$A$6:$A$5005,"&gt;="&amp;O141,'Движения'!$A$6:$A$5005,"&lt;"&amp;(Q141+1))))</f>
        <v/>
      </c>
      <c r="Q141" s="18" t="str">
        <f>IF(ISNUMBER(A141),INT(A141),0)</f>
        <v/>
      </c>
    </row>
    <row r="142" spans="1:17" x14ac:dyDescent="0.25">
      <c r="A142" s="16"/>
      <c r="B142" s="13"/>
      <c r="C142" s="14"/>
      <c r="D142" s="13"/>
      <c r="E142" s="15" t="str">
        <f>IF(COUNTA(A142:D142)=0,"",IF(NOT(ISNUMBER(A142)),"Укажите дату",IF(B142="","Укажите код",IF(NOT(AND(ISTEXT(B142),LEN(B142)&gt;0,LEN(B142)&lt;=30,ISNUMBER(FIND(LEFT(B142,1),"ABCDEFGHIJKLMNOPQRSTUVWXYZ")),SUMPRODUCT((MID(B142,{1,2,3,4,5,6,7,8,9,10,11,12,13,14,15,16,17,18,19,20,21,22,23,24,25,26,27,28,29,30},1)&lt;&gt;"")*ISERROR(FIND(MID(B142,{1,2,3,4,5,6,7,8,9,10,11,12,13,14,15,16,17,18,19,20,21,22,23,24,25,26,27,28,29,30},1),"ABCDEFGHIJKLMNOPQRSTUVWXYZ0123456789-_")))=0,ISERROR(VALUE(B142)))),"Недопустимый код: только латинские буквы A-Z в верхнем регистре, цифры, - и _; начало с буквы, до 30 символов (например MILK-001)",IF(SUMPRODUCT(--EXACT('Номенклатура'!$A$6:$A$205,B142))=0,"Код не найден",IF(SUMPRODUCT(--EXACT('Номенклатура'!$A$6:$A$205,B142))&gt;1,"Код повторяется в номенклатуре",IF(NOT(ISNUMBER(C142)),"Укажите фактическое количество",IF(C142&lt;0,"Факт не может быть меньше нуля",IF(NOT(ISNUMBER('Номенклатура'!$C$2)),"Укажите дату начала учёта",IF(Q142&lt;INT('Номенклатура'!$C$2),"Дата раньше начала учёта","ОК"))))))))))</f>
        <v/>
      </c>
      <c r="F142" s="15" t="str">
        <f>IF(E142&lt;&gt;"ОК","",INDEX('Номенклатура'!$B$6:$B$205,SUMPRODUCT(EXACT('Номенклатура'!$A$6:$A$205,B142)*(ROW('Номенклатура'!$A$6:$A$205)-5)))&amp;"")</f>
        <v/>
      </c>
      <c r="G142" s="17" t="str">
        <f>IF(E142&lt;&gt;"ОК","",INDEX('Номенклатура'!$D$6:$D$205,SUMPRODUCT(EXACT('Номенклатура'!$A$6:$A$205,B142)*(ROW('Номенклатура'!$A$6:$A$205)-5)))&amp;"")</f>
        <v/>
      </c>
      <c r="H142" s="18" t="str">
        <f>IF(E142&lt;&gt;"ОК","",ROUND(N(INDEX('Номенклатура'!$F$6:$F$205,SUMPRODUCT(EXACT('Номенклатура'!$A$6:$A$205,B142)*(ROW('Номенклатура'!$A$6:$A$205)-5))))+SUMIFS('Движения'!$F$6:$F$5005,'Движения'!$B$6:$B$5005,B142,'Движения'!$A$6:$A$5005,"&lt;"&amp;(Q142+1))-SUMIFS('Движения'!$F$6:$F$5005,'Движения'!$B$6:$B$5005,B142,'Движения'!$C$6:$C$5005,"Корректировка остатка",'Движения'!$A$6:$A$5005,"&gt;="&amp;Q142,'Движения'!$A$6:$A$5005,"&lt;"&amp;(Q142+1)),6))</f>
        <v/>
      </c>
      <c r="I142" s="18" t="str">
        <f>IF(E142&lt;&gt;"ОК","",ROUND(C142-H142,6))</f>
        <v/>
      </c>
      <c r="J142" s="21" t="str">
        <f>IF(E142&lt;&gt;"ОК","",IF(P142&gt;0,ABS(I142)/P142,"нет базы"))</f>
        <v/>
      </c>
      <c r="K142" s="17" t="str">
        <f>IF(E142&lt;&gt;"ОК","",IF(I142&lt;0,"Недостача",IF(I142&gt;0,"Излишек","Совпадает")))</f>
        <v/>
      </c>
      <c r="L142" s="18" t="str">
        <f>IF(E142&lt;&gt;"ОК","",ROUND(SUMIFS('Движения'!$F$6:$F$5005,'Движения'!$B$6:$B$5005,B142,'Движения'!$C$6:$C$5005,"Корректировка остатка",'Движения'!$A$6:$A$5005,"&gt;="&amp;Q142,'Движения'!$A$6:$A$5005,"&lt;"&amp;(Q142+1)),6))</f>
        <v/>
      </c>
      <c r="M142" s="18" t="str">
        <f>IF(E142&lt;&gt;"ОК","",ROUND(I142-L142,6))</f>
        <v/>
      </c>
      <c r="N142" s="15" t="str">
        <f>IF(E142&lt;&gt;"ОК","",IF(AND(I142=0,L142=0),"Корректировка не нужна",IF(M142=0,"Корректировка внесена",IF(L142=0,"Внесите корректировку на "&amp;DAY(Q142)&amp;"."&amp;MONTH(Q142)&amp;"."&amp;YEAR(Q142)&amp;": "&amp;IF(M142&gt;0,"+","")&amp;M142&amp;" "&amp;G142,"Проверьте корректировки: внесено "&amp;L142&amp;", нужно "&amp;I142&amp;" "&amp;G142))))</f>
        <v/>
      </c>
      <c r="O142" s="22" t="str">
        <f>IF(E142&lt;&gt;"ОК","",IF(SUMPRODUCT(MAX(($B$6:$B$1005=B142)*($Q$6:$Q$1005&lt;Q142)*($E$6:$E$1005="ОК")*$Q$6:$Q$1005))&gt;0,SUMPRODUCT(MAX(($B$6:$B$1005=B142)*($Q$6:$Q$1005&lt;Q142)*($E$6:$E$1005="ОК")*$Q$6:$Q$1005))+1,INT('Номенклатура'!$C$2)))</f>
        <v/>
      </c>
      <c r="P142" s="18" t="str">
        <f>IF(E142&lt;&gt;"ОК","",-(SUMIFS('Движения'!$F$6:$F$5005,'Движения'!$B$6:$B$5005,B142,'Движения'!$C$6:$C$5005,"Расход",'Движения'!$A$6:$A$5005,"&gt;="&amp;O142,'Движения'!$A$6:$A$5005,"&lt;"&amp;(Q142+1))+SUMIFS('Движения'!$F$6:$F$5005,'Движения'!$B$6:$B$5005,B142,'Движения'!$C$6:$C$5005,"Списание",'Движения'!$A$6:$A$5005,"&gt;="&amp;O142,'Движения'!$A$6:$A$5005,"&lt;"&amp;(Q142+1))))</f>
        <v/>
      </c>
      <c r="Q142" s="18" t="str">
        <f>IF(ISNUMBER(A142),INT(A142),0)</f>
        <v/>
      </c>
    </row>
    <row r="143" spans="1:17" x14ac:dyDescent="0.25">
      <c r="A143" s="16"/>
      <c r="B143" s="13"/>
      <c r="C143" s="14"/>
      <c r="D143" s="13"/>
      <c r="E143" s="15" t="str">
        <f>IF(COUNTA(A143:D143)=0,"",IF(NOT(ISNUMBER(A143)),"Укажите дату",IF(B143="","Укажите код",IF(NOT(AND(ISTEXT(B143),LEN(B143)&gt;0,LEN(B143)&lt;=30,ISNUMBER(FIND(LEFT(B143,1),"ABCDEFGHIJKLMNOPQRSTUVWXYZ")),SUMPRODUCT((MID(B143,{1,2,3,4,5,6,7,8,9,10,11,12,13,14,15,16,17,18,19,20,21,22,23,24,25,26,27,28,29,30},1)&lt;&gt;"")*ISERROR(FIND(MID(B143,{1,2,3,4,5,6,7,8,9,10,11,12,13,14,15,16,17,18,19,20,21,22,23,24,25,26,27,28,29,30},1),"ABCDEFGHIJKLMNOPQRSTUVWXYZ0123456789-_")))=0,ISERROR(VALUE(B143)))),"Недопустимый код: только латинские буквы A-Z в верхнем регистре, цифры, - и _; начало с буквы, до 30 символов (например MILK-001)",IF(SUMPRODUCT(--EXACT('Номенклатура'!$A$6:$A$205,B143))=0,"Код не найден",IF(SUMPRODUCT(--EXACT('Номенклатура'!$A$6:$A$205,B143))&gt;1,"Код повторяется в номенклатуре",IF(NOT(ISNUMBER(C143)),"Укажите фактическое количество",IF(C143&lt;0,"Факт не может быть меньше нуля",IF(NOT(ISNUMBER('Номенклатура'!$C$2)),"Укажите дату начала учёта",IF(Q143&lt;INT('Номенклатура'!$C$2),"Дата раньше начала учёта","ОК"))))))))))</f>
        <v/>
      </c>
      <c r="F143" s="15" t="str">
        <f>IF(E143&lt;&gt;"ОК","",INDEX('Номенклатура'!$B$6:$B$205,SUMPRODUCT(EXACT('Номенклатура'!$A$6:$A$205,B143)*(ROW('Номенклатура'!$A$6:$A$205)-5)))&amp;"")</f>
        <v/>
      </c>
      <c r="G143" s="17" t="str">
        <f>IF(E143&lt;&gt;"ОК","",INDEX('Номенклатура'!$D$6:$D$205,SUMPRODUCT(EXACT('Номенклатура'!$A$6:$A$205,B143)*(ROW('Номенклатура'!$A$6:$A$205)-5)))&amp;"")</f>
        <v/>
      </c>
      <c r="H143" s="18" t="str">
        <f>IF(E143&lt;&gt;"ОК","",ROUND(N(INDEX('Номенклатура'!$F$6:$F$205,SUMPRODUCT(EXACT('Номенклатура'!$A$6:$A$205,B143)*(ROW('Номенклатура'!$A$6:$A$205)-5))))+SUMIFS('Движения'!$F$6:$F$5005,'Движения'!$B$6:$B$5005,B143,'Движения'!$A$6:$A$5005,"&lt;"&amp;(Q143+1))-SUMIFS('Движения'!$F$6:$F$5005,'Движения'!$B$6:$B$5005,B143,'Движения'!$C$6:$C$5005,"Корректировка остатка",'Движения'!$A$6:$A$5005,"&gt;="&amp;Q143,'Движения'!$A$6:$A$5005,"&lt;"&amp;(Q143+1)),6))</f>
        <v/>
      </c>
      <c r="I143" s="18" t="str">
        <f>IF(E143&lt;&gt;"ОК","",ROUND(C143-H143,6))</f>
        <v/>
      </c>
      <c r="J143" s="21" t="str">
        <f>IF(E143&lt;&gt;"ОК","",IF(P143&gt;0,ABS(I143)/P143,"нет базы"))</f>
        <v/>
      </c>
      <c r="K143" s="17" t="str">
        <f>IF(E143&lt;&gt;"ОК","",IF(I143&lt;0,"Недостача",IF(I143&gt;0,"Излишек","Совпадает")))</f>
        <v/>
      </c>
      <c r="L143" s="18" t="str">
        <f>IF(E143&lt;&gt;"ОК","",ROUND(SUMIFS('Движения'!$F$6:$F$5005,'Движения'!$B$6:$B$5005,B143,'Движения'!$C$6:$C$5005,"Корректировка остатка",'Движения'!$A$6:$A$5005,"&gt;="&amp;Q143,'Движения'!$A$6:$A$5005,"&lt;"&amp;(Q143+1)),6))</f>
        <v/>
      </c>
      <c r="M143" s="18" t="str">
        <f>IF(E143&lt;&gt;"ОК","",ROUND(I143-L143,6))</f>
        <v/>
      </c>
      <c r="N143" s="15" t="str">
        <f>IF(E143&lt;&gt;"ОК","",IF(AND(I143=0,L143=0),"Корректировка не нужна",IF(M143=0,"Корректировка внесена",IF(L143=0,"Внесите корректировку на "&amp;DAY(Q143)&amp;"."&amp;MONTH(Q143)&amp;"."&amp;YEAR(Q143)&amp;": "&amp;IF(M143&gt;0,"+","")&amp;M143&amp;" "&amp;G143,"Проверьте корректировки: внесено "&amp;L143&amp;", нужно "&amp;I143&amp;" "&amp;G143))))</f>
        <v/>
      </c>
      <c r="O143" s="22" t="str">
        <f>IF(E143&lt;&gt;"ОК","",IF(SUMPRODUCT(MAX(($B$6:$B$1005=B143)*($Q$6:$Q$1005&lt;Q143)*($E$6:$E$1005="ОК")*$Q$6:$Q$1005))&gt;0,SUMPRODUCT(MAX(($B$6:$B$1005=B143)*($Q$6:$Q$1005&lt;Q143)*($E$6:$E$1005="ОК")*$Q$6:$Q$1005))+1,INT('Номенклатура'!$C$2)))</f>
        <v/>
      </c>
      <c r="P143" s="18" t="str">
        <f>IF(E143&lt;&gt;"ОК","",-(SUMIFS('Движения'!$F$6:$F$5005,'Движения'!$B$6:$B$5005,B143,'Движения'!$C$6:$C$5005,"Расход",'Движения'!$A$6:$A$5005,"&gt;="&amp;O143,'Движения'!$A$6:$A$5005,"&lt;"&amp;(Q143+1))+SUMIFS('Движения'!$F$6:$F$5005,'Движения'!$B$6:$B$5005,B143,'Движения'!$C$6:$C$5005,"Списание",'Движения'!$A$6:$A$5005,"&gt;="&amp;O143,'Движения'!$A$6:$A$5005,"&lt;"&amp;(Q143+1))))</f>
        <v/>
      </c>
      <c r="Q143" s="18" t="str">
        <f>IF(ISNUMBER(A143),INT(A143),0)</f>
        <v/>
      </c>
    </row>
    <row r="144" spans="1:17" x14ac:dyDescent="0.25">
      <c r="A144" s="16"/>
      <c r="B144" s="13"/>
      <c r="C144" s="14"/>
      <c r="D144" s="13"/>
      <c r="E144" s="15" t="str">
        <f>IF(COUNTA(A144:D144)=0,"",IF(NOT(ISNUMBER(A144)),"Укажите дату",IF(B144="","Укажите код",IF(NOT(AND(ISTEXT(B144),LEN(B144)&gt;0,LEN(B144)&lt;=30,ISNUMBER(FIND(LEFT(B144,1),"ABCDEFGHIJKLMNOPQRSTUVWXYZ")),SUMPRODUCT((MID(B144,{1,2,3,4,5,6,7,8,9,10,11,12,13,14,15,16,17,18,19,20,21,22,23,24,25,26,27,28,29,30},1)&lt;&gt;"")*ISERROR(FIND(MID(B144,{1,2,3,4,5,6,7,8,9,10,11,12,13,14,15,16,17,18,19,20,21,22,23,24,25,26,27,28,29,30},1),"ABCDEFGHIJKLMNOPQRSTUVWXYZ0123456789-_")))=0,ISERROR(VALUE(B144)))),"Недопустимый код: только латинские буквы A-Z в верхнем регистре, цифры, - и _; начало с буквы, до 30 символов (например MILK-001)",IF(SUMPRODUCT(--EXACT('Номенклатура'!$A$6:$A$205,B144))=0,"Код не найден",IF(SUMPRODUCT(--EXACT('Номенклатура'!$A$6:$A$205,B144))&gt;1,"Код повторяется в номенклатуре",IF(NOT(ISNUMBER(C144)),"Укажите фактическое количество",IF(C144&lt;0,"Факт не может быть меньше нуля",IF(NOT(ISNUMBER('Номенклатура'!$C$2)),"Укажите дату начала учёта",IF(Q144&lt;INT('Номенклатура'!$C$2),"Дата раньше начала учёта","ОК"))))))))))</f>
        <v/>
      </c>
      <c r="F144" s="15" t="str">
        <f>IF(E144&lt;&gt;"ОК","",INDEX('Номенклатура'!$B$6:$B$205,SUMPRODUCT(EXACT('Номенклатура'!$A$6:$A$205,B144)*(ROW('Номенклатура'!$A$6:$A$205)-5)))&amp;"")</f>
        <v/>
      </c>
      <c r="G144" s="17" t="str">
        <f>IF(E144&lt;&gt;"ОК","",INDEX('Номенклатура'!$D$6:$D$205,SUMPRODUCT(EXACT('Номенклатура'!$A$6:$A$205,B144)*(ROW('Номенклатура'!$A$6:$A$205)-5)))&amp;"")</f>
        <v/>
      </c>
      <c r="H144" s="18" t="str">
        <f>IF(E144&lt;&gt;"ОК","",ROUND(N(INDEX('Номенклатура'!$F$6:$F$205,SUMPRODUCT(EXACT('Номенклатура'!$A$6:$A$205,B144)*(ROW('Номенклатура'!$A$6:$A$205)-5))))+SUMIFS('Движения'!$F$6:$F$5005,'Движения'!$B$6:$B$5005,B144,'Движения'!$A$6:$A$5005,"&lt;"&amp;(Q144+1))-SUMIFS('Движения'!$F$6:$F$5005,'Движения'!$B$6:$B$5005,B144,'Движения'!$C$6:$C$5005,"Корректировка остатка",'Движения'!$A$6:$A$5005,"&gt;="&amp;Q144,'Движения'!$A$6:$A$5005,"&lt;"&amp;(Q144+1)),6))</f>
        <v/>
      </c>
      <c r="I144" s="18" t="str">
        <f>IF(E144&lt;&gt;"ОК","",ROUND(C144-H144,6))</f>
        <v/>
      </c>
      <c r="J144" s="21" t="str">
        <f>IF(E144&lt;&gt;"ОК","",IF(P144&gt;0,ABS(I144)/P144,"нет базы"))</f>
        <v/>
      </c>
      <c r="K144" s="17" t="str">
        <f>IF(E144&lt;&gt;"ОК","",IF(I144&lt;0,"Недостача",IF(I144&gt;0,"Излишек","Совпадает")))</f>
        <v/>
      </c>
      <c r="L144" s="18" t="str">
        <f>IF(E144&lt;&gt;"ОК","",ROUND(SUMIFS('Движения'!$F$6:$F$5005,'Движения'!$B$6:$B$5005,B144,'Движения'!$C$6:$C$5005,"Корректировка остатка",'Движения'!$A$6:$A$5005,"&gt;="&amp;Q144,'Движения'!$A$6:$A$5005,"&lt;"&amp;(Q144+1)),6))</f>
        <v/>
      </c>
      <c r="M144" s="18" t="str">
        <f>IF(E144&lt;&gt;"ОК","",ROUND(I144-L144,6))</f>
        <v/>
      </c>
      <c r="N144" s="15" t="str">
        <f>IF(E144&lt;&gt;"ОК","",IF(AND(I144=0,L144=0),"Корректировка не нужна",IF(M144=0,"Корректировка внесена",IF(L144=0,"Внесите корректировку на "&amp;DAY(Q144)&amp;"."&amp;MONTH(Q144)&amp;"."&amp;YEAR(Q144)&amp;": "&amp;IF(M144&gt;0,"+","")&amp;M144&amp;" "&amp;G144,"Проверьте корректировки: внесено "&amp;L144&amp;", нужно "&amp;I144&amp;" "&amp;G144))))</f>
        <v/>
      </c>
      <c r="O144" s="22" t="str">
        <f>IF(E144&lt;&gt;"ОК","",IF(SUMPRODUCT(MAX(($B$6:$B$1005=B144)*($Q$6:$Q$1005&lt;Q144)*($E$6:$E$1005="ОК")*$Q$6:$Q$1005))&gt;0,SUMPRODUCT(MAX(($B$6:$B$1005=B144)*($Q$6:$Q$1005&lt;Q144)*($E$6:$E$1005="ОК")*$Q$6:$Q$1005))+1,INT('Номенклатура'!$C$2)))</f>
        <v/>
      </c>
      <c r="P144" s="18" t="str">
        <f>IF(E144&lt;&gt;"ОК","",-(SUMIFS('Движения'!$F$6:$F$5005,'Движения'!$B$6:$B$5005,B144,'Движения'!$C$6:$C$5005,"Расход",'Движения'!$A$6:$A$5005,"&gt;="&amp;O144,'Движения'!$A$6:$A$5005,"&lt;"&amp;(Q144+1))+SUMIFS('Движения'!$F$6:$F$5005,'Движения'!$B$6:$B$5005,B144,'Движения'!$C$6:$C$5005,"Списание",'Движения'!$A$6:$A$5005,"&gt;="&amp;O144,'Движения'!$A$6:$A$5005,"&lt;"&amp;(Q144+1))))</f>
        <v/>
      </c>
      <c r="Q144" s="18" t="str">
        <f>IF(ISNUMBER(A144),INT(A144),0)</f>
        <v/>
      </c>
    </row>
    <row r="145" spans="1:17" x14ac:dyDescent="0.25">
      <c r="A145" s="16"/>
      <c r="B145" s="13"/>
      <c r="C145" s="14"/>
      <c r="D145" s="13"/>
      <c r="E145" s="15" t="str">
        <f>IF(COUNTA(A145:D145)=0,"",IF(NOT(ISNUMBER(A145)),"Укажите дату",IF(B145="","Укажите код",IF(NOT(AND(ISTEXT(B145),LEN(B145)&gt;0,LEN(B145)&lt;=30,ISNUMBER(FIND(LEFT(B145,1),"ABCDEFGHIJKLMNOPQRSTUVWXYZ")),SUMPRODUCT((MID(B145,{1,2,3,4,5,6,7,8,9,10,11,12,13,14,15,16,17,18,19,20,21,22,23,24,25,26,27,28,29,30},1)&lt;&gt;"")*ISERROR(FIND(MID(B145,{1,2,3,4,5,6,7,8,9,10,11,12,13,14,15,16,17,18,19,20,21,22,23,24,25,26,27,28,29,30},1),"ABCDEFGHIJKLMNOPQRSTUVWXYZ0123456789-_")))=0,ISERROR(VALUE(B145)))),"Недопустимый код: только латинские буквы A-Z в верхнем регистре, цифры, - и _; начало с буквы, до 30 символов (например MILK-001)",IF(SUMPRODUCT(--EXACT('Номенклатура'!$A$6:$A$205,B145))=0,"Код не найден",IF(SUMPRODUCT(--EXACT('Номенклатура'!$A$6:$A$205,B145))&gt;1,"Код повторяется в номенклатуре",IF(NOT(ISNUMBER(C145)),"Укажите фактическое количество",IF(C145&lt;0,"Факт не может быть меньше нуля",IF(NOT(ISNUMBER('Номенклатура'!$C$2)),"Укажите дату начала учёта",IF(Q145&lt;INT('Номенклатура'!$C$2),"Дата раньше начала учёта","ОК"))))))))))</f>
        <v/>
      </c>
      <c r="F145" s="15" t="str">
        <f>IF(E145&lt;&gt;"ОК","",INDEX('Номенклатура'!$B$6:$B$205,SUMPRODUCT(EXACT('Номенклатура'!$A$6:$A$205,B145)*(ROW('Номенклатура'!$A$6:$A$205)-5)))&amp;"")</f>
        <v/>
      </c>
      <c r="G145" s="17" t="str">
        <f>IF(E145&lt;&gt;"ОК","",INDEX('Номенклатура'!$D$6:$D$205,SUMPRODUCT(EXACT('Номенклатура'!$A$6:$A$205,B145)*(ROW('Номенклатура'!$A$6:$A$205)-5)))&amp;"")</f>
        <v/>
      </c>
      <c r="H145" s="18" t="str">
        <f>IF(E145&lt;&gt;"ОК","",ROUND(N(INDEX('Номенклатура'!$F$6:$F$205,SUMPRODUCT(EXACT('Номенклатура'!$A$6:$A$205,B145)*(ROW('Номенклатура'!$A$6:$A$205)-5))))+SUMIFS('Движения'!$F$6:$F$5005,'Движения'!$B$6:$B$5005,B145,'Движения'!$A$6:$A$5005,"&lt;"&amp;(Q145+1))-SUMIFS('Движения'!$F$6:$F$5005,'Движения'!$B$6:$B$5005,B145,'Движения'!$C$6:$C$5005,"Корректировка остатка",'Движения'!$A$6:$A$5005,"&gt;="&amp;Q145,'Движения'!$A$6:$A$5005,"&lt;"&amp;(Q145+1)),6))</f>
        <v/>
      </c>
      <c r="I145" s="18" t="str">
        <f>IF(E145&lt;&gt;"ОК","",ROUND(C145-H145,6))</f>
        <v/>
      </c>
      <c r="J145" s="21" t="str">
        <f>IF(E145&lt;&gt;"ОК","",IF(P145&gt;0,ABS(I145)/P145,"нет базы"))</f>
        <v/>
      </c>
      <c r="K145" s="17" t="str">
        <f>IF(E145&lt;&gt;"ОК","",IF(I145&lt;0,"Недостача",IF(I145&gt;0,"Излишек","Совпадает")))</f>
        <v/>
      </c>
      <c r="L145" s="18" t="str">
        <f>IF(E145&lt;&gt;"ОК","",ROUND(SUMIFS('Движения'!$F$6:$F$5005,'Движения'!$B$6:$B$5005,B145,'Движения'!$C$6:$C$5005,"Корректировка остатка",'Движения'!$A$6:$A$5005,"&gt;="&amp;Q145,'Движения'!$A$6:$A$5005,"&lt;"&amp;(Q145+1)),6))</f>
        <v/>
      </c>
      <c r="M145" s="18" t="str">
        <f>IF(E145&lt;&gt;"ОК","",ROUND(I145-L145,6))</f>
        <v/>
      </c>
      <c r="N145" s="15" t="str">
        <f>IF(E145&lt;&gt;"ОК","",IF(AND(I145=0,L145=0),"Корректировка не нужна",IF(M145=0,"Корректировка внесена",IF(L145=0,"Внесите корректировку на "&amp;DAY(Q145)&amp;"."&amp;MONTH(Q145)&amp;"."&amp;YEAR(Q145)&amp;": "&amp;IF(M145&gt;0,"+","")&amp;M145&amp;" "&amp;G145,"Проверьте корректировки: внесено "&amp;L145&amp;", нужно "&amp;I145&amp;" "&amp;G145))))</f>
        <v/>
      </c>
      <c r="O145" s="22" t="str">
        <f>IF(E145&lt;&gt;"ОК","",IF(SUMPRODUCT(MAX(($B$6:$B$1005=B145)*($Q$6:$Q$1005&lt;Q145)*($E$6:$E$1005="ОК")*$Q$6:$Q$1005))&gt;0,SUMPRODUCT(MAX(($B$6:$B$1005=B145)*($Q$6:$Q$1005&lt;Q145)*($E$6:$E$1005="ОК")*$Q$6:$Q$1005))+1,INT('Номенклатура'!$C$2)))</f>
        <v/>
      </c>
      <c r="P145" s="18" t="str">
        <f>IF(E145&lt;&gt;"ОК","",-(SUMIFS('Движения'!$F$6:$F$5005,'Движения'!$B$6:$B$5005,B145,'Движения'!$C$6:$C$5005,"Расход",'Движения'!$A$6:$A$5005,"&gt;="&amp;O145,'Движения'!$A$6:$A$5005,"&lt;"&amp;(Q145+1))+SUMIFS('Движения'!$F$6:$F$5005,'Движения'!$B$6:$B$5005,B145,'Движения'!$C$6:$C$5005,"Списание",'Движения'!$A$6:$A$5005,"&gt;="&amp;O145,'Движения'!$A$6:$A$5005,"&lt;"&amp;(Q145+1))))</f>
        <v/>
      </c>
      <c r="Q145" s="18" t="str">
        <f>IF(ISNUMBER(A145),INT(A145),0)</f>
        <v/>
      </c>
    </row>
    <row r="146" spans="1:17" x14ac:dyDescent="0.25">
      <c r="A146" s="16"/>
      <c r="B146" s="13"/>
      <c r="C146" s="14"/>
      <c r="D146" s="13"/>
      <c r="E146" s="15" t="str">
        <f>IF(COUNTA(A146:D146)=0,"",IF(NOT(ISNUMBER(A146)),"Укажите дату",IF(B146="","Укажите код",IF(NOT(AND(ISTEXT(B146),LEN(B146)&gt;0,LEN(B146)&lt;=30,ISNUMBER(FIND(LEFT(B146,1),"ABCDEFGHIJKLMNOPQRSTUVWXYZ")),SUMPRODUCT((MID(B146,{1,2,3,4,5,6,7,8,9,10,11,12,13,14,15,16,17,18,19,20,21,22,23,24,25,26,27,28,29,30},1)&lt;&gt;"")*ISERROR(FIND(MID(B146,{1,2,3,4,5,6,7,8,9,10,11,12,13,14,15,16,17,18,19,20,21,22,23,24,25,26,27,28,29,30},1),"ABCDEFGHIJKLMNOPQRSTUVWXYZ0123456789-_")))=0,ISERROR(VALUE(B146)))),"Недопустимый код: только латинские буквы A-Z в верхнем регистре, цифры, - и _; начало с буквы, до 30 символов (например MILK-001)",IF(SUMPRODUCT(--EXACT('Номенклатура'!$A$6:$A$205,B146))=0,"Код не найден",IF(SUMPRODUCT(--EXACT('Номенклатура'!$A$6:$A$205,B146))&gt;1,"Код повторяется в номенклатуре",IF(NOT(ISNUMBER(C146)),"Укажите фактическое количество",IF(C146&lt;0,"Факт не может быть меньше нуля",IF(NOT(ISNUMBER('Номенклатура'!$C$2)),"Укажите дату начала учёта",IF(Q146&lt;INT('Номенклатура'!$C$2),"Дата раньше начала учёта","ОК"))))))))))</f>
        <v/>
      </c>
      <c r="F146" s="15" t="str">
        <f>IF(E146&lt;&gt;"ОК","",INDEX('Номенклатура'!$B$6:$B$205,SUMPRODUCT(EXACT('Номенклатура'!$A$6:$A$205,B146)*(ROW('Номенклатура'!$A$6:$A$205)-5)))&amp;"")</f>
        <v/>
      </c>
      <c r="G146" s="17" t="str">
        <f>IF(E146&lt;&gt;"ОК","",INDEX('Номенклатура'!$D$6:$D$205,SUMPRODUCT(EXACT('Номенклатура'!$A$6:$A$205,B146)*(ROW('Номенклатура'!$A$6:$A$205)-5)))&amp;"")</f>
        <v/>
      </c>
      <c r="H146" s="18" t="str">
        <f>IF(E146&lt;&gt;"ОК","",ROUND(N(INDEX('Номенклатура'!$F$6:$F$205,SUMPRODUCT(EXACT('Номенклатура'!$A$6:$A$205,B146)*(ROW('Номенклатура'!$A$6:$A$205)-5))))+SUMIFS('Движения'!$F$6:$F$5005,'Движения'!$B$6:$B$5005,B146,'Движения'!$A$6:$A$5005,"&lt;"&amp;(Q146+1))-SUMIFS('Движения'!$F$6:$F$5005,'Движения'!$B$6:$B$5005,B146,'Движения'!$C$6:$C$5005,"Корректировка остатка",'Движения'!$A$6:$A$5005,"&gt;="&amp;Q146,'Движения'!$A$6:$A$5005,"&lt;"&amp;(Q146+1)),6))</f>
        <v/>
      </c>
      <c r="I146" s="18" t="str">
        <f>IF(E146&lt;&gt;"ОК","",ROUND(C146-H146,6))</f>
        <v/>
      </c>
      <c r="J146" s="21" t="str">
        <f>IF(E146&lt;&gt;"ОК","",IF(P146&gt;0,ABS(I146)/P146,"нет базы"))</f>
        <v/>
      </c>
      <c r="K146" s="17" t="str">
        <f>IF(E146&lt;&gt;"ОК","",IF(I146&lt;0,"Недостача",IF(I146&gt;0,"Излишек","Совпадает")))</f>
        <v/>
      </c>
      <c r="L146" s="18" t="str">
        <f>IF(E146&lt;&gt;"ОК","",ROUND(SUMIFS('Движения'!$F$6:$F$5005,'Движения'!$B$6:$B$5005,B146,'Движения'!$C$6:$C$5005,"Корректировка остатка",'Движения'!$A$6:$A$5005,"&gt;="&amp;Q146,'Движения'!$A$6:$A$5005,"&lt;"&amp;(Q146+1)),6))</f>
        <v/>
      </c>
      <c r="M146" s="18" t="str">
        <f>IF(E146&lt;&gt;"ОК","",ROUND(I146-L146,6))</f>
        <v/>
      </c>
      <c r="N146" s="15" t="str">
        <f>IF(E146&lt;&gt;"ОК","",IF(AND(I146=0,L146=0),"Корректировка не нужна",IF(M146=0,"Корректировка внесена",IF(L146=0,"Внесите корректировку на "&amp;DAY(Q146)&amp;"."&amp;MONTH(Q146)&amp;"."&amp;YEAR(Q146)&amp;": "&amp;IF(M146&gt;0,"+","")&amp;M146&amp;" "&amp;G146,"Проверьте корректировки: внесено "&amp;L146&amp;", нужно "&amp;I146&amp;" "&amp;G146))))</f>
        <v/>
      </c>
      <c r="O146" s="22" t="str">
        <f>IF(E146&lt;&gt;"ОК","",IF(SUMPRODUCT(MAX(($B$6:$B$1005=B146)*($Q$6:$Q$1005&lt;Q146)*($E$6:$E$1005="ОК")*$Q$6:$Q$1005))&gt;0,SUMPRODUCT(MAX(($B$6:$B$1005=B146)*($Q$6:$Q$1005&lt;Q146)*($E$6:$E$1005="ОК")*$Q$6:$Q$1005))+1,INT('Номенклатура'!$C$2)))</f>
        <v/>
      </c>
      <c r="P146" s="18" t="str">
        <f>IF(E146&lt;&gt;"ОК","",-(SUMIFS('Движения'!$F$6:$F$5005,'Движения'!$B$6:$B$5005,B146,'Движения'!$C$6:$C$5005,"Расход",'Движения'!$A$6:$A$5005,"&gt;="&amp;O146,'Движения'!$A$6:$A$5005,"&lt;"&amp;(Q146+1))+SUMIFS('Движения'!$F$6:$F$5005,'Движения'!$B$6:$B$5005,B146,'Движения'!$C$6:$C$5005,"Списание",'Движения'!$A$6:$A$5005,"&gt;="&amp;O146,'Движения'!$A$6:$A$5005,"&lt;"&amp;(Q146+1))))</f>
        <v/>
      </c>
      <c r="Q146" s="18" t="str">
        <f>IF(ISNUMBER(A146),INT(A146),0)</f>
        <v/>
      </c>
    </row>
    <row r="147" spans="1:17" x14ac:dyDescent="0.25">
      <c r="A147" s="16"/>
      <c r="B147" s="13"/>
      <c r="C147" s="14"/>
      <c r="D147" s="13"/>
      <c r="E147" s="15" t="str">
        <f>IF(COUNTA(A147:D147)=0,"",IF(NOT(ISNUMBER(A147)),"Укажите дату",IF(B147="","Укажите код",IF(NOT(AND(ISTEXT(B147),LEN(B147)&gt;0,LEN(B147)&lt;=30,ISNUMBER(FIND(LEFT(B147,1),"ABCDEFGHIJKLMNOPQRSTUVWXYZ")),SUMPRODUCT((MID(B147,{1,2,3,4,5,6,7,8,9,10,11,12,13,14,15,16,17,18,19,20,21,22,23,24,25,26,27,28,29,30},1)&lt;&gt;"")*ISERROR(FIND(MID(B147,{1,2,3,4,5,6,7,8,9,10,11,12,13,14,15,16,17,18,19,20,21,22,23,24,25,26,27,28,29,30},1),"ABCDEFGHIJKLMNOPQRSTUVWXYZ0123456789-_")))=0,ISERROR(VALUE(B147)))),"Недопустимый код: только латинские буквы A-Z в верхнем регистре, цифры, - и _; начало с буквы, до 30 символов (например MILK-001)",IF(SUMPRODUCT(--EXACT('Номенклатура'!$A$6:$A$205,B147))=0,"Код не найден",IF(SUMPRODUCT(--EXACT('Номенклатура'!$A$6:$A$205,B147))&gt;1,"Код повторяется в номенклатуре",IF(NOT(ISNUMBER(C147)),"Укажите фактическое количество",IF(C147&lt;0,"Факт не может быть меньше нуля",IF(NOT(ISNUMBER('Номенклатура'!$C$2)),"Укажите дату начала учёта",IF(Q147&lt;INT('Номенклатура'!$C$2),"Дата раньше начала учёта","ОК"))))))))))</f>
        <v/>
      </c>
      <c r="F147" s="15" t="str">
        <f>IF(E147&lt;&gt;"ОК","",INDEX('Номенклатура'!$B$6:$B$205,SUMPRODUCT(EXACT('Номенклатура'!$A$6:$A$205,B147)*(ROW('Номенклатура'!$A$6:$A$205)-5)))&amp;"")</f>
        <v/>
      </c>
      <c r="G147" s="17" t="str">
        <f>IF(E147&lt;&gt;"ОК","",INDEX('Номенклатура'!$D$6:$D$205,SUMPRODUCT(EXACT('Номенклатура'!$A$6:$A$205,B147)*(ROW('Номенклатура'!$A$6:$A$205)-5)))&amp;"")</f>
        <v/>
      </c>
      <c r="H147" s="18" t="str">
        <f>IF(E147&lt;&gt;"ОК","",ROUND(N(INDEX('Номенклатура'!$F$6:$F$205,SUMPRODUCT(EXACT('Номенклатура'!$A$6:$A$205,B147)*(ROW('Номенклатура'!$A$6:$A$205)-5))))+SUMIFS('Движения'!$F$6:$F$5005,'Движения'!$B$6:$B$5005,B147,'Движения'!$A$6:$A$5005,"&lt;"&amp;(Q147+1))-SUMIFS('Движения'!$F$6:$F$5005,'Движения'!$B$6:$B$5005,B147,'Движения'!$C$6:$C$5005,"Корректировка остатка",'Движения'!$A$6:$A$5005,"&gt;="&amp;Q147,'Движения'!$A$6:$A$5005,"&lt;"&amp;(Q147+1)),6))</f>
        <v/>
      </c>
      <c r="I147" s="18" t="str">
        <f>IF(E147&lt;&gt;"ОК","",ROUND(C147-H147,6))</f>
        <v/>
      </c>
      <c r="J147" s="21" t="str">
        <f>IF(E147&lt;&gt;"ОК","",IF(P147&gt;0,ABS(I147)/P147,"нет базы"))</f>
        <v/>
      </c>
      <c r="K147" s="17" t="str">
        <f>IF(E147&lt;&gt;"ОК","",IF(I147&lt;0,"Недостача",IF(I147&gt;0,"Излишек","Совпадает")))</f>
        <v/>
      </c>
      <c r="L147" s="18" t="str">
        <f>IF(E147&lt;&gt;"ОК","",ROUND(SUMIFS('Движения'!$F$6:$F$5005,'Движения'!$B$6:$B$5005,B147,'Движения'!$C$6:$C$5005,"Корректировка остатка",'Движения'!$A$6:$A$5005,"&gt;="&amp;Q147,'Движения'!$A$6:$A$5005,"&lt;"&amp;(Q147+1)),6))</f>
        <v/>
      </c>
      <c r="M147" s="18" t="str">
        <f>IF(E147&lt;&gt;"ОК","",ROUND(I147-L147,6))</f>
        <v/>
      </c>
      <c r="N147" s="15" t="str">
        <f>IF(E147&lt;&gt;"ОК","",IF(AND(I147=0,L147=0),"Корректировка не нужна",IF(M147=0,"Корректировка внесена",IF(L147=0,"Внесите корректировку на "&amp;DAY(Q147)&amp;"."&amp;MONTH(Q147)&amp;"."&amp;YEAR(Q147)&amp;": "&amp;IF(M147&gt;0,"+","")&amp;M147&amp;" "&amp;G147,"Проверьте корректировки: внесено "&amp;L147&amp;", нужно "&amp;I147&amp;" "&amp;G147))))</f>
        <v/>
      </c>
      <c r="O147" s="22" t="str">
        <f>IF(E147&lt;&gt;"ОК","",IF(SUMPRODUCT(MAX(($B$6:$B$1005=B147)*($Q$6:$Q$1005&lt;Q147)*($E$6:$E$1005="ОК")*$Q$6:$Q$1005))&gt;0,SUMPRODUCT(MAX(($B$6:$B$1005=B147)*($Q$6:$Q$1005&lt;Q147)*($E$6:$E$1005="ОК")*$Q$6:$Q$1005))+1,INT('Номенклатура'!$C$2)))</f>
        <v/>
      </c>
      <c r="P147" s="18" t="str">
        <f>IF(E147&lt;&gt;"ОК","",-(SUMIFS('Движения'!$F$6:$F$5005,'Движения'!$B$6:$B$5005,B147,'Движения'!$C$6:$C$5005,"Расход",'Движения'!$A$6:$A$5005,"&gt;="&amp;O147,'Движения'!$A$6:$A$5005,"&lt;"&amp;(Q147+1))+SUMIFS('Движения'!$F$6:$F$5005,'Движения'!$B$6:$B$5005,B147,'Движения'!$C$6:$C$5005,"Списание",'Движения'!$A$6:$A$5005,"&gt;="&amp;O147,'Движения'!$A$6:$A$5005,"&lt;"&amp;(Q147+1))))</f>
        <v/>
      </c>
      <c r="Q147" s="18" t="str">
        <f>IF(ISNUMBER(A147),INT(A147),0)</f>
        <v/>
      </c>
    </row>
    <row r="148" spans="1:17" x14ac:dyDescent="0.25">
      <c r="A148" s="16"/>
      <c r="B148" s="13"/>
      <c r="C148" s="14"/>
      <c r="D148" s="13"/>
      <c r="E148" s="15" t="str">
        <f>IF(COUNTA(A148:D148)=0,"",IF(NOT(ISNUMBER(A148)),"Укажите дату",IF(B148="","Укажите код",IF(NOT(AND(ISTEXT(B148),LEN(B148)&gt;0,LEN(B148)&lt;=30,ISNUMBER(FIND(LEFT(B148,1),"ABCDEFGHIJKLMNOPQRSTUVWXYZ")),SUMPRODUCT((MID(B148,{1,2,3,4,5,6,7,8,9,10,11,12,13,14,15,16,17,18,19,20,21,22,23,24,25,26,27,28,29,30},1)&lt;&gt;"")*ISERROR(FIND(MID(B148,{1,2,3,4,5,6,7,8,9,10,11,12,13,14,15,16,17,18,19,20,21,22,23,24,25,26,27,28,29,30},1),"ABCDEFGHIJKLMNOPQRSTUVWXYZ0123456789-_")))=0,ISERROR(VALUE(B148)))),"Недопустимый код: только латинские буквы A-Z в верхнем регистре, цифры, - и _; начало с буквы, до 30 символов (например MILK-001)",IF(SUMPRODUCT(--EXACT('Номенклатура'!$A$6:$A$205,B148))=0,"Код не найден",IF(SUMPRODUCT(--EXACT('Номенклатура'!$A$6:$A$205,B148))&gt;1,"Код повторяется в номенклатуре",IF(NOT(ISNUMBER(C148)),"Укажите фактическое количество",IF(C148&lt;0,"Факт не может быть меньше нуля",IF(NOT(ISNUMBER('Номенклатура'!$C$2)),"Укажите дату начала учёта",IF(Q148&lt;INT('Номенклатура'!$C$2),"Дата раньше начала учёта","ОК"))))))))))</f>
        <v/>
      </c>
      <c r="F148" s="15" t="str">
        <f>IF(E148&lt;&gt;"ОК","",INDEX('Номенклатура'!$B$6:$B$205,SUMPRODUCT(EXACT('Номенклатура'!$A$6:$A$205,B148)*(ROW('Номенклатура'!$A$6:$A$205)-5)))&amp;"")</f>
        <v/>
      </c>
      <c r="G148" s="17" t="str">
        <f>IF(E148&lt;&gt;"ОК","",INDEX('Номенклатура'!$D$6:$D$205,SUMPRODUCT(EXACT('Номенклатура'!$A$6:$A$205,B148)*(ROW('Номенклатура'!$A$6:$A$205)-5)))&amp;"")</f>
        <v/>
      </c>
      <c r="H148" s="18" t="str">
        <f>IF(E148&lt;&gt;"ОК","",ROUND(N(INDEX('Номенклатура'!$F$6:$F$205,SUMPRODUCT(EXACT('Номенклатура'!$A$6:$A$205,B148)*(ROW('Номенклатура'!$A$6:$A$205)-5))))+SUMIFS('Движения'!$F$6:$F$5005,'Движения'!$B$6:$B$5005,B148,'Движения'!$A$6:$A$5005,"&lt;"&amp;(Q148+1))-SUMIFS('Движения'!$F$6:$F$5005,'Движения'!$B$6:$B$5005,B148,'Движения'!$C$6:$C$5005,"Корректировка остатка",'Движения'!$A$6:$A$5005,"&gt;="&amp;Q148,'Движения'!$A$6:$A$5005,"&lt;"&amp;(Q148+1)),6))</f>
        <v/>
      </c>
      <c r="I148" s="18" t="str">
        <f>IF(E148&lt;&gt;"ОК","",ROUND(C148-H148,6))</f>
        <v/>
      </c>
      <c r="J148" s="21" t="str">
        <f>IF(E148&lt;&gt;"ОК","",IF(P148&gt;0,ABS(I148)/P148,"нет базы"))</f>
        <v/>
      </c>
      <c r="K148" s="17" t="str">
        <f>IF(E148&lt;&gt;"ОК","",IF(I148&lt;0,"Недостача",IF(I148&gt;0,"Излишек","Совпадает")))</f>
        <v/>
      </c>
      <c r="L148" s="18" t="str">
        <f>IF(E148&lt;&gt;"ОК","",ROUND(SUMIFS('Движения'!$F$6:$F$5005,'Движения'!$B$6:$B$5005,B148,'Движения'!$C$6:$C$5005,"Корректировка остатка",'Движения'!$A$6:$A$5005,"&gt;="&amp;Q148,'Движения'!$A$6:$A$5005,"&lt;"&amp;(Q148+1)),6))</f>
        <v/>
      </c>
      <c r="M148" s="18" t="str">
        <f>IF(E148&lt;&gt;"ОК","",ROUND(I148-L148,6))</f>
        <v/>
      </c>
      <c r="N148" s="15" t="str">
        <f>IF(E148&lt;&gt;"ОК","",IF(AND(I148=0,L148=0),"Корректировка не нужна",IF(M148=0,"Корректировка внесена",IF(L148=0,"Внесите корректировку на "&amp;DAY(Q148)&amp;"."&amp;MONTH(Q148)&amp;"."&amp;YEAR(Q148)&amp;": "&amp;IF(M148&gt;0,"+","")&amp;M148&amp;" "&amp;G148,"Проверьте корректировки: внесено "&amp;L148&amp;", нужно "&amp;I148&amp;" "&amp;G148))))</f>
        <v/>
      </c>
      <c r="O148" s="22" t="str">
        <f>IF(E148&lt;&gt;"ОК","",IF(SUMPRODUCT(MAX(($B$6:$B$1005=B148)*($Q$6:$Q$1005&lt;Q148)*($E$6:$E$1005="ОК")*$Q$6:$Q$1005))&gt;0,SUMPRODUCT(MAX(($B$6:$B$1005=B148)*($Q$6:$Q$1005&lt;Q148)*($E$6:$E$1005="ОК")*$Q$6:$Q$1005))+1,INT('Номенклатура'!$C$2)))</f>
        <v/>
      </c>
      <c r="P148" s="18" t="str">
        <f>IF(E148&lt;&gt;"ОК","",-(SUMIFS('Движения'!$F$6:$F$5005,'Движения'!$B$6:$B$5005,B148,'Движения'!$C$6:$C$5005,"Расход",'Движения'!$A$6:$A$5005,"&gt;="&amp;O148,'Движения'!$A$6:$A$5005,"&lt;"&amp;(Q148+1))+SUMIFS('Движения'!$F$6:$F$5005,'Движения'!$B$6:$B$5005,B148,'Движения'!$C$6:$C$5005,"Списание",'Движения'!$A$6:$A$5005,"&gt;="&amp;O148,'Движения'!$A$6:$A$5005,"&lt;"&amp;(Q148+1))))</f>
        <v/>
      </c>
      <c r="Q148" s="18" t="str">
        <f>IF(ISNUMBER(A148),INT(A148),0)</f>
        <v/>
      </c>
    </row>
    <row r="149" spans="1:17" x14ac:dyDescent="0.25">
      <c r="A149" s="16"/>
      <c r="B149" s="13"/>
      <c r="C149" s="14"/>
      <c r="D149" s="13"/>
      <c r="E149" s="15" t="str">
        <f>IF(COUNTA(A149:D149)=0,"",IF(NOT(ISNUMBER(A149)),"Укажите дату",IF(B149="","Укажите код",IF(NOT(AND(ISTEXT(B149),LEN(B149)&gt;0,LEN(B149)&lt;=30,ISNUMBER(FIND(LEFT(B149,1),"ABCDEFGHIJKLMNOPQRSTUVWXYZ")),SUMPRODUCT((MID(B149,{1,2,3,4,5,6,7,8,9,10,11,12,13,14,15,16,17,18,19,20,21,22,23,24,25,26,27,28,29,30},1)&lt;&gt;"")*ISERROR(FIND(MID(B149,{1,2,3,4,5,6,7,8,9,10,11,12,13,14,15,16,17,18,19,20,21,22,23,24,25,26,27,28,29,30},1),"ABCDEFGHIJKLMNOPQRSTUVWXYZ0123456789-_")))=0,ISERROR(VALUE(B149)))),"Недопустимый код: только латинские буквы A-Z в верхнем регистре, цифры, - и _; начало с буквы, до 30 символов (например MILK-001)",IF(SUMPRODUCT(--EXACT('Номенклатура'!$A$6:$A$205,B149))=0,"Код не найден",IF(SUMPRODUCT(--EXACT('Номенклатура'!$A$6:$A$205,B149))&gt;1,"Код повторяется в номенклатуре",IF(NOT(ISNUMBER(C149)),"Укажите фактическое количество",IF(C149&lt;0,"Факт не может быть меньше нуля",IF(NOT(ISNUMBER('Номенклатура'!$C$2)),"Укажите дату начала учёта",IF(Q149&lt;INT('Номенклатура'!$C$2),"Дата раньше начала учёта","ОК"))))))))))</f>
        <v/>
      </c>
      <c r="F149" s="15" t="str">
        <f>IF(E149&lt;&gt;"ОК","",INDEX('Номенклатура'!$B$6:$B$205,SUMPRODUCT(EXACT('Номенклатура'!$A$6:$A$205,B149)*(ROW('Номенклатура'!$A$6:$A$205)-5)))&amp;"")</f>
        <v/>
      </c>
      <c r="G149" s="17" t="str">
        <f>IF(E149&lt;&gt;"ОК","",INDEX('Номенклатура'!$D$6:$D$205,SUMPRODUCT(EXACT('Номенклатура'!$A$6:$A$205,B149)*(ROW('Номенклатура'!$A$6:$A$205)-5)))&amp;"")</f>
        <v/>
      </c>
      <c r="H149" s="18" t="str">
        <f>IF(E149&lt;&gt;"ОК","",ROUND(N(INDEX('Номенклатура'!$F$6:$F$205,SUMPRODUCT(EXACT('Номенклатура'!$A$6:$A$205,B149)*(ROW('Номенклатура'!$A$6:$A$205)-5))))+SUMIFS('Движения'!$F$6:$F$5005,'Движения'!$B$6:$B$5005,B149,'Движения'!$A$6:$A$5005,"&lt;"&amp;(Q149+1))-SUMIFS('Движения'!$F$6:$F$5005,'Движения'!$B$6:$B$5005,B149,'Движения'!$C$6:$C$5005,"Корректировка остатка",'Движения'!$A$6:$A$5005,"&gt;="&amp;Q149,'Движения'!$A$6:$A$5005,"&lt;"&amp;(Q149+1)),6))</f>
        <v/>
      </c>
      <c r="I149" s="18" t="str">
        <f>IF(E149&lt;&gt;"ОК","",ROUND(C149-H149,6))</f>
        <v/>
      </c>
      <c r="J149" s="21" t="str">
        <f>IF(E149&lt;&gt;"ОК","",IF(P149&gt;0,ABS(I149)/P149,"нет базы"))</f>
        <v/>
      </c>
      <c r="K149" s="17" t="str">
        <f>IF(E149&lt;&gt;"ОК","",IF(I149&lt;0,"Недостача",IF(I149&gt;0,"Излишек","Совпадает")))</f>
        <v/>
      </c>
      <c r="L149" s="18" t="str">
        <f>IF(E149&lt;&gt;"ОК","",ROUND(SUMIFS('Движения'!$F$6:$F$5005,'Движения'!$B$6:$B$5005,B149,'Движения'!$C$6:$C$5005,"Корректировка остатка",'Движения'!$A$6:$A$5005,"&gt;="&amp;Q149,'Движения'!$A$6:$A$5005,"&lt;"&amp;(Q149+1)),6))</f>
        <v/>
      </c>
      <c r="M149" s="18" t="str">
        <f>IF(E149&lt;&gt;"ОК","",ROUND(I149-L149,6))</f>
        <v/>
      </c>
      <c r="N149" s="15" t="str">
        <f>IF(E149&lt;&gt;"ОК","",IF(AND(I149=0,L149=0),"Корректировка не нужна",IF(M149=0,"Корректировка внесена",IF(L149=0,"Внесите корректировку на "&amp;DAY(Q149)&amp;"."&amp;MONTH(Q149)&amp;"."&amp;YEAR(Q149)&amp;": "&amp;IF(M149&gt;0,"+","")&amp;M149&amp;" "&amp;G149,"Проверьте корректировки: внесено "&amp;L149&amp;", нужно "&amp;I149&amp;" "&amp;G149))))</f>
        <v/>
      </c>
      <c r="O149" s="22" t="str">
        <f>IF(E149&lt;&gt;"ОК","",IF(SUMPRODUCT(MAX(($B$6:$B$1005=B149)*($Q$6:$Q$1005&lt;Q149)*($E$6:$E$1005="ОК")*$Q$6:$Q$1005))&gt;0,SUMPRODUCT(MAX(($B$6:$B$1005=B149)*($Q$6:$Q$1005&lt;Q149)*($E$6:$E$1005="ОК")*$Q$6:$Q$1005))+1,INT('Номенклатура'!$C$2)))</f>
        <v/>
      </c>
      <c r="P149" s="18" t="str">
        <f>IF(E149&lt;&gt;"ОК","",-(SUMIFS('Движения'!$F$6:$F$5005,'Движения'!$B$6:$B$5005,B149,'Движения'!$C$6:$C$5005,"Расход",'Движения'!$A$6:$A$5005,"&gt;="&amp;O149,'Движения'!$A$6:$A$5005,"&lt;"&amp;(Q149+1))+SUMIFS('Движения'!$F$6:$F$5005,'Движения'!$B$6:$B$5005,B149,'Движения'!$C$6:$C$5005,"Списание",'Движения'!$A$6:$A$5005,"&gt;="&amp;O149,'Движения'!$A$6:$A$5005,"&lt;"&amp;(Q149+1))))</f>
        <v/>
      </c>
      <c r="Q149" s="18" t="str">
        <f>IF(ISNUMBER(A149),INT(A149),0)</f>
        <v/>
      </c>
    </row>
    <row r="150" spans="1:17" x14ac:dyDescent="0.25">
      <c r="A150" s="16"/>
      <c r="B150" s="13"/>
      <c r="C150" s="14"/>
      <c r="D150" s="13"/>
      <c r="E150" s="15" t="str">
        <f>IF(COUNTA(A150:D150)=0,"",IF(NOT(ISNUMBER(A150)),"Укажите дату",IF(B150="","Укажите код",IF(NOT(AND(ISTEXT(B150),LEN(B150)&gt;0,LEN(B150)&lt;=30,ISNUMBER(FIND(LEFT(B150,1),"ABCDEFGHIJKLMNOPQRSTUVWXYZ")),SUMPRODUCT((MID(B150,{1,2,3,4,5,6,7,8,9,10,11,12,13,14,15,16,17,18,19,20,21,22,23,24,25,26,27,28,29,30},1)&lt;&gt;"")*ISERROR(FIND(MID(B150,{1,2,3,4,5,6,7,8,9,10,11,12,13,14,15,16,17,18,19,20,21,22,23,24,25,26,27,28,29,30},1),"ABCDEFGHIJKLMNOPQRSTUVWXYZ0123456789-_")))=0,ISERROR(VALUE(B150)))),"Недопустимый код: только латинские буквы A-Z в верхнем регистре, цифры, - и _; начало с буквы, до 30 символов (например MILK-001)",IF(SUMPRODUCT(--EXACT('Номенклатура'!$A$6:$A$205,B150))=0,"Код не найден",IF(SUMPRODUCT(--EXACT('Номенклатура'!$A$6:$A$205,B150))&gt;1,"Код повторяется в номенклатуре",IF(NOT(ISNUMBER(C150)),"Укажите фактическое количество",IF(C150&lt;0,"Факт не может быть меньше нуля",IF(NOT(ISNUMBER('Номенклатура'!$C$2)),"Укажите дату начала учёта",IF(Q150&lt;INT('Номенклатура'!$C$2),"Дата раньше начала учёта","ОК"))))))))))</f>
        <v/>
      </c>
      <c r="F150" s="15" t="str">
        <f>IF(E150&lt;&gt;"ОК","",INDEX('Номенклатура'!$B$6:$B$205,SUMPRODUCT(EXACT('Номенклатура'!$A$6:$A$205,B150)*(ROW('Номенклатура'!$A$6:$A$205)-5)))&amp;"")</f>
        <v/>
      </c>
      <c r="G150" s="17" t="str">
        <f>IF(E150&lt;&gt;"ОК","",INDEX('Номенклатура'!$D$6:$D$205,SUMPRODUCT(EXACT('Номенклатура'!$A$6:$A$205,B150)*(ROW('Номенклатура'!$A$6:$A$205)-5)))&amp;"")</f>
        <v/>
      </c>
      <c r="H150" s="18" t="str">
        <f>IF(E150&lt;&gt;"ОК","",ROUND(N(INDEX('Номенклатура'!$F$6:$F$205,SUMPRODUCT(EXACT('Номенклатура'!$A$6:$A$205,B150)*(ROW('Номенклатура'!$A$6:$A$205)-5))))+SUMIFS('Движения'!$F$6:$F$5005,'Движения'!$B$6:$B$5005,B150,'Движения'!$A$6:$A$5005,"&lt;"&amp;(Q150+1))-SUMIFS('Движения'!$F$6:$F$5005,'Движения'!$B$6:$B$5005,B150,'Движения'!$C$6:$C$5005,"Корректировка остатка",'Движения'!$A$6:$A$5005,"&gt;="&amp;Q150,'Движения'!$A$6:$A$5005,"&lt;"&amp;(Q150+1)),6))</f>
        <v/>
      </c>
      <c r="I150" s="18" t="str">
        <f>IF(E150&lt;&gt;"ОК","",ROUND(C150-H150,6))</f>
        <v/>
      </c>
      <c r="J150" s="21" t="str">
        <f>IF(E150&lt;&gt;"ОК","",IF(P150&gt;0,ABS(I150)/P150,"нет базы"))</f>
        <v/>
      </c>
      <c r="K150" s="17" t="str">
        <f>IF(E150&lt;&gt;"ОК","",IF(I150&lt;0,"Недостача",IF(I150&gt;0,"Излишек","Совпадает")))</f>
        <v/>
      </c>
      <c r="L150" s="18" t="str">
        <f>IF(E150&lt;&gt;"ОК","",ROUND(SUMIFS('Движения'!$F$6:$F$5005,'Движения'!$B$6:$B$5005,B150,'Движения'!$C$6:$C$5005,"Корректировка остатка",'Движения'!$A$6:$A$5005,"&gt;="&amp;Q150,'Движения'!$A$6:$A$5005,"&lt;"&amp;(Q150+1)),6))</f>
        <v/>
      </c>
      <c r="M150" s="18" t="str">
        <f>IF(E150&lt;&gt;"ОК","",ROUND(I150-L150,6))</f>
        <v/>
      </c>
      <c r="N150" s="15" t="str">
        <f>IF(E150&lt;&gt;"ОК","",IF(AND(I150=0,L150=0),"Корректировка не нужна",IF(M150=0,"Корректировка внесена",IF(L150=0,"Внесите корректировку на "&amp;DAY(Q150)&amp;"."&amp;MONTH(Q150)&amp;"."&amp;YEAR(Q150)&amp;": "&amp;IF(M150&gt;0,"+","")&amp;M150&amp;" "&amp;G150,"Проверьте корректировки: внесено "&amp;L150&amp;", нужно "&amp;I150&amp;" "&amp;G150))))</f>
        <v/>
      </c>
      <c r="O150" s="22" t="str">
        <f>IF(E150&lt;&gt;"ОК","",IF(SUMPRODUCT(MAX(($B$6:$B$1005=B150)*($Q$6:$Q$1005&lt;Q150)*($E$6:$E$1005="ОК")*$Q$6:$Q$1005))&gt;0,SUMPRODUCT(MAX(($B$6:$B$1005=B150)*($Q$6:$Q$1005&lt;Q150)*($E$6:$E$1005="ОК")*$Q$6:$Q$1005))+1,INT('Номенклатура'!$C$2)))</f>
        <v/>
      </c>
      <c r="P150" s="18" t="str">
        <f>IF(E150&lt;&gt;"ОК","",-(SUMIFS('Движения'!$F$6:$F$5005,'Движения'!$B$6:$B$5005,B150,'Движения'!$C$6:$C$5005,"Расход",'Движения'!$A$6:$A$5005,"&gt;="&amp;O150,'Движения'!$A$6:$A$5005,"&lt;"&amp;(Q150+1))+SUMIFS('Движения'!$F$6:$F$5005,'Движения'!$B$6:$B$5005,B150,'Движения'!$C$6:$C$5005,"Списание",'Движения'!$A$6:$A$5005,"&gt;="&amp;O150,'Движения'!$A$6:$A$5005,"&lt;"&amp;(Q150+1))))</f>
        <v/>
      </c>
      <c r="Q150" s="18" t="str">
        <f>IF(ISNUMBER(A150),INT(A150),0)</f>
        <v/>
      </c>
    </row>
    <row r="151" spans="1:17" x14ac:dyDescent="0.25">
      <c r="A151" s="16"/>
      <c r="B151" s="13"/>
      <c r="C151" s="14"/>
      <c r="D151" s="13"/>
      <c r="E151" s="15" t="str">
        <f>IF(COUNTA(A151:D151)=0,"",IF(NOT(ISNUMBER(A151)),"Укажите дату",IF(B151="","Укажите код",IF(NOT(AND(ISTEXT(B151),LEN(B151)&gt;0,LEN(B151)&lt;=30,ISNUMBER(FIND(LEFT(B151,1),"ABCDEFGHIJKLMNOPQRSTUVWXYZ")),SUMPRODUCT((MID(B151,{1,2,3,4,5,6,7,8,9,10,11,12,13,14,15,16,17,18,19,20,21,22,23,24,25,26,27,28,29,30},1)&lt;&gt;"")*ISERROR(FIND(MID(B151,{1,2,3,4,5,6,7,8,9,10,11,12,13,14,15,16,17,18,19,20,21,22,23,24,25,26,27,28,29,30},1),"ABCDEFGHIJKLMNOPQRSTUVWXYZ0123456789-_")))=0,ISERROR(VALUE(B151)))),"Недопустимый код: только латинские буквы A-Z в верхнем регистре, цифры, - и _; начало с буквы, до 30 символов (например MILK-001)",IF(SUMPRODUCT(--EXACT('Номенклатура'!$A$6:$A$205,B151))=0,"Код не найден",IF(SUMPRODUCT(--EXACT('Номенклатура'!$A$6:$A$205,B151))&gt;1,"Код повторяется в номенклатуре",IF(NOT(ISNUMBER(C151)),"Укажите фактическое количество",IF(C151&lt;0,"Факт не может быть меньше нуля",IF(NOT(ISNUMBER('Номенклатура'!$C$2)),"Укажите дату начала учёта",IF(Q151&lt;INT('Номенклатура'!$C$2),"Дата раньше начала учёта","ОК"))))))))))</f>
        <v/>
      </c>
      <c r="F151" s="15" t="str">
        <f>IF(E151&lt;&gt;"ОК","",INDEX('Номенклатура'!$B$6:$B$205,SUMPRODUCT(EXACT('Номенклатура'!$A$6:$A$205,B151)*(ROW('Номенклатура'!$A$6:$A$205)-5)))&amp;"")</f>
        <v/>
      </c>
      <c r="G151" s="17" t="str">
        <f>IF(E151&lt;&gt;"ОК","",INDEX('Номенклатура'!$D$6:$D$205,SUMPRODUCT(EXACT('Номенклатура'!$A$6:$A$205,B151)*(ROW('Номенклатура'!$A$6:$A$205)-5)))&amp;"")</f>
        <v/>
      </c>
      <c r="H151" s="18" t="str">
        <f>IF(E151&lt;&gt;"ОК","",ROUND(N(INDEX('Номенклатура'!$F$6:$F$205,SUMPRODUCT(EXACT('Номенклатура'!$A$6:$A$205,B151)*(ROW('Номенклатура'!$A$6:$A$205)-5))))+SUMIFS('Движения'!$F$6:$F$5005,'Движения'!$B$6:$B$5005,B151,'Движения'!$A$6:$A$5005,"&lt;"&amp;(Q151+1))-SUMIFS('Движения'!$F$6:$F$5005,'Движения'!$B$6:$B$5005,B151,'Движения'!$C$6:$C$5005,"Корректировка остатка",'Движения'!$A$6:$A$5005,"&gt;="&amp;Q151,'Движения'!$A$6:$A$5005,"&lt;"&amp;(Q151+1)),6))</f>
        <v/>
      </c>
      <c r="I151" s="18" t="str">
        <f>IF(E151&lt;&gt;"ОК","",ROUND(C151-H151,6))</f>
        <v/>
      </c>
      <c r="J151" s="21" t="str">
        <f>IF(E151&lt;&gt;"ОК","",IF(P151&gt;0,ABS(I151)/P151,"нет базы"))</f>
        <v/>
      </c>
      <c r="K151" s="17" t="str">
        <f>IF(E151&lt;&gt;"ОК","",IF(I151&lt;0,"Недостача",IF(I151&gt;0,"Излишек","Совпадает")))</f>
        <v/>
      </c>
      <c r="L151" s="18" t="str">
        <f>IF(E151&lt;&gt;"ОК","",ROUND(SUMIFS('Движения'!$F$6:$F$5005,'Движения'!$B$6:$B$5005,B151,'Движения'!$C$6:$C$5005,"Корректировка остатка",'Движения'!$A$6:$A$5005,"&gt;="&amp;Q151,'Движения'!$A$6:$A$5005,"&lt;"&amp;(Q151+1)),6))</f>
        <v/>
      </c>
      <c r="M151" s="18" t="str">
        <f>IF(E151&lt;&gt;"ОК","",ROUND(I151-L151,6))</f>
        <v/>
      </c>
      <c r="N151" s="15" t="str">
        <f>IF(E151&lt;&gt;"ОК","",IF(AND(I151=0,L151=0),"Корректировка не нужна",IF(M151=0,"Корректировка внесена",IF(L151=0,"Внесите корректировку на "&amp;DAY(Q151)&amp;"."&amp;MONTH(Q151)&amp;"."&amp;YEAR(Q151)&amp;": "&amp;IF(M151&gt;0,"+","")&amp;M151&amp;" "&amp;G151,"Проверьте корректировки: внесено "&amp;L151&amp;", нужно "&amp;I151&amp;" "&amp;G151))))</f>
        <v/>
      </c>
      <c r="O151" s="22" t="str">
        <f>IF(E151&lt;&gt;"ОК","",IF(SUMPRODUCT(MAX(($B$6:$B$1005=B151)*($Q$6:$Q$1005&lt;Q151)*($E$6:$E$1005="ОК")*$Q$6:$Q$1005))&gt;0,SUMPRODUCT(MAX(($B$6:$B$1005=B151)*($Q$6:$Q$1005&lt;Q151)*($E$6:$E$1005="ОК")*$Q$6:$Q$1005))+1,INT('Номенклатура'!$C$2)))</f>
        <v/>
      </c>
      <c r="P151" s="18" t="str">
        <f>IF(E151&lt;&gt;"ОК","",-(SUMIFS('Движения'!$F$6:$F$5005,'Движения'!$B$6:$B$5005,B151,'Движения'!$C$6:$C$5005,"Расход",'Движения'!$A$6:$A$5005,"&gt;="&amp;O151,'Движения'!$A$6:$A$5005,"&lt;"&amp;(Q151+1))+SUMIFS('Движения'!$F$6:$F$5005,'Движения'!$B$6:$B$5005,B151,'Движения'!$C$6:$C$5005,"Списание",'Движения'!$A$6:$A$5005,"&gt;="&amp;O151,'Движения'!$A$6:$A$5005,"&lt;"&amp;(Q151+1))))</f>
        <v/>
      </c>
      <c r="Q151" s="18" t="str">
        <f>IF(ISNUMBER(A151),INT(A151),0)</f>
        <v/>
      </c>
    </row>
    <row r="152" spans="1:17" x14ac:dyDescent="0.25">
      <c r="A152" s="16"/>
      <c r="B152" s="13"/>
      <c r="C152" s="14"/>
      <c r="D152" s="13"/>
      <c r="E152" s="15" t="str">
        <f>IF(COUNTA(A152:D152)=0,"",IF(NOT(ISNUMBER(A152)),"Укажите дату",IF(B152="","Укажите код",IF(NOT(AND(ISTEXT(B152),LEN(B152)&gt;0,LEN(B152)&lt;=30,ISNUMBER(FIND(LEFT(B152,1),"ABCDEFGHIJKLMNOPQRSTUVWXYZ")),SUMPRODUCT((MID(B152,{1,2,3,4,5,6,7,8,9,10,11,12,13,14,15,16,17,18,19,20,21,22,23,24,25,26,27,28,29,30},1)&lt;&gt;"")*ISERROR(FIND(MID(B152,{1,2,3,4,5,6,7,8,9,10,11,12,13,14,15,16,17,18,19,20,21,22,23,24,25,26,27,28,29,30},1),"ABCDEFGHIJKLMNOPQRSTUVWXYZ0123456789-_")))=0,ISERROR(VALUE(B152)))),"Недопустимый код: только латинские буквы A-Z в верхнем регистре, цифры, - и _; начало с буквы, до 30 символов (например MILK-001)",IF(SUMPRODUCT(--EXACT('Номенклатура'!$A$6:$A$205,B152))=0,"Код не найден",IF(SUMPRODUCT(--EXACT('Номенклатура'!$A$6:$A$205,B152))&gt;1,"Код повторяется в номенклатуре",IF(NOT(ISNUMBER(C152)),"Укажите фактическое количество",IF(C152&lt;0,"Факт не может быть меньше нуля",IF(NOT(ISNUMBER('Номенклатура'!$C$2)),"Укажите дату начала учёта",IF(Q152&lt;INT('Номенклатура'!$C$2),"Дата раньше начала учёта","ОК"))))))))))</f>
        <v/>
      </c>
      <c r="F152" s="15" t="str">
        <f>IF(E152&lt;&gt;"ОК","",INDEX('Номенклатура'!$B$6:$B$205,SUMPRODUCT(EXACT('Номенклатура'!$A$6:$A$205,B152)*(ROW('Номенклатура'!$A$6:$A$205)-5)))&amp;"")</f>
        <v/>
      </c>
      <c r="G152" s="17" t="str">
        <f>IF(E152&lt;&gt;"ОК","",INDEX('Номенклатура'!$D$6:$D$205,SUMPRODUCT(EXACT('Номенклатура'!$A$6:$A$205,B152)*(ROW('Номенклатура'!$A$6:$A$205)-5)))&amp;"")</f>
        <v/>
      </c>
      <c r="H152" s="18" t="str">
        <f>IF(E152&lt;&gt;"ОК","",ROUND(N(INDEX('Номенклатура'!$F$6:$F$205,SUMPRODUCT(EXACT('Номенклатура'!$A$6:$A$205,B152)*(ROW('Номенклатура'!$A$6:$A$205)-5))))+SUMIFS('Движения'!$F$6:$F$5005,'Движения'!$B$6:$B$5005,B152,'Движения'!$A$6:$A$5005,"&lt;"&amp;(Q152+1))-SUMIFS('Движения'!$F$6:$F$5005,'Движения'!$B$6:$B$5005,B152,'Движения'!$C$6:$C$5005,"Корректировка остатка",'Движения'!$A$6:$A$5005,"&gt;="&amp;Q152,'Движения'!$A$6:$A$5005,"&lt;"&amp;(Q152+1)),6))</f>
        <v/>
      </c>
      <c r="I152" s="18" t="str">
        <f>IF(E152&lt;&gt;"ОК","",ROUND(C152-H152,6))</f>
        <v/>
      </c>
      <c r="J152" s="21" t="str">
        <f>IF(E152&lt;&gt;"ОК","",IF(P152&gt;0,ABS(I152)/P152,"нет базы"))</f>
        <v/>
      </c>
      <c r="K152" s="17" t="str">
        <f>IF(E152&lt;&gt;"ОК","",IF(I152&lt;0,"Недостача",IF(I152&gt;0,"Излишек","Совпадает")))</f>
        <v/>
      </c>
      <c r="L152" s="18" t="str">
        <f>IF(E152&lt;&gt;"ОК","",ROUND(SUMIFS('Движения'!$F$6:$F$5005,'Движения'!$B$6:$B$5005,B152,'Движения'!$C$6:$C$5005,"Корректировка остатка",'Движения'!$A$6:$A$5005,"&gt;="&amp;Q152,'Движения'!$A$6:$A$5005,"&lt;"&amp;(Q152+1)),6))</f>
        <v/>
      </c>
      <c r="M152" s="18" t="str">
        <f>IF(E152&lt;&gt;"ОК","",ROUND(I152-L152,6))</f>
        <v/>
      </c>
      <c r="N152" s="15" t="str">
        <f>IF(E152&lt;&gt;"ОК","",IF(AND(I152=0,L152=0),"Корректировка не нужна",IF(M152=0,"Корректировка внесена",IF(L152=0,"Внесите корректировку на "&amp;DAY(Q152)&amp;"."&amp;MONTH(Q152)&amp;"."&amp;YEAR(Q152)&amp;": "&amp;IF(M152&gt;0,"+","")&amp;M152&amp;" "&amp;G152,"Проверьте корректировки: внесено "&amp;L152&amp;", нужно "&amp;I152&amp;" "&amp;G152))))</f>
        <v/>
      </c>
      <c r="O152" s="22" t="str">
        <f>IF(E152&lt;&gt;"ОК","",IF(SUMPRODUCT(MAX(($B$6:$B$1005=B152)*($Q$6:$Q$1005&lt;Q152)*($E$6:$E$1005="ОК")*$Q$6:$Q$1005))&gt;0,SUMPRODUCT(MAX(($B$6:$B$1005=B152)*($Q$6:$Q$1005&lt;Q152)*($E$6:$E$1005="ОК")*$Q$6:$Q$1005))+1,INT('Номенклатура'!$C$2)))</f>
        <v/>
      </c>
      <c r="P152" s="18" t="str">
        <f>IF(E152&lt;&gt;"ОК","",-(SUMIFS('Движения'!$F$6:$F$5005,'Движения'!$B$6:$B$5005,B152,'Движения'!$C$6:$C$5005,"Расход",'Движения'!$A$6:$A$5005,"&gt;="&amp;O152,'Движения'!$A$6:$A$5005,"&lt;"&amp;(Q152+1))+SUMIFS('Движения'!$F$6:$F$5005,'Движения'!$B$6:$B$5005,B152,'Движения'!$C$6:$C$5005,"Списание",'Движения'!$A$6:$A$5005,"&gt;="&amp;O152,'Движения'!$A$6:$A$5005,"&lt;"&amp;(Q152+1))))</f>
        <v/>
      </c>
      <c r="Q152" s="18" t="str">
        <f>IF(ISNUMBER(A152),INT(A152),0)</f>
        <v/>
      </c>
    </row>
    <row r="153" spans="1:17" x14ac:dyDescent="0.25">
      <c r="A153" s="16"/>
      <c r="B153" s="13"/>
      <c r="C153" s="14"/>
      <c r="D153" s="13"/>
      <c r="E153" s="15" t="str">
        <f>IF(COUNTA(A153:D153)=0,"",IF(NOT(ISNUMBER(A153)),"Укажите дату",IF(B153="","Укажите код",IF(NOT(AND(ISTEXT(B153),LEN(B153)&gt;0,LEN(B153)&lt;=30,ISNUMBER(FIND(LEFT(B153,1),"ABCDEFGHIJKLMNOPQRSTUVWXYZ")),SUMPRODUCT((MID(B153,{1,2,3,4,5,6,7,8,9,10,11,12,13,14,15,16,17,18,19,20,21,22,23,24,25,26,27,28,29,30},1)&lt;&gt;"")*ISERROR(FIND(MID(B153,{1,2,3,4,5,6,7,8,9,10,11,12,13,14,15,16,17,18,19,20,21,22,23,24,25,26,27,28,29,30},1),"ABCDEFGHIJKLMNOPQRSTUVWXYZ0123456789-_")))=0,ISERROR(VALUE(B153)))),"Недопустимый код: только латинские буквы A-Z в верхнем регистре, цифры, - и _; начало с буквы, до 30 символов (например MILK-001)",IF(SUMPRODUCT(--EXACT('Номенклатура'!$A$6:$A$205,B153))=0,"Код не найден",IF(SUMPRODUCT(--EXACT('Номенклатура'!$A$6:$A$205,B153))&gt;1,"Код повторяется в номенклатуре",IF(NOT(ISNUMBER(C153)),"Укажите фактическое количество",IF(C153&lt;0,"Факт не может быть меньше нуля",IF(NOT(ISNUMBER('Номенклатура'!$C$2)),"Укажите дату начала учёта",IF(Q153&lt;INT('Номенклатура'!$C$2),"Дата раньше начала учёта","ОК"))))))))))</f>
        <v/>
      </c>
      <c r="F153" s="15" t="str">
        <f>IF(E153&lt;&gt;"ОК","",INDEX('Номенклатура'!$B$6:$B$205,SUMPRODUCT(EXACT('Номенклатура'!$A$6:$A$205,B153)*(ROW('Номенклатура'!$A$6:$A$205)-5)))&amp;"")</f>
        <v/>
      </c>
      <c r="G153" s="17" t="str">
        <f>IF(E153&lt;&gt;"ОК","",INDEX('Номенклатура'!$D$6:$D$205,SUMPRODUCT(EXACT('Номенклатура'!$A$6:$A$205,B153)*(ROW('Номенклатура'!$A$6:$A$205)-5)))&amp;"")</f>
        <v/>
      </c>
      <c r="H153" s="18" t="str">
        <f>IF(E153&lt;&gt;"ОК","",ROUND(N(INDEX('Номенклатура'!$F$6:$F$205,SUMPRODUCT(EXACT('Номенклатура'!$A$6:$A$205,B153)*(ROW('Номенклатура'!$A$6:$A$205)-5))))+SUMIFS('Движения'!$F$6:$F$5005,'Движения'!$B$6:$B$5005,B153,'Движения'!$A$6:$A$5005,"&lt;"&amp;(Q153+1))-SUMIFS('Движения'!$F$6:$F$5005,'Движения'!$B$6:$B$5005,B153,'Движения'!$C$6:$C$5005,"Корректировка остатка",'Движения'!$A$6:$A$5005,"&gt;="&amp;Q153,'Движения'!$A$6:$A$5005,"&lt;"&amp;(Q153+1)),6))</f>
        <v/>
      </c>
      <c r="I153" s="18" t="str">
        <f>IF(E153&lt;&gt;"ОК","",ROUND(C153-H153,6))</f>
        <v/>
      </c>
      <c r="J153" s="21" t="str">
        <f>IF(E153&lt;&gt;"ОК","",IF(P153&gt;0,ABS(I153)/P153,"нет базы"))</f>
        <v/>
      </c>
      <c r="K153" s="17" t="str">
        <f>IF(E153&lt;&gt;"ОК","",IF(I153&lt;0,"Недостача",IF(I153&gt;0,"Излишек","Совпадает")))</f>
        <v/>
      </c>
      <c r="L153" s="18" t="str">
        <f>IF(E153&lt;&gt;"ОК","",ROUND(SUMIFS('Движения'!$F$6:$F$5005,'Движения'!$B$6:$B$5005,B153,'Движения'!$C$6:$C$5005,"Корректировка остатка",'Движения'!$A$6:$A$5005,"&gt;="&amp;Q153,'Движения'!$A$6:$A$5005,"&lt;"&amp;(Q153+1)),6))</f>
        <v/>
      </c>
      <c r="M153" s="18" t="str">
        <f>IF(E153&lt;&gt;"ОК","",ROUND(I153-L153,6))</f>
        <v/>
      </c>
      <c r="N153" s="15" t="str">
        <f>IF(E153&lt;&gt;"ОК","",IF(AND(I153=0,L153=0),"Корректировка не нужна",IF(M153=0,"Корректировка внесена",IF(L153=0,"Внесите корректировку на "&amp;DAY(Q153)&amp;"."&amp;MONTH(Q153)&amp;"."&amp;YEAR(Q153)&amp;": "&amp;IF(M153&gt;0,"+","")&amp;M153&amp;" "&amp;G153,"Проверьте корректировки: внесено "&amp;L153&amp;", нужно "&amp;I153&amp;" "&amp;G153))))</f>
        <v/>
      </c>
      <c r="O153" s="22" t="str">
        <f>IF(E153&lt;&gt;"ОК","",IF(SUMPRODUCT(MAX(($B$6:$B$1005=B153)*($Q$6:$Q$1005&lt;Q153)*($E$6:$E$1005="ОК")*$Q$6:$Q$1005))&gt;0,SUMPRODUCT(MAX(($B$6:$B$1005=B153)*($Q$6:$Q$1005&lt;Q153)*($E$6:$E$1005="ОК")*$Q$6:$Q$1005))+1,INT('Номенклатура'!$C$2)))</f>
        <v/>
      </c>
      <c r="P153" s="18" t="str">
        <f>IF(E153&lt;&gt;"ОК","",-(SUMIFS('Движения'!$F$6:$F$5005,'Движения'!$B$6:$B$5005,B153,'Движения'!$C$6:$C$5005,"Расход",'Движения'!$A$6:$A$5005,"&gt;="&amp;O153,'Движения'!$A$6:$A$5005,"&lt;"&amp;(Q153+1))+SUMIFS('Движения'!$F$6:$F$5005,'Движения'!$B$6:$B$5005,B153,'Движения'!$C$6:$C$5005,"Списание",'Движения'!$A$6:$A$5005,"&gt;="&amp;O153,'Движения'!$A$6:$A$5005,"&lt;"&amp;(Q153+1))))</f>
        <v/>
      </c>
      <c r="Q153" s="18" t="str">
        <f>IF(ISNUMBER(A153),INT(A153),0)</f>
        <v/>
      </c>
    </row>
    <row r="154" spans="1:17" x14ac:dyDescent="0.25">
      <c r="A154" s="16"/>
      <c r="B154" s="13"/>
      <c r="C154" s="14"/>
      <c r="D154" s="13"/>
      <c r="E154" s="15" t="str">
        <f>IF(COUNTA(A154:D154)=0,"",IF(NOT(ISNUMBER(A154)),"Укажите дату",IF(B154="","Укажите код",IF(NOT(AND(ISTEXT(B154),LEN(B154)&gt;0,LEN(B154)&lt;=30,ISNUMBER(FIND(LEFT(B154,1),"ABCDEFGHIJKLMNOPQRSTUVWXYZ")),SUMPRODUCT((MID(B154,{1,2,3,4,5,6,7,8,9,10,11,12,13,14,15,16,17,18,19,20,21,22,23,24,25,26,27,28,29,30},1)&lt;&gt;"")*ISERROR(FIND(MID(B154,{1,2,3,4,5,6,7,8,9,10,11,12,13,14,15,16,17,18,19,20,21,22,23,24,25,26,27,28,29,30},1),"ABCDEFGHIJKLMNOPQRSTUVWXYZ0123456789-_")))=0,ISERROR(VALUE(B154)))),"Недопустимый код: только латинские буквы A-Z в верхнем регистре, цифры, - и _; начало с буквы, до 30 символов (например MILK-001)",IF(SUMPRODUCT(--EXACT('Номенклатура'!$A$6:$A$205,B154))=0,"Код не найден",IF(SUMPRODUCT(--EXACT('Номенклатура'!$A$6:$A$205,B154))&gt;1,"Код повторяется в номенклатуре",IF(NOT(ISNUMBER(C154)),"Укажите фактическое количество",IF(C154&lt;0,"Факт не может быть меньше нуля",IF(NOT(ISNUMBER('Номенклатура'!$C$2)),"Укажите дату начала учёта",IF(Q154&lt;INT('Номенклатура'!$C$2),"Дата раньше начала учёта","ОК"))))))))))</f>
        <v/>
      </c>
      <c r="F154" s="15" t="str">
        <f>IF(E154&lt;&gt;"ОК","",INDEX('Номенклатура'!$B$6:$B$205,SUMPRODUCT(EXACT('Номенклатура'!$A$6:$A$205,B154)*(ROW('Номенклатура'!$A$6:$A$205)-5)))&amp;"")</f>
        <v/>
      </c>
      <c r="G154" s="17" t="str">
        <f>IF(E154&lt;&gt;"ОК","",INDEX('Номенклатура'!$D$6:$D$205,SUMPRODUCT(EXACT('Номенклатура'!$A$6:$A$205,B154)*(ROW('Номенклатура'!$A$6:$A$205)-5)))&amp;"")</f>
        <v/>
      </c>
      <c r="H154" s="18" t="str">
        <f>IF(E154&lt;&gt;"ОК","",ROUND(N(INDEX('Номенклатура'!$F$6:$F$205,SUMPRODUCT(EXACT('Номенклатура'!$A$6:$A$205,B154)*(ROW('Номенклатура'!$A$6:$A$205)-5))))+SUMIFS('Движения'!$F$6:$F$5005,'Движения'!$B$6:$B$5005,B154,'Движения'!$A$6:$A$5005,"&lt;"&amp;(Q154+1))-SUMIFS('Движения'!$F$6:$F$5005,'Движения'!$B$6:$B$5005,B154,'Движения'!$C$6:$C$5005,"Корректировка остатка",'Движения'!$A$6:$A$5005,"&gt;="&amp;Q154,'Движения'!$A$6:$A$5005,"&lt;"&amp;(Q154+1)),6))</f>
        <v/>
      </c>
      <c r="I154" s="18" t="str">
        <f>IF(E154&lt;&gt;"ОК","",ROUND(C154-H154,6))</f>
        <v/>
      </c>
      <c r="J154" s="21" t="str">
        <f>IF(E154&lt;&gt;"ОК","",IF(P154&gt;0,ABS(I154)/P154,"нет базы"))</f>
        <v/>
      </c>
      <c r="K154" s="17" t="str">
        <f>IF(E154&lt;&gt;"ОК","",IF(I154&lt;0,"Недостача",IF(I154&gt;0,"Излишек","Совпадает")))</f>
        <v/>
      </c>
      <c r="L154" s="18" t="str">
        <f>IF(E154&lt;&gt;"ОК","",ROUND(SUMIFS('Движения'!$F$6:$F$5005,'Движения'!$B$6:$B$5005,B154,'Движения'!$C$6:$C$5005,"Корректировка остатка",'Движения'!$A$6:$A$5005,"&gt;="&amp;Q154,'Движения'!$A$6:$A$5005,"&lt;"&amp;(Q154+1)),6))</f>
        <v/>
      </c>
      <c r="M154" s="18" t="str">
        <f>IF(E154&lt;&gt;"ОК","",ROUND(I154-L154,6))</f>
        <v/>
      </c>
      <c r="N154" s="15" t="str">
        <f>IF(E154&lt;&gt;"ОК","",IF(AND(I154=0,L154=0),"Корректировка не нужна",IF(M154=0,"Корректировка внесена",IF(L154=0,"Внесите корректировку на "&amp;DAY(Q154)&amp;"."&amp;MONTH(Q154)&amp;"."&amp;YEAR(Q154)&amp;": "&amp;IF(M154&gt;0,"+","")&amp;M154&amp;" "&amp;G154,"Проверьте корректировки: внесено "&amp;L154&amp;", нужно "&amp;I154&amp;" "&amp;G154))))</f>
        <v/>
      </c>
      <c r="O154" s="22" t="str">
        <f>IF(E154&lt;&gt;"ОК","",IF(SUMPRODUCT(MAX(($B$6:$B$1005=B154)*($Q$6:$Q$1005&lt;Q154)*($E$6:$E$1005="ОК")*$Q$6:$Q$1005))&gt;0,SUMPRODUCT(MAX(($B$6:$B$1005=B154)*($Q$6:$Q$1005&lt;Q154)*($E$6:$E$1005="ОК")*$Q$6:$Q$1005))+1,INT('Номенклатура'!$C$2)))</f>
        <v/>
      </c>
      <c r="P154" s="18" t="str">
        <f>IF(E154&lt;&gt;"ОК","",-(SUMIFS('Движения'!$F$6:$F$5005,'Движения'!$B$6:$B$5005,B154,'Движения'!$C$6:$C$5005,"Расход",'Движения'!$A$6:$A$5005,"&gt;="&amp;O154,'Движения'!$A$6:$A$5005,"&lt;"&amp;(Q154+1))+SUMIFS('Движения'!$F$6:$F$5005,'Движения'!$B$6:$B$5005,B154,'Движения'!$C$6:$C$5005,"Списание",'Движения'!$A$6:$A$5005,"&gt;="&amp;O154,'Движения'!$A$6:$A$5005,"&lt;"&amp;(Q154+1))))</f>
        <v/>
      </c>
      <c r="Q154" s="18" t="str">
        <f>IF(ISNUMBER(A154),INT(A154),0)</f>
        <v/>
      </c>
    </row>
    <row r="155" spans="1:17" x14ac:dyDescent="0.25">
      <c r="A155" s="16"/>
      <c r="B155" s="13"/>
      <c r="C155" s="14"/>
      <c r="D155" s="13"/>
      <c r="E155" s="15" t="str">
        <f>IF(COUNTA(A155:D155)=0,"",IF(NOT(ISNUMBER(A155)),"Укажите дату",IF(B155="","Укажите код",IF(NOT(AND(ISTEXT(B155),LEN(B155)&gt;0,LEN(B155)&lt;=30,ISNUMBER(FIND(LEFT(B155,1),"ABCDEFGHIJKLMNOPQRSTUVWXYZ")),SUMPRODUCT((MID(B155,{1,2,3,4,5,6,7,8,9,10,11,12,13,14,15,16,17,18,19,20,21,22,23,24,25,26,27,28,29,30},1)&lt;&gt;"")*ISERROR(FIND(MID(B155,{1,2,3,4,5,6,7,8,9,10,11,12,13,14,15,16,17,18,19,20,21,22,23,24,25,26,27,28,29,30},1),"ABCDEFGHIJKLMNOPQRSTUVWXYZ0123456789-_")))=0,ISERROR(VALUE(B155)))),"Недопустимый код: только латинские буквы A-Z в верхнем регистре, цифры, - и _; начало с буквы, до 30 символов (например MILK-001)",IF(SUMPRODUCT(--EXACT('Номенклатура'!$A$6:$A$205,B155))=0,"Код не найден",IF(SUMPRODUCT(--EXACT('Номенклатура'!$A$6:$A$205,B155))&gt;1,"Код повторяется в номенклатуре",IF(NOT(ISNUMBER(C155)),"Укажите фактическое количество",IF(C155&lt;0,"Факт не может быть меньше нуля",IF(NOT(ISNUMBER('Номенклатура'!$C$2)),"Укажите дату начала учёта",IF(Q155&lt;INT('Номенклатура'!$C$2),"Дата раньше начала учёта","ОК"))))))))))</f>
        <v/>
      </c>
      <c r="F155" s="15" t="str">
        <f>IF(E155&lt;&gt;"ОК","",INDEX('Номенклатура'!$B$6:$B$205,SUMPRODUCT(EXACT('Номенклатура'!$A$6:$A$205,B155)*(ROW('Номенклатура'!$A$6:$A$205)-5)))&amp;"")</f>
        <v/>
      </c>
      <c r="G155" s="17" t="str">
        <f>IF(E155&lt;&gt;"ОК","",INDEX('Номенклатура'!$D$6:$D$205,SUMPRODUCT(EXACT('Номенклатура'!$A$6:$A$205,B155)*(ROW('Номенклатура'!$A$6:$A$205)-5)))&amp;"")</f>
        <v/>
      </c>
      <c r="H155" s="18" t="str">
        <f>IF(E155&lt;&gt;"ОК","",ROUND(N(INDEX('Номенклатура'!$F$6:$F$205,SUMPRODUCT(EXACT('Номенклатура'!$A$6:$A$205,B155)*(ROW('Номенклатура'!$A$6:$A$205)-5))))+SUMIFS('Движения'!$F$6:$F$5005,'Движения'!$B$6:$B$5005,B155,'Движения'!$A$6:$A$5005,"&lt;"&amp;(Q155+1))-SUMIFS('Движения'!$F$6:$F$5005,'Движения'!$B$6:$B$5005,B155,'Движения'!$C$6:$C$5005,"Корректировка остатка",'Движения'!$A$6:$A$5005,"&gt;="&amp;Q155,'Движения'!$A$6:$A$5005,"&lt;"&amp;(Q155+1)),6))</f>
        <v/>
      </c>
      <c r="I155" s="18" t="str">
        <f>IF(E155&lt;&gt;"ОК","",ROUND(C155-H155,6))</f>
        <v/>
      </c>
      <c r="J155" s="21" t="str">
        <f>IF(E155&lt;&gt;"ОК","",IF(P155&gt;0,ABS(I155)/P155,"нет базы"))</f>
        <v/>
      </c>
      <c r="K155" s="17" t="str">
        <f>IF(E155&lt;&gt;"ОК","",IF(I155&lt;0,"Недостача",IF(I155&gt;0,"Излишек","Совпадает")))</f>
        <v/>
      </c>
      <c r="L155" s="18" t="str">
        <f>IF(E155&lt;&gt;"ОК","",ROUND(SUMIFS('Движения'!$F$6:$F$5005,'Движения'!$B$6:$B$5005,B155,'Движения'!$C$6:$C$5005,"Корректировка остатка",'Движения'!$A$6:$A$5005,"&gt;="&amp;Q155,'Движения'!$A$6:$A$5005,"&lt;"&amp;(Q155+1)),6))</f>
        <v/>
      </c>
      <c r="M155" s="18" t="str">
        <f>IF(E155&lt;&gt;"ОК","",ROUND(I155-L155,6))</f>
        <v/>
      </c>
      <c r="N155" s="15" t="str">
        <f>IF(E155&lt;&gt;"ОК","",IF(AND(I155=0,L155=0),"Корректировка не нужна",IF(M155=0,"Корректировка внесена",IF(L155=0,"Внесите корректировку на "&amp;DAY(Q155)&amp;"."&amp;MONTH(Q155)&amp;"."&amp;YEAR(Q155)&amp;": "&amp;IF(M155&gt;0,"+","")&amp;M155&amp;" "&amp;G155,"Проверьте корректировки: внесено "&amp;L155&amp;", нужно "&amp;I155&amp;" "&amp;G155))))</f>
        <v/>
      </c>
      <c r="O155" s="22" t="str">
        <f>IF(E155&lt;&gt;"ОК","",IF(SUMPRODUCT(MAX(($B$6:$B$1005=B155)*($Q$6:$Q$1005&lt;Q155)*($E$6:$E$1005="ОК")*$Q$6:$Q$1005))&gt;0,SUMPRODUCT(MAX(($B$6:$B$1005=B155)*($Q$6:$Q$1005&lt;Q155)*($E$6:$E$1005="ОК")*$Q$6:$Q$1005))+1,INT('Номенклатура'!$C$2)))</f>
        <v/>
      </c>
      <c r="P155" s="18" t="str">
        <f>IF(E155&lt;&gt;"ОК","",-(SUMIFS('Движения'!$F$6:$F$5005,'Движения'!$B$6:$B$5005,B155,'Движения'!$C$6:$C$5005,"Расход",'Движения'!$A$6:$A$5005,"&gt;="&amp;O155,'Движения'!$A$6:$A$5005,"&lt;"&amp;(Q155+1))+SUMIFS('Движения'!$F$6:$F$5005,'Движения'!$B$6:$B$5005,B155,'Движения'!$C$6:$C$5005,"Списание",'Движения'!$A$6:$A$5005,"&gt;="&amp;O155,'Движения'!$A$6:$A$5005,"&lt;"&amp;(Q155+1))))</f>
        <v/>
      </c>
      <c r="Q155" s="18" t="str">
        <f>IF(ISNUMBER(A155),INT(A155),0)</f>
        <v/>
      </c>
    </row>
    <row r="156" spans="1:17" x14ac:dyDescent="0.25">
      <c r="A156" s="16"/>
      <c r="B156" s="13"/>
      <c r="C156" s="14"/>
      <c r="D156" s="13"/>
      <c r="E156" s="15" t="str">
        <f>IF(COUNTA(A156:D156)=0,"",IF(NOT(ISNUMBER(A156)),"Укажите дату",IF(B156="","Укажите код",IF(NOT(AND(ISTEXT(B156),LEN(B156)&gt;0,LEN(B156)&lt;=30,ISNUMBER(FIND(LEFT(B156,1),"ABCDEFGHIJKLMNOPQRSTUVWXYZ")),SUMPRODUCT((MID(B156,{1,2,3,4,5,6,7,8,9,10,11,12,13,14,15,16,17,18,19,20,21,22,23,24,25,26,27,28,29,30},1)&lt;&gt;"")*ISERROR(FIND(MID(B156,{1,2,3,4,5,6,7,8,9,10,11,12,13,14,15,16,17,18,19,20,21,22,23,24,25,26,27,28,29,30},1),"ABCDEFGHIJKLMNOPQRSTUVWXYZ0123456789-_")))=0,ISERROR(VALUE(B156)))),"Недопустимый код: только латинские буквы A-Z в верхнем регистре, цифры, - и _; начало с буквы, до 30 символов (например MILK-001)",IF(SUMPRODUCT(--EXACT('Номенклатура'!$A$6:$A$205,B156))=0,"Код не найден",IF(SUMPRODUCT(--EXACT('Номенклатура'!$A$6:$A$205,B156))&gt;1,"Код повторяется в номенклатуре",IF(NOT(ISNUMBER(C156)),"Укажите фактическое количество",IF(C156&lt;0,"Факт не может быть меньше нуля",IF(NOT(ISNUMBER('Номенклатура'!$C$2)),"Укажите дату начала учёта",IF(Q156&lt;INT('Номенклатура'!$C$2),"Дата раньше начала учёта","ОК"))))))))))</f>
        <v/>
      </c>
      <c r="F156" s="15" t="str">
        <f>IF(E156&lt;&gt;"ОК","",INDEX('Номенклатура'!$B$6:$B$205,SUMPRODUCT(EXACT('Номенклатура'!$A$6:$A$205,B156)*(ROW('Номенклатура'!$A$6:$A$205)-5)))&amp;"")</f>
        <v/>
      </c>
      <c r="G156" s="17" t="str">
        <f>IF(E156&lt;&gt;"ОК","",INDEX('Номенклатура'!$D$6:$D$205,SUMPRODUCT(EXACT('Номенклатура'!$A$6:$A$205,B156)*(ROW('Номенклатура'!$A$6:$A$205)-5)))&amp;"")</f>
        <v/>
      </c>
      <c r="H156" s="18" t="str">
        <f>IF(E156&lt;&gt;"ОК","",ROUND(N(INDEX('Номенклатура'!$F$6:$F$205,SUMPRODUCT(EXACT('Номенклатура'!$A$6:$A$205,B156)*(ROW('Номенклатура'!$A$6:$A$205)-5))))+SUMIFS('Движения'!$F$6:$F$5005,'Движения'!$B$6:$B$5005,B156,'Движения'!$A$6:$A$5005,"&lt;"&amp;(Q156+1))-SUMIFS('Движения'!$F$6:$F$5005,'Движения'!$B$6:$B$5005,B156,'Движения'!$C$6:$C$5005,"Корректировка остатка",'Движения'!$A$6:$A$5005,"&gt;="&amp;Q156,'Движения'!$A$6:$A$5005,"&lt;"&amp;(Q156+1)),6))</f>
        <v/>
      </c>
      <c r="I156" s="18" t="str">
        <f>IF(E156&lt;&gt;"ОК","",ROUND(C156-H156,6))</f>
        <v/>
      </c>
      <c r="J156" s="21" t="str">
        <f>IF(E156&lt;&gt;"ОК","",IF(P156&gt;0,ABS(I156)/P156,"нет базы"))</f>
        <v/>
      </c>
      <c r="K156" s="17" t="str">
        <f>IF(E156&lt;&gt;"ОК","",IF(I156&lt;0,"Недостача",IF(I156&gt;0,"Излишек","Совпадает")))</f>
        <v/>
      </c>
      <c r="L156" s="18" t="str">
        <f>IF(E156&lt;&gt;"ОК","",ROUND(SUMIFS('Движения'!$F$6:$F$5005,'Движения'!$B$6:$B$5005,B156,'Движения'!$C$6:$C$5005,"Корректировка остатка",'Движения'!$A$6:$A$5005,"&gt;="&amp;Q156,'Движения'!$A$6:$A$5005,"&lt;"&amp;(Q156+1)),6))</f>
        <v/>
      </c>
      <c r="M156" s="18" t="str">
        <f>IF(E156&lt;&gt;"ОК","",ROUND(I156-L156,6))</f>
        <v/>
      </c>
      <c r="N156" s="15" t="str">
        <f>IF(E156&lt;&gt;"ОК","",IF(AND(I156=0,L156=0),"Корректировка не нужна",IF(M156=0,"Корректировка внесена",IF(L156=0,"Внесите корректировку на "&amp;DAY(Q156)&amp;"."&amp;MONTH(Q156)&amp;"."&amp;YEAR(Q156)&amp;": "&amp;IF(M156&gt;0,"+","")&amp;M156&amp;" "&amp;G156,"Проверьте корректировки: внесено "&amp;L156&amp;", нужно "&amp;I156&amp;" "&amp;G156))))</f>
        <v/>
      </c>
      <c r="O156" s="22" t="str">
        <f>IF(E156&lt;&gt;"ОК","",IF(SUMPRODUCT(MAX(($B$6:$B$1005=B156)*($Q$6:$Q$1005&lt;Q156)*($E$6:$E$1005="ОК")*$Q$6:$Q$1005))&gt;0,SUMPRODUCT(MAX(($B$6:$B$1005=B156)*($Q$6:$Q$1005&lt;Q156)*($E$6:$E$1005="ОК")*$Q$6:$Q$1005))+1,INT('Номенклатура'!$C$2)))</f>
        <v/>
      </c>
      <c r="P156" s="18" t="str">
        <f>IF(E156&lt;&gt;"ОК","",-(SUMIFS('Движения'!$F$6:$F$5005,'Движения'!$B$6:$B$5005,B156,'Движения'!$C$6:$C$5005,"Расход",'Движения'!$A$6:$A$5005,"&gt;="&amp;O156,'Движения'!$A$6:$A$5005,"&lt;"&amp;(Q156+1))+SUMIFS('Движения'!$F$6:$F$5005,'Движения'!$B$6:$B$5005,B156,'Движения'!$C$6:$C$5005,"Списание",'Движения'!$A$6:$A$5005,"&gt;="&amp;O156,'Движения'!$A$6:$A$5005,"&lt;"&amp;(Q156+1))))</f>
        <v/>
      </c>
      <c r="Q156" s="18" t="str">
        <f>IF(ISNUMBER(A156),INT(A156),0)</f>
        <v/>
      </c>
    </row>
    <row r="157" spans="1:17" x14ac:dyDescent="0.25">
      <c r="A157" s="16"/>
      <c r="B157" s="13"/>
      <c r="C157" s="14"/>
      <c r="D157" s="13"/>
      <c r="E157" s="15" t="str">
        <f>IF(COUNTA(A157:D157)=0,"",IF(NOT(ISNUMBER(A157)),"Укажите дату",IF(B157="","Укажите код",IF(NOT(AND(ISTEXT(B157),LEN(B157)&gt;0,LEN(B157)&lt;=30,ISNUMBER(FIND(LEFT(B157,1),"ABCDEFGHIJKLMNOPQRSTUVWXYZ")),SUMPRODUCT((MID(B157,{1,2,3,4,5,6,7,8,9,10,11,12,13,14,15,16,17,18,19,20,21,22,23,24,25,26,27,28,29,30},1)&lt;&gt;"")*ISERROR(FIND(MID(B157,{1,2,3,4,5,6,7,8,9,10,11,12,13,14,15,16,17,18,19,20,21,22,23,24,25,26,27,28,29,30},1),"ABCDEFGHIJKLMNOPQRSTUVWXYZ0123456789-_")))=0,ISERROR(VALUE(B157)))),"Недопустимый код: только латинские буквы A-Z в верхнем регистре, цифры, - и _; начало с буквы, до 30 символов (например MILK-001)",IF(SUMPRODUCT(--EXACT('Номенклатура'!$A$6:$A$205,B157))=0,"Код не найден",IF(SUMPRODUCT(--EXACT('Номенклатура'!$A$6:$A$205,B157))&gt;1,"Код повторяется в номенклатуре",IF(NOT(ISNUMBER(C157)),"Укажите фактическое количество",IF(C157&lt;0,"Факт не может быть меньше нуля",IF(NOT(ISNUMBER('Номенклатура'!$C$2)),"Укажите дату начала учёта",IF(Q157&lt;INT('Номенклатура'!$C$2),"Дата раньше начала учёта","ОК"))))))))))</f>
        <v/>
      </c>
      <c r="F157" s="15" t="str">
        <f>IF(E157&lt;&gt;"ОК","",INDEX('Номенклатура'!$B$6:$B$205,SUMPRODUCT(EXACT('Номенклатура'!$A$6:$A$205,B157)*(ROW('Номенклатура'!$A$6:$A$205)-5)))&amp;"")</f>
        <v/>
      </c>
      <c r="G157" s="17" t="str">
        <f>IF(E157&lt;&gt;"ОК","",INDEX('Номенклатура'!$D$6:$D$205,SUMPRODUCT(EXACT('Номенклатура'!$A$6:$A$205,B157)*(ROW('Номенклатура'!$A$6:$A$205)-5)))&amp;"")</f>
        <v/>
      </c>
      <c r="H157" s="18" t="str">
        <f>IF(E157&lt;&gt;"ОК","",ROUND(N(INDEX('Номенклатура'!$F$6:$F$205,SUMPRODUCT(EXACT('Номенклатура'!$A$6:$A$205,B157)*(ROW('Номенклатура'!$A$6:$A$205)-5))))+SUMIFS('Движения'!$F$6:$F$5005,'Движения'!$B$6:$B$5005,B157,'Движения'!$A$6:$A$5005,"&lt;"&amp;(Q157+1))-SUMIFS('Движения'!$F$6:$F$5005,'Движения'!$B$6:$B$5005,B157,'Движения'!$C$6:$C$5005,"Корректировка остатка",'Движения'!$A$6:$A$5005,"&gt;="&amp;Q157,'Движения'!$A$6:$A$5005,"&lt;"&amp;(Q157+1)),6))</f>
        <v/>
      </c>
      <c r="I157" s="18" t="str">
        <f>IF(E157&lt;&gt;"ОК","",ROUND(C157-H157,6))</f>
        <v/>
      </c>
      <c r="J157" s="21" t="str">
        <f>IF(E157&lt;&gt;"ОК","",IF(P157&gt;0,ABS(I157)/P157,"нет базы"))</f>
        <v/>
      </c>
      <c r="K157" s="17" t="str">
        <f>IF(E157&lt;&gt;"ОК","",IF(I157&lt;0,"Недостача",IF(I157&gt;0,"Излишек","Совпадает")))</f>
        <v/>
      </c>
      <c r="L157" s="18" t="str">
        <f>IF(E157&lt;&gt;"ОК","",ROUND(SUMIFS('Движения'!$F$6:$F$5005,'Движения'!$B$6:$B$5005,B157,'Движения'!$C$6:$C$5005,"Корректировка остатка",'Движения'!$A$6:$A$5005,"&gt;="&amp;Q157,'Движения'!$A$6:$A$5005,"&lt;"&amp;(Q157+1)),6))</f>
        <v/>
      </c>
      <c r="M157" s="18" t="str">
        <f>IF(E157&lt;&gt;"ОК","",ROUND(I157-L157,6))</f>
        <v/>
      </c>
      <c r="N157" s="15" t="str">
        <f>IF(E157&lt;&gt;"ОК","",IF(AND(I157=0,L157=0),"Корректировка не нужна",IF(M157=0,"Корректировка внесена",IF(L157=0,"Внесите корректировку на "&amp;DAY(Q157)&amp;"."&amp;MONTH(Q157)&amp;"."&amp;YEAR(Q157)&amp;": "&amp;IF(M157&gt;0,"+","")&amp;M157&amp;" "&amp;G157,"Проверьте корректировки: внесено "&amp;L157&amp;", нужно "&amp;I157&amp;" "&amp;G157))))</f>
        <v/>
      </c>
      <c r="O157" s="22" t="str">
        <f>IF(E157&lt;&gt;"ОК","",IF(SUMPRODUCT(MAX(($B$6:$B$1005=B157)*($Q$6:$Q$1005&lt;Q157)*($E$6:$E$1005="ОК")*$Q$6:$Q$1005))&gt;0,SUMPRODUCT(MAX(($B$6:$B$1005=B157)*($Q$6:$Q$1005&lt;Q157)*($E$6:$E$1005="ОК")*$Q$6:$Q$1005))+1,INT('Номенклатура'!$C$2)))</f>
        <v/>
      </c>
      <c r="P157" s="18" t="str">
        <f>IF(E157&lt;&gt;"ОК","",-(SUMIFS('Движения'!$F$6:$F$5005,'Движения'!$B$6:$B$5005,B157,'Движения'!$C$6:$C$5005,"Расход",'Движения'!$A$6:$A$5005,"&gt;="&amp;O157,'Движения'!$A$6:$A$5005,"&lt;"&amp;(Q157+1))+SUMIFS('Движения'!$F$6:$F$5005,'Движения'!$B$6:$B$5005,B157,'Движения'!$C$6:$C$5005,"Списание",'Движения'!$A$6:$A$5005,"&gt;="&amp;O157,'Движения'!$A$6:$A$5005,"&lt;"&amp;(Q157+1))))</f>
        <v/>
      </c>
      <c r="Q157" s="18" t="str">
        <f>IF(ISNUMBER(A157),INT(A157),0)</f>
        <v/>
      </c>
    </row>
    <row r="158" spans="1:17" x14ac:dyDescent="0.25">
      <c r="A158" s="16"/>
      <c r="B158" s="13"/>
      <c r="C158" s="14"/>
      <c r="D158" s="13"/>
      <c r="E158" s="15" t="str">
        <f>IF(COUNTA(A158:D158)=0,"",IF(NOT(ISNUMBER(A158)),"Укажите дату",IF(B158="","Укажите код",IF(NOT(AND(ISTEXT(B158),LEN(B158)&gt;0,LEN(B158)&lt;=30,ISNUMBER(FIND(LEFT(B158,1),"ABCDEFGHIJKLMNOPQRSTUVWXYZ")),SUMPRODUCT((MID(B158,{1,2,3,4,5,6,7,8,9,10,11,12,13,14,15,16,17,18,19,20,21,22,23,24,25,26,27,28,29,30},1)&lt;&gt;"")*ISERROR(FIND(MID(B158,{1,2,3,4,5,6,7,8,9,10,11,12,13,14,15,16,17,18,19,20,21,22,23,24,25,26,27,28,29,30},1),"ABCDEFGHIJKLMNOPQRSTUVWXYZ0123456789-_")))=0,ISERROR(VALUE(B158)))),"Недопустимый код: только латинские буквы A-Z в верхнем регистре, цифры, - и _; начало с буквы, до 30 символов (например MILK-001)",IF(SUMPRODUCT(--EXACT('Номенклатура'!$A$6:$A$205,B158))=0,"Код не найден",IF(SUMPRODUCT(--EXACT('Номенклатура'!$A$6:$A$205,B158))&gt;1,"Код повторяется в номенклатуре",IF(NOT(ISNUMBER(C158)),"Укажите фактическое количество",IF(C158&lt;0,"Факт не может быть меньше нуля",IF(NOT(ISNUMBER('Номенклатура'!$C$2)),"Укажите дату начала учёта",IF(Q158&lt;INT('Номенклатура'!$C$2),"Дата раньше начала учёта","ОК"))))))))))</f>
        <v/>
      </c>
      <c r="F158" s="15" t="str">
        <f>IF(E158&lt;&gt;"ОК","",INDEX('Номенклатура'!$B$6:$B$205,SUMPRODUCT(EXACT('Номенклатура'!$A$6:$A$205,B158)*(ROW('Номенклатура'!$A$6:$A$205)-5)))&amp;"")</f>
        <v/>
      </c>
      <c r="G158" s="17" t="str">
        <f>IF(E158&lt;&gt;"ОК","",INDEX('Номенклатура'!$D$6:$D$205,SUMPRODUCT(EXACT('Номенклатура'!$A$6:$A$205,B158)*(ROW('Номенклатура'!$A$6:$A$205)-5)))&amp;"")</f>
        <v/>
      </c>
      <c r="H158" s="18" t="str">
        <f>IF(E158&lt;&gt;"ОК","",ROUND(N(INDEX('Номенклатура'!$F$6:$F$205,SUMPRODUCT(EXACT('Номенклатура'!$A$6:$A$205,B158)*(ROW('Номенклатура'!$A$6:$A$205)-5))))+SUMIFS('Движения'!$F$6:$F$5005,'Движения'!$B$6:$B$5005,B158,'Движения'!$A$6:$A$5005,"&lt;"&amp;(Q158+1))-SUMIFS('Движения'!$F$6:$F$5005,'Движения'!$B$6:$B$5005,B158,'Движения'!$C$6:$C$5005,"Корректировка остатка",'Движения'!$A$6:$A$5005,"&gt;="&amp;Q158,'Движения'!$A$6:$A$5005,"&lt;"&amp;(Q158+1)),6))</f>
        <v/>
      </c>
      <c r="I158" s="18" t="str">
        <f>IF(E158&lt;&gt;"ОК","",ROUND(C158-H158,6))</f>
        <v/>
      </c>
      <c r="J158" s="21" t="str">
        <f>IF(E158&lt;&gt;"ОК","",IF(P158&gt;0,ABS(I158)/P158,"нет базы"))</f>
        <v/>
      </c>
      <c r="K158" s="17" t="str">
        <f>IF(E158&lt;&gt;"ОК","",IF(I158&lt;0,"Недостача",IF(I158&gt;0,"Излишек","Совпадает")))</f>
        <v/>
      </c>
      <c r="L158" s="18" t="str">
        <f>IF(E158&lt;&gt;"ОК","",ROUND(SUMIFS('Движения'!$F$6:$F$5005,'Движения'!$B$6:$B$5005,B158,'Движения'!$C$6:$C$5005,"Корректировка остатка",'Движения'!$A$6:$A$5005,"&gt;="&amp;Q158,'Движения'!$A$6:$A$5005,"&lt;"&amp;(Q158+1)),6))</f>
        <v/>
      </c>
      <c r="M158" s="18" t="str">
        <f>IF(E158&lt;&gt;"ОК","",ROUND(I158-L158,6))</f>
        <v/>
      </c>
      <c r="N158" s="15" t="str">
        <f>IF(E158&lt;&gt;"ОК","",IF(AND(I158=0,L158=0),"Корректировка не нужна",IF(M158=0,"Корректировка внесена",IF(L158=0,"Внесите корректировку на "&amp;DAY(Q158)&amp;"."&amp;MONTH(Q158)&amp;"."&amp;YEAR(Q158)&amp;": "&amp;IF(M158&gt;0,"+","")&amp;M158&amp;" "&amp;G158,"Проверьте корректировки: внесено "&amp;L158&amp;", нужно "&amp;I158&amp;" "&amp;G158))))</f>
        <v/>
      </c>
      <c r="O158" s="22" t="str">
        <f>IF(E158&lt;&gt;"ОК","",IF(SUMPRODUCT(MAX(($B$6:$B$1005=B158)*($Q$6:$Q$1005&lt;Q158)*($E$6:$E$1005="ОК")*$Q$6:$Q$1005))&gt;0,SUMPRODUCT(MAX(($B$6:$B$1005=B158)*($Q$6:$Q$1005&lt;Q158)*($E$6:$E$1005="ОК")*$Q$6:$Q$1005))+1,INT('Номенклатура'!$C$2)))</f>
        <v/>
      </c>
      <c r="P158" s="18" t="str">
        <f>IF(E158&lt;&gt;"ОК","",-(SUMIFS('Движения'!$F$6:$F$5005,'Движения'!$B$6:$B$5005,B158,'Движения'!$C$6:$C$5005,"Расход",'Движения'!$A$6:$A$5005,"&gt;="&amp;O158,'Движения'!$A$6:$A$5005,"&lt;"&amp;(Q158+1))+SUMIFS('Движения'!$F$6:$F$5005,'Движения'!$B$6:$B$5005,B158,'Движения'!$C$6:$C$5005,"Списание",'Движения'!$A$6:$A$5005,"&gt;="&amp;O158,'Движения'!$A$6:$A$5005,"&lt;"&amp;(Q158+1))))</f>
        <v/>
      </c>
      <c r="Q158" s="18" t="str">
        <f>IF(ISNUMBER(A158),INT(A158),0)</f>
        <v/>
      </c>
    </row>
    <row r="159" spans="1:17" x14ac:dyDescent="0.25">
      <c r="A159" s="16"/>
      <c r="B159" s="13"/>
      <c r="C159" s="14"/>
      <c r="D159" s="13"/>
      <c r="E159" s="15" t="str">
        <f>IF(COUNTA(A159:D159)=0,"",IF(NOT(ISNUMBER(A159)),"Укажите дату",IF(B159="","Укажите код",IF(NOT(AND(ISTEXT(B159),LEN(B159)&gt;0,LEN(B159)&lt;=30,ISNUMBER(FIND(LEFT(B159,1),"ABCDEFGHIJKLMNOPQRSTUVWXYZ")),SUMPRODUCT((MID(B159,{1,2,3,4,5,6,7,8,9,10,11,12,13,14,15,16,17,18,19,20,21,22,23,24,25,26,27,28,29,30},1)&lt;&gt;"")*ISERROR(FIND(MID(B159,{1,2,3,4,5,6,7,8,9,10,11,12,13,14,15,16,17,18,19,20,21,22,23,24,25,26,27,28,29,30},1),"ABCDEFGHIJKLMNOPQRSTUVWXYZ0123456789-_")))=0,ISERROR(VALUE(B159)))),"Недопустимый код: только латинские буквы A-Z в верхнем регистре, цифры, - и _; начало с буквы, до 30 символов (например MILK-001)",IF(SUMPRODUCT(--EXACT('Номенклатура'!$A$6:$A$205,B159))=0,"Код не найден",IF(SUMPRODUCT(--EXACT('Номенклатура'!$A$6:$A$205,B159))&gt;1,"Код повторяется в номенклатуре",IF(NOT(ISNUMBER(C159)),"Укажите фактическое количество",IF(C159&lt;0,"Факт не может быть меньше нуля",IF(NOT(ISNUMBER('Номенклатура'!$C$2)),"Укажите дату начала учёта",IF(Q159&lt;INT('Номенклатура'!$C$2),"Дата раньше начала учёта","ОК"))))))))))</f>
        <v/>
      </c>
      <c r="F159" s="15" t="str">
        <f>IF(E159&lt;&gt;"ОК","",INDEX('Номенклатура'!$B$6:$B$205,SUMPRODUCT(EXACT('Номенклатура'!$A$6:$A$205,B159)*(ROW('Номенклатура'!$A$6:$A$205)-5)))&amp;"")</f>
        <v/>
      </c>
      <c r="G159" s="17" t="str">
        <f>IF(E159&lt;&gt;"ОК","",INDEX('Номенклатура'!$D$6:$D$205,SUMPRODUCT(EXACT('Номенклатура'!$A$6:$A$205,B159)*(ROW('Номенклатура'!$A$6:$A$205)-5)))&amp;"")</f>
        <v/>
      </c>
      <c r="H159" s="18" t="str">
        <f>IF(E159&lt;&gt;"ОК","",ROUND(N(INDEX('Номенклатура'!$F$6:$F$205,SUMPRODUCT(EXACT('Номенклатура'!$A$6:$A$205,B159)*(ROW('Номенклатура'!$A$6:$A$205)-5))))+SUMIFS('Движения'!$F$6:$F$5005,'Движения'!$B$6:$B$5005,B159,'Движения'!$A$6:$A$5005,"&lt;"&amp;(Q159+1))-SUMIFS('Движения'!$F$6:$F$5005,'Движения'!$B$6:$B$5005,B159,'Движения'!$C$6:$C$5005,"Корректировка остатка",'Движения'!$A$6:$A$5005,"&gt;="&amp;Q159,'Движения'!$A$6:$A$5005,"&lt;"&amp;(Q159+1)),6))</f>
        <v/>
      </c>
      <c r="I159" s="18" t="str">
        <f>IF(E159&lt;&gt;"ОК","",ROUND(C159-H159,6))</f>
        <v/>
      </c>
      <c r="J159" s="21" t="str">
        <f>IF(E159&lt;&gt;"ОК","",IF(P159&gt;0,ABS(I159)/P159,"нет базы"))</f>
        <v/>
      </c>
      <c r="K159" s="17" t="str">
        <f>IF(E159&lt;&gt;"ОК","",IF(I159&lt;0,"Недостача",IF(I159&gt;0,"Излишек","Совпадает")))</f>
        <v/>
      </c>
      <c r="L159" s="18" t="str">
        <f>IF(E159&lt;&gt;"ОК","",ROUND(SUMIFS('Движения'!$F$6:$F$5005,'Движения'!$B$6:$B$5005,B159,'Движения'!$C$6:$C$5005,"Корректировка остатка",'Движения'!$A$6:$A$5005,"&gt;="&amp;Q159,'Движения'!$A$6:$A$5005,"&lt;"&amp;(Q159+1)),6))</f>
        <v/>
      </c>
      <c r="M159" s="18" t="str">
        <f>IF(E159&lt;&gt;"ОК","",ROUND(I159-L159,6))</f>
        <v/>
      </c>
      <c r="N159" s="15" t="str">
        <f>IF(E159&lt;&gt;"ОК","",IF(AND(I159=0,L159=0),"Корректировка не нужна",IF(M159=0,"Корректировка внесена",IF(L159=0,"Внесите корректировку на "&amp;DAY(Q159)&amp;"."&amp;MONTH(Q159)&amp;"."&amp;YEAR(Q159)&amp;": "&amp;IF(M159&gt;0,"+","")&amp;M159&amp;" "&amp;G159,"Проверьте корректировки: внесено "&amp;L159&amp;", нужно "&amp;I159&amp;" "&amp;G159))))</f>
        <v/>
      </c>
      <c r="O159" s="22" t="str">
        <f>IF(E159&lt;&gt;"ОК","",IF(SUMPRODUCT(MAX(($B$6:$B$1005=B159)*($Q$6:$Q$1005&lt;Q159)*($E$6:$E$1005="ОК")*$Q$6:$Q$1005))&gt;0,SUMPRODUCT(MAX(($B$6:$B$1005=B159)*($Q$6:$Q$1005&lt;Q159)*($E$6:$E$1005="ОК")*$Q$6:$Q$1005))+1,INT('Номенклатура'!$C$2)))</f>
        <v/>
      </c>
      <c r="P159" s="18" t="str">
        <f>IF(E159&lt;&gt;"ОК","",-(SUMIFS('Движения'!$F$6:$F$5005,'Движения'!$B$6:$B$5005,B159,'Движения'!$C$6:$C$5005,"Расход",'Движения'!$A$6:$A$5005,"&gt;="&amp;O159,'Движения'!$A$6:$A$5005,"&lt;"&amp;(Q159+1))+SUMIFS('Движения'!$F$6:$F$5005,'Движения'!$B$6:$B$5005,B159,'Движения'!$C$6:$C$5005,"Списание",'Движения'!$A$6:$A$5005,"&gt;="&amp;O159,'Движения'!$A$6:$A$5005,"&lt;"&amp;(Q159+1))))</f>
        <v/>
      </c>
      <c r="Q159" s="18" t="str">
        <f>IF(ISNUMBER(A159),INT(A159),0)</f>
        <v/>
      </c>
    </row>
    <row r="160" spans="1:17" x14ac:dyDescent="0.25">
      <c r="A160" s="16"/>
      <c r="B160" s="13"/>
      <c r="C160" s="14"/>
      <c r="D160" s="13"/>
      <c r="E160" s="15" t="str">
        <f>IF(COUNTA(A160:D160)=0,"",IF(NOT(ISNUMBER(A160)),"Укажите дату",IF(B160="","Укажите код",IF(NOT(AND(ISTEXT(B160),LEN(B160)&gt;0,LEN(B160)&lt;=30,ISNUMBER(FIND(LEFT(B160,1),"ABCDEFGHIJKLMNOPQRSTUVWXYZ")),SUMPRODUCT((MID(B160,{1,2,3,4,5,6,7,8,9,10,11,12,13,14,15,16,17,18,19,20,21,22,23,24,25,26,27,28,29,30},1)&lt;&gt;"")*ISERROR(FIND(MID(B160,{1,2,3,4,5,6,7,8,9,10,11,12,13,14,15,16,17,18,19,20,21,22,23,24,25,26,27,28,29,30},1),"ABCDEFGHIJKLMNOPQRSTUVWXYZ0123456789-_")))=0,ISERROR(VALUE(B160)))),"Недопустимый код: только латинские буквы A-Z в верхнем регистре, цифры, - и _; начало с буквы, до 30 символов (например MILK-001)",IF(SUMPRODUCT(--EXACT('Номенклатура'!$A$6:$A$205,B160))=0,"Код не найден",IF(SUMPRODUCT(--EXACT('Номенклатура'!$A$6:$A$205,B160))&gt;1,"Код повторяется в номенклатуре",IF(NOT(ISNUMBER(C160)),"Укажите фактическое количество",IF(C160&lt;0,"Факт не может быть меньше нуля",IF(NOT(ISNUMBER('Номенклатура'!$C$2)),"Укажите дату начала учёта",IF(Q160&lt;INT('Номенклатура'!$C$2),"Дата раньше начала учёта","ОК"))))))))))</f>
        <v/>
      </c>
      <c r="F160" s="15" t="str">
        <f>IF(E160&lt;&gt;"ОК","",INDEX('Номенклатура'!$B$6:$B$205,SUMPRODUCT(EXACT('Номенклатура'!$A$6:$A$205,B160)*(ROW('Номенклатура'!$A$6:$A$205)-5)))&amp;"")</f>
        <v/>
      </c>
      <c r="G160" s="17" t="str">
        <f>IF(E160&lt;&gt;"ОК","",INDEX('Номенклатура'!$D$6:$D$205,SUMPRODUCT(EXACT('Номенклатура'!$A$6:$A$205,B160)*(ROW('Номенклатура'!$A$6:$A$205)-5)))&amp;"")</f>
        <v/>
      </c>
      <c r="H160" s="18" t="str">
        <f>IF(E160&lt;&gt;"ОК","",ROUND(N(INDEX('Номенклатура'!$F$6:$F$205,SUMPRODUCT(EXACT('Номенклатура'!$A$6:$A$205,B160)*(ROW('Номенклатура'!$A$6:$A$205)-5))))+SUMIFS('Движения'!$F$6:$F$5005,'Движения'!$B$6:$B$5005,B160,'Движения'!$A$6:$A$5005,"&lt;"&amp;(Q160+1))-SUMIFS('Движения'!$F$6:$F$5005,'Движения'!$B$6:$B$5005,B160,'Движения'!$C$6:$C$5005,"Корректировка остатка",'Движения'!$A$6:$A$5005,"&gt;="&amp;Q160,'Движения'!$A$6:$A$5005,"&lt;"&amp;(Q160+1)),6))</f>
        <v/>
      </c>
      <c r="I160" s="18" t="str">
        <f>IF(E160&lt;&gt;"ОК","",ROUND(C160-H160,6))</f>
        <v/>
      </c>
      <c r="J160" s="21" t="str">
        <f>IF(E160&lt;&gt;"ОК","",IF(P160&gt;0,ABS(I160)/P160,"нет базы"))</f>
        <v/>
      </c>
      <c r="K160" s="17" t="str">
        <f>IF(E160&lt;&gt;"ОК","",IF(I160&lt;0,"Недостача",IF(I160&gt;0,"Излишек","Совпадает")))</f>
        <v/>
      </c>
      <c r="L160" s="18" t="str">
        <f>IF(E160&lt;&gt;"ОК","",ROUND(SUMIFS('Движения'!$F$6:$F$5005,'Движения'!$B$6:$B$5005,B160,'Движения'!$C$6:$C$5005,"Корректировка остатка",'Движения'!$A$6:$A$5005,"&gt;="&amp;Q160,'Движения'!$A$6:$A$5005,"&lt;"&amp;(Q160+1)),6))</f>
        <v/>
      </c>
      <c r="M160" s="18" t="str">
        <f>IF(E160&lt;&gt;"ОК","",ROUND(I160-L160,6))</f>
        <v/>
      </c>
      <c r="N160" s="15" t="str">
        <f>IF(E160&lt;&gt;"ОК","",IF(AND(I160=0,L160=0),"Корректировка не нужна",IF(M160=0,"Корректировка внесена",IF(L160=0,"Внесите корректировку на "&amp;DAY(Q160)&amp;"."&amp;MONTH(Q160)&amp;"."&amp;YEAR(Q160)&amp;": "&amp;IF(M160&gt;0,"+","")&amp;M160&amp;" "&amp;G160,"Проверьте корректировки: внесено "&amp;L160&amp;", нужно "&amp;I160&amp;" "&amp;G160))))</f>
        <v/>
      </c>
      <c r="O160" s="22" t="str">
        <f>IF(E160&lt;&gt;"ОК","",IF(SUMPRODUCT(MAX(($B$6:$B$1005=B160)*($Q$6:$Q$1005&lt;Q160)*($E$6:$E$1005="ОК")*$Q$6:$Q$1005))&gt;0,SUMPRODUCT(MAX(($B$6:$B$1005=B160)*($Q$6:$Q$1005&lt;Q160)*($E$6:$E$1005="ОК")*$Q$6:$Q$1005))+1,INT('Номенклатура'!$C$2)))</f>
        <v/>
      </c>
      <c r="P160" s="18" t="str">
        <f>IF(E160&lt;&gt;"ОК","",-(SUMIFS('Движения'!$F$6:$F$5005,'Движения'!$B$6:$B$5005,B160,'Движения'!$C$6:$C$5005,"Расход",'Движения'!$A$6:$A$5005,"&gt;="&amp;O160,'Движения'!$A$6:$A$5005,"&lt;"&amp;(Q160+1))+SUMIFS('Движения'!$F$6:$F$5005,'Движения'!$B$6:$B$5005,B160,'Движения'!$C$6:$C$5005,"Списание",'Движения'!$A$6:$A$5005,"&gt;="&amp;O160,'Движения'!$A$6:$A$5005,"&lt;"&amp;(Q160+1))))</f>
        <v/>
      </c>
      <c r="Q160" s="18" t="str">
        <f>IF(ISNUMBER(A160),INT(A160),0)</f>
        <v/>
      </c>
    </row>
    <row r="161" spans="1:17" x14ac:dyDescent="0.25">
      <c r="A161" s="16"/>
      <c r="B161" s="13"/>
      <c r="C161" s="14"/>
      <c r="D161" s="13"/>
      <c r="E161" s="15" t="str">
        <f>IF(COUNTA(A161:D161)=0,"",IF(NOT(ISNUMBER(A161)),"Укажите дату",IF(B161="","Укажите код",IF(NOT(AND(ISTEXT(B161),LEN(B161)&gt;0,LEN(B161)&lt;=30,ISNUMBER(FIND(LEFT(B161,1),"ABCDEFGHIJKLMNOPQRSTUVWXYZ")),SUMPRODUCT((MID(B161,{1,2,3,4,5,6,7,8,9,10,11,12,13,14,15,16,17,18,19,20,21,22,23,24,25,26,27,28,29,30},1)&lt;&gt;"")*ISERROR(FIND(MID(B161,{1,2,3,4,5,6,7,8,9,10,11,12,13,14,15,16,17,18,19,20,21,22,23,24,25,26,27,28,29,30},1),"ABCDEFGHIJKLMNOPQRSTUVWXYZ0123456789-_")))=0,ISERROR(VALUE(B161)))),"Недопустимый код: только латинские буквы A-Z в верхнем регистре, цифры, - и _; начало с буквы, до 30 символов (например MILK-001)",IF(SUMPRODUCT(--EXACT('Номенклатура'!$A$6:$A$205,B161))=0,"Код не найден",IF(SUMPRODUCT(--EXACT('Номенклатура'!$A$6:$A$205,B161))&gt;1,"Код повторяется в номенклатуре",IF(NOT(ISNUMBER(C161)),"Укажите фактическое количество",IF(C161&lt;0,"Факт не может быть меньше нуля",IF(NOT(ISNUMBER('Номенклатура'!$C$2)),"Укажите дату начала учёта",IF(Q161&lt;INT('Номенклатура'!$C$2),"Дата раньше начала учёта","ОК"))))))))))</f>
        <v/>
      </c>
      <c r="F161" s="15" t="str">
        <f>IF(E161&lt;&gt;"ОК","",INDEX('Номенклатура'!$B$6:$B$205,SUMPRODUCT(EXACT('Номенклатура'!$A$6:$A$205,B161)*(ROW('Номенклатура'!$A$6:$A$205)-5)))&amp;"")</f>
        <v/>
      </c>
      <c r="G161" s="17" t="str">
        <f>IF(E161&lt;&gt;"ОК","",INDEX('Номенклатура'!$D$6:$D$205,SUMPRODUCT(EXACT('Номенклатура'!$A$6:$A$205,B161)*(ROW('Номенклатура'!$A$6:$A$205)-5)))&amp;"")</f>
        <v/>
      </c>
      <c r="H161" s="18" t="str">
        <f>IF(E161&lt;&gt;"ОК","",ROUND(N(INDEX('Номенклатура'!$F$6:$F$205,SUMPRODUCT(EXACT('Номенклатура'!$A$6:$A$205,B161)*(ROW('Номенклатура'!$A$6:$A$205)-5))))+SUMIFS('Движения'!$F$6:$F$5005,'Движения'!$B$6:$B$5005,B161,'Движения'!$A$6:$A$5005,"&lt;"&amp;(Q161+1))-SUMIFS('Движения'!$F$6:$F$5005,'Движения'!$B$6:$B$5005,B161,'Движения'!$C$6:$C$5005,"Корректировка остатка",'Движения'!$A$6:$A$5005,"&gt;="&amp;Q161,'Движения'!$A$6:$A$5005,"&lt;"&amp;(Q161+1)),6))</f>
        <v/>
      </c>
      <c r="I161" s="18" t="str">
        <f>IF(E161&lt;&gt;"ОК","",ROUND(C161-H161,6))</f>
        <v/>
      </c>
      <c r="J161" s="21" t="str">
        <f>IF(E161&lt;&gt;"ОК","",IF(P161&gt;0,ABS(I161)/P161,"нет базы"))</f>
        <v/>
      </c>
      <c r="K161" s="17" t="str">
        <f>IF(E161&lt;&gt;"ОК","",IF(I161&lt;0,"Недостача",IF(I161&gt;0,"Излишек","Совпадает")))</f>
        <v/>
      </c>
      <c r="L161" s="18" t="str">
        <f>IF(E161&lt;&gt;"ОК","",ROUND(SUMIFS('Движения'!$F$6:$F$5005,'Движения'!$B$6:$B$5005,B161,'Движения'!$C$6:$C$5005,"Корректировка остатка",'Движения'!$A$6:$A$5005,"&gt;="&amp;Q161,'Движения'!$A$6:$A$5005,"&lt;"&amp;(Q161+1)),6))</f>
        <v/>
      </c>
      <c r="M161" s="18" t="str">
        <f>IF(E161&lt;&gt;"ОК","",ROUND(I161-L161,6))</f>
        <v/>
      </c>
      <c r="N161" s="15" t="str">
        <f>IF(E161&lt;&gt;"ОК","",IF(AND(I161=0,L161=0),"Корректировка не нужна",IF(M161=0,"Корректировка внесена",IF(L161=0,"Внесите корректировку на "&amp;DAY(Q161)&amp;"."&amp;MONTH(Q161)&amp;"."&amp;YEAR(Q161)&amp;": "&amp;IF(M161&gt;0,"+","")&amp;M161&amp;" "&amp;G161,"Проверьте корректировки: внесено "&amp;L161&amp;", нужно "&amp;I161&amp;" "&amp;G161))))</f>
        <v/>
      </c>
      <c r="O161" s="22" t="str">
        <f>IF(E161&lt;&gt;"ОК","",IF(SUMPRODUCT(MAX(($B$6:$B$1005=B161)*($Q$6:$Q$1005&lt;Q161)*($E$6:$E$1005="ОК")*$Q$6:$Q$1005))&gt;0,SUMPRODUCT(MAX(($B$6:$B$1005=B161)*($Q$6:$Q$1005&lt;Q161)*($E$6:$E$1005="ОК")*$Q$6:$Q$1005))+1,INT('Номенклатура'!$C$2)))</f>
        <v/>
      </c>
      <c r="P161" s="18" t="str">
        <f>IF(E161&lt;&gt;"ОК","",-(SUMIFS('Движения'!$F$6:$F$5005,'Движения'!$B$6:$B$5005,B161,'Движения'!$C$6:$C$5005,"Расход",'Движения'!$A$6:$A$5005,"&gt;="&amp;O161,'Движения'!$A$6:$A$5005,"&lt;"&amp;(Q161+1))+SUMIFS('Движения'!$F$6:$F$5005,'Движения'!$B$6:$B$5005,B161,'Движения'!$C$6:$C$5005,"Списание",'Движения'!$A$6:$A$5005,"&gt;="&amp;O161,'Движения'!$A$6:$A$5005,"&lt;"&amp;(Q161+1))))</f>
        <v/>
      </c>
      <c r="Q161" s="18" t="str">
        <f>IF(ISNUMBER(A161),INT(A161),0)</f>
        <v/>
      </c>
    </row>
    <row r="162" spans="1:17" x14ac:dyDescent="0.25">
      <c r="A162" s="16"/>
      <c r="B162" s="13"/>
      <c r="C162" s="14"/>
      <c r="D162" s="13"/>
      <c r="E162" s="15" t="str">
        <f>IF(COUNTA(A162:D162)=0,"",IF(NOT(ISNUMBER(A162)),"Укажите дату",IF(B162="","Укажите код",IF(NOT(AND(ISTEXT(B162),LEN(B162)&gt;0,LEN(B162)&lt;=30,ISNUMBER(FIND(LEFT(B162,1),"ABCDEFGHIJKLMNOPQRSTUVWXYZ")),SUMPRODUCT((MID(B162,{1,2,3,4,5,6,7,8,9,10,11,12,13,14,15,16,17,18,19,20,21,22,23,24,25,26,27,28,29,30},1)&lt;&gt;"")*ISERROR(FIND(MID(B162,{1,2,3,4,5,6,7,8,9,10,11,12,13,14,15,16,17,18,19,20,21,22,23,24,25,26,27,28,29,30},1),"ABCDEFGHIJKLMNOPQRSTUVWXYZ0123456789-_")))=0,ISERROR(VALUE(B162)))),"Недопустимый код: только латинские буквы A-Z в верхнем регистре, цифры, - и _; начало с буквы, до 30 символов (например MILK-001)",IF(SUMPRODUCT(--EXACT('Номенклатура'!$A$6:$A$205,B162))=0,"Код не найден",IF(SUMPRODUCT(--EXACT('Номенклатура'!$A$6:$A$205,B162))&gt;1,"Код повторяется в номенклатуре",IF(NOT(ISNUMBER(C162)),"Укажите фактическое количество",IF(C162&lt;0,"Факт не может быть меньше нуля",IF(NOT(ISNUMBER('Номенклатура'!$C$2)),"Укажите дату начала учёта",IF(Q162&lt;INT('Номенклатура'!$C$2),"Дата раньше начала учёта","ОК"))))))))))</f>
        <v/>
      </c>
      <c r="F162" s="15" t="str">
        <f>IF(E162&lt;&gt;"ОК","",INDEX('Номенклатура'!$B$6:$B$205,SUMPRODUCT(EXACT('Номенклатура'!$A$6:$A$205,B162)*(ROW('Номенклатура'!$A$6:$A$205)-5)))&amp;"")</f>
        <v/>
      </c>
      <c r="G162" s="17" t="str">
        <f>IF(E162&lt;&gt;"ОК","",INDEX('Номенклатура'!$D$6:$D$205,SUMPRODUCT(EXACT('Номенклатура'!$A$6:$A$205,B162)*(ROW('Номенклатура'!$A$6:$A$205)-5)))&amp;"")</f>
        <v/>
      </c>
      <c r="H162" s="18" t="str">
        <f>IF(E162&lt;&gt;"ОК","",ROUND(N(INDEX('Номенклатура'!$F$6:$F$205,SUMPRODUCT(EXACT('Номенклатура'!$A$6:$A$205,B162)*(ROW('Номенклатура'!$A$6:$A$205)-5))))+SUMIFS('Движения'!$F$6:$F$5005,'Движения'!$B$6:$B$5005,B162,'Движения'!$A$6:$A$5005,"&lt;"&amp;(Q162+1))-SUMIFS('Движения'!$F$6:$F$5005,'Движения'!$B$6:$B$5005,B162,'Движения'!$C$6:$C$5005,"Корректировка остатка",'Движения'!$A$6:$A$5005,"&gt;="&amp;Q162,'Движения'!$A$6:$A$5005,"&lt;"&amp;(Q162+1)),6))</f>
        <v/>
      </c>
      <c r="I162" s="18" t="str">
        <f>IF(E162&lt;&gt;"ОК","",ROUND(C162-H162,6))</f>
        <v/>
      </c>
      <c r="J162" s="21" t="str">
        <f>IF(E162&lt;&gt;"ОК","",IF(P162&gt;0,ABS(I162)/P162,"нет базы"))</f>
        <v/>
      </c>
      <c r="K162" s="17" t="str">
        <f>IF(E162&lt;&gt;"ОК","",IF(I162&lt;0,"Недостача",IF(I162&gt;0,"Излишек","Совпадает")))</f>
        <v/>
      </c>
      <c r="L162" s="18" t="str">
        <f>IF(E162&lt;&gt;"ОК","",ROUND(SUMIFS('Движения'!$F$6:$F$5005,'Движения'!$B$6:$B$5005,B162,'Движения'!$C$6:$C$5005,"Корректировка остатка",'Движения'!$A$6:$A$5005,"&gt;="&amp;Q162,'Движения'!$A$6:$A$5005,"&lt;"&amp;(Q162+1)),6))</f>
        <v/>
      </c>
      <c r="M162" s="18" t="str">
        <f>IF(E162&lt;&gt;"ОК","",ROUND(I162-L162,6))</f>
        <v/>
      </c>
      <c r="N162" s="15" t="str">
        <f>IF(E162&lt;&gt;"ОК","",IF(AND(I162=0,L162=0),"Корректировка не нужна",IF(M162=0,"Корректировка внесена",IF(L162=0,"Внесите корректировку на "&amp;DAY(Q162)&amp;"."&amp;MONTH(Q162)&amp;"."&amp;YEAR(Q162)&amp;": "&amp;IF(M162&gt;0,"+","")&amp;M162&amp;" "&amp;G162,"Проверьте корректировки: внесено "&amp;L162&amp;", нужно "&amp;I162&amp;" "&amp;G162))))</f>
        <v/>
      </c>
      <c r="O162" s="22" t="str">
        <f>IF(E162&lt;&gt;"ОК","",IF(SUMPRODUCT(MAX(($B$6:$B$1005=B162)*($Q$6:$Q$1005&lt;Q162)*($E$6:$E$1005="ОК")*$Q$6:$Q$1005))&gt;0,SUMPRODUCT(MAX(($B$6:$B$1005=B162)*($Q$6:$Q$1005&lt;Q162)*($E$6:$E$1005="ОК")*$Q$6:$Q$1005))+1,INT('Номенклатура'!$C$2)))</f>
        <v/>
      </c>
      <c r="P162" s="18" t="str">
        <f>IF(E162&lt;&gt;"ОК","",-(SUMIFS('Движения'!$F$6:$F$5005,'Движения'!$B$6:$B$5005,B162,'Движения'!$C$6:$C$5005,"Расход",'Движения'!$A$6:$A$5005,"&gt;="&amp;O162,'Движения'!$A$6:$A$5005,"&lt;"&amp;(Q162+1))+SUMIFS('Движения'!$F$6:$F$5005,'Движения'!$B$6:$B$5005,B162,'Движения'!$C$6:$C$5005,"Списание",'Движения'!$A$6:$A$5005,"&gt;="&amp;O162,'Движения'!$A$6:$A$5005,"&lt;"&amp;(Q162+1))))</f>
        <v/>
      </c>
      <c r="Q162" s="18" t="str">
        <f>IF(ISNUMBER(A162),INT(A162),0)</f>
        <v/>
      </c>
    </row>
    <row r="163" spans="1:17" x14ac:dyDescent="0.25">
      <c r="A163" s="16"/>
      <c r="B163" s="13"/>
      <c r="C163" s="14"/>
      <c r="D163" s="13"/>
      <c r="E163" s="15" t="str">
        <f>IF(COUNTA(A163:D163)=0,"",IF(NOT(ISNUMBER(A163)),"Укажите дату",IF(B163="","Укажите код",IF(NOT(AND(ISTEXT(B163),LEN(B163)&gt;0,LEN(B163)&lt;=30,ISNUMBER(FIND(LEFT(B163,1),"ABCDEFGHIJKLMNOPQRSTUVWXYZ")),SUMPRODUCT((MID(B163,{1,2,3,4,5,6,7,8,9,10,11,12,13,14,15,16,17,18,19,20,21,22,23,24,25,26,27,28,29,30},1)&lt;&gt;"")*ISERROR(FIND(MID(B163,{1,2,3,4,5,6,7,8,9,10,11,12,13,14,15,16,17,18,19,20,21,22,23,24,25,26,27,28,29,30},1),"ABCDEFGHIJKLMNOPQRSTUVWXYZ0123456789-_")))=0,ISERROR(VALUE(B163)))),"Недопустимый код: только латинские буквы A-Z в верхнем регистре, цифры, - и _; начало с буквы, до 30 символов (например MILK-001)",IF(SUMPRODUCT(--EXACT('Номенклатура'!$A$6:$A$205,B163))=0,"Код не найден",IF(SUMPRODUCT(--EXACT('Номенклатура'!$A$6:$A$205,B163))&gt;1,"Код повторяется в номенклатуре",IF(NOT(ISNUMBER(C163)),"Укажите фактическое количество",IF(C163&lt;0,"Факт не может быть меньше нуля",IF(NOT(ISNUMBER('Номенклатура'!$C$2)),"Укажите дату начала учёта",IF(Q163&lt;INT('Номенклатура'!$C$2),"Дата раньше начала учёта","ОК"))))))))))</f>
        <v/>
      </c>
      <c r="F163" s="15" t="str">
        <f>IF(E163&lt;&gt;"ОК","",INDEX('Номенклатура'!$B$6:$B$205,SUMPRODUCT(EXACT('Номенклатура'!$A$6:$A$205,B163)*(ROW('Номенклатура'!$A$6:$A$205)-5)))&amp;"")</f>
        <v/>
      </c>
      <c r="G163" s="17" t="str">
        <f>IF(E163&lt;&gt;"ОК","",INDEX('Номенклатура'!$D$6:$D$205,SUMPRODUCT(EXACT('Номенклатура'!$A$6:$A$205,B163)*(ROW('Номенклатура'!$A$6:$A$205)-5)))&amp;"")</f>
        <v/>
      </c>
      <c r="H163" s="18" t="str">
        <f>IF(E163&lt;&gt;"ОК","",ROUND(N(INDEX('Номенклатура'!$F$6:$F$205,SUMPRODUCT(EXACT('Номенклатура'!$A$6:$A$205,B163)*(ROW('Номенклатура'!$A$6:$A$205)-5))))+SUMIFS('Движения'!$F$6:$F$5005,'Движения'!$B$6:$B$5005,B163,'Движения'!$A$6:$A$5005,"&lt;"&amp;(Q163+1))-SUMIFS('Движения'!$F$6:$F$5005,'Движения'!$B$6:$B$5005,B163,'Движения'!$C$6:$C$5005,"Корректировка остатка",'Движения'!$A$6:$A$5005,"&gt;="&amp;Q163,'Движения'!$A$6:$A$5005,"&lt;"&amp;(Q163+1)),6))</f>
        <v/>
      </c>
      <c r="I163" s="18" t="str">
        <f>IF(E163&lt;&gt;"ОК","",ROUND(C163-H163,6))</f>
        <v/>
      </c>
      <c r="J163" s="21" t="str">
        <f>IF(E163&lt;&gt;"ОК","",IF(P163&gt;0,ABS(I163)/P163,"нет базы"))</f>
        <v/>
      </c>
      <c r="K163" s="17" t="str">
        <f>IF(E163&lt;&gt;"ОК","",IF(I163&lt;0,"Недостача",IF(I163&gt;0,"Излишек","Совпадает")))</f>
        <v/>
      </c>
      <c r="L163" s="18" t="str">
        <f>IF(E163&lt;&gt;"ОК","",ROUND(SUMIFS('Движения'!$F$6:$F$5005,'Движения'!$B$6:$B$5005,B163,'Движения'!$C$6:$C$5005,"Корректировка остатка",'Движения'!$A$6:$A$5005,"&gt;="&amp;Q163,'Движения'!$A$6:$A$5005,"&lt;"&amp;(Q163+1)),6))</f>
        <v/>
      </c>
      <c r="M163" s="18" t="str">
        <f>IF(E163&lt;&gt;"ОК","",ROUND(I163-L163,6))</f>
        <v/>
      </c>
      <c r="N163" s="15" t="str">
        <f>IF(E163&lt;&gt;"ОК","",IF(AND(I163=0,L163=0),"Корректировка не нужна",IF(M163=0,"Корректировка внесена",IF(L163=0,"Внесите корректировку на "&amp;DAY(Q163)&amp;"."&amp;MONTH(Q163)&amp;"."&amp;YEAR(Q163)&amp;": "&amp;IF(M163&gt;0,"+","")&amp;M163&amp;" "&amp;G163,"Проверьте корректировки: внесено "&amp;L163&amp;", нужно "&amp;I163&amp;" "&amp;G163))))</f>
        <v/>
      </c>
      <c r="O163" s="22" t="str">
        <f>IF(E163&lt;&gt;"ОК","",IF(SUMPRODUCT(MAX(($B$6:$B$1005=B163)*($Q$6:$Q$1005&lt;Q163)*($E$6:$E$1005="ОК")*$Q$6:$Q$1005))&gt;0,SUMPRODUCT(MAX(($B$6:$B$1005=B163)*($Q$6:$Q$1005&lt;Q163)*($E$6:$E$1005="ОК")*$Q$6:$Q$1005))+1,INT('Номенклатура'!$C$2)))</f>
        <v/>
      </c>
      <c r="P163" s="18" t="str">
        <f>IF(E163&lt;&gt;"ОК","",-(SUMIFS('Движения'!$F$6:$F$5005,'Движения'!$B$6:$B$5005,B163,'Движения'!$C$6:$C$5005,"Расход",'Движения'!$A$6:$A$5005,"&gt;="&amp;O163,'Движения'!$A$6:$A$5005,"&lt;"&amp;(Q163+1))+SUMIFS('Движения'!$F$6:$F$5005,'Движения'!$B$6:$B$5005,B163,'Движения'!$C$6:$C$5005,"Списание",'Движения'!$A$6:$A$5005,"&gt;="&amp;O163,'Движения'!$A$6:$A$5005,"&lt;"&amp;(Q163+1))))</f>
        <v/>
      </c>
      <c r="Q163" s="18" t="str">
        <f>IF(ISNUMBER(A163),INT(A163),0)</f>
        <v/>
      </c>
    </row>
    <row r="164" spans="1:17" x14ac:dyDescent="0.25">
      <c r="A164" s="16"/>
      <c r="B164" s="13"/>
      <c r="C164" s="14"/>
      <c r="D164" s="13"/>
      <c r="E164" s="15" t="str">
        <f>IF(COUNTA(A164:D164)=0,"",IF(NOT(ISNUMBER(A164)),"Укажите дату",IF(B164="","Укажите код",IF(NOT(AND(ISTEXT(B164),LEN(B164)&gt;0,LEN(B164)&lt;=30,ISNUMBER(FIND(LEFT(B164,1),"ABCDEFGHIJKLMNOPQRSTUVWXYZ")),SUMPRODUCT((MID(B164,{1,2,3,4,5,6,7,8,9,10,11,12,13,14,15,16,17,18,19,20,21,22,23,24,25,26,27,28,29,30},1)&lt;&gt;"")*ISERROR(FIND(MID(B164,{1,2,3,4,5,6,7,8,9,10,11,12,13,14,15,16,17,18,19,20,21,22,23,24,25,26,27,28,29,30},1),"ABCDEFGHIJKLMNOPQRSTUVWXYZ0123456789-_")))=0,ISERROR(VALUE(B164)))),"Недопустимый код: только латинские буквы A-Z в верхнем регистре, цифры, - и _; начало с буквы, до 30 символов (например MILK-001)",IF(SUMPRODUCT(--EXACT('Номенклатура'!$A$6:$A$205,B164))=0,"Код не найден",IF(SUMPRODUCT(--EXACT('Номенклатура'!$A$6:$A$205,B164))&gt;1,"Код повторяется в номенклатуре",IF(NOT(ISNUMBER(C164)),"Укажите фактическое количество",IF(C164&lt;0,"Факт не может быть меньше нуля",IF(NOT(ISNUMBER('Номенклатура'!$C$2)),"Укажите дату начала учёта",IF(Q164&lt;INT('Номенклатура'!$C$2),"Дата раньше начала учёта","ОК"))))))))))</f>
        <v/>
      </c>
      <c r="F164" s="15" t="str">
        <f>IF(E164&lt;&gt;"ОК","",INDEX('Номенклатура'!$B$6:$B$205,SUMPRODUCT(EXACT('Номенклатура'!$A$6:$A$205,B164)*(ROW('Номенклатура'!$A$6:$A$205)-5)))&amp;"")</f>
        <v/>
      </c>
      <c r="G164" s="17" t="str">
        <f>IF(E164&lt;&gt;"ОК","",INDEX('Номенклатура'!$D$6:$D$205,SUMPRODUCT(EXACT('Номенклатура'!$A$6:$A$205,B164)*(ROW('Номенклатура'!$A$6:$A$205)-5)))&amp;"")</f>
        <v/>
      </c>
      <c r="H164" s="18" t="str">
        <f>IF(E164&lt;&gt;"ОК","",ROUND(N(INDEX('Номенклатура'!$F$6:$F$205,SUMPRODUCT(EXACT('Номенклатура'!$A$6:$A$205,B164)*(ROW('Номенклатура'!$A$6:$A$205)-5))))+SUMIFS('Движения'!$F$6:$F$5005,'Движения'!$B$6:$B$5005,B164,'Движения'!$A$6:$A$5005,"&lt;"&amp;(Q164+1))-SUMIFS('Движения'!$F$6:$F$5005,'Движения'!$B$6:$B$5005,B164,'Движения'!$C$6:$C$5005,"Корректировка остатка",'Движения'!$A$6:$A$5005,"&gt;="&amp;Q164,'Движения'!$A$6:$A$5005,"&lt;"&amp;(Q164+1)),6))</f>
        <v/>
      </c>
      <c r="I164" s="18" t="str">
        <f>IF(E164&lt;&gt;"ОК","",ROUND(C164-H164,6))</f>
        <v/>
      </c>
      <c r="J164" s="21" t="str">
        <f>IF(E164&lt;&gt;"ОК","",IF(P164&gt;0,ABS(I164)/P164,"нет базы"))</f>
        <v/>
      </c>
      <c r="K164" s="17" t="str">
        <f>IF(E164&lt;&gt;"ОК","",IF(I164&lt;0,"Недостача",IF(I164&gt;0,"Излишек","Совпадает")))</f>
        <v/>
      </c>
      <c r="L164" s="18" t="str">
        <f>IF(E164&lt;&gt;"ОК","",ROUND(SUMIFS('Движения'!$F$6:$F$5005,'Движения'!$B$6:$B$5005,B164,'Движения'!$C$6:$C$5005,"Корректировка остатка",'Движения'!$A$6:$A$5005,"&gt;="&amp;Q164,'Движения'!$A$6:$A$5005,"&lt;"&amp;(Q164+1)),6))</f>
        <v/>
      </c>
      <c r="M164" s="18" t="str">
        <f>IF(E164&lt;&gt;"ОК","",ROUND(I164-L164,6))</f>
        <v/>
      </c>
      <c r="N164" s="15" t="str">
        <f>IF(E164&lt;&gt;"ОК","",IF(AND(I164=0,L164=0),"Корректировка не нужна",IF(M164=0,"Корректировка внесена",IF(L164=0,"Внесите корректировку на "&amp;DAY(Q164)&amp;"."&amp;MONTH(Q164)&amp;"."&amp;YEAR(Q164)&amp;": "&amp;IF(M164&gt;0,"+","")&amp;M164&amp;" "&amp;G164,"Проверьте корректировки: внесено "&amp;L164&amp;", нужно "&amp;I164&amp;" "&amp;G164))))</f>
        <v/>
      </c>
      <c r="O164" s="22" t="str">
        <f>IF(E164&lt;&gt;"ОК","",IF(SUMPRODUCT(MAX(($B$6:$B$1005=B164)*($Q$6:$Q$1005&lt;Q164)*($E$6:$E$1005="ОК")*$Q$6:$Q$1005))&gt;0,SUMPRODUCT(MAX(($B$6:$B$1005=B164)*($Q$6:$Q$1005&lt;Q164)*($E$6:$E$1005="ОК")*$Q$6:$Q$1005))+1,INT('Номенклатура'!$C$2)))</f>
        <v/>
      </c>
      <c r="P164" s="18" t="str">
        <f>IF(E164&lt;&gt;"ОК","",-(SUMIFS('Движения'!$F$6:$F$5005,'Движения'!$B$6:$B$5005,B164,'Движения'!$C$6:$C$5005,"Расход",'Движения'!$A$6:$A$5005,"&gt;="&amp;O164,'Движения'!$A$6:$A$5005,"&lt;"&amp;(Q164+1))+SUMIFS('Движения'!$F$6:$F$5005,'Движения'!$B$6:$B$5005,B164,'Движения'!$C$6:$C$5005,"Списание",'Движения'!$A$6:$A$5005,"&gt;="&amp;O164,'Движения'!$A$6:$A$5005,"&lt;"&amp;(Q164+1))))</f>
        <v/>
      </c>
      <c r="Q164" s="18" t="str">
        <f>IF(ISNUMBER(A164),INT(A164),0)</f>
        <v/>
      </c>
    </row>
    <row r="165" spans="1:17" x14ac:dyDescent="0.25">
      <c r="A165" s="16"/>
      <c r="B165" s="13"/>
      <c r="C165" s="14"/>
      <c r="D165" s="13"/>
      <c r="E165" s="15" t="str">
        <f>IF(COUNTA(A165:D165)=0,"",IF(NOT(ISNUMBER(A165)),"Укажите дату",IF(B165="","Укажите код",IF(NOT(AND(ISTEXT(B165),LEN(B165)&gt;0,LEN(B165)&lt;=30,ISNUMBER(FIND(LEFT(B165,1),"ABCDEFGHIJKLMNOPQRSTUVWXYZ")),SUMPRODUCT((MID(B165,{1,2,3,4,5,6,7,8,9,10,11,12,13,14,15,16,17,18,19,20,21,22,23,24,25,26,27,28,29,30},1)&lt;&gt;"")*ISERROR(FIND(MID(B165,{1,2,3,4,5,6,7,8,9,10,11,12,13,14,15,16,17,18,19,20,21,22,23,24,25,26,27,28,29,30},1),"ABCDEFGHIJKLMNOPQRSTUVWXYZ0123456789-_")))=0,ISERROR(VALUE(B165)))),"Недопустимый код: только латинские буквы A-Z в верхнем регистре, цифры, - и _; начало с буквы, до 30 символов (например MILK-001)",IF(SUMPRODUCT(--EXACT('Номенклатура'!$A$6:$A$205,B165))=0,"Код не найден",IF(SUMPRODUCT(--EXACT('Номенклатура'!$A$6:$A$205,B165))&gt;1,"Код повторяется в номенклатуре",IF(NOT(ISNUMBER(C165)),"Укажите фактическое количество",IF(C165&lt;0,"Факт не может быть меньше нуля",IF(NOT(ISNUMBER('Номенклатура'!$C$2)),"Укажите дату начала учёта",IF(Q165&lt;INT('Номенклатура'!$C$2),"Дата раньше начала учёта","ОК"))))))))))</f>
        <v/>
      </c>
      <c r="F165" s="15" t="str">
        <f>IF(E165&lt;&gt;"ОК","",INDEX('Номенклатура'!$B$6:$B$205,SUMPRODUCT(EXACT('Номенклатура'!$A$6:$A$205,B165)*(ROW('Номенклатура'!$A$6:$A$205)-5)))&amp;"")</f>
        <v/>
      </c>
      <c r="G165" s="17" t="str">
        <f>IF(E165&lt;&gt;"ОК","",INDEX('Номенклатура'!$D$6:$D$205,SUMPRODUCT(EXACT('Номенклатура'!$A$6:$A$205,B165)*(ROW('Номенклатура'!$A$6:$A$205)-5)))&amp;"")</f>
        <v/>
      </c>
      <c r="H165" s="18" t="str">
        <f>IF(E165&lt;&gt;"ОК","",ROUND(N(INDEX('Номенклатура'!$F$6:$F$205,SUMPRODUCT(EXACT('Номенклатура'!$A$6:$A$205,B165)*(ROW('Номенклатура'!$A$6:$A$205)-5))))+SUMIFS('Движения'!$F$6:$F$5005,'Движения'!$B$6:$B$5005,B165,'Движения'!$A$6:$A$5005,"&lt;"&amp;(Q165+1))-SUMIFS('Движения'!$F$6:$F$5005,'Движения'!$B$6:$B$5005,B165,'Движения'!$C$6:$C$5005,"Корректировка остатка",'Движения'!$A$6:$A$5005,"&gt;="&amp;Q165,'Движения'!$A$6:$A$5005,"&lt;"&amp;(Q165+1)),6))</f>
        <v/>
      </c>
      <c r="I165" s="18" t="str">
        <f>IF(E165&lt;&gt;"ОК","",ROUND(C165-H165,6))</f>
        <v/>
      </c>
      <c r="J165" s="21" t="str">
        <f>IF(E165&lt;&gt;"ОК","",IF(P165&gt;0,ABS(I165)/P165,"нет базы"))</f>
        <v/>
      </c>
      <c r="K165" s="17" t="str">
        <f>IF(E165&lt;&gt;"ОК","",IF(I165&lt;0,"Недостача",IF(I165&gt;0,"Излишек","Совпадает")))</f>
        <v/>
      </c>
      <c r="L165" s="18" t="str">
        <f>IF(E165&lt;&gt;"ОК","",ROUND(SUMIFS('Движения'!$F$6:$F$5005,'Движения'!$B$6:$B$5005,B165,'Движения'!$C$6:$C$5005,"Корректировка остатка",'Движения'!$A$6:$A$5005,"&gt;="&amp;Q165,'Движения'!$A$6:$A$5005,"&lt;"&amp;(Q165+1)),6))</f>
        <v/>
      </c>
      <c r="M165" s="18" t="str">
        <f>IF(E165&lt;&gt;"ОК","",ROUND(I165-L165,6))</f>
        <v/>
      </c>
      <c r="N165" s="15" t="str">
        <f>IF(E165&lt;&gt;"ОК","",IF(AND(I165=0,L165=0),"Корректировка не нужна",IF(M165=0,"Корректировка внесена",IF(L165=0,"Внесите корректировку на "&amp;DAY(Q165)&amp;"."&amp;MONTH(Q165)&amp;"."&amp;YEAR(Q165)&amp;": "&amp;IF(M165&gt;0,"+","")&amp;M165&amp;" "&amp;G165,"Проверьте корректировки: внесено "&amp;L165&amp;", нужно "&amp;I165&amp;" "&amp;G165))))</f>
        <v/>
      </c>
      <c r="O165" s="22" t="str">
        <f>IF(E165&lt;&gt;"ОК","",IF(SUMPRODUCT(MAX(($B$6:$B$1005=B165)*($Q$6:$Q$1005&lt;Q165)*($E$6:$E$1005="ОК")*$Q$6:$Q$1005))&gt;0,SUMPRODUCT(MAX(($B$6:$B$1005=B165)*($Q$6:$Q$1005&lt;Q165)*($E$6:$E$1005="ОК")*$Q$6:$Q$1005))+1,INT('Номенклатура'!$C$2)))</f>
        <v/>
      </c>
      <c r="P165" s="18" t="str">
        <f>IF(E165&lt;&gt;"ОК","",-(SUMIFS('Движения'!$F$6:$F$5005,'Движения'!$B$6:$B$5005,B165,'Движения'!$C$6:$C$5005,"Расход",'Движения'!$A$6:$A$5005,"&gt;="&amp;O165,'Движения'!$A$6:$A$5005,"&lt;"&amp;(Q165+1))+SUMIFS('Движения'!$F$6:$F$5005,'Движения'!$B$6:$B$5005,B165,'Движения'!$C$6:$C$5005,"Списание",'Движения'!$A$6:$A$5005,"&gt;="&amp;O165,'Движения'!$A$6:$A$5005,"&lt;"&amp;(Q165+1))))</f>
        <v/>
      </c>
      <c r="Q165" s="18" t="str">
        <f>IF(ISNUMBER(A165),INT(A165),0)</f>
        <v/>
      </c>
    </row>
    <row r="166" spans="1:17" x14ac:dyDescent="0.25">
      <c r="A166" s="16"/>
      <c r="B166" s="13"/>
      <c r="C166" s="14"/>
      <c r="D166" s="13"/>
      <c r="E166" s="15" t="str">
        <f>IF(COUNTA(A166:D166)=0,"",IF(NOT(ISNUMBER(A166)),"Укажите дату",IF(B166="","Укажите код",IF(NOT(AND(ISTEXT(B166),LEN(B166)&gt;0,LEN(B166)&lt;=30,ISNUMBER(FIND(LEFT(B166,1),"ABCDEFGHIJKLMNOPQRSTUVWXYZ")),SUMPRODUCT((MID(B166,{1,2,3,4,5,6,7,8,9,10,11,12,13,14,15,16,17,18,19,20,21,22,23,24,25,26,27,28,29,30},1)&lt;&gt;"")*ISERROR(FIND(MID(B166,{1,2,3,4,5,6,7,8,9,10,11,12,13,14,15,16,17,18,19,20,21,22,23,24,25,26,27,28,29,30},1),"ABCDEFGHIJKLMNOPQRSTUVWXYZ0123456789-_")))=0,ISERROR(VALUE(B166)))),"Недопустимый код: только латинские буквы A-Z в верхнем регистре, цифры, - и _; начало с буквы, до 30 символов (например MILK-001)",IF(SUMPRODUCT(--EXACT('Номенклатура'!$A$6:$A$205,B166))=0,"Код не найден",IF(SUMPRODUCT(--EXACT('Номенклатура'!$A$6:$A$205,B166))&gt;1,"Код повторяется в номенклатуре",IF(NOT(ISNUMBER(C166)),"Укажите фактическое количество",IF(C166&lt;0,"Факт не может быть меньше нуля",IF(NOT(ISNUMBER('Номенклатура'!$C$2)),"Укажите дату начала учёта",IF(Q166&lt;INT('Номенклатура'!$C$2),"Дата раньше начала учёта","ОК"))))))))))</f>
        <v/>
      </c>
      <c r="F166" s="15" t="str">
        <f>IF(E166&lt;&gt;"ОК","",INDEX('Номенклатура'!$B$6:$B$205,SUMPRODUCT(EXACT('Номенклатура'!$A$6:$A$205,B166)*(ROW('Номенклатура'!$A$6:$A$205)-5)))&amp;"")</f>
        <v/>
      </c>
      <c r="G166" s="17" t="str">
        <f>IF(E166&lt;&gt;"ОК","",INDEX('Номенклатура'!$D$6:$D$205,SUMPRODUCT(EXACT('Номенклатура'!$A$6:$A$205,B166)*(ROW('Номенклатура'!$A$6:$A$205)-5)))&amp;"")</f>
        <v/>
      </c>
      <c r="H166" s="18" t="str">
        <f>IF(E166&lt;&gt;"ОК","",ROUND(N(INDEX('Номенклатура'!$F$6:$F$205,SUMPRODUCT(EXACT('Номенклатура'!$A$6:$A$205,B166)*(ROW('Номенклатура'!$A$6:$A$205)-5))))+SUMIFS('Движения'!$F$6:$F$5005,'Движения'!$B$6:$B$5005,B166,'Движения'!$A$6:$A$5005,"&lt;"&amp;(Q166+1))-SUMIFS('Движения'!$F$6:$F$5005,'Движения'!$B$6:$B$5005,B166,'Движения'!$C$6:$C$5005,"Корректировка остатка",'Движения'!$A$6:$A$5005,"&gt;="&amp;Q166,'Движения'!$A$6:$A$5005,"&lt;"&amp;(Q166+1)),6))</f>
        <v/>
      </c>
      <c r="I166" s="18" t="str">
        <f>IF(E166&lt;&gt;"ОК","",ROUND(C166-H166,6))</f>
        <v/>
      </c>
      <c r="J166" s="21" t="str">
        <f>IF(E166&lt;&gt;"ОК","",IF(P166&gt;0,ABS(I166)/P166,"нет базы"))</f>
        <v/>
      </c>
      <c r="K166" s="17" t="str">
        <f>IF(E166&lt;&gt;"ОК","",IF(I166&lt;0,"Недостача",IF(I166&gt;0,"Излишек","Совпадает")))</f>
        <v/>
      </c>
      <c r="L166" s="18" t="str">
        <f>IF(E166&lt;&gt;"ОК","",ROUND(SUMIFS('Движения'!$F$6:$F$5005,'Движения'!$B$6:$B$5005,B166,'Движения'!$C$6:$C$5005,"Корректировка остатка",'Движения'!$A$6:$A$5005,"&gt;="&amp;Q166,'Движения'!$A$6:$A$5005,"&lt;"&amp;(Q166+1)),6))</f>
        <v/>
      </c>
      <c r="M166" s="18" t="str">
        <f>IF(E166&lt;&gt;"ОК","",ROUND(I166-L166,6))</f>
        <v/>
      </c>
      <c r="N166" s="15" t="str">
        <f>IF(E166&lt;&gt;"ОК","",IF(AND(I166=0,L166=0),"Корректировка не нужна",IF(M166=0,"Корректировка внесена",IF(L166=0,"Внесите корректировку на "&amp;DAY(Q166)&amp;"."&amp;MONTH(Q166)&amp;"."&amp;YEAR(Q166)&amp;": "&amp;IF(M166&gt;0,"+","")&amp;M166&amp;" "&amp;G166,"Проверьте корректировки: внесено "&amp;L166&amp;", нужно "&amp;I166&amp;" "&amp;G166))))</f>
        <v/>
      </c>
      <c r="O166" s="22" t="str">
        <f>IF(E166&lt;&gt;"ОК","",IF(SUMPRODUCT(MAX(($B$6:$B$1005=B166)*($Q$6:$Q$1005&lt;Q166)*($E$6:$E$1005="ОК")*$Q$6:$Q$1005))&gt;0,SUMPRODUCT(MAX(($B$6:$B$1005=B166)*($Q$6:$Q$1005&lt;Q166)*($E$6:$E$1005="ОК")*$Q$6:$Q$1005))+1,INT('Номенклатура'!$C$2)))</f>
        <v/>
      </c>
      <c r="P166" s="18" t="str">
        <f>IF(E166&lt;&gt;"ОК","",-(SUMIFS('Движения'!$F$6:$F$5005,'Движения'!$B$6:$B$5005,B166,'Движения'!$C$6:$C$5005,"Расход",'Движения'!$A$6:$A$5005,"&gt;="&amp;O166,'Движения'!$A$6:$A$5005,"&lt;"&amp;(Q166+1))+SUMIFS('Движения'!$F$6:$F$5005,'Движения'!$B$6:$B$5005,B166,'Движения'!$C$6:$C$5005,"Списание",'Движения'!$A$6:$A$5005,"&gt;="&amp;O166,'Движения'!$A$6:$A$5005,"&lt;"&amp;(Q166+1))))</f>
        <v/>
      </c>
      <c r="Q166" s="18" t="str">
        <f>IF(ISNUMBER(A166),INT(A166),0)</f>
        <v/>
      </c>
    </row>
    <row r="167" spans="1:17" x14ac:dyDescent="0.25">
      <c r="A167" s="16"/>
      <c r="B167" s="13"/>
      <c r="C167" s="14"/>
      <c r="D167" s="13"/>
      <c r="E167" s="15" t="str">
        <f>IF(COUNTA(A167:D167)=0,"",IF(NOT(ISNUMBER(A167)),"Укажите дату",IF(B167="","Укажите код",IF(NOT(AND(ISTEXT(B167),LEN(B167)&gt;0,LEN(B167)&lt;=30,ISNUMBER(FIND(LEFT(B167,1),"ABCDEFGHIJKLMNOPQRSTUVWXYZ")),SUMPRODUCT((MID(B167,{1,2,3,4,5,6,7,8,9,10,11,12,13,14,15,16,17,18,19,20,21,22,23,24,25,26,27,28,29,30},1)&lt;&gt;"")*ISERROR(FIND(MID(B167,{1,2,3,4,5,6,7,8,9,10,11,12,13,14,15,16,17,18,19,20,21,22,23,24,25,26,27,28,29,30},1),"ABCDEFGHIJKLMNOPQRSTUVWXYZ0123456789-_")))=0,ISERROR(VALUE(B167)))),"Недопустимый код: только латинские буквы A-Z в верхнем регистре, цифры, - и _; начало с буквы, до 30 символов (например MILK-001)",IF(SUMPRODUCT(--EXACT('Номенклатура'!$A$6:$A$205,B167))=0,"Код не найден",IF(SUMPRODUCT(--EXACT('Номенклатура'!$A$6:$A$205,B167))&gt;1,"Код повторяется в номенклатуре",IF(NOT(ISNUMBER(C167)),"Укажите фактическое количество",IF(C167&lt;0,"Факт не может быть меньше нуля",IF(NOT(ISNUMBER('Номенклатура'!$C$2)),"Укажите дату начала учёта",IF(Q167&lt;INT('Номенклатура'!$C$2),"Дата раньше начала учёта","ОК"))))))))))</f>
        <v/>
      </c>
      <c r="F167" s="15" t="str">
        <f>IF(E167&lt;&gt;"ОК","",INDEX('Номенклатура'!$B$6:$B$205,SUMPRODUCT(EXACT('Номенклатура'!$A$6:$A$205,B167)*(ROW('Номенклатура'!$A$6:$A$205)-5)))&amp;"")</f>
        <v/>
      </c>
      <c r="G167" s="17" t="str">
        <f>IF(E167&lt;&gt;"ОК","",INDEX('Номенклатура'!$D$6:$D$205,SUMPRODUCT(EXACT('Номенклатура'!$A$6:$A$205,B167)*(ROW('Номенклатура'!$A$6:$A$205)-5)))&amp;"")</f>
        <v/>
      </c>
      <c r="H167" s="18" t="str">
        <f>IF(E167&lt;&gt;"ОК","",ROUND(N(INDEX('Номенклатура'!$F$6:$F$205,SUMPRODUCT(EXACT('Номенклатура'!$A$6:$A$205,B167)*(ROW('Номенклатура'!$A$6:$A$205)-5))))+SUMIFS('Движения'!$F$6:$F$5005,'Движения'!$B$6:$B$5005,B167,'Движения'!$A$6:$A$5005,"&lt;"&amp;(Q167+1))-SUMIFS('Движения'!$F$6:$F$5005,'Движения'!$B$6:$B$5005,B167,'Движения'!$C$6:$C$5005,"Корректировка остатка",'Движения'!$A$6:$A$5005,"&gt;="&amp;Q167,'Движения'!$A$6:$A$5005,"&lt;"&amp;(Q167+1)),6))</f>
        <v/>
      </c>
      <c r="I167" s="18" t="str">
        <f>IF(E167&lt;&gt;"ОК","",ROUND(C167-H167,6))</f>
        <v/>
      </c>
      <c r="J167" s="21" t="str">
        <f>IF(E167&lt;&gt;"ОК","",IF(P167&gt;0,ABS(I167)/P167,"нет базы"))</f>
        <v/>
      </c>
      <c r="K167" s="17" t="str">
        <f>IF(E167&lt;&gt;"ОК","",IF(I167&lt;0,"Недостача",IF(I167&gt;0,"Излишек","Совпадает")))</f>
        <v/>
      </c>
      <c r="L167" s="18" t="str">
        <f>IF(E167&lt;&gt;"ОК","",ROUND(SUMIFS('Движения'!$F$6:$F$5005,'Движения'!$B$6:$B$5005,B167,'Движения'!$C$6:$C$5005,"Корректировка остатка",'Движения'!$A$6:$A$5005,"&gt;="&amp;Q167,'Движения'!$A$6:$A$5005,"&lt;"&amp;(Q167+1)),6))</f>
        <v/>
      </c>
      <c r="M167" s="18" t="str">
        <f>IF(E167&lt;&gt;"ОК","",ROUND(I167-L167,6))</f>
        <v/>
      </c>
      <c r="N167" s="15" t="str">
        <f>IF(E167&lt;&gt;"ОК","",IF(AND(I167=0,L167=0),"Корректировка не нужна",IF(M167=0,"Корректировка внесена",IF(L167=0,"Внесите корректировку на "&amp;DAY(Q167)&amp;"."&amp;MONTH(Q167)&amp;"."&amp;YEAR(Q167)&amp;": "&amp;IF(M167&gt;0,"+","")&amp;M167&amp;" "&amp;G167,"Проверьте корректировки: внесено "&amp;L167&amp;", нужно "&amp;I167&amp;" "&amp;G167))))</f>
        <v/>
      </c>
      <c r="O167" s="22" t="str">
        <f>IF(E167&lt;&gt;"ОК","",IF(SUMPRODUCT(MAX(($B$6:$B$1005=B167)*($Q$6:$Q$1005&lt;Q167)*($E$6:$E$1005="ОК")*$Q$6:$Q$1005))&gt;0,SUMPRODUCT(MAX(($B$6:$B$1005=B167)*($Q$6:$Q$1005&lt;Q167)*($E$6:$E$1005="ОК")*$Q$6:$Q$1005))+1,INT('Номенклатура'!$C$2)))</f>
        <v/>
      </c>
      <c r="P167" s="18" t="str">
        <f>IF(E167&lt;&gt;"ОК","",-(SUMIFS('Движения'!$F$6:$F$5005,'Движения'!$B$6:$B$5005,B167,'Движения'!$C$6:$C$5005,"Расход",'Движения'!$A$6:$A$5005,"&gt;="&amp;O167,'Движения'!$A$6:$A$5005,"&lt;"&amp;(Q167+1))+SUMIFS('Движения'!$F$6:$F$5005,'Движения'!$B$6:$B$5005,B167,'Движения'!$C$6:$C$5005,"Списание",'Движения'!$A$6:$A$5005,"&gt;="&amp;O167,'Движения'!$A$6:$A$5005,"&lt;"&amp;(Q167+1))))</f>
        <v/>
      </c>
      <c r="Q167" s="18" t="str">
        <f>IF(ISNUMBER(A167),INT(A167),0)</f>
        <v/>
      </c>
    </row>
    <row r="168" spans="1:17" x14ac:dyDescent="0.25">
      <c r="A168" s="16"/>
      <c r="B168" s="13"/>
      <c r="C168" s="14"/>
      <c r="D168" s="13"/>
      <c r="E168" s="15" t="str">
        <f>IF(COUNTA(A168:D168)=0,"",IF(NOT(ISNUMBER(A168)),"Укажите дату",IF(B168="","Укажите код",IF(NOT(AND(ISTEXT(B168),LEN(B168)&gt;0,LEN(B168)&lt;=30,ISNUMBER(FIND(LEFT(B168,1),"ABCDEFGHIJKLMNOPQRSTUVWXYZ")),SUMPRODUCT((MID(B168,{1,2,3,4,5,6,7,8,9,10,11,12,13,14,15,16,17,18,19,20,21,22,23,24,25,26,27,28,29,30},1)&lt;&gt;"")*ISERROR(FIND(MID(B168,{1,2,3,4,5,6,7,8,9,10,11,12,13,14,15,16,17,18,19,20,21,22,23,24,25,26,27,28,29,30},1),"ABCDEFGHIJKLMNOPQRSTUVWXYZ0123456789-_")))=0,ISERROR(VALUE(B168)))),"Недопустимый код: только латинские буквы A-Z в верхнем регистре, цифры, - и _; начало с буквы, до 30 символов (например MILK-001)",IF(SUMPRODUCT(--EXACT('Номенклатура'!$A$6:$A$205,B168))=0,"Код не найден",IF(SUMPRODUCT(--EXACT('Номенклатура'!$A$6:$A$205,B168))&gt;1,"Код повторяется в номенклатуре",IF(NOT(ISNUMBER(C168)),"Укажите фактическое количество",IF(C168&lt;0,"Факт не может быть меньше нуля",IF(NOT(ISNUMBER('Номенклатура'!$C$2)),"Укажите дату начала учёта",IF(Q168&lt;INT('Номенклатура'!$C$2),"Дата раньше начала учёта","ОК"))))))))))</f>
        <v/>
      </c>
      <c r="F168" s="15" t="str">
        <f>IF(E168&lt;&gt;"ОК","",INDEX('Номенклатура'!$B$6:$B$205,SUMPRODUCT(EXACT('Номенклатура'!$A$6:$A$205,B168)*(ROW('Номенклатура'!$A$6:$A$205)-5)))&amp;"")</f>
        <v/>
      </c>
      <c r="G168" s="17" t="str">
        <f>IF(E168&lt;&gt;"ОК","",INDEX('Номенклатура'!$D$6:$D$205,SUMPRODUCT(EXACT('Номенклатура'!$A$6:$A$205,B168)*(ROW('Номенклатура'!$A$6:$A$205)-5)))&amp;"")</f>
        <v/>
      </c>
      <c r="H168" s="18" t="str">
        <f>IF(E168&lt;&gt;"ОК","",ROUND(N(INDEX('Номенклатура'!$F$6:$F$205,SUMPRODUCT(EXACT('Номенклатура'!$A$6:$A$205,B168)*(ROW('Номенклатура'!$A$6:$A$205)-5))))+SUMIFS('Движения'!$F$6:$F$5005,'Движения'!$B$6:$B$5005,B168,'Движения'!$A$6:$A$5005,"&lt;"&amp;(Q168+1))-SUMIFS('Движения'!$F$6:$F$5005,'Движения'!$B$6:$B$5005,B168,'Движения'!$C$6:$C$5005,"Корректировка остатка",'Движения'!$A$6:$A$5005,"&gt;="&amp;Q168,'Движения'!$A$6:$A$5005,"&lt;"&amp;(Q168+1)),6))</f>
        <v/>
      </c>
      <c r="I168" s="18" t="str">
        <f>IF(E168&lt;&gt;"ОК","",ROUND(C168-H168,6))</f>
        <v/>
      </c>
      <c r="J168" s="21" t="str">
        <f>IF(E168&lt;&gt;"ОК","",IF(P168&gt;0,ABS(I168)/P168,"нет базы"))</f>
        <v/>
      </c>
      <c r="K168" s="17" t="str">
        <f>IF(E168&lt;&gt;"ОК","",IF(I168&lt;0,"Недостача",IF(I168&gt;0,"Излишек","Совпадает")))</f>
        <v/>
      </c>
      <c r="L168" s="18" t="str">
        <f>IF(E168&lt;&gt;"ОК","",ROUND(SUMIFS('Движения'!$F$6:$F$5005,'Движения'!$B$6:$B$5005,B168,'Движения'!$C$6:$C$5005,"Корректировка остатка",'Движения'!$A$6:$A$5005,"&gt;="&amp;Q168,'Движения'!$A$6:$A$5005,"&lt;"&amp;(Q168+1)),6))</f>
        <v/>
      </c>
      <c r="M168" s="18" t="str">
        <f>IF(E168&lt;&gt;"ОК","",ROUND(I168-L168,6))</f>
        <v/>
      </c>
      <c r="N168" s="15" t="str">
        <f>IF(E168&lt;&gt;"ОК","",IF(AND(I168=0,L168=0),"Корректировка не нужна",IF(M168=0,"Корректировка внесена",IF(L168=0,"Внесите корректировку на "&amp;DAY(Q168)&amp;"."&amp;MONTH(Q168)&amp;"."&amp;YEAR(Q168)&amp;": "&amp;IF(M168&gt;0,"+","")&amp;M168&amp;" "&amp;G168,"Проверьте корректировки: внесено "&amp;L168&amp;", нужно "&amp;I168&amp;" "&amp;G168))))</f>
        <v/>
      </c>
      <c r="O168" s="22" t="str">
        <f>IF(E168&lt;&gt;"ОК","",IF(SUMPRODUCT(MAX(($B$6:$B$1005=B168)*($Q$6:$Q$1005&lt;Q168)*($E$6:$E$1005="ОК")*$Q$6:$Q$1005))&gt;0,SUMPRODUCT(MAX(($B$6:$B$1005=B168)*($Q$6:$Q$1005&lt;Q168)*($E$6:$E$1005="ОК")*$Q$6:$Q$1005))+1,INT('Номенклатура'!$C$2)))</f>
        <v/>
      </c>
      <c r="P168" s="18" t="str">
        <f>IF(E168&lt;&gt;"ОК","",-(SUMIFS('Движения'!$F$6:$F$5005,'Движения'!$B$6:$B$5005,B168,'Движения'!$C$6:$C$5005,"Расход",'Движения'!$A$6:$A$5005,"&gt;="&amp;O168,'Движения'!$A$6:$A$5005,"&lt;"&amp;(Q168+1))+SUMIFS('Движения'!$F$6:$F$5005,'Движения'!$B$6:$B$5005,B168,'Движения'!$C$6:$C$5005,"Списание",'Движения'!$A$6:$A$5005,"&gt;="&amp;O168,'Движения'!$A$6:$A$5005,"&lt;"&amp;(Q168+1))))</f>
        <v/>
      </c>
      <c r="Q168" s="18" t="str">
        <f>IF(ISNUMBER(A168),INT(A168),0)</f>
        <v/>
      </c>
    </row>
    <row r="169" spans="1:17" x14ac:dyDescent="0.25">
      <c r="A169" s="16"/>
      <c r="B169" s="13"/>
      <c r="C169" s="14"/>
      <c r="D169" s="13"/>
      <c r="E169" s="15" t="str">
        <f>IF(COUNTA(A169:D169)=0,"",IF(NOT(ISNUMBER(A169)),"Укажите дату",IF(B169="","Укажите код",IF(NOT(AND(ISTEXT(B169),LEN(B169)&gt;0,LEN(B169)&lt;=30,ISNUMBER(FIND(LEFT(B169,1),"ABCDEFGHIJKLMNOPQRSTUVWXYZ")),SUMPRODUCT((MID(B169,{1,2,3,4,5,6,7,8,9,10,11,12,13,14,15,16,17,18,19,20,21,22,23,24,25,26,27,28,29,30},1)&lt;&gt;"")*ISERROR(FIND(MID(B169,{1,2,3,4,5,6,7,8,9,10,11,12,13,14,15,16,17,18,19,20,21,22,23,24,25,26,27,28,29,30},1),"ABCDEFGHIJKLMNOPQRSTUVWXYZ0123456789-_")))=0,ISERROR(VALUE(B169)))),"Недопустимый код: только латинские буквы A-Z в верхнем регистре, цифры, - и _; начало с буквы, до 30 символов (например MILK-001)",IF(SUMPRODUCT(--EXACT('Номенклатура'!$A$6:$A$205,B169))=0,"Код не найден",IF(SUMPRODUCT(--EXACT('Номенклатура'!$A$6:$A$205,B169))&gt;1,"Код повторяется в номенклатуре",IF(NOT(ISNUMBER(C169)),"Укажите фактическое количество",IF(C169&lt;0,"Факт не может быть меньше нуля",IF(NOT(ISNUMBER('Номенклатура'!$C$2)),"Укажите дату начала учёта",IF(Q169&lt;INT('Номенклатура'!$C$2),"Дата раньше начала учёта","ОК"))))))))))</f>
        <v/>
      </c>
      <c r="F169" s="15" t="str">
        <f>IF(E169&lt;&gt;"ОК","",INDEX('Номенклатура'!$B$6:$B$205,SUMPRODUCT(EXACT('Номенклатура'!$A$6:$A$205,B169)*(ROW('Номенклатура'!$A$6:$A$205)-5)))&amp;"")</f>
        <v/>
      </c>
      <c r="G169" s="17" t="str">
        <f>IF(E169&lt;&gt;"ОК","",INDEX('Номенклатура'!$D$6:$D$205,SUMPRODUCT(EXACT('Номенклатура'!$A$6:$A$205,B169)*(ROW('Номенклатура'!$A$6:$A$205)-5)))&amp;"")</f>
        <v/>
      </c>
      <c r="H169" s="18" t="str">
        <f>IF(E169&lt;&gt;"ОК","",ROUND(N(INDEX('Номенклатура'!$F$6:$F$205,SUMPRODUCT(EXACT('Номенклатура'!$A$6:$A$205,B169)*(ROW('Номенклатура'!$A$6:$A$205)-5))))+SUMIFS('Движения'!$F$6:$F$5005,'Движения'!$B$6:$B$5005,B169,'Движения'!$A$6:$A$5005,"&lt;"&amp;(Q169+1))-SUMIFS('Движения'!$F$6:$F$5005,'Движения'!$B$6:$B$5005,B169,'Движения'!$C$6:$C$5005,"Корректировка остатка",'Движения'!$A$6:$A$5005,"&gt;="&amp;Q169,'Движения'!$A$6:$A$5005,"&lt;"&amp;(Q169+1)),6))</f>
        <v/>
      </c>
      <c r="I169" s="18" t="str">
        <f>IF(E169&lt;&gt;"ОК","",ROUND(C169-H169,6))</f>
        <v/>
      </c>
      <c r="J169" s="21" t="str">
        <f>IF(E169&lt;&gt;"ОК","",IF(P169&gt;0,ABS(I169)/P169,"нет базы"))</f>
        <v/>
      </c>
      <c r="K169" s="17" t="str">
        <f>IF(E169&lt;&gt;"ОК","",IF(I169&lt;0,"Недостача",IF(I169&gt;0,"Излишек","Совпадает")))</f>
        <v/>
      </c>
      <c r="L169" s="18" t="str">
        <f>IF(E169&lt;&gt;"ОК","",ROUND(SUMIFS('Движения'!$F$6:$F$5005,'Движения'!$B$6:$B$5005,B169,'Движения'!$C$6:$C$5005,"Корректировка остатка",'Движения'!$A$6:$A$5005,"&gt;="&amp;Q169,'Движения'!$A$6:$A$5005,"&lt;"&amp;(Q169+1)),6))</f>
        <v/>
      </c>
      <c r="M169" s="18" t="str">
        <f>IF(E169&lt;&gt;"ОК","",ROUND(I169-L169,6))</f>
        <v/>
      </c>
      <c r="N169" s="15" t="str">
        <f>IF(E169&lt;&gt;"ОК","",IF(AND(I169=0,L169=0),"Корректировка не нужна",IF(M169=0,"Корректировка внесена",IF(L169=0,"Внесите корректировку на "&amp;DAY(Q169)&amp;"."&amp;MONTH(Q169)&amp;"."&amp;YEAR(Q169)&amp;": "&amp;IF(M169&gt;0,"+","")&amp;M169&amp;" "&amp;G169,"Проверьте корректировки: внесено "&amp;L169&amp;", нужно "&amp;I169&amp;" "&amp;G169))))</f>
        <v/>
      </c>
      <c r="O169" s="22" t="str">
        <f>IF(E169&lt;&gt;"ОК","",IF(SUMPRODUCT(MAX(($B$6:$B$1005=B169)*($Q$6:$Q$1005&lt;Q169)*($E$6:$E$1005="ОК")*$Q$6:$Q$1005))&gt;0,SUMPRODUCT(MAX(($B$6:$B$1005=B169)*($Q$6:$Q$1005&lt;Q169)*($E$6:$E$1005="ОК")*$Q$6:$Q$1005))+1,INT('Номенклатура'!$C$2)))</f>
        <v/>
      </c>
      <c r="P169" s="18" t="str">
        <f>IF(E169&lt;&gt;"ОК","",-(SUMIFS('Движения'!$F$6:$F$5005,'Движения'!$B$6:$B$5005,B169,'Движения'!$C$6:$C$5005,"Расход",'Движения'!$A$6:$A$5005,"&gt;="&amp;O169,'Движения'!$A$6:$A$5005,"&lt;"&amp;(Q169+1))+SUMIFS('Движения'!$F$6:$F$5005,'Движения'!$B$6:$B$5005,B169,'Движения'!$C$6:$C$5005,"Списание",'Движения'!$A$6:$A$5005,"&gt;="&amp;O169,'Движения'!$A$6:$A$5005,"&lt;"&amp;(Q169+1))))</f>
        <v/>
      </c>
      <c r="Q169" s="18" t="str">
        <f>IF(ISNUMBER(A169),INT(A169),0)</f>
        <v/>
      </c>
    </row>
    <row r="170" spans="1:17" x14ac:dyDescent="0.25">
      <c r="A170" s="16"/>
      <c r="B170" s="13"/>
      <c r="C170" s="14"/>
      <c r="D170" s="13"/>
      <c r="E170" s="15" t="str">
        <f>IF(COUNTA(A170:D170)=0,"",IF(NOT(ISNUMBER(A170)),"Укажите дату",IF(B170="","Укажите код",IF(NOT(AND(ISTEXT(B170),LEN(B170)&gt;0,LEN(B170)&lt;=30,ISNUMBER(FIND(LEFT(B170,1),"ABCDEFGHIJKLMNOPQRSTUVWXYZ")),SUMPRODUCT((MID(B170,{1,2,3,4,5,6,7,8,9,10,11,12,13,14,15,16,17,18,19,20,21,22,23,24,25,26,27,28,29,30},1)&lt;&gt;"")*ISERROR(FIND(MID(B170,{1,2,3,4,5,6,7,8,9,10,11,12,13,14,15,16,17,18,19,20,21,22,23,24,25,26,27,28,29,30},1),"ABCDEFGHIJKLMNOPQRSTUVWXYZ0123456789-_")))=0,ISERROR(VALUE(B170)))),"Недопустимый код: только латинские буквы A-Z в верхнем регистре, цифры, - и _; начало с буквы, до 30 символов (например MILK-001)",IF(SUMPRODUCT(--EXACT('Номенклатура'!$A$6:$A$205,B170))=0,"Код не найден",IF(SUMPRODUCT(--EXACT('Номенклатура'!$A$6:$A$205,B170))&gt;1,"Код повторяется в номенклатуре",IF(NOT(ISNUMBER(C170)),"Укажите фактическое количество",IF(C170&lt;0,"Факт не может быть меньше нуля",IF(NOT(ISNUMBER('Номенклатура'!$C$2)),"Укажите дату начала учёта",IF(Q170&lt;INT('Номенклатура'!$C$2),"Дата раньше начала учёта","ОК"))))))))))</f>
        <v/>
      </c>
      <c r="F170" s="15" t="str">
        <f>IF(E170&lt;&gt;"ОК","",INDEX('Номенклатура'!$B$6:$B$205,SUMPRODUCT(EXACT('Номенклатура'!$A$6:$A$205,B170)*(ROW('Номенклатура'!$A$6:$A$205)-5)))&amp;"")</f>
        <v/>
      </c>
      <c r="G170" s="17" t="str">
        <f>IF(E170&lt;&gt;"ОК","",INDEX('Номенклатура'!$D$6:$D$205,SUMPRODUCT(EXACT('Номенклатура'!$A$6:$A$205,B170)*(ROW('Номенклатура'!$A$6:$A$205)-5)))&amp;"")</f>
        <v/>
      </c>
      <c r="H170" s="18" t="str">
        <f>IF(E170&lt;&gt;"ОК","",ROUND(N(INDEX('Номенклатура'!$F$6:$F$205,SUMPRODUCT(EXACT('Номенклатура'!$A$6:$A$205,B170)*(ROW('Номенклатура'!$A$6:$A$205)-5))))+SUMIFS('Движения'!$F$6:$F$5005,'Движения'!$B$6:$B$5005,B170,'Движения'!$A$6:$A$5005,"&lt;"&amp;(Q170+1))-SUMIFS('Движения'!$F$6:$F$5005,'Движения'!$B$6:$B$5005,B170,'Движения'!$C$6:$C$5005,"Корректировка остатка",'Движения'!$A$6:$A$5005,"&gt;="&amp;Q170,'Движения'!$A$6:$A$5005,"&lt;"&amp;(Q170+1)),6))</f>
        <v/>
      </c>
      <c r="I170" s="18" t="str">
        <f>IF(E170&lt;&gt;"ОК","",ROUND(C170-H170,6))</f>
        <v/>
      </c>
      <c r="J170" s="21" t="str">
        <f>IF(E170&lt;&gt;"ОК","",IF(P170&gt;0,ABS(I170)/P170,"нет базы"))</f>
        <v/>
      </c>
      <c r="K170" s="17" t="str">
        <f>IF(E170&lt;&gt;"ОК","",IF(I170&lt;0,"Недостача",IF(I170&gt;0,"Излишек","Совпадает")))</f>
        <v/>
      </c>
      <c r="L170" s="18" t="str">
        <f>IF(E170&lt;&gt;"ОК","",ROUND(SUMIFS('Движения'!$F$6:$F$5005,'Движения'!$B$6:$B$5005,B170,'Движения'!$C$6:$C$5005,"Корректировка остатка",'Движения'!$A$6:$A$5005,"&gt;="&amp;Q170,'Движения'!$A$6:$A$5005,"&lt;"&amp;(Q170+1)),6))</f>
        <v/>
      </c>
      <c r="M170" s="18" t="str">
        <f>IF(E170&lt;&gt;"ОК","",ROUND(I170-L170,6))</f>
        <v/>
      </c>
      <c r="N170" s="15" t="str">
        <f>IF(E170&lt;&gt;"ОК","",IF(AND(I170=0,L170=0),"Корректировка не нужна",IF(M170=0,"Корректировка внесена",IF(L170=0,"Внесите корректировку на "&amp;DAY(Q170)&amp;"."&amp;MONTH(Q170)&amp;"."&amp;YEAR(Q170)&amp;": "&amp;IF(M170&gt;0,"+","")&amp;M170&amp;" "&amp;G170,"Проверьте корректировки: внесено "&amp;L170&amp;", нужно "&amp;I170&amp;" "&amp;G170))))</f>
        <v/>
      </c>
      <c r="O170" s="22" t="str">
        <f>IF(E170&lt;&gt;"ОК","",IF(SUMPRODUCT(MAX(($B$6:$B$1005=B170)*($Q$6:$Q$1005&lt;Q170)*($E$6:$E$1005="ОК")*$Q$6:$Q$1005))&gt;0,SUMPRODUCT(MAX(($B$6:$B$1005=B170)*($Q$6:$Q$1005&lt;Q170)*($E$6:$E$1005="ОК")*$Q$6:$Q$1005))+1,INT('Номенклатура'!$C$2)))</f>
        <v/>
      </c>
      <c r="P170" s="18" t="str">
        <f>IF(E170&lt;&gt;"ОК","",-(SUMIFS('Движения'!$F$6:$F$5005,'Движения'!$B$6:$B$5005,B170,'Движения'!$C$6:$C$5005,"Расход",'Движения'!$A$6:$A$5005,"&gt;="&amp;O170,'Движения'!$A$6:$A$5005,"&lt;"&amp;(Q170+1))+SUMIFS('Движения'!$F$6:$F$5005,'Движения'!$B$6:$B$5005,B170,'Движения'!$C$6:$C$5005,"Списание",'Движения'!$A$6:$A$5005,"&gt;="&amp;O170,'Движения'!$A$6:$A$5005,"&lt;"&amp;(Q170+1))))</f>
        <v/>
      </c>
      <c r="Q170" s="18" t="str">
        <f>IF(ISNUMBER(A170),INT(A170),0)</f>
        <v/>
      </c>
    </row>
    <row r="171" spans="1:17" x14ac:dyDescent="0.25">
      <c r="A171" s="16"/>
      <c r="B171" s="13"/>
      <c r="C171" s="14"/>
      <c r="D171" s="13"/>
      <c r="E171" s="15" t="str">
        <f>IF(COUNTA(A171:D171)=0,"",IF(NOT(ISNUMBER(A171)),"Укажите дату",IF(B171="","Укажите код",IF(NOT(AND(ISTEXT(B171),LEN(B171)&gt;0,LEN(B171)&lt;=30,ISNUMBER(FIND(LEFT(B171,1),"ABCDEFGHIJKLMNOPQRSTUVWXYZ")),SUMPRODUCT((MID(B171,{1,2,3,4,5,6,7,8,9,10,11,12,13,14,15,16,17,18,19,20,21,22,23,24,25,26,27,28,29,30},1)&lt;&gt;"")*ISERROR(FIND(MID(B171,{1,2,3,4,5,6,7,8,9,10,11,12,13,14,15,16,17,18,19,20,21,22,23,24,25,26,27,28,29,30},1),"ABCDEFGHIJKLMNOPQRSTUVWXYZ0123456789-_")))=0,ISERROR(VALUE(B171)))),"Недопустимый код: только латинские буквы A-Z в верхнем регистре, цифры, - и _; начало с буквы, до 30 символов (например MILK-001)",IF(SUMPRODUCT(--EXACT('Номенклатура'!$A$6:$A$205,B171))=0,"Код не найден",IF(SUMPRODUCT(--EXACT('Номенклатура'!$A$6:$A$205,B171))&gt;1,"Код повторяется в номенклатуре",IF(NOT(ISNUMBER(C171)),"Укажите фактическое количество",IF(C171&lt;0,"Факт не может быть меньше нуля",IF(NOT(ISNUMBER('Номенклатура'!$C$2)),"Укажите дату начала учёта",IF(Q171&lt;INT('Номенклатура'!$C$2),"Дата раньше начала учёта","ОК"))))))))))</f>
        <v/>
      </c>
      <c r="F171" s="15" t="str">
        <f>IF(E171&lt;&gt;"ОК","",INDEX('Номенклатура'!$B$6:$B$205,SUMPRODUCT(EXACT('Номенклатура'!$A$6:$A$205,B171)*(ROW('Номенклатура'!$A$6:$A$205)-5)))&amp;"")</f>
        <v/>
      </c>
      <c r="G171" s="17" t="str">
        <f>IF(E171&lt;&gt;"ОК","",INDEX('Номенклатура'!$D$6:$D$205,SUMPRODUCT(EXACT('Номенклатура'!$A$6:$A$205,B171)*(ROW('Номенклатура'!$A$6:$A$205)-5)))&amp;"")</f>
        <v/>
      </c>
      <c r="H171" s="18" t="str">
        <f>IF(E171&lt;&gt;"ОК","",ROUND(N(INDEX('Номенклатура'!$F$6:$F$205,SUMPRODUCT(EXACT('Номенклатура'!$A$6:$A$205,B171)*(ROW('Номенклатура'!$A$6:$A$205)-5))))+SUMIFS('Движения'!$F$6:$F$5005,'Движения'!$B$6:$B$5005,B171,'Движения'!$A$6:$A$5005,"&lt;"&amp;(Q171+1))-SUMIFS('Движения'!$F$6:$F$5005,'Движения'!$B$6:$B$5005,B171,'Движения'!$C$6:$C$5005,"Корректировка остатка",'Движения'!$A$6:$A$5005,"&gt;="&amp;Q171,'Движения'!$A$6:$A$5005,"&lt;"&amp;(Q171+1)),6))</f>
        <v/>
      </c>
      <c r="I171" s="18" t="str">
        <f>IF(E171&lt;&gt;"ОК","",ROUND(C171-H171,6))</f>
        <v/>
      </c>
      <c r="J171" s="21" t="str">
        <f>IF(E171&lt;&gt;"ОК","",IF(P171&gt;0,ABS(I171)/P171,"нет базы"))</f>
        <v/>
      </c>
      <c r="K171" s="17" t="str">
        <f>IF(E171&lt;&gt;"ОК","",IF(I171&lt;0,"Недостача",IF(I171&gt;0,"Излишек","Совпадает")))</f>
        <v/>
      </c>
      <c r="L171" s="18" t="str">
        <f>IF(E171&lt;&gt;"ОК","",ROUND(SUMIFS('Движения'!$F$6:$F$5005,'Движения'!$B$6:$B$5005,B171,'Движения'!$C$6:$C$5005,"Корректировка остатка",'Движения'!$A$6:$A$5005,"&gt;="&amp;Q171,'Движения'!$A$6:$A$5005,"&lt;"&amp;(Q171+1)),6))</f>
        <v/>
      </c>
      <c r="M171" s="18" t="str">
        <f>IF(E171&lt;&gt;"ОК","",ROUND(I171-L171,6))</f>
        <v/>
      </c>
      <c r="N171" s="15" t="str">
        <f>IF(E171&lt;&gt;"ОК","",IF(AND(I171=0,L171=0),"Корректировка не нужна",IF(M171=0,"Корректировка внесена",IF(L171=0,"Внесите корректировку на "&amp;DAY(Q171)&amp;"."&amp;MONTH(Q171)&amp;"."&amp;YEAR(Q171)&amp;": "&amp;IF(M171&gt;0,"+","")&amp;M171&amp;" "&amp;G171,"Проверьте корректировки: внесено "&amp;L171&amp;", нужно "&amp;I171&amp;" "&amp;G171))))</f>
        <v/>
      </c>
      <c r="O171" s="22" t="str">
        <f>IF(E171&lt;&gt;"ОК","",IF(SUMPRODUCT(MAX(($B$6:$B$1005=B171)*($Q$6:$Q$1005&lt;Q171)*($E$6:$E$1005="ОК")*$Q$6:$Q$1005))&gt;0,SUMPRODUCT(MAX(($B$6:$B$1005=B171)*($Q$6:$Q$1005&lt;Q171)*($E$6:$E$1005="ОК")*$Q$6:$Q$1005))+1,INT('Номенклатура'!$C$2)))</f>
        <v/>
      </c>
      <c r="P171" s="18" t="str">
        <f>IF(E171&lt;&gt;"ОК","",-(SUMIFS('Движения'!$F$6:$F$5005,'Движения'!$B$6:$B$5005,B171,'Движения'!$C$6:$C$5005,"Расход",'Движения'!$A$6:$A$5005,"&gt;="&amp;O171,'Движения'!$A$6:$A$5005,"&lt;"&amp;(Q171+1))+SUMIFS('Движения'!$F$6:$F$5005,'Движения'!$B$6:$B$5005,B171,'Движения'!$C$6:$C$5005,"Списание",'Движения'!$A$6:$A$5005,"&gt;="&amp;O171,'Движения'!$A$6:$A$5005,"&lt;"&amp;(Q171+1))))</f>
        <v/>
      </c>
      <c r="Q171" s="18" t="str">
        <f>IF(ISNUMBER(A171),INT(A171),0)</f>
        <v/>
      </c>
    </row>
    <row r="172" spans="1:17" x14ac:dyDescent="0.25">
      <c r="A172" s="16"/>
      <c r="B172" s="13"/>
      <c r="C172" s="14"/>
      <c r="D172" s="13"/>
      <c r="E172" s="15" t="str">
        <f>IF(COUNTA(A172:D172)=0,"",IF(NOT(ISNUMBER(A172)),"Укажите дату",IF(B172="","Укажите код",IF(NOT(AND(ISTEXT(B172),LEN(B172)&gt;0,LEN(B172)&lt;=30,ISNUMBER(FIND(LEFT(B172,1),"ABCDEFGHIJKLMNOPQRSTUVWXYZ")),SUMPRODUCT((MID(B172,{1,2,3,4,5,6,7,8,9,10,11,12,13,14,15,16,17,18,19,20,21,22,23,24,25,26,27,28,29,30},1)&lt;&gt;"")*ISERROR(FIND(MID(B172,{1,2,3,4,5,6,7,8,9,10,11,12,13,14,15,16,17,18,19,20,21,22,23,24,25,26,27,28,29,30},1),"ABCDEFGHIJKLMNOPQRSTUVWXYZ0123456789-_")))=0,ISERROR(VALUE(B172)))),"Недопустимый код: только латинские буквы A-Z в верхнем регистре, цифры, - и _; начало с буквы, до 30 символов (например MILK-001)",IF(SUMPRODUCT(--EXACT('Номенклатура'!$A$6:$A$205,B172))=0,"Код не найден",IF(SUMPRODUCT(--EXACT('Номенклатура'!$A$6:$A$205,B172))&gt;1,"Код повторяется в номенклатуре",IF(NOT(ISNUMBER(C172)),"Укажите фактическое количество",IF(C172&lt;0,"Факт не может быть меньше нуля",IF(NOT(ISNUMBER('Номенклатура'!$C$2)),"Укажите дату начала учёта",IF(Q172&lt;INT('Номенклатура'!$C$2),"Дата раньше начала учёта","ОК"))))))))))</f>
        <v/>
      </c>
      <c r="F172" s="15" t="str">
        <f>IF(E172&lt;&gt;"ОК","",INDEX('Номенклатура'!$B$6:$B$205,SUMPRODUCT(EXACT('Номенклатура'!$A$6:$A$205,B172)*(ROW('Номенклатура'!$A$6:$A$205)-5)))&amp;"")</f>
        <v/>
      </c>
      <c r="G172" s="17" t="str">
        <f>IF(E172&lt;&gt;"ОК","",INDEX('Номенклатура'!$D$6:$D$205,SUMPRODUCT(EXACT('Номенклатура'!$A$6:$A$205,B172)*(ROW('Номенклатура'!$A$6:$A$205)-5)))&amp;"")</f>
        <v/>
      </c>
      <c r="H172" s="18" t="str">
        <f>IF(E172&lt;&gt;"ОК","",ROUND(N(INDEX('Номенклатура'!$F$6:$F$205,SUMPRODUCT(EXACT('Номенклатура'!$A$6:$A$205,B172)*(ROW('Номенклатура'!$A$6:$A$205)-5))))+SUMIFS('Движения'!$F$6:$F$5005,'Движения'!$B$6:$B$5005,B172,'Движения'!$A$6:$A$5005,"&lt;"&amp;(Q172+1))-SUMIFS('Движения'!$F$6:$F$5005,'Движения'!$B$6:$B$5005,B172,'Движения'!$C$6:$C$5005,"Корректировка остатка",'Движения'!$A$6:$A$5005,"&gt;="&amp;Q172,'Движения'!$A$6:$A$5005,"&lt;"&amp;(Q172+1)),6))</f>
        <v/>
      </c>
      <c r="I172" s="18" t="str">
        <f>IF(E172&lt;&gt;"ОК","",ROUND(C172-H172,6))</f>
        <v/>
      </c>
      <c r="J172" s="21" t="str">
        <f>IF(E172&lt;&gt;"ОК","",IF(P172&gt;0,ABS(I172)/P172,"нет базы"))</f>
        <v/>
      </c>
      <c r="K172" s="17" t="str">
        <f>IF(E172&lt;&gt;"ОК","",IF(I172&lt;0,"Недостача",IF(I172&gt;0,"Излишек","Совпадает")))</f>
        <v/>
      </c>
      <c r="L172" s="18" t="str">
        <f>IF(E172&lt;&gt;"ОК","",ROUND(SUMIFS('Движения'!$F$6:$F$5005,'Движения'!$B$6:$B$5005,B172,'Движения'!$C$6:$C$5005,"Корректировка остатка",'Движения'!$A$6:$A$5005,"&gt;="&amp;Q172,'Движения'!$A$6:$A$5005,"&lt;"&amp;(Q172+1)),6))</f>
        <v/>
      </c>
      <c r="M172" s="18" t="str">
        <f>IF(E172&lt;&gt;"ОК","",ROUND(I172-L172,6))</f>
        <v/>
      </c>
      <c r="N172" s="15" t="str">
        <f>IF(E172&lt;&gt;"ОК","",IF(AND(I172=0,L172=0),"Корректировка не нужна",IF(M172=0,"Корректировка внесена",IF(L172=0,"Внесите корректировку на "&amp;DAY(Q172)&amp;"."&amp;MONTH(Q172)&amp;"."&amp;YEAR(Q172)&amp;": "&amp;IF(M172&gt;0,"+","")&amp;M172&amp;" "&amp;G172,"Проверьте корректировки: внесено "&amp;L172&amp;", нужно "&amp;I172&amp;" "&amp;G172))))</f>
        <v/>
      </c>
      <c r="O172" s="22" t="str">
        <f>IF(E172&lt;&gt;"ОК","",IF(SUMPRODUCT(MAX(($B$6:$B$1005=B172)*($Q$6:$Q$1005&lt;Q172)*($E$6:$E$1005="ОК")*$Q$6:$Q$1005))&gt;0,SUMPRODUCT(MAX(($B$6:$B$1005=B172)*($Q$6:$Q$1005&lt;Q172)*($E$6:$E$1005="ОК")*$Q$6:$Q$1005))+1,INT('Номенклатура'!$C$2)))</f>
        <v/>
      </c>
      <c r="P172" s="18" t="str">
        <f>IF(E172&lt;&gt;"ОК","",-(SUMIFS('Движения'!$F$6:$F$5005,'Движения'!$B$6:$B$5005,B172,'Движения'!$C$6:$C$5005,"Расход",'Движения'!$A$6:$A$5005,"&gt;="&amp;O172,'Движения'!$A$6:$A$5005,"&lt;"&amp;(Q172+1))+SUMIFS('Движения'!$F$6:$F$5005,'Движения'!$B$6:$B$5005,B172,'Движения'!$C$6:$C$5005,"Списание",'Движения'!$A$6:$A$5005,"&gt;="&amp;O172,'Движения'!$A$6:$A$5005,"&lt;"&amp;(Q172+1))))</f>
        <v/>
      </c>
      <c r="Q172" s="18" t="str">
        <f>IF(ISNUMBER(A172),INT(A172),0)</f>
        <v/>
      </c>
    </row>
    <row r="173" spans="1:17" x14ac:dyDescent="0.25">
      <c r="A173" s="16"/>
      <c r="B173" s="13"/>
      <c r="C173" s="14"/>
      <c r="D173" s="13"/>
      <c r="E173" s="15" t="str">
        <f>IF(COUNTA(A173:D173)=0,"",IF(NOT(ISNUMBER(A173)),"Укажите дату",IF(B173="","Укажите код",IF(NOT(AND(ISTEXT(B173),LEN(B173)&gt;0,LEN(B173)&lt;=30,ISNUMBER(FIND(LEFT(B173,1),"ABCDEFGHIJKLMNOPQRSTUVWXYZ")),SUMPRODUCT((MID(B173,{1,2,3,4,5,6,7,8,9,10,11,12,13,14,15,16,17,18,19,20,21,22,23,24,25,26,27,28,29,30},1)&lt;&gt;"")*ISERROR(FIND(MID(B173,{1,2,3,4,5,6,7,8,9,10,11,12,13,14,15,16,17,18,19,20,21,22,23,24,25,26,27,28,29,30},1),"ABCDEFGHIJKLMNOPQRSTUVWXYZ0123456789-_")))=0,ISERROR(VALUE(B173)))),"Недопустимый код: только латинские буквы A-Z в верхнем регистре, цифры, - и _; начало с буквы, до 30 символов (например MILK-001)",IF(SUMPRODUCT(--EXACT('Номенклатура'!$A$6:$A$205,B173))=0,"Код не найден",IF(SUMPRODUCT(--EXACT('Номенклатура'!$A$6:$A$205,B173))&gt;1,"Код повторяется в номенклатуре",IF(NOT(ISNUMBER(C173)),"Укажите фактическое количество",IF(C173&lt;0,"Факт не может быть меньше нуля",IF(NOT(ISNUMBER('Номенклатура'!$C$2)),"Укажите дату начала учёта",IF(Q173&lt;INT('Номенклатура'!$C$2),"Дата раньше начала учёта","ОК"))))))))))</f>
        <v/>
      </c>
      <c r="F173" s="15" t="str">
        <f>IF(E173&lt;&gt;"ОК","",INDEX('Номенклатура'!$B$6:$B$205,SUMPRODUCT(EXACT('Номенклатура'!$A$6:$A$205,B173)*(ROW('Номенклатура'!$A$6:$A$205)-5)))&amp;"")</f>
        <v/>
      </c>
      <c r="G173" s="17" t="str">
        <f>IF(E173&lt;&gt;"ОК","",INDEX('Номенклатура'!$D$6:$D$205,SUMPRODUCT(EXACT('Номенклатура'!$A$6:$A$205,B173)*(ROW('Номенклатура'!$A$6:$A$205)-5)))&amp;"")</f>
        <v/>
      </c>
      <c r="H173" s="18" t="str">
        <f>IF(E173&lt;&gt;"ОК","",ROUND(N(INDEX('Номенклатура'!$F$6:$F$205,SUMPRODUCT(EXACT('Номенклатура'!$A$6:$A$205,B173)*(ROW('Номенклатура'!$A$6:$A$205)-5))))+SUMIFS('Движения'!$F$6:$F$5005,'Движения'!$B$6:$B$5005,B173,'Движения'!$A$6:$A$5005,"&lt;"&amp;(Q173+1))-SUMIFS('Движения'!$F$6:$F$5005,'Движения'!$B$6:$B$5005,B173,'Движения'!$C$6:$C$5005,"Корректировка остатка",'Движения'!$A$6:$A$5005,"&gt;="&amp;Q173,'Движения'!$A$6:$A$5005,"&lt;"&amp;(Q173+1)),6))</f>
        <v/>
      </c>
      <c r="I173" s="18" t="str">
        <f>IF(E173&lt;&gt;"ОК","",ROUND(C173-H173,6))</f>
        <v/>
      </c>
      <c r="J173" s="21" t="str">
        <f>IF(E173&lt;&gt;"ОК","",IF(P173&gt;0,ABS(I173)/P173,"нет базы"))</f>
        <v/>
      </c>
      <c r="K173" s="17" t="str">
        <f>IF(E173&lt;&gt;"ОК","",IF(I173&lt;0,"Недостача",IF(I173&gt;0,"Излишек","Совпадает")))</f>
        <v/>
      </c>
      <c r="L173" s="18" t="str">
        <f>IF(E173&lt;&gt;"ОК","",ROUND(SUMIFS('Движения'!$F$6:$F$5005,'Движения'!$B$6:$B$5005,B173,'Движения'!$C$6:$C$5005,"Корректировка остатка",'Движения'!$A$6:$A$5005,"&gt;="&amp;Q173,'Движения'!$A$6:$A$5005,"&lt;"&amp;(Q173+1)),6))</f>
        <v/>
      </c>
      <c r="M173" s="18" t="str">
        <f>IF(E173&lt;&gt;"ОК","",ROUND(I173-L173,6))</f>
        <v/>
      </c>
      <c r="N173" s="15" t="str">
        <f>IF(E173&lt;&gt;"ОК","",IF(AND(I173=0,L173=0),"Корректировка не нужна",IF(M173=0,"Корректировка внесена",IF(L173=0,"Внесите корректировку на "&amp;DAY(Q173)&amp;"."&amp;MONTH(Q173)&amp;"."&amp;YEAR(Q173)&amp;": "&amp;IF(M173&gt;0,"+","")&amp;M173&amp;" "&amp;G173,"Проверьте корректировки: внесено "&amp;L173&amp;", нужно "&amp;I173&amp;" "&amp;G173))))</f>
        <v/>
      </c>
      <c r="O173" s="22" t="str">
        <f>IF(E173&lt;&gt;"ОК","",IF(SUMPRODUCT(MAX(($B$6:$B$1005=B173)*($Q$6:$Q$1005&lt;Q173)*($E$6:$E$1005="ОК")*$Q$6:$Q$1005))&gt;0,SUMPRODUCT(MAX(($B$6:$B$1005=B173)*($Q$6:$Q$1005&lt;Q173)*($E$6:$E$1005="ОК")*$Q$6:$Q$1005))+1,INT('Номенклатура'!$C$2)))</f>
        <v/>
      </c>
      <c r="P173" s="18" t="str">
        <f>IF(E173&lt;&gt;"ОК","",-(SUMIFS('Движения'!$F$6:$F$5005,'Движения'!$B$6:$B$5005,B173,'Движения'!$C$6:$C$5005,"Расход",'Движения'!$A$6:$A$5005,"&gt;="&amp;O173,'Движения'!$A$6:$A$5005,"&lt;"&amp;(Q173+1))+SUMIFS('Движения'!$F$6:$F$5005,'Движения'!$B$6:$B$5005,B173,'Движения'!$C$6:$C$5005,"Списание",'Движения'!$A$6:$A$5005,"&gt;="&amp;O173,'Движения'!$A$6:$A$5005,"&lt;"&amp;(Q173+1))))</f>
        <v/>
      </c>
      <c r="Q173" s="18" t="str">
        <f>IF(ISNUMBER(A173),INT(A173),0)</f>
        <v/>
      </c>
    </row>
    <row r="174" spans="1:17" x14ac:dyDescent="0.25">
      <c r="A174" s="16"/>
      <c r="B174" s="13"/>
      <c r="C174" s="14"/>
      <c r="D174" s="13"/>
      <c r="E174" s="15" t="str">
        <f>IF(COUNTA(A174:D174)=0,"",IF(NOT(ISNUMBER(A174)),"Укажите дату",IF(B174="","Укажите код",IF(NOT(AND(ISTEXT(B174),LEN(B174)&gt;0,LEN(B174)&lt;=30,ISNUMBER(FIND(LEFT(B174,1),"ABCDEFGHIJKLMNOPQRSTUVWXYZ")),SUMPRODUCT((MID(B174,{1,2,3,4,5,6,7,8,9,10,11,12,13,14,15,16,17,18,19,20,21,22,23,24,25,26,27,28,29,30},1)&lt;&gt;"")*ISERROR(FIND(MID(B174,{1,2,3,4,5,6,7,8,9,10,11,12,13,14,15,16,17,18,19,20,21,22,23,24,25,26,27,28,29,30},1),"ABCDEFGHIJKLMNOPQRSTUVWXYZ0123456789-_")))=0,ISERROR(VALUE(B174)))),"Недопустимый код: только латинские буквы A-Z в верхнем регистре, цифры, - и _; начало с буквы, до 30 символов (например MILK-001)",IF(SUMPRODUCT(--EXACT('Номенклатура'!$A$6:$A$205,B174))=0,"Код не найден",IF(SUMPRODUCT(--EXACT('Номенклатура'!$A$6:$A$205,B174))&gt;1,"Код повторяется в номенклатуре",IF(NOT(ISNUMBER(C174)),"Укажите фактическое количество",IF(C174&lt;0,"Факт не может быть меньше нуля",IF(NOT(ISNUMBER('Номенклатура'!$C$2)),"Укажите дату начала учёта",IF(Q174&lt;INT('Номенклатура'!$C$2),"Дата раньше начала учёта","ОК"))))))))))</f>
        <v/>
      </c>
      <c r="F174" s="15" t="str">
        <f>IF(E174&lt;&gt;"ОК","",INDEX('Номенклатура'!$B$6:$B$205,SUMPRODUCT(EXACT('Номенклатура'!$A$6:$A$205,B174)*(ROW('Номенклатура'!$A$6:$A$205)-5)))&amp;"")</f>
        <v/>
      </c>
      <c r="G174" s="17" t="str">
        <f>IF(E174&lt;&gt;"ОК","",INDEX('Номенклатура'!$D$6:$D$205,SUMPRODUCT(EXACT('Номенклатура'!$A$6:$A$205,B174)*(ROW('Номенклатура'!$A$6:$A$205)-5)))&amp;"")</f>
        <v/>
      </c>
      <c r="H174" s="18" t="str">
        <f>IF(E174&lt;&gt;"ОК","",ROUND(N(INDEX('Номенклатура'!$F$6:$F$205,SUMPRODUCT(EXACT('Номенклатура'!$A$6:$A$205,B174)*(ROW('Номенклатура'!$A$6:$A$205)-5))))+SUMIFS('Движения'!$F$6:$F$5005,'Движения'!$B$6:$B$5005,B174,'Движения'!$A$6:$A$5005,"&lt;"&amp;(Q174+1))-SUMIFS('Движения'!$F$6:$F$5005,'Движения'!$B$6:$B$5005,B174,'Движения'!$C$6:$C$5005,"Корректировка остатка",'Движения'!$A$6:$A$5005,"&gt;="&amp;Q174,'Движения'!$A$6:$A$5005,"&lt;"&amp;(Q174+1)),6))</f>
        <v/>
      </c>
      <c r="I174" s="18" t="str">
        <f>IF(E174&lt;&gt;"ОК","",ROUND(C174-H174,6))</f>
        <v/>
      </c>
      <c r="J174" s="21" t="str">
        <f>IF(E174&lt;&gt;"ОК","",IF(P174&gt;0,ABS(I174)/P174,"нет базы"))</f>
        <v/>
      </c>
      <c r="K174" s="17" t="str">
        <f>IF(E174&lt;&gt;"ОК","",IF(I174&lt;0,"Недостача",IF(I174&gt;0,"Излишек","Совпадает")))</f>
        <v/>
      </c>
      <c r="L174" s="18" t="str">
        <f>IF(E174&lt;&gt;"ОК","",ROUND(SUMIFS('Движения'!$F$6:$F$5005,'Движения'!$B$6:$B$5005,B174,'Движения'!$C$6:$C$5005,"Корректировка остатка",'Движения'!$A$6:$A$5005,"&gt;="&amp;Q174,'Движения'!$A$6:$A$5005,"&lt;"&amp;(Q174+1)),6))</f>
        <v/>
      </c>
      <c r="M174" s="18" t="str">
        <f>IF(E174&lt;&gt;"ОК","",ROUND(I174-L174,6))</f>
        <v/>
      </c>
      <c r="N174" s="15" t="str">
        <f>IF(E174&lt;&gt;"ОК","",IF(AND(I174=0,L174=0),"Корректировка не нужна",IF(M174=0,"Корректировка внесена",IF(L174=0,"Внесите корректировку на "&amp;DAY(Q174)&amp;"."&amp;MONTH(Q174)&amp;"."&amp;YEAR(Q174)&amp;": "&amp;IF(M174&gt;0,"+","")&amp;M174&amp;" "&amp;G174,"Проверьте корректировки: внесено "&amp;L174&amp;", нужно "&amp;I174&amp;" "&amp;G174))))</f>
        <v/>
      </c>
      <c r="O174" s="22" t="str">
        <f>IF(E174&lt;&gt;"ОК","",IF(SUMPRODUCT(MAX(($B$6:$B$1005=B174)*($Q$6:$Q$1005&lt;Q174)*($E$6:$E$1005="ОК")*$Q$6:$Q$1005))&gt;0,SUMPRODUCT(MAX(($B$6:$B$1005=B174)*($Q$6:$Q$1005&lt;Q174)*($E$6:$E$1005="ОК")*$Q$6:$Q$1005))+1,INT('Номенклатура'!$C$2)))</f>
        <v/>
      </c>
      <c r="P174" s="18" t="str">
        <f>IF(E174&lt;&gt;"ОК","",-(SUMIFS('Движения'!$F$6:$F$5005,'Движения'!$B$6:$B$5005,B174,'Движения'!$C$6:$C$5005,"Расход",'Движения'!$A$6:$A$5005,"&gt;="&amp;O174,'Движения'!$A$6:$A$5005,"&lt;"&amp;(Q174+1))+SUMIFS('Движения'!$F$6:$F$5005,'Движения'!$B$6:$B$5005,B174,'Движения'!$C$6:$C$5005,"Списание",'Движения'!$A$6:$A$5005,"&gt;="&amp;O174,'Движения'!$A$6:$A$5005,"&lt;"&amp;(Q174+1))))</f>
        <v/>
      </c>
      <c r="Q174" s="18" t="str">
        <f>IF(ISNUMBER(A174),INT(A174),0)</f>
        <v/>
      </c>
    </row>
    <row r="175" spans="1:17" x14ac:dyDescent="0.25">
      <c r="A175" s="16"/>
      <c r="B175" s="13"/>
      <c r="C175" s="14"/>
      <c r="D175" s="13"/>
      <c r="E175" s="15" t="str">
        <f>IF(COUNTA(A175:D175)=0,"",IF(NOT(ISNUMBER(A175)),"Укажите дату",IF(B175="","Укажите код",IF(NOT(AND(ISTEXT(B175),LEN(B175)&gt;0,LEN(B175)&lt;=30,ISNUMBER(FIND(LEFT(B175,1),"ABCDEFGHIJKLMNOPQRSTUVWXYZ")),SUMPRODUCT((MID(B175,{1,2,3,4,5,6,7,8,9,10,11,12,13,14,15,16,17,18,19,20,21,22,23,24,25,26,27,28,29,30},1)&lt;&gt;"")*ISERROR(FIND(MID(B175,{1,2,3,4,5,6,7,8,9,10,11,12,13,14,15,16,17,18,19,20,21,22,23,24,25,26,27,28,29,30},1),"ABCDEFGHIJKLMNOPQRSTUVWXYZ0123456789-_")))=0,ISERROR(VALUE(B175)))),"Недопустимый код: только латинские буквы A-Z в верхнем регистре, цифры, - и _; начало с буквы, до 30 символов (например MILK-001)",IF(SUMPRODUCT(--EXACT('Номенклатура'!$A$6:$A$205,B175))=0,"Код не найден",IF(SUMPRODUCT(--EXACT('Номенклатура'!$A$6:$A$205,B175))&gt;1,"Код повторяется в номенклатуре",IF(NOT(ISNUMBER(C175)),"Укажите фактическое количество",IF(C175&lt;0,"Факт не может быть меньше нуля",IF(NOT(ISNUMBER('Номенклатура'!$C$2)),"Укажите дату начала учёта",IF(Q175&lt;INT('Номенклатура'!$C$2),"Дата раньше начала учёта","ОК"))))))))))</f>
        <v/>
      </c>
      <c r="F175" s="15" t="str">
        <f>IF(E175&lt;&gt;"ОК","",INDEX('Номенклатура'!$B$6:$B$205,SUMPRODUCT(EXACT('Номенклатура'!$A$6:$A$205,B175)*(ROW('Номенклатура'!$A$6:$A$205)-5)))&amp;"")</f>
        <v/>
      </c>
      <c r="G175" s="17" t="str">
        <f>IF(E175&lt;&gt;"ОК","",INDEX('Номенклатура'!$D$6:$D$205,SUMPRODUCT(EXACT('Номенклатура'!$A$6:$A$205,B175)*(ROW('Номенклатура'!$A$6:$A$205)-5)))&amp;"")</f>
        <v/>
      </c>
      <c r="H175" s="18" t="str">
        <f>IF(E175&lt;&gt;"ОК","",ROUND(N(INDEX('Номенклатура'!$F$6:$F$205,SUMPRODUCT(EXACT('Номенклатура'!$A$6:$A$205,B175)*(ROW('Номенклатура'!$A$6:$A$205)-5))))+SUMIFS('Движения'!$F$6:$F$5005,'Движения'!$B$6:$B$5005,B175,'Движения'!$A$6:$A$5005,"&lt;"&amp;(Q175+1))-SUMIFS('Движения'!$F$6:$F$5005,'Движения'!$B$6:$B$5005,B175,'Движения'!$C$6:$C$5005,"Корректировка остатка",'Движения'!$A$6:$A$5005,"&gt;="&amp;Q175,'Движения'!$A$6:$A$5005,"&lt;"&amp;(Q175+1)),6))</f>
        <v/>
      </c>
      <c r="I175" s="18" t="str">
        <f>IF(E175&lt;&gt;"ОК","",ROUND(C175-H175,6))</f>
        <v/>
      </c>
      <c r="J175" s="21" t="str">
        <f>IF(E175&lt;&gt;"ОК","",IF(P175&gt;0,ABS(I175)/P175,"нет базы"))</f>
        <v/>
      </c>
      <c r="K175" s="17" t="str">
        <f>IF(E175&lt;&gt;"ОК","",IF(I175&lt;0,"Недостача",IF(I175&gt;0,"Излишек","Совпадает")))</f>
        <v/>
      </c>
      <c r="L175" s="18" t="str">
        <f>IF(E175&lt;&gt;"ОК","",ROUND(SUMIFS('Движения'!$F$6:$F$5005,'Движения'!$B$6:$B$5005,B175,'Движения'!$C$6:$C$5005,"Корректировка остатка",'Движения'!$A$6:$A$5005,"&gt;="&amp;Q175,'Движения'!$A$6:$A$5005,"&lt;"&amp;(Q175+1)),6))</f>
        <v/>
      </c>
      <c r="M175" s="18" t="str">
        <f>IF(E175&lt;&gt;"ОК","",ROUND(I175-L175,6))</f>
        <v/>
      </c>
      <c r="N175" s="15" t="str">
        <f>IF(E175&lt;&gt;"ОК","",IF(AND(I175=0,L175=0),"Корректировка не нужна",IF(M175=0,"Корректировка внесена",IF(L175=0,"Внесите корректировку на "&amp;DAY(Q175)&amp;"."&amp;MONTH(Q175)&amp;"."&amp;YEAR(Q175)&amp;": "&amp;IF(M175&gt;0,"+","")&amp;M175&amp;" "&amp;G175,"Проверьте корректировки: внесено "&amp;L175&amp;", нужно "&amp;I175&amp;" "&amp;G175))))</f>
        <v/>
      </c>
      <c r="O175" s="22" t="str">
        <f>IF(E175&lt;&gt;"ОК","",IF(SUMPRODUCT(MAX(($B$6:$B$1005=B175)*($Q$6:$Q$1005&lt;Q175)*($E$6:$E$1005="ОК")*$Q$6:$Q$1005))&gt;0,SUMPRODUCT(MAX(($B$6:$B$1005=B175)*($Q$6:$Q$1005&lt;Q175)*($E$6:$E$1005="ОК")*$Q$6:$Q$1005))+1,INT('Номенклатура'!$C$2)))</f>
        <v/>
      </c>
      <c r="P175" s="18" t="str">
        <f>IF(E175&lt;&gt;"ОК","",-(SUMIFS('Движения'!$F$6:$F$5005,'Движения'!$B$6:$B$5005,B175,'Движения'!$C$6:$C$5005,"Расход",'Движения'!$A$6:$A$5005,"&gt;="&amp;O175,'Движения'!$A$6:$A$5005,"&lt;"&amp;(Q175+1))+SUMIFS('Движения'!$F$6:$F$5005,'Движения'!$B$6:$B$5005,B175,'Движения'!$C$6:$C$5005,"Списание",'Движения'!$A$6:$A$5005,"&gt;="&amp;O175,'Движения'!$A$6:$A$5005,"&lt;"&amp;(Q175+1))))</f>
        <v/>
      </c>
      <c r="Q175" s="18" t="str">
        <f>IF(ISNUMBER(A175),INT(A175),0)</f>
        <v/>
      </c>
    </row>
    <row r="176" spans="1:17" x14ac:dyDescent="0.25">
      <c r="A176" s="16"/>
      <c r="B176" s="13"/>
      <c r="C176" s="14"/>
      <c r="D176" s="13"/>
      <c r="E176" s="15" t="str">
        <f>IF(COUNTA(A176:D176)=0,"",IF(NOT(ISNUMBER(A176)),"Укажите дату",IF(B176="","Укажите код",IF(NOT(AND(ISTEXT(B176),LEN(B176)&gt;0,LEN(B176)&lt;=30,ISNUMBER(FIND(LEFT(B176,1),"ABCDEFGHIJKLMNOPQRSTUVWXYZ")),SUMPRODUCT((MID(B176,{1,2,3,4,5,6,7,8,9,10,11,12,13,14,15,16,17,18,19,20,21,22,23,24,25,26,27,28,29,30},1)&lt;&gt;"")*ISERROR(FIND(MID(B176,{1,2,3,4,5,6,7,8,9,10,11,12,13,14,15,16,17,18,19,20,21,22,23,24,25,26,27,28,29,30},1),"ABCDEFGHIJKLMNOPQRSTUVWXYZ0123456789-_")))=0,ISERROR(VALUE(B176)))),"Недопустимый код: только латинские буквы A-Z в верхнем регистре, цифры, - и _; начало с буквы, до 30 символов (например MILK-001)",IF(SUMPRODUCT(--EXACT('Номенклатура'!$A$6:$A$205,B176))=0,"Код не найден",IF(SUMPRODUCT(--EXACT('Номенклатура'!$A$6:$A$205,B176))&gt;1,"Код повторяется в номенклатуре",IF(NOT(ISNUMBER(C176)),"Укажите фактическое количество",IF(C176&lt;0,"Факт не может быть меньше нуля",IF(NOT(ISNUMBER('Номенклатура'!$C$2)),"Укажите дату начала учёта",IF(Q176&lt;INT('Номенклатура'!$C$2),"Дата раньше начала учёта","ОК"))))))))))</f>
        <v/>
      </c>
      <c r="F176" s="15" t="str">
        <f>IF(E176&lt;&gt;"ОК","",INDEX('Номенклатура'!$B$6:$B$205,SUMPRODUCT(EXACT('Номенклатура'!$A$6:$A$205,B176)*(ROW('Номенклатура'!$A$6:$A$205)-5)))&amp;"")</f>
        <v/>
      </c>
      <c r="G176" s="17" t="str">
        <f>IF(E176&lt;&gt;"ОК","",INDEX('Номенклатура'!$D$6:$D$205,SUMPRODUCT(EXACT('Номенклатура'!$A$6:$A$205,B176)*(ROW('Номенклатура'!$A$6:$A$205)-5)))&amp;"")</f>
        <v/>
      </c>
      <c r="H176" s="18" t="str">
        <f>IF(E176&lt;&gt;"ОК","",ROUND(N(INDEX('Номенклатура'!$F$6:$F$205,SUMPRODUCT(EXACT('Номенклатура'!$A$6:$A$205,B176)*(ROW('Номенклатура'!$A$6:$A$205)-5))))+SUMIFS('Движения'!$F$6:$F$5005,'Движения'!$B$6:$B$5005,B176,'Движения'!$A$6:$A$5005,"&lt;"&amp;(Q176+1))-SUMIFS('Движения'!$F$6:$F$5005,'Движения'!$B$6:$B$5005,B176,'Движения'!$C$6:$C$5005,"Корректировка остатка",'Движения'!$A$6:$A$5005,"&gt;="&amp;Q176,'Движения'!$A$6:$A$5005,"&lt;"&amp;(Q176+1)),6))</f>
        <v/>
      </c>
      <c r="I176" s="18" t="str">
        <f>IF(E176&lt;&gt;"ОК","",ROUND(C176-H176,6))</f>
        <v/>
      </c>
      <c r="J176" s="21" t="str">
        <f>IF(E176&lt;&gt;"ОК","",IF(P176&gt;0,ABS(I176)/P176,"нет базы"))</f>
        <v/>
      </c>
      <c r="K176" s="17" t="str">
        <f>IF(E176&lt;&gt;"ОК","",IF(I176&lt;0,"Недостача",IF(I176&gt;0,"Излишек","Совпадает")))</f>
        <v/>
      </c>
      <c r="L176" s="18" t="str">
        <f>IF(E176&lt;&gt;"ОК","",ROUND(SUMIFS('Движения'!$F$6:$F$5005,'Движения'!$B$6:$B$5005,B176,'Движения'!$C$6:$C$5005,"Корректировка остатка",'Движения'!$A$6:$A$5005,"&gt;="&amp;Q176,'Движения'!$A$6:$A$5005,"&lt;"&amp;(Q176+1)),6))</f>
        <v/>
      </c>
      <c r="M176" s="18" t="str">
        <f>IF(E176&lt;&gt;"ОК","",ROUND(I176-L176,6))</f>
        <v/>
      </c>
      <c r="N176" s="15" t="str">
        <f>IF(E176&lt;&gt;"ОК","",IF(AND(I176=0,L176=0),"Корректировка не нужна",IF(M176=0,"Корректировка внесена",IF(L176=0,"Внесите корректировку на "&amp;DAY(Q176)&amp;"."&amp;MONTH(Q176)&amp;"."&amp;YEAR(Q176)&amp;": "&amp;IF(M176&gt;0,"+","")&amp;M176&amp;" "&amp;G176,"Проверьте корректировки: внесено "&amp;L176&amp;", нужно "&amp;I176&amp;" "&amp;G176))))</f>
        <v/>
      </c>
      <c r="O176" s="22" t="str">
        <f>IF(E176&lt;&gt;"ОК","",IF(SUMPRODUCT(MAX(($B$6:$B$1005=B176)*($Q$6:$Q$1005&lt;Q176)*($E$6:$E$1005="ОК")*$Q$6:$Q$1005))&gt;0,SUMPRODUCT(MAX(($B$6:$B$1005=B176)*($Q$6:$Q$1005&lt;Q176)*($E$6:$E$1005="ОК")*$Q$6:$Q$1005))+1,INT('Номенклатура'!$C$2)))</f>
        <v/>
      </c>
      <c r="P176" s="18" t="str">
        <f>IF(E176&lt;&gt;"ОК","",-(SUMIFS('Движения'!$F$6:$F$5005,'Движения'!$B$6:$B$5005,B176,'Движения'!$C$6:$C$5005,"Расход",'Движения'!$A$6:$A$5005,"&gt;="&amp;O176,'Движения'!$A$6:$A$5005,"&lt;"&amp;(Q176+1))+SUMIFS('Движения'!$F$6:$F$5005,'Движения'!$B$6:$B$5005,B176,'Движения'!$C$6:$C$5005,"Списание",'Движения'!$A$6:$A$5005,"&gt;="&amp;O176,'Движения'!$A$6:$A$5005,"&lt;"&amp;(Q176+1))))</f>
        <v/>
      </c>
      <c r="Q176" s="18" t="str">
        <f>IF(ISNUMBER(A176),INT(A176),0)</f>
        <v/>
      </c>
    </row>
    <row r="177" spans="1:17" x14ac:dyDescent="0.25">
      <c r="A177" s="16"/>
      <c r="B177" s="13"/>
      <c r="C177" s="14"/>
      <c r="D177" s="13"/>
      <c r="E177" s="15" t="str">
        <f>IF(COUNTA(A177:D177)=0,"",IF(NOT(ISNUMBER(A177)),"Укажите дату",IF(B177="","Укажите код",IF(NOT(AND(ISTEXT(B177),LEN(B177)&gt;0,LEN(B177)&lt;=30,ISNUMBER(FIND(LEFT(B177,1),"ABCDEFGHIJKLMNOPQRSTUVWXYZ")),SUMPRODUCT((MID(B177,{1,2,3,4,5,6,7,8,9,10,11,12,13,14,15,16,17,18,19,20,21,22,23,24,25,26,27,28,29,30},1)&lt;&gt;"")*ISERROR(FIND(MID(B177,{1,2,3,4,5,6,7,8,9,10,11,12,13,14,15,16,17,18,19,20,21,22,23,24,25,26,27,28,29,30},1),"ABCDEFGHIJKLMNOPQRSTUVWXYZ0123456789-_")))=0,ISERROR(VALUE(B177)))),"Недопустимый код: только латинские буквы A-Z в верхнем регистре, цифры, - и _; начало с буквы, до 30 символов (например MILK-001)",IF(SUMPRODUCT(--EXACT('Номенклатура'!$A$6:$A$205,B177))=0,"Код не найден",IF(SUMPRODUCT(--EXACT('Номенклатура'!$A$6:$A$205,B177))&gt;1,"Код повторяется в номенклатуре",IF(NOT(ISNUMBER(C177)),"Укажите фактическое количество",IF(C177&lt;0,"Факт не может быть меньше нуля",IF(NOT(ISNUMBER('Номенклатура'!$C$2)),"Укажите дату начала учёта",IF(Q177&lt;INT('Номенклатура'!$C$2),"Дата раньше начала учёта","ОК"))))))))))</f>
        <v/>
      </c>
      <c r="F177" s="15" t="str">
        <f>IF(E177&lt;&gt;"ОК","",INDEX('Номенклатура'!$B$6:$B$205,SUMPRODUCT(EXACT('Номенклатура'!$A$6:$A$205,B177)*(ROW('Номенклатура'!$A$6:$A$205)-5)))&amp;"")</f>
        <v/>
      </c>
      <c r="G177" s="17" t="str">
        <f>IF(E177&lt;&gt;"ОК","",INDEX('Номенклатура'!$D$6:$D$205,SUMPRODUCT(EXACT('Номенклатура'!$A$6:$A$205,B177)*(ROW('Номенклатура'!$A$6:$A$205)-5)))&amp;"")</f>
        <v/>
      </c>
      <c r="H177" s="18" t="str">
        <f>IF(E177&lt;&gt;"ОК","",ROUND(N(INDEX('Номенклатура'!$F$6:$F$205,SUMPRODUCT(EXACT('Номенклатура'!$A$6:$A$205,B177)*(ROW('Номенклатура'!$A$6:$A$205)-5))))+SUMIFS('Движения'!$F$6:$F$5005,'Движения'!$B$6:$B$5005,B177,'Движения'!$A$6:$A$5005,"&lt;"&amp;(Q177+1))-SUMIFS('Движения'!$F$6:$F$5005,'Движения'!$B$6:$B$5005,B177,'Движения'!$C$6:$C$5005,"Корректировка остатка",'Движения'!$A$6:$A$5005,"&gt;="&amp;Q177,'Движения'!$A$6:$A$5005,"&lt;"&amp;(Q177+1)),6))</f>
        <v/>
      </c>
      <c r="I177" s="18" t="str">
        <f>IF(E177&lt;&gt;"ОК","",ROUND(C177-H177,6))</f>
        <v/>
      </c>
      <c r="J177" s="21" t="str">
        <f>IF(E177&lt;&gt;"ОК","",IF(P177&gt;0,ABS(I177)/P177,"нет базы"))</f>
        <v/>
      </c>
      <c r="K177" s="17" t="str">
        <f>IF(E177&lt;&gt;"ОК","",IF(I177&lt;0,"Недостача",IF(I177&gt;0,"Излишек","Совпадает")))</f>
        <v/>
      </c>
      <c r="L177" s="18" t="str">
        <f>IF(E177&lt;&gt;"ОК","",ROUND(SUMIFS('Движения'!$F$6:$F$5005,'Движения'!$B$6:$B$5005,B177,'Движения'!$C$6:$C$5005,"Корректировка остатка",'Движения'!$A$6:$A$5005,"&gt;="&amp;Q177,'Движения'!$A$6:$A$5005,"&lt;"&amp;(Q177+1)),6))</f>
        <v/>
      </c>
      <c r="M177" s="18" t="str">
        <f>IF(E177&lt;&gt;"ОК","",ROUND(I177-L177,6))</f>
        <v/>
      </c>
      <c r="N177" s="15" t="str">
        <f>IF(E177&lt;&gt;"ОК","",IF(AND(I177=0,L177=0),"Корректировка не нужна",IF(M177=0,"Корректировка внесена",IF(L177=0,"Внесите корректировку на "&amp;DAY(Q177)&amp;"."&amp;MONTH(Q177)&amp;"."&amp;YEAR(Q177)&amp;": "&amp;IF(M177&gt;0,"+","")&amp;M177&amp;" "&amp;G177,"Проверьте корректировки: внесено "&amp;L177&amp;", нужно "&amp;I177&amp;" "&amp;G177))))</f>
        <v/>
      </c>
      <c r="O177" s="22" t="str">
        <f>IF(E177&lt;&gt;"ОК","",IF(SUMPRODUCT(MAX(($B$6:$B$1005=B177)*($Q$6:$Q$1005&lt;Q177)*($E$6:$E$1005="ОК")*$Q$6:$Q$1005))&gt;0,SUMPRODUCT(MAX(($B$6:$B$1005=B177)*($Q$6:$Q$1005&lt;Q177)*($E$6:$E$1005="ОК")*$Q$6:$Q$1005))+1,INT('Номенклатура'!$C$2)))</f>
        <v/>
      </c>
      <c r="P177" s="18" t="str">
        <f>IF(E177&lt;&gt;"ОК","",-(SUMIFS('Движения'!$F$6:$F$5005,'Движения'!$B$6:$B$5005,B177,'Движения'!$C$6:$C$5005,"Расход",'Движения'!$A$6:$A$5005,"&gt;="&amp;O177,'Движения'!$A$6:$A$5005,"&lt;"&amp;(Q177+1))+SUMIFS('Движения'!$F$6:$F$5005,'Движения'!$B$6:$B$5005,B177,'Движения'!$C$6:$C$5005,"Списание",'Движения'!$A$6:$A$5005,"&gt;="&amp;O177,'Движения'!$A$6:$A$5005,"&lt;"&amp;(Q177+1))))</f>
        <v/>
      </c>
      <c r="Q177" s="18" t="str">
        <f>IF(ISNUMBER(A177),INT(A177),0)</f>
        <v/>
      </c>
    </row>
    <row r="178" spans="1:17" x14ac:dyDescent="0.25">
      <c r="A178" s="16"/>
      <c r="B178" s="13"/>
      <c r="C178" s="14"/>
      <c r="D178" s="13"/>
      <c r="E178" s="15" t="str">
        <f>IF(COUNTA(A178:D178)=0,"",IF(NOT(ISNUMBER(A178)),"Укажите дату",IF(B178="","Укажите код",IF(NOT(AND(ISTEXT(B178),LEN(B178)&gt;0,LEN(B178)&lt;=30,ISNUMBER(FIND(LEFT(B178,1),"ABCDEFGHIJKLMNOPQRSTUVWXYZ")),SUMPRODUCT((MID(B178,{1,2,3,4,5,6,7,8,9,10,11,12,13,14,15,16,17,18,19,20,21,22,23,24,25,26,27,28,29,30},1)&lt;&gt;"")*ISERROR(FIND(MID(B178,{1,2,3,4,5,6,7,8,9,10,11,12,13,14,15,16,17,18,19,20,21,22,23,24,25,26,27,28,29,30},1),"ABCDEFGHIJKLMNOPQRSTUVWXYZ0123456789-_")))=0,ISERROR(VALUE(B178)))),"Недопустимый код: только латинские буквы A-Z в верхнем регистре, цифры, - и _; начало с буквы, до 30 символов (например MILK-001)",IF(SUMPRODUCT(--EXACT('Номенклатура'!$A$6:$A$205,B178))=0,"Код не найден",IF(SUMPRODUCT(--EXACT('Номенклатура'!$A$6:$A$205,B178))&gt;1,"Код повторяется в номенклатуре",IF(NOT(ISNUMBER(C178)),"Укажите фактическое количество",IF(C178&lt;0,"Факт не может быть меньше нуля",IF(NOT(ISNUMBER('Номенклатура'!$C$2)),"Укажите дату начала учёта",IF(Q178&lt;INT('Номенклатура'!$C$2),"Дата раньше начала учёта","ОК"))))))))))</f>
        <v/>
      </c>
      <c r="F178" s="15" t="str">
        <f>IF(E178&lt;&gt;"ОК","",INDEX('Номенклатура'!$B$6:$B$205,SUMPRODUCT(EXACT('Номенклатура'!$A$6:$A$205,B178)*(ROW('Номенклатура'!$A$6:$A$205)-5)))&amp;"")</f>
        <v/>
      </c>
      <c r="G178" s="17" t="str">
        <f>IF(E178&lt;&gt;"ОК","",INDEX('Номенклатура'!$D$6:$D$205,SUMPRODUCT(EXACT('Номенклатура'!$A$6:$A$205,B178)*(ROW('Номенклатура'!$A$6:$A$205)-5)))&amp;"")</f>
        <v/>
      </c>
      <c r="H178" s="18" t="str">
        <f>IF(E178&lt;&gt;"ОК","",ROUND(N(INDEX('Номенклатура'!$F$6:$F$205,SUMPRODUCT(EXACT('Номенклатура'!$A$6:$A$205,B178)*(ROW('Номенклатура'!$A$6:$A$205)-5))))+SUMIFS('Движения'!$F$6:$F$5005,'Движения'!$B$6:$B$5005,B178,'Движения'!$A$6:$A$5005,"&lt;"&amp;(Q178+1))-SUMIFS('Движения'!$F$6:$F$5005,'Движения'!$B$6:$B$5005,B178,'Движения'!$C$6:$C$5005,"Корректировка остатка",'Движения'!$A$6:$A$5005,"&gt;="&amp;Q178,'Движения'!$A$6:$A$5005,"&lt;"&amp;(Q178+1)),6))</f>
        <v/>
      </c>
      <c r="I178" s="18" t="str">
        <f>IF(E178&lt;&gt;"ОК","",ROUND(C178-H178,6))</f>
        <v/>
      </c>
      <c r="J178" s="21" t="str">
        <f>IF(E178&lt;&gt;"ОК","",IF(P178&gt;0,ABS(I178)/P178,"нет базы"))</f>
        <v/>
      </c>
      <c r="K178" s="17" t="str">
        <f>IF(E178&lt;&gt;"ОК","",IF(I178&lt;0,"Недостача",IF(I178&gt;0,"Излишек","Совпадает")))</f>
        <v/>
      </c>
      <c r="L178" s="18" t="str">
        <f>IF(E178&lt;&gt;"ОК","",ROUND(SUMIFS('Движения'!$F$6:$F$5005,'Движения'!$B$6:$B$5005,B178,'Движения'!$C$6:$C$5005,"Корректировка остатка",'Движения'!$A$6:$A$5005,"&gt;="&amp;Q178,'Движения'!$A$6:$A$5005,"&lt;"&amp;(Q178+1)),6))</f>
        <v/>
      </c>
      <c r="M178" s="18" t="str">
        <f>IF(E178&lt;&gt;"ОК","",ROUND(I178-L178,6))</f>
        <v/>
      </c>
      <c r="N178" s="15" t="str">
        <f>IF(E178&lt;&gt;"ОК","",IF(AND(I178=0,L178=0),"Корректировка не нужна",IF(M178=0,"Корректировка внесена",IF(L178=0,"Внесите корректировку на "&amp;DAY(Q178)&amp;"."&amp;MONTH(Q178)&amp;"."&amp;YEAR(Q178)&amp;": "&amp;IF(M178&gt;0,"+","")&amp;M178&amp;" "&amp;G178,"Проверьте корректировки: внесено "&amp;L178&amp;", нужно "&amp;I178&amp;" "&amp;G178))))</f>
        <v/>
      </c>
      <c r="O178" s="22" t="str">
        <f>IF(E178&lt;&gt;"ОК","",IF(SUMPRODUCT(MAX(($B$6:$B$1005=B178)*($Q$6:$Q$1005&lt;Q178)*($E$6:$E$1005="ОК")*$Q$6:$Q$1005))&gt;0,SUMPRODUCT(MAX(($B$6:$B$1005=B178)*($Q$6:$Q$1005&lt;Q178)*($E$6:$E$1005="ОК")*$Q$6:$Q$1005))+1,INT('Номенклатура'!$C$2)))</f>
        <v/>
      </c>
      <c r="P178" s="18" t="str">
        <f>IF(E178&lt;&gt;"ОК","",-(SUMIFS('Движения'!$F$6:$F$5005,'Движения'!$B$6:$B$5005,B178,'Движения'!$C$6:$C$5005,"Расход",'Движения'!$A$6:$A$5005,"&gt;="&amp;O178,'Движения'!$A$6:$A$5005,"&lt;"&amp;(Q178+1))+SUMIFS('Движения'!$F$6:$F$5005,'Движения'!$B$6:$B$5005,B178,'Движения'!$C$6:$C$5005,"Списание",'Движения'!$A$6:$A$5005,"&gt;="&amp;O178,'Движения'!$A$6:$A$5005,"&lt;"&amp;(Q178+1))))</f>
        <v/>
      </c>
      <c r="Q178" s="18" t="str">
        <f>IF(ISNUMBER(A178),INT(A178),0)</f>
        <v/>
      </c>
    </row>
    <row r="179" spans="1:17" x14ac:dyDescent="0.25">
      <c r="A179" s="16"/>
      <c r="B179" s="13"/>
      <c r="C179" s="14"/>
      <c r="D179" s="13"/>
      <c r="E179" s="15" t="str">
        <f>IF(COUNTA(A179:D179)=0,"",IF(NOT(ISNUMBER(A179)),"Укажите дату",IF(B179="","Укажите код",IF(NOT(AND(ISTEXT(B179),LEN(B179)&gt;0,LEN(B179)&lt;=30,ISNUMBER(FIND(LEFT(B179,1),"ABCDEFGHIJKLMNOPQRSTUVWXYZ")),SUMPRODUCT((MID(B179,{1,2,3,4,5,6,7,8,9,10,11,12,13,14,15,16,17,18,19,20,21,22,23,24,25,26,27,28,29,30},1)&lt;&gt;"")*ISERROR(FIND(MID(B179,{1,2,3,4,5,6,7,8,9,10,11,12,13,14,15,16,17,18,19,20,21,22,23,24,25,26,27,28,29,30},1),"ABCDEFGHIJKLMNOPQRSTUVWXYZ0123456789-_")))=0,ISERROR(VALUE(B179)))),"Недопустимый код: только латинские буквы A-Z в верхнем регистре, цифры, - и _; начало с буквы, до 30 символов (например MILK-001)",IF(SUMPRODUCT(--EXACT('Номенклатура'!$A$6:$A$205,B179))=0,"Код не найден",IF(SUMPRODUCT(--EXACT('Номенклатура'!$A$6:$A$205,B179))&gt;1,"Код повторяется в номенклатуре",IF(NOT(ISNUMBER(C179)),"Укажите фактическое количество",IF(C179&lt;0,"Факт не может быть меньше нуля",IF(NOT(ISNUMBER('Номенклатура'!$C$2)),"Укажите дату начала учёта",IF(Q179&lt;INT('Номенклатура'!$C$2),"Дата раньше начала учёта","ОК"))))))))))</f>
        <v/>
      </c>
      <c r="F179" s="15" t="str">
        <f>IF(E179&lt;&gt;"ОК","",INDEX('Номенклатура'!$B$6:$B$205,SUMPRODUCT(EXACT('Номенклатура'!$A$6:$A$205,B179)*(ROW('Номенклатура'!$A$6:$A$205)-5)))&amp;"")</f>
        <v/>
      </c>
      <c r="G179" s="17" t="str">
        <f>IF(E179&lt;&gt;"ОК","",INDEX('Номенклатура'!$D$6:$D$205,SUMPRODUCT(EXACT('Номенклатура'!$A$6:$A$205,B179)*(ROW('Номенклатура'!$A$6:$A$205)-5)))&amp;"")</f>
        <v/>
      </c>
      <c r="H179" s="18" t="str">
        <f>IF(E179&lt;&gt;"ОК","",ROUND(N(INDEX('Номенклатура'!$F$6:$F$205,SUMPRODUCT(EXACT('Номенклатура'!$A$6:$A$205,B179)*(ROW('Номенклатура'!$A$6:$A$205)-5))))+SUMIFS('Движения'!$F$6:$F$5005,'Движения'!$B$6:$B$5005,B179,'Движения'!$A$6:$A$5005,"&lt;"&amp;(Q179+1))-SUMIFS('Движения'!$F$6:$F$5005,'Движения'!$B$6:$B$5005,B179,'Движения'!$C$6:$C$5005,"Корректировка остатка",'Движения'!$A$6:$A$5005,"&gt;="&amp;Q179,'Движения'!$A$6:$A$5005,"&lt;"&amp;(Q179+1)),6))</f>
        <v/>
      </c>
      <c r="I179" s="18" t="str">
        <f>IF(E179&lt;&gt;"ОК","",ROUND(C179-H179,6))</f>
        <v/>
      </c>
      <c r="J179" s="21" t="str">
        <f>IF(E179&lt;&gt;"ОК","",IF(P179&gt;0,ABS(I179)/P179,"нет базы"))</f>
        <v/>
      </c>
      <c r="K179" s="17" t="str">
        <f>IF(E179&lt;&gt;"ОК","",IF(I179&lt;0,"Недостача",IF(I179&gt;0,"Излишек","Совпадает")))</f>
        <v/>
      </c>
      <c r="L179" s="18" t="str">
        <f>IF(E179&lt;&gt;"ОК","",ROUND(SUMIFS('Движения'!$F$6:$F$5005,'Движения'!$B$6:$B$5005,B179,'Движения'!$C$6:$C$5005,"Корректировка остатка",'Движения'!$A$6:$A$5005,"&gt;="&amp;Q179,'Движения'!$A$6:$A$5005,"&lt;"&amp;(Q179+1)),6))</f>
        <v/>
      </c>
      <c r="M179" s="18" t="str">
        <f>IF(E179&lt;&gt;"ОК","",ROUND(I179-L179,6))</f>
        <v/>
      </c>
      <c r="N179" s="15" t="str">
        <f>IF(E179&lt;&gt;"ОК","",IF(AND(I179=0,L179=0),"Корректировка не нужна",IF(M179=0,"Корректировка внесена",IF(L179=0,"Внесите корректировку на "&amp;DAY(Q179)&amp;"."&amp;MONTH(Q179)&amp;"."&amp;YEAR(Q179)&amp;": "&amp;IF(M179&gt;0,"+","")&amp;M179&amp;" "&amp;G179,"Проверьте корректировки: внесено "&amp;L179&amp;", нужно "&amp;I179&amp;" "&amp;G179))))</f>
        <v/>
      </c>
      <c r="O179" s="22" t="str">
        <f>IF(E179&lt;&gt;"ОК","",IF(SUMPRODUCT(MAX(($B$6:$B$1005=B179)*($Q$6:$Q$1005&lt;Q179)*($E$6:$E$1005="ОК")*$Q$6:$Q$1005))&gt;0,SUMPRODUCT(MAX(($B$6:$B$1005=B179)*($Q$6:$Q$1005&lt;Q179)*($E$6:$E$1005="ОК")*$Q$6:$Q$1005))+1,INT('Номенклатура'!$C$2)))</f>
        <v/>
      </c>
      <c r="P179" s="18" t="str">
        <f>IF(E179&lt;&gt;"ОК","",-(SUMIFS('Движения'!$F$6:$F$5005,'Движения'!$B$6:$B$5005,B179,'Движения'!$C$6:$C$5005,"Расход",'Движения'!$A$6:$A$5005,"&gt;="&amp;O179,'Движения'!$A$6:$A$5005,"&lt;"&amp;(Q179+1))+SUMIFS('Движения'!$F$6:$F$5005,'Движения'!$B$6:$B$5005,B179,'Движения'!$C$6:$C$5005,"Списание",'Движения'!$A$6:$A$5005,"&gt;="&amp;O179,'Движения'!$A$6:$A$5005,"&lt;"&amp;(Q179+1))))</f>
        <v/>
      </c>
      <c r="Q179" s="18" t="str">
        <f>IF(ISNUMBER(A179),INT(A179),0)</f>
        <v/>
      </c>
    </row>
    <row r="180" spans="1:17" x14ac:dyDescent="0.25">
      <c r="A180" s="16"/>
      <c r="B180" s="13"/>
      <c r="C180" s="14"/>
      <c r="D180" s="13"/>
      <c r="E180" s="15" t="str">
        <f>IF(COUNTA(A180:D180)=0,"",IF(NOT(ISNUMBER(A180)),"Укажите дату",IF(B180="","Укажите код",IF(NOT(AND(ISTEXT(B180),LEN(B180)&gt;0,LEN(B180)&lt;=30,ISNUMBER(FIND(LEFT(B180,1),"ABCDEFGHIJKLMNOPQRSTUVWXYZ")),SUMPRODUCT((MID(B180,{1,2,3,4,5,6,7,8,9,10,11,12,13,14,15,16,17,18,19,20,21,22,23,24,25,26,27,28,29,30},1)&lt;&gt;"")*ISERROR(FIND(MID(B180,{1,2,3,4,5,6,7,8,9,10,11,12,13,14,15,16,17,18,19,20,21,22,23,24,25,26,27,28,29,30},1),"ABCDEFGHIJKLMNOPQRSTUVWXYZ0123456789-_")))=0,ISERROR(VALUE(B180)))),"Недопустимый код: только латинские буквы A-Z в верхнем регистре, цифры, - и _; начало с буквы, до 30 символов (например MILK-001)",IF(SUMPRODUCT(--EXACT('Номенклатура'!$A$6:$A$205,B180))=0,"Код не найден",IF(SUMPRODUCT(--EXACT('Номенклатура'!$A$6:$A$205,B180))&gt;1,"Код повторяется в номенклатуре",IF(NOT(ISNUMBER(C180)),"Укажите фактическое количество",IF(C180&lt;0,"Факт не может быть меньше нуля",IF(NOT(ISNUMBER('Номенклатура'!$C$2)),"Укажите дату начала учёта",IF(Q180&lt;INT('Номенклатура'!$C$2),"Дата раньше начала учёта","ОК"))))))))))</f>
        <v/>
      </c>
      <c r="F180" s="15" t="str">
        <f>IF(E180&lt;&gt;"ОК","",INDEX('Номенклатура'!$B$6:$B$205,SUMPRODUCT(EXACT('Номенклатура'!$A$6:$A$205,B180)*(ROW('Номенклатура'!$A$6:$A$205)-5)))&amp;"")</f>
        <v/>
      </c>
      <c r="G180" s="17" t="str">
        <f>IF(E180&lt;&gt;"ОК","",INDEX('Номенклатура'!$D$6:$D$205,SUMPRODUCT(EXACT('Номенклатура'!$A$6:$A$205,B180)*(ROW('Номенклатура'!$A$6:$A$205)-5)))&amp;"")</f>
        <v/>
      </c>
      <c r="H180" s="18" t="str">
        <f>IF(E180&lt;&gt;"ОК","",ROUND(N(INDEX('Номенклатура'!$F$6:$F$205,SUMPRODUCT(EXACT('Номенклатура'!$A$6:$A$205,B180)*(ROW('Номенклатура'!$A$6:$A$205)-5))))+SUMIFS('Движения'!$F$6:$F$5005,'Движения'!$B$6:$B$5005,B180,'Движения'!$A$6:$A$5005,"&lt;"&amp;(Q180+1))-SUMIFS('Движения'!$F$6:$F$5005,'Движения'!$B$6:$B$5005,B180,'Движения'!$C$6:$C$5005,"Корректировка остатка",'Движения'!$A$6:$A$5005,"&gt;="&amp;Q180,'Движения'!$A$6:$A$5005,"&lt;"&amp;(Q180+1)),6))</f>
        <v/>
      </c>
      <c r="I180" s="18" t="str">
        <f>IF(E180&lt;&gt;"ОК","",ROUND(C180-H180,6))</f>
        <v/>
      </c>
      <c r="J180" s="21" t="str">
        <f>IF(E180&lt;&gt;"ОК","",IF(P180&gt;0,ABS(I180)/P180,"нет базы"))</f>
        <v/>
      </c>
      <c r="K180" s="17" t="str">
        <f>IF(E180&lt;&gt;"ОК","",IF(I180&lt;0,"Недостача",IF(I180&gt;0,"Излишек","Совпадает")))</f>
        <v/>
      </c>
      <c r="L180" s="18" t="str">
        <f>IF(E180&lt;&gt;"ОК","",ROUND(SUMIFS('Движения'!$F$6:$F$5005,'Движения'!$B$6:$B$5005,B180,'Движения'!$C$6:$C$5005,"Корректировка остатка",'Движения'!$A$6:$A$5005,"&gt;="&amp;Q180,'Движения'!$A$6:$A$5005,"&lt;"&amp;(Q180+1)),6))</f>
        <v/>
      </c>
      <c r="M180" s="18" t="str">
        <f>IF(E180&lt;&gt;"ОК","",ROUND(I180-L180,6))</f>
        <v/>
      </c>
      <c r="N180" s="15" t="str">
        <f>IF(E180&lt;&gt;"ОК","",IF(AND(I180=0,L180=0),"Корректировка не нужна",IF(M180=0,"Корректировка внесена",IF(L180=0,"Внесите корректировку на "&amp;DAY(Q180)&amp;"."&amp;MONTH(Q180)&amp;"."&amp;YEAR(Q180)&amp;": "&amp;IF(M180&gt;0,"+","")&amp;M180&amp;" "&amp;G180,"Проверьте корректировки: внесено "&amp;L180&amp;", нужно "&amp;I180&amp;" "&amp;G180))))</f>
        <v/>
      </c>
      <c r="O180" s="22" t="str">
        <f>IF(E180&lt;&gt;"ОК","",IF(SUMPRODUCT(MAX(($B$6:$B$1005=B180)*($Q$6:$Q$1005&lt;Q180)*($E$6:$E$1005="ОК")*$Q$6:$Q$1005))&gt;0,SUMPRODUCT(MAX(($B$6:$B$1005=B180)*($Q$6:$Q$1005&lt;Q180)*($E$6:$E$1005="ОК")*$Q$6:$Q$1005))+1,INT('Номенклатура'!$C$2)))</f>
        <v/>
      </c>
      <c r="P180" s="18" t="str">
        <f>IF(E180&lt;&gt;"ОК","",-(SUMIFS('Движения'!$F$6:$F$5005,'Движения'!$B$6:$B$5005,B180,'Движения'!$C$6:$C$5005,"Расход",'Движения'!$A$6:$A$5005,"&gt;="&amp;O180,'Движения'!$A$6:$A$5005,"&lt;"&amp;(Q180+1))+SUMIFS('Движения'!$F$6:$F$5005,'Движения'!$B$6:$B$5005,B180,'Движения'!$C$6:$C$5005,"Списание",'Движения'!$A$6:$A$5005,"&gt;="&amp;O180,'Движения'!$A$6:$A$5005,"&lt;"&amp;(Q180+1))))</f>
        <v/>
      </c>
      <c r="Q180" s="18" t="str">
        <f>IF(ISNUMBER(A180),INT(A180),0)</f>
        <v/>
      </c>
    </row>
    <row r="181" spans="1:17" x14ac:dyDescent="0.25">
      <c r="A181" s="16"/>
      <c r="B181" s="13"/>
      <c r="C181" s="14"/>
      <c r="D181" s="13"/>
      <c r="E181" s="15" t="str">
        <f>IF(COUNTA(A181:D181)=0,"",IF(NOT(ISNUMBER(A181)),"Укажите дату",IF(B181="","Укажите код",IF(NOT(AND(ISTEXT(B181),LEN(B181)&gt;0,LEN(B181)&lt;=30,ISNUMBER(FIND(LEFT(B181,1),"ABCDEFGHIJKLMNOPQRSTUVWXYZ")),SUMPRODUCT((MID(B181,{1,2,3,4,5,6,7,8,9,10,11,12,13,14,15,16,17,18,19,20,21,22,23,24,25,26,27,28,29,30},1)&lt;&gt;"")*ISERROR(FIND(MID(B181,{1,2,3,4,5,6,7,8,9,10,11,12,13,14,15,16,17,18,19,20,21,22,23,24,25,26,27,28,29,30},1),"ABCDEFGHIJKLMNOPQRSTUVWXYZ0123456789-_")))=0,ISERROR(VALUE(B181)))),"Недопустимый код: только латинские буквы A-Z в верхнем регистре, цифры, - и _; начало с буквы, до 30 символов (например MILK-001)",IF(SUMPRODUCT(--EXACT('Номенклатура'!$A$6:$A$205,B181))=0,"Код не найден",IF(SUMPRODUCT(--EXACT('Номенклатура'!$A$6:$A$205,B181))&gt;1,"Код повторяется в номенклатуре",IF(NOT(ISNUMBER(C181)),"Укажите фактическое количество",IF(C181&lt;0,"Факт не может быть меньше нуля",IF(NOT(ISNUMBER('Номенклатура'!$C$2)),"Укажите дату начала учёта",IF(Q181&lt;INT('Номенклатура'!$C$2),"Дата раньше начала учёта","ОК"))))))))))</f>
        <v/>
      </c>
      <c r="F181" s="15" t="str">
        <f>IF(E181&lt;&gt;"ОК","",INDEX('Номенклатура'!$B$6:$B$205,SUMPRODUCT(EXACT('Номенклатура'!$A$6:$A$205,B181)*(ROW('Номенклатура'!$A$6:$A$205)-5)))&amp;"")</f>
        <v/>
      </c>
      <c r="G181" s="17" t="str">
        <f>IF(E181&lt;&gt;"ОК","",INDEX('Номенклатура'!$D$6:$D$205,SUMPRODUCT(EXACT('Номенклатура'!$A$6:$A$205,B181)*(ROW('Номенклатура'!$A$6:$A$205)-5)))&amp;"")</f>
        <v/>
      </c>
      <c r="H181" s="18" t="str">
        <f>IF(E181&lt;&gt;"ОК","",ROUND(N(INDEX('Номенклатура'!$F$6:$F$205,SUMPRODUCT(EXACT('Номенклатура'!$A$6:$A$205,B181)*(ROW('Номенклатура'!$A$6:$A$205)-5))))+SUMIFS('Движения'!$F$6:$F$5005,'Движения'!$B$6:$B$5005,B181,'Движения'!$A$6:$A$5005,"&lt;"&amp;(Q181+1))-SUMIFS('Движения'!$F$6:$F$5005,'Движения'!$B$6:$B$5005,B181,'Движения'!$C$6:$C$5005,"Корректировка остатка",'Движения'!$A$6:$A$5005,"&gt;="&amp;Q181,'Движения'!$A$6:$A$5005,"&lt;"&amp;(Q181+1)),6))</f>
        <v/>
      </c>
      <c r="I181" s="18" t="str">
        <f>IF(E181&lt;&gt;"ОК","",ROUND(C181-H181,6))</f>
        <v/>
      </c>
      <c r="J181" s="21" t="str">
        <f>IF(E181&lt;&gt;"ОК","",IF(P181&gt;0,ABS(I181)/P181,"нет базы"))</f>
        <v/>
      </c>
      <c r="K181" s="17" t="str">
        <f>IF(E181&lt;&gt;"ОК","",IF(I181&lt;0,"Недостача",IF(I181&gt;0,"Излишек","Совпадает")))</f>
        <v/>
      </c>
      <c r="L181" s="18" t="str">
        <f>IF(E181&lt;&gt;"ОК","",ROUND(SUMIFS('Движения'!$F$6:$F$5005,'Движения'!$B$6:$B$5005,B181,'Движения'!$C$6:$C$5005,"Корректировка остатка",'Движения'!$A$6:$A$5005,"&gt;="&amp;Q181,'Движения'!$A$6:$A$5005,"&lt;"&amp;(Q181+1)),6))</f>
        <v/>
      </c>
      <c r="M181" s="18" t="str">
        <f>IF(E181&lt;&gt;"ОК","",ROUND(I181-L181,6))</f>
        <v/>
      </c>
      <c r="N181" s="15" t="str">
        <f>IF(E181&lt;&gt;"ОК","",IF(AND(I181=0,L181=0),"Корректировка не нужна",IF(M181=0,"Корректировка внесена",IF(L181=0,"Внесите корректировку на "&amp;DAY(Q181)&amp;"."&amp;MONTH(Q181)&amp;"."&amp;YEAR(Q181)&amp;": "&amp;IF(M181&gt;0,"+","")&amp;M181&amp;" "&amp;G181,"Проверьте корректировки: внесено "&amp;L181&amp;", нужно "&amp;I181&amp;" "&amp;G181))))</f>
        <v/>
      </c>
      <c r="O181" s="22" t="str">
        <f>IF(E181&lt;&gt;"ОК","",IF(SUMPRODUCT(MAX(($B$6:$B$1005=B181)*($Q$6:$Q$1005&lt;Q181)*($E$6:$E$1005="ОК")*$Q$6:$Q$1005))&gt;0,SUMPRODUCT(MAX(($B$6:$B$1005=B181)*($Q$6:$Q$1005&lt;Q181)*($E$6:$E$1005="ОК")*$Q$6:$Q$1005))+1,INT('Номенклатура'!$C$2)))</f>
        <v/>
      </c>
      <c r="P181" s="18" t="str">
        <f>IF(E181&lt;&gt;"ОК","",-(SUMIFS('Движения'!$F$6:$F$5005,'Движения'!$B$6:$B$5005,B181,'Движения'!$C$6:$C$5005,"Расход",'Движения'!$A$6:$A$5005,"&gt;="&amp;O181,'Движения'!$A$6:$A$5005,"&lt;"&amp;(Q181+1))+SUMIFS('Движения'!$F$6:$F$5005,'Движения'!$B$6:$B$5005,B181,'Движения'!$C$6:$C$5005,"Списание",'Движения'!$A$6:$A$5005,"&gt;="&amp;O181,'Движения'!$A$6:$A$5005,"&lt;"&amp;(Q181+1))))</f>
        <v/>
      </c>
      <c r="Q181" s="18" t="str">
        <f>IF(ISNUMBER(A181),INT(A181),0)</f>
        <v/>
      </c>
    </row>
    <row r="182" spans="1:17" x14ac:dyDescent="0.25">
      <c r="A182" s="16"/>
      <c r="B182" s="13"/>
      <c r="C182" s="14"/>
      <c r="D182" s="13"/>
      <c r="E182" s="15" t="str">
        <f>IF(COUNTA(A182:D182)=0,"",IF(NOT(ISNUMBER(A182)),"Укажите дату",IF(B182="","Укажите код",IF(NOT(AND(ISTEXT(B182),LEN(B182)&gt;0,LEN(B182)&lt;=30,ISNUMBER(FIND(LEFT(B182,1),"ABCDEFGHIJKLMNOPQRSTUVWXYZ")),SUMPRODUCT((MID(B182,{1,2,3,4,5,6,7,8,9,10,11,12,13,14,15,16,17,18,19,20,21,22,23,24,25,26,27,28,29,30},1)&lt;&gt;"")*ISERROR(FIND(MID(B182,{1,2,3,4,5,6,7,8,9,10,11,12,13,14,15,16,17,18,19,20,21,22,23,24,25,26,27,28,29,30},1),"ABCDEFGHIJKLMNOPQRSTUVWXYZ0123456789-_")))=0,ISERROR(VALUE(B182)))),"Недопустимый код: только латинские буквы A-Z в верхнем регистре, цифры, - и _; начало с буквы, до 30 символов (например MILK-001)",IF(SUMPRODUCT(--EXACT('Номенклатура'!$A$6:$A$205,B182))=0,"Код не найден",IF(SUMPRODUCT(--EXACT('Номенклатура'!$A$6:$A$205,B182))&gt;1,"Код повторяется в номенклатуре",IF(NOT(ISNUMBER(C182)),"Укажите фактическое количество",IF(C182&lt;0,"Факт не может быть меньше нуля",IF(NOT(ISNUMBER('Номенклатура'!$C$2)),"Укажите дату начала учёта",IF(Q182&lt;INT('Номенклатура'!$C$2),"Дата раньше начала учёта","ОК"))))))))))</f>
        <v/>
      </c>
      <c r="F182" s="15" t="str">
        <f>IF(E182&lt;&gt;"ОК","",INDEX('Номенклатура'!$B$6:$B$205,SUMPRODUCT(EXACT('Номенклатура'!$A$6:$A$205,B182)*(ROW('Номенклатура'!$A$6:$A$205)-5)))&amp;"")</f>
        <v/>
      </c>
      <c r="G182" s="17" t="str">
        <f>IF(E182&lt;&gt;"ОК","",INDEX('Номенклатура'!$D$6:$D$205,SUMPRODUCT(EXACT('Номенклатура'!$A$6:$A$205,B182)*(ROW('Номенклатура'!$A$6:$A$205)-5)))&amp;"")</f>
        <v/>
      </c>
      <c r="H182" s="18" t="str">
        <f>IF(E182&lt;&gt;"ОК","",ROUND(N(INDEX('Номенклатура'!$F$6:$F$205,SUMPRODUCT(EXACT('Номенклатура'!$A$6:$A$205,B182)*(ROW('Номенклатура'!$A$6:$A$205)-5))))+SUMIFS('Движения'!$F$6:$F$5005,'Движения'!$B$6:$B$5005,B182,'Движения'!$A$6:$A$5005,"&lt;"&amp;(Q182+1))-SUMIFS('Движения'!$F$6:$F$5005,'Движения'!$B$6:$B$5005,B182,'Движения'!$C$6:$C$5005,"Корректировка остатка",'Движения'!$A$6:$A$5005,"&gt;="&amp;Q182,'Движения'!$A$6:$A$5005,"&lt;"&amp;(Q182+1)),6))</f>
        <v/>
      </c>
      <c r="I182" s="18" t="str">
        <f>IF(E182&lt;&gt;"ОК","",ROUND(C182-H182,6))</f>
        <v/>
      </c>
      <c r="J182" s="21" t="str">
        <f>IF(E182&lt;&gt;"ОК","",IF(P182&gt;0,ABS(I182)/P182,"нет базы"))</f>
        <v/>
      </c>
      <c r="K182" s="17" t="str">
        <f>IF(E182&lt;&gt;"ОК","",IF(I182&lt;0,"Недостача",IF(I182&gt;0,"Излишек","Совпадает")))</f>
        <v/>
      </c>
      <c r="L182" s="18" t="str">
        <f>IF(E182&lt;&gt;"ОК","",ROUND(SUMIFS('Движения'!$F$6:$F$5005,'Движения'!$B$6:$B$5005,B182,'Движения'!$C$6:$C$5005,"Корректировка остатка",'Движения'!$A$6:$A$5005,"&gt;="&amp;Q182,'Движения'!$A$6:$A$5005,"&lt;"&amp;(Q182+1)),6))</f>
        <v/>
      </c>
      <c r="M182" s="18" t="str">
        <f>IF(E182&lt;&gt;"ОК","",ROUND(I182-L182,6))</f>
        <v/>
      </c>
      <c r="N182" s="15" t="str">
        <f>IF(E182&lt;&gt;"ОК","",IF(AND(I182=0,L182=0),"Корректировка не нужна",IF(M182=0,"Корректировка внесена",IF(L182=0,"Внесите корректировку на "&amp;DAY(Q182)&amp;"."&amp;MONTH(Q182)&amp;"."&amp;YEAR(Q182)&amp;": "&amp;IF(M182&gt;0,"+","")&amp;M182&amp;" "&amp;G182,"Проверьте корректировки: внесено "&amp;L182&amp;", нужно "&amp;I182&amp;" "&amp;G182))))</f>
        <v/>
      </c>
      <c r="O182" s="22" t="str">
        <f>IF(E182&lt;&gt;"ОК","",IF(SUMPRODUCT(MAX(($B$6:$B$1005=B182)*($Q$6:$Q$1005&lt;Q182)*($E$6:$E$1005="ОК")*$Q$6:$Q$1005))&gt;0,SUMPRODUCT(MAX(($B$6:$B$1005=B182)*($Q$6:$Q$1005&lt;Q182)*($E$6:$E$1005="ОК")*$Q$6:$Q$1005))+1,INT('Номенклатура'!$C$2)))</f>
        <v/>
      </c>
      <c r="P182" s="18" t="str">
        <f>IF(E182&lt;&gt;"ОК","",-(SUMIFS('Движения'!$F$6:$F$5005,'Движения'!$B$6:$B$5005,B182,'Движения'!$C$6:$C$5005,"Расход",'Движения'!$A$6:$A$5005,"&gt;="&amp;O182,'Движения'!$A$6:$A$5005,"&lt;"&amp;(Q182+1))+SUMIFS('Движения'!$F$6:$F$5005,'Движения'!$B$6:$B$5005,B182,'Движения'!$C$6:$C$5005,"Списание",'Движения'!$A$6:$A$5005,"&gt;="&amp;O182,'Движения'!$A$6:$A$5005,"&lt;"&amp;(Q182+1))))</f>
        <v/>
      </c>
      <c r="Q182" s="18" t="str">
        <f>IF(ISNUMBER(A182),INT(A182),0)</f>
        <v/>
      </c>
    </row>
    <row r="183" spans="1:17" x14ac:dyDescent="0.25">
      <c r="A183" s="16"/>
      <c r="B183" s="13"/>
      <c r="C183" s="14"/>
      <c r="D183" s="13"/>
      <c r="E183" s="15" t="str">
        <f>IF(COUNTA(A183:D183)=0,"",IF(NOT(ISNUMBER(A183)),"Укажите дату",IF(B183="","Укажите код",IF(NOT(AND(ISTEXT(B183),LEN(B183)&gt;0,LEN(B183)&lt;=30,ISNUMBER(FIND(LEFT(B183,1),"ABCDEFGHIJKLMNOPQRSTUVWXYZ")),SUMPRODUCT((MID(B183,{1,2,3,4,5,6,7,8,9,10,11,12,13,14,15,16,17,18,19,20,21,22,23,24,25,26,27,28,29,30},1)&lt;&gt;"")*ISERROR(FIND(MID(B183,{1,2,3,4,5,6,7,8,9,10,11,12,13,14,15,16,17,18,19,20,21,22,23,24,25,26,27,28,29,30},1),"ABCDEFGHIJKLMNOPQRSTUVWXYZ0123456789-_")))=0,ISERROR(VALUE(B183)))),"Недопустимый код: только латинские буквы A-Z в верхнем регистре, цифры, - и _; начало с буквы, до 30 символов (например MILK-001)",IF(SUMPRODUCT(--EXACT('Номенклатура'!$A$6:$A$205,B183))=0,"Код не найден",IF(SUMPRODUCT(--EXACT('Номенклатура'!$A$6:$A$205,B183))&gt;1,"Код повторяется в номенклатуре",IF(NOT(ISNUMBER(C183)),"Укажите фактическое количество",IF(C183&lt;0,"Факт не может быть меньше нуля",IF(NOT(ISNUMBER('Номенклатура'!$C$2)),"Укажите дату начала учёта",IF(Q183&lt;INT('Номенклатура'!$C$2),"Дата раньше начала учёта","ОК"))))))))))</f>
        <v/>
      </c>
      <c r="F183" s="15" t="str">
        <f>IF(E183&lt;&gt;"ОК","",INDEX('Номенклатура'!$B$6:$B$205,SUMPRODUCT(EXACT('Номенклатура'!$A$6:$A$205,B183)*(ROW('Номенклатура'!$A$6:$A$205)-5)))&amp;"")</f>
        <v/>
      </c>
      <c r="G183" s="17" t="str">
        <f>IF(E183&lt;&gt;"ОК","",INDEX('Номенклатура'!$D$6:$D$205,SUMPRODUCT(EXACT('Номенклатура'!$A$6:$A$205,B183)*(ROW('Номенклатура'!$A$6:$A$205)-5)))&amp;"")</f>
        <v/>
      </c>
      <c r="H183" s="18" t="str">
        <f>IF(E183&lt;&gt;"ОК","",ROUND(N(INDEX('Номенклатура'!$F$6:$F$205,SUMPRODUCT(EXACT('Номенклатура'!$A$6:$A$205,B183)*(ROW('Номенклатура'!$A$6:$A$205)-5))))+SUMIFS('Движения'!$F$6:$F$5005,'Движения'!$B$6:$B$5005,B183,'Движения'!$A$6:$A$5005,"&lt;"&amp;(Q183+1))-SUMIFS('Движения'!$F$6:$F$5005,'Движения'!$B$6:$B$5005,B183,'Движения'!$C$6:$C$5005,"Корректировка остатка",'Движения'!$A$6:$A$5005,"&gt;="&amp;Q183,'Движения'!$A$6:$A$5005,"&lt;"&amp;(Q183+1)),6))</f>
        <v/>
      </c>
      <c r="I183" s="18" t="str">
        <f>IF(E183&lt;&gt;"ОК","",ROUND(C183-H183,6))</f>
        <v/>
      </c>
      <c r="J183" s="21" t="str">
        <f>IF(E183&lt;&gt;"ОК","",IF(P183&gt;0,ABS(I183)/P183,"нет базы"))</f>
        <v/>
      </c>
      <c r="K183" s="17" t="str">
        <f>IF(E183&lt;&gt;"ОК","",IF(I183&lt;0,"Недостача",IF(I183&gt;0,"Излишек","Совпадает")))</f>
        <v/>
      </c>
      <c r="L183" s="18" t="str">
        <f>IF(E183&lt;&gt;"ОК","",ROUND(SUMIFS('Движения'!$F$6:$F$5005,'Движения'!$B$6:$B$5005,B183,'Движения'!$C$6:$C$5005,"Корректировка остатка",'Движения'!$A$6:$A$5005,"&gt;="&amp;Q183,'Движения'!$A$6:$A$5005,"&lt;"&amp;(Q183+1)),6))</f>
        <v/>
      </c>
      <c r="M183" s="18" t="str">
        <f>IF(E183&lt;&gt;"ОК","",ROUND(I183-L183,6))</f>
        <v/>
      </c>
      <c r="N183" s="15" t="str">
        <f>IF(E183&lt;&gt;"ОК","",IF(AND(I183=0,L183=0),"Корректировка не нужна",IF(M183=0,"Корректировка внесена",IF(L183=0,"Внесите корректировку на "&amp;DAY(Q183)&amp;"."&amp;MONTH(Q183)&amp;"."&amp;YEAR(Q183)&amp;": "&amp;IF(M183&gt;0,"+","")&amp;M183&amp;" "&amp;G183,"Проверьте корректировки: внесено "&amp;L183&amp;", нужно "&amp;I183&amp;" "&amp;G183))))</f>
        <v/>
      </c>
      <c r="O183" s="22" t="str">
        <f>IF(E183&lt;&gt;"ОК","",IF(SUMPRODUCT(MAX(($B$6:$B$1005=B183)*($Q$6:$Q$1005&lt;Q183)*($E$6:$E$1005="ОК")*$Q$6:$Q$1005))&gt;0,SUMPRODUCT(MAX(($B$6:$B$1005=B183)*($Q$6:$Q$1005&lt;Q183)*($E$6:$E$1005="ОК")*$Q$6:$Q$1005))+1,INT('Номенклатура'!$C$2)))</f>
        <v/>
      </c>
      <c r="P183" s="18" t="str">
        <f>IF(E183&lt;&gt;"ОК","",-(SUMIFS('Движения'!$F$6:$F$5005,'Движения'!$B$6:$B$5005,B183,'Движения'!$C$6:$C$5005,"Расход",'Движения'!$A$6:$A$5005,"&gt;="&amp;O183,'Движения'!$A$6:$A$5005,"&lt;"&amp;(Q183+1))+SUMIFS('Движения'!$F$6:$F$5005,'Движения'!$B$6:$B$5005,B183,'Движения'!$C$6:$C$5005,"Списание",'Движения'!$A$6:$A$5005,"&gt;="&amp;O183,'Движения'!$A$6:$A$5005,"&lt;"&amp;(Q183+1))))</f>
        <v/>
      </c>
      <c r="Q183" s="18" t="str">
        <f>IF(ISNUMBER(A183),INT(A183),0)</f>
        <v/>
      </c>
    </row>
    <row r="184" spans="1:17" x14ac:dyDescent="0.25">
      <c r="A184" s="16"/>
      <c r="B184" s="13"/>
      <c r="C184" s="14"/>
      <c r="D184" s="13"/>
      <c r="E184" s="15" t="str">
        <f>IF(COUNTA(A184:D184)=0,"",IF(NOT(ISNUMBER(A184)),"Укажите дату",IF(B184="","Укажите код",IF(NOT(AND(ISTEXT(B184),LEN(B184)&gt;0,LEN(B184)&lt;=30,ISNUMBER(FIND(LEFT(B184,1),"ABCDEFGHIJKLMNOPQRSTUVWXYZ")),SUMPRODUCT((MID(B184,{1,2,3,4,5,6,7,8,9,10,11,12,13,14,15,16,17,18,19,20,21,22,23,24,25,26,27,28,29,30},1)&lt;&gt;"")*ISERROR(FIND(MID(B184,{1,2,3,4,5,6,7,8,9,10,11,12,13,14,15,16,17,18,19,20,21,22,23,24,25,26,27,28,29,30},1),"ABCDEFGHIJKLMNOPQRSTUVWXYZ0123456789-_")))=0,ISERROR(VALUE(B184)))),"Недопустимый код: только латинские буквы A-Z в верхнем регистре, цифры, - и _; начало с буквы, до 30 символов (например MILK-001)",IF(SUMPRODUCT(--EXACT('Номенклатура'!$A$6:$A$205,B184))=0,"Код не найден",IF(SUMPRODUCT(--EXACT('Номенклатура'!$A$6:$A$205,B184))&gt;1,"Код повторяется в номенклатуре",IF(NOT(ISNUMBER(C184)),"Укажите фактическое количество",IF(C184&lt;0,"Факт не может быть меньше нуля",IF(NOT(ISNUMBER('Номенклатура'!$C$2)),"Укажите дату начала учёта",IF(Q184&lt;INT('Номенклатура'!$C$2),"Дата раньше начала учёта","ОК"))))))))))</f>
        <v/>
      </c>
      <c r="F184" s="15" t="str">
        <f>IF(E184&lt;&gt;"ОК","",INDEX('Номенклатура'!$B$6:$B$205,SUMPRODUCT(EXACT('Номенклатура'!$A$6:$A$205,B184)*(ROW('Номенклатура'!$A$6:$A$205)-5)))&amp;"")</f>
        <v/>
      </c>
      <c r="G184" s="17" t="str">
        <f>IF(E184&lt;&gt;"ОК","",INDEX('Номенклатура'!$D$6:$D$205,SUMPRODUCT(EXACT('Номенклатура'!$A$6:$A$205,B184)*(ROW('Номенклатура'!$A$6:$A$205)-5)))&amp;"")</f>
        <v/>
      </c>
      <c r="H184" s="18" t="str">
        <f>IF(E184&lt;&gt;"ОК","",ROUND(N(INDEX('Номенклатура'!$F$6:$F$205,SUMPRODUCT(EXACT('Номенклатура'!$A$6:$A$205,B184)*(ROW('Номенклатура'!$A$6:$A$205)-5))))+SUMIFS('Движения'!$F$6:$F$5005,'Движения'!$B$6:$B$5005,B184,'Движения'!$A$6:$A$5005,"&lt;"&amp;(Q184+1))-SUMIFS('Движения'!$F$6:$F$5005,'Движения'!$B$6:$B$5005,B184,'Движения'!$C$6:$C$5005,"Корректировка остатка",'Движения'!$A$6:$A$5005,"&gt;="&amp;Q184,'Движения'!$A$6:$A$5005,"&lt;"&amp;(Q184+1)),6))</f>
        <v/>
      </c>
      <c r="I184" s="18" t="str">
        <f>IF(E184&lt;&gt;"ОК","",ROUND(C184-H184,6))</f>
        <v/>
      </c>
      <c r="J184" s="21" t="str">
        <f>IF(E184&lt;&gt;"ОК","",IF(P184&gt;0,ABS(I184)/P184,"нет базы"))</f>
        <v/>
      </c>
      <c r="K184" s="17" t="str">
        <f>IF(E184&lt;&gt;"ОК","",IF(I184&lt;0,"Недостача",IF(I184&gt;0,"Излишек","Совпадает")))</f>
        <v/>
      </c>
      <c r="L184" s="18" t="str">
        <f>IF(E184&lt;&gt;"ОК","",ROUND(SUMIFS('Движения'!$F$6:$F$5005,'Движения'!$B$6:$B$5005,B184,'Движения'!$C$6:$C$5005,"Корректировка остатка",'Движения'!$A$6:$A$5005,"&gt;="&amp;Q184,'Движения'!$A$6:$A$5005,"&lt;"&amp;(Q184+1)),6))</f>
        <v/>
      </c>
      <c r="M184" s="18" t="str">
        <f>IF(E184&lt;&gt;"ОК","",ROUND(I184-L184,6))</f>
        <v/>
      </c>
      <c r="N184" s="15" t="str">
        <f>IF(E184&lt;&gt;"ОК","",IF(AND(I184=0,L184=0),"Корректировка не нужна",IF(M184=0,"Корректировка внесена",IF(L184=0,"Внесите корректировку на "&amp;DAY(Q184)&amp;"."&amp;MONTH(Q184)&amp;"."&amp;YEAR(Q184)&amp;": "&amp;IF(M184&gt;0,"+","")&amp;M184&amp;" "&amp;G184,"Проверьте корректировки: внесено "&amp;L184&amp;", нужно "&amp;I184&amp;" "&amp;G184))))</f>
        <v/>
      </c>
      <c r="O184" s="22" t="str">
        <f>IF(E184&lt;&gt;"ОК","",IF(SUMPRODUCT(MAX(($B$6:$B$1005=B184)*($Q$6:$Q$1005&lt;Q184)*($E$6:$E$1005="ОК")*$Q$6:$Q$1005))&gt;0,SUMPRODUCT(MAX(($B$6:$B$1005=B184)*($Q$6:$Q$1005&lt;Q184)*($E$6:$E$1005="ОК")*$Q$6:$Q$1005))+1,INT('Номенклатура'!$C$2)))</f>
        <v/>
      </c>
      <c r="P184" s="18" t="str">
        <f>IF(E184&lt;&gt;"ОК","",-(SUMIFS('Движения'!$F$6:$F$5005,'Движения'!$B$6:$B$5005,B184,'Движения'!$C$6:$C$5005,"Расход",'Движения'!$A$6:$A$5005,"&gt;="&amp;O184,'Движения'!$A$6:$A$5005,"&lt;"&amp;(Q184+1))+SUMIFS('Движения'!$F$6:$F$5005,'Движения'!$B$6:$B$5005,B184,'Движения'!$C$6:$C$5005,"Списание",'Движения'!$A$6:$A$5005,"&gt;="&amp;O184,'Движения'!$A$6:$A$5005,"&lt;"&amp;(Q184+1))))</f>
        <v/>
      </c>
      <c r="Q184" s="18" t="str">
        <f>IF(ISNUMBER(A184),INT(A184),0)</f>
        <v/>
      </c>
    </row>
    <row r="185" spans="1:17" x14ac:dyDescent="0.25">
      <c r="A185" s="16"/>
      <c r="B185" s="13"/>
      <c r="C185" s="14"/>
      <c r="D185" s="13"/>
      <c r="E185" s="15" t="str">
        <f>IF(COUNTA(A185:D185)=0,"",IF(NOT(ISNUMBER(A185)),"Укажите дату",IF(B185="","Укажите код",IF(NOT(AND(ISTEXT(B185),LEN(B185)&gt;0,LEN(B185)&lt;=30,ISNUMBER(FIND(LEFT(B185,1),"ABCDEFGHIJKLMNOPQRSTUVWXYZ")),SUMPRODUCT((MID(B185,{1,2,3,4,5,6,7,8,9,10,11,12,13,14,15,16,17,18,19,20,21,22,23,24,25,26,27,28,29,30},1)&lt;&gt;"")*ISERROR(FIND(MID(B185,{1,2,3,4,5,6,7,8,9,10,11,12,13,14,15,16,17,18,19,20,21,22,23,24,25,26,27,28,29,30},1),"ABCDEFGHIJKLMNOPQRSTUVWXYZ0123456789-_")))=0,ISERROR(VALUE(B185)))),"Недопустимый код: только латинские буквы A-Z в верхнем регистре, цифры, - и _; начало с буквы, до 30 символов (например MILK-001)",IF(SUMPRODUCT(--EXACT('Номенклатура'!$A$6:$A$205,B185))=0,"Код не найден",IF(SUMPRODUCT(--EXACT('Номенклатура'!$A$6:$A$205,B185))&gt;1,"Код повторяется в номенклатуре",IF(NOT(ISNUMBER(C185)),"Укажите фактическое количество",IF(C185&lt;0,"Факт не может быть меньше нуля",IF(NOT(ISNUMBER('Номенклатура'!$C$2)),"Укажите дату начала учёта",IF(Q185&lt;INT('Номенклатура'!$C$2),"Дата раньше начала учёта","ОК"))))))))))</f>
        <v/>
      </c>
      <c r="F185" s="15" t="str">
        <f>IF(E185&lt;&gt;"ОК","",INDEX('Номенклатура'!$B$6:$B$205,SUMPRODUCT(EXACT('Номенклатура'!$A$6:$A$205,B185)*(ROW('Номенклатура'!$A$6:$A$205)-5)))&amp;"")</f>
        <v/>
      </c>
      <c r="G185" s="17" t="str">
        <f>IF(E185&lt;&gt;"ОК","",INDEX('Номенклатура'!$D$6:$D$205,SUMPRODUCT(EXACT('Номенклатура'!$A$6:$A$205,B185)*(ROW('Номенклатура'!$A$6:$A$205)-5)))&amp;"")</f>
        <v/>
      </c>
      <c r="H185" s="18" t="str">
        <f>IF(E185&lt;&gt;"ОК","",ROUND(N(INDEX('Номенклатура'!$F$6:$F$205,SUMPRODUCT(EXACT('Номенклатура'!$A$6:$A$205,B185)*(ROW('Номенклатура'!$A$6:$A$205)-5))))+SUMIFS('Движения'!$F$6:$F$5005,'Движения'!$B$6:$B$5005,B185,'Движения'!$A$6:$A$5005,"&lt;"&amp;(Q185+1))-SUMIFS('Движения'!$F$6:$F$5005,'Движения'!$B$6:$B$5005,B185,'Движения'!$C$6:$C$5005,"Корректировка остатка",'Движения'!$A$6:$A$5005,"&gt;="&amp;Q185,'Движения'!$A$6:$A$5005,"&lt;"&amp;(Q185+1)),6))</f>
        <v/>
      </c>
      <c r="I185" s="18" t="str">
        <f>IF(E185&lt;&gt;"ОК","",ROUND(C185-H185,6))</f>
        <v/>
      </c>
      <c r="J185" s="21" t="str">
        <f>IF(E185&lt;&gt;"ОК","",IF(P185&gt;0,ABS(I185)/P185,"нет базы"))</f>
        <v/>
      </c>
      <c r="K185" s="17" t="str">
        <f>IF(E185&lt;&gt;"ОК","",IF(I185&lt;0,"Недостача",IF(I185&gt;0,"Излишек","Совпадает")))</f>
        <v/>
      </c>
      <c r="L185" s="18" t="str">
        <f>IF(E185&lt;&gt;"ОК","",ROUND(SUMIFS('Движения'!$F$6:$F$5005,'Движения'!$B$6:$B$5005,B185,'Движения'!$C$6:$C$5005,"Корректировка остатка",'Движения'!$A$6:$A$5005,"&gt;="&amp;Q185,'Движения'!$A$6:$A$5005,"&lt;"&amp;(Q185+1)),6))</f>
        <v/>
      </c>
      <c r="M185" s="18" t="str">
        <f>IF(E185&lt;&gt;"ОК","",ROUND(I185-L185,6))</f>
        <v/>
      </c>
      <c r="N185" s="15" t="str">
        <f>IF(E185&lt;&gt;"ОК","",IF(AND(I185=0,L185=0),"Корректировка не нужна",IF(M185=0,"Корректировка внесена",IF(L185=0,"Внесите корректировку на "&amp;DAY(Q185)&amp;"."&amp;MONTH(Q185)&amp;"."&amp;YEAR(Q185)&amp;": "&amp;IF(M185&gt;0,"+","")&amp;M185&amp;" "&amp;G185,"Проверьте корректировки: внесено "&amp;L185&amp;", нужно "&amp;I185&amp;" "&amp;G185))))</f>
        <v/>
      </c>
      <c r="O185" s="22" t="str">
        <f>IF(E185&lt;&gt;"ОК","",IF(SUMPRODUCT(MAX(($B$6:$B$1005=B185)*($Q$6:$Q$1005&lt;Q185)*($E$6:$E$1005="ОК")*$Q$6:$Q$1005))&gt;0,SUMPRODUCT(MAX(($B$6:$B$1005=B185)*($Q$6:$Q$1005&lt;Q185)*($E$6:$E$1005="ОК")*$Q$6:$Q$1005))+1,INT('Номенклатура'!$C$2)))</f>
        <v/>
      </c>
      <c r="P185" s="18" t="str">
        <f>IF(E185&lt;&gt;"ОК","",-(SUMIFS('Движения'!$F$6:$F$5005,'Движения'!$B$6:$B$5005,B185,'Движения'!$C$6:$C$5005,"Расход",'Движения'!$A$6:$A$5005,"&gt;="&amp;O185,'Движения'!$A$6:$A$5005,"&lt;"&amp;(Q185+1))+SUMIFS('Движения'!$F$6:$F$5005,'Движения'!$B$6:$B$5005,B185,'Движения'!$C$6:$C$5005,"Списание",'Движения'!$A$6:$A$5005,"&gt;="&amp;O185,'Движения'!$A$6:$A$5005,"&lt;"&amp;(Q185+1))))</f>
        <v/>
      </c>
      <c r="Q185" s="18" t="str">
        <f>IF(ISNUMBER(A185),INT(A185),0)</f>
        <v/>
      </c>
    </row>
    <row r="186" spans="1:17" x14ac:dyDescent="0.25">
      <c r="A186" s="16"/>
      <c r="B186" s="13"/>
      <c r="C186" s="14"/>
      <c r="D186" s="13"/>
      <c r="E186" s="15" t="str">
        <f>IF(COUNTA(A186:D186)=0,"",IF(NOT(ISNUMBER(A186)),"Укажите дату",IF(B186="","Укажите код",IF(NOT(AND(ISTEXT(B186),LEN(B186)&gt;0,LEN(B186)&lt;=30,ISNUMBER(FIND(LEFT(B186,1),"ABCDEFGHIJKLMNOPQRSTUVWXYZ")),SUMPRODUCT((MID(B186,{1,2,3,4,5,6,7,8,9,10,11,12,13,14,15,16,17,18,19,20,21,22,23,24,25,26,27,28,29,30},1)&lt;&gt;"")*ISERROR(FIND(MID(B186,{1,2,3,4,5,6,7,8,9,10,11,12,13,14,15,16,17,18,19,20,21,22,23,24,25,26,27,28,29,30},1),"ABCDEFGHIJKLMNOPQRSTUVWXYZ0123456789-_")))=0,ISERROR(VALUE(B186)))),"Недопустимый код: только латинские буквы A-Z в верхнем регистре, цифры, - и _; начало с буквы, до 30 символов (например MILK-001)",IF(SUMPRODUCT(--EXACT('Номенклатура'!$A$6:$A$205,B186))=0,"Код не найден",IF(SUMPRODUCT(--EXACT('Номенклатура'!$A$6:$A$205,B186))&gt;1,"Код повторяется в номенклатуре",IF(NOT(ISNUMBER(C186)),"Укажите фактическое количество",IF(C186&lt;0,"Факт не может быть меньше нуля",IF(NOT(ISNUMBER('Номенклатура'!$C$2)),"Укажите дату начала учёта",IF(Q186&lt;INT('Номенклатура'!$C$2),"Дата раньше начала учёта","ОК"))))))))))</f>
        <v/>
      </c>
      <c r="F186" s="15" t="str">
        <f>IF(E186&lt;&gt;"ОК","",INDEX('Номенклатура'!$B$6:$B$205,SUMPRODUCT(EXACT('Номенклатура'!$A$6:$A$205,B186)*(ROW('Номенклатура'!$A$6:$A$205)-5)))&amp;"")</f>
        <v/>
      </c>
      <c r="G186" s="17" t="str">
        <f>IF(E186&lt;&gt;"ОК","",INDEX('Номенклатура'!$D$6:$D$205,SUMPRODUCT(EXACT('Номенклатура'!$A$6:$A$205,B186)*(ROW('Номенклатура'!$A$6:$A$205)-5)))&amp;"")</f>
        <v/>
      </c>
      <c r="H186" s="18" t="str">
        <f>IF(E186&lt;&gt;"ОК","",ROUND(N(INDEX('Номенклатура'!$F$6:$F$205,SUMPRODUCT(EXACT('Номенклатура'!$A$6:$A$205,B186)*(ROW('Номенклатура'!$A$6:$A$205)-5))))+SUMIFS('Движения'!$F$6:$F$5005,'Движения'!$B$6:$B$5005,B186,'Движения'!$A$6:$A$5005,"&lt;"&amp;(Q186+1))-SUMIFS('Движения'!$F$6:$F$5005,'Движения'!$B$6:$B$5005,B186,'Движения'!$C$6:$C$5005,"Корректировка остатка",'Движения'!$A$6:$A$5005,"&gt;="&amp;Q186,'Движения'!$A$6:$A$5005,"&lt;"&amp;(Q186+1)),6))</f>
        <v/>
      </c>
      <c r="I186" s="18" t="str">
        <f>IF(E186&lt;&gt;"ОК","",ROUND(C186-H186,6))</f>
        <v/>
      </c>
      <c r="J186" s="21" t="str">
        <f>IF(E186&lt;&gt;"ОК","",IF(P186&gt;0,ABS(I186)/P186,"нет базы"))</f>
        <v/>
      </c>
      <c r="K186" s="17" t="str">
        <f>IF(E186&lt;&gt;"ОК","",IF(I186&lt;0,"Недостача",IF(I186&gt;0,"Излишек","Совпадает")))</f>
        <v/>
      </c>
      <c r="L186" s="18" t="str">
        <f>IF(E186&lt;&gt;"ОК","",ROUND(SUMIFS('Движения'!$F$6:$F$5005,'Движения'!$B$6:$B$5005,B186,'Движения'!$C$6:$C$5005,"Корректировка остатка",'Движения'!$A$6:$A$5005,"&gt;="&amp;Q186,'Движения'!$A$6:$A$5005,"&lt;"&amp;(Q186+1)),6))</f>
        <v/>
      </c>
      <c r="M186" s="18" t="str">
        <f>IF(E186&lt;&gt;"ОК","",ROUND(I186-L186,6))</f>
        <v/>
      </c>
      <c r="N186" s="15" t="str">
        <f>IF(E186&lt;&gt;"ОК","",IF(AND(I186=0,L186=0),"Корректировка не нужна",IF(M186=0,"Корректировка внесена",IF(L186=0,"Внесите корректировку на "&amp;DAY(Q186)&amp;"."&amp;MONTH(Q186)&amp;"."&amp;YEAR(Q186)&amp;": "&amp;IF(M186&gt;0,"+","")&amp;M186&amp;" "&amp;G186,"Проверьте корректировки: внесено "&amp;L186&amp;", нужно "&amp;I186&amp;" "&amp;G186))))</f>
        <v/>
      </c>
      <c r="O186" s="22" t="str">
        <f>IF(E186&lt;&gt;"ОК","",IF(SUMPRODUCT(MAX(($B$6:$B$1005=B186)*($Q$6:$Q$1005&lt;Q186)*($E$6:$E$1005="ОК")*$Q$6:$Q$1005))&gt;0,SUMPRODUCT(MAX(($B$6:$B$1005=B186)*($Q$6:$Q$1005&lt;Q186)*($E$6:$E$1005="ОК")*$Q$6:$Q$1005))+1,INT('Номенклатура'!$C$2)))</f>
        <v/>
      </c>
      <c r="P186" s="18" t="str">
        <f>IF(E186&lt;&gt;"ОК","",-(SUMIFS('Движения'!$F$6:$F$5005,'Движения'!$B$6:$B$5005,B186,'Движения'!$C$6:$C$5005,"Расход",'Движения'!$A$6:$A$5005,"&gt;="&amp;O186,'Движения'!$A$6:$A$5005,"&lt;"&amp;(Q186+1))+SUMIFS('Движения'!$F$6:$F$5005,'Движения'!$B$6:$B$5005,B186,'Движения'!$C$6:$C$5005,"Списание",'Движения'!$A$6:$A$5005,"&gt;="&amp;O186,'Движения'!$A$6:$A$5005,"&lt;"&amp;(Q186+1))))</f>
        <v/>
      </c>
      <c r="Q186" s="18" t="str">
        <f>IF(ISNUMBER(A186),INT(A186),0)</f>
        <v/>
      </c>
    </row>
    <row r="187" spans="1:17" x14ac:dyDescent="0.25">
      <c r="A187" s="16"/>
      <c r="B187" s="13"/>
      <c r="C187" s="14"/>
      <c r="D187" s="13"/>
      <c r="E187" s="15" t="str">
        <f>IF(COUNTA(A187:D187)=0,"",IF(NOT(ISNUMBER(A187)),"Укажите дату",IF(B187="","Укажите код",IF(NOT(AND(ISTEXT(B187),LEN(B187)&gt;0,LEN(B187)&lt;=30,ISNUMBER(FIND(LEFT(B187,1),"ABCDEFGHIJKLMNOPQRSTUVWXYZ")),SUMPRODUCT((MID(B187,{1,2,3,4,5,6,7,8,9,10,11,12,13,14,15,16,17,18,19,20,21,22,23,24,25,26,27,28,29,30},1)&lt;&gt;"")*ISERROR(FIND(MID(B187,{1,2,3,4,5,6,7,8,9,10,11,12,13,14,15,16,17,18,19,20,21,22,23,24,25,26,27,28,29,30},1),"ABCDEFGHIJKLMNOPQRSTUVWXYZ0123456789-_")))=0,ISERROR(VALUE(B187)))),"Недопустимый код: только латинские буквы A-Z в верхнем регистре, цифры, - и _; начало с буквы, до 30 символов (например MILK-001)",IF(SUMPRODUCT(--EXACT('Номенклатура'!$A$6:$A$205,B187))=0,"Код не найден",IF(SUMPRODUCT(--EXACT('Номенклатура'!$A$6:$A$205,B187))&gt;1,"Код повторяется в номенклатуре",IF(NOT(ISNUMBER(C187)),"Укажите фактическое количество",IF(C187&lt;0,"Факт не может быть меньше нуля",IF(NOT(ISNUMBER('Номенклатура'!$C$2)),"Укажите дату начала учёта",IF(Q187&lt;INT('Номенклатура'!$C$2),"Дата раньше начала учёта","ОК"))))))))))</f>
        <v/>
      </c>
      <c r="F187" s="15" t="str">
        <f>IF(E187&lt;&gt;"ОК","",INDEX('Номенклатура'!$B$6:$B$205,SUMPRODUCT(EXACT('Номенклатура'!$A$6:$A$205,B187)*(ROW('Номенклатура'!$A$6:$A$205)-5)))&amp;"")</f>
        <v/>
      </c>
      <c r="G187" s="17" t="str">
        <f>IF(E187&lt;&gt;"ОК","",INDEX('Номенклатура'!$D$6:$D$205,SUMPRODUCT(EXACT('Номенклатура'!$A$6:$A$205,B187)*(ROW('Номенклатура'!$A$6:$A$205)-5)))&amp;"")</f>
        <v/>
      </c>
      <c r="H187" s="18" t="str">
        <f>IF(E187&lt;&gt;"ОК","",ROUND(N(INDEX('Номенклатура'!$F$6:$F$205,SUMPRODUCT(EXACT('Номенклатура'!$A$6:$A$205,B187)*(ROW('Номенклатура'!$A$6:$A$205)-5))))+SUMIFS('Движения'!$F$6:$F$5005,'Движения'!$B$6:$B$5005,B187,'Движения'!$A$6:$A$5005,"&lt;"&amp;(Q187+1))-SUMIFS('Движения'!$F$6:$F$5005,'Движения'!$B$6:$B$5005,B187,'Движения'!$C$6:$C$5005,"Корректировка остатка",'Движения'!$A$6:$A$5005,"&gt;="&amp;Q187,'Движения'!$A$6:$A$5005,"&lt;"&amp;(Q187+1)),6))</f>
        <v/>
      </c>
      <c r="I187" s="18" t="str">
        <f>IF(E187&lt;&gt;"ОК","",ROUND(C187-H187,6))</f>
        <v/>
      </c>
      <c r="J187" s="21" t="str">
        <f>IF(E187&lt;&gt;"ОК","",IF(P187&gt;0,ABS(I187)/P187,"нет базы"))</f>
        <v/>
      </c>
      <c r="K187" s="17" t="str">
        <f>IF(E187&lt;&gt;"ОК","",IF(I187&lt;0,"Недостача",IF(I187&gt;0,"Излишек","Совпадает")))</f>
        <v/>
      </c>
      <c r="L187" s="18" t="str">
        <f>IF(E187&lt;&gt;"ОК","",ROUND(SUMIFS('Движения'!$F$6:$F$5005,'Движения'!$B$6:$B$5005,B187,'Движения'!$C$6:$C$5005,"Корректировка остатка",'Движения'!$A$6:$A$5005,"&gt;="&amp;Q187,'Движения'!$A$6:$A$5005,"&lt;"&amp;(Q187+1)),6))</f>
        <v/>
      </c>
      <c r="M187" s="18" t="str">
        <f>IF(E187&lt;&gt;"ОК","",ROUND(I187-L187,6))</f>
        <v/>
      </c>
      <c r="N187" s="15" t="str">
        <f>IF(E187&lt;&gt;"ОК","",IF(AND(I187=0,L187=0),"Корректировка не нужна",IF(M187=0,"Корректировка внесена",IF(L187=0,"Внесите корректировку на "&amp;DAY(Q187)&amp;"."&amp;MONTH(Q187)&amp;"."&amp;YEAR(Q187)&amp;": "&amp;IF(M187&gt;0,"+","")&amp;M187&amp;" "&amp;G187,"Проверьте корректировки: внесено "&amp;L187&amp;", нужно "&amp;I187&amp;" "&amp;G187))))</f>
        <v/>
      </c>
      <c r="O187" s="22" t="str">
        <f>IF(E187&lt;&gt;"ОК","",IF(SUMPRODUCT(MAX(($B$6:$B$1005=B187)*($Q$6:$Q$1005&lt;Q187)*($E$6:$E$1005="ОК")*$Q$6:$Q$1005))&gt;0,SUMPRODUCT(MAX(($B$6:$B$1005=B187)*($Q$6:$Q$1005&lt;Q187)*($E$6:$E$1005="ОК")*$Q$6:$Q$1005))+1,INT('Номенклатура'!$C$2)))</f>
        <v/>
      </c>
      <c r="P187" s="18" t="str">
        <f>IF(E187&lt;&gt;"ОК","",-(SUMIFS('Движения'!$F$6:$F$5005,'Движения'!$B$6:$B$5005,B187,'Движения'!$C$6:$C$5005,"Расход",'Движения'!$A$6:$A$5005,"&gt;="&amp;O187,'Движения'!$A$6:$A$5005,"&lt;"&amp;(Q187+1))+SUMIFS('Движения'!$F$6:$F$5005,'Движения'!$B$6:$B$5005,B187,'Движения'!$C$6:$C$5005,"Списание",'Движения'!$A$6:$A$5005,"&gt;="&amp;O187,'Движения'!$A$6:$A$5005,"&lt;"&amp;(Q187+1))))</f>
        <v/>
      </c>
      <c r="Q187" s="18" t="str">
        <f>IF(ISNUMBER(A187),INT(A187),0)</f>
        <v/>
      </c>
    </row>
    <row r="188" spans="1:17" x14ac:dyDescent="0.25">
      <c r="A188" s="16"/>
      <c r="B188" s="13"/>
      <c r="C188" s="14"/>
      <c r="D188" s="13"/>
      <c r="E188" s="15" t="str">
        <f>IF(COUNTA(A188:D188)=0,"",IF(NOT(ISNUMBER(A188)),"Укажите дату",IF(B188="","Укажите код",IF(NOT(AND(ISTEXT(B188),LEN(B188)&gt;0,LEN(B188)&lt;=30,ISNUMBER(FIND(LEFT(B188,1),"ABCDEFGHIJKLMNOPQRSTUVWXYZ")),SUMPRODUCT((MID(B188,{1,2,3,4,5,6,7,8,9,10,11,12,13,14,15,16,17,18,19,20,21,22,23,24,25,26,27,28,29,30},1)&lt;&gt;"")*ISERROR(FIND(MID(B188,{1,2,3,4,5,6,7,8,9,10,11,12,13,14,15,16,17,18,19,20,21,22,23,24,25,26,27,28,29,30},1),"ABCDEFGHIJKLMNOPQRSTUVWXYZ0123456789-_")))=0,ISERROR(VALUE(B188)))),"Недопустимый код: только латинские буквы A-Z в верхнем регистре, цифры, - и _; начало с буквы, до 30 символов (например MILK-001)",IF(SUMPRODUCT(--EXACT('Номенклатура'!$A$6:$A$205,B188))=0,"Код не найден",IF(SUMPRODUCT(--EXACT('Номенклатура'!$A$6:$A$205,B188))&gt;1,"Код повторяется в номенклатуре",IF(NOT(ISNUMBER(C188)),"Укажите фактическое количество",IF(C188&lt;0,"Факт не может быть меньше нуля",IF(NOT(ISNUMBER('Номенклатура'!$C$2)),"Укажите дату начала учёта",IF(Q188&lt;INT('Номенклатура'!$C$2),"Дата раньше начала учёта","ОК"))))))))))</f>
        <v/>
      </c>
      <c r="F188" s="15" t="str">
        <f>IF(E188&lt;&gt;"ОК","",INDEX('Номенклатура'!$B$6:$B$205,SUMPRODUCT(EXACT('Номенклатура'!$A$6:$A$205,B188)*(ROW('Номенклатура'!$A$6:$A$205)-5)))&amp;"")</f>
        <v/>
      </c>
      <c r="G188" s="17" t="str">
        <f>IF(E188&lt;&gt;"ОК","",INDEX('Номенклатура'!$D$6:$D$205,SUMPRODUCT(EXACT('Номенклатура'!$A$6:$A$205,B188)*(ROW('Номенклатура'!$A$6:$A$205)-5)))&amp;"")</f>
        <v/>
      </c>
      <c r="H188" s="18" t="str">
        <f>IF(E188&lt;&gt;"ОК","",ROUND(N(INDEX('Номенклатура'!$F$6:$F$205,SUMPRODUCT(EXACT('Номенклатура'!$A$6:$A$205,B188)*(ROW('Номенклатура'!$A$6:$A$205)-5))))+SUMIFS('Движения'!$F$6:$F$5005,'Движения'!$B$6:$B$5005,B188,'Движения'!$A$6:$A$5005,"&lt;"&amp;(Q188+1))-SUMIFS('Движения'!$F$6:$F$5005,'Движения'!$B$6:$B$5005,B188,'Движения'!$C$6:$C$5005,"Корректировка остатка",'Движения'!$A$6:$A$5005,"&gt;="&amp;Q188,'Движения'!$A$6:$A$5005,"&lt;"&amp;(Q188+1)),6))</f>
        <v/>
      </c>
      <c r="I188" s="18" t="str">
        <f>IF(E188&lt;&gt;"ОК","",ROUND(C188-H188,6))</f>
        <v/>
      </c>
      <c r="J188" s="21" t="str">
        <f>IF(E188&lt;&gt;"ОК","",IF(P188&gt;0,ABS(I188)/P188,"нет базы"))</f>
        <v/>
      </c>
      <c r="K188" s="17" t="str">
        <f>IF(E188&lt;&gt;"ОК","",IF(I188&lt;0,"Недостача",IF(I188&gt;0,"Излишек","Совпадает")))</f>
        <v/>
      </c>
      <c r="L188" s="18" t="str">
        <f>IF(E188&lt;&gt;"ОК","",ROUND(SUMIFS('Движения'!$F$6:$F$5005,'Движения'!$B$6:$B$5005,B188,'Движения'!$C$6:$C$5005,"Корректировка остатка",'Движения'!$A$6:$A$5005,"&gt;="&amp;Q188,'Движения'!$A$6:$A$5005,"&lt;"&amp;(Q188+1)),6))</f>
        <v/>
      </c>
      <c r="M188" s="18" t="str">
        <f>IF(E188&lt;&gt;"ОК","",ROUND(I188-L188,6))</f>
        <v/>
      </c>
      <c r="N188" s="15" t="str">
        <f>IF(E188&lt;&gt;"ОК","",IF(AND(I188=0,L188=0),"Корректировка не нужна",IF(M188=0,"Корректировка внесена",IF(L188=0,"Внесите корректировку на "&amp;DAY(Q188)&amp;"."&amp;MONTH(Q188)&amp;"."&amp;YEAR(Q188)&amp;": "&amp;IF(M188&gt;0,"+","")&amp;M188&amp;" "&amp;G188,"Проверьте корректировки: внесено "&amp;L188&amp;", нужно "&amp;I188&amp;" "&amp;G188))))</f>
        <v/>
      </c>
      <c r="O188" s="22" t="str">
        <f>IF(E188&lt;&gt;"ОК","",IF(SUMPRODUCT(MAX(($B$6:$B$1005=B188)*($Q$6:$Q$1005&lt;Q188)*($E$6:$E$1005="ОК")*$Q$6:$Q$1005))&gt;0,SUMPRODUCT(MAX(($B$6:$B$1005=B188)*($Q$6:$Q$1005&lt;Q188)*($E$6:$E$1005="ОК")*$Q$6:$Q$1005))+1,INT('Номенклатура'!$C$2)))</f>
        <v/>
      </c>
      <c r="P188" s="18" t="str">
        <f>IF(E188&lt;&gt;"ОК","",-(SUMIFS('Движения'!$F$6:$F$5005,'Движения'!$B$6:$B$5005,B188,'Движения'!$C$6:$C$5005,"Расход",'Движения'!$A$6:$A$5005,"&gt;="&amp;O188,'Движения'!$A$6:$A$5005,"&lt;"&amp;(Q188+1))+SUMIFS('Движения'!$F$6:$F$5005,'Движения'!$B$6:$B$5005,B188,'Движения'!$C$6:$C$5005,"Списание",'Движения'!$A$6:$A$5005,"&gt;="&amp;O188,'Движения'!$A$6:$A$5005,"&lt;"&amp;(Q188+1))))</f>
        <v/>
      </c>
      <c r="Q188" s="18" t="str">
        <f>IF(ISNUMBER(A188),INT(A188),0)</f>
        <v/>
      </c>
    </row>
    <row r="189" spans="1:17" x14ac:dyDescent="0.25">
      <c r="A189" s="16"/>
      <c r="B189" s="13"/>
      <c r="C189" s="14"/>
      <c r="D189" s="13"/>
      <c r="E189" s="15" t="str">
        <f>IF(COUNTA(A189:D189)=0,"",IF(NOT(ISNUMBER(A189)),"Укажите дату",IF(B189="","Укажите код",IF(NOT(AND(ISTEXT(B189),LEN(B189)&gt;0,LEN(B189)&lt;=30,ISNUMBER(FIND(LEFT(B189,1),"ABCDEFGHIJKLMNOPQRSTUVWXYZ")),SUMPRODUCT((MID(B189,{1,2,3,4,5,6,7,8,9,10,11,12,13,14,15,16,17,18,19,20,21,22,23,24,25,26,27,28,29,30},1)&lt;&gt;"")*ISERROR(FIND(MID(B189,{1,2,3,4,5,6,7,8,9,10,11,12,13,14,15,16,17,18,19,20,21,22,23,24,25,26,27,28,29,30},1),"ABCDEFGHIJKLMNOPQRSTUVWXYZ0123456789-_")))=0,ISERROR(VALUE(B189)))),"Недопустимый код: только латинские буквы A-Z в верхнем регистре, цифры, - и _; начало с буквы, до 30 символов (например MILK-001)",IF(SUMPRODUCT(--EXACT('Номенклатура'!$A$6:$A$205,B189))=0,"Код не найден",IF(SUMPRODUCT(--EXACT('Номенклатура'!$A$6:$A$205,B189))&gt;1,"Код повторяется в номенклатуре",IF(NOT(ISNUMBER(C189)),"Укажите фактическое количество",IF(C189&lt;0,"Факт не может быть меньше нуля",IF(NOT(ISNUMBER('Номенклатура'!$C$2)),"Укажите дату начала учёта",IF(Q189&lt;INT('Номенклатура'!$C$2),"Дата раньше начала учёта","ОК"))))))))))</f>
        <v/>
      </c>
      <c r="F189" s="15" t="str">
        <f>IF(E189&lt;&gt;"ОК","",INDEX('Номенклатура'!$B$6:$B$205,SUMPRODUCT(EXACT('Номенклатура'!$A$6:$A$205,B189)*(ROW('Номенклатура'!$A$6:$A$205)-5)))&amp;"")</f>
        <v/>
      </c>
      <c r="G189" s="17" t="str">
        <f>IF(E189&lt;&gt;"ОК","",INDEX('Номенклатура'!$D$6:$D$205,SUMPRODUCT(EXACT('Номенклатура'!$A$6:$A$205,B189)*(ROW('Номенклатура'!$A$6:$A$205)-5)))&amp;"")</f>
        <v/>
      </c>
      <c r="H189" s="18" t="str">
        <f>IF(E189&lt;&gt;"ОК","",ROUND(N(INDEX('Номенклатура'!$F$6:$F$205,SUMPRODUCT(EXACT('Номенклатура'!$A$6:$A$205,B189)*(ROW('Номенклатура'!$A$6:$A$205)-5))))+SUMIFS('Движения'!$F$6:$F$5005,'Движения'!$B$6:$B$5005,B189,'Движения'!$A$6:$A$5005,"&lt;"&amp;(Q189+1))-SUMIFS('Движения'!$F$6:$F$5005,'Движения'!$B$6:$B$5005,B189,'Движения'!$C$6:$C$5005,"Корректировка остатка",'Движения'!$A$6:$A$5005,"&gt;="&amp;Q189,'Движения'!$A$6:$A$5005,"&lt;"&amp;(Q189+1)),6))</f>
        <v/>
      </c>
      <c r="I189" s="18" t="str">
        <f>IF(E189&lt;&gt;"ОК","",ROUND(C189-H189,6))</f>
        <v/>
      </c>
      <c r="J189" s="21" t="str">
        <f>IF(E189&lt;&gt;"ОК","",IF(P189&gt;0,ABS(I189)/P189,"нет базы"))</f>
        <v/>
      </c>
      <c r="K189" s="17" t="str">
        <f>IF(E189&lt;&gt;"ОК","",IF(I189&lt;0,"Недостача",IF(I189&gt;0,"Излишек","Совпадает")))</f>
        <v/>
      </c>
      <c r="L189" s="18" t="str">
        <f>IF(E189&lt;&gt;"ОК","",ROUND(SUMIFS('Движения'!$F$6:$F$5005,'Движения'!$B$6:$B$5005,B189,'Движения'!$C$6:$C$5005,"Корректировка остатка",'Движения'!$A$6:$A$5005,"&gt;="&amp;Q189,'Движения'!$A$6:$A$5005,"&lt;"&amp;(Q189+1)),6))</f>
        <v/>
      </c>
      <c r="M189" s="18" t="str">
        <f>IF(E189&lt;&gt;"ОК","",ROUND(I189-L189,6))</f>
        <v/>
      </c>
      <c r="N189" s="15" t="str">
        <f>IF(E189&lt;&gt;"ОК","",IF(AND(I189=0,L189=0),"Корректировка не нужна",IF(M189=0,"Корректировка внесена",IF(L189=0,"Внесите корректировку на "&amp;DAY(Q189)&amp;"."&amp;MONTH(Q189)&amp;"."&amp;YEAR(Q189)&amp;": "&amp;IF(M189&gt;0,"+","")&amp;M189&amp;" "&amp;G189,"Проверьте корректировки: внесено "&amp;L189&amp;", нужно "&amp;I189&amp;" "&amp;G189))))</f>
        <v/>
      </c>
      <c r="O189" s="22" t="str">
        <f>IF(E189&lt;&gt;"ОК","",IF(SUMPRODUCT(MAX(($B$6:$B$1005=B189)*($Q$6:$Q$1005&lt;Q189)*($E$6:$E$1005="ОК")*$Q$6:$Q$1005))&gt;0,SUMPRODUCT(MAX(($B$6:$B$1005=B189)*($Q$6:$Q$1005&lt;Q189)*($E$6:$E$1005="ОК")*$Q$6:$Q$1005))+1,INT('Номенклатура'!$C$2)))</f>
        <v/>
      </c>
      <c r="P189" s="18" t="str">
        <f>IF(E189&lt;&gt;"ОК","",-(SUMIFS('Движения'!$F$6:$F$5005,'Движения'!$B$6:$B$5005,B189,'Движения'!$C$6:$C$5005,"Расход",'Движения'!$A$6:$A$5005,"&gt;="&amp;O189,'Движения'!$A$6:$A$5005,"&lt;"&amp;(Q189+1))+SUMIFS('Движения'!$F$6:$F$5005,'Движения'!$B$6:$B$5005,B189,'Движения'!$C$6:$C$5005,"Списание",'Движения'!$A$6:$A$5005,"&gt;="&amp;O189,'Движения'!$A$6:$A$5005,"&lt;"&amp;(Q189+1))))</f>
        <v/>
      </c>
      <c r="Q189" s="18" t="str">
        <f>IF(ISNUMBER(A189),INT(A189),0)</f>
        <v/>
      </c>
    </row>
    <row r="190" spans="1:17" x14ac:dyDescent="0.25">
      <c r="A190" s="16"/>
      <c r="B190" s="13"/>
      <c r="C190" s="14"/>
      <c r="D190" s="13"/>
      <c r="E190" s="15" t="str">
        <f>IF(COUNTA(A190:D190)=0,"",IF(NOT(ISNUMBER(A190)),"Укажите дату",IF(B190="","Укажите код",IF(NOT(AND(ISTEXT(B190),LEN(B190)&gt;0,LEN(B190)&lt;=30,ISNUMBER(FIND(LEFT(B190,1),"ABCDEFGHIJKLMNOPQRSTUVWXYZ")),SUMPRODUCT((MID(B190,{1,2,3,4,5,6,7,8,9,10,11,12,13,14,15,16,17,18,19,20,21,22,23,24,25,26,27,28,29,30},1)&lt;&gt;"")*ISERROR(FIND(MID(B190,{1,2,3,4,5,6,7,8,9,10,11,12,13,14,15,16,17,18,19,20,21,22,23,24,25,26,27,28,29,30},1),"ABCDEFGHIJKLMNOPQRSTUVWXYZ0123456789-_")))=0,ISERROR(VALUE(B190)))),"Недопустимый код: только латинские буквы A-Z в верхнем регистре, цифры, - и _; начало с буквы, до 30 символов (например MILK-001)",IF(SUMPRODUCT(--EXACT('Номенклатура'!$A$6:$A$205,B190))=0,"Код не найден",IF(SUMPRODUCT(--EXACT('Номенклатура'!$A$6:$A$205,B190))&gt;1,"Код повторяется в номенклатуре",IF(NOT(ISNUMBER(C190)),"Укажите фактическое количество",IF(C190&lt;0,"Факт не может быть меньше нуля",IF(NOT(ISNUMBER('Номенклатура'!$C$2)),"Укажите дату начала учёта",IF(Q190&lt;INT('Номенклатура'!$C$2),"Дата раньше начала учёта","ОК"))))))))))</f>
        <v/>
      </c>
      <c r="F190" s="15" t="str">
        <f>IF(E190&lt;&gt;"ОК","",INDEX('Номенклатура'!$B$6:$B$205,SUMPRODUCT(EXACT('Номенклатура'!$A$6:$A$205,B190)*(ROW('Номенклатура'!$A$6:$A$205)-5)))&amp;"")</f>
        <v/>
      </c>
      <c r="G190" s="17" t="str">
        <f>IF(E190&lt;&gt;"ОК","",INDEX('Номенклатура'!$D$6:$D$205,SUMPRODUCT(EXACT('Номенклатура'!$A$6:$A$205,B190)*(ROW('Номенклатура'!$A$6:$A$205)-5)))&amp;"")</f>
        <v/>
      </c>
      <c r="H190" s="18" t="str">
        <f>IF(E190&lt;&gt;"ОК","",ROUND(N(INDEX('Номенклатура'!$F$6:$F$205,SUMPRODUCT(EXACT('Номенклатура'!$A$6:$A$205,B190)*(ROW('Номенклатура'!$A$6:$A$205)-5))))+SUMIFS('Движения'!$F$6:$F$5005,'Движения'!$B$6:$B$5005,B190,'Движения'!$A$6:$A$5005,"&lt;"&amp;(Q190+1))-SUMIFS('Движения'!$F$6:$F$5005,'Движения'!$B$6:$B$5005,B190,'Движения'!$C$6:$C$5005,"Корректировка остатка",'Движения'!$A$6:$A$5005,"&gt;="&amp;Q190,'Движения'!$A$6:$A$5005,"&lt;"&amp;(Q190+1)),6))</f>
        <v/>
      </c>
      <c r="I190" s="18" t="str">
        <f>IF(E190&lt;&gt;"ОК","",ROUND(C190-H190,6))</f>
        <v/>
      </c>
      <c r="J190" s="21" t="str">
        <f>IF(E190&lt;&gt;"ОК","",IF(P190&gt;0,ABS(I190)/P190,"нет базы"))</f>
        <v/>
      </c>
      <c r="K190" s="17" t="str">
        <f>IF(E190&lt;&gt;"ОК","",IF(I190&lt;0,"Недостача",IF(I190&gt;0,"Излишек","Совпадает")))</f>
        <v/>
      </c>
      <c r="L190" s="18" t="str">
        <f>IF(E190&lt;&gt;"ОК","",ROUND(SUMIFS('Движения'!$F$6:$F$5005,'Движения'!$B$6:$B$5005,B190,'Движения'!$C$6:$C$5005,"Корректировка остатка",'Движения'!$A$6:$A$5005,"&gt;="&amp;Q190,'Движения'!$A$6:$A$5005,"&lt;"&amp;(Q190+1)),6))</f>
        <v/>
      </c>
      <c r="M190" s="18" t="str">
        <f>IF(E190&lt;&gt;"ОК","",ROUND(I190-L190,6))</f>
        <v/>
      </c>
      <c r="N190" s="15" t="str">
        <f>IF(E190&lt;&gt;"ОК","",IF(AND(I190=0,L190=0),"Корректировка не нужна",IF(M190=0,"Корректировка внесена",IF(L190=0,"Внесите корректировку на "&amp;DAY(Q190)&amp;"."&amp;MONTH(Q190)&amp;"."&amp;YEAR(Q190)&amp;": "&amp;IF(M190&gt;0,"+","")&amp;M190&amp;" "&amp;G190,"Проверьте корректировки: внесено "&amp;L190&amp;", нужно "&amp;I190&amp;" "&amp;G190))))</f>
        <v/>
      </c>
      <c r="O190" s="22" t="str">
        <f>IF(E190&lt;&gt;"ОК","",IF(SUMPRODUCT(MAX(($B$6:$B$1005=B190)*($Q$6:$Q$1005&lt;Q190)*($E$6:$E$1005="ОК")*$Q$6:$Q$1005))&gt;0,SUMPRODUCT(MAX(($B$6:$B$1005=B190)*($Q$6:$Q$1005&lt;Q190)*($E$6:$E$1005="ОК")*$Q$6:$Q$1005))+1,INT('Номенклатура'!$C$2)))</f>
        <v/>
      </c>
      <c r="P190" s="18" t="str">
        <f>IF(E190&lt;&gt;"ОК","",-(SUMIFS('Движения'!$F$6:$F$5005,'Движения'!$B$6:$B$5005,B190,'Движения'!$C$6:$C$5005,"Расход",'Движения'!$A$6:$A$5005,"&gt;="&amp;O190,'Движения'!$A$6:$A$5005,"&lt;"&amp;(Q190+1))+SUMIFS('Движения'!$F$6:$F$5005,'Движения'!$B$6:$B$5005,B190,'Движения'!$C$6:$C$5005,"Списание",'Движения'!$A$6:$A$5005,"&gt;="&amp;O190,'Движения'!$A$6:$A$5005,"&lt;"&amp;(Q190+1))))</f>
        <v/>
      </c>
      <c r="Q190" s="18" t="str">
        <f>IF(ISNUMBER(A190),INT(A190),0)</f>
        <v/>
      </c>
    </row>
    <row r="191" spans="1:17" x14ac:dyDescent="0.25">
      <c r="A191" s="16"/>
      <c r="B191" s="13"/>
      <c r="C191" s="14"/>
      <c r="D191" s="13"/>
      <c r="E191" s="15" t="str">
        <f>IF(COUNTA(A191:D191)=0,"",IF(NOT(ISNUMBER(A191)),"Укажите дату",IF(B191="","Укажите код",IF(NOT(AND(ISTEXT(B191),LEN(B191)&gt;0,LEN(B191)&lt;=30,ISNUMBER(FIND(LEFT(B191,1),"ABCDEFGHIJKLMNOPQRSTUVWXYZ")),SUMPRODUCT((MID(B191,{1,2,3,4,5,6,7,8,9,10,11,12,13,14,15,16,17,18,19,20,21,22,23,24,25,26,27,28,29,30},1)&lt;&gt;"")*ISERROR(FIND(MID(B191,{1,2,3,4,5,6,7,8,9,10,11,12,13,14,15,16,17,18,19,20,21,22,23,24,25,26,27,28,29,30},1),"ABCDEFGHIJKLMNOPQRSTUVWXYZ0123456789-_")))=0,ISERROR(VALUE(B191)))),"Недопустимый код: только латинские буквы A-Z в верхнем регистре, цифры, - и _; начало с буквы, до 30 символов (например MILK-001)",IF(SUMPRODUCT(--EXACT('Номенклатура'!$A$6:$A$205,B191))=0,"Код не найден",IF(SUMPRODUCT(--EXACT('Номенклатура'!$A$6:$A$205,B191))&gt;1,"Код повторяется в номенклатуре",IF(NOT(ISNUMBER(C191)),"Укажите фактическое количество",IF(C191&lt;0,"Факт не может быть меньше нуля",IF(NOT(ISNUMBER('Номенклатура'!$C$2)),"Укажите дату начала учёта",IF(Q191&lt;INT('Номенклатура'!$C$2),"Дата раньше начала учёта","ОК"))))))))))</f>
        <v/>
      </c>
      <c r="F191" s="15" t="str">
        <f>IF(E191&lt;&gt;"ОК","",INDEX('Номенклатура'!$B$6:$B$205,SUMPRODUCT(EXACT('Номенклатура'!$A$6:$A$205,B191)*(ROW('Номенклатура'!$A$6:$A$205)-5)))&amp;"")</f>
        <v/>
      </c>
      <c r="G191" s="17" t="str">
        <f>IF(E191&lt;&gt;"ОК","",INDEX('Номенклатура'!$D$6:$D$205,SUMPRODUCT(EXACT('Номенклатура'!$A$6:$A$205,B191)*(ROW('Номенклатура'!$A$6:$A$205)-5)))&amp;"")</f>
        <v/>
      </c>
      <c r="H191" s="18" t="str">
        <f>IF(E191&lt;&gt;"ОК","",ROUND(N(INDEX('Номенклатура'!$F$6:$F$205,SUMPRODUCT(EXACT('Номенклатура'!$A$6:$A$205,B191)*(ROW('Номенклатура'!$A$6:$A$205)-5))))+SUMIFS('Движения'!$F$6:$F$5005,'Движения'!$B$6:$B$5005,B191,'Движения'!$A$6:$A$5005,"&lt;"&amp;(Q191+1))-SUMIFS('Движения'!$F$6:$F$5005,'Движения'!$B$6:$B$5005,B191,'Движения'!$C$6:$C$5005,"Корректировка остатка",'Движения'!$A$6:$A$5005,"&gt;="&amp;Q191,'Движения'!$A$6:$A$5005,"&lt;"&amp;(Q191+1)),6))</f>
        <v/>
      </c>
      <c r="I191" s="18" t="str">
        <f>IF(E191&lt;&gt;"ОК","",ROUND(C191-H191,6))</f>
        <v/>
      </c>
      <c r="J191" s="21" t="str">
        <f>IF(E191&lt;&gt;"ОК","",IF(P191&gt;0,ABS(I191)/P191,"нет базы"))</f>
        <v/>
      </c>
      <c r="K191" s="17" t="str">
        <f>IF(E191&lt;&gt;"ОК","",IF(I191&lt;0,"Недостача",IF(I191&gt;0,"Излишек","Совпадает")))</f>
        <v/>
      </c>
      <c r="L191" s="18" t="str">
        <f>IF(E191&lt;&gt;"ОК","",ROUND(SUMIFS('Движения'!$F$6:$F$5005,'Движения'!$B$6:$B$5005,B191,'Движения'!$C$6:$C$5005,"Корректировка остатка",'Движения'!$A$6:$A$5005,"&gt;="&amp;Q191,'Движения'!$A$6:$A$5005,"&lt;"&amp;(Q191+1)),6))</f>
        <v/>
      </c>
      <c r="M191" s="18" t="str">
        <f>IF(E191&lt;&gt;"ОК","",ROUND(I191-L191,6))</f>
        <v/>
      </c>
      <c r="N191" s="15" t="str">
        <f>IF(E191&lt;&gt;"ОК","",IF(AND(I191=0,L191=0),"Корректировка не нужна",IF(M191=0,"Корректировка внесена",IF(L191=0,"Внесите корректировку на "&amp;DAY(Q191)&amp;"."&amp;MONTH(Q191)&amp;"."&amp;YEAR(Q191)&amp;": "&amp;IF(M191&gt;0,"+","")&amp;M191&amp;" "&amp;G191,"Проверьте корректировки: внесено "&amp;L191&amp;", нужно "&amp;I191&amp;" "&amp;G191))))</f>
        <v/>
      </c>
      <c r="O191" s="22" t="str">
        <f>IF(E191&lt;&gt;"ОК","",IF(SUMPRODUCT(MAX(($B$6:$B$1005=B191)*($Q$6:$Q$1005&lt;Q191)*($E$6:$E$1005="ОК")*$Q$6:$Q$1005))&gt;0,SUMPRODUCT(MAX(($B$6:$B$1005=B191)*($Q$6:$Q$1005&lt;Q191)*($E$6:$E$1005="ОК")*$Q$6:$Q$1005))+1,INT('Номенклатура'!$C$2)))</f>
        <v/>
      </c>
      <c r="P191" s="18" t="str">
        <f>IF(E191&lt;&gt;"ОК","",-(SUMIFS('Движения'!$F$6:$F$5005,'Движения'!$B$6:$B$5005,B191,'Движения'!$C$6:$C$5005,"Расход",'Движения'!$A$6:$A$5005,"&gt;="&amp;O191,'Движения'!$A$6:$A$5005,"&lt;"&amp;(Q191+1))+SUMIFS('Движения'!$F$6:$F$5005,'Движения'!$B$6:$B$5005,B191,'Движения'!$C$6:$C$5005,"Списание",'Движения'!$A$6:$A$5005,"&gt;="&amp;O191,'Движения'!$A$6:$A$5005,"&lt;"&amp;(Q191+1))))</f>
        <v/>
      </c>
      <c r="Q191" s="18" t="str">
        <f>IF(ISNUMBER(A191),INT(A191),0)</f>
        <v/>
      </c>
    </row>
    <row r="192" spans="1:17" x14ac:dyDescent="0.25">
      <c r="A192" s="16"/>
      <c r="B192" s="13"/>
      <c r="C192" s="14"/>
      <c r="D192" s="13"/>
      <c r="E192" s="15" t="str">
        <f>IF(COUNTA(A192:D192)=0,"",IF(NOT(ISNUMBER(A192)),"Укажите дату",IF(B192="","Укажите код",IF(NOT(AND(ISTEXT(B192),LEN(B192)&gt;0,LEN(B192)&lt;=30,ISNUMBER(FIND(LEFT(B192,1),"ABCDEFGHIJKLMNOPQRSTUVWXYZ")),SUMPRODUCT((MID(B192,{1,2,3,4,5,6,7,8,9,10,11,12,13,14,15,16,17,18,19,20,21,22,23,24,25,26,27,28,29,30},1)&lt;&gt;"")*ISERROR(FIND(MID(B192,{1,2,3,4,5,6,7,8,9,10,11,12,13,14,15,16,17,18,19,20,21,22,23,24,25,26,27,28,29,30},1),"ABCDEFGHIJKLMNOPQRSTUVWXYZ0123456789-_")))=0,ISERROR(VALUE(B192)))),"Недопустимый код: только латинские буквы A-Z в верхнем регистре, цифры, - и _; начало с буквы, до 30 символов (например MILK-001)",IF(SUMPRODUCT(--EXACT('Номенклатура'!$A$6:$A$205,B192))=0,"Код не найден",IF(SUMPRODUCT(--EXACT('Номенклатура'!$A$6:$A$205,B192))&gt;1,"Код повторяется в номенклатуре",IF(NOT(ISNUMBER(C192)),"Укажите фактическое количество",IF(C192&lt;0,"Факт не может быть меньше нуля",IF(NOT(ISNUMBER('Номенклатура'!$C$2)),"Укажите дату начала учёта",IF(Q192&lt;INT('Номенклатура'!$C$2),"Дата раньше начала учёта","ОК"))))))))))</f>
        <v/>
      </c>
      <c r="F192" s="15" t="str">
        <f>IF(E192&lt;&gt;"ОК","",INDEX('Номенклатура'!$B$6:$B$205,SUMPRODUCT(EXACT('Номенклатура'!$A$6:$A$205,B192)*(ROW('Номенклатура'!$A$6:$A$205)-5)))&amp;"")</f>
        <v/>
      </c>
      <c r="G192" s="17" t="str">
        <f>IF(E192&lt;&gt;"ОК","",INDEX('Номенклатура'!$D$6:$D$205,SUMPRODUCT(EXACT('Номенклатура'!$A$6:$A$205,B192)*(ROW('Номенклатура'!$A$6:$A$205)-5)))&amp;"")</f>
        <v/>
      </c>
      <c r="H192" s="18" t="str">
        <f>IF(E192&lt;&gt;"ОК","",ROUND(N(INDEX('Номенклатура'!$F$6:$F$205,SUMPRODUCT(EXACT('Номенклатура'!$A$6:$A$205,B192)*(ROW('Номенклатура'!$A$6:$A$205)-5))))+SUMIFS('Движения'!$F$6:$F$5005,'Движения'!$B$6:$B$5005,B192,'Движения'!$A$6:$A$5005,"&lt;"&amp;(Q192+1))-SUMIFS('Движения'!$F$6:$F$5005,'Движения'!$B$6:$B$5005,B192,'Движения'!$C$6:$C$5005,"Корректировка остатка",'Движения'!$A$6:$A$5005,"&gt;="&amp;Q192,'Движения'!$A$6:$A$5005,"&lt;"&amp;(Q192+1)),6))</f>
        <v/>
      </c>
      <c r="I192" s="18" t="str">
        <f>IF(E192&lt;&gt;"ОК","",ROUND(C192-H192,6))</f>
        <v/>
      </c>
      <c r="J192" s="21" t="str">
        <f>IF(E192&lt;&gt;"ОК","",IF(P192&gt;0,ABS(I192)/P192,"нет базы"))</f>
        <v/>
      </c>
      <c r="K192" s="17" t="str">
        <f>IF(E192&lt;&gt;"ОК","",IF(I192&lt;0,"Недостача",IF(I192&gt;0,"Излишек","Совпадает")))</f>
        <v/>
      </c>
      <c r="L192" s="18" t="str">
        <f>IF(E192&lt;&gt;"ОК","",ROUND(SUMIFS('Движения'!$F$6:$F$5005,'Движения'!$B$6:$B$5005,B192,'Движения'!$C$6:$C$5005,"Корректировка остатка",'Движения'!$A$6:$A$5005,"&gt;="&amp;Q192,'Движения'!$A$6:$A$5005,"&lt;"&amp;(Q192+1)),6))</f>
        <v/>
      </c>
      <c r="M192" s="18" t="str">
        <f>IF(E192&lt;&gt;"ОК","",ROUND(I192-L192,6))</f>
        <v/>
      </c>
      <c r="N192" s="15" t="str">
        <f>IF(E192&lt;&gt;"ОК","",IF(AND(I192=0,L192=0),"Корректировка не нужна",IF(M192=0,"Корректировка внесена",IF(L192=0,"Внесите корректировку на "&amp;DAY(Q192)&amp;"."&amp;MONTH(Q192)&amp;"."&amp;YEAR(Q192)&amp;": "&amp;IF(M192&gt;0,"+","")&amp;M192&amp;" "&amp;G192,"Проверьте корректировки: внесено "&amp;L192&amp;", нужно "&amp;I192&amp;" "&amp;G192))))</f>
        <v/>
      </c>
      <c r="O192" s="22" t="str">
        <f>IF(E192&lt;&gt;"ОК","",IF(SUMPRODUCT(MAX(($B$6:$B$1005=B192)*($Q$6:$Q$1005&lt;Q192)*($E$6:$E$1005="ОК")*$Q$6:$Q$1005))&gt;0,SUMPRODUCT(MAX(($B$6:$B$1005=B192)*($Q$6:$Q$1005&lt;Q192)*($E$6:$E$1005="ОК")*$Q$6:$Q$1005))+1,INT('Номенклатура'!$C$2)))</f>
        <v/>
      </c>
      <c r="P192" s="18" t="str">
        <f>IF(E192&lt;&gt;"ОК","",-(SUMIFS('Движения'!$F$6:$F$5005,'Движения'!$B$6:$B$5005,B192,'Движения'!$C$6:$C$5005,"Расход",'Движения'!$A$6:$A$5005,"&gt;="&amp;O192,'Движения'!$A$6:$A$5005,"&lt;"&amp;(Q192+1))+SUMIFS('Движения'!$F$6:$F$5005,'Движения'!$B$6:$B$5005,B192,'Движения'!$C$6:$C$5005,"Списание",'Движения'!$A$6:$A$5005,"&gt;="&amp;O192,'Движения'!$A$6:$A$5005,"&lt;"&amp;(Q192+1))))</f>
        <v/>
      </c>
      <c r="Q192" s="18" t="str">
        <f>IF(ISNUMBER(A192),INT(A192),0)</f>
        <v/>
      </c>
    </row>
    <row r="193" spans="1:17" x14ac:dyDescent="0.25">
      <c r="A193" s="16"/>
      <c r="B193" s="13"/>
      <c r="C193" s="14"/>
      <c r="D193" s="13"/>
      <c r="E193" s="15" t="str">
        <f>IF(COUNTA(A193:D193)=0,"",IF(NOT(ISNUMBER(A193)),"Укажите дату",IF(B193="","Укажите код",IF(NOT(AND(ISTEXT(B193),LEN(B193)&gt;0,LEN(B193)&lt;=30,ISNUMBER(FIND(LEFT(B193,1),"ABCDEFGHIJKLMNOPQRSTUVWXYZ")),SUMPRODUCT((MID(B193,{1,2,3,4,5,6,7,8,9,10,11,12,13,14,15,16,17,18,19,20,21,22,23,24,25,26,27,28,29,30},1)&lt;&gt;"")*ISERROR(FIND(MID(B193,{1,2,3,4,5,6,7,8,9,10,11,12,13,14,15,16,17,18,19,20,21,22,23,24,25,26,27,28,29,30},1),"ABCDEFGHIJKLMNOPQRSTUVWXYZ0123456789-_")))=0,ISERROR(VALUE(B193)))),"Недопустимый код: только латинские буквы A-Z в верхнем регистре, цифры, - и _; начало с буквы, до 30 символов (например MILK-001)",IF(SUMPRODUCT(--EXACT('Номенклатура'!$A$6:$A$205,B193))=0,"Код не найден",IF(SUMPRODUCT(--EXACT('Номенклатура'!$A$6:$A$205,B193))&gt;1,"Код повторяется в номенклатуре",IF(NOT(ISNUMBER(C193)),"Укажите фактическое количество",IF(C193&lt;0,"Факт не может быть меньше нуля",IF(NOT(ISNUMBER('Номенклатура'!$C$2)),"Укажите дату начала учёта",IF(Q193&lt;INT('Номенклатура'!$C$2),"Дата раньше начала учёта","ОК"))))))))))</f>
        <v/>
      </c>
      <c r="F193" s="15" t="str">
        <f>IF(E193&lt;&gt;"ОК","",INDEX('Номенклатура'!$B$6:$B$205,SUMPRODUCT(EXACT('Номенклатура'!$A$6:$A$205,B193)*(ROW('Номенклатура'!$A$6:$A$205)-5)))&amp;"")</f>
        <v/>
      </c>
      <c r="G193" s="17" t="str">
        <f>IF(E193&lt;&gt;"ОК","",INDEX('Номенклатура'!$D$6:$D$205,SUMPRODUCT(EXACT('Номенклатура'!$A$6:$A$205,B193)*(ROW('Номенклатура'!$A$6:$A$205)-5)))&amp;"")</f>
        <v/>
      </c>
      <c r="H193" s="18" t="str">
        <f>IF(E193&lt;&gt;"ОК","",ROUND(N(INDEX('Номенклатура'!$F$6:$F$205,SUMPRODUCT(EXACT('Номенклатура'!$A$6:$A$205,B193)*(ROW('Номенклатура'!$A$6:$A$205)-5))))+SUMIFS('Движения'!$F$6:$F$5005,'Движения'!$B$6:$B$5005,B193,'Движения'!$A$6:$A$5005,"&lt;"&amp;(Q193+1))-SUMIFS('Движения'!$F$6:$F$5005,'Движения'!$B$6:$B$5005,B193,'Движения'!$C$6:$C$5005,"Корректировка остатка",'Движения'!$A$6:$A$5005,"&gt;="&amp;Q193,'Движения'!$A$6:$A$5005,"&lt;"&amp;(Q193+1)),6))</f>
        <v/>
      </c>
      <c r="I193" s="18" t="str">
        <f>IF(E193&lt;&gt;"ОК","",ROUND(C193-H193,6))</f>
        <v/>
      </c>
      <c r="J193" s="21" t="str">
        <f>IF(E193&lt;&gt;"ОК","",IF(P193&gt;0,ABS(I193)/P193,"нет базы"))</f>
        <v/>
      </c>
      <c r="K193" s="17" t="str">
        <f>IF(E193&lt;&gt;"ОК","",IF(I193&lt;0,"Недостача",IF(I193&gt;0,"Излишек","Совпадает")))</f>
        <v/>
      </c>
      <c r="L193" s="18" t="str">
        <f>IF(E193&lt;&gt;"ОК","",ROUND(SUMIFS('Движения'!$F$6:$F$5005,'Движения'!$B$6:$B$5005,B193,'Движения'!$C$6:$C$5005,"Корректировка остатка",'Движения'!$A$6:$A$5005,"&gt;="&amp;Q193,'Движения'!$A$6:$A$5005,"&lt;"&amp;(Q193+1)),6))</f>
        <v/>
      </c>
      <c r="M193" s="18" t="str">
        <f>IF(E193&lt;&gt;"ОК","",ROUND(I193-L193,6))</f>
        <v/>
      </c>
      <c r="N193" s="15" t="str">
        <f>IF(E193&lt;&gt;"ОК","",IF(AND(I193=0,L193=0),"Корректировка не нужна",IF(M193=0,"Корректировка внесена",IF(L193=0,"Внесите корректировку на "&amp;DAY(Q193)&amp;"."&amp;MONTH(Q193)&amp;"."&amp;YEAR(Q193)&amp;": "&amp;IF(M193&gt;0,"+","")&amp;M193&amp;" "&amp;G193,"Проверьте корректировки: внесено "&amp;L193&amp;", нужно "&amp;I193&amp;" "&amp;G193))))</f>
        <v/>
      </c>
      <c r="O193" s="22" t="str">
        <f>IF(E193&lt;&gt;"ОК","",IF(SUMPRODUCT(MAX(($B$6:$B$1005=B193)*($Q$6:$Q$1005&lt;Q193)*($E$6:$E$1005="ОК")*$Q$6:$Q$1005))&gt;0,SUMPRODUCT(MAX(($B$6:$B$1005=B193)*($Q$6:$Q$1005&lt;Q193)*($E$6:$E$1005="ОК")*$Q$6:$Q$1005))+1,INT('Номенклатура'!$C$2)))</f>
        <v/>
      </c>
      <c r="P193" s="18" t="str">
        <f>IF(E193&lt;&gt;"ОК","",-(SUMIFS('Движения'!$F$6:$F$5005,'Движения'!$B$6:$B$5005,B193,'Движения'!$C$6:$C$5005,"Расход",'Движения'!$A$6:$A$5005,"&gt;="&amp;O193,'Движения'!$A$6:$A$5005,"&lt;"&amp;(Q193+1))+SUMIFS('Движения'!$F$6:$F$5005,'Движения'!$B$6:$B$5005,B193,'Движения'!$C$6:$C$5005,"Списание",'Движения'!$A$6:$A$5005,"&gt;="&amp;O193,'Движения'!$A$6:$A$5005,"&lt;"&amp;(Q193+1))))</f>
        <v/>
      </c>
      <c r="Q193" s="18" t="str">
        <f>IF(ISNUMBER(A193),INT(A193),0)</f>
        <v/>
      </c>
    </row>
    <row r="194" spans="1:17" x14ac:dyDescent="0.25">
      <c r="A194" s="16"/>
      <c r="B194" s="13"/>
      <c r="C194" s="14"/>
      <c r="D194" s="13"/>
      <c r="E194" s="15" t="str">
        <f>IF(COUNTA(A194:D194)=0,"",IF(NOT(ISNUMBER(A194)),"Укажите дату",IF(B194="","Укажите код",IF(NOT(AND(ISTEXT(B194),LEN(B194)&gt;0,LEN(B194)&lt;=30,ISNUMBER(FIND(LEFT(B194,1),"ABCDEFGHIJKLMNOPQRSTUVWXYZ")),SUMPRODUCT((MID(B194,{1,2,3,4,5,6,7,8,9,10,11,12,13,14,15,16,17,18,19,20,21,22,23,24,25,26,27,28,29,30},1)&lt;&gt;"")*ISERROR(FIND(MID(B194,{1,2,3,4,5,6,7,8,9,10,11,12,13,14,15,16,17,18,19,20,21,22,23,24,25,26,27,28,29,30},1),"ABCDEFGHIJKLMNOPQRSTUVWXYZ0123456789-_")))=0,ISERROR(VALUE(B194)))),"Недопустимый код: только латинские буквы A-Z в верхнем регистре, цифры, - и _; начало с буквы, до 30 символов (например MILK-001)",IF(SUMPRODUCT(--EXACT('Номенклатура'!$A$6:$A$205,B194))=0,"Код не найден",IF(SUMPRODUCT(--EXACT('Номенклатура'!$A$6:$A$205,B194))&gt;1,"Код повторяется в номенклатуре",IF(NOT(ISNUMBER(C194)),"Укажите фактическое количество",IF(C194&lt;0,"Факт не может быть меньше нуля",IF(NOT(ISNUMBER('Номенклатура'!$C$2)),"Укажите дату начала учёта",IF(Q194&lt;INT('Номенклатура'!$C$2),"Дата раньше начала учёта","ОК"))))))))))</f>
        <v/>
      </c>
      <c r="F194" s="15" t="str">
        <f>IF(E194&lt;&gt;"ОК","",INDEX('Номенклатура'!$B$6:$B$205,SUMPRODUCT(EXACT('Номенклатура'!$A$6:$A$205,B194)*(ROW('Номенклатура'!$A$6:$A$205)-5)))&amp;"")</f>
        <v/>
      </c>
      <c r="G194" s="17" t="str">
        <f>IF(E194&lt;&gt;"ОК","",INDEX('Номенклатура'!$D$6:$D$205,SUMPRODUCT(EXACT('Номенклатура'!$A$6:$A$205,B194)*(ROW('Номенклатура'!$A$6:$A$205)-5)))&amp;"")</f>
        <v/>
      </c>
      <c r="H194" s="18" t="str">
        <f>IF(E194&lt;&gt;"ОК","",ROUND(N(INDEX('Номенклатура'!$F$6:$F$205,SUMPRODUCT(EXACT('Номенклатура'!$A$6:$A$205,B194)*(ROW('Номенклатура'!$A$6:$A$205)-5))))+SUMIFS('Движения'!$F$6:$F$5005,'Движения'!$B$6:$B$5005,B194,'Движения'!$A$6:$A$5005,"&lt;"&amp;(Q194+1))-SUMIFS('Движения'!$F$6:$F$5005,'Движения'!$B$6:$B$5005,B194,'Движения'!$C$6:$C$5005,"Корректировка остатка",'Движения'!$A$6:$A$5005,"&gt;="&amp;Q194,'Движения'!$A$6:$A$5005,"&lt;"&amp;(Q194+1)),6))</f>
        <v/>
      </c>
      <c r="I194" s="18" t="str">
        <f>IF(E194&lt;&gt;"ОК","",ROUND(C194-H194,6))</f>
        <v/>
      </c>
      <c r="J194" s="21" t="str">
        <f>IF(E194&lt;&gt;"ОК","",IF(P194&gt;0,ABS(I194)/P194,"нет базы"))</f>
        <v/>
      </c>
      <c r="K194" s="17" t="str">
        <f>IF(E194&lt;&gt;"ОК","",IF(I194&lt;0,"Недостача",IF(I194&gt;0,"Излишек","Совпадает")))</f>
        <v/>
      </c>
      <c r="L194" s="18" t="str">
        <f>IF(E194&lt;&gt;"ОК","",ROUND(SUMIFS('Движения'!$F$6:$F$5005,'Движения'!$B$6:$B$5005,B194,'Движения'!$C$6:$C$5005,"Корректировка остатка",'Движения'!$A$6:$A$5005,"&gt;="&amp;Q194,'Движения'!$A$6:$A$5005,"&lt;"&amp;(Q194+1)),6))</f>
        <v/>
      </c>
      <c r="M194" s="18" t="str">
        <f>IF(E194&lt;&gt;"ОК","",ROUND(I194-L194,6))</f>
        <v/>
      </c>
      <c r="N194" s="15" t="str">
        <f>IF(E194&lt;&gt;"ОК","",IF(AND(I194=0,L194=0),"Корректировка не нужна",IF(M194=0,"Корректировка внесена",IF(L194=0,"Внесите корректировку на "&amp;DAY(Q194)&amp;"."&amp;MONTH(Q194)&amp;"."&amp;YEAR(Q194)&amp;": "&amp;IF(M194&gt;0,"+","")&amp;M194&amp;" "&amp;G194,"Проверьте корректировки: внесено "&amp;L194&amp;", нужно "&amp;I194&amp;" "&amp;G194))))</f>
        <v/>
      </c>
      <c r="O194" s="22" t="str">
        <f>IF(E194&lt;&gt;"ОК","",IF(SUMPRODUCT(MAX(($B$6:$B$1005=B194)*($Q$6:$Q$1005&lt;Q194)*($E$6:$E$1005="ОК")*$Q$6:$Q$1005))&gt;0,SUMPRODUCT(MAX(($B$6:$B$1005=B194)*($Q$6:$Q$1005&lt;Q194)*($E$6:$E$1005="ОК")*$Q$6:$Q$1005))+1,INT('Номенклатура'!$C$2)))</f>
        <v/>
      </c>
      <c r="P194" s="18" t="str">
        <f>IF(E194&lt;&gt;"ОК","",-(SUMIFS('Движения'!$F$6:$F$5005,'Движения'!$B$6:$B$5005,B194,'Движения'!$C$6:$C$5005,"Расход",'Движения'!$A$6:$A$5005,"&gt;="&amp;O194,'Движения'!$A$6:$A$5005,"&lt;"&amp;(Q194+1))+SUMIFS('Движения'!$F$6:$F$5005,'Движения'!$B$6:$B$5005,B194,'Движения'!$C$6:$C$5005,"Списание",'Движения'!$A$6:$A$5005,"&gt;="&amp;O194,'Движения'!$A$6:$A$5005,"&lt;"&amp;(Q194+1))))</f>
        <v/>
      </c>
      <c r="Q194" s="18" t="str">
        <f>IF(ISNUMBER(A194),INT(A194),0)</f>
        <v/>
      </c>
    </row>
    <row r="195" spans="1:17" x14ac:dyDescent="0.25">
      <c r="A195" s="16"/>
      <c r="B195" s="13"/>
      <c r="C195" s="14"/>
      <c r="D195" s="13"/>
      <c r="E195" s="15" t="str">
        <f>IF(COUNTA(A195:D195)=0,"",IF(NOT(ISNUMBER(A195)),"Укажите дату",IF(B195="","Укажите код",IF(NOT(AND(ISTEXT(B195),LEN(B195)&gt;0,LEN(B195)&lt;=30,ISNUMBER(FIND(LEFT(B195,1),"ABCDEFGHIJKLMNOPQRSTUVWXYZ")),SUMPRODUCT((MID(B195,{1,2,3,4,5,6,7,8,9,10,11,12,13,14,15,16,17,18,19,20,21,22,23,24,25,26,27,28,29,30},1)&lt;&gt;"")*ISERROR(FIND(MID(B195,{1,2,3,4,5,6,7,8,9,10,11,12,13,14,15,16,17,18,19,20,21,22,23,24,25,26,27,28,29,30},1),"ABCDEFGHIJKLMNOPQRSTUVWXYZ0123456789-_")))=0,ISERROR(VALUE(B195)))),"Недопустимый код: только латинские буквы A-Z в верхнем регистре, цифры, - и _; начало с буквы, до 30 символов (например MILK-001)",IF(SUMPRODUCT(--EXACT('Номенклатура'!$A$6:$A$205,B195))=0,"Код не найден",IF(SUMPRODUCT(--EXACT('Номенклатура'!$A$6:$A$205,B195))&gt;1,"Код повторяется в номенклатуре",IF(NOT(ISNUMBER(C195)),"Укажите фактическое количество",IF(C195&lt;0,"Факт не может быть меньше нуля",IF(NOT(ISNUMBER('Номенклатура'!$C$2)),"Укажите дату начала учёта",IF(Q195&lt;INT('Номенклатура'!$C$2),"Дата раньше начала учёта","ОК"))))))))))</f>
        <v/>
      </c>
      <c r="F195" s="15" t="str">
        <f>IF(E195&lt;&gt;"ОК","",INDEX('Номенклатура'!$B$6:$B$205,SUMPRODUCT(EXACT('Номенклатура'!$A$6:$A$205,B195)*(ROW('Номенклатура'!$A$6:$A$205)-5)))&amp;"")</f>
        <v/>
      </c>
      <c r="G195" s="17" t="str">
        <f>IF(E195&lt;&gt;"ОК","",INDEX('Номенклатура'!$D$6:$D$205,SUMPRODUCT(EXACT('Номенклатура'!$A$6:$A$205,B195)*(ROW('Номенклатура'!$A$6:$A$205)-5)))&amp;"")</f>
        <v/>
      </c>
      <c r="H195" s="18" t="str">
        <f>IF(E195&lt;&gt;"ОК","",ROUND(N(INDEX('Номенклатура'!$F$6:$F$205,SUMPRODUCT(EXACT('Номенклатура'!$A$6:$A$205,B195)*(ROW('Номенклатура'!$A$6:$A$205)-5))))+SUMIFS('Движения'!$F$6:$F$5005,'Движения'!$B$6:$B$5005,B195,'Движения'!$A$6:$A$5005,"&lt;"&amp;(Q195+1))-SUMIFS('Движения'!$F$6:$F$5005,'Движения'!$B$6:$B$5005,B195,'Движения'!$C$6:$C$5005,"Корректировка остатка",'Движения'!$A$6:$A$5005,"&gt;="&amp;Q195,'Движения'!$A$6:$A$5005,"&lt;"&amp;(Q195+1)),6))</f>
        <v/>
      </c>
      <c r="I195" s="18" t="str">
        <f>IF(E195&lt;&gt;"ОК","",ROUND(C195-H195,6))</f>
        <v/>
      </c>
      <c r="J195" s="21" t="str">
        <f>IF(E195&lt;&gt;"ОК","",IF(P195&gt;0,ABS(I195)/P195,"нет базы"))</f>
        <v/>
      </c>
      <c r="K195" s="17" t="str">
        <f>IF(E195&lt;&gt;"ОК","",IF(I195&lt;0,"Недостача",IF(I195&gt;0,"Излишек","Совпадает")))</f>
        <v/>
      </c>
      <c r="L195" s="18" t="str">
        <f>IF(E195&lt;&gt;"ОК","",ROUND(SUMIFS('Движения'!$F$6:$F$5005,'Движения'!$B$6:$B$5005,B195,'Движения'!$C$6:$C$5005,"Корректировка остатка",'Движения'!$A$6:$A$5005,"&gt;="&amp;Q195,'Движения'!$A$6:$A$5005,"&lt;"&amp;(Q195+1)),6))</f>
        <v/>
      </c>
      <c r="M195" s="18" t="str">
        <f>IF(E195&lt;&gt;"ОК","",ROUND(I195-L195,6))</f>
        <v/>
      </c>
      <c r="N195" s="15" t="str">
        <f>IF(E195&lt;&gt;"ОК","",IF(AND(I195=0,L195=0),"Корректировка не нужна",IF(M195=0,"Корректировка внесена",IF(L195=0,"Внесите корректировку на "&amp;DAY(Q195)&amp;"."&amp;MONTH(Q195)&amp;"."&amp;YEAR(Q195)&amp;": "&amp;IF(M195&gt;0,"+","")&amp;M195&amp;" "&amp;G195,"Проверьте корректировки: внесено "&amp;L195&amp;", нужно "&amp;I195&amp;" "&amp;G195))))</f>
        <v/>
      </c>
      <c r="O195" s="22" t="str">
        <f>IF(E195&lt;&gt;"ОК","",IF(SUMPRODUCT(MAX(($B$6:$B$1005=B195)*($Q$6:$Q$1005&lt;Q195)*($E$6:$E$1005="ОК")*$Q$6:$Q$1005))&gt;0,SUMPRODUCT(MAX(($B$6:$B$1005=B195)*($Q$6:$Q$1005&lt;Q195)*($E$6:$E$1005="ОК")*$Q$6:$Q$1005))+1,INT('Номенклатура'!$C$2)))</f>
        <v/>
      </c>
      <c r="P195" s="18" t="str">
        <f>IF(E195&lt;&gt;"ОК","",-(SUMIFS('Движения'!$F$6:$F$5005,'Движения'!$B$6:$B$5005,B195,'Движения'!$C$6:$C$5005,"Расход",'Движения'!$A$6:$A$5005,"&gt;="&amp;O195,'Движения'!$A$6:$A$5005,"&lt;"&amp;(Q195+1))+SUMIFS('Движения'!$F$6:$F$5005,'Движения'!$B$6:$B$5005,B195,'Движения'!$C$6:$C$5005,"Списание",'Движения'!$A$6:$A$5005,"&gt;="&amp;O195,'Движения'!$A$6:$A$5005,"&lt;"&amp;(Q195+1))))</f>
        <v/>
      </c>
      <c r="Q195" s="18" t="str">
        <f>IF(ISNUMBER(A195),INT(A195),0)</f>
        <v/>
      </c>
    </row>
    <row r="196" spans="1:17" x14ac:dyDescent="0.25">
      <c r="A196" s="16"/>
      <c r="B196" s="13"/>
      <c r="C196" s="14"/>
      <c r="D196" s="13"/>
      <c r="E196" s="15" t="str">
        <f>IF(COUNTA(A196:D196)=0,"",IF(NOT(ISNUMBER(A196)),"Укажите дату",IF(B196="","Укажите код",IF(NOT(AND(ISTEXT(B196),LEN(B196)&gt;0,LEN(B196)&lt;=30,ISNUMBER(FIND(LEFT(B196,1),"ABCDEFGHIJKLMNOPQRSTUVWXYZ")),SUMPRODUCT((MID(B196,{1,2,3,4,5,6,7,8,9,10,11,12,13,14,15,16,17,18,19,20,21,22,23,24,25,26,27,28,29,30},1)&lt;&gt;"")*ISERROR(FIND(MID(B196,{1,2,3,4,5,6,7,8,9,10,11,12,13,14,15,16,17,18,19,20,21,22,23,24,25,26,27,28,29,30},1),"ABCDEFGHIJKLMNOPQRSTUVWXYZ0123456789-_")))=0,ISERROR(VALUE(B196)))),"Недопустимый код: только латинские буквы A-Z в верхнем регистре, цифры, - и _; начало с буквы, до 30 символов (например MILK-001)",IF(SUMPRODUCT(--EXACT('Номенклатура'!$A$6:$A$205,B196))=0,"Код не найден",IF(SUMPRODUCT(--EXACT('Номенклатура'!$A$6:$A$205,B196))&gt;1,"Код повторяется в номенклатуре",IF(NOT(ISNUMBER(C196)),"Укажите фактическое количество",IF(C196&lt;0,"Факт не может быть меньше нуля",IF(NOT(ISNUMBER('Номенклатура'!$C$2)),"Укажите дату начала учёта",IF(Q196&lt;INT('Номенклатура'!$C$2),"Дата раньше начала учёта","ОК"))))))))))</f>
        <v/>
      </c>
      <c r="F196" s="15" t="str">
        <f>IF(E196&lt;&gt;"ОК","",INDEX('Номенклатура'!$B$6:$B$205,SUMPRODUCT(EXACT('Номенклатура'!$A$6:$A$205,B196)*(ROW('Номенклатура'!$A$6:$A$205)-5)))&amp;"")</f>
        <v/>
      </c>
      <c r="G196" s="17" t="str">
        <f>IF(E196&lt;&gt;"ОК","",INDEX('Номенклатура'!$D$6:$D$205,SUMPRODUCT(EXACT('Номенклатура'!$A$6:$A$205,B196)*(ROW('Номенклатура'!$A$6:$A$205)-5)))&amp;"")</f>
        <v/>
      </c>
      <c r="H196" s="18" t="str">
        <f>IF(E196&lt;&gt;"ОК","",ROUND(N(INDEX('Номенклатура'!$F$6:$F$205,SUMPRODUCT(EXACT('Номенклатура'!$A$6:$A$205,B196)*(ROW('Номенклатура'!$A$6:$A$205)-5))))+SUMIFS('Движения'!$F$6:$F$5005,'Движения'!$B$6:$B$5005,B196,'Движения'!$A$6:$A$5005,"&lt;"&amp;(Q196+1))-SUMIFS('Движения'!$F$6:$F$5005,'Движения'!$B$6:$B$5005,B196,'Движения'!$C$6:$C$5005,"Корректировка остатка",'Движения'!$A$6:$A$5005,"&gt;="&amp;Q196,'Движения'!$A$6:$A$5005,"&lt;"&amp;(Q196+1)),6))</f>
        <v/>
      </c>
      <c r="I196" s="18" t="str">
        <f>IF(E196&lt;&gt;"ОК","",ROUND(C196-H196,6))</f>
        <v/>
      </c>
      <c r="J196" s="21" t="str">
        <f>IF(E196&lt;&gt;"ОК","",IF(P196&gt;0,ABS(I196)/P196,"нет базы"))</f>
        <v/>
      </c>
      <c r="K196" s="17" t="str">
        <f>IF(E196&lt;&gt;"ОК","",IF(I196&lt;0,"Недостача",IF(I196&gt;0,"Излишек","Совпадает")))</f>
        <v/>
      </c>
      <c r="L196" s="18" t="str">
        <f>IF(E196&lt;&gt;"ОК","",ROUND(SUMIFS('Движения'!$F$6:$F$5005,'Движения'!$B$6:$B$5005,B196,'Движения'!$C$6:$C$5005,"Корректировка остатка",'Движения'!$A$6:$A$5005,"&gt;="&amp;Q196,'Движения'!$A$6:$A$5005,"&lt;"&amp;(Q196+1)),6))</f>
        <v/>
      </c>
      <c r="M196" s="18" t="str">
        <f>IF(E196&lt;&gt;"ОК","",ROUND(I196-L196,6))</f>
        <v/>
      </c>
      <c r="N196" s="15" t="str">
        <f>IF(E196&lt;&gt;"ОК","",IF(AND(I196=0,L196=0),"Корректировка не нужна",IF(M196=0,"Корректировка внесена",IF(L196=0,"Внесите корректировку на "&amp;DAY(Q196)&amp;"."&amp;MONTH(Q196)&amp;"."&amp;YEAR(Q196)&amp;": "&amp;IF(M196&gt;0,"+","")&amp;M196&amp;" "&amp;G196,"Проверьте корректировки: внесено "&amp;L196&amp;", нужно "&amp;I196&amp;" "&amp;G196))))</f>
        <v/>
      </c>
      <c r="O196" s="22" t="str">
        <f>IF(E196&lt;&gt;"ОК","",IF(SUMPRODUCT(MAX(($B$6:$B$1005=B196)*($Q$6:$Q$1005&lt;Q196)*($E$6:$E$1005="ОК")*$Q$6:$Q$1005))&gt;0,SUMPRODUCT(MAX(($B$6:$B$1005=B196)*($Q$6:$Q$1005&lt;Q196)*($E$6:$E$1005="ОК")*$Q$6:$Q$1005))+1,INT('Номенклатура'!$C$2)))</f>
        <v/>
      </c>
      <c r="P196" s="18" t="str">
        <f>IF(E196&lt;&gt;"ОК","",-(SUMIFS('Движения'!$F$6:$F$5005,'Движения'!$B$6:$B$5005,B196,'Движения'!$C$6:$C$5005,"Расход",'Движения'!$A$6:$A$5005,"&gt;="&amp;O196,'Движения'!$A$6:$A$5005,"&lt;"&amp;(Q196+1))+SUMIFS('Движения'!$F$6:$F$5005,'Движения'!$B$6:$B$5005,B196,'Движения'!$C$6:$C$5005,"Списание",'Движения'!$A$6:$A$5005,"&gt;="&amp;O196,'Движения'!$A$6:$A$5005,"&lt;"&amp;(Q196+1))))</f>
        <v/>
      </c>
      <c r="Q196" s="18" t="str">
        <f>IF(ISNUMBER(A196),INT(A196),0)</f>
        <v/>
      </c>
    </row>
    <row r="197" spans="1:17" x14ac:dyDescent="0.25">
      <c r="A197" s="16"/>
      <c r="B197" s="13"/>
      <c r="C197" s="14"/>
      <c r="D197" s="13"/>
      <c r="E197" s="15" t="str">
        <f>IF(COUNTA(A197:D197)=0,"",IF(NOT(ISNUMBER(A197)),"Укажите дату",IF(B197="","Укажите код",IF(NOT(AND(ISTEXT(B197),LEN(B197)&gt;0,LEN(B197)&lt;=30,ISNUMBER(FIND(LEFT(B197,1),"ABCDEFGHIJKLMNOPQRSTUVWXYZ")),SUMPRODUCT((MID(B197,{1,2,3,4,5,6,7,8,9,10,11,12,13,14,15,16,17,18,19,20,21,22,23,24,25,26,27,28,29,30},1)&lt;&gt;"")*ISERROR(FIND(MID(B197,{1,2,3,4,5,6,7,8,9,10,11,12,13,14,15,16,17,18,19,20,21,22,23,24,25,26,27,28,29,30},1),"ABCDEFGHIJKLMNOPQRSTUVWXYZ0123456789-_")))=0,ISERROR(VALUE(B197)))),"Недопустимый код: только латинские буквы A-Z в верхнем регистре, цифры, - и _; начало с буквы, до 30 символов (например MILK-001)",IF(SUMPRODUCT(--EXACT('Номенклатура'!$A$6:$A$205,B197))=0,"Код не найден",IF(SUMPRODUCT(--EXACT('Номенклатура'!$A$6:$A$205,B197))&gt;1,"Код повторяется в номенклатуре",IF(NOT(ISNUMBER(C197)),"Укажите фактическое количество",IF(C197&lt;0,"Факт не может быть меньше нуля",IF(NOT(ISNUMBER('Номенклатура'!$C$2)),"Укажите дату начала учёта",IF(Q197&lt;INT('Номенклатура'!$C$2),"Дата раньше начала учёта","ОК"))))))))))</f>
        <v/>
      </c>
      <c r="F197" s="15" t="str">
        <f>IF(E197&lt;&gt;"ОК","",INDEX('Номенклатура'!$B$6:$B$205,SUMPRODUCT(EXACT('Номенклатура'!$A$6:$A$205,B197)*(ROW('Номенклатура'!$A$6:$A$205)-5)))&amp;"")</f>
        <v/>
      </c>
      <c r="G197" s="17" t="str">
        <f>IF(E197&lt;&gt;"ОК","",INDEX('Номенклатура'!$D$6:$D$205,SUMPRODUCT(EXACT('Номенклатура'!$A$6:$A$205,B197)*(ROW('Номенклатура'!$A$6:$A$205)-5)))&amp;"")</f>
        <v/>
      </c>
      <c r="H197" s="18" t="str">
        <f>IF(E197&lt;&gt;"ОК","",ROUND(N(INDEX('Номенклатура'!$F$6:$F$205,SUMPRODUCT(EXACT('Номенклатура'!$A$6:$A$205,B197)*(ROW('Номенклатура'!$A$6:$A$205)-5))))+SUMIFS('Движения'!$F$6:$F$5005,'Движения'!$B$6:$B$5005,B197,'Движения'!$A$6:$A$5005,"&lt;"&amp;(Q197+1))-SUMIFS('Движения'!$F$6:$F$5005,'Движения'!$B$6:$B$5005,B197,'Движения'!$C$6:$C$5005,"Корректировка остатка",'Движения'!$A$6:$A$5005,"&gt;="&amp;Q197,'Движения'!$A$6:$A$5005,"&lt;"&amp;(Q197+1)),6))</f>
        <v/>
      </c>
      <c r="I197" s="18" t="str">
        <f>IF(E197&lt;&gt;"ОК","",ROUND(C197-H197,6))</f>
        <v/>
      </c>
      <c r="J197" s="21" t="str">
        <f>IF(E197&lt;&gt;"ОК","",IF(P197&gt;0,ABS(I197)/P197,"нет базы"))</f>
        <v/>
      </c>
      <c r="K197" s="17" t="str">
        <f>IF(E197&lt;&gt;"ОК","",IF(I197&lt;0,"Недостача",IF(I197&gt;0,"Излишек","Совпадает")))</f>
        <v/>
      </c>
      <c r="L197" s="18" t="str">
        <f>IF(E197&lt;&gt;"ОК","",ROUND(SUMIFS('Движения'!$F$6:$F$5005,'Движения'!$B$6:$B$5005,B197,'Движения'!$C$6:$C$5005,"Корректировка остатка",'Движения'!$A$6:$A$5005,"&gt;="&amp;Q197,'Движения'!$A$6:$A$5005,"&lt;"&amp;(Q197+1)),6))</f>
        <v/>
      </c>
      <c r="M197" s="18" t="str">
        <f>IF(E197&lt;&gt;"ОК","",ROUND(I197-L197,6))</f>
        <v/>
      </c>
      <c r="N197" s="15" t="str">
        <f>IF(E197&lt;&gt;"ОК","",IF(AND(I197=0,L197=0),"Корректировка не нужна",IF(M197=0,"Корректировка внесена",IF(L197=0,"Внесите корректировку на "&amp;DAY(Q197)&amp;"."&amp;MONTH(Q197)&amp;"."&amp;YEAR(Q197)&amp;": "&amp;IF(M197&gt;0,"+","")&amp;M197&amp;" "&amp;G197,"Проверьте корректировки: внесено "&amp;L197&amp;", нужно "&amp;I197&amp;" "&amp;G197))))</f>
        <v/>
      </c>
      <c r="O197" s="22" t="str">
        <f>IF(E197&lt;&gt;"ОК","",IF(SUMPRODUCT(MAX(($B$6:$B$1005=B197)*($Q$6:$Q$1005&lt;Q197)*($E$6:$E$1005="ОК")*$Q$6:$Q$1005))&gt;0,SUMPRODUCT(MAX(($B$6:$B$1005=B197)*($Q$6:$Q$1005&lt;Q197)*($E$6:$E$1005="ОК")*$Q$6:$Q$1005))+1,INT('Номенклатура'!$C$2)))</f>
        <v/>
      </c>
      <c r="P197" s="18" t="str">
        <f>IF(E197&lt;&gt;"ОК","",-(SUMIFS('Движения'!$F$6:$F$5005,'Движения'!$B$6:$B$5005,B197,'Движения'!$C$6:$C$5005,"Расход",'Движения'!$A$6:$A$5005,"&gt;="&amp;O197,'Движения'!$A$6:$A$5005,"&lt;"&amp;(Q197+1))+SUMIFS('Движения'!$F$6:$F$5005,'Движения'!$B$6:$B$5005,B197,'Движения'!$C$6:$C$5005,"Списание",'Движения'!$A$6:$A$5005,"&gt;="&amp;O197,'Движения'!$A$6:$A$5005,"&lt;"&amp;(Q197+1))))</f>
        <v/>
      </c>
      <c r="Q197" s="18" t="str">
        <f>IF(ISNUMBER(A197),INT(A197),0)</f>
        <v/>
      </c>
    </row>
    <row r="198" spans="1:17" x14ac:dyDescent="0.25">
      <c r="A198" s="16"/>
      <c r="B198" s="13"/>
      <c r="C198" s="14"/>
      <c r="D198" s="13"/>
      <c r="E198" s="15" t="str">
        <f>IF(COUNTA(A198:D198)=0,"",IF(NOT(ISNUMBER(A198)),"Укажите дату",IF(B198="","Укажите код",IF(NOT(AND(ISTEXT(B198),LEN(B198)&gt;0,LEN(B198)&lt;=30,ISNUMBER(FIND(LEFT(B198,1),"ABCDEFGHIJKLMNOPQRSTUVWXYZ")),SUMPRODUCT((MID(B198,{1,2,3,4,5,6,7,8,9,10,11,12,13,14,15,16,17,18,19,20,21,22,23,24,25,26,27,28,29,30},1)&lt;&gt;"")*ISERROR(FIND(MID(B198,{1,2,3,4,5,6,7,8,9,10,11,12,13,14,15,16,17,18,19,20,21,22,23,24,25,26,27,28,29,30},1),"ABCDEFGHIJKLMNOPQRSTUVWXYZ0123456789-_")))=0,ISERROR(VALUE(B198)))),"Недопустимый код: только латинские буквы A-Z в верхнем регистре, цифры, - и _; начало с буквы, до 30 символов (например MILK-001)",IF(SUMPRODUCT(--EXACT('Номенклатура'!$A$6:$A$205,B198))=0,"Код не найден",IF(SUMPRODUCT(--EXACT('Номенклатура'!$A$6:$A$205,B198))&gt;1,"Код повторяется в номенклатуре",IF(NOT(ISNUMBER(C198)),"Укажите фактическое количество",IF(C198&lt;0,"Факт не может быть меньше нуля",IF(NOT(ISNUMBER('Номенклатура'!$C$2)),"Укажите дату начала учёта",IF(Q198&lt;INT('Номенклатура'!$C$2),"Дата раньше начала учёта","ОК"))))))))))</f>
        <v/>
      </c>
      <c r="F198" s="15" t="str">
        <f>IF(E198&lt;&gt;"ОК","",INDEX('Номенклатура'!$B$6:$B$205,SUMPRODUCT(EXACT('Номенклатура'!$A$6:$A$205,B198)*(ROW('Номенклатура'!$A$6:$A$205)-5)))&amp;"")</f>
        <v/>
      </c>
      <c r="G198" s="17" t="str">
        <f>IF(E198&lt;&gt;"ОК","",INDEX('Номенклатура'!$D$6:$D$205,SUMPRODUCT(EXACT('Номенклатура'!$A$6:$A$205,B198)*(ROW('Номенклатура'!$A$6:$A$205)-5)))&amp;"")</f>
        <v/>
      </c>
      <c r="H198" s="18" t="str">
        <f>IF(E198&lt;&gt;"ОК","",ROUND(N(INDEX('Номенклатура'!$F$6:$F$205,SUMPRODUCT(EXACT('Номенклатура'!$A$6:$A$205,B198)*(ROW('Номенклатура'!$A$6:$A$205)-5))))+SUMIFS('Движения'!$F$6:$F$5005,'Движения'!$B$6:$B$5005,B198,'Движения'!$A$6:$A$5005,"&lt;"&amp;(Q198+1))-SUMIFS('Движения'!$F$6:$F$5005,'Движения'!$B$6:$B$5005,B198,'Движения'!$C$6:$C$5005,"Корректировка остатка",'Движения'!$A$6:$A$5005,"&gt;="&amp;Q198,'Движения'!$A$6:$A$5005,"&lt;"&amp;(Q198+1)),6))</f>
        <v/>
      </c>
      <c r="I198" s="18" t="str">
        <f>IF(E198&lt;&gt;"ОК","",ROUND(C198-H198,6))</f>
        <v/>
      </c>
      <c r="J198" s="21" t="str">
        <f>IF(E198&lt;&gt;"ОК","",IF(P198&gt;0,ABS(I198)/P198,"нет базы"))</f>
        <v/>
      </c>
      <c r="K198" s="17" t="str">
        <f>IF(E198&lt;&gt;"ОК","",IF(I198&lt;0,"Недостача",IF(I198&gt;0,"Излишек","Совпадает")))</f>
        <v/>
      </c>
      <c r="L198" s="18" t="str">
        <f>IF(E198&lt;&gt;"ОК","",ROUND(SUMIFS('Движения'!$F$6:$F$5005,'Движения'!$B$6:$B$5005,B198,'Движения'!$C$6:$C$5005,"Корректировка остатка",'Движения'!$A$6:$A$5005,"&gt;="&amp;Q198,'Движения'!$A$6:$A$5005,"&lt;"&amp;(Q198+1)),6))</f>
        <v/>
      </c>
      <c r="M198" s="18" t="str">
        <f>IF(E198&lt;&gt;"ОК","",ROUND(I198-L198,6))</f>
        <v/>
      </c>
      <c r="N198" s="15" t="str">
        <f>IF(E198&lt;&gt;"ОК","",IF(AND(I198=0,L198=0),"Корректировка не нужна",IF(M198=0,"Корректировка внесена",IF(L198=0,"Внесите корректировку на "&amp;DAY(Q198)&amp;"."&amp;MONTH(Q198)&amp;"."&amp;YEAR(Q198)&amp;": "&amp;IF(M198&gt;0,"+","")&amp;M198&amp;" "&amp;G198,"Проверьте корректировки: внесено "&amp;L198&amp;", нужно "&amp;I198&amp;" "&amp;G198))))</f>
        <v/>
      </c>
      <c r="O198" s="22" t="str">
        <f>IF(E198&lt;&gt;"ОК","",IF(SUMPRODUCT(MAX(($B$6:$B$1005=B198)*($Q$6:$Q$1005&lt;Q198)*($E$6:$E$1005="ОК")*$Q$6:$Q$1005))&gt;0,SUMPRODUCT(MAX(($B$6:$B$1005=B198)*($Q$6:$Q$1005&lt;Q198)*($E$6:$E$1005="ОК")*$Q$6:$Q$1005))+1,INT('Номенклатура'!$C$2)))</f>
        <v/>
      </c>
      <c r="P198" s="18" t="str">
        <f>IF(E198&lt;&gt;"ОК","",-(SUMIFS('Движения'!$F$6:$F$5005,'Движения'!$B$6:$B$5005,B198,'Движения'!$C$6:$C$5005,"Расход",'Движения'!$A$6:$A$5005,"&gt;="&amp;O198,'Движения'!$A$6:$A$5005,"&lt;"&amp;(Q198+1))+SUMIFS('Движения'!$F$6:$F$5005,'Движения'!$B$6:$B$5005,B198,'Движения'!$C$6:$C$5005,"Списание",'Движения'!$A$6:$A$5005,"&gt;="&amp;O198,'Движения'!$A$6:$A$5005,"&lt;"&amp;(Q198+1))))</f>
        <v/>
      </c>
      <c r="Q198" s="18" t="str">
        <f>IF(ISNUMBER(A198),INT(A198),0)</f>
        <v/>
      </c>
    </row>
    <row r="199" spans="1:17" x14ac:dyDescent="0.25">
      <c r="A199" s="16"/>
      <c r="B199" s="13"/>
      <c r="C199" s="14"/>
      <c r="D199" s="13"/>
      <c r="E199" s="15" t="str">
        <f>IF(COUNTA(A199:D199)=0,"",IF(NOT(ISNUMBER(A199)),"Укажите дату",IF(B199="","Укажите код",IF(NOT(AND(ISTEXT(B199),LEN(B199)&gt;0,LEN(B199)&lt;=30,ISNUMBER(FIND(LEFT(B199,1),"ABCDEFGHIJKLMNOPQRSTUVWXYZ")),SUMPRODUCT((MID(B199,{1,2,3,4,5,6,7,8,9,10,11,12,13,14,15,16,17,18,19,20,21,22,23,24,25,26,27,28,29,30},1)&lt;&gt;"")*ISERROR(FIND(MID(B199,{1,2,3,4,5,6,7,8,9,10,11,12,13,14,15,16,17,18,19,20,21,22,23,24,25,26,27,28,29,30},1),"ABCDEFGHIJKLMNOPQRSTUVWXYZ0123456789-_")))=0,ISERROR(VALUE(B199)))),"Недопустимый код: только латинские буквы A-Z в верхнем регистре, цифры, - и _; начало с буквы, до 30 символов (например MILK-001)",IF(SUMPRODUCT(--EXACT('Номенклатура'!$A$6:$A$205,B199))=0,"Код не найден",IF(SUMPRODUCT(--EXACT('Номенклатура'!$A$6:$A$205,B199))&gt;1,"Код повторяется в номенклатуре",IF(NOT(ISNUMBER(C199)),"Укажите фактическое количество",IF(C199&lt;0,"Факт не может быть меньше нуля",IF(NOT(ISNUMBER('Номенклатура'!$C$2)),"Укажите дату начала учёта",IF(Q199&lt;INT('Номенклатура'!$C$2),"Дата раньше начала учёта","ОК"))))))))))</f>
        <v/>
      </c>
      <c r="F199" s="15" t="str">
        <f>IF(E199&lt;&gt;"ОК","",INDEX('Номенклатура'!$B$6:$B$205,SUMPRODUCT(EXACT('Номенклатура'!$A$6:$A$205,B199)*(ROW('Номенклатура'!$A$6:$A$205)-5)))&amp;"")</f>
        <v/>
      </c>
      <c r="G199" s="17" t="str">
        <f>IF(E199&lt;&gt;"ОК","",INDEX('Номенклатура'!$D$6:$D$205,SUMPRODUCT(EXACT('Номенклатура'!$A$6:$A$205,B199)*(ROW('Номенклатура'!$A$6:$A$205)-5)))&amp;"")</f>
        <v/>
      </c>
      <c r="H199" s="18" t="str">
        <f>IF(E199&lt;&gt;"ОК","",ROUND(N(INDEX('Номенклатура'!$F$6:$F$205,SUMPRODUCT(EXACT('Номенклатура'!$A$6:$A$205,B199)*(ROW('Номенклатура'!$A$6:$A$205)-5))))+SUMIFS('Движения'!$F$6:$F$5005,'Движения'!$B$6:$B$5005,B199,'Движения'!$A$6:$A$5005,"&lt;"&amp;(Q199+1))-SUMIFS('Движения'!$F$6:$F$5005,'Движения'!$B$6:$B$5005,B199,'Движения'!$C$6:$C$5005,"Корректировка остатка",'Движения'!$A$6:$A$5005,"&gt;="&amp;Q199,'Движения'!$A$6:$A$5005,"&lt;"&amp;(Q199+1)),6))</f>
        <v/>
      </c>
      <c r="I199" s="18" t="str">
        <f>IF(E199&lt;&gt;"ОК","",ROUND(C199-H199,6))</f>
        <v/>
      </c>
      <c r="J199" s="21" t="str">
        <f>IF(E199&lt;&gt;"ОК","",IF(P199&gt;0,ABS(I199)/P199,"нет базы"))</f>
        <v/>
      </c>
      <c r="K199" s="17" t="str">
        <f>IF(E199&lt;&gt;"ОК","",IF(I199&lt;0,"Недостача",IF(I199&gt;0,"Излишек","Совпадает")))</f>
        <v/>
      </c>
      <c r="L199" s="18" t="str">
        <f>IF(E199&lt;&gt;"ОК","",ROUND(SUMIFS('Движения'!$F$6:$F$5005,'Движения'!$B$6:$B$5005,B199,'Движения'!$C$6:$C$5005,"Корректировка остатка",'Движения'!$A$6:$A$5005,"&gt;="&amp;Q199,'Движения'!$A$6:$A$5005,"&lt;"&amp;(Q199+1)),6))</f>
        <v/>
      </c>
      <c r="M199" s="18" t="str">
        <f>IF(E199&lt;&gt;"ОК","",ROUND(I199-L199,6))</f>
        <v/>
      </c>
      <c r="N199" s="15" t="str">
        <f>IF(E199&lt;&gt;"ОК","",IF(AND(I199=0,L199=0),"Корректировка не нужна",IF(M199=0,"Корректировка внесена",IF(L199=0,"Внесите корректировку на "&amp;DAY(Q199)&amp;"."&amp;MONTH(Q199)&amp;"."&amp;YEAR(Q199)&amp;": "&amp;IF(M199&gt;0,"+","")&amp;M199&amp;" "&amp;G199,"Проверьте корректировки: внесено "&amp;L199&amp;", нужно "&amp;I199&amp;" "&amp;G199))))</f>
        <v/>
      </c>
      <c r="O199" s="22" t="str">
        <f>IF(E199&lt;&gt;"ОК","",IF(SUMPRODUCT(MAX(($B$6:$B$1005=B199)*($Q$6:$Q$1005&lt;Q199)*($E$6:$E$1005="ОК")*$Q$6:$Q$1005))&gt;0,SUMPRODUCT(MAX(($B$6:$B$1005=B199)*($Q$6:$Q$1005&lt;Q199)*($E$6:$E$1005="ОК")*$Q$6:$Q$1005))+1,INT('Номенклатура'!$C$2)))</f>
        <v/>
      </c>
      <c r="P199" s="18" t="str">
        <f>IF(E199&lt;&gt;"ОК","",-(SUMIFS('Движения'!$F$6:$F$5005,'Движения'!$B$6:$B$5005,B199,'Движения'!$C$6:$C$5005,"Расход",'Движения'!$A$6:$A$5005,"&gt;="&amp;O199,'Движения'!$A$6:$A$5005,"&lt;"&amp;(Q199+1))+SUMIFS('Движения'!$F$6:$F$5005,'Движения'!$B$6:$B$5005,B199,'Движения'!$C$6:$C$5005,"Списание",'Движения'!$A$6:$A$5005,"&gt;="&amp;O199,'Движения'!$A$6:$A$5005,"&lt;"&amp;(Q199+1))))</f>
        <v/>
      </c>
      <c r="Q199" s="18" t="str">
        <f>IF(ISNUMBER(A199),INT(A199),0)</f>
        <v/>
      </c>
    </row>
    <row r="200" spans="1:17" x14ac:dyDescent="0.25">
      <c r="A200" s="16"/>
      <c r="B200" s="13"/>
      <c r="C200" s="14"/>
      <c r="D200" s="13"/>
      <c r="E200" s="15" t="str">
        <f>IF(COUNTA(A200:D200)=0,"",IF(NOT(ISNUMBER(A200)),"Укажите дату",IF(B200="","Укажите код",IF(NOT(AND(ISTEXT(B200),LEN(B200)&gt;0,LEN(B200)&lt;=30,ISNUMBER(FIND(LEFT(B200,1),"ABCDEFGHIJKLMNOPQRSTUVWXYZ")),SUMPRODUCT((MID(B200,{1,2,3,4,5,6,7,8,9,10,11,12,13,14,15,16,17,18,19,20,21,22,23,24,25,26,27,28,29,30},1)&lt;&gt;"")*ISERROR(FIND(MID(B200,{1,2,3,4,5,6,7,8,9,10,11,12,13,14,15,16,17,18,19,20,21,22,23,24,25,26,27,28,29,30},1),"ABCDEFGHIJKLMNOPQRSTUVWXYZ0123456789-_")))=0,ISERROR(VALUE(B200)))),"Недопустимый код: только латинские буквы A-Z в верхнем регистре, цифры, - и _; начало с буквы, до 30 символов (например MILK-001)",IF(SUMPRODUCT(--EXACT('Номенклатура'!$A$6:$A$205,B200))=0,"Код не найден",IF(SUMPRODUCT(--EXACT('Номенклатура'!$A$6:$A$205,B200))&gt;1,"Код повторяется в номенклатуре",IF(NOT(ISNUMBER(C200)),"Укажите фактическое количество",IF(C200&lt;0,"Факт не может быть меньше нуля",IF(NOT(ISNUMBER('Номенклатура'!$C$2)),"Укажите дату начала учёта",IF(Q200&lt;INT('Номенклатура'!$C$2),"Дата раньше начала учёта","ОК"))))))))))</f>
        <v/>
      </c>
      <c r="F200" s="15" t="str">
        <f>IF(E200&lt;&gt;"ОК","",INDEX('Номенклатура'!$B$6:$B$205,SUMPRODUCT(EXACT('Номенклатура'!$A$6:$A$205,B200)*(ROW('Номенклатура'!$A$6:$A$205)-5)))&amp;"")</f>
        <v/>
      </c>
      <c r="G200" s="17" t="str">
        <f>IF(E200&lt;&gt;"ОК","",INDEX('Номенклатура'!$D$6:$D$205,SUMPRODUCT(EXACT('Номенклатура'!$A$6:$A$205,B200)*(ROW('Номенклатура'!$A$6:$A$205)-5)))&amp;"")</f>
        <v/>
      </c>
      <c r="H200" s="18" t="str">
        <f>IF(E200&lt;&gt;"ОК","",ROUND(N(INDEX('Номенклатура'!$F$6:$F$205,SUMPRODUCT(EXACT('Номенклатура'!$A$6:$A$205,B200)*(ROW('Номенклатура'!$A$6:$A$205)-5))))+SUMIFS('Движения'!$F$6:$F$5005,'Движения'!$B$6:$B$5005,B200,'Движения'!$A$6:$A$5005,"&lt;"&amp;(Q200+1))-SUMIFS('Движения'!$F$6:$F$5005,'Движения'!$B$6:$B$5005,B200,'Движения'!$C$6:$C$5005,"Корректировка остатка",'Движения'!$A$6:$A$5005,"&gt;="&amp;Q200,'Движения'!$A$6:$A$5005,"&lt;"&amp;(Q200+1)),6))</f>
        <v/>
      </c>
      <c r="I200" s="18" t="str">
        <f>IF(E200&lt;&gt;"ОК","",ROUND(C200-H200,6))</f>
        <v/>
      </c>
      <c r="J200" s="21" t="str">
        <f>IF(E200&lt;&gt;"ОК","",IF(P200&gt;0,ABS(I200)/P200,"нет базы"))</f>
        <v/>
      </c>
      <c r="K200" s="17" t="str">
        <f>IF(E200&lt;&gt;"ОК","",IF(I200&lt;0,"Недостача",IF(I200&gt;0,"Излишек","Совпадает")))</f>
        <v/>
      </c>
      <c r="L200" s="18" t="str">
        <f>IF(E200&lt;&gt;"ОК","",ROUND(SUMIFS('Движения'!$F$6:$F$5005,'Движения'!$B$6:$B$5005,B200,'Движения'!$C$6:$C$5005,"Корректировка остатка",'Движения'!$A$6:$A$5005,"&gt;="&amp;Q200,'Движения'!$A$6:$A$5005,"&lt;"&amp;(Q200+1)),6))</f>
        <v/>
      </c>
      <c r="M200" s="18" t="str">
        <f>IF(E200&lt;&gt;"ОК","",ROUND(I200-L200,6))</f>
        <v/>
      </c>
      <c r="N200" s="15" t="str">
        <f>IF(E200&lt;&gt;"ОК","",IF(AND(I200=0,L200=0),"Корректировка не нужна",IF(M200=0,"Корректировка внесена",IF(L200=0,"Внесите корректировку на "&amp;DAY(Q200)&amp;"."&amp;MONTH(Q200)&amp;"."&amp;YEAR(Q200)&amp;": "&amp;IF(M200&gt;0,"+","")&amp;M200&amp;" "&amp;G200,"Проверьте корректировки: внесено "&amp;L200&amp;", нужно "&amp;I200&amp;" "&amp;G200))))</f>
        <v/>
      </c>
      <c r="O200" s="22" t="str">
        <f>IF(E200&lt;&gt;"ОК","",IF(SUMPRODUCT(MAX(($B$6:$B$1005=B200)*($Q$6:$Q$1005&lt;Q200)*($E$6:$E$1005="ОК")*$Q$6:$Q$1005))&gt;0,SUMPRODUCT(MAX(($B$6:$B$1005=B200)*($Q$6:$Q$1005&lt;Q200)*($E$6:$E$1005="ОК")*$Q$6:$Q$1005))+1,INT('Номенклатура'!$C$2)))</f>
        <v/>
      </c>
      <c r="P200" s="18" t="str">
        <f>IF(E200&lt;&gt;"ОК","",-(SUMIFS('Движения'!$F$6:$F$5005,'Движения'!$B$6:$B$5005,B200,'Движения'!$C$6:$C$5005,"Расход",'Движения'!$A$6:$A$5005,"&gt;="&amp;O200,'Движения'!$A$6:$A$5005,"&lt;"&amp;(Q200+1))+SUMIFS('Движения'!$F$6:$F$5005,'Движения'!$B$6:$B$5005,B200,'Движения'!$C$6:$C$5005,"Списание",'Движения'!$A$6:$A$5005,"&gt;="&amp;O200,'Движения'!$A$6:$A$5005,"&lt;"&amp;(Q200+1))))</f>
        <v/>
      </c>
      <c r="Q200" s="18" t="str">
        <f>IF(ISNUMBER(A200),INT(A200),0)</f>
        <v/>
      </c>
    </row>
    <row r="201" spans="1:17" x14ac:dyDescent="0.25">
      <c r="A201" s="16"/>
      <c r="B201" s="13"/>
      <c r="C201" s="14"/>
      <c r="D201" s="13"/>
      <c r="E201" s="15" t="str">
        <f>IF(COUNTA(A201:D201)=0,"",IF(NOT(ISNUMBER(A201)),"Укажите дату",IF(B201="","Укажите код",IF(NOT(AND(ISTEXT(B201),LEN(B201)&gt;0,LEN(B201)&lt;=30,ISNUMBER(FIND(LEFT(B201,1),"ABCDEFGHIJKLMNOPQRSTUVWXYZ")),SUMPRODUCT((MID(B201,{1,2,3,4,5,6,7,8,9,10,11,12,13,14,15,16,17,18,19,20,21,22,23,24,25,26,27,28,29,30},1)&lt;&gt;"")*ISERROR(FIND(MID(B201,{1,2,3,4,5,6,7,8,9,10,11,12,13,14,15,16,17,18,19,20,21,22,23,24,25,26,27,28,29,30},1),"ABCDEFGHIJKLMNOPQRSTUVWXYZ0123456789-_")))=0,ISERROR(VALUE(B201)))),"Недопустимый код: только латинские буквы A-Z в верхнем регистре, цифры, - и _; начало с буквы, до 30 символов (например MILK-001)",IF(SUMPRODUCT(--EXACT('Номенклатура'!$A$6:$A$205,B201))=0,"Код не найден",IF(SUMPRODUCT(--EXACT('Номенклатура'!$A$6:$A$205,B201))&gt;1,"Код повторяется в номенклатуре",IF(NOT(ISNUMBER(C201)),"Укажите фактическое количество",IF(C201&lt;0,"Факт не может быть меньше нуля",IF(NOT(ISNUMBER('Номенклатура'!$C$2)),"Укажите дату начала учёта",IF(Q201&lt;INT('Номенклатура'!$C$2),"Дата раньше начала учёта","ОК"))))))))))</f>
        <v/>
      </c>
      <c r="F201" s="15" t="str">
        <f>IF(E201&lt;&gt;"ОК","",INDEX('Номенклатура'!$B$6:$B$205,SUMPRODUCT(EXACT('Номенклатура'!$A$6:$A$205,B201)*(ROW('Номенклатура'!$A$6:$A$205)-5)))&amp;"")</f>
        <v/>
      </c>
      <c r="G201" s="17" t="str">
        <f>IF(E201&lt;&gt;"ОК","",INDEX('Номенклатура'!$D$6:$D$205,SUMPRODUCT(EXACT('Номенклатура'!$A$6:$A$205,B201)*(ROW('Номенклатура'!$A$6:$A$205)-5)))&amp;"")</f>
        <v/>
      </c>
      <c r="H201" s="18" t="str">
        <f>IF(E201&lt;&gt;"ОК","",ROUND(N(INDEX('Номенклатура'!$F$6:$F$205,SUMPRODUCT(EXACT('Номенклатура'!$A$6:$A$205,B201)*(ROW('Номенклатура'!$A$6:$A$205)-5))))+SUMIFS('Движения'!$F$6:$F$5005,'Движения'!$B$6:$B$5005,B201,'Движения'!$A$6:$A$5005,"&lt;"&amp;(Q201+1))-SUMIFS('Движения'!$F$6:$F$5005,'Движения'!$B$6:$B$5005,B201,'Движения'!$C$6:$C$5005,"Корректировка остатка",'Движения'!$A$6:$A$5005,"&gt;="&amp;Q201,'Движения'!$A$6:$A$5005,"&lt;"&amp;(Q201+1)),6))</f>
        <v/>
      </c>
      <c r="I201" s="18" t="str">
        <f>IF(E201&lt;&gt;"ОК","",ROUND(C201-H201,6))</f>
        <v/>
      </c>
      <c r="J201" s="21" t="str">
        <f>IF(E201&lt;&gt;"ОК","",IF(P201&gt;0,ABS(I201)/P201,"нет базы"))</f>
        <v/>
      </c>
      <c r="K201" s="17" t="str">
        <f>IF(E201&lt;&gt;"ОК","",IF(I201&lt;0,"Недостача",IF(I201&gt;0,"Излишек","Совпадает")))</f>
        <v/>
      </c>
      <c r="L201" s="18" t="str">
        <f>IF(E201&lt;&gt;"ОК","",ROUND(SUMIFS('Движения'!$F$6:$F$5005,'Движения'!$B$6:$B$5005,B201,'Движения'!$C$6:$C$5005,"Корректировка остатка",'Движения'!$A$6:$A$5005,"&gt;="&amp;Q201,'Движения'!$A$6:$A$5005,"&lt;"&amp;(Q201+1)),6))</f>
        <v/>
      </c>
      <c r="M201" s="18" t="str">
        <f>IF(E201&lt;&gt;"ОК","",ROUND(I201-L201,6))</f>
        <v/>
      </c>
      <c r="N201" s="15" t="str">
        <f>IF(E201&lt;&gt;"ОК","",IF(AND(I201=0,L201=0),"Корректировка не нужна",IF(M201=0,"Корректировка внесена",IF(L201=0,"Внесите корректировку на "&amp;DAY(Q201)&amp;"."&amp;MONTH(Q201)&amp;"."&amp;YEAR(Q201)&amp;": "&amp;IF(M201&gt;0,"+","")&amp;M201&amp;" "&amp;G201,"Проверьте корректировки: внесено "&amp;L201&amp;", нужно "&amp;I201&amp;" "&amp;G201))))</f>
        <v/>
      </c>
      <c r="O201" s="22" t="str">
        <f>IF(E201&lt;&gt;"ОК","",IF(SUMPRODUCT(MAX(($B$6:$B$1005=B201)*($Q$6:$Q$1005&lt;Q201)*($E$6:$E$1005="ОК")*$Q$6:$Q$1005))&gt;0,SUMPRODUCT(MAX(($B$6:$B$1005=B201)*($Q$6:$Q$1005&lt;Q201)*($E$6:$E$1005="ОК")*$Q$6:$Q$1005))+1,INT('Номенклатура'!$C$2)))</f>
        <v/>
      </c>
      <c r="P201" s="18" t="str">
        <f>IF(E201&lt;&gt;"ОК","",-(SUMIFS('Движения'!$F$6:$F$5005,'Движения'!$B$6:$B$5005,B201,'Движения'!$C$6:$C$5005,"Расход",'Движения'!$A$6:$A$5005,"&gt;="&amp;O201,'Движения'!$A$6:$A$5005,"&lt;"&amp;(Q201+1))+SUMIFS('Движения'!$F$6:$F$5005,'Движения'!$B$6:$B$5005,B201,'Движения'!$C$6:$C$5005,"Списание",'Движения'!$A$6:$A$5005,"&gt;="&amp;O201,'Движения'!$A$6:$A$5005,"&lt;"&amp;(Q201+1))))</f>
        <v/>
      </c>
      <c r="Q201" s="18" t="str">
        <f>IF(ISNUMBER(A201),INT(A201),0)</f>
        <v/>
      </c>
    </row>
    <row r="202" spans="1:17" x14ac:dyDescent="0.25">
      <c r="A202" s="16"/>
      <c r="B202" s="13"/>
      <c r="C202" s="14"/>
      <c r="D202" s="13"/>
      <c r="E202" s="15" t="str">
        <f>IF(COUNTA(A202:D202)=0,"",IF(NOT(ISNUMBER(A202)),"Укажите дату",IF(B202="","Укажите код",IF(NOT(AND(ISTEXT(B202),LEN(B202)&gt;0,LEN(B202)&lt;=30,ISNUMBER(FIND(LEFT(B202,1),"ABCDEFGHIJKLMNOPQRSTUVWXYZ")),SUMPRODUCT((MID(B202,{1,2,3,4,5,6,7,8,9,10,11,12,13,14,15,16,17,18,19,20,21,22,23,24,25,26,27,28,29,30},1)&lt;&gt;"")*ISERROR(FIND(MID(B202,{1,2,3,4,5,6,7,8,9,10,11,12,13,14,15,16,17,18,19,20,21,22,23,24,25,26,27,28,29,30},1),"ABCDEFGHIJKLMNOPQRSTUVWXYZ0123456789-_")))=0,ISERROR(VALUE(B202)))),"Недопустимый код: только латинские буквы A-Z в верхнем регистре, цифры, - и _; начало с буквы, до 30 символов (например MILK-001)",IF(SUMPRODUCT(--EXACT('Номенклатура'!$A$6:$A$205,B202))=0,"Код не найден",IF(SUMPRODUCT(--EXACT('Номенклатура'!$A$6:$A$205,B202))&gt;1,"Код повторяется в номенклатуре",IF(NOT(ISNUMBER(C202)),"Укажите фактическое количество",IF(C202&lt;0,"Факт не может быть меньше нуля",IF(NOT(ISNUMBER('Номенклатура'!$C$2)),"Укажите дату начала учёта",IF(Q202&lt;INT('Номенклатура'!$C$2),"Дата раньше начала учёта","ОК"))))))))))</f>
        <v/>
      </c>
      <c r="F202" s="15" t="str">
        <f>IF(E202&lt;&gt;"ОК","",INDEX('Номенклатура'!$B$6:$B$205,SUMPRODUCT(EXACT('Номенклатура'!$A$6:$A$205,B202)*(ROW('Номенклатура'!$A$6:$A$205)-5)))&amp;"")</f>
        <v/>
      </c>
      <c r="G202" s="17" t="str">
        <f>IF(E202&lt;&gt;"ОК","",INDEX('Номенклатура'!$D$6:$D$205,SUMPRODUCT(EXACT('Номенклатура'!$A$6:$A$205,B202)*(ROW('Номенклатура'!$A$6:$A$205)-5)))&amp;"")</f>
        <v/>
      </c>
      <c r="H202" s="18" t="str">
        <f>IF(E202&lt;&gt;"ОК","",ROUND(N(INDEX('Номенклатура'!$F$6:$F$205,SUMPRODUCT(EXACT('Номенклатура'!$A$6:$A$205,B202)*(ROW('Номенклатура'!$A$6:$A$205)-5))))+SUMIFS('Движения'!$F$6:$F$5005,'Движения'!$B$6:$B$5005,B202,'Движения'!$A$6:$A$5005,"&lt;"&amp;(Q202+1))-SUMIFS('Движения'!$F$6:$F$5005,'Движения'!$B$6:$B$5005,B202,'Движения'!$C$6:$C$5005,"Корректировка остатка",'Движения'!$A$6:$A$5005,"&gt;="&amp;Q202,'Движения'!$A$6:$A$5005,"&lt;"&amp;(Q202+1)),6))</f>
        <v/>
      </c>
      <c r="I202" s="18" t="str">
        <f>IF(E202&lt;&gt;"ОК","",ROUND(C202-H202,6))</f>
        <v/>
      </c>
      <c r="J202" s="21" t="str">
        <f>IF(E202&lt;&gt;"ОК","",IF(P202&gt;0,ABS(I202)/P202,"нет базы"))</f>
        <v/>
      </c>
      <c r="K202" s="17" t="str">
        <f>IF(E202&lt;&gt;"ОК","",IF(I202&lt;0,"Недостача",IF(I202&gt;0,"Излишек","Совпадает")))</f>
        <v/>
      </c>
      <c r="L202" s="18" t="str">
        <f>IF(E202&lt;&gt;"ОК","",ROUND(SUMIFS('Движения'!$F$6:$F$5005,'Движения'!$B$6:$B$5005,B202,'Движения'!$C$6:$C$5005,"Корректировка остатка",'Движения'!$A$6:$A$5005,"&gt;="&amp;Q202,'Движения'!$A$6:$A$5005,"&lt;"&amp;(Q202+1)),6))</f>
        <v/>
      </c>
      <c r="M202" s="18" t="str">
        <f>IF(E202&lt;&gt;"ОК","",ROUND(I202-L202,6))</f>
        <v/>
      </c>
      <c r="N202" s="15" t="str">
        <f>IF(E202&lt;&gt;"ОК","",IF(AND(I202=0,L202=0),"Корректировка не нужна",IF(M202=0,"Корректировка внесена",IF(L202=0,"Внесите корректировку на "&amp;DAY(Q202)&amp;"."&amp;MONTH(Q202)&amp;"."&amp;YEAR(Q202)&amp;": "&amp;IF(M202&gt;0,"+","")&amp;M202&amp;" "&amp;G202,"Проверьте корректировки: внесено "&amp;L202&amp;", нужно "&amp;I202&amp;" "&amp;G202))))</f>
        <v/>
      </c>
      <c r="O202" s="22" t="str">
        <f>IF(E202&lt;&gt;"ОК","",IF(SUMPRODUCT(MAX(($B$6:$B$1005=B202)*($Q$6:$Q$1005&lt;Q202)*($E$6:$E$1005="ОК")*$Q$6:$Q$1005))&gt;0,SUMPRODUCT(MAX(($B$6:$B$1005=B202)*($Q$6:$Q$1005&lt;Q202)*($E$6:$E$1005="ОК")*$Q$6:$Q$1005))+1,INT('Номенклатура'!$C$2)))</f>
        <v/>
      </c>
      <c r="P202" s="18" t="str">
        <f>IF(E202&lt;&gt;"ОК","",-(SUMIFS('Движения'!$F$6:$F$5005,'Движения'!$B$6:$B$5005,B202,'Движения'!$C$6:$C$5005,"Расход",'Движения'!$A$6:$A$5005,"&gt;="&amp;O202,'Движения'!$A$6:$A$5005,"&lt;"&amp;(Q202+1))+SUMIFS('Движения'!$F$6:$F$5005,'Движения'!$B$6:$B$5005,B202,'Движения'!$C$6:$C$5005,"Списание",'Движения'!$A$6:$A$5005,"&gt;="&amp;O202,'Движения'!$A$6:$A$5005,"&lt;"&amp;(Q202+1))))</f>
        <v/>
      </c>
      <c r="Q202" s="18" t="str">
        <f>IF(ISNUMBER(A202),INT(A202),0)</f>
        <v/>
      </c>
    </row>
    <row r="203" spans="1:17" x14ac:dyDescent="0.25">
      <c r="A203" s="16"/>
      <c r="B203" s="13"/>
      <c r="C203" s="14"/>
      <c r="D203" s="13"/>
      <c r="E203" s="15" t="str">
        <f>IF(COUNTA(A203:D203)=0,"",IF(NOT(ISNUMBER(A203)),"Укажите дату",IF(B203="","Укажите код",IF(NOT(AND(ISTEXT(B203),LEN(B203)&gt;0,LEN(B203)&lt;=30,ISNUMBER(FIND(LEFT(B203,1),"ABCDEFGHIJKLMNOPQRSTUVWXYZ")),SUMPRODUCT((MID(B203,{1,2,3,4,5,6,7,8,9,10,11,12,13,14,15,16,17,18,19,20,21,22,23,24,25,26,27,28,29,30},1)&lt;&gt;"")*ISERROR(FIND(MID(B203,{1,2,3,4,5,6,7,8,9,10,11,12,13,14,15,16,17,18,19,20,21,22,23,24,25,26,27,28,29,30},1),"ABCDEFGHIJKLMNOPQRSTUVWXYZ0123456789-_")))=0,ISERROR(VALUE(B203)))),"Недопустимый код: только латинские буквы A-Z в верхнем регистре, цифры, - и _; начало с буквы, до 30 символов (например MILK-001)",IF(SUMPRODUCT(--EXACT('Номенклатура'!$A$6:$A$205,B203))=0,"Код не найден",IF(SUMPRODUCT(--EXACT('Номенклатура'!$A$6:$A$205,B203))&gt;1,"Код повторяется в номенклатуре",IF(NOT(ISNUMBER(C203)),"Укажите фактическое количество",IF(C203&lt;0,"Факт не может быть меньше нуля",IF(NOT(ISNUMBER('Номенклатура'!$C$2)),"Укажите дату начала учёта",IF(Q203&lt;INT('Номенклатура'!$C$2),"Дата раньше начала учёта","ОК"))))))))))</f>
        <v/>
      </c>
      <c r="F203" s="15" t="str">
        <f>IF(E203&lt;&gt;"ОК","",INDEX('Номенклатура'!$B$6:$B$205,SUMPRODUCT(EXACT('Номенклатура'!$A$6:$A$205,B203)*(ROW('Номенклатура'!$A$6:$A$205)-5)))&amp;"")</f>
        <v/>
      </c>
      <c r="G203" s="17" t="str">
        <f>IF(E203&lt;&gt;"ОК","",INDEX('Номенклатура'!$D$6:$D$205,SUMPRODUCT(EXACT('Номенклатура'!$A$6:$A$205,B203)*(ROW('Номенклатура'!$A$6:$A$205)-5)))&amp;"")</f>
        <v/>
      </c>
      <c r="H203" s="18" t="str">
        <f>IF(E203&lt;&gt;"ОК","",ROUND(N(INDEX('Номенклатура'!$F$6:$F$205,SUMPRODUCT(EXACT('Номенклатура'!$A$6:$A$205,B203)*(ROW('Номенклатура'!$A$6:$A$205)-5))))+SUMIFS('Движения'!$F$6:$F$5005,'Движения'!$B$6:$B$5005,B203,'Движения'!$A$6:$A$5005,"&lt;"&amp;(Q203+1))-SUMIFS('Движения'!$F$6:$F$5005,'Движения'!$B$6:$B$5005,B203,'Движения'!$C$6:$C$5005,"Корректировка остатка",'Движения'!$A$6:$A$5005,"&gt;="&amp;Q203,'Движения'!$A$6:$A$5005,"&lt;"&amp;(Q203+1)),6))</f>
        <v/>
      </c>
      <c r="I203" s="18" t="str">
        <f>IF(E203&lt;&gt;"ОК","",ROUND(C203-H203,6))</f>
        <v/>
      </c>
      <c r="J203" s="21" t="str">
        <f>IF(E203&lt;&gt;"ОК","",IF(P203&gt;0,ABS(I203)/P203,"нет базы"))</f>
        <v/>
      </c>
      <c r="K203" s="17" t="str">
        <f>IF(E203&lt;&gt;"ОК","",IF(I203&lt;0,"Недостача",IF(I203&gt;0,"Излишек","Совпадает")))</f>
        <v/>
      </c>
      <c r="L203" s="18" t="str">
        <f>IF(E203&lt;&gt;"ОК","",ROUND(SUMIFS('Движения'!$F$6:$F$5005,'Движения'!$B$6:$B$5005,B203,'Движения'!$C$6:$C$5005,"Корректировка остатка",'Движения'!$A$6:$A$5005,"&gt;="&amp;Q203,'Движения'!$A$6:$A$5005,"&lt;"&amp;(Q203+1)),6))</f>
        <v/>
      </c>
      <c r="M203" s="18" t="str">
        <f>IF(E203&lt;&gt;"ОК","",ROUND(I203-L203,6))</f>
        <v/>
      </c>
      <c r="N203" s="15" t="str">
        <f>IF(E203&lt;&gt;"ОК","",IF(AND(I203=0,L203=0),"Корректировка не нужна",IF(M203=0,"Корректировка внесена",IF(L203=0,"Внесите корректировку на "&amp;DAY(Q203)&amp;"."&amp;MONTH(Q203)&amp;"."&amp;YEAR(Q203)&amp;": "&amp;IF(M203&gt;0,"+","")&amp;M203&amp;" "&amp;G203,"Проверьте корректировки: внесено "&amp;L203&amp;", нужно "&amp;I203&amp;" "&amp;G203))))</f>
        <v/>
      </c>
      <c r="O203" s="22" t="str">
        <f>IF(E203&lt;&gt;"ОК","",IF(SUMPRODUCT(MAX(($B$6:$B$1005=B203)*($Q$6:$Q$1005&lt;Q203)*($E$6:$E$1005="ОК")*$Q$6:$Q$1005))&gt;0,SUMPRODUCT(MAX(($B$6:$B$1005=B203)*($Q$6:$Q$1005&lt;Q203)*($E$6:$E$1005="ОК")*$Q$6:$Q$1005))+1,INT('Номенклатура'!$C$2)))</f>
        <v/>
      </c>
      <c r="P203" s="18" t="str">
        <f>IF(E203&lt;&gt;"ОК","",-(SUMIFS('Движения'!$F$6:$F$5005,'Движения'!$B$6:$B$5005,B203,'Движения'!$C$6:$C$5005,"Расход",'Движения'!$A$6:$A$5005,"&gt;="&amp;O203,'Движения'!$A$6:$A$5005,"&lt;"&amp;(Q203+1))+SUMIFS('Движения'!$F$6:$F$5005,'Движения'!$B$6:$B$5005,B203,'Движения'!$C$6:$C$5005,"Списание",'Движения'!$A$6:$A$5005,"&gt;="&amp;O203,'Движения'!$A$6:$A$5005,"&lt;"&amp;(Q203+1))))</f>
        <v/>
      </c>
      <c r="Q203" s="18" t="str">
        <f>IF(ISNUMBER(A203),INT(A203),0)</f>
        <v/>
      </c>
    </row>
    <row r="204" spans="1:17" x14ac:dyDescent="0.25">
      <c r="A204" s="16"/>
      <c r="B204" s="13"/>
      <c r="C204" s="14"/>
      <c r="D204" s="13"/>
      <c r="E204" s="15" t="str">
        <f>IF(COUNTA(A204:D204)=0,"",IF(NOT(ISNUMBER(A204)),"Укажите дату",IF(B204="","Укажите код",IF(NOT(AND(ISTEXT(B204),LEN(B204)&gt;0,LEN(B204)&lt;=30,ISNUMBER(FIND(LEFT(B204,1),"ABCDEFGHIJKLMNOPQRSTUVWXYZ")),SUMPRODUCT((MID(B204,{1,2,3,4,5,6,7,8,9,10,11,12,13,14,15,16,17,18,19,20,21,22,23,24,25,26,27,28,29,30},1)&lt;&gt;"")*ISERROR(FIND(MID(B204,{1,2,3,4,5,6,7,8,9,10,11,12,13,14,15,16,17,18,19,20,21,22,23,24,25,26,27,28,29,30},1),"ABCDEFGHIJKLMNOPQRSTUVWXYZ0123456789-_")))=0,ISERROR(VALUE(B204)))),"Недопустимый код: только латинские буквы A-Z в верхнем регистре, цифры, - и _; начало с буквы, до 30 символов (например MILK-001)",IF(SUMPRODUCT(--EXACT('Номенклатура'!$A$6:$A$205,B204))=0,"Код не найден",IF(SUMPRODUCT(--EXACT('Номенклатура'!$A$6:$A$205,B204))&gt;1,"Код повторяется в номенклатуре",IF(NOT(ISNUMBER(C204)),"Укажите фактическое количество",IF(C204&lt;0,"Факт не может быть меньше нуля",IF(NOT(ISNUMBER('Номенклатура'!$C$2)),"Укажите дату начала учёта",IF(Q204&lt;INT('Номенклатура'!$C$2),"Дата раньше начала учёта","ОК"))))))))))</f>
        <v/>
      </c>
      <c r="F204" s="15" t="str">
        <f>IF(E204&lt;&gt;"ОК","",INDEX('Номенклатура'!$B$6:$B$205,SUMPRODUCT(EXACT('Номенклатура'!$A$6:$A$205,B204)*(ROW('Номенклатура'!$A$6:$A$205)-5)))&amp;"")</f>
        <v/>
      </c>
      <c r="G204" s="17" t="str">
        <f>IF(E204&lt;&gt;"ОК","",INDEX('Номенклатура'!$D$6:$D$205,SUMPRODUCT(EXACT('Номенклатура'!$A$6:$A$205,B204)*(ROW('Номенклатура'!$A$6:$A$205)-5)))&amp;"")</f>
        <v/>
      </c>
      <c r="H204" s="18" t="str">
        <f>IF(E204&lt;&gt;"ОК","",ROUND(N(INDEX('Номенклатура'!$F$6:$F$205,SUMPRODUCT(EXACT('Номенклатура'!$A$6:$A$205,B204)*(ROW('Номенклатура'!$A$6:$A$205)-5))))+SUMIFS('Движения'!$F$6:$F$5005,'Движения'!$B$6:$B$5005,B204,'Движения'!$A$6:$A$5005,"&lt;"&amp;(Q204+1))-SUMIFS('Движения'!$F$6:$F$5005,'Движения'!$B$6:$B$5005,B204,'Движения'!$C$6:$C$5005,"Корректировка остатка",'Движения'!$A$6:$A$5005,"&gt;="&amp;Q204,'Движения'!$A$6:$A$5005,"&lt;"&amp;(Q204+1)),6))</f>
        <v/>
      </c>
      <c r="I204" s="18" t="str">
        <f>IF(E204&lt;&gt;"ОК","",ROUND(C204-H204,6))</f>
        <v/>
      </c>
      <c r="J204" s="21" t="str">
        <f>IF(E204&lt;&gt;"ОК","",IF(P204&gt;0,ABS(I204)/P204,"нет базы"))</f>
        <v/>
      </c>
      <c r="K204" s="17" t="str">
        <f>IF(E204&lt;&gt;"ОК","",IF(I204&lt;0,"Недостача",IF(I204&gt;0,"Излишек","Совпадает")))</f>
        <v/>
      </c>
      <c r="L204" s="18" t="str">
        <f>IF(E204&lt;&gt;"ОК","",ROUND(SUMIFS('Движения'!$F$6:$F$5005,'Движения'!$B$6:$B$5005,B204,'Движения'!$C$6:$C$5005,"Корректировка остатка",'Движения'!$A$6:$A$5005,"&gt;="&amp;Q204,'Движения'!$A$6:$A$5005,"&lt;"&amp;(Q204+1)),6))</f>
        <v/>
      </c>
      <c r="M204" s="18" t="str">
        <f>IF(E204&lt;&gt;"ОК","",ROUND(I204-L204,6))</f>
        <v/>
      </c>
      <c r="N204" s="15" t="str">
        <f>IF(E204&lt;&gt;"ОК","",IF(AND(I204=0,L204=0),"Корректировка не нужна",IF(M204=0,"Корректировка внесена",IF(L204=0,"Внесите корректировку на "&amp;DAY(Q204)&amp;"."&amp;MONTH(Q204)&amp;"."&amp;YEAR(Q204)&amp;": "&amp;IF(M204&gt;0,"+","")&amp;M204&amp;" "&amp;G204,"Проверьте корректировки: внесено "&amp;L204&amp;", нужно "&amp;I204&amp;" "&amp;G204))))</f>
        <v/>
      </c>
      <c r="O204" s="22" t="str">
        <f>IF(E204&lt;&gt;"ОК","",IF(SUMPRODUCT(MAX(($B$6:$B$1005=B204)*($Q$6:$Q$1005&lt;Q204)*($E$6:$E$1005="ОК")*$Q$6:$Q$1005))&gt;0,SUMPRODUCT(MAX(($B$6:$B$1005=B204)*($Q$6:$Q$1005&lt;Q204)*($E$6:$E$1005="ОК")*$Q$6:$Q$1005))+1,INT('Номенклатура'!$C$2)))</f>
        <v/>
      </c>
      <c r="P204" s="18" t="str">
        <f>IF(E204&lt;&gt;"ОК","",-(SUMIFS('Движения'!$F$6:$F$5005,'Движения'!$B$6:$B$5005,B204,'Движения'!$C$6:$C$5005,"Расход",'Движения'!$A$6:$A$5005,"&gt;="&amp;O204,'Движения'!$A$6:$A$5005,"&lt;"&amp;(Q204+1))+SUMIFS('Движения'!$F$6:$F$5005,'Движения'!$B$6:$B$5005,B204,'Движения'!$C$6:$C$5005,"Списание",'Движения'!$A$6:$A$5005,"&gt;="&amp;O204,'Движения'!$A$6:$A$5005,"&lt;"&amp;(Q204+1))))</f>
        <v/>
      </c>
      <c r="Q204" s="18" t="str">
        <f>IF(ISNUMBER(A204),INT(A204),0)</f>
        <v/>
      </c>
    </row>
    <row r="205" spans="1:17" x14ac:dyDescent="0.25">
      <c r="A205" s="16"/>
      <c r="B205" s="13"/>
      <c r="C205" s="14"/>
      <c r="D205" s="13"/>
      <c r="E205" s="15" t="str">
        <f>IF(COUNTA(A205:D205)=0,"",IF(NOT(ISNUMBER(A205)),"Укажите дату",IF(B205="","Укажите код",IF(NOT(AND(ISTEXT(B205),LEN(B205)&gt;0,LEN(B205)&lt;=30,ISNUMBER(FIND(LEFT(B205,1),"ABCDEFGHIJKLMNOPQRSTUVWXYZ")),SUMPRODUCT((MID(B205,{1,2,3,4,5,6,7,8,9,10,11,12,13,14,15,16,17,18,19,20,21,22,23,24,25,26,27,28,29,30},1)&lt;&gt;"")*ISERROR(FIND(MID(B205,{1,2,3,4,5,6,7,8,9,10,11,12,13,14,15,16,17,18,19,20,21,22,23,24,25,26,27,28,29,30},1),"ABCDEFGHIJKLMNOPQRSTUVWXYZ0123456789-_")))=0,ISERROR(VALUE(B205)))),"Недопустимый код: только латинские буквы A-Z в верхнем регистре, цифры, - и _; начало с буквы, до 30 символов (например MILK-001)",IF(SUMPRODUCT(--EXACT('Номенклатура'!$A$6:$A$205,B205))=0,"Код не найден",IF(SUMPRODUCT(--EXACT('Номенклатура'!$A$6:$A$205,B205))&gt;1,"Код повторяется в номенклатуре",IF(NOT(ISNUMBER(C205)),"Укажите фактическое количество",IF(C205&lt;0,"Факт не может быть меньше нуля",IF(NOT(ISNUMBER('Номенклатура'!$C$2)),"Укажите дату начала учёта",IF(Q205&lt;INT('Номенклатура'!$C$2),"Дата раньше начала учёта","ОК"))))))))))</f>
        <v/>
      </c>
      <c r="F205" s="15" t="str">
        <f>IF(E205&lt;&gt;"ОК","",INDEX('Номенклатура'!$B$6:$B$205,SUMPRODUCT(EXACT('Номенклатура'!$A$6:$A$205,B205)*(ROW('Номенклатура'!$A$6:$A$205)-5)))&amp;"")</f>
        <v/>
      </c>
      <c r="G205" s="17" t="str">
        <f>IF(E205&lt;&gt;"ОК","",INDEX('Номенклатура'!$D$6:$D$205,SUMPRODUCT(EXACT('Номенклатура'!$A$6:$A$205,B205)*(ROW('Номенклатура'!$A$6:$A$205)-5)))&amp;"")</f>
        <v/>
      </c>
      <c r="H205" s="18" t="str">
        <f>IF(E205&lt;&gt;"ОК","",ROUND(N(INDEX('Номенклатура'!$F$6:$F$205,SUMPRODUCT(EXACT('Номенклатура'!$A$6:$A$205,B205)*(ROW('Номенклатура'!$A$6:$A$205)-5))))+SUMIFS('Движения'!$F$6:$F$5005,'Движения'!$B$6:$B$5005,B205,'Движения'!$A$6:$A$5005,"&lt;"&amp;(Q205+1))-SUMIFS('Движения'!$F$6:$F$5005,'Движения'!$B$6:$B$5005,B205,'Движения'!$C$6:$C$5005,"Корректировка остатка",'Движения'!$A$6:$A$5005,"&gt;="&amp;Q205,'Движения'!$A$6:$A$5005,"&lt;"&amp;(Q205+1)),6))</f>
        <v/>
      </c>
      <c r="I205" s="18" t="str">
        <f>IF(E205&lt;&gt;"ОК","",ROUND(C205-H205,6))</f>
        <v/>
      </c>
      <c r="J205" s="21" t="str">
        <f>IF(E205&lt;&gt;"ОК","",IF(P205&gt;0,ABS(I205)/P205,"нет базы"))</f>
        <v/>
      </c>
      <c r="K205" s="17" t="str">
        <f>IF(E205&lt;&gt;"ОК","",IF(I205&lt;0,"Недостача",IF(I205&gt;0,"Излишек","Совпадает")))</f>
        <v/>
      </c>
      <c r="L205" s="18" t="str">
        <f>IF(E205&lt;&gt;"ОК","",ROUND(SUMIFS('Движения'!$F$6:$F$5005,'Движения'!$B$6:$B$5005,B205,'Движения'!$C$6:$C$5005,"Корректировка остатка",'Движения'!$A$6:$A$5005,"&gt;="&amp;Q205,'Движения'!$A$6:$A$5005,"&lt;"&amp;(Q205+1)),6))</f>
        <v/>
      </c>
      <c r="M205" s="18" t="str">
        <f>IF(E205&lt;&gt;"ОК","",ROUND(I205-L205,6))</f>
        <v/>
      </c>
      <c r="N205" s="15" t="str">
        <f>IF(E205&lt;&gt;"ОК","",IF(AND(I205=0,L205=0),"Корректировка не нужна",IF(M205=0,"Корректировка внесена",IF(L205=0,"Внесите корректировку на "&amp;DAY(Q205)&amp;"."&amp;MONTH(Q205)&amp;"."&amp;YEAR(Q205)&amp;": "&amp;IF(M205&gt;0,"+","")&amp;M205&amp;" "&amp;G205,"Проверьте корректировки: внесено "&amp;L205&amp;", нужно "&amp;I205&amp;" "&amp;G205))))</f>
        <v/>
      </c>
      <c r="O205" s="22" t="str">
        <f>IF(E205&lt;&gt;"ОК","",IF(SUMPRODUCT(MAX(($B$6:$B$1005=B205)*($Q$6:$Q$1005&lt;Q205)*($E$6:$E$1005="ОК")*$Q$6:$Q$1005))&gt;0,SUMPRODUCT(MAX(($B$6:$B$1005=B205)*($Q$6:$Q$1005&lt;Q205)*($E$6:$E$1005="ОК")*$Q$6:$Q$1005))+1,INT('Номенклатура'!$C$2)))</f>
        <v/>
      </c>
      <c r="P205" s="18" t="str">
        <f>IF(E205&lt;&gt;"ОК","",-(SUMIFS('Движения'!$F$6:$F$5005,'Движения'!$B$6:$B$5005,B205,'Движения'!$C$6:$C$5005,"Расход",'Движения'!$A$6:$A$5005,"&gt;="&amp;O205,'Движения'!$A$6:$A$5005,"&lt;"&amp;(Q205+1))+SUMIFS('Движения'!$F$6:$F$5005,'Движения'!$B$6:$B$5005,B205,'Движения'!$C$6:$C$5005,"Списание",'Движения'!$A$6:$A$5005,"&gt;="&amp;O205,'Движения'!$A$6:$A$5005,"&lt;"&amp;(Q205+1))))</f>
        <v/>
      </c>
      <c r="Q205" s="18" t="str">
        <f>IF(ISNUMBER(A205),INT(A205),0)</f>
        <v/>
      </c>
    </row>
    <row r="206" spans="1:17" x14ac:dyDescent="0.25">
      <c r="A206" s="16"/>
      <c r="B206" s="13"/>
      <c r="C206" s="14"/>
      <c r="D206" s="13"/>
      <c r="E206" s="15" t="str">
        <f>IF(COUNTA(A206:D206)=0,"",IF(NOT(ISNUMBER(A206)),"Укажите дату",IF(B206="","Укажите код",IF(NOT(AND(ISTEXT(B206),LEN(B206)&gt;0,LEN(B206)&lt;=30,ISNUMBER(FIND(LEFT(B206,1),"ABCDEFGHIJKLMNOPQRSTUVWXYZ")),SUMPRODUCT((MID(B206,{1,2,3,4,5,6,7,8,9,10,11,12,13,14,15,16,17,18,19,20,21,22,23,24,25,26,27,28,29,30},1)&lt;&gt;"")*ISERROR(FIND(MID(B206,{1,2,3,4,5,6,7,8,9,10,11,12,13,14,15,16,17,18,19,20,21,22,23,24,25,26,27,28,29,30},1),"ABCDEFGHIJKLMNOPQRSTUVWXYZ0123456789-_")))=0,ISERROR(VALUE(B206)))),"Недопустимый код: только латинские буквы A-Z в верхнем регистре, цифры, - и _; начало с буквы, до 30 символов (например MILK-001)",IF(SUMPRODUCT(--EXACT('Номенклатура'!$A$6:$A$205,B206))=0,"Код не найден",IF(SUMPRODUCT(--EXACT('Номенклатура'!$A$6:$A$205,B206))&gt;1,"Код повторяется в номенклатуре",IF(NOT(ISNUMBER(C206)),"Укажите фактическое количество",IF(C206&lt;0,"Факт не может быть меньше нуля",IF(NOT(ISNUMBER('Номенклатура'!$C$2)),"Укажите дату начала учёта",IF(Q206&lt;INT('Номенклатура'!$C$2),"Дата раньше начала учёта","ОК"))))))))))</f>
        <v/>
      </c>
      <c r="F206" s="15" t="str">
        <f>IF(E206&lt;&gt;"ОК","",INDEX('Номенклатура'!$B$6:$B$205,SUMPRODUCT(EXACT('Номенклатура'!$A$6:$A$205,B206)*(ROW('Номенклатура'!$A$6:$A$205)-5)))&amp;"")</f>
        <v/>
      </c>
      <c r="G206" s="17" t="str">
        <f>IF(E206&lt;&gt;"ОК","",INDEX('Номенклатура'!$D$6:$D$205,SUMPRODUCT(EXACT('Номенклатура'!$A$6:$A$205,B206)*(ROW('Номенклатура'!$A$6:$A$205)-5)))&amp;"")</f>
        <v/>
      </c>
      <c r="H206" s="18" t="str">
        <f>IF(E206&lt;&gt;"ОК","",ROUND(N(INDEX('Номенклатура'!$F$6:$F$205,SUMPRODUCT(EXACT('Номенклатура'!$A$6:$A$205,B206)*(ROW('Номенклатура'!$A$6:$A$205)-5))))+SUMIFS('Движения'!$F$6:$F$5005,'Движения'!$B$6:$B$5005,B206,'Движения'!$A$6:$A$5005,"&lt;"&amp;(Q206+1))-SUMIFS('Движения'!$F$6:$F$5005,'Движения'!$B$6:$B$5005,B206,'Движения'!$C$6:$C$5005,"Корректировка остатка",'Движения'!$A$6:$A$5005,"&gt;="&amp;Q206,'Движения'!$A$6:$A$5005,"&lt;"&amp;(Q206+1)),6))</f>
        <v/>
      </c>
      <c r="I206" s="18" t="str">
        <f>IF(E206&lt;&gt;"ОК","",ROUND(C206-H206,6))</f>
        <v/>
      </c>
      <c r="J206" s="21" t="str">
        <f>IF(E206&lt;&gt;"ОК","",IF(P206&gt;0,ABS(I206)/P206,"нет базы"))</f>
        <v/>
      </c>
      <c r="K206" s="17" t="str">
        <f>IF(E206&lt;&gt;"ОК","",IF(I206&lt;0,"Недостача",IF(I206&gt;0,"Излишек","Совпадает")))</f>
        <v/>
      </c>
      <c r="L206" s="18" t="str">
        <f>IF(E206&lt;&gt;"ОК","",ROUND(SUMIFS('Движения'!$F$6:$F$5005,'Движения'!$B$6:$B$5005,B206,'Движения'!$C$6:$C$5005,"Корректировка остатка",'Движения'!$A$6:$A$5005,"&gt;="&amp;Q206,'Движения'!$A$6:$A$5005,"&lt;"&amp;(Q206+1)),6))</f>
        <v/>
      </c>
      <c r="M206" s="18" t="str">
        <f>IF(E206&lt;&gt;"ОК","",ROUND(I206-L206,6))</f>
        <v/>
      </c>
      <c r="N206" s="15" t="str">
        <f>IF(E206&lt;&gt;"ОК","",IF(AND(I206=0,L206=0),"Корректировка не нужна",IF(M206=0,"Корректировка внесена",IF(L206=0,"Внесите корректировку на "&amp;DAY(Q206)&amp;"."&amp;MONTH(Q206)&amp;"."&amp;YEAR(Q206)&amp;": "&amp;IF(M206&gt;0,"+","")&amp;M206&amp;" "&amp;G206,"Проверьте корректировки: внесено "&amp;L206&amp;", нужно "&amp;I206&amp;" "&amp;G206))))</f>
        <v/>
      </c>
      <c r="O206" s="22" t="str">
        <f>IF(E206&lt;&gt;"ОК","",IF(SUMPRODUCT(MAX(($B$6:$B$1005=B206)*($Q$6:$Q$1005&lt;Q206)*($E$6:$E$1005="ОК")*$Q$6:$Q$1005))&gt;0,SUMPRODUCT(MAX(($B$6:$B$1005=B206)*($Q$6:$Q$1005&lt;Q206)*($E$6:$E$1005="ОК")*$Q$6:$Q$1005))+1,INT('Номенклатура'!$C$2)))</f>
        <v/>
      </c>
      <c r="P206" s="18" t="str">
        <f>IF(E206&lt;&gt;"ОК","",-(SUMIFS('Движения'!$F$6:$F$5005,'Движения'!$B$6:$B$5005,B206,'Движения'!$C$6:$C$5005,"Расход",'Движения'!$A$6:$A$5005,"&gt;="&amp;O206,'Движения'!$A$6:$A$5005,"&lt;"&amp;(Q206+1))+SUMIFS('Движения'!$F$6:$F$5005,'Движения'!$B$6:$B$5005,B206,'Движения'!$C$6:$C$5005,"Списание",'Движения'!$A$6:$A$5005,"&gt;="&amp;O206,'Движения'!$A$6:$A$5005,"&lt;"&amp;(Q206+1))))</f>
        <v/>
      </c>
      <c r="Q206" s="18" t="str">
        <f>IF(ISNUMBER(A206),INT(A206),0)</f>
        <v/>
      </c>
    </row>
    <row r="207" spans="1:17" x14ac:dyDescent="0.25">
      <c r="A207" s="16"/>
      <c r="B207" s="13"/>
      <c r="C207" s="14"/>
      <c r="D207" s="13"/>
      <c r="E207" s="15" t="str">
        <f>IF(COUNTA(A207:D207)=0,"",IF(NOT(ISNUMBER(A207)),"Укажите дату",IF(B207="","Укажите код",IF(NOT(AND(ISTEXT(B207),LEN(B207)&gt;0,LEN(B207)&lt;=30,ISNUMBER(FIND(LEFT(B207,1),"ABCDEFGHIJKLMNOPQRSTUVWXYZ")),SUMPRODUCT((MID(B207,{1,2,3,4,5,6,7,8,9,10,11,12,13,14,15,16,17,18,19,20,21,22,23,24,25,26,27,28,29,30},1)&lt;&gt;"")*ISERROR(FIND(MID(B207,{1,2,3,4,5,6,7,8,9,10,11,12,13,14,15,16,17,18,19,20,21,22,23,24,25,26,27,28,29,30},1),"ABCDEFGHIJKLMNOPQRSTUVWXYZ0123456789-_")))=0,ISERROR(VALUE(B207)))),"Недопустимый код: только латинские буквы A-Z в верхнем регистре, цифры, - и _; начало с буквы, до 30 символов (например MILK-001)",IF(SUMPRODUCT(--EXACT('Номенклатура'!$A$6:$A$205,B207))=0,"Код не найден",IF(SUMPRODUCT(--EXACT('Номенклатура'!$A$6:$A$205,B207))&gt;1,"Код повторяется в номенклатуре",IF(NOT(ISNUMBER(C207)),"Укажите фактическое количество",IF(C207&lt;0,"Факт не может быть меньше нуля",IF(NOT(ISNUMBER('Номенклатура'!$C$2)),"Укажите дату начала учёта",IF(Q207&lt;INT('Номенклатура'!$C$2),"Дата раньше начала учёта","ОК"))))))))))</f>
        <v/>
      </c>
      <c r="F207" s="15" t="str">
        <f>IF(E207&lt;&gt;"ОК","",INDEX('Номенклатура'!$B$6:$B$205,SUMPRODUCT(EXACT('Номенклатура'!$A$6:$A$205,B207)*(ROW('Номенклатура'!$A$6:$A$205)-5)))&amp;"")</f>
        <v/>
      </c>
      <c r="G207" s="17" t="str">
        <f>IF(E207&lt;&gt;"ОК","",INDEX('Номенклатура'!$D$6:$D$205,SUMPRODUCT(EXACT('Номенклатура'!$A$6:$A$205,B207)*(ROW('Номенклатура'!$A$6:$A$205)-5)))&amp;"")</f>
        <v/>
      </c>
      <c r="H207" s="18" t="str">
        <f>IF(E207&lt;&gt;"ОК","",ROUND(N(INDEX('Номенклатура'!$F$6:$F$205,SUMPRODUCT(EXACT('Номенклатура'!$A$6:$A$205,B207)*(ROW('Номенклатура'!$A$6:$A$205)-5))))+SUMIFS('Движения'!$F$6:$F$5005,'Движения'!$B$6:$B$5005,B207,'Движения'!$A$6:$A$5005,"&lt;"&amp;(Q207+1))-SUMIFS('Движения'!$F$6:$F$5005,'Движения'!$B$6:$B$5005,B207,'Движения'!$C$6:$C$5005,"Корректировка остатка",'Движения'!$A$6:$A$5005,"&gt;="&amp;Q207,'Движения'!$A$6:$A$5005,"&lt;"&amp;(Q207+1)),6))</f>
        <v/>
      </c>
      <c r="I207" s="18" t="str">
        <f>IF(E207&lt;&gt;"ОК","",ROUND(C207-H207,6))</f>
        <v/>
      </c>
      <c r="J207" s="21" t="str">
        <f>IF(E207&lt;&gt;"ОК","",IF(P207&gt;0,ABS(I207)/P207,"нет базы"))</f>
        <v/>
      </c>
      <c r="K207" s="17" t="str">
        <f>IF(E207&lt;&gt;"ОК","",IF(I207&lt;0,"Недостача",IF(I207&gt;0,"Излишек","Совпадает")))</f>
        <v/>
      </c>
      <c r="L207" s="18" t="str">
        <f>IF(E207&lt;&gt;"ОК","",ROUND(SUMIFS('Движения'!$F$6:$F$5005,'Движения'!$B$6:$B$5005,B207,'Движения'!$C$6:$C$5005,"Корректировка остатка",'Движения'!$A$6:$A$5005,"&gt;="&amp;Q207,'Движения'!$A$6:$A$5005,"&lt;"&amp;(Q207+1)),6))</f>
        <v/>
      </c>
      <c r="M207" s="18" t="str">
        <f>IF(E207&lt;&gt;"ОК","",ROUND(I207-L207,6))</f>
        <v/>
      </c>
      <c r="N207" s="15" t="str">
        <f>IF(E207&lt;&gt;"ОК","",IF(AND(I207=0,L207=0),"Корректировка не нужна",IF(M207=0,"Корректировка внесена",IF(L207=0,"Внесите корректировку на "&amp;DAY(Q207)&amp;"."&amp;MONTH(Q207)&amp;"."&amp;YEAR(Q207)&amp;": "&amp;IF(M207&gt;0,"+","")&amp;M207&amp;" "&amp;G207,"Проверьте корректировки: внесено "&amp;L207&amp;", нужно "&amp;I207&amp;" "&amp;G207))))</f>
        <v/>
      </c>
      <c r="O207" s="22" t="str">
        <f>IF(E207&lt;&gt;"ОК","",IF(SUMPRODUCT(MAX(($B$6:$B$1005=B207)*($Q$6:$Q$1005&lt;Q207)*($E$6:$E$1005="ОК")*$Q$6:$Q$1005))&gt;0,SUMPRODUCT(MAX(($B$6:$B$1005=B207)*($Q$6:$Q$1005&lt;Q207)*($E$6:$E$1005="ОК")*$Q$6:$Q$1005))+1,INT('Номенклатура'!$C$2)))</f>
        <v/>
      </c>
      <c r="P207" s="18" t="str">
        <f>IF(E207&lt;&gt;"ОК","",-(SUMIFS('Движения'!$F$6:$F$5005,'Движения'!$B$6:$B$5005,B207,'Движения'!$C$6:$C$5005,"Расход",'Движения'!$A$6:$A$5005,"&gt;="&amp;O207,'Движения'!$A$6:$A$5005,"&lt;"&amp;(Q207+1))+SUMIFS('Движения'!$F$6:$F$5005,'Движения'!$B$6:$B$5005,B207,'Движения'!$C$6:$C$5005,"Списание",'Движения'!$A$6:$A$5005,"&gt;="&amp;O207,'Движения'!$A$6:$A$5005,"&lt;"&amp;(Q207+1))))</f>
        <v/>
      </c>
      <c r="Q207" s="18" t="str">
        <f>IF(ISNUMBER(A207),INT(A207),0)</f>
        <v/>
      </c>
    </row>
    <row r="208" spans="1:17" x14ac:dyDescent="0.25">
      <c r="A208" s="16"/>
      <c r="B208" s="13"/>
      <c r="C208" s="14"/>
      <c r="D208" s="13"/>
      <c r="E208" s="15" t="str">
        <f>IF(COUNTA(A208:D208)=0,"",IF(NOT(ISNUMBER(A208)),"Укажите дату",IF(B208="","Укажите код",IF(NOT(AND(ISTEXT(B208),LEN(B208)&gt;0,LEN(B208)&lt;=30,ISNUMBER(FIND(LEFT(B208,1),"ABCDEFGHIJKLMNOPQRSTUVWXYZ")),SUMPRODUCT((MID(B208,{1,2,3,4,5,6,7,8,9,10,11,12,13,14,15,16,17,18,19,20,21,22,23,24,25,26,27,28,29,30},1)&lt;&gt;"")*ISERROR(FIND(MID(B208,{1,2,3,4,5,6,7,8,9,10,11,12,13,14,15,16,17,18,19,20,21,22,23,24,25,26,27,28,29,30},1),"ABCDEFGHIJKLMNOPQRSTUVWXYZ0123456789-_")))=0,ISERROR(VALUE(B208)))),"Недопустимый код: только латинские буквы A-Z в верхнем регистре, цифры, - и _; начало с буквы, до 30 символов (например MILK-001)",IF(SUMPRODUCT(--EXACT('Номенклатура'!$A$6:$A$205,B208))=0,"Код не найден",IF(SUMPRODUCT(--EXACT('Номенклатура'!$A$6:$A$205,B208))&gt;1,"Код повторяется в номенклатуре",IF(NOT(ISNUMBER(C208)),"Укажите фактическое количество",IF(C208&lt;0,"Факт не может быть меньше нуля",IF(NOT(ISNUMBER('Номенклатура'!$C$2)),"Укажите дату начала учёта",IF(Q208&lt;INT('Номенклатура'!$C$2),"Дата раньше начала учёта","ОК"))))))))))</f>
        <v/>
      </c>
      <c r="F208" s="15" t="str">
        <f>IF(E208&lt;&gt;"ОК","",INDEX('Номенклатура'!$B$6:$B$205,SUMPRODUCT(EXACT('Номенклатура'!$A$6:$A$205,B208)*(ROW('Номенклатура'!$A$6:$A$205)-5)))&amp;"")</f>
        <v/>
      </c>
      <c r="G208" s="17" t="str">
        <f>IF(E208&lt;&gt;"ОК","",INDEX('Номенклатура'!$D$6:$D$205,SUMPRODUCT(EXACT('Номенклатура'!$A$6:$A$205,B208)*(ROW('Номенклатура'!$A$6:$A$205)-5)))&amp;"")</f>
        <v/>
      </c>
      <c r="H208" s="18" t="str">
        <f>IF(E208&lt;&gt;"ОК","",ROUND(N(INDEX('Номенклатура'!$F$6:$F$205,SUMPRODUCT(EXACT('Номенклатура'!$A$6:$A$205,B208)*(ROW('Номенклатура'!$A$6:$A$205)-5))))+SUMIFS('Движения'!$F$6:$F$5005,'Движения'!$B$6:$B$5005,B208,'Движения'!$A$6:$A$5005,"&lt;"&amp;(Q208+1))-SUMIFS('Движения'!$F$6:$F$5005,'Движения'!$B$6:$B$5005,B208,'Движения'!$C$6:$C$5005,"Корректировка остатка",'Движения'!$A$6:$A$5005,"&gt;="&amp;Q208,'Движения'!$A$6:$A$5005,"&lt;"&amp;(Q208+1)),6))</f>
        <v/>
      </c>
      <c r="I208" s="18" t="str">
        <f>IF(E208&lt;&gt;"ОК","",ROUND(C208-H208,6))</f>
        <v/>
      </c>
      <c r="J208" s="21" t="str">
        <f>IF(E208&lt;&gt;"ОК","",IF(P208&gt;0,ABS(I208)/P208,"нет базы"))</f>
        <v/>
      </c>
      <c r="K208" s="17" t="str">
        <f>IF(E208&lt;&gt;"ОК","",IF(I208&lt;0,"Недостача",IF(I208&gt;0,"Излишек","Совпадает")))</f>
        <v/>
      </c>
      <c r="L208" s="18" t="str">
        <f>IF(E208&lt;&gt;"ОК","",ROUND(SUMIFS('Движения'!$F$6:$F$5005,'Движения'!$B$6:$B$5005,B208,'Движения'!$C$6:$C$5005,"Корректировка остатка",'Движения'!$A$6:$A$5005,"&gt;="&amp;Q208,'Движения'!$A$6:$A$5005,"&lt;"&amp;(Q208+1)),6))</f>
        <v/>
      </c>
      <c r="M208" s="18" t="str">
        <f>IF(E208&lt;&gt;"ОК","",ROUND(I208-L208,6))</f>
        <v/>
      </c>
      <c r="N208" s="15" t="str">
        <f>IF(E208&lt;&gt;"ОК","",IF(AND(I208=0,L208=0),"Корректировка не нужна",IF(M208=0,"Корректировка внесена",IF(L208=0,"Внесите корректировку на "&amp;DAY(Q208)&amp;"."&amp;MONTH(Q208)&amp;"."&amp;YEAR(Q208)&amp;": "&amp;IF(M208&gt;0,"+","")&amp;M208&amp;" "&amp;G208,"Проверьте корректировки: внесено "&amp;L208&amp;", нужно "&amp;I208&amp;" "&amp;G208))))</f>
        <v/>
      </c>
      <c r="O208" s="22" t="str">
        <f>IF(E208&lt;&gt;"ОК","",IF(SUMPRODUCT(MAX(($B$6:$B$1005=B208)*($Q$6:$Q$1005&lt;Q208)*($E$6:$E$1005="ОК")*$Q$6:$Q$1005))&gt;0,SUMPRODUCT(MAX(($B$6:$B$1005=B208)*($Q$6:$Q$1005&lt;Q208)*($E$6:$E$1005="ОК")*$Q$6:$Q$1005))+1,INT('Номенклатура'!$C$2)))</f>
        <v/>
      </c>
      <c r="P208" s="18" t="str">
        <f>IF(E208&lt;&gt;"ОК","",-(SUMIFS('Движения'!$F$6:$F$5005,'Движения'!$B$6:$B$5005,B208,'Движения'!$C$6:$C$5005,"Расход",'Движения'!$A$6:$A$5005,"&gt;="&amp;O208,'Движения'!$A$6:$A$5005,"&lt;"&amp;(Q208+1))+SUMIFS('Движения'!$F$6:$F$5005,'Движения'!$B$6:$B$5005,B208,'Движения'!$C$6:$C$5005,"Списание",'Движения'!$A$6:$A$5005,"&gt;="&amp;O208,'Движения'!$A$6:$A$5005,"&lt;"&amp;(Q208+1))))</f>
        <v/>
      </c>
      <c r="Q208" s="18" t="str">
        <f>IF(ISNUMBER(A208),INT(A208),0)</f>
        <v/>
      </c>
    </row>
    <row r="209" spans="1:17" x14ac:dyDescent="0.25">
      <c r="A209" s="16"/>
      <c r="B209" s="13"/>
      <c r="C209" s="14"/>
      <c r="D209" s="13"/>
      <c r="E209" s="15" t="str">
        <f>IF(COUNTA(A209:D209)=0,"",IF(NOT(ISNUMBER(A209)),"Укажите дату",IF(B209="","Укажите код",IF(NOT(AND(ISTEXT(B209),LEN(B209)&gt;0,LEN(B209)&lt;=30,ISNUMBER(FIND(LEFT(B209,1),"ABCDEFGHIJKLMNOPQRSTUVWXYZ")),SUMPRODUCT((MID(B209,{1,2,3,4,5,6,7,8,9,10,11,12,13,14,15,16,17,18,19,20,21,22,23,24,25,26,27,28,29,30},1)&lt;&gt;"")*ISERROR(FIND(MID(B209,{1,2,3,4,5,6,7,8,9,10,11,12,13,14,15,16,17,18,19,20,21,22,23,24,25,26,27,28,29,30},1),"ABCDEFGHIJKLMNOPQRSTUVWXYZ0123456789-_")))=0,ISERROR(VALUE(B209)))),"Недопустимый код: только латинские буквы A-Z в верхнем регистре, цифры, - и _; начало с буквы, до 30 символов (например MILK-001)",IF(SUMPRODUCT(--EXACT('Номенклатура'!$A$6:$A$205,B209))=0,"Код не найден",IF(SUMPRODUCT(--EXACT('Номенклатура'!$A$6:$A$205,B209))&gt;1,"Код повторяется в номенклатуре",IF(NOT(ISNUMBER(C209)),"Укажите фактическое количество",IF(C209&lt;0,"Факт не может быть меньше нуля",IF(NOT(ISNUMBER('Номенклатура'!$C$2)),"Укажите дату начала учёта",IF(Q209&lt;INT('Номенклатура'!$C$2),"Дата раньше начала учёта","ОК"))))))))))</f>
        <v/>
      </c>
      <c r="F209" s="15" t="str">
        <f>IF(E209&lt;&gt;"ОК","",INDEX('Номенклатура'!$B$6:$B$205,SUMPRODUCT(EXACT('Номенклатура'!$A$6:$A$205,B209)*(ROW('Номенклатура'!$A$6:$A$205)-5)))&amp;"")</f>
        <v/>
      </c>
      <c r="G209" s="17" t="str">
        <f>IF(E209&lt;&gt;"ОК","",INDEX('Номенклатура'!$D$6:$D$205,SUMPRODUCT(EXACT('Номенклатура'!$A$6:$A$205,B209)*(ROW('Номенклатура'!$A$6:$A$205)-5)))&amp;"")</f>
        <v/>
      </c>
      <c r="H209" s="18" t="str">
        <f>IF(E209&lt;&gt;"ОК","",ROUND(N(INDEX('Номенклатура'!$F$6:$F$205,SUMPRODUCT(EXACT('Номенклатура'!$A$6:$A$205,B209)*(ROW('Номенклатура'!$A$6:$A$205)-5))))+SUMIFS('Движения'!$F$6:$F$5005,'Движения'!$B$6:$B$5005,B209,'Движения'!$A$6:$A$5005,"&lt;"&amp;(Q209+1))-SUMIFS('Движения'!$F$6:$F$5005,'Движения'!$B$6:$B$5005,B209,'Движения'!$C$6:$C$5005,"Корректировка остатка",'Движения'!$A$6:$A$5005,"&gt;="&amp;Q209,'Движения'!$A$6:$A$5005,"&lt;"&amp;(Q209+1)),6))</f>
        <v/>
      </c>
      <c r="I209" s="18" t="str">
        <f>IF(E209&lt;&gt;"ОК","",ROUND(C209-H209,6))</f>
        <v/>
      </c>
      <c r="J209" s="21" t="str">
        <f>IF(E209&lt;&gt;"ОК","",IF(P209&gt;0,ABS(I209)/P209,"нет базы"))</f>
        <v/>
      </c>
      <c r="K209" s="17" t="str">
        <f>IF(E209&lt;&gt;"ОК","",IF(I209&lt;0,"Недостача",IF(I209&gt;0,"Излишек","Совпадает")))</f>
        <v/>
      </c>
      <c r="L209" s="18" t="str">
        <f>IF(E209&lt;&gt;"ОК","",ROUND(SUMIFS('Движения'!$F$6:$F$5005,'Движения'!$B$6:$B$5005,B209,'Движения'!$C$6:$C$5005,"Корректировка остатка",'Движения'!$A$6:$A$5005,"&gt;="&amp;Q209,'Движения'!$A$6:$A$5005,"&lt;"&amp;(Q209+1)),6))</f>
        <v/>
      </c>
      <c r="M209" s="18" t="str">
        <f>IF(E209&lt;&gt;"ОК","",ROUND(I209-L209,6))</f>
        <v/>
      </c>
      <c r="N209" s="15" t="str">
        <f>IF(E209&lt;&gt;"ОК","",IF(AND(I209=0,L209=0),"Корректировка не нужна",IF(M209=0,"Корректировка внесена",IF(L209=0,"Внесите корректировку на "&amp;DAY(Q209)&amp;"."&amp;MONTH(Q209)&amp;"."&amp;YEAR(Q209)&amp;": "&amp;IF(M209&gt;0,"+","")&amp;M209&amp;" "&amp;G209,"Проверьте корректировки: внесено "&amp;L209&amp;", нужно "&amp;I209&amp;" "&amp;G209))))</f>
        <v/>
      </c>
      <c r="O209" s="22" t="str">
        <f>IF(E209&lt;&gt;"ОК","",IF(SUMPRODUCT(MAX(($B$6:$B$1005=B209)*($Q$6:$Q$1005&lt;Q209)*($E$6:$E$1005="ОК")*$Q$6:$Q$1005))&gt;0,SUMPRODUCT(MAX(($B$6:$B$1005=B209)*($Q$6:$Q$1005&lt;Q209)*($E$6:$E$1005="ОК")*$Q$6:$Q$1005))+1,INT('Номенклатура'!$C$2)))</f>
        <v/>
      </c>
      <c r="P209" s="18" t="str">
        <f>IF(E209&lt;&gt;"ОК","",-(SUMIFS('Движения'!$F$6:$F$5005,'Движения'!$B$6:$B$5005,B209,'Движения'!$C$6:$C$5005,"Расход",'Движения'!$A$6:$A$5005,"&gt;="&amp;O209,'Движения'!$A$6:$A$5005,"&lt;"&amp;(Q209+1))+SUMIFS('Движения'!$F$6:$F$5005,'Движения'!$B$6:$B$5005,B209,'Движения'!$C$6:$C$5005,"Списание",'Движения'!$A$6:$A$5005,"&gt;="&amp;O209,'Движения'!$A$6:$A$5005,"&lt;"&amp;(Q209+1))))</f>
        <v/>
      </c>
      <c r="Q209" s="18" t="str">
        <f>IF(ISNUMBER(A209),INT(A209),0)</f>
        <v/>
      </c>
    </row>
    <row r="210" spans="1:17" x14ac:dyDescent="0.25">
      <c r="A210" s="16"/>
      <c r="B210" s="13"/>
      <c r="C210" s="14"/>
      <c r="D210" s="13"/>
      <c r="E210" s="15" t="str">
        <f>IF(COUNTA(A210:D210)=0,"",IF(NOT(ISNUMBER(A210)),"Укажите дату",IF(B210="","Укажите код",IF(NOT(AND(ISTEXT(B210),LEN(B210)&gt;0,LEN(B210)&lt;=30,ISNUMBER(FIND(LEFT(B210,1),"ABCDEFGHIJKLMNOPQRSTUVWXYZ")),SUMPRODUCT((MID(B210,{1,2,3,4,5,6,7,8,9,10,11,12,13,14,15,16,17,18,19,20,21,22,23,24,25,26,27,28,29,30},1)&lt;&gt;"")*ISERROR(FIND(MID(B210,{1,2,3,4,5,6,7,8,9,10,11,12,13,14,15,16,17,18,19,20,21,22,23,24,25,26,27,28,29,30},1),"ABCDEFGHIJKLMNOPQRSTUVWXYZ0123456789-_")))=0,ISERROR(VALUE(B210)))),"Недопустимый код: только латинские буквы A-Z в верхнем регистре, цифры, - и _; начало с буквы, до 30 символов (например MILK-001)",IF(SUMPRODUCT(--EXACT('Номенклатура'!$A$6:$A$205,B210))=0,"Код не найден",IF(SUMPRODUCT(--EXACT('Номенклатура'!$A$6:$A$205,B210))&gt;1,"Код повторяется в номенклатуре",IF(NOT(ISNUMBER(C210)),"Укажите фактическое количество",IF(C210&lt;0,"Факт не может быть меньше нуля",IF(NOT(ISNUMBER('Номенклатура'!$C$2)),"Укажите дату начала учёта",IF(Q210&lt;INT('Номенклатура'!$C$2),"Дата раньше начала учёта","ОК"))))))))))</f>
        <v/>
      </c>
      <c r="F210" s="15" t="str">
        <f>IF(E210&lt;&gt;"ОК","",INDEX('Номенклатура'!$B$6:$B$205,SUMPRODUCT(EXACT('Номенклатура'!$A$6:$A$205,B210)*(ROW('Номенклатура'!$A$6:$A$205)-5)))&amp;"")</f>
        <v/>
      </c>
      <c r="G210" s="17" t="str">
        <f>IF(E210&lt;&gt;"ОК","",INDEX('Номенклатура'!$D$6:$D$205,SUMPRODUCT(EXACT('Номенклатура'!$A$6:$A$205,B210)*(ROW('Номенклатура'!$A$6:$A$205)-5)))&amp;"")</f>
        <v/>
      </c>
      <c r="H210" s="18" t="str">
        <f>IF(E210&lt;&gt;"ОК","",ROUND(N(INDEX('Номенклатура'!$F$6:$F$205,SUMPRODUCT(EXACT('Номенклатура'!$A$6:$A$205,B210)*(ROW('Номенклатура'!$A$6:$A$205)-5))))+SUMIFS('Движения'!$F$6:$F$5005,'Движения'!$B$6:$B$5005,B210,'Движения'!$A$6:$A$5005,"&lt;"&amp;(Q210+1))-SUMIFS('Движения'!$F$6:$F$5005,'Движения'!$B$6:$B$5005,B210,'Движения'!$C$6:$C$5005,"Корректировка остатка",'Движения'!$A$6:$A$5005,"&gt;="&amp;Q210,'Движения'!$A$6:$A$5005,"&lt;"&amp;(Q210+1)),6))</f>
        <v/>
      </c>
      <c r="I210" s="18" t="str">
        <f>IF(E210&lt;&gt;"ОК","",ROUND(C210-H210,6))</f>
        <v/>
      </c>
      <c r="J210" s="21" t="str">
        <f>IF(E210&lt;&gt;"ОК","",IF(P210&gt;0,ABS(I210)/P210,"нет базы"))</f>
        <v/>
      </c>
      <c r="K210" s="17" t="str">
        <f>IF(E210&lt;&gt;"ОК","",IF(I210&lt;0,"Недостача",IF(I210&gt;0,"Излишек","Совпадает")))</f>
        <v/>
      </c>
      <c r="L210" s="18" t="str">
        <f>IF(E210&lt;&gt;"ОК","",ROUND(SUMIFS('Движения'!$F$6:$F$5005,'Движения'!$B$6:$B$5005,B210,'Движения'!$C$6:$C$5005,"Корректировка остатка",'Движения'!$A$6:$A$5005,"&gt;="&amp;Q210,'Движения'!$A$6:$A$5005,"&lt;"&amp;(Q210+1)),6))</f>
        <v/>
      </c>
      <c r="M210" s="18" t="str">
        <f>IF(E210&lt;&gt;"ОК","",ROUND(I210-L210,6))</f>
        <v/>
      </c>
      <c r="N210" s="15" t="str">
        <f>IF(E210&lt;&gt;"ОК","",IF(AND(I210=0,L210=0),"Корректировка не нужна",IF(M210=0,"Корректировка внесена",IF(L210=0,"Внесите корректировку на "&amp;DAY(Q210)&amp;"."&amp;MONTH(Q210)&amp;"."&amp;YEAR(Q210)&amp;": "&amp;IF(M210&gt;0,"+","")&amp;M210&amp;" "&amp;G210,"Проверьте корректировки: внесено "&amp;L210&amp;", нужно "&amp;I210&amp;" "&amp;G210))))</f>
        <v/>
      </c>
      <c r="O210" s="22" t="str">
        <f>IF(E210&lt;&gt;"ОК","",IF(SUMPRODUCT(MAX(($B$6:$B$1005=B210)*($Q$6:$Q$1005&lt;Q210)*($E$6:$E$1005="ОК")*$Q$6:$Q$1005))&gt;0,SUMPRODUCT(MAX(($B$6:$B$1005=B210)*($Q$6:$Q$1005&lt;Q210)*($E$6:$E$1005="ОК")*$Q$6:$Q$1005))+1,INT('Номенклатура'!$C$2)))</f>
        <v/>
      </c>
      <c r="P210" s="18" t="str">
        <f>IF(E210&lt;&gt;"ОК","",-(SUMIFS('Движения'!$F$6:$F$5005,'Движения'!$B$6:$B$5005,B210,'Движения'!$C$6:$C$5005,"Расход",'Движения'!$A$6:$A$5005,"&gt;="&amp;O210,'Движения'!$A$6:$A$5005,"&lt;"&amp;(Q210+1))+SUMIFS('Движения'!$F$6:$F$5005,'Движения'!$B$6:$B$5005,B210,'Движения'!$C$6:$C$5005,"Списание",'Движения'!$A$6:$A$5005,"&gt;="&amp;O210,'Движения'!$A$6:$A$5005,"&lt;"&amp;(Q210+1))))</f>
        <v/>
      </c>
      <c r="Q210" s="18" t="str">
        <f>IF(ISNUMBER(A210),INT(A210),0)</f>
        <v/>
      </c>
    </row>
    <row r="211" spans="1:17" x14ac:dyDescent="0.25">
      <c r="A211" s="16"/>
      <c r="B211" s="13"/>
      <c r="C211" s="14"/>
      <c r="D211" s="13"/>
      <c r="E211" s="15" t="str">
        <f>IF(COUNTA(A211:D211)=0,"",IF(NOT(ISNUMBER(A211)),"Укажите дату",IF(B211="","Укажите код",IF(NOT(AND(ISTEXT(B211),LEN(B211)&gt;0,LEN(B211)&lt;=30,ISNUMBER(FIND(LEFT(B211,1),"ABCDEFGHIJKLMNOPQRSTUVWXYZ")),SUMPRODUCT((MID(B211,{1,2,3,4,5,6,7,8,9,10,11,12,13,14,15,16,17,18,19,20,21,22,23,24,25,26,27,28,29,30},1)&lt;&gt;"")*ISERROR(FIND(MID(B211,{1,2,3,4,5,6,7,8,9,10,11,12,13,14,15,16,17,18,19,20,21,22,23,24,25,26,27,28,29,30},1),"ABCDEFGHIJKLMNOPQRSTUVWXYZ0123456789-_")))=0,ISERROR(VALUE(B211)))),"Недопустимый код: только латинские буквы A-Z в верхнем регистре, цифры, - и _; начало с буквы, до 30 символов (например MILK-001)",IF(SUMPRODUCT(--EXACT('Номенклатура'!$A$6:$A$205,B211))=0,"Код не найден",IF(SUMPRODUCT(--EXACT('Номенклатура'!$A$6:$A$205,B211))&gt;1,"Код повторяется в номенклатуре",IF(NOT(ISNUMBER(C211)),"Укажите фактическое количество",IF(C211&lt;0,"Факт не может быть меньше нуля",IF(NOT(ISNUMBER('Номенклатура'!$C$2)),"Укажите дату начала учёта",IF(Q211&lt;INT('Номенклатура'!$C$2),"Дата раньше начала учёта","ОК"))))))))))</f>
        <v/>
      </c>
      <c r="F211" s="15" t="str">
        <f>IF(E211&lt;&gt;"ОК","",INDEX('Номенклатура'!$B$6:$B$205,SUMPRODUCT(EXACT('Номенклатура'!$A$6:$A$205,B211)*(ROW('Номенклатура'!$A$6:$A$205)-5)))&amp;"")</f>
        <v/>
      </c>
      <c r="G211" s="17" t="str">
        <f>IF(E211&lt;&gt;"ОК","",INDEX('Номенклатура'!$D$6:$D$205,SUMPRODUCT(EXACT('Номенклатура'!$A$6:$A$205,B211)*(ROW('Номенклатура'!$A$6:$A$205)-5)))&amp;"")</f>
        <v/>
      </c>
      <c r="H211" s="18" t="str">
        <f>IF(E211&lt;&gt;"ОК","",ROUND(N(INDEX('Номенклатура'!$F$6:$F$205,SUMPRODUCT(EXACT('Номенклатура'!$A$6:$A$205,B211)*(ROW('Номенклатура'!$A$6:$A$205)-5))))+SUMIFS('Движения'!$F$6:$F$5005,'Движения'!$B$6:$B$5005,B211,'Движения'!$A$6:$A$5005,"&lt;"&amp;(Q211+1))-SUMIFS('Движения'!$F$6:$F$5005,'Движения'!$B$6:$B$5005,B211,'Движения'!$C$6:$C$5005,"Корректировка остатка",'Движения'!$A$6:$A$5005,"&gt;="&amp;Q211,'Движения'!$A$6:$A$5005,"&lt;"&amp;(Q211+1)),6))</f>
        <v/>
      </c>
      <c r="I211" s="18" t="str">
        <f>IF(E211&lt;&gt;"ОК","",ROUND(C211-H211,6))</f>
        <v/>
      </c>
      <c r="J211" s="21" t="str">
        <f>IF(E211&lt;&gt;"ОК","",IF(P211&gt;0,ABS(I211)/P211,"нет базы"))</f>
        <v/>
      </c>
      <c r="K211" s="17" t="str">
        <f>IF(E211&lt;&gt;"ОК","",IF(I211&lt;0,"Недостача",IF(I211&gt;0,"Излишек","Совпадает")))</f>
        <v/>
      </c>
      <c r="L211" s="18" t="str">
        <f>IF(E211&lt;&gt;"ОК","",ROUND(SUMIFS('Движения'!$F$6:$F$5005,'Движения'!$B$6:$B$5005,B211,'Движения'!$C$6:$C$5005,"Корректировка остатка",'Движения'!$A$6:$A$5005,"&gt;="&amp;Q211,'Движения'!$A$6:$A$5005,"&lt;"&amp;(Q211+1)),6))</f>
        <v/>
      </c>
      <c r="M211" s="18" t="str">
        <f>IF(E211&lt;&gt;"ОК","",ROUND(I211-L211,6))</f>
        <v/>
      </c>
      <c r="N211" s="15" t="str">
        <f>IF(E211&lt;&gt;"ОК","",IF(AND(I211=0,L211=0),"Корректировка не нужна",IF(M211=0,"Корректировка внесена",IF(L211=0,"Внесите корректировку на "&amp;DAY(Q211)&amp;"."&amp;MONTH(Q211)&amp;"."&amp;YEAR(Q211)&amp;": "&amp;IF(M211&gt;0,"+","")&amp;M211&amp;" "&amp;G211,"Проверьте корректировки: внесено "&amp;L211&amp;", нужно "&amp;I211&amp;" "&amp;G211))))</f>
        <v/>
      </c>
      <c r="O211" s="22" t="str">
        <f>IF(E211&lt;&gt;"ОК","",IF(SUMPRODUCT(MAX(($B$6:$B$1005=B211)*($Q$6:$Q$1005&lt;Q211)*($E$6:$E$1005="ОК")*$Q$6:$Q$1005))&gt;0,SUMPRODUCT(MAX(($B$6:$B$1005=B211)*($Q$6:$Q$1005&lt;Q211)*($E$6:$E$1005="ОК")*$Q$6:$Q$1005))+1,INT('Номенклатура'!$C$2)))</f>
        <v/>
      </c>
      <c r="P211" s="18" t="str">
        <f>IF(E211&lt;&gt;"ОК","",-(SUMIFS('Движения'!$F$6:$F$5005,'Движения'!$B$6:$B$5005,B211,'Движения'!$C$6:$C$5005,"Расход",'Движения'!$A$6:$A$5005,"&gt;="&amp;O211,'Движения'!$A$6:$A$5005,"&lt;"&amp;(Q211+1))+SUMIFS('Движения'!$F$6:$F$5005,'Движения'!$B$6:$B$5005,B211,'Движения'!$C$6:$C$5005,"Списание",'Движения'!$A$6:$A$5005,"&gt;="&amp;O211,'Движения'!$A$6:$A$5005,"&lt;"&amp;(Q211+1))))</f>
        <v/>
      </c>
      <c r="Q211" s="18" t="str">
        <f>IF(ISNUMBER(A211),INT(A211),0)</f>
        <v/>
      </c>
    </row>
    <row r="212" spans="1:17" x14ac:dyDescent="0.25">
      <c r="A212" s="16"/>
      <c r="B212" s="13"/>
      <c r="C212" s="14"/>
      <c r="D212" s="13"/>
      <c r="E212" s="15" t="str">
        <f>IF(COUNTA(A212:D212)=0,"",IF(NOT(ISNUMBER(A212)),"Укажите дату",IF(B212="","Укажите код",IF(NOT(AND(ISTEXT(B212),LEN(B212)&gt;0,LEN(B212)&lt;=30,ISNUMBER(FIND(LEFT(B212,1),"ABCDEFGHIJKLMNOPQRSTUVWXYZ")),SUMPRODUCT((MID(B212,{1,2,3,4,5,6,7,8,9,10,11,12,13,14,15,16,17,18,19,20,21,22,23,24,25,26,27,28,29,30},1)&lt;&gt;"")*ISERROR(FIND(MID(B212,{1,2,3,4,5,6,7,8,9,10,11,12,13,14,15,16,17,18,19,20,21,22,23,24,25,26,27,28,29,30},1),"ABCDEFGHIJKLMNOPQRSTUVWXYZ0123456789-_")))=0,ISERROR(VALUE(B212)))),"Недопустимый код: только латинские буквы A-Z в верхнем регистре, цифры, - и _; начало с буквы, до 30 символов (например MILK-001)",IF(SUMPRODUCT(--EXACT('Номенклатура'!$A$6:$A$205,B212))=0,"Код не найден",IF(SUMPRODUCT(--EXACT('Номенклатура'!$A$6:$A$205,B212))&gt;1,"Код повторяется в номенклатуре",IF(NOT(ISNUMBER(C212)),"Укажите фактическое количество",IF(C212&lt;0,"Факт не может быть меньше нуля",IF(NOT(ISNUMBER('Номенклатура'!$C$2)),"Укажите дату начала учёта",IF(Q212&lt;INT('Номенклатура'!$C$2),"Дата раньше начала учёта","ОК"))))))))))</f>
        <v/>
      </c>
      <c r="F212" s="15" t="str">
        <f>IF(E212&lt;&gt;"ОК","",INDEX('Номенклатура'!$B$6:$B$205,SUMPRODUCT(EXACT('Номенклатура'!$A$6:$A$205,B212)*(ROW('Номенклатура'!$A$6:$A$205)-5)))&amp;"")</f>
        <v/>
      </c>
      <c r="G212" s="17" t="str">
        <f>IF(E212&lt;&gt;"ОК","",INDEX('Номенклатура'!$D$6:$D$205,SUMPRODUCT(EXACT('Номенклатура'!$A$6:$A$205,B212)*(ROW('Номенклатура'!$A$6:$A$205)-5)))&amp;"")</f>
        <v/>
      </c>
      <c r="H212" s="18" t="str">
        <f>IF(E212&lt;&gt;"ОК","",ROUND(N(INDEX('Номенклатура'!$F$6:$F$205,SUMPRODUCT(EXACT('Номенклатура'!$A$6:$A$205,B212)*(ROW('Номенклатура'!$A$6:$A$205)-5))))+SUMIFS('Движения'!$F$6:$F$5005,'Движения'!$B$6:$B$5005,B212,'Движения'!$A$6:$A$5005,"&lt;"&amp;(Q212+1))-SUMIFS('Движения'!$F$6:$F$5005,'Движения'!$B$6:$B$5005,B212,'Движения'!$C$6:$C$5005,"Корректировка остатка",'Движения'!$A$6:$A$5005,"&gt;="&amp;Q212,'Движения'!$A$6:$A$5005,"&lt;"&amp;(Q212+1)),6))</f>
        <v/>
      </c>
      <c r="I212" s="18" t="str">
        <f>IF(E212&lt;&gt;"ОК","",ROUND(C212-H212,6))</f>
        <v/>
      </c>
      <c r="J212" s="21" t="str">
        <f>IF(E212&lt;&gt;"ОК","",IF(P212&gt;0,ABS(I212)/P212,"нет базы"))</f>
        <v/>
      </c>
      <c r="K212" s="17" t="str">
        <f>IF(E212&lt;&gt;"ОК","",IF(I212&lt;0,"Недостача",IF(I212&gt;0,"Излишек","Совпадает")))</f>
        <v/>
      </c>
      <c r="L212" s="18" t="str">
        <f>IF(E212&lt;&gt;"ОК","",ROUND(SUMIFS('Движения'!$F$6:$F$5005,'Движения'!$B$6:$B$5005,B212,'Движения'!$C$6:$C$5005,"Корректировка остатка",'Движения'!$A$6:$A$5005,"&gt;="&amp;Q212,'Движения'!$A$6:$A$5005,"&lt;"&amp;(Q212+1)),6))</f>
        <v/>
      </c>
      <c r="M212" s="18" t="str">
        <f>IF(E212&lt;&gt;"ОК","",ROUND(I212-L212,6))</f>
        <v/>
      </c>
      <c r="N212" s="15" t="str">
        <f>IF(E212&lt;&gt;"ОК","",IF(AND(I212=0,L212=0),"Корректировка не нужна",IF(M212=0,"Корректировка внесена",IF(L212=0,"Внесите корректировку на "&amp;DAY(Q212)&amp;"."&amp;MONTH(Q212)&amp;"."&amp;YEAR(Q212)&amp;": "&amp;IF(M212&gt;0,"+","")&amp;M212&amp;" "&amp;G212,"Проверьте корректировки: внесено "&amp;L212&amp;", нужно "&amp;I212&amp;" "&amp;G212))))</f>
        <v/>
      </c>
      <c r="O212" s="22" t="str">
        <f>IF(E212&lt;&gt;"ОК","",IF(SUMPRODUCT(MAX(($B$6:$B$1005=B212)*($Q$6:$Q$1005&lt;Q212)*($E$6:$E$1005="ОК")*$Q$6:$Q$1005))&gt;0,SUMPRODUCT(MAX(($B$6:$B$1005=B212)*($Q$6:$Q$1005&lt;Q212)*($E$6:$E$1005="ОК")*$Q$6:$Q$1005))+1,INT('Номенклатура'!$C$2)))</f>
        <v/>
      </c>
      <c r="P212" s="18" t="str">
        <f>IF(E212&lt;&gt;"ОК","",-(SUMIFS('Движения'!$F$6:$F$5005,'Движения'!$B$6:$B$5005,B212,'Движения'!$C$6:$C$5005,"Расход",'Движения'!$A$6:$A$5005,"&gt;="&amp;O212,'Движения'!$A$6:$A$5005,"&lt;"&amp;(Q212+1))+SUMIFS('Движения'!$F$6:$F$5005,'Движения'!$B$6:$B$5005,B212,'Движения'!$C$6:$C$5005,"Списание",'Движения'!$A$6:$A$5005,"&gt;="&amp;O212,'Движения'!$A$6:$A$5005,"&lt;"&amp;(Q212+1))))</f>
        <v/>
      </c>
      <c r="Q212" s="18" t="str">
        <f>IF(ISNUMBER(A212),INT(A212),0)</f>
        <v/>
      </c>
    </row>
    <row r="213" spans="1:17" x14ac:dyDescent="0.25">
      <c r="A213" s="16"/>
      <c r="B213" s="13"/>
      <c r="C213" s="14"/>
      <c r="D213" s="13"/>
      <c r="E213" s="15" t="str">
        <f>IF(COUNTA(A213:D213)=0,"",IF(NOT(ISNUMBER(A213)),"Укажите дату",IF(B213="","Укажите код",IF(NOT(AND(ISTEXT(B213),LEN(B213)&gt;0,LEN(B213)&lt;=30,ISNUMBER(FIND(LEFT(B213,1),"ABCDEFGHIJKLMNOPQRSTUVWXYZ")),SUMPRODUCT((MID(B213,{1,2,3,4,5,6,7,8,9,10,11,12,13,14,15,16,17,18,19,20,21,22,23,24,25,26,27,28,29,30},1)&lt;&gt;"")*ISERROR(FIND(MID(B213,{1,2,3,4,5,6,7,8,9,10,11,12,13,14,15,16,17,18,19,20,21,22,23,24,25,26,27,28,29,30},1),"ABCDEFGHIJKLMNOPQRSTUVWXYZ0123456789-_")))=0,ISERROR(VALUE(B213)))),"Недопустимый код: только латинские буквы A-Z в верхнем регистре, цифры, - и _; начало с буквы, до 30 символов (например MILK-001)",IF(SUMPRODUCT(--EXACT('Номенклатура'!$A$6:$A$205,B213))=0,"Код не найден",IF(SUMPRODUCT(--EXACT('Номенклатура'!$A$6:$A$205,B213))&gt;1,"Код повторяется в номенклатуре",IF(NOT(ISNUMBER(C213)),"Укажите фактическое количество",IF(C213&lt;0,"Факт не может быть меньше нуля",IF(NOT(ISNUMBER('Номенклатура'!$C$2)),"Укажите дату начала учёта",IF(Q213&lt;INT('Номенклатура'!$C$2),"Дата раньше начала учёта","ОК"))))))))))</f>
        <v/>
      </c>
      <c r="F213" s="15" t="str">
        <f>IF(E213&lt;&gt;"ОК","",INDEX('Номенклатура'!$B$6:$B$205,SUMPRODUCT(EXACT('Номенклатура'!$A$6:$A$205,B213)*(ROW('Номенклатура'!$A$6:$A$205)-5)))&amp;"")</f>
        <v/>
      </c>
      <c r="G213" s="17" t="str">
        <f>IF(E213&lt;&gt;"ОК","",INDEX('Номенклатура'!$D$6:$D$205,SUMPRODUCT(EXACT('Номенклатура'!$A$6:$A$205,B213)*(ROW('Номенклатура'!$A$6:$A$205)-5)))&amp;"")</f>
        <v/>
      </c>
      <c r="H213" s="18" t="str">
        <f>IF(E213&lt;&gt;"ОК","",ROUND(N(INDEX('Номенклатура'!$F$6:$F$205,SUMPRODUCT(EXACT('Номенклатура'!$A$6:$A$205,B213)*(ROW('Номенклатура'!$A$6:$A$205)-5))))+SUMIFS('Движения'!$F$6:$F$5005,'Движения'!$B$6:$B$5005,B213,'Движения'!$A$6:$A$5005,"&lt;"&amp;(Q213+1))-SUMIFS('Движения'!$F$6:$F$5005,'Движения'!$B$6:$B$5005,B213,'Движения'!$C$6:$C$5005,"Корректировка остатка",'Движения'!$A$6:$A$5005,"&gt;="&amp;Q213,'Движения'!$A$6:$A$5005,"&lt;"&amp;(Q213+1)),6))</f>
        <v/>
      </c>
      <c r="I213" s="18" t="str">
        <f>IF(E213&lt;&gt;"ОК","",ROUND(C213-H213,6))</f>
        <v/>
      </c>
      <c r="J213" s="21" t="str">
        <f>IF(E213&lt;&gt;"ОК","",IF(P213&gt;0,ABS(I213)/P213,"нет базы"))</f>
        <v/>
      </c>
      <c r="K213" s="17" t="str">
        <f>IF(E213&lt;&gt;"ОК","",IF(I213&lt;0,"Недостача",IF(I213&gt;0,"Излишек","Совпадает")))</f>
        <v/>
      </c>
      <c r="L213" s="18" t="str">
        <f>IF(E213&lt;&gt;"ОК","",ROUND(SUMIFS('Движения'!$F$6:$F$5005,'Движения'!$B$6:$B$5005,B213,'Движения'!$C$6:$C$5005,"Корректировка остатка",'Движения'!$A$6:$A$5005,"&gt;="&amp;Q213,'Движения'!$A$6:$A$5005,"&lt;"&amp;(Q213+1)),6))</f>
        <v/>
      </c>
      <c r="M213" s="18" t="str">
        <f>IF(E213&lt;&gt;"ОК","",ROUND(I213-L213,6))</f>
        <v/>
      </c>
      <c r="N213" s="15" t="str">
        <f>IF(E213&lt;&gt;"ОК","",IF(AND(I213=0,L213=0),"Корректировка не нужна",IF(M213=0,"Корректировка внесена",IF(L213=0,"Внесите корректировку на "&amp;DAY(Q213)&amp;"."&amp;MONTH(Q213)&amp;"."&amp;YEAR(Q213)&amp;": "&amp;IF(M213&gt;0,"+","")&amp;M213&amp;" "&amp;G213,"Проверьте корректировки: внесено "&amp;L213&amp;", нужно "&amp;I213&amp;" "&amp;G213))))</f>
        <v/>
      </c>
      <c r="O213" s="22" t="str">
        <f>IF(E213&lt;&gt;"ОК","",IF(SUMPRODUCT(MAX(($B$6:$B$1005=B213)*($Q$6:$Q$1005&lt;Q213)*($E$6:$E$1005="ОК")*$Q$6:$Q$1005))&gt;0,SUMPRODUCT(MAX(($B$6:$B$1005=B213)*($Q$6:$Q$1005&lt;Q213)*($E$6:$E$1005="ОК")*$Q$6:$Q$1005))+1,INT('Номенклатура'!$C$2)))</f>
        <v/>
      </c>
      <c r="P213" s="18" t="str">
        <f>IF(E213&lt;&gt;"ОК","",-(SUMIFS('Движения'!$F$6:$F$5005,'Движения'!$B$6:$B$5005,B213,'Движения'!$C$6:$C$5005,"Расход",'Движения'!$A$6:$A$5005,"&gt;="&amp;O213,'Движения'!$A$6:$A$5005,"&lt;"&amp;(Q213+1))+SUMIFS('Движения'!$F$6:$F$5005,'Движения'!$B$6:$B$5005,B213,'Движения'!$C$6:$C$5005,"Списание",'Движения'!$A$6:$A$5005,"&gt;="&amp;O213,'Движения'!$A$6:$A$5005,"&lt;"&amp;(Q213+1))))</f>
        <v/>
      </c>
      <c r="Q213" s="18" t="str">
        <f>IF(ISNUMBER(A213),INT(A213),0)</f>
        <v/>
      </c>
    </row>
    <row r="214" spans="1:17" x14ac:dyDescent="0.25">
      <c r="A214" s="16"/>
      <c r="B214" s="13"/>
      <c r="C214" s="14"/>
      <c r="D214" s="13"/>
      <c r="E214" s="15" t="str">
        <f>IF(COUNTA(A214:D214)=0,"",IF(NOT(ISNUMBER(A214)),"Укажите дату",IF(B214="","Укажите код",IF(NOT(AND(ISTEXT(B214),LEN(B214)&gt;0,LEN(B214)&lt;=30,ISNUMBER(FIND(LEFT(B214,1),"ABCDEFGHIJKLMNOPQRSTUVWXYZ")),SUMPRODUCT((MID(B214,{1,2,3,4,5,6,7,8,9,10,11,12,13,14,15,16,17,18,19,20,21,22,23,24,25,26,27,28,29,30},1)&lt;&gt;"")*ISERROR(FIND(MID(B214,{1,2,3,4,5,6,7,8,9,10,11,12,13,14,15,16,17,18,19,20,21,22,23,24,25,26,27,28,29,30},1),"ABCDEFGHIJKLMNOPQRSTUVWXYZ0123456789-_")))=0,ISERROR(VALUE(B214)))),"Недопустимый код: только латинские буквы A-Z в верхнем регистре, цифры, - и _; начало с буквы, до 30 символов (например MILK-001)",IF(SUMPRODUCT(--EXACT('Номенклатура'!$A$6:$A$205,B214))=0,"Код не найден",IF(SUMPRODUCT(--EXACT('Номенклатура'!$A$6:$A$205,B214))&gt;1,"Код повторяется в номенклатуре",IF(NOT(ISNUMBER(C214)),"Укажите фактическое количество",IF(C214&lt;0,"Факт не может быть меньше нуля",IF(NOT(ISNUMBER('Номенклатура'!$C$2)),"Укажите дату начала учёта",IF(Q214&lt;INT('Номенклатура'!$C$2),"Дата раньше начала учёта","ОК"))))))))))</f>
        <v/>
      </c>
      <c r="F214" s="15" t="str">
        <f>IF(E214&lt;&gt;"ОК","",INDEX('Номенклатура'!$B$6:$B$205,SUMPRODUCT(EXACT('Номенклатура'!$A$6:$A$205,B214)*(ROW('Номенклатура'!$A$6:$A$205)-5)))&amp;"")</f>
        <v/>
      </c>
      <c r="G214" s="17" t="str">
        <f>IF(E214&lt;&gt;"ОК","",INDEX('Номенклатура'!$D$6:$D$205,SUMPRODUCT(EXACT('Номенклатура'!$A$6:$A$205,B214)*(ROW('Номенклатура'!$A$6:$A$205)-5)))&amp;"")</f>
        <v/>
      </c>
      <c r="H214" s="18" t="str">
        <f>IF(E214&lt;&gt;"ОК","",ROUND(N(INDEX('Номенклатура'!$F$6:$F$205,SUMPRODUCT(EXACT('Номенклатура'!$A$6:$A$205,B214)*(ROW('Номенклатура'!$A$6:$A$205)-5))))+SUMIFS('Движения'!$F$6:$F$5005,'Движения'!$B$6:$B$5005,B214,'Движения'!$A$6:$A$5005,"&lt;"&amp;(Q214+1))-SUMIFS('Движения'!$F$6:$F$5005,'Движения'!$B$6:$B$5005,B214,'Движения'!$C$6:$C$5005,"Корректировка остатка",'Движения'!$A$6:$A$5005,"&gt;="&amp;Q214,'Движения'!$A$6:$A$5005,"&lt;"&amp;(Q214+1)),6))</f>
        <v/>
      </c>
      <c r="I214" s="18" t="str">
        <f>IF(E214&lt;&gt;"ОК","",ROUND(C214-H214,6))</f>
        <v/>
      </c>
      <c r="J214" s="21" t="str">
        <f>IF(E214&lt;&gt;"ОК","",IF(P214&gt;0,ABS(I214)/P214,"нет базы"))</f>
        <v/>
      </c>
      <c r="K214" s="17" t="str">
        <f>IF(E214&lt;&gt;"ОК","",IF(I214&lt;0,"Недостача",IF(I214&gt;0,"Излишек","Совпадает")))</f>
        <v/>
      </c>
      <c r="L214" s="18" t="str">
        <f>IF(E214&lt;&gt;"ОК","",ROUND(SUMIFS('Движения'!$F$6:$F$5005,'Движения'!$B$6:$B$5005,B214,'Движения'!$C$6:$C$5005,"Корректировка остатка",'Движения'!$A$6:$A$5005,"&gt;="&amp;Q214,'Движения'!$A$6:$A$5005,"&lt;"&amp;(Q214+1)),6))</f>
        <v/>
      </c>
      <c r="M214" s="18" t="str">
        <f>IF(E214&lt;&gt;"ОК","",ROUND(I214-L214,6))</f>
        <v/>
      </c>
      <c r="N214" s="15" t="str">
        <f>IF(E214&lt;&gt;"ОК","",IF(AND(I214=0,L214=0),"Корректировка не нужна",IF(M214=0,"Корректировка внесена",IF(L214=0,"Внесите корректировку на "&amp;DAY(Q214)&amp;"."&amp;MONTH(Q214)&amp;"."&amp;YEAR(Q214)&amp;": "&amp;IF(M214&gt;0,"+","")&amp;M214&amp;" "&amp;G214,"Проверьте корректировки: внесено "&amp;L214&amp;", нужно "&amp;I214&amp;" "&amp;G214))))</f>
        <v/>
      </c>
      <c r="O214" s="22" t="str">
        <f>IF(E214&lt;&gt;"ОК","",IF(SUMPRODUCT(MAX(($B$6:$B$1005=B214)*($Q$6:$Q$1005&lt;Q214)*($E$6:$E$1005="ОК")*$Q$6:$Q$1005))&gt;0,SUMPRODUCT(MAX(($B$6:$B$1005=B214)*($Q$6:$Q$1005&lt;Q214)*($E$6:$E$1005="ОК")*$Q$6:$Q$1005))+1,INT('Номенклатура'!$C$2)))</f>
        <v/>
      </c>
      <c r="P214" s="18" t="str">
        <f>IF(E214&lt;&gt;"ОК","",-(SUMIFS('Движения'!$F$6:$F$5005,'Движения'!$B$6:$B$5005,B214,'Движения'!$C$6:$C$5005,"Расход",'Движения'!$A$6:$A$5005,"&gt;="&amp;O214,'Движения'!$A$6:$A$5005,"&lt;"&amp;(Q214+1))+SUMIFS('Движения'!$F$6:$F$5005,'Движения'!$B$6:$B$5005,B214,'Движения'!$C$6:$C$5005,"Списание",'Движения'!$A$6:$A$5005,"&gt;="&amp;O214,'Движения'!$A$6:$A$5005,"&lt;"&amp;(Q214+1))))</f>
        <v/>
      </c>
      <c r="Q214" s="18" t="str">
        <f>IF(ISNUMBER(A214),INT(A214),0)</f>
        <v/>
      </c>
    </row>
    <row r="215" spans="1:17" x14ac:dyDescent="0.25">
      <c r="A215" s="16"/>
      <c r="B215" s="13"/>
      <c r="C215" s="14"/>
      <c r="D215" s="13"/>
      <c r="E215" s="15" t="str">
        <f>IF(COUNTA(A215:D215)=0,"",IF(NOT(ISNUMBER(A215)),"Укажите дату",IF(B215="","Укажите код",IF(NOT(AND(ISTEXT(B215),LEN(B215)&gt;0,LEN(B215)&lt;=30,ISNUMBER(FIND(LEFT(B215,1),"ABCDEFGHIJKLMNOPQRSTUVWXYZ")),SUMPRODUCT((MID(B215,{1,2,3,4,5,6,7,8,9,10,11,12,13,14,15,16,17,18,19,20,21,22,23,24,25,26,27,28,29,30},1)&lt;&gt;"")*ISERROR(FIND(MID(B215,{1,2,3,4,5,6,7,8,9,10,11,12,13,14,15,16,17,18,19,20,21,22,23,24,25,26,27,28,29,30},1),"ABCDEFGHIJKLMNOPQRSTUVWXYZ0123456789-_")))=0,ISERROR(VALUE(B215)))),"Недопустимый код: только латинские буквы A-Z в верхнем регистре, цифры, - и _; начало с буквы, до 30 символов (например MILK-001)",IF(SUMPRODUCT(--EXACT('Номенклатура'!$A$6:$A$205,B215))=0,"Код не найден",IF(SUMPRODUCT(--EXACT('Номенклатура'!$A$6:$A$205,B215))&gt;1,"Код повторяется в номенклатуре",IF(NOT(ISNUMBER(C215)),"Укажите фактическое количество",IF(C215&lt;0,"Факт не может быть меньше нуля",IF(NOT(ISNUMBER('Номенклатура'!$C$2)),"Укажите дату начала учёта",IF(Q215&lt;INT('Номенклатура'!$C$2),"Дата раньше начала учёта","ОК"))))))))))</f>
        <v/>
      </c>
      <c r="F215" s="15" t="str">
        <f>IF(E215&lt;&gt;"ОК","",INDEX('Номенклатура'!$B$6:$B$205,SUMPRODUCT(EXACT('Номенклатура'!$A$6:$A$205,B215)*(ROW('Номенклатура'!$A$6:$A$205)-5)))&amp;"")</f>
        <v/>
      </c>
      <c r="G215" s="17" t="str">
        <f>IF(E215&lt;&gt;"ОК","",INDEX('Номенклатура'!$D$6:$D$205,SUMPRODUCT(EXACT('Номенклатура'!$A$6:$A$205,B215)*(ROW('Номенклатура'!$A$6:$A$205)-5)))&amp;"")</f>
        <v/>
      </c>
      <c r="H215" s="18" t="str">
        <f>IF(E215&lt;&gt;"ОК","",ROUND(N(INDEX('Номенклатура'!$F$6:$F$205,SUMPRODUCT(EXACT('Номенклатура'!$A$6:$A$205,B215)*(ROW('Номенклатура'!$A$6:$A$205)-5))))+SUMIFS('Движения'!$F$6:$F$5005,'Движения'!$B$6:$B$5005,B215,'Движения'!$A$6:$A$5005,"&lt;"&amp;(Q215+1))-SUMIFS('Движения'!$F$6:$F$5005,'Движения'!$B$6:$B$5005,B215,'Движения'!$C$6:$C$5005,"Корректировка остатка",'Движения'!$A$6:$A$5005,"&gt;="&amp;Q215,'Движения'!$A$6:$A$5005,"&lt;"&amp;(Q215+1)),6))</f>
        <v/>
      </c>
      <c r="I215" s="18" t="str">
        <f>IF(E215&lt;&gt;"ОК","",ROUND(C215-H215,6))</f>
        <v/>
      </c>
      <c r="J215" s="21" t="str">
        <f>IF(E215&lt;&gt;"ОК","",IF(P215&gt;0,ABS(I215)/P215,"нет базы"))</f>
        <v/>
      </c>
      <c r="K215" s="17" t="str">
        <f>IF(E215&lt;&gt;"ОК","",IF(I215&lt;0,"Недостача",IF(I215&gt;0,"Излишек","Совпадает")))</f>
        <v/>
      </c>
      <c r="L215" s="18" t="str">
        <f>IF(E215&lt;&gt;"ОК","",ROUND(SUMIFS('Движения'!$F$6:$F$5005,'Движения'!$B$6:$B$5005,B215,'Движения'!$C$6:$C$5005,"Корректировка остатка",'Движения'!$A$6:$A$5005,"&gt;="&amp;Q215,'Движения'!$A$6:$A$5005,"&lt;"&amp;(Q215+1)),6))</f>
        <v/>
      </c>
      <c r="M215" s="18" t="str">
        <f>IF(E215&lt;&gt;"ОК","",ROUND(I215-L215,6))</f>
        <v/>
      </c>
      <c r="N215" s="15" t="str">
        <f>IF(E215&lt;&gt;"ОК","",IF(AND(I215=0,L215=0),"Корректировка не нужна",IF(M215=0,"Корректировка внесена",IF(L215=0,"Внесите корректировку на "&amp;DAY(Q215)&amp;"."&amp;MONTH(Q215)&amp;"."&amp;YEAR(Q215)&amp;": "&amp;IF(M215&gt;0,"+","")&amp;M215&amp;" "&amp;G215,"Проверьте корректировки: внесено "&amp;L215&amp;", нужно "&amp;I215&amp;" "&amp;G215))))</f>
        <v/>
      </c>
      <c r="O215" s="22" t="str">
        <f>IF(E215&lt;&gt;"ОК","",IF(SUMPRODUCT(MAX(($B$6:$B$1005=B215)*($Q$6:$Q$1005&lt;Q215)*($E$6:$E$1005="ОК")*$Q$6:$Q$1005))&gt;0,SUMPRODUCT(MAX(($B$6:$B$1005=B215)*($Q$6:$Q$1005&lt;Q215)*($E$6:$E$1005="ОК")*$Q$6:$Q$1005))+1,INT('Номенклатура'!$C$2)))</f>
        <v/>
      </c>
      <c r="P215" s="18" t="str">
        <f>IF(E215&lt;&gt;"ОК","",-(SUMIFS('Движения'!$F$6:$F$5005,'Движения'!$B$6:$B$5005,B215,'Движения'!$C$6:$C$5005,"Расход",'Движения'!$A$6:$A$5005,"&gt;="&amp;O215,'Движения'!$A$6:$A$5005,"&lt;"&amp;(Q215+1))+SUMIFS('Движения'!$F$6:$F$5005,'Движения'!$B$6:$B$5005,B215,'Движения'!$C$6:$C$5005,"Списание",'Движения'!$A$6:$A$5005,"&gt;="&amp;O215,'Движения'!$A$6:$A$5005,"&lt;"&amp;(Q215+1))))</f>
        <v/>
      </c>
      <c r="Q215" s="18" t="str">
        <f>IF(ISNUMBER(A215),INT(A215),0)</f>
        <v/>
      </c>
    </row>
    <row r="216" spans="1:17" x14ac:dyDescent="0.25">
      <c r="A216" s="16"/>
      <c r="B216" s="13"/>
      <c r="C216" s="14"/>
      <c r="D216" s="13"/>
      <c r="E216" s="15" t="str">
        <f>IF(COUNTA(A216:D216)=0,"",IF(NOT(ISNUMBER(A216)),"Укажите дату",IF(B216="","Укажите код",IF(NOT(AND(ISTEXT(B216),LEN(B216)&gt;0,LEN(B216)&lt;=30,ISNUMBER(FIND(LEFT(B216,1),"ABCDEFGHIJKLMNOPQRSTUVWXYZ")),SUMPRODUCT((MID(B216,{1,2,3,4,5,6,7,8,9,10,11,12,13,14,15,16,17,18,19,20,21,22,23,24,25,26,27,28,29,30},1)&lt;&gt;"")*ISERROR(FIND(MID(B216,{1,2,3,4,5,6,7,8,9,10,11,12,13,14,15,16,17,18,19,20,21,22,23,24,25,26,27,28,29,30},1),"ABCDEFGHIJKLMNOPQRSTUVWXYZ0123456789-_")))=0,ISERROR(VALUE(B216)))),"Недопустимый код: только латинские буквы A-Z в верхнем регистре, цифры, - и _; начало с буквы, до 30 символов (например MILK-001)",IF(SUMPRODUCT(--EXACT('Номенклатура'!$A$6:$A$205,B216))=0,"Код не найден",IF(SUMPRODUCT(--EXACT('Номенклатура'!$A$6:$A$205,B216))&gt;1,"Код повторяется в номенклатуре",IF(NOT(ISNUMBER(C216)),"Укажите фактическое количество",IF(C216&lt;0,"Факт не может быть меньше нуля",IF(NOT(ISNUMBER('Номенклатура'!$C$2)),"Укажите дату начала учёта",IF(Q216&lt;INT('Номенклатура'!$C$2),"Дата раньше начала учёта","ОК"))))))))))</f>
        <v/>
      </c>
      <c r="F216" s="15" t="str">
        <f>IF(E216&lt;&gt;"ОК","",INDEX('Номенклатура'!$B$6:$B$205,SUMPRODUCT(EXACT('Номенклатура'!$A$6:$A$205,B216)*(ROW('Номенклатура'!$A$6:$A$205)-5)))&amp;"")</f>
        <v/>
      </c>
      <c r="G216" s="17" t="str">
        <f>IF(E216&lt;&gt;"ОК","",INDEX('Номенклатура'!$D$6:$D$205,SUMPRODUCT(EXACT('Номенклатура'!$A$6:$A$205,B216)*(ROW('Номенклатура'!$A$6:$A$205)-5)))&amp;"")</f>
        <v/>
      </c>
      <c r="H216" s="18" t="str">
        <f>IF(E216&lt;&gt;"ОК","",ROUND(N(INDEX('Номенклатура'!$F$6:$F$205,SUMPRODUCT(EXACT('Номенклатура'!$A$6:$A$205,B216)*(ROW('Номенклатура'!$A$6:$A$205)-5))))+SUMIFS('Движения'!$F$6:$F$5005,'Движения'!$B$6:$B$5005,B216,'Движения'!$A$6:$A$5005,"&lt;"&amp;(Q216+1))-SUMIFS('Движения'!$F$6:$F$5005,'Движения'!$B$6:$B$5005,B216,'Движения'!$C$6:$C$5005,"Корректировка остатка",'Движения'!$A$6:$A$5005,"&gt;="&amp;Q216,'Движения'!$A$6:$A$5005,"&lt;"&amp;(Q216+1)),6))</f>
        <v/>
      </c>
      <c r="I216" s="18" t="str">
        <f>IF(E216&lt;&gt;"ОК","",ROUND(C216-H216,6))</f>
        <v/>
      </c>
      <c r="J216" s="21" t="str">
        <f>IF(E216&lt;&gt;"ОК","",IF(P216&gt;0,ABS(I216)/P216,"нет базы"))</f>
        <v/>
      </c>
      <c r="K216" s="17" t="str">
        <f>IF(E216&lt;&gt;"ОК","",IF(I216&lt;0,"Недостача",IF(I216&gt;0,"Излишек","Совпадает")))</f>
        <v/>
      </c>
      <c r="L216" s="18" t="str">
        <f>IF(E216&lt;&gt;"ОК","",ROUND(SUMIFS('Движения'!$F$6:$F$5005,'Движения'!$B$6:$B$5005,B216,'Движения'!$C$6:$C$5005,"Корректировка остатка",'Движения'!$A$6:$A$5005,"&gt;="&amp;Q216,'Движения'!$A$6:$A$5005,"&lt;"&amp;(Q216+1)),6))</f>
        <v/>
      </c>
      <c r="M216" s="18" t="str">
        <f>IF(E216&lt;&gt;"ОК","",ROUND(I216-L216,6))</f>
        <v/>
      </c>
      <c r="N216" s="15" t="str">
        <f>IF(E216&lt;&gt;"ОК","",IF(AND(I216=0,L216=0),"Корректировка не нужна",IF(M216=0,"Корректировка внесена",IF(L216=0,"Внесите корректировку на "&amp;DAY(Q216)&amp;"."&amp;MONTH(Q216)&amp;"."&amp;YEAR(Q216)&amp;": "&amp;IF(M216&gt;0,"+","")&amp;M216&amp;" "&amp;G216,"Проверьте корректировки: внесено "&amp;L216&amp;", нужно "&amp;I216&amp;" "&amp;G216))))</f>
        <v/>
      </c>
      <c r="O216" s="22" t="str">
        <f>IF(E216&lt;&gt;"ОК","",IF(SUMPRODUCT(MAX(($B$6:$B$1005=B216)*($Q$6:$Q$1005&lt;Q216)*($E$6:$E$1005="ОК")*$Q$6:$Q$1005))&gt;0,SUMPRODUCT(MAX(($B$6:$B$1005=B216)*($Q$6:$Q$1005&lt;Q216)*($E$6:$E$1005="ОК")*$Q$6:$Q$1005))+1,INT('Номенклатура'!$C$2)))</f>
        <v/>
      </c>
      <c r="P216" s="18" t="str">
        <f>IF(E216&lt;&gt;"ОК","",-(SUMIFS('Движения'!$F$6:$F$5005,'Движения'!$B$6:$B$5005,B216,'Движения'!$C$6:$C$5005,"Расход",'Движения'!$A$6:$A$5005,"&gt;="&amp;O216,'Движения'!$A$6:$A$5005,"&lt;"&amp;(Q216+1))+SUMIFS('Движения'!$F$6:$F$5005,'Движения'!$B$6:$B$5005,B216,'Движения'!$C$6:$C$5005,"Списание",'Движения'!$A$6:$A$5005,"&gt;="&amp;O216,'Движения'!$A$6:$A$5005,"&lt;"&amp;(Q216+1))))</f>
        <v/>
      </c>
      <c r="Q216" s="18" t="str">
        <f>IF(ISNUMBER(A216),INT(A216),0)</f>
        <v/>
      </c>
    </row>
    <row r="217" spans="1:17" x14ac:dyDescent="0.25">
      <c r="A217" s="16"/>
      <c r="B217" s="13"/>
      <c r="C217" s="14"/>
      <c r="D217" s="13"/>
      <c r="E217" s="15" t="str">
        <f>IF(COUNTA(A217:D217)=0,"",IF(NOT(ISNUMBER(A217)),"Укажите дату",IF(B217="","Укажите код",IF(NOT(AND(ISTEXT(B217),LEN(B217)&gt;0,LEN(B217)&lt;=30,ISNUMBER(FIND(LEFT(B217,1),"ABCDEFGHIJKLMNOPQRSTUVWXYZ")),SUMPRODUCT((MID(B217,{1,2,3,4,5,6,7,8,9,10,11,12,13,14,15,16,17,18,19,20,21,22,23,24,25,26,27,28,29,30},1)&lt;&gt;"")*ISERROR(FIND(MID(B217,{1,2,3,4,5,6,7,8,9,10,11,12,13,14,15,16,17,18,19,20,21,22,23,24,25,26,27,28,29,30},1),"ABCDEFGHIJKLMNOPQRSTUVWXYZ0123456789-_")))=0,ISERROR(VALUE(B217)))),"Недопустимый код: только латинские буквы A-Z в верхнем регистре, цифры, - и _; начало с буквы, до 30 символов (например MILK-001)",IF(SUMPRODUCT(--EXACT('Номенклатура'!$A$6:$A$205,B217))=0,"Код не найден",IF(SUMPRODUCT(--EXACT('Номенклатура'!$A$6:$A$205,B217))&gt;1,"Код повторяется в номенклатуре",IF(NOT(ISNUMBER(C217)),"Укажите фактическое количество",IF(C217&lt;0,"Факт не может быть меньше нуля",IF(NOT(ISNUMBER('Номенклатура'!$C$2)),"Укажите дату начала учёта",IF(Q217&lt;INT('Номенклатура'!$C$2),"Дата раньше начала учёта","ОК"))))))))))</f>
        <v/>
      </c>
      <c r="F217" s="15" t="str">
        <f>IF(E217&lt;&gt;"ОК","",INDEX('Номенклатура'!$B$6:$B$205,SUMPRODUCT(EXACT('Номенклатура'!$A$6:$A$205,B217)*(ROW('Номенклатура'!$A$6:$A$205)-5)))&amp;"")</f>
        <v/>
      </c>
      <c r="G217" s="17" t="str">
        <f>IF(E217&lt;&gt;"ОК","",INDEX('Номенклатура'!$D$6:$D$205,SUMPRODUCT(EXACT('Номенклатура'!$A$6:$A$205,B217)*(ROW('Номенклатура'!$A$6:$A$205)-5)))&amp;"")</f>
        <v/>
      </c>
      <c r="H217" s="18" t="str">
        <f>IF(E217&lt;&gt;"ОК","",ROUND(N(INDEX('Номенклатура'!$F$6:$F$205,SUMPRODUCT(EXACT('Номенклатура'!$A$6:$A$205,B217)*(ROW('Номенклатура'!$A$6:$A$205)-5))))+SUMIFS('Движения'!$F$6:$F$5005,'Движения'!$B$6:$B$5005,B217,'Движения'!$A$6:$A$5005,"&lt;"&amp;(Q217+1))-SUMIFS('Движения'!$F$6:$F$5005,'Движения'!$B$6:$B$5005,B217,'Движения'!$C$6:$C$5005,"Корректировка остатка",'Движения'!$A$6:$A$5005,"&gt;="&amp;Q217,'Движения'!$A$6:$A$5005,"&lt;"&amp;(Q217+1)),6))</f>
        <v/>
      </c>
      <c r="I217" s="18" t="str">
        <f>IF(E217&lt;&gt;"ОК","",ROUND(C217-H217,6))</f>
        <v/>
      </c>
      <c r="J217" s="21" t="str">
        <f>IF(E217&lt;&gt;"ОК","",IF(P217&gt;0,ABS(I217)/P217,"нет базы"))</f>
        <v/>
      </c>
      <c r="K217" s="17" t="str">
        <f>IF(E217&lt;&gt;"ОК","",IF(I217&lt;0,"Недостача",IF(I217&gt;0,"Излишек","Совпадает")))</f>
        <v/>
      </c>
      <c r="L217" s="18" t="str">
        <f>IF(E217&lt;&gt;"ОК","",ROUND(SUMIFS('Движения'!$F$6:$F$5005,'Движения'!$B$6:$B$5005,B217,'Движения'!$C$6:$C$5005,"Корректировка остатка",'Движения'!$A$6:$A$5005,"&gt;="&amp;Q217,'Движения'!$A$6:$A$5005,"&lt;"&amp;(Q217+1)),6))</f>
        <v/>
      </c>
      <c r="M217" s="18" t="str">
        <f>IF(E217&lt;&gt;"ОК","",ROUND(I217-L217,6))</f>
        <v/>
      </c>
      <c r="N217" s="15" t="str">
        <f>IF(E217&lt;&gt;"ОК","",IF(AND(I217=0,L217=0),"Корректировка не нужна",IF(M217=0,"Корректировка внесена",IF(L217=0,"Внесите корректировку на "&amp;DAY(Q217)&amp;"."&amp;MONTH(Q217)&amp;"."&amp;YEAR(Q217)&amp;": "&amp;IF(M217&gt;0,"+","")&amp;M217&amp;" "&amp;G217,"Проверьте корректировки: внесено "&amp;L217&amp;", нужно "&amp;I217&amp;" "&amp;G217))))</f>
        <v/>
      </c>
      <c r="O217" s="22" t="str">
        <f>IF(E217&lt;&gt;"ОК","",IF(SUMPRODUCT(MAX(($B$6:$B$1005=B217)*($Q$6:$Q$1005&lt;Q217)*($E$6:$E$1005="ОК")*$Q$6:$Q$1005))&gt;0,SUMPRODUCT(MAX(($B$6:$B$1005=B217)*($Q$6:$Q$1005&lt;Q217)*($E$6:$E$1005="ОК")*$Q$6:$Q$1005))+1,INT('Номенклатура'!$C$2)))</f>
        <v/>
      </c>
      <c r="P217" s="18" t="str">
        <f>IF(E217&lt;&gt;"ОК","",-(SUMIFS('Движения'!$F$6:$F$5005,'Движения'!$B$6:$B$5005,B217,'Движения'!$C$6:$C$5005,"Расход",'Движения'!$A$6:$A$5005,"&gt;="&amp;O217,'Движения'!$A$6:$A$5005,"&lt;"&amp;(Q217+1))+SUMIFS('Движения'!$F$6:$F$5005,'Движения'!$B$6:$B$5005,B217,'Движения'!$C$6:$C$5005,"Списание",'Движения'!$A$6:$A$5005,"&gt;="&amp;O217,'Движения'!$A$6:$A$5005,"&lt;"&amp;(Q217+1))))</f>
        <v/>
      </c>
      <c r="Q217" s="18" t="str">
        <f>IF(ISNUMBER(A217),INT(A217),0)</f>
        <v/>
      </c>
    </row>
    <row r="218" spans="1:17" x14ac:dyDescent="0.25">
      <c r="A218" s="16"/>
      <c r="B218" s="13"/>
      <c r="C218" s="14"/>
      <c r="D218" s="13"/>
      <c r="E218" s="15" t="str">
        <f>IF(COUNTA(A218:D218)=0,"",IF(NOT(ISNUMBER(A218)),"Укажите дату",IF(B218="","Укажите код",IF(NOT(AND(ISTEXT(B218),LEN(B218)&gt;0,LEN(B218)&lt;=30,ISNUMBER(FIND(LEFT(B218,1),"ABCDEFGHIJKLMNOPQRSTUVWXYZ")),SUMPRODUCT((MID(B218,{1,2,3,4,5,6,7,8,9,10,11,12,13,14,15,16,17,18,19,20,21,22,23,24,25,26,27,28,29,30},1)&lt;&gt;"")*ISERROR(FIND(MID(B218,{1,2,3,4,5,6,7,8,9,10,11,12,13,14,15,16,17,18,19,20,21,22,23,24,25,26,27,28,29,30},1),"ABCDEFGHIJKLMNOPQRSTUVWXYZ0123456789-_")))=0,ISERROR(VALUE(B218)))),"Недопустимый код: только латинские буквы A-Z в верхнем регистре, цифры, - и _; начало с буквы, до 30 символов (например MILK-001)",IF(SUMPRODUCT(--EXACT('Номенклатура'!$A$6:$A$205,B218))=0,"Код не найден",IF(SUMPRODUCT(--EXACT('Номенклатура'!$A$6:$A$205,B218))&gt;1,"Код повторяется в номенклатуре",IF(NOT(ISNUMBER(C218)),"Укажите фактическое количество",IF(C218&lt;0,"Факт не может быть меньше нуля",IF(NOT(ISNUMBER('Номенклатура'!$C$2)),"Укажите дату начала учёта",IF(Q218&lt;INT('Номенклатура'!$C$2),"Дата раньше начала учёта","ОК"))))))))))</f>
        <v/>
      </c>
      <c r="F218" s="15" t="str">
        <f>IF(E218&lt;&gt;"ОК","",INDEX('Номенклатура'!$B$6:$B$205,SUMPRODUCT(EXACT('Номенклатура'!$A$6:$A$205,B218)*(ROW('Номенклатура'!$A$6:$A$205)-5)))&amp;"")</f>
        <v/>
      </c>
      <c r="G218" s="17" t="str">
        <f>IF(E218&lt;&gt;"ОК","",INDEX('Номенклатура'!$D$6:$D$205,SUMPRODUCT(EXACT('Номенклатура'!$A$6:$A$205,B218)*(ROW('Номенклатура'!$A$6:$A$205)-5)))&amp;"")</f>
        <v/>
      </c>
      <c r="H218" s="18" t="str">
        <f>IF(E218&lt;&gt;"ОК","",ROUND(N(INDEX('Номенклатура'!$F$6:$F$205,SUMPRODUCT(EXACT('Номенклатура'!$A$6:$A$205,B218)*(ROW('Номенклатура'!$A$6:$A$205)-5))))+SUMIFS('Движения'!$F$6:$F$5005,'Движения'!$B$6:$B$5005,B218,'Движения'!$A$6:$A$5005,"&lt;"&amp;(Q218+1))-SUMIFS('Движения'!$F$6:$F$5005,'Движения'!$B$6:$B$5005,B218,'Движения'!$C$6:$C$5005,"Корректировка остатка",'Движения'!$A$6:$A$5005,"&gt;="&amp;Q218,'Движения'!$A$6:$A$5005,"&lt;"&amp;(Q218+1)),6))</f>
        <v/>
      </c>
      <c r="I218" s="18" t="str">
        <f>IF(E218&lt;&gt;"ОК","",ROUND(C218-H218,6))</f>
        <v/>
      </c>
      <c r="J218" s="21" t="str">
        <f>IF(E218&lt;&gt;"ОК","",IF(P218&gt;0,ABS(I218)/P218,"нет базы"))</f>
        <v/>
      </c>
      <c r="K218" s="17" t="str">
        <f>IF(E218&lt;&gt;"ОК","",IF(I218&lt;0,"Недостача",IF(I218&gt;0,"Излишек","Совпадает")))</f>
        <v/>
      </c>
      <c r="L218" s="18" t="str">
        <f>IF(E218&lt;&gt;"ОК","",ROUND(SUMIFS('Движения'!$F$6:$F$5005,'Движения'!$B$6:$B$5005,B218,'Движения'!$C$6:$C$5005,"Корректировка остатка",'Движения'!$A$6:$A$5005,"&gt;="&amp;Q218,'Движения'!$A$6:$A$5005,"&lt;"&amp;(Q218+1)),6))</f>
        <v/>
      </c>
      <c r="M218" s="18" t="str">
        <f>IF(E218&lt;&gt;"ОК","",ROUND(I218-L218,6))</f>
        <v/>
      </c>
      <c r="N218" s="15" t="str">
        <f>IF(E218&lt;&gt;"ОК","",IF(AND(I218=0,L218=0),"Корректировка не нужна",IF(M218=0,"Корректировка внесена",IF(L218=0,"Внесите корректировку на "&amp;DAY(Q218)&amp;"."&amp;MONTH(Q218)&amp;"."&amp;YEAR(Q218)&amp;": "&amp;IF(M218&gt;0,"+","")&amp;M218&amp;" "&amp;G218,"Проверьте корректировки: внесено "&amp;L218&amp;", нужно "&amp;I218&amp;" "&amp;G218))))</f>
        <v/>
      </c>
      <c r="O218" s="22" t="str">
        <f>IF(E218&lt;&gt;"ОК","",IF(SUMPRODUCT(MAX(($B$6:$B$1005=B218)*($Q$6:$Q$1005&lt;Q218)*($E$6:$E$1005="ОК")*$Q$6:$Q$1005))&gt;0,SUMPRODUCT(MAX(($B$6:$B$1005=B218)*($Q$6:$Q$1005&lt;Q218)*($E$6:$E$1005="ОК")*$Q$6:$Q$1005))+1,INT('Номенклатура'!$C$2)))</f>
        <v/>
      </c>
      <c r="P218" s="18" t="str">
        <f>IF(E218&lt;&gt;"ОК","",-(SUMIFS('Движения'!$F$6:$F$5005,'Движения'!$B$6:$B$5005,B218,'Движения'!$C$6:$C$5005,"Расход",'Движения'!$A$6:$A$5005,"&gt;="&amp;O218,'Движения'!$A$6:$A$5005,"&lt;"&amp;(Q218+1))+SUMIFS('Движения'!$F$6:$F$5005,'Движения'!$B$6:$B$5005,B218,'Движения'!$C$6:$C$5005,"Списание",'Движения'!$A$6:$A$5005,"&gt;="&amp;O218,'Движения'!$A$6:$A$5005,"&lt;"&amp;(Q218+1))))</f>
        <v/>
      </c>
      <c r="Q218" s="18" t="str">
        <f>IF(ISNUMBER(A218),INT(A218),0)</f>
        <v/>
      </c>
    </row>
    <row r="219" spans="1:17" x14ac:dyDescent="0.25">
      <c r="A219" s="16"/>
      <c r="B219" s="13"/>
      <c r="C219" s="14"/>
      <c r="D219" s="13"/>
      <c r="E219" s="15" t="str">
        <f>IF(COUNTA(A219:D219)=0,"",IF(NOT(ISNUMBER(A219)),"Укажите дату",IF(B219="","Укажите код",IF(NOT(AND(ISTEXT(B219),LEN(B219)&gt;0,LEN(B219)&lt;=30,ISNUMBER(FIND(LEFT(B219,1),"ABCDEFGHIJKLMNOPQRSTUVWXYZ")),SUMPRODUCT((MID(B219,{1,2,3,4,5,6,7,8,9,10,11,12,13,14,15,16,17,18,19,20,21,22,23,24,25,26,27,28,29,30},1)&lt;&gt;"")*ISERROR(FIND(MID(B219,{1,2,3,4,5,6,7,8,9,10,11,12,13,14,15,16,17,18,19,20,21,22,23,24,25,26,27,28,29,30},1),"ABCDEFGHIJKLMNOPQRSTUVWXYZ0123456789-_")))=0,ISERROR(VALUE(B219)))),"Недопустимый код: только латинские буквы A-Z в верхнем регистре, цифры, - и _; начало с буквы, до 30 символов (например MILK-001)",IF(SUMPRODUCT(--EXACT('Номенклатура'!$A$6:$A$205,B219))=0,"Код не найден",IF(SUMPRODUCT(--EXACT('Номенклатура'!$A$6:$A$205,B219))&gt;1,"Код повторяется в номенклатуре",IF(NOT(ISNUMBER(C219)),"Укажите фактическое количество",IF(C219&lt;0,"Факт не может быть меньше нуля",IF(NOT(ISNUMBER('Номенклатура'!$C$2)),"Укажите дату начала учёта",IF(Q219&lt;INT('Номенклатура'!$C$2),"Дата раньше начала учёта","ОК"))))))))))</f>
        <v/>
      </c>
      <c r="F219" s="15" t="str">
        <f>IF(E219&lt;&gt;"ОК","",INDEX('Номенклатура'!$B$6:$B$205,SUMPRODUCT(EXACT('Номенклатура'!$A$6:$A$205,B219)*(ROW('Номенклатура'!$A$6:$A$205)-5)))&amp;"")</f>
        <v/>
      </c>
      <c r="G219" s="17" t="str">
        <f>IF(E219&lt;&gt;"ОК","",INDEX('Номенклатура'!$D$6:$D$205,SUMPRODUCT(EXACT('Номенклатура'!$A$6:$A$205,B219)*(ROW('Номенклатура'!$A$6:$A$205)-5)))&amp;"")</f>
        <v/>
      </c>
      <c r="H219" s="18" t="str">
        <f>IF(E219&lt;&gt;"ОК","",ROUND(N(INDEX('Номенклатура'!$F$6:$F$205,SUMPRODUCT(EXACT('Номенклатура'!$A$6:$A$205,B219)*(ROW('Номенклатура'!$A$6:$A$205)-5))))+SUMIFS('Движения'!$F$6:$F$5005,'Движения'!$B$6:$B$5005,B219,'Движения'!$A$6:$A$5005,"&lt;"&amp;(Q219+1))-SUMIFS('Движения'!$F$6:$F$5005,'Движения'!$B$6:$B$5005,B219,'Движения'!$C$6:$C$5005,"Корректировка остатка",'Движения'!$A$6:$A$5005,"&gt;="&amp;Q219,'Движения'!$A$6:$A$5005,"&lt;"&amp;(Q219+1)),6))</f>
        <v/>
      </c>
      <c r="I219" s="18" t="str">
        <f>IF(E219&lt;&gt;"ОК","",ROUND(C219-H219,6))</f>
        <v/>
      </c>
      <c r="J219" s="21" t="str">
        <f>IF(E219&lt;&gt;"ОК","",IF(P219&gt;0,ABS(I219)/P219,"нет базы"))</f>
        <v/>
      </c>
      <c r="K219" s="17" t="str">
        <f>IF(E219&lt;&gt;"ОК","",IF(I219&lt;0,"Недостача",IF(I219&gt;0,"Излишек","Совпадает")))</f>
        <v/>
      </c>
      <c r="L219" s="18" t="str">
        <f>IF(E219&lt;&gt;"ОК","",ROUND(SUMIFS('Движения'!$F$6:$F$5005,'Движения'!$B$6:$B$5005,B219,'Движения'!$C$6:$C$5005,"Корректировка остатка",'Движения'!$A$6:$A$5005,"&gt;="&amp;Q219,'Движения'!$A$6:$A$5005,"&lt;"&amp;(Q219+1)),6))</f>
        <v/>
      </c>
      <c r="M219" s="18" t="str">
        <f>IF(E219&lt;&gt;"ОК","",ROUND(I219-L219,6))</f>
        <v/>
      </c>
      <c r="N219" s="15" t="str">
        <f>IF(E219&lt;&gt;"ОК","",IF(AND(I219=0,L219=0),"Корректировка не нужна",IF(M219=0,"Корректировка внесена",IF(L219=0,"Внесите корректировку на "&amp;DAY(Q219)&amp;"."&amp;MONTH(Q219)&amp;"."&amp;YEAR(Q219)&amp;": "&amp;IF(M219&gt;0,"+","")&amp;M219&amp;" "&amp;G219,"Проверьте корректировки: внесено "&amp;L219&amp;", нужно "&amp;I219&amp;" "&amp;G219))))</f>
        <v/>
      </c>
      <c r="O219" s="22" t="str">
        <f>IF(E219&lt;&gt;"ОК","",IF(SUMPRODUCT(MAX(($B$6:$B$1005=B219)*($Q$6:$Q$1005&lt;Q219)*($E$6:$E$1005="ОК")*$Q$6:$Q$1005))&gt;0,SUMPRODUCT(MAX(($B$6:$B$1005=B219)*($Q$6:$Q$1005&lt;Q219)*($E$6:$E$1005="ОК")*$Q$6:$Q$1005))+1,INT('Номенклатура'!$C$2)))</f>
        <v/>
      </c>
      <c r="P219" s="18" t="str">
        <f>IF(E219&lt;&gt;"ОК","",-(SUMIFS('Движения'!$F$6:$F$5005,'Движения'!$B$6:$B$5005,B219,'Движения'!$C$6:$C$5005,"Расход",'Движения'!$A$6:$A$5005,"&gt;="&amp;O219,'Движения'!$A$6:$A$5005,"&lt;"&amp;(Q219+1))+SUMIFS('Движения'!$F$6:$F$5005,'Движения'!$B$6:$B$5005,B219,'Движения'!$C$6:$C$5005,"Списание",'Движения'!$A$6:$A$5005,"&gt;="&amp;O219,'Движения'!$A$6:$A$5005,"&lt;"&amp;(Q219+1))))</f>
        <v/>
      </c>
      <c r="Q219" s="18" t="str">
        <f>IF(ISNUMBER(A219),INT(A219),0)</f>
        <v/>
      </c>
    </row>
    <row r="220" spans="1:17" x14ac:dyDescent="0.25">
      <c r="A220" s="16"/>
      <c r="B220" s="13"/>
      <c r="C220" s="14"/>
      <c r="D220" s="13"/>
      <c r="E220" s="15" t="str">
        <f>IF(COUNTA(A220:D220)=0,"",IF(NOT(ISNUMBER(A220)),"Укажите дату",IF(B220="","Укажите код",IF(NOT(AND(ISTEXT(B220),LEN(B220)&gt;0,LEN(B220)&lt;=30,ISNUMBER(FIND(LEFT(B220,1),"ABCDEFGHIJKLMNOPQRSTUVWXYZ")),SUMPRODUCT((MID(B220,{1,2,3,4,5,6,7,8,9,10,11,12,13,14,15,16,17,18,19,20,21,22,23,24,25,26,27,28,29,30},1)&lt;&gt;"")*ISERROR(FIND(MID(B220,{1,2,3,4,5,6,7,8,9,10,11,12,13,14,15,16,17,18,19,20,21,22,23,24,25,26,27,28,29,30},1),"ABCDEFGHIJKLMNOPQRSTUVWXYZ0123456789-_")))=0,ISERROR(VALUE(B220)))),"Недопустимый код: только латинские буквы A-Z в верхнем регистре, цифры, - и _; начало с буквы, до 30 символов (например MILK-001)",IF(SUMPRODUCT(--EXACT('Номенклатура'!$A$6:$A$205,B220))=0,"Код не найден",IF(SUMPRODUCT(--EXACT('Номенклатура'!$A$6:$A$205,B220))&gt;1,"Код повторяется в номенклатуре",IF(NOT(ISNUMBER(C220)),"Укажите фактическое количество",IF(C220&lt;0,"Факт не может быть меньше нуля",IF(NOT(ISNUMBER('Номенклатура'!$C$2)),"Укажите дату начала учёта",IF(Q220&lt;INT('Номенклатура'!$C$2),"Дата раньше начала учёта","ОК"))))))))))</f>
        <v/>
      </c>
      <c r="F220" s="15" t="str">
        <f>IF(E220&lt;&gt;"ОК","",INDEX('Номенклатура'!$B$6:$B$205,SUMPRODUCT(EXACT('Номенклатура'!$A$6:$A$205,B220)*(ROW('Номенклатура'!$A$6:$A$205)-5)))&amp;"")</f>
        <v/>
      </c>
      <c r="G220" s="17" t="str">
        <f>IF(E220&lt;&gt;"ОК","",INDEX('Номенклатура'!$D$6:$D$205,SUMPRODUCT(EXACT('Номенклатура'!$A$6:$A$205,B220)*(ROW('Номенклатура'!$A$6:$A$205)-5)))&amp;"")</f>
        <v/>
      </c>
      <c r="H220" s="18" t="str">
        <f>IF(E220&lt;&gt;"ОК","",ROUND(N(INDEX('Номенклатура'!$F$6:$F$205,SUMPRODUCT(EXACT('Номенклатура'!$A$6:$A$205,B220)*(ROW('Номенклатура'!$A$6:$A$205)-5))))+SUMIFS('Движения'!$F$6:$F$5005,'Движения'!$B$6:$B$5005,B220,'Движения'!$A$6:$A$5005,"&lt;"&amp;(Q220+1))-SUMIFS('Движения'!$F$6:$F$5005,'Движения'!$B$6:$B$5005,B220,'Движения'!$C$6:$C$5005,"Корректировка остатка",'Движения'!$A$6:$A$5005,"&gt;="&amp;Q220,'Движения'!$A$6:$A$5005,"&lt;"&amp;(Q220+1)),6))</f>
        <v/>
      </c>
      <c r="I220" s="18" t="str">
        <f>IF(E220&lt;&gt;"ОК","",ROUND(C220-H220,6))</f>
        <v/>
      </c>
      <c r="J220" s="21" t="str">
        <f>IF(E220&lt;&gt;"ОК","",IF(P220&gt;0,ABS(I220)/P220,"нет базы"))</f>
        <v/>
      </c>
      <c r="K220" s="17" t="str">
        <f>IF(E220&lt;&gt;"ОК","",IF(I220&lt;0,"Недостача",IF(I220&gt;0,"Излишек","Совпадает")))</f>
        <v/>
      </c>
      <c r="L220" s="18" t="str">
        <f>IF(E220&lt;&gt;"ОК","",ROUND(SUMIFS('Движения'!$F$6:$F$5005,'Движения'!$B$6:$B$5005,B220,'Движения'!$C$6:$C$5005,"Корректировка остатка",'Движения'!$A$6:$A$5005,"&gt;="&amp;Q220,'Движения'!$A$6:$A$5005,"&lt;"&amp;(Q220+1)),6))</f>
        <v/>
      </c>
      <c r="M220" s="18" t="str">
        <f>IF(E220&lt;&gt;"ОК","",ROUND(I220-L220,6))</f>
        <v/>
      </c>
      <c r="N220" s="15" t="str">
        <f>IF(E220&lt;&gt;"ОК","",IF(AND(I220=0,L220=0),"Корректировка не нужна",IF(M220=0,"Корректировка внесена",IF(L220=0,"Внесите корректировку на "&amp;DAY(Q220)&amp;"."&amp;MONTH(Q220)&amp;"."&amp;YEAR(Q220)&amp;": "&amp;IF(M220&gt;0,"+","")&amp;M220&amp;" "&amp;G220,"Проверьте корректировки: внесено "&amp;L220&amp;", нужно "&amp;I220&amp;" "&amp;G220))))</f>
        <v/>
      </c>
      <c r="O220" s="22" t="str">
        <f>IF(E220&lt;&gt;"ОК","",IF(SUMPRODUCT(MAX(($B$6:$B$1005=B220)*($Q$6:$Q$1005&lt;Q220)*($E$6:$E$1005="ОК")*$Q$6:$Q$1005))&gt;0,SUMPRODUCT(MAX(($B$6:$B$1005=B220)*($Q$6:$Q$1005&lt;Q220)*($E$6:$E$1005="ОК")*$Q$6:$Q$1005))+1,INT('Номенклатура'!$C$2)))</f>
        <v/>
      </c>
      <c r="P220" s="18" t="str">
        <f>IF(E220&lt;&gt;"ОК","",-(SUMIFS('Движения'!$F$6:$F$5005,'Движения'!$B$6:$B$5005,B220,'Движения'!$C$6:$C$5005,"Расход",'Движения'!$A$6:$A$5005,"&gt;="&amp;O220,'Движения'!$A$6:$A$5005,"&lt;"&amp;(Q220+1))+SUMIFS('Движения'!$F$6:$F$5005,'Движения'!$B$6:$B$5005,B220,'Движения'!$C$6:$C$5005,"Списание",'Движения'!$A$6:$A$5005,"&gt;="&amp;O220,'Движения'!$A$6:$A$5005,"&lt;"&amp;(Q220+1))))</f>
        <v/>
      </c>
      <c r="Q220" s="18" t="str">
        <f>IF(ISNUMBER(A220),INT(A220),0)</f>
        <v/>
      </c>
    </row>
    <row r="221" spans="1:17" x14ac:dyDescent="0.25">
      <c r="A221" s="16"/>
      <c r="B221" s="13"/>
      <c r="C221" s="14"/>
      <c r="D221" s="13"/>
      <c r="E221" s="15" t="str">
        <f>IF(COUNTA(A221:D221)=0,"",IF(NOT(ISNUMBER(A221)),"Укажите дату",IF(B221="","Укажите код",IF(NOT(AND(ISTEXT(B221),LEN(B221)&gt;0,LEN(B221)&lt;=30,ISNUMBER(FIND(LEFT(B221,1),"ABCDEFGHIJKLMNOPQRSTUVWXYZ")),SUMPRODUCT((MID(B221,{1,2,3,4,5,6,7,8,9,10,11,12,13,14,15,16,17,18,19,20,21,22,23,24,25,26,27,28,29,30},1)&lt;&gt;"")*ISERROR(FIND(MID(B221,{1,2,3,4,5,6,7,8,9,10,11,12,13,14,15,16,17,18,19,20,21,22,23,24,25,26,27,28,29,30},1),"ABCDEFGHIJKLMNOPQRSTUVWXYZ0123456789-_")))=0,ISERROR(VALUE(B221)))),"Недопустимый код: только латинские буквы A-Z в верхнем регистре, цифры, - и _; начало с буквы, до 30 символов (например MILK-001)",IF(SUMPRODUCT(--EXACT('Номенклатура'!$A$6:$A$205,B221))=0,"Код не найден",IF(SUMPRODUCT(--EXACT('Номенклатура'!$A$6:$A$205,B221))&gt;1,"Код повторяется в номенклатуре",IF(NOT(ISNUMBER(C221)),"Укажите фактическое количество",IF(C221&lt;0,"Факт не может быть меньше нуля",IF(NOT(ISNUMBER('Номенклатура'!$C$2)),"Укажите дату начала учёта",IF(Q221&lt;INT('Номенклатура'!$C$2),"Дата раньше начала учёта","ОК"))))))))))</f>
        <v/>
      </c>
      <c r="F221" s="15" t="str">
        <f>IF(E221&lt;&gt;"ОК","",INDEX('Номенклатура'!$B$6:$B$205,SUMPRODUCT(EXACT('Номенклатура'!$A$6:$A$205,B221)*(ROW('Номенклатура'!$A$6:$A$205)-5)))&amp;"")</f>
        <v/>
      </c>
      <c r="G221" s="17" t="str">
        <f>IF(E221&lt;&gt;"ОК","",INDEX('Номенклатура'!$D$6:$D$205,SUMPRODUCT(EXACT('Номенклатура'!$A$6:$A$205,B221)*(ROW('Номенклатура'!$A$6:$A$205)-5)))&amp;"")</f>
        <v/>
      </c>
      <c r="H221" s="18" t="str">
        <f>IF(E221&lt;&gt;"ОК","",ROUND(N(INDEX('Номенклатура'!$F$6:$F$205,SUMPRODUCT(EXACT('Номенклатура'!$A$6:$A$205,B221)*(ROW('Номенклатура'!$A$6:$A$205)-5))))+SUMIFS('Движения'!$F$6:$F$5005,'Движения'!$B$6:$B$5005,B221,'Движения'!$A$6:$A$5005,"&lt;"&amp;(Q221+1))-SUMIFS('Движения'!$F$6:$F$5005,'Движения'!$B$6:$B$5005,B221,'Движения'!$C$6:$C$5005,"Корректировка остатка",'Движения'!$A$6:$A$5005,"&gt;="&amp;Q221,'Движения'!$A$6:$A$5005,"&lt;"&amp;(Q221+1)),6))</f>
        <v/>
      </c>
      <c r="I221" s="18" t="str">
        <f>IF(E221&lt;&gt;"ОК","",ROUND(C221-H221,6))</f>
        <v/>
      </c>
      <c r="J221" s="21" t="str">
        <f>IF(E221&lt;&gt;"ОК","",IF(P221&gt;0,ABS(I221)/P221,"нет базы"))</f>
        <v/>
      </c>
      <c r="K221" s="17" t="str">
        <f>IF(E221&lt;&gt;"ОК","",IF(I221&lt;0,"Недостача",IF(I221&gt;0,"Излишек","Совпадает")))</f>
        <v/>
      </c>
      <c r="L221" s="18" t="str">
        <f>IF(E221&lt;&gt;"ОК","",ROUND(SUMIFS('Движения'!$F$6:$F$5005,'Движения'!$B$6:$B$5005,B221,'Движения'!$C$6:$C$5005,"Корректировка остатка",'Движения'!$A$6:$A$5005,"&gt;="&amp;Q221,'Движения'!$A$6:$A$5005,"&lt;"&amp;(Q221+1)),6))</f>
        <v/>
      </c>
      <c r="M221" s="18" t="str">
        <f>IF(E221&lt;&gt;"ОК","",ROUND(I221-L221,6))</f>
        <v/>
      </c>
      <c r="N221" s="15" t="str">
        <f>IF(E221&lt;&gt;"ОК","",IF(AND(I221=0,L221=0),"Корректировка не нужна",IF(M221=0,"Корректировка внесена",IF(L221=0,"Внесите корректировку на "&amp;DAY(Q221)&amp;"."&amp;MONTH(Q221)&amp;"."&amp;YEAR(Q221)&amp;": "&amp;IF(M221&gt;0,"+","")&amp;M221&amp;" "&amp;G221,"Проверьте корректировки: внесено "&amp;L221&amp;", нужно "&amp;I221&amp;" "&amp;G221))))</f>
        <v/>
      </c>
      <c r="O221" s="22" t="str">
        <f>IF(E221&lt;&gt;"ОК","",IF(SUMPRODUCT(MAX(($B$6:$B$1005=B221)*($Q$6:$Q$1005&lt;Q221)*($E$6:$E$1005="ОК")*$Q$6:$Q$1005))&gt;0,SUMPRODUCT(MAX(($B$6:$B$1005=B221)*($Q$6:$Q$1005&lt;Q221)*($E$6:$E$1005="ОК")*$Q$6:$Q$1005))+1,INT('Номенклатура'!$C$2)))</f>
        <v/>
      </c>
      <c r="P221" s="18" t="str">
        <f>IF(E221&lt;&gt;"ОК","",-(SUMIFS('Движения'!$F$6:$F$5005,'Движения'!$B$6:$B$5005,B221,'Движения'!$C$6:$C$5005,"Расход",'Движения'!$A$6:$A$5005,"&gt;="&amp;O221,'Движения'!$A$6:$A$5005,"&lt;"&amp;(Q221+1))+SUMIFS('Движения'!$F$6:$F$5005,'Движения'!$B$6:$B$5005,B221,'Движения'!$C$6:$C$5005,"Списание",'Движения'!$A$6:$A$5005,"&gt;="&amp;O221,'Движения'!$A$6:$A$5005,"&lt;"&amp;(Q221+1))))</f>
        <v/>
      </c>
      <c r="Q221" s="18" t="str">
        <f>IF(ISNUMBER(A221),INT(A221),0)</f>
        <v/>
      </c>
    </row>
    <row r="222" spans="1:17" x14ac:dyDescent="0.25">
      <c r="A222" s="16"/>
      <c r="B222" s="13"/>
      <c r="C222" s="14"/>
      <c r="D222" s="13"/>
      <c r="E222" s="15" t="str">
        <f>IF(COUNTA(A222:D222)=0,"",IF(NOT(ISNUMBER(A222)),"Укажите дату",IF(B222="","Укажите код",IF(NOT(AND(ISTEXT(B222),LEN(B222)&gt;0,LEN(B222)&lt;=30,ISNUMBER(FIND(LEFT(B222,1),"ABCDEFGHIJKLMNOPQRSTUVWXYZ")),SUMPRODUCT((MID(B222,{1,2,3,4,5,6,7,8,9,10,11,12,13,14,15,16,17,18,19,20,21,22,23,24,25,26,27,28,29,30},1)&lt;&gt;"")*ISERROR(FIND(MID(B222,{1,2,3,4,5,6,7,8,9,10,11,12,13,14,15,16,17,18,19,20,21,22,23,24,25,26,27,28,29,30},1),"ABCDEFGHIJKLMNOPQRSTUVWXYZ0123456789-_")))=0,ISERROR(VALUE(B222)))),"Недопустимый код: только латинские буквы A-Z в верхнем регистре, цифры, - и _; начало с буквы, до 30 символов (например MILK-001)",IF(SUMPRODUCT(--EXACT('Номенклатура'!$A$6:$A$205,B222))=0,"Код не найден",IF(SUMPRODUCT(--EXACT('Номенклатура'!$A$6:$A$205,B222))&gt;1,"Код повторяется в номенклатуре",IF(NOT(ISNUMBER(C222)),"Укажите фактическое количество",IF(C222&lt;0,"Факт не может быть меньше нуля",IF(NOT(ISNUMBER('Номенклатура'!$C$2)),"Укажите дату начала учёта",IF(Q222&lt;INT('Номенклатура'!$C$2),"Дата раньше начала учёта","ОК"))))))))))</f>
        <v/>
      </c>
      <c r="F222" s="15" t="str">
        <f>IF(E222&lt;&gt;"ОК","",INDEX('Номенклатура'!$B$6:$B$205,SUMPRODUCT(EXACT('Номенклатура'!$A$6:$A$205,B222)*(ROW('Номенклатура'!$A$6:$A$205)-5)))&amp;"")</f>
        <v/>
      </c>
      <c r="G222" s="17" t="str">
        <f>IF(E222&lt;&gt;"ОК","",INDEX('Номенклатура'!$D$6:$D$205,SUMPRODUCT(EXACT('Номенклатура'!$A$6:$A$205,B222)*(ROW('Номенклатура'!$A$6:$A$205)-5)))&amp;"")</f>
        <v/>
      </c>
      <c r="H222" s="18" t="str">
        <f>IF(E222&lt;&gt;"ОК","",ROUND(N(INDEX('Номенклатура'!$F$6:$F$205,SUMPRODUCT(EXACT('Номенклатура'!$A$6:$A$205,B222)*(ROW('Номенклатура'!$A$6:$A$205)-5))))+SUMIFS('Движения'!$F$6:$F$5005,'Движения'!$B$6:$B$5005,B222,'Движения'!$A$6:$A$5005,"&lt;"&amp;(Q222+1))-SUMIFS('Движения'!$F$6:$F$5005,'Движения'!$B$6:$B$5005,B222,'Движения'!$C$6:$C$5005,"Корректировка остатка",'Движения'!$A$6:$A$5005,"&gt;="&amp;Q222,'Движения'!$A$6:$A$5005,"&lt;"&amp;(Q222+1)),6))</f>
        <v/>
      </c>
      <c r="I222" s="18" t="str">
        <f>IF(E222&lt;&gt;"ОК","",ROUND(C222-H222,6))</f>
        <v/>
      </c>
      <c r="J222" s="21" t="str">
        <f>IF(E222&lt;&gt;"ОК","",IF(P222&gt;0,ABS(I222)/P222,"нет базы"))</f>
        <v/>
      </c>
      <c r="K222" s="17" t="str">
        <f>IF(E222&lt;&gt;"ОК","",IF(I222&lt;0,"Недостача",IF(I222&gt;0,"Излишек","Совпадает")))</f>
        <v/>
      </c>
      <c r="L222" s="18" t="str">
        <f>IF(E222&lt;&gt;"ОК","",ROUND(SUMIFS('Движения'!$F$6:$F$5005,'Движения'!$B$6:$B$5005,B222,'Движения'!$C$6:$C$5005,"Корректировка остатка",'Движения'!$A$6:$A$5005,"&gt;="&amp;Q222,'Движения'!$A$6:$A$5005,"&lt;"&amp;(Q222+1)),6))</f>
        <v/>
      </c>
      <c r="M222" s="18" t="str">
        <f>IF(E222&lt;&gt;"ОК","",ROUND(I222-L222,6))</f>
        <v/>
      </c>
      <c r="N222" s="15" t="str">
        <f>IF(E222&lt;&gt;"ОК","",IF(AND(I222=0,L222=0),"Корректировка не нужна",IF(M222=0,"Корректировка внесена",IF(L222=0,"Внесите корректировку на "&amp;DAY(Q222)&amp;"."&amp;MONTH(Q222)&amp;"."&amp;YEAR(Q222)&amp;": "&amp;IF(M222&gt;0,"+","")&amp;M222&amp;" "&amp;G222,"Проверьте корректировки: внесено "&amp;L222&amp;", нужно "&amp;I222&amp;" "&amp;G222))))</f>
        <v/>
      </c>
      <c r="O222" s="22" t="str">
        <f>IF(E222&lt;&gt;"ОК","",IF(SUMPRODUCT(MAX(($B$6:$B$1005=B222)*($Q$6:$Q$1005&lt;Q222)*($E$6:$E$1005="ОК")*$Q$6:$Q$1005))&gt;0,SUMPRODUCT(MAX(($B$6:$B$1005=B222)*($Q$6:$Q$1005&lt;Q222)*($E$6:$E$1005="ОК")*$Q$6:$Q$1005))+1,INT('Номенклатура'!$C$2)))</f>
        <v/>
      </c>
      <c r="P222" s="18" t="str">
        <f>IF(E222&lt;&gt;"ОК","",-(SUMIFS('Движения'!$F$6:$F$5005,'Движения'!$B$6:$B$5005,B222,'Движения'!$C$6:$C$5005,"Расход",'Движения'!$A$6:$A$5005,"&gt;="&amp;O222,'Движения'!$A$6:$A$5005,"&lt;"&amp;(Q222+1))+SUMIFS('Движения'!$F$6:$F$5005,'Движения'!$B$6:$B$5005,B222,'Движения'!$C$6:$C$5005,"Списание",'Движения'!$A$6:$A$5005,"&gt;="&amp;O222,'Движения'!$A$6:$A$5005,"&lt;"&amp;(Q222+1))))</f>
        <v/>
      </c>
      <c r="Q222" s="18" t="str">
        <f>IF(ISNUMBER(A222),INT(A222),0)</f>
        <v/>
      </c>
    </row>
    <row r="223" spans="1:17" x14ac:dyDescent="0.25">
      <c r="A223" s="16"/>
      <c r="B223" s="13"/>
      <c r="C223" s="14"/>
      <c r="D223" s="13"/>
      <c r="E223" s="15" t="str">
        <f>IF(COUNTA(A223:D223)=0,"",IF(NOT(ISNUMBER(A223)),"Укажите дату",IF(B223="","Укажите код",IF(NOT(AND(ISTEXT(B223),LEN(B223)&gt;0,LEN(B223)&lt;=30,ISNUMBER(FIND(LEFT(B223,1),"ABCDEFGHIJKLMNOPQRSTUVWXYZ")),SUMPRODUCT((MID(B223,{1,2,3,4,5,6,7,8,9,10,11,12,13,14,15,16,17,18,19,20,21,22,23,24,25,26,27,28,29,30},1)&lt;&gt;"")*ISERROR(FIND(MID(B223,{1,2,3,4,5,6,7,8,9,10,11,12,13,14,15,16,17,18,19,20,21,22,23,24,25,26,27,28,29,30},1),"ABCDEFGHIJKLMNOPQRSTUVWXYZ0123456789-_")))=0,ISERROR(VALUE(B223)))),"Недопустимый код: только латинские буквы A-Z в верхнем регистре, цифры, - и _; начало с буквы, до 30 символов (например MILK-001)",IF(SUMPRODUCT(--EXACT('Номенклатура'!$A$6:$A$205,B223))=0,"Код не найден",IF(SUMPRODUCT(--EXACT('Номенклатура'!$A$6:$A$205,B223))&gt;1,"Код повторяется в номенклатуре",IF(NOT(ISNUMBER(C223)),"Укажите фактическое количество",IF(C223&lt;0,"Факт не может быть меньше нуля",IF(NOT(ISNUMBER('Номенклатура'!$C$2)),"Укажите дату начала учёта",IF(Q223&lt;INT('Номенклатура'!$C$2),"Дата раньше начала учёта","ОК"))))))))))</f>
        <v/>
      </c>
      <c r="F223" s="15" t="str">
        <f>IF(E223&lt;&gt;"ОК","",INDEX('Номенклатура'!$B$6:$B$205,SUMPRODUCT(EXACT('Номенклатура'!$A$6:$A$205,B223)*(ROW('Номенклатура'!$A$6:$A$205)-5)))&amp;"")</f>
        <v/>
      </c>
      <c r="G223" s="17" t="str">
        <f>IF(E223&lt;&gt;"ОК","",INDEX('Номенклатура'!$D$6:$D$205,SUMPRODUCT(EXACT('Номенклатура'!$A$6:$A$205,B223)*(ROW('Номенклатура'!$A$6:$A$205)-5)))&amp;"")</f>
        <v/>
      </c>
      <c r="H223" s="18" t="str">
        <f>IF(E223&lt;&gt;"ОК","",ROUND(N(INDEX('Номенклатура'!$F$6:$F$205,SUMPRODUCT(EXACT('Номенклатура'!$A$6:$A$205,B223)*(ROW('Номенклатура'!$A$6:$A$205)-5))))+SUMIFS('Движения'!$F$6:$F$5005,'Движения'!$B$6:$B$5005,B223,'Движения'!$A$6:$A$5005,"&lt;"&amp;(Q223+1))-SUMIFS('Движения'!$F$6:$F$5005,'Движения'!$B$6:$B$5005,B223,'Движения'!$C$6:$C$5005,"Корректировка остатка",'Движения'!$A$6:$A$5005,"&gt;="&amp;Q223,'Движения'!$A$6:$A$5005,"&lt;"&amp;(Q223+1)),6))</f>
        <v/>
      </c>
      <c r="I223" s="18" t="str">
        <f>IF(E223&lt;&gt;"ОК","",ROUND(C223-H223,6))</f>
        <v/>
      </c>
      <c r="J223" s="21" t="str">
        <f>IF(E223&lt;&gt;"ОК","",IF(P223&gt;0,ABS(I223)/P223,"нет базы"))</f>
        <v/>
      </c>
      <c r="K223" s="17" t="str">
        <f>IF(E223&lt;&gt;"ОК","",IF(I223&lt;0,"Недостача",IF(I223&gt;0,"Излишек","Совпадает")))</f>
        <v/>
      </c>
      <c r="L223" s="18" t="str">
        <f>IF(E223&lt;&gt;"ОК","",ROUND(SUMIFS('Движения'!$F$6:$F$5005,'Движения'!$B$6:$B$5005,B223,'Движения'!$C$6:$C$5005,"Корректировка остатка",'Движения'!$A$6:$A$5005,"&gt;="&amp;Q223,'Движения'!$A$6:$A$5005,"&lt;"&amp;(Q223+1)),6))</f>
        <v/>
      </c>
      <c r="M223" s="18" t="str">
        <f>IF(E223&lt;&gt;"ОК","",ROUND(I223-L223,6))</f>
        <v/>
      </c>
      <c r="N223" s="15" t="str">
        <f>IF(E223&lt;&gt;"ОК","",IF(AND(I223=0,L223=0),"Корректировка не нужна",IF(M223=0,"Корректировка внесена",IF(L223=0,"Внесите корректировку на "&amp;DAY(Q223)&amp;"."&amp;MONTH(Q223)&amp;"."&amp;YEAR(Q223)&amp;": "&amp;IF(M223&gt;0,"+","")&amp;M223&amp;" "&amp;G223,"Проверьте корректировки: внесено "&amp;L223&amp;", нужно "&amp;I223&amp;" "&amp;G223))))</f>
        <v/>
      </c>
      <c r="O223" s="22" t="str">
        <f>IF(E223&lt;&gt;"ОК","",IF(SUMPRODUCT(MAX(($B$6:$B$1005=B223)*($Q$6:$Q$1005&lt;Q223)*($E$6:$E$1005="ОК")*$Q$6:$Q$1005))&gt;0,SUMPRODUCT(MAX(($B$6:$B$1005=B223)*($Q$6:$Q$1005&lt;Q223)*($E$6:$E$1005="ОК")*$Q$6:$Q$1005))+1,INT('Номенклатура'!$C$2)))</f>
        <v/>
      </c>
      <c r="P223" s="18" t="str">
        <f>IF(E223&lt;&gt;"ОК","",-(SUMIFS('Движения'!$F$6:$F$5005,'Движения'!$B$6:$B$5005,B223,'Движения'!$C$6:$C$5005,"Расход",'Движения'!$A$6:$A$5005,"&gt;="&amp;O223,'Движения'!$A$6:$A$5005,"&lt;"&amp;(Q223+1))+SUMIFS('Движения'!$F$6:$F$5005,'Движения'!$B$6:$B$5005,B223,'Движения'!$C$6:$C$5005,"Списание",'Движения'!$A$6:$A$5005,"&gt;="&amp;O223,'Движения'!$A$6:$A$5005,"&lt;"&amp;(Q223+1))))</f>
        <v/>
      </c>
      <c r="Q223" s="18" t="str">
        <f>IF(ISNUMBER(A223),INT(A223),0)</f>
        <v/>
      </c>
    </row>
    <row r="224" spans="1:17" x14ac:dyDescent="0.25">
      <c r="A224" s="16"/>
      <c r="B224" s="13"/>
      <c r="C224" s="14"/>
      <c r="D224" s="13"/>
      <c r="E224" s="15" t="str">
        <f>IF(COUNTA(A224:D224)=0,"",IF(NOT(ISNUMBER(A224)),"Укажите дату",IF(B224="","Укажите код",IF(NOT(AND(ISTEXT(B224),LEN(B224)&gt;0,LEN(B224)&lt;=30,ISNUMBER(FIND(LEFT(B224,1),"ABCDEFGHIJKLMNOPQRSTUVWXYZ")),SUMPRODUCT((MID(B224,{1,2,3,4,5,6,7,8,9,10,11,12,13,14,15,16,17,18,19,20,21,22,23,24,25,26,27,28,29,30},1)&lt;&gt;"")*ISERROR(FIND(MID(B224,{1,2,3,4,5,6,7,8,9,10,11,12,13,14,15,16,17,18,19,20,21,22,23,24,25,26,27,28,29,30},1),"ABCDEFGHIJKLMNOPQRSTUVWXYZ0123456789-_")))=0,ISERROR(VALUE(B224)))),"Недопустимый код: только латинские буквы A-Z в верхнем регистре, цифры, - и _; начало с буквы, до 30 символов (например MILK-001)",IF(SUMPRODUCT(--EXACT('Номенклатура'!$A$6:$A$205,B224))=0,"Код не найден",IF(SUMPRODUCT(--EXACT('Номенклатура'!$A$6:$A$205,B224))&gt;1,"Код повторяется в номенклатуре",IF(NOT(ISNUMBER(C224)),"Укажите фактическое количество",IF(C224&lt;0,"Факт не может быть меньше нуля",IF(NOT(ISNUMBER('Номенклатура'!$C$2)),"Укажите дату начала учёта",IF(Q224&lt;INT('Номенклатура'!$C$2),"Дата раньше начала учёта","ОК"))))))))))</f>
        <v/>
      </c>
      <c r="F224" s="15" t="str">
        <f>IF(E224&lt;&gt;"ОК","",INDEX('Номенклатура'!$B$6:$B$205,SUMPRODUCT(EXACT('Номенклатура'!$A$6:$A$205,B224)*(ROW('Номенклатура'!$A$6:$A$205)-5)))&amp;"")</f>
        <v/>
      </c>
      <c r="G224" s="17" t="str">
        <f>IF(E224&lt;&gt;"ОК","",INDEX('Номенклатура'!$D$6:$D$205,SUMPRODUCT(EXACT('Номенклатура'!$A$6:$A$205,B224)*(ROW('Номенклатура'!$A$6:$A$205)-5)))&amp;"")</f>
        <v/>
      </c>
      <c r="H224" s="18" t="str">
        <f>IF(E224&lt;&gt;"ОК","",ROUND(N(INDEX('Номенклатура'!$F$6:$F$205,SUMPRODUCT(EXACT('Номенклатура'!$A$6:$A$205,B224)*(ROW('Номенклатура'!$A$6:$A$205)-5))))+SUMIFS('Движения'!$F$6:$F$5005,'Движения'!$B$6:$B$5005,B224,'Движения'!$A$6:$A$5005,"&lt;"&amp;(Q224+1))-SUMIFS('Движения'!$F$6:$F$5005,'Движения'!$B$6:$B$5005,B224,'Движения'!$C$6:$C$5005,"Корректировка остатка",'Движения'!$A$6:$A$5005,"&gt;="&amp;Q224,'Движения'!$A$6:$A$5005,"&lt;"&amp;(Q224+1)),6))</f>
        <v/>
      </c>
      <c r="I224" s="18" t="str">
        <f>IF(E224&lt;&gt;"ОК","",ROUND(C224-H224,6))</f>
        <v/>
      </c>
      <c r="J224" s="21" t="str">
        <f>IF(E224&lt;&gt;"ОК","",IF(P224&gt;0,ABS(I224)/P224,"нет базы"))</f>
        <v/>
      </c>
      <c r="K224" s="17" t="str">
        <f>IF(E224&lt;&gt;"ОК","",IF(I224&lt;0,"Недостача",IF(I224&gt;0,"Излишек","Совпадает")))</f>
        <v/>
      </c>
      <c r="L224" s="18" t="str">
        <f>IF(E224&lt;&gt;"ОК","",ROUND(SUMIFS('Движения'!$F$6:$F$5005,'Движения'!$B$6:$B$5005,B224,'Движения'!$C$6:$C$5005,"Корректировка остатка",'Движения'!$A$6:$A$5005,"&gt;="&amp;Q224,'Движения'!$A$6:$A$5005,"&lt;"&amp;(Q224+1)),6))</f>
        <v/>
      </c>
      <c r="M224" s="18" t="str">
        <f>IF(E224&lt;&gt;"ОК","",ROUND(I224-L224,6))</f>
        <v/>
      </c>
      <c r="N224" s="15" t="str">
        <f>IF(E224&lt;&gt;"ОК","",IF(AND(I224=0,L224=0),"Корректировка не нужна",IF(M224=0,"Корректировка внесена",IF(L224=0,"Внесите корректировку на "&amp;DAY(Q224)&amp;"."&amp;MONTH(Q224)&amp;"."&amp;YEAR(Q224)&amp;": "&amp;IF(M224&gt;0,"+","")&amp;M224&amp;" "&amp;G224,"Проверьте корректировки: внесено "&amp;L224&amp;", нужно "&amp;I224&amp;" "&amp;G224))))</f>
        <v/>
      </c>
      <c r="O224" s="22" t="str">
        <f>IF(E224&lt;&gt;"ОК","",IF(SUMPRODUCT(MAX(($B$6:$B$1005=B224)*($Q$6:$Q$1005&lt;Q224)*($E$6:$E$1005="ОК")*$Q$6:$Q$1005))&gt;0,SUMPRODUCT(MAX(($B$6:$B$1005=B224)*($Q$6:$Q$1005&lt;Q224)*($E$6:$E$1005="ОК")*$Q$6:$Q$1005))+1,INT('Номенклатура'!$C$2)))</f>
        <v/>
      </c>
      <c r="P224" s="18" t="str">
        <f>IF(E224&lt;&gt;"ОК","",-(SUMIFS('Движения'!$F$6:$F$5005,'Движения'!$B$6:$B$5005,B224,'Движения'!$C$6:$C$5005,"Расход",'Движения'!$A$6:$A$5005,"&gt;="&amp;O224,'Движения'!$A$6:$A$5005,"&lt;"&amp;(Q224+1))+SUMIFS('Движения'!$F$6:$F$5005,'Движения'!$B$6:$B$5005,B224,'Движения'!$C$6:$C$5005,"Списание",'Движения'!$A$6:$A$5005,"&gt;="&amp;O224,'Движения'!$A$6:$A$5005,"&lt;"&amp;(Q224+1))))</f>
        <v/>
      </c>
      <c r="Q224" s="18" t="str">
        <f>IF(ISNUMBER(A224),INT(A224),0)</f>
        <v/>
      </c>
    </row>
    <row r="225" spans="1:17" x14ac:dyDescent="0.25">
      <c r="A225" s="16"/>
      <c r="B225" s="13"/>
      <c r="C225" s="14"/>
      <c r="D225" s="13"/>
      <c r="E225" s="15" t="str">
        <f>IF(COUNTA(A225:D225)=0,"",IF(NOT(ISNUMBER(A225)),"Укажите дату",IF(B225="","Укажите код",IF(NOT(AND(ISTEXT(B225),LEN(B225)&gt;0,LEN(B225)&lt;=30,ISNUMBER(FIND(LEFT(B225,1),"ABCDEFGHIJKLMNOPQRSTUVWXYZ")),SUMPRODUCT((MID(B225,{1,2,3,4,5,6,7,8,9,10,11,12,13,14,15,16,17,18,19,20,21,22,23,24,25,26,27,28,29,30},1)&lt;&gt;"")*ISERROR(FIND(MID(B225,{1,2,3,4,5,6,7,8,9,10,11,12,13,14,15,16,17,18,19,20,21,22,23,24,25,26,27,28,29,30},1),"ABCDEFGHIJKLMNOPQRSTUVWXYZ0123456789-_")))=0,ISERROR(VALUE(B225)))),"Недопустимый код: только латинские буквы A-Z в верхнем регистре, цифры, - и _; начало с буквы, до 30 символов (например MILK-001)",IF(SUMPRODUCT(--EXACT('Номенклатура'!$A$6:$A$205,B225))=0,"Код не найден",IF(SUMPRODUCT(--EXACT('Номенклатура'!$A$6:$A$205,B225))&gt;1,"Код повторяется в номенклатуре",IF(NOT(ISNUMBER(C225)),"Укажите фактическое количество",IF(C225&lt;0,"Факт не может быть меньше нуля",IF(NOT(ISNUMBER('Номенклатура'!$C$2)),"Укажите дату начала учёта",IF(Q225&lt;INT('Номенклатура'!$C$2),"Дата раньше начала учёта","ОК"))))))))))</f>
        <v/>
      </c>
      <c r="F225" s="15" t="str">
        <f>IF(E225&lt;&gt;"ОК","",INDEX('Номенклатура'!$B$6:$B$205,SUMPRODUCT(EXACT('Номенклатура'!$A$6:$A$205,B225)*(ROW('Номенклатура'!$A$6:$A$205)-5)))&amp;"")</f>
        <v/>
      </c>
      <c r="G225" s="17" t="str">
        <f>IF(E225&lt;&gt;"ОК","",INDEX('Номенклатура'!$D$6:$D$205,SUMPRODUCT(EXACT('Номенклатура'!$A$6:$A$205,B225)*(ROW('Номенклатура'!$A$6:$A$205)-5)))&amp;"")</f>
        <v/>
      </c>
      <c r="H225" s="18" t="str">
        <f>IF(E225&lt;&gt;"ОК","",ROUND(N(INDEX('Номенклатура'!$F$6:$F$205,SUMPRODUCT(EXACT('Номенклатура'!$A$6:$A$205,B225)*(ROW('Номенклатура'!$A$6:$A$205)-5))))+SUMIFS('Движения'!$F$6:$F$5005,'Движения'!$B$6:$B$5005,B225,'Движения'!$A$6:$A$5005,"&lt;"&amp;(Q225+1))-SUMIFS('Движения'!$F$6:$F$5005,'Движения'!$B$6:$B$5005,B225,'Движения'!$C$6:$C$5005,"Корректировка остатка",'Движения'!$A$6:$A$5005,"&gt;="&amp;Q225,'Движения'!$A$6:$A$5005,"&lt;"&amp;(Q225+1)),6))</f>
        <v/>
      </c>
      <c r="I225" s="18" t="str">
        <f>IF(E225&lt;&gt;"ОК","",ROUND(C225-H225,6))</f>
        <v/>
      </c>
      <c r="J225" s="21" t="str">
        <f>IF(E225&lt;&gt;"ОК","",IF(P225&gt;0,ABS(I225)/P225,"нет базы"))</f>
        <v/>
      </c>
      <c r="K225" s="17" t="str">
        <f>IF(E225&lt;&gt;"ОК","",IF(I225&lt;0,"Недостача",IF(I225&gt;0,"Излишек","Совпадает")))</f>
        <v/>
      </c>
      <c r="L225" s="18" t="str">
        <f>IF(E225&lt;&gt;"ОК","",ROUND(SUMIFS('Движения'!$F$6:$F$5005,'Движения'!$B$6:$B$5005,B225,'Движения'!$C$6:$C$5005,"Корректировка остатка",'Движения'!$A$6:$A$5005,"&gt;="&amp;Q225,'Движения'!$A$6:$A$5005,"&lt;"&amp;(Q225+1)),6))</f>
        <v/>
      </c>
      <c r="M225" s="18" t="str">
        <f>IF(E225&lt;&gt;"ОК","",ROUND(I225-L225,6))</f>
        <v/>
      </c>
      <c r="N225" s="15" t="str">
        <f>IF(E225&lt;&gt;"ОК","",IF(AND(I225=0,L225=0),"Корректировка не нужна",IF(M225=0,"Корректировка внесена",IF(L225=0,"Внесите корректировку на "&amp;DAY(Q225)&amp;"."&amp;MONTH(Q225)&amp;"."&amp;YEAR(Q225)&amp;": "&amp;IF(M225&gt;0,"+","")&amp;M225&amp;" "&amp;G225,"Проверьте корректировки: внесено "&amp;L225&amp;", нужно "&amp;I225&amp;" "&amp;G225))))</f>
        <v/>
      </c>
      <c r="O225" s="22" t="str">
        <f>IF(E225&lt;&gt;"ОК","",IF(SUMPRODUCT(MAX(($B$6:$B$1005=B225)*($Q$6:$Q$1005&lt;Q225)*($E$6:$E$1005="ОК")*$Q$6:$Q$1005))&gt;0,SUMPRODUCT(MAX(($B$6:$B$1005=B225)*($Q$6:$Q$1005&lt;Q225)*($E$6:$E$1005="ОК")*$Q$6:$Q$1005))+1,INT('Номенклатура'!$C$2)))</f>
        <v/>
      </c>
      <c r="P225" s="18" t="str">
        <f>IF(E225&lt;&gt;"ОК","",-(SUMIFS('Движения'!$F$6:$F$5005,'Движения'!$B$6:$B$5005,B225,'Движения'!$C$6:$C$5005,"Расход",'Движения'!$A$6:$A$5005,"&gt;="&amp;O225,'Движения'!$A$6:$A$5005,"&lt;"&amp;(Q225+1))+SUMIFS('Движения'!$F$6:$F$5005,'Движения'!$B$6:$B$5005,B225,'Движения'!$C$6:$C$5005,"Списание",'Движения'!$A$6:$A$5005,"&gt;="&amp;O225,'Движения'!$A$6:$A$5005,"&lt;"&amp;(Q225+1))))</f>
        <v/>
      </c>
      <c r="Q225" s="18" t="str">
        <f>IF(ISNUMBER(A225),INT(A225),0)</f>
        <v/>
      </c>
    </row>
    <row r="226" spans="1:17" x14ac:dyDescent="0.25">
      <c r="A226" s="16"/>
      <c r="B226" s="13"/>
      <c r="C226" s="14"/>
      <c r="D226" s="13"/>
      <c r="E226" s="15" t="str">
        <f>IF(COUNTA(A226:D226)=0,"",IF(NOT(ISNUMBER(A226)),"Укажите дату",IF(B226="","Укажите код",IF(NOT(AND(ISTEXT(B226),LEN(B226)&gt;0,LEN(B226)&lt;=30,ISNUMBER(FIND(LEFT(B226,1),"ABCDEFGHIJKLMNOPQRSTUVWXYZ")),SUMPRODUCT((MID(B226,{1,2,3,4,5,6,7,8,9,10,11,12,13,14,15,16,17,18,19,20,21,22,23,24,25,26,27,28,29,30},1)&lt;&gt;"")*ISERROR(FIND(MID(B226,{1,2,3,4,5,6,7,8,9,10,11,12,13,14,15,16,17,18,19,20,21,22,23,24,25,26,27,28,29,30},1),"ABCDEFGHIJKLMNOPQRSTUVWXYZ0123456789-_")))=0,ISERROR(VALUE(B226)))),"Недопустимый код: только латинские буквы A-Z в верхнем регистре, цифры, - и _; начало с буквы, до 30 символов (например MILK-001)",IF(SUMPRODUCT(--EXACT('Номенклатура'!$A$6:$A$205,B226))=0,"Код не найден",IF(SUMPRODUCT(--EXACT('Номенклатура'!$A$6:$A$205,B226))&gt;1,"Код повторяется в номенклатуре",IF(NOT(ISNUMBER(C226)),"Укажите фактическое количество",IF(C226&lt;0,"Факт не может быть меньше нуля",IF(NOT(ISNUMBER('Номенклатура'!$C$2)),"Укажите дату начала учёта",IF(Q226&lt;INT('Номенклатура'!$C$2),"Дата раньше начала учёта","ОК"))))))))))</f>
        <v/>
      </c>
      <c r="F226" s="15" t="str">
        <f>IF(E226&lt;&gt;"ОК","",INDEX('Номенклатура'!$B$6:$B$205,SUMPRODUCT(EXACT('Номенклатура'!$A$6:$A$205,B226)*(ROW('Номенклатура'!$A$6:$A$205)-5)))&amp;"")</f>
        <v/>
      </c>
      <c r="G226" s="17" t="str">
        <f>IF(E226&lt;&gt;"ОК","",INDEX('Номенклатура'!$D$6:$D$205,SUMPRODUCT(EXACT('Номенклатура'!$A$6:$A$205,B226)*(ROW('Номенклатура'!$A$6:$A$205)-5)))&amp;"")</f>
        <v/>
      </c>
      <c r="H226" s="18" t="str">
        <f>IF(E226&lt;&gt;"ОК","",ROUND(N(INDEX('Номенклатура'!$F$6:$F$205,SUMPRODUCT(EXACT('Номенклатура'!$A$6:$A$205,B226)*(ROW('Номенклатура'!$A$6:$A$205)-5))))+SUMIFS('Движения'!$F$6:$F$5005,'Движения'!$B$6:$B$5005,B226,'Движения'!$A$6:$A$5005,"&lt;"&amp;(Q226+1))-SUMIFS('Движения'!$F$6:$F$5005,'Движения'!$B$6:$B$5005,B226,'Движения'!$C$6:$C$5005,"Корректировка остатка",'Движения'!$A$6:$A$5005,"&gt;="&amp;Q226,'Движения'!$A$6:$A$5005,"&lt;"&amp;(Q226+1)),6))</f>
        <v/>
      </c>
      <c r="I226" s="18" t="str">
        <f>IF(E226&lt;&gt;"ОК","",ROUND(C226-H226,6))</f>
        <v/>
      </c>
      <c r="J226" s="21" t="str">
        <f>IF(E226&lt;&gt;"ОК","",IF(P226&gt;0,ABS(I226)/P226,"нет базы"))</f>
        <v/>
      </c>
      <c r="K226" s="17" t="str">
        <f>IF(E226&lt;&gt;"ОК","",IF(I226&lt;0,"Недостача",IF(I226&gt;0,"Излишек","Совпадает")))</f>
        <v/>
      </c>
      <c r="L226" s="18" t="str">
        <f>IF(E226&lt;&gt;"ОК","",ROUND(SUMIFS('Движения'!$F$6:$F$5005,'Движения'!$B$6:$B$5005,B226,'Движения'!$C$6:$C$5005,"Корректировка остатка",'Движения'!$A$6:$A$5005,"&gt;="&amp;Q226,'Движения'!$A$6:$A$5005,"&lt;"&amp;(Q226+1)),6))</f>
        <v/>
      </c>
      <c r="M226" s="18" t="str">
        <f>IF(E226&lt;&gt;"ОК","",ROUND(I226-L226,6))</f>
        <v/>
      </c>
      <c r="N226" s="15" t="str">
        <f>IF(E226&lt;&gt;"ОК","",IF(AND(I226=0,L226=0),"Корректировка не нужна",IF(M226=0,"Корректировка внесена",IF(L226=0,"Внесите корректировку на "&amp;DAY(Q226)&amp;"."&amp;MONTH(Q226)&amp;"."&amp;YEAR(Q226)&amp;": "&amp;IF(M226&gt;0,"+","")&amp;M226&amp;" "&amp;G226,"Проверьте корректировки: внесено "&amp;L226&amp;", нужно "&amp;I226&amp;" "&amp;G226))))</f>
        <v/>
      </c>
      <c r="O226" s="22" t="str">
        <f>IF(E226&lt;&gt;"ОК","",IF(SUMPRODUCT(MAX(($B$6:$B$1005=B226)*($Q$6:$Q$1005&lt;Q226)*($E$6:$E$1005="ОК")*$Q$6:$Q$1005))&gt;0,SUMPRODUCT(MAX(($B$6:$B$1005=B226)*($Q$6:$Q$1005&lt;Q226)*($E$6:$E$1005="ОК")*$Q$6:$Q$1005))+1,INT('Номенклатура'!$C$2)))</f>
        <v/>
      </c>
      <c r="P226" s="18" t="str">
        <f>IF(E226&lt;&gt;"ОК","",-(SUMIFS('Движения'!$F$6:$F$5005,'Движения'!$B$6:$B$5005,B226,'Движения'!$C$6:$C$5005,"Расход",'Движения'!$A$6:$A$5005,"&gt;="&amp;O226,'Движения'!$A$6:$A$5005,"&lt;"&amp;(Q226+1))+SUMIFS('Движения'!$F$6:$F$5005,'Движения'!$B$6:$B$5005,B226,'Движения'!$C$6:$C$5005,"Списание",'Движения'!$A$6:$A$5005,"&gt;="&amp;O226,'Движения'!$A$6:$A$5005,"&lt;"&amp;(Q226+1))))</f>
        <v/>
      </c>
      <c r="Q226" s="18" t="str">
        <f>IF(ISNUMBER(A226),INT(A226),0)</f>
        <v/>
      </c>
    </row>
    <row r="227" spans="1:17" x14ac:dyDescent="0.25">
      <c r="A227" s="16"/>
      <c r="B227" s="13"/>
      <c r="C227" s="14"/>
      <c r="D227" s="13"/>
      <c r="E227" s="15" t="str">
        <f>IF(COUNTA(A227:D227)=0,"",IF(NOT(ISNUMBER(A227)),"Укажите дату",IF(B227="","Укажите код",IF(NOT(AND(ISTEXT(B227),LEN(B227)&gt;0,LEN(B227)&lt;=30,ISNUMBER(FIND(LEFT(B227,1),"ABCDEFGHIJKLMNOPQRSTUVWXYZ")),SUMPRODUCT((MID(B227,{1,2,3,4,5,6,7,8,9,10,11,12,13,14,15,16,17,18,19,20,21,22,23,24,25,26,27,28,29,30},1)&lt;&gt;"")*ISERROR(FIND(MID(B227,{1,2,3,4,5,6,7,8,9,10,11,12,13,14,15,16,17,18,19,20,21,22,23,24,25,26,27,28,29,30},1),"ABCDEFGHIJKLMNOPQRSTUVWXYZ0123456789-_")))=0,ISERROR(VALUE(B227)))),"Недопустимый код: только латинские буквы A-Z в верхнем регистре, цифры, - и _; начало с буквы, до 30 символов (например MILK-001)",IF(SUMPRODUCT(--EXACT('Номенклатура'!$A$6:$A$205,B227))=0,"Код не найден",IF(SUMPRODUCT(--EXACT('Номенклатура'!$A$6:$A$205,B227))&gt;1,"Код повторяется в номенклатуре",IF(NOT(ISNUMBER(C227)),"Укажите фактическое количество",IF(C227&lt;0,"Факт не может быть меньше нуля",IF(NOT(ISNUMBER('Номенклатура'!$C$2)),"Укажите дату начала учёта",IF(Q227&lt;INT('Номенклатура'!$C$2),"Дата раньше начала учёта","ОК"))))))))))</f>
        <v/>
      </c>
      <c r="F227" s="15" t="str">
        <f>IF(E227&lt;&gt;"ОК","",INDEX('Номенклатура'!$B$6:$B$205,SUMPRODUCT(EXACT('Номенклатура'!$A$6:$A$205,B227)*(ROW('Номенклатура'!$A$6:$A$205)-5)))&amp;"")</f>
        <v/>
      </c>
      <c r="G227" s="17" t="str">
        <f>IF(E227&lt;&gt;"ОК","",INDEX('Номенклатура'!$D$6:$D$205,SUMPRODUCT(EXACT('Номенклатура'!$A$6:$A$205,B227)*(ROW('Номенклатура'!$A$6:$A$205)-5)))&amp;"")</f>
        <v/>
      </c>
      <c r="H227" s="18" t="str">
        <f>IF(E227&lt;&gt;"ОК","",ROUND(N(INDEX('Номенклатура'!$F$6:$F$205,SUMPRODUCT(EXACT('Номенклатура'!$A$6:$A$205,B227)*(ROW('Номенклатура'!$A$6:$A$205)-5))))+SUMIFS('Движения'!$F$6:$F$5005,'Движения'!$B$6:$B$5005,B227,'Движения'!$A$6:$A$5005,"&lt;"&amp;(Q227+1))-SUMIFS('Движения'!$F$6:$F$5005,'Движения'!$B$6:$B$5005,B227,'Движения'!$C$6:$C$5005,"Корректировка остатка",'Движения'!$A$6:$A$5005,"&gt;="&amp;Q227,'Движения'!$A$6:$A$5005,"&lt;"&amp;(Q227+1)),6))</f>
        <v/>
      </c>
      <c r="I227" s="18" t="str">
        <f>IF(E227&lt;&gt;"ОК","",ROUND(C227-H227,6))</f>
        <v/>
      </c>
      <c r="J227" s="21" t="str">
        <f>IF(E227&lt;&gt;"ОК","",IF(P227&gt;0,ABS(I227)/P227,"нет базы"))</f>
        <v/>
      </c>
      <c r="K227" s="17" t="str">
        <f>IF(E227&lt;&gt;"ОК","",IF(I227&lt;0,"Недостача",IF(I227&gt;0,"Излишек","Совпадает")))</f>
        <v/>
      </c>
      <c r="L227" s="18" t="str">
        <f>IF(E227&lt;&gt;"ОК","",ROUND(SUMIFS('Движения'!$F$6:$F$5005,'Движения'!$B$6:$B$5005,B227,'Движения'!$C$6:$C$5005,"Корректировка остатка",'Движения'!$A$6:$A$5005,"&gt;="&amp;Q227,'Движения'!$A$6:$A$5005,"&lt;"&amp;(Q227+1)),6))</f>
        <v/>
      </c>
      <c r="M227" s="18" t="str">
        <f>IF(E227&lt;&gt;"ОК","",ROUND(I227-L227,6))</f>
        <v/>
      </c>
      <c r="N227" s="15" t="str">
        <f>IF(E227&lt;&gt;"ОК","",IF(AND(I227=0,L227=0),"Корректировка не нужна",IF(M227=0,"Корректировка внесена",IF(L227=0,"Внесите корректировку на "&amp;DAY(Q227)&amp;"."&amp;MONTH(Q227)&amp;"."&amp;YEAR(Q227)&amp;": "&amp;IF(M227&gt;0,"+","")&amp;M227&amp;" "&amp;G227,"Проверьте корректировки: внесено "&amp;L227&amp;", нужно "&amp;I227&amp;" "&amp;G227))))</f>
        <v/>
      </c>
      <c r="O227" s="22" t="str">
        <f>IF(E227&lt;&gt;"ОК","",IF(SUMPRODUCT(MAX(($B$6:$B$1005=B227)*($Q$6:$Q$1005&lt;Q227)*($E$6:$E$1005="ОК")*$Q$6:$Q$1005))&gt;0,SUMPRODUCT(MAX(($B$6:$B$1005=B227)*($Q$6:$Q$1005&lt;Q227)*($E$6:$E$1005="ОК")*$Q$6:$Q$1005))+1,INT('Номенклатура'!$C$2)))</f>
        <v/>
      </c>
      <c r="P227" s="18" t="str">
        <f>IF(E227&lt;&gt;"ОК","",-(SUMIFS('Движения'!$F$6:$F$5005,'Движения'!$B$6:$B$5005,B227,'Движения'!$C$6:$C$5005,"Расход",'Движения'!$A$6:$A$5005,"&gt;="&amp;O227,'Движения'!$A$6:$A$5005,"&lt;"&amp;(Q227+1))+SUMIFS('Движения'!$F$6:$F$5005,'Движения'!$B$6:$B$5005,B227,'Движения'!$C$6:$C$5005,"Списание",'Движения'!$A$6:$A$5005,"&gt;="&amp;O227,'Движения'!$A$6:$A$5005,"&lt;"&amp;(Q227+1))))</f>
        <v/>
      </c>
      <c r="Q227" s="18" t="str">
        <f>IF(ISNUMBER(A227),INT(A227),0)</f>
        <v/>
      </c>
    </row>
    <row r="228" spans="1:17" x14ac:dyDescent="0.25">
      <c r="A228" s="16"/>
      <c r="B228" s="13"/>
      <c r="C228" s="14"/>
      <c r="D228" s="13"/>
      <c r="E228" s="15" t="str">
        <f>IF(COUNTA(A228:D228)=0,"",IF(NOT(ISNUMBER(A228)),"Укажите дату",IF(B228="","Укажите код",IF(NOT(AND(ISTEXT(B228),LEN(B228)&gt;0,LEN(B228)&lt;=30,ISNUMBER(FIND(LEFT(B228,1),"ABCDEFGHIJKLMNOPQRSTUVWXYZ")),SUMPRODUCT((MID(B228,{1,2,3,4,5,6,7,8,9,10,11,12,13,14,15,16,17,18,19,20,21,22,23,24,25,26,27,28,29,30},1)&lt;&gt;"")*ISERROR(FIND(MID(B228,{1,2,3,4,5,6,7,8,9,10,11,12,13,14,15,16,17,18,19,20,21,22,23,24,25,26,27,28,29,30},1),"ABCDEFGHIJKLMNOPQRSTUVWXYZ0123456789-_")))=0,ISERROR(VALUE(B228)))),"Недопустимый код: только латинские буквы A-Z в верхнем регистре, цифры, - и _; начало с буквы, до 30 символов (например MILK-001)",IF(SUMPRODUCT(--EXACT('Номенклатура'!$A$6:$A$205,B228))=0,"Код не найден",IF(SUMPRODUCT(--EXACT('Номенклатура'!$A$6:$A$205,B228))&gt;1,"Код повторяется в номенклатуре",IF(NOT(ISNUMBER(C228)),"Укажите фактическое количество",IF(C228&lt;0,"Факт не может быть меньше нуля",IF(NOT(ISNUMBER('Номенклатура'!$C$2)),"Укажите дату начала учёта",IF(Q228&lt;INT('Номенклатура'!$C$2),"Дата раньше начала учёта","ОК"))))))))))</f>
        <v/>
      </c>
      <c r="F228" s="15" t="str">
        <f>IF(E228&lt;&gt;"ОК","",INDEX('Номенклатура'!$B$6:$B$205,SUMPRODUCT(EXACT('Номенклатура'!$A$6:$A$205,B228)*(ROW('Номенклатура'!$A$6:$A$205)-5)))&amp;"")</f>
        <v/>
      </c>
      <c r="G228" s="17" t="str">
        <f>IF(E228&lt;&gt;"ОК","",INDEX('Номенклатура'!$D$6:$D$205,SUMPRODUCT(EXACT('Номенклатура'!$A$6:$A$205,B228)*(ROW('Номенклатура'!$A$6:$A$205)-5)))&amp;"")</f>
        <v/>
      </c>
      <c r="H228" s="18" t="str">
        <f>IF(E228&lt;&gt;"ОК","",ROUND(N(INDEX('Номенклатура'!$F$6:$F$205,SUMPRODUCT(EXACT('Номенклатура'!$A$6:$A$205,B228)*(ROW('Номенклатура'!$A$6:$A$205)-5))))+SUMIFS('Движения'!$F$6:$F$5005,'Движения'!$B$6:$B$5005,B228,'Движения'!$A$6:$A$5005,"&lt;"&amp;(Q228+1))-SUMIFS('Движения'!$F$6:$F$5005,'Движения'!$B$6:$B$5005,B228,'Движения'!$C$6:$C$5005,"Корректировка остатка",'Движения'!$A$6:$A$5005,"&gt;="&amp;Q228,'Движения'!$A$6:$A$5005,"&lt;"&amp;(Q228+1)),6))</f>
        <v/>
      </c>
      <c r="I228" s="18" t="str">
        <f>IF(E228&lt;&gt;"ОК","",ROUND(C228-H228,6))</f>
        <v/>
      </c>
      <c r="J228" s="21" t="str">
        <f>IF(E228&lt;&gt;"ОК","",IF(P228&gt;0,ABS(I228)/P228,"нет базы"))</f>
        <v/>
      </c>
      <c r="K228" s="17" t="str">
        <f>IF(E228&lt;&gt;"ОК","",IF(I228&lt;0,"Недостача",IF(I228&gt;0,"Излишек","Совпадает")))</f>
        <v/>
      </c>
      <c r="L228" s="18" t="str">
        <f>IF(E228&lt;&gt;"ОК","",ROUND(SUMIFS('Движения'!$F$6:$F$5005,'Движения'!$B$6:$B$5005,B228,'Движения'!$C$6:$C$5005,"Корректировка остатка",'Движения'!$A$6:$A$5005,"&gt;="&amp;Q228,'Движения'!$A$6:$A$5005,"&lt;"&amp;(Q228+1)),6))</f>
        <v/>
      </c>
      <c r="M228" s="18" t="str">
        <f>IF(E228&lt;&gt;"ОК","",ROUND(I228-L228,6))</f>
        <v/>
      </c>
      <c r="N228" s="15" t="str">
        <f>IF(E228&lt;&gt;"ОК","",IF(AND(I228=0,L228=0),"Корректировка не нужна",IF(M228=0,"Корректировка внесена",IF(L228=0,"Внесите корректировку на "&amp;DAY(Q228)&amp;"."&amp;MONTH(Q228)&amp;"."&amp;YEAR(Q228)&amp;": "&amp;IF(M228&gt;0,"+","")&amp;M228&amp;" "&amp;G228,"Проверьте корректировки: внесено "&amp;L228&amp;", нужно "&amp;I228&amp;" "&amp;G228))))</f>
        <v/>
      </c>
      <c r="O228" s="22" t="str">
        <f>IF(E228&lt;&gt;"ОК","",IF(SUMPRODUCT(MAX(($B$6:$B$1005=B228)*($Q$6:$Q$1005&lt;Q228)*($E$6:$E$1005="ОК")*$Q$6:$Q$1005))&gt;0,SUMPRODUCT(MAX(($B$6:$B$1005=B228)*($Q$6:$Q$1005&lt;Q228)*($E$6:$E$1005="ОК")*$Q$6:$Q$1005))+1,INT('Номенклатура'!$C$2)))</f>
        <v/>
      </c>
      <c r="P228" s="18" t="str">
        <f>IF(E228&lt;&gt;"ОК","",-(SUMIFS('Движения'!$F$6:$F$5005,'Движения'!$B$6:$B$5005,B228,'Движения'!$C$6:$C$5005,"Расход",'Движения'!$A$6:$A$5005,"&gt;="&amp;O228,'Движения'!$A$6:$A$5005,"&lt;"&amp;(Q228+1))+SUMIFS('Движения'!$F$6:$F$5005,'Движения'!$B$6:$B$5005,B228,'Движения'!$C$6:$C$5005,"Списание",'Движения'!$A$6:$A$5005,"&gt;="&amp;O228,'Движения'!$A$6:$A$5005,"&lt;"&amp;(Q228+1))))</f>
        <v/>
      </c>
      <c r="Q228" s="18" t="str">
        <f>IF(ISNUMBER(A228),INT(A228),0)</f>
        <v/>
      </c>
    </row>
    <row r="229" spans="1:17" x14ac:dyDescent="0.25">
      <c r="A229" s="16"/>
      <c r="B229" s="13"/>
      <c r="C229" s="14"/>
      <c r="D229" s="13"/>
      <c r="E229" s="15" t="str">
        <f>IF(COUNTA(A229:D229)=0,"",IF(NOT(ISNUMBER(A229)),"Укажите дату",IF(B229="","Укажите код",IF(NOT(AND(ISTEXT(B229),LEN(B229)&gt;0,LEN(B229)&lt;=30,ISNUMBER(FIND(LEFT(B229,1),"ABCDEFGHIJKLMNOPQRSTUVWXYZ")),SUMPRODUCT((MID(B229,{1,2,3,4,5,6,7,8,9,10,11,12,13,14,15,16,17,18,19,20,21,22,23,24,25,26,27,28,29,30},1)&lt;&gt;"")*ISERROR(FIND(MID(B229,{1,2,3,4,5,6,7,8,9,10,11,12,13,14,15,16,17,18,19,20,21,22,23,24,25,26,27,28,29,30},1),"ABCDEFGHIJKLMNOPQRSTUVWXYZ0123456789-_")))=0,ISERROR(VALUE(B229)))),"Недопустимый код: только латинские буквы A-Z в верхнем регистре, цифры, - и _; начало с буквы, до 30 символов (например MILK-001)",IF(SUMPRODUCT(--EXACT('Номенклатура'!$A$6:$A$205,B229))=0,"Код не найден",IF(SUMPRODUCT(--EXACT('Номенклатура'!$A$6:$A$205,B229))&gt;1,"Код повторяется в номенклатуре",IF(NOT(ISNUMBER(C229)),"Укажите фактическое количество",IF(C229&lt;0,"Факт не может быть меньше нуля",IF(NOT(ISNUMBER('Номенклатура'!$C$2)),"Укажите дату начала учёта",IF(Q229&lt;INT('Номенклатура'!$C$2),"Дата раньше начала учёта","ОК"))))))))))</f>
        <v/>
      </c>
      <c r="F229" s="15" t="str">
        <f>IF(E229&lt;&gt;"ОК","",INDEX('Номенклатура'!$B$6:$B$205,SUMPRODUCT(EXACT('Номенклатура'!$A$6:$A$205,B229)*(ROW('Номенклатура'!$A$6:$A$205)-5)))&amp;"")</f>
        <v/>
      </c>
      <c r="G229" s="17" t="str">
        <f>IF(E229&lt;&gt;"ОК","",INDEX('Номенклатура'!$D$6:$D$205,SUMPRODUCT(EXACT('Номенклатура'!$A$6:$A$205,B229)*(ROW('Номенклатура'!$A$6:$A$205)-5)))&amp;"")</f>
        <v/>
      </c>
      <c r="H229" s="18" t="str">
        <f>IF(E229&lt;&gt;"ОК","",ROUND(N(INDEX('Номенклатура'!$F$6:$F$205,SUMPRODUCT(EXACT('Номенклатура'!$A$6:$A$205,B229)*(ROW('Номенклатура'!$A$6:$A$205)-5))))+SUMIFS('Движения'!$F$6:$F$5005,'Движения'!$B$6:$B$5005,B229,'Движения'!$A$6:$A$5005,"&lt;"&amp;(Q229+1))-SUMIFS('Движения'!$F$6:$F$5005,'Движения'!$B$6:$B$5005,B229,'Движения'!$C$6:$C$5005,"Корректировка остатка",'Движения'!$A$6:$A$5005,"&gt;="&amp;Q229,'Движения'!$A$6:$A$5005,"&lt;"&amp;(Q229+1)),6))</f>
        <v/>
      </c>
      <c r="I229" s="18" t="str">
        <f>IF(E229&lt;&gt;"ОК","",ROUND(C229-H229,6))</f>
        <v/>
      </c>
      <c r="J229" s="21" t="str">
        <f>IF(E229&lt;&gt;"ОК","",IF(P229&gt;0,ABS(I229)/P229,"нет базы"))</f>
        <v/>
      </c>
      <c r="K229" s="17" t="str">
        <f>IF(E229&lt;&gt;"ОК","",IF(I229&lt;0,"Недостача",IF(I229&gt;0,"Излишек","Совпадает")))</f>
        <v/>
      </c>
      <c r="L229" s="18" t="str">
        <f>IF(E229&lt;&gt;"ОК","",ROUND(SUMIFS('Движения'!$F$6:$F$5005,'Движения'!$B$6:$B$5005,B229,'Движения'!$C$6:$C$5005,"Корректировка остатка",'Движения'!$A$6:$A$5005,"&gt;="&amp;Q229,'Движения'!$A$6:$A$5005,"&lt;"&amp;(Q229+1)),6))</f>
        <v/>
      </c>
      <c r="M229" s="18" t="str">
        <f>IF(E229&lt;&gt;"ОК","",ROUND(I229-L229,6))</f>
        <v/>
      </c>
      <c r="N229" s="15" t="str">
        <f>IF(E229&lt;&gt;"ОК","",IF(AND(I229=0,L229=0),"Корректировка не нужна",IF(M229=0,"Корректировка внесена",IF(L229=0,"Внесите корректировку на "&amp;DAY(Q229)&amp;"."&amp;MONTH(Q229)&amp;"."&amp;YEAR(Q229)&amp;": "&amp;IF(M229&gt;0,"+","")&amp;M229&amp;" "&amp;G229,"Проверьте корректировки: внесено "&amp;L229&amp;", нужно "&amp;I229&amp;" "&amp;G229))))</f>
        <v/>
      </c>
      <c r="O229" s="22" t="str">
        <f>IF(E229&lt;&gt;"ОК","",IF(SUMPRODUCT(MAX(($B$6:$B$1005=B229)*($Q$6:$Q$1005&lt;Q229)*($E$6:$E$1005="ОК")*$Q$6:$Q$1005))&gt;0,SUMPRODUCT(MAX(($B$6:$B$1005=B229)*($Q$6:$Q$1005&lt;Q229)*($E$6:$E$1005="ОК")*$Q$6:$Q$1005))+1,INT('Номенклатура'!$C$2)))</f>
        <v/>
      </c>
      <c r="P229" s="18" t="str">
        <f>IF(E229&lt;&gt;"ОК","",-(SUMIFS('Движения'!$F$6:$F$5005,'Движения'!$B$6:$B$5005,B229,'Движения'!$C$6:$C$5005,"Расход",'Движения'!$A$6:$A$5005,"&gt;="&amp;O229,'Движения'!$A$6:$A$5005,"&lt;"&amp;(Q229+1))+SUMIFS('Движения'!$F$6:$F$5005,'Движения'!$B$6:$B$5005,B229,'Движения'!$C$6:$C$5005,"Списание",'Движения'!$A$6:$A$5005,"&gt;="&amp;O229,'Движения'!$A$6:$A$5005,"&lt;"&amp;(Q229+1))))</f>
        <v/>
      </c>
      <c r="Q229" s="18" t="str">
        <f>IF(ISNUMBER(A229),INT(A229),0)</f>
        <v/>
      </c>
    </row>
    <row r="230" spans="1:17" x14ac:dyDescent="0.25">
      <c r="A230" s="16"/>
      <c r="B230" s="13"/>
      <c r="C230" s="14"/>
      <c r="D230" s="13"/>
      <c r="E230" s="15" t="str">
        <f>IF(COUNTA(A230:D230)=0,"",IF(NOT(ISNUMBER(A230)),"Укажите дату",IF(B230="","Укажите код",IF(NOT(AND(ISTEXT(B230),LEN(B230)&gt;0,LEN(B230)&lt;=30,ISNUMBER(FIND(LEFT(B230,1),"ABCDEFGHIJKLMNOPQRSTUVWXYZ")),SUMPRODUCT((MID(B230,{1,2,3,4,5,6,7,8,9,10,11,12,13,14,15,16,17,18,19,20,21,22,23,24,25,26,27,28,29,30},1)&lt;&gt;"")*ISERROR(FIND(MID(B230,{1,2,3,4,5,6,7,8,9,10,11,12,13,14,15,16,17,18,19,20,21,22,23,24,25,26,27,28,29,30},1),"ABCDEFGHIJKLMNOPQRSTUVWXYZ0123456789-_")))=0,ISERROR(VALUE(B230)))),"Недопустимый код: только латинские буквы A-Z в верхнем регистре, цифры, - и _; начало с буквы, до 30 символов (например MILK-001)",IF(SUMPRODUCT(--EXACT('Номенклатура'!$A$6:$A$205,B230))=0,"Код не найден",IF(SUMPRODUCT(--EXACT('Номенклатура'!$A$6:$A$205,B230))&gt;1,"Код повторяется в номенклатуре",IF(NOT(ISNUMBER(C230)),"Укажите фактическое количество",IF(C230&lt;0,"Факт не может быть меньше нуля",IF(NOT(ISNUMBER('Номенклатура'!$C$2)),"Укажите дату начала учёта",IF(Q230&lt;INT('Номенклатура'!$C$2),"Дата раньше начала учёта","ОК"))))))))))</f>
        <v/>
      </c>
      <c r="F230" s="15" t="str">
        <f>IF(E230&lt;&gt;"ОК","",INDEX('Номенклатура'!$B$6:$B$205,SUMPRODUCT(EXACT('Номенклатура'!$A$6:$A$205,B230)*(ROW('Номенклатура'!$A$6:$A$205)-5)))&amp;"")</f>
        <v/>
      </c>
      <c r="G230" s="17" t="str">
        <f>IF(E230&lt;&gt;"ОК","",INDEX('Номенклатура'!$D$6:$D$205,SUMPRODUCT(EXACT('Номенклатура'!$A$6:$A$205,B230)*(ROW('Номенклатура'!$A$6:$A$205)-5)))&amp;"")</f>
        <v/>
      </c>
      <c r="H230" s="18" t="str">
        <f>IF(E230&lt;&gt;"ОК","",ROUND(N(INDEX('Номенклатура'!$F$6:$F$205,SUMPRODUCT(EXACT('Номенклатура'!$A$6:$A$205,B230)*(ROW('Номенклатура'!$A$6:$A$205)-5))))+SUMIFS('Движения'!$F$6:$F$5005,'Движения'!$B$6:$B$5005,B230,'Движения'!$A$6:$A$5005,"&lt;"&amp;(Q230+1))-SUMIFS('Движения'!$F$6:$F$5005,'Движения'!$B$6:$B$5005,B230,'Движения'!$C$6:$C$5005,"Корректировка остатка",'Движения'!$A$6:$A$5005,"&gt;="&amp;Q230,'Движения'!$A$6:$A$5005,"&lt;"&amp;(Q230+1)),6))</f>
        <v/>
      </c>
      <c r="I230" s="18" t="str">
        <f>IF(E230&lt;&gt;"ОК","",ROUND(C230-H230,6))</f>
        <v/>
      </c>
      <c r="J230" s="21" t="str">
        <f>IF(E230&lt;&gt;"ОК","",IF(P230&gt;0,ABS(I230)/P230,"нет базы"))</f>
        <v/>
      </c>
      <c r="K230" s="17" t="str">
        <f>IF(E230&lt;&gt;"ОК","",IF(I230&lt;0,"Недостача",IF(I230&gt;0,"Излишек","Совпадает")))</f>
        <v/>
      </c>
      <c r="L230" s="18" t="str">
        <f>IF(E230&lt;&gt;"ОК","",ROUND(SUMIFS('Движения'!$F$6:$F$5005,'Движения'!$B$6:$B$5005,B230,'Движения'!$C$6:$C$5005,"Корректировка остатка",'Движения'!$A$6:$A$5005,"&gt;="&amp;Q230,'Движения'!$A$6:$A$5005,"&lt;"&amp;(Q230+1)),6))</f>
        <v/>
      </c>
      <c r="M230" s="18" t="str">
        <f>IF(E230&lt;&gt;"ОК","",ROUND(I230-L230,6))</f>
        <v/>
      </c>
      <c r="N230" s="15" t="str">
        <f>IF(E230&lt;&gt;"ОК","",IF(AND(I230=0,L230=0),"Корректировка не нужна",IF(M230=0,"Корректировка внесена",IF(L230=0,"Внесите корректировку на "&amp;DAY(Q230)&amp;"."&amp;MONTH(Q230)&amp;"."&amp;YEAR(Q230)&amp;": "&amp;IF(M230&gt;0,"+","")&amp;M230&amp;" "&amp;G230,"Проверьте корректировки: внесено "&amp;L230&amp;", нужно "&amp;I230&amp;" "&amp;G230))))</f>
        <v/>
      </c>
      <c r="O230" s="22" t="str">
        <f>IF(E230&lt;&gt;"ОК","",IF(SUMPRODUCT(MAX(($B$6:$B$1005=B230)*($Q$6:$Q$1005&lt;Q230)*($E$6:$E$1005="ОК")*$Q$6:$Q$1005))&gt;0,SUMPRODUCT(MAX(($B$6:$B$1005=B230)*($Q$6:$Q$1005&lt;Q230)*($E$6:$E$1005="ОК")*$Q$6:$Q$1005))+1,INT('Номенклатура'!$C$2)))</f>
        <v/>
      </c>
      <c r="P230" s="18" t="str">
        <f>IF(E230&lt;&gt;"ОК","",-(SUMIFS('Движения'!$F$6:$F$5005,'Движения'!$B$6:$B$5005,B230,'Движения'!$C$6:$C$5005,"Расход",'Движения'!$A$6:$A$5005,"&gt;="&amp;O230,'Движения'!$A$6:$A$5005,"&lt;"&amp;(Q230+1))+SUMIFS('Движения'!$F$6:$F$5005,'Движения'!$B$6:$B$5005,B230,'Движения'!$C$6:$C$5005,"Списание",'Движения'!$A$6:$A$5005,"&gt;="&amp;O230,'Движения'!$A$6:$A$5005,"&lt;"&amp;(Q230+1))))</f>
        <v/>
      </c>
      <c r="Q230" s="18" t="str">
        <f>IF(ISNUMBER(A230),INT(A230),0)</f>
        <v/>
      </c>
    </row>
    <row r="231" spans="1:17" x14ac:dyDescent="0.25">
      <c r="A231" s="16"/>
      <c r="B231" s="13"/>
      <c r="C231" s="14"/>
      <c r="D231" s="13"/>
      <c r="E231" s="15" t="str">
        <f>IF(COUNTA(A231:D231)=0,"",IF(NOT(ISNUMBER(A231)),"Укажите дату",IF(B231="","Укажите код",IF(NOT(AND(ISTEXT(B231),LEN(B231)&gt;0,LEN(B231)&lt;=30,ISNUMBER(FIND(LEFT(B231,1),"ABCDEFGHIJKLMNOPQRSTUVWXYZ")),SUMPRODUCT((MID(B231,{1,2,3,4,5,6,7,8,9,10,11,12,13,14,15,16,17,18,19,20,21,22,23,24,25,26,27,28,29,30},1)&lt;&gt;"")*ISERROR(FIND(MID(B231,{1,2,3,4,5,6,7,8,9,10,11,12,13,14,15,16,17,18,19,20,21,22,23,24,25,26,27,28,29,30},1),"ABCDEFGHIJKLMNOPQRSTUVWXYZ0123456789-_")))=0,ISERROR(VALUE(B231)))),"Недопустимый код: только латинские буквы A-Z в верхнем регистре, цифры, - и _; начало с буквы, до 30 символов (например MILK-001)",IF(SUMPRODUCT(--EXACT('Номенклатура'!$A$6:$A$205,B231))=0,"Код не найден",IF(SUMPRODUCT(--EXACT('Номенклатура'!$A$6:$A$205,B231))&gt;1,"Код повторяется в номенклатуре",IF(NOT(ISNUMBER(C231)),"Укажите фактическое количество",IF(C231&lt;0,"Факт не может быть меньше нуля",IF(NOT(ISNUMBER('Номенклатура'!$C$2)),"Укажите дату начала учёта",IF(Q231&lt;INT('Номенклатура'!$C$2),"Дата раньше начала учёта","ОК"))))))))))</f>
        <v/>
      </c>
      <c r="F231" s="15" t="str">
        <f>IF(E231&lt;&gt;"ОК","",INDEX('Номенклатура'!$B$6:$B$205,SUMPRODUCT(EXACT('Номенклатура'!$A$6:$A$205,B231)*(ROW('Номенклатура'!$A$6:$A$205)-5)))&amp;"")</f>
        <v/>
      </c>
      <c r="G231" s="17" t="str">
        <f>IF(E231&lt;&gt;"ОК","",INDEX('Номенклатура'!$D$6:$D$205,SUMPRODUCT(EXACT('Номенклатура'!$A$6:$A$205,B231)*(ROW('Номенклатура'!$A$6:$A$205)-5)))&amp;"")</f>
        <v/>
      </c>
      <c r="H231" s="18" t="str">
        <f>IF(E231&lt;&gt;"ОК","",ROUND(N(INDEX('Номенклатура'!$F$6:$F$205,SUMPRODUCT(EXACT('Номенклатура'!$A$6:$A$205,B231)*(ROW('Номенклатура'!$A$6:$A$205)-5))))+SUMIFS('Движения'!$F$6:$F$5005,'Движения'!$B$6:$B$5005,B231,'Движения'!$A$6:$A$5005,"&lt;"&amp;(Q231+1))-SUMIFS('Движения'!$F$6:$F$5005,'Движения'!$B$6:$B$5005,B231,'Движения'!$C$6:$C$5005,"Корректировка остатка",'Движения'!$A$6:$A$5005,"&gt;="&amp;Q231,'Движения'!$A$6:$A$5005,"&lt;"&amp;(Q231+1)),6))</f>
        <v/>
      </c>
      <c r="I231" s="18" t="str">
        <f>IF(E231&lt;&gt;"ОК","",ROUND(C231-H231,6))</f>
        <v/>
      </c>
      <c r="J231" s="21" t="str">
        <f>IF(E231&lt;&gt;"ОК","",IF(P231&gt;0,ABS(I231)/P231,"нет базы"))</f>
        <v/>
      </c>
      <c r="K231" s="17" t="str">
        <f>IF(E231&lt;&gt;"ОК","",IF(I231&lt;0,"Недостача",IF(I231&gt;0,"Излишек","Совпадает")))</f>
        <v/>
      </c>
      <c r="L231" s="18" t="str">
        <f>IF(E231&lt;&gt;"ОК","",ROUND(SUMIFS('Движения'!$F$6:$F$5005,'Движения'!$B$6:$B$5005,B231,'Движения'!$C$6:$C$5005,"Корректировка остатка",'Движения'!$A$6:$A$5005,"&gt;="&amp;Q231,'Движения'!$A$6:$A$5005,"&lt;"&amp;(Q231+1)),6))</f>
        <v/>
      </c>
      <c r="M231" s="18" t="str">
        <f>IF(E231&lt;&gt;"ОК","",ROUND(I231-L231,6))</f>
        <v/>
      </c>
      <c r="N231" s="15" t="str">
        <f>IF(E231&lt;&gt;"ОК","",IF(AND(I231=0,L231=0),"Корректировка не нужна",IF(M231=0,"Корректировка внесена",IF(L231=0,"Внесите корректировку на "&amp;DAY(Q231)&amp;"."&amp;MONTH(Q231)&amp;"."&amp;YEAR(Q231)&amp;": "&amp;IF(M231&gt;0,"+","")&amp;M231&amp;" "&amp;G231,"Проверьте корректировки: внесено "&amp;L231&amp;", нужно "&amp;I231&amp;" "&amp;G231))))</f>
        <v/>
      </c>
      <c r="O231" s="22" t="str">
        <f>IF(E231&lt;&gt;"ОК","",IF(SUMPRODUCT(MAX(($B$6:$B$1005=B231)*($Q$6:$Q$1005&lt;Q231)*($E$6:$E$1005="ОК")*$Q$6:$Q$1005))&gt;0,SUMPRODUCT(MAX(($B$6:$B$1005=B231)*($Q$6:$Q$1005&lt;Q231)*($E$6:$E$1005="ОК")*$Q$6:$Q$1005))+1,INT('Номенклатура'!$C$2)))</f>
        <v/>
      </c>
      <c r="P231" s="18" t="str">
        <f>IF(E231&lt;&gt;"ОК","",-(SUMIFS('Движения'!$F$6:$F$5005,'Движения'!$B$6:$B$5005,B231,'Движения'!$C$6:$C$5005,"Расход",'Движения'!$A$6:$A$5005,"&gt;="&amp;O231,'Движения'!$A$6:$A$5005,"&lt;"&amp;(Q231+1))+SUMIFS('Движения'!$F$6:$F$5005,'Движения'!$B$6:$B$5005,B231,'Движения'!$C$6:$C$5005,"Списание",'Движения'!$A$6:$A$5005,"&gt;="&amp;O231,'Движения'!$A$6:$A$5005,"&lt;"&amp;(Q231+1))))</f>
        <v/>
      </c>
      <c r="Q231" s="18" t="str">
        <f>IF(ISNUMBER(A231),INT(A231),0)</f>
        <v/>
      </c>
    </row>
    <row r="232" spans="1:17" x14ac:dyDescent="0.25">
      <c r="A232" s="16"/>
      <c r="B232" s="13"/>
      <c r="C232" s="14"/>
      <c r="D232" s="13"/>
      <c r="E232" s="15" t="str">
        <f>IF(COUNTA(A232:D232)=0,"",IF(NOT(ISNUMBER(A232)),"Укажите дату",IF(B232="","Укажите код",IF(NOT(AND(ISTEXT(B232),LEN(B232)&gt;0,LEN(B232)&lt;=30,ISNUMBER(FIND(LEFT(B232,1),"ABCDEFGHIJKLMNOPQRSTUVWXYZ")),SUMPRODUCT((MID(B232,{1,2,3,4,5,6,7,8,9,10,11,12,13,14,15,16,17,18,19,20,21,22,23,24,25,26,27,28,29,30},1)&lt;&gt;"")*ISERROR(FIND(MID(B232,{1,2,3,4,5,6,7,8,9,10,11,12,13,14,15,16,17,18,19,20,21,22,23,24,25,26,27,28,29,30},1),"ABCDEFGHIJKLMNOPQRSTUVWXYZ0123456789-_")))=0,ISERROR(VALUE(B232)))),"Недопустимый код: только латинские буквы A-Z в верхнем регистре, цифры, - и _; начало с буквы, до 30 символов (например MILK-001)",IF(SUMPRODUCT(--EXACT('Номенклатура'!$A$6:$A$205,B232))=0,"Код не найден",IF(SUMPRODUCT(--EXACT('Номенклатура'!$A$6:$A$205,B232))&gt;1,"Код повторяется в номенклатуре",IF(NOT(ISNUMBER(C232)),"Укажите фактическое количество",IF(C232&lt;0,"Факт не может быть меньше нуля",IF(NOT(ISNUMBER('Номенклатура'!$C$2)),"Укажите дату начала учёта",IF(Q232&lt;INT('Номенклатура'!$C$2),"Дата раньше начала учёта","ОК"))))))))))</f>
        <v/>
      </c>
      <c r="F232" s="15" t="str">
        <f>IF(E232&lt;&gt;"ОК","",INDEX('Номенклатура'!$B$6:$B$205,SUMPRODUCT(EXACT('Номенклатура'!$A$6:$A$205,B232)*(ROW('Номенклатура'!$A$6:$A$205)-5)))&amp;"")</f>
        <v/>
      </c>
      <c r="G232" s="17" t="str">
        <f>IF(E232&lt;&gt;"ОК","",INDEX('Номенклатура'!$D$6:$D$205,SUMPRODUCT(EXACT('Номенклатура'!$A$6:$A$205,B232)*(ROW('Номенклатура'!$A$6:$A$205)-5)))&amp;"")</f>
        <v/>
      </c>
      <c r="H232" s="18" t="str">
        <f>IF(E232&lt;&gt;"ОК","",ROUND(N(INDEX('Номенклатура'!$F$6:$F$205,SUMPRODUCT(EXACT('Номенклатура'!$A$6:$A$205,B232)*(ROW('Номенклатура'!$A$6:$A$205)-5))))+SUMIFS('Движения'!$F$6:$F$5005,'Движения'!$B$6:$B$5005,B232,'Движения'!$A$6:$A$5005,"&lt;"&amp;(Q232+1))-SUMIFS('Движения'!$F$6:$F$5005,'Движения'!$B$6:$B$5005,B232,'Движения'!$C$6:$C$5005,"Корректировка остатка",'Движения'!$A$6:$A$5005,"&gt;="&amp;Q232,'Движения'!$A$6:$A$5005,"&lt;"&amp;(Q232+1)),6))</f>
        <v/>
      </c>
      <c r="I232" s="18" t="str">
        <f>IF(E232&lt;&gt;"ОК","",ROUND(C232-H232,6))</f>
        <v/>
      </c>
      <c r="J232" s="21" t="str">
        <f>IF(E232&lt;&gt;"ОК","",IF(P232&gt;0,ABS(I232)/P232,"нет базы"))</f>
        <v/>
      </c>
      <c r="K232" s="17" t="str">
        <f>IF(E232&lt;&gt;"ОК","",IF(I232&lt;0,"Недостача",IF(I232&gt;0,"Излишек","Совпадает")))</f>
        <v/>
      </c>
      <c r="L232" s="18" t="str">
        <f>IF(E232&lt;&gt;"ОК","",ROUND(SUMIFS('Движения'!$F$6:$F$5005,'Движения'!$B$6:$B$5005,B232,'Движения'!$C$6:$C$5005,"Корректировка остатка",'Движения'!$A$6:$A$5005,"&gt;="&amp;Q232,'Движения'!$A$6:$A$5005,"&lt;"&amp;(Q232+1)),6))</f>
        <v/>
      </c>
      <c r="M232" s="18" t="str">
        <f>IF(E232&lt;&gt;"ОК","",ROUND(I232-L232,6))</f>
        <v/>
      </c>
      <c r="N232" s="15" t="str">
        <f>IF(E232&lt;&gt;"ОК","",IF(AND(I232=0,L232=0),"Корректировка не нужна",IF(M232=0,"Корректировка внесена",IF(L232=0,"Внесите корректировку на "&amp;DAY(Q232)&amp;"."&amp;MONTH(Q232)&amp;"."&amp;YEAR(Q232)&amp;": "&amp;IF(M232&gt;0,"+","")&amp;M232&amp;" "&amp;G232,"Проверьте корректировки: внесено "&amp;L232&amp;", нужно "&amp;I232&amp;" "&amp;G232))))</f>
        <v/>
      </c>
      <c r="O232" s="22" t="str">
        <f>IF(E232&lt;&gt;"ОК","",IF(SUMPRODUCT(MAX(($B$6:$B$1005=B232)*($Q$6:$Q$1005&lt;Q232)*($E$6:$E$1005="ОК")*$Q$6:$Q$1005))&gt;0,SUMPRODUCT(MAX(($B$6:$B$1005=B232)*($Q$6:$Q$1005&lt;Q232)*($E$6:$E$1005="ОК")*$Q$6:$Q$1005))+1,INT('Номенклатура'!$C$2)))</f>
        <v/>
      </c>
      <c r="P232" s="18" t="str">
        <f>IF(E232&lt;&gt;"ОК","",-(SUMIFS('Движения'!$F$6:$F$5005,'Движения'!$B$6:$B$5005,B232,'Движения'!$C$6:$C$5005,"Расход",'Движения'!$A$6:$A$5005,"&gt;="&amp;O232,'Движения'!$A$6:$A$5005,"&lt;"&amp;(Q232+1))+SUMIFS('Движения'!$F$6:$F$5005,'Движения'!$B$6:$B$5005,B232,'Движения'!$C$6:$C$5005,"Списание",'Движения'!$A$6:$A$5005,"&gt;="&amp;O232,'Движения'!$A$6:$A$5005,"&lt;"&amp;(Q232+1))))</f>
        <v/>
      </c>
      <c r="Q232" s="18" t="str">
        <f>IF(ISNUMBER(A232),INT(A232),0)</f>
        <v/>
      </c>
    </row>
    <row r="233" spans="1:17" x14ac:dyDescent="0.25">
      <c r="A233" s="16"/>
      <c r="B233" s="13"/>
      <c r="C233" s="14"/>
      <c r="D233" s="13"/>
      <c r="E233" s="15" t="str">
        <f>IF(COUNTA(A233:D233)=0,"",IF(NOT(ISNUMBER(A233)),"Укажите дату",IF(B233="","Укажите код",IF(NOT(AND(ISTEXT(B233),LEN(B233)&gt;0,LEN(B233)&lt;=30,ISNUMBER(FIND(LEFT(B233,1),"ABCDEFGHIJKLMNOPQRSTUVWXYZ")),SUMPRODUCT((MID(B233,{1,2,3,4,5,6,7,8,9,10,11,12,13,14,15,16,17,18,19,20,21,22,23,24,25,26,27,28,29,30},1)&lt;&gt;"")*ISERROR(FIND(MID(B233,{1,2,3,4,5,6,7,8,9,10,11,12,13,14,15,16,17,18,19,20,21,22,23,24,25,26,27,28,29,30},1),"ABCDEFGHIJKLMNOPQRSTUVWXYZ0123456789-_")))=0,ISERROR(VALUE(B233)))),"Недопустимый код: только латинские буквы A-Z в верхнем регистре, цифры, - и _; начало с буквы, до 30 символов (например MILK-001)",IF(SUMPRODUCT(--EXACT('Номенклатура'!$A$6:$A$205,B233))=0,"Код не найден",IF(SUMPRODUCT(--EXACT('Номенклатура'!$A$6:$A$205,B233))&gt;1,"Код повторяется в номенклатуре",IF(NOT(ISNUMBER(C233)),"Укажите фактическое количество",IF(C233&lt;0,"Факт не может быть меньше нуля",IF(NOT(ISNUMBER('Номенклатура'!$C$2)),"Укажите дату начала учёта",IF(Q233&lt;INT('Номенклатура'!$C$2),"Дата раньше начала учёта","ОК"))))))))))</f>
        <v/>
      </c>
      <c r="F233" s="15" t="str">
        <f>IF(E233&lt;&gt;"ОК","",INDEX('Номенклатура'!$B$6:$B$205,SUMPRODUCT(EXACT('Номенклатура'!$A$6:$A$205,B233)*(ROW('Номенклатура'!$A$6:$A$205)-5)))&amp;"")</f>
        <v/>
      </c>
      <c r="G233" s="17" t="str">
        <f>IF(E233&lt;&gt;"ОК","",INDEX('Номенклатура'!$D$6:$D$205,SUMPRODUCT(EXACT('Номенклатура'!$A$6:$A$205,B233)*(ROW('Номенклатура'!$A$6:$A$205)-5)))&amp;"")</f>
        <v/>
      </c>
      <c r="H233" s="18" t="str">
        <f>IF(E233&lt;&gt;"ОК","",ROUND(N(INDEX('Номенклатура'!$F$6:$F$205,SUMPRODUCT(EXACT('Номенклатура'!$A$6:$A$205,B233)*(ROW('Номенклатура'!$A$6:$A$205)-5))))+SUMIFS('Движения'!$F$6:$F$5005,'Движения'!$B$6:$B$5005,B233,'Движения'!$A$6:$A$5005,"&lt;"&amp;(Q233+1))-SUMIFS('Движения'!$F$6:$F$5005,'Движения'!$B$6:$B$5005,B233,'Движения'!$C$6:$C$5005,"Корректировка остатка",'Движения'!$A$6:$A$5005,"&gt;="&amp;Q233,'Движения'!$A$6:$A$5005,"&lt;"&amp;(Q233+1)),6))</f>
        <v/>
      </c>
      <c r="I233" s="18" t="str">
        <f>IF(E233&lt;&gt;"ОК","",ROUND(C233-H233,6))</f>
        <v/>
      </c>
      <c r="J233" s="21" t="str">
        <f>IF(E233&lt;&gt;"ОК","",IF(P233&gt;0,ABS(I233)/P233,"нет базы"))</f>
        <v/>
      </c>
      <c r="K233" s="17" t="str">
        <f>IF(E233&lt;&gt;"ОК","",IF(I233&lt;0,"Недостача",IF(I233&gt;0,"Излишек","Совпадает")))</f>
        <v/>
      </c>
      <c r="L233" s="18" t="str">
        <f>IF(E233&lt;&gt;"ОК","",ROUND(SUMIFS('Движения'!$F$6:$F$5005,'Движения'!$B$6:$B$5005,B233,'Движения'!$C$6:$C$5005,"Корректировка остатка",'Движения'!$A$6:$A$5005,"&gt;="&amp;Q233,'Движения'!$A$6:$A$5005,"&lt;"&amp;(Q233+1)),6))</f>
        <v/>
      </c>
      <c r="M233" s="18" t="str">
        <f>IF(E233&lt;&gt;"ОК","",ROUND(I233-L233,6))</f>
        <v/>
      </c>
      <c r="N233" s="15" t="str">
        <f>IF(E233&lt;&gt;"ОК","",IF(AND(I233=0,L233=0),"Корректировка не нужна",IF(M233=0,"Корректировка внесена",IF(L233=0,"Внесите корректировку на "&amp;DAY(Q233)&amp;"."&amp;MONTH(Q233)&amp;"."&amp;YEAR(Q233)&amp;": "&amp;IF(M233&gt;0,"+","")&amp;M233&amp;" "&amp;G233,"Проверьте корректировки: внесено "&amp;L233&amp;", нужно "&amp;I233&amp;" "&amp;G233))))</f>
        <v/>
      </c>
      <c r="O233" s="22" t="str">
        <f>IF(E233&lt;&gt;"ОК","",IF(SUMPRODUCT(MAX(($B$6:$B$1005=B233)*($Q$6:$Q$1005&lt;Q233)*($E$6:$E$1005="ОК")*$Q$6:$Q$1005))&gt;0,SUMPRODUCT(MAX(($B$6:$B$1005=B233)*($Q$6:$Q$1005&lt;Q233)*($E$6:$E$1005="ОК")*$Q$6:$Q$1005))+1,INT('Номенклатура'!$C$2)))</f>
        <v/>
      </c>
      <c r="P233" s="18" t="str">
        <f>IF(E233&lt;&gt;"ОК","",-(SUMIFS('Движения'!$F$6:$F$5005,'Движения'!$B$6:$B$5005,B233,'Движения'!$C$6:$C$5005,"Расход",'Движения'!$A$6:$A$5005,"&gt;="&amp;O233,'Движения'!$A$6:$A$5005,"&lt;"&amp;(Q233+1))+SUMIFS('Движения'!$F$6:$F$5005,'Движения'!$B$6:$B$5005,B233,'Движения'!$C$6:$C$5005,"Списание",'Движения'!$A$6:$A$5005,"&gt;="&amp;O233,'Движения'!$A$6:$A$5005,"&lt;"&amp;(Q233+1))))</f>
        <v/>
      </c>
      <c r="Q233" s="18" t="str">
        <f>IF(ISNUMBER(A233),INT(A233),0)</f>
        <v/>
      </c>
    </row>
    <row r="234" spans="1:17" x14ac:dyDescent="0.25">
      <c r="A234" s="16"/>
      <c r="B234" s="13"/>
      <c r="C234" s="14"/>
      <c r="D234" s="13"/>
      <c r="E234" s="15" t="str">
        <f>IF(COUNTA(A234:D234)=0,"",IF(NOT(ISNUMBER(A234)),"Укажите дату",IF(B234="","Укажите код",IF(NOT(AND(ISTEXT(B234),LEN(B234)&gt;0,LEN(B234)&lt;=30,ISNUMBER(FIND(LEFT(B234,1),"ABCDEFGHIJKLMNOPQRSTUVWXYZ")),SUMPRODUCT((MID(B234,{1,2,3,4,5,6,7,8,9,10,11,12,13,14,15,16,17,18,19,20,21,22,23,24,25,26,27,28,29,30},1)&lt;&gt;"")*ISERROR(FIND(MID(B234,{1,2,3,4,5,6,7,8,9,10,11,12,13,14,15,16,17,18,19,20,21,22,23,24,25,26,27,28,29,30},1),"ABCDEFGHIJKLMNOPQRSTUVWXYZ0123456789-_")))=0,ISERROR(VALUE(B234)))),"Недопустимый код: только латинские буквы A-Z в верхнем регистре, цифры, - и _; начало с буквы, до 30 символов (например MILK-001)",IF(SUMPRODUCT(--EXACT('Номенклатура'!$A$6:$A$205,B234))=0,"Код не найден",IF(SUMPRODUCT(--EXACT('Номенклатура'!$A$6:$A$205,B234))&gt;1,"Код повторяется в номенклатуре",IF(NOT(ISNUMBER(C234)),"Укажите фактическое количество",IF(C234&lt;0,"Факт не может быть меньше нуля",IF(NOT(ISNUMBER('Номенклатура'!$C$2)),"Укажите дату начала учёта",IF(Q234&lt;INT('Номенклатура'!$C$2),"Дата раньше начала учёта","ОК"))))))))))</f>
        <v/>
      </c>
      <c r="F234" s="15" t="str">
        <f>IF(E234&lt;&gt;"ОК","",INDEX('Номенклатура'!$B$6:$B$205,SUMPRODUCT(EXACT('Номенклатура'!$A$6:$A$205,B234)*(ROW('Номенклатура'!$A$6:$A$205)-5)))&amp;"")</f>
        <v/>
      </c>
      <c r="G234" s="17" t="str">
        <f>IF(E234&lt;&gt;"ОК","",INDEX('Номенклатура'!$D$6:$D$205,SUMPRODUCT(EXACT('Номенклатура'!$A$6:$A$205,B234)*(ROW('Номенклатура'!$A$6:$A$205)-5)))&amp;"")</f>
        <v/>
      </c>
      <c r="H234" s="18" t="str">
        <f>IF(E234&lt;&gt;"ОК","",ROUND(N(INDEX('Номенклатура'!$F$6:$F$205,SUMPRODUCT(EXACT('Номенклатура'!$A$6:$A$205,B234)*(ROW('Номенклатура'!$A$6:$A$205)-5))))+SUMIFS('Движения'!$F$6:$F$5005,'Движения'!$B$6:$B$5005,B234,'Движения'!$A$6:$A$5005,"&lt;"&amp;(Q234+1))-SUMIFS('Движения'!$F$6:$F$5005,'Движения'!$B$6:$B$5005,B234,'Движения'!$C$6:$C$5005,"Корректировка остатка",'Движения'!$A$6:$A$5005,"&gt;="&amp;Q234,'Движения'!$A$6:$A$5005,"&lt;"&amp;(Q234+1)),6))</f>
        <v/>
      </c>
      <c r="I234" s="18" t="str">
        <f>IF(E234&lt;&gt;"ОК","",ROUND(C234-H234,6))</f>
        <v/>
      </c>
      <c r="J234" s="21" t="str">
        <f>IF(E234&lt;&gt;"ОК","",IF(P234&gt;0,ABS(I234)/P234,"нет базы"))</f>
        <v/>
      </c>
      <c r="K234" s="17" t="str">
        <f>IF(E234&lt;&gt;"ОК","",IF(I234&lt;0,"Недостача",IF(I234&gt;0,"Излишек","Совпадает")))</f>
        <v/>
      </c>
      <c r="L234" s="18" t="str">
        <f>IF(E234&lt;&gt;"ОК","",ROUND(SUMIFS('Движения'!$F$6:$F$5005,'Движения'!$B$6:$B$5005,B234,'Движения'!$C$6:$C$5005,"Корректировка остатка",'Движения'!$A$6:$A$5005,"&gt;="&amp;Q234,'Движения'!$A$6:$A$5005,"&lt;"&amp;(Q234+1)),6))</f>
        <v/>
      </c>
      <c r="M234" s="18" t="str">
        <f>IF(E234&lt;&gt;"ОК","",ROUND(I234-L234,6))</f>
        <v/>
      </c>
      <c r="N234" s="15" t="str">
        <f>IF(E234&lt;&gt;"ОК","",IF(AND(I234=0,L234=0),"Корректировка не нужна",IF(M234=0,"Корректировка внесена",IF(L234=0,"Внесите корректировку на "&amp;DAY(Q234)&amp;"."&amp;MONTH(Q234)&amp;"."&amp;YEAR(Q234)&amp;": "&amp;IF(M234&gt;0,"+","")&amp;M234&amp;" "&amp;G234,"Проверьте корректировки: внесено "&amp;L234&amp;", нужно "&amp;I234&amp;" "&amp;G234))))</f>
        <v/>
      </c>
      <c r="O234" s="22" t="str">
        <f>IF(E234&lt;&gt;"ОК","",IF(SUMPRODUCT(MAX(($B$6:$B$1005=B234)*($Q$6:$Q$1005&lt;Q234)*($E$6:$E$1005="ОК")*$Q$6:$Q$1005))&gt;0,SUMPRODUCT(MAX(($B$6:$B$1005=B234)*($Q$6:$Q$1005&lt;Q234)*($E$6:$E$1005="ОК")*$Q$6:$Q$1005))+1,INT('Номенклатура'!$C$2)))</f>
        <v/>
      </c>
      <c r="P234" s="18" t="str">
        <f>IF(E234&lt;&gt;"ОК","",-(SUMIFS('Движения'!$F$6:$F$5005,'Движения'!$B$6:$B$5005,B234,'Движения'!$C$6:$C$5005,"Расход",'Движения'!$A$6:$A$5005,"&gt;="&amp;O234,'Движения'!$A$6:$A$5005,"&lt;"&amp;(Q234+1))+SUMIFS('Движения'!$F$6:$F$5005,'Движения'!$B$6:$B$5005,B234,'Движения'!$C$6:$C$5005,"Списание",'Движения'!$A$6:$A$5005,"&gt;="&amp;O234,'Движения'!$A$6:$A$5005,"&lt;"&amp;(Q234+1))))</f>
        <v/>
      </c>
      <c r="Q234" s="18" t="str">
        <f>IF(ISNUMBER(A234),INT(A234),0)</f>
        <v/>
      </c>
    </row>
    <row r="235" spans="1:17" x14ac:dyDescent="0.25">
      <c r="A235" s="16"/>
      <c r="B235" s="13"/>
      <c r="C235" s="14"/>
      <c r="D235" s="13"/>
      <c r="E235" s="15" t="str">
        <f>IF(COUNTA(A235:D235)=0,"",IF(NOT(ISNUMBER(A235)),"Укажите дату",IF(B235="","Укажите код",IF(NOT(AND(ISTEXT(B235),LEN(B235)&gt;0,LEN(B235)&lt;=30,ISNUMBER(FIND(LEFT(B235,1),"ABCDEFGHIJKLMNOPQRSTUVWXYZ")),SUMPRODUCT((MID(B235,{1,2,3,4,5,6,7,8,9,10,11,12,13,14,15,16,17,18,19,20,21,22,23,24,25,26,27,28,29,30},1)&lt;&gt;"")*ISERROR(FIND(MID(B235,{1,2,3,4,5,6,7,8,9,10,11,12,13,14,15,16,17,18,19,20,21,22,23,24,25,26,27,28,29,30},1),"ABCDEFGHIJKLMNOPQRSTUVWXYZ0123456789-_")))=0,ISERROR(VALUE(B235)))),"Недопустимый код: только латинские буквы A-Z в верхнем регистре, цифры, - и _; начало с буквы, до 30 символов (например MILK-001)",IF(SUMPRODUCT(--EXACT('Номенклатура'!$A$6:$A$205,B235))=0,"Код не найден",IF(SUMPRODUCT(--EXACT('Номенклатура'!$A$6:$A$205,B235))&gt;1,"Код повторяется в номенклатуре",IF(NOT(ISNUMBER(C235)),"Укажите фактическое количество",IF(C235&lt;0,"Факт не может быть меньше нуля",IF(NOT(ISNUMBER('Номенклатура'!$C$2)),"Укажите дату начала учёта",IF(Q235&lt;INT('Номенклатура'!$C$2),"Дата раньше начала учёта","ОК"))))))))))</f>
        <v/>
      </c>
      <c r="F235" s="15" t="str">
        <f>IF(E235&lt;&gt;"ОК","",INDEX('Номенклатура'!$B$6:$B$205,SUMPRODUCT(EXACT('Номенклатура'!$A$6:$A$205,B235)*(ROW('Номенклатура'!$A$6:$A$205)-5)))&amp;"")</f>
        <v/>
      </c>
      <c r="G235" s="17" t="str">
        <f>IF(E235&lt;&gt;"ОК","",INDEX('Номенклатура'!$D$6:$D$205,SUMPRODUCT(EXACT('Номенклатура'!$A$6:$A$205,B235)*(ROW('Номенклатура'!$A$6:$A$205)-5)))&amp;"")</f>
        <v/>
      </c>
      <c r="H235" s="18" t="str">
        <f>IF(E235&lt;&gt;"ОК","",ROUND(N(INDEX('Номенклатура'!$F$6:$F$205,SUMPRODUCT(EXACT('Номенклатура'!$A$6:$A$205,B235)*(ROW('Номенклатура'!$A$6:$A$205)-5))))+SUMIFS('Движения'!$F$6:$F$5005,'Движения'!$B$6:$B$5005,B235,'Движения'!$A$6:$A$5005,"&lt;"&amp;(Q235+1))-SUMIFS('Движения'!$F$6:$F$5005,'Движения'!$B$6:$B$5005,B235,'Движения'!$C$6:$C$5005,"Корректировка остатка",'Движения'!$A$6:$A$5005,"&gt;="&amp;Q235,'Движения'!$A$6:$A$5005,"&lt;"&amp;(Q235+1)),6))</f>
        <v/>
      </c>
      <c r="I235" s="18" t="str">
        <f>IF(E235&lt;&gt;"ОК","",ROUND(C235-H235,6))</f>
        <v/>
      </c>
      <c r="J235" s="21" t="str">
        <f>IF(E235&lt;&gt;"ОК","",IF(P235&gt;0,ABS(I235)/P235,"нет базы"))</f>
        <v/>
      </c>
      <c r="K235" s="17" t="str">
        <f>IF(E235&lt;&gt;"ОК","",IF(I235&lt;0,"Недостача",IF(I235&gt;0,"Излишек","Совпадает")))</f>
        <v/>
      </c>
      <c r="L235" s="18" t="str">
        <f>IF(E235&lt;&gt;"ОК","",ROUND(SUMIFS('Движения'!$F$6:$F$5005,'Движения'!$B$6:$B$5005,B235,'Движения'!$C$6:$C$5005,"Корректировка остатка",'Движения'!$A$6:$A$5005,"&gt;="&amp;Q235,'Движения'!$A$6:$A$5005,"&lt;"&amp;(Q235+1)),6))</f>
        <v/>
      </c>
      <c r="M235" s="18" t="str">
        <f>IF(E235&lt;&gt;"ОК","",ROUND(I235-L235,6))</f>
        <v/>
      </c>
      <c r="N235" s="15" t="str">
        <f>IF(E235&lt;&gt;"ОК","",IF(AND(I235=0,L235=0),"Корректировка не нужна",IF(M235=0,"Корректировка внесена",IF(L235=0,"Внесите корректировку на "&amp;DAY(Q235)&amp;"."&amp;MONTH(Q235)&amp;"."&amp;YEAR(Q235)&amp;": "&amp;IF(M235&gt;0,"+","")&amp;M235&amp;" "&amp;G235,"Проверьте корректировки: внесено "&amp;L235&amp;", нужно "&amp;I235&amp;" "&amp;G235))))</f>
        <v/>
      </c>
      <c r="O235" s="22" t="str">
        <f>IF(E235&lt;&gt;"ОК","",IF(SUMPRODUCT(MAX(($B$6:$B$1005=B235)*($Q$6:$Q$1005&lt;Q235)*($E$6:$E$1005="ОК")*$Q$6:$Q$1005))&gt;0,SUMPRODUCT(MAX(($B$6:$B$1005=B235)*($Q$6:$Q$1005&lt;Q235)*($E$6:$E$1005="ОК")*$Q$6:$Q$1005))+1,INT('Номенклатура'!$C$2)))</f>
        <v/>
      </c>
      <c r="P235" s="18" t="str">
        <f>IF(E235&lt;&gt;"ОК","",-(SUMIFS('Движения'!$F$6:$F$5005,'Движения'!$B$6:$B$5005,B235,'Движения'!$C$6:$C$5005,"Расход",'Движения'!$A$6:$A$5005,"&gt;="&amp;O235,'Движения'!$A$6:$A$5005,"&lt;"&amp;(Q235+1))+SUMIFS('Движения'!$F$6:$F$5005,'Движения'!$B$6:$B$5005,B235,'Движения'!$C$6:$C$5005,"Списание",'Движения'!$A$6:$A$5005,"&gt;="&amp;O235,'Движения'!$A$6:$A$5005,"&lt;"&amp;(Q235+1))))</f>
        <v/>
      </c>
      <c r="Q235" s="18" t="str">
        <f>IF(ISNUMBER(A235),INT(A235),0)</f>
        <v/>
      </c>
    </row>
    <row r="236" spans="1:17" x14ac:dyDescent="0.25">
      <c r="A236" s="16"/>
      <c r="B236" s="13"/>
      <c r="C236" s="14"/>
      <c r="D236" s="13"/>
      <c r="E236" s="15" t="str">
        <f>IF(COUNTA(A236:D236)=0,"",IF(NOT(ISNUMBER(A236)),"Укажите дату",IF(B236="","Укажите код",IF(NOT(AND(ISTEXT(B236),LEN(B236)&gt;0,LEN(B236)&lt;=30,ISNUMBER(FIND(LEFT(B236,1),"ABCDEFGHIJKLMNOPQRSTUVWXYZ")),SUMPRODUCT((MID(B236,{1,2,3,4,5,6,7,8,9,10,11,12,13,14,15,16,17,18,19,20,21,22,23,24,25,26,27,28,29,30},1)&lt;&gt;"")*ISERROR(FIND(MID(B236,{1,2,3,4,5,6,7,8,9,10,11,12,13,14,15,16,17,18,19,20,21,22,23,24,25,26,27,28,29,30},1),"ABCDEFGHIJKLMNOPQRSTUVWXYZ0123456789-_")))=0,ISERROR(VALUE(B236)))),"Недопустимый код: только латинские буквы A-Z в верхнем регистре, цифры, - и _; начало с буквы, до 30 символов (например MILK-001)",IF(SUMPRODUCT(--EXACT('Номенклатура'!$A$6:$A$205,B236))=0,"Код не найден",IF(SUMPRODUCT(--EXACT('Номенклатура'!$A$6:$A$205,B236))&gt;1,"Код повторяется в номенклатуре",IF(NOT(ISNUMBER(C236)),"Укажите фактическое количество",IF(C236&lt;0,"Факт не может быть меньше нуля",IF(NOT(ISNUMBER('Номенклатура'!$C$2)),"Укажите дату начала учёта",IF(Q236&lt;INT('Номенклатура'!$C$2),"Дата раньше начала учёта","ОК"))))))))))</f>
        <v/>
      </c>
      <c r="F236" s="15" t="str">
        <f>IF(E236&lt;&gt;"ОК","",INDEX('Номенклатура'!$B$6:$B$205,SUMPRODUCT(EXACT('Номенклатура'!$A$6:$A$205,B236)*(ROW('Номенклатура'!$A$6:$A$205)-5)))&amp;"")</f>
        <v/>
      </c>
      <c r="G236" s="17" t="str">
        <f>IF(E236&lt;&gt;"ОК","",INDEX('Номенклатура'!$D$6:$D$205,SUMPRODUCT(EXACT('Номенклатура'!$A$6:$A$205,B236)*(ROW('Номенклатура'!$A$6:$A$205)-5)))&amp;"")</f>
        <v/>
      </c>
      <c r="H236" s="18" t="str">
        <f>IF(E236&lt;&gt;"ОК","",ROUND(N(INDEX('Номенклатура'!$F$6:$F$205,SUMPRODUCT(EXACT('Номенклатура'!$A$6:$A$205,B236)*(ROW('Номенклатура'!$A$6:$A$205)-5))))+SUMIFS('Движения'!$F$6:$F$5005,'Движения'!$B$6:$B$5005,B236,'Движения'!$A$6:$A$5005,"&lt;"&amp;(Q236+1))-SUMIFS('Движения'!$F$6:$F$5005,'Движения'!$B$6:$B$5005,B236,'Движения'!$C$6:$C$5005,"Корректировка остатка",'Движения'!$A$6:$A$5005,"&gt;="&amp;Q236,'Движения'!$A$6:$A$5005,"&lt;"&amp;(Q236+1)),6))</f>
        <v/>
      </c>
      <c r="I236" s="18" t="str">
        <f>IF(E236&lt;&gt;"ОК","",ROUND(C236-H236,6))</f>
        <v/>
      </c>
      <c r="J236" s="21" t="str">
        <f>IF(E236&lt;&gt;"ОК","",IF(P236&gt;0,ABS(I236)/P236,"нет базы"))</f>
        <v/>
      </c>
      <c r="K236" s="17" t="str">
        <f>IF(E236&lt;&gt;"ОК","",IF(I236&lt;0,"Недостача",IF(I236&gt;0,"Излишек","Совпадает")))</f>
        <v/>
      </c>
      <c r="L236" s="18" t="str">
        <f>IF(E236&lt;&gt;"ОК","",ROUND(SUMIFS('Движения'!$F$6:$F$5005,'Движения'!$B$6:$B$5005,B236,'Движения'!$C$6:$C$5005,"Корректировка остатка",'Движения'!$A$6:$A$5005,"&gt;="&amp;Q236,'Движения'!$A$6:$A$5005,"&lt;"&amp;(Q236+1)),6))</f>
        <v/>
      </c>
      <c r="M236" s="18" t="str">
        <f>IF(E236&lt;&gt;"ОК","",ROUND(I236-L236,6))</f>
        <v/>
      </c>
      <c r="N236" s="15" t="str">
        <f>IF(E236&lt;&gt;"ОК","",IF(AND(I236=0,L236=0),"Корректировка не нужна",IF(M236=0,"Корректировка внесена",IF(L236=0,"Внесите корректировку на "&amp;DAY(Q236)&amp;"."&amp;MONTH(Q236)&amp;"."&amp;YEAR(Q236)&amp;": "&amp;IF(M236&gt;0,"+","")&amp;M236&amp;" "&amp;G236,"Проверьте корректировки: внесено "&amp;L236&amp;", нужно "&amp;I236&amp;" "&amp;G236))))</f>
        <v/>
      </c>
      <c r="O236" s="22" t="str">
        <f>IF(E236&lt;&gt;"ОК","",IF(SUMPRODUCT(MAX(($B$6:$B$1005=B236)*($Q$6:$Q$1005&lt;Q236)*($E$6:$E$1005="ОК")*$Q$6:$Q$1005))&gt;0,SUMPRODUCT(MAX(($B$6:$B$1005=B236)*($Q$6:$Q$1005&lt;Q236)*($E$6:$E$1005="ОК")*$Q$6:$Q$1005))+1,INT('Номенклатура'!$C$2)))</f>
        <v/>
      </c>
      <c r="P236" s="18" t="str">
        <f>IF(E236&lt;&gt;"ОК","",-(SUMIFS('Движения'!$F$6:$F$5005,'Движения'!$B$6:$B$5005,B236,'Движения'!$C$6:$C$5005,"Расход",'Движения'!$A$6:$A$5005,"&gt;="&amp;O236,'Движения'!$A$6:$A$5005,"&lt;"&amp;(Q236+1))+SUMIFS('Движения'!$F$6:$F$5005,'Движения'!$B$6:$B$5005,B236,'Движения'!$C$6:$C$5005,"Списание",'Движения'!$A$6:$A$5005,"&gt;="&amp;O236,'Движения'!$A$6:$A$5005,"&lt;"&amp;(Q236+1))))</f>
        <v/>
      </c>
      <c r="Q236" s="18" t="str">
        <f>IF(ISNUMBER(A236),INT(A236),0)</f>
        <v/>
      </c>
    </row>
    <row r="237" spans="1:17" x14ac:dyDescent="0.25">
      <c r="A237" s="16"/>
      <c r="B237" s="13"/>
      <c r="C237" s="14"/>
      <c r="D237" s="13"/>
      <c r="E237" s="15" t="str">
        <f>IF(COUNTA(A237:D237)=0,"",IF(NOT(ISNUMBER(A237)),"Укажите дату",IF(B237="","Укажите код",IF(NOT(AND(ISTEXT(B237),LEN(B237)&gt;0,LEN(B237)&lt;=30,ISNUMBER(FIND(LEFT(B237,1),"ABCDEFGHIJKLMNOPQRSTUVWXYZ")),SUMPRODUCT((MID(B237,{1,2,3,4,5,6,7,8,9,10,11,12,13,14,15,16,17,18,19,20,21,22,23,24,25,26,27,28,29,30},1)&lt;&gt;"")*ISERROR(FIND(MID(B237,{1,2,3,4,5,6,7,8,9,10,11,12,13,14,15,16,17,18,19,20,21,22,23,24,25,26,27,28,29,30},1),"ABCDEFGHIJKLMNOPQRSTUVWXYZ0123456789-_")))=0,ISERROR(VALUE(B237)))),"Недопустимый код: только латинские буквы A-Z в верхнем регистре, цифры, - и _; начало с буквы, до 30 символов (например MILK-001)",IF(SUMPRODUCT(--EXACT('Номенклатура'!$A$6:$A$205,B237))=0,"Код не найден",IF(SUMPRODUCT(--EXACT('Номенклатура'!$A$6:$A$205,B237))&gt;1,"Код повторяется в номенклатуре",IF(NOT(ISNUMBER(C237)),"Укажите фактическое количество",IF(C237&lt;0,"Факт не может быть меньше нуля",IF(NOT(ISNUMBER('Номенклатура'!$C$2)),"Укажите дату начала учёта",IF(Q237&lt;INT('Номенклатура'!$C$2),"Дата раньше начала учёта","ОК"))))))))))</f>
        <v/>
      </c>
      <c r="F237" s="15" t="str">
        <f>IF(E237&lt;&gt;"ОК","",INDEX('Номенклатура'!$B$6:$B$205,SUMPRODUCT(EXACT('Номенклатура'!$A$6:$A$205,B237)*(ROW('Номенклатура'!$A$6:$A$205)-5)))&amp;"")</f>
        <v/>
      </c>
      <c r="G237" s="17" t="str">
        <f>IF(E237&lt;&gt;"ОК","",INDEX('Номенклатура'!$D$6:$D$205,SUMPRODUCT(EXACT('Номенклатура'!$A$6:$A$205,B237)*(ROW('Номенклатура'!$A$6:$A$205)-5)))&amp;"")</f>
        <v/>
      </c>
      <c r="H237" s="18" t="str">
        <f>IF(E237&lt;&gt;"ОК","",ROUND(N(INDEX('Номенклатура'!$F$6:$F$205,SUMPRODUCT(EXACT('Номенклатура'!$A$6:$A$205,B237)*(ROW('Номенклатура'!$A$6:$A$205)-5))))+SUMIFS('Движения'!$F$6:$F$5005,'Движения'!$B$6:$B$5005,B237,'Движения'!$A$6:$A$5005,"&lt;"&amp;(Q237+1))-SUMIFS('Движения'!$F$6:$F$5005,'Движения'!$B$6:$B$5005,B237,'Движения'!$C$6:$C$5005,"Корректировка остатка",'Движения'!$A$6:$A$5005,"&gt;="&amp;Q237,'Движения'!$A$6:$A$5005,"&lt;"&amp;(Q237+1)),6))</f>
        <v/>
      </c>
      <c r="I237" s="18" t="str">
        <f>IF(E237&lt;&gt;"ОК","",ROUND(C237-H237,6))</f>
        <v/>
      </c>
      <c r="J237" s="21" t="str">
        <f>IF(E237&lt;&gt;"ОК","",IF(P237&gt;0,ABS(I237)/P237,"нет базы"))</f>
        <v/>
      </c>
      <c r="K237" s="17" t="str">
        <f>IF(E237&lt;&gt;"ОК","",IF(I237&lt;0,"Недостача",IF(I237&gt;0,"Излишек","Совпадает")))</f>
        <v/>
      </c>
      <c r="L237" s="18" t="str">
        <f>IF(E237&lt;&gt;"ОК","",ROUND(SUMIFS('Движения'!$F$6:$F$5005,'Движения'!$B$6:$B$5005,B237,'Движения'!$C$6:$C$5005,"Корректировка остатка",'Движения'!$A$6:$A$5005,"&gt;="&amp;Q237,'Движения'!$A$6:$A$5005,"&lt;"&amp;(Q237+1)),6))</f>
        <v/>
      </c>
      <c r="M237" s="18" t="str">
        <f>IF(E237&lt;&gt;"ОК","",ROUND(I237-L237,6))</f>
        <v/>
      </c>
      <c r="N237" s="15" t="str">
        <f>IF(E237&lt;&gt;"ОК","",IF(AND(I237=0,L237=0),"Корректировка не нужна",IF(M237=0,"Корректировка внесена",IF(L237=0,"Внесите корректировку на "&amp;DAY(Q237)&amp;"."&amp;MONTH(Q237)&amp;"."&amp;YEAR(Q237)&amp;": "&amp;IF(M237&gt;0,"+","")&amp;M237&amp;" "&amp;G237,"Проверьте корректировки: внесено "&amp;L237&amp;", нужно "&amp;I237&amp;" "&amp;G237))))</f>
        <v/>
      </c>
      <c r="O237" s="22" t="str">
        <f>IF(E237&lt;&gt;"ОК","",IF(SUMPRODUCT(MAX(($B$6:$B$1005=B237)*($Q$6:$Q$1005&lt;Q237)*($E$6:$E$1005="ОК")*$Q$6:$Q$1005))&gt;0,SUMPRODUCT(MAX(($B$6:$B$1005=B237)*($Q$6:$Q$1005&lt;Q237)*($E$6:$E$1005="ОК")*$Q$6:$Q$1005))+1,INT('Номенклатура'!$C$2)))</f>
        <v/>
      </c>
      <c r="P237" s="18" t="str">
        <f>IF(E237&lt;&gt;"ОК","",-(SUMIFS('Движения'!$F$6:$F$5005,'Движения'!$B$6:$B$5005,B237,'Движения'!$C$6:$C$5005,"Расход",'Движения'!$A$6:$A$5005,"&gt;="&amp;O237,'Движения'!$A$6:$A$5005,"&lt;"&amp;(Q237+1))+SUMIFS('Движения'!$F$6:$F$5005,'Движения'!$B$6:$B$5005,B237,'Движения'!$C$6:$C$5005,"Списание",'Движения'!$A$6:$A$5005,"&gt;="&amp;O237,'Движения'!$A$6:$A$5005,"&lt;"&amp;(Q237+1))))</f>
        <v/>
      </c>
      <c r="Q237" s="18" t="str">
        <f>IF(ISNUMBER(A237),INT(A237),0)</f>
        <v/>
      </c>
    </row>
    <row r="238" spans="1:17" x14ac:dyDescent="0.25">
      <c r="A238" s="16"/>
      <c r="B238" s="13"/>
      <c r="C238" s="14"/>
      <c r="D238" s="13"/>
      <c r="E238" s="15" t="str">
        <f>IF(COUNTA(A238:D238)=0,"",IF(NOT(ISNUMBER(A238)),"Укажите дату",IF(B238="","Укажите код",IF(NOT(AND(ISTEXT(B238),LEN(B238)&gt;0,LEN(B238)&lt;=30,ISNUMBER(FIND(LEFT(B238,1),"ABCDEFGHIJKLMNOPQRSTUVWXYZ")),SUMPRODUCT((MID(B238,{1,2,3,4,5,6,7,8,9,10,11,12,13,14,15,16,17,18,19,20,21,22,23,24,25,26,27,28,29,30},1)&lt;&gt;"")*ISERROR(FIND(MID(B238,{1,2,3,4,5,6,7,8,9,10,11,12,13,14,15,16,17,18,19,20,21,22,23,24,25,26,27,28,29,30},1),"ABCDEFGHIJKLMNOPQRSTUVWXYZ0123456789-_")))=0,ISERROR(VALUE(B238)))),"Недопустимый код: только латинские буквы A-Z в верхнем регистре, цифры, - и _; начало с буквы, до 30 символов (например MILK-001)",IF(SUMPRODUCT(--EXACT('Номенклатура'!$A$6:$A$205,B238))=0,"Код не найден",IF(SUMPRODUCT(--EXACT('Номенклатура'!$A$6:$A$205,B238))&gt;1,"Код повторяется в номенклатуре",IF(NOT(ISNUMBER(C238)),"Укажите фактическое количество",IF(C238&lt;0,"Факт не может быть меньше нуля",IF(NOT(ISNUMBER('Номенклатура'!$C$2)),"Укажите дату начала учёта",IF(Q238&lt;INT('Номенклатура'!$C$2),"Дата раньше начала учёта","ОК"))))))))))</f>
        <v/>
      </c>
      <c r="F238" s="15" t="str">
        <f>IF(E238&lt;&gt;"ОК","",INDEX('Номенклатура'!$B$6:$B$205,SUMPRODUCT(EXACT('Номенклатура'!$A$6:$A$205,B238)*(ROW('Номенклатура'!$A$6:$A$205)-5)))&amp;"")</f>
        <v/>
      </c>
      <c r="G238" s="17" t="str">
        <f>IF(E238&lt;&gt;"ОК","",INDEX('Номенклатура'!$D$6:$D$205,SUMPRODUCT(EXACT('Номенклатура'!$A$6:$A$205,B238)*(ROW('Номенклатура'!$A$6:$A$205)-5)))&amp;"")</f>
        <v/>
      </c>
      <c r="H238" s="18" t="str">
        <f>IF(E238&lt;&gt;"ОК","",ROUND(N(INDEX('Номенклатура'!$F$6:$F$205,SUMPRODUCT(EXACT('Номенклатура'!$A$6:$A$205,B238)*(ROW('Номенклатура'!$A$6:$A$205)-5))))+SUMIFS('Движения'!$F$6:$F$5005,'Движения'!$B$6:$B$5005,B238,'Движения'!$A$6:$A$5005,"&lt;"&amp;(Q238+1))-SUMIFS('Движения'!$F$6:$F$5005,'Движения'!$B$6:$B$5005,B238,'Движения'!$C$6:$C$5005,"Корректировка остатка",'Движения'!$A$6:$A$5005,"&gt;="&amp;Q238,'Движения'!$A$6:$A$5005,"&lt;"&amp;(Q238+1)),6))</f>
        <v/>
      </c>
      <c r="I238" s="18" t="str">
        <f>IF(E238&lt;&gt;"ОК","",ROUND(C238-H238,6))</f>
        <v/>
      </c>
      <c r="J238" s="21" t="str">
        <f>IF(E238&lt;&gt;"ОК","",IF(P238&gt;0,ABS(I238)/P238,"нет базы"))</f>
        <v/>
      </c>
      <c r="K238" s="17" t="str">
        <f>IF(E238&lt;&gt;"ОК","",IF(I238&lt;0,"Недостача",IF(I238&gt;0,"Излишек","Совпадает")))</f>
        <v/>
      </c>
      <c r="L238" s="18" t="str">
        <f>IF(E238&lt;&gt;"ОК","",ROUND(SUMIFS('Движения'!$F$6:$F$5005,'Движения'!$B$6:$B$5005,B238,'Движения'!$C$6:$C$5005,"Корректировка остатка",'Движения'!$A$6:$A$5005,"&gt;="&amp;Q238,'Движения'!$A$6:$A$5005,"&lt;"&amp;(Q238+1)),6))</f>
        <v/>
      </c>
      <c r="M238" s="18" t="str">
        <f>IF(E238&lt;&gt;"ОК","",ROUND(I238-L238,6))</f>
        <v/>
      </c>
      <c r="N238" s="15" t="str">
        <f>IF(E238&lt;&gt;"ОК","",IF(AND(I238=0,L238=0),"Корректировка не нужна",IF(M238=0,"Корректировка внесена",IF(L238=0,"Внесите корректировку на "&amp;DAY(Q238)&amp;"."&amp;MONTH(Q238)&amp;"."&amp;YEAR(Q238)&amp;": "&amp;IF(M238&gt;0,"+","")&amp;M238&amp;" "&amp;G238,"Проверьте корректировки: внесено "&amp;L238&amp;", нужно "&amp;I238&amp;" "&amp;G238))))</f>
        <v/>
      </c>
      <c r="O238" s="22" t="str">
        <f>IF(E238&lt;&gt;"ОК","",IF(SUMPRODUCT(MAX(($B$6:$B$1005=B238)*($Q$6:$Q$1005&lt;Q238)*($E$6:$E$1005="ОК")*$Q$6:$Q$1005))&gt;0,SUMPRODUCT(MAX(($B$6:$B$1005=B238)*($Q$6:$Q$1005&lt;Q238)*($E$6:$E$1005="ОК")*$Q$6:$Q$1005))+1,INT('Номенклатура'!$C$2)))</f>
        <v/>
      </c>
      <c r="P238" s="18" t="str">
        <f>IF(E238&lt;&gt;"ОК","",-(SUMIFS('Движения'!$F$6:$F$5005,'Движения'!$B$6:$B$5005,B238,'Движения'!$C$6:$C$5005,"Расход",'Движения'!$A$6:$A$5005,"&gt;="&amp;O238,'Движения'!$A$6:$A$5005,"&lt;"&amp;(Q238+1))+SUMIFS('Движения'!$F$6:$F$5005,'Движения'!$B$6:$B$5005,B238,'Движения'!$C$6:$C$5005,"Списание",'Движения'!$A$6:$A$5005,"&gt;="&amp;O238,'Движения'!$A$6:$A$5005,"&lt;"&amp;(Q238+1))))</f>
        <v/>
      </c>
      <c r="Q238" s="18" t="str">
        <f>IF(ISNUMBER(A238),INT(A238),0)</f>
        <v/>
      </c>
    </row>
    <row r="239" spans="1:17" x14ac:dyDescent="0.25">
      <c r="A239" s="16"/>
      <c r="B239" s="13"/>
      <c r="C239" s="14"/>
      <c r="D239" s="13"/>
      <c r="E239" s="15" t="str">
        <f>IF(COUNTA(A239:D239)=0,"",IF(NOT(ISNUMBER(A239)),"Укажите дату",IF(B239="","Укажите код",IF(NOT(AND(ISTEXT(B239),LEN(B239)&gt;0,LEN(B239)&lt;=30,ISNUMBER(FIND(LEFT(B239,1),"ABCDEFGHIJKLMNOPQRSTUVWXYZ")),SUMPRODUCT((MID(B239,{1,2,3,4,5,6,7,8,9,10,11,12,13,14,15,16,17,18,19,20,21,22,23,24,25,26,27,28,29,30},1)&lt;&gt;"")*ISERROR(FIND(MID(B239,{1,2,3,4,5,6,7,8,9,10,11,12,13,14,15,16,17,18,19,20,21,22,23,24,25,26,27,28,29,30},1),"ABCDEFGHIJKLMNOPQRSTUVWXYZ0123456789-_")))=0,ISERROR(VALUE(B239)))),"Недопустимый код: только латинские буквы A-Z в верхнем регистре, цифры, - и _; начало с буквы, до 30 символов (например MILK-001)",IF(SUMPRODUCT(--EXACT('Номенклатура'!$A$6:$A$205,B239))=0,"Код не найден",IF(SUMPRODUCT(--EXACT('Номенклатура'!$A$6:$A$205,B239))&gt;1,"Код повторяется в номенклатуре",IF(NOT(ISNUMBER(C239)),"Укажите фактическое количество",IF(C239&lt;0,"Факт не может быть меньше нуля",IF(NOT(ISNUMBER('Номенклатура'!$C$2)),"Укажите дату начала учёта",IF(Q239&lt;INT('Номенклатура'!$C$2),"Дата раньше начала учёта","ОК"))))))))))</f>
        <v/>
      </c>
      <c r="F239" s="15" t="str">
        <f>IF(E239&lt;&gt;"ОК","",INDEX('Номенклатура'!$B$6:$B$205,SUMPRODUCT(EXACT('Номенклатура'!$A$6:$A$205,B239)*(ROW('Номенклатура'!$A$6:$A$205)-5)))&amp;"")</f>
        <v/>
      </c>
      <c r="G239" s="17" t="str">
        <f>IF(E239&lt;&gt;"ОК","",INDEX('Номенклатура'!$D$6:$D$205,SUMPRODUCT(EXACT('Номенклатура'!$A$6:$A$205,B239)*(ROW('Номенклатура'!$A$6:$A$205)-5)))&amp;"")</f>
        <v/>
      </c>
      <c r="H239" s="18" t="str">
        <f>IF(E239&lt;&gt;"ОК","",ROUND(N(INDEX('Номенклатура'!$F$6:$F$205,SUMPRODUCT(EXACT('Номенклатура'!$A$6:$A$205,B239)*(ROW('Номенклатура'!$A$6:$A$205)-5))))+SUMIFS('Движения'!$F$6:$F$5005,'Движения'!$B$6:$B$5005,B239,'Движения'!$A$6:$A$5005,"&lt;"&amp;(Q239+1))-SUMIFS('Движения'!$F$6:$F$5005,'Движения'!$B$6:$B$5005,B239,'Движения'!$C$6:$C$5005,"Корректировка остатка",'Движения'!$A$6:$A$5005,"&gt;="&amp;Q239,'Движения'!$A$6:$A$5005,"&lt;"&amp;(Q239+1)),6))</f>
        <v/>
      </c>
      <c r="I239" s="18" t="str">
        <f>IF(E239&lt;&gt;"ОК","",ROUND(C239-H239,6))</f>
        <v/>
      </c>
      <c r="J239" s="21" t="str">
        <f>IF(E239&lt;&gt;"ОК","",IF(P239&gt;0,ABS(I239)/P239,"нет базы"))</f>
        <v/>
      </c>
      <c r="K239" s="17" t="str">
        <f>IF(E239&lt;&gt;"ОК","",IF(I239&lt;0,"Недостача",IF(I239&gt;0,"Излишек","Совпадает")))</f>
        <v/>
      </c>
      <c r="L239" s="18" t="str">
        <f>IF(E239&lt;&gt;"ОК","",ROUND(SUMIFS('Движения'!$F$6:$F$5005,'Движения'!$B$6:$B$5005,B239,'Движения'!$C$6:$C$5005,"Корректировка остатка",'Движения'!$A$6:$A$5005,"&gt;="&amp;Q239,'Движения'!$A$6:$A$5005,"&lt;"&amp;(Q239+1)),6))</f>
        <v/>
      </c>
      <c r="M239" s="18" t="str">
        <f>IF(E239&lt;&gt;"ОК","",ROUND(I239-L239,6))</f>
        <v/>
      </c>
      <c r="N239" s="15" t="str">
        <f>IF(E239&lt;&gt;"ОК","",IF(AND(I239=0,L239=0),"Корректировка не нужна",IF(M239=0,"Корректировка внесена",IF(L239=0,"Внесите корректировку на "&amp;DAY(Q239)&amp;"."&amp;MONTH(Q239)&amp;"."&amp;YEAR(Q239)&amp;": "&amp;IF(M239&gt;0,"+","")&amp;M239&amp;" "&amp;G239,"Проверьте корректировки: внесено "&amp;L239&amp;", нужно "&amp;I239&amp;" "&amp;G239))))</f>
        <v/>
      </c>
      <c r="O239" s="22" t="str">
        <f>IF(E239&lt;&gt;"ОК","",IF(SUMPRODUCT(MAX(($B$6:$B$1005=B239)*($Q$6:$Q$1005&lt;Q239)*($E$6:$E$1005="ОК")*$Q$6:$Q$1005))&gt;0,SUMPRODUCT(MAX(($B$6:$B$1005=B239)*($Q$6:$Q$1005&lt;Q239)*($E$6:$E$1005="ОК")*$Q$6:$Q$1005))+1,INT('Номенклатура'!$C$2)))</f>
        <v/>
      </c>
      <c r="P239" s="18" t="str">
        <f>IF(E239&lt;&gt;"ОК","",-(SUMIFS('Движения'!$F$6:$F$5005,'Движения'!$B$6:$B$5005,B239,'Движения'!$C$6:$C$5005,"Расход",'Движения'!$A$6:$A$5005,"&gt;="&amp;O239,'Движения'!$A$6:$A$5005,"&lt;"&amp;(Q239+1))+SUMIFS('Движения'!$F$6:$F$5005,'Движения'!$B$6:$B$5005,B239,'Движения'!$C$6:$C$5005,"Списание",'Движения'!$A$6:$A$5005,"&gt;="&amp;O239,'Движения'!$A$6:$A$5005,"&lt;"&amp;(Q239+1))))</f>
        <v/>
      </c>
      <c r="Q239" s="18" t="str">
        <f>IF(ISNUMBER(A239),INT(A239),0)</f>
        <v/>
      </c>
    </row>
    <row r="240" spans="1:17" x14ac:dyDescent="0.25">
      <c r="A240" s="16"/>
      <c r="B240" s="13"/>
      <c r="C240" s="14"/>
      <c r="D240" s="13"/>
      <c r="E240" s="15" t="str">
        <f>IF(COUNTA(A240:D240)=0,"",IF(NOT(ISNUMBER(A240)),"Укажите дату",IF(B240="","Укажите код",IF(NOT(AND(ISTEXT(B240),LEN(B240)&gt;0,LEN(B240)&lt;=30,ISNUMBER(FIND(LEFT(B240,1),"ABCDEFGHIJKLMNOPQRSTUVWXYZ")),SUMPRODUCT((MID(B240,{1,2,3,4,5,6,7,8,9,10,11,12,13,14,15,16,17,18,19,20,21,22,23,24,25,26,27,28,29,30},1)&lt;&gt;"")*ISERROR(FIND(MID(B240,{1,2,3,4,5,6,7,8,9,10,11,12,13,14,15,16,17,18,19,20,21,22,23,24,25,26,27,28,29,30},1),"ABCDEFGHIJKLMNOPQRSTUVWXYZ0123456789-_")))=0,ISERROR(VALUE(B240)))),"Недопустимый код: только латинские буквы A-Z в верхнем регистре, цифры, - и _; начало с буквы, до 30 символов (например MILK-001)",IF(SUMPRODUCT(--EXACT('Номенклатура'!$A$6:$A$205,B240))=0,"Код не найден",IF(SUMPRODUCT(--EXACT('Номенклатура'!$A$6:$A$205,B240))&gt;1,"Код повторяется в номенклатуре",IF(NOT(ISNUMBER(C240)),"Укажите фактическое количество",IF(C240&lt;0,"Факт не может быть меньше нуля",IF(NOT(ISNUMBER('Номенклатура'!$C$2)),"Укажите дату начала учёта",IF(Q240&lt;INT('Номенклатура'!$C$2),"Дата раньше начала учёта","ОК"))))))))))</f>
        <v/>
      </c>
      <c r="F240" s="15" t="str">
        <f>IF(E240&lt;&gt;"ОК","",INDEX('Номенклатура'!$B$6:$B$205,SUMPRODUCT(EXACT('Номенклатура'!$A$6:$A$205,B240)*(ROW('Номенклатура'!$A$6:$A$205)-5)))&amp;"")</f>
        <v/>
      </c>
      <c r="G240" s="17" t="str">
        <f>IF(E240&lt;&gt;"ОК","",INDEX('Номенклатура'!$D$6:$D$205,SUMPRODUCT(EXACT('Номенклатура'!$A$6:$A$205,B240)*(ROW('Номенклатура'!$A$6:$A$205)-5)))&amp;"")</f>
        <v/>
      </c>
      <c r="H240" s="18" t="str">
        <f>IF(E240&lt;&gt;"ОК","",ROUND(N(INDEX('Номенклатура'!$F$6:$F$205,SUMPRODUCT(EXACT('Номенклатура'!$A$6:$A$205,B240)*(ROW('Номенклатура'!$A$6:$A$205)-5))))+SUMIFS('Движения'!$F$6:$F$5005,'Движения'!$B$6:$B$5005,B240,'Движения'!$A$6:$A$5005,"&lt;"&amp;(Q240+1))-SUMIFS('Движения'!$F$6:$F$5005,'Движения'!$B$6:$B$5005,B240,'Движения'!$C$6:$C$5005,"Корректировка остатка",'Движения'!$A$6:$A$5005,"&gt;="&amp;Q240,'Движения'!$A$6:$A$5005,"&lt;"&amp;(Q240+1)),6))</f>
        <v/>
      </c>
      <c r="I240" s="18" t="str">
        <f>IF(E240&lt;&gt;"ОК","",ROUND(C240-H240,6))</f>
        <v/>
      </c>
      <c r="J240" s="21" t="str">
        <f>IF(E240&lt;&gt;"ОК","",IF(P240&gt;0,ABS(I240)/P240,"нет базы"))</f>
        <v/>
      </c>
      <c r="K240" s="17" t="str">
        <f>IF(E240&lt;&gt;"ОК","",IF(I240&lt;0,"Недостача",IF(I240&gt;0,"Излишек","Совпадает")))</f>
        <v/>
      </c>
      <c r="L240" s="18" t="str">
        <f>IF(E240&lt;&gt;"ОК","",ROUND(SUMIFS('Движения'!$F$6:$F$5005,'Движения'!$B$6:$B$5005,B240,'Движения'!$C$6:$C$5005,"Корректировка остатка",'Движения'!$A$6:$A$5005,"&gt;="&amp;Q240,'Движения'!$A$6:$A$5005,"&lt;"&amp;(Q240+1)),6))</f>
        <v/>
      </c>
      <c r="M240" s="18" t="str">
        <f>IF(E240&lt;&gt;"ОК","",ROUND(I240-L240,6))</f>
        <v/>
      </c>
      <c r="N240" s="15" t="str">
        <f>IF(E240&lt;&gt;"ОК","",IF(AND(I240=0,L240=0),"Корректировка не нужна",IF(M240=0,"Корректировка внесена",IF(L240=0,"Внесите корректировку на "&amp;DAY(Q240)&amp;"."&amp;MONTH(Q240)&amp;"."&amp;YEAR(Q240)&amp;": "&amp;IF(M240&gt;0,"+","")&amp;M240&amp;" "&amp;G240,"Проверьте корректировки: внесено "&amp;L240&amp;", нужно "&amp;I240&amp;" "&amp;G240))))</f>
        <v/>
      </c>
      <c r="O240" s="22" t="str">
        <f>IF(E240&lt;&gt;"ОК","",IF(SUMPRODUCT(MAX(($B$6:$B$1005=B240)*($Q$6:$Q$1005&lt;Q240)*($E$6:$E$1005="ОК")*$Q$6:$Q$1005))&gt;0,SUMPRODUCT(MAX(($B$6:$B$1005=B240)*($Q$6:$Q$1005&lt;Q240)*($E$6:$E$1005="ОК")*$Q$6:$Q$1005))+1,INT('Номенклатура'!$C$2)))</f>
        <v/>
      </c>
      <c r="P240" s="18" t="str">
        <f>IF(E240&lt;&gt;"ОК","",-(SUMIFS('Движения'!$F$6:$F$5005,'Движения'!$B$6:$B$5005,B240,'Движения'!$C$6:$C$5005,"Расход",'Движения'!$A$6:$A$5005,"&gt;="&amp;O240,'Движения'!$A$6:$A$5005,"&lt;"&amp;(Q240+1))+SUMIFS('Движения'!$F$6:$F$5005,'Движения'!$B$6:$B$5005,B240,'Движения'!$C$6:$C$5005,"Списание",'Движения'!$A$6:$A$5005,"&gt;="&amp;O240,'Движения'!$A$6:$A$5005,"&lt;"&amp;(Q240+1))))</f>
        <v/>
      </c>
      <c r="Q240" s="18" t="str">
        <f>IF(ISNUMBER(A240),INT(A240),0)</f>
        <v/>
      </c>
    </row>
    <row r="241" spans="1:17" x14ac:dyDescent="0.25">
      <c r="A241" s="16"/>
      <c r="B241" s="13"/>
      <c r="C241" s="14"/>
      <c r="D241" s="13"/>
      <c r="E241" s="15" t="str">
        <f>IF(COUNTA(A241:D241)=0,"",IF(NOT(ISNUMBER(A241)),"Укажите дату",IF(B241="","Укажите код",IF(NOT(AND(ISTEXT(B241),LEN(B241)&gt;0,LEN(B241)&lt;=30,ISNUMBER(FIND(LEFT(B241,1),"ABCDEFGHIJKLMNOPQRSTUVWXYZ")),SUMPRODUCT((MID(B241,{1,2,3,4,5,6,7,8,9,10,11,12,13,14,15,16,17,18,19,20,21,22,23,24,25,26,27,28,29,30},1)&lt;&gt;"")*ISERROR(FIND(MID(B241,{1,2,3,4,5,6,7,8,9,10,11,12,13,14,15,16,17,18,19,20,21,22,23,24,25,26,27,28,29,30},1),"ABCDEFGHIJKLMNOPQRSTUVWXYZ0123456789-_")))=0,ISERROR(VALUE(B241)))),"Недопустимый код: только латинские буквы A-Z в верхнем регистре, цифры, - и _; начало с буквы, до 30 символов (например MILK-001)",IF(SUMPRODUCT(--EXACT('Номенклатура'!$A$6:$A$205,B241))=0,"Код не найден",IF(SUMPRODUCT(--EXACT('Номенклатура'!$A$6:$A$205,B241))&gt;1,"Код повторяется в номенклатуре",IF(NOT(ISNUMBER(C241)),"Укажите фактическое количество",IF(C241&lt;0,"Факт не может быть меньше нуля",IF(NOT(ISNUMBER('Номенклатура'!$C$2)),"Укажите дату начала учёта",IF(Q241&lt;INT('Номенклатура'!$C$2),"Дата раньше начала учёта","ОК"))))))))))</f>
        <v/>
      </c>
      <c r="F241" s="15" t="str">
        <f>IF(E241&lt;&gt;"ОК","",INDEX('Номенклатура'!$B$6:$B$205,SUMPRODUCT(EXACT('Номенклатура'!$A$6:$A$205,B241)*(ROW('Номенклатура'!$A$6:$A$205)-5)))&amp;"")</f>
        <v/>
      </c>
      <c r="G241" s="17" t="str">
        <f>IF(E241&lt;&gt;"ОК","",INDEX('Номенклатура'!$D$6:$D$205,SUMPRODUCT(EXACT('Номенклатура'!$A$6:$A$205,B241)*(ROW('Номенклатура'!$A$6:$A$205)-5)))&amp;"")</f>
        <v/>
      </c>
      <c r="H241" s="18" t="str">
        <f>IF(E241&lt;&gt;"ОК","",ROUND(N(INDEX('Номенклатура'!$F$6:$F$205,SUMPRODUCT(EXACT('Номенклатура'!$A$6:$A$205,B241)*(ROW('Номенклатура'!$A$6:$A$205)-5))))+SUMIFS('Движения'!$F$6:$F$5005,'Движения'!$B$6:$B$5005,B241,'Движения'!$A$6:$A$5005,"&lt;"&amp;(Q241+1))-SUMIFS('Движения'!$F$6:$F$5005,'Движения'!$B$6:$B$5005,B241,'Движения'!$C$6:$C$5005,"Корректировка остатка",'Движения'!$A$6:$A$5005,"&gt;="&amp;Q241,'Движения'!$A$6:$A$5005,"&lt;"&amp;(Q241+1)),6))</f>
        <v/>
      </c>
      <c r="I241" s="18" t="str">
        <f>IF(E241&lt;&gt;"ОК","",ROUND(C241-H241,6))</f>
        <v/>
      </c>
      <c r="J241" s="21" t="str">
        <f>IF(E241&lt;&gt;"ОК","",IF(P241&gt;0,ABS(I241)/P241,"нет базы"))</f>
        <v/>
      </c>
      <c r="K241" s="17" t="str">
        <f>IF(E241&lt;&gt;"ОК","",IF(I241&lt;0,"Недостача",IF(I241&gt;0,"Излишек","Совпадает")))</f>
        <v/>
      </c>
      <c r="L241" s="18" t="str">
        <f>IF(E241&lt;&gt;"ОК","",ROUND(SUMIFS('Движения'!$F$6:$F$5005,'Движения'!$B$6:$B$5005,B241,'Движения'!$C$6:$C$5005,"Корректировка остатка",'Движения'!$A$6:$A$5005,"&gt;="&amp;Q241,'Движения'!$A$6:$A$5005,"&lt;"&amp;(Q241+1)),6))</f>
        <v/>
      </c>
      <c r="M241" s="18" t="str">
        <f>IF(E241&lt;&gt;"ОК","",ROUND(I241-L241,6))</f>
        <v/>
      </c>
      <c r="N241" s="15" t="str">
        <f>IF(E241&lt;&gt;"ОК","",IF(AND(I241=0,L241=0),"Корректировка не нужна",IF(M241=0,"Корректировка внесена",IF(L241=0,"Внесите корректировку на "&amp;DAY(Q241)&amp;"."&amp;MONTH(Q241)&amp;"."&amp;YEAR(Q241)&amp;": "&amp;IF(M241&gt;0,"+","")&amp;M241&amp;" "&amp;G241,"Проверьте корректировки: внесено "&amp;L241&amp;", нужно "&amp;I241&amp;" "&amp;G241))))</f>
        <v/>
      </c>
      <c r="O241" s="22" t="str">
        <f>IF(E241&lt;&gt;"ОК","",IF(SUMPRODUCT(MAX(($B$6:$B$1005=B241)*($Q$6:$Q$1005&lt;Q241)*($E$6:$E$1005="ОК")*$Q$6:$Q$1005))&gt;0,SUMPRODUCT(MAX(($B$6:$B$1005=B241)*($Q$6:$Q$1005&lt;Q241)*($E$6:$E$1005="ОК")*$Q$6:$Q$1005))+1,INT('Номенклатура'!$C$2)))</f>
        <v/>
      </c>
      <c r="P241" s="18" t="str">
        <f>IF(E241&lt;&gt;"ОК","",-(SUMIFS('Движения'!$F$6:$F$5005,'Движения'!$B$6:$B$5005,B241,'Движения'!$C$6:$C$5005,"Расход",'Движения'!$A$6:$A$5005,"&gt;="&amp;O241,'Движения'!$A$6:$A$5005,"&lt;"&amp;(Q241+1))+SUMIFS('Движения'!$F$6:$F$5005,'Движения'!$B$6:$B$5005,B241,'Движения'!$C$6:$C$5005,"Списание",'Движения'!$A$6:$A$5005,"&gt;="&amp;O241,'Движения'!$A$6:$A$5005,"&lt;"&amp;(Q241+1))))</f>
        <v/>
      </c>
      <c r="Q241" s="18" t="str">
        <f>IF(ISNUMBER(A241),INT(A241),0)</f>
        <v/>
      </c>
    </row>
    <row r="242" spans="1:17" x14ac:dyDescent="0.25">
      <c r="A242" s="16"/>
      <c r="B242" s="13"/>
      <c r="C242" s="14"/>
      <c r="D242" s="13"/>
      <c r="E242" s="15" t="str">
        <f>IF(COUNTA(A242:D242)=0,"",IF(NOT(ISNUMBER(A242)),"Укажите дату",IF(B242="","Укажите код",IF(NOT(AND(ISTEXT(B242),LEN(B242)&gt;0,LEN(B242)&lt;=30,ISNUMBER(FIND(LEFT(B242,1),"ABCDEFGHIJKLMNOPQRSTUVWXYZ")),SUMPRODUCT((MID(B242,{1,2,3,4,5,6,7,8,9,10,11,12,13,14,15,16,17,18,19,20,21,22,23,24,25,26,27,28,29,30},1)&lt;&gt;"")*ISERROR(FIND(MID(B242,{1,2,3,4,5,6,7,8,9,10,11,12,13,14,15,16,17,18,19,20,21,22,23,24,25,26,27,28,29,30},1),"ABCDEFGHIJKLMNOPQRSTUVWXYZ0123456789-_")))=0,ISERROR(VALUE(B242)))),"Недопустимый код: только латинские буквы A-Z в верхнем регистре, цифры, - и _; начало с буквы, до 30 символов (например MILK-001)",IF(SUMPRODUCT(--EXACT('Номенклатура'!$A$6:$A$205,B242))=0,"Код не найден",IF(SUMPRODUCT(--EXACT('Номенклатура'!$A$6:$A$205,B242))&gt;1,"Код повторяется в номенклатуре",IF(NOT(ISNUMBER(C242)),"Укажите фактическое количество",IF(C242&lt;0,"Факт не может быть меньше нуля",IF(NOT(ISNUMBER('Номенклатура'!$C$2)),"Укажите дату начала учёта",IF(Q242&lt;INT('Номенклатура'!$C$2),"Дата раньше начала учёта","ОК"))))))))))</f>
        <v/>
      </c>
      <c r="F242" s="15" t="str">
        <f>IF(E242&lt;&gt;"ОК","",INDEX('Номенклатура'!$B$6:$B$205,SUMPRODUCT(EXACT('Номенклатура'!$A$6:$A$205,B242)*(ROW('Номенклатура'!$A$6:$A$205)-5)))&amp;"")</f>
        <v/>
      </c>
      <c r="G242" s="17" t="str">
        <f>IF(E242&lt;&gt;"ОК","",INDEX('Номенклатура'!$D$6:$D$205,SUMPRODUCT(EXACT('Номенклатура'!$A$6:$A$205,B242)*(ROW('Номенклатура'!$A$6:$A$205)-5)))&amp;"")</f>
        <v/>
      </c>
      <c r="H242" s="18" t="str">
        <f>IF(E242&lt;&gt;"ОК","",ROUND(N(INDEX('Номенклатура'!$F$6:$F$205,SUMPRODUCT(EXACT('Номенклатура'!$A$6:$A$205,B242)*(ROW('Номенклатура'!$A$6:$A$205)-5))))+SUMIFS('Движения'!$F$6:$F$5005,'Движения'!$B$6:$B$5005,B242,'Движения'!$A$6:$A$5005,"&lt;"&amp;(Q242+1))-SUMIFS('Движения'!$F$6:$F$5005,'Движения'!$B$6:$B$5005,B242,'Движения'!$C$6:$C$5005,"Корректировка остатка",'Движения'!$A$6:$A$5005,"&gt;="&amp;Q242,'Движения'!$A$6:$A$5005,"&lt;"&amp;(Q242+1)),6))</f>
        <v/>
      </c>
      <c r="I242" s="18" t="str">
        <f>IF(E242&lt;&gt;"ОК","",ROUND(C242-H242,6))</f>
        <v/>
      </c>
      <c r="J242" s="21" t="str">
        <f>IF(E242&lt;&gt;"ОК","",IF(P242&gt;0,ABS(I242)/P242,"нет базы"))</f>
        <v/>
      </c>
      <c r="K242" s="17" t="str">
        <f>IF(E242&lt;&gt;"ОК","",IF(I242&lt;0,"Недостача",IF(I242&gt;0,"Излишек","Совпадает")))</f>
        <v/>
      </c>
      <c r="L242" s="18" t="str">
        <f>IF(E242&lt;&gt;"ОК","",ROUND(SUMIFS('Движения'!$F$6:$F$5005,'Движения'!$B$6:$B$5005,B242,'Движения'!$C$6:$C$5005,"Корректировка остатка",'Движения'!$A$6:$A$5005,"&gt;="&amp;Q242,'Движения'!$A$6:$A$5005,"&lt;"&amp;(Q242+1)),6))</f>
        <v/>
      </c>
      <c r="M242" s="18" t="str">
        <f>IF(E242&lt;&gt;"ОК","",ROUND(I242-L242,6))</f>
        <v/>
      </c>
      <c r="N242" s="15" t="str">
        <f>IF(E242&lt;&gt;"ОК","",IF(AND(I242=0,L242=0),"Корректировка не нужна",IF(M242=0,"Корректировка внесена",IF(L242=0,"Внесите корректировку на "&amp;DAY(Q242)&amp;"."&amp;MONTH(Q242)&amp;"."&amp;YEAR(Q242)&amp;": "&amp;IF(M242&gt;0,"+","")&amp;M242&amp;" "&amp;G242,"Проверьте корректировки: внесено "&amp;L242&amp;", нужно "&amp;I242&amp;" "&amp;G242))))</f>
        <v/>
      </c>
      <c r="O242" s="22" t="str">
        <f>IF(E242&lt;&gt;"ОК","",IF(SUMPRODUCT(MAX(($B$6:$B$1005=B242)*($Q$6:$Q$1005&lt;Q242)*($E$6:$E$1005="ОК")*$Q$6:$Q$1005))&gt;0,SUMPRODUCT(MAX(($B$6:$B$1005=B242)*($Q$6:$Q$1005&lt;Q242)*($E$6:$E$1005="ОК")*$Q$6:$Q$1005))+1,INT('Номенклатура'!$C$2)))</f>
        <v/>
      </c>
      <c r="P242" s="18" t="str">
        <f>IF(E242&lt;&gt;"ОК","",-(SUMIFS('Движения'!$F$6:$F$5005,'Движения'!$B$6:$B$5005,B242,'Движения'!$C$6:$C$5005,"Расход",'Движения'!$A$6:$A$5005,"&gt;="&amp;O242,'Движения'!$A$6:$A$5005,"&lt;"&amp;(Q242+1))+SUMIFS('Движения'!$F$6:$F$5005,'Движения'!$B$6:$B$5005,B242,'Движения'!$C$6:$C$5005,"Списание",'Движения'!$A$6:$A$5005,"&gt;="&amp;O242,'Движения'!$A$6:$A$5005,"&lt;"&amp;(Q242+1))))</f>
        <v/>
      </c>
      <c r="Q242" s="18" t="str">
        <f>IF(ISNUMBER(A242),INT(A242),0)</f>
        <v/>
      </c>
    </row>
    <row r="243" spans="1:17" x14ac:dyDescent="0.25">
      <c r="A243" s="16"/>
      <c r="B243" s="13"/>
      <c r="C243" s="14"/>
      <c r="D243" s="13"/>
      <c r="E243" s="15" t="str">
        <f>IF(COUNTA(A243:D243)=0,"",IF(NOT(ISNUMBER(A243)),"Укажите дату",IF(B243="","Укажите код",IF(NOT(AND(ISTEXT(B243),LEN(B243)&gt;0,LEN(B243)&lt;=30,ISNUMBER(FIND(LEFT(B243,1),"ABCDEFGHIJKLMNOPQRSTUVWXYZ")),SUMPRODUCT((MID(B243,{1,2,3,4,5,6,7,8,9,10,11,12,13,14,15,16,17,18,19,20,21,22,23,24,25,26,27,28,29,30},1)&lt;&gt;"")*ISERROR(FIND(MID(B243,{1,2,3,4,5,6,7,8,9,10,11,12,13,14,15,16,17,18,19,20,21,22,23,24,25,26,27,28,29,30},1),"ABCDEFGHIJKLMNOPQRSTUVWXYZ0123456789-_")))=0,ISERROR(VALUE(B243)))),"Недопустимый код: только латинские буквы A-Z в верхнем регистре, цифры, - и _; начало с буквы, до 30 символов (например MILK-001)",IF(SUMPRODUCT(--EXACT('Номенклатура'!$A$6:$A$205,B243))=0,"Код не найден",IF(SUMPRODUCT(--EXACT('Номенклатура'!$A$6:$A$205,B243))&gt;1,"Код повторяется в номенклатуре",IF(NOT(ISNUMBER(C243)),"Укажите фактическое количество",IF(C243&lt;0,"Факт не может быть меньше нуля",IF(NOT(ISNUMBER('Номенклатура'!$C$2)),"Укажите дату начала учёта",IF(Q243&lt;INT('Номенклатура'!$C$2),"Дата раньше начала учёта","ОК"))))))))))</f>
        <v/>
      </c>
      <c r="F243" s="15" t="str">
        <f>IF(E243&lt;&gt;"ОК","",INDEX('Номенклатура'!$B$6:$B$205,SUMPRODUCT(EXACT('Номенклатура'!$A$6:$A$205,B243)*(ROW('Номенклатура'!$A$6:$A$205)-5)))&amp;"")</f>
        <v/>
      </c>
      <c r="G243" s="17" t="str">
        <f>IF(E243&lt;&gt;"ОК","",INDEX('Номенклатура'!$D$6:$D$205,SUMPRODUCT(EXACT('Номенклатура'!$A$6:$A$205,B243)*(ROW('Номенклатура'!$A$6:$A$205)-5)))&amp;"")</f>
        <v/>
      </c>
      <c r="H243" s="18" t="str">
        <f>IF(E243&lt;&gt;"ОК","",ROUND(N(INDEX('Номенклатура'!$F$6:$F$205,SUMPRODUCT(EXACT('Номенклатура'!$A$6:$A$205,B243)*(ROW('Номенклатура'!$A$6:$A$205)-5))))+SUMIFS('Движения'!$F$6:$F$5005,'Движения'!$B$6:$B$5005,B243,'Движения'!$A$6:$A$5005,"&lt;"&amp;(Q243+1))-SUMIFS('Движения'!$F$6:$F$5005,'Движения'!$B$6:$B$5005,B243,'Движения'!$C$6:$C$5005,"Корректировка остатка",'Движения'!$A$6:$A$5005,"&gt;="&amp;Q243,'Движения'!$A$6:$A$5005,"&lt;"&amp;(Q243+1)),6))</f>
        <v/>
      </c>
      <c r="I243" s="18" t="str">
        <f>IF(E243&lt;&gt;"ОК","",ROUND(C243-H243,6))</f>
        <v/>
      </c>
      <c r="J243" s="21" t="str">
        <f>IF(E243&lt;&gt;"ОК","",IF(P243&gt;0,ABS(I243)/P243,"нет базы"))</f>
        <v/>
      </c>
      <c r="K243" s="17" t="str">
        <f>IF(E243&lt;&gt;"ОК","",IF(I243&lt;0,"Недостача",IF(I243&gt;0,"Излишек","Совпадает")))</f>
        <v/>
      </c>
      <c r="L243" s="18" t="str">
        <f>IF(E243&lt;&gt;"ОК","",ROUND(SUMIFS('Движения'!$F$6:$F$5005,'Движения'!$B$6:$B$5005,B243,'Движения'!$C$6:$C$5005,"Корректировка остатка",'Движения'!$A$6:$A$5005,"&gt;="&amp;Q243,'Движения'!$A$6:$A$5005,"&lt;"&amp;(Q243+1)),6))</f>
        <v/>
      </c>
      <c r="M243" s="18" t="str">
        <f>IF(E243&lt;&gt;"ОК","",ROUND(I243-L243,6))</f>
        <v/>
      </c>
      <c r="N243" s="15" t="str">
        <f>IF(E243&lt;&gt;"ОК","",IF(AND(I243=0,L243=0),"Корректировка не нужна",IF(M243=0,"Корректировка внесена",IF(L243=0,"Внесите корректировку на "&amp;DAY(Q243)&amp;"."&amp;MONTH(Q243)&amp;"."&amp;YEAR(Q243)&amp;": "&amp;IF(M243&gt;0,"+","")&amp;M243&amp;" "&amp;G243,"Проверьте корректировки: внесено "&amp;L243&amp;", нужно "&amp;I243&amp;" "&amp;G243))))</f>
        <v/>
      </c>
      <c r="O243" s="22" t="str">
        <f>IF(E243&lt;&gt;"ОК","",IF(SUMPRODUCT(MAX(($B$6:$B$1005=B243)*($Q$6:$Q$1005&lt;Q243)*($E$6:$E$1005="ОК")*$Q$6:$Q$1005))&gt;0,SUMPRODUCT(MAX(($B$6:$B$1005=B243)*($Q$6:$Q$1005&lt;Q243)*($E$6:$E$1005="ОК")*$Q$6:$Q$1005))+1,INT('Номенклатура'!$C$2)))</f>
        <v/>
      </c>
      <c r="P243" s="18" t="str">
        <f>IF(E243&lt;&gt;"ОК","",-(SUMIFS('Движения'!$F$6:$F$5005,'Движения'!$B$6:$B$5005,B243,'Движения'!$C$6:$C$5005,"Расход",'Движения'!$A$6:$A$5005,"&gt;="&amp;O243,'Движения'!$A$6:$A$5005,"&lt;"&amp;(Q243+1))+SUMIFS('Движения'!$F$6:$F$5005,'Движения'!$B$6:$B$5005,B243,'Движения'!$C$6:$C$5005,"Списание",'Движения'!$A$6:$A$5005,"&gt;="&amp;O243,'Движения'!$A$6:$A$5005,"&lt;"&amp;(Q243+1))))</f>
        <v/>
      </c>
      <c r="Q243" s="18" t="str">
        <f>IF(ISNUMBER(A243),INT(A243),0)</f>
        <v/>
      </c>
    </row>
    <row r="244" spans="1:17" x14ac:dyDescent="0.25">
      <c r="A244" s="16"/>
      <c r="B244" s="13"/>
      <c r="C244" s="14"/>
      <c r="D244" s="13"/>
      <c r="E244" s="15" t="str">
        <f>IF(COUNTA(A244:D244)=0,"",IF(NOT(ISNUMBER(A244)),"Укажите дату",IF(B244="","Укажите код",IF(NOT(AND(ISTEXT(B244),LEN(B244)&gt;0,LEN(B244)&lt;=30,ISNUMBER(FIND(LEFT(B244,1),"ABCDEFGHIJKLMNOPQRSTUVWXYZ")),SUMPRODUCT((MID(B244,{1,2,3,4,5,6,7,8,9,10,11,12,13,14,15,16,17,18,19,20,21,22,23,24,25,26,27,28,29,30},1)&lt;&gt;"")*ISERROR(FIND(MID(B244,{1,2,3,4,5,6,7,8,9,10,11,12,13,14,15,16,17,18,19,20,21,22,23,24,25,26,27,28,29,30},1),"ABCDEFGHIJKLMNOPQRSTUVWXYZ0123456789-_")))=0,ISERROR(VALUE(B244)))),"Недопустимый код: только латинские буквы A-Z в верхнем регистре, цифры, - и _; начало с буквы, до 30 символов (например MILK-001)",IF(SUMPRODUCT(--EXACT('Номенклатура'!$A$6:$A$205,B244))=0,"Код не найден",IF(SUMPRODUCT(--EXACT('Номенклатура'!$A$6:$A$205,B244))&gt;1,"Код повторяется в номенклатуре",IF(NOT(ISNUMBER(C244)),"Укажите фактическое количество",IF(C244&lt;0,"Факт не может быть меньше нуля",IF(NOT(ISNUMBER('Номенклатура'!$C$2)),"Укажите дату начала учёта",IF(Q244&lt;INT('Номенклатура'!$C$2),"Дата раньше начала учёта","ОК"))))))))))</f>
        <v/>
      </c>
      <c r="F244" s="15" t="str">
        <f>IF(E244&lt;&gt;"ОК","",INDEX('Номенклатура'!$B$6:$B$205,SUMPRODUCT(EXACT('Номенклатура'!$A$6:$A$205,B244)*(ROW('Номенклатура'!$A$6:$A$205)-5)))&amp;"")</f>
        <v/>
      </c>
      <c r="G244" s="17" t="str">
        <f>IF(E244&lt;&gt;"ОК","",INDEX('Номенклатура'!$D$6:$D$205,SUMPRODUCT(EXACT('Номенклатура'!$A$6:$A$205,B244)*(ROW('Номенклатура'!$A$6:$A$205)-5)))&amp;"")</f>
        <v/>
      </c>
      <c r="H244" s="18" t="str">
        <f>IF(E244&lt;&gt;"ОК","",ROUND(N(INDEX('Номенклатура'!$F$6:$F$205,SUMPRODUCT(EXACT('Номенклатура'!$A$6:$A$205,B244)*(ROW('Номенклатура'!$A$6:$A$205)-5))))+SUMIFS('Движения'!$F$6:$F$5005,'Движения'!$B$6:$B$5005,B244,'Движения'!$A$6:$A$5005,"&lt;"&amp;(Q244+1))-SUMIFS('Движения'!$F$6:$F$5005,'Движения'!$B$6:$B$5005,B244,'Движения'!$C$6:$C$5005,"Корректировка остатка",'Движения'!$A$6:$A$5005,"&gt;="&amp;Q244,'Движения'!$A$6:$A$5005,"&lt;"&amp;(Q244+1)),6))</f>
        <v/>
      </c>
      <c r="I244" s="18" t="str">
        <f>IF(E244&lt;&gt;"ОК","",ROUND(C244-H244,6))</f>
        <v/>
      </c>
      <c r="J244" s="21" t="str">
        <f>IF(E244&lt;&gt;"ОК","",IF(P244&gt;0,ABS(I244)/P244,"нет базы"))</f>
        <v/>
      </c>
      <c r="K244" s="17" t="str">
        <f>IF(E244&lt;&gt;"ОК","",IF(I244&lt;0,"Недостача",IF(I244&gt;0,"Излишек","Совпадает")))</f>
        <v/>
      </c>
      <c r="L244" s="18" t="str">
        <f>IF(E244&lt;&gt;"ОК","",ROUND(SUMIFS('Движения'!$F$6:$F$5005,'Движения'!$B$6:$B$5005,B244,'Движения'!$C$6:$C$5005,"Корректировка остатка",'Движения'!$A$6:$A$5005,"&gt;="&amp;Q244,'Движения'!$A$6:$A$5005,"&lt;"&amp;(Q244+1)),6))</f>
        <v/>
      </c>
      <c r="M244" s="18" t="str">
        <f>IF(E244&lt;&gt;"ОК","",ROUND(I244-L244,6))</f>
        <v/>
      </c>
      <c r="N244" s="15" t="str">
        <f>IF(E244&lt;&gt;"ОК","",IF(AND(I244=0,L244=0),"Корректировка не нужна",IF(M244=0,"Корректировка внесена",IF(L244=0,"Внесите корректировку на "&amp;DAY(Q244)&amp;"."&amp;MONTH(Q244)&amp;"."&amp;YEAR(Q244)&amp;": "&amp;IF(M244&gt;0,"+","")&amp;M244&amp;" "&amp;G244,"Проверьте корректировки: внесено "&amp;L244&amp;", нужно "&amp;I244&amp;" "&amp;G244))))</f>
        <v/>
      </c>
      <c r="O244" s="22" t="str">
        <f>IF(E244&lt;&gt;"ОК","",IF(SUMPRODUCT(MAX(($B$6:$B$1005=B244)*($Q$6:$Q$1005&lt;Q244)*($E$6:$E$1005="ОК")*$Q$6:$Q$1005))&gt;0,SUMPRODUCT(MAX(($B$6:$B$1005=B244)*($Q$6:$Q$1005&lt;Q244)*($E$6:$E$1005="ОК")*$Q$6:$Q$1005))+1,INT('Номенклатура'!$C$2)))</f>
        <v/>
      </c>
      <c r="P244" s="18" t="str">
        <f>IF(E244&lt;&gt;"ОК","",-(SUMIFS('Движения'!$F$6:$F$5005,'Движения'!$B$6:$B$5005,B244,'Движения'!$C$6:$C$5005,"Расход",'Движения'!$A$6:$A$5005,"&gt;="&amp;O244,'Движения'!$A$6:$A$5005,"&lt;"&amp;(Q244+1))+SUMIFS('Движения'!$F$6:$F$5005,'Движения'!$B$6:$B$5005,B244,'Движения'!$C$6:$C$5005,"Списание",'Движения'!$A$6:$A$5005,"&gt;="&amp;O244,'Движения'!$A$6:$A$5005,"&lt;"&amp;(Q244+1))))</f>
        <v/>
      </c>
      <c r="Q244" s="18" t="str">
        <f>IF(ISNUMBER(A244),INT(A244),0)</f>
        <v/>
      </c>
    </row>
    <row r="245" spans="1:17" x14ac:dyDescent="0.25">
      <c r="A245" s="16"/>
      <c r="B245" s="13"/>
      <c r="C245" s="14"/>
      <c r="D245" s="13"/>
      <c r="E245" s="15" t="str">
        <f>IF(COUNTA(A245:D245)=0,"",IF(NOT(ISNUMBER(A245)),"Укажите дату",IF(B245="","Укажите код",IF(NOT(AND(ISTEXT(B245),LEN(B245)&gt;0,LEN(B245)&lt;=30,ISNUMBER(FIND(LEFT(B245,1),"ABCDEFGHIJKLMNOPQRSTUVWXYZ")),SUMPRODUCT((MID(B245,{1,2,3,4,5,6,7,8,9,10,11,12,13,14,15,16,17,18,19,20,21,22,23,24,25,26,27,28,29,30},1)&lt;&gt;"")*ISERROR(FIND(MID(B245,{1,2,3,4,5,6,7,8,9,10,11,12,13,14,15,16,17,18,19,20,21,22,23,24,25,26,27,28,29,30},1),"ABCDEFGHIJKLMNOPQRSTUVWXYZ0123456789-_")))=0,ISERROR(VALUE(B245)))),"Недопустимый код: только латинские буквы A-Z в верхнем регистре, цифры, - и _; начало с буквы, до 30 символов (например MILK-001)",IF(SUMPRODUCT(--EXACT('Номенклатура'!$A$6:$A$205,B245))=0,"Код не найден",IF(SUMPRODUCT(--EXACT('Номенклатура'!$A$6:$A$205,B245))&gt;1,"Код повторяется в номенклатуре",IF(NOT(ISNUMBER(C245)),"Укажите фактическое количество",IF(C245&lt;0,"Факт не может быть меньше нуля",IF(NOT(ISNUMBER('Номенклатура'!$C$2)),"Укажите дату начала учёта",IF(Q245&lt;INT('Номенклатура'!$C$2),"Дата раньше начала учёта","ОК"))))))))))</f>
        <v/>
      </c>
      <c r="F245" s="15" t="str">
        <f>IF(E245&lt;&gt;"ОК","",INDEX('Номенклатура'!$B$6:$B$205,SUMPRODUCT(EXACT('Номенклатура'!$A$6:$A$205,B245)*(ROW('Номенклатура'!$A$6:$A$205)-5)))&amp;"")</f>
        <v/>
      </c>
      <c r="G245" s="17" t="str">
        <f>IF(E245&lt;&gt;"ОК","",INDEX('Номенклатура'!$D$6:$D$205,SUMPRODUCT(EXACT('Номенклатура'!$A$6:$A$205,B245)*(ROW('Номенклатура'!$A$6:$A$205)-5)))&amp;"")</f>
        <v/>
      </c>
      <c r="H245" s="18" t="str">
        <f>IF(E245&lt;&gt;"ОК","",ROUND(N(INDEX('Номенклатура'!$F$6:$F$205,SUMPRODUCT(EXACT('Номенклатура'!$A$6:$A$205,B245)*(ROW('Номенклатура'!$A$6:$A$205)-5))))+SUMIFS('Движения'!$F$6:$F$5005,'Движения'!$B$6:$B$5005,B245,'Движения'!$A$6:$A$5005,"&lt;"&amp;(Q245+1))-SUMIFS('Движения'!$F$6:$F$5005,'Движения'!$B$6:$B$5005,B245,'Движения'!$C$6:$C$5005,"Корректировка остатка",'Движения'!$A$6:$A$5005,"&gt;="&amp;Q245,'Движения'!$A$6:$A$5005,"&lt;"&amp;(Q245+1)),6))</f>
        <v/>
      </c>
      <c r="I245" s="18" t="str">
        <f>IF(E245&lt;&gt;"ОК","",ROUND(C245-H245,6))</f>
        <v/>
      </c>
      <c r="J245" s="21" t="str">
        <f>IF(E245&lt;&gt;"ОК","",IF(P245&gt;0,ABS(I245)/P245,"нет базы"))</f>
        <v/>
      </c>
      <c r="K245" s="17" t="str">
        <f>IF(E245&lt;&gt;"ОК","",IF(I245&lt;0,"Недостача",IF(I245&gt;0,"Излишек","Совпадает")))</f>
        <v/>
      </c>
      <c r="L245" s="18" t="str">
        <f>IF(E245&lt;&gt;"ОК","",ROUND(SUMIFS('Движения'!$F$6:$F$5005,'Движения'!$B$6:$B$5005,B245,'Движения'!$C$6:$C$5005,"Корректировка остатка",'Движения'!$A$6:$A$5005,"&gt;="&amp;Q245,'Движения'!$A$6:$A$5005,"&lt;"&amp;(Q245+1)),6))</f>
        <v/>
      </c>
      <c r="M245" s="18" t="str">
        <f>IF(E245&lt;&gt;"ОК","",ROUND(I245-L245,6))</f>
        <v/>
      </c>
      <c r="N245" s="15" t="str">
        <f>IF(E245&lt;&gt;"ОК","",IF(AND(I245=0,L245=0),"Корректировка не нужна",IF(M245=0,"Корректировка внесена",IF(L245=0,"Внесите корректировку на "&amp;DAY(Q245)&amp;"."&amp;MONTH(Q245)&amp;"."&amp;YEAR(Q245)&amp;": "&amp;IF(M245&gt;0,"+","")&amp;M245&amp;" "&amp;G245,"Проверьте корректировки: внесено "&amp;L245&amp;", нужно "&amp;I245&amp;" "&amp;G245))))</f>
        <v/>
      </c>
      <c r="O245" s="22" t="str">
        <f>IF(E245&lt;&gt;"ОК","",IF(SUMPRODUCT(MAX(($B$6:$B$1005=B245)*($Q$6:$Q$1005&lt;Q245)*($E$6:$E$1005="ОК")*$Q$6:$Q$1005))&gt;0,SUMPRODUCT(MAX(($B$6:$B$1005=B245)*($Q$6:$Q$1005&lt;Q245)*($E$6:$E$1005="ОК")*$Q$6:$Q$1005))+1,INT('Номенклатура'!$C$2)))</f>
        <v/>
      </c>
      <c r="P245" s="18" t="str">
        <f>IF(E245&lt;&gt;"ОК","",-(SUMIFS('Движения'!$F$6:$F$5005,'Движения'!$B$6:$B$5005,B245,'Движения'!$C$6:$C$5005,"Расход",'Движения'!$A$6:$A$5005,"&gt;="&amp;O245,'Движения'!$A$6:$A$5005,"&lt;"&amp;(Q245+1))+SUMIFS('Движения'!$F$6:$F$5005,'Движения'!$B$6:$B$5005,B245,'Движения'!$C$6:$C$5005,"Списание",'Движения'!$A$6:$A$5005,"&gt;="&amp;O245,'Движения'!$A$6:$A$5005,"&lt;"&amp;(Q245+1))))</f>
        <v/>
      </c>
      <c r="Q245" s="18" t="str">
        <f>IF(ISNUMBER(A245),INT(A245),0)</f>
        <v/>
      </c>
    </row>
    <row r="246" spans="1:17" x14ac:dyDescent="0.25">
      <c r="A246" s="16"/>
      <c r="B246" s="13"/>
      <c r="C246" s="14"/>
      <c r="D246" s="13"/>
      <c r="E246" s="15" t="str">
        <f>IF(COUNTA(A246:D246)=0,"",IF(NOT(ISNUMBER(A246)),"Укажите дату",IF(B246="","Укажите код",IF(NOT(AND(ISTEXT(B246),LEN(B246)&gt;0,LEN(B246)&lt;=30,ISNUMBER(FIND(LEFT(B246,1),"ABCDEFGHIJKLMNOPQRSTUVWXYZ")),SUMPRODUCT((MID(B246,{1,2,3,4,5,6,7,8,9,10,11,12,13,14,15,16,17,18,19,20,21,22,23,24,25,26,27,28,29,30},1)&lt;&gt;"")*ISERROR(FIND(MID(B246,{1,2,3,4,5,6,7,8,9,10,11,12,13,14,15,16,17,18,19,20,21,22,23,24,25,26,27,28,29,30},1),"ABCDEFGHIJKLMNOPQRSTUVWXYZ0123456789-_")))=0,ISERROR(VALUE(B246)))),"Недопустимый код: только латинские буквы A-Z в верхнем регистре, цифры, - и _; начало с буквы, до 30 символов (например MILK-001)",IF(SUMPRODUCT(--EXACT('Номенклатура'!$A$6:$A$205,B246))=0,"Код не найден",IF(SUMPRODUCT(--EXACT('Номенклатура'!$A$6:$A$205,B246))&gt;1,"Код повторяется в номенклатуре",IF(NOT(ISNUMBER(C246)),"Укажите фактическое количество",IF(C246&lt;0,"Факт не может быть меньше нуля",IF(NOT(ISNUMBER('Номенклатура'!$C$2)),"Укажите дату начала учёта",IF(Q246&lt;INT('Номенклатура'!$C$2),"Дата раньше начала учёта","ОК"))))))))))</f>
        <v/>
      </c>
      <c r="F246" s="15" t="str">
        <f>IF(E246&lt;&gt;"ОК","",INDEX('Номенклатура'!$B$6:$B$205,SUMPRODUCT(EXACT('Номенклатура'!$A$6:$A$205,B246)*(ROW('Номенклатура'!$A$6:$A$205)-5)))&amp;"")</f>
        <v/>
      </c>
      <c r="G246" s="17" t="str">
        <f>IF(E246&lt;&gt;"ОК","",INDEX('Номенклатура'!$D$6:$D$205,SUMPRODUCT(EXACT('Номенклатура'!$A$6:$A$205,B246)*(ROW('Номенклатура'!$A$6:$A$205)-5)))&amp;"")</f>
        <v/>
      </c>
      <c r="H246" s="18" t="str">
        <f>IF(E246&lt;&gt;"ОК","",ROUND(N(INDEX('Номенклатура'!$F$6:$F$205,SUMPRODUCT(EXACT('Номенклатура'!$A$6:$A$205,B246)*(ROW('Номенклатура'!$A$6:$A$205)-5))))+SUMIFS('Движения'!$F$6:$F$5005,'Движения'!$B$6:$B$5005,B246,'Движения'!$A$6:$A$5005,"&lt;"&amp;(Q246+1))-SUMIFS('Движения'!$F$6:$F$5005,'Движения'!$B$6:$B$5005,B246,'Движения'!$C$6:$C$5005,"Корректировка остатка",'Движения'!$A$6:$A$5005,"&gt;="&amp;Q246,'Движения'!$A$6:$A$5005,"&lt;"&amp;(Q246+1)),6))</f>
        <v/>
      </c>
      <c r="I246" s="18" t="str">
        <f>IF(E246&lt;&gt;"ОК","",ROUND(C246-H246,6))</f>
        <v/>
      </c>
      <c r="J246" s="21" t="str">
        <f>IF(E246&lt;&gt;"ОК","",IF(P246&gt;0,ABS(I246)/P246,"нет базы"))</f>
        <v/>
      </c>
      <c r="K246" s="17" t="str">
        <f>IF(E246&lt;&gt;"ОК","",IF(I246&lt;0,"Недостача",IF(I246&gt;0,"Излишек","Совпадает")))</f>
        <v/>
      </c>
      <c r="L246" s="18" t="str">
        <f>IF(E246&lt;&gt;"ОК","",ROUND(SUMIFS('Движения'!$F$6:$F$5005,'Движения'!$B$6:$B$5005,B246,'Движения'!$C$6:$C$5005,"Корректировка остатка",'Движения'!$A$6:$A$5005,"&gt;="&amp;Q246,'Движения'!$A$6:$A$5005,"&lt;"&amp;(Q246+1)),6))</f>
        <v/>
      </c>
      <c r="M246" s="18" t="str">
        <f>IF(E246&lt;&gt;"ОК","",ROUND(I246-L246,6))</f>
        <v/>
      </c>
      <c r="N246" s="15" t="str">
        <f>IF(E246&lt;&gt;"ОК","",IF(AND(I246=0,L246=0),"Корректировка не нужна",IF(M246=0,"Корректировка внесена",IF(L246=0,"Внесите корректировку на "&amp;DAY(Q246)&amp;"."&amp;MONTH(Q246)&amp;"."&amp;YEAR(Q246)&amp;": "&amp;IF(M246&gt;0,"+","")&amp;M246&amp;" "&amp;G246,"Проверьте корректировки: внесено "&amp;L246&amp;", нужно "&amp;I246&amp;" "&amp;G246))))</f>
        <v/>
      </c>
      <c r="O246" s="22" t="str">
        <f>IF(E246&lt;&gt;"ОК","",IF(SUMPRODUCT(MAX(($B$6:$B$1005=B246)*($Q$6:$Q$1005&lt;Q246)*($E$6:$E$1005="ОК")*$Q$6:$Q$1005))&gt;0,SUMPRODUCT(MAX(($B$6:$B$1005=B246)*($Q$6:$Q$1005&lt;Q246)*($E$6:$E$1005="ОК")*$Q$6:$Q$1005))+1,INT('Номенклатура'!$C$2)))</f>
        <v/>
      </c>
      <c r="P246" s="18" t="str">
        <f>IF(E246&lt;&gt;"ОК","",-(SUMIFS('Движения'!$F$6:$F$5005,'Движения'!$B$6:$B$5005,B246,'Движения'!$C$6:$C$5005,"Расход",'Движения'!$A$6:$A$5005,"&gt;="&amp;O246,'Движения'!$A$6:$A$5005,"&lt;"&amp;(Q246+1))+SUMIFS('Движения'!$F$6:$F$5005,'Движения'!$B$6:$B$5005,B246,'Движения'!$C$6:$C$5005,"Списание",'Движения'!$A$6:$A$5005,"&gt;="&amp;O246,'Движения'!$A$6:$A$5005,"&lt;"&amp;(Q246+1))))</f>
        <v/>
      </c>
      <c r="Q246" s="18" t="str">
        <f>IF(ISNUMBER(A246),INT(A246),0)</f>
        <v/>
      </c>
    </row>
    <row r="247" spans="1:17" x14ac:dyDescent="0.25">
      <c r="A247" s="16"/>
      <c r="B247" s="13"/>
      <c r="C247" s="14"/>
      <c r="D247" s="13"/>
      <c r="E247" s="15" t="str">
        <f>IF(COUNTA(A247:D247)=0,"",IF(NOT(ISNUMBER(A247)),"Укажите дату",IF(B247="","Укажите код",IF(NOT(AND(ISTEXT(B247),LEN(B247)&gt;0,LEN(B247)&lt;=30,ISNUMBER(FIND(LEFT(B247,1),"ABCDEFGHIJKLMNOPQRSTUVWXYZ")),SUMPRODUCT((MID(B247,{1,2,3,4,5,6,7,8,9,10,11,12,13,14,15,16,17,18,19,20,21,22,23,24,25,26,27,28,29,30},1)&lt;&gt;"")*ISERROR(FIND(MID(B247,{1,2,3,4,5,6,7,8,9,10,11,12,13,14,15,16,17,18,19,20,21,22,23,24,25,26,27,28,29,30},1),"ABCDEFGHIJKLMNOPQRSTUVWXYZ0123456789-_")))=0,ISERROR(VALUE(B247)))),"Недопустимый код: только латинские буквы A-Z в верхнем регистре, цифры, - и _; начало с буквы, до 30 символов (например MILK-001)",IF(SUMPRODUCT(--EXACT('Номенклатура'!$A$6:$A$205,B247))=0,"Код не найден",IF(SUMPRODUCT(--EXACT('Номенклатура'!$A$6:$A$205,B247))&gt;1,"Код повторяется в номенклатуре",IF(NOT(ISNUMBER(C247)),"Укажите фактическое количество",IF(C247&lt;0,"Факт не может быть меньше нуля",IF(NOT(ISNUMBER('Номенклатура'!$C$2)),"Укажите дату начала учёта",IF(Q247&lt;INT('Номенклатура'!$C$2),"Дата раньше начала учёта","ОК"))))))))))</f>
        <v/>
      </c>
      <c r="F247" s="15" t="str">
        <f>IF(E247&lt;&gt;"ОК","",INDEX('Номенклатура'!$B$6:$B$205,SUMPRODUCT(EXACT('Номенклатура'!$A$6:$A$205,B247)*(ROW('Номенклатура'!$A$6:$A$205)-5)))&amp;"")</f>
        <v/>
      </c>
      <c r="G247" s="17" t="str">
        <f>IF(E247&lt;&gt;"ОК","",INDEX('Номенклатура'!$D$6:$D$205,SUMPRODUCT(EXACT('Номенклатура'!$A$6:$A$205,B247)*(ROW('Номенклатура'!$A$6:$A$205)-5)))&amp;"")</f>
        <v/>
      </c>
      <c r="H247" s="18" t="str">
        <f>IF(E247&lt;&gt;"ОК","",ROUND(N(INDEX('Номенклатура'!$F$6:$F$205,SUMPRODUCT(EXACT('Номенклатура'!$A$6:$A$205,B247)*(ROW('Номенклатура'!$A$6:$A$205)-5))))+SUMIFS('Движения'!$F$6:$F$5005,'Движения'!$B$6:$B$5005,B247,'Движения'!$A$6:$A$5005,"&lt;"&amp;(Q247+1))-SUMIFS('Движения'!$F$6:$F$5005,'Движения'!$B$6:$B$5005,B247,'Движения'!$C$6:$C$5005,"Корректировка остатка",'Движения'!$A$6:$A$5005,"&gt;="&amp;Q247,'Движения'!$A$6:$A$5005,"&lt;"&amp;(Q247+1)),6))</f>
        <v/>
      </c>
      <c r="I247" s="18" t="str">
        <f>IF(E247&lt;&gt;"ОК","",ROUND(C247-H247,6))</f>
        <v/>
      </c>
      <c r="J247" s="21" t="str">
        <f>IF(E247&lt;&gt;"ОК","",IF(P247&gt;0,ABS(I247)/P247,"нет базы"))</f>
        <v/>
      </c>
      <c r="K247" s="17" t="str">
        <f>IF(E247&lt;&gt;"ОК","",IF(I247&lt;0,"Недостача",IF(I247&gt;0,"Излишек","Совпадает")))</f>
        <v/>
      </c>
      <c r="L247" s="18" t="str">
        <f>IF(E247&lt;&gt;"ОК","",ROUND(SUMIFS('Движения'!$F$6:$F$5005,'Движения'!$B$6:$B$5005,B247,'Движения'!$C$6:$C$5005,"Корректировка остатка",'Движения'!$A$6:$A$5005,"&gt;="&amp;Q247,'Движения'!$A$6:$A$5005,"&lt;"&amp;(Q247+1)),6))</f>
        <v/>
      </c>
      <c r="M247" s="18" t="str">
        <f>IF(E247&lt;&gt;"ОК","",ROUND(I247-L247,6))</f>
        <v/>
      </c>
      <c r="N247" s="15" t="str">
        <f>IF(E247&lt;&gt;"ОК","",IF(AND(I247=0,L247=0),"Корректировка не нужна",IF(M247=0,"Корректировка внесена",IF(L247=0,"Внесите корректировку на "&amp;DAY(Q247)&amp;"."&amp;MONTH(Q247)&amp;"."&amp;YEAR(Q247)&amp;": "&amp;IF(M247&gt;0,"+","")&amp;M247&amp;" "&amp;G247,"Проверьте корректировки: внесено "&amp;L247&amp;", нужно "&amp;I247&amp;" "&amp;G247))))</f>
        <v/>
      </c>
      <c r="O247" s="22" t="str">
        <f>IF(E247&lt;&gt;"ОК","",IF(SUMPRODUCT(MAX(($B$6:$B$1005=B247)*($Q$6:$Q$1005&lt;Q247)*($E$6:$E$1005="ОК")*$Q$6:$Q$1005))&gt;0,SUMPRODUCT(MAX(($B$6:$B$1005=B247)*($Q$6:$Q$1005&lt;Q247)*($E$6:$E$1005="ОК")*$Q$6:$Q$1005))+1,INT('Номенклатура'!$C$2)))</f>
        <v/>
      </c>
      <c r="P247" s="18" t="str">
        <f>IF(E247&lt;&gt;"ОК","",-(SUMIFS('Движения'!$F$6:$F$5005,'Движения'!$B$6:$B$5005,B247,'Движения'!$C$6:$C$5005,"Расход",'Движения'!$A$6:$A$5005,"&gt;="&amp;O247,'Движения'!$A$6:$A$5005,"&lt;"&amp;(Q247+1))+SUMIFS('Движения'!$F$6:$F$5005,'Движения'!$B$6:$B$5005,B247,'Движения'!$C$6:$C$5005,"Списание",'Движения'!$A$6:$A$5005,"&gt;="&amp;O247,'Движения'!$A$6:$A$5005,"&lt;"&amp;(Q247+1))))</f>
        <v/>
      </c>
      <c r="Q247" s="18" t="str">
        <f>IF(ISNUMBER(A247),INT(A247),0)</f>
        <v/>
      </c>
    </row>
    <row r="248" spans="1:17" x14ac:dyDescent="0.25">
      <c r="A248" s="16"/>
      <c r="B248" s="13"/>
      <c r="C248" s="14"/>
      <c r="D248" s="13"/>
      <c r="E248" s="15" t="str">
        <f>IF(COUNTA(A248:D248)=0,"",IF(NOT(ISNUMBER(A248)),"Укажите дату",IF(B248="","Укажите код",IF(NOT(AND(ISTEXT(B248),LEN(B248)&gt;0,LEN(B248)&lt;=30,ISNUMBER(FIND(LEFT(B248,1),"ABCDEFGHIJKLMNOPQRSTUVWXYZ")),SUMPRODUCT((MID(B248,{1,2,3,4,5,6,7,8,9,10,11,12,13,14,15,16,17,18,19,20,21,22,23,24,25,26,27,28,29,30},1)&lt;&gt;"")*ISERROR(FIND(MID(B248,{1,2,3,4,5,6,7,8,9,10,11,12,13,14,15,16,17,18,19,20,21,22,23,24,25,26,27,28,29,30},1),"ABCDEFGHIJKLMNOPQRSTUVWXYZ0123456789-_")))=0,ISERROR(VALUE(B248)))),"Недопустимый код: только латинские буквы A-Z в верхнем регистре, цифры, - и _; начало с буквы, до 30 символов (например MILK-001)",IF(SUMPRODUCT(--EXACT('Номенклатура'!$A$6:$A$205,B248))=0,"Код не найден",IF(SUMPRODUCT(--EXACT('Номенклатура'!$A$6:$A$205,B248))&gt;1,"Код повторяется в номенклатуре",IF(NOT(ISNUMBER(C248)),"Укажите фактическое количество",IF(C248&lt;0,"Факт не может быть меньше нуля",IF(NOT(ISNUMBER('Номенклатура'!$C$2)),"Укажите дату начала учёта",IF(Q248&lt;INT('Номенклатура'!$C$2),"Дата раньше начала учёта","ОК"))))))))))</f>
        <v/>
      </c>
      <c r="F248" s="15" t="str">
        <f>IF(E248&lt;&gt;"ОК","",INDEX('Номенклатура'!$B$6:$B$205,SUMPRODUCT(EXACT('Номенклатура'!$A$6:$A$205,B248)*(ROW('Номенклатура'!$A$6:$A$205)-5)))&amp;"")</f>
        <v/>
      </c>
      <c r="G248" s="17" t="str">
        <f>IF(E248&lt;&gt;"ОК","",INDEX('Номенклатура'!$D$6:$D$205,SUMPRODUCT(EXACT('Номенклатура'!$A$6:$A$205,B248)*(ROW('Номенклатура'!$A$6:$A$205)-5)))&amp;"")</f>
        <v/>
      </c>
      <c r="H248" s="18" t="str">
        <f>IF(E248&lt;&gt;"ОК","",ROUND(N(INDEX('Номенклатура'!$F$6:$F$205,SUMPRODUCT(EXACT('Номенклатура'!$A$6:$A$205,B248)*(ROW('Номенклатура'!$A$6:$A$205)-5))))+SUMIFS('Движения'!$F$6:$F$5005,'Движения'!$B$6:$B$5005,B248,'Движения'!$A$6:$A$5005,"&lt;"&amp;(Q248+1))-SUMIFS('Движения'!$F$6:$F$5005,'Движения'!$B$6:$B$5005,B248,'Движения'!$C$6:$C$5005,"Корректировка остатка",'Движения'!$A$6:$A$5005,"&gt;="&amp;Q248,'Движения'!$A$6:$A$5005,"&lt;"&amp;(Q248+1)),6))</f>
        <v/>
      </c>
      <c r="I248" s="18" t="str">
        <f>IF(E248&lt;&gt;"ОК","",ROUND(C248-H248,6))</f>
        <v/>
      </c>
      <c r="J248" s="21" t="str">
        <f>IF(E248&lt;&gt;"ОК","",IF(P248&gt;0,ABS(I248)/P248,"нет базы"))</f>
        <v/>
      </c>
      <c r="K248" s="17" t="str">
        <f>IF(E248&lt;&gt;"ОК","",IF(I248&lt;0,"Недостача",IF(I248&gt;0,"Излишек","Совпадает")))</f>
        <v/>
      </c>
      <c r="L248" s="18" t="str">
        <f>IF(E248&lt;&gt;"ОК","",ROUND(SUMIFS('Движения'!$F$6:$F$5005,'Движения'!$B$6:$B$5005,B248,'Движения'!$C$6:$C$5005,"Корректировка остатка",'Движения'!$A$6:$A$5005,"&gt;="&amp;Q248,'Движения'!$A$6:$A$5005,"&lt;"&amp;(Q248+1)),6))</f>
        <v/>
      </c>
      <c r="M248" s="18" t="str">
        <f>IF(E248&lt;&gt;"ОК","",ROUND(I248-L248,6))</f>
        <v/>
      </c>
      <c r="N248" s="15" t="str">
        <f>IF(E248&lt;&gt;"ОК","",IF(AND(I248=0,L248=0),"Корректировка не нужна",IF(M248=0,"Корректировка внесена",IF(L248=0,"Внесите корректировку на "&amp;DAY(Q248)&amp;"."&amp;MONTH(Q248)&amp;"."&amp;YEAR(Q248)&amp;": "&amp;IF(M248&gt;0,"+","")&amp;M248&amp;" "&amp;G248,"Проверьте корректировки: внесено "&amp;L248&amp;", нужно "&amp;I248&amp;" "&amp;G248))))</f>
        <v/>
      </c>
      <c r="O248" s="22" t="str">
        <f>IF(E248&lt;&gt;"ОК","",IF(SUMPRODUCT(MAX(($B$6:$B$1005=B248)*($Q$6:$Q$1005&lt;Q248)*($E$6:$E$1005="ОК")*$Q$6:$Q$1005))&gt;0,SUMPRODUCT(MAX(($B$6:$B$1005=B248)*($Q$6:$Q$1005&lt;Q248)*($E$6:$E$1005="ОК")*$Q$6:$Q$1005))+1,INT('Номенклатура'!$C$2)))</f>
        <v/>
      </c>
      <c r="P248" s="18" t="str">
        <f>IF(E248&lt;&gt;"ОК","",-(SUMIFS('Движения'!$F$6:$F$5005,'Движения'!$B$6:$B$5005,B248,'Движения'!$C$6:$C$5005,"Расход",'Движения'!$A$6:$A$5005,"&gt;="&amp;O248,'Движения'!$A$6:$A$5005,"&lt;"&amp;(Q248+1))+SUMIFS('Движения'!$F$6:$F$5005,'Движения'!$B$6:$B$5005,B248,'Движения'!$C$6:$C$5005,"Списание",'Движения'!$A$6:$A$5005,"&gt;="&amp;O248,'Движения'!$A$6:$A$5005,"&lt;"&amp;(Q248+1))))</f>
        <v/>
      </c>
      <c r="Q248" s="18" t="str">
        <f>IF(ISNUMBER(A248),INT(A248),0)</f>
        <v/>
      </c>
    </row>
    <row r="249" spans="1:17" x14ac:dyDescent="0.25">
      <c r="A249" s="16"/>
      <c r="B249" s="13"/>
      <c r="C249" s="14"/>
      <c r="D249" s="13"/>
      <c r="E249" s="15" t="str">
        <f>IF(COUNTA(A249:D249)=0,"",IF(NOT(ISNUMBER(A249)),"Укажите дату",IF(B249="","Укажите код",IF(NOT(AND(ISTEXT(B249),LEN(B249)&gt;0,LEN(B249)&lt;=30,ISNUMBER(FIND(LEFT(B249,1),"ABCDEFGHIJKLMNOPQRSTUVWXYZ")),SUMPRODUCT((MID(B249,{1,2,3,4,5,6,7,8,9,10,11,12,13,14,15,16,17,18,19,20,21,22,23,24,25,26,27,28,29,30},1)&lt;&gt;"")*ISERROR(FIND(MID(B249,{1,2,3,4,5,6,7,8,9,10,11,12,13,14,15,16,17,18,19,20,21,22,23,24,25,26,27,28,29,30},1),"ABCDEFGHIJKLMNOPQRSTUVWXYZ0123456789-_")))=0,ISERROR(VALUE(B249)))),"Недопустимый код: только латинские буквы A-Z в верхнем регистре, цифры, - и _; начало с буквы, до 30 символов (например MILK-001)",IF(SUMPRODUCT(--EXACT('Номенклатура'!$A$6:$A$205,B249))=0,"Код не найден",IF(SUMPRODUCT(--EXACT('Номенклатура'!$A$6:$A$205,B249))&gt;1,"Код повторяется в номенклатуре",IF(NOT(ISNUMBER(C249)),"Укажите фактическое количество",IF(C249&lt;0,"Факт не может быть меньше нуля",IF(NOT(ISNUMBER('Номенклатура'!$C$2)),"Укажите дату начала учёта",IF(Q249&lt;INT('Номенклатура'!$C$2),"Дата раньше начала учёта","ОК"))))))))))</f>
        <v/>
      </c>
      <c r="F249" s="15" t="str">
        <f>IF(E249&lt;&gt;"ОК","",INDEX('Номенклатура'!$B$6:$B$205,SUMPRODUCT(EXACT('Номенклатура'!$A$6:$A$205,B249)*(ROW('Номенклатура'!$A$6:$A$205)-5)))&amp;"")</f>
        <v/>
      </c>
      <c r="G249" s="17" t="str">
        <f>IF(E249&lt;&gt;"ОК","",INDEX('Номенклатура'!$D$6:$D$205,SUMPRODUCT(EXACT('Номенклатура'!$A$6:$A$205,B249)*(ROW('Номенклатура'!$A$6:$A$205)-5)))&amp;"")</f>
        <v/>
      </c>
      <c r="H249" s="18" t="str">
        <f>IF(E249&lt;&gt;"ОК","",ROUND(N(INDEX('Номенклатура'!$F$6:$F$205,SUMPRODUCT(EXACT('Номенклатура'!$A$6:$A$205,B249)*(ROW('Номенклатура'!$A$6:$A$205)-5))))+SUMIFS('Движения'!$F$6:$F$5005,'Движения'!$B$6:$B$5005,B249,'Движения'!$A$6:$A$5005,"&lt;"&amp;(Q249+1))-SUMIFS('Движения'!$F$6:$F$5005,'Движения'!$B$6:$B$5005,B249,'Движения'!$C$6:$C$5005,"Корректировка остатка",'Движения'!$A$6:$A$5005,"&gt;="&amp;Q249,'Движения'!$A$6:$A$5005,"&lt;"&amp;(Q249+1)),6))</f>
        <v/>
      </c>
      <c r="I249" s="18" t="str">
        <f>IF(E249&lt;&gt;"ОК","",ROUND(C249-H249,6))</f>
        <v/>
      </c>
      <c r="J249" s="21" t="str">
        <f>IF(E249&lt;&gt;"ОК","",IF(P249&gt;0,ABS(I249)/P249,"нет базы"))</f>
        <v/>
      </c>
      <c r="K249" s="17" t="str">
        <f>IF(E249&lt;&gt;"ОК","",IF(I249&lt;0,"Недостача",IF(I249&gt;0,"Излишек","Совпадает")))</f>
        <v/>
      </c>
      <c r="L249" s="18" t="str">
        <f>IF(E249&lt;&gt;"ОК","",ROUND(SUMIFS('Движения'!$F$6:$F$5005,'Движения'!$B$6:$B$5005,B249,'Движения'!$C$6:$C$5005,"Корректировка остатка",'Движения'!$A$6:$A$5005,"&gt;="&amp;Q249,'Движения'!$A$6:$A$5005,"&lt;"&amp;(Q249+1)),6))</f>
        <v/>
      </c>
      <c r="M249" s="18" t="str">
        <f>IF(E249&lt;&gt;"ОК","",ROUND(I249-L249,6))</f>
        <v/>
      </c>
      <c r="N249" s="15" t="str">
        <f>IF(E249&lt;&gt;"ОК","",IF(AND(I249=0,L249=0),"Корректировка не нужна",IF(M249=0,"Корректировка внесена",IF(L249=0,"Внесите корректировку на "&amp;DAY(Q249)&amp;"."&amp;MONTH(Q249)&amp;"."&amp;YEAR(Q249)&amp;": "&amp;IF(M249&gt;0,"+","")&amp;M249&amp;" "&amp;G249,"Проверьте корректировки: внесено "&amp;L249&amp;", нужно "&amp;I249&amp;" "&amp;G249))))</f>
        <v/>
      </c>
      <c r="O249" s="22" t="str">
        <f>IF(E249&lt;&gt;"ОК","",IF(SUMPRODUCT(MAX(($B$6:$B$1005=B249)*($Q$6:$Q$1005&lt;Q249)*($E$6:$E$1005="ОК")*$Q$6:$Q$1005))&gt;0,SUMPRODUCT(MAX(($B$6:$B$1005=B249)*($Q$6:$Q$1005&lt;Q249)*($E$6:$E$1005="ОК")*$Q$6:$Q$1005))+1,INT('Номенклатура'!$C$2)))</f>
        <v/>
      </c>
      <c r="P249" s="18" t="str">
        <f>IF(E249&lt;&gt;"ОК","",-(SUMIFS('Движения'!$F$6:$F$5005,'Движения'!$B$6:$B$5005,B249,'Движения'!$C$6:$C$5005,"Расход",'Движения'!$A$6:$A$5005,"&gt;="&amp;O249,'Движения'!$A$6:$A$5005,"&lt;"&amp;(Q249+1))+SUMIFS('Движения'!$F$6:$F$5005,'Движения'!$B$6:$B$5005,B249,'Движения'!$C$6:$C$5005,"Списание",'Движения'!$A$6:$A$5005,"&gt;="&amp;O249,'Движения'!$A$6:$A$5005,"&lt;"&amp;(Q249+1))))</f>
        <v/>
      </c>
      <c r="Q249" s="18" t="str">
        <f>IF(ISNUMBER(A249),INT(A249),0)</f>
        <v/>
      </c>
    </row>
    <row r="250" spans="1:17" x14ac:dyDescent="0.25">
      <c r="A250" s="16"/>
      <c r="B250" s="13"/>
      <c r="C250" s="14"/>
      <c r="D250" s="13"/>
      <c r="E250" s="15" t="str">
        <f>IF(COUNTA(A250:D250)=0,"",IF(NOT(ISNUMBER(A250)),"Укажите дату",IF(B250="","Укажите код",IF(NOT(AND(ISTEXT(B250),LEN(B250)&gt;0,LEN(B250)&lt;=30,ISNUMBER(FIND(LEFT(B250,1),"ABCDEFGHIJKLMNOPQRSTUVWXYZ")),SUMPRODUCT((MID(B250,{1,2,3,4,5,6,7,8,9,10,11,12,13,14,15,16,17,18,19,20,21,22,23,24,25,26,27,28,29,30},1)&lt;&gt;"")*ISERROR(FIND(MID(B250,{1,2,3,4,5,6,7,8,9,10,11,12,13,14,15,16,17,18,19,20,21,22,23,24,25,26,27,28,29,30},1),"ABCDEFGHIJKLMNOPQRSTUVWXYZ0123456789-_")))=0,ISERROR(VALUE(B250)))),"Недопустимый код: только латинские буквы A-Z в верхнем регистре, цифры, - и _; начало с буквы, до 30 символов (например MILK-001)",IF(SUMPRODUCT(--EXACT('Номенклатура'!$A$6:$A$205,B250))=0,"Код не найден",IF(SUMPRODUCT(--EXACT('Номенклатура'!$A$6:$A$205,B250))&gt;1,"Код повторяется в номенклатуре",IF(NOT(ISNUMBER(C250)),"Укажите фактическое количество",IF(C250&lt;0,"Факт не может быть меньше нуля",IF(NOT(ISNUMBER('Номенклатура'!$C$2)),"Укажите дату начала учёта",IF(Q250&lt;INT('Номенклатура'!$C$2),"Дата раньше начала учёта","ОК"))))))))))</f>
        <v/>
      </c>
      <c r="F250" s="15" t="str">
        <f>IF(E250&lt;&gt;"ОК","",INDEX('Номенклатура'!$B$6:$B$205,SUMPRODUCT(EXACT('Номенклатура'!$A$6:$A$205,B250)*(ROW('Номенклатура'!$A$6:$A$205)-5)))&amp;"")</f>
        <v/>
      </c>
      <c r="G250" s="17" t="str">
        <f>IF(E250&lt;&gt;"ОК","",INDEX('Номенклатура'!$D$6:$D$205,SUMPRODUCT(EXACT('Номенклатура'!$A$6:$A$205,B250)*(ROW('Номенклатура'!$A$6:$A$205)-5)))&amp;"")</f>
        <v/>
      </c>
      <c r="H250" s="18" t="str">
        <f>IF(E250&lt;&gt;"ОК","",ROUND(N(INDEX('Номенклатура'!$F$6:$F$205,SUMPRODUCT(EXACT('Номенклатура'!$A$6:$A$205,B250)*(ROW('Номенклатура'!$A$6:$A$205)-5))))+SUMIFS('Движения'!$F$6:$F$5005,'Движения'!$B$6:$B$5005,B250,'Движения'!$A$6:$A$5005,"&lt;"&amp;(Q250+1))-SUMIFS('Движения'!$F$6:$F$5005,'Движения'!$B$6:$B$5005,B250,'Движения'!$C$6:$C$5005,"Корректировка остатка",'Движения'!$A$6:$A$5005,"&gt;="&amp;Q250,'Движения'!$A$6:$A$5005,"&lt;"&amp;(Q250+1)),6))</f>
        <v/>
      </c>
      <c r="I250" s="18" t="str">
        <f>IF(E250&lt;&gt;"ОК","",ROUND(C250-H250,6))</f>
        <v/>
      </c>
      <c r="J250" s="21" t="str">
        <f>IF(E250&lt;&gt;"ОК","",IF(P250&gt;0,ABS(I250)/P250,"нет базы"))</f>
        <v/>
      </c>
      <c r="K250" s="17" t="str">
        <f>IF(E250&lt;&gt;"ОК","",IF(I250&lt;0,"Недостача",IF(I250&gt;0,"Излишек","Совпадает")))</f>
        <v/>
      </c>
      <c r="L250" s="18" t="str">
        <f>IF(E250&lt;&gt;"ОК","",ROUND(SUMIFS('Движения'!$F$6:$F$5005,'Движения'!$B$6:$B$5005,B250,'Движения'!$C$6:$C$5005,"Корректировка остатка",'Движения'!$A$6:$A$5005,"&gt;="&amp;Q250,'Движения'!$A$6:$A$5005,"&lt;"&amp;(Q250+1)),6))</f>
        <v/>
      </c>
      <c r="M250" s="18" t="str">
        <f>IF(E250&lt;&gt;"ОК","",ROUND(I250-L250,6))</f>
        <v/>
      </c>
      <c r="N250" s="15" t="str">
        <f>IF(E250&lt;&gt;"ОК","",IF(AND(I250=0,L250=0),"Корректировка не нужна",IF(M250=0,"Корректировка внесена",IF(L250=0,"Внесите корректировку на "&amp;DAY(Q250)&amp;"."&amp;MONTH(Q250)&amp;"."&amp;YEAR(Q250)&amp;": "&amp;IF(M250&gt;0,"+","")&amp;M250&amp;" "&amp;G250,"Проверьте корректировки: внесено "&amp;L250&amp;", нужно "&amp;I250&amp;" "&amp;G250))))</f>
        <v/>
      </c>
      <c r="O250" s="22" t="str">
        <f>IF(E250&lt;&gt;"ОК","",IF(SUMPRODUCT(MAX(($B$6:$B$1005=B250)*($Q$6:$Q$1005&lt;Q250)*($E$6:$E$1005="ОК")*$Q$6:$Q$1005))&gt;0,SUMPRODUCT(MAX(($B$6:$B$1005=B250)*($Q$6:$Q$1005&lt;Q250)*($E$6:$E$1005="ОК")*$Q$6:$Q$1005))+1,INT('Номенклатура'!$C$2)))</f>
        <v/>
      </c>
      <c r="P250" s="18" t="str">
        <f>IF(E250&lt;&gt;"ОК","",-(SUMIFS('Движения'!$F$6:$F$5005,'Движения'!$B$6:$B$5005,B250,'Движения'!$C$6:$C$5005,"Расход",'Движения'!$A$6:$A$5005,"&gt;="&amp;O250,'Движения'!$A$6:$A$5005,"&lt;"&amp;(Q250+1))+SUMIFS('Движения'!$F$6:$F$5005,'Движения'!$B$6:$B$5005,B250,'Движения'!$C$6:$C$5005,"Списание",'Движения'!$A$6:$A$5005,"&gt;="&amp;O250,'Движения'!$A$6:$A$5005,"&lt;"&amp;(Q250+1))))</f>
        <v/>
      </c>
      <c r="Q250" s="18" t="str">
        <f>IF(ISNUMBER(A250),INT(A250),0)</f>
        <v/>
      </c>
    </row>
    <row r="251" spans="1:17" x14ac:dyDescent="0.25">
      <c r="A251" s="16"/>
      <c r="B251" s="13"/>
      <c r="C251" s="14"/>
      <c r="D251" s="13"/>
      <c r="E251" s="15" t="str">
        <f>IF(COUNTA(A251:D251)=0,"",IF(NOT(ISNUMBER(A251)),"Укажите дату",IF(B251="","Укажите код",IF(NOT(AND(ISTEXT(B251),LEN(B251)&gt;0,LEN(B251)&lt;=30,ISNUMBER(FIND(LEFT(B251,1),"ABCDEFGHIJKLMNOPQRSTUVWXYZ")),SUMPRODUCT((MID(B251,{1,2,3,4,5,6,7,8,9,10,11,12,13,14,15,16,17,18,19,20,21,22,23,24,25,26,27,28,29,30},1)&lt;&gt;"")*ISERROR(FIND(MID(B251,{1,2,3,4,5,6,7,8,9,10,11,12,13,14,15,16,17,18,19,20,21,22,23,24,25,26,27,28,29,30},1),"ABCDEFGHIJKLMNOPQRSTUVWXYZ0123456789-_")))=0,ISERROR(VALUE(B251)))),"Недопустимый код: только латинские буквы A-Z в верхнем регистре, цифры, - и _; начало с буквы, до 30 символов (например MILK-001)",IF(SUMPRODUCT(--EXACT('Номенклатура'!$A$6:$A$205,B251))=0,"Код не найден",IF(SUMPRODUCT(--EXACT('Номенклатура'!$A$6:$A$205,B251))&gt;1,"Код повторяется в номенклатуре",IF(NOT(ISNUMBER(C251)),"Укажите фактическое количество",IF(C251&lt;0,"Факт не может быть меньше нуля",IF(NOT(ISNUMBER('Номенклатура'!$C$2)),"Укажите дату начала учёта",IF(Q251&lt;INT('Номенклатура'!$C$2),"Дата раньше начала учёта","ОК"))))))))))</f>
        <v/>
      </c>
      <c r="F251" s="15" t="str">
        <f>IF(E251&lt;&gt;"ОК","",INDEX('Номенклатура'!$B$6:$B$205,SUMPRODUCT(EXACT('Номенклатура'!$A$6:$A$205,B251)*(ROW('Номенклатура'!$A$6:$A$205)-5)))&amp;"")</f>
        <v/>
      </c>
      <c r="G251" s="17" t="str">
        <f>IF(E251&lt;&gt;"ОК","",INDEX('Номенклатура'!$D$6:$D$205,SUMPRODUCT(EXACT('Номенклатура'!$A$6:$A$205,B251)*(ROW('Номенклатура'!$A$6:$A$205)-5)))&amp;"")</f>
        <v/>
      </c>
      <c r="H251" s="18" t="str">
        <f>IF(E251&lt;&gt;"ОК","",ROUND(N(INDEX('Номенклатура'!$F$6:$F$205,SUMPRODUCT(EXACT('Номенклатура'!$A$6:$A$205,B251)*(ROW('Номенклатура'!$A$6:$A$205)-5))))+SUMIFS('Движения'!$F$6:$F$5005,'Движения'!$B$6:$B$5005,B251,'Движения'!$A$6:$A$5005,"&lt;"&amp;(Q251+1))-SUMIFS('Движения'!$F$6:$F$5005,'Движения'!$B$6:$B$5005,B251,'Движения'!$C$6:$C$5005,"Корректировка остатка",'Движения'!$A$6:$A$5005,"&gt;="&amp;Q251,'Движения'!$A$6:$A$5005,"&lt;"&amp;(Q251+1)),6))</f>
        <v/>
      </c>
      <c r="I251" s="18" t="str">
        <f>IF(E251&lt;&gt;"ОК","",ROUND(C251-H251,6))</f>
        <v/>
      </c>
      <c r="J251" s="21" t="str">
        <f>IF(E251&lt;&gt;"ОК","",IF(P251&gt;0,ABS(I251)/P251,"нет базы"))</f>
        <v/>
      </c>
      <c r="K251" s="17" t="str">
        <f>IF(E251&lt;&gt;"ОК","",IF(I251&lt;0,"Недостача",IF(I251&gt;0,"Излишек","Совпадает")))</f>
        <v/>
      </c>
      <c r="L251" s="18" t="str">
        <f>IF(E251&lt;&gt;"ОК","",ROUND(SUMIFS('Движения'!$F$6:$F$5005,'Движения'!$B$6:$B$5005,B251,'Движения'!$C$6:$C$5005,"Корректировка остатка",'Движения'!$A$6:$A$5005,"&gt;="&amp;Q251,'Движения'!$A$6:$A$5005,"&lt;"&amp;(Q251+1)),6))</f>
        <v/>
      </c>
      <c r="M251" s="18" t="str">
        <f>IF(E251&lt;&gt;"ОК","",ROUND(I251-L251,6))</f>
        <v/>
      </c>
      <c r="N251" s="15" t="str">
        <f>IF(E251&lt;&gt;"ОК","",IF(AND(I251=0,L251=0),"Корректировка не нужна",IF(M251=0,"Корректировка внесена",IF(L251=0,"Внесите корректировку на "&amp;DAY(Q251)&amp;"."&amp;MONTH(Q251)&amp;"."&amp;YEAR(Q251)&amp;": "&amp;IF(M251&gt;0,"+","")&amp;M251&amp;" "&amp;G251,"Проверьте корректировки: внесено "&amp;L251&amp;", нужно "&amp;I251&amp;" "&amp;G251))))</f>
        <v/>
      </c>
      <c r="O251" s="22" t="str">
        <f>IF(E251&lt;&gt;"ОК","",IF(SUMPRODUCT(MAX(($B$6:$B$1005=B251)*($Q$6:$Q$1005&lt;Q251)*($E$6:$E$1005="ОК")*$Q$6:$Q$1005))&gt;0,SUMPRODUCT(MAX(($B$6:$B$1005=B251)*($Q$6:$Q$1005&lt;Q251)*($E$6:$E$1005="ОК")*$Q$6:$Q$1005))+1,INT('Номенклатура'!$C$2)))</f>
        <v/>
      </c>
      <c r="P251" s="18" t="str">
        <f>IF(E251&lt;&gt;"ОК","",-(SUMIFS('Движения'!$F$6:$F$5005,'Движения'!$B$6:$B$5005,B251,'Движения'!$C$6:$C$5005,"Расход",'Движения'!$A$6:$A$5005,"&gt;="&amp;O251,'Движения'!$A$6:$A$5005,"&lt;"&amp;(Q251+1))+SUMIFS('Движения'!$F$6:$F$5005,'Движения'!$B$6:$B$5005,B251,'Движения'!$C$6:$C$5005,"Списание",'Движения'!$A$6:$A$5005,"&gt;="&amp;O251,'Движения'!$A$6:$A$5005,"&lt;"&amp;(Q251+1))))</f>
        <v/>
      </c>
      <c r="Q251" s="18" t="str">
        <f>IF(ISNUMBER(A251),INT(A251),0)</f>
        <v/>
      </c>
    </row>
    <row r="252" spans="1:17" x14ac:dyDescent="0.25">
      <c r="A252" s="16"/>
      <c r="B252" s="13"/>
      <c r="C252" s="14"/>
      <c r="D252" s="13"/>
      <c r="E252" s="15" t="str">
        <f>IF(COUNTA(A252:D252)=0,"",IF(NOT(ISNUMBER(A252)),"Укажите дату",IF(B252="","Укажите код",IF(NOT(AND(ISTEXT(B252),LEN(B252)&gt;0,LEN(B252)&lt;=30,ISNUMBER(FIND(LEFT(B252,1),"ABCDEFGHIJKLMNOPQRSTUVWXYZ")),SUMPRODUCT((MID(B252,{1,2,3,4,5,6,7,8,9,10,11,12,13,14,15,16,17,18,19,20,21,22,23,24,25,26,27,28,29,30},1)&lt;&gt;"")*ISERROR(FIND(MID(B252,{1,2,3,4,5,6,7,8,9,10,11,12,13,14,15,16,17,18,19,20,21,22,23,24,25,26,27,28,29,30},1),"ABCDEFGHIJKLMNOPQRSTUVWXYZ0123456789-_")))=0,ISERROR(VALUE(B252)))),"Недопустимый код: только латинские буквы A-Z в верхнем регистре, цифры, - и _; начало с буквы, до 30 символов (например MILK-001)",IF(SUMPRODUCT(--EXACT('Номенклатура'!$A$6:$A$205,B252))=0,"Код не найден",IF(SUMPRODUCT(--EXACT('Номенклатура'!$A$6:$A$205,B252))&gt;1,"Код повторяется в номенклатуре",IF(NOT(ISNUMBER(C252)),"Укажите фактическое количество",IF(C252&lt;0,"Факт не может быть меньше нуля",IF(NOT(ISNUMBER('Номенклатура'!$C$2)),"Укажите дату начала учёта",IF(Q252&lt;INT('Номенклатура'!$C$2),"Дата раньше начала учёта","ОК"))))))))))</f>
        <v/>
      </c>
      <c r="F252" s="15" t="str">
        <f>IF(E252&lt;&gt;"ОК","",INDEX('Номенклатура'!$B$6:$B$205,SUMPRODUCT(EXACT('Номенклатура'!$A$6:$A$205,B252)*(ROW('Номенклатура'!$A$6:$A$205)-5)))&amp;"")</f>
        <v/>
      </c>
      <c r="G252" s="17" t="str">
        <f>IF(E252&lt;&gt;"ОК","",INDEX('Номенклатура'!$D$6:$D$205,SUMPRODUCT(EXACT('Номенклатура'!$A$6:$A$205,B252)*(ROW('Номенклатура'!$A$6:$A$205)-5)))&amp;"")</f>
        <v/>
      </c>
      <c r="H252" s="18" t="str">
        <f>IF(E252&lt;&gt;"ОК","",ROUND(N(INDEX('Номенклатура'!$F$6:$F$205,SUMPRODUCT(EXACT('Номенклатура'!$A$6:$A$205,B252)*(ROW('Номенклатура'!$A$6:$A$205)-5))))+SUMIFS('Движения'!$F$6:$F$5005,'Движения'!$B$6:$B$5005,B252,'Движения'!$A$6:$A$5005,"&lt;"&amp;(Q252+1))-SUMIFS('Движения'!$F$6:$F$5005,'Движения'!$B$6:$B$5005,B252,'Движения'!$C$6:$C$5005,"Корректировка остатка",'Движения'!$A$6:$A$5005,"&gt;="&amp;Q252,'Движения'!$A$6:$A$5005,"&lt;"&amp;(Q252+1)),6))</f>
        <v/>
      </c>
      <c r="I252" s="18" t="str">
        <f>IF(E252&lt;&gt;"ОК","",ROUND(C252-H252,6))</f>
        <v/>
      </c>
      <c r="J252" s="21" t="str">
        <f>IF(E252&lt;&gt;"ОК","",IF(P252&gt;0,ABS(I252)/P252,"нет базы"))</f>
        <v/>
      </c>
      <c r="K252" s="17" t="str">
        <f>IF(E252&lt;&gt;"ОК","",IF(I252&lt;0,"Недостача",IF(I252&gt;0,"Излишек","Совпадает")))</f>
        <v/>
      </c>
      <c r="L252" s="18" t="str">
        <f>IF(E252&lt;&gt;"ОК","",ROUND(SUMIFS('Движения'!$F$6:$F$5005,'Движения'!$B$6:$B$5005,B252,'Движения'!$C$6:$C$5005,"Корректировка остатка",'Движения'!$A$6:$A$5005,"&gt;="&amp;Q252,'Движения'!$A$6:$A$5005,"&lt;"&amp;(Q252+1)),6))</f>
        <v/>
      </c>
      <c r="M252" s="18" t="str">
        <f>IF(E252&lt;&gt;"ОК","",ROUND(I252-L252,6))</f>
        <v/>
      </c>
      <c r="N252" s="15" t="str">
        <f>IF(E252&lt;&gt;"ОК","",IF(AND(I252=0,L252=0),"Корректировка не нужна",IF(M252=0,"Корректировка внесена",IF(L252=0,"Внесите корректировку на "&amp;DAY(Q252)&amp;"."&amp;MONTH(Q252)&amp;"."&amp;YEAR(Q252)&amp;": "&amp;IF(M252&gt;0,"+","")&amp;M252&amp;" "&amp;G252,"Проверьте корректировки: внесено "&amp;L252&amp;", нужно "&amp;I252&amp;" "&amp;G252))))</f>
        <v/>
      </c>
      <c r="O252" s="22" t="str">
        <f>IF(E252&lt;&gt;"ОК","",IF(SUMPRODUCT(MAX(($B$6:$B$1005=B252)*($Q$6:$Q$1005&lt;Q252)*($E$6:$E$1005="ОК")*$Q$6:$Q$1005))&gt;0,SUMPRODUCT(MAX(($B$6:$B$1005=B252)*($Q$6:$Q$1005&lt;Q252)*($E$6:$E$1005="ОК")*$Q$6:$Q$1005))+1,INT('Номенклатура'!$C$2)))</f>
        <v/>
      </c>
      <c r="P252" s="18" t="str">
        <f>IF(E252&lt;&gt;"ОК","",-(SUMIFS('Движения'!$F$6:$F$5005,'Движения'!$B$6:$B$5005,B252,'Движения'!$C$6:$C$5005,"Расход",'Движения'!$A$6:$A$5005,"&gt;="&amp;O252,'Движения'!$A$6:$A$5005,"&lt;"&amp;(Q252+1))+SUMIFS('Движения'!$F$6:$F$5005,'Движения'!$B$6:$B$5005,B252,'Движения'!$C$6:$C$5005,"Списание",'Движения'!$A$6:$A$5005,"&gt;="&amp;O252,'Движения'!$A$6:$A$5005,"&lt;"&amp;(Q252+1))))</f>
        <v/>
      </c>
      <c r="Q252" s="18" t="str">
        <f>IF(ISNUMBER(A252),INT(A252),0)</f>
        <v/>
      </c>
    </row>
    <row r="253" spans="1:17" x14ac:dyDescent="0.25">
      <c r="A253" s="16"/>
      <c r="B253" s="13"/>
      <c r="C253" s="14"/>
      <c r="D253" s="13"/>
      <c r="E253" s="15" t="str">
        <f>IF(COUNTA(A253:D253)=0,"",IF(NOT(ISNUMBER(A253)),"Укажите дату",IF(B253="","Укажите код",IF(NOT(AND(ISTEXT(B253),LEN(B253)&gt;0,LEN(B253)&lt;=30,ISNUMBER(FIND(LEFT(B253,1),"ABCDEFGHIJKLMNOPQRSTUVWXYZ")),SUMPRODUCT((MID(B253,{1,2,3,4,5,6,7,8,9,10,11,12,13,14,15,16,17,18,19,20,21,22,23,24,25,26,27,28,29,30},1)&lt;&gt;"")*ISERROR(FIND(MID(B253,{1,2,3,4,5,6,7,8,9,10,11,12,13,14,15,16,17,18,19,20,21,22,23,24,25,26,27,28,29,30},1),"ABCDEFGHIJKLMNOPQRSTUVWXYZ0123456789-_")))=0,ISERROR(VALUE(B253)))),"Недопустимый код: только латинские буквы A-Z в верхнем регистре, цифры, - и _; начало с буквы, до 30 символов (например MILK-001)",IF(SUMPRODUCT(--EXACT('Номенклатура'!$A$6:$A$205,B253))=0,"Код не найден",IF(SUMPRODUCT(--EXACT('Номенклатура'!$A$6:$A$205,B253))&gt;1,"Код повторяется в номенклатуре",IF(NOT(ISNUMBER(C253)),"Укажите фактическое количество",IF(C253&lt;0,"Факт не может быть меньше нуля",IF(NOT(ISNUMBER('Номенклатура'!$C$2)),"Укажите дату начала учёта",IF(Q253&lt;INT('Номенклатура'!$C$2),"Дата раньше начала учёта","ОК"))))))))))</f>
        <v/>
      </c>
      <c r="F253" s="15" t="str">
        <f>IF(E253&lt;&gt;"ОК","",INDEX('Номенклатура'!$B$6:$B$205,SUMPRODUCT(EXACT('Номенклатура'!$A$6:$A$205,B253)*(ROW('Номенклатура'!$A$6:$A$205)-5)))&amp;"")</f>
        <v/>
      </c>
      <c r="G253" s="17" t="str">
        <f>IF(E253&lt;&gt;"ОК","",INDEX('Номенклатура'!$D$6:$D$205,SUMPRODUCT(EXACT('Номенклатура'!$A$6:$A$205,B253)*(ROW('Номенклатура'!$A$6:$A$205)-5)))&amp;"")</f>
        <v/>
      </c>
      <c r="H253" s="18" t="str">
        <f>IF(E253&lt;&gt;"ОК","",ROUND(N(INDEX('Номенклатура'!$F$6:$F$205,SUMPRODUCT(EXACT('Номенклатура'!$A$6:$A$205,B253)*(ROW('Номенклатура'!$A$6:$A$205)-5))))+SUMIFS('Движения'!$F$6:$F$5005,'Движения'!$B$6:$B$5005,B253,'Движения'!$A$6:$A$5005,"&lt;"&amp;(Q253+1))-SUMIFS('Движения'!$F$6:$F$5005,'Движения'!$B$6:$B$5005,B253,'Движения'!$C$6:$C$5005,"Корректировка остатка",'Движения'!$A$6:$A$5005,"&gt;="&amp;Q253,'Движения'!$A$6:$A$5005,"&lt;"&amp;(Q253+1)),6))</f>
        <v/>
      </c>
      <c r="I253" s="18" t="str">
        <f>IF(E253&lt;&gt;"ОК","",ROUND(C253-H253,6))</f>
        <v/>
      </c>
      <c r="J253" s="21" t="str">
        <f>IF(E253&lt;&gt;"ОК","",IF(P253&gt;0,ABS(I253)/P253,"нет базы"))</f>
        <v/>
      </c>
      <c r="K253" s="17" t="str">
        <f>IF(E253&lt;&gt;"ОК","",IF(I253&lt;0,"Недостача",IF(I253&gt;0,"Излишек","Совпадает")))</f>
        <v/>
      </c>
      <c r="L253" s="18" t="str">
        <f>IF(E253&lt;&gt;"ОК","",ROUND(SUMIFS('Движения'!$F$6:$F$5005,'Движения'!$B$6:$B$5005,B253,'Движения'!$C$6:$C$5005,"Корректировка остатка",'Движения'!$A$6:$A$5005,"&gt;="&amp;Q253,'Движения'!$A$6:$A$5005,"&lt;"&amp;(Q253+1)),6))</f>
        <v/>
      </c>
      <c r="M253" s="18" t="str">
        <f>IF(E253&lt;&gt;"ОК","",ROUND(I253-L253,6))</f>
        <v/>
      </c>
      <c r="N253" s="15" t="str">
        <f>IF(E253&lt;&gt;"ОК","",IF(AND(I253=0,L253=0),"Корректировка не нужна",IF(M253=0,"Корректировка внесена",IF(L253=0,"Внесите корректировку на "&amp;DAY(Q253)&amp;"."&amp;MONTH(Q253)&amp;"."&amp;YEAR(Q253)&amp;": "&amp;IF(M253&gt;0,"+","")&amp;M253&amp;" "&amp;G253,"Проверьте корректировки: внесено "&amp;L253&amp;", нужно "&amp;I253&amp;" "&amp;G253))))</f>
        <v/>
      </c>
      <c r="O253" s="22" t="str">
        <f>IF(E253&lt;&gt;"ОК","",IF(SUMPRODUCT(MAX(($B$6:$B$1005=B253)*($Q$6:$Q$1005&lt;Q253)*($E$6:$E$1005="ОК")*$Q$6:$Q$1005))&gt;0,SUMPRODUCT(MAX(($B$6:$B$1005=B253)*($Q$6:$Q$1005&lt;Q253)*($E$6:$E$1005="ОК")*$Q$6:$Q$1005))+1,INT('Номенклатура'!$C$2)))</f>
        <v/>
      </c>
      <c r="P253" s="18" t="str">
        <f>IF(E253&lt;&gt;"ОК","",-(SUMIFS('Движения'!$F$6:$F$5005,'Движения'!$B$6:$B$5005,B253,'Движения'!$C$6:$C$5005,"Расход",'Движения'!$A$6:$A$5005,"&gt;="&amp;O253,'Движения'!$A$6:$A$5005,"&lt;"&amp;(Q253+1))+SUMIFS('Движения'!$F$6:$F$5005,'Движения'!$B$6:$B$5005,B253,'Движения'!$C$6:$C$5005,"Списание",'Движения'!$A$6:$A$5005,"&gt;="&amp;O253,'Движения'!$A$6:$A$5005,"&lt;"&amp;(Q253+1))))</f>
        <v/>
      </c>
      <c r="Q253" s="18" t="str">
        <f>IF(ISNUMBER(A253),INT(A253),0)</f>
        <v/>
      </c>
    </row>
    <row r="254" spans="1:17" x14ac:dyDescent="0.25">
      <c r="A254" s="16"/>
      <c r="B254" s="13"/>
      <c r="C254" s="14"/>
      <c r="D254" s="13"/>
      <c r="E254" s="15" t="str">
        <f>IF(COUNTA(A254:D254)=0,"",IF(NOT(ISNUMBER(A254)),"Укажите дату",IF(B254="","Укажите код",IF(NOT(AND(ISTEXT(B254),LEN(B254)&gt;0,LEN(B254)&lt;=30,ISNUMBER(FIND(LEFT(B254,1),"ABCDEFGHIJKLMNOPQRSTUVWXYZ")),SUMPRODUCT((MID(B254,{1,2,3,4,5,6,7,8,9,10,11,12,13,14,15,16,17,18,19,20,21,22,23,24,25,26,27,28,29,30},1)&lt;&gt;"")*ISERROR(FIND(MID(B254,{1,2,3,4,5,6,7,8,9,10,11,12,13,14,15,16,17,18,19,20,21,22,23,24,25,26,27,28,29,30},1),"ABCDEFGHIJKLMNOPQRSTUVWXYZ0123456789-_")))=0,ISERROR(VALUE(B254)))),"Недопустимый код: только латинские буквы A-Z в верхнем регистре, цифры, - и _; начало с буквы, до 30 символов (например MILK-001)",IF(SUMPRODUCT(--EXACT('Номенклатура'!$A$6:$A$205,B254))=0,"Код не найден",IF(SUMPRODUCT(--EXACT('Номенклатура'!$A$6:$A$205,B254))&gt;1,"Код повторяется в номенклатуре",IF(NOT(ISNUMBER(C254)),"Укажите фактическое количество",IF(C254&lt;0,"Факт не может быть меньше нуля",IF(NOT(ISNUMBER('Номенклатура'!$C$2)),"Укажите дату начала учёта",IF(Q254&lt;INT('Номенклатура'!$C$2),"Дата раньше начала учёта","ОК"))))))))))</f>
        <v/>
      </c>
      <c r="F254" s="15" t="str">
        <f>IF(E254&lt;&gt;"ОК","",INDEX('Номенклатура'!$B$6:$B$205,SUMPRODUCT(EXACT('Номенклатура'!$A$6:$A$205,B254)*(ROW('Номенклатура'!$A$6:$A$205)-5)))&amp;"")</f>
        <v/>
      </c>
      <c r="G254" s="17" t="str">
        <f>IF(E254&lt;&gt;"ОК","",INDEX('Номенклатура'!$D$6:$D$205,SUMPRODUCT(EXACT('Номенклатура'!$A$6:$A$205,B254)*(ROW('Номенклатура'!$A$6:$A$205)-5)))&amp;"")</f>
        <v/>
      </c>
      <c r="H254" s="18" t="str">
        <f>IF(E254&lt;&gt;"ОК","",ROUND(N(INDEX('Номенклатура'!$F$6:$F$205,SUMPRODUCT(EXACT('Номенклатура'!$A$6:$A$205,B254)*(ROW('Номенклатура'!$A$6:$A$205)-5))))+SUMIFS('Движения'!$F$6:$F$5005,'Движения'!$B$6:$B$5005,B254,'Движения'!$A$6:$A$5005,"&lt;"&amp;(Q254+1))-SUMIFS('Движения'!$F$6:$F$5005,'Движения'!$B$6:$B$5005,B254,'Движения'!$C$6:$C$5005,"Корректировка остатка",'Движения'!$A$6:$A$5005,"&gt;="&amp;Q254,'Движения'!$A$6:$A$5005,"&lt;"&amp;(Q254+1)),6))</f>
        <v/>
      </c>
      <c r="I254" s="18" t="str">
        <f>IF(E254&lt;&gt;"ОК","",ROUND(C254-H254,6))</f>
        <v/>
      </c>
      <c r="J254" s="21" t="str">
        <f>IF(E254&lt;&gt;"ОК","",IF(P254&gt;0,ABS(I254)/P254,"нет базы"))</f>
        <v/>
      </c>
      <c r="K254" s="17" t="str">
        <f>IF(E254&lt;&gt;"ОК","",IF(I254&lt;0,"Недостача",IF(I254&gt;0,"Излишек","Совпадает")))</f>
        <v/>
      </c>
      <c r="L254" s="18" t="str">
        <f>IF(E254&lt;&gt;"ОК","",ROUND(SUMIFS('Движения'!$F$6:$F$5005,'Движения'!$B$6:$B$5005,B254,'Движения'!$C$6:$C$5005,"Корректировка остатка",'Движения'!$A$6:$A$5005,"&gt;="&amp;Q254,'Движения'!$A$6:$A$5005,"&lt;"&amp;(Q254+1)),6))</f>
        <v/>
      </c>
      <c r="M254" s="18" t="str">
        <f>IF(E254&lt;&gt;"ОК","",ROUND(I254-L254,6))</f>
        <v/>
      </c>
      <c r="N254" s="15" t="str">
        <f>IF(E254&lt;&gt;"ОК","",IF(AND(I254=0,L254=0),"Корректировка не нужна",IF(M254=0,"Корректировка внесена",IF(L254=0,"Внесите корректировку на "&amp;DAY(Q254)&amp;"."&amp;MONTH(Q254)&amp;"."&amp;YEAR(Q254)&amp;": "&amp;IF(M254&gt;0,"+","")&amp;M254&amp;" "&amp;G254,"Проверьте корректировки: внесено "&amp;L254&amp;", нужно "&amp;I254&amp;" "&amp;G254))))</f>
        <v/>
      </c>
      <c r="O254" s="22" t="str">
        <f>IF(E254&lt;&gt;"ОК","",IF(SUMPRODUCT(MAX(($B$6:$B$1005=B254)*($Q$6:$Q$1005&lt;Q254)*($E$6:$E$1005="ОК")*$Q$6:$Q$1005))&gt;0,SUMPRODUCT(MAX(($B$6:$B$1005=B254)*($Q$6:$Q$1005&lt;Q254)*($E$6:$E$1005="ОК")*$Q$6:$Q$1005))+1,INT('Номенклатура'!$C$2)))</f>
        <v/>
      </c>
      <c r="P254" s="18" t="str">
        <f>IF(E254&lt;&gt;"ОК","",-(SUMIFS('Движения'!$F$6:$F$5005,'Движения'!$B$6:$B$5005,B254,'Движения'!$C$6:$C$5005,"Расход",'Движения'!$A$6:$A$5005,"&gt;="&amp;O254,'Движения'!$A$6:$A$5005,"&lt;"&amp;(Q254+1))+SUMIFS('Движения'!$F$6:$F$5005,'Движения'!$B$6:$B$5005,B254,'Движения'!$C$6:$C$5005,"Списание",'Движения'!$A$6:$A$5005,"&gt;="&amp;O254,'Движения'!$A$6:$A$5005,"&lt;"&amp;(Q254+1))))</f>
        <v/>
      </c>
      <c r="Q254" s="18" t="str">
        <f>IF(ISNUMBER(A254),INT(A254),0)</f>
        <v/>
      </c>
    </row>
    <row r="255" spans="1:17" x14ac:dyDescent="0.25">
      <c r="A255" s="16"/>
      <c r="B255" s="13"/>
      <c r="C255" s="14"/>
      <c r="D255" s="13"/>
      <c r="E255" s="15" t="str">
        <f>IF(COUNTA(A255:D255)=0,"",IF(NOT(ISNUMBER(A255)),"Укажите дату",IF(B255="","Укажите код",IF(NOT(AND(ISTEXT(B255),LEN(B255)&gt;0,LEN(B255)&lt;=30,ISNUMBER(FIND(LEFT(B255,1),"ABCDEFGHIJKLMNOPQRSTUVWXYZ")),SUMPRODUCT((MID(B255,{1,2,3,4,5,6,7,8,9,10,11,12,13,14,15,16,17,18,19,20,21,22,23,24,25,26,27,28,29,30},1)&lt;&gt;"")*ISERROR(FIND(MID(B255,{1,2,3,4,5,6,7,8,9,10,11,12,13,14,15,16,17,18,19,20,21,22,23,24,25,26,27,28,29,30},1),"ABCDEFGHIJKLMNOPQRSTUVWXYZ0123456789-_")))=0,ISERROR(VALUE(B255)))),"Недопустимый код: только латинские буквы A-Z в верхнем регистре, цифры, - и _; начало с буквы, до 30 символов (например MILK-001)",IF(SUMPRODUCT(--EXACT('Номенклатура'!$A$6:$A$205,B255))=0,"Код не найден",IF(SUMPRODUCT(--EXACT('Номенклатура'!$A$6:$A$205,B255))&gt;1,"Код повторяется в номенклатуре",IF(NOT(ISNUMBER(C255)),"Укажите фактическое количество",IF(C255&lt;0,"Факт не может быть меньше нуля",IF(NOT(ISNUMBER('Номенклатура'!$C$2)),"Укажите дату начала учёта",IF(Q255&lt;INT('Номенклатура'!$C$2),"Дата раньше начала учёта","ОК"))))))))))</f>
        <v/>
      </c>
      <c r="F255" s="15" t="str">
        <f>IF(E255&lt;&gt;"ОК","",INDEX('Номенклатура'!$B$6:$B$205,SUMPRODUCT(EXACT('Номенклатура'!$A$6:$A$205,B255)*(ROW('Номенклатура'!$A$6:$A$205)-5)))&amp;"")</f>
        <v/>
      </c>
      <c r="G255" s="17" t="str">
        <f>IF(E255&lt;&gt;"ОК","",INDEX('Номенклатура'!$D$6:$D$205,SUMPRODUCT(EXACT('Номенклатура'!$A$6:$A$205,B255)*(ROW('Номенклатура'!$A$6:$A$205)-5)))&amp;"")</f>
        <v/>
      </c>
      <c r="H255" s="18" t="str">
        <f>IF(E255&lt;&gt;"ОК","",ROUND(N(INDEX('Номенклатура'!$F$6:$F$205,SUMPRODUCT(EXACT('Номенклатура'!$A$6:$A$205,B255)*(ROW('Номенклатура'!$A$6:$A$205)-5))))+SUMIFS('Движения'!$F$6:$F$5005,'Движения'!$B$6:$B$5005,B255,'Движения'!$A$6:$A$5005,"&lt;"&amp;(Q255+1))-SUMIFS('Движения'!$F$6:$F$5005,'Движения'!$B$6:$B$5005,B255,'Движения'!$C$6:$C$5005,"Корректировка остатка",'Движения'!$A$6:$A$5005,"&gt;="&amp;Q255,'Движения'!$A$6:$A$5005,"&lt;"&amp;(Q255+1)),6))</f>
        <v/>
      </c>
      <c r="I255" s="18" t="str">
        <f>IF(E255&lt;&gt;"ОК","",ROUND(C255-H255,6))</f>
        <v/>
      </c>
      <c r="J255" s="21" t="str">
        <f>IF(E255&lt;&gt;"ОК","",IF(P255&gt;0,ABS(I255)/P255,"нет базы"))</f>
        <v/>
      </c>
      <c r="K255" s="17" t="str">
        <f>IF(E255&lt;&gt;"ОК","",IF(I255&lt;0,"Недостача",IF(I255&gt;0,"Излишек","Совпадает")))</f>
        <v/>
      </c>
      <c r="L255" s="18" t="str">
        <f>IF(E255&lt;&gt;"ОК","",ROUND(SUMIFS('Движения'!$F$6:$F$5005,'Движения'!$B$6:$B$5005,B255,'Движения'!$C$6:$C$5005,"Корректировка остатка",'Движения'!$A$6:$A$5005,"&gt;="&amp;Q255,'Движения'!$A$6:$A$5005,"&lt;"&amp;(Q255+1)),6))</f>
        <v/>
      </c>
      <c r="M255" s="18" t="str">
        <f>IF(E255&lt;&gt;"ОК","",ROUND(I255-L255,6))</f>
        <v/>
      </c>
      <c r="N255" s="15" t="str">
        <f>IF(E255&lt;&gt;"ОК","",IF(AND(I255=0,L255=0),"Корректировка не нужна",IF(M255=0,"Корректировка внесена",IF(L255=0,"Внесите корректировку на "&amp;DAY(Q255)&amp;"."&amp;MONTH(Q255)&amp;"."&amp;YEAR(Q255)&amp;": "&amp;IF(M255&gt;0,"+","")&amp;M255&amp;" "&amp;G255,"Проверьте корректировки: внесено "&amp;L255&amp;", нужно "&amp;I255&amp;" "&amp;G255))))</f>
        <v/>
      </c>
      <c r="O255" s="22" t="str">
        <f>IF(E255&lt;&gt;"ОК","",IF(SUMPRODUCT(MAX(($B$6:$B$1005=B255)*($Q$6:$Q$1005&lt;Q255)*($E$6:$E$1005="ОК")*$Q$6:$Q$1005))&gt;0,SUMPRODUCT(MAX(($B$6:$B$1005=B255)*($Q$6:$Q$1005&lt;Q255)*($E$6:$E$1005="ОК")*$Q$6:$Q$1005))+1,INT('Номенклатура'!$C$2)))</f>
        <v/>
      </c>
      <c r="P255" s="18" t="str">
        <f>IF(E255&lt;&gt;"ОК","",-(SUMIFS('Движения'!$F$6:$F$5005,'Движения'!$B$6:$B$5005,B255,'Движения'!$C$6:$C$5005,"Расход",'Движения'!$A$6:$A$5005,"&gt;="&amp;O255,'Движения'!$A$6:$A$5005,"&lt;"&amp;(Q255+1))+SUMIFS('Движения'!$F$6:$F$5005,'Движения'!$B$6:$B$5005,B255,'Движения'!$C$6:$C$5005,"Списание",'Движения'!$A$6:$A$5005,"&gt;="&amp;O255,'Движения'!$A$6:$A$5005,"&lt;"&amp;(Q255+1))))</f>
        <v/>
      </c>
      <c r="Q255" s="18" t="str">
        <f>IF(ISNUMBER(A255),INT(A255),0)</f>
        <v/>
      </c>
    </row>
    <row r="256" spans="1:17" x14ac:dyDescent="0.25">
      <c r="A256" s="16"/>
      <c r="B256" s="13"/>
      <c r="C256" s="14"/>
      <c r="D256" s="13"/>
      <c r="E256" s="15" t="str">
        <f>IF(COUNTA(A256:D256)=0,"",IF(NOT(ISNUMBER(A256)),"Укажите дату",IF(B256="","Укажите код",IF(NOT(AND(ISTEXT(B256),LEN(B256)&gt;0,LEN(B256)&lt;=30,ISNUMBER(FIND(LEFT(B256,1),"ABCDEFGHIJKLMNOPQRSTUVWXYZ")),SUMPRODUCT((MID(B256,{1,2,3,4,5,6,7,8,9,10,11,12,13,14,15,16,17,18,19,20,21,22,23,24,25,26,27,28,29,30},1)&lt;&gt;"")*ISERROR(FIND(MID(B256,{1,2,3,4,5,6,7,8,9,10,11,12,13,14,15,16,17,18,19,20,21,22,23,24,25,26,27,28,29,30},1),"ABCDEFGHIJKLMNOPQRSTUVWXYZ0123456789-_")))=0,ISERROR(VALUE(B256)))),"Недопустимый код: только латинские буквы A-Z в верхнем регистре, цифры, - и _; начало с буквы, до 30 символов (например MILK-001)",IF(SUMPRODUCT(--EXACT('Номенклатура'!$A$6:$A$205,B256))=0,"Код не найден",IF(SUMPRODUCT(--EXACT('Номенклатура'!$A$6:$A$205,B256))&gt;1,"Код повторяется в номенклатуре",IF(NOT(ISNUMBER(C256)),"Укажите фактическое количество",IF(C256&lt;0,"Факт не может быть меньше нуля",IF(NOT(ISNUMBER('Номенклатура'!$C$2)),"Укажите дату начала учёта",IF(Q256&lt;INT('Номенклатура'!$C$2),"Дата раньше начала учёта","ОК"))))))))))</f>
        <v/>
      </c>
      <c r="F256" s="15" t="str">
        <f>IF(E256&lt;&gt;"ОК","",INDEX('Номенклатура'!$B$6:$B$205,SUMPRODUCT(EXACT('Номенклатура'!$A$6:$A$205,B256)*(ROW('Номенклатура'!$A$6:$A$205)-5)))&amp;"")</f>
        <v/>
      </c>
      <c r="G256" s="17" t="str">
        <f>IF(E256&lt;&gt;"ОК","",INDEX('Номенклатура'!$D$6:$D$205,SUMPRODUCT(EXACT('Номенклатура'!$A$6:$A$205,B256)*(ROW('Номенклатура'!$A$6:$A$205)-5)))&amp;"")</f>
        <v/>
      </c>
      <c r="H256" s="18" t="str">
        <f>IF(E256&lt;&gt;"ОК","",ROUND(N(INDEX('Номенклатура'!$F$6:$F$205,SUMPRODUCT(EXACT('Номенклатура'!$A$6:$A$205,B256)*(ROW('Номенклатура'!$A$6:$A$205)-5))))+SUMIFS('Движения'!$F$6:$F$5005,'Движения'!$B$6:$B$5005,B256,'Движения'!$A$6:$A$5005,"&lt;"&amp;(Q256+1))-SUMIFS('Движения'!$F$6:$F$5005,'Движения'!$B$6:$B$5005,B256,'Движения'!$C$6:$C$5005,"Корректировка остатка",'Движения'!$A$6:$A$5005,"&gt;="&amp;Q256,'Движения'!$A$6:$A$5005,"&lt;"&amp;(Q256+1)),6))</f>
        <v/>
      </c>
      <c r="I256" s="18" t="str">
        <f>IF(E256&lt;&gt;"ОК","",ROUND(C256-H256,6))</f>
        <v/>
      </c>
      <c r="J256" s="21" t="str">
        <f>IF(E256&lt;&gt;"ОК","",IF(P256&gt;0,ABS(I256)/P256,"нет базы"))</f>
        <v/>
      </c>
      <c r="K256" s="17" t="str">
        <f>IF(E256&lt;&gt;"ОК","",IF(I256&lt;0,"Недостача",IF(I256&gt;0,"Излишек","Совпадает")))</f>
        <v/>
      </c>
      <c r="L256" s="18" t="str">
        <f>IF(E256&lt;&gt;"ОК","",ROUND(SUMIFS('Движения'!$F$6:$F$5005,'Движения'!$B$6:$B$5005,B256,'Движения'!$C$6:$C$5005,"Корректировка остатка",'Движения'!$A$6:$A$5005,"&gt;="&amp;Q256,'Движения'!$A$6:$A$5005,"&lt;"&amp;(Q256+1)),6))</f>
        <v/>
      </c>
      <c r="M256" s="18" t="str">
        <f>IF(E256&lt;&gt;"ОК","",ROUND(I256-L256,6))</f>
        <v/>
      </c>
      <c r="N256" s="15" t="str">
        <f>IF(E256&lt;&gt;"ОК","",IF(AND(I256=0,L256=0),"Корректировка не нужна",IF(M256=0,"Корректировка внесена",IF(L256=0,"Внесите корректировку на "&amp;DAY(Q256)&amp;"."&amp;MONTH(Q256)&amp;"."&amp;YEAR(Q256)&amp;": "&amp;IF(M256&gt;0,"+","")&amp;M256&amp;" "&amp;G256,"Проверьте корректировки: внесено "&amp;L256&amp;", нужно "&amp;I256&amp;" "&amp;G256))))</f>
        <v/>
      </c>
      <c r="O256" s="22" t="str">
        <f>IF(E256&lt;&gt;"ОК","",IF(SUMPRODUCT(MAX(($B$6:$B$1005=B256)*($Q$6:$Q$1005&lt;Q256)*($E$6:$E$1005="ОК")*$Q$6:$Q$1005))&gt;0,SUMPRODUCT(MAX(($B$6:$B$1005=B256)*($Q$6:$Q$1005&lt;Q256)*($E$6:$E$1005="ОК")*$Q$6:$Q$1005))+1,INT('Номенклатура'!$C$2)))</f>
        <v/>
      </c>
      <c r="P256" s="18" t="str">
        <f>IF(E256&lt;&gt;"ОК","",-(SUMIFS('Движения'!$F$6:$F$5005,'Движения'!$B$6:$B$5005,B256,'Движения'!$C$6:$C$5005,"Расход",'Движения'!$A$6:$A$5005,"&gt;="&amp;O256,'Движения'!$A$6:$A$5005,"&lt;"&amp;(Q256+1))+SUMIFS('Движения'!$F$6:$F$5005,'Движения'!$B$6:$B$5005,B256,'Движения'!$C$6:$C$5005,"Списание",'Движения'!$A$6:$A$5005,"&gt;="&amp;O256,'Движения'!$A$6:$A$5005,"&lt;"&amp;(Q256+1))))</f>
        <v/>
      </c>
      <c r="Q256" s="18" t="str">
        <f>IF(ISNUMBER(A256),INT(A256),0)</f>
        <v/>
      </c>
    </row>
    <row r="257" spans="1:17" x14ac:dyDescent="0.25">
      <c r="A257" s="16"/>
      <c r="B257" s="13"/>
      <c r="C257" s="14"/>
      <c r="D257" s="13"/>
      <c r="E257" s="15" t="str">
        <f>IF(COUNTA(A257:D257)=0,"",IF(NOT(ISNUMBER(A257)),"Укажите дату",IF(B257="","Укажите код",IF(NOT(AND(ISTEXT(B257),LEN(B257)&gt;0,LEN(B257)&lt;=30,ISNUMBER(FIND(LEFT(B257,1),"ABCDEFGHIJKLMNOPQRSTUVWXYZ")),SUMPRODUCT((MID(B257,{1,2,3,4,5,6,7,8,9,10,11,12,13,14,15,16,17,18,19,20,21,22,23,24,25,26,27,28,29,30},1)&lt;&gt;"")*ISERROR(FIND(MID(B257,{1,2,3,4,5,6,7,8,9,10,11,12,13,14,15,16,17,18,19,20,21,22,23,24,25,26,27,28,29,30},1),"ABCDEFGHIJKLMNOPQRSTUVWXYZ0123456789-_")))=0,ISERROR(VALUE(B257)))),"Недопустимый код: только латинские буквы A-Z в верхнем регистре, цифры, - и _; начало с буквы, до 30 символов (например MILK-001)",IF(SUMPRODUCT(--EXACT('Номенклатура'!$A$6:$A$205,B257))=0,"Код не найден",IF(SUMPRODUCT(--EXACT('Номенклатура'!$A$6:$A$205,B257))&gt;1,"Код повторяется в номенклатуре",IF(NOT(ISNUMBER(C257)),"Укажите фактическое количество",IF(C257&lt;0,"Факт не может быть меньше нуля",IF(NOT(ISNUMBER('Номенклатура'!$C$2)),"Укажите дату начала учёта",IF(Q257&lt;INT('Номенклатура'!$C$2),"Дата раньше начала учёта","ОК"))))))))))</f>
        <v/>
      </c>
      <c r="F257" s="15" t="str">
        <f>IF(E257&lt;&gt;"ОК","",INDEX('Номенклатура'!$B$6:$B$205,SUMPRODUCT(EXACT('Номенклатура'!$A$6:$A$205,B257)*(ROW('Номенклатура'!$A$6:$A$205)-5)))&amp;"")</f>
        <v/>
      </c>
      <c r="G257" s="17" t="str">
        <f>IF(E257&lt;&gt;"ОК","",INDEX('Номенклатура'!$D$6:$D$205,SUMPRODUCT(EXACT('Номенклатура'!$A$6:$A$205,B257)*(ROW('Номенклатура'!$A$6:$A$205)-5)))&amp;"")</f>
        <v/>
      </c>
      <c r="H257" s="18" t="str">
        <f>IF(E257&lt;&gt;"ОК","",ROUND(N(INDEX('Номенклатура'!$F$6:$F$205,SUMPRODUCT(EXACT('Номенклатура'!$A$6:$A$205,B257)*(ROW('Номенклатура'!$A$6:$A$205)-5))))+SUMIFS('Движения'!$F$6:$F$5005,'Движения'!$B$6:$B$5005,B257,'Движения'!$A$6:$A$5005,"&lt;"&amp;(Q257+1))-SUMIFS('Движения'!$F$6:$F$5005,'Движения'!$B$6:$B$5005,B257,'Движения'!$C$6:$C$5005,"Корректировка остатка",'Движения'!$A$6:$A$5005,"&gt;="&amp;Q257,'Движения'!$A$6:$A$5005,"&lt;"&amp;(Q257+1)),6))</f>
        <v/>
      </c>
      <c r="I257" s="18" t="str">
        <f>IF(E257&lt;&gt;"ОК","",ROUND(C257-H257,6))</f>
        <v/>
      </c>
      <c r="J257" s="21" t="str">
        <f>IF(E257&lt;&gt;"ОК","",IF(P257&gt;0,ABS(I257)/P257,"нет базы"))</f>
        <v/>
      </c>
      <c r="K257" s="17" t="str">
        <f>IF(E257&lt;&gt;"ОК","",IF(I257&lt;0,"Недостача",IF(I257&gt;0,"Излишек","Совпадает")))</f>
        <v/>
      </c>
      <c r="L257" s="18" t="str">
        <f>IF(E257&lt;&gt;"ОК","",ROUND(SUMIFS('Движения'!$F$6:$F$5005,'Движения'!$B$6:$B$5005,B257,'Движения'!$C$6:$C$5005,"Корректировка остатка",'Движения'!$A$6:$A$5005,"&gt;="&amp;Q257,'Движения'!$A$6:$A$5005,"&lt;"&amp;(Q257+1)),6))</f>
        <v/>
      </c>
      <c r="M257" s="18" t="str">
        <f>IF(E257&lt;&gt;"ОК","",ROUND(I257-L257,6))</f>
        <v/>
      </c>
      <c r="N257" s="15" t="str">
        <f>IF(E257&lt;&gt;"ОК","",IF(AND(I257=0,L257=0),"Корректировка не нужна",IF(M257=0,"Корректировка внесена",IF(L257=0,"Внесите корректировку на "&amp;DAY(Q257)&amp;"."&amp;MONTH(Q257)&amp;"."&amp;YEAR(Q257)&amp;": "&amp;IF(M257&gt;0,"+","")&amp;M257&amp;" "&amp;G257,"Проверьте корректировки: внесено "&amp;L257&amp;", нужно "&amp;I257&amp;" "&amp;G257))))</f>
        <v/>
      </c>
      <c r="O257" s="22" t="str">
        <f>IF(E257&lt;&gt;"ОК","",IF(SUMPRODUCT(MAX(($B$6:$B$1005=B257)*($Q$6:$Q$1005&lt;Q257)*($E$6:$E$1005="ОК")*$Q$6:$Q$1005))&gt;0,SUMPRODUCT(MAX(($B$6:$B$1005=B257)*($Q$6:$Q$1005&lt;Q257)*($E$6:$E$1005="ОК")*$Q$6:$Q$1005))+1,INT('Номенклатура'!$C$2)))</f>
        <v/>
      </c>
      <c r="P257" s="18" t="str">
        <f>IF(E257&lt;&gt;"ОК","",-(SUMIFS('Движения'!$F$6:$F$5005,'Движения'!$B$6:$B$5005,B257,'Движения'!$C$6:$C$5005,"Расход",'Движения'!$A$6:$A$5005,"&gt;="&amp;O257,'Движения'!$A$6:$A$5005,"&lt;"&amp;(Q257+1))+SUMIFS('Движения'!$F$6:$F$5005,'Движения'!$B$6:$B$5005,B257,'Движения'!$C$6:$C$5005,"Списание",'Движения'!$A$6:$A$5005,"&gt;="&amp;O257,'Движения'!$A$6:$A$5005,"&lt;"&amp;(Q257+1))))</f>
        <v/>
      </c>
      <c r="Q257" s="18" t="str">
        <f>IF(ISNUMBER(A257),INT(A257),0)</f>
        <v/>
      </c>
    </row>
    <row r="258" spans="1:17" x14ac:dyDescent="0.25">
      <c r="A258" s="16"/>
      <c r="B258" s="13"/>
      <c r="C258" s="14"/>
      <c r="D258" s="13"/>
      <c r="E258" s="15" t="str">
        <f>IF(COUNTA(A258:D258)=0,"",IF(NOT(ISNUMBER(A258)),"Укажите дату",IF(B258="","Укажите код",IF(NOT(AND(ISTEXT(B258),LEN(B258)&gt;0,LEN(B258)&lt;=30,ISNUMBER(FIND(LEFT(B258,1),"ABCDEFGHIJKLMNOPQRSTUVWXYZ")),SUMPRODUCT((MID(B258,{1,2,3,4,5,6,7,8,9,10,11,12,13,14,15,16,17,18,19,20,21,22,23,24,25,26,27,28,29,30},1)&lt;&gt;"")*ISERROR(FIND(MID(B258,{1,2,3,4,5,6,7,8,9,10,11,12,13,14,15,16,17,18,19,20,21,22,23,24,25,26,27,28,29,30},1),"ABCDEFGHIJKLMNOPQRSTUVWXYZ0123456789-_")))=0,ISERROR(VALUE(B258)))),"Недопустимый код: только латинские буквы A-Z в верхнем регистре, цифры, - и _; начало с буквы, до 30 символов (например MILK-001)",IF(SUMPRODUCT(--EXACT('Номенклатура'!$A$6:$A$205,B258))=0,"Код не найден",IF(SUMPRODUCT(--EXACT('Номенклатура'!$A$6:$A$205,B258))&gt;1,"Код повторяется в номенклатуре",IF(NOT(ISNUMBER(C258)),"Укажите фактическое количество",IF(C258&lt;0,"Факт не может быть меньше нуля",IF(NOT(ISNUMBER('Номенклатура'!$C$2)),"Укажите дату начала учёта",IF(Q258&lt;INT('Номенклатура'!$C$2),"Дата раньше начала учёта","ОК"))))))))))</f>
        <v/>
      </c>
      <c r="F258" s="15" t="str">
        <f>IF(E258&lt;&gt;"ОК","",INDEX('Номенклатура'!$B$6:$B$205,SUMPRODUCT(EXACT('Номенклатура'!$A$6:$A$205,B258)*(ROW('Номенклатура'!$A$6:$A$205)-5)))&amp;"")</f>
        <v/>
      </c>
      <c r="G258" s="17" t="str">
        <f>IF(E258&lt;&gt;"ОК","",INDEX('Номенклатура'!$D$6:$D$205,SUMPRODUCT(EXACT('Номенклатура'!$A$6:$A$205,B258)*(ROW('Номенклатура'!$A$6:$A$205)-5)))&amp;"")</f>
        <v/>
      </c>
      <c r="H258" s="18" t="str">
        <f>IF(E258&lt;&gt;"ОК","",ROUND(N(INDEX('Номенклатура'!$F$6:$F$205,SUMPRODUCT(EXACT('Номенклатура'!$A$6:$A$205,B258)*(ROW('Номенклатура'!$A$6:$A$205)-5))))+SUMIFS('Движения'!$F$6:$F$5005,'Движения'!$B$6:$B$5005,B258,'Движения'!$A$6:$A$5005,"&lt;"&amp;(Q258+1))-SUMIFS('Движения'!$F$6:$F$5005,'Движения'!$B$6:$B$5005,B258,'Движения'!$C$6:$C$5005,"Корректировка остатка",'Движения'!$A$6:$A$5005,"&gt;="&amp;Q258,'Движения'!$A$6:$A$5005,"&lt;"&amp;(Q258+1)),6))</f>
        <v/>
      </c>
      <c r="I258" s="18" t="str">
        <f>IF(E258&lt;&gt;"ОК","",ROUND(C258-H258,6))</f>
        <v/>
      </c>
      <c r="J258" s="21" t="str">
        <f>IF(E258&lt;&gt;"ОК","",IF(P258&gt;0,ABS(I258)/P258,"нет базы"))</f>
        <v/>
      </c>
      <c r="K258" s="17" t="str">
        <f>IF(E258&lt;&gt;"ОК","",IF(I258&lt;0,"Недостача",IF(I258&gt;0,"Излишек","Совпадает")))</f>
        <v/>
      </c>
      <c r="L258" s="18" t="str">
        <f>IF(E258&lt;&gt;"ОК","",ROUND(SUMIFS('Движения'!$F$6:$F$5005,'Движения'!$B$6:$B$5005,B258,'Движения'!$C$6:$C$5005,"Корректировка остатка",'Движения'!$A$6:$A$5005,"&gt;="&amp;Q258,'Движения'!$A$6:$A$5005,"&lt;"&amp;(Q258+1)),6))</f>
        <v/>
      </c>
      <c r="M258" s="18" t="str">
        <f>IF(E258&lt;&gt;"ОК","",ROUND(I258-L258,6))</f>
        <v/>
      </c>
      <c r="N258" s="15" t="str">
        <f>IF(E258&lt;&gt;"ОК","",IF(AND(I258=0,L258=0),"Корректировка не нужна",IF(M258=0,"Корректировка внесена",IF(L258=0,"Внесите корректировку на "&amp;DAY(Q258)&amp;"."&amp;MONTH(Q258)&amp;"."&amp;YEAR(Q258)&amp;": "&amp;IF(M258&gt;0,"+","")&amp;M258&amp;" "&amp;G258,"Проверьте корректировки: внесено "&amp;L258&amp;", нужно "&amp;I258&amp;" "&amp;G258))))</f>
        <v/>
      </c>
      <c r="O258" s="22" t="str">
        <f>IF(E258&lt;&gt;"ОК","",IF(SUMPRODUCT(MAX(($B$6:$B$1005=B258)*($Q$6:$Q$1005&lt;Q258)*($E$6:$E$1005="ОК")*$Q$6:$Q$1005))&gt;0,SUMPRODUCT(MAX(($B$6:$B$1005=B258)*($Q$6:$Q$1005&lt;Q258)*($E$6:$E$1005="ОК")*$Q$6:$Q$1005))+1,INT('Номенклатура'!$C$2)))</f>
        <v/>
      </c>
      <c r="P258" s="18" t="str">
        <f>IF(E258&lt;&gt;"ОК","",-(SUMIFS('Движения'!$F$6:$F$5005,'Движения'!$B$6:$B$5005,B258,'Движения'!$C$6:$C$5005,"Расход",'Движения'!$A$6:$A$5005,"&gt;="&amp;O258,'Движения'!$A$6:$A$5005,"&lt;"&amp;(Q258+1))+SUMIFS('Движения'!$F$6:$F$5005,'Движения'!$B$6:$B$5005,B258,'Движения'!$C$6:$C$5005,"Списание",'Движения'!$A$6:$A$5005,"&gt;="&amp;O258,'Движения'!$A$6:$A$5005,"&lt;"&amp;(Q258+1))))</f>
        <v/>
      </c>
      <c r="Q258" s="18" t="str">
        <f>IF(ISNUMBER(A258),INT(A258),0)</f>
        <v/>
      </c>
    </row>
    <row r="259" spans="1:17" x14ac:dyDescent="0.25">
      <c r="A259" s="16"/>
      <c r="B259" s="13"/>
      <c r="C259" s="14"/>
      <c r="D259" s="13"/>
      <c r="E259" s="15" t="str">
        <f>IF(COUNTA(A259:D259)=0,"",IF(NOT(ISNUMBER(A259)),"Укажите дату",IF(B259="","Укажите код",IF(NOT(AND(ISTEXT(B259),LEN(B259)&gt;0,LEN(B259)&lt;=30,ISNUMBER(FIND(LEFT(B259,1),"ABCDEFGHIJKLMNOPQRSTUVWXYZ")),SUMPRODUCT((MID(B259,{1,2,3,4,5,6,7,8,9,10,11,12,13,14,15,16,17,18,19,20,21,22,23,24,25,26,27,28,29,30},1)&lt;&gt;"")*ISERROR(FIND(MID(B259,{1,2,3,4,5,6,7,8,9,10,11,12,13,14,15,16,17,18,19,20,21,22,23,24,25,26,27,28,29,30},1),"ABCDEFGHIJKLMNOPQRSTUVWXYZ0123456789-_")))=0,ISERROR(VALUE(B259)))),"Недопустимый код: только латинские буквы A-Z в верхнем регистре, цифры, - и _; начало с буквы, до 30 символов (например MILK-001)",IF(SUMPRODUCT(--EXACT('Номенклатура'!$A$6:$A$205,B259))=0,"Код не найден",IF(SUMPRODUCT(--EXACT('Номенклатура'!$A$6:$A$205,B259))&gt;1,"Код повторяется в номенклатуре",IF(NOT(ISNUMBER(C259)),"Укажите фактическое количество",IF(C259&lt;0,"Факт не может быть меньше нуля",IF(NOT(ISNUMBER('Номенклатура'!$C$2)),"Укажите дату начала учёта",IF(Q259&lt;INT('Номенклатура'!$C$2),"Дата раньше начала учёта","ОК"))))))))))</f>
        <v/>
      </c>
      <c r="F259" s="15" t="str">
        <f>IF(E259&lt;&gt;"ОК","",INDEX('Номенклатура'!$B$6:$B$205,SUMPRODUCT(EXACT('Номенклатура'!$A$6:$A$205,B259)*(ROW('Номенклатура'!$A$6:$A$205)-5)))&amp;"")</f>
        <v/>
      </c>
      <c r="G259" s="17" t="str">
        <f>IF(E259&lt;&gt;"ОК","",INDEX('Номенклатура'!$D$6:$D$205,SUMPRODUCT(EXACT('Номенклатура'!$A$6:$A$205,B259)*(ROW('Номенклатура'!$A$6:$A$205)-5)))&amp;"")</f>
        <v/>
      </c>
      <c r="H259" s="18" t="str">
        <f>IF(E259&lt;&gt;"ОК","",ROUND(N(INDEX('Номенклатура'!$F$6:$F$205,SUMPRODUCT(EXACT('Номенклатура'!$A$6:$A$205,B259)*(ROW('Номенклатура'!$A$6:$A$205)-5))))+SUMIFS('Движения'!$F$6:$F$5005,'Движения'!$B$6:$B$5005,B259,'Движения'!$A$6:$A$5005,"&lt;"&amp;(Q259+1))-SUMIFS('Движения'!$F$6:$F$5005,'Движения'!$B$6:$B$5005,B259,'Движения'!$C$6:$C$5005,"Корректировка остатка",'Движения'!$A$6:$A$5005,"&gt;="&amp;Q259,'Движения'!$A$6:$A$5005,"&lt;"&amp;(Q259+1)),6))</f>
        <v/>
      </c>
      <c r="I259" s="18" t="str">
        <f>IF(E259&lt;&gt;"ОК","",ROUND(C259-H259,6))</f>
        <v/>
      </c>
      <c r="J259" s="21" t="str">
        <f>IF(E259&lt;&gt;"ОК","",IF(P259&gt;0,ABS(I259)/P259,"нет базы"))</f>
        <v/>
      </c>
      <c r="K259" s="17" t="str">
        <f>IF(E259&lt;&gt;"ОК","",IF(I259&lt;0,"Недостача",IF(I259&gt;0,"Излишек","Совпадает")))</f>
        <v/>
      </c>
      <c r="L259" s="18" t="str">
        <f>IF(E259&lt;&gt;"ОК","",ROUND(SUMIFS('Движения'!$F$6:$F$5005,'Движения'!$B$6:$B$5005,B259,'Движения'!$C$6:$C$5005,"Корректировка остатка",'Движения'!$A$6:$A$5005,"&gt;="&amp;Q259,'Движения'!$A$6:$A$5005,"&lt;"&amp;(Q259+1)),6))</f>
        <v/>
      </c>
      <c r="M259" s="18" t="str">
        <f>IF(E259&lt;&gt;"ОК","",ROUND(I259-L259,6))</f>
        <v/>
      </c>
      <c r="N259" s="15" t="str">
        <f>IF(E259&lt;&gt;"ОК","",IF(AND(I259=0,L259=0),"Корректировка не нужна",IF(M259=0,"Корректировка внесена",IF(L259=0,"Внесите корректировку на "&amp;DAY(Q259)&amp;"."&amp;MONTH(Q259)&amp;"."&amp;YEAR(Q259)&amp;": "&amp;IF(M259&gt;0,"+","")&amp;M259&amp;" "&amp;G259,"Проверьте корректировки: внесено "&amp;L259&amp;", нужно "&amp;I259&amp;" "&amp;G259))))</f>
        <v/>
      </c>
      <c r="O259" s="22" t="str">
        <f>IF(E259&lt;&gt;"ОК","",IF(SUMPRODUCT(MAX(($B$6:$B$1005=B259)*($Q$6:$Q$1005&lt;Q259)*($E$6:$E$1005="ОК")*$Q$6:$Q$1005))&gt;0,SUMPRODUCT(MAX(($B$6:$B$1005=B259)*($Q$6:$Q$1005&lt;Q259)*($E$6:$E$1005="ОК")*$Q$6:$Q$1005))+1,INT('Номенклатура'!$C$2)))</f>
        <v/>
      </c>
      <c r="P259" s="18" t="str">
        <f>IF(E259&lt;&gt;"ОК","",-(SUMIFS('Движения'!$F$6:$F$5005,'Движения'!$B$6:$B$5005,B259,'Движения'!$C$6:$C$5005,"Расход",'Движения'!$A$6:$A$5005,"&gt;="&amp;O259,'Движения'!$A$6:$A$5005,"&lt;"&amp;(Q259+1))+SUMIFS('Движения'!$F$6:$F$5005,'Движения'!$B$6:$B$5005,B259,'Движения'!$C$6:$C$5005,"Списание",'Движения'!$A$6:$A$5005,"&gt;="&amp;O259,'Движения'!$A$6:$A$5005,"&lt;"&amp;(Q259+1))))</f>
        <v/>
      </c>
      <c r="Q259" s="18" t="str">
        <f>IF(ISNUMBER(A259),INT(A259),0)</f>
        <v/>
      </c>
    </row>
    <row r="260" spans="1:17" x14ac:dyDescent="0.25">
      <c r="A260" s="16"/>
      <c r="B260" s="13"/>
      <c r="C260" s="14"/>
      <c r="D260" s="13"/>
      <c r="E260" s="15" t="str">
        <f>IF(COUNTA(A260:D260)=0,"",IF(NOT(ISNUMBER(A260)),"Укажите дату",IF(B260="","Укажите код",IF(NOT(AND(ISTEXT(B260),LEN(B260)&gt;0,LEN(B260)&lt;=30,ISNUMBER(FIND(LEFT(B260,1),"ABCDEFGHIJKLMNOPQRSTUVWXYZ")),SUMPRODUCT((MID(B260,{1,2,3,4,5,6,7,8,9,10,11,12,13,14,15,16,17,18,19,20,21,22,23,24,25,26,27,28,29,30},1)&lt;&gt;"")*ISERROR(FIND(MID(B260,{1,2,3,4,5,6,7,8,9,10,11,12,13,14,15,16,17,18,19,20,21,22,23,24,25,26,27,28,29,30},1),"ABCDEFGHIJKLMNOPQRSTUVWXYZ0123456789-_")))=0,ISERROR(VALUE(B260)))),"Недопустимый код: только латинские буквы A-Z в верхнем регистре, цифры, - и _; начало с буквы, до 30 символов (например MILK-001)",IF(SUMPRODUCT(--EXACT('Номенклатура'!$A$6:$A$205,B260))=0,"Код не найден",IF(SUMPRODUCT(--EXACT('Номенклатура'!$A$6:$A$205,B260))&gt;1,"Код повторяется в номенклатуре",IF(NOT(ISNUMBER(C260)),"Укажите фактическое количество",IF(C260&lt;0,"Факт не может быть меньше нуля",IF(NOT(ISNUMBER('Номенклатура'!$C$2)),"Укажите дату начала учёта",IF(Q260&lt;INT('Номенклатура'!$C$2),"Дата раньше начала учёта","ОК"))))))))))</f>
        <v/>
      </c>
      <c r="F260" s="15" t="str">
        <f>IF(E260&lt;&gt;"ОК","",INDEX('Номенклатура'!$B$6:$B$205,SUMPRODUCT(EXACT('Номенклатура'!$A$6:$A$205,B260)*(ROW('Номенклатура'!$A$6:$A$205)-5)))&amp;"")</f>
        <v/>
      </c>
      <c r="G260" s="17" t="str">
        <f>IF(E260&lt;&gt;"ОК","",INDEX('Номенклатура'!$D$6:$D$205,SUMPRODUCT(EXACT('Номенклатура'!$A$6:$A$205,B260)*(ROW('Номенклатура'!$A$6:$A$205)-5)))&amp;"")</f>
        <v/>
      </c>
      <c r="H260" s="18" t="str">
        <f>IF(E260&lt;&gt;"ОК","",ROUND(N(INDEX('Номенклатура'!$F$6:$F$205,SUMPRODUCT(EXACT('Номенклатура'!$A$6:$A$205,B260)*(ROW('Номенклатура'!$A$6:$A$205)-5))))+SUMIFS('Движения'!$F$6:$F$5005,'Движения'!$B$6:$B$5005,B260,'Движения'!$A$6:$A$5005,"&lt;"&amp;(Q260+1))-SUMIFS('Движения'!$F$6:$F$5005,'Движения'!$B$6:$B$5005,B260,'Движения'!$C$6:$C$5005,"Корректировка остатка",'Движения'!$A$6:$A$5005,"&gt;="&amp;Q260,'Движения'!$A$6:$A$5005,"&lt;"&amp;(Q260+1)),6))</f>
        <v/>
      </c>
      <c r="I260" s="18" t="str">
        <f>IF(E260&lt;&gt;"ОК","",ROUND(C260-H260,6))</f>
        <v/>
      </c>
      <c r="J260" s="21" t="str">
        <f>IF(E260&lt;&gt;"ОК","",IF(P260&gt;0,ABS(I260)/P260,"нет базы"))</f>
        <v/>
      </c>
      <c r="K260" s="17" t="str">
        <f>IF(E260&lt;&gt;"ОК","",IF(I260&lt;0,"Недостача",IF(I260&gt;0,"Излишек","Совпадает")))</f>
        <v/>
      </c>
      <c r="L260" s="18" t="str">
        <f>IF(E260&lt;&gt;"ОК","",ROUND(SUMIFS('Движения'!$F$6:$F$5005,'Движения'!$B$6:$B$5005,B260,'Движения'!$C$6:$C$5005,"Корректировка остатка",'Движения'!$A$6:$A$5005,"&gt;="&amp;Q260,'Движения'!$A$6:$A$5005,"&lt;"&amp;(Q260+1)),6))</f>
        <v/>
      </c>
      <c r="M260" s="18" t="str">
        <f>IF(E260&lt;&gt;"ОК","",ROUND(I260-L260,6))</f>
        <v/>
      </c>
      <c r="N260" s="15" t="str">
        <f>IF(E260&lt;&gt;"ОК","",IF(AND(I260=0,L260=0),"Корректировка не нужна",IF(M260=0,"Корректировка внесена",IF(L260=0,"Внесите корректировку на "&amp;DAY(Q260)&amp;"."&amp;MONTH(Q260)&amp;"."&amp;YEAR(Q260)&amp;": "&amp;IF(M260&gt;0,"+","")&amp;M260&amp;" "&amp;G260,"Проверьте корректировки: внесено "&amp;L260&amp;", нужно "&amp;I260&amp;" "&amp;G260))))</f>
        <v/>
      </c>
      <c r="O260" s="22" t="str">
        <f>IF(E260&lt;&gt;"ОК","",IF(SUMPRODUCT(MAX(($B$6:$B$1005=B260)*($Q$6:$Q$1005&lt;Q260)*($E$6:$E$1005="ОК")*$Q$6:$Q$1005))&gt;0,SUMPRODUCT(MAX(($B$6:$B$1005=B260)*($Q$6:$Q$1005&lt;Q260)*($E$6:$E$1005="ОК")*$Q$6:$Q$1005))+1,INT('Номенклатура'!$C$2)))</f>
        <v/>
      </c>
      <c r="P260" s="18" t="str">
        <f>IF(E260&lt;&gt;"ОК","",-(SUMIFS('Движения'!$F$6:$F$5005,'Движения'!$B$6:$B$5005,B260,'Движения'!$C$6:$C$5005,"Расход",'Движения'!$A$6:$A$5005,"&gt;="&amp;O260,'Движения'!$A$6:$A$5005,"&lt;"&amp;(Q260+1))+SUMIFS('Движения'!$F$6:$F$5005,'Движения'!$B$6:$B$5005,B260,'Движения'!$C$6:$C$5005,"Списание",'Движения'!$A$6:$A$5005,"&gt;="&amp;O260,'Движения'!$A$6:$A$5005,"&lt;"&amp;(Q260+1))))</f>
        <v/>
      </c>
      <c r="Q260" s="18" t="str">
        <f>IF(ISNUMBER(A260),INT(A260),0)</f>
        <v/>
      </c>
    </row>
    <row r="261" spans="1:17" x14ac:dyDescent="0.25">
      <c r="A261" s="16"/>
      <c r="B261" s="13"/>
      <c r="C261" s="14"/>
      <c r="D261" s="13"/>
      <c r="E261" s="15" t="str">
        <f>IF(COUNTA(A261:D261)=0,"",IF(NOT(ISNUMBER(A261)),"Укажите дату",IF(B261="","Укажите код",IF(NOT(AND(ISTEXT(B261),LEN(B261)&gt;0,LEN(B261)&lt;=30,ISNUMBER(FIND(LEFT(B261,1),"ABCDEFGHIJKLMNOPQRSTUVWXYZ")),SUMPRODUCT((MID(B261,{1,2,3,4,5,6,7,8,9,10,11,12,13,14,15,16,17,18,19,20,21,22,23,24,25,26,27,28,29,30},1)&lt;&gt;"")*ISERROR(FIND(MID(B261,{1,2,3,4,5,6,7,8,9,10,11,12,13,14,15,16,17,18,19,20,21,22,23,24,25,26,27,28,29,30},1),"ABCDEFGHIJKLMNOPQRSTUVWXYZ0123456789-_")))=0,ISERROR(VALUE(B261)))),"Недопустимый код: только латинские буквы A-Z в верхнем регистре, цифры, - и _; начало с буквы, до 30 символов (например MILK-001)",IF(SUMPRODUCT(--EXACT('Номенклатура'!$A$6:$A$205,B261))=0,"Код не найден",IF(SUMPRODUCT(--EXACT('Номенклатура'!$A$6:$A$205,B261))&gt;1,"Код повторяется в номенклатуре",IF(NOT(ISNUMBER(C261)),"Укажите фактическое количество",IF(C261&lt;0,"Факт не может быть меньше нуля",IF(NOT(ISNUMBER('Номенклатура'!$C$2)),"Укажите дату начала учёта",IF(Q261&lt;INT('Номенклатура'!$C$2),"Дата раньше начала учёта","ОК"))))))))))</f>
        <v/>
      </c>
      <c r="F261" s="15" t="str">
        <f>IF(E261&lt;&gt;"ОК","",INDEX('Номенклатура'!$B$6:$B$205,SUMPRODUCT(EXACT('Номенклатура'!$A$6:$A$205,B261)*(ROW('Номенклатура'!$A$6:$A$205)-5)))&amp;"")</f>
        <v/>
      </c>
      <c r="G261" s="17" t="str">
        <f>IF(E261&lt;&gt;"ОК","",INDEX('Номенклатура'!$D$6:$D$205,SUMPRODUCT(EXACT('Номенклатура'!$A$6:$A$205,B261)*(ROW('Номенклатура'!$A$6:$A$205)-5)))&amp;"")</f>
        <v/>
      </c>
      <c r="H261" s="18" t="str">
        <f>IF(E261&lt;&gt;"ОК","",ROUND(N(INDEX('Номенклатура'!$F$6:$F$205,SUMPRODUCT(EXACT('Номенклатура'!$A$6:$A$205,B261)*(ROW('Номенклатура'!$A$6:$A$205)-5))))+SUMIFS('Движения'!$F$6:$F$5005,'Движения'!$B$6:$B$5005,B261,'Движения'!$A$6:$A$5005,"&lt;"&amp;(Q261+1))-SUMIFS('Движения'!$F$6:$F$5005,'Движения'!$B$6:$B$5005,B261,'Движения'!$C$6:$C$5005,"Корректировка остатка",'Движения'!$A$6:$A$5005,"&gt;="&amp;Q261,'Движения'!$A$6:$A$5005,"&lt;"&amp;(Q261+1)),6))</f>
        <v/>
      </c>
      <c r="I261" s="18" t="str">
        <f>IF(E261&lt;&gt;"ОК","",ROUND(C261-H261,6))</f>
        <v/>
      </c>
      <c r="J261" s="21" t="str">
        <f>IF(E261&lt;&gt;"ОК","",IF(P261&gt;0,ABS(I261)/P261,"нет базы"))</f>
        <v/>
      </c>
      <c r="K261" s="17" t="str">
        <f>IF(E261&lt;&gt;"ОК","",IF(I261&lt;0,"Недостача",IF(I261&gt;0,"Излишек","Совпадает")))</f>
        <v/>
      </c>
      <c r="L261" s="18" t="str">
        <f>IF(E261&lt;&gt;"ОК","",ROUND(SUMIFS('Движения'!$F$6:$F$5005,'Движения'!$B$6:$B$5005,B261,'Движения'!$C$6:$C$5005,"Корректировка остатка",'Движения'!$A$6:$A$5005,"&gt;="&amp;Q261,'Движения'!$A$6:$A$5005,"&lt;"&amp;(Q261+1)),6))</f>
        <v/>
      </c>
      <c r="M261" s="18" t="str">
        <f>IF(E261&lt;&gt;"ОК","",ROUND(I261-L261,6))</f>
        <v/>
      </c>
      <c r="N261" s="15" t="str">
        <f>IF(E261&lt;&gt;"ОК","",IF(AND(I261=0,L261=0),"Корректировка не нужна",IF(M261=0,"Корректировка внесена",IF(L261=0,"Внесите корректировку на "&amp;DAY(Q261)&amp;"."&amp;MONTH(Q261)&amp;"."&amp;YEAR(Q261)&amp;": "&amp;IF(M261&gt;0,"+","")&amp;M261&amp;" "&amp;G261,"Проверьте корректировки: внесено "&amp;L261&amp;", нужно "&amp;I261&amp;" "&amp;G261))))</f>
        <v/>
      </c>
      <c r="O261" s="22" t="str">
        <f>IF(E261&lt;&gt;"ОК","",IF(SUMPRODUCT(MAX(($B$6:$B$1005=B261)*($Q$6:$Q$1005&lt;Q261)*($E$6:$E$1005="ОК")*$Q$6:$Q$1005))&gt;0,SUMPRODUCT(MAX(($B$6:$B$1005=B261)*($Q$6:$Q$1005&lt;Q261)*($E$6:$E$1005="ОК")*$Q$6:$Q$1005))+1,INT('Номенклатура'!$C$2)))</f>
        <v/>
      </c>
      <c r="P261" s="18" t="str">
        <f>IF(E261&lt;&gt;"ОК","",-(SUMIFS('Движения'!$F$6:$F$5005,'Движения'!$B$6:$B$5005,B261,'Движения'!$C$6:$C$5005,"Расход",'Движения'!$A$6:$A$5005,"&gt;="&amp;O261,'Движения'!$A$6:$A$5005,"&lt;"&amp;(Q261+1))+SUMIFS('Движения'!$F$6:$F$5005,'Движения'!$B$6:$B$5005,B261,'Движения'!$C$6:$C$5005,"Списание",'Движения'!$A$6:$A$5005,"&gt;="&amp;O261,'Движения'!$A$6:$A$5005,"&lt;"&amp;(Q261+1))))</f>
        <v/>
      </c>
      <c r="Q261" s="18" t="str">
        <f>IF(ISNUMBER(A261),INT(A261),0)</f>
        <v/>
      </c>
    </row>
    <row r="262" spans="1:17" x14ac:dyDescent="0.25">
      <c r="A262" s="16"/>
      <c r="B262" s="13"/>
      <c r="C262" s="14"/>
      <c r="D262" s="13"/>
      <c r="E262" s="15" t="str">
        <f>IF(COUNTA(A262:D262)=0,"",IF(NOT(ISNUMBER(A262)),"Укажите дату",IF(B262="","Укажите код",IF(NOT(AND(ISTEXT(B262),LEN(B262)&gt;0,LEN(B262)&lt;=30,ISNUMBER(FIND(LEFT(B262,1),"ABCDEFGHIJKLMNOPQRSTUVWXYZ")),SUMPRODUCT((MID(B262,{1,2,3,4,5,6,7,8,9,10,11,12,13,14,15,16,17,18,19,20,21,22,23,24,25,26,27,28,29,30},1)&lt;&gt;"")*ISERROR(FIND(MID(B262,{1,2,3,4,5,6,7,8,9,10,11,12,13,14,15,16,17,18,19,20,21,22,23,24,25,26,27,28,29,30},1),"ABCDEFGHIJKLMNOPQRSTUVWXYZ0123456789-_")))=0,ISERROR(VALUE(B262)))),"Недопустимый код: только латинские буквы A-Z в верхнем регистре, цифры, - и _; начало с буквы, до 30 символов (например MILK-001)",IF(SUMPRODUCT(--EXACT('Номенклатура'!$A$6:$A$205,B262))=0,"Код не найден",IF(SUMPRODUCT(--EXACT('Номенклатура'!$A$6:$A$205,B262))&gt;1,"Код повторяется в номенклатуре",IF(NOT(ISNUMBER(C262)),"Укажите фактическое количество",IF(C262&lt;0,"Факт не может быть меньше нуля",IF(NOT(ISNUMBER('Номенклатура'!$C$2)),"Укажите дату начала учёта",IF(Q262&lt;INT('Номенклатура'!$C$2),"Дата раньше начала учёта","ОК"))))))))))</f>
        <v/>
      </c>
      <c r="F262" s="15" t="str">
        <f>IF(E262&lt;&gt;"ОК","",INDEX('Номенклатура'!$B$6:$B$205,SUMPRODUCT(EXACT('Номенклатура'!$A$6:$A$205,B262)*(ROW('Номенклатура'!$A$6:$A$205)-5)))&amp;"")</f>
        <v/>
      </c>
      <c r="G262" s="17" t="str">
        <f>IF(E262&lt;&gt;"ОК","",INDEX('Номенклатура'!$D$6:$D$205,SUMPRODUCT(EXACT('Номенклатура'!$A$6:$A$205,B262)*(ROW('Номенклатура'!$A$6:$A$205)-5)))&amp;"")</f>
        <v/>
      </c>
      <c r="H262" s="18" t="str">
        <f>IF(E262&lt;&gt;"ОК","",ROUND(N(INDEX('Номенклатура'!$F$6:$F$205,SUMPRODUCT(EXACT('Номенклатура'!$A$6:$A$205,B262)*(ROW('Номенклатура'!$A$6:$A$205)-5))))+SUMIFS('Движения'!$F$6:$F$5005,'Движения'!$B$6:$B$5005,B262,'Движения'!$A$6:$A$5005,"&lt;"&amp;(Q262+1))-SUMIFS('Движения'!$F$6:$F$5005,'Движения'!$B$6:$B$5005,B262,'Движения'!$C$6:$C$5005,"Корректировка остатка",'Движения'!$A$6:$A$5005,"&gt;="&amp;Q262,'Движения'!$A$6:$A$5005,"&lt;"&amp;(Q262+1)),6))</f>
        <v/>
      </c>
      <c r="I262" s="18" t="str">
        <f>IF(E262&lt;&gt;"ОК","",ROUND(C262-H262,6))</f>
        <v/>
      </c>
      <c r="J262" s="21" t="str">
        <f>IF(E262&lt;&gt;"ОК","",IF(P262&gt;0,ABS(I262)/P262,"нет базы"))</f>
        <v/>
      </c>
      <c r="K262" s="17" t="str">
        <f>IF(E262&lt;&gt;"ОК","",IF(I262&lt;0,"Недостача",IF(I262&gt;0,"Излишек","Совпадает")))</f>
        <v/>
      </c>
      <c r="L262" s="18" t="str">
        <f>IF(E262&lt;&gt;"ОК","",ROUND(SUMIFS('Движения'!$F$6:$F$5005,'Движения'!$B$6:$B$5005,B262,'Движения'!$C$6:$C$5005,"Корректировка остатка",'Движения'!$A$6:$A$5005,"&gt;="&amp;Q262,'Движения'!$A$6:$A$5005,"&lt;"&amp;(Q262+1)),6))</f>
        <v/>
      </c>
      <c r="M262" s="18" t="str">
        <f>IF(E262&lt;&gt;"ОК","",ROUND(I262-L262,6))</f>
        <v/>
      </c>
      <c r="N262" s="15" t="str">
        <f>IF(E262&lt;&gt;"ОК","",IF(AND(I262=0,L262=0),"Корректировка не нужна",IF(M262=0,"Корректировка внесена",IF(L262=0,"Внесите корректировку на "&amp;DAY(Q262)&amp;"."&amp;MONTH(Q262)&amp;"."&amp;YEAR(Q262)&amp;": "&amp;IF(M262&gt;0,"+","")&amp;M262&amp;" "&amp;G262,"Проверьте корректировки: внесено "&amp;L262&amp;", нужно "&amp;I262&amp;" "&amp;G262))))</f>
        <v/>
      </c>
      <c r="O262" s="22" t="str">
        <f>IF(E262&lt;&gt;"ОК","",IF(SUMPRODUCT(MAX(($B$6:$B$1005=B262)*($Q$6:$Q$1005&lt;Q262)*($E$6:$E$1005="ОК")*$Q$6:$Q$1005))&gt;0,SUMPRODUCT(MAX(($B$6:$B$1005=B262)*($Q$6:$Q$1005&lt;Q262)*($E$6:$E$1005="ОК")*$Q$6:$Q$1005))+1,INT('Номенклатура'!$C$2)))</f>
        <v/>
      </c>
      <c r="P262" s="18" t="str">
        <f>IF(E262&lt;&gt;"ОК","",-(SUMIFS('Движения'!$F$6:$F$5005,'Движения'!$B$6:$B$5005,B262,'Движения'!$C$6:$C$5005,"Расход",'Движения'!$A$6:$A$5005,"&gt;="&amp;O262,'Движения'!$A$6:$A$5005,"&lt;"&amp;(Q262+1))+SUMIFS('Движения'!$F$6:$F$5005,'Движения'!$B$6:$B$5005,B262,'Движения'!$C$6:$C$5005,"Списание",'Движения'!$A$6:$A$5005,"&gt;="&amp;O262,'Движения'!$A$6:$A$5005,"&lt;"&amp;(Q262+1))))</f>
        <v/>
      </c>
      <c r="Q262" s="18" t="str">
        <f>IF(ISNUMBER(A262),INT(A262),0)</f>
        <v/>
      </c>
    </row>
    <row r="263" spans="1:17" x14ac:dyDescent="0.25">
      <c r="A263" s="16"/>
      <c r="B263" s="13"/>
      <c r="C263" s="14"/>
      <c r="D263" s="13"/>
      <c r="E263" s="15" t="str">
        <f>IF(COUNTA(A263:D263)=0,"",IF(NOT(ISNUMBER(A263)),"Укажите дату",IF(B263="","Укажите код",IF(NOT(AND(ISTEXT(B263),LEN(B263)&gt;0,LEN(B263)&lt;=30,ISNUMBER(FIND(LEFT(B263,1),"ABCDEFGHIJKLMNOPQRSTUVWXYZ")),SUMPRODUCT((MID(B263,{1,2,3,4,5,6,7,8,9,10,11,12,13,14,15,16,17,18,19,20,21,22,23,24,25,26,27,28,29,30},1)&lt;&gt;"")*ISERROR(FIND(MID(B263,{1,2,3,4,5,6,7,8,9,10,11,12,13,14,15,16,17,18,19,20,21,22,23,24,25,26,27,28,29,30},1),"ABCDEFGHIJKLMNOPQRSTUVWXYZ0123456789-_")))=0,ISERROR(VALUE(B263)))),"Недопустимый код: только латинские буквы A-Z в верхнем регистре, цифры, - и _; начало с буквы, до 30 символов (например MILK-001)",IF(SUMPRODUCT(--EXACT('Номенклатура'!$A$6:$A$205,B263))=0,"Код не найден",IF(SUMPRODUCT(--EXACT('Номенклатура'!$A$6:$A$205,B263))&gt;1,"Код повторяется в номенклатуре",IF(NOT(ISNUMBER(C263)),"Укажите фактическое количество",IF(C263&lt;0,"Факт не может быть меньше нуля",IF(NOT(ISNUMBER('Номенклатура'!$C$2)),"Укажите дату начала учёта",IF(Q263&lt;INT('Номенклатура'!$C$2),"Дата раньше начала учёта","ОК"))))))))))</f>
        <v/>
      </c>
      <c r="F263" s="15" t="str">
        <f>IF(E263&lt;&gt;"ОК","",INDEX('Номенклатура'!$B$6:$B$205,SUMPRODUCT(EXACT('Номенклатура'!$A$6:$A$205,B263)*(ROW('Номенклатура'!$A$6:$A$205)-5)))&amp;"")</f>
        <v/>
      </c>
      <c r="G263" s="17" t="str">
        <f>IF(E263&lt;&gt;"ОК","",INDEX('Номенклатура'!$D$6:$D$205,SUMPRODUCT(EXACT('Номенклатура'!$A$6:$A$205,B263)*(ROW('Номенклатура'!$A$6:$A$205)-5)))&amp;"")</f>
        <v/>
      </c>
      <c r="H263" s="18" t="str">
        <f>IF(E263&lt;&gt;"ОК","",ROUND(N(INDEX('Номенклатура'!$F$6:$F$205,SUMPRODUCT(EXACT('Номенклатура'!$A$6:$A$205,B263)*(ROW('Номенклатура'!$A$6:$A$205)-5))))+SUMIFS('Движения'!$F$6:$F$5005,'Движения'!$B$6:$B$5005,B263,'Движения'!$A$6:$A$5005,"&lt;"&amp;(Q263+1))-SUMIFS('Движения'!$F$6:$F$5005,'Движения'!$B$6:$B$5005,B263,'Движения'!$C$6:$C$5005,"Корректировка остатка",'Движения'!$A$6:$A$5005,"&gt;="&amp;Q263,'Движения'!$A$6:$A$5005,"&lt;"&amp;(Q263+1)),6))</f>
        <v/>
      </c>
      <c r="I263" s="18" t="str">
        <f>IF(E263&lt;&gt;"ОК","",ROUND(C263-H263,6))</f>
        <v/>
      </c>
      <c r="J263" s="21" t="str">
        <f>IF(E263&lt;&gt;"ОК","",IF(P263&gt;0,ABS(I263)/P263,"нет базы"))</f>
        <v/>
      </c>
      <c r="K263" s="17" t="str">
        <f>IF(E263&lt;&gt;"ОК","",IF(I263&lt;0,"Недостача",IF(I263&gt;0,"Излишек","Совпадает")))</f>
        <v/>
      </c>
      <c r="L263" s="18" t="str">
        <f>IF(E263&lt;&gt;"ОК","",ROUND(SUMIFS('Движения'!$F$6:$F$5005,'Движения'!$B$6:$B$5005,B263,'Движения'!$C$6:$C$5005,"Корректировка остатка",'Движения'!$A$6:$A$5005,"&gt;="&amp;Q263,'Движения'!$A$6:$A$5005,"&lt;"&amp;(Q263+1)),6))</f>
        <v/>
      </c>
      <c r="M263" s="18" t="str">
        <f>IF(E263&lt;&gt;"ОК","",ROUND(I263-L263,6))</f>
        <v/>
      </c>
      <c r="N263" s="15" t="str">
        <f>IF(E263&lt;&gt;"ОК","",IF(AND(I263=0,L263=0),"Корректировка не нужна",IF(M263=0,"Корректировка внесена",IF(L263=0,"Внесите корректировку на "&amp;DAY(Q263)&amp;"."&amp;MONTH(Q263)&amp;"."&amp;YEAR(Q263)&amp;": "&amp;IF(M263&gt;0,"+","")&amp;M263&amp;" "&amp;G263,"Проверьте корректировки: внесено "&amp;L263&amp;", нужно "&amp;I263&amp;" "&amp;G263))))</f>
        <v/>
      </c>
      <c r="O263" s="22" t="str">
        <f>IF(E263&lt;&gt;"ОК","",IF(SUMPRODUCT(MAX(($B$6:$B$1005=B263)*($Q$6:$Q$1005&lt;Q263)*($E$6:$E$1005="ОК")*$Q$6:$Q$1005))&gt;0,SUMPRODUCT(MAX(($B$6:$B$1005=B263)*($Q$6:$Q$1005&lt;Q263)*($E$6:$E$1005="ОК")*$Q$6:$Q$1005))+1,INT('Номенклатура'!$C$2)))</f>
        <v/>
      </c>
      <c r="P263" s="18" t="str">
        <f>IF(E263&lt;&gt;"ОК","",-(SUMIFS('Движения'!$F$6:$F$5005,'Движения'!$B$6:$B$5005,B263,'Движения'!$C$6:$C$5005,"Расход",'Движения'!$A$6:$A$5005,"&gt;="&amp;O263,'Движения'!$A$6:$A$5005,"&lt;"&amp;(Q263+1))+SUMIFS('Движения'!$F$6:$F$5005,'Движения'!$B$6:$B$5005,B263,'Движения'!$C$6:$C$5005,"Списание",'Движения'!$A$6:$A$5005,"&gt;="&amp;O263,'Движения'!$A$6:$A$5005,"&lt;"&amp;(Q263+1))))</f>
        <v/>
      </c>
      <c r="Q263" s="18" t="str">
        <f>IF(ISNUMBER(A263),INT(A263),0)</f>
        <v/>
      </c>
    </row>
    <row r="264" spans="1:17" x14ac:dyDescent="0.25">
      <c r="A264" s="16"/>
      <c r="B264" s="13"/>
      <c r="C264" s="14"/>
      <c r="D264" s="13"/>
      <c r="E264" s="15" t="str">
        <f>IF(COUNTA(A264:D264)=0,"",IF(NOT(ISNUMBER(A264)),"Укажите дату",IF(B264="","Укажите код",IF(NOT(AND(ISTEXT(B264),LEN(B264)&gt;0,LEN(B264)&lt;=30,ISNUMBER(FIND(LEFT(B264,1),"ABCDEFGHIJKLMNOPQRSTUVWXYZ")),SUMPRODUCT((MID(B264,{1,2,3,4,5,6,7,8,9,10,11,12,13,14,15,16,17,18,19,20,21,22,23,24,25,26,27,28,29,30},1)&lt;&gt;"")*ISERROR(FIND(MID(B264,{1,2,3,4,5,6,7,8,9,10,11,12,13,14,15,16,17,18,19,20,21,22,23,24,25,26,27,28,29,30},1),"ABCDEFGHIJKLMNOPQRSTUVWXYZ0123456789-_")))=0,ISERROR(VALUE(B264)))),"Недопустимый код: только латинские буквы A-Z в верхнем регистре, цифры, - и _; начало с буквы, до 30 символов (например MILK-001)",IF(SUMPRODUCT(--EXACT('Номенклатура'!$A$6:$A$205,B264))=0,"Код не найден",IF(SUMPRODUCT(--EXACT('Номенклатура'!$A$6:$A$205,B264))&gt;1,"Код повторяется в номенклатуре",IF(NOT(ISNUMBER(C264)),"Укажите фактическое количество",IF(C264&lt;0,"Факт не может быть меньше нуля",IF(NOT(ISNUMBER('Номенклатура'!$C$2)),"Укажите дату начала учёта",IF(Q264&lt;INT('Номенклатура'!$C$2),"Дата раньше начала учёта","ОК"))))))))))</f>
        <v/>
      </c>
      <c r="F264" s="15" t="str">
        <f>IF(E264&lt;&gt;"ОК","",INDEX('Номенклатура'!$B$6:$B$205,SUMPRODUCT(EXACT('Номенклатура'!$A$6:$A$205,B264)*(ROW('Номенклатура'!$A$6:$A$205)-5)))&amp;"")</f>
        <v/>
      </c>
      <c r="G264" s="17" t="str">
        <f>IF(E264&lt;&gt;"ОК","",INDEX('Номенклатура'!$D$6:$D$205,SUMPRODUCT(EXACT('Номенклатура'!$A$6:$A$205,B264)*(ROW('Номенклатура'!$A$6:$A$205)-5)))&amp;"")</f>
        <v/>
      </c>
      <c r="H264" s="18" t="str">
        <f>IF(E264&lt;&gt;"ОК","",ROUND(N(INDEX('Номенклатура'!$F$6:$F$205,SUMPRODUCT(EXACT('Номенклатура'!$A$6:$A$205,B264)*(ROW('Номенклатура'!$A$6:$A$205)-5))))+SUMIFS('Движения'!$F$6:$F$5005,'Движения'!$B$6:$B$5005,B264,'Движения'!$A$6:$A$5005,"&lt;"&amp;(Q264+1))-SUMIFS('Движения'!$F$6:$F$5005,'Движения'!$B$6:$B$5005,B264,'Движения'!$C$6:$C$5005,"Корректировка остатка",'Движения'!$A$6:$A$5005,"&gt;="&amp;Q264,'Движения'!$A$6:$A$5005,"&lt;"&amp;(Q264+1)),6))</f>
        <v/>
      </c>
      <c r="I264" s="18" t="str">
        <f>IF(E264&lt;&gt;"ОК","",ROUND(C264-H264,6))</f>
        <v/>
      </c>
      <c r="J264" s="21" t="str">
        <f>IF(E264&lt;&gt;"ОК","",IF(P264&gt;0,ABS(I264)/P264,"нет базы"))</f>
        <v/>
      </c>
      <c r="K264" s="17" t="str">
        <f>IF(E264&lt;&gt;"ОК","",IF(I264&lt;0,"Недостача",IF(I264&gt;0,"Излишек","Совпадает")))</f>
        <v/>
      </c>
      <c r="L264" s="18" t="str">
        <f>IF(E264&lt;&gt;"ОК","",ROUND(SUMIFS('Движения'!$F$6:$F$5005,'Движения'!$B$6:$B$5005,B264,'Движения'!$C$6:$C$5005,"Корректировка остатка",'Движения'!$A$6:$A$5005,"&gt;="&amp;Q264,'Движения'!$A$6:$A$5005,"&lt;"&amp;(Q264+1)),6))</f>
        <v/>
      </c>
      <c r="M264" s="18" t="str">
        <f>IF(E264&lt;&gt;"ОК","",ROUND(I264-L264,6))</f>
        <v/>
      </c>
      <c r="N264" s="15" t="str">
        <f>IF(E264&lt;&gt;"ОК","",IF(AND(I264=0,L264=0),"Корректировка не нужна",IF(M264=0,"Корректировка внесена",IF(L264=0,"Внесите корректировку на "&amp;DAY(Q264)&amp;"."&amp;MONTH(Q264)&amp;"."&amp;YEAR(Q264)&amp;": "&amp;IF(M264&gt;0,"+","")&amp;M264&amp;" "&amp;G264,"Проверьте корректировки: внесено "&amp;L264&amp;", нужно "&amp;I264&amp;" "&amp;G264))))</f>
        <v/>
      </c>
      <c r="O264" s="22" t="str">
        <f>IF(E264&lt;&gt;"ОК","",IF(SUMPRODUCT(MAX(($B$6:$B$1005=B264)*($Q$6:$Q$1005&lt;Q264)*($E$6:$E$1005="ОК")*$Q$6:$Q$1005))&gt;0,SUMPRODUCT(MAX(($B$6:$B$1005=B264)*($Q$6:$Q$1005&lt;Q264)*($E$6:$E$1005="ОК")*$Q$6:$Q$1005))+1,INT('Номенклатура'!$C$2)))</f>
        <v/>
      </c>
      <c r="P264" s="18" t="str">
        <f>IF(E264&lt;&gt;"ОК","",-(SUMIFS('Движения'!$F$6:$F$5005,'Движения'!$B$6:$B$5005,B264,'Движения'!$C$6:$C$5005,"Расход",'Движения'!$A$6:$A$5005,"&gt;="&amp;O264,'Движения'!$A$6:$A$5005,"&lt;"&amp;(Q264+1))+SUMIFS('Движения'!$F$6:$F$5005,'Движения'!$B$6:$B$5005,B264,'Движения'!$C$6:$C$5005,"Списание",'Движения'!$A$6:$A$5005,"&gt;="&amp;O264,'Движения'!$A$6:$A$5005,"&lt;"&amp;(Q264+1))))</f>
        <v/>
      </c>
      <c r="Q264" s="18" t="str">
        <f>IF(ISNUMBER(A264),INT(A264),0)</f>
        <v/>
      </c>
    </row>
    <row r="265" spans="1:17" x14ac:dyDescent="0.25">
      <c r="A265" s="16"/>
      <c r="B265" s="13"/>
      <c r="C265" s="14"/>
      <c r="D265" s="13"/>
      <c r="E265" s="15" t="str">
        <f>IF(COUNTA(A265:D265)=0,"",IF(NOT(ISNUMBER(A265)),"Укажите дату",IF(B265="","Укажите код",IF(NOT(AND(ISTEXT(B265),LEN(B265)&gt;0,LEN(B265)&lt;=30,ISNUMBER(FIND(LEFT(B265,1),"ABCDEFGHIJKLMNOPQRSTUVWXYZ")),SUMPRODUCT((MID(B265,{1,2,3,4,5,6,7,8,9,10,11,12,13,14,15,16,17,18,19,20,21,22,23,24,25,26,27,28,29,30},1)&lt;&gt;"")*ISERROR(FIND(MID(B265,{1,2,3,4,5,6,7,8,9,10,11,12,13,14,15,16,17,18,19,20,21,22,23,24,25,26,27,28,29,30},1),"ABCDEFGHIJKLMNOPQRSTUVWXYZ0123456789-_")))=0,ISERROR(VALUE(B265)))),"Недопустимый код: только латинские буквы A-Z в верхнем регистре, цифры, - и _; начало с буквы, до 30 символов (например MILK-001)",IF(SUMPRODUCT(--EXACT('Номенклатура'!$A$6:$A$205,B265))=0,"Код не найден",IF(SUMPRODUCT(--EXACT('Номенклатура'!$A$6:$A$205,B265))&gt;1,"Код повторяется в номенклатуре",IF(NOT(ISNUMBER(C265)),"Укажите фактическое количество",IF(C265&lt;0,"Факт не может быть меньше нуля",IF(NOT(ISNUMBER('Номенклатура'!$C$2)),"Укажите дату начала учёта",IF(Q265&lt;INT('Номенклатура'!$C$2),"Дата раньше начала учёта","ОК"))))))))))</f>
        <v/>
      </c>
      <c r="F265" s="15" t="str">
        <f>IF(E265&lt;&gt;"ОК","",INDEX('Номенклатура'!$B$6:$B$205,SUMPRODUCT(EXACT('Номенклатура'!$A$6:$A$205,B265)*(ROW('Номенклатура'!$A$6:$A$205)-5)))&amp;"")</f>
        <v/>
      </c>
      <c r="G265" s="17" t="str">
        <f>IF(E265&lt;&gt;"ОК","",INDEX('Номенклатура'!$D$6:$D$205,SUMPRODUCT(EXACT('Номенклатура'!$A$6:$A$205,B265)*(ROW('Номенклатура'!$A$6:$A$205)-5)))&amp;"")</f>
        <v/>
      </c>
      <c r="H265" s="18" t="str">
        <f>IF(E265&lt;&gt;"ОК","",ROUND(N(INDEX('Номенклатура'!$F$6:$F$205,SUMPRODUCT(EXACT('Номенклатура'!$A$6:$A$205,B265)*(ROW('Номенклатура'!$A$6:$A$205)-5))))+SUMIFS('Движения'!$F$6:$F$5005,'Движения'!$B$6:$B$5005,B265,'Движения'!$A$6:$A$5005,"&lt;"&amp;(Q265+1))-SUMIFS('Движения'!$F$6:$F$5005,'Движения'!$B$6:$B$5005,B265,'Движения'!$C$6:$C$5005,"Корректировка остатка",'Движения'!$A$6:$A$5005,"&gt;="&amp;Q265,'Движения'!$A$6:$A$5005,"&lt;"&amp;(Q265+1)),6))</f>
        <v/>
      </c>
      <c r="I265" s="18" t="str">
        <f>IF(E265&lt;&gt;"ОК","",ROUND(C265-H265,6))</f>
        <v/>
      </c>
      <c r="J265" s="21" t="str">
        <f>IF(E265&lt;&gt;"ОК","",IF(P265&gt;0,ABS(I265)/P265,"нет базы"))</f>
        <v/>
      </c>
      <c r="K265" s="17" t="str">
        <f>IF(E265&lt;&gt;"ОК","",IF(I265&lt;0,"Недостача",IF(I265&gt;0,"Излишек","Совпадает")))</f>
        <v/>
      </c>
      <c r="L265" s="18" t="str">
        <f>IF(E265&lt;&gt;"ОК","",ROUND(SUMIFS('Движения'!$F$6:$F$5005,'Движения'!$B$6:$B$5005,B265,'Движения'!$C$6:$C$5005,"Корректировка остатка",'Движения'!$A$6:$A$5005,"&gt;="&amp;Q265,'Движения'!$A$6:$A$5005,"&lt;"&amp;(Q265+1)),6))</f>
        <v/>
      </c>
      <c r="M265" s="18" t="str">
        <f>IF(E265&lt;&gt;"ОК","",ROUND(I265-L265,6))</f>
        <v/>
      </c>
      <c r="N265" s="15" t="str">
        <f>IF(E265&lt;&gt;"ОК","",IF(AND(I265=0,L265=0),"Корректировка не нужна",IF(M265=0,"Корректировка внесена",IF(L265=0,"Внесите корректировку на "&amp;DAY(Q265)&amp;"."&amp;MONTH(Q265)&amp;"."&amp;YEAR(Q265)&amp;": "&amp;IF(M265&gt;0,"+","")&amp;M265&amp;" "&amp;G265,"Проверьте корректировки: внесено "&amp;L265&amp;", нужно "&amp;I265&amp;" "&amp;G265))))</f>
        <v/>
      </c>
      <c r="O265" s="22" t="str">
        <f>IF(E265&lt;&gt;"ОК","",IF(SUMPRODUCT(MAX(($B$6:$B$1005=B265)*($Q$6:$Q$1005&lt;Q265)*($E$6:$E$1005="ОК")*$Q$6:$Q$1005))&gt;0,SUMPRODUCT(MAX(($B$6:$B$1005=B265)*($Q$6:$Q$1005&lt;Q265)*($E$6:$E$1005="ОК")*$Q$6:$Q$1005))+1,INT('Номенклатура'!$C$2)))</f>
        <v/>
      </c>
      <c r="P265" s="18" t="str">
        <f>IF(E265&lt;&gt;"ОК","",-(SUMIFS('Движения'!$F$6:$F$5005,'Движения'!$B$6:$B$5005,B265,'Движения'!$C$6:$C$5005,"Расход",'Движения'!$A$6:$A$5005,"&gt;="&amp;O265,'Движения'!$A$6:$A$5005,"&lt;"&amp;(Q265+1))+SUMIFS('Движения'!$F$6:$F$5005,'Движения'!$B$6:$B$5005,B265,'Движения'!$C$6:$C$5005,"Списание",'Движения'!$A$6:$A$5005,"&gt;="&amp;O265,'Движения'!$A$6:$A$5005,"&lt;"&amp;(Q265+1))))</f>
        <v/>
      </c>
      <c r="Q265" s="18" t="str">
        <f>IF(ISNUMBER(A265),INT(A265),0)</f>
        <v/>
      </c>
    </row>
    <row r="266" spans="1:17" x14ac:dyDescent="0.25">
      <c r="A266" s="16"/>
      <c r="B266" s="13"/>
      <c r="C266" s="14"/>
      <c r="D266" s="13"/>
      <c r="E266" s="15" t="str">
        <f>IF(COUNTA(A266:D266)=0,"",IF(NOT(ISNUMBER(A266)),"Укажите дату",IF(B266="","Укажите код",IF(NOT(AND(ISTEXT(B266),LEN(B266)&gt;0,LEN(B266)&lt;=30,ISNUMBER(FIND(LEFT(B266,1),"ABCDEFGHIJKLMNOPQRSTUVWXYZ")),SUMPRODUCT((MID(B266,{1,2,3,4,5,6,7,8,9,10,11,12,13,14,15,16,17,18,19,20,21,22,23,24,25,26,27,28,29,30},1)&lt;&gt;"")*ISERROR(FIND(MID(B266,{1,2,3,4,5,6,7,8,9,10,11,12,13,14,15,16,17,18,19,20,21,22,23,24,25,26,27,28,29,30},1),"ABCDEFGHIJKLMNOPQRSTUVWXYZ0123456789-_")))=0,ISERROR(VALUE(B266)))),"Недопустимый код: только латинские буквы A-Z в верхнем регистре, цифры, - и _; начало с буквы, до 30 символов (например MILK-001)",IF(SUMPRODUCT(--EXACT('Номенклатура'!$A$6:$A$205,B266))=0,"Код не найден",IF(SUMPRODUCT(--EXACT('Номенклатура'!$A$6:$A$205,B266))&gt;1,"Код повторяется в номенклатуре",IF(NOT(ISNUMBER(C266)),"Укажите фактическое количество",IF(C266&lt;0,"Факт не может быть меньше нуля",IF(NOT(ISNUMBER('Номенклатура'!$C$2)),"Укажите дату начала учёта",IF(Q266&lt;INT('Номенклатура'!$C$2),"Дата раньше начала учёта","ОК"))))))))))</f>
        <v/>
      </c>
      <c r="F266" s="15" t="str">
        <f>IF(E266&lt;&gt;"ОК","",INDEX('Номенклатура'!$B$6:$B$205,SUMPRODUCT(EXACT('Номенклатура'!$A$6:$A$205,B266)*(ROW('Номенклатура'!$A$6:$A$205)-5)))&amp;"")</f>
        <v/>
      </c>
      <c r="G266" s="17" t="str">
        <f>IF(E266&lt;&gt;"ОК","",INDEX('Номенклатура'!$D$6:$D$205,SUMPRODUCT(EXACT('Номенклатура'!$A$6:$A$205,B266)*(ROW('Номенклатура'!$A$6:$A$205)-5)))&amp;"")</f>
        <v/>
      </c>
      <c r="H266" s="18" t="str">
        <f>IF(E266&lt;&gt;"ОК","",ROUND(N(INDEX('Номенклатура'!$F$6:$F$205,SUMPRODUCT(EXACT('Номенклатура'!$A$6:$A$205,B266)*(ROW('Номенклатура'!$A$6:$A$205)-5))))+SUMIFS('Движения'!$F$6:$F$5005,'Движения'!$B$6:$B$5005,B266,'Движения'!$A$6:$A$5005,"&lt;"&amp;(Q266+1))-SUMIFS('Движения'!$F$6:$F$5005,'Движения'!$B$6:$B$5005,B266,'Движения'!$C$6:$C$5005,"Корректировка остатка",'Движения'!$A$6:$A$5005,"&gt;="&amp;Q266,'Движения'!$A$6:$A$5005,"&lt;"&amp;(Q266+1)),6))</f>
        <v/>
      </c>
      <c r="I266" s="18" t="str">
        <f>IF(E266&lt;&gt;"ОК","",ROUND(C266-H266,6))</f>
        <v/>
      </c>
      <c r="J266" s="21" t="str">
        <f>IF(E266&lt;&gt;"ОК","",IF(P266&gt;0,ABS(I266)/P266,"нет базы"))</f>
        <v/>
      </c>
      <c r="K266" s="17" t="str">
        <f>IF(E266&lt;&gt;"ОК","",IF(I266&lt;0,"Недостача",IF(I266&gt;0,"Излишек","Совпадает")))</f>
        <v/>
      </c>
      <c r="L266" s="18" t="str">
        <f>IF(E266&lt;&gt;"ОК","",ROUND(SUMIFS('Движения'!$F$6:$F$5005,'Движения'!$B$6:$B$5005,B266,'Движения'!$C$6:$C$5005,"Корректировка остатка",'Движения'!$A$6:$A$5005,"&gt;="&amp;Q266,'Движения'!$A$6:$A$5005,"&lt;"&amp;(Q266+1)),6))</f>
        <v/>
      </c>
      <c r="M266" s="18" t="str">
        <f>IF(E266&lt;&gt;"ОК","",ROUND(I266-L266,6))</f>
        <v/>
      </c>
      <c r="N266" s="15" t="str">
        <f>IF(E266&lt;&gt;"ОК","",IF(AND(I266=0,L266=0),"Корректировка не нужна",IF(M266=0,"Корректировка внесена",IF(L266=0,"Внесите корректировку на "&amp;DAY(Q266)&amp;"."&amp;MONTH(Q266)&amp;"."&amp;YEAR(Q266)&amp;": "&amp;IF(M266&gt;0,"+","")&amp;M266&amp;" "&amp;G266,"Проверьте корректировки: внесено "&amp;L266&amp;", нужно "&amp;I266&amp;" "&amp;G266))))</f>
        <v/>
      </c>
      <c r="O266" s="22" t="str">
        <f>IF(E266&lt;&gt;"ОК","",IF(SUMPRODUCT(MAX(($B$6:$B$1005=B266)*($Q$6:$Q$1005&lt;Q266)*($E$6:$E$1005="ОК")*$Q$6:$Q$1005))&gt;0,SUMPRODUCT(MAX(($B$6:$B$1005=B266)*($Q$6:$Q$1005&lt;Q266)*($E$6:$E$1005="ОК")*$Q$6:$Q$1005))+1,INT('Номенклатура'!$C$2)))</f>
        <v/>
      </c>
      <c r="P266" s="18" t="str">
        <f>IF(E266&lt;&gt;"ОК","",-(SUMIFS('Движения'!$F$6:$F$5005,'Движения'!$B$6:$B$5005,B266,'Движения'!$C$6:$C$5005,"Расход",'Движения'!$A$6:$A$5005,"&gt;="&amp;O266,'Движения'!$A$6:$A$5005,"&lt;"&amp;(Q266+1))+SUMIFS('Движения'!$F$6:$F$5005,'Движения'!$B$6:$B$5005,B266,'Движения'!$C$6:$C$5005,"Списание",'Движения'!$A$6:$A$5005,"&gt;="&amp;O266,'Движения'!$A$6:$A$5005,"&lt;"&amp;(Q266+1))))</f>
        <v/>
      </c>
      <c r="Q266" s="18" t="str">
        <f>IF(ISNUMBER(A266),INT(A266),0)</f>
        <v/>
      </c>
    </row>
    <row r="267" spans="1:17" x14ac:dyDescent="0.25">
      <c r="A267" s="16"/>
      <c r="B267" s="13"/>
      <c r="C267" s="14"/>
      <c r="D267" s="13"/>
      <c r="E267" s="15" t="str">
        <f>IF(COUNTA(A267:D267)=0,"",IF(NOT(ISNUMBER(A267)),"Укажите дату",IF(B267="","Укажите код",IF(NOT(AND(ISTEXT(B267),LEN(B267)&gt;0,LEN(B267)&lt;=30,ISNUMBER(FIND(LEFT(B267,1),"ABCDEFGHIJKLMNOPQRSTUVWXYZ")),SUMPRODUCT((MID(B267,{1,2,3,4,5,6,7,8,9,10,11,12,13,14,15,16,17,18,19,20,21,22,23,24,25,26,27,28,29,30},1)&lt;&gt;"")*ISERROR(FIND(MID(B267,{1,2,3,4,5,6,7,8,9,10,11,12,13,14,15,16,17,18,19,20,21,22,23,24,25,26,27,28,29,30},1),"ABCDEFGHIJKLMNOPQRSTUVWXYZ0123456789-_")))=0,ISERROR(VALUE(B267)))),"Недопустимый код: только латинские буквы A-Z в верхнем регистре, цифры, - и _; начало с буквы, до 30 символов (например MILK-001)",IF(SUMPRODUCT(--EXACT('Номенклатура'!$A$6:$A$205,B267))=0,"Код не найден",IF(SUMPRODUCT(--EXACT('Номенклатура'!$A$6:$A$205,B267))&gt;1,"Код повторяется в номенклатуре",IF(NOT(ISNUMBER(C267)),"Укажите фактическое количество",IF(C267&lt;0,"Факт не может быть меньше нуля",IF(NOT(ISNUMBER('Номенклатура'!$C$2)),"Укажите дату начала учёта",IF(Q267&lt;INT('Номенклатура'!$C$2),"Дата раньше начала учёта","ОК"))))))))))</f>
        <v/>
      </c>
      <c r="F267" s="15" t="str">
        <f>IF(E267&lt;&gt;"ОК","",INDEX('Номенклатура'!$B$6:$B$205,SUMPRODUCT(EXACT('Номенклатура'!$A$6:$A$205,B267)*(ROW('Номенклатура'!$A$6:$A$205)-5)))&amp;"")</f>
        <v/>
      </c>
      <c r="G267" s="17" t="str">
        <f>IF(E267&lt;&gt;"ОК","",INDEX('Номенклатура'!$D$6:$D$205,SUMPRODUCT(EXACT('Номенклатура'!$A$6:$A$205,B267)*(ROW('Номенклатура'!$A$6:$A$205)-5)))&amp;"")</f>
        <v/>
      </c>
      <c r="H267" s="18" t="str">
        <f>IF(E267&lt;&gt;"ОК","",ROUND(N(INDEX('Номенклатура'!$F$6:$F$205,SUMPRODUCT(EXACT('Номенклатура'!$A$6:$A$205,B267)*(ROW('Номенклатура'!$A$6:$A$205)-5))))+SUMIFS('Движения'!$F$6:$F$5005,'Движения'!$B$6:$B$5005,B267,'Движения'!$A$6:$A$5005,"&lt;"&amp;(Q267+1))-SUMIFS('Движения'!$F$6:$F$5005,'Движения'!$B$6:$B$5005,B267,'Движения'!$C$6:$C$5005,"Корректировка остатка",'Движения'!$A$6:$A$5005,"&gt;="&amp;Q267,'Движения'!$A$6:$A$5005,"&lt;"&amp;(Q267+1)),6))</f>
        <v/>
      </c>
      <c r="I267" s="18" t="str">
        <f>IF(E267&lt;&gt;"ОК","",ROUND(C267-H267,6))</f>
        <v/>
      </c>
      <c r="J267" s="21" t="str">
        <f>IF(E267&lt;&gt;"ОК","",IF(P267&gt;0,ABS(I267)/P267,"нет базы"))</f>
        <v/>
      </c>
      <c r="K267" s="17" t="str">
        <f>IF(E267&lt;&gt;"ОК","",IF(I267&lt;0,"Недостача",IF(I267&gt;0,"Излишек","Совпадает")))</f>
        <v/>
      </c>
      <c r="L267" s="18" t="str">
        <f>IF(E267&lt;&gt;"ОК","",ROUND(SUMIFS('Движения'!$F$6:$F$5005,'Движения'!$B$6:$B$5005,B267,'Движения'!$C$6:$C$5005,"Корректировка остатка",'Движения'!$A$6:$A$5005,"&gt;="&amp;Q267,'Движения'!$A$6:$A$5005,"&lt;"&amp;(Q267+1)),6))</f>
        <v/>
      </c>
      <c r="M267" s="18" t="str">
        <f>IF(E267&lt;&gt;"ОК","",ROUND(I267-L267,6))</f>
        <v/>
      </c>
      <c r="N267" s="15" t="str">
        <f>IF(E267&lt;&gt;"ОК","",IF(AND(I267=0,L267=0),"Корректировка не нужна",IF(M267=0,"Корректировка внесена",IF(L267=0,"Внесите корректировку на "&amp;DAY(Q267)&amp;"."&amp;MONTH(Q267)&amp;"."&amp;YEAR(Q267)&amp;": "&amp;IF(M267&gt;0,"+","")&amp;M267&amp;" "&amp;G267,"Проверьте корректировки: внесено "&amp;L267&amp;", нужно "&amp;I267&amp;" "&amp;G267))))</f>
        <v/>
      </c>
      <c r="O267" s="22" t="str">
        <f>IF(E267&lt;&gt;"ОК","",IF(SUMPRODUCT(MAX(($B$6:$B$1005=B267)*($Q$6:$Q$1005&lt;Q267)*($E$6:$E$1005="ОК")*$Q$6:$Q$1005))&gt;0,SUMPRODUCT(MAX(($B$6:$B$1005=B267)*($Q$6:$Q$1005&lt;Q267)*($E$6:$E$1005="ОК")*$Q$6:$Q$1005))+1,INT('Номенклатура'!$C$2)))</f>
        <v/>
      </c>
      <c r="P267" s="18" t="str">
        <f>IF(E267&lt;&gt;"ОК","",-(SUMIFS('Движения'!$F$6:$F$5005,'Движения'!$B$6:$B$5005,B267,'Движения'!$C$6:$C$5005,"Расход",'Движения'!$A$6:$A$5005,"&gt;="&amp;O267,'Движения'!$A$6:$A$5005,"&lt;"&amp;(Q267+1))+SUMIFS('Движения'!$F$6:$F$5005,'Движения'!$B$6:$B$5005,B267,'Движения'!$C$6:$C$5005,"Списание",'Движения'!$A$6:$A$5005,"&gt;="&amp;O267,'Движения'!$A$6:$A$5005,"&lt;"&amp;(Q267+1))))</f>
        <v/>
      </c>
      <c r="Q267" s="18" t="str">
        <f>IF(ISNUMBER(A267),INT(A267),0)</f>
        <v/>
      </c>
    </row>
    <row r="268" spans="1:17" x14ac:dyDescent="0.25">
      <c r="A268" s="16"/>
      <c r="B268" s="13"/>
      <c r="C268" s="14"/>
      <c r="D268" s="13"/>
      <c r="E268" s="15" t="str">
        <f>IF(COUNTA(A268:D268)=0,"",IF(NOT(ISNUMBER(A268)),"Укажите дату",IF(B268="","Укажите код",IF(NOT(AND(ISTEXT(B268),LEN(B268)&gt;0,LEN(B268)&lt;=30,ISNUMBER(FIND(LEFT(B268,1),"ABCDEFGHIJKLMNOPQRSTUVWXYZ")),SUMPRODUCT((MID(B268,{1,2,3,4,5,6,7,8,9,10,11,12,13,14,15,16,17,18,19,20,21,22,23,24,25,26,27,28,29,30},1)&lt;&gt;"")*ISERROR(FIND(MID(B268,{1,2,3,4,5,6,7,8,9,10,11,12,13,14,15,16,17,18,19,20,21,22,23,24,25,26,27,28,29,30},1),"ABCDEFGHIJKLMNOPQRSTUVWXYZ0123456789-_")))=0,ISERROR(VALUE(B268)))),"Недопустимый код: только латинские буквы A-Z в верхнем регистре, цифры, - и _; начало с буквы, до 30 символов (например MILK-001)",IF(SUMPRODUCT(--EXACT('Номенклатура'!$A$6:$A$205,B268))=0,"Код не найден",IF(SUMPRODUCT(--EXACT('Номенклатура'!$A$6:$A$205,B268))&gt;1,"Код повторяется в номенклатуре",IF(NOT(ISNUMBER(C268)),"Укажите фактическое количество",IF(C268&lt;0,"Факт не может быть меньше нуля",IF(NOT(ISNUMBER('Номенклатура'!$C$2)),"Укажите дату начала учёта",IF(Q268&lt;INT('Номенклатура'!$C$2),"Дата раньше начала учёта","ОК"))))))))))</f>
        <v/>
      </c>
      <c r="F268" s="15" t="str">
        <f>IF(E268&lt;&gt;"ОК","",INDEX('Номенклатура'!$B$6:$B$205,SUMPRODUCT(EXACT('Номенклатура'!$A$6:$A$205,B268)*(ROW('Номенклатура'!$A$6:$A$205)-5)))&amp;"")</f>
        <v/>
      </c>
      <c r="G268" s="17" t="str">
        <f>IF(E268&lt;&gt;"ОК","",INDEX('Номенклатура'!$D$6:$D$205,SUMPRODUCT(EXACT('Номенклатура'!$A$6:$A$205,B268)*(ROW('Номенклатура'!$A$6:$A$205)-5)))&amp;"")</f>
        <v/>
      </c>
      <c r="H268" s="18" t="str">
        <f>IF(E268&lt;&gt;"ОК","",ROUND(N(INDEX('Номенклатура'!$F$6:$F$205,SUMPRODUCT(EXACT('Номенклатура'!$A$6:$A$205,B268)*(ROW('Номенклатура'!$A$6:$A$205)-5))))+SUMIFS('Движения'!$F$6:$F$5005,'Движения'!$B$6:$B$5005,B268,'Движения'!$A$6:$A$5005,"&lt;"&amp;(Q268+1))-SUMIFS('Движения'!$F$6:$F$5005,'Движения'!$B$6:$B$5005,B268,'Движения'!$C$6:$C$5005,"Корректировка остатка",'Движения'!$A$6:$A$5005,"&gt;="&amp;Q268,'Движения'!$A$6:$A$5005,"&lt;"&amp;(Q268+1)),6))</f>
        <v/>
      </c>
      <c r="I268" s="18" t="str">
        <f>IF(E268&lt;&gt;"ОК","",ROUND(C268-H268,6))</f>
        <v/>
      </c>
      <c r="J268" s="21" t="str">
        <f>IF(E268&lt;&gt;"ОК","",IF(P268&gt;0,ABS(I268)/P268,"нет базы"))</f>
        <v/>
      </c>
      <c r="K268" s="17" t="str">
        <f>IF(E268&lt;&gt;"ОК","",IF(I268&lt;0,"Недостача",IF(I268&gt;0,"Излишек","Совпадает")))</f>
        <v/>
      </c>
      <c r="L268" s="18" t="str">
        <f>IF(E268&lt;&gt;"ОК","",ROUND(SUMIFS('Движения'!$F$6:$F$5005,'Движения'!$B$6:$B$5005,B268,'Движения'!$C$6:$C$5005,"Корректировка остатка",'Движения'!$A$6:$A$5005,"&gt;="&amp;Q268,'Движения'!$A$6:$A$5005,"&lt;"&amp;(Q268+1)),6))</f>
        <v/>
      </c>
      <c r="M268" s="18" t="str">
        <f>IF(E268&lt;&gt;"ОК","",ROUND(I268-L268,6))</f>
        <v/>
      </c>
      <c r="N268" s="15" t="str">
        <f>IF(E268&lt;&gt;"ОК","",IF(AND(I268=0,L268=0),"Корректировка не нужна",IF(M268=0,"Корректировка внесена",IF(L268=0,"Внесите корректировку на "&amp;DAY(Q268)&amp;"."&amp;MONTH(Q268)&amp;"."&amp;YEAR(Q268)&amp;": "&amp;IF(M268&gt;0,"+","")&amp;M268&amp;" "&amp;G268,"Проверьте корректировки: внесено "&amp;L268&amp;", нужно "&amp;I268&amp;" "&amp;G268))))</f>
        <v/>
      </c>
      <c r="O268" s="22" t="str">
        <f>IF(E268&lt;&gt;"ОК","",IF(SUMPRODUCT(MAX(($B$6:$B$1005=B268)*($Q$6:$Q$1005&lt;Q268)*($E$6:$E$1005="ОК")*$Q$6:$Q$1005))&gt;0,SUMPRODUCT(MAX(($B$6:$B$1005=B268)*($Q$6:$Q$1005&lt;Q268)*($E$6:$E$1005="ОК")*$Q$6:$Q$1005))+1,INT('Номенклатура'!$C$2)))</f>
        <v/>
      </c>
      <c r="P268" s="18" t="str">
        <f>IF(E268&lt;&gt;"ОК","",-(SUMIFS('Движения'!$F$6:$F$5005,'Движения'!$B$6:$B$5005,B268,'Движения'!$C$6:$C$5005,"Расход",'Движения'!$A$6:$A$5005,"&gt;="&amp;O268,'Движения'!$A$6:$A$5005,"&lt;"&amp;(Q268+1))+SUMIFS('Движения'!$F$6:$F$5005,'Движения'!$B$6:$B$5005,B268,'Движения'!$C$6:$C$5005,"Списание",'Движения'!$A$6:$A$5005,"&gt;="&amp;O268,'Движения'!$A$6:$A$5005,"&lt;"&amp;(Q268+1))))</f>
        <v/>
      </c>
      <c r="Q268" s="18" t="str">
        <f>IF(ISNUMBER(A268),INT(A268),0)</f>
        <v/>
      </c>
    </row>
    <row r="269" spans="1:17" x14ac:dyDescent="0.25">
      <c r="A269" s="16"/>
      <c r="B269" s="13"/>
      <c r="C269" s="14"/>
      <c r="D269" s="13"/>
      <c r="E269" s="15" t="str">
        <f>IF(COUNTA(A269:D269)=0,"",IF(NOT(ISNUMBER(A269)),"Укажите дату",IF(B269="","Укажите код",IF(NOT(AND(ISTEXT(B269),LEN(B269)&gt;0,LEN(B269)&lt;=30,ISNUMBER(FIND(LEFT(B269,1),"ABCDEFGHIJKLMNOPQRSTUVWXYZ")),SUMPRODUCT((MID(B269,{1,2,3,4,5,6,7,8,9,10,11,12,13,14,15,16,17,18,19,20,21,22,23,24,25,26,27,28,29,30},1)&lt;&gt;"")*ISERROR(FIND(MID(B269,{1,2,3,4,5,6,7,8,9,10,11,12,13,14,15,16,17,18,19,20,21,22,23,24,25,26,27,28,29,30},1),"ABCDEFGHIJKLMNOPQRSTUVWXYZ0123456789-_")))=0,ISERROR(VALUE(B269)))),"Недопустимый код: только латинские буквы A-Z в верхнем регистре, цифры, - и _; начало с буквы, до 30 символов (например MILK-001)",IF(SUMPRODUCT(--EXACT('Номенклатура'!$A$6:$A$205,B269))=0,"Код не найден",IF(SUMPRODUCT(--EXACT('Номенклатура'!$A$6:$A$205,B269))&gt;1,"Код повторяется в номенклатуре",IF(NOT(ISNUMBER(C269)),"Укажите фактическое количество",IF(C269&lt;0,"Факт не может быть меньше нуля",IF(NOT(ISNUMBER('Номенклатура'!$C$2)),"Укажите дату начала учёта",IF(Q269&lt;INT('Номенклатура'!$C$2),"Дата раньше начала учёта","ОК"))))))))))</f>
        <v/>
      </c>
      <c r="F269" s="15" t="str">
        <f>IF(E269&lt;&gt;"ОК","",INDEX('Номенклатура'!$B$6:$B$205,SUMPRODUCT(EXACT('Номенклатура'!$A$6:$A$205,B269)*(ROW('Номенклатура'!$A$6:$A$205)-5)))&amp;"")</f>
        <v/>
      </c>
      <c r="G269" s="17" t="str">
        <f>IF(E269&lt;&gt;"ОК","",INDEX('Номенклатура'!$D$6:$D$205,SUMPRODUCT(EXACT('Номенклатура'!$A$6:$A$205,B269)*(ROW('Номенклатура'!$A$6:$A$205)-5)))&amp;"")</f>
        <v/>
      </c>
      <c r="H269" s="18" t="str">
        <f>IF(E269&lt;&gt;"ОК","",ROUND(N(INDEX('Номенклатура'!$F$6:$F$205,SUMPRODUCT(EXACT('Номенклатура'!$A$6:$A$205,B269)*(ROW('Номенклатура'!$A$6:$A$205)-5))))+SUMIFS('Движения'!$F$6:$F$5005,'Движения'!$B$6:$B$5005,B269,'Движения'!$A$6:$A$5005,"&lt;"&amp;(Q269+1))-SUMIFS('Движения'!$F$6:$F$5005,'Движения'!$B$6:$B$5005,B269,'Движения'!$C$6:$C$5005,"Корректировка остатка",'Движения'!$A$6:$A$5005,"&gt;="&amp;Q269,'Движения'!$A$6:$A$5005,"&lt;"&amp;(Q269+1)),6))</f>
        <v/>
      </c>
      <c r="I269" s="18" t="str">
        <f>IF(E269&lt;&gt;"ОК","",ROUND(C269-H269,6))</f>
        <v/>
      </c>
      <c r="J269" s="21" t="str">
        <f>IF(E269&lt;&gt;"ОК","",IF(P269&gt;0,ABS(I269)/P269,"нет базы"))</f>
        <v/>
      </c>
      <c r="K269" s="17" t="str">
        <f>IF(E269&lt;&gt;"ОК","",IF(I269&lt;0,"Недостача",IF(I269&gt;0,"Излишек","Совпадает")))</f>
        <v/>
      </c>
      <c r="L269" s="18" t="str">
        <f>IF(E269&lt;&gt;"ОК","",ROUND(SUMIFS('Движения'!$F$6:$F$5005,'Движения'!$B$6:$B$5005,B269,'Движения'!$C$6:$C$5005,"Корректировка остатка",'Движения'!$A$6:$A$5005,"&gt;="&amp;Q269,'Движения'!$A$6:$A$5005,"&lt;"&amp;(Q269+1)),6))</f>
        <v/>
      </c>
      <c r="M269" s="18" t="str">
        <f>IF(E269&lt;&gt;"ОК","",ROUND(I269-L269,6))</f>
        <v/>
      </c>
      <c r="N269" s="15" t="str">
        <f>IF(E269&lt;&gt;"ОК","",IF(AND(I269=0,L269=0),"Корректировка не нужна",IF(M269=0,"Корректировка внесена",IF(L269=0,"Внесите корректировку на "&amp;DAY(Q269)&amp;"."&amp;MONTH(Q269)&amp;"."&amp;YEAR(Q269)&amp;": "&amp;IF(M269&gt;0,"+","")&amp;M269&amp;" "&amp;G269,"Проверьте корректировки: внесено "&amp;L269&amp;", нужно "&amp;I269&amp;" "&amp;G269))))</f>
        <v/>
      </c>
      <c r="O269" s="22" t="str">
        <f>IF(E269&lt;&gt;"ОК","",IF(SUMPRODUCT(MAX(($B$6:$B$1005=B269)*($Q$6:$Q$1005&lt;Q269)*($E$6:$E$1005="ОК")*$Q$6:$Q$1005))&gt;0,SUMPRODUCT(MAX(($B$6:$B$1005=B269)*($Q$6:$Q$1005&lt;Q269)*($E$6:$E$1005="ОК")*$Q$6:$Q$1005))+1,INT('Номенклатура'!$C$2)))</f>
        <v/>
      </c>
      <c r="P269" s="18" t="str">
        <f>IF(E269&lt;&gt;"ОК","",-(SUMIFS('Движения'!$F$6:$F$5005,'Движения'!$B$6:$B$5005,B269,'Движения'!$C$6:$C$5005,"Расход",'Движения'!$A$6:$A$5005,"&gt;="&amp;O269,'Движения'!$A$6:$A$5005,"&lt;"&amp;(Q269+1))+SUMIFS('Движения'!$F$6:$F$5005,'Движения'!$B$6:$B$5005,B269,'Движения'!$C$6:$C$5005,"Списание",'Движения'!$A$6:$A$5005,"&gt;="&amp;O269,'Движения'!$A$6:$A$5005,"&lt;"&amp;(Q269+1))))</f>
        <v/>
      </c>
      <c r="Q269" s="18" t="str">
        <f>IF(ISNUMBER(A269),INT(A269),0)</f>
        <v/>
      </c>
    </row>
    <row r="270" spans="1:17" x14ac:dyDescent="0.25">
      <c r="A270" s="16"/>
      <c r="B270" s="13"/>
      <c r="C270" s="14"/>
      <c r="D270" s="13"/>
      <c r="E270" s="15" t="str">
        <f>IF(COUNTA(A270:D270)=0,"",IF(NOT(ISNUMBER(A270)),"Укажите дату",IF(B270="","Укажите код",IF(NOT(AND(ISTEXT(B270),LEN(B270)&gt;0,LEN(B270)&lt;=30,ISNUMBER(FIND(LEFT(B270,1),"ABCDEFGHIJKLMNOPQRSTUVWXYZ")),SUMPRODUCT((MID(B270,{1,2,3,4,5,6,7,8,9,10,11,12,13,14,15,16,17,18,19,20,21,22,23,24,25,26,27,28,29,30},1)&lt;&gt;"")*ISERROR(FIND(MID(B270,{1,2,3,4,5,6,7,8,9,10,11,12,13,14,15,16,17,18,19,20,21,22,23,24,25,26,27,28,29,30},1),"ABCDEFGHIJKLMNOPQRSTUVWXYZ0123456789-_")))=0,ISERROR(VALUE(B270)))),"Недопустимый код: только латинские буквы A-Z в верхнем регистре, цифры, - и _; начало с буквы, до 30 символов (например MILK-001)",IF(SUMPRODUCT(--EXACT('Номенклатура'!$A$6:$A$205,B270))=0,"Код не найден",IF(SUMPRODUCT(--EXACT('Номенклатура'!$A$6:$A$205,B270))&gt;1,"Код повторяется в номенклатуре",IF(NOT(ISNUMBER(C270)),"Укажите фактическое количество",IF(C270&lt;0,"Факт не может быть меньше нуля",IF(NOT(ISNUMBER('Номенклатура'!$C$2)),"Укажите дату начала учёта",IF(Q270&lt;INT('Номенклатура'!$C$2),"Дата раньше начала учёта","ОК"))))))))))</f>
        <v/>
      </c>
      <c r="F270" s="15" t="str">
        <f>IF(E270&lt;&gt;"ОК","",INDEX('Номенклатура'!$B$6:$B$205,SUMPRODUCT(EXACT('Номенклатура'!$A$6:$A$205,B270)*(ROW('Номенклатура'!$A$6:$A$205)-5)))&amp;"")</f>
        <v/>
      </c>
      <c r="G270" s="17" t="str">
        <f>IF(E270&lt;&gt;"ОК","",INDEX('Номенклатура'!$D$6:$D$205,SUMPRODUCT(EXACT('Номенклатура'!$A$6:$A$205,B270)*(ROW('Номенклатура'!$A$6:$A$205)-5)))&amp;"")</f>
        <v/>
      </c>
      <c r="H270" s="18" t="str">
        <f>IF(E270&lt;&gt;"ОК","",ROUND(N(INDEX('Номенклатура'!$F$6:$F$205,SUMPRODUCT(EXACT('Номенклатура'!$A$6:$A$205,B270)*(ROW('Номенклатура'!$A$6:$A$205)-5))))+SUMIFS('Движения'!$F$6:$F$5005,'Движения'!$B$6:$B$5005,B270,'Движения'!$A$6:$A$5005,"&lt;"&amp;(Q270+1))-SUMIFS('Движения'!$F$6:$F$5005,'Движения'!$B$6:$B$5005,B270,'Движения'!$C$6:$C$5005,"Корректировка остатка",'Движения'!$A$6:$A$5005,"&gt;="&amp;Q270,'Движения'!$A$6:$A$5005,"&lt;"&amp;(Q270+1)),6))</f>
        <v/>
      </c>
      <c r="I270" s="18" t="str">
        <f>IF(E270&lt;&gt;"ОК","",ROUND(C270-H270,6))</f>
        <v/>
      </c>
      <c r="J270" s="21" t="str">
        <f>IF(E270&lt;&gt;"ОК","",IF(P270&gt;0,ABS(I270)/P270,"нет базы"))</f>
        <v/>
      </c>
      <c r="K270" s="17" t="str">
        <f>IF(E270&lt;&gt;"ОК","",IF(I270&lt;0,"Недостача",IF(I270&gt;0,"Излишек","Совпадает")))</f>
        <v/>
      </c>
      <c r="L270" s="18" t="str">
        <f>IF(E270&lt;&gt;"ОК","",ROUND(SUMIFS('Движения'!$F$6:$F$5005,'Движения'!$B$6:$B$5005,B270,'Движения'!$C$6:$C$5005,"Корректировка остатка",'Движения'!$A$6:$A$5005,"&gt;="&amp;Q270,'Движения'!$A$6:$A$5005,"&lt;"&amp;(Q270+1)),6))</f>
        <v/>
      </c>
      <c r="M270" s="18" t="str">
        <f>IF(E270&lt;&gt;"ОК","",ROUND(I270-L270,6))</f>
        <v/>
      </c>
      <c r="N270" s="15" t="str">
        <f>IF(E270&lt;&gt;"ОК","",IF(AND(I270=0,L270=0),"Корректировка не нужна",IF(M270=0,"Корректировка внесена",IF(L270=0,"Внесите корректировку на "&amp;DAY(Q270)&amp;"."&amp;MONTH(Q270)&amp;"."&amp;YEAR(Q270)&amp;": "&amp;IF(M270&gt;0,"+","")&amp;M270&amp;" "&amp;G270,"Проверьте корректировки: внесено "&amp;L270&amp;", нужно "&amp;I270&amp;" "&amp;G270))))</f>
        <v/>
      </c>
      <c r="O270" s="22" t="str">
        <f>IF(E270&lt;&gt;"ОК","",IF(SUMPRODUCT(MAX(($B$6:$B$1005=B270)*($Q$6:$Q$1005&lt;Q270)*($E$6:$E$1005="ОК")*$Q$6:$Q$1005))&gt;0,SUMPRODUCT(MAX(($B$6:$B$1005=B270)*($Q$6:$Q$1005&lt;Q270)*($E$6:$E$1005="ОК")*$Q$6:$Q$1005))+1,INT('Номенклатура'!$C$2)))</f>
        <v/>
      </c>
      <c r="P270" s="18" t="str">
        <f>IF(E270&lt;&gt;"ОК","",-(SUMIFS('Движения'!$F$6:$F$5005,'Движения'!$B$6:$B$5005,B270,'Движения'!$C$6:$C$5005,"Расход",'Движения'!$A$6:$A$5005,"&gt;="&amp;O270,'Движения'!$A$6:$A$5005,"&lt;"&amp;(Q270+1))+SUMIFS('Движения'!$F$6:$F$5005,'Движения'!$B$6:$B$5005,B270,'Движения'!$C$6:$C$5005,"Списание",'Движения'!$A$6:$A$5005,"&gt;="&amp;O270,'Движения'!$A$6:$A$5005,"&lt;"&amp;(Q270+1))))</f>
        <v/>
      </c>
      <c r="Q270" s="18" t="str">
        <f>IF(ISNUMBER(A270),INT(A270),0)</f>
        <v/>
      </c>
    </row>
    <row r="271" spans="1:17" x14ac:dyDescent="0.25">
      <c r="A271" s="16"/>
      <c r="B271" s="13"/>
      <c r="C271" s="14"/>
      <c r="D271" s="13"/>
      <c r="E271" s="15" t="str">
        <f>IF(COUNTA(A271:D271)=0,"",IF(NOT(ISNUMBER(A271)),"Укажите дату",IF(B271="","Укажите код",IF(NOT(AND(ISTEXT(B271),LEN(B271)&gt;0,LEN(B271)&lt;=30,ISNUMBER(FIND(LEFT(B271,1),"ABCDEFGHIJKLMNOPQRSTUVWXYZ")),SUMPRODUCT((MID(B271,{1,2,3,4,5,6,7,8,9,10,11,12,13,14,15,16,17,18,19,20,21,22,23,24,25,26,27,28,29,30},1)&lt;&gt;"")*ISERROR(FIND(MID(B271,{1,2,3,4,5,6,7,8,9,10,11,12,13,14,15,16,17,18,19,20,21,22,23,24,25,26,27,28,29,30},1),"ABCDEFGHIJKLMNOPQRSTUVWXYZ0123456789-_")))=0,ISERROR(VALUE(B271)))),"Недопустимый код: только латинские буквы A-Z в верхнем регистре, цифры, - и _; начало с буквы, до 30 символов (например MILK-001)",IF(SUMPRODUCT(--EXACT('Номенклатура'!$A$6:$A$205,B271))=0,"Код не найден",IF(SUMPRODUCT(--EXACT('Номенклатура'!$A$6:$A$205,B271))&gt;1,"Код повторяется в номенклатуре",IF(NOT(ISNUMBER(C271)),"Укажите фактическое количество",IF(C271&lt;0,"Факт не может быть меньше нуля",IF(NOT(ISNUMBER('Номенклатура'!$C$2)),"Укажите дату начала учёта",IF(Q271&lt;INT('Номенклатура'!$C$2),"Дата раньше начала учёта","ОК"))))))))))</f>
        <v/>
      </c>
      <c r="F271" s="15" t="str">
        <f>IF(E271&lt;&gt;"ОК","",INDEX('Номенклатура'!$B$6:$B$205,SUMPRODUCT(EXACT('Номенклатура'!$A$6:$A$205,B271)*(ROW('Номенклатура'!$A$6:$A$205)-5)))&amp;"")</f>
        <v/>
      </c>
      <c r="G271" s="17" t="str">
        <f>IF(E271&lt;&gt;"ОК","",INDEX('Номенклатура'!$D$6:$D$205,SUMPRODUCT(EXACT('Номенклатура'!$A$6:$A$205,B271)*(ROW('Номенклатура'!$A$6:$A$205)-5)))&amp;"")</f>
        <v/>
      </c>
      <c r="H271" s="18" t="str">
        <f>IF(E271&lt;&gt;"ОК","",ROUND(N(INDEX('Номенклатура'!$F$6:$F$205,SUMPRODUCT(EXACT('Номенклатура'!$A$6:$A$205,B271)*(ROW('Номенклатура'!$A$6:$A$205)-5))))+SUMIFS('Движения'!$F$6:$F$5005,'Движения'!$B$6:$B$5005,B271,'Движения'!$A$6:$A$5005,"&lt;"&amp;(Q271+1))-SUMIFS('Движения'!$F$6:$F$5005,'Движения'!$B$6:$B$5005,B271,'Движения'!$C$6:$C$5005,"Корректировка остатка",'Движения'!$A$6:$A$5005,"&gt;="&amp;Q271,'Движения'!$A$6:$A$5005,"&lt;"&amp;(Q271+1)),6))</f>
        <v/>
      </c>
      <c r="I271" s="18" t="str">
        <f>IF(E271&lt;&gt;"ОК","",ROUND(C271-H271,6))</f>
        <v/>
      </c>
      <c r="J271" s="21" t="str">
        <f>IF(E271&lt;&gt;"ОК","",IF(P271&gt;0,ABS(I271)/P271,"нет базы"))</f>
        <v/>
      </c>
      <c r="K271" s="17" t="str">
        <f>IF(E271&lt;&gt;"ОК","",IF(I271&lt;0,"Недостача",IF(I271&gt;0,"Излишек","Совпадает")))</f>
        <v/>
      </c>
      <c r="L271" s="18" t="str">
        <f>IF(E271&lt;&gt;"ОК","",ROUND(SUMIFS('Движения'!$F$6:$F$5005,'Движения'!$B$6:$B$5005,B271,'Движения'!$C$6:$C$5005,"Корректировка остатка",'Движения'!$A$6:$A$5005,"&gt;="&amp;Q271,'Движения'!$A$6:$A$5005,"&lt;"&amp;(Q271+1)),6))</f>
        <v/>
      </c>
      <c r="M271" s="18" t="str">
        <f>IF(E271&lt;&gt;"ОК","",ROUND(I271-L271,6))</f>
        <v/>
      </c>
      <c r="N271" s="15" t="str">
        <f>IF(E271&lt;&gt;"ОК","",IF(AND(I271=0,L271=0),"Корректировка не нужна",IF(M271=0,"Корректировка внесена",IF(L271=0,"Внесите корректировку на "&amp;DAY(Q271)&amp;"."&amp;MONTH(Q271)&amp;"."&amp;YEAR(Q271)&amp;": "&amp;IF(M271&gt;0,"+","")&amp;M271&amp;" "&amp;G271,"Проверьте корректировки: внесено "&amp;L271&amp;", нужно "&amp;I271&amp;" "&amp;G271))))</f>
        <v/>
      </c>
      <c r="O271" s="22" t="str">
        <f>IF(E271&lt;&gt;"ОК","",IF(SUMPRODUCT(MAX(($B$6:$B$1005=B271)*($Q$6:$Q$1005&lt;Q271)*($E$6:$E$1005="ОК")*$Q$6:$Q$1005))&gt;0,SUMPRODUCT(MAX(($B$6:$B$1005=B271)*($Q$6:$Q$1005&lt;Q271)*($E$6:$E$1005="ОК")*$Q$6:$Q$1005))+1,INT('Номенклатура'!$C$2)))</f>
        <v/>
      </c>
      <c r="P271" s="18" t="str">
        <f>IF(E271&lt;&gt;"ОК","",-(SUMIFS('Движения'!$F$6:$F$5005,'Движения'!$B$6:$B$5005,B271,'Движения'!$C$6:$C$5005,"Расход",'Движения'!$A$6:$A$5005,"&gt;="&amp;O271,'Движения'!$A$6:$A$5005,"&lt;"&amp;(Q271+1))+SUMIFS('Движения'!$F$6:$F$5005,'Движения'!$B$6:$B$5005,B271,'Движения'!$C$6:$C$5005,"Списание",'Движения'!$A$6:$A$5005,"&gt;="&amp;O271,'Движения'!$A$6:$A$5005,"&lt;"&amp;(Q271+1))))</f>
        <v/>
      </c>
      <c r="Q271" s="18" t="str">
        <f>IF(ISNUMBER(A271),INT(A271),0)</f>
        <v/>
      </c>
    </row>
    <row r="272" spans="1:17" x14ac:dyDescent="0.25">
      <c r="A272" s="16"/>
      <c r="B272" s="13"/>
      <c r="C272" s="14"/>
      <c r="D272" s="13"/>
      <c r="E272" s="15" t="str">
        <f>IF(COUNTA(A272:D272)=0,"",IF(NOT(ISNUMBER(A272)),"Укажите дату",IF(B272="","Укажите код",IF(NOT(AND(ISTEXT(B272),LEN(B272)&gt;0,LEN(B272)&lt;=30,ISNUMBER(FIND(LEFT(B272,1),"ABCDEFGHIJKLMNOPQRSTUVWXYZ")),SUMPRODUCT((MID(B272,{1,2,3,4,5,6,7,8,9,10,11,12,13,14,15,16,17,18,19,20,21,22,23,24,25,26,27,28,29,30},1)&lt;&gt;"")*ISERROR(FIND(MID(B272,{1,2,3,4,5,6,7,8,9,10,11,12,13,14,15,16,17,18,19,20,21,22,23,24,25,26,27,28,29,30},1),"ABCDEFGHIJKLMNOPQRSTUVWXYZ0123456789-_")))=0,ISERROR(VALUE(B272)))),"Недопустимый код: только латинские буквы A-Z в верхнем регистре, цифры, - и _; начало с буквы, до 30 символов (например MILK-001)",IF(SUMPRODUCT(--EXACT('Номенклатура'!$A$6:$A$205,B272))=0,"Код не найден",IF(SUMPRODUCT(--EXACT('Номенклатура'!$A$6:$A$205,B272))&gt;1,"Код повторяется в номенклатуре",IF(NOT(ISNUMBER(C272)),"Укажите фактическое количество",IF(C272&lt;0,"Факт не может быть меньше нуля",IF(NOT(ISNUMBER('Номенклатура'!$C$2)),"Укажите дату начала учёта",IF(Q272&lt;INT('Номенклатура'!$C$2),"Дата раньше начала учёта","ОК"))))))))))</f>
        <v/>
      </c>
      <c r="F272" s="15" t="str">
        <f>IF(E272&lt;&gt;"ОК","",INDEX('Номенклатура'!$B$6:$B$205,SUMPRODUCT(EXACT('Номенклатура'!$A$6:$A$205,B272)*(ROW('Номенклатура'!$A$6:$A$205)-5)))&amp;"")</f>
        <v/>
      </c>
      <c r="G272" s="17" t="str">
        <f>IF(E272&lt;&gt;"ОК","",INDEX('Номенклатура'!$D$6:$D$205,SUMPRODUCT(EXACT('Номенклатура'!$A$6:$A$205,B272)*(ROW('Номенклатура'!$A$6:$A$205)-5)))&amp;"")</f>
        <v/>
      </c>
      <c r="H272" s="18" t="str">
        <f>IF(E272&lt;&gt;"ОК","",ROUND(N(INDEX('Номенклатура'!$F$6:$F$205,SUMPRODUCT(EXACT('Номенклатура'!$A$6:$A$205,B272)*(ROW('Номенклатура'!$A$6:$A$205)-5))))+SUMIFS('Движения'!$F$6:$F$5005,'Движения'!$B$6:$B$5005,B272,'Движения'!$A$6:$A$5005,"&lt;"&amp;(Q272+1))-SUMIFS('Движения'!$F$6:$F$5005,'Движения'!$B$6:$B$5005,B272,'Движения'!$C$6:$C$5005,"Корректировка остатка",'Движения'!$A$6:$A$5005,"&gt;="&amp;Q272,'Движения'!$A$6:$A$5005,"&lt;"&amp;(Q272+1)),6))</f>
        <v/>
      </c>
      <c r="I272" s="18" t="str">
        <f>IF(E272&lt;&gt;"ОК","",ROUND(C272-H272,6))</f>
        <v/>
      </c>
      <c r="J272" s="21" t="str">
        <f>IF(E272&lt;&gt;"ОК","",IF(P272&gt;0,ABS(I272)/P272,"нет базы"))</f>
        <v/>
      </c>
      <c r="K272" s="17" t="str">
        <f>IF(E272&lt;&gt;"ОК","",IF(I272&lt;0,"Недостача",IF(I272&gt;0,"Излишек","Совпадает")))</f>
        <v/>
      </c>
      <c r="L272" s="18" t="str">
        <f>IF(E272&lt;&gt;"ОК","",ROUND(SUMIFS('Движения'!$F$6:$F$5005,'Движения'!$B$6:$B$5005,B272,'Движения'!$C$6:$C$5005,"Корректировка остатка",'Движения'!$A$6:$A$5005,"&gt;="&amp;Q272,'Движения'!$A$6:$A$5005,"&lt;"&amp;(Q272+1)),6))</f>
        <v/>
      </c>
      <c r="M272" s="18" t="str">
        <f>IF(E272&lt;&gt;"ОК","",ROUND(I272-L272,6))</f>
        <v/>
      </c>
      <c r="N272" s="15" t="str">
        <f>IF(E272&lt;&gt;"ОК","",IF(AND(I272=0,L272=0),"Корректировка не нужна",IF(M272=0,"Корректировка внесена",IF(L272=0,"Внесите корректировку на "&amp;DAY(Q272)&amp;"."&amp;MONTH(Q272)&amp;"."&amp;YEAR(Q272)&amp;": "&amp;IF(M272&gt;0,"+","")&amp;M272&amp;" "&amp;G272,"Проверьте корректировки: внесено "&amp;L272&amp;", нужно "&amp;I272&amp;" "&amp;G272))))</f>
        <v/>
      </c>
      <c r="O272" s="22" t="str">
        <f>IF(E272&lt;&gt;"ОК","",IF(SUMPRODUCT(MAX(($B$6:$B$1005=B272)*($Q$6:$Q$1005&lt;Q272)*($E$6:$E$1005="ОК")*$Q$6:$Q$1005))&gt;0,SUMPRODUCT(MAX(($B$6:$B$1005=B272)*($Q$6:$Q$1005&lt;Q272)*($E$6:$E$1005="ОК")*$Q$6:$Q$1005))+1,INT('Номенклатура'!$C$2)))</f>
        <v/>
      </c>
      <c r="P272" s="18" t="str">
        <f>IF(E272&lt;&gt;"ОК","",-(SUMIFS('Движения'!$F$6:$F$5005,'Движения'!$B$6:$B$5005,B272,'Движения'!$C$6:$C$5005,"Расход",'Движения'!$A$6:$A$5005,"&gt;="&amp;O272,'Движения'!$A$6:$A$5005,"&lt;"&amp;(Q272+1))+SUMIFS('Движения'!$F$6:$F$5005,'Движения'!$B$6:$B$5005,B272,'Движения'!$C$6:$C$5005,"Списание",'Движения'!$A$6:$A$5005,"&gt;="&amp;O272,'Движения'!$A$6:$A$5005,"&lt;"&amp;(Q272+1))))</f>
        <v/>
      </c>
      <c r="Q272" s="18" t="str">
        <f>IF(ISNUMBER(A272),INT(A272),0)</f>
        <v/>
      </c>
    </row>
    <row r="273" spans="1:17" x14ac:dyDescent="0.25">
      <c r="A273" s="16"/>
      <c r="B273" s="13"/>
      <c r="C273" s="14"/>
      <c r="D273" s="13"/>
      <c r="E273" s="15" t="str">
        <f>IF(COUNTA(A273:D273)=0,"",IF(NOT(ISNUMBER(A273)),"Укажите дату",IF(B273="","Укажите код",IF(NOT(AND(ISTEXT(B273),LEN(B273)&gt;0,LEN(B273)&lt;=30,ISNUMBER(FIND(LEFT(B273,1),"ABCDEFGHIJKLMNOPQRSTUVWXYZ")),SUMPRODUCT((MID(B273,{1,2,3,4,5,6,7,8,9,10,11,12,13,14,15,16,17,18,19,20,21,22,23,24,25,26,27,28,29,30},1)&lt;&gt;"")*ISERROR(FIND(MID(B273,{1,2,3,4,5,6,7,8,9,10,11,12,13,14,15,16,17,18,19,20,21,22,23,24,25,26,27,28,29,30},1),"ABCDEFGHIJKLMNOPQRSTUVWXYZ0123456789-_")))=0,ISERROR(VALUE(B273)))),"Недопустимый код: только латинские буквы A-Z в верхнем регистре, цифры, - и _; начало с буквы, до 30 символов (например MILK-001)",IF(SUMPRODUCT(--EXACT('Номенклатура'!$A$6:$A$205,B273))=0,"Код не найден",IF(SUMPRODUCT(--EXACT('Номенклатура'!$A$6:$A$205,B273))&gt;1,"Код повторяется в номенклатуре",IF(NOT(ISNUMBER(C273)),"Укажите фактическое количество",IF(C273&lt;0,"Факт не может быть меньше нуля",IF(NOT(ISNUMBER('Номенклатура'!$C$2)),"Укажите дату начала учёта",IF(Q273&lt;INT('Номенклатура'!$C$2),"Дата раньше начала учёта","ОК"))))))))))</f>
        <v/>
      </c>
      <c r="F273" s="15" t="str">
        <f>IF(E273&lt;&gt;"ОК","",INDEX('Номенклатура'!$B$6:$B$205,SUMPRODUCT(EXACT('Номенклатура'!$A$6:$A$205,B273)*(ROW('Номенклатура'!$A$6:$A$205)-5)))&amp;"")</f>
        <v/>
      </c>
      <c r="G273" s="17" t="str">
        <f>IF(E273&lt;&gt;"ОК","",INDEX('Номенклатура'!$D$6:$D$205,SUMPRODUCT(EXACT('Номенклатура'!$A$6:$A$205,B273)*(ROW('Номенклатура'!$A$6:$A$205)-5)))&amp;"")</f>
        <v/>
      </c>
      <c r="H273" s="18" t="str">
        <f>IF(E273&lt;&gt;"ОК","",ROUND(N(INDEX('Номенклатура'!$F$6:$F$205,SUMPRODUCT(EXACT('Номенклатура'!$A$6:$A$205,B273)*(ROW('Номенклатура'!$A$6:$A$205)-5))))+SUMIFS('Движения'!$F$6:$F$5005,'Движения'!$B$6:$B$5005,B273,'Движения'!$A$6:$A$5005,"&lt;"&amp;(Q273+1))-SUMIFS('Движения'!$F$6:$F$5005,'Движения'!$B$6:$B$5005,B273,'Движения'!$C$6:$C$5005,"Корректировка остатка",'Движения'!$A$6:$A$5005,"&gt;="&amp;Q273,'Движения'!$A$6:$A$5005,"&lt;"&amp;(Q273+1)),6))</f>
        <v/>
      </c>
      <c r="I273" s="18" t="str">
        <f>IF(E273&lt;&gt;"ОК","",ROUND(C273-H273,6))</f>
        <v/>
      </c>
      <c r="J273" s="21" t="str">
        <f>IF(E273&lt;&gt;"ОК","",IF(P273&gt;0,ABS(I273)/P273,"нет базы"))</f>
        <v/>
      </c>
      <c r="K273" s="17" t="str">
        <f>IF(E273&lt;&gt;"ОК","",IF(I273&lt;0,"Недостача",IF(I273&gt;0,"Излишек","Совпадает")))</f>
        <v/>
      </c>
      <c r="L273" s="18" t="str">
        <f>IF(E273&lt;&gt;"ОК","",ROUND(SUMIFS('Движения'!$F$6:$F$5005,'Движения'!$B$6:$B$5005,B273,'Движения'!$C$6:$C$5005,"Корректировка остатка",'Движения'!$A$6:$A$5005,"&gt;="&amp;Q273,'Движения'!$A$6:$A$5005,"&lt;"&amp;(Q273+1)),6))</f>
        <v/>
      </c>
      <c r="M273" s="18" t="str">
        <f>IF(E273&lt;&gt;"ОК","",ROUND(I273-L273,6))</f>
        <v/>
      </c>
      <c r="N273" s="15" t="str">
        <f>IF(E273&lt;&gt;"ОК","",IF(AND(I273=0,L273=0),"Корректировка не нужна",IF(M273=0,"Корректировка внесена",IF(L273=0,"Внесите корректировку на "&amp;DAY(Q273)&amp;"."&amp;MONTH(Q273)&amp;"."&amp;YEAR(Q273)&amp;": "&amp;IF(M273&gt;0,"+","")&amp;M273&amp;" "&amp;G273,"Проверьте корректировки: внесено "&amp;L273&amp;", нужно "&amp;I273&amp;" "&amp;G273))))</f>
        <v/>
      </c>
      <c r="O273" s="22" t="str">
        <f>IF(E273&lt;&gt;"ОК","",IF(SUMPRODUCT(MAX(($B$6:$B$1005=B273)*($Q$6:$Q$1005&lt;Q273)*($E$6:$E$1005="ОК")*$Q$6:$Q$1005))&gt;0,SUMPRODUCT(MAX(($B$6:$B$1005=B273)*($Q$6:$Q$1005&lt;Q273)*($E$6:$E$1005="ОК")*$Q$6:$Q$1005))+1,INT('Номенклатура'!$C$2)))</f>
        <v/>
      </c>
      <c r="P273" s="18" t="str">
        <f>IF(E273&lt;&gt;"ОК","",-(SUMIFS('Движения'!$F$6:$F$5005,'Движения'!$B$6:$B$5005,B273,'Движения'!$C$6:$C$5005,"Расход",'Движения'!$A$6:$A$5005,"&gt;="&amp;O273,'Движения'!$A$6:$A$5005,"&lt;"&amp;(Q273+1))+SUMIFS('Движения'!$F$6:$F$5005,'Движения'!$B$6:$B$5005,B273,'Движения'!$C$6:$C$5005,"Списание",'Движения'!$A$6:$A$5005,"&gt;="&amp;O273,'Движения'!$A$6:$A$5005,"&lt;"&amp;(Q273+1))))</f>
        <v/>
      </c>
      <c r="Q273" s="18" t="str">
        <f>IF(ISNUMBER(A273),INT(A273),0)</f>
        <v/>
      </c>
    </row>
    <row r="274" spans="1:17" x14ac:dyDescent="0.25">
      <c r="A274" s="16"/>
      <c r="B274" s="13"/>
      <c r="C274" s="14"/>
      <c r="D274" s="13"/>
      <c r="E274" s="15" t="str">
        <f>IF(COUNTA(A274:D274)=0,"",IF(NOT(ISNUMBER(A274)),"Укажите дату",IF(B274="","Укажите код",IF(NOT(AND(ISTEXT(B274),LEN(B274)&gt;0,LEN(B274)&lt;=30,ISNUMBER(FIND(LEFT(B274,1),"ABCDEFGHIJKLMNOPQRSTUVWXYZ")),SUMPRODUCT((MID(B274,{1,2,3,4,5,6,7,8,9,10,11,12,13,14,15,16,17,18,19,20,21,22,23,24,25,26,27,28,29,30},1)&lt;&gt;"")*ISERROR(FIND(MID(B274,{1,2,3,4,5,6,7,8,9,10,11,12,13,14,15,16,17,18,19,20,21,22,23,24,25,26,27,28,29,30},1),"ABCDEFGHIJKLMNOPQRSTUVWXYZ0123456789-_")))=0,ISERROR(VALUE(B274)))),"Недопустимый код: только латинские буквы A-Z в верхнем регистре, цифры, - и _; начало с буквы, до 30 символов (например MILK-001)",IF(SUMPRODUCT(--EXACT('Номенклатура'!$A$6:$A$205,B274))=0,"Код не найден",IF(SUMPRODUCT(--EXACT('Номенклатура'!$A$6:$A$205,B274))&gt;1,"Код повторяется в номенклатуре",IF(NOT(ISNUMBER(C274)),"Укажите фактическое количество",IF(C274&lt;0,"Факт не может быть меньше нуля",IF(NOT(ISNUMBER('Номенклатура'!$C$2)),"Укажите дату начала учёта",IF(Q274&lt;INT('Номенклатура'!$C$2),"Дата раньше начала учёта","ОК"))))))))))</f>
        <v/>
      </c>
      <c r="F274" s="15" t="str">
        <f>IF(E274&lt;&gt;"ОК","",INDEX('Номенклатура'!$B$6:$B$205,SUMPRODUCT(EXACT('Номенклатура'!$A$6:$A$205,B274)*(ROW('Номенклатура'!$A$6:$A$205)-5)))&amp;"")</f>
        <v/>
      </c>
      <c r="G274" s="17" t="str">
        <f>IF(E274&lt;&gt;"ОК","",INDEX('Номенклатура'!$D$6:$D$205,SUMPRODUCT(EXACT('Номенклатура'!$A$6:$A$205,B274)*(ROW('Номенклатура'!$A$6:$A$205)-5)))&amp;"")</f>
        <v/>
      </c>
      <c r="H274" s="18" t="str">
        <f>IF(E274&lt;&gt;"ОК","",ROUND(N(INDEX('Номенклатура'!$F$6:$F$205,SUMPRODUCT(EXACT('Номенклатура'!$A$6:$A$205,B274)*(ROW('Номенклатура'!$A$6:$A$205)-5))))+SUMIFS('Движения'!$F$6:$F$5005,'Движения'!$B$6:$B$5005,B274,'Движения'!$A$6:$A$5005,"&lt;"&amp;(Q274+1))-SUMIFS('Движения'!$F$6:$F$5005,'Движения'!$B$6:$B$5005,B274,'Движения'!$C$6:$C$5005,"Корректировка остатка",'Движения'!$A$6:$A$5005,"&gt;="&amp;Q274,'Движения'!$A$6:$A$5005,"&lt;"&amp;(Q274+1)),6))</f>
        <v/>
      </c>
      <c r="I274" s="18" t="str">
        <f>IF(E274&lt;&gt;"ОК","",ROUND(C274-H274,6))</f>
        <v/>
      </c>
      <c r="J274" s="21" t="str">
        <f>IF(E274&lt;&gt;"ОК","",IF(P274&gt;0,ABS(I274)/P274,"нет базы"))</f>
        <v/>
      </c>
      <c r="K274" s="17" t="str">
        <f>IF(E274&lt;&gt;"ОК","",IF(I274&lt;0,"Недостача",IF(I274&gt;0,"Излишек","Совпадает")))</f>
        <v/>
      </c>
      <c r="L274" s="18" t="str">
        <f>IF(E274&lt;&gt;"ОК","",ROUND(SUMIFS('Движения'!$F$6:$F$5005,'Движения'!$B$6:$B$5005,B274,'Движения'!$C$6:$C$5005,"Корректировка остатка",'Движения'!$A$6:$A$5005,"&gt;="&amp;Q274,'Движения'!$A$6:$A$5005,"&lt;"&amp;(Q274+1)),6))</f>
        <v/>
      </c>
      <c r="M274" s="18" t="str">
        <f>IF(E274&lt;&gt;"ОК","",ROUND(I274-L274,6))</f>
        <v/>
      </c>
      <c r="N274" s="15" t="str">
        <f>IF(E274&lt;&gt;"ОК","",IF(AND(I274=0,L274=0),"Корректировка не нужна",IF(M274=0,"Корректировка внесена",IF(L274=0,"Внесите корректировку на "&amp;DAY(Q274)&amp;"."&amp;MONTH(Q274)&amp;"."&amp;YEAR(Q274)&amp;": "&amp;IF(M274&gt;0,"+","")&amp;M274&amp;" "&amp;G274,"Проверьте корректировки: внесено "&amp;L274&amp;", нужно "&amp;I274&amp;" "&amp;G274))))</f>
        <v/>
      </c>
      <c r="O274" s="22" t="str">
        <f>IF(E274&lt;&gt;"ОК","",IF(SUMPRODUCT(MAX(($B$6:$B$1005=B274)*($Q$6:$Q$1005&lt;Q274)*($E$6:$E$1005="ОК")*$Q$6:$Q$1005))&gt;0,SUMPRODUCT(MAX(($B$6:$B$1005=B274)*($Q$6:$Q$1005&lt;Q274)*($E$6:$E$1005="ОК")*$Q$6:$Q$1005))+1,INT('Номенклатура'!$C$2)))</f>
        <v/>
      </c>
      <c r="P274" s="18" t="str">
        <f>IF(E274&lt;&gt;"ОК","",-(SUMIFS('Движения'!$F$6:$F$5005,'Движения'!$B$6:$B$5005,B274,'Движения'!$C$6:$C$5005,"Расход",'Движения'!$A$6:$A$5005,"&gt;="&amp;O274,'Движения'!$A$6:$A$5005,"&lt;"&amp;(Q274+1))+SUMIFS('Движения'!$F$6:$F$5005,'Движения'!$B$6:$B$5005,B274,'Движения'!$C$6:$C$5005,"Списание",'Движения'!$A$6:$A$5005,"&gt;="&amp;O274,'Движения'!$A$6:$A$5005,"&lt;"&amp;(Q274+1))))</f>
        <v/>
      </c>
      <c r="Q274" s="18" t="str">
        <f>IF(ISNUMBER(A274),INT(A274),0)</f>
        <v/>
      </c>
    </row>
    <row r="275" spans="1:17" x14ac:dyDescent="0.25">
      <c r="A275" s="16"/>
      <c r="B275" s="13"/>
      <c r="C275" s="14"/>
      <c r="D275" s="13"/>
      <c r="E275" s="15" t="str">
        <f>IF(COUNTA(A275:D275)=0,"",IF(NOT(ISNUMBER(A275)),"Укажите дату",IF(B275="","Укажите код",IF(NOT(AND(ISTEXT(B275),LEN(B275)&gt;0,LEN(B275)&lt;=30,ISNUMBER(FIND(LEFT(B275,1),"ABCDEFGHIJKLMNOPQRSTUVWXYZ")),SUMPRODUCT((MID(B275,{1,2,3,4,5,6,7,8,9,10,11,12,13,14,15,16,17,18,19,20,21,22,23,24,25,26,27,28,29,30},1)&lt;&gt;"")*ISERROR(FIND(MID(B275,{1,2,3,4,5,6,7,8,9,10,11,12,13,14,15,16,17,18,19,20,21,22,23,24,25,26,27,28,29,30},1),"ABCDEFGHIJKLMNOPQRSTUVWXYZ0123456789-_")))=0,ISERROR(VALUE(B275)))),"Недопустимый код: только латинские буквы A-Z в верхнем регистре, цифры, - и _; начало с буквы, до 30 символов (например MILK-001)",IF(SUMPRODUCT(--EXACT('Номенклатура'!$A$6:$A$205,B275))=0,"Код не найден",IF(SUMPRODUCT(--EXACT('Номенклатура'!$A$6:$A$205,B275))&gt;1,"Код повторяется в номенклатуре",IF(NOT(ISNUMBER(C275)),"Укажите фактическое количество",IF(C275&lt;0,"Факт не может быть меньше нуля",IF(NOT(ISNUMBER('Номенклатура'!$C$2)),"Укажите дату начала учёта",IF(Q275&lt;INT('Номенклатура'!$C$2),"Дата раньше начала учёта","ОК"))))))))))</f>
        <v/>
      </c>
      <c r="F275" s="15" t="str">
        <f>IF(E275&lt;&gt;"ОК","",INDEX('Номенклатура'!$B$6:$B$205,SUMPRODUCT(EXACT('Номенклатура'!$A$6:$A$205,B275)*(ROW('Номенклатура'!$A$6:$A$205)-5)))&amp;"")</f>
        <v/>
      </c>
      <c r="G275" s="17" t="str">
        <f>IF(E275&lt;&gt;"ОК","",INDEX('Номенклатура'!$D$6:$D$205,SUMPRODUCT(EXACT('Номенклатура'!$A$6:$A$205,B275)*(ROW('Номенклатура'!$A$6:$A$205)-5)))&amp;"")</f>
        <v/>
      </c>
      <c r="H275" s="18" t="str">
        <f>IF(E275&lt;&gt;"ОК","",ROUND(N(INDEX('Номенклатура'!$F$6:$F$205,SUMPRODUCT(EXACT('Номенклатура'!$A$6:$A$205,B275)*(ROW('Номенклатура'!$A$6:$A$205)-5))))+SUMIFS('Движения'!$F$6:$F$5005,'Движения'!$B$6:$B$5005,B275,'Движения'!$A$6:$A$5005,"&lt;"&amp;(Q275+1))-SUMIFS('Движения'!$F$6:$F$5005,'Движения'!$B$6:$B$5005,B275,'Движения'!$C$6:$C$5005,"Корректировка остатка",'Движения'!$A$6:$A$5005,"&gt;="&amp;Q275,'Движения'!$A$6:$A$5005,"&lt;"&amp;(Q275+1)),6))</f>
        <v/>
      </c>
      <c r="I275" s="18" t="str">
        <f>IF(E275&lt;&gt;"ОК","",ROUND(C275-H275,6))</f>
        <v/>
      </c>
      <c r="J275" s="21" t="str">
        <f>IF(E275&lt;&gt;"ОК","",IF(P275&gt;0,ABS(I275)/P275,"нет базы"))</f>
        <v/>
      </c>
      <c r="K275" s="17" t="str">
        <f>IF(E275&lt;&gt;"ОК","",IF(I275&lt;0,"Недостача",IF(I275&gt;0,"Излишек","Совпадает")))</f>
        <v/>
      </c>
      <c r="L275" s="18" t="str">
        <f>IF(E275&lt;&gt;"ОК","",ROUND(SUMIFS('Движения'!$F$6:$F$5005,'Движения'!$B$6:$B$5005,B275,'Движения'!$C$6:$C$5005,"Корректировка остатка",'Движения'!$A$6:$A$5005,"&gt;="&amp;Q275,'Движения'!$A$6:$A$5005,"&lt;"&amp;(Q275+1)),6))</f>
        <v/>
      </c>
      <c r="M275" s="18" t="str">
        <f>IF(E275&lt;&gt;"ОК","",ROUND(I275-L275,6))</f>
        <v/>
      </c>
      <c r="N275" s="15" t="str">
        <f>IF(E275&lt;&gt;"ОК","",IF(AND(I275=0,L275=0),"Корректировка не нужна",IF(M275=0,"Корректировка внесена",IF(L275=0,"Внесите корректировку на "&amp;DAY(Q275)&amp;"."&amp;MONTH(Q275)&amp;"."&amp;YEAR(Q275)&amp;": "&amp;IF(M275&gt;0,"+","")&amp;M275&amp;" "&amp;G275,"Проверьте корректировки: внесено "&amp;L275&amp;", нужно "&amp;I275&amp;" "&amp;G275))))</f>
        <v/>
      </c>
      <c r="O275" s="22" t="str">
        <f>IF(E275&lt;&gt;"ОК","",IF(SUMPRODUCT(MAX(($B$6:$B$1005=B275)*($Q$6:$Q$1005&lt;Q275)*($E$6:$E$1005="ОК")*$Q$6:$Q$1005))&gt;0,SUMPRODUCT(MAX(($B$6:$B$1005=B275)*($Q$6:$Q$1005&lt;Q275)*($E$6:$E$1005="ОК")*$Q$6:$Q$1005))+1,INT('Номенклатура'!$C$2)))</f>
        <v/>
      </c>
      <c r="P275" s="18" t="str">
        <f>IF(E275&lt;&gt;"ОК","",-(SUMIFS('Движения'!$F$6:$F$5005,'Движения'!$B$6:$B$5005,B275,'Движения'!$C$6:$C$5005,"Расход",'Движения'!$A$6:$A$5005,"&gt;="&amp;O275,'Движения'!$A$6:$A$5005,"&lt;"&amp;(Q275+1))+SUMIFS('Движения'!$F$6:$F$5005,'Движения'!$B$6:$B$5005,B275,'Движения'!$C$6:$C$5005,"Списание",'Движения'!$A$6:$A$5005,"&gt;="&amp;O275,'Движения'!$A$6:$A$5005,"&lt;"&amp;(Q275+1))))</f>
        <v/>
      </c>
      <c r="Q275" s="18" t="str">
        <f>IF(ISNUMBER(A275),INT(A275),0)</f>
        <v/>
      </c>
    </row>
    <row r="276" spans="1:17" x14ac:dyDescent="0.25">
      <c r="A276" s="16"/>
      <c r="B276" s="13"/>
      <c r="C276" s="14"/>
      <c r="D276" s="13"/>
      <c r="E276" s="15" t="str">
        <f>IF(COUNTA(A276:D276)=0,"",IF(NOT(ISNUMBER(A276)),"Укажите дату",IF(B276="","Укажите код",IF(NOT(AND(ISTEXT(B276),LEN(B276)&gt;0,LEN(B276)&lt;=30,ISNUMBER(FIND(LEFT(B276,1),"ABCDEFGHIJKLMNOPQRSTUVWXYZ")),SUMPRODUCT((MID(B276,{1,2,3,4,5,6,7,8,9,10,11,12,13,14,15,16,17,18,19,20,21,22,23,24,25,26,27,28,29,30},1)&lt;&gt;"")*ISERROR(FIND(MID(B276,{1,2,3,4,5,6,7,8,9,10,11,12,13,14,15,16,17,18,19,20,21,22,23,24,25,26,27,28,29,30},1),"ABCDEFGHIJKLMNOPQRSTUVWXYZ0123456789-_")))=0,ISERROR(VALUE(B276)))),"Недопустимый код: только латинские буквы A-Z в верхнем регистре, цифры, - и _; начало с буквы, до 30 символов (например MILK-001)",IF(SUMPRODUCT(--EXACT('Номенклатура'!$A$6:$A$205,B276))=0,"Код не найден",IF(SUMPRODUCT(--EXACT('Номенклатура'!$A$6:$A$205,B276))&gt;1,"Код повторяется в номенклатуре",IF(NOT(ISNUMBER(C276)),"Укажите фактическое количество",IF(C276&lt;0,"Факт не может быть меньше нуля",IF(NOT(ISNUMBER('Номенклатура'!$C$2)),"Укажите дату начала учёта",IF(Q276&lt;INT('Номенклатура'!$C$2),"Дата раньше начала учёта","ОК"))))))))))</f>
        <v/>
      </c>
      <c r="F276" s="15" t="str">
        <f>IF(E276&lt;&gt;"ОК","",INDEX('Номенклатура'!$B$6:$B$205,SUMPRODUCT(EXACT('Номенклатура'!$A$6:$A$205,B276)*(ROW('Номенклатура'!$A$6:$A$205)-5)))&amp;"")</f>
        <v/>
      </c>
      <c r="G276" s="17" t="str">
        <f>IF(E276&lt;&gt;"ОК","",INDEX('Номенклатура'!$D$6:$D$205,SUMPRODUCT(EXACT('Номенклатура'!$A$6:$A$205,B276)*(ROW('Номенклатура'!$A$6:$A$205)-5)))&amp;"")</f>
        <v/>
      </c>
      <c r="H276" s="18" t="str">
        <f>IF(E276&lt;&gt;"ОК","",ROUND(N(INDEX('Номенклатура'!$F$6:$F$205,SUMPRODUCT(EXACT('Номенклатура'!$A$6:$A$205,B276)*(ROW('Номенклатура'!$A$6:$A$205)-5))))+SUMIFS('Движения'!$F$6:$F$5005,'Движения'!$B$6:$B$5005,B276,'Движения'!$A$6:$A$5005,"&lt;"&amp;(Q276+1))-SUMIFS('Движения'!$F$6:$F$5005,'Движения'!$B$6:$B$5005,B276,'Движения'!$C$6:$C$5005,"Корректировка остатка",'Движения'!$A$6:$A$5005,"&gt;="&amp;Q276,'Движения'!$A$6:$A$5005,"&lt;"&amp;(Q276+1)),6))</f>
        <v/>
      </c>
      <c r="I276" s="18" t="str">
        <f>IF(E276&lt;&gt;"ОК","",ROUND(C276-H276,6))</f>
        <v/>
      </c>
      <c r="J276" s="21" t="str">
        <f>IF(E276&lt;&gt;"ОК","",IF(P276&gt;0,ABS(I276)/P276,"нет базы"))</f>
        <v/>
      </c>
      <c r="K276" s="17" t="str">
        <f>IF(E276&lt;&gt;"ОК","",IF(I276&lt;0,"Недостача",IF(I276&gt;0,"Излишек","Совпадает")))</f>
        <v/>
      </c>
      <c r="L276" s="18" t="str">
        <f>IF(E276&lt;&gt;"ОК","",ROUND(SUMIFS('Движения'!$F$6:$F$5005,'Движения'!$B$6:$B$5005,B276,'Движения'!$C$6:$C$5005,"Корректировка остатка",'Движения'!$A$6:$A$5005,"&gt;="&amp;Q276,'Движения'!$A$6:$A$5005,"&lt;"&amp;(Q276+1)),6))</f>
        <v/>
      </c>
      <c r="M276" s="18" t="str">
        <f>IF(E276&lt;&gt;"ОК","",ROUND(I276-L276,6))</f>
        <v/>
      </c>
      <c r="N276" s="15" t="str">
        <f>IF(E276&lt;&gt;"ОК","",IF(AND(I276=0,L276=0),"Корректировка не нужна",IF(M276=0,"Корректировка внесена",IF(L276=0,"Внесите корректировку на "&amp;DAY(Q276)&amp;"."&amp;MONTH(Q276)&amp;"."&amp;YEAR(Q276)&amp;": "&amp;IF(M276&gt;0,"+","")&amp;M276&amp;" "&amp;G276,"Проверьте корректировки: внесено "&amp;L276&amp;", нужно "&amp;I276&amp;" "&amp;G276))))</f>
        <v/>
      </c>
      <c r="O276" s="22" t="str">
        <f>IF(E276&lt;&gt;"ОК","",IF(SUMPRODUCT(MAX(($B$6:$B$1005=B276)*($Q$6:$Q$1005&lt;Q276)*($E$6:$E$1005="ОК")*$Q$6:$Q$1005))&gt;0,SUMPRODUCT(MAX(($B$6:$B$1005=B276)*($Q$6:$Q$1005&lt;Q276)*($E$6:$E$1005="ОК")*$Q$6:$Q$1005))+1,INT('Номенклатура'!$C$2)))</f>
        <v/>
      </c>
      <c r="P276" s="18" t="str">
        <f>IF(E276&lt;&gt;"ОК","",-(SUMIFS('Движения'!$F$6:$F$5005,'Движения'!$B$6:$B$5005,B276,'Движения'!$C$6:$C$5005,"Расход",'Движения'!$A$6:$A$5005,"&gt;="&amp;O276,'Движения'!$A$6:$A$5005,"&lt;"&amp;(Q276+1))+SUMIFS('Движения'!$F$6:$F$5005,'Движения'!$B$6:$B$5005,B276,'Движения'!$C$6:$C$5005,"Списание",'Движения'!$A$6:$A$5005,"&gt;="&amp;O276,'Движения'!$A$6:$A$5005,"&lt;"&amp;(Q276+1))))</f>
        <v/>
      </c>
      <c r="Q276" s="18" t="str">
        <f>IF(ISNUMBER(A276),INT(A276),0)</f>
        <v/>
      </c>
    </row>
    <row r="277" spans="1:17" x14ac:dyDescent="0.25">
      <c r="A277" s="16"/>
      <c r="B277" s="13"/>
      <c r="C277" s="14"/>
      <c r="D277" s="13"/>
      <c r="E277" s="15" t="str">
        <f>IF(COUNTA(A277:D277)=0,"",IF(NOT(ISNUMBER(A277)),"Укажите дату",IF(B277="","Укажите код",IF(NOT(AND(ISTEXT(B277),LEN(B277)&gt;0,LEN(B277)&lt;=30,ISNUMBER(FIND(LEFT(B277,1),"ABCDEFGHIJKLMNOPQRSTUVWXYZ")),SUMPRODUCT((MID(B277,{1,2,3,4,5,6,7,8,9,10,11,12,13,14,15,16,17,18,19,20,21,22,23,24,25,26,27,28,29,30},1)&lt;&gt;"")*ISERROR(FIND(MID(B277,{1,2,3,4,5,6,7,8,9,10,11,12,13,14,15,16,17,18,19,20,21,22,23,24,25,26,27,28,29,30},1),"ABCDEFGHIJKLMNOPQRSTUVWXYZ0123456789-_")))=0,ISERROR(VALUE(B277)))),"Недопустимый код: только латинские буквы A-Z в верхнем регистре, цифры, - и _; начало с буквы, до 30 символов (например MILK-001)",IF(SUMPRODUCT(--EXACT('Номенклатура'!$A$6:$A$205,B277))=0,"Код не найден",IF(SUMPRODUCT(--EXACT('Номенклатура'!$A$6:$A$205,B277))&gt;1,"Код повторяется в номенклатуре",IF(NOT(ISNUMBER(C277)),"Укажите фактическое количество",IF(C277&lt;0,"Факт не может быть меньше нуля",IF(NOT(ISNUMBER('Номенклатура'!$C$2)),"Укажите дату начала учёта",IF(Q277&lt;INT('Номенклатура'!$C$2),"Дата раньше начала учёта","ОК"))))))))))</f>
        <v/>
      </c>
      <c r="F277" s="15" t="str">
        <f>IF(E277&lt;&gt;"ОК","",INDEX('Номенклатура'!$B$6:$B$205,SUMPRODUCT(EXACT('Номенклатура'!$A$6:$A$205,B277)*(ROW('Номенклатура'!$A$6:$A$205)-5)))&amp;"")</f>
        <v/>
      </c>
      <c r="G277" s="17" t="str">
        <f>IF(E277&lt;&gt;"ОК","",INDEX('Номенклатура'!$D$6:$D$205,SUMPRODUCT(EXACT('Номенклатура'!$A$6:$A$205,B277)*(ROW('Номенклатура'!$A$6:$A$205)-5)))&amp;"")</f>
        <v/>
      </c>
      <c r="H277" s="18" t="str">
        <f>IF(E277&lt;&gt;"ОК","",ROUND(N(INDEX('Номенклатура'!$F$6:$F$205,SUMPRODUCT(EXACT('Номенклатура'!$A$6:$A$205,B277)*(ROW('Номенклатура'!$A$6:$A$205)-5))))+SUMIFS('Движения'!$F$6:$F$5005,'Движения'!$B$6:$B$5005,B277,'Движения'!$A$6:$A$5005,"&lt;"&amp;(Q277+1))-SUMIFS('Движения'!$F$6:$F$5005,'Движения'!$B$6:$B$5005,B277,'Движения'!$C$6:$C$5005,"Корректировка остатка",'Движения'!$A$6:$A$5005,"&gt;="&amp;Q277,'Движения'!$A$6:$A$5005,"&lt;"&amp;(Q277+1)),6))</f>
        <v/>
      </c>
      <c r="I277" s="18" t="str">
        <f>IF(E277&lt;&gt;"ОК","",ROUND(C277-H277,6))</f>
        <v/>
      </c>
      <c r="J277" s="21" t="str">
        <f>IF(E277&lt;&gt;"ОК","",IF(P277&gt;0,ABS(I277)/P277,"нет базы"))</f>
        <v/>
      </c>
      <c r="K277" s="17" t="str">
        <f>IF(E277&lt;&gt;"ОК","",IF(I277&lt;0,"Недостача",IF(I277&gt;0,"Излишек","Совпадает")))</f>
        <v/>
      </c>
      <c r="L277" s="18" t="str">
        <f>IF(E277&lt;&gt;"ОК","",ROUND(SUMIFS('Движения'!$F$6:$F$5005,'Движения'!$B$6:$B$5005,B277,'Движения'!$C$6:$C$5005,"Корректировка остатка",'Движения'!$A$6:$A$5005,"&gt;="&amp;Q277,'Движения'!$A$6:$A$5005,"&lt;"&amp;(Q277+1)),6))</f>
        <v/>
      </c>
      <c r="M277" s="18" t="str">
        <f>IF(E277&lt;&gt;"ОК","",ROUND(I277-L277,6))</f>
        <v/>
      </c>
      <c r="N277" s="15" t="str">
        <f>IF(E277&lt;&gt;"ОК","",IF(AND(I277=0,L277=0),"Корректировка не нужна",IF(M277=0,"Корректировка внесена",IF(L277=0,"Внесите корректировку на "&amp;DAY(Q277)&amp;"."&amp;MONTH(Q277)&amp;"."&amp;YEAR(Q277)&amp;": "&amp;IF(M277&gt;0,"+","")&amp;M277&amp;" "&amp;G277,"Проверьте корректировки: внесено "&amp;L277&amp;", нужно "&amp;I277&amp;" "&amp;G277))))</f>
        <v/>
      </c>
      <c r="O277" s="22" t="str">
        <f>IF(E277&lt;&gt;"ОК","",IF(SUMPRODUCT(MAX(($B$6:$B$1005=B277)*($Q$6:$Q$1005&lt;Q277)*($E$6:$E$1005="ОК")*$Q$6:$Q$1005))&gt;0,SUMPRODUCT(MAX(($B$6:$B$1005=B277)*($Q$6:$Q$1005&lt;Q277)*($E$6:$E$1005="ОК")*$Q$6:$Q$1005))+1,INT('Номенклатура'!$C$2)))</f>
        <v/>
      </c>
      <c r="P277" s="18" t="str">
        <f>IF(E277&lt;&gt;"ОК","",-(SUMIFS('Движения'!$F$6:$F$5005,'Движения'!$B$6:$B$5005,B277,'Движения'!$C$6:$C$5005,"Расход",'Движения'!$A$6:$A$5005,"&gt;="&amp;O277,'Движения'!$A$6:$A$5005,"&lt;"&amp;(Q277+1))+SUMIFS('Движения'!$F$6:$F$5005,'Движения'!$B$6:$B$5005,B277,'Движения'!$C$6:$C$5005,"Списание",'Движения'!$A$6:$A$5005,"&gt;="&amp;O277,'Движения'!$A$6:$A$5005,"&lt;"&amp;(Q277+1))))</f>
        <v/>
      </c>
      <c r="Q277" s="18" t="str">
        <f>IF(ISNUMBER(A277),INT(A277),0)</f>
        <v/>
      </c>
    </row>
    <row r="278" spans="1:17" x14ac:dyDescent="0.25">
      <c r="A278" s="16"/>
      <c r="B278" s="13"/>
      <c r="C278" s="14"/>
      <c r="D278" s="13"/>
      <c r="E278" s="15" t="str">
        <f>IF(COUNTA(A278:D278)=0,"",IF(NOT(ISNUMBER(A278)),"Укажите дату",IF(B278="","Укажите код",IF(NOT(AND(ISTEXT(B278),LEN(B278)&gt;0,LEN(B278)&lt;=30,ISNUMBER(FIND(LEFT(B278,1),"ABCDEFGHIJKLMNOPQRSTUVWXYZ")),SUMPRODUCT((MID(B278,{1,2,3,4,5,6,7,8,9,10,11,12,13,14,15,16,17,18,19,20,21,22,23,24,25,26,27,28,29,30},1)&lt;&gt;"")*ISERROR(FIND(MID(B278,{1,2,3,4,5,6,7,8,9,10,11,12,13,14,15,16,17,18,19,20,21,22,23,24,25,26,27,28,29,30},1),"ABCDEFGHIJKLMNOPQRSTUVWXYZ0123456789-_")))=0,ISERROR(VALUE(B278)))),"Недопустимый код: только латинские буквы A-Z в верхнем регистре, цифры, - и _; начало с буквы, до 30 символов (например MILK-001)",IF(SUMPRODUCT(--EXACT('Номенклатура'!$A$6:$A$205,B278))=0,"Код не найден",IF(SUMPRODUCT(--EXACT('Номенклатура'!$A$6:$A$205,B278))&gt;1,"Код повторяется в номенклатуре",IF(NOT(ISNUMBER(C278)),"Укажите фактическое количество",IF(C278&lt;0,"Факт не может быть меньше нуля",IF(NOT(ISNUMBER('Номенклатура'!$C$2)),"Укажите дату начала учёта",IF(Q278&lt;INT('Номенклатура'!$C$2),"Дата раньше начала учёта","ОК"))))))))))</f>
        <v/>
      </c>
      <c r="F278" s="15" t="str">
        <f>IF(E278&lt;&gt;"ОК","",INDEX('Номенклатура'!$B$6:$B$205,SUMPRODUCT(EXACT('Номенклатура'!$A$6:$A$205,B278)*(ROW('Номенклатура'!$A$6:$A$205)-5)))&amp;"")</f>
        <v/>
      </c>
      <c r="G278" s="17" t="str">
        <f>IF(E278&lt;&gt;"ОК","",INDEX('Номенклатура'!$D$6:$D$205,SUMPRODUCT(EXACT('Номенклатура'!$A$6:$A$205,B278)*(ROW('Номенклатура'!$A$6:$A$205)-5)))&amp;"")</f>
        <v/>
      </c>
      <c r="H278" s="18" t="str">
        <f>IF(E278&lt;&gt;"ОК","",ROUND(N(INDEX('Номенклатура'!$F$6:$F$205,SUMPRODUCT(EXACT('Номенклатура'!$A$6:$A$205,B278)*(ROW('Номенклатура'!$A$6:$A$205)-5))))+SUMIFS('Движения'!$F$6:$F$5005,'Движения'!$B$6:$B$5005,B278,'Движения'!$A$6:$A$5005,"&lt;"&amp;(Q278+1))-SUMIFS('Движения'!$F$6:$F$5005,'Движения'!$B$6:$B$5005,B278,'Движения'!$C$6:$C$5005,"Корректировка остатка",'Движения'!$A$6:$A$5005,"&gt;="&amp;Q278,'Движения'!$A$6:$A$5005,"&lt;"&amp;(Q278+1)),6))</f>
        <v/>
      </c>
      <c r="I278" s="18" t="str">
        <f>IF(E278&lt;&gt;"ОК","",ROUND(C278-H278,6))</f>
        <v/>
      </c>
      <c r="J278" s="21" t="str">
        <f>IF(E278&lt;&gt;"ОК","",IF(P278&gt;0,ABS(I278)/P278,"нет базы"))</f>
        <v/>
      </c>
      <c r="K278" s="17" t="str">
        <f>IF(E278&lt;&gt;"ОК","",IF(I278&lt;0,"Недостача",IF(I278&gt;0,"Излишек","Совпадает")))</f>
        <v/>
      </c>
      <c r="L278" s="18" t="str">
        <f>IF(E278&lt;&gt;"ОК","",ROUND(SUMIFS('Движения'!$F$6:$F$5005,'Движения'!$B$6:$B$5005,B278,'Движения'!$C$6:$C$5005,"Корректировка остатка",'Движения'!$A$6:$A$5005,"&gt;="&amp;Q278,'Движения'!$A$6:$A$5005,"&lt;"&amp;(Q278+1)),6))</f>
        <v/>
      </c>
      <c r="M278" s="18" t="str">
        <f>IF(E278&lt;&gt;"ОК","",ROUND(I278-L278,6))</f>
        <v/>
      </c>
      <c r="N278" s="15" t="str">
        <f>IF(E278&lt;&gt;"ОК","",IF(AND(I278=0,L278=0),"Корректировка не нужна",IF(M278=0,"Корректировка внесена",IF(L278=0,"Внесите корректировку на "&amp;DAY(Q278)&amp;"."&amp;MONTH(Q278)&amp;"."&amp;YEAR(Q278)&amp;": "&amp;IF(M278&gt;0,"+","")&amp;M278&amp;" "&amp;G278,"Проверьте корректировки: внесено "&amp;L278&amp;", нужно "&amp;I278&amp;" "&amp;G278))))</f>
        <v/>
      </c>
      <c r="O278" s="22" t="str">
        <f>IF(E278&lt;&gt;"ОК","",IF(SUMPRODUCT(MAX(($B$6:$B$1005=B278)*($Q$6:$Q$1005&lt;Q278)*($E$6:$E$1005="ОК")*$Q$6:$Q$1005))&gt;0,SUMPRODUCT(MAX(($B$6:$B$1005=B278)*($Q$6:$Q$1005&lt;Q278)*($E$6:$E$1005="ОК")*$Q$6:$Q$1005))+1,INT('Номенклатура'!$C$2)))</f>
        <v/>
      </c>
      <c r="P278" s="18" t="str">
        <f>IF(E278&lt;&gt;"ОК","",-(SUMIFS('Движения'!$F$6:$F$5005,'Движения'!$B$6:$B$5005,B278,'Движения'!$C$6:$C$5005,"Расход",'Движения'!$A$6:$A$5005,"&gt;="&amp;O278,'Движения'!$A$6:$A$5005,"&lt;"&amp;(Q278+1))+SUMIFS('Движения'!$F$6:$F$5005,'Движения'!$B$6:$B$5005,B278,'Движения'!$C$6:$C$5005,"Списание",'Движения'!$A$6:$A$5005,"&gt;="&amp;O278,'Движения'!$A$6:$A$5005,"&lt;"&amp;(Q278+1))))</f>
        <v/>
      </c>
      <c r="Q278" s="18" t="str">
        <f>IF(ISNUMBER(A278),INT(A278),0)</f>
        <v/>
      </c>
    </row>
    <row r="279" spans="1:17" x14ac:dyDescent="0.25">
      <c r="A279" s="16"/>
      <c r="B279" s="13"/>
      <c r="C279" s="14"/>
      <c r="D279" s="13"/>
      <c r="E279" s="15" t="str">
        <f>IF(COUNTA(A279:D279)=0,"",IF(NOT(ISNUMBER(A279)),"Укажите дату",IF(B279="","Укажите код",IF(NOT(AND(ISTEXT(B279),LEN(B279)&gt;0,LEN(B279)&lt;=30,ISNUMBER(FIND(LEFT(B279,1),"ABCDEFGHIJKLMNOPQRSTUVWXYZ")),SUMPRODUCT((MID(B279,{1,2,3,4,5,6,7,8,9,10,11,12,13,14,15,16,17,18,19,20,21,22,23,24,25,26,27,28,29,30},1)&lt;&gt;"")*ISERROR(FIND(MID(B279,{1,2,3,4,5,6,7,8,9,10,11,12,13,14,15,16,17,18,19,20,21,22,23,24,25,26,27,28,29,30},1),"ABCDEFGHIJKLMNOPQRSTUVWXYZ0123456789-_")))=0,ISERROR(VALUE(B279)))),"Недопустимый код: только латинские буквы A-Z в верхнем регистре, цифры, - и _; начало с буквы, до 30 символов (например MILK-001)",IF(SUMPRODUCT(--EXACT('Номенклатура'!$A$6:$A$205,B279))=0,"Код не найден",IF(SUMPRODUCT(--EXACT('Номенклатура'!$A$6:$A$205,B279))&gt;1,"Код повторяется в номенклатуре",IF(NOT(ISNUMBER(C279)),"Укажите фактическое количество",IF(C279&lt;0,"Факт не может быть меньше нуля",IF(NOT(ISNUMBER('Номенклатура'!$C$2)),"Укажите дату начала учёта",IF(Q279&lt;INT('Номенклатура'!$C$2),"Дата раньше начала учёта","ОК"))))))))))</f>
        <v/>
      </c>
      <c r="F279" s="15" t="str">
        <f>IF(E279&lt;&gt;"ОК","",INDEX('Номенклатура'!$B$6:$B$205,SUMPRODUCT(EXACT('Номенклатура'!$A$6:$A$205,B279)*(ROW('Номенклатура'!$A$6:$A$205)-5)))&amp;"")</f>
        <v/>
      </c>
      <c r="G279" s="17" t="str">
        <f>IF(E279&lt;&gt;"ОК","",INDEX('Номенклатура'!$D$6:$D$205,SUMPRODUCT(EXACT('Номенклатура'!$A$6:$A$205,B279)*(ROW('Номенклатура'!$A$6:$A$205)-5)))&amp;"")</f>
        <v/>
      </c>
      <c r="H279" s="18" t="str">
        <f>IF(E279&lt;&gt;"ОК","",ROUND(N(INDEX('Номенклатура'!$F$6:$F$205,SUMPRODUCT(EXACT('Номенклатура'!$A$6:$A$205,B279)*(ROW('Номенклатура'!$A$6:$A$205)-5))))+SUMIFS('Движения'!$F$6:$F$5005,'Движения'!$B$6:$B$5005,B279,'Движения'!$A$6:$A$5005,"&lt;"&amp;(Q279+1))-SUMIFS('Движения'!$F$6:$F$5005,'Движения'!$B$6:$B$5005,B279,'Движения'!$C$6:$C$5005,"Корректировка остатка",'Движения'!$A$6:$A$5005,"&gt;="&amp;Q279,'Движения'!$A$6:$A$5005,"&lt;"&amp;(Q279+1)),6))</f>
        <v/>
      </c>
      <c r="I279" s="18" t="str">
        <f>IF(E279&lt;&gt;"ОК","",ROUND(C279-H279,6))</f>
        <v/>
      </c>
      <c r="J279" s="21" t="str">
        <f>IF(E279&lt;&gt;"ОК","",IF(P279&gt;0,ABS(I279)/P279,"нет базы"))</f>
        <v/>
      </c>
      <c r="K279" s="17" t="str">
        <f>IF(E279&lt;&gt;"ОК","",IF(I279&lt;0,"Недостача",IF(I279&gt;0,"Излишек","Совпадает")))</f>
        <v/>
      </c>
      <c r="L279" s="18" t="str">
        <f>IF(E279&lt;&gt;"ОК","",ROUND(SUMIFS('Движения'!$F$6:$F$5005,'Движения'!$B$6:$B$5005,B279,'Движения'!$C$6:$C$5005,"Корректировка остатка",'Движения'!$A$6:$A$5005,"&gt;="&amp;Q279,'Движения'!$A$6:$A$5005,"&lt;"&amp;(Q279+1)),6))</f>
        <v/>
      </c>
      <c r="M279" s="18" t="str">
        <f>IF(E279&lt;&gt;"ОК","",ROUND(I279-L279,6))</f>
        <v/>
      </c>
      <c r="N279" s="15" t="str">
        <f>IF(E279&lt;&gt;"ОК","",IF(AND(I279=0,L279=0),"Корректировка не нужна",IF(M279=0,"Корректировка внесена",IF(L279=0,"Внесите корректировку на "&amp;DAY(Q279)&amp;"."&amp;MONTH(Q279)&amp;"."&amp;YEAR(Q279)&amp;": "&amp;IF(M279&gt;0,"+","")&amp;M279&amp;" "&amp;G279,"Проверьте корректировки: внесено "&amp;L279&amp;", нужно "&amp;I279&amp;" "&amp;G279))))</f>
        <v/>
      </c>
      <c r="O279" s="22" t="str">
        <f>IF(E279&lt;&gt;"ОК","",IF(SUMPRODUCT(MAX(($B$6:$B$1005=B279)*($Q$6:$Q$1005&lt;Q279)*($E$6:$E$1005="ОК")*$Q$6:$Q$1005))&gt;0,SUMPRODUCT(MAX(($B$6:$B$1005=B279)*($Q$6:$Q$1005&lt;Q279)*($E$6:$E$1005="ОК")*$Q$6:$Q$1005))+1,INT('Номенклатура'!$C$2)))</f>
        <v/>
      </c>
      <c r="P279" s="18" t="str">
        <f>IF(E279&lt;&gt;"ОК","",-(SUMIFS('Движения'!$F$6:$F$5005,'Движения'!$B$6:$B$5005,B279,'Движения'!$C$6:$C$5005,"Расход",'Движения'!$A$6:$A$5005,"&gt;="&amp;O279,'Движения'!$A$6:$A$5005,"&lt;"&amp;(Q279+1))+SUMIFS('Движения'!$F$6:$F$5005,'Движения'!$B$6:$B$5005,B279,'Движения'!$C$6:$C$5005,"Списание",'Движения'!$A$6:$A$5005,"&gt;="&amp;O279,'Движения'!$A$6:$A$5005,"&lt;"&amp;(Q279+1))))</f>
        <v/>
      </c>
      <c r="Q279" s="18" t="str">
        <f>IF(ISNUMBER(A279),INT(A279),0)</f>
        <v/>
      </c>
    </row>
    <row r="280" spans="1:17" x14ac:dyDescent="0.25">
      <c r="A280" s="16"/>
      <c r="B280" s="13"/>
      <c r="C280" s="14"/>
      <c r="D280" s="13"/>
      <c r="E280" s="15" t="str">
        <f>IF(COUNTA(A280:D280)=0,"",IF(NOT(ISNUMBER(A280)),"Укажите дату",IF(B280="","Укажите код",IF(NOT(AND(ISTEXT(B280),LEN(B280)&gt;0,LEN(B280)&lt;=30,ISNUMBER(FIND(LEFT(B280,1),"ABCDEFGHIJKLMNOPQRSTUVWXYZ")),SUMPRODUCT((MID(B280,{1,2,3,4,5,6,7,8,9,10,11,12,13,14,15,16,17,18,19,20,21,22,23,24,25,26,27,28,29,30},1)&lt;&gt;"")*ISERROR(FIND(MID(B280,{1,2,3,4,5,6,7,8,9,10,11,12,13,14,15,16,17,18,19,20,21,22,23,24,25,26,27,28,29,30},1),"ABCDEFGHIJKLMNOPQRSTUVWXYZ0123456789-_")))=0,ISERROR(VALUE(B280)))),"Недопустимый код: только латинские буквы A-Z в верхнем регистре, цифры, - и _; начало с буквы, до 30 символов (например MILK-001)",IF(SUMPRODUCT(--EXACT('Номенклатура'!$A$6:$A$205,B280))=0,"Код не найден",IF(SUMPRODUCT(--EXACT('Номенклатура'!$A$6:$A$205,B280))&gt;1,"Код повторяется в номенклатуре",IF(NOT(ISNUMBER(C280)),"Укажите фактическое количество",IF(C280&lt;0,"Факт не может быть меньше нуля",IF(NOT(ISNUMBER('Номенклатура'!$C$2)),"Укажите дату начала учёта",IF(Q280&lt;INT('Номенклатура'!$C$2),"Дата раньше начала учёта","ОК"))))))))))</f>
        <v/>
      </c>
      <c r="F280" s="15" t="str">
        <f>IF(E280&lt;&gt;"ОК","",INDEX('Номенклатура'!$B$6:$B$205,SUMPRODUCT(EXACT('Номенклатура'!$A$6:$A$205,B280)*(ROW('Номенклатура'!$A$6:$A$205)-5)))&amp;"")</f>
        <v/>
      </c>
      <c r="G280" s="17" t="str">
        <f>IF(E280&lt;&gt;"ОК","",INDEX('Номенклатура'!$D$6:$D$205,SUMPRODUCT(EXACT('Номенклатура'!$A$6:$A$205,B280)*(ROW('Номенклатура'!$A$6:$A$205)-5)))&amp;"")</f>
        <v/>
      </c>
      <c r="H280" s="18" t="str">
        <f>IF(E280&lt;&gt;"ОК","",ROUND(N(INDEX('Номенклатура'!$F$6:$F$205,SUMPRODUCT(EXACT('Номенклатура'!$A$6:$A$205,B280)*(ROW('Номенклатура'!$A$6:$A$205)-5))))+SUMIFS('Движения'!$F$6:$F$5005,'Движения'!$B$6:$B$5005,B280,'Движения'!$A$6:$A$5005,"&lt;"&amp;(Q280+1))-SUMIFS('Движения'!$F$6:$F$5005,'Движения'!$B$6:$B$5005,B280,'Движения'!$C$6:$C$5005,"Корректировка остатка",'Движения'!$A$6:$A$5005,"&gt;="&amp;Q280,'Движения'!$A$6:$A$5005,"&lt;"&amp;(Q280+1)),6))</f>
        <v/>
      </c>
      <c r="I280" s="18" t="str">
        <f>IF(E280&lt;&gt;"ОК","",ROUND(C280-H280,6))</f>
        <v/>
      </c>
      <c r="J280" s="21" t="str">
        <f>IF(E280&lt;&gt;"ОК","",IF(P280&gt;0,ABS(I280)/P280,"нет базы"))</f>
        <v/>
      </c>
      <c r="K280" s="17" t="str">
        <f>IF(E280&lt;&gt;"ОК","",IF(I280&lt;0,"Недостача",IF(I280&gt;0,"Излишек","Совпадает")))</f>
        <v/>
      </c>
      <c r="L280" s="18" t="str">
        <f>IF(E280&lt;&gt;"ОК","",ROUND(SUMIFS('Движения'!$F$6:$F$5005,'Движения'!$B$6:$B$5005,B280,'Движения'!$C$6:$C$5005,"Корректировка остатка",'Движения'!$A$6:$A$5005,"&gt;="&amp;Q280,'Движения'!$A$6:$A$5005,"&lt;"&amp;(Q280+1)),6))</f>
        <v/>
      </c>
      <c r="M280" s="18" t="str">
        <f>IF(E280&lt;&gt;"ОК","",ROUND(I280-L280,6))</f>
        <v/>
      </c>
      <c r="N280" s="15" t="str">
        <f>IF(E280&lt;&gt;"ОК","",IF(AND(I280=0,L280=0),"Корректировка не нужна",IF(M280=0,"Корректировка внесена",IF(L280=0,"Внесите корректировку на "&amp;DAY(Q280)&amp;"."&amp;MONTH(Q280)&amp;"."&amp;YEAR(Q280)&amp;": "&amp;IF(M280&gt;0,"+","")&amp;M280&amp;" "&amp;G280,"Проверьте корректировки: внесено "&amp;L280&amp;", нужно "&amp;I280&amp;" "&amp;G280))))</f>
        <v/>
      </c>
      <c r="O280" s="22" t="str">
        <f>IF(E280&lt;&gt;"ОК","",IF(SUMPRODUCT(MAX(($B$6:$B$1005=B280)*($Q$6:$Q$1005&lt;Q280)*($E$6:$E$1005="ОК")*$Q$6:$Q$1005))&gt;0,SUMPRODUCT(MAX(($B$6:$B$1005=B280)*($Q$6:$Q$1005&lt;Q280)*($E$6:$E$1005="ОК")*$Q$6:$Q$1005))+1,INT('Номенклатура'!$C$2)))</f>
        <v/>
      </c>
      <c r="P280" s="18" t="str">
        <f>IF(E280&lt;&gt;"ОК","",-(SUMIFS('Движения'!$F$6:$F$5005,'Движения'!$B$6:$B$5005,B280,'Движения'!$C$6:$C$5005,"Расход",'Движения'!$A$6:$A$5005,"&gt;="&amp;O280,'Движения'!$A$6:$A$5005,"&lt;"&amp;(Q280+1))+SUMIFS('Движения'!$F$6:$F$5005,'Движения'!$B$6:$B$5005,B280,'Движения'!$C$6:$C$5005,"Списание",'Движения'!$A$6:$A$5005,"&gt;="&amp;O280,'Движения'!$A$6:$A$5005,"&lt;"&amp;(Q280+1))))</f>
        <v/>
      </c>
      <c r="Q280" s="18" t="str">
        <f>IF(ISNUMBER(A280),INT(A280),0)</f>
        <v/>
      </c>
    </row>
    <row r="281" spans="1:17" x14ac:dyDescent="0.25">
      <c r="A281" s="16"/>
      <c r="B281" s="13"/>
      <c r="C281" s="14"/>
      <c r="D281" s="13"/>
      <c r="E281" s="15" t="str">
        <f>IF(COUNTA(A281:D281)=0,"",IF(NOT(ISNUMBER(A281)),"Укажите дату",IF(B281="","Укажите код",IF(NOT(AND(ISTEXT(B281),LEN(B281)&gt;0,LEN(B281)&lt;=30,ISNUMBER(FIND(LEFT(B281,1),"ABCDEFGHIJKLMNOPQRSTUVWXYZ")),SUMPRODUCT((MID(B281,{1,2,3,4,5,6,7,8,9,10,11,12,13,14,15,16,17,18,19,20,21,22,23,24,25,26,27,28,29,30},1)&lt;&gt;"")*ISERROR(FIND(MID(B281,{1,2,3,4,5,6,7,8,9,10,11,12,13,14,15,16,17,18,19,20,21,22,23,24,25,26,27,28,29,30},1),"ABCDEFGHIJKLMNOPQRSTUVWXYZ0123456789-_")))=0,ISERROR(VALUE(B281)))),"Недопустимый код: только латинские буквы A-Z в верхнем регистре, цифры, - и _; начало с буквы, до 30 символов (например MILK-001)",IF(SUMPRODUCT(--EXACT('Номенклатура'!$A$6:$A$205,B281))=0,"Код не найден",IF(SUMPRODUCT(--EXACT('Номенклатура'!$A$6:$A$205,B281))&gt;1,"Код повторяется в номенклатуре",IF(NOT(ISNUMBER(C281)),"Укажите фактическое количество",IF(C281&lt;0,"Факт не может быть меньше нуля",IF(NOT(ISNUMBER('Номенклатура'!$C$2)),"Укажите дату начала учёта",IF(Q281&lt;INT('Номенклатура'!$C$2),"Дата раньше начала учёта","ОК"))))))))))</f>
        <v/>
      </c>
      <c r="F281" s="15" t="str">
        <f>IF(E281&lt;&gt;"ОК","",INDEX('Номенклатура'!$B$6:$B$205,SUMPRODUCT(EXACT('Номенклатура'!$A$6:$A$205,B281)*(ROW('Номенклатура'!$A$6:$A$205)-5)))&amp;"")</f>
        <v/>
      </c>
      <c r="G281" s="17" t="str">
        <f>IF(E281&lt;&gt;"ОК","",INDEX('Номенклатура'!$D$6:$D$205,SUMPRODUCT(EXACT('Номенклатура'!$A$6:$A$205,B281)*(ROW('Номенклатура'!$A$6:$A$205)-5)))&amp;"")</f>
        <v/>
      </c>
      <c r="H281" s="18" t="str">
        <f>IF(E281&lt;&gt;"ОК","",ROUND(N(INDEX('Номенклатура'!$F$6:$F$205,SUMPRODUCT(EXACT('Номенклатура'!$A$6:$A$205,B281)*(ROW('Номенклатура'!$A$6:$A$205)-5))))+SUMIFS('Движения'!$F$6:$F$5005,'Движения'!$B$6:$B$5005,B281,'Движения'!$A$6:$A$5005,"&lt;"&amp;(Q281+1))-SUMIFS('Движения'!$F$6:$F$5005,'Движения'!$B$6:$B$5005,B281,'Движения'!$C$6:$C$5005,"Корректировка остатка",'Движения'!$A$6:$A$5005,"&gt;="&amp;Q281,'Движения'!$A$6:$A$5005,"&lt;"&amp;(Q281+1)),6))</f>
        <v/>
      </c>
      <c r="I281" s="18" t="str">
        <f>IF(E281&lt;&gt;"ОК","",ROUND(C281-H281,6))</f>
        <v/>
      </c>
      <c r="J281" s="21" t="str">
        <f>IF(E281&lt;&gt;"ОК","",IF(P281&gt;0,ABS(I281)/P281,"нет базы"))</f>
        <v/>
      </c>
      <c r="K281" s="17" t="str">
        <f>IF(E281&lt;&gt;"ОК","",IF(I281&lt;0,"Недостача",IF(I281&gt;0,"Излишек","Совпадает")))</f>
        <v/>
      </c>
      <c r="L281" s="18" t="str">
        <f>IF(E281&lt;&gt;"ОК","",ROUND(SUMIFS('Движения'!$F$6:$F$5005,'Движения'!$B$6:$B$5005,B281,'Движения'!$C$6:$C$5005,"Корректировка остатка",'Движения'!$A$6:$A$5005,"&gt;="&amp;Q281,'Движения'!$A$6:$A$5005,"&lt;"&amp;(Q281+1)),6))</f>
        <v/>
      </c>
      <c r="M281" s="18" t="str">
        <f>IF(E281&lt;&gt;"ОК","",ROUND(I281-L281,6))</f>
        <v/>
      </c>
      <c r="N281" s="15" t="str">
        <f>IF(E281&lt;&gt;"ОК","",IF(AND(I281=0,L281=0),"Корректировка не нужна",IF(M281=0,"Корректировка внесена",IF(L281=0,"Внесите корректировку на "&amp;DAY(Q281)&amp;"."&amp;MONTH(Q281)&amp;"."&amp;YEAR(Q281)&amp;": "&amp;IF(M281&gt;0,"+","")&amp;M281&amp;" "&amp;G281,"Проверьте корректировки: внесено "&amp;L281&amp;", нужно "&amp;I281&amp;" "&amp;G281))))</f>
        <v/>
      </c>
      <c r="O281" s="22" t="str">
        <f>IF(E281&lt;&gt;"ОК","",IF(SUMPRODUCT(MAX(($B$6:$B$1005=B281)*($Q$6:$Q$1005&lt;Q281)*($E$6:$E$1005="ОК")*$Q$6:$Q$1005))&gt;0,SUMPRODUCT(MAX(($B$6:$B$1005=B281)*($Q$6:$Q$1005&lt;Q281)*($E$6:$E$1005="ОК")*$Q$6:$Q$1005))+1,INT('Номенклатура'!$C$2)))</f>
        <v/>
      </c>
      <c r="P281" s="18" t="str">
        <f>IF(E281&lt;&gt;"ОК","",-(SUMIFS('Движения'!$F$6:$F$5005,'Движения'!$B$6:$B$5005,B281,'Движения'!$C$6:$C$5005,"Расход",'Движения'!$A$6:$A$5005,"&gt;="&amp;O281,'Движения'!$A$6:$A$5005,"&lt;"&amp;(Q281+1))+SUMIFS('Движения'!$F$6:$F$5005,'Движения'!$B$6:$B$5005,B281,'Движения'!$C$6:$C$5005,"Списание",'Движения'!$A$6:$A$5005,"&gt;="&amp;O281,'Движения'!$A$6:$A$5005,"&lt;"&amp;(Q281+1))))</f>
        <v/>
      </c>
      <c r="Q281" s="18" t="str">
        <f>IF(ISNUMBER(A281),INT(A281),0)</f>
        <v/>
      </c>
    </row>
    <row r="282" spans="1:17" x14ac:dyDescent="0.25">
      <c r="A282" s="16"/>
      <c r="B282" s="13"/>
      <c r="C282" s="14"/>
      <c r="D282" s="13"/>
      <c r="E282" s="15" t="str">
        <f>IF(COUNTA(A282:D282)=0,"",IF(NOT(ISNUMBER(A282)),"Укажите дату",IF(B282="","Укажите код",IF(NOT(AND(ISTEXT(B282),LEN(B282)&gt;0,LEN(B282)&lt;=30,ISNUMBER(FIND(LEFT(B282,1),"ABCDEFGHIJKLMNOPQRSTUVWXYZ")),SUMPRODUCT((MID(B282,{1,2,3,4,5,6,7,8,9,10,11,12,13,14,15,16,17,18,19,20,21,22,23,24,25,26,27,28,29,30},1)&lt;&gt;"")*ISERROR(FIND(MID(B282,{1,2,3,4,5,6,7,8,9,10,11,12,13,14,15,16,17,18,19,20,21,22,23,24,25,26,27,28,29,30},1),"ABCDEFGHIJKLMNOPQRSTUVWXYZ0123456789-_")))=0,ISERROR(VALUE(B282)))),"Недопустимый код: только латинские буквы A-Z в верхнем регистре, цифры, - и _; начало с буквы, до 30 символов (например MILK-001)",IF(SUMPRODUCT(--EXACT('Номенклатура'!$A$6:$A$205,B282))=0,"Код не найден",IF(SUMPRODUCT(--EXACT('Номенклатура'!$A$6:$A$205,B282))&gt;1,"Код повторяется в номенклатуре",IF(NOT(ISNUMBER(C282)),"Укажите фактическое количество",IF(C282&lt;0,"Факт не может быть меньше нуля",IF(NOT(ISNUMBER('Номенклатура'!$C$2)),"Укажите дату начала учёта",IF(Q282&lt;INT('Номенклатура'!$C$2),"Дата раньше начала учёта","ОК"))))))))))</f>
        <v/>
      </c>
      <c r="F282" s="15" t="str">
        <f>IF(E282&lt;&gt;"ОК","",INDEX('Номенклатура'!$B$6:$B$205,SUMPRODUCT(EXACT('Номенклатура'!$A$6:$A$205,B282)*(ROW('Номенклатура'!$A$6:$A$205)-5)))&amp;"")</f>
        <v/>
      </c>
      <c r="G282" s="17" t="str">
        <f>IF(E282&lt;&gt;"ОК","",INDEX('Номенклатура'!$D$6:$D$205,SUMPRODUCT(EXACT('Номенклатура'!$A$6:$A$205,B282)*(ROW('Номенклатура'!$A$6:$A$205)-5)))&amp;"")</f>
        <v/>
      </c>
      <c r="H282" s="18" t="str">
        <f>IF(E282&lt;&gt;"ОК","",ROUND(N(INDEX('Номенклатура'!$F$6:$F$205,SUMPRODUCT(EXACT('Номенклатура'!$A$6:$A$205,B282)*(ROW('Номенклатура'!$A$6:$A$205)-5))))+SUMIFS('Движения'!$F$6:$F$5005,'Движения'!$B$6:$B$5005,B282,'Движения'!$A$6:$A$5005,"&lt;"&amp;(Q282+1))-SUMIFS('Движения'!$F$6:$F$5005,'Движения'!$B$6:$B$5005,B282,'Движения'!$C$6:$C$5005,"Корректировка остатка",'Движения'!$A$6:$A$5005,"&gt;="&amp;Q282,'Движения'!$A$6:$A$5005,"&lt;"&amp;(Q282+1)),6))</f>
        <v/>
      </c>
      <c r="I282" s="18" t="str">
        <f>IF(E282&lt;&gt;"ОК","",ROUND(C282-H282,6))</f>
        <v/>
      </c>
      <c r="J282" s="21" t="str">
        <f>IF(E282&lt;&gt;"ОК","",IF(P282&gt;0,ABS(I282)/P282,"нет базы"))</f>
        <v/>
      </c>
      <c r="K282" s="17" t="str">
        <f>IF(E282&lt;&gt;"ОК","",IF(I282&lt;0,"Недостача",IF(I282&gt;0,"Излишек","Совпадает")))</f>
        <v/>
      </c>
      <c r="L282" s="18" t="str">
        <f>IF(E282&lt;&gt;"ОК","",ROUND(SUMIFS('Движения'!$F$6:$F$5005,'Движения'!$B$6:$B$5005,B282,'Движения'!$C$6:$C$5005,"Корректировка остатка",'Движения'!$A$6:$A$5005,"&gt;="&amp;Q282,'Движения'!$A$6:$A$5005,"&lt;"&amp;(Q282+1)),6))</f>
        <v/>
      </c>
      <c r="M282" s="18" t="str">
        <f>IF(E282&lt;&gt;"ОК","",ROUND(I282-L282,6))</f>
        <v/>
      </c>
      <c r="N282" s="15" t="str">
        <f>IF(E282&lt;&gt;"ОК","",IF(AND(I282=0,L282=0),"Корректировка не нужна",IF(M282=0,"Корректировка внесена",IF(L282=0,"Внесите корректировку на "&amp;DAY(Q282)&amp;"."&amp;MONTH(Q282)&amp;"."&amp;YEAR(Q282)&amp;": "&amp;IF(M282&gt;0,"+","")&amp;M282&amp;" "&amp;G282,"Проверьте корректировки: внесено "&amp;L282&amp;", нужно "&amp;I282&amp;" "&amp;G282))))</f>
        <v/>
      </c>
      <c r="O282" s="22" t="str">
        <f>IF(E282&lt;&gt;"ОК","",IF(SUMPRODUCT(MAX(($B$6:$B$1005=B282)*($Q$6:$Q$1005&lt;Q282)*($E$6:$E$1005="ОК")*$Q$6:$Q$1005))&gt;0,SUMPRODUCT(MAX(($B$6:$B$1005=B282)*($Q$6:$Q$1005&lt;Q282)*($E$6:$E$1005="ОК")*$Q$6:$Q$1005))+1,INT('Номенклатура'!$C$2)))</f>
        <v/>
      </c>
      <c r="P282" s="18" t="str">
        <f>IF(E282&lt;&gt;"ОК","",-(SUMIFS('Движения'!$F$6:$F$5005,'Движения'!$B$6:$B$5005,B282,'Движения'!$C$6:$C$5005,"Расход",'Движения'!$A$6:$A$5005,"&gt;="&amp;O282,'Движения'!$A$6:$A$5005,"&lt;"&amp;(Q282+1))+SUMIFS('Движения'!$F$6:$F$5005,'Движения'!$B$6:$B$5005,B282,'Движения'!$C$6:$C$5005,"Списание",'Движения'!$A$6:$A$5005,"&gt;="&amp;O282,'Движения'!$A$6:$A$5005,"&lt;"&amp;(Q282+1))))</f>
        <v/>
      </c>
      <c r="Q282" s="18" t="str">
        <f>IF(ISNUMBER(A282),INT(A282),0)</f>
        <v/>
      </c>
    </row>
    <row r="283" spans="1:17" x14ac:dyDescent="0.25">
      <c r="A283" s="16"/>
      <c r="B283" s="13"/>
      <c r="C283" s="14"/>
      <c r="D283" s="13"/>
      <c r="E283" s="15" t="str">
        <f>IF(COUNTA(A283:D283)=0,"",IF(NOT(ISNUMBER(A283)),"Укажите дату",IF(B283="","Укажите код",IF(NOT(AND(ISTEXT(B283),LEN(B283)&gt;0,LEN(B283)&lt;=30,ISNUMBER(FIND(LEFT(B283,1),"ABCDEFGHIJKLMNOPQRSTUVWXYZ")),SUMPRODUCT((MID(B283,{1,2,3,4,5,6,7,8,9,10,11,12,13,14,15,16,17,18,19,20,21,22,23,24,25,26,27,28,29,30},1)&lt;&gt;"")*ISERROR(FIND(MID(B283,{1,2,3,4,5,6,7,8,9,10,11,12,13,14,15,16,17,18,19,20,21,22,23,24,25,26,27,28,29,30},1),"ABCDEFGHIJKLMNOPQRSTUVWXYZ0123456789-_")))=0,ISERROR(VALUE(B283)))),"Недопустимый код: только латинские буквы A-Z в верхнем регистре, цифры, - и _; начало с буквы, до 30 символов (например MILK-001)",IF(SUMPRODUCT(--EXACT('Номенклатура'!$A$6:$A$205,B283))=0,"Код не найден",IF(SUMPRODUCT(--EXACT('Номенклатура'!$A$6:$A$205,B283))&gt;1,"Код повторяется в номенклатуре",IF(NOT(ISNUMBER(C283)),"Укажите фактическое количество",IF(C283&lt;0,"Факт не может быть меньше нуля",IF(NOT(ISNUMBER('Номенклатура'!$C$2)),"Укажите дату начала учёта",IF(Q283&lt;INT('Номенклатура'!$C$2),"Дата раньше начала учёта","ОК"))))))))))</f>
        <v/>
      </c>
      <c r="F283" s="15" t="str">
        <f>IF(E283&lt;&gt;"ОК","",INDEX('Номенклатура'!$B$6:$B$205,SUMPRODUCT(EXACT('Номенклатура'!$A$6:$A$205,B283)*(ROW('Номенклатура'!$A$6:$A$205)-5)))&amp;"")</f>
        <v/>
      </c>
      <c r="G283" s="17" t="str">
        <f>IF(E283&lt;&gt;"ОК","",INDEX('Номенклатура'!$D$6:$D$205,SUMPRODUCT(EXACT('Номенклатура'!$A$6:$A$205,B283)*(ROW('Номенклатура'!$A$6:$A$205)-5)))&amp;"")</f>
        <v/>
      </c>
      <c r="H283" s="18" t="str">
        <f>IF(E283&lt;&gt;"ОК","",ROUND(N(INDEX('Номенклатура'!$F$6:$F$205,SUMPRODUCT(EXACT('Номенклатура'!$A$6:$A$205,B283)*(ROW('Номенклатура'!$A$6:$A$205)-5))))+SUMIFS('Движения'!$F$6:$F$5005,'Движения'!$B$6:$B$5005,B283,'Движения'!$A$6:$A$5005,"&lt;"&amp;(Q283+1))-SUMIFS('Движения'!$F$6:$F$5005,'Движения'!$B$6:$B$5005,B283,'Движения'!$C$6:$C$5005,"Корректировка остатка",'Движения'!$A$6:$A$5005,"&gt;="&amp;Q283,'Движения'!$A$6:$A$5005,"&lt;"&amp;(Q283+1)),6))</f>
        <v/>
      </c>
      <c r="I283" s="18" t="str">
        <f>IF(E283&lt;&gt;"ОК","",ROUND(C283-H283,6))</f>
        <v/>
      </c>
      <c r="J283" s="21" t="str">
        <f>IF(E283&lt;&gt;"ОК","",IF(P283&gt;0,ABS(I283)/P283,"нет базы"))</f>
        <v/>
      </c>
      <c r="K283" s="17" t="str">
        <f>IF(E283&lt;&gt;"ОК","",IF(I283&lt;0,"Недостача",IF(I283&gt;0,"Излишек","Совпадает")))</f>
        <v/>
      </c>
      <c r="L283" s="18" t="str">
        <f>IF(E283&lt;&gt;"ОК","",ROUND(SUMIFS('Движения'!$F$6:$F$5005,'Движения'!$B$6:$B$5005,B283,'Движения'!$C$6:$C$5005,"Корректировка остатка",'Движения'!$A$6:$A$5005,"&gt;="&amp;Q283,'Движения'!$A$6:$A$5005,"&lt;"&amp;(Q283+1)),6))</f>
        <v/>
      </c>
      <c r="M283" s="18" t="str">
        <f>IF(E283&lt;&gt;"ОК","",ROUND(I283-L283,6))</f>
        <v/>
      </c>
      <c r="N283" s="15" t="str">
        <f>IF(E283&lt;&gt;"ОК","",IF(AND(I283=0,L283=0),"Корректировка не нужна",IF(M283=0,"Корректировка внесена",IF(L283=0,"Внесите корректировку на "&amp;DAY(Q283)&amp;"."&amp;MONTH(Q283)&amp;"."&amp;YEAR(Q283)&amp;": "&amp;IF(M283&gt;0,"+","")&amp;M283&amp;" "&amp;G283,"Проверьте корректировки: внесено "&amp;L283&amp;", нужно "&amp;I283&amp;" "&amp;G283))))</f>
        <v/>
      </c>
      <c r="O283" s="22" t="str">
        <f>IF(E283&lt;&gt;"ОК","",IF(SUMPRODUCT(MAX(($B$6:$B$1005=B283)*($Q$6:$Q$1005&lt;Q283)*($E$6:$E$1005="ОК")*$Q$6:$Q$1005))&gt;0,SUMPRODUCT(MAX(($B$6:$B$1005=B283)*($Q$6:$Q$1005&lt;Q283)*($E$6:$E$1005="ОК")*$Q$6:$Q$1005))+1,INT('Номенклатура'!$C$2)))</f>
        <v/>
      </c>
      <c r="P283" s="18" t="str">
        <f>IF(E283&lt;&gt;"ОК","",-(SUMIFS('Движения'!$F$6:$F$5005,'Движения'!$B$6:$B$5005,B283,'Движения'!$C$6:$C$5005,"Расход",'Движения'!$A$6:$A$5005,"&gt;="&amp;O283,'Движения'!$A$6:$A$5005,"&lt;"&amp;(Q283+1))+SUMIFS('Движения'!$F$6:$F$5005,'Движения'!$B$6:$B$5005,B283,'Движения'!$C$6:$C$5005,"Списание",'Движения'!$A$6:$A$5005,"&gt;="&amp;O283,'Движения'!$A$6:$A$5005,"&lt;"&amp;(Q283+1))))</f>
        <v/>
      </c>
      <c r="Q283" s="18" t="str">
        <f>IF(ISNUMBER(A283),INT(A283),0)</f>
        <v/>
      </c>
    </row>
    <row r="284" spans="1:17" x14ac:dyDescent="0.25">
      <c r="A284" s="16"/>
      <c r="B284" s="13"/>
      <c r="C284" s="14"/>
      <c r="D284" s="13"/>
      <c r="E284" s="15" t="str">
        <f>IF(COUNTA(A284:D284)=0,"",IF(NOT(ISNUMBER(A284)),"Укажите дату",IF(B284="","Укажите код",IF(NOT(AND(ISTEXT(B284),LEN(B284)&gt;0,LEN(B284)&lt;=30,ISNUMBER(FIND(LEFT(B284,1),"ABCDEFGHIJKLMNOPQRSTUVWXYZ")),SUMPRODUCT((MID(B284,{1,2,3,4,5,6,7,8,9,10,11,12,13,14,15,16,17,18,19,20,21,22,23,24,25,26,27,28,29,30},1)&lt;&gt;"")*ISERROR(FIND(MID(B284,{1,2,3,4,5,6,7,8,9,10,11,12,13,14,15,16,17,18,19,20,21,22,23,24,25,26,27,28,29,30},1),"ABCDEFGHIJKLMNOPQRSTUVWXYZ0123456789-_")))=0,ISERROR(VALUE(B284)))),"Недопустимый код: только латинские буквы A-Z в верхнем регистре, цифры, - и _; начало с буквы, до 30 символов (например MILK-001)",IF(SUMPRODUCT(--EXACT('Номенклатура'!$A$6:$A$205,B284))=0,"Код не найден",IF(SUMPRODUCT(--EXACT('Номенклатура'!$A$6:$A$205,B284))&gt;1,"Код повторяется в номенклатуре",IF(NOT(ISNUMBER(C284)),"Укажите фактическое количество",IF(C284&lt;0,"Факт не может быть меньше нуля",IF(NOT(ISNUMBER('Номенклатура'!$C$2)),"Укажите дату начала учёта",IF(Q284&lt;INT('Номенклатура'!$C$2),"Дата раньше начала учёта","ОК"))))))))))</f>
        <v/>
      </c>
      <c r="F284" s="15" t="str">
        <f>IF(E284&lt;&gt;"ОК","",INDEX('Номенклатура'!$B$6:$B$205,SUMPRODUCT(EXACT('Номенклатура'!$A$6:$A$205,B284)*(ROW('Номенклатура'!$A$6:$A$205)-5)))&amp;"")</f>
        <v/>
      </c>
      <c r="G284" s="17" t="str">
        <f>IF(E284&lt;&gt;"ОК","",INDEX('Номенклатура'!$D$6:$D$205,SUMPRODUCT(EXACT('Номенклатура'!$A$6:$A$205,B284)*(ROW('Номенклатура'!$A$6:$A$205)-5)))&amp;"")</f>
        <v/>
      </c>
      <c r="H284" s="18" t="str">
        <f>IF(E284&lt;&gt;"ОК","",ROUND(N(INDEX('Номенклатура'!$F$6:$F$205,SUMPRODUCT(EXACT('Номенклатура'!$A$6:$A$205,B284)*(ROW('Номенклатура'!$A$6:$A$205)-5))))+SUMIFS('Движения'!$F$6:$F$5005,'Движения'!$B$6:$B$5005,B284,'Движения'!$A$6:$A$5005,"&lt;"&amp;(Q284+1))-SUMIFS('Движения'!$F$6:$F$5005,'Движения'!$B$6:$B$5005,B284,'Движения'!$C$6:$C$5005,"Корректировка остатка",'Движения'!$A$6:$A$5005,"&gt;="&amp;Q284,'Движения'!$A$6:$A$5005,"&lt;"&amp;(Q284+1)),6))</f>
        <v/>
      </c>
      <c r="I284" s="18" t="str">
        <f>IF(E284&lt;&gt;"ОК","",ROUND(C284-H284,6))</f>
        <v/>
      </c>
      <c r="J284" s="21" t="str">
        <f>IF(E284&lt;&gt;"ОК","",IF(P284&gt;0,ABS(I284)/P284,"нет базы"))</f>
        <v/>
      </c>
      <c r="K284" s="17" t="str">
        <f>IF(E284&lt;&gt;"ОК","",IF(I284&lt;0,"Недостача",IF(I284&gt;0,"Излишек","Совпадает")))</f>
        <v/>
      </c>
      <c r="L284" s="18" t="str">
        <f>IF(E284&lt;&gt;"ОК","",ROUND(SUMIFS('Движения'!$F$6:$F$5005,'Движения'!$B$6:$B$5005,B284,'Движения'!$C$6:$C$5005,"Корректировка остатка",'Движения'!$A$6:$A$5005,"&gt;="&amp;Q284,'Движения'!$A$6:$A$5005,"&lt;"&amp;(Q284+1)),6))</f>
        <v/>
      </c>
      <c r="M284" s="18" t="str">
        <f>IF(E284&lt;&gt;"ОК","",ROUND(I284-L284,6))</f>
        <v/>
      </c>
      <c r="N284" s="15" t="str">
        <f>IF(E284&lt;&gt;"ОК","",IF(AND(I284=0,L284=0),"Корректировка не нужна",IF(M284=0,"Корректировка внесена",IF(L284=0,"Внесите корректировку на "&amp;DAY(Q284)&amp;"."&amp;MONTH(Q284)&amp;"."&amp;YEAR(Q284)&amp;": "&amp;IF(M284&gt;0,"+","")&amp;M284&amp;" "&amp;G284,"Проверьте корректировки: внесено "&amp;L284&amp;", нужно "&amp;I284&amp;" "&amp;G284))))</f>
        <v/>
      </c>
      <c r="O284" s="22" t="str">
        <f>IF(E284&lt;&gt;"ОК","",IF(SUMPRODUCT(MAX(($B$6:$B$1005=B284)*($Q$6:$Q$1005&lt;Q284)*($E$6:$E$1005="ОК")*$Q$6:$Q$1005))&gt;0,SUMPRODUCT(MAX(($B$6:$B$1005=B284)*($Q$6:$Q$1005&lt;Q284)*($E$6:$E$1005="ОК")*$Q$6:$Q$1005))+1,INT('Номенклатура'!$C$2)))</f>
        <v/>
      </c>
      <c r="P284" s="18" t="str">
        <f>IF(E284&lt;&gt;"ОК","",-(SUMIFS('Движения'!$F$6:$F$5005,'Движения'!$B$6:$B$5005,B284,'Движения'!$C$6:$C$5005,"Расход",'Движения'!$A$6:$A$5005,"&gt;="&amp;O284,'Движения'!$A$6:$A$5005,"&lt;"&amp;(Q284+1))+SUMIFS('Движения'!$F$6:$F$5005,'Движения'!$B$6:$B$5005,B284,'Движения'!$C$6:$C$5005,"Списание",'Движения'!$A$6:$A$5005,"&gt;="&amp;O284,'Движения'!$A$6:$A$5005,"&lt;"&amp;(Q284+1))))</f>
        <v/>
      </c>
      <c r="Q284" s="18" t="str">
        <f>IF(ISNUMBER(A284),INT(A284),0)</f>
        <v/>
      </c>
    </row>
    <row r="285" spans="1:17" x14ac:dyDescent="0.25">
      <c r="A285" s="16"/>
      <c r="B285" s="13"/>
      <c r="C285" s="14"/>
      <c r="D285" s="13"/>
      <c r="E285" s="15" t="str">
        <f>IF(COUNTA(A285:D285)=0,"",IF(NOT(ISNUMBER(A285)),"Укажите дату",IF(B285="","Укажите код",IF(NOT(AND(ISTEXT(B285),LEN(B285)&gt;0,LEN(B285)&lt;=30,ISNUMBER(FIND(LEFT(B285,1),"ABCDEFGHIJKLMNOPQRSTUVWXYZ")),SUMPRODUCT((MID(B285,{1,2,3,4,5,6,7,8,9,10,11,12,13,14,15,16,17,18,19,20,21,22,23,24,25,26,27,28,29,30},1)&lt;&gt;"")*ISERROR(FIND(MID(B285,{1,2,3,4,5,6,7,8,9,10,11,12,13,14,15,16,17,18,19,20,21,22,23,24,25,26,27,28,29,30},1),"ABCDEFGHIJKLMNOPQRSTUVWXYZ0123456789-_")))=0,ISERROR(VALUE(B285)))),"Недопустимый код: только латинские буквы A-Z в верхнем регистре, цифры, - и _; начало с буквы, до 30 символов (например MILK-001)",IF(SUMPRODUCT(--EXACT('Номенклатура'!$A$6:$A$205,B285))=0,"Код не найден",IF(SUMPRODUCT(--EXACT('Номенклатура'!$A$6:$A$205,B285))&gt;1,"Код повторяется в номенклатуре",IF(NOT(ISNUMBER(C285)),"Укажите фактическое количество",IF(C285&lt;0,"Факт не может быть меньше нуля",IF(NOT(ISNUMBER('Номенклатура'!$C$2)),"Укажите дату начала учёта",IF(Q285&lt;INT('Номенклатура'!$C$2),"Дата раньше начала учёта","ОК"))))))))))</f>
        <v/>
      </c>
      <c r="F285" s="15" t="str">
        <f>IF(E285&lt;&gt;"ОК","",INDEX('Номенклатура'!$B$6:$B$205,SUMPRODUCT(EXACT('Номенклатура'!$A$6:$A$205,B285)*(ROW('Номенклатура'!$A$6:$A$205)-5)))&amp;"")</f>
        <v/>
      </c>
      <c r="G285" s="17" t="str">
        <f>IF(E285&lt;&gt;"ОК","",INDEX('Номенклатура'!$D$6:$D$205,SUMPRODUCT(EXACT('Номенклатура'!$A$6:$A$205,B285)*(ROW('Номенклатура'!$A$6:$A$205)-5)))&amp;"")</f>
        <v/>
      </c>
      <c r="H285" s="18" t="str">
        <f>IF(E285&lt;&gt;"ОК","",ROUND(N(INDEX('Номенклатура'!$F$6:$F$205,SUMPRODUCT(EXACT('Номенклатура'!$A$6:$A$205,B285)*(ROW('Номенклатура'!$A$6:$A$205)-5))))+SUMIFS('Движения'!$F$6:$F$5005,'Движения'!$B$6:$B$5005,B285,'Движения'!$A$6:$A$5005,"&lt;"&amp;(Q285+1))-SUMIFS('Движения'!$F$6:$F$5005,'Движения'!$B$6:$B$5005,B285,'Движения'!$C$6:$C$5005,"Корректировка остатка",'Движения'!$A$6:$A$5005,"&gt;="&amp;Q285,'Движения'!$A$6:$A$5005,"&lt;"&amp;(Q285+1)),6))</f>
        <v/>
      </c>
      <c r="I285" s="18" t="str">
        <f>IF(E285&lt;&gt;"ОК","",ROUND(C285-H285,6))</f>
        <v/>
      </c>
      <c r="J285" s="21" t="str">
        <f>IF(E285&lt;&gt;"ОК","",IF(P285&gt;0,ABS(I285)/P285,"нет базы"))</f>
        <v/>
      </c>
      <c r="K285" s="17" t="str">
        <f>IF(E285&lt;&gt;"ОК","",IF(I285&lt;0,"Недостача",IF(I285&gt;0,"Излишек","Совпадает")))</f>
        <v/>
      </c>
      <c r="L285" s="18" t="str">
        <f>IF(E285&lt;&gt;"ОК","",ROUND(SUMIFS('Движения'!$F$6:$F$5005,'Движения'!$B$6:$B$5005,B285,'Движения'!$C$6:$C$5005,"Корректировка остатка",'Движения'!$A$6:$A$5005,"&gt;="&amp;Q285,'Движения'!$A$6:$A$5005,"&lt;"&amp;(Q285+1)),6))</f>
        <v/>
      </c>
      <c r="M285" s="18" t="str">
        <f>IF(E285&lt;&gt;"ОК","",ROUND(I285-L285,6))</f>
        <v/>
      </c>
      <c r="N285" s="15" t="str">
        <f>IF(E285&lt;&gt;"ОК","",IF(AND(I285=0,L285=0),"Корректировка не нужна",IF(M285=0,"Корректировка внесена",IF(L285=0,"Внесите корректировку на "&amp;DAY(Q285)&amp;"."&amp;MONTH(Q285)&amp;"."&amp;YEAR(Q285)&amp;": "&amp;IF(M285&gt;0,"+","")&amp;M285&amp;" "&amp;G285,"Проверьте корректировки: внесено "&amp;L285&amp;", нужно "&amp;I285&amp;" "&amp;G285))))</f>
        <v/>
      </c>
      <c r="O285" s="22" t="str">
        <f>IF(E285&lt;&gt;"ОК","",IF(SUMPRODUCT(MAX(($B$6:$B$1005=B285)*($Q$6:$Q$1005&lt;Q285)*($E$6:$E$1005="ОК")*$Q$6:$Q$1005))&gt;0,SUMPRODUCT(MAX(($B$6:$B$1005=B285)*($Q$6:$Q$1005&lt;Q285)*($E$6:$E$1005="ОК")*$Q$6:$Q$1005))+1,INT('Номенклатура'!$C$2)))</f>
        <v/>
      </c>
      <c r="P285" s="18" t="str">
        <f>IF(E285&lt;&gt;"ОК","",-(SUMIFS('Движения'!$F$6:$F$5005,'Движения'!$B$6:$B$5005,B285,'Движения'!$C$6:$C$5005,"Расход",'Движения'!$A$6:$A$5005,"&gt;="&amp;O285,'Движения'!$A$6:$A$5005,"&lt;"&amp;(Q285+1))+SUMIFS('Движения'!$F$6:$F$5005,'Движения'!$B$6:$B$5005,B285,'Движения'!$C$6:$C$5005,"Списание",'Движения'!$A$6:$A$5005,"&gt;="&amp;O285,'Движения'!$A$6:$A$5005,"&lt;"&amp;(Q285+1))))</f>
        <v/>
      </c>
      <c r="Q285" s="18" t="str">
        <f>IF(ISNUMBER(A285),INT(A285),0)</f>
        <v/>
      </c>
    </row>
    <row r="286" spans="1:17" x14ac:dyDescent="0.25">
      <c r="A286" s="16"/>
      <c r="B286" s="13"/>
      <c r="C286" s="14"/>
      <c r="D286" s="13"/>
      <c r="E286" s="15" t="str">
        <f>IF(COUNTA(A286:D286)=0,"",IF(NOT(ISNUMBER(A286)),"Укажите дату",IF(B286="","Укажите код",IF(NOT(AND(ISTEXT(B286),LEN(B286)&gt;0,LEN(B286)&lt;=30,ISNUMBER(FIND(LEFT(B286,1),"ABCDEFGHIJKLMNOPQRSTUVWXYZ")),SUMPRODUCT((MID(B286,{1,2,3,4,5,6,7,8,9,10,11,12,13,14,15,16,17,18,19,20,21,22,23,24,25,26,27,28,29,30},1)&lt;&gt;"")*ISERROR(FIND(MID(B286,{1,2,3,4,5,6,7,8,9,10,11,12,13,14,15,16,17,18,19,20,21,22,23,24,25,26,27,28,29,30},1),"ABCDEFGHIJKLMNOPQRSTUVWXYZ0123456789-_")))=0,ISERROR(VALUE(B286)))),"Недопустимый код: только латинские буквы A-Z в верхнем регистре, цифры, - и _; начало с буквы, до 30 символов (например MILK-001)",IF(SUMPRODUCT(--EXACT('Номенклатура'!$A$6:$A$205,B286))=0,"Код не найден",IF(SUMPRODUCT(--EXACT('Номенклатура'!$A$6:$A$205,B286))&gt;1,"Код повторяется в номенклатуре",IF(NOT(ISNUMBER(C286)),"Укажите фактическое количество",IF(C286&lt;0,"Факт не может быть меньше нуля",IF(NOT(ISNUMBER('Номенклатура'!$C$2)),"Укажите дату начала учёта",IF(Q286&lt;INT('Номенклатура'!$C$2),"Дата раньше начала учёта","ОК"))))))))))</f>
        <v/>
      </c>
      <c r="F286" s="15" t="str">
        <f>IF(E286&lt;&gt;"ОК","",INDEX('Номенклатура'!$B$6:$B$205,SUMPRODUCT(EXACT('Номенклатура'!$A$6:$A$205,B286)*(ROW('Номенклатура'!$A$6:$A$205)-5)))&amp;"")</f>
        <v/>
      </c>
      <c r="G286" s="17" t="str">
        <f>IF(E286&lt;&gt;"ОК","",INDEX('Номенклатура'!$D$6:$D$205,SUMPRODUCT(EXACT('Номенклатура'!$A$6:$A$205,B286)*(ROW('Номенклатура'!$A$6:$A$205)-5)))&amp;"")</f>
        <v/>
      </c>
      <c r="H286" s="18" t="str">
        <f>IF(E286&lt;&gt;"ОК","",ROUND(N(INDEX('Номенклатура'!$F$6:$F$205,SUMPRODUCT(EXACT('Номенклатура'!$A$6:$A$205,B286)*(ROW('Номенклатура'!$A$6:$A$205)-5))))+SUMIFS('Движения'!$F$6:$F$5005,'Движения'!$B$6:$B$5005,B286,'Движения'!$A$6:$A$5005,"&lt;"&amp;(Q286+1))-SUMIFS('Движения'!$F$6:$F$5005,'Движения'!$B$6:$B$5005,B286,'Движения'!$C$6:$C$5005,"Корректировка остатка",'Движения'!$A$6:$A$5005,"&gt;="&amp;Q286,'Движения'!$A$6:$A$5005,"&lt;"&amp;(Q286+1)),6))</f>
        <v/>
      </c>
      <c r="I286" s="18" t="str">
        <f>IF(E286&lt;&gt;"ОК","",ROUND(C286-H286,6))</f>
        <v/>
      </c>
      <c r="J286" s="21" t="str">
        <f>IF(E286&lt;&gt;"ОК","",IF(P286&gt;0,ABS(I286)/P286,"нет базы"))</f>
        <v/>
      </c>
      <c r="K286" s="17" t="str">
        <f>IF(E286&lt;&gt;"ОК","",IF(I286&lt;0,"Недостача",IF(I286&gt;0,"Излишек","Совпадает")))</f>
        <v/>
      </c>
      <c r="L286" s="18" t="str">
        <f>IF(E286&lt;&gt;"ОК","",ROUND(SUMIFS('Движения'!$F$6:$F$5005,'Движения'!$B$6:$B$5005,B286,'Движения'!$C$6:$C$5005,"Корректировка остатка",'Движения'!$A$6:$A$5005,"&gt;="&amp;Q286,'Движения'!$A$6:$A$5005,"&lt;"&amp;(Q286+1)),6))</f>
        <v/>
      </c>
      <c r="M286" s="18" t="str">
        <f>IF(E286&lt;&gt;"ОК","",ROUND(I286-L286,6))</f>
        <v/>
      </c>
      <c r="N286" s="15" t="str">
        <f>IF(E286&lt;&gt;"ОК","",IF(AND(I286=0,L286=0),"Корректировка не нужна",IF(M286=0,"Корректировка внесена",IF(L286=0,"Внесите корректировку на "&amp;DAY(Q286)&amp;"."&amp;MONTH(Q286)&amp;"."&amp;YEAR(Q286)&amp;": "&amp;IF(M286&gt;0,"+","")&amp;M286&amp;" "&amp;G286,"Проверьте корректировки: внесено "&amp;L286&amp;", нужно "&amp;I286&amp;" "&amp;G286))))</f>
        <v/>
      </c>
      <c r="O286" s="22" t="str">
        <f>IF(E286&lt;&gt;"ОК","",IF(SUMPRODUCT(MAX(($B$6:$B$1005=B286)*($Q$6:$Q$1005&lt;Q286)*($E$6:$E$1005="ОК")*$Q$6:$Q$1005))&gt;0,SUMPRODUCT(MAX(($B$6:$B$1005=B286)*($Q$6:$Q$1005&lt;Q286)*($E$6:$E$1005="ОК")*$Q$6:$Q$1005))+1,INT('Номенклатура'!$C$2)))</f>
        <v/>
      </c>
      <c r="P286" s="18" t="str">
        <f>IF(E286&lt;&gt;"ОК","",-(SUMIFS('Движения'!$F$6:$F$5005,'Движения'!$B$6:$B$5005,B286,'Движения'!$C$6:$C$5005,"Расход",'Движения'!$A$6:$A$5005,"&gt;="&amp;O286,'Движения'!$A$6:$A$5005,"&lt;"&amp;(Q286+1))+SUMIFS('Движения'!$F$6:$F$5005,'Движения'!$B$6:$B$5005,B286,'Движения'!$C$6:$C$5005,"Списание",'Движения'!$A$6:$A$5005,"&gt;="&amp;O286,'Движения'!$A$6:$A$5005,"&lt;"&amp;(Q286+1))))</f>
        <v/>
      </c>
      <c r="Q286" s="18" t="str">
        <f>IF(ISNUMBER(A286),INT(A286),0)</f>
        <v/>
      </c>
    </row>
    <row r="287" spans="1:17" x14ac:dyDescent="0.25">
      <c r="A287" s="16"/>
      <c r="B287" s="13"/>
      <c r="C287" s="14"/>
      <c r="D287" s="13"/>
      <c r="E287" s="15" t="str">
        <f>IF(COUNTA(A287:D287)=0,"",IF(NOT(ISNUMBER(A287)),"Укажите дату",IF(B287="","Укажите код",IF(NOT(AND(ISTEXT(B287),LEN(B287)&gt;0,LEN(B287)&lt;=30,ISNUMBER(FIND(LEFT(B287,1),"ABCDEFGHIJKLMNOPQRSTUVWXYZ")),SUMPRODUCT((MID(B287,{1,2,3,4,5,6,7,8,9,10,11,12,13,14,15,16,17,18,19,20,21,22,23,24,25,26,27,28,29,30},1)&lt;&gt;"")*ISERROR(FIND(MID(B287,{1,2,3,4,5,6,7,8,9,10,11,12,13,14,15,16,17,18,19,20,21,22,23,24,25,26,27,28,29,30},1),"ABCDEFGHIJKLMNOPQRSTUVWXYZ0123456789-_")))=0,ISERROR(VALUE(B287)))),"Недопустимый код: только латинские буквы A-Z в верхнем регистре, цифры, - и _; начало с буквы, до 30 символов (например MILK-001)",IF(SUMPRODUCT(--EXACT('Номенклатура'!$A$6:$A$205,B287))=0,"Код не найден",IF(SUMPRODUCT(--EXACT('Номенклатура'!$A$6:$A$205,B287))&gt;1,"Код повторяется в номенклатуре",IF(NOT(ISNUMBER(C287)),"Укажите фактическое количество",IF(C287&lt;0,"Факт не может быть меньше нуля",IF(NOT(ISNUMBER('Номенклатура'!$C$2)),"Укажите дату начала учёта",IF(Q287&lt;INT('Номенклатура'!$C$2),"Дата раньше начала учёта","ОК"))))))))))</f>
        <v/>
      </c>
      <c r="F287" s="15" t="str">
        <f>IF(E287&lt;&gt;"ОК","",INDEX('Номенклатура'!$B$6:$B$205,SUMPRODUCT(EXACT('Номенклатура'!$A$6:$A$205,B287)*(ROW('Номенклатура'!$A$6:$A$205)-5)))&amp;"")</f>
        <v/>
      </c>
      <c r="G287" s="17" t="str">
        <f>IF(E287&lt;&gt;"ОК","",INDEX('Номенклатура'!$D$6:$D$205,SUMPRODUCT(EXACT('Номенклатура'!$A$6:$A$205,B287)*(ROW('Номенклатура'!$A$6:$A$205)-5)))&amp;"")</f>
        <v/>
      </c>
      <c r="H287" s="18" t="str">
        <f>IF(E287&lt;&gt;"ОК","",ROUND(N(INDEX('Номенклатура'!$F$6:$F$205,SUMPRODUCT(EXACT('Номенклатура'!$A$6:$A$205,B287)*(ROW('Номенклатура'!$A$6:$A$205)-5))))+SUMIFS('Движения'!$F$6:$F$5005,'Движения'!$B$6:$B$5005,B287,'Движения'!$A$6:$A$5005,"&lt;"&amp;(Q287+1))-SUMIFS('Движения'!$F$6:$F$5005,'Движения'!$B$6:$B$5005,B287,'Движения'!$C$6:$C$5005,"Корректировка остатка",'Движения'!$A$6:$A$5005,"&gt;="&amp;Q287,'Движения'!$A$6:$A$5005,"&lt;"&amp;(Q287+1)),6))</f>
        <v/>
      </c>
      <c r="I287" s="18" t="str">
        <f>IF(E287&lt;&gt;"ОК","",ROUND(C287-H287,6))</f>
        <v/>
      </c>
      <c r="J287" s="21" t="str">
        <f>IF(E287&lt;&gt;"ОК","",IF(P287&gt;0,ABS(I287)/P287,"нет базы"))</f>
        <v/>
      </c>
      <c r="K287" s="17" t="str">
        <f>IF(E287&lt;&gt;"ОК","",IF(I287&lt;0,"Недостача",IF(I287&gt;0,"Излишек","Совпадает")))</f>
        <v/>
      </c>
      <c r="L287" s="18" t="str">
        <f>IF(E287&lt;&gt;"ОК","",ROUND(SUMIFS('Движения'!$F$6:$F$5005,'Движения'!$B$6:$B$5005,B287,'Движения'!$C$6:$C$5005,"Корректировка остатка",'Движения'!$A$6:$A$5005,"&gt;="&amp;Q287,'Движения'!$A$6:$A$5005,"&lt;"&amp;(Q287+1)),6))</f>
        <v/>
      </c>
      <c r="M287" s="18" t="str">
        <f>IF(E287&lt;&gt;"ОК","",ROUND(I287-L287,6))</f>
        <v/>
      </c>
      <c r="N287" s="15" t="str">
        <f>IF(E287&lt;&gt;"ОК","",IF(AND(I287=0,L287=0),"Корректировка не нужна",IF(M287=0,"Корректировка внесена",IF(L287=0,"Внесите корректировку на "&amp;DAY(Q287)&amp;"."&amp;MONTH(Q287)&amp;"."&amp;YEAR(Q287)&amp;": "&amp;IF(M287&gt;0,"+","")&amp;M287&amp;" "&amp;G287,"Проверьте корректировки: внесено "&amp;L287&amp;", нужно "&amp;I287&amp;" "&amp;G287))))</f>
        <v/>
      </c>
      <c r="O287" s="22" t="str">
        <f>IF(E287&lt;&gt;"ОК","",IF(SUMPRODUCT(MAX(($B$6:$B$1005=B287)*($Q$6:$Q$1005&lt;Q287)*($E$6:$E$1005="ОК")*$Q$6:$Q$1005))&gt;0,SUMPRODUCT(MAX(($B$6:$B$1005=B287)*($Q$6:$Q$1005&lt;Q287)*($E$6:$E$1005="ОК")*$Q$6:$Q$1005))+1,INT('Номенклатура'!$C$2)))</f>
        <v/>
      </c>
      <c r="P287" s="18" t="str">
        <f>IF(E287&lt;&gt;"ОК","",-(SUMIFS('Движения'!$F$6:$F$5005,'Движения'!$B$6:$B$5005,B287,'Движения'!$C$6:$C$5005,"Расход",'Движения'!$A$6:$A$5005,"&gt;="&amp;O287,'Движения'!$A$6:$A$5005,"&lt;"&amp;(Q287+1))+SUMIFS('Движения'!$F$6:$F$5005,'Движения'!$B$6:$B$5005,B287,'Движения'!$C$6:$C$5005,"Списание",'Движения'!$A$6:$A$5005,"&gt;="&amp;O287,'Движения'!$A$6:$A$5005,"&lt;"&amp;(Q287+1))))</f>
        <v/>
      </c>
      <c r="Q287" s="18" t="str">
        <f>IF(ISNUMBER(A287),INT(A287),0)</f>
        <v/>
      </c>
    </row>
    <row r="288" spans="1:17" x14ac:dyDescent="0.25">
      <c r="A288" s="16"/>
      <c r="B288" s="13"/>
      <c r="C288" s="14"/>
      <c r="D288" s="13"/>
      <c r="E288" s="15" t="str">
        <f>IF(COUNTA(A288:D288)=0,"",IF(NOT(ISNUMBER(A288)),"Укажите дату",IF(B288="","Укажите код",IF(NOT(AND(ISTEXT(B288),LEN(B288)&gt;0,LEN(B288)&lt;=30,ISNUMBER(FIND(LEFT(B288,1),"ABCDEFGHIJKLMNOPQRSTUVWXYZ")),SUMPRODUCT((MID(B288,{1,2,3,4,5,6,7,8,9,10,11,12,13,14,15,16,17,18,19,20,21,22,23,24,25,26,27,28,29,30},1)&lt;&gt;"")*ISERROR(FIND(MID(B288,{1,2,3,4,5,6,7,8,9,10,11,12,13,14,15,16,17,18,19,20,21,22,23,24,25,26,27,28,29,30},1),"ABCDEFGHIJKLMNOPQRSTUVWXYZ0123456789-_")))=0,ISERROR(VALUE(B288)))),"Недопустимый код: только латинские буквы A-Z в верхнем регистре, цифры, - и _; начало с буквы, до 30 символов (например MILK-001)",IF(SUMPRODUCT(--EXACT('Номенклатура'!$A$6:$A$205,B288))=0,"Код не найден",IF(SUMPRODUCT(--EXACT('Номенклатура'!$A$6:$A$205,B288))&gt;1,"Код повторяется в номенклатуре",IF(NOT(ISNUMBER(C288)),"Укажите фактическое количество",IF(C288&lt;0,"Факт не может быть меньше нуля",IF(NOT(ISNUMBER('Номенклатура'!$C$2)),"Укажите дату начала учёта",IF(Q288&lt;INT('Номенклатура'!$C$2),"Дата раньше начала учёта","ОК"))))))))))</f>
        <v/>
      </c>
      <c r="F288" s="15" t="str">
        <f>IF(E288&lt;&gt;"ОК","",INDEX('Номенклатура'!$B$6:$B$205,SUMPRODUCT(EXACT('Номенклатура'!$A$6:$A$205,B288)*(ROW('Номенклатура'!$A$6:$A$205)-5)))&amp;"")</f>
        <v/>
      </c>
      <c r="G288" s="17" t="str">
        <f>IF(E288&lt;&gt;"ОК","",INDEX('Номенклатура'!$D$6:$D$205,SUMPRODUCT(EXACT('Номенклатура'!$A$6:$A$205,B288)*(ROW('Номенклатура'!$A$6:$A$205)-5)))&amp;"")</f>
        <v/>
      </c>
      <c r="H288" s="18" t="str">
        <f>IF(E288&lt;&gt;"ОК","",ROUND(N(INDEX('Номенклатура'!$F$6:$F$205,SUMPRODUCT(EXACT('Номенклатура'!$A$6:$A$205,B288)*(ROW('Номенклатура'!$A$6:$A$205)-5))))+SUMIFS('Движения'!$F$6:$F$5005,'Движения'!$B$6:$B$5005,B288,'Движения'!$A$6:$A$5005,"&lt;"&amp;(Q288+1))-SUMIFS('Движения'!$F$6:$F$5005,'Движения'!$B$6:$B$5005,B288,'Движения'!$C$6:$C$5005,"Корректировка остатка",'Движения'!$A$6:$A$5005,"&gt;="&amp;Q288,'Движения'!$A$6:$A$5005,"&lt;"&amp;(Q288+1)),6))</f>
        <v/>
      </c>
      <c r="I288" s="18" t="str">
        <f>IF(E288&lt;&gt;"ОК","",ROUND(C288-H288,6))</f>
        <v/>
      </c>
      <c r="J288" s="21" t="str">
        <f>IF(E288&lt;&gt;"ОК","",IF(P288&gt;0,ABS(I288)/P288,"нет базы"))</f>
        <v/>
      </c>
      <c r="K288" s="17" t="str">
        <f>IF(E288&lt;&gt;"ОК","",IF(I288&lt;0,"Недостача",IF(I288&gt;0,"Излишек","Совпадает")))</f>
        <v/>
      </c>
      <c r="L288" s="18" t="str">
        <f>IF(E288&lt;&gt;"ОК","",ROUND(SUMIFS('Движения'!$F$6:$F$5005,'Движения'!$B$6:$B$5005,B288,'Движения'!$C$6:$C$5005,"Корректировка остатка",'Движения'!$A$6:$A$5005,"&gt;="&amp;Q288,'Движения'!$A$6:$A$5005,"&lt;"&amp;(Q288+1)),6))</f>
        <v/>
      </c>
      <c r="M288" s="18" t="str">
        <f>IF(E288&lt;&gt;"ОК","",ROUND(I288-L288,6))</f>
        <v/>
      </c>
      <c r="N288" s="15" t="str">
        <f>IF(E288&lt;&gt;"ОК","",IF(AND(I288=0,L288=0),"Корректировка не нужна",IF(M288=0,"Корректировка внесена",IF(L288=0,"Внесите корректировку на "&amp;DAY(Q288)&amp;"."&amp;MONTH(Q288)&amp;"."&amp;YEAR(Q288)&amp;": "&amp;IF(M288&gt;0,"+","")&amp;M288&amp;" "&amp;G288,"Проверьте корректировки: внесено "&amp;L288&amp;", нужно "&amp;I288&amp;" "&amp;G288))))</f>
        <v/>
      </c>
      <c r="O288" s="22" t="str">
        <f>IF(E288&lt;&gt;"ОК","",IF(SUMPRODUCT(MAX(($B$6:$B$1005=B288)*($Q$6:$Q$1005&lt;Q288)*($E$6:$E$1005="ОК")*$Q$6:$Q$1005))&gt;0,SUMPRODUCT(MAX(($B$6:$B$1005=B288)*($Q$6:$Q$1005&lt;Q288)*($E$6:$E$1005="ОК")*$Q$6:$Q$1005))+1,INT('Номенклатура'!$C$2)))</f>
        <v/>
      </c>
      <c r="P288" s="18" t="str">
        <f>IF(E288&lt;&gt;"ОК","",-(SUMIFS('Движения'!$F$6:$F$5005,'Движения'!$B$6:$B$5005,B288,'Движения'!$C$6:$C$5005,"Расход",'Движения'!$A$6:$A$5005,"&gt;="&amp;O288,'Движения'!$A$6:$A$5005,"&lt;"&amp;(Q288+1))+SUMIFS('Движения'!$F$6:$F$5005,'Движения'!$B$6:$B$5005,B288,'Движения'!$C$6:$C$5005,"Списание",'Движения'!$A$6:$A$5005,"&gt;="&amp;O288,'Движения'!$A$6:$A$5005,"&lt;"&amp;(Q288+1))))</f>
        <v/>
      </c>
      <c r="Q288" s="18" t="str">
        <f>IF(ISNUMBER(A288),INT(A288),0)</f>
        <v/>
      </c>
    </row>
    <row r="289" spans="1:17" x14ac:dyDescent="0.25">
      <c r="A289" s="16"/>
      <c r="B289" s="13"/>
      <c r="C289" s="14"/>
      <c r="D289" s="13"/>
      <c r="E289" s="15" t="str">
        <f>IF(COUNTA(A289:D289)=0,"",IF(NOT(ISNUMBER(A289)),"Укажите дату",IF(B289="","Укажите код",IF(NOT(AND(ISTEXT(B289),LEN(B289)&gt;0,LEN(B289)&lt;=30,ISNUMBER(FIND(LEFT(B289,1),"ABCDEFGHIJKLMNOPQRSTUVWXYZ")),SUMPRODUCT((MID(B289,{1,2,3,4,5,6,7,8,9,10,11,12,13,14,15,16,17,18,19,20,21,22,23,24,25,26,27,28,29,30},1)&lt;&gt;"")*ISERROR(FIND(MID(B289,{1,2,3,4,5,6,7,8,9,10,11,12,13,14,15,16,17,18,19,20,21,22,23,24,25,26,27,28,29,30},1),"ABCDEFGHIJKLMNOPQRSTUVWXYZ0123456789-_")))=0,ISERROR(VALUE(B289)))),"Недопустимый код: только латинские буквы A-Z в верхнем регистре, цифры, - и _; начало с буквы, до 30 символов (например MILK-001)",IF(SUMPRODUCT(--EXACT('Номенклатура'!$A$6:$A$205,B289))=0,"Код не найден",IF(SUMPRODUCT(--EXACT('Номенклатура'!$A$6:$A$205,B289))&gt;1,"Код повторяется в номенклатуре",IF(NOT(ISNUMBER(C289)),"Укажите фактическое количество",IF(C289&lt;0,"Факт не может быть меньше нуля",IF(NOT(ISNUMBER('Номенклатура'!$C$2)),"Укажите дату начала учёта",IF(Q289&lt;INT('Номенклатура'!$C$2),"Дата раньше начала учёта","ОК"))))))))))</f>
        <v/>
      </c>
      <c r="F289" s="15" t="str">
        <f>IF(E289&lt;&gt;"ОК","",INDEX('Номенклатура'!$B$6:$B$205,SUMPRODUCT(EXACT('Номенклатура'!$A$6:$A$205,B289)*(ROW('Номенклатура'!$A$6:$A$205)-5)))&amp;"")</f>
        <v/>
      </c>
      <c r="G289" s="17" t="str">
        <f>IF(E289&lt;&gt;"ОК","",INDEX('Номенклатура'!$D$6:$D$205,SUMPRODUCT(EXACT('Номенклатура'!$A$6:$A$205,B289)*(ROW('Номенклатура'!$A$6:$A$205)-5)))&amp;"")</f>
        <v/>
      </c>
      <c r="H289" s="18" t="str">
        <f>IF(E289&lt;&gt;"ОК","",ROUND(N(INDEX('Номенклатура'!$F$6:$F$205,SUMPRODUCT(EXACT('Номенклатура'!$A$6:$A$205,B289)*(ROW('Номенклатура'!$A$6:$A$205)-5))))+SUMIFS('Движения'!$F$6:$F$5005,'Движения'!$B$6:$B$5005,B289,'Движения'!$A$6:$A$5005,"&lt;"&amp;(Q289+1))-SUMIFS('Движения'!$F$6:$F$5005,'Движения'!$B$6:$B$5005,B289,'Движения'!$C$6:$C$5005,"Корректировка остатка",'Движения'!$A$6:$A$5005,"&gt;="&amp;Q289,'Движения'!$A$6:$A$5005,"&lt;"&amp;(Q289+1)),6))</f>
        <v/>
      </c>
      <c r="I289" s="18" t="str">
        <f>IF(E289&lt;&gt;"ОК","",ROUND(C289-H289,6))</f>
        <v/>
      </c>
      <c r="J289" s="21" t="str">
        <f>IF(E289&lt;&gt;"ОК","",IF(P289&gt;0,ABS(I289)/P289,"нет базы"))</f>
        <v/>
      </c>
      <c r="K289" s="17" t="str">
        <f>IF(E289&lt;&gt;"ОК","",IF(I289&lt;0,"Недостача",IF(I289&gt;0,"Излишек","Совпадает")))</f>
        <v/>
      </c>
      <c r="L289" s="18" t="str">
        <f>IF(E289&lt;&gt;"ОК","",ROUND(SUMIFS('Движения'!$F$6:$F$5005,'Движения'!$B$6:$B$5005,B289,'Движения'!$C$6:$C$5005,"Корректировка остатка",'Движения'!$A$6:$A$5005,"&gt;="&amp;Q289,'Движения'!$A$6:$A$5005,"&lt;"&amp;(Q289+1)),6))</f>
        <v/>
      </c>
      <c r="M289" s="18" t="str">
        <f>IF(E289&lt;&gt;"ОК","",ROUND(I289-L289,6))</f>
        <v/>
      </c>
      <c r="N289" s="15" t="str">
        <f>IF(E289&lt;&gt;"ОК","",IF(AND(I289=0,L289=0),"Корректировка не нужна",IF(M289=0,"Корректировка внесена",IF(L289=0,"Внесите корректировку на "&amp;DAY(Q289)&amp;"."&amp;MONTH(Q289)&amp;"."&amp;YEAR(Q289)&amp;": "&amp;IF(M289&gt;0,"+","")&amp;M289&amp;" "&amp;G289,"Проверьте корректировки: внесено "&amp;L289&amp;", нужно "&amp;I289&amp;" "&amp;G289))))</f>
        <v/>
      </c>
      <c r="O289" s="22" t="str">
        <f>IF(E289&lt;&gt;"ОК","",IF(SUMPRODUCT(MAX(($B$6:$B$1005=B289)*($Q$6:$Q$1005&lt;Q289)*($E$6:$E$1005="ОК")*$Q$6:$Q$1005))&gt;0,SUMPRODUCT(MAX(($B$6:$B$1005=B289)*($Q$6:$Q$1005&lt;Q289)*($E$6:$E$1005="ОК")*$Q$6:$Q$1005))+1,INT('Номенклатура'!$C$2)))</f>
        <v/>
      </c>
      <c r="P289" s="18" t="str">
        <f>IF(E289&lt;&gt;"ОК","",-(SUMIFS('Движения'!$F$6:$F$5005,'Движения'!$B$6:$B$5005,B289,'Движения'!$C$6:$C$5005,"Расход",'Движения'!$A$6:$A$5005,"&gt;="&amp;O289,'Движения'!$A$6:$A$5005,"&lt;"&amp;(Q289+1))+SUMIFS('Движения'!$F$6:$F$5005,'Движения'!$B$6:$B$5005,B289,'Движения'!$C$6:$C$5005,"Списание",'Движения'!$A$6:$A$5005,"&gt;="&amp;O289,'Движения'!$A$6:$A$5005,"&lt;"&amp;(Q289+1))))</f>
        <v/>
      </c>
      <c r="Q289" s="18" t="str">
        <f>IF(ISNUMBER(A289),INT(A289),0)</f>
        <v/>
      </c>
    </row>
    <row r="290" spans="1:17" x14ac:dyDescent="0.25">
      <c r="A290" s="16"/>
      <c r="B290" s="13"/>
      <c r="C290" s="14"/>
      <c r="D290" s="13"/>
      <c r="E290" s="15" t="str">
        <f>IF(COUNTA(A290:D290)=0,"",IF(NOT(ISNUMBER(A290)),"Укажите дату",IF(B290="","Укажите код",IF(NOT(AND(ISTEXT(B290),LEN(B290)&gt;0,LEN(B290)&lt;=30,ISNUMBER(FIND(LEFT(B290,1),"ABCDEFGHIJKLMNOPQRSTUVWXYZ")),SUMPRODUCT((MID(B290,{1,2,3,4,5,6,7,8,9,10,11,12,13,14,15,16,17,18,19,20,21,22,23,24,25,26,27,28,29,30},1)&lt;&gt;"")*ISERROR(FIND(MID(B290,{1,2,3,4,5,6,7,8,9,10,11,12,13,14,15,16,17,18,19,20,21,22,23,24,25,26,27,28,29,30},1),"ABCDEFGHIJKLMNOPQRSTUVWXYZ0123456789-_")))=0,ISERROR(VALUE(B290)))),"Недопустимый код: только латинские буквы A-Z в верхнем регистре, цифры, - и _; начало с буквы, до 30 символов (например MILK-001)",IF(SUMPRODUCT(--EXACT('Номенклатура'!$A$6:$A$205,B290))=0,"Код не найден",IF(SUMPRODUCT(--EXACT('Номенклатура'!$A$6:$A$205,B290))&gt;1,"Код повторяется в номенклатуре",IF(NOT(ISNUMBER(C290)),"Укажите фактическое количество",IF(C290&lt;0,"Факт не может быть меньше нуля",IF(NOT(ISNUMBER('Номенклатура'!$C$2)),"Укажите дату начала учёта",IF(Q290&lt;INT('Номенклатура'!$C$2),"Дата раньше начала учёта","ОК"))))))))))</f>
        <v/>
      </c>
      <c r="F290" s="15" t="str">
        <f>IF(E290&lt;&gt;"ОК","",INDEX('Номенклатура'!$B$6:$B$205,SUMPRODUCT(EXACT('Номенклатура'!$A$6:$A$205,B290)*(ROW('Номенклатура'!$A$6:$A$205)-5)))&amp;"")</f>
        <v/>
      </c>
      <c r="G290" s="17" t="str">
        <f>IF(E290&lt;&gt;"ОК","",INDEX('Номенклатура'!$D$6:$D$205,SUMPRODUCT(EXACT('Номенклатура'!$A$6:$A$205,B290)*(ROW('Номенклатура'!$A$6:$A$205)-5)))&amp;"")</f>
        <v/>
      </c>
      <c r="H290" s="18" t="str">
        <f>IF(E290&lt;&gt;"ОК","",ROUND(N(INDEX('Номенклатура'!$F$6:$F$205,SUMPRODUCT(EXACT('Номенклатура'!$A$6:$A$205,B290)*(ROW('Номенклатура'!$A$6:$A$205)-5))))+SUMIFS('Движения'!$F$6:$F$5005,'Движения'!$B$6:$B$5005,B290,'Движения'!$A$6:$A$5005,"&lt;"&amp;(Q290+1))-SUMIFS('Движения'!$F$6:$F$5005,'Движения'!$B$6:$B$5005,B290,'Движения'!$C$6:$C$5005,"Корректировка остатка",'Движения'!$A$6:$A$5005,"&gt;="&amp;Q290,'Движения'!$A$6:$A$5005,"&lt;"&amp;(Q290+1)),6))</f>
        <v/>
      </c>
      <c r="I290" s="18" t="str">
        <f>IF(E290&lt;&gt;"ОК","",ROUND(C290-H290,6))</f>
        <v/>
      </c>
      <c r="J290" s="21" t="str">
        <f>IF(E290&lt;&gt;"ОК","",IF(P290&gt;0,ABS(I290)/P290,"нет базы"))</f>
        <v/>
      </c>
      <c r="K290" s="17" t="str">
        <f>IF(E290&lt;&gt;"ОК","",IF(I290&lt;0,"Недостача",IF(I290&gt;0,"Излишек","Совпадает")))</f>
        <v/>
      </c>
      <c r="L290" s="18" t="str">
        <f>IF(E290&lt;&gt;"ОК","",ROUND(SUMIFS('Движения'!$F$6:$F$5005,'Движения'!$B$6:$B$5005,B290,'Движения'!$C$6:$C$5005,"Корректировка остатка",'Движения'!$A$6:$A$5005,"&gt;="&amp;Q290,'Движения'!$A$6:$A$5005,"&lt;"&amp;(Q290+1)),6))</f>
        <v/>
      </c>
      <c r="M290" s="18" t="str">
        <f>IF(E290&lt;&gt;"ОК","",ROUND(I290-L290,6))</f>
        <v/>
      </c>
      <c r="N290" s="15" t="str">
        <f>IF(E290&lt;&gt;"ОК","",IF(AND(I290=0,L290=0),"Корректировка не нужна",IF(M290=0,"Корректировка внесена",IF(L290=0,"Внесите корректировку на "&amp;DAY(Q290)&amp;"."&amp;MONTH(Q290)&amp;"."&amp;YEAR(Q290)&amp;": "&amp;IF(M290&gt;0,"+","")&amp;M290&amp;" "&amp;G290,"Проверьте корректировки: внесено "&amp;L290&amp;", нужно "&amp;I290&amp;" "&amp;G290))))</f>
        <v/>
      </c>
      <c r="O290" s="22" t="str">
        <f>IF(E290&lt;&gt;"ОК","",IF(SUMPRODUCT(MAX(($B$6:$B$1005=B290)*($Q$6:$Q$1005&lt;Q290)*($E$6:$E$1005="ОК")*$Q$6:$Q$1005))&gt;0,SUMPRODUCT(MAX(($B$6:$B$1005=B290)*($Q$6:$Q$1005&lt;Q290)*($E$6:$E$1005="ОК")*$Q$6:$Q$1005))+1,INT('Номенклатура'!$C$2)))</f>
        <v/>
      </c>
      <c r="P290" s="18" t="str">
        <f>IF(E290&lt;&gt;"ОК","",-(SUMIFS('Движения'!$F$6:$F$5005,'Движения'!$B$6:$B$5005,B290,'Движения'!$C$6:$C$5005,"Расход",'Движения'!$A$6:$A$5005,"&gt;="&amp;O290,'Движения'!$A$6:$A$5005,"&lt;"&amp;(Q290+1))+SUMIFS('Движения'!$F$6:$F$5005,'Движения'!$B$6:$B$5005,B290,'Движения'!$C$6:$C$5005,"Списание",'Движения'!$A$6:$A$5005,"&gt;="&amp;O290,'Движения'!$A$6:$A$5005,"&lt;"&amp;(Q290+1))))</f>
        <v/>
      </c>
      <c r="Q290" s="18" t="str">
        <f>IF(ISNUMBER(A290),INT(A290),0)</f>
        <v/>
      </c>
    </row>
    <row r="291" spans="1:17" x14ac:dyDescent="0.25">
      <c r="A291" s="16"/>
      <c r="B291" s="13"/>
      <c r="C291" s="14"/>
      <c r="D291" s="13"/>
      <c r="E291" s="15" t="str">
        <f>IF(COUNTA(A291:D291)=0,"",IF(NOT(ISNUMBER(A291)),"Укажите дату",IF(B291="","Укажите код",IF(NOT(AND(ISTEXT(B291),LEN(B291)&gt;0,LEN(B291)&lt;=30,ISNUMBER(FIND(LEFT(B291,1),"ABCDEFGHIJKLMNOPQRSTUVWXYZ")),SUMPRODUCT((MID(B291,{1,2,3,4,5,6,7,8,9,10,11,12,13,14,15,16,17,18,19,20,21,22,23,24,25,26,27,28,29,30},1)&lt;&gt;"")*ISERROR(FIND(MID(B291,{1,2,3,4,5,6,7,8,9,10,11,12,13,14,15,16,17,18,19,20,21,22,23,24,25,26,27,28,29,30},1),"ABCDEFGHIJKLMNOPQRSTUVWXYZ0123456789-_")))=0,ISERROR(VALUE(B291)))),"Недопустимый код: только латинские буквы A-Z в верхнем регистре, цифры, - и _; начало с буквы, до 30 символов (например MILK-001)",IF(SUMPRODUCT(--EXACT('Номенклатура'!$A$6:$A$205,B291))=0,"Код не найден",IF(SUMPRODUCT(--EXACT('Номенклатура'!$A$6:$A$205,B291))&gt;1,"Код повторяется в номенклатуре",IF(NOT(ISNUMBER(C291)),"Укажите фактическое количество",IF(C291&lt;0,"Факт не может быть меньше нуля",IF(NOT(ISNUMBER('Номенклатура'!$C$2)),"Укажите дату начала учёта",IF(Q291&lt;INT('Номенклатура'!$C$2),"Дата раньше начала учёта","ОК"))))))))))</f>
        <v/>
      </c>
      <c r="F291" s="15" t="str">
        <f>IF(E291&lt;&gt;"ОК","",INDEX('Номенклатура'!$B$6:$B$205,SUMPRODUCT(EXACT('Номенклатура'!$A$6:$A$205,B291)*(ROW('Номенклатура'!$A$6:$A$205)-5)))&amp;"")</f>
        <v/>
      </c>
      <c r="G291" s="17" t="str">
        <f>IF(E291&lt;&gt;"ОК","",INDEX('Номенклатура'!$D$6:$D$205,SUMPRODUCT(EXACT('Номенклатура'!$A$6:$A$205,B291)*(ROW('Номенклатура'!$A$6:$A$205)-5)))&amp;"")</f>
        <v/>
      </c>
      <c r="H291" s="18" t="str">
        <f>IF(E291&lt;&gt;"ОК","",ROUND(N(INDEX('Номенклатура'!$F$6:$F$205,SUMPRODUCT(EXACT('Номенклатура'!$A$6:$A$205,B291)*(ROW('Номенклатура'!$A$6:$A$205)-5))))+SUMIFS('Движения'!$F$6:$F$5005,'Движения'!$B$6:$B$5005,B291,'Движения'!$A$6:$A$5005,"&lt;"&amp;(Q291+1))-SUMIFS('Движения'!$F$6:$F$5005,'Движения'!$B$6:$B$5005,B291,'Движения'!$C$6:$C$5005,"Корректировка остатка",'Движения'!$A$6:$A$5005,"&gt;="&amp;Q291,'Движения'!$A$6:$A$5005,"&lt;"&amp;(Q291+1)),6))</f>
        <v/>
      </c>
      <c r="I291" s="18" t="str">
        <f>IF(E291&lt;&gt;"ОК","",ROUND(C291-H291,6))</f>
        <v/>
      </c>
      <c r="J291" s="21" t="str">
        <f>IF(E291&lt;&gt;"ОК","",IF(P291&gt;0,ABS(I291)/P291,"нет базы"))</f>
        <v/>
      </c>
      <c r="K291" s="17" t="str">
        <f>IF(E291&lt;&gt;"ОК","",IF(I291&lt;0,"Недостача",IF(I291&gt;0,"Излишек","Совпадает")))</f>
        <v/>
      </c>
      <c r="L291" s="18" t="str">
        <f>IF(E291&lt;&gt;"ОК","",ROUND(SUMIFS('Движения'!$F$6:$F$5005,'Движения'!$B$6:$B$5005,B291,'Движения'!$C$6:$C$5005,"Корректировка остатка",'Движения'!$A$6:$A$5005,"&gt;="&amp;Q291,'Движения'!$A$6:$A$5005,"&lt;"&amp;(Q291+1)),6))</f>
        <v/>
      </c>
      <c r="M291" s="18" t="str">
        <f>IF(E291&lt;&gt;"ОК","",ROUND(I291-L291,6))</f>
        <v/>
      </c>
      <c r="N291" s="15" t="str">
        <f>IF(E291&lt;&gt;"ОК","",IF(AND(I291=0,L291=0),"Корректировка не нужна",IF(M291=0,"Корректировка внесена",IF(L291=0,"Внесите корректировку на "&amp;DAY(Q291)&amp;"."&amp;MONTH(Q291)&amp;"."&amp;YEAR(Q291)&amp;": "&amp;IF(M291&gt;0,"+","")&amp;M291&amp;" "&amp;G291,"Проверьте корректировки: внесено "&amp;L291&amp;", нужно "&amp;I291&amp;" "&amp;G291))))</f>
        <v/>
      </c>
      <c r="O291" s="22" t="str">
        <f>IF(E291&lt;&gt;"ОК","",IF(SUMPRODUCT(MAX(($B$6:$B$1005=B291)*($Q$6:$Q$1005&lt;Q291)*($E$6:$E$1005="ОК")*$Q$6:$Q$1005))&gt;0,SUMPRODUCT(MAX(($B$6:$B$1005=B291)*($Q$6:$Q$1005&lt;Q291)*($E$6:$E$1005="ОК")*$Q$6:$Q$1005))+1,INT('Номенклатура'!$C$2)))</f>
        <v/>
      </c>
      <c r="P291" s="18" t="str">
        <f>IF(E291&lt;&gt;"ОК","",-(SUMIFS('Движения'!$F$6:$F$5005,'Движения'!$B$6:$B$5005,B291,'Движения'!$C$6:$C$5005,"Расход",'Движения'!$A$6:$A$5005,"&gt;="&amp;O291,'Движения'!$A$6:$A$5005,"&lt;"&amp;(Q291+1))+SUMIFS('Движения'!$F$6:$F$5005,'Движения'!$B$6:$B$5005,B291,'Движения'!$C$6:$C$5005,"Списание",'Движения'!$A$6:$A$5005,"&gt;="&amp;O291,'Движения'!$A$6:$A$5005,"&lt;"&amp;(Q291+1))))</f>
        <v/>
      </c>
      <c r="Q291" s="18" t="str">
        <f>IF(ISNUMBER(A291),INT(A291),0)</f>
        <v/>
      </c>
    </row>
    <row r="292" spans="1:17" x14ac:dyDescent="0.25">
      <c r="A292" s="16"/>
      <c r="B292" s="13"/>
      <c r="C292" s="14"/>
      <c r="D292" s="13"/>
      <c r="E292" s="15" t="str">
        <f>IF(COUNTA(A292:D292)=0,"",IF(NOT(ISNUMBER(A292)),"Укажите дату",IF(B292="","Укажите код",IF(NOT(AND(ISTEXT(B292),LEN(B292)&gt;0,LEN(B292)&lt;=30,ISNUMBER(FIND(LEFT(B292,1),"ABCDEFGHIJKLMNOPQRSTUVWXYZ")),SUMPRODUCT((MID(B292,{1,2,3,4,5,6,7,8,9,10,11,12,13,14,15,16,17,18,19,20,21,22,23,24,25,26,27,28,29,30},1)&lt;&gt;"")*ISERROR(FIND(MID(B292,{1,2,3,4,5,6,7,8,9,10,11,12,13,14,15,16,17,18,19,20,21,22,23,24,25,26,27,28,29,30},1),"ABCDEFGHIJKLMNOPQRSTUVWXYZ0123456789-_")))=0,ISERROR(VALUE(B292)))),"Недопустимый код: только латинские буквы A-Z в верхнем регистре, цифры, - и _; начало с буквы, до 30 символов (например MILK-001)",IF(SUMPRODUCT(--EXACT('Номенклатура'!$A$6:$A$205,B292))=0,"Код не найден",IF(SUMPRODUCT(--EXACT('Номенклатура'!$A$6:$A$205,B292))&gt;1,"Код повторяется в номенклатуре",IF(NOT(ISNUMBER(C292)),"Укажите фактическое количество",IF(C292&lt;0,"Факт не может быть меньше нуля",IF(NOT(ISNUMBER('Номенклатура'!$C$2)),"Укажите дату начала учёта",IF(Q292&lt;INT('Номенклатура'!$C$2),"Дата раньше начала учёта","ОК"))))))))))</f>
        <v/>
      </c>
      <c r="F292" s="15" t="str">
        <f>IF(E292&lt;&gt;"ОК","",INDEX('Номенклатура'!$B$6:$B$205,SUMPRODUCT(EXACT('Номенклатура'!$A$6:$A$205,B292)*(ROW('Номенклатура'!$A$6:$A$205)-5)))&amp;"")</f>
        <v/>
      </c>
      <c r="G292" s="17" t="str">
        <f>IF(E292&lt;&gt;"ОК","",INDEX('Номенклатура'!$D$6:$D$205,SUMPRODUCT(EXACT('Номенклатура'!$A$6:$A$205,B292)*(ROW('Номенклатура'!$A$6:$A$205)-5)))&amp;"")</f>
        <v/>
      </c>
      <c r="H292" s="18" t="str">
        <f>IF(E292&lt;&gt;"ОК","",ROUND(N(INDEX('Номенклатура'!$F$6:$F$205,SUMPRODUCT(EXACT('Номенклатура'!$A$6:$A$205,B292)*(ROW('Номенклатура'!$A$6:$A$205)-5))))+SUMIFS('Движения'!$F$6:$F$5005,'Движения'!$B$6:$B$5005,B292,'Движения'!$A$6:$A$5005,"&lt;"&amp;(Q292+1))-SUMIFS('Движения'!$F$6:$F$5005,'Движения'!$B$6:$B$5005,B292,'Движения'!$C$6:$C$5005,"Корректировка остатка",'Движения'!$A$6:$A$5005,"&gt;="&amp;Q292,'Движения'!$A$6:$A$5005,"&lt;"&amp;(Q292+1)),6))</f>
        <v/>
      </c>
      <c r="I292" s="18" t="str">
        <f>IF(E292&lt;&gt;"ОК","",ROUND(C292-H292,6))</f>
        <v/>
      </c>
      <c r="J292" s="21" t="str">
        <f>IF(E292&lt;&gt;"ОК","",IF(P292&gt;0,ABS(I292)/P292,"нет базы"))</f>
        <v/>
      </c>
      <c r="K292" s="17" t="str">
        <f>IF(E292&lt;&gt;"ОК","",IF(I292&lt;0,"Недостача",IF(I292&gt;0,"Излишек","Совпадает")))</f>
        <v/>
      </c>
      <c r="L292" s="18" t="str">
        <f>IF(E292&lt;&gt;"ОК","",ROUND(SUMIFS('Движения'!$F$6:$F$5005,'Движения'!$B$6:$B$5005,B292,'Движения'!$C$6:$C$5005,"Корректировка остатка",'Движения'!$A$6:$A$5005,"&gt;="&amp;Q292,'Движения'!$A$6:$A$5005,"&lt;"&amp;(Q292+1)),6))</f>
        <v/>
      </c>
      <c r="M292" s="18" t="str">
        <f>IF(E292&lt;&gt;"ОК","",ROUND(I292-L292,6))</f>
        <v/>
      </c>
      <c r="N292" s="15" t="str">
        <f>IF(E292&lt;&gt;"ОК","",IF(AND(I292=0,L292=0),"Корректировка не нужна",IF(M292=0,"Корректировка внесена",IF(L292=0,"Внесите корректировку на "&amp;DAY(Q292)&amp;"."&amp;MONTH(Q292)&amp;"."&amp;YEAR(Q292)&amp;": "&amp;IF(M292&gt;0,"+","")&amp;M292&amp;" "&amp;G292,"Проверьте корректировки: внесено "&amp;L292&amp;", нужно "&amp;I292&amp;" "&amp;G292))))</f>
        <v/>
      </c>
      <c r="O292" s="22" t="str">
        <f>IF(E292&lt;&gt;"ОК","",IF(SUMPRODUCT(MAX(($B$6:$B$1005=B292)*($Q$6:$Q$1005&lt;Q292)*($E$6:$E$1005="ОК")*$Q$6:$Q$1005))&gt;0,SUMPRODUCT(MAX(($B$6:$B$1005=B292)*($Q$6:$Q$1005&lt;Q292)*($E$6:$E$1005="ОК")*$Q$6:$Q$1005))+1,INT('Номенклатура'!$C$2)))</f>
        <v/>
      </c>
      <c r="P292" s="18" t="str">
        <f>IF(E292&lt;&gt;"ОК","",-(SUMIFS('Движения'!$F$6:$F$5005,'Движения'!$B$6:$B$5005,B292,'Движения'!$C$6:$C$5005,"Расход",'Движения'!$A$6:$A$5005,"&gt;="&amp;O292,'Движения'!$A$6:$A$5005,"&lt;"&amp;(Q292+1))+SUMIFS('Движения'!$F$6:$F$5005,'Движения'!$B$6:$B$5005,B292,'Движения'!$C$6:$C$5005,"Списание",'Движения'!$A$6:$A$5005,"&gt;="&amp;O292,'Движения'!$A$6:$A$5005,"&lt;"&amp;(Q292+1))))</f>
        <v/>
      </c>
      <c r="Q292" s="18" t="str">
        <f>IF(ISNUMBER(A292),INT(A292),0)</f>
        <v/>
      </c>
    </row>
    <row r="293" spans="1:17" x14ac:dyDescent="0.25">
      <c r="A293" s="16"/>
      <c r="B293" s="13"/>
      <c r="C293" s="14"/>
      <c r="D293" s="13"/>
      <c r="E293" s="15" t="str">
        <f>IF(COUNTA(A293:D293)=0,"",IF(NOT(ISNUMBER(A293)),"Укажите дату",IF(B293="","Укажите код",IF(NOT(AND(ISTEXT(B293),LEN(B293)&gt;0,LEN(B293)&lt;=30,ISNUMBER(FIND(LEFT(B293,1),"ABCDEFGHIJKLMNOPQRSTUVWXYZ")),SUMPRODUCT((MID(B293,{1,2,3,4,5,6,7,8,9,10,11,12,13,14,15,16,17,18,19,20,21,22,23,24,25,26,27,28,29,30},1)&lt;&gt;"")*ISERROR(FIND(MID(B293,{1,2,3,4,5,6,7,8,9,10,11,12,13,14,15,16,17,18,19,20,21,22,23,24,25,26,27,28,29,30},1),"ABCDEFGHIJKLMNOPQRSTUVWXYZ0123456789-_")))=0,ISERROR(VALUE(B293)))),"Недопустимый код: только латинские буквы A-Z в верхнем регистре, цифры, - и _; начало с буквы, до 30 символов (например MILK-001)",IF(SUMPRODUCT(--EXACT('Номенклатура'!$A$6:$A$205,B293))=0,"Код не найден",IF(SUMPRODUCT(--EXACT('Номенклатура'!$A$6:$A$205,B293))&gt;1,"Код повторяется в номенклатуре",IF(NOT(ISNUMBER(C293)),"Укажите фактическое количество",IF(C293&lt;0,"Факт не может быть меньше нуля",IF(NOT(ISNUMBER('Номенклатура'!$C$2)),"Укажите дату начала учёта",IF(Q293&lt;INT('Номенклатура'!$C$2),"Дата раньше начала учёта","ОК"))))))))))</f>
        <v/>
      </c>
      <c r="F293" s="15" t="str">
        <f>IF(E293&lt;&gt;"ОК","",INDEX('Номенклатура'!$B$6:$B$205,SUMPRODUCT(EXACT('Номенклатура'!$A$6:$A$205,B293)*(ROW('Номенклатура'!$A$6:$A$205)-5)))&amp;"")</f>
        <v/>
      </c>
      <c r="G293" s="17" t="str">
        <f>IF(E293&lt;&gt;"ОК","",INDEX('Номенклатура'!$D$6:$D$205,SUMPRODUCT(EXACT('Номенклатура'!$A$6:$A$205,B293)*(ROW('Номенклатура'!$A$6:$A$205)-5)))&amp;"")</f>
        <v/>
      </c>
      <c r="H293" s="18" t="str">
        <f>IF(E293&lt;&gt;"ОК","",ROUND(N(INDEX('Номенклатура'!$F$6:$F$205,SUMPRODUCT(EXACT('Номенклатура'!$A$6:$A$205,B293)*(ROW('Номенклатура'!$A$6:$A$205)-5))))+SUMIFS('Движения'!$F$6:$F$5005,'Движения'!$B$6:$B$5005,B293,'Движения'!$A$6:$A$5005,"&lt;"&amp;(Q293+1))-SUMIFS('Движения'!$F$6:$F$5005,'Движения'!$B$6:$B$5005,B293,'Движения'!$C$6:$C$5005,"Корректировка остатка",'Движения'!$A$6:$A$5005,"&gt;="&amp;Q293,'Движения'!$A$6:$A$5005,"&lt;"&amp;(Q293+1)),6))</f>
        <v/>
      </c>
      <c r="I293" s="18" t="str">
        <f>IF(E293&lt;&gt;"ОК","",ROUND(C293-H293,6))</f>
        <v/>
      </c>
      <c r="J293" s="21" t="str">
        <f>IF(E293&lt;&gt;"ОК","",IF(P293&gt;0,ABS(I293)/P293,"нет базы"))</f>
        <v/>
      </c>
      <c r="K293" s="17" t="str">
        <f>IF(E293&lt;&gt;"ОК","",IF(I293&lt;0,"Недостача",IF(I293&gt;0,"Излишек","Совпадает")))</f>
        <v/>
      </c>
      <c r="L293" s="18" t="str">
        <f>IF(E293&lt;&gt;"ОК","",ROUND(SUMIFS('Движения'!$F$6:$F$5005,'Движения'!$B$6:$B$5005,B293,'Движения'!$C$6:$C$5005,"Корректировка остатка",'Движения'!$A$6:$A$5005,"&gt;="&amp;Q293,'Движения'!$A$6:$A$5005,"&lt;"&amp;(Q293+1)),6))</f>
        <v/>
      </c>
      <c r="M293" s="18" t="str">
        <f>IF(E293&lt;&gt;"ОК","",ROUND(I293-L293,6))</f>
        <v/>
      </c>
      <c r="N293" s="15" t="str">
        <f>IF(E293&lt;&gt;"ОК","",IF(AND(I293=0,L293=0),"Корректировка не нужна",IF(M293=0,"Корректировка внесена",IF(L293=0,"Внесите корректировку на "&amp;DAY(Q293)&amp;"."&amp;MONTH(Q293)&amp;"."&amp;YEAR(Q293)&amp;": "&amp;IF(M293&gt;0,"+","")&amp;M293&amp;" "&amp;G293,"Проверьте корректировки: внесено "&amp;L293&amp;", нужно "&amp;I293&amp;" "&amp;G293))))</f>
        <v/>
      </c>
      <c r="O293" s="22" t="str">
        <f>IF(E293&lt;&gt;"ОК","",IF(SUMPRODUCT(MAX(($B$6:$B$1005=B293)*($Q$6:$Q$1005&lt;Q293)*($E$6:$E$1005="ОК")*$Q$6:$Q$1005))&gt;0,SUMPRODUCT(MAX(($B$6:$B$1005=B293)*($Q$6:$Q$1005&lt;Q293)*($E$6:$E$1005="ОК")*$Q$6:$Q$1005))+1,INT('Номенклатура'!$C$2)))</f>
        <v/>
      </c>
      <c r="P293" s="18" t="str">
        <f>IF(E293&lt;&gt;"ОК","",-(SUMIFS('Движения'!$F$6:$F$5005,'Движения'!$B$6:$B$5005,B293,'Движения'!$C$6:$C$5005,"Расход",'Движения'!$A$6:$A$5005,"&gt;="&amp;O293,'Движения'!$A$6:$A$5005,"&lt;"&amp;(Q293+1))+SUMIFS('Движения'!$F$6:$F$5005,'Движения'!$B$6:$B$5005,B293,'Движения'!$C$6:$C$5005,"Списание",'Движения'!$A$6:$A$5005,"&gt;="&amp;O293,'Движения'!$A$6:$A$5005,"&lt;"&amp;(Q293+1))))</f>
        <v/>
      </c>
      <c r="Q293" s="18" t="str">
        <f>IF(ISNUMBER(A293),INT(A293),0)</f>
        <v/>
      </c>
    </row>
    <row r="294" spans="1:17" x14ac:dyDescent="0.25">
      <c r="A294" s="16"/>
      <c r="B294" s="13"/>
      <c r="C294" s="14"/>
      <c r="D294" s="13"/>
      <c r="E294" s="15" t="str">
        <f>IF(COUNTA(A294:D294)=0,"",IF(NOT(ISNUMBER(A294)),"Укажите дату",IF(B294="","Укажите код",IF(NOT(AND(ISTEXT(B294),LEN(B294)&gt;0,LEN(B294)&lt;=30,ISNUMBER(FIND(LEFT(B294,1),"ABCDEFGHIJKLMNOPQRSTUVWXYZ")),SUMPRODUCT((MID(B294,{1,2,3,4,5,6,7,8,9,10,11,12,13,14,15,16,17,18,19,20,21,22,23,24,25,26,27,28,29,30},1)&lt;&gt;"")*ISERROR(FIND(MID(B294,{1,2,3,4,5,6,7,8,9,10,11,12,13,14,15,16,17,18,19,20,21,22,23,24,25,26,27,28,29,30},1),"ABCDEFGHIJKLMNOPQRSTUVWXYZ0123456789-_")))=0,ISERROR(VALUE(B294)))),"Недопустимый код: только латинские буквы A-Z в верхнем регистре, цифры, - и _; начало с буквы, до 30 символов (например MILK-001)",IF(SUMPRODUCT(--EXACT('Номенклатура'!$A$6:$A$205,B294))=0,"Код не найден",IF(SUMPRODUCT(--EXACT('Номенклатура'!$A$6:$A$205,B294))&gt;1,"Код повторяется в номенклатуре",IF(NOT(ISNUMBER(C294)),"Укажите фактическое количество",IF(C294&lt;0,"Факт не может быть меньше нуля",IF(NOT(ISNUMBER('Номенклатура'!$C$2)),"Укажите дату начала учёта",IF(Q294&lt;INT('Номенклатура'!$C$2),"Дата раньше начала учёта","ОК"))))))))))</f>
        <v/>
      </c>
      <c r="F294" s="15" t="str">
        <f>IF(E294&lt;&gt;"ОК","",INDEX('Номенклатура'!$B$6:$B$205,SUMPRODUCT(EXACT('Номенклатура'!$A$6:$A$205,B294)*(ROW('Номенклатура'!$A$6:$A$205)-5)))&amp;"")</f>
        <v/>
      </c>
      <c r="G294" s="17" t="str">
        <f>IF(E294&lt;&gt;"ОК","",INDEX('Номенклатура'!$D$6:$D$205,SUMPRODUCT(EXACT('Номенклатура'!$A$6:$A$205,B294)*(ROW('Номенклатура'!$A$6:$A$205)-5)))&amp;"")</f>
        <v/>
      </c>
      <c r="H294" s="18" t="str">
        <f>IF(E294&lt;&gt;"ОК","",ROUND(N(INDEX('Номенклатура'!$F$6:$F$205,SUMPRODUCT(EXACT('Номенклатура'!$A$6:$A$205,B294)*(ROW('Номенклатура'!$A$6:$A$205)-5))))+SUMIFS('Движения'!$F$6:$F$5005,'Движения'!$B$6:$B$5005,B294,'Движения'!$A$6:$A$5005,"&lt;"&amp;(Q294+1))-SUMIFS('Движения'!$F$6:$F$5005,'Движения'!$B$6:$B$5005,B294,'Движения'!$C$6:$C$5005,"Корректировка остатка",'Движения'!$A$6:$A$5005,"&gt;="&amp;Q294,'Движения'!$A$6:$A$5005,"&lt;"&amp;(Q294+1)),6))</f>
        <v/>
      </c>
      <c r="I294" s="18" t="str">
        <f>IF(E294&lt;&gt;"ОК","",ROUND(C294-H294,6))</f>
        <v/>
      </c>
      <c r="J294" s="21" t="str">
        <f>IF(E294&lt;&gt;"ОК","",IF(P294&gt;0,ABS(I294)/P294,"нет базы"))</f>
        <v/>
      </c>
      <c r="K294" s="17" t="str">
        <f>IF(E294&lt;&gt;"ОК","",IF(I294&lt;0,"Недостача",IF(I294&gt;0,"Излишек","Совпадает")))</f>
        <v/>
      </c>
      <c r="L294" s="18" t="str">
        <f>IF(E294&lt;&gt;"ОК","",ROUND(SUMIFS('Движения'!$F$6:$F$5005,'Движения'!$B$6:$B$5005,B294,'Движения'!$C$6:$C$5005,"Корректировка остатка",'Движения'!$A$6:$A$5005,"&gt;="&amp;Q294,'Движения'!$A$6:$A$5005,"&lt;"&amp;(Q294+1)),6))</f>
        <v/>
      </c>
      <c r="M294" s="18" t="str">
        <f>IF(E294&lt;&gt;"ОК","",ROUND(I294-L294,6))</f>
        <v/>
      </c>
      <c r="N294" s="15" t="str">
        <f>IF(E294&lt;&gt;"ОК","",IF(AND(I294=0,L294=0),"Корректировка не нужна",IF(M294=0,"Корректировка внесена",IF(L294=0,"Внесите корректировку на "&amp;DAY(Q294)&amp;"."&amp;MONTH(Q294)&amp;"."&amp;YEAR(Q294)&amp;": "&amp;IF(M294&gt;0,"+","")&amp;M294&amp;" "&amp;G294,"Проверьте корректировки: внесено "&amp;L294&amp;", нужно "&amp;I294&amp;" "&amp;G294))))</f>
        <v/>
      </c>
      <c r="O294" s="22" t="str">
        <f>IF(E294&lt;&gt;"ОК","",IF(SUMPRODUCT(MAX(($B$6:$B$1005=B294)*($Q$6:$Q$1005&lt;Q294)*($E$6:$E$1005="ОК")*$Q$6:$Q$1005))&gt;0,SUMPRODUCT(MAX(($B$6:$B$1005=B294)*($Q$6:$Q$1005&lt;Q294)*($E$6:$E$1005="ОК")*$Q$6:$Q$1005))+1,INT('Номенклатура'!$C$2)))</f>
        <v/>
      </c>
      <c r="P294" s="18" t="str">
        <f>IF(E294&lt;&gt;"ОК","",-(SUMIFS('Движения'!$F$6:$F$5005,'Движения'!$B$6:$B$5005,B294,'Движения'!$C$6:$C$5005,"Расход",'Движения'!$A$6:$A$5005,"&gt;="&amp;O294,'Движения'!$A$6:$A$5005,"&lt;"&amp;(Q294+1))+SUMIFS('Движения'!$F$6:$F$5005,'Движения'!$B$6:$B$5005,B294,'Движения'!$C$6:$C$5005,"Списание",'Движения'!$A$6:$A$5005,"&gt;="&amp;O294,'Движения'!$A$6:$A$5005,"&lt;"&amp;(Q294+1))))</f>
        <v/>
      </c>
      <c r="Q294" s="18" t="str">
        <f>IF(ISNUMBER(A294),INT(A294),0)</f>
        <v/>
      </c>
    </row>
    <row r="295" spans="1:17" x14ac:dyDescent="0.25">
      <c r="A295" s="16"/>
      <c r="B295" s="13"/>
      <c r="C295" s="14"/>
      <c r="D295" s="13"/>
      <c r="E295" s="15" t="str">
        <f>IF(COUNTA(A295:D295)=0,"",IF(NOT(ISNUMBER(A295)),"Укажите дату",IF(B295="","Укажите код",IF(NOT(AND(ISTEXT(B295),LEN(B295)&gt;0,LEN(B295)&lt;=30,ISNUMBER(FIND(LEFT(B295,1),"ABCDEFGHIJKLMNOPQRSTUVWXYZ")),SUMPRODUCT((MID(B295,{1,2,3,4,5,6,7,8,9,10,11,12,13,14,15,16,17,18,19,20,21,22,23,24,25,26,27,28,29,30},1)&lt;&gt;"")*ISERROR(FIND(MID(B295,{1,2,3,4,5,6,7,8,9,10,11,12,13,14,15,16,17,18,19,20,21,22,23,24,25,26,27,28,29,30},1),"ABCDEFGHIJKLMNOPQRSTUVWXYZ0123456789-_")))=0,ISERROR(VALUE(B295)))),"Недопустимый код: только латинские буквы A-Z в верхнем регистре, цифры, - и _; начало с буквы, до 30 символов (например MILK-001)",IF(SUMPRODUCT(--EXACT('Номенклатура'!$A$6:$A$205,B295))=0,"Код не найден",IF(SUMPRODUCT(--EXACT('Номенклатура'!$A$6:$A$205,B295))&gt;1,"Код повторяется в номенклатуре",IF(NOT(ISNUMBER(C295)),"Укажите фактическое количество",IF(C295&lt;0,"Факт не может быть меньше нуля",IF(NOT(ISNUMBER('Номенклатура'!$C$2)),"Укажите дату начала учёта",IF(Q295&lt;INT('Номенклатура'!$C$2),"Дата раньше начала учёта","ОК"))))))))))</f>
        <v/>
      </c>
      <c r="F295" s="15" t="str">
        <f>IF(E295&lt;&gt;"ОК","",INDEX('Номенклатура'!$B$6:$B$205,SUMPRODUCT(EXACT('Номенклатура'!$A$6:$A$205,B295)*(ROW('Номенклатура'!$A$6:$A$205)-5)))&amp;"")</f>
        <v/>
      </c>
      <c r="G295" s="17" t="str">
        <f>IF(E295&lt;&gt;"ОК","",INDEX('Номенклатура'!$D$6:$D$205,SUMPRODUCT(EXACT('Номенклатура'!$A$6:$A$205,B295)*(ROW('Номенклатура'!$A$6:$A$205)-5)))&amp;"")</f>
        <v/>
      </c>
      <c r="H295" s="18" t="str">
        <f>IF(E295&lt;&gt;"ОК","",ROUND(N(INDEX('Номенклатура'!$F$6:$F$205,SUMPRODUCT(EXACT('Номенклатура'!$A$6:$A$205,B295)*(ROW('Номенклатура'!$A$6:$A$205)-5))))+SUMIFS('Движения'!$F$6:$F$5005,'Движения'!$B$6:$B$5005,B295,'Движения'!$A$6:$A$5005,"&lt;"&amp;(Q295+1))-SUMIFS('Движения'!$F$6:$F$5005,'Движения'!$B$6:$B$5005,B295,'Движения'!$C$6:$C$5005,"Корректировка остатка",'Движения'!$A$6:$A$5005,"&gt;="&amp;Q295,'Движения'!$A$6:$A$5005,"&lt;"&amp;(Q295+1)),6))</f>
        <v/>
      </c>
      <c r="I295" s="18" t="str">
        <f>IF(E295&lt;&gt;"ОК","",ROUND(C295-H295,6))</f>
        <v/>
      </c>
      <c r="J295" s="21" t="str">
        <f>IF(E295&lt;&gt;"ОК","",IF(P295&gt;0,ABS(I295)/P295,"нет базы"))</f>
        <v/>
      </c>
      <c r="K295" s="17" t="str">
        <f>IF(E295&lt;&gt;"ОК","",IF(I295&lt;0,"Недостача",IF(I295&gt;0,"Излишек","Совпадает")))</f>
        <v/>
      </c>
      <c r="L295" s="18" t="str">
        <f>IF(E295&lt;&gt;"ОК","",ROUND(SUMIFS('Движения'!$F$6:$F$5005,'Движения'!$B$6:$B$5005,B295,'Движения'!$C$6:$C$5005,"Корректировка остатка",'Движения'!$A$6:$A$5005,"&gt;="&amp;Q295,'Движения'!$A$6:$A$5005,"&lt;"&amp;(Q295+1)),6))</f>
        <v/>
      </c>
      <c r="M295" s="18" t="str">
        <f>IF(E295&lt;&gt;"ОК","",ROUND(I295-L295,6))</f>
        <v/>
      </c>
      <c r="N295" s="15" t="str">
        <f>IF(E295&lt;&gt;"ОК","",IF(AND(I295=0,L295=0),"Корректировка не нужна",IF(M295=0,"Корректировка внесена",IF(L295=0,"Внесите корректировку на "&amp;DAY(Q295)&amp;"."&amp;MONTH(Q295)&amp;"."&amp;YEAR(Q295)&amp;": "&amp;IF(M295&gt;0,"+","")&amp;M295&amp;" "&amp;G295,"Проверьте корректировки: внесено "&amp;L295&amp;", нужно "&amp;I295&amp;" "&amp;G295))))</f>
        <v/>
      </c>
      <c r="O295" s="22" t="str">
        <f>IF(E295&lt;&gt;"ОК","",IF(SUMPRODUCT(MAX(($B$6:$B$1005=B295)*($Q$6:$Q$1005&lt;Q295)*($E$6:$E$1005="ОК")*$Q$6:$Q$1005))&gt;0,SUMPRODUCT(MAX(($B$6:$B$1005=B295)*($Q$6:$Q$1005&lt;Q295)*($E$6:$E$1005="ОК")*$Q$6:$Q$1005))+1,INT('Номенклатура'!$C$2)))</f>
        <v/>
      </c>
      <c r="P295" s="18" t="str">
        <f>IF(E295&lt;&gt;"ОК","",-(SUMIFS('Движения'!$F$6:$F$5005,'Движения'!$B$6:$B$5005,B295,'Движения'!$C$6:$C$5005,"Расход",'Движения'!$A$6:$A$5005,"&gt;="&amp;O295,'Движения'!$A$6:$A$5005,"&lt;"&amp;(Q295+1))+SUMIFS('Движения'!$F$6:$F$5005,'Движения'!$B$6:$B$5005,B295,'Движения'!$C$6:$C$5005,"Списание",'Движения'!$A$6:$A$5005,"&gt;="&amp;O295,'Движения'!$A$6:$A$5005,"&lt;"&amp;(Q295+1))))</f>
        <v/>
      </c>
      <c r="Q295" s="18" t="str">
        <f>IF(ISNUMBER(A295),INT(A295),0)</f>
        <v/>
      </c>
    </row>
    <row r="296" spans="1:17" x14ac:dyDescent="0.25">
      <c r="A296" s="16"/>
      <c r="B296" s="13"/>
      <c r="C296" s="14"/>
      <c r="D296" s="13"/>
      <c r="E296" s="15" t="str">
        <f>IF(COUNTA(A296:D296)=0,"",IF(NOT(ISNUMBER(A296)),"Укажите дату",IF(B296="","Укажите код",IF(NOT(AND(ISTEXT(B296),LEN(B296)&gt;0,LEN(B296)&lt;=30,ISNUMBER(FIND(LEFT(B296,1),"ABCDEFGHIJKLMNOPQRSTUVWXYZ")),SUMPRODUCT((MID(B296,{1,2,3,4,5,6,7,8,9,10,11,12,13,14,15,16,17,18,19,20,21,22,23,24,25,26,27,28,29,30},1)&lt;&gt;"")*ISERROR(FIND(MID(B296,{1,2,3,4,5,6,7,8,9,10,11,12,13,14,15,16,17,18,19,20,21,22,23,24,25,26,27,28,29,30},1),"ABCDEFGHIJKLMNOPQRSTUVWXYZ0123456789-_")))=0,ISERROR(VALUE(B296)))),"Недопустимый код: только латинские буквы A-Z в верхнем регистре, цифры, - и _; начало с буквы, до 30 символов (например MILK-001)",IF(SUMPRODUCT(--EXACT('Номенклатура'!$A$6:$A$205,B296))=0,"Код не найден",IF(SUMPRODUCT(--EXACT('Номенклатура'!$A$6:$A$205,B296))&gt;1,"Код повторяется в номенклатуре",IF(NOT(ISNUMBER(C296)),"Укажите фактическое количество",IF(C296&lt;0,"Факт не может быть меньше нуля",IF(NOT(ISNUMBER('Номенклатура'!$C$2)),"Укажите дату начала учёта",IF(Q296&lt;INT('Номенклатура'!$C$2),"Дата раньше начала учёта","ОК"))))))))))</f>
        <v/>
      </c>
      <c r="F296" s="15" t="str">
        <f>IF(E296&lt;&gt;"ОК","",INDEX('Номенклатура'!$B$6:$B$205,SUMPRODUCT(EXACT('Номенклатура'!$A$6:$A$205,B296)*(ROW('Номенклатура'!$A$6:$A$205)-5)))&amp;"")</f>
        <v/>
      </c>
      <c r="G296" s="17" t="str">
        <f>IF(E296&lt;&gt;"ОК","",INDEX('Номенклатура'!$D$6:$D$205,SUMPRODUCT(EXACT('Номенклатура'!$A$6:$A$205,B296)*(ROW('Номенклатура'!$A$6:$A$205)-5)))&amp;"")</f>
        <v/>
      </c>
      <c r="H296" s="18" t="str">
        <f>IF(E296&lt;&gt;"ОК","",ROUND(N(INDEX('Номенклатура'!$F$6:$F$205,SUMPRODUCT(EXACT('Номенклатура'!$A$6:$A$205,B296)*(ROW('Номенклатура'!$A$6:$A$205)-5))))+SUMIFS('Движения'!$F$6:$F$5005,'Движения'!$B$6:$B$5005,B296,'Движения'!$A$6:$A$5005,"&lt;"&amp;(Q296+1))-SUMIFS('Движения'!$F$6:$F$5005,'Движения'!$B$6:$B$5005,B296,'Движения'!$C$6:$C$5005,"Корректировка остатка",'Движения'!$A$6:$A$5005,"&gt;="&amp;Q296,'Движения'!$A$6:$A$5005,"&lt;"&amp;(Q296+1)),6))</f>
        <v/>
      </c>
      <c r="I296" s="18" t="str">
        <f>IF(E296&lt;&gt;"ОК","",ROUND(C296-H296,6))</f>
        <v/>
      </c>
      <c r="J296" s="21" t="str">
        <f>IF(E296&lt;&gt;"ОК","",IF(P296&gt;0,ABS(I296)/P296,"нет базы"))</f>
        <v/>
      </c>
      <c r="K296" s="17" t="str">
        <f>IF(E296&lt;&gt;"ОК","",IF(I296&lt;0,"Недостача",IF(I296&gt;0,"Излишек","Совпадает")))</f>
        <v/>
      </c>
      <c r="L296" s="18" t="str">
        <f>IF(E296&lt;&gt;"ОК","",ROUND(SUMIFS('Движения'!$F$6:$F$5005,'Движения'!$B$6:$B$5005,B296,'Движения'!$C$6:$C$5005,"Корректировка остатка",'Движения'!$A$6:$A$5005,"&gt;="&amp;Q296,'Движения'!$A$6:$A$5005,"&lt;"&amp;(Q296+1)),6))</f>
        <v/>
      </c>
      <c r="M296" s="18" t="str">
        <f>IF(E296&lt;&gt;"ОК","",ROUND(I296-L296,6))</f>
        <v/>
      </c>
      <c r="N296" s="15" t="str">
        <f>IF(E296&lt;&gt;"ОК","",IF(AND(I296=0,L296=0),"Корректировка не нужна",IF(M296=0,"Корректировка внесена",IF(L296=0,"Внесите корректировку на "&amp;DAY(Q296)&amp;"."&amp;MONTH(Q296)&amp;"."&amp;YEAR(Q296)&amp;": "&amp;IF(M296&gt;0,"+","")&amp;M296&amp;" "&amp;G296,"Проверьте корректировки: внесено "&amp;L296&amp;", нужно "&amp;I296&amp;" "&amp;G296))))</f>
        <v/>
      </c>
      <c r="O296" s="22" t="str">
        <f>IF(E296&lt;&gt;"ОК","",IF(SUMPRODUCT(MAX(($B$6:$B$1005=B296)*($Q$6:$Q$1005&lt;Q296)*($E$6:$E$1005="ОК")*$Q$6:$Q$1005))&gt;0,SUMPRODUCT(MAX(($B$6:$B$1005=B296)*($Q$6:$Q$1005&lt;Q296)*($E$6:$E$1005="ОК")*$Q$6:$Q$1005))+1,INT('Номенклатура'!$C$2)))</f>
        <v/>
      </c>
      <c r="P296" s="18" t="str">
        <f>IF(E296&lt;&gt;"ОК","",-(SUMIFS('Движения'!$F$6:$F$5005,'Движения'!$B$6:$B$5005,B296,'Движения'!$C$6:$C$5005,"Расход",'Движения'!$A$6:$A$5005,"&gt;="&amp;O296,'Движения'!$A$6:$A$5005,"&lt;"&amp;(Q296+1))+SUMIFS('Движения'!$F$6:$F$5005,'Движения'!$B$6:$B$5005,B296,'Движения'!$C$6:$C$5005,"Списание",'Движения'!$A$6:$A$5005,"&gt;="&amp;O296,'Движения'!$A$6:$A$5005,"&lt;"&amp;(Q296+1))))</f>
        <v/>
      </c>
      <c r="Q296" s="18" t="str">
        <f>IF(ISNUMBER(A296),INT(A296),0)</f>
        <v/>
      </c>
    </row>
    <row r="297" spans="1:17" x14ac:dyDescent="0.25">
      <c r="A297" s="16"/>
      <c r="B297" s="13"/>
      <c r="C297" s="14"/>
      <c r="D297" s="13"/>
      <c r="E297" s="15" t="str">
        <f>IF(COUNTA(A297:D297)=0,"",IF(NOT(ISNUMBER(A297)),"Укажите дату",IF(B297="","Укажите код",IF(NOT(AND(ISTEXT(B297),LEN(B297)&gt;0,LEN(B297)&lt;=30,ISNUMBER(FIND(LEFT(B297,1),"ABCDEFGHIJKLMNOPQRSTUVWXYZ")),SUMPRODUCT((MID(B297,{1,2,3,4,5,6,7,8,9,10,11,12,13,14,15,16,17,18,19,20,21,22,23,24,25,26,27,28,29,30},1)&lt;&gt;"")*ISERROR(FIND(MID(B297,{1,2,3,4,5,6,7,8,9,10,11,12,13,14,15,16,17,18,19,20,21,22,23,24,25,26,27,28,29,30},1),"ABCDEFGHIJKLMNOPQRSTUVWXYZ0123456789-_")))=0,ISERROR(VALUE(B297)))),"Недопустимый код: только латинские буквы A-Z в верхнем регистре, цифры, - и _; начало с буквы, до 30 символов (например MILK-001)",IF(SUMPRODUCT(--EXACT('Номенклатура'!$A$6:$A$205,B297))=0,"Код не найден",IF(SUMPRODUCT(--EXACT('Номенклатура'!$A$6:$A$205,B297))&gt;1,"Код повторяется в номенклатуре",IF(NOT(ISNUMBER(C297)),"Укажите фактическое количество",IF(C297&lt;0,"Факт не может быть меньше нуля",IF(NOT(ISNUMBER('Номенклатура'!$C$2)),"Укажите дату начала учёта",IF(Q297&lt;INT('Номенклатура'!$C$2),"Дата раньше начала учёта","ОК"))))))))))</f>
        <v/>
      </c>
      <c r="F297" s="15" t="str">
        <f>IF(E297&lt;&gt;"ОК","",INDEX('Номенклатура'!$B$6:$B$205,SUMPRODUCT(EXACT('Номенклатура'!$A$6:$A$205,B297)*(ROW('Номенклатура'!$A$6:$A$205)-5)))&amp;"")</f>
        <v/>
      </c>
      <c r="G297" s="17" t="str">
        <f>IF(E297&lt;&gt;"ОК","",INDEX('Номенклатура'!$D$6:$D$205,SUMPRODUCT(EXACT('Номенклатура'!$A$6:$A$205,B297)*(ROW('Номенклатура'!$A$6:$A$205)-5)))&amp;"")</f>
        <v/>
      </c>
      <c r="H297" s="18" t="str">
        <f>IF(E297&lt;&gt;"ОК","",ROUND(N(INDEX('Номенклатура'!$F$6:$F$205,SUMPRODUCT(EXACT('Номенклатура'!$A$6:$A$205,B297)*(ROW('Номенклатура'!$A$6:$A$205)-5))))+SUMIFS('Движения'!$F$6:$F$5005,'Движения'!$B$6:$B$5005,B297,'Движения'!$A$6:$A$5005,"&lt;"&amp;(Q297+1))-SUMIFS('Движения'!$F$6:$F$5005,'Движения'!$B$6:$B$5005,B297,'Движения'!$C$6:$C$5005,"Корректировка остатка",'Движения'!$A$6:$A$5005,"&gt;="&amp;Q297,'Движения'!$A$6:$A$5005,"&lt;"&amp;(Q297+1)),6))</f>
        <v/>
      </c>
      <c r="I297" s="18" t="str">
        <f>IF(E297&lt;&gt;"ОК","",ROUND(C297-H297,6))</f>
        <v/>
      </c>
      <c r="J297" s="21" t="str">
        <f>IF(E297&lt;&gt;"ОК","",IF(P297&gt;0,ABS(I297)/P297,"нет базы"))</f>
        <v/>
      </c>
      <c r="K297" s="17" t="str">
        <f>IF(E297&lt;&gt;"ОК","",IF(I297&lt;0,"Недостача",IF(I297&gt;0,"Излишек","Совпадает")))</f>
        <v/>
      </c>
      <c r="L297" s="18" t="str">
        <f>IF(E297&lt;&gt;"ОК","",ROUND(SUMIFS('Движения'!$F$6:$F$5005,'Движения'!$B$6:$B$5005,B297,'Движения'!$C$6:$C$5005,"Корректировка остатка",'Движения'!$A$6:$A$5005,"&gt;="&amp;Q297,'Движения'!$A$6:$A$5005,"&lt;"&amp;(Q297+1)),6))</f>
        <v/>
      </c>
      <c r="M297" s="18" t="str">
        <f>IF(E297&lt;&gt;"ОК","",ROUND(I297-L297,6))</f>
        <v/>
      </c>
      <c r="N297" s="15" t="str">
        <f>IF(E297&lt;&gt;"ОК","",IF(AND(I297=0,L297=0),"Корректировка не нужна",IF(M297=0,"Корректировка внесена",IF(L297=0,"Внесите корректировку на "&amp;DAY(Q297)&amp;"."&amp;MONTH(Q297)&amp;"."&amp;YEAR(Q297)&amp;": "&amp;IF(M297&gt;0,"+","")&amp;M297&amp;" "&amp;G297,"Проверьте корректировки: внесено "&amp;L297&amp;", нужно "&amp;I297&amp;" "&amp;G297))))</f>
        <v/>
      </c>
      <c r="O297" s="22" t="str">
        <f>IF(E297&lt;&gt;"ОК","",IF(SUMPRODUCT(MAX(($B$6:$B$1005=B297)*($Q$6:$Q$1005&lt;Q297)*($E$6:$E$1005="ОК")*$Q$6:$Q$1005))&gt;0,SUMPRODUCT(MAX(($B$6:$B$1005=B297)*($Q$6:$Q$1005&lt;Q297)*($E$6:$E$1005="ОК")*$Q$6:$Q$1005))+1,INT('Номенклатура'!$C$2)))</f>
        <v/>
      </c>
      <c r="P297" s="18" t="str">
        <f>IF(E297&lt;&gt;"ОК","",-(SUMIFS('Движения'!$F$6:$F$5005,'Движения'!$B$6:$B$5005,B297,'Движения'!$C$6:$C$5005,"Расход",'Движения'!$A$6:$A$5005,"&gt;="&amp;O297,'Движения'!$A$6:$A$5005,"&lt;"&amp;(Q297+1))+SUMIFS('Движения'!$F$6:$F$5005,'Движения'!$B$6:$B$5005,B297,'Движения'!$C$6:$C$5005,"Списание",'Движения'!$A$6:$A$5005,"&gt;="&amp;O297,'Движения'!$A$6:$A$5005,"&lt;"&amp;(Q297+1))))</f>
        <v/>
      </c>
      <c r="Q297" s="18" t="str">
        <f>IF(ISNUMBER(A297),INT(A297),0)</f>
        <v/>
      </c>
    </row>
    <row r="298" spans="1:17" x14ac:dyDescent="0.25">
      <c r="A298" s="16"/>
      <c r="B298" s="13"/>
      <c r="C298" s="14"/>
      <c r="D298" s="13"/>
      <c r="E298" s="15" t="str">
        <f>IF(COUNTA(A298:D298)=0,"",IF(NOT(ISNUMBER(A298)),"Укажите дату",IF(B298="","Укажите код",IF(NOT(AND(ISTEXT(B298),LEN(B298)&gt;0,LEN(B298)&lt;=30,ISNUMBER(FIND(LEFT(B298,1),"ABCDEFGHIJKLMNOPQRSTUVWXYZ")),SUMPRODUCT((MID(B298,{1,2,3,4,5,6,7,8,9,10,11,12,13,14,15,16,17,18,19,20,21,22,23,24,25,26,27,28,29,30},1)&lt;&gt;"")*ISERROR(FIND(MID(B298,{1,2,3,4,5,6,7,8,9,10,11,12,13,14,15,16,17,18,19,20,21,22,23,24,25,26,27,28,29,30},1),"ABCDEFGHIJKLMNOPQRSTUVWXYZ0123456789-_")))=0,ISERROR(VALUE(B298)))),"Недопустимый код: только латинские буквы A-Z в верхнем регистре, цифры, - и _; начало с буквы, до 30 символов (например MILK-001)",IF(SUMPRODUCT(--EXACT('Номенклатура'!$A$6:$A$205,B298))=0,"Код не найден",IF(SUMPRODUCT(--EXACT('Номенклатура'!$A$6:$A$205,B298))&gt;1,"Код повторяется в номенклатуре",IF(NOT(ISNUMBER(C298)),"Укажите фактическое количество",IF(C298&lt;0,"Факт не может быть меньше нуля",IF(NOT(ISNUMBER('Номенклатура'!$C$2)),"Укажите дату начала учёта",IF(Q298&lt;INT('Номенклатура'!$C$2),"Дата раньше начала учёта","ОК"))))))))))</f>
        <v/>
      </c>
      <c r="F298" s="15" t="str">
        <f>IF(E298&lt;&gt;"ОК","",INDEX('Номенклатура'!$B$6:$B$205,SUMPRODUCT(EXACT('Номенклатура'!$A$6:$A$205,B298)*(ROW('Номенклатура'!$A$6:$A$205)-5)))&amp;"")</f>
        <v/>
      </c>
      <c r="G298" s="17" t="str">
        <f>IF(E298&lt;&gt;"ОК","",INDEX('Номенклатура'!$D$6:$D$205,SUMPRODUCT(EXACT('Номенклатура'!$A$6:$A$205,B298)*(ROW('Номенклатура'!$A$6:$A$205)-5)))&amp;"")</f>
        <v/>
      </c>
      <c r="H298" s="18" t="str">
        <f>IF(E298&lt;&gt;"ОК","",ROUND(N(INDEX('Номенклатура'!$F$6:$F$205,SUMPRODUCT(EXACT('Номенклатура'!$A$6:$A$205,B298)*(ROW('Номенклатура'!$A$6:$A$205)-5))))+SUMIFS('Движения'!$F$6:$F$5005,'Движения'!$B$6:$B$5005,B298,'Движения'!$A$6:$A$5005,"&lt;"&amp;(Q298+1))-SUMIFS('Движения'!$F$6:$F$5005,'Движения'!$B$6:$B$5005,B298,'Движения'!$C$6:$C$5005,"Корректировка остатка",'Движения'!$A$6:$A$5005,"&gt;="&amp;Q298,'Движения'!$A$6:$A$5005,"&lt;"&amp;(Q298+1)),6))</f>
        <v/>
      </c>
      <c r="I298" s="18" t="str">
        <f>IF(E298&lt;&gt;"ОК","",ROUND(C298-H298,6))</f>
        <v/>
      </c>
      <c r="J298" s="21" t="str">
        <f>IF(E298&lt;&gt;"ОК","",IF(P298&gt;0,ABS(I298)/P298,"нет базы"))</f>
        <v/>
      </c>
      <c r="K298" s="17" t="str">
        <f>IF(E298&lt;&gt;"ОК","",IF(I298&lt;0,"Недостача",IF(I298&gt;0,"Излишек","Совпадает")))</f>
        <v/>
      </c>
      <c r="L298" s="18" t="str">
        <f>IF(E298&lt;&gt;"ОК","",ROUND(SUMIFS('Движения'!$F$6:$F$5005,'Движения'!$B$6:$B$5005,B298,'Движения'!$C$6:$C$5005,"Корректировка остатка",'Движения'!$A$6:$A$5005,"&gt;="&amp;Q298,'Движения'!$A$6:$A$5005,"&lt;"&amp;(Q298+1)),6))</f>
        <v/>
      </c>
      <c r="M298" s="18" t="str">
        <f>IF(E298&lt;&gt;"ОК","",ROUND(I298-L298,6))</f>
        <v/>
      </c>
      <c r="N298" s="15" t="str">
        <f>IF(E298&lt;&gt;"ОК","",IF(AND(I298=0,L298=0),"Корректировка не нужна",IF(M298=0,"Корректировка внесена",IF(L298=0,"Внесите корректировку на "&amp;DAY(Q298)&amp;"."&amp;MONTH(Q298)&amp;"."&amp;YEAR(Q298)&amp;": "&amp;IF(M298&gt;0,"+","")&amp;M298&amp;" "&amp;G298,"Проверьте корректировки: внесено "&amp;L298&amp;", нужно "&amp;I298&amp;" "&amp;G298))))</f>
        <v/>
      </c>
      <c r="O298" s="22" t="str">
        <f>IF(E298&lt;&gt;"ОК","",IF(SUMPRODUCT(MAX(($B$6:$B$1005=B298)*($Q$6:$Q$1005&lt;Q298)*($E$6:$E$1005="ОК")*$Q$6:$Q$1005))&gt;0,SUMPRODUCT(MAX(($B$6:$B$1005=B298)*($Q$6:$Q$1005&lt;Q298)*($E$6:$E$1005="ОК")*$Q$6:$Q$1005))+1,INT('Номенклатура'!$C$2)))</f>
        <v/>
      </c>
      <c r="P298" s="18" t="str">
        <f>IF(E298&lt;&gt;"ОК","",-(SUMIFS('Движения'!$F$6:$F$5005,'Движения'!$B$6:$B$5005,B298,'Движения'!$C$6:$C$5005,"Расход",'Движения'!$A$6:$A$5005,"&gt;="&amp;O298,'Движения'!$A$6:$A$5005,"&lt;"&amp;(Q298+1))+SUMIFS('Движения'!$F$6:$F$5005,'Движения'!$B$6:$B$5005,B298,'Движения'!$C$6:$C$5005,"Списание",'Движения'!$A$6:$A$5005,"&gt;="&amp;O298,'Движения'!$A$6:$A$5005,"&lt;"&amp;(Q298+1))))</f>
        <v/>
      </c>
      <c r="Q298" s="18" t="str">
        <f>IF(ISNUMBER(A298),INT(A298),0)</f>
        <v/>
      </c>
    </row>
    <row r="299" spans="1:17" x14ac:dyDescent="0.25">
      <c r="A299" s="16"/>
      <c r="B299" s="13"/>
      <c r="C299" s="14"/>
      <c r="D299" s="13"/>
      <c r="E299" s="15" t="str">
        <f>IF(COUNTA(A299:D299)=0,"",IF(NOT(ISNUMBER(A299)),"Укажите дату",IF(B299="","Укажите код",IF(NOT(AND(ISTEXT(B299),LEN(B299)&gt;0,LEN(B299)&lt;=30,ISNUMBER(FIND(LEFT(B299,1),"ABCDEFGHIJKLMNOPQRSTUVWXYZ")),SUMPRODUCT((MID(B299,{1,2,3,4,5,6,7,8,9,10,11,12,13,14,15,16,17,18,19,20,21,22,23,24,25,26,27,28,29,30},1)&lt;&gt;"")*ISERROR(FIND(MID(B299,{1,2,3,4,5,6,7,8,9,10,11,12,13,14,15,16,17,18,19,20,21,22,23,24,25,26,27,28,29,30},1),"ABCDEFGHIJKLMNOPQRSTUVWXYZ0123456789-_")))=0,ISERROR(VALUE(B299)))),"Недопустимый код: только латинские буквы A-Z в верхнем регистре, цифры, - и _; начало с буквы, до 30 символов (например MILK-001)",IF(SUMPRODUCT(--EXACT('Номенклатура'!$A$6:$A$205,B299))=0,"Код не найден",IF(SUMPRODUCT(--EXACT('Номенклатура'!$A$6:$A$205,B299))&gt;1,"Код повторяется в номенклатуре",IF(NOT(ISNUMBER(C299)),"Укажите фактическое количество",IF(C299&lt;0,"Факт не может быть меньше нуля",IF(NOT(ISNUMBER('Номенклатура'!$C$2)),"Укажите дату начала учёта",IF(Q299&lt;INT('Номенклатура'!$C$2),"Дата раньше начала учёта","ОК"))))))))))</f>
        <v/>
      </c>
      <c r="F299" s="15" t="str">
        <f>IF(E299&lt;&gt;"ОК","",INDEX('Номенклатура'!$B$6:$B$205,SUMPRODUCT(EXACT('Номенклатура'!$A$6:$A$205,B299)*(ROW('Номенклатура'!$A$6:$A$205)-5)))&amp;"")</f>
        <v/>
      </c>
      <c r="G299" s="17" t="str">
        <f>IF(E299&lt;&gt;"ОК","",INDEX('Номенклатура'!$D$6:$D$205,SUMPRODUCT(EXACT('Номенклатура'!$A$6:$A$205,B299)*(ROW('Номенклатура'!$A$6:$A$205)-5)))&amp;"")</f>
        <v/>
      </c>
      <c r="H299" s="18" t="str">
        <f>IF(E299&lt;&gt;"ОК","",ROUND(N(INDEX('Номенклатура'!$F$6:$F$205,SUMPRODUCT(EXACT('Номенклатура'!$A$6:$A$205,B299)*(ROW('Номенклатура'!$A$6:$A$205)-5))))+SUMIFS('Движения'!$F$6:$F$5005,'Движения'!$B$6:$B$5005,B299,'Движения'!$A$6:$A$5005,"&lt;"&amp;(Q299+1))-SUMIFS('Движения'!$F$6:$F$5005,'Движения'!$B$6:$B$5005,B299,'Движения'!$C$6:$C$5005,"Корректировка остатка",'Движения'!$A$6:$A$5005,"&gt;="&amp;Q299,'Движения'!$A$6:$A$5005,"&lt;"&amp;(Q299+1)),6))</f>
        <v/>
      </c>
      <c r="I299" s="18" t="str">
        <f>IF(E299&lt;&gt;"ОК","",ROUND(C299-H299,6))</f>
        <v/>
      </c>
      <c r="J299" s="21" t="str">
        <f>IF(E299&lt;&gt;"ОК","",IF(P299&gt;0,ABS(I299)/P299,"нет базы"))</f>
        <v/>
      </c>
      <c r="K299" s="17" t="str">
        <f>IF(E299&lt;&gt;"ОК","",IF(I299&lt;0,"Недостача",IF(I299&gt;0,"Излишек","Совпадает")))</f>
        <v/>
      </c>
      <c r="L299" s="18" t="str">
        <f>IF(E299&lt;&gt;"ОК","",ROUND(SUMIFS('Движения'!$F$6:$F$5005,'Движения'!$B$6:$B$5005,B299,'Движения'!$C$6:$C$5005,"Корректировка остатка",'Движения'!$A$6:$A$5005,"&gt;="&amp;Q299,'Движения'!$A$6:$A$5005,"&lt;"&amp;(Q299+1)),6))</f>
        <v/>
      </c>
      <c r="M299" s="18" t="str">
        <f>IF(E299&lt;&gt;"ОК","",ROUND(I299-L299,6))</f>
        <v/>
      </c>
      <c r="N299" s="15" t="str">
        <f>IF(E299&lt;&gt;"ОК","",IF(AND(I299=0,L299=0),"Корректировка не нужна",IF(M299=0,"Корректировка внесена",IF(L299=0,"Внесите корректировку на "&amp;DAY(Q299)&amp;"."&amp;MONTH(Q299)&amp;"."&amp;YEAR(Q299)&amp;": "&amp;IF(M299&gt;0,"+","")&amp;M299&amp;" "&amp;G299,"Проверьте корректировки: внесено "&amp;L299&amp;", нужно "&amp;I299&amp;" "&amp;G299))))</f>
        <v/>
      </c>
      <c r="O299" s="22" t="str">
        <f>IF(E299&lt;&gt;"ОК","",IF(SUMPRODUCT(MAX(($B$6:$B$1005=B299)*($Q$6:$Q$1005&lt;Q299)*($E$6:$E$1005="ОК")*$Q$6:$Q$1005))&gt;0,SUMPRODUCT(MAX(($B$6:$B$1005=B299)*($Q$6:$Q$1005&lt;Q299)*($E$6:$E$1005="ОК")*$Q$6:$Q$1005))+1,INT('Номенклатура'!$C$2)))</f>
        <v/>
      </c>
      <c r="P299" s="18" t="str">
        <f>IF(E299&lt;&gt;"ОК","",-(SUMIFS('Движения'!$F$6:$F$5005,'Движения'!$B$6:$B$5005,B299,'Движения'!$C$6:$C$5005,"Расход",'Движения'!$A$6:$A$5005,"&gt;="&amp;O299,'Движения'!$A$6:$A$5005,"&lt;"&amp;(Q299+1))+SUMIFS('Движения'!$F$6:$F$5005,'Движения'!$B$6:$B$5005,B299,'Движения'!$C$6:$C$5005,"Списание",'Движения'!$A$6:$A$5005,"&gt;="&amp;O299,'Движения'!$A$6:$A$5005,"&lt;"&amp;(Q299+1))))</f>
        <v/>
      </c>
      <c r="Q299" s="18" t="str">
        <f>IF(ISNUMBER(A299),INT(A299),0)</f>
        <v/>
      </c>
    </row>
    <row r="300" spans="1:17" x14ac:dyDescent="0.25">
      <c r="A300" s="16"/>
      <c r="B300" s="13"/>
      <c r="C300" s="14"/>
      <c r="D300" s="13"/>
      <c r="E300" s="15" t="str">
        <f>IF(COUNTA(A300:D300)=0,"",IF(NOT(ISNUMBER(A300)),"Укажите дату",IF(B300="","Укажите код",IF(NOT(AND(ISTEXT(B300),LEN(B300)&gt;0,LEN(B300)&lt;=30,ISNUMBER(FIND(LEFT(B300,1),"ABCDEFGHIJKLMNOPQRSTUVWXYZ")),SUMPRODUCT((MID(B300,{1,2,3,4,5,6,7,8,9,10,11,12,13,14,15,16,17,18,19,20,21,22,23,24,25,26,27,28,29,30},1)&lt;&gt;"")*ISERROR(FIND(MID(B300,{1,2,3,4,5,6,7,8,9,10,11,12,13,14,15,16,17,18,19,20,21,22,23,24,25,26,27,28,29,30},1),"ABCDEFGHIJKLMNOPQRSTUVWXYZ0123456789-_")))=0,ISERROR(VALUE(B300)))),"Недопустимый код: только латинские буквы A-Z в верхнем регистре, цифры, - и _; начало с буквы, до 30 символов (например MILK-001)",IF(SUMPRODUCT(--EXACT('Номенклатура'!$A$6:$A$205,B300))=0,"Код не найден",IF(SUMPRODUCT(--EXACT('Номенклатура'!$A$6:$A$205,B300))&gt;1,"Код повторяется в номенклатуре",IF(NOT(ISNUMBER(C300)),"Укажите фактическое количество",IF(C300&lt;0,"Факт не может быть меньше нуля",IF(NOT(ISNUMBER('Номенклатура'!$C$2)),"Укажите дату начала учёта",IF(Q300&lt;INT('Номенклатура'!$C$2),"Дата раньше начала учёта","ОК"))))))))))</f>
        <v/>
      </c>
      <c r="F300" s="15" t="str">
        <f>IF(E300&lt;&gt;"ОК","",INDEX('Номенклатура'!$B$6:$B$205,SUMPRODUCT(EXACT('Номенклатура'!$A$6:$A$205,B300)*(ROW('Номенклатура'!$A$6:$A$205)-5)))&amp;"")</f>
        <v/>
      </c>
      <c r="G300" s="17" t="str">
        <f>IF(E300&lt;&gt;"ОК","",INDEX('Номенклатура'!$D$6:$D$205,SUMPRODUCT(EXACT('Номенклатура'!$A$6:$A$205,B300)*(ROW('Номенклатура'!$A$6:$A$205)-5)))&amp;"")</f>
        <v/>
      </c>
      <c r="H300" s="18" t="str">
        <f>IF(E300&lt;&gt;"ОК","",ROUND(N(INDEX('Номенклатура'!$F$6:$F$205,SUMPRODUCT(EXACT('Номенклатура'!$A$6:$A$205,B300)*(ROW('Номенклатура'!$A$6:$A$205)-5))))+SUMIFS('Движения'!$F$6:$F$5005,'Движения'!$B$6:$B$5005,B300,'Движения'!$A$6:$A$5005,"&lt;"&amp;(Q300+1))-SUMIFS('Движения'!$F$6:$F$5005,'Движения'!$B$6:$B$5005,B300,'Движения'!$C$6:$C$5005,"Корректировка остатка",'Движения'!$A$6:$A$5005,"&gt;="&amp;Q300,'Движения'!$A$6:$A$5005,"&lt;"&amp;(Q300+1)),6))</f>
        <v/>
      </c>
      <c r="I300" s="18" t="str">
        <f>IF(E300&lt;&gt;"ОК","",ROUND(C300-H300,6))</f>
        <v/>
      </c>
      <c r="J300" s="21" t="str">
        <f>IF(E300&lt;&gt;"ОК","",IF(P300&gt;0,ABS(I300)/P300,"нет базы"))</f>
        <v/>
      </c>
      <c r="K300" s="17" t="str">
        <f>IF(E300&lt;&gt;"ОК","",IF(I300&lt;0,"Недостача",IF(I300&gt;0,"Излишек","Совпадает")))</f>
        <v/>
      </c>
      <c r="L300" s="18" t="str">
        <f>IF(E300&lt;&gt;"ОК","",ROUND(SUMIFS('Движения'!$F$6:$F$5005,'Движения'!$B$6:$B$5005,B300,'Движения'!$C$6:$C$5005,"Корректировка остатка",'Движения'!$A$6:$A$5005,"&gt;="&amp;Q300,'Движения'!$A$6:$A$5005,"&lt;"&amp;(Q300+1)),6))</f>
        <v/>
      </c>
      <c r="M300" s="18" t="str">
        <f>IF(E300&lt;&gt;"ОК","",ROUND(I300-L300,6))</f>
        <v/>
      </c>
      <c r="N300" s="15" t="str">
        <f>IF(E300&lt;&gt;"ОК","",IF(AND(I300=0,L300=0),"Корректировка не нужна",IF(M300=0,"Корректировка внесена",IF(L300=0,"Внесите корректировку на "&amp;DAY(Q300)&amp;"."&amp;MONTH(Q300)&amp;"."&amp;YEAR(Q300)&amp;": "&amp;IF(M300&gt;0,"+","")&amp;M300&amp;" "&amp;G300,"Проверьте корректировки: внесено "&amp;L300&amp;", нужно "&amp;I300&amp;" "&amp;G300))))</f>
        <v/>
      </c>
      <c r="O300" s="22" t="str">
        <f>IF(E300&lt;&gt;"ОК","",IF(SUMPRODUCT(MAX(($B$6:$B$1005=B300)*($Q$6:$Q$1005&lt;Q300)*($E$6:$E$1005="ОК")*$Q$6:$Q$1005))&gt;0,SUMPRODUCT(MAX(($B$6:$B$1005=B300)*($Q$6:$Q$1005&lt;Q300)*($E$6:$E$1005="ОК")*$Q$6:$Q$1005))+1,INT('Номенклатура'!$C$2)))</f>
        <v/>
      </c>
      <c r="P300" s="18" t="str">
        <f>IF(E300&lt;&gt;"ОК","",-(SUMIFS('Движения'!$F$6:$F$5005,'Движения'!$B$6:$B$5005,B300,'Движения'!$C$6:$C$5005,"Расход",'Движения'!$A$6:$A$5005,"&gt;="&amp;O300,'Движения'!$A$6:$A$5005,"&lt;"&amp;(Q300+1))+SUMIFS('Движения'!$F$6:$F$5005,'Движения'!$B$6:$B$5005,B300,'Движения'!$C$6:$C$5005,"Списание",'Движения'!$A$6:$A$5005,"&gt;="&amp;O300,'Движения'!$A$6:$A$5005,"&lt;"&amp;(Q300+1))))</f>
        <v/>
      </c>
      <c r="Q300" s="18" t="str">
        <f>IF(ISNUMBER(A300),INT(A300),0)</f>
        <v/>
      </c>
    </row>
    <row r="301" spans="1:17" x14ac:dyDescent="0.25">
      <c r="A301" s="16"/>
      <c r="B301" s="13"/>
      <c r="C301" s="14"/>
      <c r="D301" s="13"/>
      <c r="E301" s="15" t="str">
        <f>IF(COUNTA(A301:D301)=0,"",IF(NOT(ISNUMBER(A301)),"Укажите дату",IF(B301="","Укажите код",IF(NOT(AND(ISTEXT(B301),LEN(B301)&gt;0,LEN(B301)&lt;=30,ISNUMBER(FIND(LEFT(B301,1),"ABCDEFGHIJKLMNOPQRSTUVWXYZ")),SUMPRODUCT((MID(B301,{1,2,3,4,5,6,7,8,9,10,11,12,13,14,15,16,17,18,19,20,21,22,23,24,25,26,27,28,29,30},1)&lt;&gt;"")*ISERROR(FIND(MID(B301,{1,2,3,4,5,6,7,8,9,10,11,12,13,14,15,16,17,18,19,20,21,22,23,24,25,26,27,28,29,30},1),"ABCDEFGHIJKLMNOPQRSTUVWXYZ0123456789-_")))=0,ISERROR(VALUE(B301)))),"Недопустимый код: только латинские буквы A-Z в верхнем регистре, цифры, - и _; начало с буквы, до 30 символов (например MILK-001)",IF(SUMPRODUCT(--EXACT('Номенклатура'!$A$6:$A$205,B301))=0,"Код не найден",IF(SUMPRODUCT(--EXACT('Номенклатура'!$A$6:$A$205,B301))&gt;1,"Код повторяется в номенклатуре",IF(NOT(ISNUMBER(C301)),"Укажите фактическое количество",IF(C301&lt;0,"Факт не может быть меньше нуля",IF(NOT(ISNUMBER('Номенклатура'!$C$2)),"Укажите дату начала учёта",IF(Q301&lt;INT('Номенклатура'!$C$2),"Дата раньше начала учёта","ОК"))))))))))</f>
        <v/>
      </c>
      <c r="F301" s="15" t="str">
        <f>IF(E301&lt;&gt;"ОК","",INDEX('Номенклатура'!$B$6:$B$205,SUMPRODUCT(EXACT('Номенклатура'!$A$6:$A$205,B301)*(ROW('Номенклатура'!$A$6:$A$205)-5)))&amp;"")</f>
        <v/>
      </c>
      <c r="G301" s="17" t="str">
        <f>IF(E301&lt;&gt;"ОК","",INDEX('Номенклатура'!$D$6:$D$205,SUMPRODUCT(EXACT('Номенклатура'!$A$6:$A$205,B301)*(ROW('Номенклатура'!$A$6:$A$205)-5)))&amp;"")</f>
        <v/>
      </c>
      <c r="H301" s="18" t="str">
        <f>IF(E301&lt;&gt;"ОК","",ROUND(N(INDEX('Номенклатура'!$F$6:$F$205,SUMPRODUCT(EXACT('Номенклатура'!$A$6:$A$205,B301)*(ROW('Номенклатура'!$A$6:$A$205)-5))))+SUMIFS('Движения'!$F$6:$F$5005,'Движения'!$B$6:$B$5005,B301,'Движения'!$A$6:$A$5005,"&lt;"&amp;(Q301+1))-SUMIFS('Движения'!$F$6:$F$5005,'Движения'!$B$6:$B$5005,B301,'Движения'!$C$6:$C$5005,"Корректировка остатка",'Движения'!$A$6:$A$5005,"&gt;="&amp;Q301,'Движения'!$A$6:$A$5005,"&lt;"&amp;(Q301+1)),6))</f>
        <v/>
      </c>
      <c r="I301" s="18" t="str">
        <f>IF(E301&lt;&gt;"ОК","",ROUND(C301-H301,6))</f>
        <v/>
      </c>
      <c r="J301" s="21" t="str">
        <f>IF(E301&lt;&gt;"ОК","",IF(P301&gt;0,ABS(I301)/P301,"нет базы"))</f>
        <v/>
      </c>
      <c r="K301" s="17" t="str">
        <f>IF(E301&lt;&gt;"ОК","",IF(I301&lt;0,"Недостача",IF(I301&gt;0,"Излишек","Совпадает")))</f>
        <v/>
      </c>
      <c r="L301" s="18" t="str">
        <f>IF(E301&lt;&gt;"ОК","",ROUND(SUMIFS('Движения'!$F$6:$F$5005,'Движения'!$B$6:$B$5005,B301,'Движения'!$C$6:$C$5005,"Корректировка остатка",'Движения'!$A$6:$A$5005,"&gt;="&amp;Q301,'Движения'!$A$6:$A$5005,"&lt;"&amp;(Q301+1)),6))</f>
        <v/>
      </c>
      <c r="M301" s="18" t="str">
        <f>IF(E301&lt;&gt;"ОК","",ROUND(I301-L301,6))</f>
        <v/>
      </c>
      <c r="N301" s="15" t="str">
        <f>IF(E301&lt;&gt;"ОК","",IF(AND(I301=0,L301=0),"Корректировка не нужна",IF(M301=0,"Корректировка внесена",IF(L301=0,"Внесите корректировку на "&amp;DAY(Q301)&amp;"."&amp;MONTH(Q301)&amp;"."&amp;YEAR(Q301)&amp;": "&amp;IF(M301&gt;0,"+","")&amp;M301&amp;" "&amp;G301,"Проверьте корректировки: внесено "&amp;L301&amp;", нужно "&amp;I301&amp;" "&amp;G301))))</f>
        <v/>
      </c>
      <c r="O301" s="22" t="str">
        <f>IF(E301&lt;&gt;"ОК","",IF(SUMPRODUCT(MAX(($B$6:$B$1005=B301)*($Q$6:$Q$1005&lt;Q301)*($E$6:$E$1005="ОК")*$Q$6:$Q$1005))&gt;0,SUMPRODUCT(MAX(($B$6:$B$1005=B301)*($Q$6:$Q$1005&lt;Q301)*($E$6:$E$1005="ОК")*$Q$6:$Q$1005))+1,INT('Номенклатура'!$C$2)))</f>
        <v/>
      </c>
      <c r="P301" s="18" t="str">
        <f>IF(E301&lt;&gt;"ОК","",-(SUMIFS('Движения'!$F$6:$F$5005,'Движения'!$B$6:$B$5005,B301,'Движения'!$C$6:$C$5005,"Расход",'Движения'!$A$6:$A$5005,"&gt;="&amp;O301,'Движения'!$A$6:$A$5005,"&lt;"&amp;(Q301+1))+SUMIFS('Движения'!$F$6:$F$5005,'Движения'!$B$6:$B$5005,B301,'Движения'!$C$6:$C$5005,"Списание",'Движения'!$A$6:$A$5005,"&gt;="&amp;O301,'Движения'!$A$6:$A$5005,"&lt;"&amp;(Q301+1))))</f>
        <v/>
      </c>
      <c r="Q301" s="18" t="str">
        <f>IF(ISNUMBER(A301),INT(A301),0)</f>
        <v/>
      </c>
    </row>
    <row r="302" spans="1:17" x14ac:dyDescent="0.25">
      <c r="A302" s="16"/>
      <c r="B302" s="13"/>
      <c r="C302" s="14"/>
      <c r="D302" s="13"/>
      <c r="E302" s="15" t="str">
        <f>IF(COUNTA(A302:D302)=0,"",IF(NOT(ISNUMBER(A302)),"Укажите дату",IF(B302="","Укажите код",IF(NOT(AND(ISTEXT(B302),LEN(B302)&gt;0,LEN(B302)&lt;=30,ISNUMBER(FIND(LEFT(B302,1),"ABCDEFGHIJKLMNOPQRSTUVWXYZ")),SUMPRODUCT((MID(B302,{1,2,3,4,5,6,7,8,9,10,11,12,13,14,15,16,17,18,19,20,21,22,23,24,25,26,27,28,29,30},1)&lt;&gt;"")*ISERROR(FIND(MID(B302,{1,2,3,4,5,6,7,8,9,10,11,12,13,14,15,16,17,18,19,20,21,22,23,24,25,26,27,28,29,30},1),"ABCDEFGHIJKLMNOPQRSTUVWXYZ0123456789-_")))=0,ISERROR(VALUE(B302)))),"Недопустимый код: только латинские буквы A-Z в верхнем регистре, цифры, - и _; начало с буквы, до 30 символов (например MILK-001)",IF(SUMPRODUCT(--EXACT('Номенклатура'!$A$6:$A$205,B302))=0,"Код не найден",IF(SUMPRODUCT(--EXACT('Номенклатура'!$A$6:$A$205,B302))&gt;1,"Код повторяется в номенклатуре",IF(NOT(ISNUMBER(C302)),"Укажите фактическое количество",IF(C302&lt;0,"Факт не может быть меньше нуля",IF(NOT(ISNUMBER('Номенклатура'!$C$2)),"Укажите дату начала учёта",IF(Q302&lt;INT('Номенклатура'!$C$2),"Дата раньше начала учёта","ОК"))))))))))</f>
        <v/>
      </c>
      <c r="F302" s="15" t="str">
        <f>IF(E302&lt;&gt;"ОК","",INDEX('Номенклатура'!$B$6:$B$205,SUMPRODUCT(EXACT('Номенклатура'!$A$6:$A$205,B302)*(ROW('Номенклатура'!$A$6:$A$205)-5)))&amp;"")</f>
        <v/>
      </c>
      <c r="G302" s="17" t="str">
        <f>IF(E302&lt;&gt;"ОК","",INDEX('Номенклатура'!$D$6:$D$205,SUMPRODUCT(EXACT('Номенклатура'!$A$6:$A$205,B302)*(ROW('Номенклатура'!$A$6:$A$205)-5)))&amp;"")</f>
        <v/>
      </c>
      <c r="H302" s="18" t="str">
        <f>IF(E302&lt;&gt;"ОК","",ROUND(N(INDEX('Номенклатура'!$F$6:$F$205,SUMPRODUCT(EXACT('Номенклатура'!$A$6:$A$205,B302)*(ROW('Номенклатура'!$A$6:$A$205)-5))))+SUMIFS('Движения'!$F$6:$F$5005,'Движения'!$B$6:$B$5005,B302,'Движения'!$A$6:$A$5005,"&lt;"&amp;(Q302+1))-SUMIFS('Движения'!$F$6:$F$5005,'Движения'!$B$6:$B$5005,B302,'Движения'!$C$6:$C$5005,"Корректировка остатка",'Движения'!$A$6:$A$5005,"&gt;="&amp;Q302,'Движения'!$A$6:$A$5005,"&lt;"&amp;(Q302+1)),6))</f>
        <v/>
      </c>
      <c r="I302" s="18" t="str">
        <f>IF(E302&lt;&gt;"ОК","",ROUND(C302-H302,6))</f>
        <v/>
      </c>
      <c r="J302" s="21" t="str">
        <f>IF(E302&lt;&gt;"ОК","",IF(P302&gt;0,ABS(I302)/P302,"нет базы"))</f>
        <v/>
      </c>
      <c r="K302" s="17" t="str">
        <f>IF(E302&lt;&gt;"ОК","",IF(I302&lt;0,"Недостача",IF(I302&gt;0,"Излишек","Совпадает")))</f>
        <v/>
      </c>
      <c r="L302" s="18" t="str">
        <f>IF(E302&lt;&gt;"ОК","",ROUND(SUMIFS('Движения'!$F$6:$F$5005,'Движения'!$B$6:$B$5005,B302,'Движения'!$C$6:$C$5005,"Корректировка остатка",'Движения'!$A$6:$A$5005,"&gt;="&amp;Q302,'Движения'!$A$6:$A$5005,"&lt;"&amp;(Q302+1)),6))</f>
        <v/>
      </c>
      <c r="M302" s="18" t="str">
        <f>IF(E302&lt;&gt;"ОК","",ROUND(I302-L302,6))</f>
        <v/>
      </c>
      <c r="N302" s="15" t="str">
        <f>IF(E302&lt;&gt;"ОК","",IF(AND(I302=0,L302=0),"Корректировка не нужна",IF(M302=0,"Корректировка внесена",IF(L302=0,"Внесите корректировку на "&amp;DAY(Q302)&amp;"."&amp;MONTH(Q302)&amp;"."&amp;YEAR(Q302)&amp;": "&amp;IF(M302&gt;0,"+","")&amp;M302&amp;" "&amp;G302,"Проверьте корректировки: внесено "&amp;L302&amp;", нужно "&amp;I302&amp;" "&amp;G302))))</f>
        <v/>
      </c>
      <c r="O302" s="22" t="str">
        <f>IF(E302&lt;&gt;"ОК","",IF(SUMPRODUCT(MAX(($B$6:$B$1005=B302)*($Q$6:$Q$1005&lt;Q302)*($E$6:$E$1005="ОК")*$Q$6:$Q$1005))&gt;0,SUMPRODUCT(MAX(($B$6:$B$1005=B302)*($Q$6:$Q$1005&lt;Q302)*($E$6:$E$1005="ОК")*$Q$6:$Q$1005))+1,INT('Номенклатура'!$C$2)))</f>
        <v/>
      </c>
      <c r="P302" s="18" t="str">
        <f>IF(E302&lt;&gt;"ОК","",-(SUMIFS('Движения'!$F$6:$F$5005,'Движения'!$B$6:$B$5005,B302,'Движения'!$C$6:$C$5005,"Расход",'Движения'!$A$6:$A$5005,"&gt;="&amp;O302,'Движения'!$A$6:$A$5005,"&lt;"&amp;(Q302+1))+SUMIFS('Движения'!$F$6:$F$5005,'Движения'!$B$6:$B$5005,B302,'Движения'!$C$6:$C$5005,"Списание",'Движения'!$A$6:$A$5005,"&gt;="&amp;O302,'Движения'!$A$6:$A$5005,"&lt;"&amp;(Q302+1))))</f>
        <v/>
      </c>
      <c r="Q302" s="18" t="str">
        <f>IF(ISNUMBER(A302),INT(A302),0)</f>
        <v/>
      </c>
    </row>
    <row r="303" spans="1:17" x14ac:dyDescent="0.25">
      <c r="A303" s="16"/>
      <c r="B303" s="13"/>
      <c r="C303" s="14"/>
      <c r="D303" s="13"/>
      <c r="E303" s="15" t="str">
        <f>IF(COUNTA(A303:D303)=0,"",IF(NOT(ISNUMBER(A303)),"Укажите дату",IF(B303="","Укажите код",IF(NOT(AND(ISTEXT(B303),LEN(B303)&gt;0,LEN(B303)&lt;=30,ISNUMBER(FIND(LEFT(B303,1),"ABCDEFGHIJKLMNOPQRSTUVWXYZ")),SUMPRODUCT((MID(B303,{1,2,3,4,5,6,7,8,9,10,11,12,13,14,15,16,17,18,19,20,21,22,23,24,25,26,27,28,29,30},1)&lt;&gt;"")*ISERROR(FIND(MID(B303,{1,2,3,4,5,6,7,8,9,10,11,12,13,14,15,16,17,18,19,20,21,22,23,24,25,26,27,28,29,30},1),"ABCDEFGHIJKLMNOPQRSTUVWXYZ0123456789-_")))=0,ISERROR(VALUE(B303)))),"Недопустимый код: только латинские буквы A-Z в верхнем регистре, цифры, - и _; начало с буквы, до 30 символов (например MILK-001)",IF(SUMPRODUCT(--EXACT('Номенклатура'!$A$6:$A$205,B303))=0,"Код не найден",IF(SUMPRODUCT(--EXACT('Номенклатура'!$A$6:$A$205,B303))&gt;1,"Код повторяется в номенклатуре",IF(NOT(ISNUMBER(C303)),"Укажите фактическое количество",IF(C303&lt;0,"Факт не может быть меньше нуля",IF(NOT(ISNUMBER('Номенклатура'!$C$2)),"Укажите дату начала учёта",IF(Q303&lt;INT('Номенклатура'!$C$2),"Дата раньше начала учёта","ОК"))))))))))</f>
        <v/>
      </c>
      <c r="F303" s="15" t="str">
        <f>IF(E303&lt;&gt;"ОК","",INDEX('Номенклатура'!$B$6:$B$205,SUMPRODUCT(EXACT('Номенклатура'!$A$6:$A$205,B303)*(ROW('Номенклатура'!$A$6:$A$205)-5)))&amp;"")</f>
        <v/>
      </c>
      <c r="G303" s="17" t="str">
        <f>IF(E303&lt;&gt;"ОК","",INDEX('Номенклатура'!$D$6:$D$205,SUMPRODUCT(EXACT('Номенклатура'!$A$6:$A$205,B303)*(ROW('Номенклатура'!$A$6:$A$205)-5)))&amp;"")</f>
        <v/>
      </c>
      <c r="H303" s="18" t="str">
        <f>IF(E303&lt;&gt;"ОК","",ROUND(N(INDEX('Номенклатура'!$F$6:$F$205,SUMPRODUCT(EXACT('Номенклатура'!$A$6:$A$205,B303)*(ROW('Номенклатура'!$A$6:$A$205)-5))))+SUMIFS('Движения'!$F$6:$F$5005,'Движения'!$B$6:$B$5005,B303,'Движения'!$A$6:$A$5005,"&lt;"&amp;(Q303+1))-SUMIFS('Движения'!$F$6:$F$5005,'Движения'!$B$6:$B$5005,B303,'Движения'!$C$6:$C$5005,"Корректировка остатка",'Движения'!$A$6:$A$5005,"&gt;="&amp;Q303,'Движения'!$A$6:$A$5005,"&lt;"&amp;(Q303+1)),6))</f>
        <v/>
      </c>
      <c r="I303" s="18" t="str">
        <f>IF(E303&lt;&gt;"ОК","",ROUND(C303-H303,6))</f>
        <v/>
      </c>
      <c r="J303" s="21" t="str">
        <f>IF(E303&lt;&gt;"ОК","",IF(P303&gt;0,ABS(I303)/P303,"нет базы"))</f>
        <v/>
      </c>
      <c r="K303" s="17" t="str">
        <f>IF(E303&lt;&gt;"ОК","",IF(I303&lt;0,"Недостача",IF(I303&gt;0,"Излишек","Совпадает")))</f>
        <v/>
      </c>
      <c r="L303" s="18" t="str">
        <f>IF(E303&lt;&gt;"ОК","",ROUND(SUMIFS('Движения'!$F$6:$F$5005,'Движения'!$B$6:$B$5005,B303,'Движения'!$C$6:$C$5005,"Корректировка остатка",'Движения'!$A$6:$A$5005,"&gt;="&amp;Q303,'Движения'!$A$6:$A$5005,"&lt;"&amp;(Q303+1)),6))</f>
        <v/>
      </c>
      <c r="M303" s="18" t="str">
        <f>IF(E303&lt;&gt;"ОК","",ROUND(I303-L303,6))</f>
        <v/>
      </c>
      <c r="N303" s="15" t="str">
        <f>IF(E303&lt;&gt;"ОК","",IF(AND(I303=0,L303=0),"Корректировка не нужна",IF(M303=0,"Корректировка внесена",IF(L303=0,"Внесите корректировку на "&amp;DAY(Q303)&amp;"."&amp;MONTH(Q303)&amp;"."&amp;YEAR(Q303)&amp;": "&amp;IF(M303&gt;0,"+","")&amp;M303&amp;" "&amp;G303,"Проверьте корректировки: внесено "&amp;L303&amp;", нужно "&amp;I303&amp;" "&amp;G303))))</f>
        <v/>
      </c>
      <c r="O303" s="22" t="str">
        <f>IF(E303&lt;&gt;"ОК","",IF(SUMPRODUCT(MAX(($B$6:$B$1005=B303)*($Q$6:$Q$1005&lt;Q303)*($E$6:$E$1005="ОК")*$Q$6:$Q$1005))&gt;0,SUMPRODUCT(MAX(($B$6:$B$1005=B303)*($Q$6:$Q$1005&lt;Q303)*($E$6:$E$1005="ОК")*$Q$6:$Q$1005))+1,INT('Номенклатура'!$C$2)))</f>
        <v/>
      </c>
      <c r="P303" s="18" t="str">
        <f>IF(E303&lt;&gt;"ОК","",-(SUMIFS('Движения'!$F$6:$F$5005,'Движения'!$B$6:$B$5005,B303,'Движения'!$C$6:$C$5005,"Расход",'Движения'!$A$6:$A$5005,"&gt;="&amp;O303,'Движения'!$A$6:$A$5005,"&lt;"&amp;(Q303+1))+SUMIFS('Движения'!$F$6:$F$5005,'Движения'!$B$6:$B$5005,B303,'Движения'!$C$6:$C$5005,"Списание",'Движения'!$A$6:$A$5005,"&gt;="&amp;O303,'Движения'!$A$6:$A$5005,"&lt;"&amp;(Q303+1))))</f>
        <v/>
      </c>
      <c r="Q303" s="18" t="str">
        <f>IF(ISNUMBER(A303),INT(A303),0)</f>
        <v/>
      </c>
    </row>
    <row r="304" spans="1:17" x14ac:dyDescent="0.25">
      <c r="A304" s="16"/>
      <c r="B304" s="13"/>
      <c r="C304" s="14"/>
      <c r="D304" s="13"/>
      <c r="E304" s="15" t="str">
        <f>IF(COUNTA(A304:D304)=0,"",IF(NOT(ISNUMBER(A304)),"Укажите дату",IF(B304="","Укажите код",IF(NOT(AND(ISTEXT(B304),LEN(B304)&gt;0,LEN(B304)&lt;=30,ISNUMBER(FIND(LEFT(B304,1),"ABCDEFGHIJKLMNOPQRSTUVWXYZ")),SUMPRODUCT((MID(B304,{1,2,3,4,5,6,7,8,9,10,11,12,13,14,15,16,17,18,19,20,21,22,23,24,25,26,27,28,29,30},1)&lt;&gt;"")*ISERROR(FIND(MID(B304,{1,2,3,4,5,6,7,8,9,10,11,12,13,14,15,16,17,18,19,20,21,22,23,24,25,26,27,28,29,30},1),"ABCDEFGHIJKLMNOPQRSTUVWXYZ0123456789-_")))=0,ISERROR(VALUE(B304)))),"Недопустимый код: только латинские буквы A-Z в верхнем регистре, цифры, - и _; начало с буквы, до 30 символов (например MILK-001)",IF(SUMPRODUCT(--EXACT('Номенклатура'!$A$6:$A$205,B304))=0,"Код не найден",IF(SUMPRODUCT(--EXACT('Номенклатура'!$A$6:$A$205,B304))&gt;1,"Код повторяется в номенклатуре",IF(NOT(ISNUMBER(C304)),"Укажите фактическое количество",IF(C304&lt;0,"Факт не может быть меньше нуля",IF(NOT(ISNUMBER('Номенклатура'!$C$2)),"Укажите дату начала учёта",IF(Q304&lt;INT('Номенклатура'!$C$2),"Дата раньше начала учёта","ОК"))))))))))</f>
        <v/>
      </c>
      <c r="F304" s="15" t="str">
        <f>IF(E304&lt;&gt;"ОК","",INDEX('Номенклатура'!$B$6:$B$205,SUMPRODUCT(EXACT('Номенклатура'!$A$6:$A$205,B304)*(ROW('Номенклатура'!$A$6:$A$205)-5)))&amp;"")</f>
        <v/>
      </c>
      <c r="G304" s="17" t="str">
        <f>IF(E304&lt;&gt;"ОК","",INDEX('Номенклатура'!$D$6:$D$205,SUMPRODUCT(EXACT('Номенклатура'!$A$6:$A$205,B304)*(ROW('Номенклатура'!$A$6:$A$205)-5)))&amp;"")</f>
        <v/>
      </c>
      <c r="H304" s="18" t="str">
        <f>IF(E304&lt;&gt;"ОК","",ROUND(N(INDEX('Номенклатура'!$F$6:$F$205,SUMPRODUCT(EXACT('Номенклатура'!$A$6:$A$205,B304)*(ROW('Номенклатура'!$A$6:$A$205)-5))))+SUMIFS('Движения'!$F$6:$F$5005,'Движения'!$B$6:$B$5005,B304,'Движения'!$A$6:$A$5005,"&lt;"&amp;(Q304+1))-SUMIFS('Движения'!$F$6:$F$5005,'Движения'!$B$6:$B$5005,B304,'Движения'!$C$6:$C$5005,"Корректировка остатка",'Движения'!$A$6:$A$5005,"&gt;="&amp;Q304,'Движения'!$A$6:$A$5005,"&lt;"&amp;(Q304+1)),6))</f>
        <v/>
      </c>
      <c r="I304" s="18" t="str">
        <f>IF(E304&lt;&gt;"ОК","",ROUND(C304-H304,6))</f>
        <v/>
      </c>
      <c r="J304" s="21" t="str">
        <f>IF(E304&lt;&gt;"ОК","",IF(P304&gt;0,ABS(I304)/P304,"нет базы"))</f>
        <v/>
      </c>
      <c r="K304" s="17" t="str">
        <f>IF(E304&lt;&gt;"ОК","",IF(I304&lt;0,"Недостача",IF(I304&gt;0,"Излишек","Совпадает")))</f>
        <v/>
      </c>
      <c r="L304" s="18" t="str">
        <f>IF(E304&lt;&gt;"ОК","",ROUND(SUMIFS('Движения'!$F$6:$F$5005,'Движения'!$B$6:$B$5005,B304,'Движения'!$C$6:$C$5005,"Корректировка остатка",'Движения'!$A$6:$A$5005,"&gt;="&amp;Q304,'Движения'!$A$6:$A$5005,"&lt;"&amp;(Q304+1)),6))</f>
        <v/>
      </c>
      <c r="M304" s="18" t="str">
        <f>IF(E304&lt;&gt;"ОК","",ROUND(I304-L304,6))</f>
        <v/>
      </c>
      <c r="N304" s="15" t="str">
        <f>IF(E304&lt;&gt;"ОК","",IF(AND(I304=0,L304=0),"Корректировка не нужна",IF(M304=0,"Корректировка внесена",IF(L304=0,"Внесите корректировку на "&amp;DAY(Q304)&amp;"."&amp;MONTH(Q304)&amp;"."&amp;YEAR(Q304)&amp;": "&amp;IF(M304&gt;0,"+","")&amp;M304&amp;" "&amp;G304,"Проверьте корректировки: внесено "&amp;L304&amp;", нужно "&amp;I304&amp;" "&amp;G304))))</f>
        <v/>
      </c>
      <c r="O304" s="22" t="str">
        <f>IF(E304&lt;&gt;"ОК","",IF(SUMPRODUCT(MAX(($B$6:$B$1005=B304)*($Q$6:$Q$1005&lt;Q304)*($E$6:$E$1005="ОК")*$Q$6:$Q$1005))&gt;0,SUMPRODUCT(MAX(($B$6:$B$1005=B304)*($Q$6:$Q$1005&lt;Q304)*($E$6:$E$1005="ОК")*$Q$6:$Q$1005))+1,INT('Номенклатура'!$C$2)))</f>
        <v/>
      </c>
      <c r="P304" s="18" t="str">
        <f>IF(E304&lt;&gt;"ОК","",-(SUMIFS('Движения'!$F$6:$F$5005,'Движения'!$B$6:$B$5005,B304,'Движения'!$C$6:$C$5005,"Расход",'Движения'!$A$6:$A$5005,"&gt;="&amp;O304,'Движения'!$A$6:$A$5005,"&lt;"&amp;(Q304+1))+SUMIFS('Движения'!$F$6:$F$5005,'Движения'!$B$6:$B$5005,B304,'Движения'!$C$6:$C$5005,"Списание",'Движения'!$A$6:$A$5005,"&gt;="&amp;O304,'Движения'!$A$6:$A$5005,"&lt;"&amp;(Q304+1))))</f>
        <v/>
      </c>
      <c r="Q304" s="18" t="str">
        <f>IF(ISNUMBER(A304),INT(A304),0)</f>
        <v/>
      </c>
    </row>
    <row r="305" spans="1:17" x14ac:dyDescent="0.25">
      <c r="A305" s="16"/>
      <c r="B305" s="13"/>
      <c r="C305" s="14"/>
      <c r="D305" s="13"/>
      <c r="E305" s="15" t="str">
        <f>IF(COUNTA(A305:D305)=0,"",IF(NOT(ISNUMBER(A305)),"Укажите дату",IF(B305="","Укажите код",IF(NOT(AND(ISTEXT(B305),LEN(B305)&gt;0,LEN(B305)&lt;=30,ISNUMBER(FIND(LEFT(B305,1),"ABCDEFGHIJKLMNOPQRSTUVWXYZ")),SUMPRODUCT((MID(B305,{1,2,3,4,5,6,7,8,9,10,11,12,13,14,15,16,17,18,19,20,21,22,23,24,25,26,27,28,29,30},1)&lt;&gt;"")*ISERROR(FIND(MID(B305,{1,2,3,4,5,6,7,8,9,10,11,12,13,14,15,16,17,18,19,20,21,22,23,24,25,26,27,28,29,30},1),"ABCDEFGHIJKLMNOPQRSTUVWXYZ0123456789-_")))=0,ISERROR(VALUE(B305)))),"Недопустимый код: только латинские буквы A-Z в верхнем регистре, цифры, - и _; начало с буквы, до 30 символов (например MILK-001)",IF(SUMPRODUCT(--EXACT('Номенклатура'!$A$6:$A$205,B305))=0,"Код не найден",IF(SUMPRODUCT(--EXACT('Номенклатура'!$A$6:$A$205,B305))&gt;1,"Код повторяется в номенклатуре",IF(NOT(ISNUMBER(C305)),"Укажите фактическое количество",IF(C305&lt;0,"Факт не может быть меньше нуля",IF(NOT(ISNUMBER('Номенклатура'!$C$2)),"Укажите дату начала учёта",IF(Q305&lt;INT('Номенклатура'!$C$2),"Дата раньше начала учёта","ОК"))))))))))</f>
        <v/>
      </c>
      <c r="F305" s="15" t="str">
        <f>IF(E305&lt;&gt;"ОК","",INDEX('Номенклатура'!$B$6:$B$205,SUMPRODUCT(EXACT('Номенклатура'!$A$6:$A$205,B305)*(ROW('Номенклатура'!$A$6:$A$205)-5)))&amp;"")</f>
        <v/>
      </c>
      <c r="G305" s="17" t="str">
        <f>IF(E305&lt;&gt;"ОК","",INDEX('Номенклатура'!$D$6:$D$205,SUMPRODUCT(EXACT('Номенклатура'!$A$6:$A$205,B305)*(ROW('Номенклатура'!$A$6:$A$205)-5)))&amp;"")</f>
        <v/>
      </c>
      <c r="H305" s="18" t="str">
        <f>IF(E305&lt;&gt;"ОК","",ROUND(N(INDEX('Номенклатура'!$F$6:$F$205,SUMPRODUCT(EXACT('Номенклатура'!$A$6:$A$205,B305)*(ROW('Номенклатура'!$A$6:$A$205)-5))))+SUMIFS('Движения'!$F$6:$F$5005,'Движения'!$B$6:$B$5005,B305,'Движения'!$A$6:$A$5005,"&lt;"&amp;(Q305+1))-SUMIFS('Движения'!$F$6:$F$5005,'Движения'!$B$6:$B$5005,B305,'Движения'!$C$6:$C$5005,"Корректировка остатка",'Движения'!$A$6:$A$5005,"&gt;="&amp;Q305,'Движения'!$A$6:$A$5005,"&lt;"&amp;(Q305+1)),6))</f>
        <v/>
      </c>
      <c r="I305" s="18" t="str">
        <f>IF(E305&lt;&gt;"ОК","",ROUND(C305-H305,6))</f>
        <v/>
      </c>
      <c r="J305" s="21" t="str">
        <f>IF(E305&lt;&gt;"ОК","",IF(P305&gt;0,ABS(I305)/P305,"нет базы"))</f>
        <v/>
      </c>
      <c r="K305" s="17" t="str">
        <f>IF(E305&lt;&gt;"ОК","",IF(I305&lt;0,"Недостача",IF(I305&gt;0,"Излишек","Совпадает")))</f>
        <v/>
      </c>
      <c r="L305" s="18" t="str">
        <f>IF(E305&lt;&gt;"ОК","",ROUND(SUMIFS('Движения'!$F$6:$F$5005,'Движения'!$B$6:$B$5005,B305,'Движения'!$C$6:$C$5005,"Корректировка остатка",'Движения'!$A$6:$A$5005,"&gt;="&amp;Q305,'Движения'!$A$6:$A$5005,"&lt;"&amp;(Q305+1)),6))</f>
        <v/>
      </c>
      <c r="M305" s="18" t="str">
        <f>IF(E305&lt;&gt;"ОК","",ROUND(I305-L305,6))</f>
        <v/>
      </c>
      <c r="N305" s="15" t="str">
        <f>IF(E305&lt;&gt;"ОК","",IF(AND(I305=0,L305=0),"Корректировка не нужна",IF(M305=0,"Корректировка внесена",IF(L305=0,"Внесите корректировку на "&amp;DAY(Q305)&amp;"."&amp;MONTH(Q305)&amp;"."&amp;YEAR(Q305)&amp;": "&amp;IF(M305&gt;0,"+","")&amp;M305&amp;" "&amp;G305,"Проверьте корректировки: внесено "&amp;L305&amp;", нужно "&amp;I305&amp;" "&amp;G305))))</f>
        <v/>
      </c>
      <c r="O305" s="22" t="str">
        <f>IF(E305&lt;&gt;"ОК","",IF(SUMPRODUCT(MAX(($B$6:$B$1005=B305)*($Q$6:$Q$1005&lt;Q305)*($E$6:$E$1005="ОК")*$Q$6:$Q$1005))&gt;0,SUMPRODUCT(MAX(($B$6:$B$1005=B305)*($Q$6:$Q$1005&lt;Q305)*($E$6:$E$1005="ОК")*$Q$6:$Q$1005))+1,INT('Номенклатура'!$C$2)))</f>
        <v/>
      </c>
      <c r="P305" s="18" t="str">
        <f>IF(E305&lt;&gt;"ОК","",-(SUMIFS('Движения'!$F$6:$F$5005,'Движения'!$B$6:$B$5005,B305,'Движения'!$C$6:$C$5005,"Расход",'Движения'!$A$6:$A$5005,"&gt;="&amp;O305,'Движения'!$A$6:$A$5005,"&lt;"&amp;(Q305+1))+SUMIFS('Движения'!$F$6:$F$5005,'Движения'!$B$6:$B$5005,B305,'Движения'!$C$6:$C$5005,"Списание",'Движения'!$A$6:$A$5005,"&gt;="&amp;O305,'Движения'!$A$6:$A$5005,"&lt;"&amp;(Q305+1))))</f>
        <v/>
      </c>
      <c r="Q305" s="18" t="str">
        <f>IF(ISNUMBER(A305),INT(A305),0)</f>
        <v/>
      </c>
    </row>
    <row r="306" spans="1:17" x14ac:dyDescent="0.25">
      <c r="A306" s="16"/>
      <c r="B306" s="13"/>
      <c r="C306" s="14"/>
      <c r="D306" s="13"/>
      <c r="E306" s="15" t="str">
        <f>IF(COUNTA(A306:D306)=0,"",IF(NOT(ISNUMBER(A306)),"Укажите дату",IF(B306="","Укажите код",IF(NOT(AND(ISTEXT(B306),LEN(B306)&gt;0,LEN(B306)&lt;=30,ISNUMBER(FIND(LEFT(B306,1),"ABCDEFGHIJKLMNOPQRSTUVWXYZ")),SUMPRODUCT((MID(B306,{1,2,3,4,5,6,7,8,9,10,11,12,13,14,15,16,17,18,19,20,21,22,23,24,25,26,27,28,29,30},1)&lt;&gt;"")*ISERROR(FIND(MID(B306,{1,2,3,4,5,6,7,8,9,10,11,12,13,14,15,16,17,18,19,20,21,22,23,24,25,26,27,28,29,30},1),"ABCDEFGHIJKLMNOPQRSTUVWXYZ0123456789-_")))=0,ISERROR(VALUE(B306)))),"Недопустимый код: только латинские буквы A-Z в верхнем регистре, цифры, - и _; начало с буквы, до 30 символов (например MILK-001)",IF(SUMPRODUCT(--EXACT('Номенклатура'!$A$6:$A$205,B306))=0,"Код не найден",IF(SUMPRODUCT(--EXACT('Номенклатура'!$A$6:$A$205,B306))&gt;1,"Код повторяется в номенклатуре",IF(NOT(ISNUMBER(C306)),"Укажите фактическое количество",IF(C306&lt;0,"Факт не может быть меньше нуля",IF(NOT(ISNUMBER('Номенклатура'!$C$2)),"Укажите дату начала учёта",IF(Q306&lt;INT('Номенклатура'!$C$2),"Дата раньше начала учёта","ОК"))))))))))</f>
        <v/>
      </c>
      <c r="F306" s="15" t="str">
        <f>IF(E306&lt;&gt;"ОК","",INDEX('Номенклатура'!$B$6:$B$205,SUMPRODUCT(EXACT('Номенклатура'!$A$6:$A$205,B306)*(ROW('Номенклатура'!$A$6:$A$205)-5)))&amp;"")</f>
        <v/>
      </c>
      <c r="G306" s="17" t="str">
        <f>IF(E306&lt;&gt;"ОК","",INDEX('Номенклатура'!$D$6:$D$205,SUMPRODUCT(EXACT('Номенклатура'!$A$6:$A$205,B306)*(ROW('Номенклатура'!$A$6:$A$205)-5)))&amp;"")</f>
        <v/>
      </c>
      <c r="H306" s="18" t="str">
        <f>IF(E306&lt;&gt;"ОК","",ROUND(N(INDEX('Номенклатура'!$F$6:$F$205,SUMPRODUCT(EXACT('Номенклатура'!$A$6:$A$205,B306)*(ROW('Номенклатура'!$A$6:$A$205)-5))))+SUMIFS('Движения'!$F$6:$F$5005,'Движения'!$B$6:$B$5005,B306,'Движения'!$A$6:$A$5005,"&lt;"&amp;(Q306+1))-SUMIFS('Движения'!$F$6:$F$5005,'Движения'!$B$6:$B$5005,B306,'Движения'!$C$6:$C$5005,"Корректировка остатка",'Движения'!$A$6:$A$5005,"&gt;="&amp;Q306,'Движения'!$A$6:$A$5005,"&lt;"&amp;(Q306+1)),6))</f>
        <v/>
      </c>
      <c r="I306" s="18" t="str">
        <f>IF(E306&lt;&gt;"ОК","",ROUND(C306-H306,6))</f>
        <v/>
      </c>
      <c r="J306" s="21" t="str">
        <f>IF(E306&lt;&gt;"ОК","",IF(P306&gt;0,ABS(I306)/P306,"нет базы"))</f>
        <v/>
      </c>
      <c r="K306" s="17" t="str">
        <f>IF(E306&lt;&gt;"ОК","",IF(I306&lt;0,"Недостача",IF(I306&gt;0,"Излишек","Совпадает")))</f>
        <v/>
      </c>
      <c r="L306" s="18" t="str">
        <f>IF(E306&lt;&gt;"ОК","",ROUND(SUMIFS('Движения'!$F$6:$F$5005,'Движения'!$B$6:$B$5005,B306,'Движения'!$C$6:$C$5005,"Корректировка остатка",'Движения'!$A$6:$A$5005,"&gt;="&amp;Q306,'Движения'!$A$6:$A$5005,"&lt;"&amp;(Q306+1)),6))</f>
        <v/>
      </c>
      <c r="M306" s="18" t="str">
        <f>IF(E306&lt;&gt;"ОК","",ROUND(I306-L306,6))</f>
        <v/>
      </c>
      <c r="N306" s="15" t="str">
        <f>IF(E306&lt;&gt;"ОК","",IF(AND(I306=0,L306=0),"Корректировка не нужна",IF(M306=0,"Корректировка внесена",IF(L306=0,"Внесите корректировку на "&amp;DAY(Q306)&amp;"."&amp;MONTH(Q306)&amp;"."&amp;YEAR(Q306)&amp;": "&amp;IF(M306&gt;0,"+","")&amp;M306&amp;" "&amp;G306,"Проверьте корректировки: внесено "&amp;L306&amp;", нужно "&amp;I306&amp;" "&amp;G306))))</f>
        <v/>
      </c>
      <c r="O306" s="22" t="str">
        <f>IF(E306&lt;&gt;"ОК","",IF(SUMPRODUCT(MAX(($B$6:$B$1005=B306)*($Q$6:$Q$1005&lt;Q306)*($E$6:$E$1005="ОК")*$Q$6:$Q$1005))&gt;0,SUMPRODUCT(MAX(($B$6:$B$1005=B306)*($Q$6:$Q$1005&lt;Q306)*($E$6:$E$1005="ОК")*$Q$6:$Q$1005))+1,INT('Номенклатура'!$C$2)))</f>
        <v/>
      </c>
      <c r="P306" s="18" t="str">
        <f>IF(E306&lt;&gt;"ОК","",-(SUMIFS('Движения'!$F$6:$F$5005,'Движения'!$B$6:$B$5005,B306,'Движения'!$C$6:$C$5005,"Расход",'Движения'!$A$6:$A$5005,"&gt;="&amp;O306,'Движения'!$A$6:$A$5005,"&lt;"&amp;(Q306+1))+SUMIFS('Движения'!$F$6:$F$5005,'Движения'!$B$6:$B$5005,B306,'Движения'!$C$6:$C$5005,"Списание",'Движения'!$A$6:$A$5005,"&gt;="&amp;O306,'Движения'!$A$6:$A$5005,"&lt;"&amp;(Q306+1))))</f>
        <v/>
      </c>
      <c r="Q306" s="18" t="str">
        <f>IF(ISNUMBER(A306),INT(A306),0)</f>
        <v/>
      </c>
    </row>
    <row r="307" spans="1:17" x14ac:dyDescent="0.25">
      <c r="A307" s="16"/>
      <c r="B307" s="13"/>
      <c r="C307" s="14"/>
      <c r="D307" s="13"/>
      <c r="E307" s="15" t="str">
        <f>IF(COUNTA(A307:D307)=0,"",IF(NOT(ISNUMBER(A307)),"Укажите дату",IF(B307="","Укажите код",IF(NOT(AND(ISTEXT(B307),LEN(B307)&gt;0,LEN(B307)&lt;=30,ISNUMBER(FIND(LEFT(B307,1),"ABCDEFGHIJKLMNOPQRSTUVWXYZ")),SUMPRODUCT((MID(B307,{1,2,3,4,5,6,7,8,9,10,11,12,13,14,15,16,17,18,19,20,21,22,23,24,25,26,27,28,29,30},1)&lt;&gt;"")*ISERROR(FIND(MID(B307,{1,2,3,4,5,6,7,8,9,10,11,12,13,14,15,16,17,18,19,20,21,22,23,24,25,26,27,28,29,30},1),"ABCDEFGHIJKLMNOPQRSTUVWXYZ0123456789-_")))=0,ISERROR(VALUE(B307)))),"Недопустимый код: только латинские буквы A-Z в верхнем регистре, цифры, - и _; начало с буквы, до 30 символов (например MILK-001)",IF(SUMPRODUCT(--EXACT('Номенклатура'!$A$6:$A$205,B307))=0,"Код не найден",IF(SUMPRODUCT(--EXACT('Номенклатура'!$A$6:$A$205,B307))&gt;1,"Код повторяется в номенклатуре",IF(NOT(ISNUMBER(C307)),"Укажите фактическое количество",IF(C307&lt;0,"Факт не может быть меньше нуля",IF(NOT(ISNUMBER('Номенклатура'!$C$2)),"Укажите дату начала учёта",IF(Q307&lt;INT('Номенклатура'!$C$2),"Дата раньше начала учёта","ОК"))))))))))</f>
        <v/>
      </c>
      <c r="F307" s="15" t="str">
        <f>IF(E307&lt;&gt;"ОК","",INDEX('Номенклатура'!$B$6:$B$205,SUMPRODUCT(EXACT('Номенклатура'!$A$6:$A$205,B307)*(ROW('Номенклатура'!$A$6:$A$205)-5)))&amp;"")</f>
        <v/>
      </c>
      <c r="G307" s="17" t="str">
        <f>IF(E307&lt;&gt;"ОК","",INDEX('Номенклатура'!$D$6:$D$205,SUMPRODUCT(EXACT('Номенклатура'!$A$6:$A$205,B307)*(ROW('Номенклатура'!$A$6:$A$205)-5)))&amp;"")</f>
        <v/>
      </c>
      <c r="H307" s="18" t="str">
        <f>IF(E307&lt;&gt;"ОК","",ROUND(N(INDEX('Номенклатура'!$F$6:$F$205,SUMPRODUCT(EXACT('Номенклатура'!$A$6:$A$205,B307)*(ROW('Номенклатура'!$A$6:$A$205)-5))))+SUMIFS('Движения'!$F$6:$F$5005,'Движения'!$B$6:$B$5005,B307,'Движения'!$A$6:$A$5005,"&lt;"&amp;(Q307+1))-SUMIFS('Движения'!$F$6:$F$5005,'Движения'!$B$6:$B$5005,B307,'Движения'!$C$6:$C$5005,"Корректировка остатка",'Движения'!$A$6:$A$5005,"&gt;="&amp;Q307,'Движения'!$A$6:$A$5005,"&lt;"&amp;(Q307+1)),6))</f>
        <v/>
      </c>
      <c r="I307" s="18" t="str">
        <f>IF(E307&lt;&gt;"ОК","",ROUND(C307-H307,6))</f>
        <v/>
      </c>
      <c r="J307" s="21" t="str">
        <f>IF(E307&lt;&gt;"ОК","",IF(P307&gt;0,ABS(I307)/P307,"нет базы"))</f>
        <v/>
      </c>
      <c r="K307" s="17" t="str">
        <f>IF(E307&lt;&gt;"ОК","",IF(I307&lt;0,"Недостача",IF(I307&gt;0,"Излишек","Совпадает")))</f>
        <v/>
      </c>
      <c r="L307" s="18" t="str">
        <f>IF(E307&lt;&gt;"ОК","",ROUND(SUMIFS('Движения'!$F$6:$F$5005,'Движения'!$B$6:$B$5005,B307,'Движения'!$C$6:$C$5005,"Корректировка остатка",'Движения'!$A$6:$A$5005,"&gt;="&amp;Q307,'Движения'!$A$6:$A$5005,"&lt;"&amp;(Q307+1)),6))</f>
        <v/>
      </c>
      <c r="M307" s="18" t="str">
        <f>IF(E307&lt;&gt;"ОК","",ROUND(I307-L307,6))</f>
        <v/>
      </c>
      <c r="N307" s="15" t="str">
        <f>IF(E307&lt;&gt;"ОК","",IF(AND(I307=0,L307=0),"Корректировка не нужна",IF(M307=0,"Корректировка внесена",IF(L307=0,"Внесите корректировку на "&amp;DAY(Q307)&amp;"."&amp;MONTH(Q307)&amp;"."&amp;YEAR(Q307)&amp;": "&amp;IF(M307&gt;0,"+","")&amp;M307&amp;" "&amp;G307,"Проверьте корректировки: внесено "&amp;L307&amp;", нужно "&amp;I307&amp;" "&amp;G307))))</f>
        <v/>
      </c>
      <c r="O307" s="22" t="str">
        <f>IF(E307&lt;&gt;"ОК","",IF(SUMPRODUCT(MAX(($B$6:$B$1005=B307)*($Q$6:$Q$1005&lt;Q307)*($E$6:$E$1005="ОК")*$Q$6:$Q$1005))&gt;0,SUMPRODUCT(MAX(($B$6:$B$1005=B307)*($Q$6:$Q$1005&lt;Q307)*($E$6:$E$1005="ОК")*$Q$6:$Q$1005))+1,INT('Номенклатура'!$C$2)))</f>
        <v/>
      </c>
      <c r="P307" s="18" t="str">
        <f>IF(E307&lt;&gt;"ОК","",-(SUMIFS('Движения'!$F$6:$F$5005,'Движения'!$B$6:$B$5005,B307,'Движения'!$C$6:$C$5005,"Расход",'Движения'!$A$6:$A$5005,"&gt;="&amp;O307,'Движения'!$A$6:$A$5005,"&lt;"&amp;(Q307+1))+SUMIFS('Движения'!$F$6:$F$5005,'Движения'!$B$6:$B$5005,B307,'Движения'!$C$6:$C$5005,"Списание",'Движения'!$A$6:$A$5005,"&gt;="&amp;O307,'Движения'!$A$6:$A$5005,"&lt;"&amp;(Q307+1))))</f>
        <v/>
      </c>
      <c r="Q307" s="18" t="str">
        <f>IF(ISNUMBER(A307),INT(A307),0)</f>
        <v/>
      </c>
    </row>
    <row r="308" spans="1:17" x14ac:dyDescent="0.25">
      <c r="A308" s="16"/>
      <c r="B308" s="13"/>
      <c r="C308" s="14"/>
      <c r="D308" s="13"/>
      <c r="E308" s="15" t="str">
        <f>IF(COUNTA(A308:D308)=0,"",IF(NOT(ISNUMBER(A308)),"Укажите дату",IF(B308="","Укажите код",IF(NOT(AND(ISTEXT(B308),LEN(B308)&gt;0,LEN(B308)&lt;=30,ISNUMBER(FIND(LEFT(B308,1),"ABCDEFGHIJKLMNOPQRSTUVWXYZ")),SUMPRODUCT((MID(B308,{1,2,3,4,5,6,7,8,9,10,11,12,13,14,15,16,17,18,19,20,21,22,23,24,25,26,27,28,29,30},1)&lt;&gt;"")*ISERROR(FIND(MID(B308,{1,2,3,4,5,6,7,8,9,10,11,12,13,14,15,16,17,18,19,20,21,22,23,24,25,26,27,28,29,30},1),"ABCDEFGHIJKLMNOPQRSTUVWXYZ0123456789-_")))=0,ISERROR(VALUE(B308)))),"Недопустимый код: только латинские буквы A-Z в верхнем регистре, цифры, - и _; начало с буквы, до 30 символов (например MILK-001)",IF(SUMPRODUCT(--EXACT('Номенклатура'!$A$6:$A$205,B308))=0,"Код не найден",IF(SUMPRODUCT(--EXACT('Номенклатура'!$A$6:$A$205,B308))&gt;1,"Код повторяется в номенклатуре",IF(NOT(ISNUMBER(C308)),"Укажите фактическое количество",IF(C308&lt;0,"Факт не может быть меньше нуля",IF(NOT(ISNUMBER('Номенклатура'!$C$2)),"Укажите дату начала учёта",IF(Q308&lt;INT('Номенклатура'!$C$2),"Дата раньше начала учёта","ОК"))))))))))</f>
        <v/>
      </c>
      <c r="F308" s="15" t="str">
        <f>IF(E308&lt;&gt;"ОК","",INDEX('Номенклатура'!$B$6:$B$205,SUMPRODUCT(EXACT('Номенклатура'!$A$6:$A$205,B308)*(ROW('Номенклатура'!$A$6:$A$205)-5)))&amp;"")</f>
        <v/>
      </c>
      <c r="G308" s="17" t="str">
        <f>IF(E308&lt;&gt;"ОК","",INDEX('Номенклатура'!$D$6:$D$205,SUMPRODUCT(EXACT('Номенклатура'!$A$6:$A$205,B308)*(ROW('Номенклатура'!$A$6:$A$205)-5)))&amp;"")</f>
        <v/>
      </c>
      <c r="H308" s="18" t="str">
        <f>IF(E308&lt;&gt;"ОК","",ROUND(N(INDEX('Номенклатура'!$F$6:$F$205,SUMPRODUCT(EXACT('Номенклатура'!$A$6:$A$205,B308)*(ROW('Номенклатура'!$A$6:$A$205)-5))))+SUMIFS('Движения'!$F$6:$F$5005,'Движения'!$B$6:$B$5005,B308,'Движения'!$A$6:$A$5005,"&lt;"&amp;(Q308+1))-SUMIFS('Движения'!$F$6:$F$5005,'Движения'!$B$6:$B$5005,B308,'Движения'!$C$6:$C$5005,"Корректировка остатка",'Движения'!$A$6:$A$5005,"&gt;="&amp;Q308,'Движения'!$A$6:$A$5005,"&lt;"&amp;(Q308+1)),6))</f>
        <v/>
      </c>
      <c r="I308" s="18" t="str">
        <f>IF(E308&lt;&gt;"ОК","",ROUND(C308-H308,6))</f>
        <v/>
      </c>
      <c r="J308" s="21" t="str">
        <f>IF(E308&lt;&gt;"ОК","",IF(P308&gt;0,ABS(I308)/P308,"нет базы"))</f>
        <v/>
      </c>
      <c r="K308" s="17" t="str">
        <f>IF(E308&lt;&gt;"ОК","",IF(I308&lt;0,"Недостача",IF(I308&gt;0,"Излишек","Совпадает")))</f>
        <v/>
      </c>
      <c r="L308" s="18" t="str">
        <f>IF(E308&lt;&gt;"ОК","",ROUND(SUMIFS('Движения'!$F$6:$F$5005,'Движения'!$B$6:$B$5005,B308,'Движения'!$C$6:$C$5005,"Корректировка остатка",'Движения'!$A$6:$A$5005,"&gt;="&amp;Q308,'Движения'!$A$6:$A$5005,"&lt;"&amp;(Q308+1)),6))</f>
        <v/>
      </c>
      <c r="M308" s="18" t="str">
        <f>IF(E308&lt;&gt;"ОК","",ROUND(I308-L308,6))</f>
        <v/>
      </c>
      <c r="N308" s="15" t="str">
        <f>IF(E308&lt;&gt;"ОК","",IF(AND(I308=0,L308=0),"Корректировка не нужна",IF(M308=0,"Корректировка внесена",IF(L308=0,"Внесите корректировку на "&amp;DAY(Q308)&amp;"."&amp;MONTH(Q308)&amp;"."&amp;YEAR(Q308)&amp;": "&amp;IF(M308&gt;0,"+","")&amp;M308&amp;" "&amp;G308,"Проверьте корректировки: внесено "&amp;L308&amp;", нужно "&amp;I308&amp;" "&amp;G308))))</f>
        <v/>
      </c>
      <c r="O308" s="22" t="str">
        <f>IF(E308&lt;&gt;"ОК","",IF(SUMPRODUCT(MAX(($B$6:$B$1005=B308)*($Q$6:$Q$1005&lt;Q308)*($E$6:$E$1005="ОК")*$Q$6:$Q$1005))&gt;0,SUMPRODUCT(MAX(($B$6:$B$1005=B308)*($Q$6:$Q$1005&lt;Q308)*($E$6:$E$1005="ОК")*$Q$6:$Q$1005))+1,INT('Номенклатура'!$C$2)))</f>
        <v/>
      </c>
      <c r="P308" s="18" t="str">
        <f>IF(E308&lt;&gt;"ОК","",-(SUMIFS('Движения'!$F$6:$F$5005,'Движения'!$B$6:$B$5005,B308,'Движения'!$C$6:$C$5005,"Расход",'Движения'!$A$6:$A$5005,"&gt;="&amp;O308,'Движения'!$A$6:$A$5005,"&lt;"&amp;(Q308+1))+SUMIFS('Движения'!$F$6:$F$5005,'Движения'!$B$6:$B$5005,B308,'Движения'!$C$6:$C$5005,"Списание",'Движения'!$A$6:$A$5005,"&gt;="&amp;O308,'Движения'!$A$6:$A$5005,"&lt;"&amp;(Q308+1))))</f>
        <v/>
      </c>
      <c r="Q308" s="18" t="str">
        <f>IF(ISNUMBER(A308),INT(A308),0)</f>
        <v/>
      </c>
    </row>
    <row r="309" spans="1:17" x14ac:dyDescent="0.25">
      <c r="A309" s="16"/>
      <c r="B309" s="13"/>
      <c r="C309" s="14"/>
      <c r="D309" s="13"/>
      <c r="E309" s="15" t="str">
        <f>IF(COUNTA(A309:D309)=0,"",IF(NOT(ISNUMBER(A309)),"Укажите дату",IF(B309="","Укажите код",IF(NOT(AND(ISTEXT(B309),LEN(B309)&gt;0,LEN(B309)&lt;=30,ISNUMBER(FIND(LEFT(B309,1),"ABCDEFGHIJKLMNOPQRSTUVWXYZ")),SUMPRODUCT((MID(B309,{1,2,3,4,5,6,7,8,9,10,11,12,13,14,15,16,17,18,19,20,21,22,23,24,25,26,27,28,29,30},1)&lt;&gt;"")*ISERROR(FIND(MID(B309,{1,2,3,4,5,6,7,8,9,10,11,12,13,14,15,16,17,18,19,20,21,22,23,24,25,26,27,28,29,30},1),"ABCDEFGHIJKLMNOPQRSTUVWXYZ0123456789-_")))=0,ISERROR(VALUE(B309)))),"Недопустимый код: только латинские буквы A-Z в верхнем регистре, цифры, - и _; начало с буквы, до 30 символов (например MILK-001)",IF(SUMPRODUCT(--EXACT('Номенклатура'!$A$6:$A$205,B309))=0,"Код не найден",IF(SUMPRODUCT(--EXACT('Номенклатура'!$A$6:$A$205,B309))&gt;1,"Код повторяется в номенклатуре",IF(NOT(ISNUMBER(C309)),"Укажите фактическое количество",IF(C309&lt;0,"Факт не может быть меньше нуля",IF(NOT(ISNUMBER('Номенклатура'!$C$2)),"Укажите дату начала учёта",IF(Q309&lt;INT('Номенклатура'!$C$2),"Дата раньше начала учёта","ОК"))))))))))</f>
        <v/>
      </c>
      <c r="F309" s="15" t="str">
        <f>IF(E309&lt;&gt;"ОК","",INDEX('Номенклатура'!$B$6:$B$205,SUMPRODUCT(EXACT('Номенклатура'!$A$6:$A$205,B309)*(ROW('Номенклатура'!$A$6:$A$205)-5)))&amp;"")</f>
        <v/>
      </c>
      <c r="G309" s="17" t="str">
        <f>IF(E309&lt;&gt;"ОК","",INDEX('Номенклатура'!$D$6:$D$205,SUMPRODUCT(EXACT('Номенклатура'!$A$6:$A$205,B309)*(ROW('Номенклатура'!$A$6:$A$205)-5)))&amp;"")</f>
        <v/>
      </c>
      <c r="H309" s="18" t="str">
        <f>IF(E309&lt;&gt;"ОК","",ROUND(N(INDEX('Номенклатура'!$F$6:$F$205,SUMPRODUCT(EXACT('Номенклатура'!$A$6:$A$205,B309)*(ROW('Номенклатура'!$A$6:$A$205)-5))))+SUMIFS('Движения'!$F$6:$F$5005,'Движения'!$B$6:$B$5005,B309,'Движения'!$A$6:$A$5005,"&lt;"&amp;(Q309+1))-SUMIFS('Движения'!$F$6:$F$5005,'Движения'!$B$6:$B$5005,B309,'Движения'!$C$6:$C$5005,"Корректировка остатка",'Движения'!$A$6:$A$5005,"&gt;="&amp;Q309,'Движения'!$A$6:$A$5005,"&lt;"&amp;(Q309+1)),6))</f>
        <v/>
      </c>
      <c r="I309" s="18" t="str">
        <f>IF(E309&lt;&gt;"ОК","",ROUND(C309-H309,6))</f>
        <v/>
      </c>
      <c r="J309" s="21" t="str">
        <f>IF(E309&lt;&gt;"ОК","",IF(P309&gt;0,ABS(I309)/P309,"нет базы"))</f>
        <v/>
      </c>
      <c r="K309" s="17" t="str">
        <f>IF(E309&lt;&gt;"ОК","",IF(I309&lt;0,"Недостача",IF(I309&gt;0,"Излишек","Совпадает")))</f>
        <v/>
      </c>
      <c r="L309" s="18" t="str">
        <f>IF(E309&lt;&gt;"ОК","",ROUND(SUMIFS('Движения'!$F$6:$F$5005,'Движения'!$B$6:$B$5005,B309,'Движения'!$C$6:$C$5005,"Корректировка остатка",'Движения'!$A$6:$A$5005,"&gt;="&amp;Q309,'Движения'!$A$6:$A$5005,"&lt;"&amp;(Q309+1)),6))</f>
        <v/>
      </c>
      <c r="M309" s="18" t="str">
        <f>IF(E309&lt;&gt;"ОК","",ROUND(I309-L309,6))</f>
        <v/>
      </c>
      <c r="N309" s="15" t="str">
        <f>IF(E309&lt;&gt;"ОК","",IF(AND(I309=0,L309=0),"Корректировка не нужна",IF(M309=0,"Корректировка внесена",IF(L309=0,"Внесите корректировку на "&amp;DAY(Q309)&amp;"."&amp;MONTH(Q309)&amp;"."&amp;YEAR(Q309)&amp;": "&amp;IF(M309&gt;0,"+","")&amp;M309&amp;" "&amp;G309,"Проверьте корректировки: внесено "&amp;L309&amp;", нужно "&amp;I309&amp;" "&amp;G309))))</f>
        <v/>
      </c>
      <c r="O309" s="22" t="str">
        <f>IF(E309&lt;&gt;"ОК","",IF(SUMPRODUCT(MAX(($B$6:$B$1005=B309)*($Q$6:$Q$1005&lt;Q309)*($E$6:$E$1005="ОК")*$Q$6:$Q$1005))&gt;0,SUMPRODUCT(MAX(($B$6:$B$1005=B309)*($Q$6:$Q$1005&lt;Q309)*($E$6:$E$1005="ОК")*$Q$6:$Q$1005))+1,INT('Номенклатура'!$C$2)))</f>
        <v/>
      </c>
      <c r="P309" s="18" t="str">
        <f>IF(E309&lt;&gt;"ОК","",-(SUMIFS('Движения'!$F$6:$F$5005,'Движения'!$B$6:$B$5005,B309,'Движения'!$C$6:$C$5005,"Расход",'Движения'!$A$6:$A$5005,"&gt;="&amp;O309,'Движения'!$A$6:$A$5005,"&lt;"&amp;(Q309+1))+SUMIFS('Движения'!$F$6:$F$5005,'Движения'!$B$6:$B$5005,B309,'Движения'!$C$6:$C$5005,"Списание",'Движения'!$A$6:$A$5005,"&gt;="&amp;O309,'Движения'!$A$6:$A$5005,"&lt;"&amp;(Q309+1))))</f>
        <v/>
      </c>
      <c r="Q309" s="18" t="str">
        <f>IF(ISNUMBER(A309),INT(A309),0)</f>
        <v/>
      </c>
    </row>
    <row r="310" spans="1:17" x14ac:dyDescent="0.25">
      <c r="A310" s="16"/>
      <c r="B310" s="13"/>
      <c r="C310" s="14"/>
      <c r="D310" s="13"/>
      <c r="E310" s="15" t="str">
        <f>IF(COUNTA(A310:D310)=0,"",IF(NOT(ISNUMBER(A310)),"Укажите дату",IF(B310="","Укажите код",IF(NOT(AND(ISTEXT(B310),LEN(B310)&gt;0,LEN(B310)&lt;=30,ISNUMBER(FIND(LEFT(B310,1),"ABCDEFGHIJKLMNOPQRSTUVWXYZ")),SUMPRODUCT((MID(B310,{1,2,3,4,5,6,7,8,9,10,11,12,13,14,15,16,17,18,19,20,21,22,23,24,25,26,27,28,29,30},1)&lt;&gt;"")*ISERROR(FIND(MID(B310,{1,2,3,4,5,6,7,8,9,10,11,12,13,14,15,16,17,18,19,20,21,22,23,24,25,26,27,28,29,30},1),"ABCDEFGHIJKLMNOPQRSTUVWXYZ0123456789-_")))=0,ISERROR(VALUE(B310)))),"Недопустимый код: только латинские буквы A-Z в верхнем регистре, цифры, - и _; начало с буквы, до 30 символов (например MILK-001)",IF(SUMPRODUCT(--EXACT('Номенклатура'!$A$6:$A$205,B310))=0,"Код не найден",IF(SUMPRODUCT(--EXACT('Номенклатура'!$A$6:$A$205,B310))&gt;1,"Код повторяется в номенклатуре",IF(NOT(ISNUMBER(C310)),"Укажите фактическое количество",IF(C310&lt;0,"Факт не может быть меньше нуля",IF(NOT(ISNUMBER('Номенклатура'!$C$2)),"Укажите дату начала учёта",IF(Q310&lt;INT('Номенклатура'!$C$2),"Дата раньше начала учёта","ОК"))))))))))</f>
        <v/>
      </c>
      <c r="F310" s="15" t="str">
        <f>IF(E310&lt;&gt;"ОК","",INDEX('Номенклатура'!$B$6:$B$205,SUMPRODUCT(EXACT('Номенклатура'!$A$6:$A$205,B310)*(ROW('Номенклатура'!$A$6:$A$205)-5)))&amp;"")</f>
        <v/>
      </c>
      <c r="G310" s="17" t="str">
        <f>IF(E310&lt;&gt;"ОК","",INDEX('Номенклатура'!$D$6:$D$205,SUMPRODUCT(EXACT('Номенклатура'!$A$6:$A$205,B310)*(ROW('Номенклатура'!$A$6:$A$205)-5)))&amp;"")</f>
        <v/>
      </c>
      <c r="H310" s="18" t="str">
        <f>IF(E310&lt;&gt;"ОК","",ROUND(N(INDEX('Номенклатура'!$F$6:$F$205,SUMPRODUCT(EXACT('Номенклатура'!$A$6:$A$205,B310)*(ROW('Номенклатура'!$A$6:$A$205)-5))))+SUMIFS('Движения'!$F$6:$F$5005,'Движения'!$B$6:$B$5005,B310,'Движения'!$A$6:$A$5005,"&lt;"&amp;(Q310+1))-SUMIFS('Движения'!$F$6:$F$5005,'Движения'!$B$6:$B$5005,B310,'Движения'!$C$6:$C$5005,"Корректировка остатка",'Движения'!$A$6:$A$5005,"&gt;="&amp;Q310,'Движения'!$A$6:$A$5005,"&lt;"&amp;(Q310+1)),6))</f>
        <v/>
      </c>
      <c r="I310" s="18" t="str">
        <f>IF(E310&lt;&gt;"ОК","",ROUND(C310-H310,6))</f>
        <v/>
      </c>
      <c r="J310" s="21" t="str">
        <f>IF(E310&lt;&gt;"ОК","",IF(P310&gt;0,ABS(I310)/P310,"нет базы"))</f>
        <v/>
      </c>
      <c r="K310" s="17" t="str">
        <f>IF(E310&lt;&gt;"ОК","",IF(I310&lt;0,"Недостача",IF(I310&gt;0,"Излишек","Совпадает")))</f>
        <v/>
      </c>
      <c r="L310" s="18" t="str">
        <f>IF(E310&lt;&gt;"ОК","",ROUND(SUMIFS('Движения'!$F$6:$F$5005,'Движения'!$B$6:$B$5005,B310,'Движения'!$C$6:$C$5005,"Корректировка остатка",'Движения'!$A$6:$A$5005,"&gt;="&amp;Q310,'Движения'!$A$6:$A$5005,"&lt;"&amp;(Q310+1)),6))</f>
        <v/>
      </c>
      <c r="M310" s="18" t="str">
        <f>IF(E310&lt;&gt;"ОК","",ROUND(I310-L310,6))</f>
        <v/>
      </c>
      <c r="N310" s="15" t="str">
        <f>IF(E310&lt;&gt;"ОК","",IF(AND(I310=0,L310=0),"Корректировка не нужна",IF(M310=0,"Корректировка внесена",IF(L310=0,"Внесите корректировку на "&amp;DAY(Q310)&amp;"."&amp;MONTH(Q310)&amp;"."&amp;YEAR(Q310)&amp;": "&amp;IF(M310&gt;0,"+","")&amp;M310&amp;" "&amp;G310,"Проверьте корректировки: внесено "&amp;L310&amp;", нужно "&amp;I310&amp;" "&amp;G310))))</f>
        <v/>
      </c>
      <c r="O310" s="22" t="str">
        <f>IF(E310&lt;&gt;"ОК","",IF(SUMPRODUCT(MAX(($B$6:$B$1005=B310)*($Q$6:$Q$1005&lt;Q310)*($E$6:$E$1005="ОК")*$Q$6:$Q$1005))&gt;0,SUMPRODUCT(MAX(($B$6:$B$1005=B310)*($Q$6:$Q$1005&lt;Q310)*($E$6:$E$1005="ОК")*$Q$6:$Q$1005))+1,INT('Номенклатура'!$C$2)))</f>
        <v/>
      </c>
      <c r="P310" s="18" t="str">
        <f>IF(E310&lt;&gt;"ОК","",-(SUMIFS('Движения'!$F$6:$F$5005,'Движения'!$B$6:$B$5005,B310,'Движения'!$C$6:$C$5005,"Расход",'Движения'!$A$6:$A$5005,"&gt;="&amp;O310,'Движения'!$A$6:$A$5005,"&lt;"&amp;(Q310+1))+SUMIFS('Движения'!$F$6:$F$5005,'Движения'!$B$6:$B$5005,B310,'Движения'!$C$6:$C$5005,"Списание",'Движения'!$A$6:$A$5005,"&gt;="&amp;O310,'Движения'!$A$6:$A$5005,"&lt;"&amp;(Q310+1))))</f>
        <v/>
      </c>
      <c r="Q310" s="18" t="str">
        <f>IF(ISNUMBER(A310),INT(A310),0)</f>
        <v/>
      </c>
    </row>
    <row r="311" spans="1:17" x14ac:dyDescent="0.25">
      <c r="A311" s="16"/>
      <c r="B311" s="13"/>
      <c r="C311" s="14"/>
      <c r="D311" s="13"/>
      <c r="E311" s="15" t="str">
        <f>IF(COUNTA(A311:D311)=0,"",IF(NOT(ISNUMBER(A311)),"Укажите дату",IF(B311="","Укажите код",IF(NOT(AND(ISTEXT(B311),LEN(B311)&gt;0,LEN(B311)&lt;=30,ISNUMBER(FIND(LEFT(B311,1),"ABCDEFGHIJKLMNOPQRSTUVWXYZ")),SUMPRODUCT((MID(B311,{1,2,3,4,5,6,7,8,9,10,11,12,13,14,15,16,17,18,19,20,21,22,23,24,25,26,27,28,29,30},1)&lt;&gt;"")*ISERROR(FIND(MID(B311,{1,2,3,4,5,6,7,8,9,10,11,12,13,14,15,16,17,18,19,20,21,22,23,24,25,26,27,28,29,30},1),"ABCDEFGHIJKLMNOPQRSTUVWXYZ0123456789-_")))=0,ISERROR(VALUE(B311)))),"Недопустимый код: только латинские буквы A-Z в верхнем регистре, цифры, - и _; начало с буквы, до 30 символов (например MILK-001)",IF(SUMPRODUCT(--EXACT('Номенклатура'!$A$6:$A$205,B311))=0,"Код не найден",IF(SUMPRODUCT(--EXACT('Номенклатура'!$A$6:$A$205,B311))&gt;1,"Код повторяется в номенклатуре",IF(NOT(ISNUMBER(C311)),"Укажите фактическое количество",IF(C311&lt;0,"Факт не может быть меньше нуля",IF(NOT(ISNUMBER('Номенклатура'!$C$2)),"Укажите дату начала учёта",IF(Q311&lt;INT('Номенклатура'!$C$2),"Дата раньше начала учёта","ОК"))))))))))</f>
        <v/>
      </c>
      <c r="F311" s="15" t="str">
        <f>IF(E311&lt;&gt;"ОК","",INDEX('Номенклатура'!$B$6:$B$205,SUMPRODUCT(EXACT('Номенклатура'!$A$6:$A$205,B311)*(ROW('Номенклатура'!$A$6:$A$205)-5)))&amp;"")</f>
        <v/>
      </c>
      <c r="G311" s="17" t="str">
        <f>IF(E311&lt;&gt;"ОК","",INDEX('Номенклатура'!$D$6:$D$205,SUMPRODUCT(EXACT('Номенклатура'!$A$6:$A$205,B311)*(ROW('Номенклатура'!$A$6:$A$205)-5)))&amp;"")</f>
        <v/>
      </c>
      <c r="H311" s="18" t="str">
        <f>IF(E311&lt;&gt;"ОК","",ROUND(N(INDEX('Номенклатура'!$F$6:$F$205,SUMPRODUCT(EXACT('Номенклатура'!$A$6:$A$205,B311)*(ROW('Номенклатура'!$A$6:$A$205)-5))))+SUMIFS('Движения'!$F$6:$F$5005,'Движения'!$B$6:$B$5005,B311,'Движения'!$A$6:$A$5005,"&lt;"&amp;(Q311+1))-SUMIFS('Движения'!$F$6:$F$5005,'Движения'!$B$6:$B$5005,B311,'Движения'!$C$6:$C$5005,"Корректировка остатка",'Движения'!$A$6:$A$5005,"&gt;="&amp;Q311,'Движения'!$A$6:$A$5005,"&lt;"&amp;(Q311+1)),6))</f>
        <v/>
      </c>
      <c r="I311" s="18" t="str">
        <f>IF(E311&lt;&gt;"ОК","",ROUND(C311-H311,6))</f>
        <v/>
      </c>
      <c r="J311" s="21" t="str">
        <f>IF(E311&lt;&gt;"ОК","",IF(P311&gt;0,ABS(I311)/P311,"нет базы"))</f>
        <v/>
      </c>
      <c r="K311" s="17" t="str">
        <f>IF(E311&lt;&gt;"ОК","",IF(I311&lt;0,"Недостача",IF(I311&gt;0,"Излишек","Совпадает")))</f>
        <v/>
      </c>
      <c r="L311" s="18" t="str">
        <f>IF(E311&lt;&gt;"ОК","",ROUND(SUMIFS('Движения'!$F$6:$F$5005,'Движения'!$B$6:$B$5005,B311,'Движения'!$C$6:$C$5005,"Корректировка остатка",'Движения'!$A$6:$A$5005,"&gt;="&amp;Q311,'Движения'!$A$6:$A$5005,"&lt;"&amp;(Q311+1)),6))</f>
        <v/>
      </c>
      <c r="M311" s="18" t="str">
        <f>IF(E311&lt;&gt;"ОК","",ROUND(I311-L311,6))</f>
        <v/>
      </c>
      <c r="N311" s="15" t="str">
        <f>IF(E311&lt;&gt;"ОК","",IF(AND(I311=0,L311=0),"Корректировка не нужна",IF(M311=0,"Корректировка внесена",IF(L311=0,"Внесите корректировку на "&amp;DAY(Q311)&amp;"."&amp;MONTH(Q311)&amp;"."&amp;YEAR(Q311)&amp;": "&amp;IF(M311&gt;0,"+","")&amp;M311&amp;" "&amp;G311,"Проверьте корректировки: внесено "&amp;L311&amp;", нужно "&amp;I311&amp;" "&amp;G311))))</f>
        <v/>
      </c>
      <c r="O311" s="22" t="str">
        <f>IF(E311&lt;&gt;"ОК","",IF(SUMPRODUCT(MAX(($B$6:$B$1005=B311)*($Q$6:$Q$1005&lt;Q311)*($E$6:$E$1005="ОК")*$Q$6:$Q$1005))&gt;0,SUMPRODUCT(MAX(($B$6:$B$1005=B311)*($Q$6:$Q$1005&lt;Q311)*($E$6:$E$1005="ОК")*$Q$6:$Q$1005))+1,INT('Номенклатура'!$C$2)))</f>
        <v/>
      </c>
      <c r="P311" s="18" t="str">
        <f>IF(E311&lt;&gt;"ОК","",-(SUMIFS('Движения'!$F$6:$F$5005,'Движения'!$B$6:$B$5005,B311,'Движения'!$C$6:$C$5005,"Расход",'Движения'!$A$6:$A$5005,"&gt;="&amp;O311,'Движения'!$A$6:$A$5005,"&lt;"&amp;(Q311+1))+SUMIFS('Движения'!$F$6:$F$5005,'Движения'!$B$6:$B$5005,B311,'Движения'!$C$6:$C$5005,"Списание",'Движения'!$A$6:$A$5005,"&gt;="&amp;O311,'Движения'!$A$6:$A$5005,"&lt;"&amp;(Q311+1))))</f>
        <v/>
      </c>
      <c r="Q311" s="18" t="str">
        <f>IF(ISNUMBER(A311),INT(A311),0)</f>
        <v/>
      </c>
    </row>
    <row r="312" spans="1:17" x14ac:dyDescent="0.25">
      <c r="A312" s="16"/>
      <c r="B312" s="13"/>
      <c r="C312" s="14"/>
      <c r="D312" s="13"/>
      <c r="E312" s="15" t="str">
        <f>IF(COUNTA(A312:D312)=0,"",IF(NOT(ISNUMBER(A312)),"Укажите дату",IF(B312="","Укажите код",IF(NOT(AND(ISTEXT(B312),LEN(B312)&gt;0,LEN(B312)&lt;=30,ISNUMBER(FIND(LEFT(B312,1),"ABCDEFGHIJKLMNOPQRSTUVWXYZ")),SUMPRODUCT((MID(B312,{1,2,3,4,5,6,7,8,9,10,11,12,13,14,15,16,17,18,19,20,21,22,23,24,25,26,27,28,29,30},1)&lt;&gt;"")*ISERROR(FIND(MID(B312,{1,2,3,4,5,6,7,8,9,10,11,12,13,14,15,16,17,18,19,20,21,22,23,24,25,26,27,28,29,30},1),"ABCDEFGHIJKLMNOPQRSTUVWXYZ0123456789-_")))=0,ISERROR(VALUE(B312)))),"Недопустимый код: только латинские буквы A-Z в верхнем регистре, цифры, - и _; начало с буквы, до 30 символов (например MILK-001)",IF(SUMPRODUCT(--EXACT('Номенклатура'!$A$6:$A$205,B312))=0,"Код не найден",IF(SUMPRODUCT(--EXACT('Номенклатура'!$A$6:$A$205,B312))&gt;1,"Код повторяется в номенклатуре",IF(NOT(ISNUMBER(C312)),"Укажите фактическое количество",IF(C312&lt;0,"Факт не может быть меньше нуля",IF(NOT(ISNUMBER('Номенклатура'!$C$2)),"Укажите дату начала учёта",IF(Q312&lt;INT('Номенклатура'!$C$2),"Дата раньше начала учёта","ОК"))))))))))</f>
        <v/>
      </c>
      <c r="F312" s="15" t="str">
        <f>IF(E312&lt;&gt;"ОК","",INDEX('Номенклатура'!$B$6:$B$205,SUMPRODUCT(EXACT('Номенклатура'!$A$6:$A$205,B312)*(ROW('Номенклатура'!$A$6:$A$205)-5)))&amp;"")</f>
        <v/>
      </c>
      <c r="G312" s="17" t="str">
        <f>IF(E312&lt;&gt;"ОК","",INDEX('Номенклатура'!$D$6:$D$205,SUMPRODUCT(EXACT('Номенклатура'!$A$6:$A$205,B312)*(ROW('Номенклатура'!$A$6:$A$205)-5)))&amp;"")</f>
        <v/>
      </c>
      <c r="H312" s="18" t="str">
        <f>IF(E312&lt;&gt;"ОК","",ROUND(N(INDEX('Номенклатура'!$F$6:$F$205,SUMPRODUCT(EXACT('Номенклатура'!$A$6:$A$205,B312)*(ROW('Номенклатура'!$A$6:$A$205)-5))))+SUMIFS('Движения'!$F$6:$F$5005,'Движения'!$B$6:$B$5005,B312,'Движения'!$A$6:$A$5005,"&lt;"&amp;(Q312+1))-SUMIFS('Движения'!$F$6:$F$5005,'Движения'!$B$6:$B$5005,B312,'Движения'!$C$6:$C$5005,"Корректировка остатка",'Движения'!$A$6:$A$5005,"&gt;="&amp;Q312,'Движения'!$A$6:$A$5005,"&lt;"&amp;(Q312+1)),6))</f>
        <v/>
      </c>
      <c r="I312" s="18" t="str">
        <f>IF(E312&lt;&gt;"ОК","",ROUND(C312-H312,6))</f>
        <v/>
      </c>
      <c r="J312" s="21" t="str">
        <f>IF(E312&lt;&gt;"ОК","",IF(P312&gt;0,ABS(I312)/P312,"нет базы"))</f>
        <v/>
      </c>
      <c r="K312" s="17" t="str">
        <f>IF(E312&lt;&gt;"ОК","",IF(I312&lt;0,"Недостача",IF(I312&gt;0,"Излишек","Совпадает")))</f>
        <v/>
      </c>
      <c r="L312" s="18" t="str">
        <f>IF(E312&lt;&gt;"ОК","",ROUND(SUMIFS('Движения'!$F$6:$F$5005,'Движения'!$B$6:$B$5005,B312,'Движения'!$C$6:$C$5005,"Корректировка остатка",'Движения'!$A$6:$A$5005,"&gt;="&amp;Q312,'Движения'!$A$6:$A$5005,"&lt;"&amp;(Q312+1)),6))</f>
        <v/>
      </c>
      <c r="M312" s="18" t="str">
        <f>IF(E312&lt;&gt;"ОК","",ROUND(I312-L312,6))</f>
        <v/>
      </c>
      <c r="N312" s="15" t="str">
        <f>IF(E312&lt;&gt;"ОК","",IF(AND(I312=0,L312=0),"Корректировка не нужна",IF(M312=0,"Корректировка внесена",IF(L312=0,"Внесите корректировку на "&amp;DAY(Q312)&amp;"."&amp;MONTH(Q312)&amp;"."&amp;YEAR(Q312)&amp;": "&amp;IF(M312&gt;0,"+","")&amp;M312&amp;" "&amp;G312,"Проверьте корректировки: внесено "&amp;L312&amp;", нужно "&amp;I312&amp;" "&amp;G312))))</f>
        <v/>
      </c>
      <c r="O312" s="22" t="str">
        <f>IF(E312&lt;&gt;"ОК","",IF(SUMPRODUCT(MAX(($B$6:$B$1005=B312)*($Q$6:$Q$1005&lt;Q312)*($E$6:$E$1005="ОК")*$Q$6:$Q$1005))&gt;0,SUMPRODUCT(MAX(($B$6:$B$1005=B312)*($Q$6:$Q$1005&lt;Q312)*($E$6:$E$1005="ОК")*$Q$6:$Q$1005))+1,INT('Номенклатура'!$C$2)))</f>
        <v/>
      </c>
      <c r="P312" s="18" t="str">
        <f>IF(E312&lt;&gt;"ОК","",-(SUMIFS('Движения'!$F$6:$F$5005,'Движения'!$B$6:$B$5005,B312,'Движения'!$C$6:$C$5005,"Расход",'Движения'!$A$6:$A$5005,"&gt;="&amp;O312,'Движения'!$A$6:$A$5005,"&lt;"&amp;(Q312+1))+SUMIFS('Движения'!$F$6:$F$5005,'Движения'!$B$6:$B$5005,B312,'Движения'!$C$6:$C$5005,"Списание",'Движения'!$A$6:$A$5005,"&gt;="&amp;O312,'Движения'!$A$6:$A$5005,"&lt;"&amp;(Q312+1))))</f>
        <v/>
      </c>
      <c r="Q312" s="18" t="str">
        <f>IF(ISNUMBER(A312),INT(A312),0)</f>
        <v/>
      </c>
    </row>
    <row r="313" spans="1:17" x14ac:dyDescent="0.25">
      <c r="A313" s="16"/>
      <c r="B313" s="13"/>
      <c r="C313" s="14"/>
      <c r="D313" s="13"/>
      <c r="E313" s="15" t="str">
        <f>IF(COUNTA(A313:D313)=0,"",IF(NOT(ISNUMBER(A313)),"Укажите дату",IF(B313="","Укажите код",IF(NOT(AND(ISTEXT(B313),LEN(B313)&gt;0,LEN(B313)&lt;=30,ISNUMBER(FIND(LEFT(B313,1),"ABCDEFGHIJKLMNOPQRSTUVWXYZ")),SUMPRODUCT((MID(B313,{1,2,3,4,5,6,7,8,9,10,11,12,13,14,15,16,17,18,19,20,21,22,23,24,25,26,27,28,29,30},1)&lt;&gt;"")*ISERROR(FIND(MID(B313,{1,2,3,4,5,6,7,8,9,10,11,12,13,14,15,16,17,18,19,20,21,22,23,24,25,26,27,28,29,30},1),"ABCDEFGHIJKLMNOPQRSTUVWXYZ0123456789-_")))=0,ISERROR(VALUE(B313)))),"Недопустимый код: только латинские буквы A-Z в верхнем регистре, цифры, - и _; начало с буквы, до 30 символов (например MILK-001)",IF(SUMPRODUCT(--EXACT('Номенклатура'!$A$6:$A$205,B313))=0,"Код не найден",IF(SUMPRODUCT(--EXACT('Номенклатура'!$A$6:$A$205,B313))&gt;1,"Код повторяется в номенклатуре",IF(NOT(ISNUMBER(C313)),"Укажите фактическое количество",IF(C313&lt;0,"Факт не может быть меньше нуля",IF(NOT(ISNUMBER('Номенклатура'!$C$2)),"Укажите дату начала учёта",IF(Q313&lt;INT('Номенклатура'!$C$2),"Дата раньше начала учёта","ОК"))))))))))</f>
        <v/>
      </c>
      <c r="F313" s="15" t="str">
        <f>IF(E313&lt;&gt;"ОК","",INDEX('Номенклатура'!$B$6:$B$205,SUMPRODUCT(EXACT('Номенклатура'!$A$6:$A$205,B313)*(ROW('Номенклатура'!$A$6:$A$205)-5)))&amp;"")</f>
        <v/>
      </c>
      <c r="G313" s="17" t="str">
        <f>IF(E313&lt;&gt;"ОК","",INDEX('Номенклатура'!$D$6:$D$205,SUMPRODUCT(EXACT('Номенклатура'!$A$6:$A$205,B313)*(ROW('Номенклатура'!$A$6:$A$205)-5)))&amp;"")</f>
        <v/>
      </c>
      <c r="H313" s="18" t="str">
        <f>IF(E313&lt;&gt;"ОК","",ROUND(N(INDEX('Номенклатура'!$F$6:$F$205,SUMPRODUCT(EXACT('Номенклатура'!$A$6:$A$205,B313)*(ROW('Номенклатура'!$A$6:$A$205)-5))))+SUMIFS('Движения'!$F$6:$F$5005,'Движения'!$B$6:$B$5005,B313,'Движения'!$A$6:$A$5005,"&lt;"&amp;(Q313+1))-SUMIFS('Движения'!$F$6:$F$5005,'Движения'!$B$6:$B$5005,B313,'Движения'!$C$6:$C$5005,"Корректировка остатка",'Движения'!$A$6:$A$5005,"&gt;="&amp;Q313,'Движения'!$A$6:$A$5005,"&lt;"&amp;(Q313+1)),6))</f>
        <v/>
      </c>
      <c r="I313" s="18" t="str">
        <f>IF(E313&lt;&gt;"ОК","",ROUND(C313-H313,6))</f>
        <v/>
      </c>
      <c r="J313" s="21" t="str">
        <f>IF(E313&lt;&gt;"ОК","",IF(P313&gt;0,ABS(I313)/P313,"нет базы"))</f>
        <v/>
      </c>
      <c r="K313" s="17" t="str">
        <f>IF(E313&lt;&gt;"ОК","",IF(I313&lt;0,"Недостача",IF(I313&gt;0,"Излишек","Совпадает")))</f>
        <v/>
      </c>
      <c r="L313" s="18" t="str">
        <f>IF(E313&lt;&gt;"ОК","",ROUND(SUMIFS('Движения'!$F$6:$F$5005,'Движения'!$B$6:$B$5005,B313,'Движения'!$C$6:$C$5005,"Корректировка остатка",'Движения'!$A$6:$A$5005,"&gt;="&amp;Q313,'Движения'!$A$6:$A$5005,"&lt;"&amp;(Q313+1)),6))</f>
        <v/>
      </c>
      <c r="M313" s="18" t="str">
        <f>IF(E313&lt;&gt;"ОК","",ROUND(I313-L313,6))</f>
        <v/>
      </c>
      <c r="N313" s="15" t="str">
        <f>IF(E313&lt;&gt;"ОК","",IF(AND(I313=0,L313=0),"Корректировка не нужна",IF(M313=0,"Корректировка внесена",IF(L313=0,"Внесите корректировку на "&amp;DAY(Q313)&amp;"."&amp;MONTH(Q313)&amp;"."&amp;YEAR(Q313)&amp;": "&amp;IF(M313&gt;0,"+","")&amp;M313&amp;" "&amp;G313,"Проверьте корректировки: внесено "&amp;L313&amp;", нужно "&amp;I313&amp;" "&amp;G313))))</f>
        <v/>
      </c>
      <c r="O313" s="22" t="str">
        <f>IF(E313&lt;&gt;"ОК","",IF(SUMPRODUCT(MAX(($B$6:$B$1005=B313)*($Q$6:$Q$1005&lt;Q313)*($E$6:$E$1005="ОК")*$Q$6:$Q$1005))&gt;0,SUMPRODUCT(MAX(($B$6:$B$1005=B313)*($Q$6:$Q$1005&lt;Q313)*($E$6:$E$1005="ОК")*$Q$6:$Q$1005))+1,INT('Номенклатура'!$C$2)))</f>
        <v/>
      </c>
      <c r="P313" s="18" t="str">
        <f>IF(E313&lt;&gt;"ОК","",-(SUMIFS('Движения'!$F$6:$F$5005,'Движения'!$B$6:$B$5005,B313,'Движения'!$C$6:$C$5005,"Расход",'Движения'!$A$6:$A$5005,"&gt;="&amp;O313,'Движения'!$A$6:$A$5005,"&lt;"&amp;(Q313+1))+SUMIFS('Движения'!$F$6:$F$5005,'Движения'!$B$6:$B$5005,B313,'Движения'!$C$6:$C$5005,"Списание",'Движения'!$A$6:$A$5005,"&gt;="&amp;O313,'Движения'!$A$6:$A$5005,"&lt;"&amp;(Q313+1))))</f>
        <v/>
      </c>
      <c r="Q313" s="18" t="str">
        <f>IF(ISNUMBER(A313),INT(A313),0)</f>
        <v/>
      </c>
    </row>
    <row r="314" spans="1:17" x14ac:dyDescent="0.25">
      <c r="A314" s="16"/>
      <c r="B314" s="13"/>
      <c r="C314" s="14"/>
      <c r="D314" s="13"/>
      <c r="E314" s="15" t="str">
        <f>IF(COUNTA(A314:D314)=0,"",IF(NOT(ISNUMBER(A314)),"Укажите дату",IF(B314="","Укажите код",IF(NOT(AND(ISTEXT(B314),LEN(B314)&gt;0,LEN(B314)&lt;=30,ISNUMBER(FIND(LEFT(B314,1),"ABCDEFGHIJKLMNOPQRSTUVWXYZ")),SUMPRODUCT((MID(B314,{1,2,3,4,5,6,7,8,9,10,11,12,13,14,15,16,17,18,19,20,21,22,23,24,25,26,27,28,29,30},1)&lt;&gt;"")*ISERROR(FIND(MID(B314,{1,2,3,4,5,6,7,8,9,10,11,12,13,14,15,16,17,18,19,20,21,22,23,24,25,26,27,28,29,30},1),"ABCDEFGHIJKLMNOPQRSTUVWXYZ0123456789-_")))=0,ISERROR(VALUE(B314)))),"Недопустимый код: только латинские буквы A-Z в верхнем регистре, цифры, - и _; начало с буквы, до 30 символов (например MILK-001)",IF(SUMPRODUCT(--EXACT('Номенклатура'!$A$6:$A$205,B314))=0,"Код не найден",IF(SUMPRODUCT(--EXACT('Номенклатура'!$A$6:$A$205,B314))&gt;1,"Код повторяется в номенклатуре",IF(NOT(ISNUMBER(C314)),"Укажите фактическое количество",IF(C314&lt;0,"Факт не может быть меньше нуля",IF(NOT(ISNUMBER('Номенклатура'!$C$2)),"Укажите дату начала учёта",IF(Q314&lt;INT('Номенклатура'!$C$2),"Дата раньше начала учёта","ОК"))))))))))</f>
        <v/>
      </c>
      <c r="F314" s="15" t="str">
        <f>IF(E314&lt;&gt;"ОК","",INDEX('Номенклатура'!$B$6:$B$205,SUMPRODUCT(EXACT('Номенклатура'!$A$6:$A$205,B314)*(ROW('Номенклатура'!$A$6:$A$205)-5)))&amp;"")</f>
        <v/>
      </c>
      <c r="G314" s="17" t="str">
        <f>IF(E314&lt;&gt;"ОК","",INDEX('Номенклатура'!$D$6:$D$205,SUMPRODUCT(EXACT('Номенклатура'!$A$6:$A$205,B314)*(ROW('Номенклатура'!$A$6:$A$205)-5)))&amp;"")</f>
        <v/>
      </c>
      <c r="H314" s="18" t="str">
        <f>IF(E314&lt;&gt;"ОК","",ROUND(N(INDEX('Номенклатура'!$F$6:$F$205,SUMPRODUCT(EXACT('Номенклатура'!$A$6:$A$205,B314)*(ROW('Номенклатура'!$A$6:$A$205)-5))))+SUMIFS('Движения'!$F$6:$F$5005,'Движения'!$B$6:$B$5005,B314,'Движения'!$A$6:$A$5005,"&lt;"&amp;(Q314+1))-SUMIFS('Движения'!$F$6:$F$5005,'Движения'!$B$6:$B$5005,B314,'Движения'!$C$6:$C$5005,"Корректировка остатка",'Движения'!$A$6:$A$5005,"&gt;="&amp;Q314,'Движения'!$A$6:$A$5005,"&lt;"&amp;(Q314+1)),6))</f>
        <v/>
      </c>
      <c r="I314" s="18" t="str">
        <f>IF(E314&lt;&gt;"ОК","",ROUND(C314-H314,6))</f>
        <v/>
      </c>
      <c r="J314" s="21" t="str">
        <f>IF(E314&lt;&gt;"ОК","",IF(P314&gt;0,ABS(I314)/P314,"нет базы"))</f>
        <v/>
      </c>
      <c r="K314" s="17" t="str">
        <f>IF(E314&lt;&gt;"ОК","",IF(I314&lt;0,"Недостача",IF(I314&gt;0,"Излишек","Совпадает")))</f>
        <v/>
      </c>
      <c r="L314" s="18" t="str">
        <f>IF(E314&lt;&gt;"ОК","",ROUND(SUMIFS('Движения'!$F$6:$F$5005,'Движения'!$B$6:$B$5005,B314,'Движения'!$C$6:$C$5005,"Корректировка остатка",'Движения'!$A$6:$A$5005,"&gt;="&amp;Q314,'Движения'!$A$6:$A$5005,"&lt;"&amp;(Q314+1)),6))</f>
        <v/>
      </c>
      <c r="M314" s="18" t="str">
        <f>IF(E314&lt;&gt;"ОК","",ROUND(I314-L314,6))</f>
        <v/>
      </c>
      <c r="N314" s="15" t="str">
        <f>IF(E314&lt;&gt;"ОК","",IF(AND(I314=0,L314=0),"Корректировка не нужна",IF(M314=0,"Корректировка внесена",IF(L314=0,"Внесите корректировку на "&amp;DAY(Q314)&amp;"."&amp;MONTH(Q314)&amp;"."&amp;YEAR(Q314)&amp;": "&amp;IF(M314&gt;0,"+","")&amp;M314&amp;" "&amp;G314,"Проверьте корректировки: внесено "&amp;L314&amp;", нужно "&amp;I314&amp;" "&amp;G314))))</f>
        <v/>
      </c>
      <c r="O314" s="22" t="str">
        <f>IF(E314&lt;&gt;"ОК","",IF(SUMPRODUCT(MAX(($B$6:$B$1005=B314)*($Q$6:$Q$1005&lt;Q314)*($E$6:$E$1005="ОК")*$Q$6:$Q$1005))&gt;0,SUMPRODUCT(MAX(($B$6:$B$1005=B314)*($Q$6:$Q$1005&lt;Q314)*($E$6:$E$1005="ОК")*$Q$6:$Q$1005))+1,INT('Номенклатура'!$C$2)))</f>
        <v/>
      </c>
      <c r="P314" s="18" t="str">
        <f>IF(E314&lt;&gt;"ОК","",-(SUMIFS('Движения'!$F$6:$F$5005,'Движения'!$B$6:$B$5005,B314,'Движения'!$C$6:$C$5005,"Расход",'Движения'!$A$6:$A$5005,"&gt;="&amp;O314,'Движения'!$A$6:$A$5005,"&lt;"&amp;(Q314+1))+SUMIFS('Движения'!$F$6:$F$5005,'Движения'!$B$6:$B$5005,B314,'Движения'!$C$6:$C$5005,"Списание",'Движения'!$A$6:$A$5005,"&gt;="&amp;O314,'Движения'!$A$6:$A$5005,"&lt;"&amp;(Q314+1))))</f>
        <v/>
      </c>
      <c r="Q314" s="18" t="str">
        <f>IF(ISNUMBER(A314),INT(A314),0)</f>
        <v/>
      </c>
    </row>
    <row r="315" spans="1:17" x14ac:dyDescent="0.25">
      <c r="A315" s="16"/>
      <c r="B315" s="13"/>
      <c r="C315" s="14"/>
      <c r="D315" s="13"/>
      <c r="E315" s="15" t="str">
        <f>IF(COUNTA(A315:D315)=0,"",IF(NOT(ISNUMBER(A315)),"Укажите дату",IF(B315="","Укажите код",IF(NOT(AND(ISTEXT(B315),LEN(B315)&gt;0,LEN(B315)&lt;=30,ISNUMBER(FIND(LEFT(B315,1),"ABCDEFGHIJKLMNOPQRSTUVWXYZ")),SUMPRODUCT((MID(B315,{1,2,3,4,5,6,7,8,9,10,11,12,13,14,15,16,17,18,19,20,21,22,23,24,25,26,27,28,29,30},1)&lt;&gt;"")*ISERROR(FIND(MID(B315,{1,2,3,4,5,6,7,8,9,10,11,12,13,14,15,16,17,18,19,20,21,22,23,24,25,26,27,28,29,30},1),"ABCDEFGHIJKLMNOPQRSTUVWXYZ0123456789-_")))=0,ISERROR(VALUE(B315)))),"Недопустимый код: только латинские буквы A-Z в верхнем регистре, цифры, - и _; начало с буквы, до 30 символов (например MILK-001)",IF(SUMPRODUCT(--EXACT('Номенклатура'!$A$6:$A$205,B315))=0,"Код не найден",IF(SUMPRODUCT(--EXACT('Номенклатура'!$A$6:$A$205,B315))&gt;1,"Код повторяется в номенклатуре",IF(NOT(ISNUMBER(C315)),"Укажите фактическое количество",IF(C315&lt;0,"Факт не может быть меньше нуля",IF(NOT(ISNUMBER('Номенклатура'!$C$2)),"Укажите дату начала учёта",IF(Q315&lt;INT('Номенклатура'!$C$2),"Дата раньше начала учёта","ОК"))))))))))</f>
        <v/>
      </c>
      <c r="F315" s="15" t="str">
        <f>IF(E315&lt;&gt;"ОК","",INDEX('Номенклатура'!$B$6:$B$205,SUMPRODUCT(EXACT('Номенклатура'!$A$6:$A$205,B315)*(ROW('Номенклатура'!$A$6:$A$205)-5)))&amp;"")</f>
        <v/>
      </c>
      <c r="G315" s="17" t="str">
        <f>IF(E315&lt;&gt;"ОК","",INDEX('Номенклатура'!$D$6:$D$205,SUMPRODUCT(EXACT('Номенклатура'!$A$6:$A$205,B315)*(ROW('Номенклатура'!$A$6:$A$205)-5)))&amp;"")</f>
        <v/>
      </c>
      <c r="H315" s="18" t="str">
        <f>IF(E315&lt;&gt;"ОК","",ROUND(N(INDEX('Номенклатура'!$F$6:$F$205,SUMPRODUCT(EXACT('Номенклатура'!$A$6:$A$205,B315)*(ROW('Номенклатура'!$A$6:$A$205)-5))))+SUMIFS('Движения'!$F$6:$F$5005,'Движения'!$B$6:$B$5005,B315,'Движения'!$A$6:$A$5005,"&lt;"&amp;(Q315+1))-SUMIFS('Движения'!$F$6:$F$5005,'Движения'!$B$6:$B$5005,B315,'Движения'!$C$6:$C$5005,"Корректировка остатка",'Движения'!$A$6:$A$5005,"&gt;="&amp;Q315,'Движения'!$A$6:$A$5005,"&lt;"&amp;(Q315+1)),6))</f>
        <v/>
      </c>
      <c r="I315" s="18" t="str">
        <f>IF(E315&lt;&gt;"ОК","",ROUND(C315-H315,6))</f>
        <v/>
      </c>
      <c r="J315" s="21" t="str">
        <f>IF(E315&lt;&gt;"ОК","",IF(P315&gt;0,ABS(I315)/P315,"нет базы"))</f>
        <v/>
      </c>
      <c r="K315" s="17" t="str">
        <f>IF(E315&lt;&gt;"ОК","",IF(I315&lt;0,"Недостача",IF(I315&gt;0,"Излишек","Совпадает")))</f>
        <v/>
      </c>
      <c r="L315" s="18" t="str">
        <f>IF(E315&lt;&gt;"ОК","",ROUND(SUMIFS('Движения'!$F$6:$F$5005,'Движения'!$B$6:$B$5005,B315,'Движения'!$C$6:$C$5005,"Корректировка остатка",'Движения'!$A$6:$A$5005,"&gt;="&amp;Q315,'Движения'!$A$6:$A$5005,"&lt;"&amp;(Q315+1)),6))</f>
        <v/>
      </c>
      <c r="M315" s="18" t="str">
        <f>IF(E315&lt;&gt;"ОК","",ROUND(I315-L315,6))</f>
        <v/>
      </c>
      <c r="N315" s="15" t="str">
        <f>IF(E315&lt;&gt;"ОК","",IF(AND(I315=0,L315=0),"Корректировка не нужна",IF(M315=0,"Корректировка внесена",IF(L315=0,"Внесите корректировку на "&amp;DAY(Q315)&amp;"."&amp;MONTH(Q315)&amp;"."&amp;YEAR(Q315)&amp;": "&amp;IF(M315&gt;0,"+","")&amp;M315&amp;" "&amp;G315,"Проверьте корректировки: внесено "&amp;L315&amp;", нужно "&amp;I315&amp;" "&amp;G315))))</f>
        <v/>
      </c>
      <c r="O315" s="22" t="str">
        <f>IF(E315&lt;&gt;"ОК","",IF(SUMPRODUCT(MAX(($B$6:$B$1005=B315)*($Q$6:$Q$1005&lt;Q315)*($E$6:$E$1005="ОК")*$Q$6:$Q$1005))&gt;0,SUMPRODUCT(MAX(($B$6:$B$1005=B315)*($Q$6:$Q$1005&lt;Q315)*($E$6:$E$1005="ОК")*$Q$6:$Q$1005))+1,INT('Номенклатура'!$C$2)))</f>
        <v/>
      </c>
      <c r="P315" s="18" t="str">
        <f>IF(E315&lt;&gt;"ОК","",-(SUMIFS('Движения'!$F$6:$F$5005,'Движения'!$B$6:$B$5005,B315,'Движения'!$C$6:$C$5005,"Расход",'Движения'!$A$6:$A$5005,"&gt;="&amp;O315,'Движения'!$A$6:$A$5005,"&lt;"&amp;(Q315+1))+SUMIFS('Движения'!$F$6:$F$5005,'Движения'!$B$6:$B$5005,B315,'Движения'!$C$6:$C$5005,"Списание",'Движения'!$A$6:$A$5005,"&gt;="&amp;O315,'Движения'!$A$6:$A$5005,"&lt;"&amp;(Q315+1))))</f>
        <v/>
      </c>
      <c r="Q315" s="18" t="str">
        <f>IF(ISNUMBER(A315),INT(A315),0)</f>
        <v/>
      </c>
    </row>
    <row r="316" spans="1:17" x14ac:dyDescent="0.25">
      <c r="A316" s="16"/>
      <c r="B316" s="13"/>
      <c r="C316" s="14"/>
      <c r="D316" s="13"/>
      <c r="E316" s="15" t="str">
        <f>IF(COUNTA(A316:D316)=0,"",IF(NOT(ISNUMBER(A316)),"Укажите дату",IF(B316="","Укажите код",IF(NOT(AND(ISTEXT(B316),LEN(B316)&gt;0,LEN(B316)&lt;=30,ISNUMBER(FIND(LEFT(B316,1),"ABCDEFGHIJKLMNOPQRSTUVWXYZ")),SUMPRODUCT((MID(B316,{1,2,3,4,5,6,7,8,9,10,11,12,13,14,15,16,17,18,19,20,21,22,23,24,25,26,27,28,29,30},1)&lt;&gt;"")*ISERROR(FIND(MID(B316,{1,2,3,4,5,6,7,8,9,10,11,12,13,14,15,16,17,18,19,20,21,22,23,24,25,26,27,28,29,30},1),"ABCDEFGHIJKLMNOPQRSTUVWXYZ0123456789-_")))=0,ISERROR(VALUE(B316)))),"Недопустимый код: только латинские буквы A-Z в верхнем регистре, цифры, - и _; начало с буквы, до 30 символов (например MILK-001)",IF(SUMPRODUCT(--EXACT('Номенклатура'!$A$6:$A$205,B316))=0,"Код не найден",IF(SUMPRODUCT(--EXACT('Номенклатура'!$A$6:$A$205,B316))&gt;1,"Код повторяется в номенклатуре",IF(NOT(ISNUMBER(C316)),"Укажите фактическое количество",IF(C316&lt;0,"Факт не может быть меньше нуля",IF(NOT(ISNUMBER('Номенклатура'!$C$2)),"Укажите дату начала учёта",IF(Q316&lt;INT('Номенклатура'!$C$2),"Дата раньше начала учёта","ОК"))))))))))</f>
        <v/>
      </c>
      <c r="F316" s="15" t="str">
        <f>IF(E316&lt;&gt;"ОК","",INDEX('Номенклатура'!$B$6:$B$205,SUMPRODUCT(EXACT('Номенклатура'!$A$6:$A$205,B316)*(ROW('Номенклатура'!$A$6:$A$205)-5)))&amp;"")</f>
        <v/>
      </c>
      <c r="G316" s="17" t="str">
        <f>IF(E316&lt;&gt;"ОК","",INDEX('Номенклатура'!$D$6:$D$205,SUMPRODUCT(EXACT('Номенклатура'!$A$6:$A$205,B316)*(ROW('Номенклатура'!$A$6:$A$205)-5)))&amp;"")</f>
        <v/>
      </c>
      <c r="H316" s="18" t="str">
        <f>IF(E316&lt;&gt;"ОК","",ROUND(N(INDEX('Номенклатура'!$F$6:$F$205,SUMPRODUCT(EXACT('Номенклатура'!$A$6:$A$205,B316)*(ROW('Номенклатура'!$A$6:$A$205)-5))))+SUMIFS('Движения'!$F$6:$F$5005,'Движения'!$B$6:$B$5005,B316,'Движения'!$A$6:$A$5005,"&lt;"&amp;(Q316+1))-SUMIFS('Движения'!$F$6:$F$5005,'Движения'!$B$6:$B$5005,B316,'Движения'!$C$6:$C$5005,"Корректировка остатка",'Движения'!$A$6:$A$5005,"&gt;="&amp;Q316,'Движения'!$A$6:$A$5005,"&lt;"&amp;(Q316+1)),6))</f>
        <v/>
      </c>
      <c r="I316" s="18" t="str">
        <f>IF(E316&lt;&gt;"ОК","",ROUND(C316-H316,6))</f>
        <v/>
      </c>
      <c r="J316" s="21" t="str">
        <f>IF(E316&lt;&gt;"ОК","",IF(P316&gt;0,ABS(I316)/P316,"нет базы"))</f>
        <v/>
      </c>
      <c r="K316" s="17" t="str">
        <f>IF(E316&lt;&gt;"ОК","",IF(I316&lt;0,"Недостача",IF(I316&gt;0,"Излишек","Совпадает")))</f>
        <v/>
      </c>
      <c r="L316" s="18" t="str">
        <f>IF(E316&lt;&gt;"ОК","",ROUND(SUMIFS('Движения'!$F$6:$F$5005,'Движения'!$B$6:$B$5005,B316,'Движения'!$C$6:$C$5005,"Корректировка остатка",'Движения'!$A$6:$A$5005,"&gt;="&amp;Q316,'Движения'!$A$6:$A$5005,"&lt;"&amp;(Q316+1)),6))</f>
        <v/>
      </c>
      <c r="M316" s="18" t="str">
        <f>IF(E316&lt;&gt;"ОК","",ROUND(I316-L316,6))</f>
        <v/>
      </c>
      <c r="N316" s="15" t="str">
        <f>IF(E316&lt;&gt;"ОК","",IF(AND(I316=0,L316=0),"Корректировка не нужна",IF(M316=0,"Корректировка внесена",IF(L316=0,"Внесите корректировку на "&amp;DAY(Q316)&amp;"."&amp;MONTH(Q316)&amp;"."&amp;YEAR(Q316)&amp;": "&amp;IF(M316&gt;0,"+","")&amp;M316&amp;" "&amp;G316,"Проверьте корректировки: внесено "&amp;L316&amp;", нужно "&amp;I316&amp;" "&amp;G316))))</f>
        <v/>
      </c>
      <c r="O316" s="22" t="str">
        <f>IF(E316&lt;&gt;"ОК","",IF(SUMPRODUCT(MAX(($B$6:$B$1005=B316)*($Q$6:$Q$1005&lt;Q316)*($E$6:$E$1005="ОК")*$Q$6:$Q$1005))&gt;0,SUMPRODUCT(MAX(($B$6:$B$1005=B316)*($Q$6:$Q$1005&lt;Q316)*($E$6:$E$1005="ОК")*$Q$6:$Q$1005))+1,INT('Номенклатура'!$C$2)))</f>
        <v/>
      </c>
      <c r="P316" s="18" t="str">
        <f>IF(E316&lt;&gt;"ОК","",-(SUMIFS('Движения'!$F$6:$F$5005,'Движения'!$B$6:$B$5005,B316,'Движения'!$C$6:$C$5005,"Расход",'Движения'!$A$6:$A$5005,"&gt;="&amp;O316,'Движения'!$A$6:$A$5005,"&lt;"&amp;(Q316+1))+SUMIFS('Движения'!$F$6:$F$5005,'Движения'!$B$6:$B$5005,B316,'Движения'!$C$6:$C$5005,"Списание",'Движения'!$A$6:$A$5005,"&gt;="&amp;O316,'Движения'!$A$6:$A$5005,"&lt;"&amp;(Q316+1))))</f>
        <v/>
      </c>
      <c r="Q316" s="18" t="str">
        <f>IF(ISNUMBER(A316),INT(A316),0)</f>
        <v/>
      </c>
    </row>
    <row r="317" spans="1:17" x14ac:dyDescent="0.25">
      <c r="A317" s="16"/>
      <c r="B317" s="13"/>
      <c r="C317" s="14"/>
      <c r="D317" s="13"/>
      <c r="E317" s="15" t="str">
        <f>IF(COUNTA(A317:D317)=0,"",IF(NOT(ISNUMBER(A317)),"Укажите дату",IF(B317="","Укажите код",IF(NOT(AND(ISTEXT(B317),LEN(B317)&gt;0,LEN(B317)&lt;=30,ISNUMBER(FIND(LEFT(B317,1),"ABCDEFGHIJKLMNOPQRSTUVWXYZ")),SUMPRODUCT((MID(B317,{1,2,3,4,5,6,7,8,9,10,11,12,13,14,15,16,17,18,19,20,21,22,23,24,25,26,27,28,29,30},1)&lt;&gt;"")*ISERROR(FIND(MID(B317,{1,2,3,4,5,6,7,8,9,10,11,12,13,14,15,16,17,18,19,20,21,22,23,24,25,26,27,28,29,30},1),"ABCDEFGHIJKLMNOPQRSTUVWXYZ0123456789-_")))=0,ISERROR(VALUE(B317)))),"Недопустимый код: только латинские буквы A-Z в верхнем регистре, цифры, - и _; начало с буквы, до 30 символов (например MILK-001)",IF(SUMPRODUCT(--EXACT('Номенклатура'!$A$6:$A$205,B317))=0,"Код не найден",IF(SUMPRODUCT(--EXACT('Номенклатура'!$A$6:$A$205,B317))&gt;1,"Код повторяется в номенклатуре",IF(NOT(ISNUMBER(C317)),"Укажите фактическое количество",IF(C317&lt;0,"Факт не может быть меньше нуля",IF(NOT(ISNUMBER('Номенклатура'!$C$2)),"Укажите дату начала учёта",IF(Q317&lt;INT('Номенклатура'!$C$2),"Дата раньше начала учёта","ОК"))))))))))</f>
        <v/>
      </c>
      <c r="F317" s="15" t="str">
        <f>IF(E317&lt;&gt;"ОК","",INDEX('Номенклатура'!$B$6:$B$205,SUMPRODUCT(EXACT('Номенклатура'!$A$6:$A$205,B317)*(ROW('Номенклатура'!$A$6:$A$205)-5)))&amp;"")</f>
        <v/>
      </c>
      <c r="G317" s="17" t="str">
        <f>IF(E317&lt;&gt;"ОК","",INDEX('Номенклатура'!$D$6:$D$205,SUMPRODUCT(EXACT('Номенклатура'!$A$6:$A$205,B317)*(ROW('Номенклатура'!$A$6:$A$205)-5)))&amp;"")</f>
        <v/>
      </c>
      <c r="H317" s="18" t="str">
        <f>IF(E317&lt;&gt;"ОК","",ROUND(N(INDEX('Номенклатура'!$F$6:$F$205,SUMPRODUCT(EXACT('Номенклатура'!$A$6:$A$205,B317)*(ROW('Номенклатура'!$A$6:$A$205)-5))))+SUMIFS('Движения'!$F$6:$F$5005,'Движения'!$B$6:$B$5005,B317,'Движения'!$A$6:$A$5005,"&lt;"&amp;(Q317+1))-SUMIFS('Движения'!$F$6:$F$5005,'Движения'!$B$6:$B$5005,B317,'Движения'!$C$6:$C$5005,"Корректировка остатка",'Движения'!$A$6:$A$5005,"&gt;="&amp;Q317,'Движения'!$A$6:$A$5005,"&lt;"&amp;(Q317+1)),6))</f>
        <v/>
      </c>
      <c r="I317" s="18" t="str">
        <f>IF(E317&lt;&gt;"ОК","",ROUND(C317-H317,6))</f>
        <v/>
      </c>
      <c r="J317" s="21" t="str">
        <f>IF(E317&lt;&gt;"ОК","",IF(P317&gt;0,ABS(I317)/P317,"нет базы"))</f>
        <v/>
      </c>
      <c r="K317" s="17" t="str">
        <f>IF(E317&lt;&gt;"ОК","",IF(I317&lt;0,"Недостача",IF(I317&gt;0,"Излишек","Совпадает")))</f>
        <v/>
      </c>
      <c r="L317" s="18" t="str">
        <f>IF(E317&lt;&gt;"ОК","",ROUND(SUMIFS('Движения'!$F$6:$F$5005,'Движения'!$B$6:$B$5005,B317,'Движения'!$C$6:$C$5005,"Корректировка остатка",'Движения'!$A$6:$A$5005,"&gt;="&amp;Q317,'Движения'!$A$6:$A$5005,"&lt;"&amp;(Q317+1)),6))</f>
        <v/>
      </c>
      <c r="M317" s="18" t="str">
        <f>IF(E317&lt;&gt;"ОК","",ROUND(I317-L317,6))</f>
        <v/>
      </c>
      <c r="N317" s="15" t="str">
        <f>IF(E317&lt;&gt;"ОК","",IF(AND(I317=0,L317=0),"Корректировка не нужна",IF(M317=0,"Корректировка внесена",IF(L317=0,"Внесите корректировку на "&amp;DAY(Q317)&amp;"."&amp;MONTH(Q317)&amp;"."&amp;YEAR(Q317)&amp;": "&amp;IF(M317&gt;0,"+","")&amp;M317&amp;" "&amp;G317,"Проверьте корректировки: внесено "&amp;L317&amp;", нужно "&amp;I317&amp;" "&amp;G317))))</f>
        <v/>
      </c>
      <c r="O317" s="22" t="str">
        <f>IF(E317&lt;&gt;"ОК","",IF(SUMPRODUCT(MAX(($B$6:$B$1005=B317)*($Q$6:$Q$1005&lt;Q317)*($E$6:$E$1005="ОК")*$Q$6:$Q$1005))&gt;0,SUMPRODUCT(MAX(($B$6:$B$1005=B317)*($Q$6:$Q$1005&lt;Q317)*($E$6:$E$1005="ОК")*$Q$6:$Q$1005))+1,INT('Номенклатура'!$C$2)))</f>
        <v/>
      </c>
      <c r="P317" s="18" t="str">
        <f>IF(E317&lt;&gt;"ОК","",-(SUMIFS('Движения'!$F$6:$F$5005,'Движения'!$B$6:$B$5005,B317,'Движения'!$C$6:$C$5005,"Расход",'Движения'!$A$6:$A$5005,"&gt;="&amp;O317,'Движения'!$A$6:$A$5005,"&lt;"&amp;(Q317+1))+SUMIFS('Движения'!$F$6:$F$5005,'Движения'!$B$6:$B$5005,B317,'Движения'!$C$6:$C$5005,"Списание",'Движения'!$A$6:$A$5005,"&gt;="&amp;O317,'Движения'!$A$6:$A$5005,"&lt;"&amp;(Q317+1))))</f>
        <v/>
      </c>
      <c r="Q317" s="18" t="str">
        <f>IF(ISNUMBER(A317),INT(A317),0)</f>
        <v/>
      </c>
    </row>
    <row r="318" spans="1:17" x14ac:dyDescent="0.25">
      <c r="A318" s="16"/>
      <c r="B318" s="13"/>
      <c r="C318" s="14"/>
      <c r="D318" s="13"/>
      <c r="E318" s="15" t="str">
        <f>IF(COUNTA(A318:D318)=0,"",IF(NOT(ISNUMBER(A318)),"Укажите дату",IF(B318="","Укажите код",IF(NOT(AND(ISTEXT(B318),LEN(B318)&gt;0,LEN(B318)&lt;=30,ISNUMBER(FIND(LEFT(B318,1),"ABCDEFGHIJKLMNOPQRSTUVWXYZ")),SUMPRODUCT((MID(B318,{1,2,3,4,5,6,7,8,9,10,11,12,13,14,15,16,17,18,19,20,21,22,23,24,25,26,27,28,29,30},1)&lt;&gt;"")*ISERROR(FIND(MID(B318,{1,2,3,4,5,6,7,8,9,10,11,12,13,14,15,16,17,18,19,20,21,22,23,24,25,26,27,28,29,30},1),"ABCDEFGHIJKLMNOPQRSTUVWXYZ0123456789-_")))=0,ISERROR(VALUE(B318)))),"Недопустимый код: только латинские буквы A-Z в верхнем регистре, цифры, - и _; начало с буквы, до 30 символов (например MILK-001)",IF(SUMPRODUCT(--EXACT('Номенклатура'!$A$6:$A$205,B318))=0,"Код не найден",IF(SUMPRODUCT(--EXACT('Номенклатура'!$A$6:$A$205,B318))&gt;1,"Код повторяется в номенклатуре",IF(NOT(ISNUMBER(C318)),"Укажите фактическое количество",IF(C318&lt;0,"Факт не может быть меньше нуля",IF(NOT(ISNUMBER('Номенклатура'!$C$2)),"Укажите дату начала учёта",IF(Q318&lt;INT('Номенклатура'!$C$2),"Дата раньше начала учёта","ОК"))))))))))</f>
        <v/>
      </c>
      <c r="F318" s="15" t="str">
        <f>IF(E318&lt;&gt;"ОК","",INDEX('Номенклатура'!$B$6:$B$205,SUMPRODUCT(EXACT('Номенклатура'!$A$6:$A$205,B318)*(ROW('Номенклатура'!$A$6:$A$205)-5)))&amp;"")</f>
        <v/>
      </c>
      <c r="G318" s="17" t="str">
        <f>IF(E318&lt;&gt;"ОК","",INDEX('Номенклатура'!$D$6:$D$205,SUMPRODUCT(EXACT('Номенклатура'!$A$6:$A$205,B318)*(ROW('Номенклатура'!$A$6:$A$205)-5)))&amp;"")</f>
        <v/>
      </c>
      <c r="H318" s="18" t="str">
        <f>IF(E318&lt;&gt;"ОК","",ROUND(N(INDEX('Номенклатура'!$F$6:$F$205,SUMPRODUCT(EXACT('Номенклатура'!$A$6:$A$205,B318)*(ROW('Номенклатура'!$A$6:$A$205)-5))))+SUMIFS('Движения'!$F$6:$F$5005,'Движения'!$B$6:$B$5005,B318,'Движения'!$A$6:$A$5005,"&lt;"&amp;(Q318+1))-SUMIFS('Движения'!$F$6:$F$5005,'Движения'!$B$6:$B$5005,B318,'Движения'!$C$6:$C$5005,"Корректировка остатка",'Движения'!$A$6:$A$5005,"&gt;="&amp;Q318,'Движения'!$A$6:$A$5005,"&lt;"&amp;(Q318+1)),6))</f>
        <v/>
      </c>
      <c r="I318" s="18" t="str">
        <f>IF(E318&lt;&gt;"ОК","",ROUND(C318-H318,6))</f>
        <v/>
      </c>
      <c r="J318" s="21" t="str">
        <f>IF(E318&lt;&gt;"ОК","",IF(P318&gt;0,ABS(I318)/P318,"нет базы"))</f>
        <v/>
      </c>
      <c r="K318" s="17" t="str">
        <f>IF(E318&lt;&gt;"ОК","",IF(I318&lt;0,"Недостача",IF(I318&gt;0,"Излишек","Совпадает")))</f>
        <v/>
      </c>
      <c r="L318" s="18" t="str">
        <f>IF(E318&lt;&gt;"ОК","",ROUND(SUMIFS('Движения'!$F$6:$F$5005,'Движения'!$B$6:$B$5005,B318,'Движения'!$C$6:$C$5005,"Корректировка остатка",'Движения'!$A$6:$A$5005,"&gt;="&amp;Q318,'Движения'!$A$6:$A$5005,"&lt;"&amp;(Q318+1)),6))</f>
        <v/>
      </c>
      <c r="M318" s="18" t="str">
        <f>IF(E318&lt;&gt;"ОК","",ROUND(I318-L318,6))</f>
        <v/>
      </c>
      <c r="N318" s="15" t="str">
        <f>IF(E318&lt;&gt;"ОК","",IF(AND(I318=0,L318=0),"Корректировка не нужна",IF(M318=0,"Корректировка внесена",IF(L318=0,"Внесите корректировку на "&amp;DAY(Q318)&amp;"."&amp;MONTH(Q318)&amp;"."&amp;YEAR(Q318)&amp;": "&amp;IF(M318&gt;0,"+","")&amp;M318&amp;" "&amp;G318,"Проверьте корректировки: внесено "&amp;L318&amp;", нужно "&amp;I318&amp;" "&amp;G318))))</f>
        <v/>
      </c>
      <c r="O318" s="22" t="str">
        <f>IF(E318&lt;&gt;"ОК","",IF(SUMPRODUCT(MAX(($B$6:$B$1005=B318)*($Q$6:$Q$1005&lt;Q318)*($E$6:$E$1005="ОК")*$Q$6:$Q$1005))&gt;0,SUMPRODUCT(MAX(($B$6:$B$1005=B318)*($Q$6:$Q$1005&lt;Q318)*($E$6:$E$1005="ОК")*$Q$6:$Q$1005))+1,INT('Номенклатура'!$C$2)))</f>
        <v/>
      </c>
      <c r="P318" s="18" t="str">
        <f>IF(E318&lt;&gt;"ОК","",-(SUMIFS('Движения'!$F$6:$F$5005,'Движения'!$B$6:$B$5005,B318,'Движения'!$C$6:$C$5005,"Расход",'Движения'!$A$6:$A$5005,"&gt;="&amp;O318,'Движения'!$A$6:$A$5005,"&lt;"&amp;(Q318+1))+SUMIFS('Движения'!$F$6:$F$5005,'Движения'!$B$6:$B$5005,B318,'Движения'!$C$6:$C$5005,"Списание",'Движения'!$A$6:$A$5005,"&gt;="&amp;O318,'Движения'!$A$6:$A$5005,"&lt;"&amp;(Q318+1))))</f>
        <v/>
      </c>
      <c r="Q318" s="18" t="str">
        <f>IF(ISNUMBER(A318),INT(A318),0)</f>
        <v/>
      </c>
    </row>
    <row r="319" spans="1:17" x14ac:dyDescent="0.25">
      <c r="A319" s="16"/>
      <c r="B319" s="13"/>
      <c r="C319" s="14"/>
      <c r="D319" s="13"/>
      <c r="E319" s="15" t="str">
        <f>IF(COUNTA(A319:D319)=0,"",IF(NOT(ISNUMBER(A319)),"Укажите дату",IF(B319="","Укажите код",IF(NOT(AND(ISTEXT(B319),LEN(B319)&gt;0,LEN(B319)&lt;=30,ISNUMBER(FIND(LEFT(B319,1),"ABCDEFGHIJKLMNOPQRSTUVWXYZ")),SUMPRODUCT((MID(B319,{1,2,3,4,5,6,7,8,9,10,11,12,13,14,15,16,17,18,19,20,21,22,23,24,25,26,27,28,29,30},1)&lt;&gt;"")*ISERROR(FIND(MID(B319,{1,2,3,4,5,6,7,8,9,10,11,12,13,14,15,16,17,18,19,20,21,22,23,24,25,26,27,28,29,30},1),"ABCDEFGHIJKLMNOPQRSTUVWXYZ0123456789-_")))=0,ISERROR(VALUE(B319)))),"Недопустимый код: только латинские буквы A-Z в верхнем регистре, цифры, - и _; начало с буквы, до 30 символов (например MILK-001)",IF(SUMPRODUCT(--EXACT('Номенклатура'!$A$6:$A$205,B319))=0,"Код не найден",IF(SUMPRODUCT(--EXACT('Номенклатура'!$A$6:$A$205,B319))&gt;1,"Код повторяется в номенклатуре",IF(NOT(ISNUMBER(C319)),"Укажите фактическое количество",IF(C319&lt;0,"Факт не может быть меньше нуля",IF(NOT(ISNUMBER('Номенклатура'!$C$2)),"Укажите дату начала учёта",IF(Q319&lt;INT('Номенклатура'!$C$2),"Дата раньше начала учёта","ОК"))))))))))</f>
        <v/>
      </c>
      <c r="F319" s="15" t="str">
        <f>IF(E319&lt;&gt;"ОК","",INDEX('Номенклатура'!$B$6:$B$205,SUMPRODUCT(EXACT('Номенклатура'!$A$6:$A$205,B319)*(ROW('Номенклатура'!$A$6:$A$205)-5)))&amp;"")</f>
        <v/>
      </c>
      <c r="G319" s="17" t="str">
        <f>IF(E319&lt;&gt;"ОК","",INDEX('Номенклатура'!$D$6:$D$205,SUMPRODUCT(EXACT('Номенклатура'!$A$6:$A$205,B319)*(ROW('Номенклатура'!$A$6:$A$205)-5)))&amp;"")</f>
        <v/>
      </c>
      <c r="H319" s="18" t="str">
        <f>IF(E319&lt;&gt;"ОК","",ROUND(N(INDEX('Номенклатура'!$F$6:$F$205,SUMPRODUCT(EXACT('Номенклатура'!$A$6:$A$205,B319)*(ROW('Номенклатура'!$A$6:$A$205)-5))))+SUMIFS('Движения'!$F$6:$F$5005,'Движения'!$B$6:$B$5005,B319,'Движения'!$A$6:$A$5005,"&lt;"&amp;(Q319+1))-SUMIFS('Движения'!$F$6:$F$5005,'Движения'!$B$6:$B$5005,B319,'Движения'!$C$6:$C$5005,"Корректировка остатка",'Движения'!$A$6:$A$5005,"&gt;="&amp;Q319,'Движения'!$A$6:$A$5005,"&lt;"&amp;(Q319+1)),6))</f>
        <v/>
      </c>
      <c r="I319" s="18" t="str">
        <f>IF(E319&lt;&gt;"ОК","",ROUND(C319-H319,6))</f>
        <v/>
      </c>
      <c r="J319" s="21" t="str">
        <f>IF(E319&lt;&gt;"ОК","",IF(P319&gt;0,ABS(I319)/P319,"нет базы"))</f>
        <v/>
      </c>
      <c r="K319" s="17" t="str">
        <f>IF(E319&lt;&gt;"ОК","",IF(I319&lt;0,"Недостача",IF(I319&gt;0,"Излишек","Совпадает")))</f>
        <v/>
      </c>
      <c r="L319" s="18" t="str">
        <f>IF(E319&lt;&gt;"ОК","",ROUND(SUMIFS('Движения'!$F$6:$F$5005,'Движения'!$B$6:$B$5005,B319,'Движения'!$C$6:$C$5005,"Корректировка остатка",'Движения'!$A$6:$A$5005,"&gt;="&amp;Q319,'Движения'!$A$6:$A$5005,"&lt;"&amp;(Q319+1)),6))</f>
        <v/>
      </c>
      <c r="M319" s="18" t="str">
        <f>IF(E319&lt;&gt;"ОК","",ROUND(I319-L319,6))</f>
        <v/>
      </c>
      <c r="N319" s="15" t="str">
        <f>IF(E319&lt;&gt;"ОК","",IF(AND(I319=0,L319=0),"Корректировка не нужна",IF(M319=0,"Корректировка внесена",IF(L319=0,"Внесите корректировку на "&amp;DAY(Q319)&amp;"."&amp;MONTH(Q319)&amp;"."&amp;YEAR(Q319)&amp;": "&amp;IF(M319&gt;0,"+","")&amp;M319&amp;" "&amp;G319,"Проверьте корректировки: внесено "&amp;L319&amp;", нужно "&amp;I319&amp;" "&amp;G319))))</f>
        <v/>
      </c>
      <c r="O319" s="22" t="str">
        <f>IF(E319&lt;&gt;"ОК","",IF(SUMPRODUCT(MAX(($B$6:$B$1005=B319)*($Q$6:$Q$1005&lt;Q319)*($E$6:$E$1005="ОК")*$Q$6:$Q$1005))&gt;0,SUMPRODUCT(MAX(($B$6:$B$1005=B319)*($Q$6:$Q$1005&lt;Q319)*($E$6:$E$1005="ОК")*$Q$6:$Q$1005))+1,INT('Номенклатура'!$C$2)))</f>
        <v/>
      </c>
      <c r="P319" s="18" t="str">
        <f>IF(E319&lt;&gt;"ОК","",-(SUMIFS('Движения'!$F$6:$F$5005,'Движения'!$B$6:$B$5005,B319,'Движения'!$C$6:$C$5005,"Расход",'Движения'!$A$6:$A$5005,"&gt;="&amp;O319,'Движения'!$A$6:$A$5005,"&lt;"&amp;(Q319+1))+SUMIFS('Движения'!$F$6:$F$5005,'Движения'!$B$6:$B$5005,B319,'Движения'!$C$6:$C$5005,"Списание",'Движения'!$A$6:$A$5005,"&gt;="&amp;O319,'Движения'!$A$6:$A$5005,"&lt;"&amp;(Q319+1))))</f>
        <v/>
      </c>
      <c r="Q319" s="18" t="str">
        <f>IF(ISNUMBER(A319),INT(A319),0)</f>
        <v/>
      </c>
    </row>
    <row r="320" spans="1:17" x14ac:dyDescent="0.25">
      <c r="A320" s="16"/>
      <c r="B320" s="13"/>
      <c r="C320" s="14"/>
      <c r="D320" s="13"/>
      <c r="E320" s="15" t="str">
        <f>IF(COUNTA(A320:D320)=0,"",IF(NOT(ISNUMBER(A320)),"Укажите дату",IF(B320="","Укажите код",IF(NOT(AND(ISTEXT(B320),LEN(B320)&gt;0,LEN(B320)&lt;=30,ISNUMBER(FIND(LEFT(B320,1),"ABCDEFGHIJKLMNOPQRSTUVWXYZ")),SUMPRODUCT((MID(B320,{1,2,3,4,5,6,7,8,9,10,11,12,13,14,15,16,17,18,19,20,21,22,23,24,25,26,27,28,29,30},1)&lt;&gt;"")*ISERROR(FIND(MID(B320,{1,2,3,4,5,6,7,8,9,10,11,12,13,14,15,16,17,18,19,20,21,22,23,24,25,26,27,28,29,30},1),"ABCDEFGHIJKLMNOPQRSTUVWXYZ0123456789-_")))=0,ISERROR(VALUE(B320)))),"Недопустимый код: только латинские буквы A-Z в верхнем регистре, цифры, - и _; начало с буквы, до 30 символов (например MILK-001)",IF(SUMPRODUCT(--EXACT('Номенклатура'!$A$6:$A$205,B320))=0,"Код не найден",IF(SUMPRODUCT(--EXACT('Номенклатура'!$A$6:$A$205,B320))&gt;1,"Код повторяется в номенклатуре",IF(NOT(ISNUMBER(C320)),"Укажите фактическое количество",IF(C320&lt;0,"Факт не может быть меньше нуля",IF(NOT(ISNUMBER('Номенклатура'!$C$2)),"Укажите дату начала учёта",IF(Q320&lt;INT('Номенклатура'!$C$2),"Дата раньше начала учёта","ОК"))))))))))</f>
        <v/>
      </c>
      <c r="F320" s="15" t="str">
        <f>IF(E320&lt;&gt;"ОК","",INDEX('Номенклатура'!$B$6:$B$205,SUMPRODUCT(EXACT('Номенклатура'!$A$6:$A$205,B320)*(ROW('Номенклатура'!$A$6:$A$205)-5)))&amp;"")</f>
        <v/>
      </c>
      <c r="G320" s="17" t="str">
        <f>IF(E320&lt;&gt;"ОК","",INDEX('Номенклатура'!$D$6:$D$205,SUMPRODUCT(EXACT('Номенклатура'!$A$6:$A$205,B320)*(ROW('Номенклатура'!$A$6:$A$205)-5)))&amp;"")</f>
        <v/>
      </c>
      <c r="H320" s="18" t="str">
        <f>IF(E320&lt;&gt;"ОК","",ROUND(N(INDEX('Номенклатура'!$F$6:$F$205,SUMPRODUCT(EXACT('Номенклатура'!$A$6:$A$205,B320)*(ROW('Номенклатура'!$A$6:$A$205)-5))))+SUMIFS('Движения'!$F$6:$F$5005,'Движения'!$B$6:$B$5005,B320,'Движения'!$A$6:$A$5005,"&lt;"&amp;(Q320+1))-SUMIFS('Движения'!$F$6:$F$5005,'Движения'!$B$6:$B$5005,B320,'Движения'!$C$6:$C$5005,"Корректировка остатка",'Движения'!$A$6:$A$5005,"&gt;="&amp;Q320,'Движения'!$A$6:$A$5005,"&lt;"&amp;(Q320+1)),6))</f>
        <v/>
      </c>
      <c r="I320" s="18" t="str">
        <f>IF(E320&lt;&gt;"ОК","",ROUND(C320-H320,6))</f>
        <v/>
      </c>
      <c r="J320" s="21" t="str">
        <f>IF(E320&lt;&gt;"ОК","",IF(P320&gt;0,ABS(I320)/P320,"нет базы"))</f>
        <v/>
      </c>
      <c r="K320" s="17" t="str">
        <f>IF(E320&lt;&gt;"ОК","",IF(I320&lt;0,"Недостача",IF(I320&gt;0,"Излишек","Совпадает")))</f>
        <v/>
      </c>
      <c r="L320" s="18" t="str">
        <f>IF(E320&lt;&gt;"ОК","",ROUND(SUMIFS('Движения'!$F$6:$F$5005,'Движения'!$B$6:$B$5005,B320,'Движения'!$C$6:$C$5005,"Корректировка остатка",'Движения'!$A$6:$A$5005,"&gt;="&amp;Q320,'Движения'!$A$6:$A$5005,"&lt;"&amp;(Q320+1)),6))</f>
        <v/>
      </c>
      <c r="M320" s="18" t="str">
        <f>IF(E320&lt;&gt;"ОК","",ROUND(I320-L320,6))</f>
        <v/>
      </c>
      <c r="N320" s="15" t="str">
        <f>IF(E320&lt;&gt;"ОК","",IF(AND(I320=0,L320=0),"Корректировка не нужна",IF(M320=0,"Корректировка внесена",IF(L320=0,"Внесите корректировку на "&amp;DAY(Q320)&amp;"."&amp;MONTH(Q320)&amp;"."&amp;YEAR(Q320)&amp;": "&amp;IF(M320&gt;0,"+","")&amp;M320&amp;" "&amp;G320,"Проверьте корректировки: внесено "&amp;L320&amp;", нужно "&amp;I320&amp;" "&amp;G320))))</f>
        <v/>
      </c>
      <c r="O320" s="22" t="str">
        <f>IF(E320&lt;&gt;"ОК","",IF(SUMPRODUCT(MAX(($B$6:$B$1005=B320)*($Q$6:$Q$1005&lt;Q320)*($E$6:$E$1005="ОК")*$Q$6:$Q$1005))&gt;0,SUMPRODUCT(MAX(($B$6:$B$1005=B320)*($Q$6:$Q$1005&lt;Q320)*($E$6:$E$1005="ОК")*$Q$6:$Q$1005))+1,INT('Номенклатура'!$C$2)))</f>
        <v/>
      </c>
      <c r="P320" s="18" t="str">
        <f>IF(E320&lt;&gt;"ОК","",-(SUMIFS('Движения'!$F$6:$F$5005,'Движения'!$B$6:$B$5005,B320,'Движения'!$C$6:$C$5005,"Расход",'Движения'!$A$6:$A$5005,"&gt;="&amp;O320,'Движения'!$A$6:$A$5005,"&lt;"&amp;(Q320+1))+SUMIFS('Движения'!$F$6:$F$5005,'Движения'!$B$6:$B$5005,B320,'Движения'!$C$6:$C$5005,"Списание",'Движения'!$A$6:$A$5005,"&gt;="&amp;O320,'Движения'!$A$6:$A$5005,"&lt;"&amp;(Q320+1))))</f>
        <v/>
      </c>
      <c r="Q320" s="18" t="str">
        <f>IF(ISNUMBER(A320),INT(A320),0)</f>
        <v/>
      </c>
    </row>
    <row r="321" spans="1:17" x14ac:dyDescent="0.25">
      <c r="A321" s="16"/>
      <c r="B321" s="13"/>
      <c r="C321" s="14"/>
      <c r="D321" s="13"/>
      <c r="E321" s="15" t="str">
        <f>IF(COUNTA(A321:D321)=0,"",IF(NOT(ISNUMBER(A321)),"Укажите дату",IF(B321="","Укажите код",IF(NOT(AND(ISTEXT(B321),LEN(B321)&gt;0,LEN(B321)&lt;=30,ISNUMBER(FIND(LEFT(B321,1),"ABCDEFGHIJKLMNOPQRSTUVWXYZ")),SUMPRODUCT((MID(B321,{1,2,3,4,5,6,7,8,9,10,11,12,13,14,15,16,17,18,19,20,21,22,23,24,25,26,27,28,29,30},1)&lt;&gt;"")*ISERROR(FIND(MID(B321,{1,2,3,4,5,6,7,8,9,10,11,12,13,14,15,16,17,18,19,20,21,22,23,24,25,26,27,28,29,30},1),"ABCDEFGHIJKLMNOPQRSTUVWXYZ0123456789-_")))=0,ISERROR(VALUE(B321)))),"Недопустимый код: только латинские буквы A-Z в верхнем регистре, цифры, - и _; начало с буквы, до 30 символов (например MILK-001)",IF(SUMPRODUCT(--EXACT('Номенклатура'!$A$6:$A$205,B321))=0,"Код не найден",IF(SUMPRODUCT(--EXACT('Номенклатура'!$A$6:$A$205,B321))&gt;1,"Код повторяется в номенклатуре",IF(NOT(ISNUMBER(C321)),"Укажите фактическое количество",IF(C321&lt;0,"Факт не может быть меньше нуля",IF(NOT(ISNUMBER('Номенклатура'!$C$2)),"Укажите дату начала учёта",IF(Q321&lt;INT('Номенклатура'!$C$2),"Дата раньше начала учёта","ОК"))))))))))</f>
        <v/>
      </c>
      <c r="F321" s="15" t="str">
        <f>IF(E321&lt;&gt;"ОК","",INDEX('Номенклатура'!$B$6:$B$205,SUMPRODUCT(EXACT('Номенклатура'!$A$6:$A$205,B321)*(ROW('Номенклатура'!$A$6:$A$205)-5)))&amp;"")</f>
        <v/>
      </c>
      <c r="G321" s="17" t="str">
        <f>IF(E321&lt;&gt;"ОК","",INDEX('Номенклатура'!$D$6:$D$205,SUMPRODUCT(EXACT('Номенклатура'!$A$6:$A$205,B321)*(ROW('Номенклатура'!$A$6:$A$205)-5)))&amp;"")</f>
        <v/>
      </c>
      <c r="H321" s="18" t="str">
        <f>IF(E321&lt;&gt;"ОК","",ROUND(N(INDEX('Номенклатура'!$F$6:$F$205,SUMPRODUCT(EXACT('Номенклатура'!$A$6:$A$205,B321)*(ROW('Номенклатура'!$A$6:$A$205)-5))))+SUMIFS('Движения'!$F$6:$F$5005,'Движения'!$B$6:$B$5005,B321,'Движения'!$A$6:$A$5005,"&lt;"&amp;(Q321+1))-SUMIFS('Движения'!$F$6:$F$5005,'Движения'!$B$6:$B$5005,B321,'Движения'!$C$6:$C$5005,"Корректировка остатка",'Движения'!$A$6:$A$5005,"&gt;="&amp;Q321,'Движения'!$A$6:$A$5005,"&lt;"&amp;(Q321+1)),6))</f>
        <v/>
      </c>
      <c r="I321" s="18" t="str">
        <f>IF(E321&lt;&gt;"ОК","",ROUND(C321-H321,6))</f>
        <v/>
      </c>
      <c r="J321" s="21" t="str">
        <f>IF(E321&lt;&gt;"ОК","",IF(P321&gt;0,ABS(I321)/P321,"нет базы"))</f>
        <v/>
      </c>
      <c r="K321" s="17" t="str">
        <f>IF(E321&lt;&gt;"ОК","",IF(I321&lt;0,"Недостача",IF(I321&gt;0,"Излишек","Совпадает")))</f>
        <v/>
      </c>
      <c r="L321" s="18" t="str">
        <f>IF(E321&lt;&gt;"ОК","",ROUND(SUMIFS('Движения'!$F$6:$F$5005,'Движения'!$B$6:$B$5005,B321,'Движения'!$C$6:$C$5005,"Корректировка остатка",'Движения'!$A$6:$A$5005,"&gt;="&amp;Q321,'Движения'!$A$6:$A$5005,"&lt;"&amp;(Q321+1)),6))</f>
        <v/>
      </c>
      <c r="M321" s="18" t="str">
        <f>IF(E321&lt;&gt;"ОК","",ROUND(I321-L321,6))</f>
        <v/>
      </c>
      <c r="N321" s="15" t="str">
        <f>IF(E321&lt;&gt;"ОК","",IF(AND(I321=0,L321=0),"Корректировка не нужна",IF(M321=0,"Корректировка внесена",IF(L321=0,"Внесите корректировку на "&amp;DAY(Q321)&amp;"."&amp;MONTH(Q321)&amp;"."&amp;YEAR(Q321)&amp;": "&amp;IF(M321&gt;0,"+","")&amp;M321&amp;" "&amp;G321,"Проверьте корректировки: внесено "&amp;L321&amp;", нужно "&amp;I321&amp;" "&amp;G321))))</f>
        <v/>
      </c>
      <c r="O321" s="22" t="str">
        <f>IF(E321&lt;&gt;"ОК","",IF(SUMPRODUCT(MAX(($B$6:$B$1005=B321)*($Q$6:$Q$1005&lt;Q321)*($E$6:$E$1005="ОК")*$Q$6:$Q$1005))&gt;0,SUMPRODUCT(MAX(($B$6:$B$1005=B321)*($Q$6:$Q$1005&lt;Q321)*($E$6:$E$1005="ОК")*$Q$6:$Q$1005))+1,INT('Номенклатура'!$C$2)))</f>
        <v/>
      </c>
      <c r="P321" s="18" t="str">
        <f>IF(E321&lt;&gt;"ОК","",-(SUMIFS('Движения'!$F$6:$F$5005,'Движения'!$B$6:$B$5005,B321,'Движения'!$C$6:$C$5005,"Расход",'Движения'!$A$6:$A$5005,"&gt;="&amp;O321,'Движения'!$A$6:$A$5005,"&lt;"&amp;(Q321+1))+SUMIFS('Движения'!$F$6:$F$5005,'Движения'!$B$6:$B$5005,B321,'Движения'!$C$6:$C$5005,"Списание",'Движения'!$A$6:$A$5005,"&gt;="&amp;O321,'Движения'!$A$6:$A$5005,"&lt;"&amp;(Q321+1))))</f>
        <v/>
      </c>
      <c r="Q321" s="18" t="str">
        <f>IF(ISNUMBER(A321),INT(A321),0)</f>
        <v/>
      </c>
    </row>
    <row r="322" spans="1:17" x14ac:dyDescent="0.25">
      <c r="A322" s="16"/>
      <c r="B322" s="13"/>
      <c r="C322" s="14"/>
      <c r="D322" s="13"/>
      <c r="E322" s="15" t="str">
        <f>IF(COUNTA(A322:D322)=0,"",IF(NOT(ISNUMBER(A322)),"Укажите дату",IF(B322="","Укажите код",IF(NOT(AND(ISTEXT(B322),LEN(B322)&gt;0,LEN(B322)&lt;=30,ISNUMBER(FIND(LEFT(B322,1),"ABCDEFGHIJKLMNOPQRSTUVWXYZ")),SUMPRODUCT((MID(B322,{1,2,3,4,5,6,7,8,9,10,11,12,13,14,15,16,17,18,19,20,21,22,23,24,25,26,27,28,29,30},1)&lt;&gt;"")*ISERROR(FIND(MID(B322,{1,2,3,4,5,6,7,8,9,10,11,12,13,14,15,16,17,18,19,20,21,22,23,24,25,26,27,28,29,30},1),"ABCDEFGHIJKLMNOPQRSTUVWXYZ0123456789-_")))=0,ISERROR(VALUE(B322)))),"Недопустимый код: только латинские буквы A-Z в верхнем регистре, цифры, - и _; начало с буквы, до 30 символов (например MILK-001)",IF(SUMPRODUCT(--EXACT('Номенклатура'!$A$6:$A$205,B322))=0,"Код не найден",IF(SUMPRODUCT(--EXACT('Номенклатура'!$A$6:$A$205,B322))&gt;1,"Код повторяется в номенклатуре",IF(NOT(ISNUMBER(C322)),"Укажите фактическое количество",IF(C322&lt;0,"Факт не может быть меньше нуля",IF(NOT(ISNUMBER('Номенклатура'!$C$2)),"Укажите дату начала учёта",IF(Q322&lt;INT('Номенклатура'!$C$2),"Дата раньше начала учёта","ОК"))))))))))</f>
        <v/>
      </c>
      <c r="F322" s="15" t="str">
        <f>IF(E322&lt;&gt;"ОК","",INDEX('Номенклатура'!$B$6:$B$205,SUMPRODUCT(EXACT('Номенклатура'!$A$6:$A$205,B322)*(ROW('Номенклатура'!$A$6:$A$205)-5)))&amp;"")</f>
        <v/>
      </c>
      <c r="G322" s="17" t="str">
        <f>IF(E322&lt;&gt;"ОК","",INDEX('Номенклатура'!$D$6:$D$205,SUMPRODUCT(EXACT('Номенклатура'!$A$6:$A$205,B322)*(ROW('Номенклатура'!$A$6:$A$205)-5)))&amp;"")</f>
        <v/>
      </c>
      <c r="H322" s="18" t="str">
        <f>IF(E322&lt;&gt;"ОК","",ROUND(N(INDEX('Номенклатура'!$F$6:$F$205,SUMPRODUCT(EXACT('Номенклатура'!$A$6:$A$205,B322)*(ROW('Номенклатура'!$A$6:$A$205)-5))))+SUMIFS('Движения'!$F$6:$F$5005,'Движения'!$B$6:$B$5005,B322,'Движения'!$A$6:$A$5005,"&lt;"&amp;(Q322+1))-SUMIFS('Движения'!$F$6:$F$5005,'Движения'!$B$6:$B$5005,B322,'Движения'!$C$6:$C$5005,"Корректировка остатка",'Движения'!$A$6:$A$5005,"&gt;="&amp;Q322,'Движения'!$A$6:$A$5005,"&lt;"&amp;(Q322+1)),6))</f>
        <v/>
      </c>
      <c r="I322" s="18" t="str">
        <f>IF(E322&lt;&gt;"ОК","",ROUND(C322-H322,6))</f>
        <v/>
      </c>
      <c r="J322" s="21" t="str">
        <f>IF(E322&lt;&gt;"ОК","",IF(P322&gt;0,ABS(I322)/P322,"нет базы"))</f>
        <v/>
      </c>
      <c r="K322" s="17" t="str">
        <f>IF(E322&lt;&gt;"ОК","",IF(I322&lt;0,"Недостача",IF(I322&gt;0,"Излишек","Совпадает")))</f>
        <v/>
      </c>
      <c r="L322" s="18" t="str">
        <f>IF(E322&lt;&gt;"ОК","",ROUND(SUMIFS('Движения'!$F$6:$F$5005,'Движения'!$B$6:$B$5005,B322,'Движения'!$C$6:$C$5005,"Корректировка остатка",'Движения'!$A$6:$A$5005,"&gt;="&amp;Q322,'Движения'!$A$6:$A$5005,"&lt;"&amp;(Q322+1)),6))</f>
        <v/>
      </c>
      <c r="M322" s="18" t="str">
        <f>IF(E322&lt;&gt;"ОК","",ROUND(I322-L322,6))</f>
        <v/>
      </c>
      <c r="N322" s="15" t="str">
        <f>IF(E322&lt;&gt;"ОК","",IF(AND(I322=0,L322=0),"Корректировка не нужна",IF(M322=0,"Корректировка внесена",IF(L322=0,"Внесите корректировку на "&amp;DAY(Q322)&amp;"."&amp;MONTH(Q322)&amp;"."&amp;YEAR(Q322)&amp;": "&amp;IF(M322&gt;0,"+","")&amp;M322&amp;" "&amp;G322,"Проверьте корректировки: внесено "&amp;L322&amp;", нужно "&amp;I322&amp;" "&amp;G322))))</f>
        <v/>
      </c>
      <c r="O322" s="22" t="str">
        <f>IF(E322&lt;&gt;"ОК","",IF(SUMPRODUCT(MAX(($B$6:$B$1005=B322)*($Q$6:$Q$1005&lt;Q322)*($E$6:$E$1005="ОК")*$Q$6:$Q$1005))&gt;0,SUMPRODUCT(MAX(($B$6:$B$1005=B322)*($Q$6:$Q$1005&lt;Q322)*($E$6:$E$1005="ОК")*$Q$6:$Q$1005))+1,INT('Номенклатура'!$C$2)))</f>
        <v/>
      </c>
      <c r="P322" s="18" t="str">
        <f>IF(E322&lt;&gt;"ОК","",-(SUMIFS('Движения'!$F$6:$F$5005,'Движения'!$B$6:$B$5005,B322,'Движения'!$C$6:$C$5005,"Расход",'Движения'!$A$6:$A$5005,"&gt;="&amp;O322,'Движения'!$A$6:$A$5005,"&lt;"&amp;(Q322+1))+SUMIFS('Движения'!$F$6:$F$5005,'Движения'!$B$6:$B$5005,B322,'Движения'!$C$6:$C$5005,"Списание",'Движения'!$A$6:$A$5005,"&gt;="&amp;O322,'Движения'!$A$6:$A$5005,"&lt;"&amp;(Q322+1))))</f>
        <v/>
      </c>
      <c r="Q322" s="18" t="str">
        <f>IF(ISNUMBER(A322),INT(A322),0)</f>
        <v/>
      </c>
    </row>
    <row r="323" spans="1:17" x14ac:dyDescent="0.25">
      <c r="A323" s="16"/>
      <c r="B323" s="13"/>
      <c r="C323" s="14"/>
      <c r="D323" s="13"/>
      <c r="E323" s="15" t="str">
        <f>IF(COUNTA(A323:D323)=0,"",IF(NOT(ISNUMBER(A323)),"Укажите дату",IF(B323="","Укажите код",IF(NOT(AND(ISTEXT(B323),LEN(B323)&gt;0,LEN(B323)&lt;=30,ISNUMBER(FIND(LEFT(B323,1),"ABCDEFGHIJKLMNOPQRSTUVWXYZ")),SUMPRODUCT((MID(B323,{1,2,3,4,5,6,7,8,9,10,11,12,13,14,15,16,17,18,19,20,21,22,23,24,25,26,27,28,29,30},1)&lt;&gt;"")*ISERROR(FIND(MID(B323,{1,2,3,4,5,6,7,8,9,10,11,12,13,14,15,16,17,18,19,20,21,22,23,24,25,26,27,28,29,30},1),"ABCDEFGHIJKLMNOPQRSTUVWXYZ0123456789-_")))=0,ISERROR(VALUE(B323)))),"Недопустимый код: только латинские буквы A-Z в верхнем регистре, цифры, - и _; начало с буквы, до 30 символов (например MILK-001)",IF(SUMPRODUCT(--EXACT('Номенклатура'!$A$6:$A$205,B323))=0,"Код не найден",IF(SUMPRODUCT(--EXACT('Номенклатура'!$A$6:$A$205,B323))&gt;1,"Код повторяется в номенклатуре",IF(NOT(ISNUMBER(C323)),"Укажите фактическое количество",IF(C323&lt;0,"Факт не может быть меньше нуля",IF(NOT(ISNUMBER('Номенклатура'!$C$2)),"Укажите дату начала учёта",IF(Q323&lt;INT('Номенклатура'!$C$2),"Дата раньше начала учёта","ОК"))))))))))</f>
        <v/>
      </c>
      <c r="F323" s="15" t="str">
        <f>IF(E323&lt;&gt;"ОК","",INDEX('Номенклатура'!$B$6:$B$205,SUMPRODUCT(EXACT('Номенклатура'!$A$6:$A$205,B323)*(ROW('Номенклатура'!$A$6:$A$205)-5)))&amp;"")</f>
        <v/>
      </c>
      <c r="G323" s="17" t="str">
        <f>IF(E323&lt;&gt;"ОК","",INDEX('Номенклатура'!$D$6:$D$205,SUMPRODUCT(EXACT('Номенклатура'!$A$6:$A$205,B323)*(ROW('Номенклатура'!$A$6:$A$205)-5)))&amp;"")</f>
        <v/>
      </c>
      <c r="H323" s="18" t="str">
        <f>IF(E323&lt;&gt;"ОК","",ROUND(N(INDEX('Номенклатура'!$F$6:$F$205,SUMPRODUCT(EXACT('Номенклатура'!$A$6:$A$205,B323)*(ROW('Номенклатура'!$A$6:$A$205)-5))))+SUMIFS('Движения'!$F$6:$F$5005,'Движения'!$B$6:$B$5005,B323,'Движения'!$A$6:$A$5005,"&lt;"&amp;(Q323+1))-SUMIFS('Движения'!$F$6:$F$5005,'Движения'!$B$6:$B$5005,B323,'Движения'!$C$6:$C$5005,"Корректировка остатка",'Движения'!$A$6:$A$5005,"&gt;="&amp;Q323,'Движения'!$A$6:$A$5005,"&lt;"&amp;(Q323+1)),6))</f>
        <v/>
      </c>
      <c r="I323" s="18" t="str">
        <f>IF(E323&lt;&gt;"ОК","",ROUND(C323-H323,6))</f>
        <v/>
      </c>
      <c r="J323" s="21" t="str">
        <f>IF(E323&lt;&gt;"ОК","",IF(P323&gt;0,ABS(I323)/P323,"нет базы"))</f>
        <v/>
      </c>
      <c r="K323" s="17" t="str">
        <f>IF(E323&lt;&gt;"ОК","",IF(I323&lt;0,"Недостача",IF(I323&gt;0,"Излишек","Совпадает")))</f>
        <v/>
      </c>
      <c r="L323" s="18" t="str">
        <f>IF(E323&lt;&gt;"ОК","",ROUND(SUMIFS('Движения'!$F$6:$F$5005,'Движения'!$B$6:$B$5005,B323,'Движения'!$C$6:$C$5005,"Корректировка остатка",'Движения'!$A$6:$A$5005,"&gt;="&amp;Q323,'Движения'!$A$6:$A$5005,"&lt;"&amp;(Q323+1)),6))</f>
        <v/>
      </c>
      <c r="M323" s="18" t="str">
        <f>IF(E323&lt;&gt;"ОК","",ROUND(I323-L323,6))</f>
        <v/>
      </c>
      <c r="N323" s="15" t="str">
        <f>IF(E323&lt;&gt;"ОК","",IF(AND(I323=0,L323=0),"Корректировка не нужна",IF(M323=0,"Корректировка внесена",IF(L323=0,"Внесите корректировку на "&amp;DAY(Q323)&amp;"."&amp;MONTH(Q323)&amp;"."&amp;YEAR(Q323)&amp;": "&amp;IF(M323&gt;0,"+","")&amp;M323&amp;" "&amp;G323,"Проверьте корректировки: внесено "&amp;L323&amp;", нужно "&amp;I323&amp;" "&amp;G323))))</f>
        <v/>
      </c>
      <c r="O323" s="22" t="str">
        <f>IF(E323&lt;&gt;"ОК","",IF(SUMPRODUCT(MAX(($B$6:$B$1005=B323)*($Q$6:$Q$1005&lt;Q323)*($E$6:$E$1005="ОК")*$Q$6:$Q$1005))&gt;0,SUMPRODUCT(MAX(($B$6:$B$1005=B323)*($Q$6:$Q$1005&lt;Q323)*($E$6:$E$1005="ОК")*$Q$6:$Q$1005))+1,INT('Номенклатура'!$C$2)))</f>
        <v/>
      </c>
      <c r="P323" s="18" t="str">
        <f>IF(E323&lt;&gt;"ОК","",-(SUMIFS('Движения'!$F$6:$F$5005,'Движения'!$B$6:$B$5005,B323,'Движения'!$C$6:$C$5005,"Расход",'Движения'!$A$6:$A$5005,"&gt;="&amp;O323,'Движения'!$A$6:$A$5005,"&lt;"&amp;(Q323+1))+SUMIFS('Движения'!$F$6:$F$5005,'Движения'!$B$6:$B$5005,B323,'Движения'!$C$6:$C$5005,"Списание",'Движения'!$A$6:$A$5005,"&gt;="&amp;O323,'Движения'!$A$6:$A$5005,"&lt;"&amp;(Q323+1))))</f>
        <v/>
      </c>
      <c r="Q323" s="18" t="str">
        <f>IF(ISNUMBER(A323),INT(A323),0)</f>
        <v/>
      </c>
    </row>
    <row r="324" spans="1:17" x14ac:dyDescent="0.25">
      <c r="A324" s="16"/>
      <c r="B324" s="13"/>
      <c r="C324" s="14"/>
      <c r="D324" s="13"/>
      <c r="E324" s="15" t="str">
        <f>IF(COUNTA(A324:D324)=0,"",IF(NOT(ISNUMBER(A324)),"Укажите дату",IF(B324="","Укажите код",IF(NOT(AND(ISTEXT(B324),LEN(B324)&gt;0,LEN(B324)&lt;=30,ISNUMBER(FIND(LEFT(B324,1),"ABCDEFGHIJKLMNOPQRSTUVWXYZ")),SUMPRODUCT((MID(B324,{1,2,3,4,5,6,7,8,9,10,11,12,13,14,15,16,17,18,19,20,21,22,23,24,25,26,27,28,29,30},1)&lt;&gt;"")*ISERROR(FIND(MID(B324,{1,2,3,4,5,6,7,8,9,10,11,12,13,14,15,16,17,18,19,20,21,22,23,24,25,26,27,28,29,30},1),"ABCDEFGHIJKLMNOPQRSTUVWXYZ0123456789-_")))=0,ISERROR(VALUE(B324)))),"Недопустимый код: только латинские буквы A-Z в верхнем регистре, цифры, - и _; начало с буквы, до 30 символов (например MILK-001)",IF(SUMPRODUCT(--EXACT('Номенклатура'!$A$6:$A$205,B324))=0,"Код не найден",IF(SUMPRODUCT(--EXACT('Номенклатура'!$A$6:$A$205,B324))&gt;1,"Код повторяется в номенклатуре",IF(NOT(ISNUMBER(C324)),"Укажите фактическое количество",IF(C324&lt;0,"Факт не может быть меньше нуля",IF(NOT(ISNUMBER('Номенклатура'!$C$2)),"Укажите дату начала учёта",IF(Q324&lt;INT('Номенклатура'!$C$2),"Дата раньше начала учёта","ОК"))))))))))</f>
        <v/>
      </c>
      <c r="F324" s="15" t="str">
        <f>IF(E324&lt;&gt;"ОК","",INDEX('Номенклатура'!$B$6:$B$205,SUMPRODUCT(EXACT('Номенклатура'!$A$6:$A$205,B324)*(ROW('Номенклатура'!$A$6:$A$205)-5)))&amp;"")</f>
        <v/>
      </c>
      <c r="G324" s="17" t="str">
        <f>IF(E324&lt;&gt;"ОК","",INDEX('Номенклатура'!$D$6:$D$205,SUMPRODUCT(EXACT('Номенклатура'!$A$6:$A$205,B324)*(ROW('Номенклатура'!$A$6:$A$205)-5)))&amp;"")</f>
        <v/>
      </c>
      <c r="H324" s="18" t="str">
        <f>IF(E324&lt;&gt;"ОК","",ROUND(N(INDEX('Номенклатура'!$F$6:$F$205,SUMPRODUCT(EXACT('Номенклатура'!$A$6:$A$205,B324)*(ROW('Номенклатура'!$A$6:$A$205)-5))))+SUMIFS('Движения'!$F$6:$F$5005,'Движения'!$B$6:$B$5005,B324,'Движения'!$A$6:$A$5005,"&lt;"&amp;(Q324+1))-SUMIFS('Движения'!$F$6:$F$5005,'Движения'!$B$6:$B$5005,B324,'Движения'!$C$6:$C$5005,"Корректировка остатка",'Движения'!$A$6:$A$5005,"&gt;="&amp;Q324,'Движения'!$A$6:$A$5005,"&lt;"&amp;(Q324+1)),6))</f>
        <v/>
      </c>
      <c r="I324" s="18" t="str">
        <f>IF(E324&lt;&gt;"ОК","",ROUND(C324-H324,6))</f>
        <v/>
      </c>
      <c r="J324" s="21" t="str">
        <f>IF(E324&lt;&gt;"ОК","",IF(P324&gt;0,ABS(I324)/P324,"нет базы"))</f>
        <v/>
      </c>
      <c r="K324" s="17" t="str">
        <f>IF(E324&lt;&gt;"ОК","",IF(I324&lt;0,"Недостача",IF(I324&gt;0,"Излишек","Совпадает")))</f>
        <v/>
      </c>
      <c r="L324" s="18" t="str">
        <f>IF(E324&lt;&gt;"ОК","",ROUND(SUMIFS('Движения'!$F$6:$F$5005,'Движения'!$B$6:$B$5005,B324,'Движения'!$C$6:$C$5005,"Корректировка остатка",'Движения'!$A$6:$A$5005,"&gt;="&amp;Q324,'Движения'!$A$6:$A$5005,"&lt;"&amp;(Q324+1)),6))</f>
        <v/>
      </c>
      <c r="M324" s="18" t="str">
        <f>IF(E324&lt;&gt;"ОК","",ROUND(I324-L324,6))</f>
        <v/>
      </c>
      <c r="N324" s="15" t="str">
        <f>IF(E324&lt;&gt;"ОК","",IF(AND(I324=0,L324=0),"Корректировка не нужна",IF(M324=0,"Корректировка внесена",IF(L324=0,"Внесите корректировку на "&amp;DAY(Q324)&amp;"."&amp;MONTH(Q324)&amp;"."&amp;YEAR(Q324)&amp;": "&amp;IF(M324&gt;0,"+","")&amp;M324&amp;" "&amp;G324,"Проверьте корректировки: внесено "&amp;L324&amp;", нужно "&amp;I324&amp;" "&amp;G324))))</f>
        <v/>
      </c>
      <c r="O324" s="22" t="str">
        <f>IF(E324&lt;&gt;"ОК","",IF(SUMPRODUCT(MAX(($B$6:$B$1005=B324)*($Q$6:$Q$1005&lt;Q324)*($E$6:$E$1005="ОК")*$Q$6:$Q$1005))&gt;0,SUMPRODUCT(MAX(($B$6:$B$1005=B324)*($Q$6:$Q$1005&lt;Q324)*($E$6:$E$1005="ОК")*$Q$6:$Q$1005))+1,INT('Номенклатура'!$C$2)))</f>
        <v/>
      </c>
      <c r="P324" s="18" t="str">
        <f>IF(E324&lt;&gt;"ОК","",-(SUMIFS('Движения'!$F$6:$F$5005,'Движения'!$B$6:$B$5005,B324,'Движения'!$C$6:$C$5005,"Расход",'Движения'!$A$6:$A$5005,"&gt;="&amp;O324,'Движения'!$A$6:$A$5005,"&lt;"&amp;(Q324+1))+SUMIFS('Движения'!$F$6:$F$5005,'Движения'!$B$6:$B$5005,B324,'Движения'!$C$6:$C$5005,"Списание",'Движения'!$A$6:$A$5005,"&gt;="&amp;O324,'Движения'!$A$6:$A$5005,"&lt;"&amp;(Q324+1))))</f>
        <v/>
      </c>
      <c r="Q324" s="18" t="str">
        <f>IF(ISNUMBER(A324),INT(A324),0)</f>
        <v/>
      </c>
    </row>
    <row r="325" spans="1:17" x14ac:dyDescent="0.25">
      <c r="A325" s="16"/>
      <c r="B325" s="13"/>
      <c r="C325" s="14"/>
      <c r="D325" s="13"/>
      <c r="E325" s="15" t="str">
        <f>IF(COUNTA(A325:D325)=0,"",IF(NOT(ISNUMBER(A325)),"Укажите дату",IF(B325="","Укажите код",IF(NOT(AND(ISTEXT(B325),LEN(B325)&gt;0,LEN(B325)&lt;=30,ISNUMBER(FIND(LEFT(B325,1),"ABCDEFGHIJKLMNOPQRSTUVWXYZ")),SUMPRODUCT((MID(B325,{1,2,3,4,5,6,7,8,9,10,11,12,13,14,15,16,17,18,19,20,21,22,23,24,25,26,27,28,29,30},1)&lt;&gt;"")*ISERROR(FIND(MID(B325,{1,2,3,4,5,6,7,8,9,10,11,12,13,14,15,16,17,18,19,20,21,22,23,24,25,26,27,28,29,30},1),"ABCDEFGHIJKLMNOPQRSTUVWXYZ0123456789-_")))=0,ISERROR(VALUE(B325)))),"Недопустимый код: только латинские буквы A-Z в верхнем регистре, цифры, - и _; начало с буквы, до 30 символов (например MILK-001)",IF(SUMPRODUCT(--EXACT('Номенклатура'!$A$6:$A$205,B325))=0,"Код не найден",IF(SUMPRODUCT(--EXACT('Номенклатура'!$A$6:$A$205,B325))&gt;1,"Код повторяется в номенклатуре",IF(NOT(ISNUMBER(C325)),"Укажите фактическое количество",IF(C325&lt;0,"Факт не может быть меньше нуля",IF(NOT(ISNUMBER('Номенклатура'!$C$2)),"Укажите дату начала учёта",IF(Q325&lt;INT('Номенклатура'!$C$2),"Дата раньше начала учёта","ОК"))))))))))</f>
        <v/>
      </c>
      <c r="F325" s="15" t="str">
        <f>IF(E325&lt;&gt;"ОК","",INDEX('Номенклатура'!$B$6:$B$205,SUMPRODUCT(EXACT('Номенклатура'!$A$6:$A$205,B325)*(ROW('Номенклатура'!$A$6:$A$205)-5)))&amp;"")</f>
        <v/>
      </c>
      <c r="G325" s="17" t="str">
        <f>IF(E325&lt;&gt;"ОК","",INDEX('Номенклатура'!$D$6:$D$205,SUMPRODUCT(EXACT('Номенклатура'!$A$6:$A$205,B325)*(ROW('Номенклатура'!$A$6:$A$205)-5)))&amp;"")</f>
        <v/>
      </c>
      <c r="H325" s="18" t="str">
        <f>IF(E325&lt;&gt;"ОК","",ROUND(N(INDEX('Номенклатура'!$F$6:$F$205,SUMPRODUCT(EXACT('Номенклатура'!$A$6:$A$205,B325)*(ROW('Номенклатура'!$A$6:$A$205)-5))))+SUMIFS('Движения'!$F$6:$F$5005,'Движения'!$B$6:$B$5005,B325,'Движения'!$A$6:$A$5005,"&lt;"&amp;(Q325+1))-SUMIFS('Движения'!$F$6:$F$5005,'Движения'!$B$6:$B$5005,B325,'Движения'!$C$6:$C$5005,"Корректировка остатка",'Движения'!$A$6:$A$5005,"&gt;="&amp;Q325,'Движения'!$A$6:$A$5005,"&lt;"&amp;(Q325+1)),6))</f>
        <v/>
      </c>
      <c r="I325" s="18" t="str">
        <f>IF(E325&lt;&gt;"ОК","",ROUND(C325-H325,6))</f>
        <v/>
      </c>
      <c r="J325" s="21" t="str">
        <f>IF(E325&lt;&gt;"ОК","",IF(P325&gt;0,ABS(I325)/P325,"нет базы"))</f>
        <v/>
      </c>
      <c r="K325" s="17" t="str">
        <f>IF(E325&lt;&gt;"ОК","",IF(I325&lt;0,"Недостача",IF(I325&gt;0,"Излишек","Совпадает")))</f>
        <v/>
      </c>
      <c r="L325" s="18" t="str">
        <f>IF(E325&lt;&gt;"ОК","",ROUND(SUMIFS('Движения'!$F$6:$F$5005,'Движения'!$B$6:$B$5005,B325,'Движения'!$C$6:$C$5005,"Корректировка остатка",'Движения'!$A$6:$A$5005,"&gt;="&amp;Q325,'Движения'!$A$6:$A$5005,"&lt;"&amp;(Q325+1)),6))</f>
        <v/>
      </c>
      <c r="M325" s="18" t="str">
        <f>IF(E325&lt;&gt;"ОК","",ROUND(I325-L325,6))</f>
        <v/>
      </c>
      <c r="N325" s="15" t="str">
        <f>IF(E325&lt;&gt;"ОК","",IF(AND(I325=0,L325=0),"Корректировка не нужна",IF(M325=0,"Корректировка внесена",IF(L325=0,"Внесите корректировку на "&amp;DAY(Q325)&amp;"."&amp;MONTH(Q325)&amp;"."&amp;YEAR(Q325)&amp;": "&amp;IF(M325&gt;0,"+","")&amp;M325&amp;" "&amp;G325,"Проверьте корректировки: внесено "&amp;L325&amp;", нужно "&amp;I325&amp;" "&amp;G325))))</f>
        <v/>
      </c>
      <c r="O325" s="22" t="str">
        <f>IF(E325&lt;&gt;"ОК","",IF(SUMPRODUCT(MAX(($B$6:$B$1005=B325)*($Q$6:$Q$1005&lt;Q325)*($E$6:$E$1005="ОК")*$Q$6:$Q$1005))&gt;0,SUMPRODUCT(MAX(($B$6:$B$1005=B325)*($Q$6:$Q$1005&lt;Q325)*($E$6:$E$1005="ОК")*$Q$6:$Q$1005))+1,INT('Номенклатура'!$C$2)))</f>
        <v/>
      </c>
      <c r="P325" s="18" t="str">
        <f>IF(E325&lt;&gt;"ОК","",-(SUMIFS('Движения'!$F$6:$F$5005,'Движения'!$B$6:$B$5005,B325,'Движения'!$C$6:$C$5005,"Расход",'Движения'!$A$6:$A$5005,"&gt;="&amp;O325,'Движения'!$A$6:$A$5005,"&lt;"&amp;(Q325+1))+SUMIFS('Движения'!$F$6:$F$5005,'Движения'!$B$6:$B$5005,B325,'Движения'!$C$6:$C$5005,"Списание",'Движения'!$A$6:$A$5005,"&gt;="&amp;O325,'Движения'!$A$6:$A$5005,"&lt;"&amp;(Q325+1))))</f>
        <v/>
      </c>
      <c r="Q325" s="18" t="str">
        <f>IF(ISNUMBER(A325),INT(A325),0)</f>
        <v/>
      </c>
    </row>
    <row r="326" spans="1:17" x14ac:dyDescent="0.25">
      <c r="A326" s="16"/>
      <c r="B326" s="13"/>
      <c r="C326" s="14"/>
      <c r="D326" s="13"/>
      <c r="E326" s="15" t="str">
        <f>IF(COUNTA(A326:D326)=0,"",IF(NOT(ISNUMBER(A326)),"Укажите дату",IF(B326="","Укажите код",IF(NOT(AND(ISTEXT(B326),LEN(B326)&gt;0,LEN(B326)&lt;=30,ISNUMBER(FIND(LEFT(B326,1),"ABCDEFGHIJKLMNOPQRSTUVWXYZ")),SUMPRODUCT((MID(B326,{1,2,3,4,5,6,7,8,9,10,11,12,13,14,15,16,17,18,19,20,21,22,23,24,25,26,27,28,29,30},1)&lt;&gt;"")*ISERROR(FIND(MID(B326,{1,2,3,4,5,6,7,8,9,10,11,12,13,14,15,16,17,18,19,20,21,22,23,24,25,26,27,28,29,30},1),"ABCDEFGHIJKLMNOPQRSTUVWXYZ0123456789-_")))=0,ISERROR(VALUE(B326)))),"Недопустимый код: только латинские буквы A-Z в верхнем регистре, цифры, - и _; начало с буквы, до 30 символов (например MILK-001)",IF(SUMPRODUCT(--EXACT('Номенклатура'!$A$6:$A$205,B326))=0,"Код не найден",IF(SUMPRODUCT(--EXACT('Номенклатура'!$A$6:$A$205,B326))&gt;1,"Код повторяется в номенклатуре",IF(NOT(ISNUMBER(C326)),"Укажите фактическое количество",IF(C326&lt;0,"Факт не может быть меньше нуля",IF(NOT(ISNUMBER('Номенклатура'!$C$2)),"Укажите дату начала учёта",IF(Q326&lt;INT('Номенклатура'!$C$2),"Дата раньше начала учёта","ОК"))))))))))</f>
        <v/>
      </c>
      <c r="F326" s="15" t="str">
        <f>IF(E326&lt;&gt;"ОК","",INDEX('Номенклатура'!$B$6:$B$205,SUMPRODUCT(EXACT('Номенклатура'!$A$6:$A$205,B326)*(ROW('Номенклатура'!$A$6:$A$205)-5)))&amp;"")</f>
        <v/>
      </c>
      <c r="G326" s="17" t="str">
        <f>IF(E326&lt;&gt;"ОК","",INDEX('Номенклатура'!$D$6:$D$205,SUMPRODUCT(EXACT('Номенклатура'!$A$6:$A$205,B326)*(ROW('Номенклатура'!$A$6:$A$205)-5)))&amp;"")</f>
        <v/>
      </c>
      <c r="H326" s="18" t="str">
        <f>IF(E326&lt;&gt;"ОК","",ROUND(N(INDEX('Номенклатура'!$F$6:$F$205,SUMPRODUCT(EXACT('Номенклатура'!$A$6:$A$205,B326)*(ROW('Номенклатура'!$A$6:$A$205)-5))))+SUMIFS('Движения'!$F$6:$F$5005,'Движения'!$B$6:$B$5005,B326,'Движения'!$A$6:$A$5005,"&lt;"&amp;(Q326+1))-SUMIFS('Движения'!$F$6:$F$5005,'Движения'!$B$6:$B$5005,B326,'Движения'!$C$6:$C$5005,"Корректировка остатка",'Движения'!$A$6:$A$5005,"&gt;="&amp;Q326,'Движения'!$A$6:$A$5005,"&lt;"&amp;(Q326+1)),6))</f>
        <v/>
      </c>
      <c r="I326" s="18" t="str">
        <f>IF(E326&lt;&gt;"ОК","",ROUND(C326-H326,6))</f>
        <v/>
      </c>
      <c r="J326" s="21" t="str">
        <f>IF(E326&lt;&gt;"ОК","",IF(P326&gt;0,ABS(I326)/P326,"нет базы"))</f>
        <v/>
      </c>
      <c r="K326" s="17" t="str">
        <f>IF(E326&lt;&gt;"ОК","",IF(I326&lt;0,"Недостача",IF(I326&gt;0,"Излишек","Совпадает")))</f>
        <v/>
      </c>
      <c r="L326" s="18" t="str">
        <f>IF(E326&lt;&gt;"ОК","",ROUND(SUMIFS('Движения'!$F$6:$F$5005,'Движения'!$B$6:$B$5005,B326,'Движения'!$C$6:$C$5005,"Корректировка остатка",'Движения'!$A$6:$A$5005,"&gt;="&amp;Q326,'Движения'!$A$6:$A$5005,"&lt;"&amp;(Q326+1)),6))</f>
        <v/>
      </c>
      <c r="M326" s="18" t="str">
        <f>IF(E326&lt;&gt;"ОК","",ROUND(I326-L326,6))</f>
        <v/>
      </c>
      <c r="N326" s="15" t="str">
        <f>IF(E326&lt;&gt;"ОК","",IF(AND(I326=0,L326=0),"Корректировка не нужна",IF(M326=0,"Корректировка внесена",IF(L326=0,"Внесите корректировку на "&amp;DAY(Q326)&amp;"."&amp;MONTH(Q326)&amp;"."&amp;YEAR(Q326)&amp;": "&amp;IF(M326&gt;0,"+","")&amp;M326&amp;" "&amp;G326,"Проверьте корректировки: внесено "&amp;L326&amp;", нужно "&amp;I326&amp;" "&amp;G326))))</f>
        <v/>
      </c>
      <c r="O326" s="22" t="str">
        <f>IF(E326&lt;&gt;"ОК","",IF(SUMPRODUCT(MAX(($B$6:$B$1005=B326)*($Q$6:$Q$1005&lt;Q326)*($E$6:$E$1005="ОК")*$Q$6:$Q$1005))&gt;0,SUMPRODUCT(MAX(($B$6:$B$1005=B326)*($Q$6:$Q$1005&lt;Q326)*($E$6:$E$1005="ОК")*$Q$6:$Q$1005))+1,INT('Номенклатура'!$C$2)))</f>
        <v/>
      </c>
      <c r="P326" s="18" t="str">
        <f>IF(E326&lt;&gt;"ОК","",-(SUMIFS('Движения'!$F$6:$F$5005,'Движения'!$B$6:$B$5005,B326,'Движения'!$C$6:$C$5005,"Расход",'Движения'!$A$6:$A$5005,"&gt;="&amp;O326,'Движения'!$A$6:$A$5005,"&lt;"&amp;(Q326+1))+SUMIFS('Движения'!$F$6:$F$5005,'Движения'!$B$6:$B$5005,B326,'Движения'!$C$6:$C$5005,"Списание",'Движения'!$A$6:$A$5005,"&gt;="&amp;O326,'Движения'!$A$6:$A$5005,"&lt;"&amp;(Q326+1))))</f>
        <v/>
      </c>
      <c r="Q326" s="18" t="str">
        <f>IF(ISNUMBER(A326),INT(A326),0)</f>
        <v/>
      </c>
    </row>
    <row r="327" spans="1:17" x14ac:dyDescent="0.25">
      <c r="A327" s="16"/>
      <c r="B327" s="13"/>
      <c r="C327" s="14"/>
      <c r="D327" s="13"/>
      <c r="E327" s="15" t="str">
        <f>IF(COUNTA(A327:D327)=0,"",IF(NOT(ISNUMBER(A327)),"Укажите дату",IF(B327="","Укажите код",IF(NOT(AND(ISTEXT(B327),LEN(B327)&gt;0,LEN(B327)&lt;=30,ISNUMBER(FIND(LEFT(B327,1),"ABCDEFGHIJKLMNOPQRSTUVWXYZ")),SUMPRODUCT((MID(B327,{1,2,3,4,5,6,7,8,9,10,11,12,13,14,15,16,17,18,19,20,21,22,23,24,25,26,27,28,29,30},1)&lt;&gt;"")*ISERROR(FIND(MID(B327,{1,2,3,4,5,6,7,8,9,10,11,12,13,14,15,16,17,18,19,20,21,22,23,24,25,26,27,28,29,30},1),"ABCDEFGHIJKLMNOPQRSTUVWXYZ0123456789-_")))=0,ISERROR(VALUE(B327)))),"Недопустимый код: только латинские буквы A-Z в верхнем регистре, цифры, - и _; начало с буквы, до 30 символов (например MILK-001)",IF(SUMPRODUCT(--EXACT('Номенклатура'!$A$6:$A$205,B327))=0,"Код не найден",IF(SUMPRODUCT(--EXACT('Номенклатура'!$A$6:$A$205,B327))&gt;1,"Код повторяется в номенклатуре",IF(NOT(ISNUMBER(C327)),"Укажите фактическое количество",IF(C327&lt;0,"Факт не может быть меньше нуля",IF(NOT(ISNUMBER('Номенклатура'!$C$2)),"Укажите дату начала учёта",IF(Q327&lt;INT('Номенклатура'!$C$2),"Дата раньше начала учёта","ОК"))))))))))</f>
        <v/>
      </c>
      <c r="F327" s="15" t="str">
        <f>IF(E327&lt;&gt;"ОК","",INDEX('Номенклатура'!$B$6:$B$205,SUMPRODUCT(EXACT('Номенклатура'!$A$6:$A$205,B327)*(ROW('Номенклатура'!$A$6:$A$205)-5)))&amp;"")</f>
        <v/>
      </c>
      <c r="G327" s="17" t="str">
        <f>IF(E327&lt;&gt;"ОК","",INDEX('Номенклатура'!$D$6:$D$205,SUMPRODUCT(EXACT('Номенклатура'!$A$6:$A$205,B327)*(ROW('Номенклатура'!$A$6:$A$205)-5)))&amp;"")</f>
        <v/>
      </c>
      <c r="H327" s="18" t="str">
        <f>IF(E327&lt;&gt;"ОК","",ROUND(N(INDEX('Номенклатура'!$F$6:$F$205,SUMPRODUCT(EXACT('Номенклатура'!$A$6:$A$205,B327)*(ROW('Номенклатура'!$A$6:$A$205)-5))))+SUMIFS('Движения'!$F$6:$F$5005,'Движения'!$B$6:$B$5005,B327,'Движения'!$A$6:$A$5005,"&lt;"&amp;(Q327+1))-SUMIFS('Движения'!$F$6:$F$5005,'Движения'!$B$6:$B$5005,B327,'Движения'!$C$6:$C$5005,"Корректировка остатка",'Движения'!$A$6:$A$5005,"&gt;="&amp;Q327,'Движения'!$A$6:$A$5005,"&lt;"&amp;(Q327+1)),6))</f>
        <v/>
      </c>
      <c r="I327" s="18" t="str">
        <f>IF(E327&lt;&gt;"ОК","",ROUND(C327-H327,6))</f>
        <v/>
      </c>
      <c r="J327" s="21" t="str">
        <f>IF(E327&lt;&gt;"ОК","",IF(P327&gt;0,ABS(I327)/P327,"нет базы"))</f>
        <v/>
      </c>
      <c r="K327" s="17" t="str">
        <f>IF(E327&lt;&gt;"ОК","",IF(I327&lt;0,"Недостача",IF(I327&gt;0,"Излишек","Совпадает")))</f>
        <v/>
      </c>
      <c r="L327" s="18" t="str">
        <f>IF(E327&lt;&gt;"ОК","",ROUND(SUMIFS('Движения'!$F$6:$F$5005,'Движения'!$B$6:$B$5005,B327,'Движения'!$C$6:$C$5005,"Корректировка остатка",'Движения'!$A$6:$A$5005,"&gt;="&amp;Q327,'Движения'!$A$6:$A$5005,"&lt;"&amp;(Q327+1)),6))</f>
        <v/>
      </c>
      <c r="M327" s="18" t="str">
        <f>IF(E327&lt;&gt;"ОК","",ROUND(I327-L327,6))</f>
        <v/>
      </c>
      <c r="N327" s="15" t="str">
        <f>IF(E327&lt;&gt;"ОК","",IF(AND(I327=0,L327=0),"Корректировка не нужна",IF(M327=0,"Корректировка внесена",IF(L327=0,"Внесите корректировку на "&amp;DAY(Q327)&amp;"."&amp;MONTH(Q327)&amp;"."&amp;YEAR(Q327)&amp;": "&amp;IF(M327&gt;0,"+","")&amp;M327&amp;" "&amp;G327,"Проверьте корректировки: внесено "&amp;L327&amp;", нужно "&amp;I327&amp;" "&amp;G327))))</f>
        <v/>
      </c>
      <c r="O327" s="22" t="str">
        <f>IF(E327&lt;&gt;"ОК","",IF(SUMPRODUCT(MAX(($B$6:$B$1005=B327)*($Q$6:$Q$1005&lt;Q327)*($E$6:$E$1005="ОК")*$Q$6:$Q$1005))&gt;0,SUMPRODUCT(MAX(($B$6:$B$1005=B327)*($Q$6:$Q$1005&lt;Q327)*($E$6:$E$1005="ОК")*$Q$6:$Q$1005))+1,INT('Номенклатура'!$C$2)))</f>
        <v/>
      </c>
      <c r="P327" s="18" t="str">
        <f>IF(E327&lt;&gt;"ОК","",-(SUMIFS('Движения'!$F$6:$F$5005,'Движения'!$B$6:$B$5005,B327,'Движения'!$C$6:$C$5005,"Расход",'Движения'!$A$6:$A$5005,"&gt;="&amp;O327,'Движения'!$A$6:$A$5005,"&lt;"&amp;(Q327+1))+SUMIFS('Движения'!$F$6:$F$5005,'Движения'!$B$6:$B$5005,B327,'Движения'!$C$6:$C$5005,"Списание",'Движения'!$A$6:$A$5005,"&gt;="&amp;O327,'Движения'!$A$6:$A$5005,"&lt;"&amp;(Q327+1))))</f>
        <v/>
      </c>
      <c r="Q327" s="18" t="str">
        <f>IF(ISNUMBER(A327),INT(A327),0)</f>
        <v/>
      </c>
    </row>
    <row r="328" spans="1:17" x14ac:dyDescent="0.25">
      <c r="A328" s="16"/>
      <c r="B328" s="13"/>
      <c r="C328" s="14"/>
      <c r="D328" s="13"/>
      <c r="E328" s="15" t="str">
        <f>IF(COUNTA(A328:D328)=0,"",IF(NOT(ISNUMBER(A328)),"Укажите дату",IF(B328="","Укажите код",IF(NOT(AND(ISTEXT(B328),LEN(B328)&gt;0,LEN(B328)&lt;=30,ISNUMBER(FIND(LEFT(B328,1),"ABCDEFGHIJKLMNOPQRSTUVWXYZ")),SUMPRODUCT((MID(B328,{1,2,3,4,5,6,7,8,9,10,11,12,13,14,15,16,17,18,19,20,21,22,23,24,25,26,27,28,29,30},1)&lt;&gt;"")*ISERROR(FIND(MID(B328,{1,2,3,4,5,6,7,8,9,10,11,12,13,14,15,16,17,18,19,20,21,22,23,24,25,26,27,28,29,30},1),"ABCDEFGHIJKLMNOPQRSTUVWXYZ0123456789-_")))=0,ISERROR(VALUE(B328)))),"Недопустимый код: только латинские буквы A-Z в верхнем регистре, цифры, - и _; начало с буквы, до 30 символов (например MILK-001)",IF(SUMPRODUCT(--EXACT('Номенклатура'!$A$6:$A$205,B328))=0,"Код не найден",IF(SUMPRODUCT(--EXACT('Номенклатура'!$A$6:$A$205,B328))&gt;1,"Код повторяется в номенклатуре",IF(NOT(ISNUMBER(C328)),"Укажите фактическое количество",IF(C328&lt;0,"Факт не может быть меньше нуля",IF(NOT(ISNUMBER('Номенклатура'!$C$2)),"Укажите дату начала учёта",IF(Q328&lt;INT('Номенклатура'!$C$2),"Дата раньше начала учёта","ОК"))))))))))</f>
        <v/>
      </c>
      <c r="F328" s="15" t="str">
        <f>IF(E328&lt;&gt;"ОК","",INDEX('Номенклатура'!$B$6:$B$205,SUMPRODUCT(EXACT('Номенклатура'!$A$6:$A$205,B328)*(ROW('Номенклатура'!$A$6:$A$205)-5)))&amp;"")</f>
        <v/>
      </c>
      <c r="G328" s="17" t="str">
        <f>IF(E328&lt;&gt;"ОК","",INDEX('Номенклатура'!$D$6:$D$205,SUMPRODUCT(EXACT('Номенклатура'!$A$6:$A$205,B328)*(ROW('Номенклатура'!$A$6:$A$205)-5)))&amp;"")</f>
        <v/>
      </c>
      <c r="H328" s="18" t="str">
        <f>IF(E328&lt;&gt;"ОК","",ROUND(N(INDEX('Номенклатура'!$F$6:$F$205,SUMPRODUCT(EXACT('Номенклатура'!$A$6:$A$205,B328)*(ROW('Номенклатура'!$A$6:$A$205)-5))))+SUMIFS('Движения'!$F$6:$F$5005,'Движения'!$B$6:$B$5005,B328,'Движения'!$A$6:$A$5005,"&lt;"&amp;(Q328+1))-SUMIFS('Движения'!$F$6:$F$5005,'Движения'!$B$6:$B$5005,B328,'Движения'!$C$6:$C$5005,"Корректировка остатка",'Движения'!$A$6:$A$5005,"&gt;="&amp;Q328,'Движения'!$A$6:$A$5005,"&lt;"&amp;(Q328+1)),6))</f>
        <v/>
      </c>
      <c r="I328" s="18" t="str">
        <f>IF(E328&lt;&gt;"ОК","",ROUND(C328-H328,6))</f>
        <v/>
      </c>
      <c r="J328" s="21" t="str">
        <f>IF(E328&lt;&gt;"ОК","",IF(P328&gt;0,ABS(I328)/P328,"нет базы"))</f>
        <v/>
      </c>
      <c r="K328" s="17" t="str">
        <f>IF(E328&lt;&gt;"ОК","",IF(I328&lt;0,"Недостача",IF(I328&gt;0,"Излишек","Совпадает")))</f>
        <v/>
      </c>
      <c r="L328" s="18" t="str">
        <f>IF(E328&lt;&gt;"ОК","",ROUND(SUMIFS('Движения'!$F$6:$F$5005,'Движения'!$B$6:$B$5005,B328,'Движения'!$C$6:$C$5005,"Корректировка остатка",'Движения'!$A$6:$A$5005,"&gt;="&amp;Q328,'Движения'!$A$6:$A$5005,"&lt;"&amp;(Q328+1)),6))</f>
        <v/>
      </c>
      <c r="M328" s="18" t="str">
        <f>IF(E328&lt;&gt;"ОК","",ROUND(I328-L328,6))</f>
        <v/>
      </c>
      <c r="N328" s="15" t="str">
        <f>IF(E328&lt;&gt;"ОК","",IF(AND(I328=0,L328=0),"Корректировка не нужна",IF(M328=0,"Корректировка внесена",IF(L328=0,"Внесите корректировку на "&amp;DAY(Q328)&amp;"."&amp;MONTH(Q328)&amp;"."&amp;YEAR(Q328)&amp;": "&amp;IF(M328&gt;0,"+","")&amp;M328&amp;" "&amp;G328,"Проверьте корректировки: внесено "&amp;L328&amp;", нужно "&amp;I328&amp;" "&amp;G328))))</f>
        <v/>
      </c>
      <c r="O328" s="22" t="str">
        <f>IF(E328&lt;&gt;"ОК","",IF(SUMPRODUCT(MAX(($B$6:$B$1005=B328)*($Q$6:$Q$1005&lt;Q328)*($E$6:$E$1005="ОК")*$Q$6:$Q$1005))&gt;0,SUMPRODUCT(MAX(($B$6:$B$1005=B328)*($Q$6:$Q$1005&lt;Q328)*($E$6:$E$1005="ОК")*$Q$6:$Q$1005))+1,INT('Номенклатура'!$C$2)))</f>
        <v/>
      </c>
      <c r="P328" s="18" t="str">
        <f>IF(E328&lt;&gt;"ОК","",-(SUMIFS('Движения'!$F$6:$F$5005,'Движения'!$B$6:$B$5005,B328,'Движения'!$C$6:$C$5005,"Расход",'Движения'!$A$6:$A$5005,"&gt;="&amp;O328,'Движения'!$A$6:$A$5005,"&lt;"&amp;(Q328+1))+SUMIFS('Движения'!$F$6:$F$5005,'Движения'!$B$6:$B$5005,B328,'Движения'!$C$6:$C$5005,"Списание",'Движения'!$A$6:$A$5005,"&gt;="&amp;O328,'Движения'!$A$6:$A$5005,"&lt;"&amp;(Q328+1))))</f>
        <v/>
      </c>
      <c r="Q328" s="18" t="str">
        <f>IF(ISNUMBER(A328),INT(A328),0)</f>
        <v/>
      </c>
    </row>
    <row r="329" spans="1:17" x14ac:dyDescent="0.25">
      <c r="A329" s="16"/>
      <c r="B329" s="13"/>
      <c r="C329" s="14"/>
      <c r="D329" s="13"/>
      <c r="E329" s="15" t="str">
        <f>IF(COUNTA(A329:D329)=0,"",IF(NOT(ISNUMBER(A329)),"Укажите дату",IF(B329="","Укажите код",IF(NOT(AND(ISTEXT(B329),LEN(B329)&gt;0,LEN(B329)&lt;=30,ISNUMBER(FIND(LEFT(B329,1),"ABCDEFGHIJKLMNOPQRSTUVWXYZ")),SUMPRODUCT((MID(B329,{1,2,3,4,5,6,7,8,9,10,11,12,13,14,15,16,17,18,19,20,21,22,23,24,25,26,27,28,29,30},1)&lt;&gt;"")*ISERROR(FIND(MID(B329,{1,2,3,4,5,6,7,8,9,10,11,12,13,14,15,16,17,18,19,20,21,22,23,24,25,26,27,28,29,30},1),"ABCDEFGHIJKLMNOPQRSTUVWXYZ0123456789-_")))=0,ISERROR(VALUE(B329)))),"Недопустимый код: только латинские буквы A-Z в верхнем регистре, цифры, - и _; начало с буквы, до 30 символов (например MILK-001)",IF(SUMPRODUCT(--EXACT('Номенклатура'!$A$6:$A$205,B329))=0,"Код не найден",IF(SUMPRODUCT(--EXACT('Номенклатура'!$A$6:$A$205,B329))&gt;1,"Код повторяется в номенклатуре",IF(NOT(ISNUMBER(C329)),"Укажите фактическое количество",IF(C329&lt;0,"Факт не может быть меньше нуля",IF(NOT(ISNUMBER('Номенклатура'!$C$2)),"Укажите дату начала учёта",IF(Q329&lt;INT('Номенклатура'!$C$2),"Дата раньше начала учёта","ОК"))))))))))</f>
        <v/>
      </c>
      <c r="F329" s="15" t="str">
        <f>IF(E329&lt;&gt;"ОК","",INDEX('Номенклатура'!$B$6:$B$205,SUMPRODUCT(EXACT('Номенклатура'!$A$6:$A$205,B329)*(ROW('Номенклатура'!$A$6:$A$205)-5)))&amp;"")</f>
        <v/>
      </c>
      <c r="G329" s="17" t="str">
        <f>IF(E329&lt;&gt;"ОК","",INDEX('Номенклатура'!$D$6:$D$205,SUMPRODUCT(EXACT('Номенклатура'!$A$6:$A$205,B329)*(ROW('Номенклатура'!$A$6:$A$205)-5)))&amp;"")</f>
        <v/>
      </c>
      <c r="H329" s="18" t="str">
        <f>IF(E329&lt;&gt;"ОК","",ROUND(N(INDEX('Номенклатура'!$F$6:$F$205,SUMPRODUCT(EXACT('Номенклатура'!$A$6:$A$205,B329)*(ROW('Номенклатура'!$A$6:$A$205)-5))))+SUMIFS('Движения'!$F$6:$F$5005,'Движения'!$B$6:$B$5005,B329,'Движения'!$A$6:$A$5005,"&lt;"&amp;(Q329+1))-SUMIFS('Движения'!$F$6:$F$5005,'Движения'!$B$6:$B$5005,B329,'Движения'!$C$6:$C$5005,"Корректировка остатка",'Движения'!$A$6:$A$5005,"&gt;="&amp;Q329,'Движения'!$A$6:$A$5005,"&lt;"&amp;(Q329+1)),6))</f>
        <v/>
      </c>
      <c r="I329" s="18" t="str">
        <f>IF(E329&lt;&gt;"ОК","",ROUND(C329-H329,6))</f>
        <v/>
      </c>
      <c r="J329" s="21" t="str">
        <f>IF(E329&lt;&gt;"ОК","",IF(P329&gt;0,ABS(I329)/P329,"нет базы"))</f>
        <v/>
      </c>
      <c r="K329" s="17" t="str">
        <f>IF(E329&lt;&gt;"ОК","",IF(I329&lt;0,"Недостача",IF(I329&gt;0,"Излишек","Совпадает")))</f>
        <v/>
      </c>
      <c r="L329" s="18" t="str">
        <f>IF(E329&lt;&gt;"ОК","",ROUND(SUMIFS('Движения'!$F$6:$F$5005,'Движения'!$B$6:$B$5005,B329,'Движения'!$C$6:$C$5005,"Корректировка остатка",'Движения'!$A$6:$A$5005,"&gt;="&amp;Q329,'Движения'!$A$6:$A$5005,"&lt;"&amp;(Q329+1)),6))</f>
        <v/>
      </c>
      <c r="M329" s="18" t="str">
        <f>IF(E329&lt;&gt;"ОК","",ROUND(I329-L329,6))</f>
        <v/>
      </c>
      <c r="N329" s="15" t="str">
        <f>IF(E329&lt;&gt;"ОК","",IF(AND(I329=0,L329=0),"Корректировка не нужна",IF(M329=0,"Корректировка внесена",IF(L329=0,"Внесите корректировку на "&amp;DAY(Q329)&amp;"."&amp;MONTH(Q329)&amp;"."&amp;YEAR(Q329)&amp;": "&amp;IF(M329&gt;0,"+","")&amp;M329&amp;" "&amp;G329,"Проверьте корректировки: внесено "&amp;L329&amp;", нужно "&amp;I329&amp;" "&amp;G329))))</f>
        <v/>
      </c>
      <c r="O329" s="22" t="str">
        <f>IF(E329&lt;&gt;"ОК","",IF(SUMPRODUCT(MAX(($B$6:$B$1005=B329)*($Q$6:$Q$1005&lt;Q329)*($E$6:$E$1005="ОК")*$Q$6:$Q$1005))&gt;0,SUMPRODUCT(MAX(($B$6:$B$1005=B329)*($Q$6:$Q$1005&lt;Q329)*($E$6:$E$1005="ОК")*$Q$6:$Q$1005))+1,INT('Номенклатура'!$C$2)))</f>
        <v/>
      </c>
      <c r="P329" s="18" t="str">
        <f>IF(E329&lt;&gt;"ОК","",-(SUMIFS('Движения'!$F$6:$F$5005,'Движения'!$B$6:$B$5005,B329,'Движения'!$C$6:$C$5005,"Расход",'Движения'!$A$6:$A$5005,"&gt;="&amp;O329,'Движения'!$A$6:$A$5005,"&lt;"&amp;(Q329+1))+SUMIFS('Движения'!$F$6:$F$5005,'Движения'!$B$6:$B$5005,B329,'Движения'!$C$6:$C$5005,"Списание",'Движения'!$A$6:$A$5005,"&gt;="&amp;O329,'Движения'!$A$6:$A$5005,"&lt;"&amp;(Q329+1))))</f>
        <v/>
      </c>
      <c r="Q329" s="18" t="str">
        <f>IF(ISNUMBER(A329),INT(A329),0)</f>
        <v/>
      </c>
    </row>
    <row r="330" spans="1:17" x14ac:dyDescent="0.25">
      <c r="A330" s="16"/>
      <c r="B330" s="13"/>
      <c r="C330" s="14"/>
      <c r="D330" s="13"/>
      <c r="E330" s="15" t="str">
        <f>IF(COUNTA(A330:D330)=0,"",IF(NOT(ISNUMBER(A330)),"Укажите дату",IF(B330="","Укажите код",IF(NOT(AND(ISTEXT(B330),LEN(B330)&gt;0,LEN(B330)&lt;=30,ISNUMBER(FIND(LEFT(B330,1),"ABCDEFGHIJKLMNOPQRSTUVWXYZ")),SUMPRODUCT((MID(B330,{1,2,3,4,5,6,7,8,9,10,11,12,13,14,15,16,17,18,19,20,21,22,23,24,25,26,27,28,29,30},1)&lt;&gt;"")*ISERROR(FIND(MID(B330,{1,2,3,4,5,6,7,8,9,10,11,12,13,14,15,16,17,18,19,20,21,22,23,24,25,26,27,28,29,30},1),"ABCDEFGHIJKLMNOPQRSTUVWXYZ0123456789-_")))=0,ISERROR(VALUE(B330)))),"Недопустимый код: только латинские буквы A-Z в верхнем регистре, цифры, - и _; начало с буквы, до 30 символов (например MILK-001)",IF(SUMPRODUCT(--EXACT('Номенклатура'!$A$6:$A$205,B330))=0,"Код не найден",IF(SUMPRODUCT(--EXACT('Номенклатура'!$A$6:$A$205,B330))&gt;1,"Код повторяется в номенклатуре",IF(NOT(ISNUMBER(C330)),"Укажите фактическое количество",IF(C330&lt;0,"Факт не может быть меньше нуля",IF(NOT(ISNUMBER('Номенклатура'!$C$2)),"Укажите дату начала учёта",IF(Q330&lt;INT('Номенклатура'!$C$2),"Дата раньше начала учёта","ОК"))))))))))</f>
        <v/>
      </c>
      <c r="F330" s="15" t="str">
        <f>IF(E330&lt;&gt;"ОК","",INDEX('Номенклатура'!$B$6:$B$205,SUMPRODUCT(EXACT('Номенклатура'!$A$6:$A$205,B330)*(ROW('Номенклатура'!$A$6:$A$205)-5)))&amp;"")</f>
        <v/>
      </c>
      <c r="G330" s="17" t="str">
        <f>IF(E330&lt;&gt;"ОК","",INDEX('Номенклатура'!$D$6:$D$205,SUMPRODUCT(EXACT('Номенклатура'!$A$6:$A$205,B330)*(ROW('Номенклатура'!$A$6:$A$205)-5)))&amp;"")</f>
        <v/>
      </c>
      <c r="H330" s="18" t="str">
        <f>IF(E330&lt;&gt;"ОК","",ROUND(N(INDEX('Номенклатура'!$F$6:$F$205,SUMPRODUCT(EXACT('Номенклатура'!$A$6:$A$205,B330)*(ROW('Номенклатура'!$A$6:$A$205)-5))))+SUMIFS('Движения'!$F$6:$F$5005,'Движения'!$B$6:$B$5005,B330,'Движения'!$A$6:$A$5005,"&lt;"&amp;(Q330+1))-SUMIFS('Движения'!$F$6:$F$5005,'Движения'!$B$6:$B$5005,B330,'Движения'!$C$6:$C$5005,"Корректировка остатка",'Движения'!$A$6:$A$5005,"&gt;="&amp;Q330,'Движения'!$A$6:$A$5005,"&lt;"&amp;(Q330+1)),6))</f>
        <v/>
      </c>
      <c r="I330" s="18" t="str">
        <f>IF(E330&lt;&gt;"ОК","",ROUND(C330-H330,6))</f>
        <v/>
      </c>
      <c r="J330" s="21" t="str">
        <f>IF(E330&lt;&gt;"ОК","",IF(P330&gt;0,ABS(I330)/P330,"нет базы"))</f>
        <v/>
      </c>
      <c r="K330" s="17" t="str">
        <f>IF(E330&lt;&gt;"ОК","",IF(I330&lt;0,"Недостача",IF(I330&gt;0,"Излишек","Совпадает")))</f>
        <v/>
      </c>
      <c r="L330" s="18" t="str">
        <f>IF(E330&lt;&gt;"ОК","",ROUND(SUMIFS('Движения'!$F$6:$F$5005,'Движения'!$B$6:$B$5005,B330,'Движения'!$C$6:$C$5005,"Корректировка остатка",'Движения'!$A$6:$A$5005,"&gt;="&amp;Q330,'Движения'!$A$6:$A$5005,"&lt;"&amp;(Q330+1)),6))</f>
        <v/>
      </c>
      <c r="M330" s="18" t="str">
        <f>IF(E330&lt;&gt;"ОК","",ROUND(I330-L330,6))</f>
        <v/>
      </c>
      <c r="N330" s="15" t="str">
        <f>IF(E330&lt;&gt;"ОК","",IF(AND(I330=0,L330=0),"Корректировка не нужна",IF(M330=0,"Корректировка внесена",IF(L330=0,"Внесите корректировку на "&amp;DAY(Q330)&amp;"."&amp;MONTH(Q330)&amp;"."&amp;YEAR(Q330)&amp;": "&amp;IF(M330&gt;0,"+","")&amp;M330&amp;" "&amp;G330,"Проверьте корректировки: внесено "&amp;L330&amp;", нужно "&amp;I330&amp;" "&amp;G330))))</f>
        <v/>
      </c>
      <c r="O330" s="22" t="str">
        <f>IF(E330&lt;&gt;"ОК","",IF(SUMPRODUCT(MAX(($B$6:$B$1005=B330)*($Q$6:$Q$1005&lt;Q330)*($E$6:$E$1005="ОК")*$Q$6:$Q$1005))&gt;0,SUMPRODUCT(MAX(($B$6:$B$1005=B330)*($Q$6:$Q$1005&lt;Q330)*($E$6:$E$1005="ОК")*$Q$6:$Q$1005))+1,INT('Номенклатура'!$C$2)))</f>
        <v/>
      </c>
      <c r="P330" s="18" t="str">
        <f>IF(E330&lt;&gt;"ОК","",-(SUMIFS('Движения'!$F$6:$F$5005,'Движения'!$B$6:$B$5005,B330,'Движения'!$C$6:$C$5005,"Расход",'Движения'!$A$6:$A$5005,"&gt;="&amp;O330,'Движения'!$A$6:$A$5005,"&lt;"&amp;(Q330+1))+SUMIFS('Движения'!$F$6:$F$5005,'Движения'!$B$6:$B$5005,B330,'Движения'!$C$6:$C$5005,"Списание",'Движения'!$A$6:$A$5005,"&gt;="&amp;O330,'Движения'!$A$6:$A$5005,"&lt;"&amp;(Q330+1))))</f>
        <v/>
      </c>
      <c r="Q330" s="18" t="str">
        <f>IF(ISNUMBER(A330),INT(A330),0)</f>
        <v/>
      </c>
    </row>
    <row r="331" spans="1:17" x14ac:dyDescent="0.25">
      <c r="A331" s="16"/>
      <c r="B331" s="13"/>
      <c r="C331" s="14"/>
      <c r="D331" s="13"/>
      <c r="E331" s="15" t="str">
        <f>IF(COUNTA(A331:D331)=0,"",IF(NOT(ISNUMBER(A331)),"Укажите дату",IF(B331="","Укажите код",IF(NOT(AND(ISTEXT(B331),LEN(B331)&gt;0,LEN(B331)&lt;=30,ISNUMBER(FIND(LEFT(B331,1),"ABCDEFGHIJKLMNOPQRSTUVWXYZ")),SUMPRODUCT((MID(B331,{1,2,3,4,5,6,7,8,9,10,11,12,13,14,15,16,17,18,19,20,21,22,23,24,25,26,27,28,29,30},1)&lt;&gt;"")*ISERROR(FIND(MID(B331,{1,2,3,4,5,6,7,8,9,10,11,12,13,14,15,16,17,18,19,20,21,22,23,24,25,26,27,28,29,30},1),"ABCDEFGHIJKLMNOPQRSTUVWXYZ0123456789-_")))=0,ISERROR(VALUE(B331)))),"Недопустимый код: только латинские буквы A-Z в верхнем регистре, цифры, - и _; начало с буквы, до 30 символов (например MILK-001)",IF(SUMPRODUCT(--EXACT('Номенклатура'!$A$6:$A$205,B331))=0,"Код не найден",IF(SUMPRODUCT(--EXACT('Номенклатура'!$A$6:$A$205,B331))&gt;1,"Код повторяется в номенклатуре",IF(NOT(ISNUMBER(C331)),"Укажите фактическое количество",IF(C331&lt;0,"Факт не может быть меньше нуля",IF(NOT(ISNUMBER('Номенклатура'!$C$2)),"Укажите дату начала учёта",IF(Q331&lt;INT('Номенклатура'!$C$2),"Дата раньше начала учёта","ОК"))))))))))</f>
        <v/>
      </c>
      <c r="F331" s="15" t="str">
        <f>IF(E331&lt;&gt;"ОК","",INDEX('Номенклатура'!$B$6:$B$205,SUMPRODUCT(EXACT('Номенклатура'!$A$6:$A$205,B331)*(ROW('Номенклатура'!$A$6:$A$205)-5)))&amp;"")</f>
        <v/>
      </c>
      <c r="G331" s="17" t="str">
        <f>IF(E331&lt;&gt;"ОК","",INDEX('Номенклатура'!$D$6:$D$205,SUMPRODUCT(EXACT('Номенклатура'!$A$6:$A$205,B331)*(ROW('Номенклатура'!$A$6:$A$205)-5)))&amp;"")</f>
        <v/>
      </c>
      <c r="H331" s="18" t="str">
        <f>IF(E331&lt;&gt;"ОК","",ROUND(N(INDEX('Номенклатура'!$F$6:$F$205,SUMPRODUCT(EXACT('Номенклатура'!$A$6:$A$205,B331)*(ROW('Номенклатура'!$A$6:$A$205)-5))))+SUMIFS('Движения'!$F$6:$F$5005,'Движения'!$B$6:$B$5005,B331,'Движения'!$A$6:$A$5005,"&lt;"&amp;(Q331+1))-SUMIFS('Движения'!$F$6:$F$5005,'Движения'!$B$6:$B$5005,B331,'Движения'!$C$6:$C$5005,"Корректировка остатка",'Движения'!$A$6:$A$5005,"&gt;="&amp;Q331,'Движения'!$A$6:$A$5005,"&lt;"&amp;(Q331+1)),6))</f>
        <v/>
      </c>
      <c r="I331" s="18" t="str">
        <f>IF(E331&lt;&gt;"ОК","",ROUND(C331-H331,6))</f>
        <v/>
      </c>
      <c r="J331" s="21" t="str">
        <f>IF(E331&lt;&gt;"ОК","",IF(P331&gt;0,ABS(I331)/P331,"нет базы"))</f>
        <v/>
      </c>
      <c r="K331" s="17" t="str">
        <f>IF(E331&lt;&gt;"ОК","",IF(I331&lt;0,"Недостача",IF(I331&gt;0,"Излишек","Совпадает")))</f>
        <v/>
      </c>
      <c r="L331" s="18" t="str">
        <f>IF(E331&lt;&gt;"ОК","",ROUND(SUMIFS('Движения'!$F$6:$F$5005,'Движения'!$B$6:$B$5005,B331,'Движения'!$C$6:$C$5005,"Корректировка остатка",'Движения'!$A$6:$A$5005,"&gt;="&amp;Q331,'Движения'!$A$6:$A$5005,"&lt;"&amp;(Q331+1)),6))</f>
        <v/>
      </c>
      <c r="M331" s="18" t="str">
        <f>IF(E331&lt;&gt;"ОК","",ROUND(I331-L331,6))</f>
        <v/>
      </c>
      <c r="N331" s="15" t="str">
        <f>IF(E331&lt;&gt;"ОК","",IF(AND(I331=0,L331=0),"Корректировка не нужна",IF(M331=0,"Корректировка внесена",IF(L331=0,"Внесите корректировку на "&amp;DAY(Q331)&amp;"."&amp;MONTH(Q331)&amp;"."&amp;YEAR(Q331)&amp;": "&amp;IF(M331&gt;0,"+","")&amp;M331&amp;" "&amp;G331,"Проверьте корректировки: внесено "&amp;L331&amp;", нужно "&amp;I331&amp;" "&amp;G331))))</f>
        <v/>
      </c>
      <c r="O331" s="22" t="str">
        <f>IF(E331&lt;&gt;"ОК","",IF(SUMPRODUCT(MAX(($B$6:$B$1005=B331)*($Q$6:$Q$1005&lt;Q331)*($E$6:$E$1005="ОК")*$Q$6:$Q$1005))&gt;0,SUMPRODUCT(MAX(($B$6:$B$1005=B331)*($Q$6:$Q$1005&lt;Q331)*($E$6:$E$1005="ОК")*$Q$6:$Q$1005))+1,INT('Номенклатура'!$C$2)))</f>
        <v/>
      </c>
      <c r="P331" s="18" t="str">
        <f>IF(E331&lt;&gt;"ОК","",-(SUMIFS('Движения'!$F$6:$F$5005,'Движения'!$B$6:$B$5005,B331,'Движения'!$C$6:$C$5005,"Расход",'Движения'!$A$6:$A$5005,"&gt;="&amp;O331,'Движения'!$A$6:$A$5005,"&lt;"&amp;(Q331+1))+SUMIFS('Движения'!$F$6:$F$5005,'Движения'!$B$6:$B$5005,B331,'Движения'!$C$6:$C$5005,"Списание",'Движения'!$A$6:$A$5005,"&gt;="&amp;O331,'Движения'!$A$6:$A$5005,"&lt;"&amp;(Q331+1))))</f>
        <v/>
      </c>
      <c r="Q331" s="18" t="str">
        <f>IF(ISNUMBER(A331),INT(A331),0)</f>
        <v/>
      </c>
    </row>
    <row r="332" spans="1:17" x14ac:dyDescent="0.25">
      <c r="A332" s="16"/>
      <c r="B332" s="13"/>
      <c r="C332" s="14"/>
      <c r="D332" s="13"/>
      <c r="E332" s="15" t="str">
        <f>IF(COUNTA(A332:D332)=0,"",IF(NOT(ISNUMBER(A332)),"Укажите дату",IF(B332="","Укажите код",IF(NOT(AND(ISTEXT(B332),LEN(B332)&gt;0,LEN(B332)&lt;=30,ISNUMBER(FIND(LEFT(B332,1),"ABCDEFGHIJKLMNOPQRSTUVWXYZ")),SUMPRODUCT((MID(B332,{1,2,3,4,5,6,7,8,9,10,11,12,13,14,15,16,17,18,19,20,21,22,23,24,25,26,27,28,29,30},1)&lt;&gt;"")*ISERROR(FIND(MID(B332,{1,2,3,4,5,6,7,8,9,10,11,12,13,14,15,16,17,18,19,20,21,22,23,24,25,26,27,28,29,30},1),"ABCDEFGHIJKLMNOPQRSTUVWXYZ0123456789-_")))=0,ISERROR(VALUE(B332)))),"Недопустимый код: только латинские буквы A-Z в верхнем регистре, цифры, - и _; начало с буквы, до 30 символов (например MILK-001)",IF(SUMPRODUCT(--EXACT('Номенклатура'!$A$6:$A$205,B332))=0,"Код не найден",IF(SUMPRODUCT(--EXACT('Номенклатура'!$A$6:$A$205,B332))&gt;1,"Код повторяется в номенклатуре",IF(NOT(ISNUMBER(C332)),"Укажите фактическое количество",IF(C332&lt;0,"Факт не может быть меньше нуля",IF(NOT(ISNUMBER('Номенклатура'!$C$2)),"Укажите дату начала учёта",IF(Q332&lt;INT('Номенклатура'!$C$2),"Дата раньше начала учёта","ОК"))))))))))</f>
        <v/>
      </c>
      <c r="F332" s="15" t="str">
        <f>IF(E332&lt;&gt;"ОК","",INDEX('Номенклатура'!$B$6:$B$205,SUMPRODUCT(EXACT('Номенклатура'!$A$6:$A$205,B332)*(ROW('Номенклатура'!$A$6:$A$205)-5)))&amp;"")</f>
        <v/>
      </c>
      <c r="G332" s="17" t="str">
        <f>IF(E332&lt;&gt;"ОК","",INDEX('Номенклатура'!$D$6:$D$205,SUMPRODUCT(EXACT('Номенклатура'!$A$6:$A$205,B332)*(ROW('Номенклатура'!$A$6:$A$205)-5)))&amp;"")</f>
        <v/>
      </c>
      <c r="H332" s="18" t="str">
        <f>IF(E332&lt;&gt;"ОК","",ROUND(N(INDEX('Номенклатура'!$F$6:$F$205,SUMPRODUCT(EXACT('Номенклатура'!$A$6:$A$205,B332)*(ROW('Номенклатура'!$A$6:$A$205)-5))))+SUMIFS('Движения'!$F$6:$F$5005,'Движения'!$B$6:$B$5005,B332,'Движения'!$A$6:$A$5005,"&lt;"&amp;(Q332+1))-SUMIFS('Движения'!$F$6:$F$5005,'Движения'!$B$6:$B$5005,B332,'Движения'!$C$6:$C$5005,"Корректировка остатка",'Движения'!$A$6:$A$5005,"&gt;="&amp;Q332,'Движения'!$A$6:$A$5005,"&lt;"&amp;(Q332+1)),6))</f>
        <v/>
      </c>
      <c r="I332" s="18" t="str">
        <f>IF(E332&lt;&gt;"ОК","",ROUND(C332-H332,6))</f>
        <v/>
      </c>
      <c r="J332" s="21" t="str">
        <f>IF(E332&lt;&gt;"ОК","",IF(P332&gt;0,ABS(I332)/P332,"нет базы"))</f>
        <v/>
      </c>
      <c r="K332" s="17" t="str">
        <f>IF(E332&lt;&gt;"ОК","",IF(I332&lt;0,"Недостача",IF(I332&gt;0,"Излишек","Совпадает")))</f>
        <v/>
      </c>
      <c r="L332" s="18" t="str">
        <f>IF(E332&lt;&gt;"ОК","",ROUND(SUMIFS('Движения'!$F$6:$F$5005,'Движения'!$B$6:$B$5005,B332,'Движения'!$C$6:$C$5005,"Корректировка остатка",'Движения'!$A$6:$A$5005,"&gt;="&amp;Q332,'Движения'!$A$6:$A$5005,"&lt;"&amp;(Q332+1)),6))</f>
        <v/>
      </c>
      <c r="M332" s="18" t="str">
        <f>IF(E332&lt;&gt;"ОК","",ROUND(I332-L332,6))</f>
        <v/>
      </c>
      <c r="N332" s="15" t="str">
        <f>IF(E332&lt;&gt;"ОК","",IF(AND(I332=0,L332=0),"Корректировка не нужна",IF(M332=0,"Корректировка внесена",IF(L332=0,"Внесите корректировку на "&amp;DAY(Q332)&amp;"."&amp;MONTH(Q332)&amp;"."&amp;YEAR(Q332)&amp;": "&amp;IF(M332&gt;0,"+","")&amp;M332&amp;" "&amp;G332,"Проверьте корректировки: внесено "&amp;L332&amp;", нужно "&amp;I332&amp;" "&amp;G332))))</f>
        <v/>
      </c>
      <c r="O332" s="22" t="str">
        <f>IF(E332&lt;&gt;"ОК","",IF(SUMPRODUCT(MAX(($B$6:$B$1005=B332)*($Q$6:$Q$1005&lt;Q332)*($E$6:$E$1005="ОК")*$Q$6:$Q$1005))&gt;0,SUMPRODUCT(MAX(($B$6:$B$1005=B332)*($Q$6:$Q$1005&lt;Q332)*($E$6:$E$1005="ОК")*$Q$6:$Q$1005))+1,INT('Номенклатура'!$C$2)))</f>
        <v/>
      </c>
      <c r="P332" s="18" t="str">
        <f>IF(E332&lt;&gt;"ОК","",-(SUMIFS('Движения'!$F$6:$F$5005,'Движения'!$B$6:$B$5005,B332,'Движения'!$C$6:$C$5005,"Расход",'Движения'!$A$6:$A$5005,"&gt;="&amp;O332,'Движения'!$A$6:$A$5005,"&lt;"&amp;(Q332+1))+SUMIFS('Движения'!$F$6:$F$5005,'Движения'!$B$6:$B$5005,B332,'Движения'!$C$6:$C$5005,"Списание",'Движения'!$A$6:$A$5005,"&gt;="&amp;O332,'Движения'!$A$6:$A$5005,"&lt;"&amp;(Q332+1))))</f>
        <v/>
      </c>
      <c r="Q332" s="18" t="str">
        <f>IF(ISNUMBER(A332),INT(A332),0)</f>
        <v/>
      </c>
    </row>
    <row r="333" spans="1:17" x14ac:dyDescent="0.25">
      <c r="A333" s="16"/>
      <c r="B333" s="13"/>
      <c r="C333" s="14"/>
      <c r="D333" s="13"/>
      <c r="E333" s="15" t="str">
        <f>IF(COUNTA(A333:D333)=0,"",IF(NOT(ISNUMBER(A333)),"Укажите дату",IF(B333="","Укажите код",IF(NOT(AND(ISTEXT(B333),LEN(B333)&gt;0,LEN(B333)&lt;=30,ISNUMBER(FIND(LEFT(B333,1),"ABCDEFGHIJKLMNOPQRSTUVWXYZ")),SUMPRODUCT((MID(B333,{1,2,3,4,5,6,7,8,9,10,11,12,13,14,15,16,17,18,19,20,21,22,23,24,25,26,27,28,29,30},1)&lt;&gt;"")*ISERROR(FIND(MID(B333,{1,2,3,4,5,6,7,8,9,10,11,12,13,14,15,16,17,18,19,20,21,22,23,24,25,26,27,28,29,30},1),"ABCDEFGHIJKLMNOPQRSTUVWXYZ0123456789-_")))=0,ISERROR(VALUE(B333)))),"Недопустимый код: только латинские буквы A-Z в верхнем регистре, цифры, - и _; начало с буквы, до 30 символов (например MILK-001)",IF(SUMPRODUCT(--EXACT('Номенклатура'!$A$6:$A$205,B333))=0,"Код не найден",IF(SUMPRODUCT(--EXACT('Номенклатура'!$A$6:$A$205,B333))&gt;1,"Код повторяется в номенклатуре",IF(NOT(ISNUMBER(C333)),"Укажите фактическое количество",IF(C333&lt;0,"Факт не может быть меньше нуля",IF(NOT(ISNUMBER('Номенклатура'!$C$2)),"Укажите дату начала учёта",IF(Q333&lt;INT('Номенклатура'!$C$2),"Дата раньше начала учёта","ОК"))))))))))</f>
        <v/>
      </c>
      <c r="F333" s="15" t="str">
        <f>IF(E333&lt;&gt;"ОК","",INDEX('Номенклатура'!$B$6:$B$205,SUMPRODUCT(EXACT('Номенклатура'!$A$6:$A$205,B333)*(ROW('Номенклатура'!$A$6:$A$205)-5)))&amp;"")</f>
        <v/>
      </c>
      <c r="G333" s="17" t="str">
        <f>IF(E333&lt;&gt;"ОК","",INDEX('Номенклатура'!$D$6:$D$205,SUMPRODUCT(EXACT('Номенклатура'!$A$6:$A$205,B333)*(ROW('Номенклатура'!$A$6:$A$205)-5)))&amp;"")</f>
        <v/>
      </c>
      <c r="H333" s="18" t="str">
        <f>IF(E333&lt;&gt;"ОК","",ROUND(N(INDEX('Номенклатура'!$F$6:$F$205,SUMPRODUCT(EXACT('Номенклатура'!$A$6:$A$205,B333)*(ROW('Номенклатура'!$A$6:$A$205)-5))))+SUMIFS('Движения'!$F$6:$F$5005,'Движения'!$B$6:$B$5005,B333,'Движения'!$A$6:$A$5005,"&lt;"&amp;(Q333+1))-SUMIFS('Движения'!$F$6:$F$5005,'Движения'!$B$6:$B$5005,B333,'Движения'!$C$6:$C$5005,"Корректировка остатка",'Движения'!$A$6:$A$5005,"&gt;="&amp;Q333,'Движения'!$A$6:$A$5005,"&lt;"&amp;(Q333+1)),6))</f>
        <v/>
      </c>
      <c r="I333" s="18" t="str">
        <f>IF(E333&lt;&gt;"ОК","",ROUND(C333-H333,6))</f>
        <v/>
      </c>
      <c r="J333" s="21" t="str">
        <f>IF(E333&lt;&gt;"ОК","",IF(P333&gt;0,ABS(I333)/P333,"нет базы"))</f>
        <v/>
      </c>
      <c r="K333" s="17" t="str">
        <f>IF(E333&lt;&gt;"ОК","",IF(I333&lt;0,"Недостача",IF(I333&gt;0,"Излишек","Совпадает")))</f>
        <v/>
      </c>
      <c r="L333" s="18" t="str">
        <f>IF(E333&lt;&gt;"ОК","",ROUND(SUMIFS('Движения'!$F$6:$F$5005,'Движения'!$B$6:$B$5005,B333,'Движения'!$C$6:$C$5005,"Корректировка остатка",'Движения'!$A$6:$A$5005,"&gt;="&amp;Q333,'Движения'!$A$6:$A$5005,"&lt;"&amp;(Q333+1)),6))</f>
        <v/>
      </c>
      <c r="M333" s="18" t="str">
        <f>IF(E333&lt;&gt;"ОК","",ROUND(I333-L333,6))</f>
        <v/>
      </c>
      <c r="N333" s="15" t="str">
        <f>IF(E333&lt;&gt;"ОК","",IF(AND(I333=0,L333=0),"Корректировка не нужна",IF(M333=0,"Корректировка внесена",IF(L333=0,"Внесите корректировку на "&amp;DAY(Q333)&amp;"."&amp;MONTH(Q333)&amp;"."&amp;YEAR(Q333)&amp;": "&amp;IF(M333&gt;0,"+","")&amp;M333&amp;" "&amp;G333,"Проверьте корректировки: внесено "&amp;L333&amp;", нужно "&amp;I333&amp;" "&amp;G333))))</f>
        <v/>
      </c>
      <c r="O333" s="22" t="str">
        <f>IF(E333&lt;&gt;"ОК","",IF(SUMPRODUCT(MAX(($B$6:$B$1005=B333)*($Q$6:$Q$1005&lt;Q333)*($E$6:$E$1005="ОК")*$Q$6:$Q$1005))&gt;0,SUMPRODUCT(MAX(($B$6:$B$1005=B333)*($Q$6:$Q$1005&lt;Q333)*($E$6:$E$1005="ОК")*$Q$6:$Q$1005))+1,INT('Номенклатура'!$C$2)))</f>
        <v/>
      </c>
      <c r="P333" s="18" t="str">
        <f>IF(E333&lt;&gt;"ОК","",-(SUMIFS('Движения'!$F$6:$F$5005,'Движения'!$B$6:$B$5005,B333,'Движения'!$C$6:$C$5005,"Расход",'Движения'!$A$6:$A$5005,"&gt;="&amp;O333,'Движения'!$A$6:$A$5005,"&lt;"&amp;(Q333+1))+SUMIFS('Движения'!$F$6:$F$5005,'Движения'!$B$6:$B$5005,B333,'Движения'!$C$6:$C$5005,"Списание",'Движения'!$A$6:$A$5005,"&gt;="&amp;O333,'Движения'!$A$6:$A$5005,"&lt;"&amp;(Q333+1))))</f>
        <v/>
      </c>
      <c r="Q333" s="18" t="str">
        <f>IF(ISNUMBER(A333),INT(A333),0)</f>
        <v/>
      </c>
    </row>
    <row r="334" spans="1:17" x14ac:dyDescent="0.25">
      <c r="A334" s="16"/>
      <c r="B334" s="13"/>
      <c r="C334" s="14"/>
      <c r="D334" s="13"/>
      <c r="E334" s="15" t="str">
        <f>IF(COUNTA(A334:D334)=0,"",IF(NOT(ISNUMBER(A334)),"Укажите дату",IF(B334="","Укажите код",IF(NOT(AND(ISTEXT(B334),LEN(B334)&gt;0,LEN(B334)&lt;=30,ISNUMBER(FIND(LEFT(B334,1),"ABCDEFGHIJKLMNOPQRSTUVWXYZ")),SUMPRODUCT((MID(B334,{1,2,3,4,5,6,7,8,9,10,11,12,13,14,15,16,17,18,19,20,21,22,23,24,25,26,27,28,29,30},1)&lt;&gt;"")*ISERROR(FIND(MID(B334,{1,2,3,4,5,6,7,8,9,10,11,12,13,14,15,16,17,18,19,20,21,22,23,24,25,26,27,28,29,30},1),"ABCDEFGHIJKLMNOPQRSTUVWXYZ0123456789-_")))=0,ISERROR(VALUE(B334)))),"Недопустимый код: только латинские буквы A-Z в верхнем регистре, цифры, - и _; начало с буквы, до 30 символов (например MILK-001)",IF(SUMPRODUCT(--EXACT('Номенклатура'!$A$6:$A$205,B334))=0,"Код не найден",IF(SUMPRODUCT(--EXACT('Номенклатура'!$A$6:$A$205,B334))&gt;1,"Код повторяется в номенклатуре",IF(NOT(ISNUMBER(C334)),"Укажите фактическое количество",IF(C334&lt;0,"Факт не может быть меньше нуля",IF(NOT(ISNUMBER('Номенклатура'!$C$2)),"Укажите дату начала учёта",IF(Q334&lt;INT('Номенклатура'!$C$2),"Дата раньше начала учёта","ОК"))))))))))</f>
        <v/>
      </c>
      <c r="F334" s="15" t="str">
        <f>IF(E334&lt;&gt;"ОК","",INDEX('Номенклатура'!$B$6:$B$205,SUMPRODUCT(EXACT('Номенклатура'!$A$6:$A$205,B334)*(ROW('Номенклатура'!$A$6:$A$205)-5)))&amp;"")</f>
        <v/>
      </c>
      <c r="G334" s="17" t="str">
        <f>IF(E334&lt;&gt;"ОК","",INDEX('Номенклатура'!$D$6:$D$205,SUMPRODUCT(EXACT('Номенклатура'!$A$6:$A$205,B334)*(ROW('Номенклатура'!$A$6:$A$205)-5)))&amp;"")</f>
        <v/>
      </c>
      <c r="H334" s="18" t="str">
        <f>IF(E334&lt;&gt;"ОК","",ROUND(N(INDEX('Номенклатура'!$F$6:$F$205,SUMPRODUCT(EXACT('Номенклатура'!$A$6:$A$205,B334)*(ROW('Номенклатура'!$A$6:$A$205)-5))))+SUMIFS('Движения'!$F$6:$F$5005,'Движения'!$B$6:$B$5005,B334,'Движения'!$A$6:$A$5005,"&lt;"&amp;(Q334+1))-SUMIFS('Движения'!$F$6:$F$5005,'Движения'!$B$6:$B$5005,B334,'Движения'!$C$6:$C$5005,"Корректировка остатка",'Движения'!$A$6:$A$5005,"&gt;="&amp;Q334,'Движения'!$A$6:$A$5005,"&lt;"&amp;(Q334+1)),6))</f>
        <v/>
      </c>
      <c r="I334" s="18" t="str">
        <f>IF(E334&lt;&gt;"ОК","",ROUND(C334-H334,6))</f>
        <v/>
      </c>
      <c r="J334" s="21" t="str">
        <f>IF(E334&lt;&gt;"ОК","",IF(P334&gt;0,ABS(I334)/P334,"нет базы"))</f>
        <v/>
      </c>
      <c r="K334" s="17" t="str">
        <f>IF(E334&lt;&gt;"ОК","",IF(I334&lt;0,"Недостача",IF(I334&gt;0,"Излишек","Совпадает")))</f>
        <v/>
      </c>
      <c r="L334" s="18" t="str">
        <f>IF(E334&lt;&gt;"ОК","",ROUND(SUMIFS('Движения'!$F$6:$F$5005,'Движения'!$B$6:$B$5005,B334,'Движения'!$C$6:$C$5005,"Корректировка остатка",'Движения'!$A$6:$A$5005,"&gt;="&amp;Q334,'Движения'!$A$6:$A$5005,"&lt;"&amp;(Q334+1)),6))</f>
        <v/>
      </c>
      <c r="M334" s="18" t="str">
        <f>IF(E334&lt;&gt;"ОК","",ROUND(I334-L334,6))</f>
        <v/>
      </c>
      <c r="N334" s="15" t="str">
        <f>IF(E334&lt;&gt;"ОК","",IF(AND(I334=0,L334=0),"Корректировка не нужна",IF(M334=0,"Корректировка внесена",IF(L334=0,"Внесите корректировку на "&amp;DAY(Q334)&amp;"."&amp;MONTH(Q334)&amp;"."&amp;YEAR(Q334)&amp;": "&amp;IF(M334&gt;0,"+","")&amp;M334&amp;" "&amp;G334,"Проверьте корректировки: внесено "&amp;L334&amp;", нужно "&amp;I334&amp;" "&amp;G334))))</f>
        <v/>
      </c>
      <c r="O334" s="22" t="str">
        <f>IF(E334&lt;&gt;"ОК","",IF(SUMPRODUCT(MAX(($B$6:$B$1005=B334)*($Q$6:$Q$1005&lt;Q334)*($E$6:$E$1005="ОК")*$Q$6:$Q$1005))&gt;0,SUMPRODUCT(MAX(($B$6:$B$1005=B334)*($Q$6:$Q$1005&lt;Q334)*($E$6:$E$1005="ОК")*$Q$6:$Q$1005))+1,INT('Номенклатура'!$C$2)))</f>
        <v/>
      </c>
      <c r="P334" s="18" t="str">
        <f>IF(E334&lt;&gt;"ОК","",-(SUMIFS('Движения'!$F$6:$F$5005,'Движения'!$B$6:$B$5005,B334,'Движения'!$C$6:$C$5005,"Расход",'Движения'!$A$6:$A$5005,"&gt;="&amp;O334,'Движения'!$A$6:$A$5005,"&lt;"&amp;(Q334+1))+SUMIFS('Движения'!$F$6:$F$5005,'Движения'!$B$6:$B$5005,B334,'Движения'!$C$6:$C$5005,"Списание",'Движения'!$A$6:$A$5005,"&gt;="&amp;O334,'Движения'!$A$6:$A$5005,"&lt;"&amp;(Q334+1))))</f>
        <v/>
      </c>
      <c r="Q334" s="18" t="str">
        <f>IF(ISNUMBER(A334),INT(A334),0)</f>
        <v/>
      </c>
    </row>
    <row r="335" spans="1:17" x14ac:dyDescent="0.25">
      <c r="A335" s="16"/>
      <c r="B335" s="13"/>
      <c r="C335" s="14"/>
      <c r="D335" s="13"/>
      <c r="E335" s="15" t="str">
        <f>IF(COUNTA(A335:D335)=0,"",IF(NOT(ISNUMBER(A335)),"Укажите дату",IF(B335="","Укажите код",IF(NOT(AND(ISTEXT(B335),LEN(B335)&gt;0,LEN(B335)&lt;=30,ISNUMBER(FIND(LEFT(B335,1),"ABCDEFGHIJKLMNOPQRSTUVWXYZ")),SUMPRODUCT((MID(B335,{1,2,3,4,5,6,7,8,9,10,11,12,13,14,15,16,17,18,19,20,21,22,23,24,25,26,27,28,29,30},1)&lt;&gt;"")*ISERROR(FIND(MID(B335,{1,2,3,4,5,6,7,8,9,10,11,12,13,14,15,16,17,18,19,20,21,22,23,24,25,26,27,28,29,30},1),"ABCDEFGHIJKLMNOPQRSTUVWXYZ0123456789-_")))=0,ISERROR(VALUE(B335)))),"Недопустимый код: только латинские буквы A-Z в верхнем регистре, цифры, - и _; начало с буквы, до 30 символов (например MILK-001)",IF(SUMPRODUCT(--EXACT('Номенклатура'!$A$6:$A$205,B335))=0,"Код не найден",IF(SUMPRODUCT(--EXACT('Номенклатура'!$A$6:$A$205,B335))&gt;1,"Код повторяется в номенклатуре",IF(NOT(ISNUMBER(C335)),"Укажите фактическое количество",IF(C335&lt;0,"Факт не может быть меньше нуля",IF(NOT(ISNUMBER('Номенклатура'!$C$2)),"Укажите дату начала учёта",IF(Q335&lt;INT('Номенклатура'!$C$2),"Дата раньше начала учёта","ОК"))))))))))</f>
        <v/>
      </c>
      <c r="F335" s="15" t="str">
        <f>IF(E335&lt;&gt;"ОК","",INDEX('Номенклатура'!$B$6:$B$205,SUMPRODUCT(EXACT('Номенклатура'!$A$6:$A$205,B335)*(ROW('Номенклатура'!$A$6:$A$205)-5)))&amp;"")</f>
        <v/>
      </c>
      <c r="G335" s="17" t="str">
        <f>IF(E335&lt;&gt;"ОК","",INDEX('Номенклатура'!$D$6:$D$205,SUMPRODUCT(EXACT('Номенклатура'!$A$6:$A$205,B335)*(ROW('Номенклатура'!$A$6:$A$205)-5)))&amp;"")</f>
        <v/>
      </c>
      <c r="H335" s="18" t="str">
        <f>IF(E335&lt;&gt;"ОК","",ROUND(N(INDEX('Номенклатура'!$F$6:$F$205,SUMPRODUCT(EXACT('Номенклатура'!$A$6:$A$205,B335)*(ROW('Номенклатура'!$A$6:$A$205)-5))))+SUMIFS('Движения'!$F$6:$F$5005,'Движения'!$B$6:$B$5005,B335,'Движения'!$A$6:$A$5005,"&lt;"&amp;(Q335+1))-SUMIFS('Движения'!$F$6:$F$5005,'Движения'!$B$6:$B$5005,B335,'Движения'!$C$6:$C$5005,"Корректировка остатка",'Движения'!$A$6:$A$5005,"&gt;="&amp;Q335,'Движения'!$A$6:$A$5005,"&lt;"&amp;(Q335+1)),6))</f>
        <v/>
      </c>
      <c r="I335" s="18" t="str">
        <f>IF(E335&lt;&gt;"ОК","",ROUND(C335-H335,6))</f>
        <v/>
      </c>
      <c r="J335" s="21" t="str">
        <f>IF(E335&lt;&gt;"ОК","",IF(P335&gt;0,ABS(I335)/P335,"нет базы"))</f>
        <v/>
      </c>
      <c r="K335" s="17" t="str">
        <f>IF(E335&lt;&gt;"ОК","",IF(I335&lt;0,"Недостача",IF(I335&gt;0,"Излишек","Совпадает")))</f>
        <v/>
      </c>
      <c r="L335" s="18" t="str">
        <f>IF(E335&lt;&gt;"ОК","",ROUND(SUMIFS('Движения'!$F$6:$F$5005,'Движения'!$B$6:$B$5005,B335,'Движения'!$C$6:$C$5005,"Корректировка остатка",'Движения'!$A$6:$A$5005,"&gt;="&amp;Q335,'Движения'!$A$6:$A$5005,"&lt;"&amp;(Q335+1)),6))</f>
        <v/>
      </c>
      <c r="M335" s="18" t="str">
        <f>IF(E335&lt;&gt;"ОК","",ROUND(I335-L335,6))</f>
        <v/>
      </c>
      <c r="N335" s="15" t="str">
        <f>IF(E335&lt;&gt;"ОК","",IF(AND(I335=0,L335=0),"Корректировка не нужна",IF(M335=0,"Корректировка внесена",IF(L335=0,"Внесите корректировку на "&amp;DAY(Q335)&amp;"."&amp;MONTH(Q335)&amp;"."&amp;YEAR(Q335)&amp;": "&amp;IF(M335&gt;0,"+","")&amp;M335&amp;" "&amp;G335,"Проверьте корректировки: внесено "&amp;L335&amp;", нужно "&amp;I335&amp;" "&amp;G335))))</f>
        <v/>
      </c>
      <c r="O335" s="22" t="str">
        <f>IF(E335&lt;&gt;"ОК","",IF(SUMPRODUCT(MAX(($B$6:$B$1005=B335)*($Q$6:$Q$1005&lt;Q335)*($E$6:$E$1005="ОК")*$Q$6:$Q$1005))&gt;0,SUMPRODUCT(MAX(($B$6:$B$1005=B335)*($Q$6:$Q$1005&lt;Q335)*($E$6:$E$1005="ОК")*$Q$6:$Q$1005))+1,INT('Номенклатура'!$C$2)))</f>
        <v/>
      </c>
      <c r="P335" s="18" t="str">
        <f>IF(E335&lt;&gt;"ОК","",-(SUMIFS('Движения'!$F$6:$F$5005,'Движения'!$B$6:$B$5005,B335,'Движения'!$C$6:$C$5005,"Расход",'Движения'!$A$6:$A$5005,"&gt;="&amp;O335,'Движения'!$A$6:$A$5005,"&lt;"&amp;(Q335+1))+SUMIFS('Движения'!$F$6:$F$5005,'Движения'!$B$6:$B$5005,B335,'Движения'!$C$6:$C$5005,"Списание",'Движения'!$A$6:$A$5005,"&gt;="&amp;O335,'Движения'!$A$6:$A$5005,"&lt;"&amp;(Q335+1))))</f>
        <v/>
      </c>
      <c r="Q335" s="18" t="str">
        <f>IF(ISNUMBER(A335),INT(A335),0)</f>
        <v/>
      </c>
    </row>
    <row r="336" spans="1:17" x14ac:dyDescent="0.25">
      <c r="A336" s="16"/>
      <c r="B336" s="13"/>
      <c r="C336" s="14"/>
      <c r="D336" s="13"/>
      <c r="E336" s="15" t="str">
        <f>IF(COUNTA(A336:D336)=0,"",IF(NOT(ISNUMBER(A336)),"Укажите дату",IF(B336="","Укажите код",IF(NOT(AND(ISTEXT(B336),LEN(B336)&gt;0,LEN(B336)&lt;=30,ISNUMBER(FIND(LEFT(B336,1),"ABCDEFGHIJKLMNOPQRSTUVWXYZ")),SUMPRODUCT((MID(B336,{1,2,3,4,5,6,7,8,9,10,11,12,13,14,15,16,17,18,19,20,21,22,23,24,25,26,27,28,29,30},1)&lt;&gt;"")*ISERROR(FIND(MID(B336,{1,2,3,4,5,6,7,8,9,10,11,12,13,14,15,16,17,18,19,20,21,22,23,24,25,26,27,28,29,30},1),"ABCDEFGHIJKLMNOPQRSTUVWXYZ0123456789-_")))=0,ISERROR(VALUE(B336)))),"Недопустимый код: только латинские буквы A-Z в верхнем регистре, цифры, - и _; начало с буквы, до 30 символов (например MILK-001)",IF(SUMPRODUCT(--EXACT('Номенклатура'!$A$6:$A$205,B336))=0,"Код не найден",IF(SUMPRODUCT(--EXACT('Номенклатура'!$A$6:$A$205,B336))&gt;1,"Код повторяется в номенклатуре",IF(NOT(ISNUMBER(C336)),"Укажите фактическое количество",IF(C336&lt;0,"Факт не может быть меньше нуля",IF(NOT(ISNUMBER('Номенклатура'!$C$2)),"Укажите дату начала учёта",IF(Q336&lt;INT('Номенклатура'!$C$2),"Дата раньше начала учёта","ОК"))))))))))</f>
        <v/>
      </c>
      <c r="F336" s="15" t="str">
        <f>IF(E336&lt;&gt;"ОК","",INDEX('Номенклатура'!$B$6:$B$205,SUMPRODUCT(EXACT('Номенклатура'!$A$6:$A$205,B336)*(ROW('Номенклатура'!$A$6:$A$205)-5)))&amp;"")</f>
        <v/>
      </c>
      <c r="G336" s="17" t="str">
        <f>IF(E336&lt;&gt;"ОК","",INDEX('Номенклатура'!$D$6:$D$205,SUMPRODUCT(EXACT('Номенклатура'!$A$6:$A$205,B336)*(ROW('Номенклатура'!$A$6:$A$205)-5)))&amp;"")</f>
        <v/>
      </c>
      <c r="H336" s="18" t="str">
        <f>IF(E336&lt;&gt;"ОК","",ROUND(N(INDEX('Номенклатура'!$F$6:$F$205,SUMPRODUCT(EXACT('Номенклатура'!$A$6:$A$205,B336)*(ROW('Номенклатура'!$A$6:$A$205)-5))))+SUMIFS('Движения'!$F$6:$F$5005,'Движения'!$B$6:$B$5005,B336,'Движения'!$A$6:$A$5005,"&lt;"&amp;(Q336+1))-SUMIFS('Движения'!$F$6:$F$5005,'Движения'!$B$6:$B$5005,B336,'Движения'!$C$6:$C$5005,"Корректировка остатка",'Движения'!$A$6:$A$5005,"&gt;="&amp;Q336,'Движения'!$A$6:$A$5005,"&lt;"&amp;(Q336+1)),6))</f>
        <v/>
      </c>
      <c r="I336" s="18" t="str">
        <f>IF(E336&lt;&gt;"ОК","",ROUND(C336-H336,6))</f>
        <v/>
      </c>
      <c r="J336" s="21" t="str">
        <f>IF(E336&lt;&gt;"ОК","",IF(P336&gt;0,ABS(I336)/P336,"нет базы"))</f>
        <v/>
      </c>
      <c r="K336" s="17" t="str">
        <f>IF(E336&lt;&gt;"ОК","",IF(I336&lt;0,"Недостача",IF(I336&gt;0,"Излишек","Совпадает")))</f>
        <v/>
      </c>
      <c r="L336" s="18" t="str">
        <f>IF(E336&lt;&gt;"ОК","",ROUND(SUMIFS('Движения'!$F$6:$F$5005,'Движения'!$B$6:$B$5005,B336,'Движения'!$C$6:$C$5005,"Корректировка остатка",'Движения'!$A$6:$A$5005,"&gt;="&amp;Q336,'Движения'!$A$6:$A$5005,"&lt;"&amp;(Q336+1)),6))</f>
        <v/>
      </c>
      <c r="M336" s="18" t="str">
        <f>IF(E336&lt;&gt;"ОК","",ROUND(I336-L336,6))</f>
        <v/>
      </c>
      <c r="N336" s="15" t="str">
        <f>IF(E336&lt;&gt;"ОК","",IF(AND(I336=0,L336=0),"Корректировка не нужна",IF(M336=0,"Корректировка внесена",IF(L336=0,"Внесите корректировку на "&amp;DAY(Q336)&amp;"."&amp;MONTH(Q336)&amp;"."&amp;YEAR(Q336)&amp;": "&amp;IF(M336&gt;0,"+","")&amp;M336&amp;" "&amp;G336,"Проверьте корректировки: внесено "&amp;L336&amp;", нужно "&amp;I336&amp;" "&amp;G336))))</f>
        <v/>
      </c>
      <c r="O336" s="22" t="str">
        <f>IF(E336&lt;&gt;"ОК","",IF(SUMPRODUCT(MAX(($B$6:$B$1005=B336)*($Q$6:$Q$1005&lt;Q336)*($E$6:$E$1005="ОК")*$Q$6:$Q$1005))&gt;0,SUMPRODUCT(MAX(($B$6:$B$1005=B336)*($Q$6:$Q$1005&lt;Q336)*($E$6:$E$1005="ОК")*$Q$6:$Q$1005))+1,INT('Номенклатура'!$C$2)))</f>
        <v/>
      </c>
      <c r="P336" s="18" t="str">
        <f>IF(E336&lt;&gt;"ОК","",-(SUMIFS('Движения'!$F$6:$F$5005,'Движения'!$B$6:$B$5005,B336,'Движения'!$C$6:$C$5005,"Расход",'Движения'!$A$6:$A$5005,"&gt;="&amp;O336,'Движения'!$A$6:$A$5005,"&lt;"&amp;(Q336+1))+SUMIFS('Движения'!$F$6:$F$5005,'Движения'!$B$6:$B$5005,B336,'Движения'!$C$6:$C$5005,"Списание",'Движения'!$A$6:$A$5005,"&gt;="&amp;O336,'Движения'!$A$6:$A$5005,"&lt;"&amp;(Q336+1))))</f>
        <v/>
      </c>
      <c r="Q336" s="18" t="str">
        <f>IF(ISNUMBER(A336),INT(A336),0)</f>
        <v/>
      </c>
    </row>
    <row r="337" spans="1:17" x14ac:dyDescent="0.25">
      <c r="A337" s="16"/>
      <c r="B337" s="13"/>
      <c r="C337" s="14"/>
      <c r="D337" s="13"/>
      <c r="E337" s="15" t="str">
        <f>IF(COUNTA(A337:D337)=0,"",IF(NOT(ISNUMBER(A337)),"Укажите дату",IF(B337="","Укажите код",IF(NOT(AND(ISTEXT(B337),LEN(B337)&gt;0,LEN(B337)&lt;=30,ISNUMBER(FIND(LEFT(B337,1),"ABCDEFGHIJKLMNOPQRSTUVWXYZ")),SUMPRODUCT((MID(B337,{1,2,3,4,5,6,7,8,9,10,11,12,13,14,15,16,17,18,19,20,21,22,23,24,25,26,27,28,29,30},1)&lt;&gt;"")*ISERROR(FIND(MID(B337,{1,2,3,4,5,6,7,8,9,10,11,12,13,14,15,16,17,18,19,20,21,22,23,24,25,26,27,28,29,30},1),"ABCDEFGHIJKLMNOPQRSTUVWXYZ0123456789-_")))=0,ISERROR(VALUE(B337)))),"Недопустимый код: только латинские буквы A-Z в верхнем регистре, цифры, - и _; начало с буквы, до 30 символов (например MILK-001)",IF(SUMPRODUCT(--EXACT('Номенклатура'!$A$6:$A$205,B337))=0,"Код не найден",IF(SUMPRODUCT(--EXACT('Номенклатура'!$A$6:$A$205,B337))&gt;1,"Код повторяется в номенклатуре",IF(NOT(ISNUMBER(C337)),"Укажите фактическое количество",IF(C337&lt;0,"Факт не может быть меньше нуля",IF(NOT(ISNUMBER('Номенклатура'!$C$2)),"Укажите дату начала учёта",IF(Q337&lt;INT('Номенклатура'!$C$2),"Дата раньше начала учёта","ОК"))))))))))</f>
        <v/>
      </c>
      <c r="F337" s="15" t="str">
        <f>IF(E337&lt;&gt;"ОК","",INDEX('Номенклатура'!$B$6:$B$205,SUMPRODUCT(EXACT('Номенклатура'!$A$6:$A$205,B337)*(ROW('Номенклатура'!$A$6:$A$205)-5)))&amp;"")</f>
        <v/>
      </c>
      <c r="G337" s="17" t="str">
        <f>IF(E337&lt;&gt;"ОК","",INDEX('Номенклатура'!$D$6:$D$205,SUMPRODUCT(EXACT('Номенклатура'!$A$6:$A$205,B337)*(ROW('Номенклатура'!$A$6:$A$205)-5)))&amp;"")</f>
        <v/>
      </c>
      <c r="H337" s="18" t="str">
        <f>IF(E337&lt;&gt;"ОК","",ROUND(N(INDEX('Номенклатура'!$F$6:$F$205,SUMPRODUCT(EXACT('Номенклатура'!$A$6:$A$205,B337)*(ROW('Номенклатура'!$A$6:$A$205)-5))))+SUMIFS('Движения'!$F$6:$F$5005,'Движения'!$B$6:$B$5005,B337,'Движения'!$A$6:$A$5005,"&lt;"&amp;(Q337+1))-SUMIFS('Движения'!$F$6:$F$5005,'Движения'!$B$6:$B$5005,B337,'Движения'!$C$6:$C$5005,"Корректировка остатка",'Движения'!$A$6:$A$5005,"&gt;="&amp;Q337,'Движения'!$A$6:$A$5005,"&lt;"&amp;(Q337+1)),6))</f>
        <v/>
      </c>
      <c r="I337" s="18" t="str">
        <f>IF(E337&lt;&gt;"ОК","",ROUND(C337-H337,6))</f>
        <v/>
      </c>
      <c r="J337" s="21" t="str">
        <f>IF(E337&lt;&gt;"ОК","",IF(P337&gt;0,ABS(I337)/P337,"нет базы"))</f>
        <v/>
      </c>
      <c r="K337" s="17" t="str">
        <f>IF(E337&lt;&gt;"ОК","",IF(I337&lt;0,"Недостача",IF(I337&gt;0,"Излишек","Совпадает")))</f>
        <v/>
      </c>
      <c r="L337" s="18" t="str">
        <f>IF(E337&lt;&gt;"ОК","",ROUND(SUMIFS('Движения'!$F$6:$F$5005,'Движения'!$B$6:$B$5005,B337,'Движения'!$C$6:$C$5005,"Корректировка остатка",'Движения'!$A$6:$A$5005,"&gt;="&amp;Q337,'Движения'!$A$6:$A$5005,"&lt;"&amp;(Q337+1)),6))</f>
        <v/>
      </c>
      <c r="M337" s="18" t="str">
        <f>IF(E337&lt;&gt;"ОК","",ROUND(I337-L337,6))</f>
        <v/>
      </c>
      <c r="N337" s="15" t="str">
        <f>IF(E337&lt;&gt;"ОК","",IF(AND(I337=0,L337=0),"Корректировка не нужна",IF(M337=0,"Корректировка внесена",IF(L337=0,"Внесите корректировку на "&amp;DAY(Q337)&amp;"."&amp;MONTH(Q337)&amp;"."&amp;YEAR(Q337)&amp;": "&amp;IF(M337&gt;0,"+","")&amp;M337&amp;" "&amp;G337,"Проверьте корректировки: внесено "&amp;L337&amp;", нужно "&amp;I337&amp;" "&amp;G337))))</f>
        <v/>
      </c>
      <c r="O337" s="22" t="str">
        <f>IF(E337&lt;&gt;"ОК","",IF(SUMPRODUCT(MAX(($B$6:$B$1005=B337)*($Q$6:$Q$1005&lt;Q337)*($E$6:$E$1005="ОК")*$Q$6:$Q$1005))&gt;0,SUMPRODUCT(MAX(($B$6:$B$1005=B337)*($Q$6:$Q$1005&lt;Q337)*($E$6:$E$1005="ОК")*$Q$6:$Q$1005))+1,INT('Номенклатура'!$C$2)))</f>
        <v/>
      </c>
      <c r="P337" s="18" t="str">
        <f>IF(E337&lt;&gt;"ОК","",-(SUMIFS('Движения'!$F$6:$F$5005,'Движения'!$B$6:$B$5005,B337,'Движения'!$C$6:$C$5005,"Расход",'Движения'!$A$6:$A$5005,"&gt;="&amp;O337,'Движения'!$A$6:$A$5005,"&lt;"&amp;(Q337+1))+SUMIFS('Движения'!$F$6:$F$5005,'Движения'!$B$6:$B$5005,B337,'Движения'!$C$6:$C$5005,"Списание",'Движения'!$A$6:$A$5005,"&gt;="&amp;O337,'Движения'!$A$6:$A$5005,"&lt;"&amp;(Q337+1))))</f>
        <v/>
      </c>
      <c r="Q337" s="18" t="str">
        <f>IF(ISNUMBER(A337),INT(A337),0)</f>
        <v/>
      </c>
    </row>
    <row r="338" spans="1:17" x14ac:dyDescent="0.25">
      <c r="A338" s="16"/>
      <c r="B338" s="13"/>
      <c r="C338" s="14"/>
      <c r="D338" s="13"/>
      <c r="E338" s="15" t="str">
        <f>IF(COUNTA(A338:D338)=0,"",IF(NOT(ISNUMBER(A338)),"Укажите дату",IF(B338="","Укажите код",IF(NOT(AND(ISTEXT(B338),LEN(B338)&gt;0,LEN(B338)&lt;=30,ISNUMBER(FIND(LEFT(B338,1),"ABCDEFGHIJKLMNOPQRSTUVWXYZ")),SUMPRODUCT((MID(B338,{1,2,3,4,5,6,7,8,9,10,11,12,13,14,15,16,17,18,19,20,21,22,23,24,25,26,27,28,29,30},1)&lt;&gt;"")*ISERROR(FIND(MID(B338,{1,2,3,4,5,6,7,8,9,10,11,12,13,14,15,16,17,18,19,20,21,22,23,24,25,26,27,28,29,30},1),"ABCDEFGHIJKLMNOPQRSTUVWXYZ0123456789-_")))=0,ISERROR(VALUE(B338)))),"Недопустимый код: только латинские буквы A-Z в верхнем регистре, цифры, - и _; начало с буквы, до 30 символов (например MILK-001)",IF(SUMPRODUCT(--EXACT('Номенклатура'!$A$6:$A$205,B338))=0,"Код не найден",IF(SUMPRODUCT(--EXACT('Номенклатура'!$A$6:$A$205,B338))&gt;1,"Код повторяется в номенклатуре",IF(NOT(ISNUMBER(C338)),"Укажите фактическое количество",IF(C338&lt;0,"Факт не может быть меньше нуля",IF(NOT(ISNUMBER('Номенклатура'!$C$2)),"Укажите дату начала учёта",IF(Q338&lt;INT('Номенклатура'!$C$2),"Дата раньше начала учёта","ОК"))))))))))</f>
        <v/>
      </c>
      <c r="F338" s="15" t="str">
        <f>IF(E338&lt;&gt;"ОК","",INDEX('Номенклатура'!$B$6:$B$205,SUMPRODUCT(EXACT('Номенклатура'!$A$6:$A$205,B338)*(ROW('Номенклатура'!$A$6:$A$205)-5)))&amp;"")</f>
        <v/>
      </c>
      <c r="G338" s="17" t="str">
        <f>IF(E338&lt;&gt;"ОК","",INDEX('Номенклатура'!$D$6:$D$205,SUMPRODUCT(EXACT('Номенклатура'!$A$6:$A$205,B338)*(ROW('Номенклатура'!$A$6:$A$205)-5)))&amp;"")</f>
        <v/>
      </c>
      <c r="H338" s="18" t="str">
        <f>IF(E338&lt;&gt;"ОК","",ROUND(N(INDEX('Номенклатура'!$F$6:$F$205,SUMPRODUCT(EXACT('Номенклатура'!$A$6:$A$205,B338)*(ROW('Номенклатура'!$A$6:$A$205)-5))))+SUMIFS('Движения'!$F$6:$F$5005,'Движения'!$B$6:$B$5005,B338,'Движения'!$A$6:$A$5005,"&lt;"&amp;(Q338+1))-SUMIFS('Движения'!$F$6:$F$5005,'Движения'!$B$6:$B$5005,B338,'Движения'!$C$6:$C$5005,"Корректировка остатка",'Движения'!$A$6:$A$5005,"&gt;="&amp;Q338,'Движения'!$A$6:$A$5005,"&lt;"&amp;(Q338+1)),6))</f>
        <v/>
      </c>
      <c r="I338" s="18" t="str">
        <f>IF(E338&lt;&gt;"ОК","",ROUND(C338-H338,6))</f>
        <v/>
      </c>
      <c r="J338" s="21" t="str">
        <f>IF(E338&lt;&gt;"ОК","",IF(P338&gt;0,ABS(I338)/P338,"нет базы"))</f>
        <v/>
      </c>
      <c r="K338" s="17" t="str">
        <f>IF(E338&lt;&gt;"ОК","",IF(I338&lt;0,"Недостача",IF(I338&gt;0,"Излишек","Совпадает")))</f>
        <v/>
      </c>
      <c r="L338" s="18" t="str">
        <f>IF(E338&lt;&gt;"ОК","",ROUND(SUMIFS('Движения'!$F$6:$F$5005,'Движения'!$B$6:$B$5005,B338,'Движения'!$C$6:$C$5005,"Корректировка остатка",'Движения'!$A$6:$A$5005,"&gt;="&amp;Q338,'Движения'!$A$6:$A$5005,"&lt;"&amp;(Q338+1)),6))</f>
        <v/>
      </c>
      <c r="M338" s="18" t="str">
        <f>IF(E338&lt;&gt;"ОК","",ROUND(I338-L338,6))</f>
        <v/>
      </c>
      <c r="N338" s="15" t="str">
        <f>IF(E338&lt;&gt;"ОК","",IF(AND(I338=0,L338=0),"Корректировка не нужна",IF(M338=0,"Корректировка внесена",IF(L338=0,"Внесите корректировку на "&amp;DAY(Q338)&amp;"."&amp;MONTH(Q338)&amp;"."&amp;YEAR(Q338)&amp;": "&amp;IF(M338&gt;0,"+","")&amp;M338&amp;" "&amp;G338,"Проверьте корректировки: внесено "&amp;L338&amp;", нужно "&amp;I338&amp;" "&amp;G338))))</f>
        <v/>
      </c>
      <c r="O338" s="22" t="str">
        <f>IF(E338&lt;&gt;"ОК","",IF(SUMPRODUCT(MAX(($B$6:$B$1005=B338)*($Q$6:$Q$1005&lt;Q338)*($E$6:$E$1005="ОК")*$Q$6:$Q$1005))&gt;0,SUMPRODUCT(MAX(($B$6:$B$1005=B338)*($Q$6:$Q$1005&lt;Q338)*($E$6:$E$1005="ОК")*$Q$6:$Q$1005))+1,INT('Номенклатура'!$C$2)))</f>
        <v/>
      </c>
      <c r="P338" s="18" t="str">
        <f>IF(E338&lt;&gt;"ОК","",-(SUMIFS('Движения'!$F$6:$F$5005,'Движения'!$B$6:$B$5005,B338,'Движения'!$C$6:$C$5005,"Расход",'Движения'!$A$6:$A$5005,"&gt;="&amp;O338,'Движения'!$A$6:$A$5005,"&lt;"&amp;(Q338+1))+SUMIFS('Движения'!$F$6:$F$5005,'Движения'!$B$6:$B$5005,B338,'Движения'!$C$6:$C$5005,"Списание",'Движения'!$A$6:$A$5005,"&gt;="&amp;O338,'Движения'!$A$6:$A$5005,"&lt;"&amp;(Q338+1))))</f>
        <v/>
      </c>
      <c r="Q338" s="18" t="str">
        <f>IF(ISNUMBER(A338),INT(A338),0)</f>
        <v/>
      </c>
    </row>
    <row r="339" spans="1:17" x14ac:dyDescent="0.25">
      <c r="A339" s="16"/>
      <c r="B339" s="13"/>
      <c r="C339" s="14"/>
      <c r="D339" s="13"/>
      <c r="E339" s="15" t="str">
        <f>IF(COUNTA(A339:D339)=0,"",IF(NOT(ISNUMBER(A339)),"Укажите дату",IF(B339="","Укажите код",IF(NOT(AND(ISTEXT(B339),LEN(B339)&gt;0,LEN(B339)&lt;=30,ISNUMBER(FIND(LEFT(B339,1),"ABCDEFGHIJKLMNOPQRSTUVWXYZ")),SUMPRODUCT((MID(B339,{1,2,3,4,5,6,7,8,9,10,11,12,13,14,15,16,17,18,19,20,21,22,23,24,25,26,27,28,29,30},1)&lt;&gt;"")*ISERROR(FIND(MID(B339,{1,2,3,4,5,6,7,8,9,10,11,12,13,14,15,16,17,18,19,20,21,22,23,24,25,26,27,28,29,30},1),"ABCDEFGHIJKLMNOPQRSTUVWXYZ0123456789-_")))=0,ISERROR(VALUE(B339)))),"Недопустимый код: только латинские буквы A-Z в верхнем регистре, цифры, - и _; начало с буквы, до 30 символов (например MILK-001)",IF(SUMPRODUCT(--EXACT('Номенклатура'!$A$6:$A$205,B339))=0,"Код не найден",IF(SUMPRODUCT(--EXACT('Номенклатура'!$A$6:$A$205,B339))&gt;1,"Код повторяется в номенклатуре",IF(NOT(ISNUMBER(C339)),"Укажите фактическое количество",IF(C339&lt;0,"Факт не может быть меньше нуля",IF(NOT(ISNUMBER('Номенклатура'!$C$2)),"Укажите дату начала учёта",IF(Q339&lt;INT('Номенклатура'!$C$2),"Дата раньше начала учёта","ОК"))))))))))</f>
        <v/>
      </c>
      <c r="F339" s="15" t="str">
        <f>IF(E339&lt;&gt;"ОК","",INDEX('Номенклатура'!$B$6:$B$205,SUMPRODUCT(EXACT('Номенклатура'!$A$6:$A$205,B339)*(ROW('Номенклатура'!$A$6:$A$205)-5)))&amp;"")</f>
        <v/>
      </c>
      <c r="G339" s="17" t="str">
        <f>IF(E339&lt;&gt;"ОК","",INDEX('Номенклатура'!$D$6:$D$205,SUMPRODUCT(EXACT('Номенклатура'!$A$6:$A$205,B339)*(ROW('Номенклатура'!$A$6:$A$205)-5)))&amp;"")</f>
        <v/>
      </c>
      <c r="H339" s="18" t="str">
        <f>IF(E339&lt;&gt;"ОК","",ROUND(N(INDEX('Номенклатура'!$F$6:$F$205,SUMPRODUCT(EXACT('Номенклатура'!$A$6:$A$205,B339)*(ROW('Номенклатура'!$A$6:$A$205)-5))))+SUMIFS('Движения'!$F$6:$F$5005,'Движения'!$B$6:$B$5005,B339,'Движения'!$A$6:$A$5005,"&lt;"&amp;(Q339+1))-SUMIFS('Движения'!$F$6:$F$5005,'Движения'!$B$6:$B$5005,B339,'Движения'!$C$6:$C$5005,"Корректировка остатка",'Движения'!$A$6:$A$5005,"&gt;="&amp;Q339,'Движения'!$A$6:$A$5005,"&lt;"&amp;(Q339+1)),6))</f>
        <v/>
      </c>
      <c r="I339" s="18" t="str">
        <f>IF(E339&lt;&gt;"ОК","",ROUND(C339-H339,6))</f>
        <v/>
      </c>
      <c r="J339" s="21" t="str">
        <f>IF(E339&lt;&gt;"ОК","",IF(P339&gt;0,ABS(I339)/P339,"нет базы"))</f>
        <v/>
      </c>
      <c r="K339" s="17" t="str">
        <f>IF(E339&lt;&gt;"ОК","",IF(I339&lt;0,"Недостача",IF(I339&gt;0,"Излишек","Совпадает")))</f>
        <v/>
      </c>
      <c r="L339" s="18" t="str">
        <f>IF(E339&lt;&gt;"ОК","",ROUND(SUMIFS('Движения'!$F$6:$F$5005,'Движения'!$B$6:$B$5005,B339,'Движения'!$C$6:$C$5005,"Корректировка остатка",'Движения'!$A$6:$A$5005,"&gt;="&amp;Q339,'Движения'!$A$6:$A$5005,"&lt;"&amp;(Q339+1)),6))</f>
        <v/>
      </c>
      <c r="M339" s="18" t="str">
        <f>IF(E339&lt;&gt;"ОК","",ROUND(I339-L339,6))</f>
        <v/>
      </c>
      <c r="N339" s="15" t="str">
        <f>IF(E339&lt;&gt;"ОК","",IF(AND(I339=0,L339=0),"Корректировка не нужна",IF(M339=0,"Корректировка внесена",IF(L339=0,"Внесите корректировку на "&amp;DAY(Q339)&amp;"."&amp;MONTH(Q339)&amp;"."&amp;YEAR(Q339)&amp;": "&amp;IF(M339&gt;0,"+","")&amp;M339&amp;" "&amp;G339,"Проверьте корректировки: внесено "&amp;L339&amp;", нужно "&amp;I339&amp;" "&amp;G339))))</f>
        <v/>
      </c>
      <c r="O339" s="22" t="str">
        <f>IF(E339&lt;&gt;"ОК","",IF(SUMPRODUCT(MAX(($B$6:$B$1005=B339)*($Q$6:$Q$1005&lt;Q339)*($E$6:$E$1005="ОК")*$Q$6:$Q$1005))&gt;0,SUMPRODUCT(MAX(($B$6:$B$1005=B339)*($Q$6:$Q$1005&lt;Q339)*($E$6:$E$1005="ОК")*$Q$6:$Q$1005))+1,INT('Номенклатура'!$C$2)))</f>
        <v/>
      </c>
      <c r="P339" s="18" t="str">
        <f>IF(E339&lt;&gt;"ОК","",-(SUMIFS('Движения'!$F$6:$F$5005,'Движения'!$B$6:$B$5005,B339,'Движения'!$C$6:$C$5005,"Расход",'Движения'!$A$6:$A$5005,"&gt;="&amp;O339,'Движения'!$A$6:$A$5005,"&lt;"&amp;(Q339+1))+SUMIFS('Движения'!$F$6:$F$5005,'Движения'!$B$6:$B$5005,B339,'Движения'!$C$6:$C$5005,"Списание",'Движения'!$A$6:$A$5005,"&gt;="&amp;O339,'Движения'!$A$6:$A$5005,"&lt;"&amp;(Q339+1))))</f>
        <v/>
      </c>
      <c r="Q339" s="18" t="str">
        <f>IF(ISNUMBER(A339),INT(A339),0)</f>
        <v/>
      </c>
    </row>
    <row r="340" spans="1:17" x14ac:dyDescent="0.25">
      <c r="A340" s="16"/>
      <c r="B340" s="13"/>
      <c r="C340" s="14"/>
      <c r="D340" s="13"/>
      <c r="E340" s="15" t="str">
        <f>IF(COUNTA(A340:D340)=0,"",IF(NOT(ISNUMBER(A340)),"Укажите дату",IF(B340="","Укажите код",IF(NOT(AND(ISTEXT(B340),LEN(B340)&gt;0,LEN(B340)&lt;=30,ISNUMBER(FIND(LEFT(B340,1),"ABCDEFGHIJKLMNOPQRSTUVWXYZ")),SUMPRODUCT((MID(B340,{1,2,3,4,5,6,7,8,9,10,11,12,13,14,15,16,17,18,19,20,21,22,23,24,25,26,27,28,29,30},1)&lt;&gt;"")*ISERROR(FIND(MID(B340,{1,2,3,4,5,6,7,8,9,10,11,12,13,14,15,16,17,18,19,20,21,22,23,24,25,26,27,28,29,30},1),"ABCDEFGHIJKLMNOPQRSTUVWXYZ0123456789-_")))=0,ISERROR(VALUE(B340)))),"Недопустимый код: только латинские буквы A-Z в верхнем регистре, цифры, - и _; начало с буквы, до 30 символов (например MILK-001)",IF(SUMPRODUCT(--EXACT('Номенклатура'!$A$6:$A$205,B340))=0,"Код не найден",IF(SUMPRODUCT(--EXACT('Номенклатура'!$A$6:$A$205,B340))&gt;1,"Код повторяется в номенклатуре",IF(NOT(ISNUMBER(C340)),"Укажите фактическое количество",IF(C340&lt;0,"Факт не может быть меньше нуля",IF(NOT(ISNUMBER('Номенклатура'!$C$2)),"Укажите дату начала учёта",IF(Q340&lt;INT('Номенклатура'!$C$2),"Дата раньше начала учёта","ОК"))))))))))</f>
        <v/>
      </c>
      <c r="F340" s="15" t="str">
        <f>IF(E340&lt;&gt;"ОК","",INDEX('Номенклатура'!$B$6:$B$205,SUMPRODUCT(EXACT('Номенклатура'!$A$6:$A$205,B340)*(ROW('Номенклатура'!$A$6:$A$205)-5)))&amp;"")</f>
        <v/>
      </c>
      <c r="G340" s="17" t="str">
        <f>IF(E340&lt;&gt;"ОК","",INDEX('Номенклатура'!$D$6:$D$205,SUMPRODUCT(EXACT('Номенклатура'!$A$6:$A$205,B340)*(ROW('Номенклатура'!$A$6:$A$205)-5)))&amp;"")</f>
        <v/>
      </c>
      <c r="H340" s="18" t="str">
        <f>IF(E340&lt;&gt;"ОК","",ROUND(N(INDEX('Номенклатура'!$F$6:$F$205,SUMPRODUCT(EXACT('Номенклатура'!$A$6:$A$205,B340)*(ROW('Номенклатура'!$A$6:$A$205)-5))))+SUMIFS('Движения'!$F$6:$F$5005,'Движения'!$B$6:$B$5005,B340,'Движения'!$A$6:$A$5005,"&lt;"&amp;(Q340+1))-SUMIFS('Движения'!$F$6:$F$5005,'Движения'!$B$6:$B$5005,B340,'Движения'!$C$6:$C$5005,"Корректировка остатка",'Движения'!$A$6:$A$5005,"&gt;="&amp;Q340,'Движения'!$A$6:$A$5005,"&lt;"&amp;(Q340+1)),6))</f>
        <v/>
      </c>
      <c r="I340" s="18" t="str">
        <f>IF(E340&lt;&gt;"ОК","",ROUND(C340-H340,6))</f>
        <v/>
      </c>
      <c r="J340" s="21" t="str">
        <f>IF(E340&lt;&gt;"ОК","",IF(P340&gt;0,ABS(I340)/P340,"нет базы"))</f>
        <v/>
      </c>
      <c r="K340" s="17" t="str">
        <f>IF(E340&lt;&gt;"ОК","",IF(I340&lt;0,"Недостача",IF(I340&gt;0,"Излишек","Совпадает")))</f>
        <v/>
      </c>
      <c r="L340" s="18" t="str">
        <f>IF(E340&lt;&gt;"ОК","",ROUND(SUMIFS('Движения'!$F$6:$F$5005,'Движения'!$B$6:$B$5005,B340,'Движения'!$C$6:$C$5005,"Корректировка остатка",'Движения'!$A$6:$A$5005,"&gt;="&amp;Q340,'Движения'!$A$6:$A$5005,"&lt;"&amp;(Q340+1)),6))</f>
        <v/>
      </c>
      <c r="M340" s="18" t="str">
        <f>IF(E340&lt;&gt;"ОК","",ROUND(I340-L340,6))</f>
        <v/>
      </c>
      <c r="N340" s="15" t="str">
        <f>IF(E340&lt;&gt;"ОК","",IF(AND(I340=0,L340=0),"Корректировка не нужна",IF(M340=0,"Корректировка внесена",IF(L340=0,"Внесите корректировку на "&amp;DAY(Q340)&amp;"."&amp;MONTH(Q340)&amp;"."&amp;YEAR(Q340)&amp;": "&amp;IF(M340&gt;0,"+","")&amp;M340&amp;" "&amp;G340,"Проверьте корректировки: внесено "&amp;L340&amp;", нужно "&amp;I340&amp;" "&amp;G340))))</f>
        <v/>
      </c>
      <c r="O340" s="22" t="str">
        <f>IF(E340&lt;&gt;"ОК","",IF(SUMPRODUCT(MAX(($B$6:$B$1005=B340)*($Q$6:$Q$1005&lt;Q340)*($E$6:$E$1005="ОК")*$Q$6:$Q$1005))&gt;0,SUMPRODUCT(MAX(($B$6:$B$1005=B340)*($Q$6:$Q$1005&lt;Q340)*($E$6:$E$1005="ОК")*$Q$6:$Q$1005))+1,INT('Номенклатура'!$C$2)))</f>
        <v/>
      </c>
      <c r="P340" s="18" t="str">
        <f>IF(E340&lt;&gt;"ОК","",-(SUMIFS('Движения'!$F$6:$F$5005,'Движения'!$B$6:$B$5005,B340,'Движения'!$C$6:$C$5005,"Расход",'Движения'!$A$6:$A$5005,"&gt;="&amp;O340,'Движения'!$A$6:$A$5005,"&lt;"&amp;(Q340+1))+SUMIFS('Движения'!$F$6:$F$5005,'Движения'!$B$6:$B$5005,B340,'Движения'!$C$6:$C$5005,"Списание",'Движения'!$A$6:$A$5005,"&gt;="&amp;O340,'Движения'!$A$6:$A$5005,"&lt;"&amp;(Q340+1))))</f>
        <v/>
      </c>
      <c r="Q340" s="18" t="str">
        <f>IF(ISNUMBER(A340),INT(A340),0)</f>
        <v/>
      </c>
    </row>
    <row r="341" spans="1:17" x14ac:dyDescent="0.25">
      <c r="A341" s="16"/>
      <c r="B341" s="13"/>
      <c r="C341" s="14"/>
      <c r="D341" s="13"/>
      <c r="E341" s="15" t="str">
        <f>IF(COUNTA(A341:D341)=0,"",IF(NOT(ISNUMBER(A341)),"Укажите дату",IF(B341="","Укажите код",IF(NOT(AND(ISTEXT(B341),LEN(B341)&gt;0,LEN(B341)&lt;=30,ISNUMBER(FIND(LEFT(B341,1),"ABCDEFGHIJKLMNOPQRSTUVWXYZ")),SUMPRODUCT((MID(B341,{1,2,3,4,5,6,7,8,9,10,11,12,13,14,15,16,17,18,19,20,21,22,23,24,25,26,27,28,29,30},1)&lt;&gt;"")*ISERROR(FIND(MID(B341,{1,2,3,4,5,6,7,8,9,10,11,12,13,14,15,16,17,18,19,20,21,22,23,24,25,26,27,28,29,30},1),"ABCDEFGHIJKLMNOPQRSTUVWXYZ0123456789-_")))=0,ISERROR(VALUE(B341)))),"Недопустимый код: только латинские буквы A-Z в верхнем регистре, цифры, - и _; начало с буквы, до 30 символов (например MILK-001)",IF(SUMPRODUCT(--EXACT('Номенклатура'!$A$6:$A$205,B341))=0,"Код не найден",IF(SUMPRODUCT(--EXACT('Номенклатура'!$A$6:$A$205,B341))&gt;1,"Код повторяется в номенклатуре",IF(NOT(ISNUMBER(C341)),"Укажите фактическое количество",IF(C341&lt;0,"Факт не может быть меньше нуля",IF(NOT(ISNUMBER('Номенклатура'!$C$2)),"Укажите дату начала учёта",IF(Q341&lt;INT('Номенклатура'!$C$2),"Дата раньше начала учёта","ОК"))))))))))</f>
        <v/>
      </c>
      <c r="F341" s="15" t="str">
        <f>IF(E341&lt;&gt;"ОК","",INDEX('Номенклатура'!$B$6:$B$205,SUMPRODUCT(EXACT('Номенклатура'!$A$6:$A$205,B341)*(ROW('Номенклатура'!$A$6:$A$205)-5)))&amp;"")</f>
        <v/>
      </c>
      <c r="G341" s="17" t="str">
        <f>IF(E341&lt;&gt;"ОК","",INDEX('Номенклатура'!$D$6:$D$205,SUMPRODUCT(EXACT('Номенклатура'!$A$6:$A$205,B341)*(ROW('Номенклатура'!$A$6:$A$205)-5)))&amp;"")</f>
        <v/>
      </c>
      <c r="H341" s="18" t="str">
        <f>IF(E341&lt;&gt;"ОК","",ROUND(N(INDEX('Номенклатура'!$F$6:$F$205,SUMPRODUCT(EXACT('Номенклатура'!$A$6:$A$205,B341)*(ROW('Номенклатура'!$A$6:$A$205)-5))))+SUMIFS('Движения'!$F$6:$F$5005,'Движения'!$B$6:$B$5005,B341,'Движения'!$A$6:$A$5005,"&lt;"&amp;(Q341+1))-SUMIFS('Движения'!$F$6:$F$5005,'Движения'!$B$6:$B$5005,B341,'Движения'!$C$6:$C$5005,"Корректировка остатка",'Движения'!$A$6:$A$5005,"&gt;="&amp;Q341,'Движения'!$A$6:$A$5005,"&lt;"&amp;(Q341+1)),6))</f>
        <v/>
      </c>
      <c r="I341" s="18" t="str">
        <f>IF(E341&lt;&gt;"ОК","",ROUND(C341-H341,6))</f>
        <v/>
      </c>
      <c r="J341" s="21" t="str">
        <f>IF(E341&lt;&gt;"ОК","",IF(P341&gt;0,ABS(I341)/P341,"нет базы"))</f>
        <v/>
      </c>
      <c r="K341" s="17" t="str">
        <f>IF(E341&lt;&gt;"ОК","",IF(I341&lt;0,"Недостача",IF(I341&gt;0,"Излишек","Совпадает")))</f>
        <v/>
      </c>
      <c r="L341" s="18" t="str">
        <f>IF(E341&lt;&gt;"ОК","",ROUND(SUMIFS('Движения'!$F$6:$F$5005,'Движения'!$B$6:$B$5005,B341,'Движения'!$C$6:$C$5005,"Корректировка остатка",'Движения'!$A$6:$A$5005,"&gt;="&amp;Q341,'Движения'!$A$6:$A$5005,"&lt;"&amp;(Q341+1)),6))</f>
        <v/>
      </c>
      <c r="M341" s="18" t="str">
        <f>IF(E341&lt;&gt;"ОК","",ROUND(I341-L341,6))</f>
        <v/>
      </c>
      <c r="N341" s="15" t="str">
        <f>IF(E341&lt;&gt;"ОК","",IF(AND(I341=0,L341=0),"Корректировка не нужна",IF(M341=0,"Корректировка внесена",IF(L341=0,"Внесите корректировку на "&amp;DAY(Q341)&amp;"."&amp;MONTH(Q341)&amp;"."&amp;YEAR(Q341)&amp;": "&amp;IF(M341&gt;0,"+","")&amp;M341&amp;" "&amp;G341,"Проверьте корректировки: внесено "&amp;L341&amp;", нужно "&amp;I341&amp;" "&amp;G341))))</f>
        <v/>
      </c>
      <c r="O341" s="22" t="str">
        <f>IF(E341&lt;&gt;"ОК","",IF(SUMPRODUCT(MAX(($B$6:$B$1005=B341)*($Q$6:$Q$1005&lt;Q341)*($E$6:$E$1005="ОК")*$Q$6:$Q$1005))&gt;0,SUMPRODUCT(MAX(($B$6:$B$1005=B341)*($Q$6:$Q$1005&lt;Q341)*($E$6:$E$1005="ОК")*$Q$6:$Q$1005))+1,INT('Номенклатура'!$C$2)))</f>
        <v/>
      </c>
      <c r="P341" s="18" t="str">
        <f>IF(E341&lt;&gt;"ОК","",-(SUMIFS('Движения'!$F$6:$F$5005,'Движения'!$B$6:$B$5005,B341,'Движения'!$C$6:$C$5005,"Расход",'Движения'!$A$6:$A$5005,"&gt;="&amp;O341,'Движения'!$A$6:$A$5005,"&lt;"&amp;(Q341+1))+SUMIFS('Движения'!$F$6:$F$5005,'Движения'!$B$6:$B$5005,B341,'Движения'!$C$6:$C$5005,"Списание",'Движения'!$A$6:$A$5005,"&gt;="&amp;O341,'Движения'!$A$6:$A$5005,"&lt;"&amp;(Q341+1))))</f>
        <v/>
      </c>
      <c r="Q341" s="18" t="str">
        <f>IF(ISNUMBER(A341),INT(A341),0)</f>
        <v/>
      </c>
    </row>
    <row r="342" spans="1:17" x14ac:dyDescent="0.25">
      <c r="A342" s="16"/>
      <c r="B342" s="13"/>
      <c r="C342" s="14"/>
      <c r="D342" s="13"/>
      <c r="E342" s="15" t="str">
        <f>IF(COUNTA(A342:D342)=0,"",IF(NOT(ISNUMBER(A342)),"Укажите дату",IF(B342="","Укажите код",IF(NOT(AND(ISTEXT(B342),LEN(B342)&gt;0,LEN(B342)&lt;=30,ISNUMBER(FIND(LEFT(B342,1),"ABCDEFGHIJKLMNOPQRSTUVWXYZ")),SUMPRODUCT((MID(B342,{1,2,3,4,5,6,7,8,9,10,11,12,13,14,15,16,17,18,19,20,21,22,23,24,25,26,27,28,29,30},1)&lt;&gt;"")*ISERROR(FIND(MID(B342,{1,2,3,4,5,6,7,8,9,10,11,12,13,14,15,16,17,18,19,20,21,22,23,24,25,26,27,28,29,30},1),"ABCDEFGHIJKLMNOPQRSTUVWXYZ0123456789-_")))=0,ISERROR(VALUE(B342)))),"Недопустимый код: только латинские буквы A-Z в верхнем регистре, цифры, - и _; начало с буквы, до 30 символов (например MILK-001)",IF(SUMPRODUCT(--EXACT('Номенклатура'!$A$6:$A$205,B342))=0,"Код не найден",IF(SUMPRODUCT(--EXACT('Номенклатура'!$A$6:$A$205,B342))&gt;1,"Код повторяется в номенклатуре",IF(NOT(ISNUMBER(C342)),"Укажите фактическое количество",IF(C342&lt;0,"Факт не может быть меньше нуля",IF(NOT(ISNUMBER('Номенклатура'!$C$2)),"Укажите дату начала учёта",IF(Q342&lt;INT('Номенклатура'!$C$2),"Дата раньше начала учёта","ОК"))))))))))</f>
        <v/>
      </c>
      <c r="F342" s="15" t="str">
        <f>IF(E342&lt;&gt;"ОК","",INDEX('Номенклатура'!$B$6:$B$205,SUMPRODUCT(EXACT('Номенклатура'!$A$6:$A$205,B342)*(ROW('Номенклатура'!$A$6:$A$205)-5)))&amp;"")</f>
        <v/>
      </c>
      <c r="G342" s="17" t="str">
        <f>IF(E342&lt;&gt;"ОК","",INDEX('Номенклатура'!$D$6:$D$205,SUMPRODUCT(EXACT('Номенклатура'!$A$6:$A$205,B342)*(ROW('Номенклатура'!$A$6:$A$205)-5)))&amp;"")</f>
        <v/>
      </c>
      <c r="H342" s="18" t="str">
        <f>IF(E342&lt;&gt;"ОК","",ROUND(N(INDEX('Номенклатура'!$F$6:$F$205,SUMPRODUCT(EXACT('Номенклатура'!$A$6:$A$205,B342)*(ROW('Номенклатура'!$A$6:$A$205)-5))))+SUMIFS('Движения'!$F$6:$F$5005,'Движения'!$B$6:$B$5005,B342,'Движения'!$A$6:$A$5005,"&lt;"&amp;(Q342+1))-SUMIFS('Движения'!$F$6:$F$5005,'Движения'!$B$6:$B$5005,B342,'Движения'!$C$6:$C$5005,"Корректировка остатка",'Движения'!$A$6:$A$5005,"&gt;="&amp;Q342,'Движения'!$A$6:$A$5005,"&lt;"&amp;(Q342+1)),6))</f>
        <v/>
      </c>
      <c r="I342" s="18" t="str">
        <f>IF(E342&lt;&gt;"ОК","",ROUND(C342-H342,6))</f>
        <v/>
      </c>
      <c r="J342" s="21" t="str">
        <f>IF(E342&lt;&gt;"ОК","",IF(P342&gt;0,ABS(I342)/P342,"нет базы"))</f>
        <v/>
      </c>
      <c r="K342" s="17" t="str">
        <f>IF(E342&lt;&gt;"ОК","",IF(I342&lt;0,"Недостача",IF(I342&gt;0,"Излишек","Совпадает")))</f>
        <v/>
      </c>
      <c r="L342" s="18" t="str">
        <f>IF(E342&lt;&gt;"ОК","",ROUND(SUMIFS('Движения'!$F$6:$F$5005,'Движения'!$B$6:$B$5005,B342,'Движения'!$C$6:$C$5005,"Корректировка остатка",'Движения'!$A$6:$A$5005,"&gt;="&amp;Q342,'Движения'!$A$6:$A$5005,"&lt;"&amp;(Q342+1)),6))</f>
        <v/>
      </c>
      <c r="M342" s="18" t="str">
        <f>IF(E342&lt;&gt;"ОК","",ROUND(I342-L342,6))</f>
        <v/>
      </c>
      <c r="N342" s="15" t="str">
        <f>IF(E342&lt;&gt;"ОК","",IF(AND(I342=0,L342=0),"Корректировка не нужна",IF(M342=0,"Корректировка внесена",IF(L342=0,"Внесите корректировку на "&amp;DAY(Q342)&amp;"."&amp;MONTH(Q342)&amp;"."&amp;YEAR(Q342)&amp;": "&amp;IF(M342&gt;0,"+","")&amp;M342&amp;" "&amp;G342,"Проверьте корректировки: внесено "&amp;L342&amp;", нужно "&amp;I342&amp;" "&amp;G342))))</f>
        <v/>
      </c>
      <c r="O342" s="22" t="str">
        <f>IF(E342&lt;&gt;"ОК","",IF(SUMPRODUCT(MAX(($B$6:$B$1005=B342)*($Q$6:$Q$1005&lt;Q342)*($E$6:$E$1005="ОК")*$Q$6:$Q$1005))&gt;0,SUMPRODUCT(MAX(($B$6:$B$1005=B342)*($Q$6:$Q$1005&lt;Q342)*($E$6:$E$1005="ОК")*$Q$6:$Q$1005))+1,INT('Номенклатура'!$C$2)))</f>
        <v/>
      </c>
      <c r="P342" s="18" t="str">
        <f>IF(E342&lt;&gt;"ОК","",-(SUMIFS('Движения'!$F$6:$F$5005,'Движения'!$B$6:$B$5005,B342,'Движения'!$C$6:$C$5005,"Расход",'Движения'!$A$6:$A$5005,"&gt;="&amp;O342,'Движения'!$A$6:$A$5005,"&lt;"&amp;(Q342+1))+SUMIFS('Движения'!$F$6:$F$5005,'Движения'!$B$6:$B$5005,B342,'Движения'!$C$6:$C$5005,"Списание",'Движения'!$A$6:$A$5005,"&gt;="&amp;O342,'Движения'!$A$6:$A$5005,"&lt;"&amp;(Q342+1))))</f>
        <v/>
      </c>
      <c r="Q342" s="18" t="str">
        <f>IF(ISNUMBER(A342),INT(A342),0)</f>
        <v/>
      </c>
    </row>
    <row r="343" spans="1:17" x14ac:dyDescent="0.25">
      <c r="A343" s="16"/>
      <c r="B343" s="13"/>
      <c r="C343" s="14"/>
      <c r="D343" s="13"/>
      <c r="E343" s="15" t="str">
        <f>IF(COUNTA(A343:D343)=0,"",IF(NOT(ISNUMBER(A343)),"Укажите дату",IF(B343="","Укажите код",IF(NOT(AND(ISTEXT(B343),LEN(B343)&gt;0,LEN(B343)&lt;=30,ISNUMBER(FIND(LEFT(B343,1),"ABCDEFGHIJKLMNOPQRSTUVWXYZ")),SUMPRODUCT((MID(B343,{1,2,3,4,5,6,7,8,9,10,11,12,13,14,15,16,17,18,19,20,21,22,23,24,25,26,27,28,29,30},1)&lt;&gt;"")*ISERROR(FIND(MID(B343,{1,2,3,4,5,6,7,8,9,10,11,12,13,14,15,16,17,18,19,20,21,22,23,24,25,26,27,28,29,30},1),"ABCDEFGHIJKLMNOPQRSTUVWXYZ0123456789-_")))=0,ISERROR(VALUE(B343)))),"Недопустимый код: только латинские буквы A-Z в верхнем регистре, цифры, - и _; начало с буквы, до 30 символов (например MILK-001)",IF(SUMPRODUCT(--EXACT('Номенклатура'!$A$6:$A$205,B343))=0,"Код не найден",IF(SUMPRODUCT(--EXACT('Номенклатура'!$A$6:$A$205,B343))&gt;1,"Код повторяется в номенклатуре",IF(NOT(ISNUMBER(C343)),"Укажите фактическое количество",IF(C343&lt;0,"Факт не может быть меньше нуля",IF(NOT(ISNUMBER('Номенклатура'!$C$2)),"Укажите дату начала учёта",IF(Q343&lt;INT('Номенклатура'!$C$2),"Дата раньше начала учёта","ОК"))))))))))</f>
        <v/>
      </c>
      <c r="F343" s="15" t="str">
        <f>IF(E343&lt;&gt;"ОК","",INDEX('Номенклатура'!$B$6:$B$205,SUMPRODUCT(EXACT('Номенклатура'!$A$6:$A$205,B343)*(ROW('Номенклатура'!$A$6:$A$205)-5)))&amp;"")</f>
        <v/>
      </c>
      <c r="G343" s="17" t="str">
        <f>IF(E343&lt;&gt;"ОК","",INDEX('Номенклатура'!$D$6:$D$205,SUMPRODUCT(EXACT('Номенклатура'!$A$6:$A$205,B343)*(ROW('Номенклатура'!$A$6:$A$205)-5)))&amp;"")</f>
        <v/>
      </c>
      <c r="H343" s="18" t="str">
        <f>IF(E343&lt;&gt;"ОК","",ROUND(N(INDEX('Номенклатура'!$F$6:$F$205,SUMPRODUCT(EXACT('Номенклатура'!$A$6:$A$205,B343)*(ROW('Номенклатура'!$A$6:$A$205)-5))))+SUMIFS('Движения'!$F$6:$F$5005,'Движения'!$B$6:$B$5005,B343,'Движения'!$A$6:$A$5005,"&lt;"&amp;(Q343+1))-SUMIFS('Движения'!$F$6:$F$5005,'Движения'!$B$6:$B$5005,B343,'Движения'!$C$6:$C$5005,"Корректировка остатка",'Движения'!$A$6:$A$5005,"&gt;="&amp;Q343,'Движения'!$A$6:$A$5005,"&lt;"&amp;(Q343+1)),6))</f>
        <v/>
      </c>
      <c r="I343" s="18" t="str">
        <f>IF(E343&lt;&gt;"ОК","",ROUND(C343-H343,6))</f>
        <v/>
      </c>
      <c r="J343" s="21" t="str">
        <f>IF(E343&lt;&gt;"ОК","",IF(P343&gt;0,ABS(I343)/P343,"нет базы"))</f>
        <v/>
      </c>
      <c r="K343" s="17" t="str">
        <f>IF(E343&lt;&gt;"ОК","",IF(I343&lt;0,"Недостача",IF(I343&gt;0,"Излишек","Совпадает")))</f>
        <v/>
      </c>
      <c r="L343" s="18" t="str">
        <f>IF(E343&lt;&gt;"ОК","",ROUND(SUMIFS('Движения'!$F$6:$F$5005,'Движения'!$B$6:$B$5005,B343,'Движения'!$C$6:$C$5005,"Корректировка остатка",'Движения'!$A$6:$A$5005,"&gt;="&amp;Q343,'Движения'!$A$6:$A$5005,"&lt;"&amp;(Q343+1)),6))</f>
        <v/>
      </c>
      <c r="M343" s="18" t="str">
        <f>IF(E343&lt;&gt;"ОК","",ROUND(I343-L343,6))</f>
        <v/>
      </c>
      <c r="N343" s="15" t="str">
        <f>IF(E343&lt;&gt;"ОК","",IF(AND(I343=0,L343=0),"Корректировка не нужна",IF(M343=0,"Корректировка внесена",IF(L343=0,"Внесите корректировку на "&amp;DAY(Q343)&amp;"."&amp;MONTH(Q343)&amp;"."&amp;YEAR(Q343)&amp;": "&amp;IF(M343&gt;0,"+","")&amp;M343&amp;" "&amp;G343,"Проверьте корректировки: внесено "&amp;L343&amp;", нужно "&amp;I343&amp;" "&amp;G343))))</f>
        <v/>
      </c>
      <c r="O343" s="22" t="str">
        <f>IF(E343&lt;&gt;"ОК","",IF(SUMPRODUCT(MAX(($B$6:$B$1005=B343)*($Q$6:$Q$1005&lt;Q343)*($E$6:$E$1005="ОК")*$Q$6:$Q$1005))&gt;0,SUMPRODUCT(MAX(($B$6:$B$1005=B343)*($Q$6:$Q$1005&lt;Q343)*($E$6:$E$1005="ОК")*$Q$6:$Q$1005))+1,INT('Номенклатура'!$C$2)))</f>
        <v/>
      </c>
      <c r="P343" s="18" t="str">
        <f>IF(E343&lt;&gt;"ОК","",-(SUMIFS('Движения'!$F$6:$F$5005,'Движения'!$B$6:$B$5005,B343,'Движения'!$C$6:$C$5005,"Расход",'Движения'!$A$6:$A$5005,"&gt;="&amp;O343,'Движения'!$A$6:$A$5005,"&lt;"&amp;(Q343+1))+SUMIFS('Движения'!$F$6:$F$5005,'Движения'!$B$6:$B$5005,B343,'Движения'!$C$6:$C$5005,"Списание",'Движения'!$A$6:$A$5005,"&gt;="&amp;O343,'Движения'!$A$6:$A$5005,"&lt;"&amp;(Q343+1))))</f>
        <v/>
      </c>
      <c r="Q343" s="18" t="str">
        <f>IF(ISNUMBER(A343),INT(A343),0)</f>
        <v/>
      </c>
    </row>
    <row r="344" spans="1:17" x14ac:dyDescent="0.25">
      <c r="A344" s="16"/>
      <c r="B344" s="13"/>
      <c r="C344" s="14"/>
      <c r="D344" s="13"/>
      <c r="E344" s="15" t="str">
        <f>IF(COUNTA(A344:D344)=0,"",IF(NOT(ISNUMBER(A344)),"Укажите дату",IF(B344="","Укажите код",IF(NOT(AND(ISTEXT(B344),LEN(B344)&gt;0,LEN(B344)&lt;=30,ISNUMBER(FIND(LEFT(B344,1),"ABCDEFGHIJKLMNOPQRSTUVWXYZ")),SUMPRODUCT((MID(B344,{1,2,3,4,5,6,7,8,9,10,11,12,13,14,15,16,17,18,19,20,21,22,23,24,25,26,27,28,29,30},1)&lt;&gt;"")*ISERROR(FIND(MID(B344,{1,2,3,4,5,6,7,8,9,10,11,12,13,14,15,16,17,18,19,20,21,22,23,24,25,26,27,28,29,30},1),"ABCDEFGHIJKLMNOPQRSTUVWXYZ0123456789-_")))=0,ISERROR(VALUE(B344)))),"Недопустимый код: только латинские буквы A-Z в верхнем регистре, цифры, - и _; начало с буквы, до 30 символов (например MILK-001)",IF(SUMPRODUCT(--EXACT('Номенклатура'!$A$6:$A$205,B344))=0,"Код не найден",IF(SUMPRODUCT(--EXACT('Номенклатура'!$A$6:$A$205,B344))&gt;1,"Код повторяется в номенклатуре",IF(NOT(ISNUMBER(C344)),"Укажите фактическое количество",IF(C344&lt;0,"Факт не может быть меньше нуля",IF(NOT(ISNUMBER('Номенклатура'!$C$2)),"Укажите дату начала учёта",IF(Q344&lt;INT('Номенклатура'!$C$2),"Дата раньше начала учёта","ОК"))))))))))</f>
        <v/>
      </c>
      <c r="F344" s="15" t="str">
        <f>IF(E344&lt;&gt;"ОК","",INDEX('Номенклатура'!$B$6:$B$205,SUMPRODUCT(EXACT('Номенклатура'!$A$6:$A$205,B344)*(ROW('Номенклатура'!$A$6:$A$205)-5)))&amp;"")</f>
        <v/>
      </c>
      <c r="G344" s="17" t="str">
        <f>IF(E344&lt;&gt;"ОК","",INDEX('Номенклатура'!$D$6:$D$205,SUMPRODUCT(EXACT('Номенклатура'!$A$6:$A$205,B344)*(ROW('Номенклатура'!$A$6:$A$205)-5)))&amp;"")</f>
        <v/>
      </c>
      <c r="H344" s="18" t="str">
        <f>IF(E344&lt;&gt;"ОК","",ROUND(N(INDEX('Номенклатура'!$F$6:$F$205,SUMPRODUCT(EXACT('Номенклатура'!$A$6:$A$205,B344)*(ROW('Номенклатура'!$A$6:$A$205)-5))))+SUMIFS('Движения'!$F$6:$F$5005,'Движения'!$B$6:$B$5005,B344,'Движения'!$A$6:$A$5005,"&lt;"&amp;(Q344+1))-SUMIFS('Движения'!$F$6:$F$5005,'Движения'!$B$6:$B$5005,B344,'Движения'!$C$6:$C$5005,"Корректировка остатка",'Движения'!$A$6:$A$5005,"&gt;="&amp;Q344,'Движения'!$A$6:$A$5005,"&lt;"&amp;(Q344+1)),6))</f>
        <v/>
      </c>
      <c r="I344" s="18" t="str">
        <f>IF(E344&lt;&gt;"ОК","",ROUND(C344-H344,6))</f>
        <v/>
      </c>
      <c r="J344" s="21" t="str">
        <f>IF(E344&lt;&gt;"ОК","",IF(P344&gt;0,ABS(I344)/P344,"нет базы"))</f>
        <v/>
      </c>
      <c r="K344" s="17" t="str">
        <f>IF(E344&lt;&gt;"ОК","",IF(I344&lt;0,"Недостача",IF(I344&gt;0,"Излишек","Совпадает")))</f>
        <v/>
      </c>
      <c r="L344" s="18" t="str">
        <f>IF(E344&lt;&gt;"ОК","",ROUND(SUMIFS('Движения'!$F$6:$F$5005,'Движения'!$B$6:$B$5005,B344,'Движения'!$C$6:$C$5005,"Корректировка остатка",'Движения'!$A$6:$A$5005,"&gt;="&amp;Q344,'Движения'!$A$6:$A$5005,"&lt;"&amp;(Q344+1)),6))</f>
        <v/>
      </c>
      <c r="M344" s="18" t="str">
        <f>IF(E344&lt;&gt;"ОК","",ROUND(I344-L344,6))</f>
        <v/>
      </c>
      <c r="N344" s="15" t="str">
        <f>IF(E344&lt;&gt;"ОК","",IF(AND(I344=0,L344=0),"Корректировка не нужна",IF(M344=0,"Корректировка внесена",IF(L344=0,"Внесите корректировку на "&amp;DAY(Q344)&amp;"."&amp;MONTH(Q344)&amp;"."&amp;YEAR(Q344)&amp;": "&amp;IF(M344&gt;0,"+","")&amp;M344&amp;" "&amp;G344,"Проверьте корректировки: внесено "&amp;L344&amp;", нужно "&amp;I344&amp;" "&amp;G344))))</f>
        <v/>
      </c>
      <c r="O344" s="22" t="str">
        <f>IF(E344&lt;&gt;"ОК","",IF(SUMPRODUCT(MAX(($B$6:$B$1005=B344)*($Q$6:$Q$1005&lt;Q344)*($E$6:$E$1005="ОК")*$Q$6:$Q$1005))&gt;0,SUMPRODUCT(MAX(($B$6:$B$1005=B344)*($Q$6:$Q$1005&lt;Q344)*($E$6:$E$1005="ОК")*$Q$6:$Q$1005))+1,INT('Номенклатура'!$C$2)))</f>
        <v/>
      </c>
      <c r="P344" s="18" t="str">
        <f>IF(E344&lt;&gt;"ОК","",-(SUMIFS('Движения'!$F$6:$F$5005,'Движения'!$B$6:$B$5005,B344,'Движения'!$C$6:$C$5005,"Расход",'Движения'!$A$6:$A$5005,"&gt;="&amp;O344,'Движения'!$A$6:$A$5005,"&lt;"&amp;(Q344+1))+SUMIFS('Движения'!$F$6:$F$5005,'Движения'!$B$6:$B$5005,B344,'Движения'!$C$6:$C$5005,"Списание",'Движения'!$A$6:$A$5005,"&gt;="&amp;O344,'Движения'!$A$6:$A$5005,"&lt;"&amp;(Q344+1))))</f>
        <v/>
      </c>
      <c r="Q344" s="18" t="str">
        <f>IF(ISNUMBER(A344),INT(A344),0)</f>
        <v/>
      </c>
    </row>
    <row r="345" spans="1:17" x14ac:dyDescent="0.25">
      <c r="A345" s="16"/>
      <c r="B345" s="13"/>
      <c r="C345" s="14"/>
      <c r="D345" s="13"/>
      <c r="E345" s="15" t="str">
        <f>IF(COUNTA(A345:D345)=0,"",IF(NOT(ISNUMBER(A345)),"Укажите дату",IF(B345="","Укажите код",IF(NOT(AND(ISTEXT(B345),LEN(B345)&gt;0,LEN(B345)&lt;=30,ISNUMBER(FIND(LEFT(B345,1),"ABCDEFGHIJKLMNOPQRSTUVWXYZ")),SUMPRODUCT((MID(B345,{1,2,3,4,5,6,7,8,9,10,11,12,13,14,15,16,17,18,19,20,21,22,23,24,25,26,27,28,29,30},1)&lt;&gt;"")*ISERROR(FIND(MID(B345,{1,2,3,4,5,6,7,8,9,10,11,12,13,14,15,16,17,18,19,20,21,22,23,24,25,26,27,28,29,30},1),"ABCDEFGHIJKLMNOPQRSTUVWXYZ0123456789-_")))=0,ISERROR(VALUE(B345)))),"Недопустимый код: только латинские буквы A-Z в верхнем регистре, цифры, - и _; начало с буквы, до 30 символов (например MILK-001)",IF(SUMPRODUCT(--EXACT('Номенклатура'!$A$6:$A$205,B345))=0,"Код не найден",IF(SUMPRODUCT(--EXACT('Номенклатура'!$A$6:$A$205,B345))&gt;1,"Код повторяется в номенклатуре",IF(NOT(ISNUMBER(C345)),"Укажите фактическое количество",IF(C345&lt;0,"Факт не может быть меньше нуля",IF(NOT(ISNUMBER('Номенклатура'!$C$2)),"Укажите дату начала учёта",IF(Q345&lt;INT('Номенклатура'!$C$2),"Дата раньше начала учёта","ОК"))))))))))</f>
        <v/>
      </c>
      <c r="F345" s="15" t="str">
        <f>IF(E345&lt;&gt;"ОК","",INDEX('Номенклатура'!$B$6:$B$205,SUMPRODUCT(EXACT('Номенклатура'!$A$6:$A$205,B345)*(ROW('Номенклатура'!$A$6:$A$205)-5)))&amp;"")</f>
        <v/>
      </c>
      <c r="G345" s="17" t="str">
        <f>IF(E345&lt;&gt;"ОК","",INDEX('Номенклатура'!$D$6:$D$205,SUMPRODUCT(EXACT('Номенклатура'!$A$6:$A$205,B345)*(ROW('Номенклатура'!$A$6:$A$205)-5)))&amp;"")</f>
        <v/>
      </c>
      <c r="H345" s="18" t="str">
        <f>IF(E345&lt;&gt;"ОК","",ROUND(N(INDEX('Номенклатура'!$F$6:$F$205,SUMPRODUCT(EXACT('Номенклатура'!$A$6:$A$205,B345)*(ROW('Номенклатура'!$A$6:$A$205)-5))))+SUMIFS('Движения'!$F$6:$F$5005,'Движения'!$B$6:$B$5005,B345,'Движения'!$A$6:$A$5005,"&lt;"&amp;(Q345+1))-SUMIFS('Движения'!$F$6:$F$5005,'Движения'!$B$6:$B$5005,B345,'Движения'!$C$6:$C$5005,"Корректировка остатка",'Движения'!$A$6:$A$5005,"&gt;="&amp;Q345,'Движения'!$A$6:$A$5005,"&lt;"&amp;(Q345+1)),6))</f>
        <v/>
      </c>
      <c r="I345" s="18" t="str">
        <f>IF(E345&lt;&gt;"ОК","",ROUND(C345-H345,6))</f>
        <v/>
      </c>
      <c r="J345" s="21" t="str">
        <f>IF(E345&lt;&gt;"ОК","",IF(P345&gt;0,ABS(I345)/P345,"нет базы"))</f>
        <v/>
      </c>
      <c r="K345" s="17" t="str">
        <f>IF(E345&lt;&gt;"ОК","",IF(I345&lt;0,"Недостача",IF(I345&gt;0,"Излишек","Совпадает")))</f>
        <v/>
      </c>
      <c r="L345" s="18" t="str">
        <f>IF(E345&lt;&gt;"ОК","",ROUND(SUMIFS('Движения'!$F$6:$F$5005,'Движения'!$B$6:$B$5005,B345,'Движения'!$C$6:$C$5005,"Корректировка остатка",'Движения'!$A$6:$A$5005,"&gt;="&amp;Q345,'Движения'!$A$6:$A$5005,"&lt;"&amp;(Q345+1)),6))</f>
        <v/>
      </c>
      <c r="M345" s="18" t="str">
        <f>IF(E345&lt;&gt;"ОК","",ROUND(I345-L345,6))</f>
        <v/>
      </c>
      <c r="N345" s="15" t="str">
        <f>IF(E345&lt;&gt;"ОК","",IF(AND(I345=0,L345=0),"Корректировка не нужна",IF(M345=0,"Корректировка внесена",IF(L345=0,"Внесите корректировку на "&amp;DAY(Q345)&amp;"."&amp;MONTH(Q345)&amp;"."&amp;YEAR(Q345)&amp;": "&amp;IF(M345&gt;0,"+","")&amp;M345&amp;" "&amp;G345,"Проверьте корректировки: внесено "&amp;L345&amp;", нужно "&amp;I345&amp;" "&amp;G345))))</f>
        <v/>
      </c>
      <c r="O345" s="22" t="str">
        <f>IF(E345&lt;&gt;"ОК","",IF(SUMPRODUCT(MAX(($B$6:$B$1005=B345)*($Q$6:$Q$1005&lt;Q345)*($E$6:$E$1005="ОК")*$Q$6:$Q$1005))&gt;0,SUMPRODUCT(MAX(($B$6:$B$1005=B345)*($Q$6:$Q$1005&lt;Q345)*($E$6:$E$1005="ОК")*$Q$6:$Q$1005))+1,INT('Номенклатура'!$C$2)))</f>
        <v/>
      </c>
      <c r="P345" s="18" t="str">
        <f>IF(E345&lt;&gt;"ОК","",-(SUMIFS('Движения'!$F$6:$F$5005,'Движения'!$B$6:$B$5005,B345,'Движения'!$C$6:$C$5005,"Расход",'Движения'!$A$6:$A$5005,"&gt;="&amp;O345,'Движения'!$A$6:$A$5005,"&lt;"&amp;(Q345+1))+SUMIFS('Движения'!$F$6:$F$5005,'Движения'!$B$6:$B$5005,B345,'Движения'!$C$6:$C$5005,"Списание",'Движения'!$A$6:$A$5005,"&gt;="&amp;O345,'Движения'!$A$6:$A$5005,"&lt;"&amp;(Q345+1))))</f>
        <v/>
      </c>
      <c r="Q345" s="18" t="str">
        <f>IF(ISNUMBER(A345),INT(A345),0)</f>
        <v/>
      </c>
    </row>
    <row r="346" spans="1:17" x14ac:dyDescent="0.25">
      <c r="A346" s="16"/>
      <c r="B346" s="13"/>
      <c r="C346" s="14"/>
      <c r="D346" s="13"/>
      <c r="E346" s="15" t="str">
        <f>IF(COUNTA(A346:D346)=0,"",IF(NOT(ISNUMBER(A346)),"Укажите дату",IF(B346="","Укажите код",IF(NOT(AND(ISTEXT(B346),LEN(B346)&gt;0,LEN(B346)&lt;=30,ISNUMBER(FIND(LEFT(B346,1),"ABCDEFGHIJKLMNOPQRSTUVWXYZ")),SUMPRODUCT((MID(B346,{1,2,3,4,5,6,7,8,9,10,11,12,13,14,15,16,17,18,19,20,21,22,23,24,25,26,27,28,29,30},1)&lt;&gt;"")*ISERROR(FIND(MID(B346,{1,2,3,4,5,6,7,8,9,10,11,12,13,14,15,16,17,18,19,20,21,22,23,24,25,26,27,28,29,30},1),"ABCDEFGHIJKLMNOPQRSTUVWXYZ0123456789-_")))=0,ISERROR(VALUE(B346)))),"Недопустимый код: только латинские буквы A-Z в верхнем регистре, цифры, - и _; начало с буквы, до 30 символов (например MILK-001)",IF(SUMPRODUCT(--EXACT('Номенклатура'!$A$6:$A$205,B346))=0,"Код не найден",IF(SUMPRODUCT(--EXACT('Номенклатура'!$A$6:$A$205,B346))&gt;1,"Код повторяется в номенклатуре",IF(NOT(ISNUMBER(C346)),"Укажите фактическое количество",IF(C346&lt;0,"Факт не может быть меньше нуля",IF(NOT(ISNUMBER('Номенклатура'!$C$2)),"Укажите дату начала учёта",IF(Q346&lt;INT('Номенклатура'!$C$2),"Дата раньше начала учёта","ОК"))))))))))</f>
        <v/>
      </c>
      <c r="F346" s="15" t="str">
        <f>IF(E346&lt;&gt;"ОК","",INDEX('Номенклатура'!$B$6:$B$205,SUMPRODUCT(EXACT('Номенклатура'!$A$6:$A$205,B346)*(ROW('Номенклатура'!$A$6:$A$205)-5)))&amp;"")</f>
        <v/>
      </c>
      <c r="G346" s="17" t="str">
        <f>IF(E346&lt;&gt;"ОК","",INDEX('Номенклатура'!$D$6:$D$205,SUMPRODUCT(EXACT('Номенклатура'!$A$6:$A$205,B346)*(ROW('Номенклатура'!$A$6:$A$205)-5)))&amp;"")</f>
        <v/>
      </c>
      <c r="H346" s="18" t="str">
        <f>IF(E346&lt;&gt;"ОК","",ROUND(N(INDEX('Номенклатура'!$F$6:$F$205,SUMPRODUCT(EXACT('Номенклатура'!$A$6:$A$205,B346)*(ROW('Номенклатура'!$A$6:$A$205)-5))))+SUMIFS('Движения'!$F$6:$F$5005,'Движения'!$B$6:$B$5005,B346,'Движения'!$A$6:$A$5005,"&lt;"&amp;(Q346+1))-SUMIFS('Движения'!$F$6:$F$5005,'Движения'!$B$6:$B$5005,B346,'Движения'!$C$6:$C$5005,"Корректировка остатка",'Движения'!$A$6:$A$5005,"&gt;="&amp;Q346,'Движения'!$A$6:$A$5005,"&lt;"&amp;(Q346+1)),6))</f>
        <v/>
      </c>
      <c r="I346" s="18" t="str">
        <f>IF(E346&lt;&gt;"ОК","",ROUND(C346-H346,6))</f>
        <v/>
      </c>
      <c r="J346" s="21" t="str">
        <f>IF(E346&lt;&gt;"ОК","",IF(P346&gt;0,ABS(I346)/P346,"нет базы"))</f>
        <v/>
      </c>
      <c r="K346" s="17" t="str">
        <f>IF(E346&lt;&gt;"ОК","",IF(I346&lt;0,"Недостача",IF(I346&gt;0,"Излишек","Совпадает")))</f>
        <v/>
      </c>
      <c r="L346" s="18" t="str">
        <f>IF(E346&lt;&gt;"ОК","",ROUND(SUMIFS('Движения'!$F$6:$F$5005,'Движения'!$B$6:$B$5005,B346,'Движения'!$C$6:$C$5005,"Корректировка остатка",'Движения'!$A$6:$A$5005,"&gt;="&amp;Q346,'Движения'!$A$6:$A$5005,"&lt;"&amp;(Q346+1)),6))</f>
        <v/>
      </c>
      <c r="M346" s="18" t="str">
        <f>IF(E346&lt;&gt;"ОК","",ROUND(I346-L346,6))</f>
        <v/>
      </c>
      <c r="N346" s="15" t="str">
        <f>IF(E346&lt;&gt;"ОК","",IF(AND(I346=0,L346=0),"Корректировка не нужна",IF(M346=0,"Корректировка внесена",IF(L346=0,"Внесите корректировку на "&amp;DAY(Q346)&amp;"."&amp;MONTH(Q346)&amp;"."&amp;YEAR(Q346)&amp;": "&amp;IF(M346&gt;0,"+","")&amp;M346&amp;" "&amp;G346,"Проверьте корректировки: внесено "&amp;L346&amp;", нужно "&amp;I346&amp;" "&amp;G346))))</f>
        <v/>
      </c>
      <c r="O346" s="22" t="str">
        <f>IF(E346&lt;&gt;"ОК","",IF(SUMPRODUCT(MAX(($B$6:$B$1005=B346)*($Q$6:$Q$1005&lt;Q346)*($E$6:$E$1005="ОК")*$Q$6:$Q$1005))&gt;0,SUMPRODUCT(MAX(($B$6:$B$1005=B346)*($Q$6:$Q$1005&lt;Q346)*($E$6:$E$1005="ОК")*$Q$6:$Q$1005))+1,INT('Номенклатура'!$C$2)))</f>
        <v/>
      </c>
      <c r="P346" s="18" t="str">
        <f>IF(E346&lt;&gt;"ОК","",-(SUMIFS('Движения'!$F$6:$F$5005,'Движения'!$B$6:$B$5005,B346,'Движения'!$C$6:$C$5005,"Расход",'Движения'!$A$6:$A$5005,"&gt;="&amp;O346,'Движения'!$A$6:$A$5005,"&lt;"&amp;(Q346+1))+SUMIFS('Движения'!$F$6:$F$5005,'Движения'!$B$6:$B$5005,B346,'Движения'!$C$6:$C$5005,"Списание",'Движения'!$A$6:$A$5005,"&gt;="&amp;O346,'Движения'!$A$6:$A$5005,"&lt;"&amp;(Q346+1))))</f>
        <v/>
      </c>
      <c r="Q346" s="18" t="str">
        <f>IF(ISNUMBER(A346),INT(A346),0)</f>
        <v/>
      </c>
    </row>
    <row r="347" spans="1:17" x14ac:dyDescent="0.25">
      <c r="A347" s="16"/>
      <c r="B347" s="13"/>
      <c r="C347" s="14"/>
      <c r="D347" s="13"/>
      <c r="E347" s="15" t="str">
        <f>IF(COUNTA(A347:D347)=0,"",IF(NOT(ISNUMBER(A347)),"Укажите дату",IF(B347="","Укажите код",IF(NOT(AND(ISTEXT(B347),LEN(B347)&gt;0,LEN(B347)&lt;=30,ISNUMBER(FIND(LEFT(B347,1),"ABCDEFGHIJKLMNOPQRSTUVWXYZ")),SUMPRODUCT((MID(B347,{1,2,3,4,5,6,7,8,9,10,11,12,13,14,15,16,17,18,19,20,21,22,23,24,25,26,27,28,29,30},1)&lt;&gt;"")*ISERROR(FIND(MID(B347,{1,2,3,4,5,6,7,8,9,10,11,12,13,14,15,16,17,18,19,20,21,22,23,24,25,26,27,28,29,30},1),"ABCDEFGHIJKLMNOPQRSTUVWXYZ0123456789-_")))=0,ISERROR(VALUE(B347)))),"Недопустимый код: только латинские буквы A-Z в верхнем регистре, цифры, - и _; начало с буквы, до 30 символов (например MILK-001)",IF(SUMPRODUCT(--EXACT('Номенклатура'!$A$6:$A$205,B347))=0,"Код не найден",IF(SUMPRODUCT(--EXACT('Номенклатура'!$A$6:$A$205,B347))&gt;1,"Код повторяется в номенклатуре",IF(NOT(ISNUMBER(C347)),"Укажите фактическое количество",IF(C347&lt;0,"Факт не может быть меньше нуля",IF(NOT(ISNUMBER('Номенклатура'!$C$2)),"Укажите дату начала учёта",IF(Q347&lt;INT('Номенклатура'!$C$2),"Дата раньше начала учёта","ОК"))))))))))</f>
        <v/>
      </c>
      <c r="F347" s="15" t="str">
        <f>IF(E347&lt;&gt;"ОК","",INDEX('Номенклатура'!$B$6:$B$205,SUMPRODUCT(EXACT('Номенклатура'!$A$6:$A$205,B347)*(ROW('Номенклатура'!$A$6:$A$205)-5)))&amp;"")</f>
        <v/>
      </c>
      <c r="G347" s="17" t="str">
        <f>IF(E347&lt;&gt;"ОК","",INDEX('Номенклатура'!$D$6:$D$205,SUMPRODUCT(EXACT('Номенклатура'!$A$6:$A$205,B347)*(ROW('Номенклатура'!$A$6:$A$205)-5)))&amp;"")</f>
        <v/>
      </c>
      <c r="H347" s="18" t="str">
        <f>IF(E347&lt;&gt;"ОК","",ROUND(N(INDEX('Номенклатура'!$F$6:$F$205,SUMPRODUCT(EXACT('Номенклатура'!$A$6:$A$205,B347)*(ROW('Номенклатура'!$A$6:$A$205)-5))))+SUMIFS('Движения'!$F$6:$F$5005,'Движения'!$B$6:$B$5005,B347,'Движения'!$A$6:$A$5005,"&lt;"&amp;(Q347+1))-SUMIFS('Движения'!$F$6:$F$5005,'Движения'!$B$6:$B$5005,B347,'Движения'!$C$6:$C$5005,"Корректировка остатка",'Движения'!$A$6:$A$5005,"&gt;="&amp;Q347,'Движения'!$A$6:$A$5005,"&lt;"&amp;(Q347+1)),6))</f>
        <v/>
      </c>
      <c r="I347" s="18" t="str">
        <f>IF(E347&lt;&gt;"ОК","",ROUND(C347-H347,6))</f>
        <v/>
      </c>
      <c r="J347" s="21" t="str">
        <f>IF(E347&lt;&gt;"ОК","",IF(P347&gt;0,ABS(I347)/P347,"нет базы"))</f>
        <v/>
      </c>
      <c r="K347" s="17" t="str">
        <f>IF(E347&lt;&gt;"ОК","",IF(I347&lt;0,"Недостача",IF(I347&gt;0,"Излишек","Совпадает")))</f>
        <v/>
      </c>
      <c r="L347" s="18" t="str">
        <f>IF(E347&lt;&gt;"ОК","",ROUND(SUMIFS('Движения'!$F$6:$F$5005,'Движения'!$B$6:$B$5005,B347,'Движения'!$C$6:$C$5005,"Корректировка остатка",'Движения'!$A$6:$A$5005,"&gt;="&amp;Q347,'Движения'!$A$6:$A$5005,"&lt;"&amp;(Q347+1)),6))</f>
        <v/>
      </c>
      <c r="M347" s="18" t="str">
        <f>IF(E347&lt;&gt;"ОК","",ROUND(I347-L347,6))</f>
        <v/>
      </c>
      <c r="N347" s="15" t="str">
        <f>IF(E347&lt;&gt;"ОК","",IF(AND(I347=0,L347=0),"Корректировка не нужна",IF(M347=0,"Корректировка внесена",IF(L347=0,"Внесите корректировку на "&amp;DAY(Q347)&amp;"."&amp;MONTH(Q347)&amp;"."&amp;YEAR(Q347)&amp;": "&amp;IF(M347&gt;0,"+","")&amp;M347&amp;" "&amp;G347,"Проверьте корректировки: внесено "&amp;L347&amp;", нужно "&amp;I347&amp;" "&amp;G347))))</f>
        <v/>
      </c>
      <c r="O347" s="22" t="str">
        <f>IF(E347&lt;&gt;"ОК","",IF(SUMPRODUCT(MAX(($B$6:$B$1005=B347)*($Q$6:$Q$1005&lt;Q347)*($E$6:$E$1005="ОК")*$Q$6:$Q$1005))&gt;0,SUMPRODUCT(MAX(($B$6:$B$1005=B347)*($Q$6:$Q$1005&lt;Q347)*($E$6:$E$1005="ОК")*$Q$6:$Q$1005))+1,INT('Номенклатура'!$C$2)))</f>
        <v/>
      </c>
      <c r="P347" s="18" t="str">
        <f>IF(E347&lt;&gt;"ОК","",-(SUMIFS('Движения'!$F$6:$F$5005,'Движения'!$B$6:$B$5005,B347,'Движения'!$C$6:$C$5005,"Расход",'Движения'!$A$6:$A$5005,"&gt;="&amp;O347,'Движения'!$A$6:$A$5005,"&lt;"&amp;(Q347+1))+SUMIFS('Движения'!$F$6:$F$5005,'Движения'!$B$6:$B$5005,B347,'Движения'!$C$6:$C$5005,"Списание",'Движения'!$A$6:$A$5005,"&gt;="&amp;O347,'Движения'!$A$6:$A$5005,"&lt;"&amp;(Q347+1))))</f>
        <v/>
      </c>
      <c r="Q347" s="18" t="str">
        <f>IF(ISNUMBER(A347),INT(A347),0)</f>
        <v/>
      </c>
    </row>
    <row r="348" spans="1:17" x14ac:dyDescent="0.25">
      <c r="A348" s="16"/>
      <c r="B348" s="13"/>
      <c r="C348" s="14"/>
      <c r="D348" s="13"/>
      <c r="E348" s="15" t="str">
        <f>IF(COUNTA(A348:D348)=0,"",IF(NOT(ISNUMBER(A348)),"Укажите дату",IF(B348="","Укажите код",IF(NOT(AND(ISTEXT(B348),LEN(B348)&gt;0,LEN(B348)&lt;=30,ISNUMBER(FIND(LEFT(B348,1),"ABCDEFGHIJKLMNOPQRSTUVWXYZ")),SUMPRODUCT((MID(B348,{1,2,3,4,5,6,7,8,9,10,11,12,13,14,15,16,17,18,19,20,21,22,23,24,25,26,27,28,29,30},1)&lt;&gt;"")*ISERROR(FIND(MID(B348,{1,2,3,4,5,6,7,8,9,10,11,12,13,14,15,16,17,18,19,20,21,22,23,24,25,26,27,28,29,30},1),"ABCDEFGHIJKLMNOPQRSTUVWXYZ0123456789-_")))=0,ISERROR(VALUE(B348)))),"Недопустимый код: только латинские буквы A-Z в верхнем регистре, цифры, - и _; начало с буквы, до 30 символов (например MILK-001)",IF(SUMPRODUCT(--EXACT('Номенклатура'!$A$6:$A$205,B348))=0,"Код не найден",IF(SUMPRODUCT(--EXACT('Номенклатура'!$A$6:$A$205,B348))&gt;1,"Код повторяется в номенклатуре",IF(NOT(ISNUMBER(C348)),"Укажите фактическое количество",IF(C348&lt;0,"Факт не может быть меньше нуля",IF(NOT(ISNUMBER('Номенклатура'!$C$2)),"Укажите дату начала учёта",IF(Q348&lt;INT('Номенклатура'!$C$2),"Дата раньше начала учёта","ОК"))))))))))</f>
        <v/>
      </c>
      <c r="F348" s="15" t="str">
        <f>IF(E348&lt;&gt;"ОК","",INDEX('Номенклатура'!$B$6:$B$205,SUMPRODUCT(EXACT('Номенклатура'!$A$6:$A$205,B348)*(ROW('Номенклатура'!$A$6:$A$205)-5)))&amp;"")</f>
        <v/>
      </c>
      <c r="G348" s="17" t="str">
        <f>IF(E348&lt;&gt;"ОК","",INDEX('Номенклатура'!$D$6:$D$205,SUMPRODUCT(EXACT('Номенклатура'!$A$6:$A$205,B348)*(ROW('Номенклатура'!$A$6:$A$205)-5)))&amp;"")</f>
        <v/>
      </c>
      <c r="H348" s="18" t="str">
        <f>IF(E348&lt;&gt;"ОК","",ROUND(N(INDEX('Номенклатура'!$F$6:$F$205,SUMPRODUCT(EXACT('Номенклатура'!$A$6:$A$205,B348)*(ROW('Номенклатура'!$A$6:$A$205)-5))))+SUMIFS('Движения'!$F$6:$F$5005,'Движения'!$B$6:$B$5005,B348,'Движения'!$A$6:$A$5005,"&lt;"&amp;(Q348+1))-SUMIFS('Движения'!$F$6:$F$5005,'Движения'!$B$6:$B$5005,B348,'Движения'!$C$6:$C$5005,"Корректировка остатка",'Движения'!$A$6:$A$5005,"&gt;="&amp;Q348,'Движения'!$A$6:$A$5005,"&lt;"&amp;(Q348+1)),6))</f>
        <v/>
      </c>
      <c r="I348" s="18" t="str">
        <f>IF(E348&lt;&gt;"ОК","",ROUND(C348-H348,6))</f>
        <v/>
      </c>
      <c r="J348" s="21" t="str">
        <f>IF(E348&lt;&gt;"ОК","",IF(P348&gt;0,ABS(I348)/P348,"нет базы"))</f>
        <v/>
      </c>
      <c r="K348" s="17" t="str">
        <f>IF(E348&lt;&gt;"ОК","",IF(I348&lt;0,"Недостача",IF(I348&gt;0,"Излишек","Совпадает")))</f>
        <v/>
      </c>
      <c r="L348" s="18" t="str">
        <f>IF(E348&lt;&gt;"ОК","",ROUND(SUMIFS('Движения'!$F$6:$F$5005,'Движения'!$B$6:$B$5005,B348,'Движения'!$C$6:$C$5005,"Корректировка остатка",'Движения'!$A$6:$A$5005,"&gt;="&amp;Q348,'Движения'!$A$6:$A$5005,"&lt;"&amp;(Q348+1)),6))</f>
        <v/>
      </c>
      <c r="M348" s="18" t="str">
        <f>IF(E348&lt;&gt;"ОК","",ROUND(I348-L348,6))</f>
        <v/>
      </c>
      <c r="N348" s="15" t="str">
        <f>IF(E348&lt;&gt;"ОК","",IF(AND(I348=0,L348=0),"Корректировка не нужна",IF(M348=0,"Корректировка внесена",IF(L348=0,"Внесите корректировку на "&amp;DAY(Q348)&amp;"."&amp;MONTH(Q348)&amp;"."&amp;YEAR(Q348)&amp;": "&amp;IF(M348&gt;0,"+","")&amp;M348&amp;" "&amp;G348,"Проверьте корректировки: внесено "&amp;L348&amp;", нужно "&amp;I348&amp;" "&amp;G348))))</f>
        <v/>
      </c>
      <c r="O348" s="22" t="str">
        <f>IF(E348&lt;&gt;"ОК","",IF(SUMPRODUCT(MAX(($B$6:$B$1005=B348)*($Q$6:$Q$1005&lt;Q348)*($E$6:$E$1005="ОК")*$Q$6:$Q$1005))&gt;0,SUMPRODUCT(MAX(($B$6:$B$1005=B348)*($Q$6:$Q$1005&lt;Q348)*($E$6:$E$1005="ОК")*$Q$6:$Q$1005))+1,INT('Номенклатура'!$C$2)))</f>
        <v/>
      </c>
      <c r="P348" s="18" t="str">
        <f>IF(E348&lt;&gt;"ОК","",-(SUMIFS('Движения'!$F$6:$F$5005,'Движения'!$B$6:$B$5005,B348,'Движения'!$C$6:$C$5005,"Расход",'Движения'!$A$6:$A$5005,"&gt;="&amp;O348,'Движения'!$A$6:$A$5005,"&lt;"&amp;(Q348+1))+SUMIFS('Движения'!$F$6:$F$5005,'Движения'!$B$6:$B$5005,B348,'Движения'!$C$6:$C$5005,"Списание",'Движения'!$A$6:$A$5005,"&gt;="&amp;O348,'Движения'!$A$6:$A$5005,"&lt;"&amp;(Q348+1))))</f>
        <v/>
      </c>
      <c r="Q348" s="18" t="str">
        <f>IF(ISNUMBER(A348),INT(A348),0)</f>
        <v/>
      </c>
    </row>
    <row r="349" spans="1:17" x14ac:dyDescent="0.25">
      <c r="A349" s="16"/>
      <c r="B349" s="13"/>
      <c r="C349" s="14"/>
      <c r="D349" s="13"/>
      <c r="E349" s="15" t="str">
        <f>IF(COUNTA(A349:D349)=0,"",IF(NOT(ISNUMBER(A349)),"Укажите дату",IF(B349="","Укажите код",IF(NOT(AND(ISTEXT(B349),LEN(B349)&gt;0,LEN(B349)&lt;=30,ISNUMBER(FIND(LEFT(B349,1),"ABCDEFGHIJKLMNOPQRSTUVWXYZ")),SUMPRODUCT((MID(B349,{1,2,3,4,5,6,7,8,9,10,11,12,13,14,15,16,17,18,19,20,21,22,23,24,25,26,27,28,29,30},1)&lt;&gt;"")*ISERROR(FIND(MID(B349,{1,2,3,4,5,6,7,8,9,10,11,12,13,14,15,16,17,18,19,20,21,22,23,24,25,26,27,28,29,30},1),"ABCDEFGHIJKLMNOPQRSTUVWXYZ0123456789-_")))=0,ISERROR(VALUE(B349)))),"Недопустимый код: только латинские буквы A-Z в верхнем регистре, цифры, - и _; начало с буквы, до 30 символов (например MILK-001)",IF(SUMPRODUCT(--EXACT('Номенклатура'!$A$6:$A$205,B349))=0,"Код не найден",IF(SUMPRODUCT(--EXACT('Номенклатура'!$A$6:$A$205,B349))&gt;1,"Код повторяется в номенклатуре",IF(NOT(ISNUMBER(C349)),"Укажите фактическое количество",IF(C349&lt;0,"Факт не может быть меньше нуля",IF(NOT(ISNUMBER('Номенклатура'!$C$2)),"Укажите дату начала учёта",IF(Q349&lt;INT('Номенклатура'!$C$2),"Дата раньше начала учёта","ОК"))))))))))</f>
        <v/>
      </c>
      <c r="F349" s="15" t="str">
        <f>IF(E349&lt;&gt;"ОК","",INDEX('Номенклатура'!$B$6:$B$205,SUMPRODUCT(EXACT('Номенклатура'!$A$6:$A$205,B349)*(ROW('Номенклатура'!$A$6:$A$205)-5)))&amp;"")</f>
        <v/>
      </c>
      <c r="G349" s="17" t="str">
        <f>IF(E349&lt;&gt;"ОК","",INDEX('Номенклатура'!$D$6:$D$205,SUMPRODUCT(EXACT('Номенклатура'!$A$6:$A$205,B349)*(ROW('Номенклатура'!$A$6:$A$205)-5)))&amp;"")</f>
        <v/>
      </c>
      <c r="H349" s="18" t="str">
        <f>IF(E349&lt;&gt;"ОК","",ROUND(N(INDEX('Номенклатура'!$F$6:$F$205,SUMPRODUCT(EXACT('Номенклатура'!$A$6:$A$205,B349)*(ROW('Номенклатура'!$A$6:$A$205)-5))))+SUMIFS('Движения'!$F$6:$F$5005,'Движения'!$B$6:$B$5005,B349,'Движения'!$A$6:$A$5005,"&lt;"&amp;(Q349+1))-SUMIFS('Движения'!$F$6:$F$5005,'Движения'!$B$6:$B$5005,B349,'Движения'!$C$6:$C$5005,"Корректировка остатка",'Движения'!$A$6:$A$5005,"&gt;="&amp;Q349,'Движения'!$A$6:$A$5005,"&lt;"&amp;(Q349+1)),6))</f>
        <v/>
      </c>
      <c r="I349" s="18" t="str">
        <f>IF(E349&lt;&gt;"ОК","",ROUND(C349-H349,6))</f>
        <v/>
      </c>
      <c r="J349" s="21" t="str">
        <f>IF(E349&lt;&gt;"ОК","",IF(P349&gt;0,ABS(I349)/P349,"нет базы"))</f>
        <v/>
      </c>
      <c r="K349" s="17" t="str">
        <f>IF(E349&lt;&gt;"ОК","",IF(I349&lt;0,"Недостача",IF(I349&gt;0,"Излишек","Совпадает")))</f>
        <v/>
      </c>
      <c r="L349" s="18" t="str">
        <f>IF(E349&lt;&gt;"ОК","",ROUND(SUMIFS('Движения'!$F$6:$F$5005,'Движения'!$B$6:$B$5005,B349,'Движения'!$C$6:$C$5005,"Корректировка остатка",'Движения'!$A$6:$A$5005,"&gt;="&amp;Q349,'Движения'!$A$6:$A$5005,"&lt;"&amp;(Q349+1)),6))</f>
        <v/>
      </c>
      <c r="M349" s="18" t="str">
        <f>IF(E349&lt;&gt;"ОК","",ROUND(I349-L349,6))</f>
        <v/>
      </c>
      <c r="N349" s="15" t="str">
        <f>IF(E349&lt;&gt;"ОК","",IF(AND(I349=0,L349=0),"Корректировка не нужна",IF(M349=0,"Корректировка внесена",IF(L349=0,"Внесите корректировку на "&amp;DAY(Q349)&amp;"."&amp;MONTH(Q349)&amp;"."&amp;YEAR(Q349)&amp;": "&amp;IF(M349&gt;0,"+","")&amp;M349&amp;" "&amp;G349,"Проверьте корректировки: внесено "&amp;L349&amp;", нужно "&amp;I349&amp;" "&amp;G349))))</f>
        <v/>
      </c>
      <c r="O349" s="22" t="str">
        <f>IF(E349&lt;&gt;"ОК","",IF(SUMPRODUCT(MAX(($B$6:$B$1005=B349)*($Q$6:$Q$1005&lt;Q349)*($E$6:$E$1005="ОК")*$Q$6:$Q$1005))&gt;0,SUMPRODUCT(MAX(($B$6:$B$1005=B349)*($Q$6:$Q$1005&lt;Q349)*($E$6:$E$1005="ОК")*$Q$6:$Q$1005))+1,INT('Номенклатура'!$C$2)))</f>
        <v/>
      </c>
      <c r="P349" s="18" t="str">
        <f>IF(E349&lt;&gt;"ОК","",-(SUMIFS('Движения'!$F$6:$F$5005,'Движения'!$B$6:$B$5005,B349,'Движения'!$C$6:$C$5005,"Расход",'Движения'!$A$6:$A$5005,"&gt;="&amp;O349,'Движения'!$A$6:$A$5005,"&lt;"&amp;(Q349+1))+SUMIFS('Движения'!$F$6:$F$5005,'Движения'!$B$6:$B$5005,B349,'Движения'!$C$6:$C$5005,"Списание",'Движения'!$A$6:$A$5005,"&gt;="&amp;O349,'Движения'!$A$6:$A$5005,"&lt;"&amp;(Q349+1))))</f>
        <v/>
      </c>
      <c r="Q349" s="18" t="str">
        <f>IF(ISNUMBER(A349),INT(A349),0)</f>
        <v/>
      </c>
    </row>
    <row r="350" spans="1:17" x14ac:dyDescent="0.25">
      <c r="A350" s="16"/>
      <c r="B350" s="13"/>
      <c r="C350" s="14"/>
      <c r="D350" s="13"/>
      <c r="E350" s="15" t="str">
        <f>IF(COUNTA(A350:D350)=0,"",IF(NOT(ISNUMBER(A350)),"Укажите дату",IF(B350="","Укажите код",IF(NOT(AND(ISTEXT(B350),LEN(B350)&gt;0,LEN(B350)&lt;=30,ISNUMBER(FIND(LEFT(B350,1),"ABCDEFGHIJKLMNOPQRSTUVWXYZ")),SUMPRODUCT((MID(B350,{1,2,3,4,5,6,7,8,9,10,11,12,13,14,15,16,17,18,19,20,21,22,23,24,25,26,27,28,29,30},1)&lt;&gt;"")*ISERROR(FIND(MID(B350,{1,2,3,4,5,6,7,8,9,10,11,12,13,14,15,16,17,18,19,20,21,22,23,24,25,26,27,28,29,30},1),"ABCDEFGHIJKLMNOPQRSTUVWXYZ0123456789-_")))=0,ISERROR(VALUE(B350)))),"Недопустимый код: только латинские буквы A-Z в верхнем регистре, цифры, - и _; начало с буквы, до 30 символов (например MILK-001)",IF(SUMPRODUCT(--EXACT('Номенклатура'!$A$6:$A$205,B350))=0,"Код не найден",IF(SUMPRODUCT(--EXACT('Номенклатура'!$A$6:$A$205,B350))&gt;1,"Код повторяется в номенклатуре",IF(NOT(ISNUMBER(C350)),"Укажите фактическое количество",IF(C350&lt;0,"Факт не может быть меньше нуля",IF(NOT(ISNUMBER('Номенклатура'!$C$2)),"Укажите дату начала учёта",IF(Q350&lt;INT('Номенклатура'!$C$2),"Дата раньше начала учёта","ОК"))))))))))</f>
        <v/>
      </c>
      <c r="F350" s="15" t="str">
        <f>IF(E350&lt;&gt;"ОК","",INDEX('Номенклатура'!$B$6:$B$205,SUMPRODUCT(EXACT('Номенклатура'!$A$6:$A$205,B350)*(ROW('Номенклатура'!$A$6:$A$205)-5)))&amp;"")</f>
        <v/>
      </c>
      <c r="G350" s="17" t="str">
        <f>IF(E350&lt;&gt;"ОК","",INDEX('Номенклатура'!$D$6:$D$205,SUMPRODUCT(EXACT('Номенклатура'!$A$6:$A$205,B350)*(ROW('Номенклатура'!$A$6:$A$205)-5)))&amp;"")</f>
        <v/>
      </c>
      <c r="H350" s="18" t="str">
        <f>IF(E350&lt;&gt;"ОК","",ROUND(N(INDEX('Номенклатура'!$F$6:$F$205,SUMPRODUCT(EXACT('Номенклатура'!$A$6:$A$205,B350)*(ROW('Номенклатура'!$A$6:$A$205)-5))))+SUMIFS('Движения'!$F$6:$F$5005,'Движения'!$B$6:$B$5005,B350,'Движения'!$A$6:$A$5005,"&lt;"&amp;(Q350+1))-SUMIFS('Движения'!$F$6:$F$5005,'Движения'!$B$6:$B$5005,B350,'Движения'!$C$6:$C$5005,"Корректировка остатка",'Движения'!$A$6:$A$5005,"&gt;="&amp;Q350,'Движения'!$A$6:$A$5005,"&lt;"&amp;(Q350+1)),6))</f>
        <v/>
      </c>
      <c r="I350" s="18" t="str">
        <f>IF(E350&lt;&gt;"ОК","",ROUND(C350-H350,6))</f>
        <v/>
      </c>
      <c r="J350" s="21" t="str">
        <f>IF(E350&lt;&gt;"ОК","",IF(P350&gt;0,ABS(I350)/P350,"нет базы"))</f>
        <v/>
      </c>
      <c r="K350" s="17" t="str">
        <f>IF(E350&lt;&gt;"ОК","",IF(I350&lt;0,"Недостача",IF(I350&gt;0,"Излишек","Совпадает")))</f>
        <v/>
      </c>
      <c r="L350" s="18" t="str">
        <f>IF(E350&lt;&gt;"ОК","",ROUND(SUMIFS('Движения'!$F$6:$F$5005,'Движения'!$B$6:$B$5005,B350,'Движения'!$C$6:$C$5005,"Корректировка остатка",'Движения'!$A$6:$A$5005,"&gt;="&amp;Q350,'Движения'!$A$6:$A$5005,"&lt;"&amp;(Q350+1)),6))</f>
        <v/>
      </c>
      <c r="M350" s="18" t="str">
        <f>IF(E350&lt;&gt;"ОК","",ROUND(I350-L350,6))</f>
        <v/>
      </c>
      <c r="N350" s="15" t="str">
        <f>IF(E350&lt;&gt;"ОК","",IF(AND(I350=0,L350=0),"Корректировка не нужна",IF(M350=0,"Корректировка внесена",IF(L350=0,"Внесите корректировку на "&amp;DAY(Q350)&amp;"."&amp;MONTH(Q350)&amp;"."&amp;YEAR(Q350)&amp;": "&amp;IF(M350&gt;0,"+","")&amp;M350&amp;" "&amp;G350,"Проверьте корректировки: внесено "&amp;L350&amp;", нужно "&amp;I350&amp;" "&amp;G350))))</f>
        <v/>
      </c>
      <c r="O350" s="22" t="str">
        <f>IF(E350&lt;&gt;"ОК","",IF(SUMPRODUCT(MAX(($B$6:$B$1005=B350)*($Q$6:$Q$1005&lt;Q350)*($E$6:$E$1005="ОК")*$Q$6:$Q$1005))&gt;0,SUMPRODUCT(MAX(($B$6:$B$1005=B350)*($Q$6:$Q$1005&lt;Q350)*($E$6:$E$1005="ОК")*$Q$6:$Q$1005))+1,INT('Номенклатура'!$C$2)))</f>
        <v/>
      </c>
      <c r="P350" s="18" t="str">
        <f>IF(E350&lt;&gt;"ОК","",-(SUMIFS('Движения'!$F$6:$F$5005,'Движения'!$B$6:$B$5005,B350,'Движения'!$C$6:$C$5005,"Расход",'Движения'!$A$6:$A$5005,"&gt;="&amp;O350,'Движения'!$A$6:$A$5005,"&lt;"&amp;(Q350+1))+SUMIFS('Движения'!$F$6:$F$5005,'Движения'!$B$6:$B$5005,B350,'Движения'!$C$6:$C$5005,"Списание",'Движения'!$A$6:$A$5005,"&gt;="&amp;O350,'Движения'!$A$6:$A$5005,"&lt;"&amp;(Q350+1))))</f>
        <v/>
      </c>
      <c r="Q350" s="18" t="str">
        <f>IF(ISNUMBER(A350),INT(A350),0)</f>
        <v/>
      </c>
    </row>
    <row r="351" spans="1:17" x14ac:dyDescent="0.25">
      <c r="A351" s="16"/>
      <c r="B351" s="13"/>
      <c r="C351" s="14"/>
      <c r="D351" s="13"/>
      <c r="E351" s="15" t="str">
        <f>IF(COUNTA(A351:D351)=0,"",IF(NOT(ISNUMBER(A351)),"Укажите дату",IF(B351="","Укажите код",IF(NOT(AND(ISTEXT(B351),LEN(B351)&gt;0,LEN(B351)&lt;=30,ISNUMBER(FIND(LEFT(B351,1),"ABCDEFGHIJKLMNOPQRSTUVWXYZ")),SUMPRODUCT((MID(B351,{1,2,3,4,5,6,7,8,9,10,11,12,13,14,15,16,17,18,19,20,21,22,23,24,25,26,27,28,29,30},1)&lt;&gt;"")*ISERROR(FIND(MID(B351,{1,2,3,4,5,6,7,8,9,10,11,12,13,14,15,16,17,18,19,20,21,22,23,24,25,26,27,28,29,30},1),"ABCDEFGHIJKLMNOPQRSTUVWXYZ0123456789-_")))=0,ISERROR(VALUE(B351)))),"Недопустимый код: только латинские буквы A-Z в верхнем регистре, цифры, - и _; начало с буквы, до 30 символов (например MILK-001)",IF(SUMPRODUCT(--EXACT('Номенклатура'!$A$6:$A$205,B351))=0,"Код не найден",IF(SUMPRODUCT(--EXACT('Номенклатура'!$A$6:$A$205,B351))&gt;1,"Код повторяется в номенклатуре",IF(NOT(ISNUMBER(C351)),"Укажите фактическое количество",IF(C351&lt;0,"Факт не может быть меньше нуля",IF(NOT(ISNUMBER('Номенклатура'!$C$2)),"Укажите дату начала учёта",IF(Q351&lt;INT('Номенклатура'!$C$2),"Дата раньше начала учёта","ОК"))))))))))</f>
        <v/>
      </c>
      <c r="F351" s="15" t="str">
        <f>IF(E351&lt;&gt;"ОК","",INDEX('Номенклатура'!$B$6:$B$205,SUMPRODUCT(EXACT('Номенклатура'!$A$6:$A$205,B351)*(ROW('Номенклатура'!$A$6:$A$205)-5)))&amp;"")</f>
        <v/>
      </c>
      <c r="G351" s="17" t="str">
        <f>IF(E351&lt;&gt;"ОК","",INDEX('Номенклатура'!$D$6:$D$205,SUMPRODUCT(EXACT('Номенклатура'!$A$6:$A$205,B351)*(ROW('Номенклатура'!$A$6:$A$205)-5)))&amp;"")</f>
        <v/>
      </c>
      <c r="H351" s="18" t="str">
        <f>IF(E351&lt;&gt;"ОК","",ROUND(N(INDEX('Номенклатура'!$F$6:$F$205,SUMPRODUCT(EXACT('Номенклатура'!$A$6:$A$205,B351)*(ROW('Номенклатура'!$A$6:$A$205)-5))))+SUMIFS('Движения'!$F$6:$F$5005,'Движения'!$B$6:$B$5005,B351,'Движения'!$A$6:$A$5005,"&lt;"&amp;(Q351+1))-SUMIFS('Движения'!$F$6:$F$5005,'Движения'!$B$6:$B$5005,B351,'Движения'!$C$6:$C$5005,"Корректировка остатка",'Движения'!$A$6:$A$5005,"&gt;="&amp;Q351,'Движения'!$A$6:$A$5005,"&lt;"&amp;(Q351+1)),6))</f>
        <v/>
      </c>
      <c r="I351" s="18" t="str">
        <f>IF(E351&lt;&gt;"ОК","",ROUND(C351-H351,6))</f>
        <v/>
      </c>
      <c r="J351" s="21" t="str">
        <f>IF(E351&lt;&gt;"ОК","",IF(P351&gt;0,ABS(I351)/P351,"нет базы"))</f>
        <v/>
      </c>
      <c r="K351" s="17" t="str">
        <f>IF(E351&lt;&gt;"ОК","",IF(I351&lt;0,"Недостача",IF(I351&gt;0,"Излишек","Совпадает")))</f>
        <v/>
      </c>
      <c r="L351" s="18" t="str">
        <f>IF(E351&lt;&gt;"ОК","",ROUND(SUMIFS('Движения'!$F$6:$F$5005,'Движения'!$B$6:$B$5005,B351,'Движения'!$C$6:$C$5005,"Корректировка остатка",'Движения'!$A$6:$A$5005,"&gt;="&amp;Q351,'Движения'!$A$6:$A$5005,"&lt;"&amp;(Q351+1)),6))</f>
        <v/>
      </c>
      <c r="M351" s="18" t="str">
        <f>IF(E351&lt;&gt;"ОК","",ROUND(I351-L351,6))</f>
        <v/>
      </c>
      <c r="N351" s="15" t="str">
        <f>IF(E351&lt;&gt;"ОК","",IF(AND(I351=0,L351=0),"Корректировка не нужна",IF(M351=0,"Корректировка внесена",IF(L351=0,"Внесите корректировку на "&amp;DAY(Q351)&amp;"."&amp;MONTH(Q351)&amp;"."&amp;YEAR(Q351)&amp;": "&amp;IF(M351&gt;0,"+","")&amp;M351&amp;" "&amp;G351,"Проверьте корректировки: внесено "&amp;L351&amp;", нужно "&amp;I351&amp;" "&amp;G351))))</f>
        <v/>
      </c>
      <c r="O351" s="22" t="str">
        <f>IF(E351&lt;&gt;"ОК","",IF(SUMPRODUCT(MAX(($B$6:$B$1005=B351)*($Q$6:$Q$1005&lt;Q351)*($E$6:$E$1005="ОК")*$Q$6:$Q$1005))&gt;0,SUMPRODUCT(MAX(($B$6:$B$1005=B351)*($Q$6:$Q$1005&lt;Q351)*($E$6:$E$1005="ОК")*$Q$6:$Q$1005))+1,INT('Номенклатура'!$C$2)))</f>
        <v/>
      </c>
      <c r="P351" s="18" t="str">
        <f>IF(E351&lt;&gt;"ОК","",-(SUMIFS('Движения'!$F$6:$F$5005,'Движения'!$B$6:$B$5005,B351,'Движения'!$C$6:$C$5005,"Расход",'Движения'!$A$6:$A$5005,"&gt;="&amp;O351,'Движения'!$A$6:$A$5005,"&lt;"&amp;(Q351+1))+SUMIFS('Движения'!$F$6:$F$5005,'Движения'!$B$6:$B$5005,B351,'Движения'!$C$6:$C$5005,"Списание",'Движения'!$A$6:$A$5005,"&gt;="&amp;O351,'Движения'!$A$6:$A$5005,"&lt;"&amp;(Q351+1))))</f>
        <v/>
      </c>
      <c r="Q351" s="18" t="str">
        <f>IF(ISNUMBER(A351),INT(A351),0)</f>
        <v/>
      </c>
    </row>
    <row r="352" spans="1:17" x14ac:dyDescent="0.25">
      <c r="A352" s="16"/>
      <c r="B352" s="13"/>
      <c r="C352" s="14"/>
      <c r="D352" s="13"/>
      <c r="E352" s="15" t="str">
        <f>IF(COUNTA(A352:D352)=0,"",IF(NOT(ISNUMBER(A352)),"Укажите дату",IF(B352="","Укажите код",IF(NOT(AND(ISTEXT(B352),LEN(B352)&gt;0,LEN(B352)&lt;=30,ISNUMBER(FIND(LEFT(B352,1),"ABCDEFGHIJKLMNOPQRSTUVWXYZ")),SUMPRODUCT((MID(B352,{1,2,3,4,5,6,7,8,9,10,11,12,13,14,15,16,17,18,19,20,21,22,23,24,25,26,27,28,29,30},1)&lt;&gt;"")*ISERROR(FIND(MID(B352,{1,2,3,4,5,6,7,8,9,10,11,12,13,14,15,16,17,18,19,20,21,22,23,24,25,26,27,28,29,30},1),"ABCDEFGHIJKLMNOPQRSTUVWXYZ0123456789-_")))=0,ISERROR(VALUE(B352)))),"Недопустимый код: только латинские буквы A-Z в верхнем регистре, цифры, - и _; начало с буквы, до 30 символов (например MILK-001)",IF(SUMPRODUCT(--EXACT('Номенклатура'!$A$6:$A$205,B352))=0,"Код не найден",IF(SUMPRODUCT(--EXACT('Номенклатура'!$A$6:$A$205,B352))&gt;1,"Код повторяется в номенклатуре",IF(NOT(ISNUMBER(C352)),"Укажите фактическое количество",IF(C352&lt;0,"Факт не может быть меньше нуля",IF(NOT(ISNUMBER('Номенклатура'!$C$2)),"Укажите дату начала учёта",IF(Q352&lt;INT('Номенклатура'!$C$2),"Дата раньше начала учёта","ОК"))))))))))</f>
        <v/>
      </c>
      <c r="F352" s="15" t="str">
        <f>IF(E352&lt;&gt;"ОК","",INDEX('Номенклатура'!$B$6:$B$205,SUMPRODUCT(EXACT('Номенклатура'!$A$6:$A$205,B352)*(ROW('Номенклатура'!$A$6:$A$205)-5)))&amp;"")</f>
        <v/>
      </c>
      <c r="G352" s="17" t="str">
        <f>IF(E352&lt;&gt;"ОК","",INDEX('Номенклатура'!$D$6:$D$205,SUMPRODUCT(EXACT('Номенклатура'!$A$6:$A$205,B352)*(ROW('Номенклатура'!$A$6:$A$205)-5)))&amp;"")</f>
        <v/>
      </c>
      <c r="H352" s="18" t="str">
        <f>IF(E352&lt;&gt;"ОК","",ROUND(N(INDEX('Номенклатура'!$F$6:$F$205,SUMPRODUCT(EXACT('Номенклатура'!$A$6:$A$205,B352)*(ROW('Номенклатура'!$A$6:$A$205)-5))))+SUMIFS('Движения'!$F$6:$F$5005,'Движения'!$B$6:$B$5005,B352,'Движения'!$A$6:$A$5005,"&lt;"&amp;(Q352+1))-SUMIFS('Движения'!$F$6:$F$5005,'Движения'!$B$6:$B$5005,B352,'Движения'!$C$6:$C$5005,"Корректировка остатка",'Движения'!$A$6:$A$5005,"&gt;="&amp;Q352,'Движения'!$A$6:$A$5005,"&lt;"&amp;(Q352+1)),6))</f>
        <v/>
      </c>
      <c r="I352" s="18" t="str">
        <f>IF(E352&lt;&gt;"ОК","",ROUND(C352-H352,6))</f>
        <v/>
      </c>
      <c r="J352" s="21" t="str">
        <f>IF(E352&lt;&gt;"ОК","",IF(P352&gt;0,ABS(I352)/P352,"нет базы"))</f>
        <v/>
      </c>
      <c r="K352" s="17" t="str">
        <f>IF(E352&lt;&gt;"ОК","",IF(I352&lt;0,"Недостача",IF(I352&gt;0,"Излишек","Совпадает")))</f>
        <v/>
      </c>
      <c r="L352" s="18" t="str">
        <f>IF(E352&lt;&gt;"ОК","",ROUND(SUMIFS('Движения'!$F$6:$F$5005,'Движения'!$B$6:$B$5005,B352,'Движения'!$C$6:$C$5005,"Корректировка остатка",'Движения'!$A$6:$A$5005,"&gt;="&amp;Q352,'Движения'!$A$6:$A$5005,"&lt;"&amp;(Q352+1)),6))</f>
        <v/>
      </c>
      <c r="M352" s="18" t="str">
        <f>IF(E352&lt;&gt;"ОК","",ROUND(I352-L352,6))</f>
        <v/>
      </c>
      <c r="N352" s="15" t="str">
        <f>IF(E352&lt;&gt;"ОК","",IF(AND(I352=0,L352=0),"Корректировка не нужна",IF(M352=0,"Корректировка внесена",IF(L352=0,"Внесите корректировку на "&amp;DAY(Q352)&amp;"."&amp;MONTH(Q352)&amp;"."&amp;YEAR(Q352)&amp;": "&amp;IF(M352&gt;0,"+","")&amp;M352&amp;" "&amp;G352,"Проверьте корректировки: внесено "&amp;L352&amp;", нужно "&amp;I352&amp;" "&amp;G352))))</f>
        <v/>
      </c>
      <c r="O352" s="22" t="str">
        <f>IF(E352&lt;&gt;"ОК","",IF(SUMPRODUCT(MAX(($B$6:$B$1005=B352)*($Q$6:$Q$1005&lt;Q352)*($E$6:$E$1005="ОК")*$Q$6:$Q$1005))&gt;0,SUMPRODUCT(MAX(($B$6:$B$1005=B352)*($Q$6:$Q$1005&lt;Q352)*($E$6:$E$1005="ОК")*$Q$6:$Q$1005))+1,INT('Номенклатура'!$C$2)))</f>
        <v/>
      </c>
      <c r="P352" s="18" t="str">
        <f>IF(E352&lt;&gt;"ОК","",-(SUMIFS('Движения'!$F$6:$F$5005,'Движения'!$B$6:$B$5005,B352,'Движения'!$C$6:$C$5005,"Расход",'Движения'!$A$6:$A$5005,"&gt;="&amp;O352,'Движения'!$A$6:$A$5005,"&lt;"&amp;(Q352+1))+SUMIFS('Движения'!$F$6:$F$5005,'Движения'!$B$6:$B$5005,B352,'Движения'!$C$6:$C$5005,"Списание",'Движения'!$A$6:$A$5005,"&gt;="&amp;O352,'Движения'!$A$6:$A$5005,"&lt;"&amp;(Q352+1))))</f>
        <v/>
      </c>
      <c r="Q352" s="18" t="str">
        <f>IF(ISNUMBER(A352),INT(A352),0)</f>
        <v/>
      </c>
    </row>
    <row r="353" spans="1:17" x14ac:dyDescent="0.25">
      <c r="A353" s="16"/>
      <c r="B353" s="13"/>
      <c r="C353" s="14"/>
      <c r="D353" s="13"/>
      <c r="E353" s="15" t="str">
        <f>IF(COUNTA(A353:D353)=0,"",IF(NOT(ISNUMBER(A353)),"Укажите дату",IF(B353="","Укажите код",IF(NOT(AND(ISTEXT(B353),LEN(B353)&gt;0,LEN(B353)&lt;=30,ISNUMBER(FIND(LEFT(B353,1),"ABCDEFGHIJKLMNOPQRSTUVWXYZ")),SUMPRODUCT((MID(B353,{1,2,3,4,5,6,7,8,9,10,11,12,13,14,15,16,17,18,19,20,21,22,23,24,25,26,27,28,29,30},1)&lt;&gt;"")*ISERROR(FIND(MID(B353,{1,2,3,4,5,6,7,8,9,10,11,12,13,14,15,16,17,18,19,20,21,22,23,24,25,26,27,28,29,30},1),"ABCDEFGHIJKLMNOPQRSTUVWXYZ0123456789-_")))=0,ISERROR(VALUE(B353)))),"Недопустимый код: только латинские буквы A-Z в верхнем регистре, цифры, - и _; начало с буквы, до 30 символов (например MILK-001)",IF(SUMPRODUCT(--EXACT('Номенклатура'!$A$6:$A$205,B353))=0,"Код не найден",IF(SUMPRODUCT(--EXACT('Номенклатура'!$A$6:$A$205,B353))&gt;1,"Код повторяется в номенклатуре",IF(NOT(ISNUMBER(C353)),"Укажите фактическое количество",IF(C353&lt;0,"Факт не может быть меньше нуля",IF(NOT(ISNUMBER('Номенклатура'!$C$2)),"Укажите дату начала учёта",IF(Q353&lt;INT('Номенклатура'!$C$2),"Дата раньше начала учёта","ОК"))))))))))</f>
        <v/>
      </c>
      <c r="F353" s="15" t="str">
        <f>IF(E353&lt;&gt;"ОК","",INDEX('Номенклатура'!$B$6:$B$205,SUMPRODUCT(EXACT('Номенклатура'!$A$6:$A$205,B353)*(ROW('Номенклатура'!$A$6:$A$205)-5)))&amp;"")</f>
        <v/>
      </c>
      <c r="G353" s="17" t="str">
        <f>IF(E353&lt;&gt;"ОК","",INDEX('Номенклатура'!$D$6:$D$205,SUMPRODUCT(EXACT('Номенклатура'!$A$6:$A$205,B353)*(ROW('Номенклатура'!$A$6:$A$205)-5)))&amp;"")</f>
        <v/>
      </c>
      <c r="H353" s="18" t="str">
        <f>IF(E353&lt;&gt;"ОК","",ROUND(N(INDEX('Номенклатура'!$F$6:$F$205,SUMPRODUCT(EXACT('Номенклатура'!$A$6:$A$205,B353)*(ROW('Номенклатура'!$A$6:$A$205)-5))))+SUMIFS('Движения'!$F$6:$F$5005,'Движения'!$B$6:$B$5005,B353,'Движения'!$A$6:$A$5005,"&lt;"&amp;(Q353+1))-SUMIFS('Движения'!$F$6:$F$5005,'Движения'!$B$6:$B$5005,B353,'Движения'!$C$6:$C$5005,"Корректировка остатка",'Движения'!$A$6:$A$5005,"&gt;="&amp;Q353,'Движения'!$A$6:$A$5005,"&lt;"&amp;(Q353+1)),6))</f>
        <v/>
      </c>
      <c r="I353" s="18" t="str">
        <f>IF(E353&lt;&gt;"ОК","",ROUND(C353-H353,6))</f>
        <v/>
      </c>
      <c r="J353" s="21" t="str">
        <f>IF(E353&lt;&gt;"ОК","",IF(P353&gt;0,ABS(I353)/P353,"нет базы"))</f>
        <v/>
      </c>
      <c r="K353" s="17" t="str">
        <f>IF(E353&lt;&gt;"ОК","",IF(I353&lt;0,"Недостача",IF(I353&gt;0,"Излишек","Совпадает")))</f>
        <v/>
      </c>
      <c r="L353" s="18" t="str">
        <f>IF(E353&lt;&gt;"ОК","",ROUND(SUMIFS('Движения'!$F$6:$F$5005,'Движения'!$B$6:$B$5005,B353,'Движения'!$C$6:$C$5005,"Корректировка остатка",'Движения'!$A$6:$A$5005,"&gt;="&amp;Q353,'Движения'!$A$6:$A$5005,"&lt;"&amp;(Q353+1)),6))</f>
        <v/>
      </c>
      <c r="M353" s="18" t="str">
        <f>IF(E353&lt;&gt;"ОК","",ROUND(I353-L353,6))</f>
        <v/>
      </c>
      <c r="N353" s="15" t="str">
        <f>IF(E353&lt;&gt;"ОК","",IF(AND(I353=0,L353=0),"Корректировка не нужна",IF(M353=0,"Корректировка внесена",IF(L353=0,"Внесите корректировку на "&amp;DAY(Q353)&amp;"."&amp;MONTH(Q353)&amp;"."&amp;YEAR(Q353)&amp;": "&amp;IF(M353&gt;0,"+","")&amp;M353&amp;" "&amp;G353,"Проверьте корректировки: внесено "&amp;L353&amp;", нужно "&amp;I353&amp;" "&amp;G353))))</f>
        <v/>
      </c>
      <c r="O353" s="22" t="str">
        <f>IF(E353&lt;&gt;"ОК","",IF(SUMPRODUCT(MAX(($B$6:$B$1005=B353)*($Q$6:$Q$1005&lt;Q353)*($E$6:$E$1005="ОК")*$Q$6:$Q$1005))&gt;0,SUMPRODUCT(MAX(($B$6:$B$1005=B353)*($Q$6:$Q$1005&lt;Q353)*($E$6:$E$1005="ОК")*$Q$6:$Q$1005))+1,INT('Номенклатура'!$C$2)))</f>
        <v/>
      </c>
      <c r="P353" s="18" t="str">
        <f>IF(E353&lt;&gt;"ОК","",-(SUMIFS('Движения'!$F$6:$F$5005,'Движения'!$B$6:$B$5005,B353,'Движения'!$C$6:$C$5005,"Расход",'Движения'!$A$6:$A$5005,"&gt;="&amp;O353,'Движения'!$A$6:$A$5005,"&lt;"&amp;(Q353+1))+SUMIFS('Движения'!$F$6:$F$5005,'Движения'!$B$6:$B$5005,B353,'Движения'!$C$6:$C$5005,"Списание",'Движения'!$A$6:$A$5005,"&gt;="&amp;O353,'Движения'!$A$6:$A$5005,"&lt;"&amp;(Q353+1))))</f>
        <v/>
      </c>
      <c r="Q353" s="18" t="str">
        <f>IF(ISNUMBER(A353),INT(A353),0)</f>
        <v/>
      </c>
    </row>
    <row r="354" spans="1:17" x14ac:dyDescent="0.25">
      <c r="A354" s="16"/>
      <c r="B354" s="13"/>
      <c r="C354" s="14"/>
      <c r="D354" s="13"/>
      <c r="E354" s="15" t="str">
        <f>IF(COUNTA(A354:D354)=0,"",IF(NOT(ISNUMBER(A354)),"Укажите дату",IF(B354="","Укажите код",IF(NOT(AND(ISTEXT(B354),LEN(B354)&gt;0,LEN(B354)&lt;=30,ISNUMBER(FIND(LEFT(B354,1),"ABCDEFGHIJKLMNOPQRSTUVWXYZ")),SUMPRODUCT((MID(B354,{1,2,3,4,5,6,7,8,9,10,11,12,13,14,15,16,17,18,19,20,21,22,23,24,25,26,27,28,29,30},1)&lt;&gt;"")*ISERROR(FIND(MID(B354,{1,2,3,4,5,6,7,8,9,10,11,12,13,14,15,16,17,18,19,20,21,22,23,24,25,26,27,28,29,30},1),"ABCDEFGHIJKLMNOPQRSTUVWXYZ0123456789-_")))=0,ISERROR(VALUE(B354)))),"Недопустимый код: только латинские буквы A-Z в верхнем регистре, цифры, - и _; начало с буквы, до 30 символов (например MILK-001)",IF(SUMPRODUCT(--EXACT('Номенклатура'!$A$6:$A$205,B354))=0,"Код не найден",IF(SUMPRODUCT(--EXACT('Номенклатура'!$A$6:$A$205,B354))&gt;1,"Код повторяется в номенклатуре",IF(NOT(ISNUMBER(C354)),"Укажите фактическое количество",IF(C354&lt;0,"Факт не может быть меньше нуля",IF(NOT(ISNUMBER('Номенклатура'!$C$2)),"Укажите дату начала учёта",IF(Q354&lt;INT('Номенклатура'!$C$2),"Дата раньше начала учёта","ОК"))))))))))</f>
        <v/>
      </c>
      <c r="F354" s="15" t="str">
        <f>IF(E354&lt;&gt;"ОК","",INDEX('Номенклатура'!$B$6:$B$205,SUMPRODUCT(EXACT('Номенклатура'!$A$6:$A$205,B354)*(ROW('Номенклатура'!$A$6:$A$205)-5)))&amp;"")</f>
        <v/>
      </c>
      <c r="G354" s="17" t="str">
        <f>IF(E354&lt;&gt;"ОК","",INDEX('Номенклатура'!$D$6:$D$205,SUMPRODUCT(EXACT('Номенклатура'!$A$6:$A$205,B354)*(ROW('Номенклатура'!$A$6:$A$205)-5)))&amp;"")</f>
        <v/>
      </c>
      <c r="H354" s="18" t="str">
        <f>IF(E354&lt;&gt;"ОК","",ROUND(N(INDEX('Номенклатура'!$F$6:$F$205,SUMPRODUCT(EXACT('Номенклатура'!$A$6:$A$205,B354)*(ROW('Номенклатура'!$A$6:$A$205)-5))))+SUMIFS('Движения'!$F$6:$F$5005,'Движения'!$B$6:$B$5005,B354,'Движения'!$A$6:$A$5005,"&lt;"&amp;(Q354+1))-SUMIFS('Движения'!$F$6:$F$5005,'Движения'!$B$6:$B$5005,B354,'Движения'!$C$6:$C$5005,"Корректировка остатка",'Движения'!$A$6:$A$5005,"&gt;="&amp;Q354,'Движения'!$A$6:$A$5005,"&lt;"&amp;(Q354+1)),6))</f>
        <v/>
      </c>
      <c r="I354" s="18" t="str">
        <f>IF(E354&lt;&gt;"ОК","",ROUND(C354-H354,6))</f>
        <v/>
      </c>
      <c r="J354" s="21" t="str">
        <f>IF(E354&lt;&gt;"ОК","",IF(P354&gt;0,ABS(I354)/P354,"нет базы"))</f>
        <v/>
      </c>
      <c r="K354" s="17" t="str">
        <f>IF(E354&lt;&gt;"ОК","",IF(I354&lt;0,"Недостача",IF(I354&gt;0,"Излишек","Совпадает")))</f>
        <v/>
      </c>
      <c r="L354" s="18" t="str">
        <f>IF(E354&lt;&gt;"ОК","",ROUND(SUMIFS('Движения'!$F$6:$F$5005,'Движения'!$B$6:$B$5005,B354,'Движения'!$C$6:$C$5005,"Корректировка остатка",'Движения'!$A$6:$A$5005,"&gt;="&amp;Q354,'Движения'!$A$6:$A$5005,"&lt;"&amp;(Q354+1)),6))</f>
        <v/>
      </c>
      <c r="M354" s="18" t="str">
        <f>IF(E354&lt;&gt;"ОК","",ROUND(I354-L354,6))</f>
        <v/>
      </c>
      <c r="N354" s="15" t="str">
        <f>IF(E354&lt;&gt;"ОК","",IF(AND(I354=0,L354=0),"Корректировка не нужна",IF(M354=0,"Корректировка внесена",IF(L354=0,"Внесите корректировку на "&amp;DAY(Q354)&amp;"."&amp;MONTH(Q354)&amp;"."&amp;YEAR(Q354)&amp;": "&amp;IF(M354&gt;0,"+","")&amp;M354&amp;" "&amp;G354,"Проверьте корректировки: внесено "&amp;L354&amp;", нужно "&amp;I354&amp;" "&amp;G354))))</f>
        <v/>
      </c>
      <c r="O354" s="22" t="str">
        <f>IF(E354&lt;&gt;"ОК","",IF(SUMPRODUCT(MAX(($B$6:$B$1005=B354)*($Q$6:$Q$1005&lt;Q354)*($E$6:$E$1005="ОК")*$Q$6:$Q$1005))&gt;0,SUMPRODUCT(MAX(($B$6:$B$1005=B354)*($Q$6:$Q$1005&lt;Q354)*($E$6:$E$1005="ОК")*$Q$6:$Q$1005))+1,INT('Номенклатура'!$C$2)))</f>
        <v/>
      </c>
      <c r="P354" s="18" t="str">
        <f>IF(E354&lt;&gt;"ОК","",-(SUMIFS('Движения'!$F$6:$F$5005,'Движения'!$B$6:$B$5005,B354,'Движения'!$C$6:$C$5005,"Расход",'Движения'!$A$6:$A$5005,"&gt;="&amp;O354,'Движения'!$A$6:$A$5005,"&lt;"&amp;(Q354+1))+SUMIFS('Движения'!$F$6:$F$5005,'Движения'!$B$6:$B$5005,B354,'Движения'!$C$6:$C$5005,"Списание",'Движения'!$A$6:$A$5005,"&gt;="&amp;O354,'Движения'!$A$6:$A$5005,"&lt;"&amp;(Q354+1))))</f>
        <v/>
      </c>
      <c r="Q354" s="18" t="str">
        <f>IF(ISNUMBER(A354),INT(A354),0)</f>
        <v/>
      </c>
    </row>
    <row r="355" spans="1:17" x14ac:dyDescent="0.25">
      <c r="A355" s="16"/>
      <c r="B355" s="13"/>
      <c r="C355" s="14"/>
      <c r="D355" s="13"/>
      <c r="E355" s="15" t="str">
        <f>IF(COUNTA(A355:D355)=0,"",IF(NOT(ISNUMBER(A355)),"Укажите дату",IF(B355="","Укажите код",IF(NOT(AND(ISTEXT(B355),LEN(B355)&gt;0,LEN(B355)&lt;=30,ISNUMBER(FIND(LEFT(B355,1),"ABCDEFGHIJKLMNOPQRSTUVWXYZ")),SUMPRODUCT((MID(B355,{1,2,3,4,5,6,7,8,9,10,11,12,13,14,15,16,17,18,19,20,21,22,23,24,25,26,27,28,29,30},1)&lt;&gt;"")*ISERROR(FIND(MID(B355,{1,2,3,4,5,6,7,8,9,10,11,12,13,14,15,16,17,18,19,20,21,22,23,24,25,26,27,28,29,30},1),"ABCDEFGHIJKLMNOPQRSTUVWXYZ0123456789-_")))=0,ISERROR(VALUE(B355)))),"Недопустимый код: только латинские буквы A-Z в верхнем регистре, цифры, - и _; начало с буквы, до 30 символов (например MILK-001)",IF(SUMPRODUCT(--EXACT('Номенклатура'!$A$6:$A$205,B355))=0,"Код не найден",IF(SUMPRODUCT(--EXACT('Номенклатура'!$A$6:$A$205,B355))&gt;1,"Код повторяется в номенклатуре",IF(NOT(ISNUMBER(C355)),"Укажите фактическое количество",IF(C355&lt;0,"Факт не может быть меньше нуля",IF(NOT(ISNUMBER('Номенклатура'!$C$2)),"Укажите дату начала учёта",IF(Q355&lt;INT('Номенклатура'!$C$2),"Дата раньше начала учёта","ОК"))))))))))</f>
        <v/>
      </c>
      <c r="F355" s="15" t="str">
        <f>IF(E355&lt;&gt;"ОК","",INDEX('Номенклатура'!$B$6:$B$205,SUMPRODUCT(EXACT('Номенклатура'!$A$6:$A$205,B355)*(ROW('Номенклатура'!$A$6:$A$205)-5)))&amp;"")</f>
        <v/>
      </c>
      <c r="G355" s="17" t="str">
        <f>IF(E355&lt;&gt;"ОК","",INDEX('Номенклатура'!$D$6:$D$205,SUMPRODUCT(EXACT('Номенклатура'!$A$6:$A$205,B355)*(ROW('Номенклатура'!$A$6:$A$205)-5)))&amp;"")</f>
        <v/>
      </c>
      <c r="H355" s="18" t="str">
        <f>IF(E355&lt;&gt;"ОК","",ROUND(N(INDEX('Номенклатура'!$F$6:$F$205,SUMPRODUCT(EXACT('Номенклатура'!$A$6:$A$205,B355)*(ROW('Номенклатура'!$A$6:$A$205)-5))))+SUMIFS('Движения'!$F$6:$F$5005,'Движения'!$B$6:$B$5005,B355,'Движения'!$A$6:$A$5005,"&lt;"&amp;(Q355+1))-SUMIFS('Движения'!$F$6:$F$5005,'Движения'!$B$6:$B$5005,B355,'Движения'!$C$6:$C$5005,"Корректировка остатка",'Движения'!$A$6:$A$5005,"&gt;="&amp;Q355,'Движения'!$A$6:$A$5005,"&lt;"&amp;(Q355+1)),6))</f>
        <v/>
      </c>
      <c r="I355" s="18" t="str">
        <f>IF(E355&lt;&gt;"ОК","",ROUND(C355-H355,6))</f>
        <v/>
      </c>
      <c r="J355" s="21" t="str">
        <f>IF(E355&lt;&gt;"ОК","",IF(P355&gt;0,ABS(I355)/P355,"нет базы"))</f>
        <v/>
      </c>
      <c r="K355" s="17" t="str">
        <f>IF(E355&lt;&gt;"ОК","",IF(I355&lt;0,"Недостача",IF(I355&gt;0,"Излишек","Совпадает")))</f>
        <v/>
      </c>
      <c r="L355" s="18" t="str">
        <f>IF(E355&lt;&gt;"ОК","",ROUND(SUMIFS('Движения'!$F$6:$F$5005,'Движения'!$B$6:$B$5005,B355,'Движения'!$C$6:$C$5005,"Корректировка остатка",'Движения'!$A$6:$A$5005,"&gt;="&amp;Q355,'Движения'!$A$6:$A$5005,"&lt;"&amp;(Q355+1)),6))</f>
        <v/>
      </c>
      <c r="M355" s="18" t="str">
        <f>IF(E355&lt;&gt;"ОК","",ROUND(I355-L355,6))</f>
        <v/>
      </c>
      <c r="N355" s="15" t="str">
        <f>IF(E355&lt;&gt;"ОК","",IF(AND(I355=0,L355=0),"Корректировка не нужна",IF(M355=0,"Корректировка внесена",IF(L355=0,"Внесите корректировку на "&amp;DAY(Q355)&amp;"."&amp;MONTH(Q355)&amp;"."&amp;YEAR(Q355)&amp;": "&amp;IF(M355&gt;0,"+","")&amp;M355&amp;" "&amp;G355,"Проверьте корректировки: внесено "&amp;L355&amp;", нужно "&amp;I355&amp;" "&amp;G355))))</f>
        <v/>
      </c>
      <c r="O355" s="22" t="str">
        <f>IF(E355&lt;&gt;"ОК","",IF(SUMPRODUCT(MAX(($B$6:$B$1005=B355)*($Q$6:$Q$1005&lt;Q355)*($E$6:$E$1005="ОК")*$Q$6:$Q$1005))&gt;0,SUMPRODUCT(MAX(($B$6:$B$1005=B355)*($Q$6:$Q$1005&lt;Q355)*($E$6:$E$1005="ОК")*$Q$6:$Q$1005))+1,INT('Номенклатура'!$C$2)))</f>
        <v/>
      </c>
      <c r="P355" s="18" t="str">
        <f>IF(E355&lt;&gt;"ОК","",-(SUMIFS('Движения'!$F$6:$F$5005,'Движения'!$B$6:$B$5005,B355,'Движения'!$C$6:$C$5005,"Расход",'Движения'!$A$6:$A$5005,"&gt;="&amp;O355,'Движения'!$A$6:$A$5005,"&lt;"&amp;(Q355+1))+SUMIFS('Движения'!$F$6:$F$5005,'Движения'!$B$6:$B$5005,B355,'Движения'!$C$6:$C$5005,"Списание",'Движения'!$A$6:$A$5005,"&gt;="&amp;O355,'Движения'!$A$6:$A$5005,"&lt;"&amp;(Q355+1))))</f>
        <v/>
      </c>
      <c r="Q355" s="18" t="str">
        <f>IF(ISNUMBER(A355),INT(A355),0)</f>
        <v/>
      </c>
    </row>
    <row r="356" spans="1:17" x14ac:dyDescent="0.25">
      <c r="A356" s="16"/>
      <c r="B356" s="13"/>
      <c r="C356" s="14"/>
      <c r="D356" s="13"/>
      <c r="E356" s="15" t="str">
        <f>IF(COUNTA(A356:D356)=0,"",IF(NOT(ISNUMBER(A356)),"Укажите дату",IF(B356="","Укажите код",IF(NOT(AND(ISTEXT(B356),LEN(B356)&gt;0,LEN(B356)&lt;=30,ISNUMBER(FIND(LEFT(B356,1),"ABCDEFGHIJKLMNOPQRSTUVWXYZ")),SUMPRODUCT((MID(B356,{1,2,3,4,5,6,7,8,9,10,11,12,13,14,15,16,17,18,19,20,21,22,23,24,25,26,27,28,29,30},1)&lt;&gt;"")*ISERROR(FIND(MID(B356,{1,2,3,4,5,6,7,8,9,10,11,12,13,14,15,16,17,18,19,20,21,22,23,24,25,26,27,28,29,30},1),"ABCDEFGHIJKLMNOPQRSTUVWXYZ0123456789-_")))=0,ISERROR(VALUE(B356)))),"Недопустимый код: только латинские буквы A-Z в верхнем регистре, цифры, - и _; начало с буквы, до 30 символов (например MILK-001)",IF(SUMPRODUCT(--EXACT('Номенклатура'!$A$6:$A$205,B356))=0,"Код не найден",IF(SUMPRODUCT(--EXACT('Номенклатура'!$A$6:$A$205,B356))&gt;1,"Код повторяется в номенклатуре",IF(NOT(ISNUMBER(C356)),"Укажите фактическое количество",IF(C356&lt;0,"Факт не может быть меньше нуля",IF(NOT(ISNUMBER('Номенклатура'!$C$2)),"Укажите дату начала учёта",IF(Q356&lt;INT('Номенклатура'!$C$2),"Дата раньше начала учёта","ОК"))))))))))</f>
        <v/>
      </c>
      <c r="F356" s="15" t="str">
        <f>IF(E356&lt;&gt;"ОК","",INDEX('Номенклатура'!$B$6:$B$205,SUMPRODUCT(EXACT('Номенклатура'!$A$6:$A$205,B356)*(ROW('Номенклатура'!$A$6:$A$205)-5)))&amp;"")</f>
        <v/>
      </c>
      <c r="G356" s="17" t="str">
        <f>IF(E356&lt;&gt;"ОК","",INDEX('Номенклатура'!$D$6:$D$205,SUMPRODUCT(EXACT('Номенклатура'!$A$6:$A$205,B356)*(ROW('Номенклатура'!$A$6:$A$205)-5)))&amp;"")</f>
        <v/>
      </c>
      <c r="H356" s="18" t="str">
        <f>IF(E356&lt;&gt;"ОК","",ROUND(N(INDEX('Номенклатура'!$F$6:$F$205,SUMPRODUCT(EXACT('Номенклатура'!$A$6:$A$205,B356)*(ROW('Номенклатура'!$A$6:$A$205)-5))))+SUMIFS('Движения'!$F$6:$F$5005,'Движения'!$B$6:$B$5005,B356,'Движения'!$A$6:$A$5005,"&lt;"&amp;(Q356+1))-SUMIFS('Движения'!$F$6:$F$5005,'Движения'!$B$6:$B$5005,B356,'Движения'!$C$6:$C$5005,"Корректировка остатка",'Движения'!$A$6:$A$5005,"&gt;="&amp;Q356,'Движения'!$A$6:$A$5005,"&lt;"&amp;(Q356+1)),6))</f>
        <v/>
      </c>
      <c r="I356" s="18" t="str">
        <f>IF(E356&lt;&gt;"ОК","",ROUND(C356-H356,6))</f>
        <v/>
      </c>
      <c r="J356" s="21" t="str">
        <f>IF(E356&lt;&gt;"ОК","",IF(P356&gt;0,ABS(I356)/P356,"нет базы"))</f>
        <v/>
      </c>
      <c r="K356" s="17" t="str">
        <f>IF(E356&lt;&gt;"ОК","",IF(I356&lt;0,"Недостача",IF(I356&gt;0,"Излишек","Совпадает")))</f>
        <v/>
      </c>
      <c r="L356" s="18" t="str">
        <f>IF(E356&lt;&gt;"ОК","",ROUND(SUMIFS('Движения'!$F$6:$F$5005,'Движения'!$B$6:$B$5005,B356,'Движения'!$C$6:$C$5005,"Корректировка остатка",'Движения'!$A$6:$A$5005,"&gt;="&amp;Q356,'Движения'!$A$6:$A$5005,"&lt;"&amp;(Q356+1)),6))</f>
        <v/>
      </c>
      <c r="M356" s="18" t="str">
        <f>IF(E356&lt;&gt;"ОК","",ROUND(I356-L356,6))</f>
        <v/>
      </c>
      <c r="N356" s="15" t="str">
        <f>IF(E356&lt;&gt;"ОК","",IF(AND(I356=0,L356=0),"Корректировка не нужна",IF(M356=0,"Корректировка внесена",IF(L356=0,"Внесите корректировку на "&amp;DAY(Q356)&amp;"."&amp;MONTH(Q356)&amp;"."&amp;YEAR(Q356)&amp;": "&amp;IF(M356&gt;0,"+","")&amp;M356&amp;" "&amp;G356,"Проверьте корректировки: внесено "&amp;L356&amp;", нужно "&amp;I356&amp;" "&amp;G356))))</f>
        <v/>
      </c>
      <c r="O356" s="22" t="str">
        <f>IF(E356&lt;&gt;"ОК","",IF(SUMPRODUCT(MAX(($B$6:$B$1005=B356)*($Q$6:$Q$1005&lt;Q356)*($E$6:$E$1005="ОК")*$Q$6:$Q$1005))&gt;0,SUMPRODUCT(MAX(($B$6:$B$1005=B356)*($Q$6:$Q$1005&lt;Q356)*($E$6:$E$1005="ОК")*$Q$6:$Q$1005))+1,INT('Номенклатура'!$C$2)))</f>
        <v/>
      </c>
      <c r="P356" s="18" t="str">
        <f>IF(E356&lt;&gt;"ОК","",-(SUMIFS('Движения'!$F$6:$F$5005,'Движения'!$B$6:$B$5005,B356,'Движения'!$C$6:$C$5005,"Расход",'Движения'!$A$6:$A$5005,"&gt;="&amp;O356,'Движения'!$A$6:$A$5005,"&lt;"&amp;(Q356+1))+SUMIFS('Движения'!$F$6:$F$5005,'Движения'!$B$6:$B$5005,B356,'Движения'!$C$6:$C$5005,"Списание",'Движения'!$A$6:$A$5005,"&gt;="&amp;O356,'Движения'!$A$6:$A$5005,"&lt;"&amp;(Q356+1))))</f>
        <v/>
      </c>
      <c r="Q356" s="18" t="str">
        <f>IF(ISNUMBER(A356),INT(A356),0)</f>
        <v/>
      </c>
    </row>
    <row r="357" spans="1:17" x14ac:dyDescent="0.25">
      <c r="A357" s="16"/>
      <c r="B357" s="13"/>
      <c r="C357" s="14"/>
      <c r="D357" s="13"/>
      <c r="E357" s="15" t="str">
        <f>IF(COUNTA(A357:D357)=0,"",IF(NOT(ISNUMBER(A357)),"Укажите дату",IF(B357="","Укажите код",IF(NOT(AND(ISTEXT(B357),LEN(B357)&gt;0,LEN(B357)&lt;=30,ISNUMBER(FIND(LEFT(B357,1),"ABCDEFGHIJKLMNOPQRSTUVWXYZ")),SUMPRODUCT((MID(B357,{1,2,3,4,5,6,7,8,9,10,11,12,13,14,15,16,17,18,19,20,21,22,23,24,25,26,27,28,29,30},1)&lt;&gt;"")*ISERROR(FIND(MID(B357,{1,2,3,4,5,6,7,8,9,10,11,12,13,14,15,16,17,18,19,20,21,22,23,24,25,26,27,28,29,30},1),"ABCDEFGHIJKLMNOPQRSTUVWXYZ0123456789-_")))=0,ISERROR(VALUE(B357)))),"Недопустимый код: только латинские буквы A-Z в верхнем регистре, цифры, - и _; начало с буквы, до 30 символов (например MILK-001)",IF(SUMPRODUCT(--EXACT('Номенклатура'!$A$6:$A$205,B357))=0,"Код не найден",IF(SUMPRODUCT(--EXACT('Номенклатура'!$A$6:$A$205,B357))&gt;1,"Код повторяется в номенклатуре",IF(NOT(ISNUMBER(C357)),"Укажите фактическое количество",IF(C357&lt;0,"Факт не может быть меньше нуля",IF(NOT(ISNUMBER('Номенклатура'!$C$2)),"Укажите дату начала учёта",IF(Q357&lt;INT('Номенклатура'!$C$2),"Дата раньше начала учёта","ОК"))))))))))</f>
        <v/>
      </c>
      <c r="F357" s="15" t="str">
        <f>IF(E357&lt;&gt;"ОК","",INDEX('Номенклатура'!$B$6:$B$205,SUMPRODUCT(EXACT('Номенклатура'!$A$6:$A$205,B357)*(ROW('Номенклатура'!$A$6:$A$205)-5)))&amp;"")</f>
        <v/>
      </c>
      <c r="G357" s="17" t="str">
        <f>IF(E357&lt;&gt;"ОК","",INDEX('Номенклатура'!$D$6:$D$205,SUMPRODUCT(EXACT('Номенклатура'!$A$6:$A$205,B357)*(ROW('Номенклатура'!$A$6:$A$205)-5)))&amp;"")</f>
        <v/>
      </c>
      <c r="H357" s="18" t="str">
        <f>IF(E357&lt;&gt;"ОК","",ROUND(N(INDEX('Номенклатура'!$F$6:$F$205,SUMPRODUCT(EXACT('Номенклатура'!$A$6:$A$205,B357)*(ROW('Номенклатура'!$A$6:$A$205)-5))))+SUMIFS('Движения'!$F$6:$F$5005,'Движения'!$B$6:$B$5005,B357,'Движения'!$A$6:$A$5005,"&lt;"&amp;(Q357+1))-SUMIFS('Движения'!$F$6:$F$5005,'Движения'!$B$6:$B$5005,B357,'Движения'!$C$6:$C$5005,"Корректировка остатка",'Движения'!$A$6:$A$5005,"&gt;="&amp;Q357,'Движения'!$A$6:$A$5005,"&lt;"&amp;(Q357+1)),6))</f>
        <v/>
      </c>
      <c r="I357" s="18" t="str">
        <f>IF(E357&lt;&gt;"ОК","",ROUND(C357-H357,6))</f>
        <v/>
      </c>
      <c r="J357" s="21" t="str">
        <f>IF(E357&lt;&gt;"ОК","",IF(P357&gt;0,ABS(I357)/P357,"нет базы"))</f>
        <v/>
      </c>
      <c r="K357" s="17" t="str">
        <f>IF(E357&lt;&gt;"ОК","",IF(I357&lt;0,"Недостача",IF(I357&gt;0,"Излишек","Совпадает")))</f>
        <v/>
      </c>
      <c r="L357" s="18" t="str">
        <f>IF(E357&lt;&gt;"ОК","",ROUND(SUMIFS('Движения'!$F$6:$F$5005,'Движения'!$B$6:$B$5005,B357,'Движения'!$C$6:$C$5005,"Корректировка остатка",'Движения'!$A$6:$A$5005,"&gt;="&amp;Q357,'Движения'!$A$6:$A$5005,"&lt;"&amp;(Q357+1)),6))</f>
        <v/>
      </c>
      <c r="M357" s="18" t="str">
        <f>IF(E357&lt;&gt;"ОК","",ROUND(I357-L357,6))</f>
        <v/>
      </c>
      <c r="N357" s="15" t="str">
        <f>IF(E357&lt;&gt;"ОК","",IF(AND(I357=0,L357=0),"Корректировка не нужна",IF(M357=0,"Корректировка внесена",IF(L357=0,"Внесите корректировку на "&amp;DAY(Q357)&amp;"."&amp;MONTH(Q357)&amp;"."&amp;YEAR(Q357)&amp;": "&amp;IF(M357&gt;0,"+","")&amp;M357&amp;" "&amp;G357,"Проверьте корректировки: внесено "&amp;L357&amp;", нужно "&amp;I357&amp;" "&amp;G357))))</f>
        <v/>
      </c>
      <c r="O357" s="22" t="str">
        <f>IF(E357&lt;&gt;"ОК","",IF(SUMPRODUCT(MAX(($B$6:$B$1005=B357)*($Q$6:$Q$1005&lt;Q357)*($E$6:$E$1005="ОК")*$Q$6:$Q$1005))&gt;0,SUMPRODUCT(MAX(($B$6:$B$1005=B357)*($Q$6:$Q$1005&lt;Q357)*($E$6:$E$1005="ОК")*$Q$6:$Q$1005))+1,INT('Номенклатура'!$C$2)))</f>
        <v/>
      </c>
      <c r="P357" s="18" t="str">
        <f>IF(E357&lt;&gt;"ОК","",-(SUMIFS('Движения'!$F$6:$F$5005,'Движения'!$B$6:$B$5005,B357,'Движения'!$C$6:$C$5005,"Расход",'Движения'!$A$6:$A$5005,"&gt;="&amp;O357,'Движения'!$A$6:$A$5005,"&lt;"&amp;(Q357+1))+SUMIFS('Движения'!$F$6:$F$5005,'Движения'!$B$6:$B$5005,B357,'Движения'!$C$6:$C$5005,"Списание",'Движения'!$A$6:$A$5005,"&gt;="&amp;O357,'Движения'!$A$6:$A$5005,"&lt;"&amp;(Q357+1))))</f>
        <v/>
      </c>
      <c r="Q357" s="18" t="str">
        <f>IF(ISNUMBER(A357),INT(A357),0)</f>
        <v/>
      </c>
    </row>
    <row r="358" spans="1:17" x14ac:dyDescent="0.25">
      <c r="A358" s="16"/>
      <c r="B358" s="13"/>
      <c r="C358" s="14"/>
      <c r="D358" s="13"/>
      <c r="E358" s="15" t="str">
        <f>IF(COUNTA(A358:D358)=0,"",IF(NOT(ISNUMBER(A358)),"Укажите дату",IF(B358="","Укажите код",IF(NOT(AND(ISTEXT(B358),LEN(B358)&gt;0,LEN(B358)&lt;=30,ISNUMBER(FIND(LEFT(B358,1),"ABCDEFGHIJKLMNOPQRSTUVWXYZ")),SUMPRODUCT((MID(B358,{1,2,3,4,5,6,7,8,9,10,11,12,13,14,15,16,17,18,19,20,21,22,23,24,25,26,27,28,29,30},1)&lt;&gt;"")*ISERROR(FIND(MID(B358,{1,2,3,4,5,6,7,8,9,10,11,12,13,14,15,16,17,18,19,20,21,22,23,24,25,26,27,28,29,30},1),"ABCDEFGHIJKLMNOPQRSTUVWXYZ0123456789-_")))=0,ISERROR(VALUE(B358)))),"Недопустимый код: только латинские буквы A-Z в верхнем регистре, цифры, - и _; начало с буквы, до 30 символов (например MILK-001)",IF(SUMPRODUCT(--EXACT('Номенклатура'!$A$6:$A$205,B358))=0,"Код не найден",IF(SUMPRODUCT(--EXACT('Номенклатура'!$A$6:$A$205,B358))&gt;1,"Код повторяется в номенклатуре",IF(NOT(ISNUMBER(C358)),"Укажите фактическое количество",IF(C358&lt;0,"Факт не может быть меньше нуля",IF(NOT(ISNUMBER('Номенклатура'!$C$2)),"Укажите дату начала учёта",IF(Q358&lt;INT('Номенклатура'!$C$2),"Дата раньше начала учёта","ОК"))))))))))</f>
        <v/>
      </c>
      <c r="F358" s="15" t="str">
        <f>IF(E358&lt;&gt;"ОК","",INDEX('Номенклатура'!$B$6:$B$205,SUMPRODUCT(EXACT('Номенклатура'!$A$6:$A$205,B358)*(ROW('Номенклатура'!$A$6:$A$205)-5)))&amp;"")</f>
        <v/>
      </c>
      <c r="G358" s="17" t="str">
        <f>IF(E358&lt;&gt;"ОК","",INDEX('Номенклатура'!$D$6:$D$205,SUMPRODUCT(EXACT('Номенклатура'!$A$6:$A$205,B358)*(ROW('Номенклатура'!$A$6:$A$205)-5)))&amp;"")</f>
        <v/>
      </c>
      <c r="H358" s="18" t="str">
        <f>IF(E358&lt;&gt;"ОК","",ROUND(N(INDEX('Номенклатура'!$F$6:$F$205,SUMPRODUCT(EXACT('Номенклатура'!$A$6:$A$205,B358)*(ROW('Номенклатура'!$A$6:$A$205)-5))))+SUMIFS('Движения'!$F$6:$F$5005,'Движения'!$B$6:$B$5005,B358,'Движения'!$A$6:$A$5005,"&lt;"&amp;(Q358+1))-SUMIFS('Движения'!$F$6:$F$5005,'Движения'!$B$6:$B$5005,B358,'Движения'!$C$6:$C$5005,"Корректировка остатка",'Движения'!$A$6:$A$5005,"&gt;="&amp;Q358,'Движения'!$A$6:$A$5005,"&lt;"&amp;(Q358+1)),6))</f>
        <v/>
      </c>
      <c r="I358" s="18" t="str">
        <f>IF(E358&lt;&gt;"ОК","",ROUND(C358-H358,6))</f>
        <v/>
      </c>
      <c r="J358" s="21" t="str">
        <f>IF(E358&lt;&gt;"ОК","",IF(P358&gt;0,ABS(I358)/P358,"нет базы"))</f>
        <v/>
      </c>
      <c r="K358" s="17" t="str">
        <f>IF(E358&lt;&gt;"ОК","",IF(I358&lt;0,"Недостача",IF(I358&gt;0,"Излишек","Совпадает")))</f>
        <v/>
      </c>
      <c r="L358" s="18" t="str">
        <f>IF(E358&lt;&gt;"ОК","",ROUND(SUMIFS('Движения'!$F$6:$F$5005,'Движения'!$B$6:$B$5005,B358,'Движения'!$C$6:$C$5005,"Корректировка остатка",'Движения'!$A$6:$A$5005,"&gt;="&amp;Q358,'Движения'!$A$6:$A$5005,"&lt;"&amp;(Q358+1)),6))</f>
        <v/>
      </c>
      <c r="M358" s="18" t="str">
        <f>IF(E358&lt;&gt;"ОК","",ROUND(I358-L358,6))</f>
        <v/>
      </c>
      <c r="N358" s="15" t="str">
        <f>IF(E358&lt;&gt;"ОК","",IF(AND(I358=0,L358=0),"Корректировка не нужна",IF(M358=0,"Корректировка внесена",IF(L358=0,"Внесите корректировку на "&amp;DAY(Q358)&amp;"."&amp;MONTH(Q358)&amp;"."&amp;YEAR(Q358)&amp;": "&amp;IF(M358&gt;0,"+","")&amp;M358&amp;" "&amp;G358,"Проверьте корректировки: внесено "&amp;L358&amp;", нужно "&amp;I358&amp;" "&amp;G358))))</f>
        <v/>
      </c>
      <c r="O358" s="22" t="str">
        <f>IF(E358&lt;&gt;"ОК","",IF(SUMPRODUCT(MAX(($B$6:$B$1005=B358)*($Q$6:$Q$1005&lt;Q358)*($E$6:$E$1005="ОК")*$Q$6:$Q$1005))&gt;0,SUMPRODUCT(MAX(($B$6:$B$1005=B358)*($Q$6:$Q$1005&lt;Q358)*($E$6:$E$1005="ОК")*$Q$6:$Q$1005))+1,INT('Номенклатура'!$C$2)))</f>
        <v/>
      </c>
      <c r="P358" s="18" t="str">
        <f>IF(E358&lt;&gt;"ОК","",-(SUMIFS('Движения'!$F$6:$F$5005,'Движения'!$B$6:$B$5005,B358,'Движения'!$C$6:$C$5005,"Расход",'Движения'!$A$6:$A$5005,"&gt;="&amp;O358,'Движения'!$A$6:$A$5005,"&lt;"&amp;(Q358+1))+SUMIFS('Движения'!$F$6:$F$5005,'Движения'!$B$6:$B$5005,B358,'Движения'!$C$6:$C$5005,"Списание",'Движения'!$A$6:$A$5005,"&gt;="&amp;O358,'Движения'!$A$6:$A$5005,"&lt;"&amp;(Q358+1))))</f>
        <v/>
      </c>
      <c r="Q358" s="18" t="str">
        <f>IF(ISNUMBER(A358),INT(A358),0)</f>
        <v/>
      </c>
    </row>
    <row r="359" spans="1:17" x14ac:dyDescent="0.25">
      <c r="A359" s="16"/>
      <c r="B359" s="13"/>
      <c r="C359" s="14"/>
      <c r="D359" s="13"/>
      <c r="E359" s="15" t="str">
        <f>IF(COUNTA(A359:D359)=0,"",IF(NOT(ISNUMBER(A359)),"Укажите дату",IF(B359="","Укажите код",IF(NOT(AND(ISTEXT(B359),LEN(B359)&gt;0,LEN(B359)&lt;=30,ISNUMBER(FIND(LEFT(B359,1),"ABCDEFGHIJKLMNOPQRSTUVWXYZ")),SUMPRODUCT((MID(B359,{1,2,3,4,5,6,7,8,9,10,11,12,13,14,15,16,17,18,19,20,21,22,23,24,25,26,27,28,29,30},1)&lt;&gt;"")*ISERROR(FIND(MID(B359,{1,2,3,4,5,6,7,8,9,10,11,12,13,14,15,16,17,18,19,20,21,22,23,24,25,26,27,28,29,30},1),"ABCDEFGHIJKLMNOPQRSTUVWXYZ0123456789-_")))=0,ISERROR(VALUE(B359)))),"Недопустимый код: только латинские буквы A-Z в верхнем регистре, цифры, - и _; начало с буквы, до 30 символов (например MILK-001)",IF(SUMPRODUCT(--EXACT('Номенклатура'!$A$6:$A$205,B359))=0,"Код не найден",IF(SUMPRODUCT(--EXACT('Номенклатура'!$A$6:$A$205,B359))&gt;1,"Код повторяется в номенклатуре",IF(NOT(ISNUMBER(C359)),"Укажите фактическое количество",IF(C359&lt;0,"Факт не может быть меньше нуля",IF(NOT(ISNUMBER('Номенклатура'!$C$2)),"Укажите дату начала учёта",IF(Q359&lt;INT('Номенклатура'!$C$2),"Дата раньше начала учёта","ОК"))))))))))</f>
        <v/>
      </c>
      <c r="F359" s="15" t="str">
        <f>IF(E359&lt;&gt;"ОК","",INDEX('Номенклатура'!$B$6:$B$205,SUMPRODUCT(EXACT('Номенклатура'!$A$6:$A$205,B359)*(ROW('Номенклатура'!$A$6:$A$205)-5)))&amp;"")</f>
        <v/>
      </c>
      <c r="G359" s="17" t="str">
        <f>IF(E359&lt;&gt;"ОК","",INDEX('Номенклатура'!$D$6:$D$205,SUMPRODUCT(EXACT('Номенклатура'!$A$6:$A$205,B359)*(ROW('Номенклатура'!$A$6:$A$205)-5)))&amp;"")</f>
        <v/>
      </c>
      <c r="H359" s="18" t="str">
        <f>IF(E359&lt;&gt;"ОК","",ROUND(N(INDEX('Номенклатура'!$F$6:$F$205,SUMPRODUCT(EXACT('Номенклатура'!$A$6:$A$205,B359)*(ROW('Номенклатура'!$A$6:$A$205)-5))))+SUMIFS('Движения'!$F$6:$F$5005,'Движения'!$B$6:$B$5005,B359,'Движения'!$A$6:$A$5005,"&lt;"&amp;(Q359+1))-SUMIFS('Движения'!$F$6:$F$5005,'Движения'!$B$6:$B$5005,B359,'Движения'!$C$6:$C$5005,"Корректировка остатка",'Движения'!$A$6:$A$5005,"&gt;="&amp;Q359,'Движения'!$A$6:$A$5005,"&lt;"&amp;(Q359+1)),6))</f>
        <v/>
      </c>
      <c r="I359" s="18" t="str">
        <f>IF(E359&lt;&gt;"ОК","",ROUND(C359-H359,6))</f>
        <v/>
      </c>
      <c r="J359" s="21" t="str">
        <f>IF(E359&lt;&gt;"ОК","",IF(P359&gt;0,ABS(I359)/P359,"нет базы"))</f>
        <v/>
      </c>
      <c r="K359" s="17" t="str">
        <f>IF(E359&lt;&gt;"ОК","",IF(I359&lt;0,"Недостача",IF(I359&gt;0,"Излишек","Совпадает")))</f>
        <v/>
      </c>
      <c r="L359" s="18" t="str">
        <f>IF(E359&lt;&gt;"ОК","",ROUND(SUMIFS('Движения'!$F$6:$F$5005,'Движения'!$B$6:$B$5005,B359,'Движения'!$C$6:$C$5005,"Корректировка остатка",'Движения'!$A$6:$A$5005,"&gt;="&amp;Q359,'Движения'!$A$6:$A$5005,"&lt;"&amp;(Q359+1)),6))</f>
        <v/>
      </c>
      <c r="M359" s="18" t="str">
        <f>IF(E359&lt;&gt;"ОК","",ROUND(I359-L359,6))</f>
        <v/>
      </c>
      <c r="N359" s="15" t="str">
        <f>IF(E359&lt;&gt;"ОК","",IF(AND(I359=0,L359=0),"Корректировка не нужна",IF(M359=0,"Корректировка внесена",IF(L359=0,"Внесите корректировку на "&amp;DAY(Q359)&amp;"."&amp;MONTH(Q359)&amp;"."&amp;YEAR(Q359)&amp;": "&amp;IF(M359&gt;0,"+","")&amp;M359&amp;" "&amp;G359,"Проверьте корректировки: внесено "&amp;L359&amp;", нужно "&amp;I359&amp;" "&amp;G359))))</f>
        <v/>
      </c>
      <c r="O359" s="22" t="str">
        <f>IF(E359&lt;&gt;"ОК","",IF(SUMPRODUCT(MAX(($B$6:$B$1005=B359)*($Q$6:$Q$1005&lt;Q359)*($E$6:$E$1005="ОК")*$Q$6:$Q$1005))&gt;0,SUMPRODUCT(MAX(($B$6:$B$1005=B359)*($Q$6:$Q$1005&lt;Q359)*($E$6:$E$1005="ОК")*$Q$6:$Q$1005))+1,INT('Номенклатура'!$C$2)))</f>
        <v/>
      </c>
      <c r="P359" s="18" t="str">
        <f>IF(E359&lt;&gt;"ОК","",-(SUMIFS('Движения'!$F$6:$F$5005,'Движения'!$B$6:$B$5005,B359,'Движения'!$C$6:$C$5005,"Расход",'Движения'!$A$6:$A$5005,"&gt;="&amp;O359,'Движения'!$A$6:$A$5005,"&lt;"&amp;(Q359+1))+SUMIFS('Движения'!$F$6:$F$5005,'Движения'!$B$6:$B$5005,B359,'Движения'!$C$6:$C$5005,"Списание",'Движения'!$A$6:$A$5005,"&gt;="&amp;O359,'Движения'!$A$6:$A$5005,"&lt;"&amp;(Q359+1))))</f>
        <v/>
      </c>
      <c r="Q359" s="18" t="str">
        <f>IF(ISNUMBER(A359),INT(A359),0)</f>
        <v/>
      </c>
    </row>
    <row r="360" spans="1:17" x14ac:dyDescent="0.25">
      <c r="A360" s="16"/>
      <c r="B360" s="13"/>
      <c r="C360" s="14"/>
      <c r="D360" s="13"/>
      <c r="E360" s="15" t="str">
        <f>IF(COUNTA(A360:D360)=0,"",IF(NOT(ISNUMBER(A360)),"Укажите дату",IF(B360="","Укажите код",IF(NOT(AND(ISTEXT(B360),LEN(B360)&gt;0,LEN(B360)&lt;=30,ISNUMBER(FIND(LEFT(B360,1),"ABCDEFGHIJKLMNOPQRSTUVWXYZ")),SUMPRODUCT((MID(B360,{1,2,3,4,5,6,7,8,9,10,11,12,13,14,15,16,17,18,19,20,21,22,23,24,25,26,27,28,29,30},1)&lt;&gt;"")*ISERROR(FIND(MID(B360,{1,2,3,4,5,6,7,8,9,10,11,12,13,14,15,16,17,18,19,20,21,22,23,24,25,26,27,28,29,30},1),"ABCDEFGHIJKLMNOPQRSTUVWXYZ0123456789-_")))=0,ISERROR(VALUE(B360)))),"Недопустимый код: только латинские буквы A-Z в верхнем регистре, цифры, - и _; начало с буквы, до 30 символов (например MILK-001)",IF(SUMPRODUCT(--EXACT('Номенклатура'!$A$6:$A$205,B360))=0,"Код не найден",IF(SUMPRODUCT(--EXACT('Номенклатура'!$A$6:$A$205,B360))&gt;1,"Код повторяется в номенклатуре",IF(NOT(ISNUMBER(C360)),"Укажите фактическое количество",IF(C360&lt;0,"Факт не может быть меньше нуля",IF(NOT(ISNUMBER('Номенклатура'!$C$2)),"Укажите дату начала учёта",IF(Q360&lt;INT('Номенклатура'!$C$2),"Дата раньше начала учёта","ОК"))))))))))</f>
        <v/>
      </c>
      <c r="F360" s="15" t="str">
        <f>IF(E360&lt;&gt;"ОК","",INDEX('Номенклатура'!$B$6:$B$205,SUMPRODUCT(EXACT('Номенклатура'!$A$6:$A$205,B360)*(ROW('Номенклатура'!$A$6:$A$205)-5)))&amp;"")</f>
        <v/>
      </c>
      <c r="G360" s="17" t="str">
        <f>IF(E360&lt;&gt;"ОК","",INDEX('Номенклатура'!$D$6:$D$205,SUMPRODUCT(EXACT('Номенклатура'!$A$6:$A$205,B360)*(ROW('Номенклатура'!$A$6:$A$205)-5)))&amp;"")</f>
        <v/>
      </c>
      <c r="H360" s="18" t="str">
        <f>IF(E360&lt;&gt;"ОК","",ROUND(N(INDEX('Номенклатура'!$F$6:$F$205,SUMPRODUCT(EXACT('Номенклатура'!$A$6:$A$205,B360)*(ROW('Номенклатура'!$A$6:$A$205)-5))))+SUMIFS('Движения'!$F$6:$F$5005,'Движения'!$B$6:$B$5005,B360,'Движения'!$A$6:$A$5005,"&lt;"&amp;(Q360+1))-SUMIFS('Движения'!$F$6:$F$5005,'Движения'!$B$6:$B$5005,B360,'Движения'!$C$6:$C$5005,"Корректировка остатка",'Движения'!$A$6:$A$5005,"&gt;="&amp;Q360,'Движения'!$A$6:$A$5005,"&lt;"&amp;(Q360+1)),6))</f>
        <v/>
      </c>
      <c r="I360" s="18" t="str">
        <f>IF(E360&lt;&gt;"ОК","",ROUND(C360-H360,6))</f>
        <v/>
      </c>
      <c r="J360" s="21" t="str">
        <f>IF(E360&lt;&gt;"ОК","",IF(P360&gt;0,ABS(I360)/P360,"нет базы"))</f>
        <v/>
      </c>
      <c r="K360" s="17" t="str">
        <f>IF(E360&lt;&gt;"ОК","",IF(I360&lt;0,"Недостача",IF(I360&gt;0,"Излишек","Совпадает")))</f>
        <v/>
      </c>
      <c r="L360" s="18" t="str">
        <f>IF(E360&lt;&gt;"ОК","",ROUND(SUMIFS('Движения'!$F$6:$F$5005,'Движения'!$B$6:$B$5005,B360,'Движения'!$C$6:$C$5005,"Корректировка остатка",'Движения'!$A$6:$A$5005,"&gt;="&amp;Q360,'Движения'!$A$6:$A$5005,"&lt;"&amp;(Q360+1)),6))</f>
        <v/>
      </c>
      <c r="M360" s="18" t="str">
        <f>IF(E360&lt;&gt;"ОК","",ROUND(I360-L360,6))</f>
        <v/>
      </c>
      <c r="N360" s="15" t="str">
        <f>IF(E360&lt;&gt;"ОК","",IF(AND(I360=0,L360=0),"Корректировка не нужна",IF(M360=0,"Корректировка внесена",IF(L360=0,"Внесите корректировку на "&amp;DAY(Q360)&amp;"."&amp;MONTH(Q360)&amp;"."&amp;YEAR(Q360)&amp;": "&amp;IF(M360&gt;0,"+","")&amp;M360&amp;" "&amp;G360,"Проверьте корректировки: внесено "&amp;L360&amp;", нужно "&amp;I360&amp;" "&amp;G360))))</f>
        <v/>
      </c>
      <c r="O360" s="22" t="str">
        <f>IF(E360&lt;&gt;"ОК","",IF(SUMPRODUCT(MAX(($B$6:$B$1005=B360)*($Q$6:$Q$1005&lt;Q360)*($E$6:$E$1005="ОК")*$Q$6:$Q$1005))&gt;0,SUMPRODUCT(MAX(($B$6:$B$1005=B360)*($Q$6:$Q$1005&lt;Q360)*($E$6:$E$1005="ОК")*$Q$6:$Q$1005))+1,INT('Номенклатура'!$C$2)))</f>
        <v/>
      </c>
      <c r="P360" s="18" t="str">
        <f>IF(E360&lt;&gt;"ОК","",-(SUMIFS('Движения'!$F$6:$F$5005,'Движения'!$B$6:$B$5005,B360,'Движения'!$C$6:$C$5005,"Расход",'Движения'!$A$6:$A$5005,"&gt;="&amp;O360,'Движения'!$A$6:$A$5005,"&lt;"&amp;(Q360+1))+SUMIFS('Движения'!$F$6:$F$5005,'Движения'!$B$6:$B$5005,B360,'Движения'!$C$6:$C$5005,"Списание",'Движения'!$A$6:$A$5005,"&gt;="&amp;O360,'Движения'!$A$6:$A$5005,"&lt;"&amp;(Q360+1))))</f>
        <v/>
      </c>
      <c r="Q360" s="18" t="str">
        <f>IF(ISNUMBER(A360),INT(A360),0)</f>
        <v/>
      </c>
    </row>
    <row r="361" spans="1:17" x14ac:dyDescent="0.25">
      <c r="A361" s="16"/>
      <c r="B361" s="13"/>
      <c r="C361" s="14"/>
      <c r="D361" s="13"/>
      <c r="E361" s="15" t="str">
        <f>IF(COUNTA(A361:D361)=0,"",IF(NOT(ISNUMBER(A361)),"Укажите дату",IF(B361="","Укажите код",IF(NOT(AND(ISTEXT(B361),LEN(B361)&gt;0,LEN(B361)&lt;=30,ISNUMBER(FIND(LEFT(B361,1),"ABCDEFGHIJKLMNOPQRSTUVWXYZ")),SUMPRODUCT((MID(B361,{1,2,3,4,5,6,7,8,9,10,11,12,13,14,15,16,17,18,19,20,21,22,23,24,25,26,27,28,29,30},1)&lt;&gt;"")*ISERROR(FIND(MID(B361,{1,2,3,4,5,6,7,8,9,10,11,12,13,14,15,16,17,18,19,20,21,22,23,24,25,26,27,28,29,30},1),"ABCDEFGHIJKLMNOPQRSTUVWXYZ0123456789-_")))=0,ISERROR(VALUE(B361)))),"Недопустимый код: только латинские буквы A-Z в верхнем регистре, цифры, - и _; начало с буквы, до 30 символов (например MILK-001)",IF(SUMPRODUCT(--EXACT('Номенклатура'!$A$6:$A$205,B361))=0,"Код не найден",IF(SUMPRODUCT(--EXACT('Номенклатура'!$A$6:$A$205,B361))&gt;1,"Код повторяется в номенклатуре",IF(NOT(ISNUMBER(C361)),"Укажите фактическое количество",IF(C361&lt;0,"Факт не может быть меньше нуля",IF(NOT(ISNUMBER('Номенклатура'!$C$2)),"Укажите дату начала учёта",IF(Q361&lt;INT('Номенклатура'!$C$2),"Дата раньше начала учёта","ОК"))))))))))</f>
        <v/>
      </c>
      <c r="F361" s="15" t="str">
        <f>IF(E361&lt;&gt;"ОК","",INDEX('Номенклатура'!$B$6:$B$205,SUMPRODUCT(EXACT('Номенклатура'!$A$6:$A$205,B361)*(ROW('Номенклатура'!$A$6:$A$205)-5)))&amp;"")</f>
        <v/>
      </c>
      <c r="G361" s="17" t="str">
        <f>IF(E361&lt;&gt;"ОК","",INDEX('Номенклатура'!$D$6:$D$205,SUMPRODUCT(EXACT('Номенклатура'!$A$6:$A$205,B361)*(ROW('Номенклатура'!$A$6:$A$205)-5)))&amp;"")</f>
        <v/>
      </c>
      <c r="H361" s="18" t="str">
        <f>IF(E361&lt;&gt;"ОК","",ROUND(N(INDEX('Номенклатура'!$F$6:$F$205,SUMPRODUCT(EXACT('Номенклатура'!$A$6:$A$205,B361)*(ROW('Номенклатура'!$A$6:$A$205)-5))))+SUMIFS('Движения'!$F$6:$F$5005,'Движения'!$B$6:$B$5005,B361,'Движения'!$A$6:$A$5005,"&lt;"&amp;(Q361+1))-SUMIFS('Движения'!$F$6:$F$5005,'Движения'!$B$6:$B$5005,B361,'Движения'!$C$6:$C$5005,"Корректировка остатка",'Движения'!$A$6:$A$5005,"&gt;="&amp;Q361,'Движения'!$A$6:$A$5005,"&lt;"&amp;(Q361+1)),6))</f>
        <v/>
      </c>
      <c r="I361" s="18" t="str">
        <f>IF(E361&lt;&gt;"ОК","",ROUND(C361-H361,6))</f>
        <v/>
      </c>
      <c r="J361" s="21" t="str">
        <f>IF(E361&lt;&gt;"ОК","",IF(P361&gt;0,ABS(I361)/P361,"нет базы"))</f>
        <v/>
      </c>
      <c r="K361" s="17" t="str">
        <f>IF(E361&lt;&gt;"ОК","",IF(I361&lt;0,"Недостача",IF(I361&gt;0,"Излишек","Совпадает")))</f>
        <v/>
      </c>
      <c r="L361" s="18" t="str">
        <f>IF(E361&lt;&gt;"ОК","",ROUND(SUMIFS('Движения'!$F$6:$F$5005,'Движения'!$B$6:$B$5005,B361,'Движения'!$C$6:$C$5005,"Корректировка остатка",'Движения'!$A$6:$A$5005,"&gt;="&amp;Q361,'Движения'!$A$6:$A$5005,"&lt;"&amp;(Q361+1)),6))</f>
        <v/>
      </c>
      <c r="M361" s="18" t="str">
        <f>IF(E361&lt;&gt;"ОК","",ROUND(I361-L361,6))</f>
        <v/>
      </c>
      <c r="N361" s="15" t="str">
        <f>IF(E361&lt;&gt;"ОК","",IF(AND(I361=0,L361=0),"Корректировка не нужна",IF(M361=0,"Корректировка внесена",IF(L361=0,"Внесите корректировку на "&amp;DAY(Q361)&amp;"."&amp;MONTH(Q361)&amp;"."&amp;YEAR(Q361)&amp;": "&amp;IF(M361&gt;0,"+","")&amp;M361&amp;" "&amp;G361,"Проверьте корректировки: внесено "&amp;L361&amp;", нужно "&amp;I361&amp;" "&amp;G361))))</f>
        <v/>
      </c>
      <c r="O361" s="22" t="str">
        <f>IF(E361&lt;&gt;"ОК","",IF(SUMPRODUCT(MAX(($B$6:$B$1005=B361)*($Q$6:$Q$1005&lt;Q361)*($E$6:$E$1005="ОК")*$Q$6:$Q$1005))&gt;0,SUMPRODUCT(MAX(($B$6:$B$1005=B361)*($Q$6:$Q$1005&lt;Q361)*($E$6:$E$1005="ОК")*$Q$6:$Q$1005))+1,INT('Номенклатура'!$C$2)))</f>
        <v/>
      </c>
      <c r="P361" s="18" t="str">
        <f>IF(E361&lt;&gt;"ОК","",-(SUMIFS('Движения'!$F$6:$F$5005,'Движения'!$B$6:$B$5005,B361,'Движения'!$C$6:$C$5005,"Расход",'Движения'!$A$6:$A$5005,"&gt;="&amp;O361,'Движения'!$A$6:$A$5005,"&lt;"&amp;(Q361+1))+SUMIFS('Движения'!$F$6:$F$5005,'Движения'!$B$6:$B$5005,B361,'Движения'!$C$6:$C$5005,"Списание",'Движения'!$A$6:$A$5005,"&gt;="&amp;O361,'Движения'!$A$6:$A$5005,"&lt;"&amp;(Q361+1))))</f>
        <v/>
      </c>
      <c r="Q361" s="18" t="str">
        <f>IF(ISNUMBER(A361),INT(A361),0)</f>
        <v/>
      </c>
    </row>
    <row r="362" spans="1:17" x14ac:dyDescent="0.25">
      <c r="A362" s="16"/>
      <c r="B362" s="13"/>
      <c r="C362" s="14"/>
      <c r="D362" s="13"/>
      <c r="E362" s="15" t="str">
        <f>IF(COUNTA(A362:D362)=0,"",IF(NOT(ISNUMBER(A362)),"Укажите дату",IF(B362="","Укажите код",IF(NOT(AND(ISTEXT(B362),LEN(B362)&gt;0,LEN(B362)&lt;=30,ISNUMBER(FIND(LEFT(B362,1),"ABCDEFGHIJKLMNOPQRSTUVWXYZ")),SUMPRODUCT((MID(B362,{1,2,3,4,5,6,7,8,9,10,11,12,13,14,15,16,17,18,19,20,21,22,23,24,25,26,27,28,29,30},1)&lt;&gt;"")*ISERROR(FIND(MID(B362,{1,2,3,4,5,6,7,8,9,10,11,12,13,14,15,16,17,18,19,20,21,22,23,24,25,26,27,28,29,30},1),"ABCDEFGHIJKLMNOPQRSTUVWXYZ0123456789-_")))=0,ISERROR(VALUE(B362)))),"Недопустимый код: только латинские буквы A-Z в верхнем регистре, цифры, - и _; начало с буквы, до 30 символов (например MILK-001)",IF(SUMPRODUCT(--EXACT('Номенклатура'!$A$6:$A$205,B362))=0,"Код не найден",IF(SUMPRODUCT(--EXACT('Номенклатура'!$A$6:$A$205,B362))&gt;1,"Код повторяется в номенклатуре",IF(NOT(ISNUMBER(C362)),"Укажите фактическое количество",IF(C362&lt;0,"Факт не может быть меньше нуля",IF(NOT(ISNUMBER('Номенклатура'!$C$2)),"Укажите дату начала учёта",IF(Q362&lt;INT('Номенклатура'!$C$2),"Дата раньше начала учёта","ОК"))))))))))</f>
        <v/>
      </c>
      <c r="F362" s="15" t="str">
        <f>IF(E362&lt;&gt;"ОК","",INDEX('Номенклатура'!$B$6:$B$205,SUMPRODUCT(EXACT('Номенклатура'!$A$6:$A$205,B362)*(ROW('Номенклатура'!$A$6:$A$205)-5)))&amp;"")</f>
        <v/>
      </c>
      <c r="G362" s="17" t="str">
        <f>IF(E362&lt;&gt;"ОК","",INDEX('Номенклатура'!$D$6:$D$205,SUMPRODUCT(EXACT('Номенклатура'!$A$6:$A$205,B362)*(ROW('Номенклатура'!$A$6:$A$205)-5)))&amp;"")</f>
        <v/>
      </c>
      <c r="H362" s="18" t="str">
        <f>IF(E362&lt;&gt;"ОК","",ROUND(N(INDEX('Номенклатура'!$F$6:$F$205,SUMPRODUCT(EXACT('Номенклатура'!$A$6:$A$205,B362)*(ROW('Номенклатура'!$A$6:$A$205)-5))))+SUMIFS('Движения'!$F$6:$F$5005,'Движения'!$B$6:$B$5005,B362,'Движения'!$A$6:$A$5005,"&lt;"&amp;(Q362+1))-SUMIFS('Движения'!$F$6:$F$5005,'Движения'!$B$6:$B$5005,B362,'Движения'!$C$6:$C$5005,"Корректировка остатка",'Движения'!$A$6:$A$5005,"&gt;="&amp;Q362,'Движения'!$A$6:$A$5005,"&lt;"&amp;(Q362+1)),6))</f>
        <v/>
      </c>
      <c r="I362" s="18" t="str">
        <f>IF(E362&lt;&gt;"ОК","",ROUND(C362-H362,6))</f>
        <v/>
      </c>
      <c r="J362" s="21" t="str">
        <f>IF(E362&lt;&gt;"ОК","",IF(P362&gt;0,ABS(I362)/P362,"нет базы"))</f>
        <v/>
      </c>
      <c r="K362" s="17" t="str">
        <f>IF(E362&lt;&gt;"ОК","",IF(I362&lt;0,"Недостача",IF(I362&gt;0,"Излишек","Совпадает")))</f>
        <v/>
      </c>
      <c r="L362" s="18" t="str">
        <f>IF(E362&lt;&gt;"ОК","",ROUND(SUMIFS('Движения'!$F$6:$F$5005,'Движения'!$B$6:$B$5005,B362,'Движения'!$C$6:$C$5005,"Корректировка остатка",'Движения'!$A$6:$A$5005,"&gt;="&amp;Q362,'Движения'!$A$6:$A$5005,"&lt;"&amp;(Q362+1)),6))</f>
        <v/>
      </c>
      <c r="M362" s="18" t="str">
        <f>IF(E362&lt;&gt;"ОК","",ROUND(I362-L362,6))</f>
        <v/>
      </c>
      <c r="N362" s="15" t="str">
        <f>IF(E362&lt;&gt;"ОК","",IF(AND(I362=0,L362=0),"Корректировка не нужна",IF(M362=0,"Корректировка внесена",IF(L362=0,"Внесите корректировку на "&amp;DAY(Q362)&amp;"."&amp;MONTH(Q362)&amp;"."&amp;YEAR(Q362)&amp;": "&amp;IF(M362&gt;0,"+","")&amp;M362&amp;" "&amp;G362,"Проверьте корректировки: внесено "&amp;L362&amp;", нужно "&amp;I362&amp;" "&amp;G362))))</f>
        <v/>
      </c>
      <c r="O362" s="22" t="str">
        <f>IF(E362&lt;&gt;"ОК","",IF(SUMPRODUCT(MAX(($B$6:$B$1005=B362)*($Q$6:$Q$1005&lt;Q362)*($E$6:$E$1005="ОК")*$Q$6:$Q$1005))&gt;0,SUMPRODUCT(MAX(($B$6:$B$1005=B362)*($Q$6:$Q$1005&lt;Q362)*($E$6:$E$1005="ОК")*$Q$6:$Q$1005))+1,INT('Номенклатура'!$C$2)))</f>
        <v/>
      </c>
      <c r="P362" s="18" t="str">
        <f>IF(E362&lt;&gt;"ОК","",-(SUMIFS('Движения'!$F$6:$F$5005,'Движения'!$B$6:$B$5005,B362,'Движения'!$C$6:$C$5005,"Расход",'Движения'!$A$6:$A$5005,"&gt;="&amp;O362,'Движения'!$A$6:$A$5005,"&lt;"&amp;(Q362+1))+SUMIFS('Движения'!$F$6:$F$5005,'Движения'!$B$6:$B$5005,B362,'Движения'!$C$6:$C$5005,"Списание",'Движения'!$A$6:$A$5005,"&gt;="&amp;O362,'Движения'!$A$6:$A$5005,"&lt;"&amp;(Q362+1))))</f>
        <v/>
      </c>
      <c r="Q362" s="18" t="str">
        <f>IF(ISNUMBER(A362),INT(A362),0)</f>
        <v/>
      </c>
    </row>
    <row r="363" spans="1:17" x14ac:dyDescent="0.25">
      <c r="A363" s="16"/>
      <c r="B363" s="13"/>
      <c r="C363" s="14"/>
      <c r="D363" s="13"/>
      <c r="E363" s="15" t="str">
        <f>IF(COUNTA(A363:D363)=0,"",IF(NOT(ISNUMBER(A363)),"Укажите дату",IF(B363="","Укажите код",IF(NOT(AND(ISTEXT(B363),LEN(B363)&gt;0,LEN(B363)&lt;=30,ISNUMBER(FIND(LEFT(B363,1),"ABCDEFGHIJKLMNOPQRSTUVWXYZ")),SUMPRODUCT((MID(B363,{1,2,3,4,5,6,7,8,9,10,11,12,13,14,15,16,17,18,19,20,21,22,23,24,25,26,27,28,29,30},1)&lt;&gt;"")*ISERROR(FIND(MID(B363,{1,2,3,4,5,6,7,8,9,10,11,12,13,14,15,16,17,18,19,20,21,22,23,24,25,26,27,28,29,30},1),"ABCDEFGHIJKLMNOPQRSTUVWXYZ0123456789-_")))=0,ISERROR(VALUE(B363)))),"Недопустимый код: только латинские буквы A-Z в верхнем регистре, цифры, - и _; начало с буквы, до 30 символов (например MILK-001)",IF(SUMPRODUCT(--EXACT('Номенклатура'!$A$6:$A$205,B363))=0,"Код не найден",IF(SUMPRODUCT(--EXACT('Номенклатура'!$A$6:$A$205,B363))&gt;1,"Код повторяется в номенклатуре",IF(NOT(ISNUMBER(C363)),"Укажите фактическое количество",IF(C363&lt;0,"Факт не может быть меньше нуля",IF(NOT(ISNUMBER('Номенклатура'!$C$2)),"Укажите дату начала учёта",IF(Q363&lt;INT('Номенклатура'!$C$2),"Дата раньше начала учёта","ОК"))))))))))</f>
        <v/>
      </c>
      <c r="F363" s="15" t="str">
        <f>IF(E363&lt;&gt;"ОК","",INDEX('Номенклатура'!$B$6:$B$205,SUMPRODUCT(EXACT('Номенклатура'!$A$6:$A$205,B363)*(ROW('Номенклатура'!$A$6:$A$205)-5)))&amp;"")</f>
        <v/>
      </c>
      <c r="G363" s="17" t="str">
        <f>IF(E363&lt;&gt;"ОК","",INDEX('Номенклатура'!$D$6:$D$205,SUMPRODUCT(EXACT('Номенклатура'!$A$6:$A$205,B363)*(ROW('Номенклатура'!$A$6:$A$205)-5)))&amp;"")</f>
        <v/>
      </c>
      <c r="H363" s="18" t="str">
        <f>IF(E363&lt;&gt;"ОК","",ROUND(N(INDEX('Номенклатура'!$F$6:$F$205,SUMPRODUCT(EXACT('Номенклатура'!$A$6:$A$205,B363)*(ROW('Номенклатура'!$A$6:$A$205)-5))))+SUMIFS('Движения'!$F$6:$F$5005,'Движения'!$B$6:$B$5005,B363,'Движения'!$A$6:$A$5005,"&lt;"&amp;(Q363+1))-SUMIFS('Движения'!$F$6:$F$5005,'Движения'!$B$6:$B$5005,B363,'Движения'!$C$6:$C$5005,"Корректировка остатка",'Движения'!$A$6:$A$5005,"&gt;="&amp;Q363,'Движения'!$A$6:$A$5005,"&lt;"&amp;(Q363+1)),6))</f>
        <v/>
      </c>
      <c r="I363" s="18" t="str">
        <f>IF(E363&lt;&gt;"ОК","",ROUND(C363-H363,6))</f>
        <v/>
      </c>
      <c r="J363" s="21" t="str">
        <f>IF(E363&lt;&gt;"ОК","",IF(P363&gt;0,ABS(I363)/P363,"нет базы"))</f>
        <v/>
      </c>
      <c r="K363" s="17" t="str">
        <f>IF(E363&lt;&gt;"ОК","",IF(I363&lt;0,"Недостача",IF(I363&gt;0,"Излишек","Совпадает")))</f>
        <v/>
      </c>
      <c r="L363" s="18" t="str">
        <f>IF(E363&lt;&gt;"ОК","",ROUND(SUMIFS('Движения'!$F$6:$F$5005,'Движения'!$B$6:$B$5005,B363,'Движения'!$C$6:$C$5005,"Корректировка остатка",'Движения'!$A$6:$A$5005,"&gt;="&amp;Q363,'Движения'!$A$6:$A$5005,"&lt;"&amp;(Q363+1)),6))</f>
        <v/>
      </c>
      <c r="M363" s="18" t="str">
        <f>IF(E363&lt;&gt;"ОК","",ROUND(I363-L363,6))</f>
        <v/>
      </c>
      <c r="N363" s="15" t="str">
        <f>IF(E363&lt;&gt;"ОК","",IF(AND(I363=0,L363=0),"Корректировка не нужна",IF(M363=0,"Корректировка внесена",IF(L363=0,"Внесите корректировку на "&amp;DAY(Q363)&amp;"."&amp;MONTH(Q363)&amp;"."&amp;YEAR(Q363)&amp;": "&amp;IF(M363&gt;0,"+","")&amp;M363&amp;" "&amp;G363,"Проверьте корректировки: внесено "&amp;L363&amp;", нужно "&amp;I363&amp;" "&amp;G363))))</f>
        <v/>
      </c>
      <c r="O363" s="22" t="str">
        <f>IF(E363&lt;&gt;"ОК","",IF(SUMPRODUCT(MAX(($B$6:$B$1005=B363)*($Q$6:$Q$1005&lt;Q363)*($E$6:$E$1005="ОК")*$Q$6:$Q$1005))&gt;0,SUMPRODUCT(MAX(($B$6:$B$1005=B363)*($Q$6:$Q$1005&lt;Q363)*($E$6:$E$1005="ОК")*$Q$6:$Q$1005))+1,INT('Номенклатура'!$C$2)))</f>
        <v/>
      </c>
      <c r="P363" s="18" t="str">
        <f>IF(E363&lt;&gt;"ОК","",-(SUMIFS('Движения'!$F$6:$F$5005,'Движения'!$B$6:$B$5005,B363,'Движения'!$C$6:$C$5005,"Расход",'Движения'!$A$6:$A$5005,"&gt;="&amp;O363,'Движения'!$A$6:$A$5005,"&lt;"&amp;(Q363+1))+SUMIFS('Движения'!$F$6:$F$5005,'Движения'!$B$6:$B$5005,B363,'Движения'!$C$6:$C$5005,"Списание",'Движения'!$A$6:$A$5005,"&gt;="&amp;O363,'Движения'!$A$6:$A$5005,"&lt;"&amp;(Q363+1))))</f>
        <v/>
      </c>
      <c r="Q363" s="18" t="str">
        <f>IF(ISNUMBER(A363),INT(A363),0)</f>
        <v/>
      </c>
    </row>
    <row r="364" spans="1:17" x14ac:dyDescent="0.25">
      <c r="A364" s="16"/>
      <c r="B364" s="13"/>
      <c r="C364" s="14"/>
      <c r="D364" s="13"/>
      <c r="E364" s="15" t="str">
        <f>IF(COUNTA(A364:D364)=0,"",IF(NOT(ISNUMBER(A364)),"Укажите дату",IF(B364="","Укажите код",IF(NOT(AND(ISTEXT(B364),LEN(B364)&gt;0,LEN(B364)&lt;=30,ISNUMBER(FIND(LEFT(B364,1),"ABCDEFGHIJKLMNOPQRSTUVWXYZ")),SUMPRODUCT((MID(B364,{1,2,3,4,5,6,7,8,9,10,11,12,13,14,15,16,17,18,19,20,21,22,23,24,25,26,27,28,29,30},1)&lt;&gt;"")*ISERROR(FIND(MID(B364,{1,2,3,4,5,6,7,8,9,10,11,12,13,14,15,16,17,18,19,20,21,22,23,24,25,26,27,28,29,30},1),"ABCDEFGHIJKLMNOPQRSTUVWXYZ0123456789-_")))=0,ISERROR(VALUE(B364)))),"Недопустимый код: только латинские буквы A-Z в верхнем регистре, цифры, - и _; начало с буквы, до 30 символов (например MILK-001)",IF(SUMPRODUCT(--EXACT('Номенклатура'!$A$6:$A$205,B364))=0,"Код не найден",IF(SUMPRODUCT(--EXACT('Номенклатура'!$A$6:$A$205,B364))&gt;1,"Код повторяется в номенклатуре",IF(NOT(ISNUMBER(C364)),"Укажите фактическое количество",IF(C364&lt;0,"Факт не может быть меньше нуля",IF(NOT(ISNUMBER('Номенклатура'!$C$2)),"Укажите дату начала учёта",IF(Q364&lt;INT('Номенклатура'!$C$2),"Дата раньше начала учёта","ОК"))))))))))</f>
        <v/>
      </c>
      <c r="F364" s="15" t="str">
        <f>IF(E364&lt;&gt;"ОК","",INDEX('Номенклатура'!$B$6:$B$205,SUMPRODUCT(EXACT('Номенклатура'!$A$6:$A$205,B364)*(ROW('Номенклатура'!$A$6:$A$205)-5)))&amp;"")</f>
        <v/>
      </c>
      <c r="G364" s="17" t="str">
        <f>IF(E364&lt;&gt;"ОК","",INDEX('Номенклатура'!$D$6:$D$205,SUMPRODUCT(EXACT('Номенклатура'!$A$6:$A$205,B364)*(ROW('Номенклатура'!$A$6:$A$205)-5)))&amp;"")</f>
        <v/>
      </c>
      <c r="H364" s="18" t="str">
        <f>IF(E364&lt;&gt;"ОК","",ROUND(N(INDEX('Номенклатура'!$F$6:$F$205,SUMPRODUCT(EXACT('Номенклатура'!$A$6:$A$205,B364)*(ROW('Номенклатура'!$A$6:$A$205)-5))))+SUMIFS('Движения'!$F$6:$F$5005,'Движения'!$B$6:$B$5005,B364,'Движения'!$A$6:$A$5005,"&lt;"&amp;(Q364+1))-SUMIFS('Движения'!$F$6:$F$5005,'Движения'!$B$6:$B$5005,B364,'Движения'!$C$6:$C$5005,"Корректировка остатка",'Движения'!$A$6:$A$5005,"&gt;="&amp;Q364,'Движения'!$A$6:$A$5005,"&lt;"&amp;(Q364+1)),6))</f>
        <v/>
      </c>
      <c r="I364" s="18" t="str">
        <f>IF(E364&lt;&gt;"ОК","",ROUND(C364-H364,6))</f>
        <v/>
      </c>
      <c r="J364" s="21" t="str">
        <f>IF(E364&lt;&gt;"ОК","",IF(P364&gt;0,ABS(I364)/P364,"нет базы"))</f>
        <v/>
      </c>
      <c r="K364" s="17" t="str">
        <f>IF(E364&lt;&gt;"ОК","",IF(I364&lt;0,"Недостача",IF(I364&gt;0,"Излишек","Совпадает")))</f>
        <v/>
      </c>
      <c r="L364" s="18" t="str">
        <f>IF(E364&lt;&gt;"ОК","",ROUND(SUMIFS('Движения'!$F$6:$F$5005,'Движения'!$B$6:$B$5005,B364,'Движения'!$C$6:$C$5005,"Корректировка остатка",'Движения'!$A$6:$A$5005,"&gt;="&amp;Q364,'Движения'!$A$6:$A$5005,"&lt;"&amp;(Q364+1)),6))</f>
        <v/>
      </c>
      <c r="M364" s="18" t="str">
        <f>IF(E364&lt;&gt;"ОК","",ROUND(I364-L364,6))</f>
        <v/>
      </c>
      <c r="N364" s="15" t="str">
        <f>IF(E364&lt;&gt;"ОК","",IF(AND(I364=0,L364=0),"Корректировка не нужна",IF(M364=0,"Корректировка внесена",IF(L364=0,"Внесите корректировку на "&amp;DAY(Q364)&amp;"."&amp;MONTH(Q364)&amp;"."&amp;YEAR(Q364)&amp;": "&amp;IF(M364&gt;0,"+","")&amp;M364&amp;" "&amp;G364,"Проверьте корректировки: внесено "&amp;L364&amp;", нужно "&amp;I364&amp;" "&amp;G364))))</f>
        <v/>
      </c>
      <c r="O364" s="22" t="str">
        <f>IF(E364&lt;&gt;"ОК","",IF(SUMPRODUCT(MAX(($B$6:$B$1005=B364)*($Q$6:$Q$1005&lt;Q364)*($E$6:$E$1005="ОК")*$Q$6:$Q$1005))&gt;0,SUMPRODUCT(MAX(($B$6:$B$1005=B364)*($Q$6:$Q$1005&lt;Q364)*($E$6:$E$1005="ОК")*$Q$6:$Q$1005))+1,INT('Номенклатура'!$C$2)))</f>
        <v/>
      </c>
      <c r="P364" s="18" t="str">
        <f>IF(E364&lt;&gt;"ОК","",-(SUMIFS('Движения'!$F$6:$F$5005,'Движения'!$B$6:$B$5005,B364,'Движения'!$C$6:$C$5005,"Расход",'Движения'!$A$6:$A$5005,"&gt;="&amp;O364,'Движения'!$A$6:$A$5005,"&lt;"&amp;(Q364+1))+SUMIFS('Движения'!$F$6:$F$5005,'Движения'!$B$6:$B$5005,B364,'Движения'!$C$6:$C$5005,"Списание",'Движения'!$A$6:$A$5005,"&gt;="&amp;O364,'Движения'!$A$6:$A$5005,"&lt;"&amp;(Q364+1))))</f>
        <v/>
      </c>
      <c r="Q364" s="18" t="str">
        <f>IF(ISNUMBER(A364),INT(A364),0)</f>
        <v/>
      </c>
    </row>
    <row r="365" spans="1:17" x14ac:dyDescent="0.25">
      <c r="A365" s="16"/>
      <c r="B365" s="13"/>
      <c r="C365" s="14"/>
      <c r="D365" s="13"/>
      <c r="E365" s="15" t="str">
        <f>IF(COUNTA(A365:D365)=0,"",IF(NOT(ISNUMBER(A365)),"Укажите дату",IF(B365="","Укажите код",IF(NOT(AND(ISTEXT(B365),LEN(B365)&gt;0,LEN(B365)&lt;=30,ISNUMBER(FIND(LEFT(B365,1),"ABCDEFGHIJKLMNOPQRSTUVWXYZ")),SUMPRODUCT((MID(B365,{1,2,3,4,5,6,7,8,9,10,11,12,13,14,15,16,17,18,19,20,21,22,23,24,25,26,27,28,29,30},1)&lt;&gt;"")*ISERROR(FIND(MID(B365,{1,2,3,4,5,6,7,8,9,10,11,12,13,14,15,16,17,18,19,20,21,22,23,24,25,26,27,28,29,30},1),"ABCDEFGHIJKLMNOPQRSTUVWXYZ0123456789-_")))=0,ISERROR(VALUE(B365)))),"Недопустимый код: только латинские буквы A-Z в верхнем регистре, цифры, - и _; начало с буквы, до 30 символов (например MILK-001)",IF(SUMPRODUCT(--EXACT('Номенклатура'!$A$6:$A$205,B365))=0,"Код не найден",IF(SUMPRODUCT(--EXACT('Номенклатура'!$A$6:$A$205,B365))&gt;1,"Код повторяется в номенклатуре",IF(NOT(ISNUMBER(C365)),"Укажите фактическое количество",IF(C365&lt;0,"Факт не может быть меньше нуля",IF(NOT(ISNUMBER('Номенклатура'!$C$2)),"Укажите дату начала учёта",IF(Q365&lt;INT('Номенклатура'!$C$2),"Дата раньше начала учёта","ОК"))))))))))</f>
        <v/>
      </c>
      <c r="F365" s="15" t="str">
        <f>IF(E365&lt;&gt;"ОК","",INDEX('Номенклатура'!$B$6:$B$205,SUMPRODUCT(EXACT('Номенклатура'!$A$6:$A$205,B365)*(ROW('Номенклатура'!$A$6:$A$205)-5)))&amp;"")</f>
        <v/>
      </c>
      <c r="G365" s="17" t="str">
        <f>IF(E365&lt;&gt;"ОК","",INDEX('Номенклатура'!$D$6:$D$205,SUMPRODUCT(EXACT('Номенклатура'!$A$6:$A$205,B365)*(ROW('Номенклатура'!$A$6:$A$205)-5)))&amp;"")</f>
        <v/>
      </c>
      <c r="H365" s="18" t="str">
        <f>IF(E365&lt;&gt;"ОК","",ROUND(N(INDEX('Номенклатура'!$F$6:$F$205,SUMPRODUCT(EXACT('Номенклатура'!$A$6:$A$205,B365)*(ROW('Номенклатура'!$A$6:$A$205)-5))))+SUMIFS('Движения'!$F$6:$F$5005,'Движения'!$B$6:$B$5005,B365,'Движения'!$A$6:$A$5005,"&lt;"&amp;(Q365+1))-SUMIFS('Движения'!$F$6:$F$5005,'Движения'!$B$6:$B$5005,B365,'Движения'!$C$6:$C$5005,"Корректировка остатка",'Движения'!$A$6:$A$5005,"&gt;="&amp;Q365,'Движения'!$A$6:$A$5005,"&lt;"&amp;(Q365+1)),6))</f>
        <v/>
      </c>
      <c r="I365" s="18" t="str">
        <f>IF(E365&lt;&gt;"ОК","",ROUND(C365-H365,6))</f>
        <v/>
      </c>
      <c r="J365" s="21" t="str">
        <f>IF(E365&lt;&gt;"ОК","",IF(P365&gt;0,ABS(I365)/P365,"нет базы"))</f>
        <v/>
      </c>
      <c r="K365" s="17" t="str">
        <f>IF(E365&lt;&gt;"ОК","",IF(I365&lt;0,"Недостача",IF(I365&gt;0,"Излишек","Совпадает")))</f>
        <v/>
      </c>
      <c r="L365" s="18" t="str">
        <f>IF(E365&lt;&gt;"ОК","",ROUND(SUMIFS('Движения'!$F$6:$F$5005,'Движения'!$B$6:$B$5005,B365,'Движения'!$C$6:$C$5005,"Корректировка остатка",'Движения'!$A$6:$A$5005,"&gt;="&amp;Q365,'Движения'!$A$6:$A$5005,"&lt;"&amp;(Q365+1)),6))</f>
        <v/>
      </c>
      <c r="M365" s="18" t="str">
        <f>IF(E365&lt;&gt;"ОК","",ROUND(I365-L365,6))</f>
        <v/>
      </c>
      <c r="N365" s="15" t="str">
        <f>IF(E365&lt;&gt;"ОК","",IF(AND(I365=0,L365=0),"Корректировка не нужна",IF(M365=0,"Корректировка внесена",IF(L365=0,"Внесите корректировку на "&amp;DAY(Q365)&amp;"."&amp;MONTH(Q365)&amp;"."&amp;YEAR(Q365)&amp;": "&amp;IF(M365&gt;0,"+","")&amp;M365&amp;" "&amp;G365,"Проверьте корректировки: внесено "&amp;L365&amp;", нужно "&amp;I365&amp;" "&amp;G365))))</f>
        <v/>
      </c>
      <c r="O365" s="22" t="str">
        <f>IF(E365&lt;&gt;"ОК","",IF(SUMPRODUCT(MAX(($B$6:$B$1005=B365)*($Q$6:$Q$1005&lt;Q365)*($E$6:$E$1005="ОК")*$Q$6:$Q$1005))&gt;0,SUMPRODUCT(MAX(($B$6:$B$1005=B365)*($Q$6:$Q$1005&lt;Q365)*($E$6:$E$1005="ОК")*$Q$6:$Q$1005))+1,INT('Номенклатура'!$C$2)))</f>
        <v/>
      </c>
      <c r="P365" s="18" t="str">
        <f>IF(E365&lt;&gt;"ОК","",-(SUMIFS('Движения'!$F$6:$F$5005,'Движения'!$B$6:$B$5005,B365,'Движения'!$C$6:$C$5005,"Расход",'Движения'!$A$6:$A$5005,"&gt;="&amp;O365,'Движения'!$A$6:$A$5005,"&lt;"&amp;(Q365+1))+SUMIFS('Движения'!$F$6:$F$5005,'Движения'!$B$6:$B$5005,B365,'Движения'!$C$6:$C$5005,"Списание",'Движения'!$A$6:$A$5005,"&gt;="&amp;O365,'Движения'!$A$6:$A$5005,"&lt;"&amp;(Q365+1))))</f>
        <v/>
      </c>
      <c r="Q365" s="18" t="str">
        <f>IF(ISNUMBER(A365),INT(A365),0)</f>
        <v/>
      </c>
    </row>
    <row r="366" spans="1:17" x14ac:dyDescent="0.25">
      <c r="A366" s="16"/>
      <c r="B366" s="13"/>
      <c r="C366" s="14"/>
      <c r="D366" s="13"/>
      <c r="E366" s="15" t="str">
        <f>IF(COUNTA(A366:D366)=0,"",IF(NOT(ISNUMBER(A366)),"Укажите дату",IF(B366="","Укажите код",IF(NOT(AND(ISTEXT(B366),LEN(B366)&gt;0,LEN(B366)&lt;=30,ISNUMBER(FIND(LEFT(B366,1),"ABCDEFGHIJKLMNOPQRSTUVWXYZ")),SUMPRODUCT((MID(B366,{1,2,3,4,5,6,7,8,9,10,11,12,13,14,15,16,17,18,19,20,21,22,23,24,25,26,27,28,29,30},1)&lt;&gt;"")*ISERROR(FIND(MID(B366,{1,2,3,4,5,6,7,8,9,10,11,12,13,14,15,16,17,18,19,20,21,22,23,24,25,26,27,28,29,30},1),"ABCDEFGHIJKLMNOPQRSTUVWXYZ0123456789-_")))=0,ISERROR(VALUE(B366)))),"Недопустимый код: только латинские буквы A-Z в верхнем регистре, цифры, - и _; начало с буквы, до 30 символов (например MILK-001)",IF(SUMPRODUCT(--EXACT('Номенклатура'!$A$6:$A$205,B366))=0,"Код не найден",IF(SUMPRODUCT(--EXACT('Номенклатура'!$A$6:$A$205,B366))&gt;1,"Код повторяется в номенклатуре",IF(NOT(ISNUMBER(C366)),"Укажите фактическое количество",IF(C366&lt;0,"Факт не может быть меньше нуля",IF(NOT(ISNUMBER('Номенклатура'!$C$2)),"Укажите дату начала учёта",IF(Q366&lt;INT('Номенклатура'!$C$2),"Дата раньше начала учёта","ОК"))))))))))</f>
        <v/>
      </c>
      <c r="F366" s="15" t="str">
        <f>IF(E366&lt;&gt;"ОК","",INDEX('Номенклатура'!$B$6:$B$205,SUMPRODUCT(EXACT('Номенклатура'!$A$6:$A$205,B366)*(ROW('Номенклатура'!$A$6:$A$205)-5)))&amp;"")</f>
        <v/>
      </c>
      <c r="G366" s="17" t="str">
        <f>IF(E366&lt;&gt;"ОК","",INDEX('Номенклатура'!$D$6:$D$205,SUMPRODUCT(EXACT('Номенклатура'!$A$6:$A$205,B366)*(ROW('Номенклатура'!$A$6:$A$205)-5)))&amp;"")</f>
        <v/>
      </c>
      <c r="H366" s="18" t="str">
        <f>IF(E366&lt;&gt;"ОК","",ROUND(N(INDEX('Номенклатура'!$F$6:$F$205,SUMPRODUCT(EXACT('Номенклатура'!$A$6:$A$205,B366)*(ROW('Номенклатура'!$A$6:$A$205)-5))))+SUMIFS('Движения'!$F$6:$F$5005,'Движения'!$B$6:$B$5005,B366,'Движения'!$A$6:$A$5005,"&lt;"&amp;(Q366+1))-SUMIFS('Движения'!$F$6:$F$5005,'Движения'!$B$6:$B$5005,B366,'Движения'!$C$6:$C$5005,"Корректировка остатка",'Движения'!$A$6:$A$5005,"&gt;="&amp;Q366,'Движения'!$A$6:$A$5005,"&lt;"&amp;(Q366+1)),6))</f>
        <v/>
      </c>
      <c r="I366" s="18" t="str">
        <f>IF(E366&lt;&gt;"ОК","",ROUND(C366-H366,6))</f>
        <v/>
      </c>
      <c r="J366" s="21" t="str">
        <f>IF(E366&lt;&gt;"ОК","",IF(P366&gt;0,ABS(I366)/P366,"нет базы"))</f>
        <v/>
      </c>
      <c r="K366" s="17" t="str">
        <f>IF(E366&lt;&gt;"ОК","",IF(I366&lt;0,"Недостача",IF(I366&gt;0,"Излишек","Совпадает")))</f>
        <v/>
      </c>
      <c r="L366" s="18" t="str">
        <f>IF(E366&lt;&gt;"ОК","",ROUND(SUMIFS('Движения'!$F$6:$F$5005,'Движения'!$B$6:$B$5005,B366,'Движения'!$C$6:$C$5005,"Корректировка остатка",'Движения'!$A$6:$A$5005,"&gt;="&amp;Q366,'Движения'!$A$6:$A$5005,"&lt;"&amp;(Q366+1)),6))</f>
        <v/>
      </c>
      <c r="M366" s="18" t="str">
        <f>IF(E366&lt;&gt;"ОК","",ROUND(I366-L366,6))</f>
        <v/>
      </c>
      <c r="N366" s="15" t="str">
        <f>IF(E366&lt;&gt;"ОК","",IF(AND(I366=0,L366=0),"Корректировка не нужна",IF(M366=0,"Корректировка внесена",IF(L366=0,"Внесите корректировку на "&amp;DAY(Q366)&amp;"."&amp;MONTH(Q366)&amp;"."&amp;YEAR(Q366)&amp;": "&amp;IF(M366&gt;0,"+","")&amp;M366&amp;" "&amp;G366,"Проверьте корректировки: внесено "&amp;L366&amp;", нужно "&amp;I366&amp;" "&amp;G366))))</f>
        <v/>
      </c>
      <c r="O366" s="22" t="str">
        <f>IF(E366&lt;&gt;"ОК","",IF(SUMPRODUCT(MAX(($B$6:$B$1005=B366)*($Q$6:$Q$1005&lt;Q366)*($E$6:$E$1005="ОК")*$Q$6:$Q$1005))&gt;0,SUMPRODUCT(MAX(($B$6:$B$1005=B366)*($Q$6:$Q$1005&lt;Q366)*($E$6:$E$1005="ОК")*$Q$6:$Q$1005))+1,INT('Номенклатура'!$C$2)))</f>
        <v/>
      </c>
      <c r="P366" s="18" t="str">
        <f>IF(E366&lt;&gt;"ОК","",-(SUMIFS('Движения'!$F$6:$F$5005,'Движения'!$B$6:$B$5005,B366,'Движения'!$C$6:$C$5005,"Расход",'Движения'!$A$6:$A$5005,"&gt;="&amp;O366,'Движения'!$A$6:$A$5005,"&lt;"&amp;(Q366+1))+SUMIFS('Движения'!$F$6:$F$5005,'Движения'!$B$6:$B$5005,B366,'Движения'!$C$6:$C$5005,"Списание",'Движения'!$A$6:$A$5005,"&gt;="&amp;O366,'Движения'!$A$6:$A$5005,"&lt;"&amp;(Q366+1))))</f>
        <v/>
      </c>
      <c r="Q366" s="18" t="str">
        <f>IF(ISNUMBER(A366),INT(A366),0)</f>
        <v/>
      </c>
    </row>
    <row r="367" spans="1:17" x14ac:dyDescent="0.25">
      <c r="A367" s="16"/>
      <c r="B367" s="13"/>
      <c r="C367" s="14"/>
      <c r="D367" s="13"/>
      <c r="E367" s="15" t="str">
        <f>IF(COUNTA(A367:D367)=0,"",IF(NOT(ISNUMBER(A367)),"Укажите дату",IF(B367="","Укажите код",IF(NOT(AND(ISTEXT(B367),LEN(B367)&gt;0,LEN(B367)&lt;=30,ISNUMBER(FIND(LEFT(B367,1),"ABCDEFGHIJKLMNOPQRSTUVWXYZ")),SUMPRODUCT((MID(B367,{1,2,3,4,5,6,7,8,9,10,11,12,13,14,15,16,17,18,19,20,21,22,23,24,25,26,27,28,29,30},1)&lt;&gt;"")*ISERROR(FIND(MID(B367,{1,2,3,4,5,6,7,8,9,10,11,12,13,14,15,16,17,18,19,20,21,22,23,24,25,26,27,28,29,30},1),"ABCDEFGHIJKLMNOPQRSTUVWXYZ0123456789-_")))=0,ISERROR(VALUE(B367)))),"Недопустимый код: только латинские буквы A-Z в верхнем регистре, цифры, - и _; начало с буквы, до 30 символов (например MILK-001)",IF(SUMPRODUCT(--EXACT('Номенклатура'!$A$6:$A$205,B367))=0,"Код не найден",IF(SUMPRODUCT(--EXACT('Номенклатура'!$A$6:$A$205,B367))&gt;1,"Код повторяется в номенклатуре",IF(NOT(ISNUMBER(C367)),"Укажите фактическое количество",IF(C367&lt;0,"Факт не может быть меньше нуля",IF(NOT(ISNUMBER('Номенклатура'!$C$2)),"Укажите дату начала учёта",IF(Q367&lt;INT('Номенклатура'!$C$2),"Дата раньше начала учёта","ОК"))))))))))</f>
        <v/>
      </c>
      <c r="F367" s="15" t="str">
        <f>IF(E367&lt;&gt;"ОК","",INDEX('Номенклатура'!$B$6:$B$205,SUMPRODUCT(EXACT('Номенклатура'!$A$6:$A$205,B367)*(ROW('Номенклатура'!$A$6:$A$205)-5)))&amp;"")</f>
        <v/>
      </c>
      <c r="G367" s="17" t="str">
        <f>IF(E367&lt;&gt;"ОК","",INDEX('Номенклатура'!$D$6:$D$205,SUMPRODUCT(EXACT('Номенклатура'!$A$6:$A$205,B367)*(ROW('Номенклатура'!$A$6:$A$205)-5)))&amp;"")</f>
        <v/>
      </c>
      <c r="H367" s="18" t="str">
        <f>IF(E367&lt;&gt;"ОК","",ROUND(N(INDEX('Номенклатура'!$F$6:$F$205,SUMPRODUCT(EXACT('Номенклатура'!$A$6:$A$205,B367)*(ROW('Номенклатура'!$A$6:$A$205)-5))))+SUMIFS('Движения'!$F$6:$F$5005,'Движения'!$B$6:$B$5005,B367,'Движения'!$A$6:$A$5005,"&lt;"&amp;(Q367+1))-SUMIFS('Движения'!$F$6:$F$5005,'Движения'!$B$6:$B$5005,B367,'Движения'!$C$6:$C$5005,"Корректировка остатка",'Движения'!$A$6:$A$5005,"&gt;="&amp;Q367,'Движения'!$A$6:$A$5005,"&lt;"&amp;(Q367+1)),6))</f>
        <v/>
      </c>
      <c r="I367" s="18" t="str">
        <f>IF(E367&lt;&gt;"ОК","",ROUND(C367-H367,6))</f>
        <v/>
      </c>
      <c r="J367" s="21" t="str">
        <f>IF(E367&lt;&gt;"ОК","",IF(P367&gt;0,ABS(I367)/P367,"нет базы"))</f>
        <v/>
      </c>
      <c r="K367" s="17" t="str">
        <f>IF(E367&lt;&gt;"ОК","",IF(I367&lt;0,"Недостача",IF(I367&gt;0,"Излишек","Совпадает")))</f>
        <v/>
      </c>
      <c r="L367" s="18" t="str">
        <f>IF(E367&lt;&gt;"ОК","",ROUND(SUMIFS('Движения'!$F$6:$F$5005,'Движения'!$B$6:$B$5005,B367,'Движения'!$C$6:$C$5005,"Корректировка остатка",'Движения'!$A$6:$A$5005,"&gt;="&amp;Q367,'Движения'!$A$6:$A$5005,"&lt;"&amp;(Q367+1)),6))</f>
        <v/>
      </c>
      <c r="M367" s="18" t="str">
        <f>IF(E367&lt;&gt;"ОК","",ROUND(I367-L367,6))</f>
        <v/>
      </c>
      <c r="N367" s="15" t="str">
        <f>IF(E367&lt;&gt;"ОК","",IF(AND(I367=0,L367=0),"Корректировка не нужна",IF(M367=0,"Корректировка внесена",IF(L367=0,"Внесите корректировку на "&amp;DAY(Q367)&amp;"."&amp;MONTH(Q367)&amp;"."&amp;YEAR(Q367)&amp;": "&amp;IF(M367&gt;0,"+","")&amp;M367&amp;" "&amp;G367,"Проверьте корректировки: внесено "&amp;L367&amp;", нужно "&amp;I367&amp;" "&amp;G367))))</f>
        <v/>
      </c>
      <c r="O367" s="22" t="str">
        <f>IF(E367&lt;&gt;"ОК","",IF(SUMPRODUCT(MAX(($B$6:$B$1005=B367)*($Q$6:$Q$1005&lt;Q367)*($E$6:$E$1005="ОК")*$Q$6:$Q$1005))&gt;0,SUMPRODUCT(MAX(($B$6:$B$1005=B367)*($Q$6:$Q$1005&lt;Q367)*($E$6:$E$1005="ОК")*$Q$6:$Q$1005))+1,INT('Номенклатура'!$C$2)))</f>
        <v/>
      </c>
      <c r="P367" s="18" t="str">
        <f>IF(E367&lt;&gt;"ОК","",-(SUMIFS('Движения'!$F$6:$F$5005,'Движения'!$B$6:$B$5005,B367,'Движения'!$C$6:$C$5005,"Расход",'Движения'!$A$6:$A$5005,"&gt;="&amp;O367,'Движения'!$A$6:$A$5005,"&lt;"&amp;(Q367+1))+SUMIFS('Движения'!$F$6:$F$5005,'Движения'!$B$6:$B$5005,B367,'Движения'!$C$6:$C$5005,"Списание",'Движения'!$A$6:$A$5005,"&gt;="&amp;O367,'Движения'!$A$6:$A$5005,"&lt;"&amp;(Q367+1))))</f>
        <v/>
      </c>
      <c r="Q367" s="18" t="str">
        <f>IF(ISNUMBER(A367),INT(A367),0)</f>
        <v/>
      </c>
    </row>
    <row r="368" spans="1:17" x14ac:dyDescent="0.25">
      <c r="A368" s="16"/>
      <c r="B368" s="13"/>
      <c r="C368" s="14"/>
      <c r="D368" s="13"/>
      <c r="E368" s="15" t="str">
        <f>IF(COUNTA(A368:D368)=0,"",IF(NOT(ISNUMBER(A368)),"Укажите дату",IF(B368="","Укажите код",IF(NOT(AND(ISTEXT(B368),LEN(B368)&gt;0,LEN(B368)&lt;=30,ISNUMBER(FIND(LEFT(B368,1),"ABCDEFGHIJKLMNOPQRSTUVWXYZ")),SUMPRODUCT((MID(B368,{1,2,3,4,5,6,7,8,9,10,11,12,13,14,15,16,17,18,19,20,21,22,23,24,25,26,27,28,29,30},1)&lt;&gt;"")*ISERROR(FIND(MID(B368,{1,2,3,4,5,6,7,8,9,10,11,12,13,14,15,16,17,18,19,20,21,22,23,24,25,26,27,28,29,30},1),"ABCDEFGHIJKLMNOPQRSTUVWXYZ0123456789-_")))=0,ISERROR(VALUE(B368)))),"Недопустимый код: только латинские буквы A-Z в верхнем регистре, цифры, - и _; начало с буквы, до 30 символов (например MILK-001)",IF(SUMPRODUCT(--EXACT('Номенклатура'!$A$6:$A$205,B368))=0,"Код не найден",IF(SUMPRODUCT(--EXACT('Номенклатура'!$A$6:$A$205,B368))&gt;1,"Код повторяется в номенклатуре",IF(NOT(ISNUMBER(C368)),"Укажите фактическое количество",IF(C368&lt;0,"Факт не может быть меньше нуля",IF(NOT(ISNUMBER('Номенклатура'!$C$2)),"Укажите дату начала учёта",IF(Q368&lt;INT('Номенклатура'!$C$2),"Дата раньше начала учёта","ОК"))))))))))</f>
        <v/>
      </c>
      <c r="F368" s="15" t="str">
        <f>IF(E368&lt;&gt;"ОК","",INDEX('Номенклатура'!$B$6:$B$205,SUMPRODUCT(EXACT('Номенклатура'!$A$6:$A$205,B368)*(ROW('Номенклатура'!$A$6:$A$205)-5)))&amp;"")</f>
        <v/>
      </c>
      <c r="G368" s="17" t="str">
        <f>IF(E368&lt;&gt;"ОК","",INDEX('Номенклатура'!$D$6:$D$205,SUMPRODUCT(EXACT('Номенклатура'!$A$6:$A$205,B368)*(ROW('Номенклатура'!$A$6:$A$205)-5)))&amp;"")</f>
        <v/>
      </c>
      <c r="H368" s="18" t="str">
        <f>IF(E368&lt;&gt;"ОК","",ROUND(N(INDEX('Номенклатура'!$F$6:$F$205,SUMPRODUCT(EXACT('Номенклатура'!$A$6:$A$205,B368)*(ROW('Номенклатура'!$A$6:$A$205)-5))))+SUMIFS('Движения'!$F$6:$F$5005,'Движения'!$B$6:$B$5005,B368,'Движения'!$A$6:$A$5005,"&lt;"&amp;(Q368+1))-SUMIFS('Движения'!$F$6:$F$5005,'Движения'!$B$6:$B$5005,B368,'Движения'!$C$6:$C$5005,"Корректировка остатка",'Движения'!$A$6:$A$5005,"&gt;="&amp;Q368,'Движения'!$A$6:$A$5005,"&lt;"&amp;(Q368+1)),6))</f>
        <v/>
      </c>
      <c r="I368" s="18" t="str">
        <f>IF(E368&lt;&gt;"ОК","",ROUND(C368-H368,6))</f>
        <v/>
      </c>
      <c r="J368" s="21" t="str">
        <f>IF(E368&lt;&gt;"ОК","",IF(P368&gt;0,ABS(I368)/P368,"нет базы"))</f>
        <v/>
      </c>
      <c r="K368" s="17" t="str">
        <f>IF(E368&lt;&gt;"ОК","",IF(I368&lt;0,"Недостача",IF(I368&gt;0,"Излишек","Совпадает")))</f>
        <v/>
      </c>
      <c r="L368" s="18" t="str">
        <f>IF(E368&lt;&gt;"ОК","",ROUND(SUMIFS('Движения'!$F$6:$F$5005,'Движения'!$B$6:$B$5005,B368,'Движения'!$C$6:$C$5005,"Корректировка остатка",'Движения'!$A$6:$A$5005,"&gt;="&amp;Q368,'Движения'!$A$6:$A$5005,"&lt;"&amp;(Q368+1)),6))</f>
        <v/>
      </c>
      <c r="M368" s="18" t="str">
        <f>IF(E368&lt;&gt;"ОК","",ROUND(I368-L368,6))</f>
        <v/>
      </c>
      <c r="N368" s="15" t="str">
        <f>IF(E368&lt;&gt;"ОК","",IF(AND(I368=0,L368=0),"Корректировка не нужна",IF(M368=0,"Корректировка внесена",IF(L368=0,"Внесите корректировку на "&amp;DAY(Q368)&amp;"."&amp;MONTH(Q368)&amp;"."&amp;YEAR(Q368)&amp;": "&amp;IF(M368&gt;0,"+","")&amp;M368&amp;" "&amp;G368,"Проверьте корректировки: внесено "&amp;L368&amp;", нужно "&amp;I368&amp;" "&amp;G368))))</f>
        <v/>
      </c>
      <c r="O368" s="22" t="str">
        <f>IF(E368&lt;&gt;"ОК","",IF(SUMPRODUCT(MAX(($B$6:$B$1005=B368)*($Q$6:$Q$1005&lt;Q368)*($E$6:$E$1005="ОК")*$Q$6:$Q$1005))&gt;0,SUMPRODUCT(MAX(($B$6:$B$1005=B368)*($Q$6:$Q$1005&lt;Q368)*($E$6:$E$1005="ОК")*$Q$6:$Q$1005))+1,INT('Номенклатура'!$C$2)))</f>
        <v/>
      </c>
      <c r="P368" s="18" t="str">
        <f>IF(E368&lt;&gt;"ОК","",-(SUMIFS('Движения'!$F$6:$F$5005,'Движения'!$B$6:$B$5005,B368,'Движения'!$C$6:$C$5005,"Расход",'Движения'!$A$6:$A$5005,"&gt;="&amp;O368,'Движения'!$A$6:$A$5005,"&lt;"&amp;(Q368+1))+SUMIFS('Движения'!$F$6:$F$5005,'Движения'!$B$6:$B$5005,B368,'Движения'!$C$6:$C$5005,"Списание",'Движения'!$A$6:$A$5005,"&gt;="&amp;O368,'Движения'!$A$6:$A$5005,"&lt;"&amp;(Q368+1))))</f>
        <v/>
      </c>
      <c r="Q368" s="18" t="str">
        <f>IF(ISNUMBER(A368),INT(A368),0)</f>
        <v/>
      </c>
    </row>
    <row r="369" spans="1:17" x14ac:dyDescent="0.25">
      <c r="A369" s="16"/>
      <c r="B369" s="13"/>
      <c r="C369" s="14"/>
      <c r="D369" s="13"/>
      <c r="E369" s="15" t="str">
        <f>IF(COUNTA(A369:D369)=0,"",IF(NOT(ISNUMBER(A369)),"Укажите дату",IF(B369="","Укажите код",IF(NOT(AND(ISTEXT(B369),LEN(B369)&gt;0,LEN(B369)&lt;=30,ISNUMBER(FIND(LEFT(B369,1),"ABCDEFGHIJKLMNOPQRSTUVWXYZ")),SUMPRODUCT((MID(B369,{1,2,3,4,5,6,7,8,9,10,11,12,13,14,15,16,17,18,19,20,21,22,23,24,25,26,27,28,29,30},1)&lt;&gt;"")*ISERROR(FIND(MID(B369,{1,2,3,4,5,6,7,8,9,10,11,12,13,14,15,16,17,18,19,20,21,22,23,24,25,26,27,28,29,30},1),"ABCDEFGHIJKLMNOPQRSTUVWXYZ0123456789-_")))=0,ISERROR(VALUE(B369)))),"Недопустимый код: только латинские буквы A-Z в верхнем регистре, цифры, - и _; начало с буквы, до 30 символов (например MILK-001)",IF(SUMPRODUCT(--EXACT('Номенклатура'!$A$6:$A$205,B369))=0,"Код не найден",IF(SUMPRODUCT(--EXACT('Номенклатура'!$A$6:$A$205,B369))&gt;1,"Код повторяется в номенклатуре",IF(NOT(ISNUMBER(C369)),"Укажите фактическое количество",IF(C369&lt;0,"Факт не может быть меньше нуля",IF(NOT(ISNUMBER('Номенклатура'!$C$2)),"Укажите дату начала учёта",IF(Q369&lt;INT('Номенклатура'!$C$2),"Дата раньше начала учёта","ОК"))))))))))</f>
        <v/>
      </c>
      <c r="F369" s="15" t="str">
        <f>IF(E369&lt;&gt;"ОК","",INDEX('Номенклатура'!$B$6:$B$205,SUMPRODUCT(EXACT('Номенклатура'!$A$6:$A$205,B369)*(ROW('Номенклатура'!$A$6:$A$205)-5)))&amp;"")</f>
        <v/>
      </c>
      <c r="G369" s="17" t="str">
        <f>IF(E369&lt;&gt;"ОК","",INDEX('Номенклатура'!$D$6:$D$205,SUMPRODUCT(EXACT('Номенклатура'!$A$6:$A$205,B369)*(ROW('Номенклатура'!$A$6:$A$205)-5)))&amp;"")</f>
        <v/>
      </c>
      <c r="H369" s="18" t="str">
        <f>IF(E369&lt;&gt;"ОК","",ROUND(N(INDEX('Номенклатура'!$F$6:$F$205,SUMPRODUCT(EXACT('Номенклатура'!$A$6:$A$205,B369)*(ROW('Номенклатура'!$A$6:$A$205)-5))))+SUMIFS('Движения'!$F$6:$F$5005,'Движения'!$B$6:$B$5005,B369,'Движения'!$A$6:$A$5005,"&lt;"&amp;(Q369+1))-SUMIFS('Движения'!$F$6:$F$5005,'Движения'!$B$6:$B$5005,B369,'Движения'!$C$6:$C$5005,"Корректировка остатка",'Движения'!$A$6:$A$5005,"&gt;="&amp;Q369,'Движения'!$A$6:$A$5005,"&lt;"&amp;(Q369+1)),6))</f>
        <v/>
      </c>
      <c r="I369" s="18" t="str">
        <f>IF(E369&lt;&gt;"ОК","",ROUND(C369-H369,6))</f>
        <v/>
      </c>
      <c r="J369" s="21" t="str">
        <f>IF(E369&lt;&gt;"ОК","",IF(P369&gt;0,ABS(I369)/P369,"нет базы"))</f>
        <v/>
      </c>
      <c r="K369" s="17" t="str">
        <f>IF(E369&lt;&gt;"ОК","",IF(I369&lt;0,"Недостача",IF(I369&gt;0,"Излишек","Совпадает")))</f>
        <v/>
      </c>
      <c r="L369" s="18" t="str">
        <f>IF(E369&lt;&gt;"ОК","",ROUND(SUMIFS('Движения'!$F$6:$F$5005,'Движения'!$B$6:$B$5005,B369,'Движения'!$C$6:$C$5005,"Корректировка остатка",'Движения'!$A$6:$A$5005,"&gt;="&amp;Q369,'Движения'!$A$6:$A$5005,"&lt;"&amp;(Q369+1)),6))</f>
        <v/>
      </c>
      <c r="M369" s="18" t="str">
        <f>IF(E369&lt;&gt;"ОК","",ROUND(I369-L369,6))</f>
        <v/>
      </c>
      <c r="N369" s="15" t="str">
        <f>IF(E369&lt;&gt;"ОК","",IF(AND(I369=0,L369=0),"Корректировка не нужна",IF(M369=0,"Корректировка внесена",IF(L369=0,"Внесите корректировку на "&amp;DAY(Q369)&amp;"."&amp;MONTH(Q369)&amp;"."&amp;YEAR(Q369)&amp;": "&amp;IF(M369&gt;0,"+","")&amp;M369&amp;" "&amp;G369,"Проверьте корректировки: внесено "&amp;L369&amp;", нужно "&amp;I369&amp;" "&amp;G369))))</f>
        <v/>
      </c>
      <c r="O369" s="22" t="str">
        <f>IF(E369&lt;&gt;"ОК","",IF(SUMPRODUCT(MAX(($B$6:$B$1005=B369)*($Q$6:$Q$1005&lt;Q369)*($E$6:$E$1005="ОК")*$Q$6:$Q$1005))&gt;0,SUMPRODUCT(MAX(($B$6:$B$1005=B369)*($Q$6:$Q$1005&lt;Q369)*($E$6:$E$1005="ОК")*$Q$6:$Q$1005))+1,INT('Номенклатура'!$C$2)))</f>
        <v/>
      </c>
      <c r="P369" s="18" t="str">
        <f>IF(E369&lt;&gt;"ОК","",-(SUMIFS('Движения'!$F$6:$F$5005,'Движения'!$B$6:$B$5005,B369,'Движения'!$C$6:$C$5005,"Расход",'Движения'!$A$6:$A$5005,"&gt;="&amp;O369,'Движения'!$A$6:$A$5005,"&lt;"&amp;(Q369+1))+SUMIFS('Движения'!$F$6:$F$5005,'Движения'!$B$6:$B$5005,B369,'Движения'!$C$6:$C$5005,"Списание",'Движения'!$A$6:$A$5005,"&gt;="&amp;O369,'Движения'!$A$6:$A$5005,"&lt;"&amp;(Q369+1))))</f>
        <v/>
      </c>
      <c r="Q369" s="18" t="str">
        <f>IF(ISNUMBER(A369),INT(A369),0)</f>
        <v/>
      </c>
    </row>
    <row r="370" spans="1:17" x14ac:dyDescent="0.25">
      <c r="A370" s="16"/>
      <c r="B370" s="13"/>
      <c r="C370" s="14"/>
      <c r="D370" s="13"/>
      <c r="E370" s="15" t="str">
        <f>IF(COUNTA(A370:D370)=0,"",IF(NOT(ISNUMBER(A370)),"Укажите дату",IF(B370="","Укажите код",IF(NOT(AND(ISTEXT(B370),LEN(B370)&gt;0,LEN(B370)&lt;=30,ISNUMBER(FIND(LEFT(B370,1),"ABCDEFGHIJKLMNOPQRSTUVWXYZ")),SUMPRODUCT((MID(B370,{1,2,3,4,5,6,7,8,9,10,11,12,13,14,15,16,17,18,19,20,21,22,23,24,25,26,27,28,29,30},1)&lt;&gt;"")*ISERROR(FIND(MID(B370,{1,2,3,4,5,6,7,8,9,10,11,12,13,14,15,16,17,18,19,20,21,22,23,24,25,26,27,28,29,30},1),"ABCDEFGHIJKLMNOPQRSTUVWXYZ0123456789-_")))=0,ISERROR(VALUE(B370)))),"Недопустимый код: только латинские буквы A-Z в верхнем регистре, цифры, - и _; начало с буквы, до 30 символов (например MILK-001)",IF(SUMPRODUCT(--EXACT('Номенклатура'!$A$6:$A$205,B370))=0,"Код не найден",IF(SUMPRODUCT(--EXACT('Номенклатура'!$A$6:$A$205,B370))&gt;1,"Код повторяется в номенклатуре",IF(NOT(ISNUMBER(C370)),"Укажите фактическое количество",IF(C370&lt;0,"Факт не может быть меньше нуля",IF(NOT(ISNUMBER('Номенклатура'!$C$2)),"Укажите дату начала учёта",IF(Q370&lt;INT('Номенклатура'!$C$2),"Дата раньше начала учёта","ОК"))))))))))</f>
        <v/>
      </c>
      <c r="F370" s="15" t="str">
        <f>IF(E370&lt;&gt;"ОК","",INDEX('Номенклатура'!$B$6:$B$205,SUMPRODUCT(EXACT('Номенклатура'!$A$6:$A$205,B370)*(ROW('Номенклатура'!$A$6:$A$205)-5)))&amp;"")</f>
        <v/>
      </c>
      <c r="G370" s="17" t="str">
        <f>IF(E370&lt;&gt;"ОК","",INDEX('Номенклатура'!$D$6:$D$205,SUMPRODUCT(EXACT('Номенклатура'!$A$6:$A$205,B370)*(ROW('Номенклатура'!$A$6:$A$205)-5)))&amp;"")</f>
        <v/>
      </c>
      <c r="H370" s="18" t="str">
        <f>IF(E370&lt;&gt;"ОК","",ROUND(N(INDEX('Номенклатура'!$F$6:$F$205,SUMPRODUCT(EXACT('Номенклатура'!$A$6:$A$205,B370)*(ROW('Номенклатура'!$A$6:$A$205)-5))))+SUMIFS('Движения'!$F$6:$F$5005,'Движения'!$B$6:$B$5005,B370,'Движения'!$A$6:$A$5005,"&lt;"&amp;(Q370+1))-SUMIFS('Движения'!$F$6:$F$5005,'Движения'!$B$6:$B$5005,B370,'Движения'!$C$6:$C$5005,"Корректировка остатка",'Движения'!$A$6:$A$5005,"&gt;="&amp;Q370,'Движения'!$A$6:$A$5005,"&lt;"&amp;(Q370+1)),6))</f>
        <v/>
      </c>
      <c r="I370" s="18" t="str">
        <f>IF(E370&lt;&gt;"ОК","",ROUND(C370-H370,6))</f>
        <v/>
      </c>
      <c r="J370" s="21" t="str">
        <f>IF(E370&lt;&gt;"ОК","",IF(P370&gt;0,ABS(I370)/P370,"нет базы"))</f>
        <v/>
      </c>
      <c r="K370" s="17" t="str">
        <f>IF(E370&lt;&gt;"ОК","",IF(I370&lt;0,"Недостача",IF(I370&gt;0,"Излишек","Совпадает")))</f>
        <v/>
      </c>
      <c r="L370" s="18" t="str">
        <f>IF(E370&lt;&gt;"ОК","",ROUND(SUMIFS('Движения'!$F$6:$F$5005,'Движения'!$B$6:$B$5005,B370,'Движения'!$C$6:$C$5005,"Корректировка остатка",'Движения'!$A$6:$A$5005,"&gt;="&amp;Q370,'Движения'!$A$6:$A$5005,"&lt;"&amp;(Q370+1)),6))</f>
        <v/>
      </c>
      <c r="M370" s="18" t="str">
        <f>IF(E370&lt;&gt;"ОК","",ROUND(I370-L370,6))</f>
        <v/>
      </c>
      <c r="N370" s="15" t="str">
        <f>IF(E370&lt;&gt;"ОК","",IF(AND(I370=0,L370=0),"Корректировка не нужна",IF(M370=0,"Корректировка внесена",IF(L370=0,"Внесите корректировку на "&amp;DAY(Q370)&amp;"."&amp;MONTH(Q370)&amp;"."&amp;YEAR(Q370)&amp;": "&amp;IF(M370&gt;0,"+","")&amp;M370&amp;" "&amp;G370,"Проверьте корректировки: внесено "&amp;L370&amp;", нужно "&amp;I370&amp;" "&amp;G370))))</f>
        <v/>
      </c>
      <c r="O370" s="22" t="str">
        <f>IF(E370&lt;&gt;"ОК","",IF(SUMPRODUCT(MAX(($B$6:$B$1005=B370)*($Q$6:$Q$1005&lt;Q370)*($E$6:$E$1005="ОК")*$Q$6:$Q$1005))&gt;0,SUMPRODUCT(MAX(($B$6:$B$1005=B370)*($Q$6:$Q$1005&lt;Q370)*($E$6:$E$1005="ОК")*$Q$6:$Q$1005))+1,INT('Номенклатура'!$C$2)))</f>
        <v/>
      </c>
      <c r="P370" s="18" t="str">
        <f>IF(E370&lt;&gt;"ОК","",-(SUMIFS('Движения'!$F$6:$F$5005,'Движения'!$B$6:$B$5005,B370,'Движения'!$C$6:$C$5005,"Расход",'Движения'!$A$6:$A$5005,"&gt;="&amp;O370,'Движения'!$A$6:$A$5005,"&lt;"&amp;(Q370+1))+SUMIFS('Движения'!$F$6:$F$5005,'Движения'!$B$6:$B$5005,B370,'Движения'!$C$6:$C$5005,"Списание",'Движения'!$A$6:$A$5005,"&gt;="&amp;O370,'Движения'!$A$6:$A$5005,"&lt;"&amp;(Q370+1))))</f>
        <v/>
      </c>
      <c r="Q370" s="18" t="str">
        <f>IF(ISNUMBER(A370),INT(A370),0)</f>
        <v/>
      </c>
    </row>
    <row r="371" spans="1:17" x14ac:dyDescent="0.25">
      <c r="A371" s="16"/>
      <c r="B371" s="13"/>
      <c r="C371" s="14"/>
      <c r="D371" s="13"/>
      <c r="E371" s="15" t="str">
        <f>IF(COUNTA(A371:D371)=0,"",IF(NOT(ISNUMBER(A371)),"Укажите дату",IF(B371="","Укажите код",IF(NOT(AND(ISTEXT(B371),LEN(B371)&gt;0,LEN(B371)&lt;=30,ISNUMBER(FIND(LEFT(B371,1),"ABCDEFGHIJKLMNOPQRSTUVWXYZ")),SUMPRODUCT((MID(B371,{1,2,3,4,5,6,7,8,9,10,11,12,13,14,15,16,17,18,19,20,21,22,23,24,25,26,27,28,29,30},1)&lt;&gt;"")*ISERROR(FIND(MID(B371,{1,2,3,4,5,6,7,8,9,10,11,12,13,14,15,16,17,18,19,20,21,22,23,24,25,26,27,28,29,30},1),"ABCDEFGHIJKLMNOPQRSTUVWXYZ0123456789-_")))=0,ISERROR(VALUE(B371)))),"Недопустимый код: только латинские буквы A-Z в верхнем регистре, цифры, - и _; начало с буквы, до 30 символов (например MILK-001)",IF(SUMPRODUCT(--EXACT('Номенклатура'!$A$6:$A$205,B371))=0,"Код не найден",IF(SUMPRODUCT(--EXACT('Номенклатура'!$A$6:$A$205,B371))&gt;1,"Код повторяется в номенклатуре",IF(NOT(ISNUMBER(C371)),"Укажите фактическое количество",IF(C371&lt;0,"Факт не может быть меньше нуля",IF(NOT(ISNUMBER('Номенклатура'!$C$2)),"Укажите дату начала учёта",IF(Q371&lt;INT('Номенклатура'!$C$2),"Дата раньше начала учёта","ОК"))))))))))</f>
        <v/>
      </c>
      <c r="F371" s="15" t="str">
        <f>IF(E371&lt;&gt;"ОК","",INDEX('Номенклатура'!$B$6:$B$205,SUMPRODUCT(EXACT('Номенклатура'!$A$6:$A$205,B371)*(ROW('Номенклатура'!$A$6:$A$205)-5)))&amp;"")</f>
        <v/>
      </c>
      <c r="G371" s="17" t="str">
        <f>IF(E371&lt;&gt;"ОК","",INDEX('Номенклатура'!$D$6:$D$205,SUMPRODUCT(EXACT('Номенклатура'!$A$6:$A$205,B371)*(ROW('Номенклатура'!$A$6:$A$205)-5)))&amp;"")</f>
        <v/>
      </c>
      <c r="H371" s="18" t="str">
        <f>IF(E371&lt;&gt;"ОК","",ROUND(N(INDEX('Номенклатура'!$F$6:$F$205,SUMPRODUCT(EXACT('Номенклатура'!$A$6:$A$205,B371)*(ROW('Номенклатура'!$A$6:$A$205)-5))))+SUMIFS('Движения'!$F$6:$F$5005,'Движения'!$B$6:$B$5005,B371,'Движения'!$A$6:$A$5005,"&lt;"&amp;(Q371+1))-SUMIFS('Движения'!$F$6:$F$5005,'Движения'!$B$6:$B$5005,B371,'Движения'!$C$6:$C$5005,"Корректировка остатка",'Движения'!$A$6:$A$5005,"&gt;="&amp;Q371,'Движения'!$A$6:$A$5005,"&lt;"&amp;(Q371+1)),6))</f>
        <v/>
      </c>
      <c r="I371" s="18" t="str">
        <f>IF(E371&lt;&gt;"ОК","",ROUND(C371-H371,6))</f>
        <v/>
      </c>
      <c r="J371" s="21" t="str">
        <f>IF(E371&lt;&gt;"ОК","",IF(P371&gt;0,ABS(I371)/P371,"нет базы"))</f>
        <v/>
      </c>
      <c r="K371" s="17" t="str">
        <f>IF(E371&lt;&gt;"ОК","",IF(I371&lt;0,"Недостача",IF(I371&gt;0,"Излишек","Совпадает")))</f>
        <v/>
      </c>
      <c r="L371" s="18" t="str">
        <f>IF(E371&lt;&gt;"ОК","",ROUND(SUMIFS('Движения'!$F$6:$F$5005,'Движения'!$B$6:$B$5005,B371,'Движения'!$C$6:$C$5005,"Корректировка остатка",'Движения'!$A$6:$A$5005,"&gt;="&amp;Q371,'Движения'!$A$6:$A$5005,"&lt;"&amp;(Q371+1)),6))</f>
        <v/>
      </c>
      <c r="M371" s="18" t="str">
        <f>IF(E371&lt;&gt;"ОК","",ROUND(I371-L371,6))</f>
        <v/>
      </c>
      <c r="N371" s="15" t="str">
        <f>IF(E371&lt;&gt;"ОК","",IF(AND(I371=0,L371=0),"Корректировка не нужна",IF(M371=0,"Корректировка внесена",IF(L371=0,"Внесите корректировку на "&amp;DAY(Q371)&amp;"."&amp;MONTH(Q371)&amp;"."&amp;YEAR(Q371)&amp;": "&amp;IF(M371&gt;0,"+","")&amp;M371&amp;" "&amp;G371,"Проверьте корректировки: внесено "&amp;L371&amp;", нужно "&amp;I371&amp;" "&amp;G371))))</f>
        <v/>
      </c>
      <c r="O371" s="22" t="str">
        <f>IF(E371&lt;&gt;"ОК","",IF(SUMPRODUCT(MAX(($B$6:$B$1005=B371)*($Q$6:$Q$1005&lt;Q371)*($E$6:$E$1005="ОК")*$Q$6:$Q$1005))&gt;0,SUMPRODUCT(MAX(($B$6:$B$1005=B371)*($Q$6:$Q$1005&lt;Q371)*($E$6:$E$1005="ОК")*$Q$6:$Q$1005))+1,INT('Номенклатура'!$C$2)))</f>
        <v/>
      </c>
      <c r="P371" s="18" t="str">
        <f>IF(E371&lt;&gt;"ОК","",-(SUMIFS('Движения'!$F$6:$F$5005,'Движения'!$B$6:$B$5005,B371,'Движения'!$C$6:$C$5005,"Расход",'Движения'!$A$6:$A$5005,"&gt;="&amp;O371,'Движения'!$A$6:$A$5005,"&lt;"&amp;(Q371+1))+SUMIFS('Движения'!$F$6:$F$5005,'Движения'!$B$6:$B$5005,B371,'Движения'!$C$6:$C$5005,"Списание",'Движения'!$A$6:$A$5005,"&gt;="&amp;O371,'Движения'!$A$6:$A$5005,"&lt;"&amp;(Q371+1))))</f>
        <v/>
      </c>
      <c r="Q371" s="18" t="str">
        <f>IF(ISNUMBER(A371),INT(A371),0)</f>
        <v/>
      </c>
    </row>
    <row r="372" spans="1:17" x14ac:dyDescent="0.25">
      <c r="A372" s="16"/>
      <c r="B372" s="13"/>
      <c r="C372" s="14"/>
      <c r="D372" s="13"/>
      <c r="E372" s="15" t="str">
        <f>IF(COUNTA(A372:D372)=0,"",IF(NOT(ISNUMBER(A372)),"Укажите дату",IF(B372="","Укажите код",IF(NOT(AND(ISTEXT(B372),LEN(B372)&gt;0,LEN(B372)&lt;=30,ISNUMBER(FIND(LEFT(B372,1),"ABCDEFGHIJKLMNOPQRSTUVWXYZ")),SUMPRODUCT((MID(B372,{1,2,3,4,5,6,7,8,9,10,11,12,13,14,15,16,17,18,19,20,21,22,23,24,25,26,27,28,29,30},1)&lt;&gt;"")*ISERROR(FIND(MID(B372,{1,2,3,4,5,6,7,8,9,10,11,12,13,14,15,16,17,18,19,20,21,22,23,24,25,26,27,28,29,30},1),"ABCDEFGHIJKLMNOPQRSTUVWXYZ0123456789-_")))=0,ISERROR(VALUE(B372)))),"Недопустимый код: только латинские буквы A-Z в верхнем регистре, цифры, - и _; начало с буквы, до 30 символов (например MILK-001)",IF(SUMPRODUCT(--EXACT('Номенклатура'!$A$6:$A$205,B372))=0,"Код не найден",IF(SUMPRODUCT(--EXACT('Номенклатура'!$A$6:$A$205,B372))&gt;1,"Код повторяется в номенклатуре",IF(NOT(ISNUMBER(C372)),"Укажите фактическое количество",IF(C372&lt;0,"Факт не может быть меньше нуля",IF(NOT(ISNUMBER('Номенклатура'!$C$2)),"Укажите дату начала учёта",IF(Q372&lt;INT('Номенклатура'!$C$2),"Дата раньше начала учёта","ОК"))))))))))</f>
        <v/>
      </c>
      <c r="F372" s="15" t="str">
        <f>IF(E372&lt;&gt;"ОК","",INDEX('Номенклатура'!$B$6:$B$205,SUMPRODUCT(EXACT('Номенклатура'!$A$6:$A$205,B372)*(ROW('Номенклатура'!$A$6:$A$205)-5)))&amp;"")</f>
        <v/>
      </c>
      <c r="G372" s="17" t="str">
        <f>IF(E372&lt;&gt;"ОК","",INDEX('Номенклатура'!$D$6:$D$205,SUMPRODUCT(EXACT('Номенклатура'!$A$6:$A$205,B372)*(ROW('Номенклатура'!$A$6:$A$205)-5)))&amp;"")</f>
        <v/>
      </c>
      <c r="H372" s="18" t="str">
        <f>IF(E372&lt;&gt;"ОК","",ROUND(N(INDEX('Номенклатура'!$F$6:$F$205,SUMPRODUCT(EXACT('Номенклатура'!$A$6:$A$205,B372)*(ROW('Номенклатура'!$A$6:$A$205)-5))))+SUMIFS('Движения'!$F$6:$F$5005,'Движения'!$B$6:$B$5005,B372,'Движения'!$A$6:$A$5005,"&lt;"&amp;(Q372+1))-SUMIFS('Движения'!$F$6:$F$5005,'Движения'!$B$6:$B$5005,B372,'Движения'!$C$6:$C$5005,"Корректировка остатка",'Движения'!$A$6:$A$5005,"&gt;="&amp;Q372,'Движения'!$A$6:$A$5005,"&lt;"&amp;(Q372+1)),6))</f>
        <v/>
      </c>
      <c r="I372" s="18" t="str">
        <f>IF(E372&lt;&gt;"ОК","",ROUND(C372-H372,6))</f>
        <v/>
      </c>
      <c r="J372" s="21" t="str">
        <f>IF(E372&lt;&gt;"ОК","",IF(P372&gt;0,ABS(I372)/P372,"нет базы"))</f>
        <v/>
      </c>
      <c r="K372" s="17" t="str">
        <f>IF(E372&lt;&gt;"ОК","",IF(I372&lt;0,"Недостача",IF(I372&gt;0,"Излишек","Совпадает")))</f>
        <v/>
      </c>
      <c r="L372" s="18" t="str">
        <f>IF(E372&lt;&gt;"ОК","",ROUND(SUMIFS('Движения'!$F$6:$F$5005,'Движения'!$B$6:$B$5005,B372,'Движения'!$C$6:$C$5005,"Корректировка остатка",'Движения'!$A$6:$A$5005,"&gt;="&amp;Q372,'Движения'!$A$6:$A$5005,"&lt;"&amp;(Q372+1)),6))</f>
        <v/>
      </c>
      <c r="M372" s="18" t="str">
        <f>IF(E372&lt;&gt;"ОК","",ROUND(I372-L372,6))</f>
        <v/>
      </c>
      <c r="N372" s="15" t="str">
        <f>IF(E372&lt;&gt;"ОК","",IF(AND(I372=0,L372=0),"Корректировка не нужна",IF(M372=0,"Корректировка внесена",IF(L372=0,"Внесите корректировку на "&amp;DAY(Q372)&amp;"."&amp;MONTH(Q372)&amp;"."&amp;YEAR(Q372)&amp;": "&amp;IF(M372&gt;0,"+","")&amp;M372&amp;" "&amp;G372,"Проверьте корректировки: внесено "&amp;L372&amp;", нужно "&amp;I372&amp;" "&amp;G372))))</f>
        <v/>
      </c>
      <c r="O372" s="22" t="str">
        <f>IF(E372&lt;&gt;"ОК","",IF(SUMPRODUCT(MAX(($B$6:$B$1005=B372)*($Q$6:$Q$1005&lt;Q372)*($E$6:$E$1005="ОК")*$Q$6:$Q$1005))&gt;0,SUMPRODUCT(MAX(($B$6:$B$1005=B372)*($Q$6:$Q$1005&lt;Q372)*($E$6:$E$1005="ОК")*$Q$6:$Q$1005))+1,INT('Номенклатура'!$C$2)))</f>
        <v/>
      </c>
      <c r="P372" s="18" t="str">
        <f>IF(E372&lt;&gt;"ОК","",-(SUMIFS('Движения'!$F$6:$F$5005,'Движения'!$B$6:$B$5005,B372,'Движения'!$C$6:$C$5005,"Расход",'Движения'!$A$6:$A$5005,"&gt;="&amp;O372,'Движения'!$A$6:$A$5005,"&lt;"&amp;(Q372+1))+SUMIFS('Движения'!$F$6:$F$5005,'Движения'!$B$6:$B$5005,B372,'Движения'!$C$6:$C$5005,"Списание",'Движения'!$A$6:$A$5005,"&gt;="&amp;O372,'Движения'!$A$6:$A$5005,"&lt;"&amp;(Q372+1))))</f>
        <v/>
      </c>
      <c r="Q372" s="18" t="str">
        <f>IF(ISNUMBER(A372),INT(A372),0)</f>
        <v/>
      </c>
    </row>
    <row r="373" spans="1:17" x14ac:dyDescent="0.25">
      <c r="A373" s="16"/>
      <c r="B373" s="13"/>
      <c r="C373" s="14"/>
      <c r="D373" s="13"/>
      <c r="E373" s="15" t="str">
        <f>IF(COUNTA(A373:D373)=0,"",IF(NOT(ISNUMBER(A373)),"Укажите дату",IF(B373="","Укажите код",IF(NOT(AND(ISTEXT(B373),LEN(B373)&gt;0,LEN(B373)&lt;=30,ISNUMBER(FIND(LEFT(B373,1),"ABCDEFGHIJKLMNOPQRSTUVWXYZ")),SUMPRODUCT((MID(B373,{1,2,3,4,5,6,7,8,9,10,11,12,13,14,15,16,17,18,19,20,21,22,23,24,25,26,27,28,29,30},1)&lt;&gt;"")*ISERROR(FIND(MID(B373,{1,2,3,4,5,6,7,8,9,10,11,12,13,14,15,16,17,18,19,20,21,22,23,24,25,26,27,28,29,30},1),"ABCDEFGHIJKLMNOPQRSTUVWXYZ0123456789-_")))=0,ISERROR(VALUE(B373)))),"Недопустимый код: только латинские буквы A-Z в верхнем регистре, цифры, - и _; начало с буквы, до 30 символов (например MILK-001)",IF(SUMPRODUCT(--EXACT('Номенклатура'!$A$6:$A$205,B373))=0,"Код не найден",IF(SUMPRODUCT(--EXACT('Номенклатура'!$A$6:$A$205,B373))&gt;1,"Код повторяется в номенклатуре",IF(NOT(ISNUMBER(C373)),"Укажите фактическое количество",IF(C373&lt;0,"Факт не может быть меньше нуля",IF(NOT(ISNUMBER('Номенклатура'!$C$2)),"Укажите дату начала учёта",IF(Q373&lt;INT('Номенклатура'!$C$2),"Дата раньше начала учёта","ОК"))))))))))</f>
        <v/>
      </c>
      <c r="F373" s="15" t="str">
        <f>IF(E373&lt;&gt;"ОК","",INDEX('Номенклатура'!$B$6:$B$205,SUMPRODUCT(EXACT('Номенклатура'!$A$6:$A$205,B373)*(ROW('Номенклатура'!$A$6:$A$205)-5)))&amp;"")</f>
        <v/>
      </c>
      <c r="G373" s="17" t="str">
        <f>IF(E373&lt;&gt;"ОК","",INDEX('Номенклатура'!$D$6:$D$205,SUMPRODUCT(EXACT('Номенклатура'!$A$6:$A$205,B373)*(ROW('Номенклатура'!$A$6:$A$205)-5)))&amp;"")</f>
        <v/>
      </c>
      <c r="H373" s="18" t="str">
        <f>IF(E373&lt;&gt;"ОК","",ROUND(N(INDEX('Номенклатура'!$F$6:$F$205,SUMPRODUCT(EXACT('Номенклатура'!$A$6:$A$205,B373)*(ROW('Номенклатура'!$A$6:$A$205)-5))))+SUMIFS('Движения'!$F$6:$F$5005,'Движения'!$B$6:$B$5005,B373,'Движения'!$A$6:$A$5005,"&lt;"&amp;(Q373+1))-SUMIFS('Движения'!$F$6:$F$5005,'Движения'!$B$6:$B$5005,B373,'Движения'!$C$6:$C$5005,"Корректировка остатка",'Движения'!$A$6:$A$5005,"&gt;="&amp;Q373,'Движения'!$A$6:$A$5005,"&lt;"&amp;(Q373+1)),6))</f>
        <v/>
      </c>
      <c r="I373" s="18" t="str">
        <f>IF(E373&lt;&gt;"ОК","",ROUND(C373-H373,6))</f>
        <v/>
      </c>
      <c r="J373" s="21" t="str">
        <f>IF(E373&lt;&gt;"ОК","",IF(P373&gt;0,ABS(I373)/P373,"нет базы"))</f>
        <v/>
      </c>
      <c r="K373" s="17" t="str">
        <f>IF(E373&lt;&gt;"ОК","",IF(I373&lt;0,"Недостача",IF(I373&gt;0,"Излишек","Совпадает")))</f>
        <v/>
      </c>
      <c r="L373" s="18" t="str">
        <f>IF(E373&lt;&gt;"ОК","",ROUND(SUMIFS('Движения'!$F$6:$F$5005,'Движения'!$B$6:$B$5005,B373,'Движения'!$C$6:$C$5005,"Корректировка остатка",'Движения'!$A$6:$A$5005,"&gt;="&amp;Q373,'Движения'!$A$6:$A$5005,"&lt;"&amp;(Q373+1)),6))</f>
        <v/>
      </c>
      <c r="M373" s="18" t="str">
        <f>IF(E373&lt;&gt;"ОК","",ROUND(I373-L373,6))</f>
        <v/>
      </c>
      <c r="N373" s="15" t="str">
        <f>IF(E373&lt;&gt;"ОК","",IF(AND(I373=0,L373=0),"Корректировка не нужна",IF(M373=0,"Корректировка внесена",IF(L373=0,"Внесите корректировку на "&amp;DAY(Q373)&amp;"."&amp;MONTH(Q373)&amp;"."&amp;YEAR(Q373)&amp;": "&amp;IF(M373&gt;0,"+","")&amp;M373&amp;" "&amp;G373,"Проверьте корректировки: внесено "&amp;L373&amp;", нужно "&amp;I373&amp;" "&amp;G373))))</f>
        <v/>
      </c>
      <c r="O373" s="22" t="str">
        <f>IF(E373&lt;&gt;"ОК","",IF(SUMPRODUCT(MAX(($B$6:$B$1005=B373)*($Q$6:$Q$1005&lt;Q373)*($E$6:$E$1005="ОК")*$Q$6:$Q$1005))&gt;0,SUMPRODUCT(MAX(($B$6:$B$1005=B373)*($Q$6:$Q$1005&lt;Q373)*($E$6:$E$1005="ОК")*$Q$6:$Q$1005))+1,INT('Номенклатура'!$C$2)))</f>
        <v/>
      </c>
      <c r="P373" s="18" t="str">
        <f>IF(E373&lt;&gt;"ОК","",-(SUMIFS('Движения'!$F$6:$F$5005,'Движения'!$B$6:$B$5005,B373,'Движения'!$C$6:$C$5005,"Расход",'Движения'!$A$6:$A$5005,"&gt;="&amp;O373,'Движения'!$A$6:$A$5005,"&lt;"&amp;(Q373+1))+SUMIFS('Движения'!$F$6:$F$5005,'Движения'!$B$6:$B$5005,B373,'Движения'!$C$6:$C$5005,"Списание",'Движения'!$A$6:$A$5005,"&gt;="&amp;O373,'Движения'!$A$6:$A$5005,"&lt;"&amp;(Q373+1))))</f>
        <v/>
      </c>
      <c r="Q373" s="18" t="str">
        <f>IF(ISNUMBER(A373),INT(A373),0)</f>
        <v/>
      </c>
    </row>
    <row r="374" spans="1:17" x14ac:dyDescent="0.25">
      <c r="A374" s="16"/>
      <c r="B374" s="13"/>
      <c r="C374" s="14"/>
      <c r="D374" s="13"/>
      <c r="E374" s="15" t="str">
        <f>IF(COUNTA(A374:D374)=0,"",IF(NOT(ISNUMBER(A374)),"Укажите дату",IF(B374="","Укажите код",IF(NOT(AND(ISTEXT(B374),LEN(B374)&gt;0,LEN(B374)&lt;=30,ISNUMBER(FIND(LEFT(B374,1),"ABCDEFGHIJKLMNOPQRSTUVWXYZ")),SUMPRODUCT((MID(B374,{1,2,3,4,5,6,7,8,9,10,11,12,13,14,15,16,17,18,19,20,21,22,23,24,25,26,27,28,29,30},1)&lt;&gt;"")*ISERROR(FIND(MID(B374,{1,2,3,4,5,6,7,8,9,10,11,12,13,14,15,16,17,18,19,20,21,22,23,24,25,26,27,28,29,30},1),"ABCDEFGHIJKLMNOPQRSTUVWXYZ0123456789-_")))=0,ISERROR(VALUE(B374)))),"Недопустимый код: только латинские буквы A-Z в верхнем регистре, цифры, - и _; начало с буквы, до 30 символов (например MILK-001)",IF(SUMPRODUCT(--EXACT('Номенклатура'!$A$6:$A$205,B374))=0,"Код не найден",IF(SUMPRODUCT(--EXACT('Номенклатура'!$A$6:$A$205,B374))&gt;1,"Код повторяется в номенклатуре",IF(NOT(ISNUMBER(C374)),"Укажите фактическое количество",IF(C374&lt;0,"Факт не может быть меньше нуля",IF(NOT(ISNUMBER('Номенклатура'!$C$2)),"Укажите дату начала учёта",IF(Q374&lt;INT('Номенклатура'!$C$2),"Дата раньше начала учёта","ОК"))))))))))</f>
        <v/>
      </c>
      <c r="F374" s="15" t="str">
        <f>IF(E374&lt;&gt;"ОК","",INDEX('Номенклатура'!$B$6:$B$205,SUMPRODUCT(EXACT('Номенклатура'!$A$6:$A$205,B374)*(ROW('Номенклатура'!$A$6:$A$205)-5)))&amp;"")</f>
        <v/>
      </c>
      <c r="G374" s="17" t="str">
        <f>IF(E374&lt;&gt;"ОК","",INDEX('Номенклатура'!$D$6:$D$205,SUMPRODUCT(EXACT('Номенклатура'!$A$6:$A$205,B374)*(ROW('Номенклатура'!$A$6:$A$205)-5)))&amp;"")</f>
        <v/>
      </c>
      <c r="H374" s="18" t="str">
        <f>IF(E374&lt;&gt;"ОК","",ROUND(N(INDEX('Номенклатура'!$F$6:$F$205,SUMPRODUCT(EXACT('Номенклатура'!$A$6:$A$205,B374)*(ROW('Номенклатура'!$A$6:$A$205)-5))))+SUMIFS('Движения'!$F$6:$F$5005,'Движения'!$B$6:$B$5005,B374,'Движения'!$A$6:$A$5005,"&lt;"&amp;(Q374+1))-SUMIFS('Движения'!$F$6:$F$5005,'Движения'!$B$6:$B$5005,B374,'Движения'!$C$6:$C$5005,"Корректировка остатка",'Движения'!$A$6:$A$5005,"&gt;="&amp;Q374,'Движения'!$A$6:$A$5005,"&lt;"&amp;(Q374+1)),6))</f>
        <v/>
      </c>
      <c r="I374" s="18" t="str">
        <f>IF(E374&lt;&gt;"ОК","",ROUND(C374-H374,6))</f>
        <v/>
      </c>
      <c r="J374" s="21" t="str">
        <f>IF(E374&lt;&gt;"ОК","",IF(P374&gt;0,ABS(I374)/P374,"нет базы"))</f>
        <v/>
      </c>
      <c r="K374" s="17" t="str">
        <f>IF(E374&lt;&gt;"ОК","",IF(I374&lt;0,"Недостача",IF(I374&gt;0,"Излишек","Совпадает")))</f>
        <v/>
      </c>
      <c r="L374" s="18" t="str">
        <f>IF(E374&lt;&gt;"ОК","",ROUND(SUMIFS('Движения'!$F$6:$F$5005,'Движения'!$B$6:$B$5005,B374,'Движения'!$C$6:$C$5005,"Корректировка остатка",'Движения'!$A$6:$A$5005,"&gt;="&amp;Q374,'Движения'!$A$6:$A$5005,"&lt;"&amp;(Q374+1)),6))</f>
        <v/>
      </c>
      <c r="M374" s="18" t="str">
        <f>IF(E374&lt;&gt;"ОК","",ROUND(I374-L374,6))</f>
        <v/>
      </c>
      <c r="N374" s="15" t="str">
        <f>IF(E374&lt;&gt;"ОК","",IF(AND(I374=0,L374=0),"Корректировка не нужна",IF(M374=0,"Корректировка внесена",IF(L374=0,"Внесите корректировку на "&amp;DAY(Q374)&amp;"."&amp;MONTH(Q374)&amp;"."&amp;YEAR(Q374)&amp;": "&amp;IF(M374&gt;0,"+","")&amp;M374&amp;" "&amp;G374,"Проверьте корректировки: внесено "&amp;L374&amp;", нужно "&amp;I374&amp;" "&amp;G374))))</f>
        <v/>
      </c>
      <c r="O374" s="22" t="str">
        <f>IF(E374&lt;&gt;"ОК","",IF(SUMPRODUCT(MAX(($B$6:$B$1005=B374)*($Q$6:$Q$1005&lt;Q374)*($E$6:$E$1005="ОК")*$Q$6:$Q$1005))&gt;0,SUMPRODUCT(MAX(($B$6:$B$1005=B374)*($Q$6:$Q$1005&lt;Q374)*($E$6:$E$1005="ОК")*$Q$6:$Q$1005))+1,INT('Номенклатура'!$C$2)))</f>
        <v/>
      </c>
      <c r="P374" s="18" t="str">
        <f>IF(E374&lt;&gt;"ОК","",-(SUMIFS('Движения'!$F$6:$F$5005,'Движения'!$B$6:$B$5005,B374,'Движения'!$C$6:$C$5005,"Расход",'Движения'!$A$6:$A$5005,"&gt;="&amp;O374,'Движения'!$A$6:$A$5005,"&lt;"&amp;(Q374+1))+SUMIFS('Движения'!$F$6:$F$5005,'Движения'!$B$6:$B$5005,B374,'Движения'!$C$6:$C$5005,"Списание",'Движения'!$A$6:$A$5005,"&gt;="&amp;O374,'Движения'!$A$6:$A$5005,"&lt;"&amp;(Q374+1))))</f>
        <v/>
      </c>
      <c r="Q374" s="18" t="str">
        <f>IF(ISNUMBER(A374),INT(A374),0)</f>
        <v/>
      </c>
    </row>
    <row r="375" spans="1:17" x14ac:dyDescent="0.25">
      <c r="A375" s="16"/>
      <c r="B375" s="13"/>
      <c r="C375" s="14"/>
      <c r="D375" s="13"/>
      <c r="E375" s="15" t="str">
        <f>IF(COUNTA(A375:D375)=0,"",IF(NOT(ISNUMBER(A375)),"Укажите дату",IF(B375="","Укажите код",IF(NOT(AND(ISTEXT(B375),LEN(B375)&gt;0,LEN(B375)&lt;=30,ISNUMBER(FIND(LEFT(B375,1),"ABCDEFGHIJKLMNOPQRSTUVWXYZ")),SUMPRODUCT((MID(B375,{1,2,3,4,5,6,7,8,9,10,11,12,13,14,15,16,17,18,19,20,21,22,23,24,25,26,27,28,29,30},1)&lt;&gt;"")*ISERROR(FIND(MID(B375,{1,2,3,4,5,6,7,8,9,10,11,12,13,14,15,16,17,18,19,20,21,22,23,24,25,26,27,28,29,30},1),"ABCDEFGHIJKLMNOPQRSTUVWXYZ0123456789-_")))=0,ISERROR(VALUE(B375)))),"Недопустимый код: только латинские буквы A-Z в верхнем регистре, цифры, - и _; начало с буквы, до 30 символов (например MILK-001)",IF(SUMPRODUCT(--EXACT('Номенклатура'!$A$6:$A$205,B375))=0,"Код не найден",IF(SUMPRODUCT(--EXACT('Номенклатура'!$A$6:$A$205,B375))&gt;1,"Код повторяется в номенклатуре",IF(NOT(ISNUMBER(C375)),"Укажите фактическое количество",IF(C375&lt;0,"Факт не может быть меньше нуля",IF(NOT(ISNUMBER('Номенклатура'!$C$2)),"Укажите дату начала учёта",IF(Q375&lt;INT('Номенклатура'!$C$2),"Дата раньше начала учёта","ОК"))))))))))</f>
        <v/>
      </c>
      <c r="F375" s="15" t="str">
        <f>IF(E375&lt;&gt;"ОК","",INDEX('Номенклатура'!$B$6:$B$205,SUMPRODUCT(EXACT('Номенклатура'!$A$6:$A$205,B375)*(ROW('Номенклатура'!$A$6:$A$205)-5)))&amp;"")</f>
        <v/>
      </c>
      <c r="G375" s="17" t="str">
        <f>IF(E375&lt;&gt;"ОК","",INDEX('Номенклатура'!$D$6:$D$205,SUMPRODUCT(EXACT('Номенклатура'!$A$6:$A$205,B375)*(ROW('Номенклатура'!$A$6:$A$205)-5)))&amp;"")</f>
        <v/>
      </c>
      <c r="H375" s="18" t="str">
        <f>IF(E375&lt;&gt;"ОК","",ROUND(N(INDEX('Номенклатура'!$F$6:$F$205,SUMPRODUCT(EXACT('Номенклатура'!$A$6:$A$205,B375)*(ROW('Номенклатура'!$A$6:$A$205)-5))))+SUMIFS('Движения'!$F$6:$F$5005,'Движения'!$B$6:$B$5005,B375,'Движения'!$A$6:$A$5005,"&lt;"&amp;(Q375+1))-SUMIFS('Движения'!$F$6:$F$5005,'Движения'!$B$6:$B$5005,B375,'Движения'!$C$6:$C$5005,"Корректировка остатка",'Движения'!$A$6:$A$5005,"&gt;="&amp;Q375,'Движения'!$A$6:$A$5005,"&lt;"&amp;(Q375+1)),6))</f>
        <v/>
      </c>
      <c r="I375" s="18" t="str">
        <f>IF(E375&lt;&gt;"ОК","",ROUND(C375-H375,6))</f>
        <v/>
      </c>
      <c r="J375" s="21" t="str">
        <f>IF(E375&lt;&gt;"ОК","",IF(P375&gt;0,ABS(I375)/P375,"нет базы"))</f>
        <v/>
      </c>
      <c r="K375" s="17" t="str">
        <f>IF(E375&lt;&gt;"ОК","",IF(I375&lt;0,"Недостача",IF(I375&gt;0,"Излишек","Совпадает")))</f>
        <v/>
      </c>
      <c r="L375" s="18" t="str">
        <f>IF(E375&lt;&gt;"ОК","",ROUND(SUMIFS('Движения'!$F$6:$F$5005,'Движения'!$B$6:$B$5005,B375,'Движения'!$C$6:$C$5005,"Корректировка остатка",'Движения'!$A$6:$A$5005,"&gt;="&amp;Q375,'Движения'!$A$6:$A$5005,"&lt;"&amp;(Q375+1)),6))</f>
        <v/>
      </c>
      <c r="M375" s="18" t="str">
        <f>IF(E375&lt;&gt;"ОК","",ROUND(I375-L375,6))</f>
        <v/>
      </c>
      <c r="N375" s="15" t="str">
        <f>IF(E375&lt;&gt;"ОК","",IF(AND(I375=0,L375=0),"Корректировка не нужна",IF(M375=0,"Корректировка внесена",IF(L375=0,"Внесите корректировку на "&amp;DAY(Q375)&amp;"."&amp;MONTH(Q375)&amp;"."&amp;YEAR(Q375)&amp;": "&amp;IF(M375&gt;0,"+","")&amp;M375&amp;" "&amp;G375,"Проверьте корректировки: внесено "&amp;L375&amp;", нужно "&amp;I375&amp;" "&amp;G375))))</f>
        <v/>
      </c>
      <c r="O375" s="22" t="str">
        <f>IF(E375&lt;&gt;"ОК","",IF(SUMPRODUCT(MAX(($B$6:$B$1005=B375)*($Q$6:$Q$1005&lt;Q375)*($E$6:$E$1005="ОК")*$Q$6:$Q$1005))&gt;0,SUMPRODUCT(MAX(($B$6:$B$1005=B375)*($Q$6:$Q$1005&lt;Q375)*($E$6:$E$1005="ОК")*$Q$6:$Q$1005))+1,INT('Номенклатура'!$C$2)))</f>
        <v/>
      </c>
      <c r="P375" s="18" t="str">
        <f>IF(E375&lt;&gt;"ОК","",-(SUMIFS('Движения'!$F$6:$F$5005,'Движения'!$B$6:$B$5005,B375,'Движения'!$C$6:$C$5005,"Расход",'Движения'!$A$6:$A$5005,"&gt;="&amp;O375,'Движения'!$A$6:$A$5005,"&lt;"&amp;(Q375+1))+SUMIFS('Движения'!$F$6:$F$5005,'Движения'!$B$6:$B$5005,B375,'Движения'!$C$6:$C$5005,"Списание",'Движения'!$A$6:$A$5005,"&gt;="&amp;O375,'Движения'!$A$6:$A$5005,"&lt;"&amp;(Q375+1))))</f>
        <v/>
      </c>
      <c r="Q375" s="18" t="str">
        <f>IF(ISNUMBER(A375),INT(A375),0)</f>
        <v/>
      </c>
    </row>
    <row r="376" spans="1:17" x14ac:dyDescent="0.25">
      <c r="A376" s="16"/>
      <c r="B376" s="13"/>
      <c r="C376" s="14"/>
      <c r="D376" s="13"/>
      <c r="E376" s="15" t="str">
        <f>IF(COUNTA(A376:D376)=0,"",IF(NOT(ISNUMBER(A376)),"Укажите дату",IF(B376="","Укажите код",IF(NOT(AND(ISTEXT(B376),LEN(B376)&gt;0,LEN(B376)&lt;=30,ISNUMBER(FIND(LEFT(B376,1),"ABCDEFGHIJKLMNOPQRSTUVWXYZ")),SUMPRODUCT((MID(B376,{1,2,3,4,5,6,7,8,9,10,11,12,13,14,15,16,17,18,19,20,21,22,23,24,25,26,27,28,29,30},1)&lt;&gt;"")*ISERROR(FIND(MID(B376,{1,2,3,4,5,6,7,8,9,10,11,12,13,14,15,16,17,18,19,20,21,22,23,24,25,26,27,28,29,30},1),"ABCDEFGHIJKLMNOPQRSTUVWXYZ0123456789-_")))=0,ISERROR(VALUE(B376)))),"Недопустимый код: только латинские буквы A-Z в верхнем регистре, цифры, - и _; начало с буквы, до 30 символов (например MILK-001)",IF(SUMPRODUCT(--EXACT('Номенклатура'!$A$6:$A$205,B376))=0,"Код не найден",IF(SUMPRODUCT(--EXACT('Номенклатура'!$A$6:$A$205,B376))&gt;1,"Код повторяется в номенклатуре",IF(NOT(ISNUMBER(C376)),"Укажите фактическое количество",IF(C376&lt;0,"Факт не может быть меньше нуля",IF(NOT(ISNUMBER('Номенклатура'!$C$2)),"Укажите дату начала учёта",IF(Q376&lt;INT('Номенклатура'!$C$2),"Дата раньше начала учёта","ОК"))))))))))</f>
        <v/>
      </c>
      <c r="F376" s="15" t="str">
        <f>IF(E376&lt;&gt;"ОК","",INDEX('Номенклатура'!$B$6:$B$205,SUMPRODUCT(EXACT('Номенклатура'!$A$6:$A$205,B376)*(ROW('Номенклатура'!$A$6:$A$205)-5)))&amp;"")</f>
        <v/>
      </c>
      <c r="G376" s="17" t="str">
        <f>IF(E376&lt;&gt;"ОК","",INDEX('Номенклатура'!$D$6:$D$205,SUMPRODUCT(EXACT('Номенклатура'!$A$6:$A$205,B376)*(ROW('Номенклатура'!$A$6:$A$205)-5)))&amp;"")</f>
        <v/>
      </c>
      <c r="H376" s="18" t="str">
        <f>IF(E376&lt;&gt;"ОК","",ROUND(N(INDEX('Номенклатура'!$F$6:$F$205,SUMPRODUCT(EXACT('Номенклатура'!$A$6:$A$205,B376)*(ROW('Номенклатура'!$A$6:$A$205)-5))))+SUMIFS('Движения'!$F$6:$F$5005,'Движения'!$B$6:$B$5005,B376,'Движения'!$A$6:$A$5005,"&lt;"&amp;(Q376+1))-SUMIFS('Движения'!$F$6:$F$5005,'Движения'!$B$6:$B$5005,B376,'Движения'!$C$6:$C$5005,"Корректировка остатка",'Движения'!$A$6:$A$5005,"&gt;="&amp;Q376,'Движения'!$A$6:$A$5005,"&lt;"&amp;(Q376+1)),6))</f>
        <v/>
      </c>
      <c r="I376" s="18" t="str">
        <f>IF(E376&lt;&gt;"ОК","",ROUND(C376-H376,6))</f>
        <v/>
      </c>
      <c r="J376" s="21" t="str">
        <f>IF(E376&lt;&gt;"ОК","",IF(P376&gt;0,ABS(I376)/P376,"нет базы"))</f>
        <v/>
      </c>
      <c r="K376" s="17" t="str">
        <f>IF(E376&lt;&gt;"ОК","",IF(I376&lt;0,"Недостача",IF(I376&gt;0,"Излишек","Совпадает")))</f>
        <v/>
      </c>
      <c r="L376" s="18" t="str">
        <f>IF(E376&lt;&gt;"ОК","",ROUND(SUMIFS('Движения'!$F$6:$F$5005,'Движения'!$B$6:$B$5005,B376,'Движения'!$C$6:$C$5005,"Корректировка остатка",'Движения'!$A$6:$A$5005,"&gt;="&amp;Q376,'Движения'!$A$6:$A$5005,"&lt;"&amp;(Q376+1)),6))</f>
        <v/>
      </c>
      <c r="M376" s="18" t="str">
        <f>IF(E376&lt;&gt;"ОК","",ROUND(I376-L376,6))</f>
        <v/>
      </c>
      <c r="N376" s="15" t="str">
        <f>IF(E376&lt;&gt;"ОК","",IF(AND(I376=0,L376=0),"Корректировка не нужна",IF(M376=0,"Корректировка внесена",IF(L376=0,"Внесите корректировку на "&amp;DAY(Q376)&amp;"."&amp;MONTH(Q376)&amp;"."&amp;YEAR(Q376)&amp;": "&amp;IF(M376&gt;0,"+","")&amp;M376&amp;" "&amp;G376,"Проверьте корректировки: внесено "&amp;L376&amp;", нужно "&amp;I376&amp;" "&amp;G376))))</f>
        <v/>
      </c>
      <c r="O376" s="22" t="str">
        <f>IF(E376&lt;&gt;"ОК","",IF(SUMPRODUCT(MAX(($B$6:$B$1005=B376)*($Q$6:$Q$1005&lt;Q376)*($E$6:$E$1005="ОК")*$Q$6:$Q$1005))&gt;0,SUMPRODUCT(MAX(($B$6:$B$1005=B376)*($Q$6:$Q$1005&lt;Q376)*($E$6:$E$1005="ОК")*$Q$6:$Q$1005))+1,INT('Номенклатура'!$C$2)))</f>
        <v/>
      </c>
      <c r="P376" s="18" t="str">
        <f>IF(E376&lt;&gt;"ОК","",-(SUMIFS('Движения'!$F$6:$F$5005,'Движения'!$B$6:$B$5005,B376,'Движения'!$C$6:$C$5005,"Расход",'Движения'!$A$6:$A$5005,"&gt;="&amp;O376,'Движения'!$A$6:$A$5005,"&lt;"&amp;(Q376+1))+SUMIFS('Движения'!$F$6:$F$5005,'Движения'!$B$6:$B$5005,B376,'Движения'!$C$6:$C$5005,"Списание",'Движения'!$A$6:$A$5005,"&gt;="&amp;O376,'Движения'!$A$6:$A$5005,"&lt;"&amp;(Q376+1))))</f>
        <v/>
      </c>
      <c r="Q376" s="18" t="str">
        <f>IF(ISNUMBER(A376),INT(A376),0)</f>
        <v/>
      </c>
    </row>
    <row r="377" spans="1:17" x14ac:dyDescent="0.25">
      <c r="A377" s="16"/>
      <c r="B377" s="13"/>
      <c r="C377" s="14"/>
      <c r="D377" s="13"/>
      <c r="E377" s="15" t="str">
        <f>IF(COUNTA(A377:D377)=0,"",IF(NOT(ISNUMBER(A377)),"Укажите дату",IF(B377="","Укажите код",IF(NOT(AND(ISTEXT(B377),LEN(B377)&gt;0,LEN(B377)&lt;=30,ISNUMBER(FIND(LEFT(B377,1),"ABCDEFGHIJKLMNOPQRSTUVWXYZ")),SUMPRODUCT((MID(B377,{1,2,3,4,5,6,7,8,9,10,11,12,13,14,15,16,17,18,19,20,21,22,23,24,25,26,27,28,29,30},1)&lt;&gt;"")*ISERROR(FIND(MID(B377,{1,2,3,4,5,6,7,8,9,10,11,12,13,14,15,16,17,18,19,20,21,22,23,24,25,26,27,28,29,30},1),"ABCDEFGHIJKLMNOPQRSTUVWXYZ0123456789-_")))=0,ISERROR(VALUE(B377)))),"Недопустимый код: только латинские буквы A-Z в верхнем регистре, цифры, - и _; начало с буквы, до 30 символов (например MILK-001)",IF(SUMPRODUCT(--EXACT('Номенклатура'!$A$6:$A$205,B377))=0,"Код не найден",IF(SUMPRODUCT(--EXACT('Номенклатура'!$A$6:$A$205,B377))&gt;1,"Код повторяется в номенклатуре",IF(NOT(ISNUMBER(C377)),"Укажите фактическое количество",IF(C377&lt;0,"Факт не может быть меньше нуля",IF(NOT(ISNUMBER('Номенклатура'!$C$2)),"Укажите дату начала учёта",IF(Q377&lt;INT('Номенклатура'!$C$2),"Дата раньше начала учёта","ОК"))))))))))</f>
        <v/>
      </c>
      <c r="F377" s="15" t="str">
        <f>IF(E377&lt;&gt;"ОК","",INDEX('Номенклатура'!$B$6:$B$205,SUMPRODUCT(EXACT('Номенклатура'!$A$6:$A$205,B377)*(ROW('Номенклатура'!$A$6:$A$205)-5)))&amp;"")</f>
        <v/>
      </c>
      <c r="G377" s="17" t="str">
        <f>IF(E377&lt;&gt;"ОК","",INDEX('Номенклатура'!$D$6:$D$205,SUMPRODUCT(EXACT('Номенклатура'!$A$6:$A$205,B377)*(ROW('Номенклатура'!$A$6:$A$205)-5)))&amp;"")</f>
        <v/>
      </c>
      <c r="H377" s="18" t="str">
        <f>IF(E377&lt;&gt;"ОК","",ROUND(N(INDEX('Номенклатура'!$F$6:$F$205,SUMPRODUCT(EXACT('Номенклатура'!$A$6:$A$205,B377)*(ROW('Номенклатура'!$A$6:$A$205)-5))))+SUMIFS('Движения'!$F$6:$F$5005,'Движения'!$B$6:$B$5005,B377,'Движения'!$A$6:$A$5005,"&lt;"&amp;(Q377+1))-SUMIFS('Движения'!$F$6:$F$5005,'Движения'!$B$6:$B$5005,B377,'Движения'!$C$6:$C$5005,"Корректировка остатка",'Движения'!$A$6:$A$5005,"&gt;="&amp;Q377,'Движения'!$A$6:$A$5005,"&lt;"&amp;(Q377+1)),6))</f>
        <v/>
      </c>
      <c r="I377" s="18" t="str">
        <f>IF(E377&lt;&gt;"ОК","",ROUND(C377-H377,6))</f>
        <v/>
      </c>
      <c r="J377" s="21" t="str">
        <f>IF(E377&lt;&gt;"ОК","",IF(P377&gt;0,ABS(I377)/P377,"нет базы"))</f>
        <v/>
      </c>
      <c r="K377" s="17" t="str">
        <f>IF(E377&lt;&gt;"ОК","",IF(I377&lt;0,"Недостача",IF(I377&gt;0,"Излишек","Совпадает")))</f>
        <v/>
      </c>
      <c r="L377" s="18" t="str">
        <f>IF(E377&lt;&gt;"ОК","",ROUND(SUMIFS('Движения'!$F$6:$F$5005,'Движения'!$B$6:$B$5005,B377,'Движения'!$C$6:$C$5005,"Корректировка остатка",'Движения'!$A$6:$A$5005,"&gt;="&amp;Q377,'Движения'!$A$6:$A$5005,"&lt;"&amp;(Q377+1)),6))</f>
        <v/>
      </c>
      <c r="M377" s="18" t="str">
        <f>IF(E377&lt;&gt;"ОК","",ROUND(I377-L377,6))</f>
        <v/>
      </c>
      <c r="N377" s="15" t="str">
        <f>IF(E377&lt;&gt;"ОК","",IF(AND(I377=0,L377=0),"Корректировка не нужна",IF(M377=0,"Корректировка внесена",IF(L377=0,"Внесите корректировку на "&amp;DAY(Q377)&amp;"."&amp;MONTH(Q377)&amp;"."&amp;YEAR(Q377)&amp;": "&amp;IF(M377&gt;0,"+","")&amp;M377&amp;" "&amp;G377,"Проверьте корректировки: внесено "&amp;L377&amp;", нужно "&amp;I377&amp;" "&amp;G377))))</f>
        <v/>
      </c>
      <c r="O377" s="22" t="str">
        <f>IF(E377&lt;&gt;"ОК","",IF(SUMPRODUCT(MAX(($B$6:$B$1005=B377)*($Q$6:$Q$1005&lt;Q377)*($E$6:$E$1005="ОК")*$Q$6:$Q$1005))&gt;0,SUMPRODUCT(MAX(($B$6:$B$1005=B377)*($Q$6:$Q$1005&lt;Q377)*($E$6:$E$1005="ОК")*$Q$6:$Q$1005))+1,INT('Номенклатура'!$C$2)))</f>
        <v/>
      </c>
      <c r="P377" s="18" t="str">
        <f>IF(E377&lt;&gt;"ОК","",-(SUMIFS('Движения'!$F$6:$F$5005,'Движения'!$B$6:$B$5005,B377,'Движения'!$C$6:$C$5005,"Расход",'Движения'!$A$6:$A$5005,"&gt;="&amp;O377,'Движения'!$A$6:$A$5005,"&lt;"&amp;(Q377+1))+SUMIFS('Движения'!$F$6:$F$5005,'Движения'!$B$6:$B$5005,B377,'Движения'!$C$6:$C$5005,"Списание",'Движения'!$A$6:$A$5005,"&gt;="&amp;O377,'Движения'!$A$6:$A$5005,"&lt;"&amp;(Q377+1))))</f>
        <v/>
      </c>
      <c r="Q377" s="18" t="str">
        <f>IF(ISNUMBER(A377),INT(A377),0)</f>
        <v/>
      </c>
    </row>
    <row r="378" spans="1:17" x14ac:dyDescent="0.25">
      <c r="A378" s="16"/>
      <c r="B378" s="13"/>
      <c r="C378" s="14"/>
      <c r="D378" s="13"/>
      <c r="E378" s="15" t="str">
        <f>IF(COUNTA(A378:D378)=0,"",IF(NOT(ISNUMBER(A378)),"Укажите дату",IF(B378="","Укажите код",IF(NOT(AND(ISTEXT(B378),LEN(B378)&gt;0,LEN(B378)&lt;=30,ISNUMBER(FIND(LEFT(B378,1),"ABCDEFGHIJKLMNOPQRSTUVWXYZ")),SUMPRODUCT((MID(B378,{1,2,3,4,5,6,7,8,9,10,11,12,13,14,15,16,17,18,19,20,21,22,23,24,25,26,27,28,29,30},1)&lt;&gt;"")*ISERROR(FIND(MID(B378,{1,2,3,4,5,6,7,8,9,10,11,12,13,14,15,16,17,18,19,20,21,22,23,24,25,26,27,28,29,30},1),"ABCDEFGHIJKLMNOPQRSTUVWXYZ0123456789-_")))=0,ISERROR(VALUE(B378)))),"Недопустимый код: только латинские буквы A-Z в верхнем регистре, цифры, - и _; начало с буквы, до 30 символов (например MILK-001)",IF(SUMPRODUCT(--EXACT('Номенклатура'!$A$6:$A$205,B378))=0,"Код не найден",IF(SUMPRODUCT(--EXACT('Номенклатура'!$A$6:$A$205,B378))&gt;1,"Код повторяется в номенклатуре",IF(NOT(ISNUMBER(C378)),"Укажите фактическое количество",IF(C378&lt;0,"Факт не может быть меньше нуля",IF(NOT(ISNUMBER('Номенклатура'!$C$2)),"Укажите дату начала учёта",IF(Q378&lt;INT('Номенклатура'!$C$2),"Дата раньше начала учёта","ОК"))))))))))</f>
        <v/>
      </c>
      <c r="F378" s="15" t="str">
        <f>IF(E378&lt;&gt;"ОК","",INDEX('Номенклатура'!$B$6:$B$205,SUMPRODUCT(EXACT('Номенклатура'!$A$6:$A$205,B378)*(ROW('Номенклатура'!$A$6:$A$205)-5)))&amp;"")</f>
        <v/>
      </c>
      <c r="G378" s="17" t="str">
        <f>IF(E378&lt;&gt;"ОК","",INDEX('Номенклатура'!$D$6:$D$205,SUMPRODUCT(EXACT('Номенклатура'!$A$6:$A$205,B378)*(ROW('Номенклатура'!$A$6:$A$205)-5)))&amp;"")</f>
        <v/>
      </c>
      <c r="H378" s="18" t="str">
        <f>IF(E378&lt;&gt;"ОК","",ROUND(N(INDEX('Номенклатура'!$F$6:$F$205,SUMPRODUCT(EXACT('Номенклатура'!$A$6:$A$205,B378)*(ROW('Номенклатура'!$A$6:$A$205)-5))))+SUMIFS('Движения'!$F$6:$F$5005,'Движения'!$B$6:$B$5005,B378,'Движения'!$A$6:$A$5005,"&lt;"&amp;(Q378+1))-SUMIFS('Движения'!$F$6:$F$5005,'Движения'!$B$6:$B$5005,B378,'Движения'!$C$6:$C$5005,"Корректировка остатка",'Движения'!$A$6:$A$5005,"&gt;="&amp;Q378,'Движения'!$A$6:$A$5005,"&lt;"&amp;(Q378+1)),6))</f>
        <v/>
      </c>
      <c r="I378" s="18" t="str">
        <f>IF(E378&lt;&gt;"ОК","",ROUND(C378-H378,6))</f>
        <v/>
      </c>
      <c r="J378" s="21" t="str">
        <f>IF(E378&lt;&gt;"ОК","",IF(P378&gt;0,ABS(I378)/P378,"нет базы"))</f>
        <v/>
      </c>
      <c r="K378" s="17" t="str">
        <f>IF(E378&lt;&gt;"ОК","",IF(I378&lt;0,"Недостача",IF(I378&gt;0,"Излишек","Совпадает")))</f>
        <v/>
      </c>
      <c r="L378" s="18" t="str">
        <f>IF(E378&lt;&gt;"ОК","",ROUND(SUMIFS('Движения'!$F$6:$F$5005,'Движения'!$B$6:$B$5005,B378,'Движения'!$C$6:$C$5005,"Корректировка остатка",'Движения'!$A$6:$A$5005,"&gt;="&amp;Q378,'Движения'!$A$6:$A$5005,"&lt;"&amp;(Q378+1)),6))</f>
        <v/>
      </c>
      <c r="M378" s="18" t="str">
        <f>IF(E378&lt;&gt;"ОК","",ROUND(I378-L378,6))</f>
        <v/>
      </c>
      <c r="N378" s="15" t="str">
        <f>IF(E378&lt;&gt;"ОК","",IF(AND(I378=0,L378=0),"Корректировка не нужна",IF(M378=0,"Корректировка внесена",IF(L378=0,"Внесите корректировку на "&amp;DAY(Q378)&amp;"."&amp;MONTH(Q378)&amp;"."&amp;YEAR(Q378)&amp;": "&amp;IF(M378&gt;0,"+","")&amp;M378&amp;" "&amp;G378,"Проверьте корректировки: внесено "&amp;L378&amp;", нужно "&amp;I378&amp;" "&amp;G378))))</f>
        <v/>
      </c>
      <c r="O378" s="22" t="str">
        <f>IF(E378&lt;&gt;"ОК","",IF(SUMPRODUCT(MAX(($B$6:$B$1005=B378)*($Q$6:$Q$1005&lt;Q378)*($E$6:$E$1005="ОК")*$Q$6:$Q$1005))&gt;0,SUMPRODUCT(MAX(($B$6:$B$1005=B378)*($Q$6:$Q$1005&lt;Q378)*($E$6:$E$1005="ОК")*$Q$6:$Q$1005))+1,INT('Номенклатура'!$C$2)))</f>
        <v/>
      </c>
      <c r="P378" s="18" t="str">
        <f>IF(E378&lt;&gt;"ОК","",-(SUMIFS('Движения'!$F$6:$F$5005,'Движения'!$B$6:$B$5005,B378,'Движения'!$C$6:$C$5005,"Расход",'Движения'!$A$6:$A$5005,"&gt;="&amp;O378,'Движения'!$A$6:$A$5005,"&lt;"&amp;(Q378+1))+SUMIFS('Движения'!$F$6:$F$5005,'Движения'!$B$6:$B$5005,B378,'Движения'!$C$6:$C$5005,"Списание",'Движения'!$A$6:$A$5005,"&gt;="&amp;O378,'Движения'!$A$6:$A$5005,"&lt;"&amp;(Q378+1))))</f>
        <v/>
      </c>
      <c r="Q378" s="18" t="str">
        <f>IF(ISNUMBER(A378),INT(A378),0)</f>
        <v/>
      </c>
    </row>
    <row r="379" spans="1:17" x14ac:dyDescent="0.25">
      <c r="A379" s="16"/>
      <c r="B379" s="13"/>
      <c r="C379" s="14"/>
      <c r="D379" s="13"/>
      <c r="E379" s="15" t="str">
        <f>IF(COUNTA(A379:D379)=0,"",IF(NOT(ISNUMBER(A379)),"Укажите дату",IF(B379="","Укажите код",IF(NOT(AND(ISTEXT(B379),LEN(B379)&gt;0,LEN(B379)&lt;=30,ISNUMBER(FIND(LEFT(B379,1),"ABCDEFGHIJKLMNOPQRSTUVWXYZ")),SUMPRODUCT((MID(B379,{1,2,3,4,5,6,7,8,9,10,11,12,13,14,15,16,17,18,19,20,21,22,23,24,25,26,27,28,29,30},1)&lt;&gt;"")*ISERROR(FIND(MID(B379,{1,2,3,4,5,6,7,8,9,10,11,12,13,14,15,16,17,18,19,20,21,22,23,24,25,26,27,28,29,30},1),"ABCDEFGHIJKLMNOPQRSTUVWXYZ0123456789-_")))=0,ISERROR(VALUE(B379)))),"Недопустимый код: только латинские буквы A-Z в верхнем регистре, цифры, - и _; начало с буквы, до 30 символов (например MILK-001)",IF(SUMPRODUCT(--EXACT('Номенклатура'!$A$6:$A$205,B379))=0,"Код не найден",IF(SUMPRODUCT(--EXACT('Номенклатура'!$A$6:$A$205,B379))&gt;1,"Код повторяется в номенклатуре",IF(NOT(ISNUMBER(C379)),"Укажите фактическое количество",IF(C379&lt;0,"Факт не может быть меньше нуля",IF(NOT(ISNUMBER('Номенклатура'!$C$2)),"Укажите дату начала учёта",IF(Q379&lt;INT('Номенклатура'!$C$2),"Дата раньше начала учёта","ОК"))))))))))</f>
        <v/>
      </c>
      <c r="F379" s="15" t="str">
        <f>IF(E379&lt;&gt;"ОК","",INDEX('Номенклатура'!$B$6:$B$205,SUMPRODUCT(EXACT('Номенклатура'!$A$6:$A$205,B379)*(ROW('Номенклатура'!$A$6:$A$205)-5)))&amp;"")</f>
        <v/>
      </c>
      <c r="G379" s="17" t="str">
        <f>IF(E379&lt;&gt;"ОК","",INDEX('Номенклатура'!$D$6:$D$205,SUMPRODUCT(EXACT('Номенклатура'!$A$6:$A$205,B379)*(ROW('Номенклатура'!$A$6:$A$205)-5)))&amp;"")</f>
        <v/>
      </c>
      <c r="H379" s="18" t="str">
        <f>IF(E379&lt;&gt;"ОК","",ROUND(N(INDEX('Номенклатура'!$F$6:$F$205,SUMPRODUCT(EXACT('Номенклатура'!$A$6:$A$205,B379)*(ROW('Номенклатура'!$A$6:$A$205)-5))))+SUMIFS('Движения'!$F$6:$F$5005,'Движения'!$B$6:$B$5005,B379,'Движения'!$A$6:$A$5005,"&lt;"&amp;(Q379+1))-SUMIFS('Движения'!$F$6:$F$5005,'Движения'!$B$6:$B$5005,B379,'Движения'!$C$6:$C$5005,"Корректировка остатка",'Движения'!$A$6:$A$5005,"&gt;="&amp;Q379,'Движения'!$A$6:$A$5005,"&lt;"&amp;(Q379+1)),6))</f>
        <v/>
      </c>
      <c r="I379" s="18" t="str">
        <f>IF(E379&lt;&gt;"ОК","",ROUND(C379-H379,6))</f>
        <v/>
      </c>
      <c r="J379" s="21" t="str">
        <f>IF(E379&lt;&gt;"ОК","",IF(P379&gt;0,ABS(I379)/P379,"нет базы"))</f>
        <v/>
      </c>
      <c r="K379" s="17" t="str">
        <f>IF(E379&lt;&gt;"ОК","",IF(I379&lt;0,"Недостача",IF(I379&gt;0,"Излишек","Совпадает")))</f>
        <v/>
      </c>
      <c r="L379" s="18" t="str">
        <f>IF(E379&lt;&gt;"ОК","",ROUND(SUMIFS('Движения'!$F$6:$F$5005,'Движения'!$B$6:$B$5005,B379,'Движения'!$C$6:$C$5005,"Корректировка остатка",'Движения'!$A$6:$A$5005,"&gt;="&amp;Q379,'Движения'!$A$6:$A$5005,"&lt;"&amp;(Q379+1)),6))</f>
        <v/>
      </c>
      <c r="M379" s="18" t="str">
        <f>IF(E379&lt;&gt;"ОК","",ROUND(I379-L379,6))</f>
        <v/>
      </c>
      <c r="N379" s="15" t="str">
        <f>IF(E379&lt;&gt;"ОК","",IF(AND(I379=0,L379=0),"Корректировка не нужна",IF(M379=0,"Корректировка внесена",IF(L379=0,"Внесите корректировку на "&amp;DAY(Q379)&amp;"."&amp;MONTH(Q379)&amp;"."&amp;YEAR(Q379)&amp;": "&amp;IF(M379&gt;0,"+","")&amp;M379&amp;" "&amp;G379,"Проверьте корректировки: внесено "&amp;L379&amp;", нужно "&amp;I379&amp;" "&amp;G379))))</f>
        <v/>
      </c>
      <c r="O379" s="22" t="str">
        <f>IF(E379&lt;&gt;"ОК","",IF(SUMPRODUCT(MAX(($B$6:$B$1005=B379)*($Q$6:$Q$1005&lt;Q379)*($E$6:$E$1005="ОК")*$Q$6:$Q$1005))&gt;0,SUMPRODUCT(MAX(($B$6:$B$1005=B379)*($Q$6:$Q$1005&lt;Q379)*($E$6:$E$1005="ОК")*$Q$6:$Q$1005))+1,INT('Номенклатура'!$C$2)))</f>
        <v/>
      </c>
      <c r="P379" s="18" t="str">
        <f>IF(E379&lt;&gt;"ОК","",-(SUMIFS('Движения'!$F$6:$F$5005,'Движения'!$B$6:$B$5005,B379,'Движения'!$C$6:$C$5005,"Расход",'Движения'!$A$6:$A$5005,"&gt;="&amp;O379,'Движения'!$A$6:$A$5005,"&lt;"&amp;(Q379+1))+SUMIFS('Движения'!$F$6:$F$5005,'Движения'!$B$6:$B$5005,B379,'Движения'!$C$6:$C$5005,"Списание",'Движения'!$A$6:$A$5005,"&gt;="&amp;O379,'Движения'!$A$6:$A$5005,"&lt;"&amp;(Q379+1))))</f>
        <v/>
      </c>
      <c r="Q379" s="18" t="str">
        <f>IF(ISNUMBER(A379),INT(A379),0)</f>
        <v/>
      </c>
    </row>
    <row r="380" spans="1:17" x14ac:dyDescent="0.25">
      <c r="A380" s="16"/>
      <c r="B380" s="13"/>
      <c r="C380" s="14"/>
      <c r="D380" s="13"/>
      <c r="E380" s="15" t="str">
        <f>IF(COUNTA(A380:D380)=0,"",IF(NOT(ISNUMBER(A380)),"Укажите дату",IF(B380="","Укажите код",IF(NOT(AND(ISTEXT(B380),LEN(B380)&gt;0,LEN(B380)&lt;=30,ISNUMBER(FIND(LEFT(B380,1),"ABCDEFGHIJKLMNOPQRSTUVWXYZ")),SUMPRODUCT((MID(B380,{1,2,3,4,5,6,7,8,9,10,11,12,13,14,15,16,17,18,19,20,21,22,23,24,25,26,27,28,29,30},1)&lt;&gt;"")*ISERROR(FIND(MID(B380,{1,2,3,4,5,6,7,8,9,10,11,12,13,14,15,16,17,18,19,20,21,22,23,24,25,26,27,28,29,30},1),"ABCDEFGHIJKLMNOPQRSTUVWXYZ0123456789-_")))=0,ISERROR(VALUE(B380)))),"Недопустимый код: только латинские буквы A-Z в верхнем регистре, цифры, - и _; начало с буквы, до 30 символов (например MILK-001)",IF(SUMPRODUCT(--EXACT('Номенклатура'!$A$6:$A$205,B380))=0,"Код не найден",IF(SUMPRODUCT(--EXACT('Номенклатура'!$A$6:$A$205,B380))&gt;1,"Код повторяется в номенклатуре",IF(NOT(ISNUMBER(C380)),"Укажите фактическое количество",IF(C380&lt;0,"Факт не может быть меньше нуля",IF(NOT(ISNUMBER('Номенклатура'!$C$2)),"Укажите дату начала учёта",IF(Q380&lt;INT('Номенклатура'!$C$2),"Дата раньше начала учёта","ОК"))))))))))</f>
        <v/>
      </c>
      <c r="F380" s="15" t="str">
        <f>IF(E380&lt;&gt;"ОК","",INDEX('Номенклатура'!$B$6:$B$205,SUMPRODUCT(EXACT('Номенклатура'!$A$6:$A$205,B380)*(ROW('Номенклатура'!$A$6:$A$205)-5)))&amp;"")</f>
        <v/>
      </c>
      <c r="G380" s="17" t="str">
        <f>IF(E380&lt;&gt;"ОК","",INDEX('Номенклатура'!$D$6:$D$205,SUMPRODUCT(EXACT('Номенклатура'!$A$6:$A$205,B380)*(ROW('Номенклатура'!$A$6:$A$205)-5)))&amp;"")</f>
        <v/>
      </c>
      <c r="H380" s="18" t="str">
        <f>IF(E380&lt;&gt;"ОК","",ROUND(N(INDEX('Номенклатура'!$F$6:$F$205,SUMPRODUCT(EXACT('Номенклатура'!$A$6:$A$205,B380)*(ROW('Номенклатура'!$A$6:$A$205)-5))))+SUMIFS('Движения'!$F$6:$F$5005,'Движения'!$B$6:$B$5005,B380,'Движения'!$A$6:$A$5005,"&lt;"&amp;(Q380+1))-SUMIFS('Движения'!$F$6:$F$5005,'Движения'!$B$6:$B$5005,B380,'Движения'!$C$6:$C$5005,"Корректировка остатка",'Движения'!$A$6:$A$5005,"&gt;="&amp;Q380,'Движения'!$A$6:$A$5005,"&lt;"&amp;(Q380+1)),6))</f>
        <v/>
      </c>
      <c r="I380" s="18" t="str">
        <f>IF(E380&lt;&gt;"ОК","",ROUND(C380-H380,6))</f>
        <v/>
      </c>
      <c r="J380" s="21" t="str">
        <f>IF(E380&lt;&gt;"ОК","",IF(P380&gt;0,ABS(I380)/P380,"нет базы"))</f>
        <v/>
      </c>
      <c r="K380" s="17" t="str">
        <f>IF(E380&lt;&gt;"ОК","",IF(I380&lt;0,"Недостача",IF(I380&gt;0,"Излишек","Совпадает")))</f>
        <v/>
      </c>
      <c r="L380" s="18" t="str">
        <f>IF(E380&lt;&gt;"ОК","",ROUND(SUMIFS('Движения'!$F$6:$F$5005,'Движения'!$B$6:$B$5005,B380,'Движения'!$C$6:$C$5005,"Корректировка остатка",'Движения'!$A$6:$A$5005,"&gt;="&amp;Q380,'Движения'!$A$6:$A$5005,"&lt;"&amp;(Q380+1)),6))</f>
        <v/>
      </c>
      <c r="M380" s="18" t="str">
        <f>IF(E380&lt;&gt;"ОК","",ROUND(I380-L380,6))</f>
        <v/>
      </c>
      <c r="N380" s="15" t="str">
        <f>IF(E380&lt;&gt;"ОК","",IF(AND(I380=0,L380=0),"Корректировка не нужна",IF(M380=0,"Корректировка внесена",IF(L380=0,"Внесите корректировку на "&amp;DAY(Q380)&amp;"."&amp;MONTH(Q380)&amp;"."&amp;YEAR(Q380)&amp;": "&amp;IF(M380&gt;0,"+","")&amp;M380&amp;" "&amp;G380,"Проверьте корректировки: внесено "&amp;L380&amp;", нужно "&amp;I380&amp;" "&amp;G380))))</f>
        <v/>
      </c>
      <c r="O380" s="22" t="str">
        <f>IF(E380&lt;&gt;"ОК","",IF(SUMPRODUCT(MAX(($B$6:$B$1005=B380)*($Q$6:$Q$1005&lt;Q380)*($E$6:$E$1005="ОК")*$Q$6:$Q$1005))&gt;0,SUMPRODUCT(MAX(($B$6:$B$1005=B380)*($Q$6:$Q$1005&lt;Q380)*($E$6:$E$1005="ОК")*$Q$6:$Q$1005))+1,INT('Номенклатура'!$C$2)))</f>
        <v/>
      </c>
      <c r="P380" s="18" t="str">
        <f>IF(E380&lt;&gt;"ОК","",-(SUMIFS('Движения'!$F$6:$F$5005,'Движения'!$B$6:$B$5005,B380,'Движения'!$C$6:$C$5005,"Расход",'Движения'!$A$6:$A$5005,"&gt;="&amp;O380,'Движения'!$A$6:$A$5005,"&lt;"&amp;(Q380+1))+SUMIFS('Движения'!$F$6:$F$5005,'Движения'!$B$6:$B$5005,B380,'Движения'!$C$6:$C$5005,"Списание",'Движения'!$A$6:$A$5005,"&gt;="&amp;O380,'Движения'!$A$6:$A$5005,"&lt;"&amp;(Q380+1))))</f>
        <v/>
      </c>
      <c r="Q380" s="18" t="str">
        <f>IF(ISNUMBER(A380),INT(A380),0)</f>
        <v/>
      </c>
    </row>
    <row r="381" spans="1:17" x14ac:dyDescent="0.25">
      <c r="A381" s="16"/>
      <c r="B381" s="13"/>
      <c r="C381" s="14"/>
      <c r="D381" s="13"/>
      <c r="E381" s="15" t="str">
        <f>IF(COUNTA(A381:D381)=0,"",IF(NOT(ISNUMBER(A381)),"Укажите дату",IF(B381="","Укажите код",IF(NOT(AND(ISTEXT(B381),LEN(B381)&gt;0,LEN(B381)&lt;=30,ISNUMBER(FIND(LEFT(B381,1),"ABCDEFGHIJKLMNOPQRSTUVWXYZ")),SUMPRODUCT((MID(B381,{1,2,3,4,5,6,7,8,9,10,11,12,13,14,15,16,17,18,19,20,21,22,23,24,25,26,27,28,29,30},1)&lt;&gt;"")*ISERROR(FIND(MID(B381,{1,2,3,4,5,6,7,8,9,10,11,12,13,14,15,16,17,18,19,20,21,22,23,24,25,26,27,28,29,30},1),"ABCDEFGHIJKLMNOPQRSTUVWXYZ0123456789-_")))=0,ISERROR(VALUE(B381)))),"Недопустимый код: только латинские буквы A-Z в верхнем регистре, цифры, - и _; начало с буквы, до 30 символов (например MILK-001)",IF(SUMPRODUCT(--EXACT('Номенклатура'!$A$6:$A$205,B381))=0,"Код не найден",IF(SUMPRODUCT(--EXACT('Номенклатура'!$A$6:$A$205,B381))&gt;1,"Код повторяется в номенклатуре",IF(NOT(ISNUMBER(C381)),"Укажите фактическое количество",IF(C381&lt;0,"Факт не может быть меньше нуля",IF(NOT(ISNUMBER('Номенклатура'!$C$2)),"Укажите дату начала учёта",IF(Q381&lt;INT('Номенклатура'!$C$2),"Дата раньше начала учёта","ОК"))))))))))</f>
        <v/>
      </c>
      <c r="F381" s="15" t="str">
        <f>IF(E381&lt;&gt;"ОК","",INDEX('Номенклатура'!$B$6:$B$205,SUMPRODUCT(EXACT('Номенклатура'!$A$6:$A$205,B381)*(ROW('Номенклатура'!$A$6:$A$205)-5)))&amp;"")</f>
        <v/>
      </c>
      <c r="G381" s="17" t="str">
        <f>IF(E381&lt;&gt;"ОК","",INDEX('Номенклатура'!$D$6:$D$205,SUMPRODUCT(EXACT('Номенклатура'!$A$6:$A$205,B381)*(ROW('Номенклатура'!$A$6:$A$205)-5)))&amp;"")</f>
        <v/>
      </c>
      <c r="H381" s="18" t="str">
        <f>IF(E381&lt;&gt;"ОК","",ROUND(N(INDEX('Номенклатура'!$F$6:$F$205,SUMPRODUCT(EXACT('Номенклатура'!$A$6:$A$205,B381)*(ROW('Номенклатура'!$A$6:$A$205)-5))))+SUMIFS('Движения'!$F$6:$F$5005,'Движения'!$B$6:$B$5005,B381,'Движения'!$A$6:$A$5005,"&lt;"&amp;(Q381+1))-SUMIFS('Движения'!$F$6:$F$5005,'Движения'!$B$6:$B$5005,B381,'Движения'!$C$6:$C$5005,"Корректировка остатка",'Движения'!$A$6:$A$5005,"&gt;="&amp;Q381,'Движения'!$A$6:$A$5005,"&lt;"&amp;(Q381+1)),6))</f>
        <v/>
      </c>
      <c r="I381" s="18" t="str">
        <f>IF(E381&lt;&gt;"ОК","",ROUND(C381-H381,6))</f>
        <v/>
      </c>
      <c r="J381" s="21" t="str">
        <f>IF(E381&lt;&gt;"ОК","",IF(P381&gt;0,ABS(I381)/P381,"нет базы"))</f>
        <v/>
      </c>
      <c r="K381" s="17" t="str">
        <f>IF(E381&lt;&gt;"ОК","",IF(I381&lt;0,"Недостача",IF(I381&gt;0,"Излишек","Совпадает")))</f>
        <v/>
      </c>
      <c r="L381" s="18" t="str">
        <f>IF(E381&lt;&gt;"ОК","",ROUND(SUMIFS('Движения'!$F$6:$F$5005,'Движения'!$B$6:$B$5005,B381,'Движения'!$C$6:$C$5005,"Корректировка остатка",'Движения'!$A$6:$A$5005,"&gt;="&amp;Q381,'Движения'!$A$6:$A$5005,"&lt;"&amp;(Q381+1)),6))</f>
        <v/>
      </c>
      <c r="M381" s="18" t="str">
        <f>IF(E381&lt;&gt;"ОК","",ROUND(I381-L381,6))</f>
        <v/>
      </c>
      <c r="N381" s="15" t="str">
        <f>IF(E381&lt;&gt;"ОК","",IF(AND(I381=0,L381=0),"Корректировка не нужна",IF(M381=0,"Корректировка внесена",IF(L381=0,"Внесите корректировку на "&amp;DAY(Q381)&amp;"."&amp;MONTH(Q381)&amp;"."&amp;YEAR(Q381)&amp;": "&amp;IF(M381&gt;0,"+","")&amp;M381&amp;" "&amp;G381,"Проверьте корректировки: внесено "&amp;L381&amp;", нужно "&amp;I381&amp;" "&amp;G381))))</f>
        <v/>
      </c>
      <c r="O381" s="22" t="str">
        <f>IF(E381&lt;&gt;"ОК","",IF(SUMPRODUCT(MAX(($B$6:$B$1005=B381)*($Q$6:$Q$1005&lt;Q381)*($E$6:$E$1005="ОК")*$Q$6:$Q$1005))&gt;0,SUMPRODUCT(MAX(($B$6:$B$1005=B381)*($Q$6:$Q$1005&lt;Q381)*($E$6:$E$1005="ОК")*$Q$6:$Q$1005))+1,INT('Номенклатура'!$C$2)))</f>
        <v/>
      </c>
      <c r="P381" s="18" t="str">
        <f>IF(E381&lt;&gt;"ОК","",-(SUMIFS('Движения'!$F$6:$F$5005,'Движения'!$B$6:$B$5005,B381,'Движения'!$C$6:$C$5005,"Расход",'Движения'!$A$6:$A$5005,"&gt;="&amp;O381,'Движения'!$A$6:$A$5005,"&lt;"&amp;(Q381+1))+SUMIFS('Движения'!$F$6:$F$5005,'Движения'!$B$6:$B$5005,B381,'Движения'!$C$6:$C$5005,"Списание",'Движения'!$A$6:$A$5005,"&gt;="&amp;O381,'Движения'!$A$6:$A$5005,"&lt;"&amp;(Q381+1))))</f>
        <v/>
      </c>
      <c r="Q381" s="18" t="str">
        <f>IF(ISNUMBER(A381),INT(A381),0)</f>
        <v/>
      </c>
    </row>
    <row r="382" spans="1:17" x14ac:dyDescent="0.25">
      <c r="A382" s="16"/>
      <c r="B382" s="13"/>
      <c r="C382" s="14"/>
      <c r="D382" s="13"/>
      <c r="E382" s="15" t="str">
        <f>IF(COUNTA(A382:D382)=0,"",IF(NOT(ISNUMBER(A382)),"Укажите дату",IF(B382="","Укажите код",IF(NOT(AND(ISTEXT(B382),LEN(B382)&gt;0,LEN(B382)&lt;=30,ISNUMBER(FIND(LEFT(B382,1),"ABCDEFGHIJKLMNOPQRSTUVWXYZ")),SUMPRODUCT((MID(B382,{1,2,3,4,5,6,7,8,9,10,11,12,13,14,15,16,17,18,19,20,21,22,23,24,25,26,27,28,29,30},1)&lt;&gt;"")*ISERROR(FIND(MID(B382,{1,2,3,4,5,6,7,8,9,10,11,12,13,14,15,16,17,18,19,20,21,22,23,24,25,26,27,28,29,30},1),"ABCDEFGHIJKLMNOPQRSTUVWXYZ0123456789-_")))=0,ISERROR(VALUE(B382)))),"Недопустимый код: только латинские буквы A-Z в верхнем регистре, цифры, - и _; начало с буквы, до 30 символов (например MILK-001)",IF(SUMPRODUCT(--EXACT('Номенклатура'!$A$6:$A$205,B382))=0,"Код не найден",IF(SUMPRODUCT(--EXACT('Номенклатура'!$A$6:$A$205,B382))&gt;1,"Код повторяется в номенклатуре",IF(NOT(ISNUMBER(C382)),"Укажите фактическое количество",IF(C382&lt;0,"Факт не может быть меньше нуля",IF(NOT(ISNUMBER('Номенклатура'!$C$2)),"Укажите дату начала учёта",IF(Q382&lt;INT('Номенклатура'!$C$2),"Дата раньше начала учёта","ОК"))))))))))</f>
        <v/>
      </c>
      <c r="F382" s="15" t="str">
        <f>IF(E382&lt;&gt;"ОК","",INDEX('Номенклатура'!$B$6:$B$205,SUMPRODUCT(EXACT('Номенклатура'!$A$6:$A$205,B382)*(ROW('Номенклатура'!$A$6:$A$205)-5)))&amp;"")</f>
        <v/>
      </c>
      <c r="G382" s="17" t="str">
        <f>IF(E382&lt;&gt;"ОК","",INDEX('Номенклатура'!$D$6:$D$205,SUMPRODUCT(EXACT('Номенклатура'!$A$6:$A$205,B382)*(ROW('Номенклатура'!$A$6:$A$205)-5)))&amp;"")</f>
        <v/>
      </c>
      <c r="H382" s="18" t="str">
        <f>IF(E382&lt;&gt;"ОК","",ROUND(N(INDEX('Номенклатура'!$F$6:$F$205,SUMPRODUCT(EXACT('Номенклатура'!$A$6:$A$205,B382)*(ROW('Номенклатура'!$A$6:$A$205)-5))))+SUMIFS('Движения'!$F$6:$F$5005,'Движения'!$B$6:$B$5005,B382,'Движения'!$A$6:$A$5005,"&lt;"&amp;(Q382+1))-SUMIFS('Движения'!$F$6:$F$5005,'Движения'!$B$6:$B$5005,B382,'Движения'!$C$6:$C$5005,"Корректировка остатка",'Движения'!$A$6:$A$5005,"&gt;="&amp;Q382,'Движения'!$A$6:$A$5005,"&lt;"&amp;(Q382+1)),6))</f>
        <v/>
      </c>
      <c r="I382" s="18" t="str">
        <f>IF(E382&lt;&gt;"ОК","",ROUND(C382-H382,6))</f>
        <v/>
      </c>
      <c r="J382" s="21" t="str">
        <f>IF(E382&lt;&gt;"ОК","",IF(P382&gt;0,ABS(I382)/P382,"нет базы"))</f>
        <v/>
      </c>
      <c r="K382" s="17" t="str">
        <f>IF(E382&lt;&gt;"ОК","",IF(I382&lt;0,"Недостача",IF(I382&gt;0,"Излишек","Совпадает")))</f>
        <v/>
      </c>
      <c r="L382" s="18" t="str">
        <f>IF(E382&lt;&gt;"ОК","",ROUND(SUMIFS('Движения'!$F$6:$F$5005,'Движения'!$B$6:$B$5005,B382,'Движения'!$C$6:$C$5005,"Корректировка остатка",'Движения'!$A$6:$A$5005,"&gt;="&amp;Q382,'Движения'!$A$6:$A$5005,"&lt;"&amp;(Q382+1)),6))</f>
        <v/>
      </c>
      <c r="M382" s="18" t="str">
        <f>IF(E382&lt;&gt;"ОК","",ROUND(I382-L382,6))</f>
        <v/>
      </c>
      <c r="N382" s="15" t="str">
        <f>IF(E382&lt;&gt;"ОК","",IF(AND(I382=0,L382=0),"Корректировка не нужна",IF(M382=0,"Корректировка внесена",IF(L382=0,"Внесите корректировку на "&amp;DAY(Q382)&amp;"."&amp;MONTH(Q382)&amp;"."&amp;YEAR(Q382)&amp;": "&amp;IF(M382&gt;0,"+","")&amp;M382&amp;" "&amp;G382,"Проверьте корректировки: внесено "&amp;L382&amp;", нужно "&amp;I382&amp;" "&amp;G382))))</f>
        <v/>
      </c>
      <c r="O382" s="22" t="str">
        <f>IF(E382&lt;&gt;"ОК","",IF(SUMPRODUCT(MAX(($B$6:$B$1005=B382)*($Q$6:$Q$1005&lt;Q382)*($E$6:$E$1005="ОК")*$Q$6:$Q$1005))&gt;0,SUMPRODUCT(MAX(($B$6:$B$1005=B382)*($Q$6:$Q$1005&lt;Q382)*($E$6:$E$1005="ОК")*$Q$6:$Q$1005))+1,INT('Номенклатура'!$C$2)))</f>
        <v/>
      </c>
      <c r="P382" s="18" t="str">
        <f>IF(E382&lt;&gt;"ОК","",-(SUMIFS('Движения'!$F$6:$F$5005,'Движения'!$B$6:$B$5005,B382,'Движения'!$C$6:$C$5005,"Расход",'Движения'!$A$6:$A$5005,"&gt;="&amp;O382,'Движения'!$A$6:$A$5005,"&lt;"&amp;(Q382+1))+SUMIFS('Движения'!$F$6:$F$5005,'Движения'!$B$6:$B$5005,B382,'Движения'!$C$6:$C$5005,"Списание",'Движения'!$A$6:$A$5005,"&gt;="&amp;O382,'Движения'!$A$6:$A$5005,"&lt;"&amp;(Q382+1))))</f>
        <v/>
      </c>
      <c r="Q382" s="18" t="str">
        <f>IF(ISNUMBER(A382),INT(A382),0)</f>
        <v/>
      </c>
    </row>
    <row r="383" spans="1:17" x14ac:dyDescent="0.25">
      <c r="A383" s="16"/>
      <c r="B383" s="13"/>
      <c r="C383" s="14"/>
      <c r="D383" s="13"/>
      <c r="E383" s="15" t="str">
        <f>IF(COUNTA(A383:D383)=0,"",IF(NOT(ISNUMBER(A383)),"Укажите дату",IF(B383="","Укажите код",IF(NOT(AND(ISTEXT(B383),LEN(B383)&gt;0,LEN(B383)&lt;=30,ISNUMBER(FIND(LEFT(B383,1),"ABCDEFGHIJKLMNOPQRSTUVWXYZ")),SUMPRODUCT((MID(B383,{1,2,3,4,5,6,7,8,9,10,11,12,13,14,15,16,17,18,19,20,21,22,23,24,25,26,27,28,29,30},1)&lt;&gt;"")*ISERROR(FIND(MID(B383,{1,2,3,4,5,6,7,8,9,10,11,12,13,14,15,16,17,18,19,20,21,22,23,24,25,26,27,28,29,30},1),"ABCDEFGHIJKLMNOPQRSTUVWXYZ0123456789-_")))=0,ISERROR(VALUE(B383)))),"Недопустимый код: только латинские буквы A-Z в верхнем регистре, цифры, - и _; начало с буквы, до 30 символов (например MILK-001)",IF(SUMPRODUCT(--EXACT('Номенклатура'!$A$6:$A$205,B383))=0,"Код не найден",IF(SUMPRODUCT(--EXACT('Номенклатура'!$A$6:$A$205,B383))&gt;1,"Код повторяется в номенклатуре",IF(NOT(ISNUMBER(C383)),"Укажите фактическое количество",IF(C383&lt;0,"Факт не может быть меньше нуля",IF(NOT(ISNUMBER('Номенклатура'!$C$2)),"Укажите дату начала учёта",IF(Q383&lt;INT('Номенклатура'!$C$2),"Дата раньше начала учёта","ОК"))))))))))</f>
        <v/>
      </c>
      <c r="F383" s="15" t="str">
        <f>IF(E383&lt;&gt;"ОК","",INDEX('Номенклатура'!$B$6:$B$205,SUMPRODUCT(EXACT('Номенклатура'!$A$6:$A$205,B383)*(ROW('Номенклатура'!$A$6:$A$205)-5)))&amp;"")</f>
        <v/>
      </c>
      <c r="G383" s="17" t="str">
        <f>IF(E383&lt;&gt;"ОК","",INDEX('Номенклатура'!$D$6:$D$205,SUMPRODUCT(EXACT('Номенклатура'!$A$6:$A$205,B383)*(ROW('Номенклатура'!$A$6:$A$205)-5)))&amp;"")</f>
        <v/>
      </c>
      <c r="H383" s="18" t="str">
        <f>IF(E383&lt;&gt;"ОК","",ROUND(N(INDEX('Номенклатура'!$F$6:$F$205,SUMPRODUCT(EXACT('Номенклатура'!$A$6:$A$205,B383)*(ROW('Номенклатура'!$A$6:$A$205)-5))))+SUMIFS('Движения'!$F$6:$F$5005,'Движения'!$B$6:$B$5005,B383,'Движения'!$A$6:$A$5005,"&lt;"&amp;(Q383+1))-SUMIFS('Движения'!$F$6:$F$5005,'Движения'!$B$6:$B$5005,B383,'Движения'!$C$6:$C$5005,"Корректировка остатка",'Движения'!$A$6:$A$5005,"&gt;="&amp;Q383,'Движения'!$A$6:$A$5005,"&lt;"&amp;(Q383+1)),6))</f>
        <v/>
      </c>
      <c r="I383" s="18" t="str">
        <f>IF(E383&lt;&gt;"ОК","",ROUND(C383-H383,6))</f>
        <v/>
      </c>
      <c r="J383" s="21" t="str">
        <f>IF(E383&lt;&gt;"ОК","",IF(P383&gt;0,ABS(I383)/P383,"нет базы"))</f>
        <v/>
      </c>
      <c r="K383" s="17" t="str">
        <f>IF(E383&lt;&gt;"ОК","",IF(I383&lt;0,"Недостача",IF(I383&gt;0,"Излишек","Совпадает")))</f>
        <v/>
      </c>
      <c r="L383" s="18" t="str">
        <f>IF(E383&lt;&gt;"ОК","",ROUND(SUMIFS('Движения'!$F$6:$F$5005,'Движения'!$B$6:$B$5005,B383,'Движения'!$C$6:$C$5005,"Корректировка остатка",'Движения'!$A$6:$A$5005,"&gt;="&amp;Q383,'Движения'!$A$6:$A$5005,"&lt;"&amp;(Q383+1)),6))</f>
        <v/>
      </c>
      <c r="M383" s="18" t="str">
        <f>IF(E383&lt;&gt;"ОК","",ROUND(I383-L383,6))</f>
        <v/>
      </c>
      <c r="N383" s="15" t="str">
        <f>IF(E383&lt;&gt;"ОК","",IF(AND(I383=0,L383=0),"Корректировка не нужна",IF(M383=0,"Корректировка внесена",IF(L383=0,"Внесите корректировку на "&amp;DAY(Q383)&amp;"."&amp;MONTH(Q383)&amp;"."&amp;YEAR(Q383)&amp;": "&amp;IF(M383&gt;0,"+","")&amp;M383&amp;" "&amp;G383,"Проверьте корректировки: внесено "&amp;L383&amp;", нужно "&amp;I383&amp;" "&amp;G383))))</f>
        <v/>
      </c>
      <c r="O383" s="22" t="str">
        <f>IF(E383&lt;&gt;"ОК","",IF(SUMPRODUCT(MAX(($B$6:$B$1005=B383)*($Q$6:$Q$1005&lt;Q383)*($E$6:$E$1005="ОК")*$Q$6:$Q$1005))&gt;0,SUMPRODUCT(MAX(($B$6:$B$1005=B383)*($Q$6:$Q$1005&lt;Q383)*($E$6:$E$1005="ОК")*$Q$6:$Q$1005))+1,INT('Номенклатура'!$C$2)))</f>
        <v/>
      </c>
      <c r="P383" s="18" t="str">
        <f>IF(E383&lt;&gt;"ОК","",-(SUMIFS('Движения'!$F$6:$F$5005,'Движения'!$B$6:$B$5005,B383,'Движения'!$C$6:$C$5005,"Расход",'Движения'!$A$6:$A$5005,"&gt;="&amp;O383,'Движения'!$A$6:$A$5005,"&lt;"&amp;(Q383+1))+SUMIFS('Движения'!$F$6:$F$5005,'Движения'!$B$6:$B$5005,B383,'Движения'!$C$6:$C$5005,"Списание",'Движения'!$A$6:$A$5005,"&gt;="&amp;O383,'Движения'!$A$6:$A$5005,"&lt;"&amp;(Q383+1))))</f>
        <v/>
      </c>
      <c r="Q383" s="18" t="str">
        <f>IF(ISNUMBER(A383),INT(A383),0)</f>
        <v/>
      </c>
    </row>
    <row r="384" spans="1:17" x14ac:dyDescent="0.25">
      <c r="A384" s="16"/>
      <c r="B384" s="13"/>
      <c r="C384" s="14"/>
      <c r="D384" s="13"/>
      <c r="E384" s="15" t="str">
        <f>IF(COUNTA(A384:D384)=0,"",IF(NOT(ISNUMBER(A384)),"Укажите дату",IF(B384="","Укажите код",IF(NOT(AND(ISTEXT(B384),LEN(B384)&gt;0,LEN(B384)&lt;=30,ISNUMBER(FIND(LEFT(B384,1),"ABCDEFGHIJKLMNOPQRSTUVWXYZ")),SUMPRODUCT((MID(B384,{1,2,3,4,5,6,7,8,9,10,11,12,13,14,15,16,17,18,19,20,21,22,23,24,25,26,27,28,29,30},1)&lt;&gt;"")*ISERROR(FIND(MID(B384,{1,2,3,4,5,6,7,8,9,10,11,12,13,14,15,16,17,18,19,20,21,22,23,24,25,26,27,28,29,30},1),"ABCDEFGHIJKLMNOPQRSTUVWXYZ0123456789-_")))=0,ISERROR(VALUE(B384)))),"Недопустимый код: только латинские буквы A-Z в верхнем регистре, цифры, - и _; начало с буквы, до 30 символов (например MILK-001)",IF(SUMPRODUCT(--EXACT('Номенклатура'!$A$6:$A$205,B384))=0,"Код не найден",IF(SUMPRODUCT(--EXACT('Номенклатура'!$A$6:$A$205,B384))&gt;1,"Код повторяется в номенклатуре",IF(NOT(ISNUMBER(C384)),"Укажите фактическое количество",IF(C384&lt;0,"Факт не может быть меньше нуля",IF(NOT(ISNUMBER('Номенклатура'!$C$2)),"Укажите дату начала учёта",IF(Q384&lt;INT('Номенклатура'!$C$2),"Дата раньше начала учёта","ОК"))))))))))</f>
        <v/>
      </c>
      <c r="F384" s="15" t="str">
        <f>IF(E384&lt;&gt;"ОК","",INDEX('Номенклатура'!$B$6:$B$205,SUMPRODUCT(EXACT('Номенклатура'!$A$6:$A$205,B384)*(ROW('Номенклатура'!$A$6:$A$205)-5)))&amp;"")</f>
        <v/>
      </c>
      <c r="G384" s="17" t="str">
        <f>IF(E384&lt;&gt;"ОК","",INDEX('Номенклатура'!$D$6:$D$205,SUMPRODUCT(EXACT('Номенклатура'!$A$6:$A$205,B384)*(ROW('Номенклатура'!$A$6:$A$205)-5)))&amp;"")</f>
        <v/>
      </c>
      <c r="H384" s="18" t="str">
        <f>IF(E384&lt;&gt;"ОК","",ROUND(N(INDEX('Номенклатура'!$F$6:$F$205,SUMPRODUCT(EXACT('Номенклатура'!$A$6:$A$205,B384)*(ROW('Номенклатура'!$A$6:$A$205)-5))))+SUMIFS('Движения'!$F$6:$F$5005,'Движения'!$B$6:$B$5005,B384,'Движения'!$A$6:$A$5005,"&lt;"&amp;(Q384+1))-SUMIFS('Движения'!$F$6:$F$5005,'Движения'!$B$6:$B$5005,B384,'Движения'!$C$6:$C$5005,"Корректировка остатка",'Движения'!$A$6:$A$5005,"&gt;="&amp;Q384,'Движения'!$A$6:$A$5005,"&lt;"&amp;(Q384+1)),6))</f>
        <v/>
      </c>
      <c r="I384" s="18" t="str">
        <f>IF(E384&lt;&gt;"ОК","",ROUND(C384-H384,6))</f>
        <v/>
      </c>
      <c r="J384" s="21" t="str">
        <f>IF(E384&lt;&gt;"ОК","",IF(P384&gt;0,ABS(I384)/P384,"нет базы"))</f>
        <v/>
      </c>
      <c r="K384" s="17" t="str">
        <f>IF(E384&lt;&gt;"ОК","",IF(I384&lt;0,"Недостача",IF(I384&gt;0,"Излишек","Совпадает")))</f>
        <v/>
      </c>
      <c r="L384" s="18" t="str">
        <f>IF(E384&lt;&gt;"ОК","",ROUND(SUMIFS('Движения'!$F$6:$F$5005,'Движения'!$B$6:$B$5005,B384,'Движения'!$C$6:$C$5005,"Корректировка остатка",'Движения'!$A$6:$A$5005,"&gt;="&amp;Q384,'Движения'!$A$6:$A$5005,"&lt;"&amp;(Q384+1)),6))</f>
        <v/>
      </c>
      <c r="M384" s="18" t="str">
        <f>IF(E384&lt;&gt;"ОК","",ROUND(I384-L384,6))</f>
        <v/>
      </c>
      <c r="N384" s="15" t="str">
        <f>IF(E384&lt;&gt;"ОК","",IF(AND(I384=0,L384=0),"Корректировка не нужна",IF(M384=0,"Корректировка внесена",IF(L384=0,"Внесите корректировку на "&amp;DAY(Q384)&amp;"."&amp;MONTH(Q384)&amp;"."&amp;YEAR(Q384)&amp;": "&amp;IF(M384&gt;0,"+","")&amp;M384&amp;" "&amp;G384,"Проверьте корректировки: внесено "&amp;L384&amp;", нужно "&amp;I384&amp;" "&amp;G384))))</f>
        <v/>
      </c>
      <c r="O384" s="22" t="str">
        <f>IF(E384&lt;&gt;"ОК","",IF(SUMPRODUCT(MAX(($B$6:$B$1005=B384)*($Q$6:$Q$1005&lt;Q384)*($E$6:$E$1005="ОК")*$Q$6:$Q$1005))&gt;0,SUMPRODUCT(MAX(($B$6:$B$1005=B384)*($Q$6:$Q$1005&lt;Q384)*($E$6:$E$1005="ОК")*$Q$6:$Q$1005))+1,INT('Номенклатура'!$C$2)))</f>
        <v/>
      </c>
      <c r="P384" s="18" t="str">
        <f>IF(E384&lt;&gt;"ОК","",-(SUMIFS('Движения'!$F$6:$F$5005,'Движения'!$B$6:$B$5005,B384,'Движения'!$C$6:$C$5005,"Расход",'Движения'!$A$6:$A$5005,"&gt;="&amp;O384,'Движения'!$A$6:$A$5005,"&lt;"&amp;(Q384+1))+SUMIFS('Движения'!$F$6:$F$5005,'Движения'!$B$6:$B$5005,B384,'Движения'!$C$6:$C$5005,"Списание",'Движения'!$A$6:$A$5005,"&gt;="&amp;O384,'Движения'!$A$6:$A$5005,"&lt;"&amp;(Q384+1))))</f>
        <v/>
      </c>
      <c r="Q384" s="18" t="str">
        <f>IF(ISNUMBER(A384),INT(A384),0)</f>
        <v/>
      </c>
    </row>
    <row r="385" spans="1:17" x14ac:dyDescent="0.25">
      <c r="A385" s="16"/>
      <c r="B385" s="13"/>
      <c r="C385" s="14"/>
      <c r="D385" s="13"/>
      <c r="E385" s="15" t="str">
        <f>IF(COUNTA(A385:D385)=0,"",IF(NOT(ISNUMBER(A385)),"Укажите дату",IF(B385="","Укажите код",IF(NOT(AND(ISTEXT(B385),LEN(B385)&gt;0,LEN(B385)&lt;=30,ISNUMBER(FIND(LEFT(B385,1),"ABCDEFGHIJKLMNOPQRSTUVWXYZ")),SUMPRODUCT((MID(B385,{1,2,3,4,5,6,7,8,9,10,11,12,13,14,15,16,17,18,19,20,21,22,23,24,25,26,27,28,29,30},1)&lt;&gt;"")*ISERROR(FIND(MID(B385,{1,2,3,4,5,6,7,8,9,10,11,12,13,14,15,16,17,18,19,20,21,22,23,24,25,26,27,28,29,30},1),"ABCDEFGHIJKLMNOPQRSTUVWXYZ0123456789-_")))=0,ISERROR(VALUE(B385)))),"Недопустимый код: только латинские буквы A-Z в верхнем регистре, цифры, - и _; начало с буквы, до 30 символов (например MILK-001)",IF(SUMPRODUCT(--EXACT('Номенклатура'!$A$6:$A$205,B385))=0,"Код не найден",IF(SUMPRODUCT(--EXACT('Номенклатура'!$A$6:$A$205,B385))&gt;1,"Код повторяется в номенклатуре",IF(NOT(ISNUMBER(C385)),"Укажите фактическое количество",IF(C385&lt;0,"Факт не может быть меньше нуля",IF(NOT(ISNUMBER('Номенклатура'!$C$2)),"Укажите дату начала учёта",IF(Q385&lt;INT('Номенклатура'!$C$2),"Дата раньше начала учёта","ОК"))))))))))</f>
        <v/>
      </c>
      <c r="F385" s="15" t="str">
        <f>IF(E385&lt;&gt;"ОК","",INDEX('Номенклатура'!$B$6:$B$205,SUMPRODUCT(EXACT('Номенклатура'!$A$6:$A$205,B385)*(ROW('Номенклатура'!$A$6:$A$205)-5)))&amp;"")</f>
        <v/>
      </c>
      <c r="G385" s="17" t="str">
        <f>IF(E385&lt;&gt;"ОК","",INDEX('Номенклатура'!$D$6:$D$205,SUMPRODUCT(EXACT('Номенклатура'!$A$6:$A$205,B385)*(ROW('Номенклатура'!$A$6:$A$205)-5)))&amp;"")</f>
        <v/>
      </c>
      <c r="H385" s="18" t="str">
        <f>IF(E385&lt;&gt;"ОК","",ROUND(N(INDEX('Номенклатура'!$F$6:$F$205,SUMPRODUCT(EXACT('Номенклатура'!$A$6:$A$205,B385)*(ROW('Номенклатура'!$A$6:$A$205)-5))))+SUMIFS('Движения'!$F$6:$F$5005,'Движения'!$B$6:$B$5005,B385,'Движения'!$A$6:$A$5005,"&lt;"&amp;(Q385+1))-SUMIFS('Движения'!$F$6:$F$5005,'Движения'!$B$6:$B$5005,B385,'Движения'!$C$6:$C$5005,"Корректировка остатка",'Движения'!$A$6:$A$5005,"&gt;="&amp;Q385,'Движения'!$A$6:$A$5005,"&lt;"&amp;(Q385+1)),6))</f>
        <v/>
      </c>
      <c r="I385" s="18" t="str">
        <f>IF(E385&lt;&gt;"ОК","",ROUND(C385-H385,6))</f>
        <v/>
      </c>
      <c r="J385" s="21" t="str">
        <f>IF(E385&lt;&gt;"ОК","",IF(P385&gt;0,ABS(I385)/P385,"нет базы"))</f>
        <v/>
      </c>
      <c r="K385" s="17" t="str">
        <f>IF(E385&lt;&gt;"ОК","",IF(I385&lt;0,"Недостача",IF(I385&gt;0,"Излишек","Совпадает")))</f>
        <v/>
      </c>
      <c r="L385" s="18" t="str">
        <f>IF(E385&lt;&gt;"ОК","",ROUND(SUMIFS('Движения'!$F$6:$F$5005,'Движения'!$B$6:$B$5005,B385,'Движения'!$C$6:$C$5005,"Корректировка остатка",'Движения'!$A$6:$A$5005,"&gt;="&amp;Q385,'Движения'!$A$6:$A$5005,"&lt;"&amp;(Q385+1)),6))</f>
        <v/>
      </c>
      <c r="M385" s="18" t="str">
        <f>IF(E385&lt;&gt;"ОК","",ROUND(I385-L385,6))</f>
        <v/>
      </c>
      <c r="N385" s="15" t="str">
        <f>IF(E385&lt;&gt;"ОК","",IF(AND(I385=0,L385=0),"Корректировка не нужна",IF(M385=0,"Корректировка внесена",IF(L385=0,"Внесите корректировку на "&amp;DAY(Q385)&amp;"."&amp;MONTH(Q385)&amp;"."&amp;YEAR(Q385)&amp;": "&amp;IF(M385&gt;0,"+","")&amp;M385&amp;" "&amp;G385,"Проверьте корректировки: внесено "&amp;L385&amp;", нужно "&amp;I385&amp;" "&amp;G385))))</f>
        <v/>
      </c>
      <c r="O385" s="22" t="str">
        <f>IF(E385&lt;&gt;"ОК","",IF(SUMPRODUCT(MAX(($B$6:$B$1005=B385)*($Q$6:$Q$1005&lt;Q385)*($E$6:$E$1005="ОК")*$Q$6:$Q$1005))&gt;0,SUMPRODUCT(MAX(($B$6:$B$1005=B385)*($Q$6:$Q$1005&lt;Q385)*($E$6:$E$1005="ОК")*$Q$6:$Q$1005))+1,INT('Номенклатура'!$C$2)))</f>
        <v/>
      </c>
      <c r="P385" s="18" t="str">
        <f>IF(E385&lt;&gt;"ОК","",-(SUMIFS('Движения'!$F$6:$F$5005,'Движения'!$B$6:$B$5005,B385,'Движения'!$C$6:$C$5005,"Расход",'Движения'!$A$6:$A$5005,"&gt;="&amp;O385,'Движения'!$A$6:$A$5005,"&lt;"&amp;(Q385+1))+SUMIFS('Движения'!$F$6:$F$5005,'Движения'!$B$6:$B$5005,B385,'Движения'!$C$6:$C$5005,"Списание",'Движения'!$A$6:$A$5005,"&gt;="&amp;O385,'Движения'!$A$6:$A$5005,"&lt;"&amp;(Q385+1))))</f>
        <v/>
      </c>
      <c r="Q385" s="18" t="str">
        <f>IF(ISNUMBER(A385),INT(A385),0)</f>
        <v/>
      </c>
    </row>
    <row r="386" spans="1:17" x14ac:dyDescent="0.25">
      <c r="A386" s="16"/>
      <c r="B386" s="13"/>
      <c r="C386" s="14"/>
      <c r="D386" s="13"/>
      <c r="E386" s="15" t="str">
        <f>IF(COUNTA(A386:D386)=0,"",IF(NOT(ISNUMBER(A386)),"Укажите дату",IF(B386="","Укажите код",IF(NOT(AND(ISTEXT(B386),LEN(B386)&gt;0,LEN(B386)&lt;=30,ISNUMBER(FIND(LEFT(B386,1),"ABCDEFGHIJKLMNOPQRSTUVWXYZ")),SUMPRODUCT((MID(B386,{1,2,3,4,5,6,7,8,9,10,11,12,13,14,15,16,17,18,19,20,21,22,23,24,25,26,27,28,29,30},1)&lt;&gt;"")*ISERROR(FIND(MID(B386,{1,2,3,4,5,6,7,8,9,10,11,12,13,14,15,16,17,18,19,20,21,22,23,24,25,26,27,28,29,30},1),"ABCDEFGHIJKLMNOPQRSTUVWXYZ0123456789-_")))=0,ISERROR(VALUE(B386)))),"Недопустимый код: только латинские буквы A-Z в верхнем регистре, цифры, - и _; начало с буквы, до 30 символов (например MILK-001)",IF(SUMPRODUCT(--EXACT('Номенклатура'!$A$6:$A$205,B386))=0,"Код не найден",IF(SUMPRODUCT(--EXACT('Номенклатура'!$A$6:$A$205,B386))&gt;1,"Код повторяется в номенклатуре",IF(NOT(ISNUMBER(C386)),"Укажите фактическое количество",IF(C386&lt;0,"Факт не может быть меньше нуля",IF(NOT(ISNUMBER('Номенклатура'!$C$2)),"Укажите дату начала учёта",IF(Q386&lt;INT('Номенклатура'!$C$2),"Дата раньше начала учёта","ОК"))))))))))</f>
        <v/>
      </c>
      <c r="F386" s="15" t="str">
        <f>IF(E386&lt;&gt;"ОК","",INDEX('Номенклатура'!$B$6:$B$205,SUMPRODUCT(EXACT('Номенклатура'!$A$6:$A$205,B386)*(ROW('Номенклатура'!$A$6:$A$205)-5)))&amp;"")</f>
        <v/>
      </c>
      <c r="G386" s="17" t="str">
        <f>IF(E386&lt;&gt;"ОК","",INDEX('Номенклатура'!$D$6:$D$205,SUMPRODUCT(EXACT('Номенклатура'!$A$6:$A$205,B386)*(ROW('Номенклатура'!$A$6:$A$205)-5)))&amp;"")</f>
        <v/>
      </c>
      <c r="H386" s="18" t="str">
        <f>IF(E386&lt;&gt;"ОК","",ROUND(N(INDEX('Номенклатура'!$F$6:$F$205,SUMPRODUCT(EXACT('Номенклатура'!$A$6:$A$205,B386)*(ROW('Номенклатура'!$A$6:$A$205)-5))))+SUMIFS('Движения'!$F$6:$F$5005,'Движения'!$B$6:$B$5005,B386,'Движения'!$A$6:$A$5005,"&lt;"&amp;(Q386+1))-SUMIFS('Движения'!$F$6:$F$5005,'Движения'!$B$6:$B$5005,B386,'Движения'!$C$6:$C$5005,"Корректировка остатка",'Движения'!$A$6:$A$5005,"&gt;="&amp;Q386,'Движения'!$A$6:$A$5005,"&lt;"&amp;(Q386+1)),6))</f>
        <v/>
      </c>
      <c r="I386" s="18" t="str">
        <f>IF(E386&lt;&gt;"ОК","",ROUND(C386-H386,6))</f>
        <v/>
      </c>
      <c r="J386" s="21" t="str">
        <f>IF(E386&lt;&gt;"ОК","",IF(P386&gt;0,ABS(I386)/P386,"нет базы"))</f>
        <v/>
      </c>
      <c r="K386" s="17" t="str">
        <f>IF(E386&lt;&gt;"ОК","",IF(I386&lt;0,"Недостача",IF(I386&gt;0,"Излишек","Совпадает")))</f>
        <v/>
      </c>
      <c r="L386" s="18" t="str">
        <f>IF(E386&lt;&gt;"ОК","",ROUND(SUMIFS('Движения'!$F$6:$F$5005,'Движения'!$B$6:$B$5005,B386,'Движения'!$C$6:$C$5005,"Корректировка остатка",'Движения'!$A$6:$A$5005,"&gt;="&amp;Q386,'Движения'!$A$6:$A$5005,"&lt;"&amp;(Q386+1)),6))</f>
        <v/>
      </c>
      <c r="M386" s="18" t="str">
        <f>IF(E386&lt;&gt;"ОК","",ROUND(I386-L386,6))</f>
        <v/>
      </c>
      <c r="N386" s="15" t="str">
        <f>IF(E386&lt;&gt;"ОК","",IF(AND(I386=0,L386=0),"Корректировка не нужна",IF(M386=0,"Корректировка внесена",IF(L386=0,"Внесите корректировку на "&amp;DAY(Q386)&amp;"."&amp;MONTH(Q386)&amp;"."&amp;YEAR(Q386)&amp;": "&amp;IF(M386&gt;0,"+","")&amp;M386&amp;" "&amp;G386,"Проверьте корректировки: внесено "&amp;L386&amp;", нужно "&amp;I386&amp;" "&amp;G386))))</f>
        <v/>
      </c>
      <c r="O386" s="22" t="str">
        <f>IF(E386&lt;&gt;"ОК","",IF(SUMPRODUCT(MAX(($B$6:$B$1005=B386)*($Q$6:$Q$1005&lt;Q386)*($E$6:$E$1005="ОК")*$Q$6:$Q$1005))&gt;0,SUMPRODUCT(MAX(($B$6:$B$1005=B386)*($Q$6:$Q$1005&lt;Q386)*($E$6:$E$1005="ОК")*$Q$6:$Q$1005))+1,INT('Номенклатура'!$C$2)))</f>
        <v/>
      </c>
      <c r="P386" s="18" t="str">
        <f>IF(E386&lt;&gt;"ОК","",-(SUMIFS('Движения'!$F$6:$F$5005,'Движения'!$B$6:$B$5005,B386,'Движения'!$C$6:$C$5005,"Расход",'Движения'!$A$6:$A$5005,"&gt;="&amp;O386,'Движения'!$A$6:$A$5005,"&lt;"&amp;(Q386+1))+SUMIFS('Движения'!$F$6:$F$5005,'Движения'!$B$6:$B$5005,B386,'Движения'!$C$6:$C$5005,"Списание",'Движения'!$A$6:$A$5005,"&gt;="&amp;O386,'Движения'!$A$6:$A$5005,"&lt;"&amp;(Q386+1))))</f>
        <v/>
      </c>
      <c r="Q386" s="18" t="str">
        <f>IF(ISNUMBER(A386),INT(A386),0)</f>
        <v/>
      </c>
    </row>
    <row r="387" spans="1:17" x14ac:dyDescent="0.25">
      <c r="A387" s="16"/>
      <c r="B387" s="13"/>
      <c r="C387" s="14"/>
      <c r="D387" s="13"/>
      <c r="E387" s="15" t="str">
        <f>IF(COUNTA(A387:D387)=0,"",IF(NOT(ISNUMBER(A387)),"Укажите дату",IF(B387="","Укажите код",IF(NOT(AND(ISTEXT(B387),LEN(B387)&gt;0,LEN(B387)&lt;=30,ISNUMBER(FIND(LEFT(B387,1),"ABCDEFGHIJKLMNOPQRSTUVWXYZ")),SUMPRODUCT((MID(B387,{1,2,3,4,5,6,7,8,9,10,11,12,13,14,15,16,17,18,19,20,21,22,23,24,25,26,27,28,29,30},1)&lt;&gt;"")*ISERROR(FIND(MID(B387,{1,2,3,4,5,6,7,8,9,10,11,12,13,14,15,16,17,18,19,20,21,22,23,24,25,26,27,28,29,30},1),"ABCDEFGHIJKLMNOPQRSTUVWXYZ0123456789-_")))=0,ISERROR(VALUE(B387)))),"Недопустимый код: только латинские буквы A-Z в верхнем регистре, цифры, - и _; начало с буквы, до 30 символов (например MILK-001)",IF(SUMPRODUCT(--EXACT('Номенклатура'!$A$6:$A$205,B387))=0,"Код не найден",IF(SUMPRODUCT(--EXACT('Номенклатура'!$A$6:$A$205,B387))&gt;1,"Код повторяется в номенклатуре",IF(NOT(ISNUMBER(C387)),"Укажите фактическое количество",IF(C387&lt;0,"Факт не может быть меньше нуля",IF(NOT(ISNUMBER('Номенклатура'!$C$2)),"Укажите дату начала учёта",IF(Q387&lt;INT('Номенклатура'!$C$2),"Дата раньше начала учёта","ОК"))))))))))</f>
        <v/>
      </c>
      <c r="F387" s="15" t="str">
        <f>IF(E387&lt;&gt;"ОК","",INDEX('Номенклатура'!$B$6:$B$205,SUMPRODUCT(EXACT('Номенклатура'!$A$6:$A$205,B387)*(ROW('Номенклатура'!$A$6:$A$205)-5)))&amp;"")</f>
        <v/>
      </c>
      <c r="G387" s="17" t="str">
        <f>IF(E387&lt;&gt;"ОК","",INDEX('Номенклатура'!$D$6:$D$205,SUMPRODUCT(EXACT('Номенклатура'!$A$6:$A$205,B387)*(ROW('Номенклатура'!$A$6:$A$205)-5)))&amp;"")</f>
        <v/>
      </c>
      <c r="H387" s="18" t="str">
        <f>IF(E387&lt;&gt;"ОК","",ROUND(N(INDEX('Номенклатура'!$F$6:$F$205,SUMPRODUCT(EXACT('Номенклатура'!$A$6:$A$205,B387)*(ROW('Номенклатура'!$A$6:$A$205)-5))))+SUMIFS('Движения'!$F$6:$F$5005,'Движения'!$B$6:$B$5005,B387,'Движения'!$A$6:$A$5005,"&lt;"&amp;(Q387+1))-SUMIFS('Движения'!$F$6:$F$5005,'Движения'!$B$6:$B$5005,B387,'Движения'!$C$6:$C$5005,"Корректировка остатка",'Движения'!$A$6:$A$5005,"&gt;="&amp;Q387,'Движения'!$A$6:$A$5005,"&lt;"&amp;(Q387+1)),6))</f>
        <v/>
      </c>
      <c r="I387" s="18" t="str">
        <f>IF(E387&lt;&gt;"ОК","",ROUND(C387-H387,6))</f>
        <v/>
      </c>
      <c r="J387" s="21" t="str">
        <f>IF(E387&lt;&gt;"ОК","",IF(P387&gt;0,ABS(I387)/P387,"нет базы"))</f>
        <v/>
      </c>
      <c r="K387" s="17" t="str">
        <f>IF(E387&lt;&gt;"ОК","",IF(I387&lt;0,"Недостача",IF(I387&gt;0,"Излишек","Совпадает")))</f>
        <v/>
      </c>
      <c r="L387" s="18" t="str">
        <f>IF(E387&lt;&gt;"ОК","",ROUND(SUMIFS('Движения'!$F$6:$F$5005,'Движения'!$B$6:$B$5005,B387,'Движения'!$C$6:$C$5005,"Корректировка остатка",'Движения'!$A$6:$A$5005,"&gt;="&amp;Q387,'Движения'!$A$6:$A$5005,"&lt;"&amp;(Q387+1)),6))</f>
        <v/>
      </c>
      <c r="M387" s="18" t="str">
        <f>IF(E387&lt;&gt;"ОК","",ROUND(I387-L387,6))</f>
        <v/>
      </c>
      <c r="N387" s="15" t="str">
        <f>IF(E387&lt;&gt;"ОК","",IF(AND(I387=0,L387=0),"Корректировка не нужна",IF(M387=0,"Корректировка внесена",IF(L387=0,"Внесите корректировку на "&amp;DAY(Q387)&amp;"."&amp;MONTH(Q387)&amp;"."&amp;YEAR(Q387)&amp;": "&amp;IF(M387&gt;0,"+","")&amp;M387&amp;" "&amp;G387,"Проверьте корректировки: внесено "&amp;L387&amp;", нужно "&amp;I387&amp;" "&amp;G387))))</f>
        <v/>
      </c>
      <c r="O387" s="22" t="str">
        <f>IF(E387&lt;&gt;"ОК","",IF(SUMPRODUCT(MAX(($B$6:$B$1005=B387)*($Q$6:$Q$1005&lt;Q387)*($E$6:$E$1005="ОК")*$Q$6:$Q$1005))&gt;0,SUMPRODUCT(MAX(($B$6:$B$1005=B387)*($Q$6:$Q$1005&lt;Q387)*($E$6:$E$1005="ОК")*$Q$6:$Q$1005))+1,INT('Номенклатура'!$C$2)))</f>
        <v/>
      </c>
      <c r="P387" s="18" t="str">
        <f>IF(E387&lt;&gt;"ОК","",-(SUMIFS('Движения'!$F$6:$F$5005,'Движения'!$B$6:$B$5005,B387,'Движения'!$C$6:$C$5005,"Расход",'Движения'!$A$6:$A$5005,"&gt;="&amp;O387,'Движения'!$A$6:$A$5005,"&lt;"&amp;(Q387+1))+SUMIFS('Движения'!$F$6:$F$5005,'Движения'!$B$6:$B$5005,B387,'Движения'!$C$6:$C$5005,"Списание",'Движения'!$A$6:$A$5005,"&gt;="&amp;O387,'Движения'!$A$6:$A$5005,"&lt;"&amp;(Q387+1))))</f>
        <v/>
      </c>
      <c r="Q387" s="18" t="str">
        <f>IF(ISNUMBER(A387),INT(A387),0)</f>
        <v/>
      </c>
    </row>
    <row r="388" spans="1:17" x14ac:dyDescent="0.25">
      <c r="A388" s="16"/>
      <c r="B388" s="13"/>
      <c r="C388" s="14"/>
      <c r="D388" s="13"/>
      <c r="E388" s="15" t="str">
        <f>IF(COUNTA(A388:D388)=0,"",IF(NOT(ISNUMBER(A388)),"Укажите дату",IF(B388="","Укажите код",IF(NOT(AND(ISTEXT(B388),LEN(B388)&gt;0,LEN(B388)&lt;=30,ISNUMBER(FIND(LEFT(B388,1),"ABCDEFGHIJKLMNOPQRSTUVWXYZ")),SUMPRODUCT((MID(B388,{1,2,3,4,5,6,7,8,9,10,11,12,13,14,15,16,17,18,19,20,21,22,23,24,25,26,27,28,29,30},1)&lt;&gt;"")*ISERROR(FIND(MID(B388,{1,2,3,4,5,6,7,8,9,10,11,12,13,14,15,16,17,18,19,20,21,22,23,24,25,26,27,28,29,30},1),"ABCDEFGHIJKLMNOPQRSTUVWXYZ0123456789-_")))=0,ISERROR(VALUE(B388)))),"Недопустимый код: только латинские буквы A-Z в верхнем регистре, цифры, - и _; начало с буквы, до 30 символов (например MILK-001)",IF(SUMPRODUCT(--EXACT('Номенклатура'!$A$6:$A$205,B388))=0,"Код не найден",IF(SUMPRODUCT(--EXACT('Номенклатура'!$A$6:$A$205,B388))&gt;1,"Код повторяется в номенклатуре",IF(NOT(ISNUMBER(C388)),"Укажите фактическое количество",IF(C388&lt;0,"Факт не может быть меньше нуля",IF(NOT(ISNUMBER('Номенклатура'!$C$2)),"Укажите дату начала учёта",IF(Q388&lt;INT('Номенклатура'!$C$2),"Дата раньше начала учёта","ОК"))))))))))</f>
        <v/>
      </c>
      <c r="F388" s="15" t="str">
        <f>IF(E388&lt;&gt;"ОК","",INDEX('Номенклатура'!$B$6:$B$205,SUMPRODUCT(EXACT('Номенклатура'!$A$6:$A$205,B388)*(ROW('Номенклатура'!$A$6:$A$205)-5)))&amp;"")</f>
        <v/>
      </c>
      <c r="G388" s="17" t="str">
        <f>IF(E388&lt;&gt;"ОК","",INDEX('Номенклатура'!$D$6:$D$205,SUMPRODUCT(EXACT('Номенклатура'!$A$6:$A$205,B388)*(ROW('Номенклатура'!$A$6:$A$205)-5)))&amp;"")</f>
        <v/>
      </c>
      <c r="H388" s="18" t="str">
        <f>IF(E388&lt;&gt;"ОК","",ROUND(N(INDEX('Номенклатура'!$F$6:$F$205,SUMPRODUCT(EXACT('Номенклатура'!$A$6:$A$205,B388)*(ROW('Номенклатура'!$A$6:$A$205)-5))))+SUMIFS('Движения'!$F$6:$F$5005,'Движения'!$B$6:$B$5005,B388,'Движения'!$A$6:$A$5005,"&lt;"&amp;(Q388+1))-SUMIFS('Движения'!$F$6:$F$5005,'Движения'!$B$6:$B$5005,B388,'Движения'!$C$6:$C$5005,"Корректировка остатка",'Движения'!$A$6:$A$5005,"&gt;="&amp;Q388,'Движения'!$A$6:$A$5005,"&lt;"&amp;(Q388+1)),6))</f>
        <v/>
      </c>
      <c r="I388" s="18" t="str">
        <f>IF(E388&lt;&gt;"ОК","",ROUND(C388-H388,6))</f>
        <v/>
      </c>
      <c r="J388" s="21" t="str">
        <f>IF(E388&lt;&gt;"ОК","",IF(P388&gt;0,ABS(I388)/P388,"нет базы"))</f>
        <v/>
      </c>
      <c r="K388" s="17" t="str">
        <f>IF(E388&lt;&gt;"ОК","",IF(I388&lt;0,"Недостача",IF(I388&gt;0,"Излишек","Совпадает")))</f>
        <v/>
      </c>
      <c r="L388" s="18" t="str">
        <f>IF(E388&lt;&gt;"ОК","",ROUND(SUMIFS('Движения'!$F$6:$F$5005,'Движения'!$B$6:$B$5005,B388,'Движения'!$C$6:$C$5005,"Корректировка остатка",'Движения'!$A$6:$A$5005,"&gt;="&amp;Q388,'Движения'!$A$6:$A$5005,"&lt;"&amp;(Q388+1)),6))</f>
        <v/>
      </c>
      <c r="M388" s="18" t="str">
        <f>IF(E388&lt;&gt;"ОК","",ROUND(I388-L388,6))</f>
        <v/>
      </c>
      <c r="N388" s="15" t="str">
        <f>IF(E388&lt;&gt;"ОК","",IF(AND(I388=0,L388=0),"Корректировка не нужна",IF(M388=0,"Корректировка внесена",IF(L388=0,"Внесите корректировку на "&amp;DAY(Q388)&amp;"."&amp;MONTH(Q388)&amp;"."&amp;YEAR(Q388)&amp;": "&amp;IF(M388&gt;0,"+","")&amp;M388&amp;" "&amp;G388,"Проверьте корректировки: внесено "&amp;L388&amp;", нужно "&amp;I388&amp;" "&amp;G388))))</f>
        <v/>
      </c>
      <c r="O388" s="22" t="str">
        <f>IF(E388&lt;&gt;"ОК","",IF(SUMPRODUCT(MAX(($B$6:$B$1005=B388)*($Q$6:$Q$1005&lt;Q388)*($E$6:$E$1005="ОК")*$Q$6:$Q$1005))&gt;0,SUMPRODUCT(MAX(($B$6:$B$1005=B388)*($Q$6:$Q$1005&lt;Q388)*($E$6:$E$1005="ОК")*$Q$6:$Q$1005))+1,INT('Номенклатура'!$C$2)))</f>
        <v/>
      </c>
      <c r="P388" s="18" t="str">
        <f>IF(E388&lt;&gt;"ОК","",-(SUMIFS('Движения'!$F$6:$F$5005,'Движения'!$B$6:$B$5005,B388,'Движения'!$C$6:$C$5005,"Расход",'Движения'!$A$6:$A$5005,"&gt;="&amp;O388,'Движения'!$A$6:$A$5005,"&lt;"&amp;(Q388+1))+SUMIFS('Движения'!$F$6:$F$5005,'Движения'!$B$6:$B$5005,B388,'Движения'!$C$6:$C$5005,"Списание",'Движения'!$A$6:$A$5005,"&gt;="&amp;O388,'Движения'!$A$6:$A$5005,"&lt;"&amp;(Q388+1))))</f>
        <v/>
      </c>
      <c r="Q388" s="18" t="str">
        <f>IF(ISNUMBER(A388),INT(A388),0)</f>
        <v/>
      </c>
    </row>
    <row r="389" spans="1:17" x14ac:dyDescent="0.25">
      <c r="A389" s="16"/>
      <c r="B389" s="13"/>
      <c r="C389" s="14"/>
      <c r="D389" s="13"/>
      <c r="E389" s="15" t="str">
        <f>IF(COUNTA(A389:D389)=0,"",IF(NOT(ISNUMBER(A389)),"Укажите дату",IF(B389="","Укажите код",IF(NOT(AND(ISTEXT(B389),LEN(B389)&gt;0,LEN(B389)&lt;=30,ISNUMBER(FIND(LEFT(B389,1),"ABCDEFGHIJKLMNOPQRSTUVWXYZ")),SUMPRODUCT((MID(B389,{1,2,3,4,5,6,7,8,9,10,11,12,13,14,15,16,17,18,19,20,21,22,23,24,25,26,27,28,29,30},1)&lt;&gt;"")*ISERROR(FIND(MID(B389,{1,2,3,4,5,6,7,8,9,10,11,12,13,14,15,16,17,18,19,20,21,22,23,24,25,26,27,28,29,30},1),"ABCDEFGHIJKLMNOPQRSTUVWXYZ0123456789-_")))=0,ISERROR(VALUE(B389)))),"Недопустимый код: только латинские буквы A-Z в верхнем регистре, цифры, - и _; начало с буквы, до 30 символов (например MILK-001)",IF(SUMPRODUCT(--EXACT('Номенклатура'!$A$6:$A$205,B389))=0,"Код не найден",IF(SUMPRODUCT(--EXACT('Номенклатура'!$A$6:$A$205,B389))&gt;1,"Код повторяется в номенклатуре",IF(NOT(ISNUMBER(C389)),"Укажите фактическое количество",IF(C389&lt;0,"Факт не может быть меньше нуля",IF(NOT(ISNUMBER('Номенклатура'!$C$2)),"Укажите дату начала учёта",IF(Q389&lt;INT('Номенклатура'!$C$2),"Дата раньше начала учёта","ОК"))))))))))</f>
        <v/>
      </c>
      <c r="F389" s="15" t="str">
        <f>IF(E389&lt;&gt;"ОК","",INDEX('Номенклатура'!$B$6:$B$205,SUMPRODUCT(EXACT('Номенклатура'!$A$6:$A$205,B389)*(ROW('Номенклатура'!$A$6:$A$205)-5)))&amp;"")</f>
        <v/>
      </c>
      <c r="G389" s="17" t="str">
        <f>IF(E389&lt;&gt;"ОК","",INDEX('Номенклатура'!$D$6:$D$205,SUMPRODUCT(EXACT('Номенклатура'!$A$6:$A$205,B389)*(ROW('Номенклатура'!$A$6:$A$205)-5)))&amp;"")</f>
        <v/>
      </c>
      <c r="H389" s="18" t="str">
        <f>IF(E389&lt;&gt;"ОК","",ROUND(N(INDEX('Номенклатура'!$F$6:$F$205,SUMPRODUCT(EXACT('Номенклатура'!$A$6:$A$205,B389)*(ROW('Номенклатура'!$A$6:$A$205)-5))))+SUMIFS('Движения'!$F$6:$F$5005,'Движения'!$B$6:$B$5005,B389,'Движения'!$A$6:$A$5005,"&lt;"&amp;(Q389+1))-SUMIFS('Движения'!$F$6:$F$5005,'Движения'!$B$6:$B$5005,B389,'Движения'!$C$6:$C$5005,"Корректировка остатка",'Движения'!$A$6:$A$5005,"&gt;="&amp;Q389,'Движения'!$A$6:$A$5005,"&lt;"&amp;(Q389+1)),6))</f>
        <v/>
      </c>
      <c r="I389" s="18" t="str">
        <f>IF(E389&lt;&gt;"ОК","",ROUND(C389-H389,6))</f>
        <v/>
      </c>
      <c r="J389" s="21" t="str">
        <f>IF(E389&lt;&gt;"ОК","",IF(P389&gt;0,ABS(I389)/P389,"нет базы"))</f>
        <v/>
      </c>
      <c r="K389" s="17" t="str">
        <f>IF(E389&lt;&gt;"ОК","",IF(I389&lt;0,"Недостача",IF(I389&gt;0,"Излишек","Совпадает")))</f>
        <v/>
      </c>
      <c r="L389" s="18" t="str">
        <f>IF(E389&lt;&gt;"ОК","",ROUND(SUMIFS('Движения'!$F$6:$F$5005,'Движения'!$B$6:$B$5005,B389,'Движения'!$C$6:$C$5005,"Корректировка остатка",'Движения'!$A$6:$A$5005,"&gt;="&amp;Q389,'Движения'!$A$6:$A$5005,"&lt;"&amp;(Q389+1)),6))</f>
        <v/>
      </c>
      <c r="M389" s="18" t="str">
        <f>IF(E389&lt;&gt;"ОК","",ROUND(I389-L389,6))</f>
        <v/>
      </c>
      <c r="N389" s="15" t="str">
        <f>IF(E389&lt;&gt;"ОК","",IF(AND(I389=0,L389=0),"Корректировка не нужна",IF(M389=0,"Корректировка внесена",IF(L389=0,"Внесите корректировку на "&amp;DAY(Q389)&amp;"."&amp;MONTH(Q389)&amp;"."&amp;YEAR(Q389)&amp;": "&amp;IF(M389&gt;0,"+","")&amp;M389&amp;" "&amp;G389,"Проверьте корректировки: внесено "&amp;L389&amp;", нужно "&amp;I389&amp;" "&amp;G389))))</f>
        <v/>
      </c>
      <c r="O389" s="22" t="str">
        <f>IF(E389&lt;&gt;"ОК","",IF(SUMPRODUCT(MAX(($B$6:$B$1005=B389)*($Q$6:$Q$1005&lt;Q389)*($E$6:$E$1005="ОК")*$Q$6:$Q$1005))&gt;0,SUMPRODUCT(MAX(($B$6:$B$1005=B389)*($Q$6:$Q$1005&lt;Q389)*($E$6:$E$1005="ОК")*$Q$6:$Q$1005))+1,INT('Номенклатура'!$C$2)))</f>
        <v/>
      </c>
      <c r="P389" s="18" t="str">
        <f>IF(E389&lt;&gt;"ОК","",-(SUMIFS('Движения'!$F$6:$F$5005,'Движения'!$B$6:$B$5005,B389,'Движения'!$C$6:$C$5005,"Расход",'Движения'!$A$6:$A$5005,"&gt;="&amp;O389,'Движения'!$A$6:$A$5005,"&lt;"&amp;(Q389+1))+SUMIFS('Движения'!$F$6:$F$5005,'Движения'!$B$6:$B$5005,B389,'Движения'!$C$6:$C$5005,"Списание",'Движения'!$A$6:$A$5005,"&gt;="&amp;O389,'Движения'!$A$6:$A$5005,"&lt;"&amp;(Q389+1))))</f>
        <v/>
      </c>
      <c r="Q389" s="18" t="str">
        <f>IF(ISNUMBER(A389),INT(A389),0)</f>
        <v/>
      </c>
    </row>
    <row r="390" spans="1:17" x14ac:dyDescent="0.25">
      <c r="A390" s="16"/>
      <c r="B390" s="13"/>
      <c r="C390" s="14"/>
      <c r="D390" s="13"/>
      <c r="E390" s="15" t="str">
        <f>IF(COUNTA(A390:D390)=0,"",IF(NOT(ISNUMBER(A390)),"Укажите дату",IF(B390="","Укажите код",IF(NOT(AND(ISTEXT(B390),LEN(B390)&gt;0,LEN(B390)&lt;=30,ISNUMBER(FIND(LEFT(B390,1),"ABCDEFGHIJKLMNOPQRSTUVWXYZ")),SUMPRODUCT((MID(B390,{1,2,3,4,5,6,7,8,9,10,11,12,13,14,15,16,17,18,19,20,21,22,23,24,25,26,27,28,29,30},1)&lt;&gt;"")*ISERROR(FIND(MID(B390,{1,2,3,4,5,6,7,8,9,10,11,12,13,14,15,16,17,18,19,20,21,22,23,24,25,26,27,28,29,30},1),"ABCDEFGHIJKLMNOPQRSTUVWXYZ0123456789-_")))=0,ISERROR(VALUE(B390)))),"Недопустимый код: только латинские буквы A-Z в верхнем регистре, цифры, - и _; начало с буквы, до 30 символов (например MILK-001)",IF(SUMPRODUCT(--EXACT('Номенклатура'!$A$6:$A$205,B390))=0,"Код не найден",IF(SUMPRODUCT(--EXACT('Номенклатура'!$A$6:$A$205,B390))&gt;1,"Код повторяется в номенклатуре",IF(NOT(ISNUMBER(C390)),"Укажите фактическое количество",IF(C390&lt;0,"Факт не может быть меньше нуля",IF(NOT(ISNUMBER('Номенклатура'!$C$2)),"Укажите дату начала учёта",IF(Q390&lt;INT('Номенклатура'!$C$2),"Дата раньше начала учёта","ОК"))))))))))</f>
        <v/>
      </c>
      <c r="F390" s="15" t="str">
        <f>IF(E390&lt;&gt;"ОК","",INDEX('Номенклатура'!$B$6:$B$205,SUMPRODUCT(EXACT('Номенклатура'!$A$6:$A$205,B390)*(ROW('Номенклатура'!$A$6:$A$205)-5)))&amp;"")</f>
        <v/>
      </c>
      <c r="G390" s="17" t="str">
        <f>IF(E390&lt;&gt;"ОК","",INDEX('Номенклатура'!$D$6:$D$205,SUMPRODUCT(EXACT('Номенклатура'!$A$6:$A$205,B390)*(ROW('Номенклатура'!$A$6:$A$205)-5)))&amp;"")</f>
        <v/>
      </c>
      <c r="H390" s="18" t="str">
        <f>IF(E390&lt;&gt;"ОК","",ROUND(N(INDEX('Номенклатура'!$F$6:$F$205,SUMPRODUCT(EXACT('Номенклатура'!$A$6:$A$205,B390)*(ROW('Номенклатура'!$A$6:$A$205)-5))))+SUMIFS('Движения'!$F$6:$F$5005,'Движения'!$B$6:$B$5005,B390,'Движения'!$A$6:$A$5005,"&lt;"&amp;(Q390+1))-SUMIFS('Движения'!$F$6:$F$5005,'Движения'!$B$6:$B$5005,B390,'Движения'!$C$6:$C$5005,"Корректировка остатка",'Движения'!$A$6:$A$5005,"&gt;="&amp;Q390,'Движения'!$A$6:$A$5005,"&lt;"&amp;(Q390+1)),6))</f>
        <v/>
      </c>
      <c r="I390" s="18" t="str">
        <f>IF(E390&lt;&gt;"ОК","",ROUND(C390-H390,6))</f>
        <v/>
      </c>
      <c r="J390" s="21" t="str">
        <f>IF(E390&lt;&gt;"ОК","",IF(P390&gt;0,ABS(I390)/P390,"нет базы"))</f>
        <v/>
      </c>
      <c r="K390" s="17" t="str">
        <f>IF(E390&lt;&gt;"ОК","",IF(I390&lt;0,"Недостача",IF(I390&gt;0,"Излишек","Совпадает")))</f>
        <v/>
      </c>
      <c r="L390" s="18" t="str">
        <f>IF(E390&lt;&gt;"ОК","",ROUND(SUMIFS('Движения'!$F$6:$F$5005,'Движения'!$B$6:$B$5005,B390,'Движения'!$C$6:$C$5005,"Корректировка остатка",'Движения'!$A$6:$A$5005,"&gt;="&amp;Q390,'Движения'!$A$6:$A$5005,"&lt;"&amp;(Q390+1)),6))</f>
        <v/>
      </c>
      <c r="M390" s="18" t="str">
        <f>IF(E390&lt;&gt;"ОК","",ROUND(I390-L390,6))</f>
        <v/>
      </c>
      <c r="N390" s="15" t="str">
        <f>IF(E390&lt;&gt;"ОК","",IF(AND(I390=0,L390=0),"Корректировка не нужна",IF(M390=0,"Корректировка внесена",IF(L390=0,"Внесите корректировку на "&amp;DAY(Q390)&amp;"."&amp;MONTH(Q390)&amp;"."&amp;YEAR(Q390)&amp;": "&amp;IF(M390&gt;0,"+","")&amp;M390&amp;" "&amp;G390,"Проверьте корректировки: внесено "&amp;L390&amp;", нужно "&amp;I390&amp;" "&amp;G390))))</f>
        <v/>
      </c>
      <c r="O390" s="22" t="str">
        <f>IF(E390&lt;&gt;"ОК","",IF(SUMPRODUCT(MAX(($B$6:$B$1005=B390)*($Q$6:$Q$1005&lt;Q390)*($E$6:$E$1005="ОК")*$Q$6:$Q$1005))&gt;0,SUMPRODUCT(MAX(($B$6:$B$1005=B390)*($Q$6:$Q$1005&lt;Q390)*($E$6:$E$1005="ОК")*$Q$6:$Q$1005))+1,INT('Номенклатура'!$C$2)))</f>
        <v/>
      </c>
      <c r="P390" s="18" t="str">
        <f>IF(E390&lt;&gt;"ОК","",-(SUMIFS('Движения'!$F$6:$F$5005,'Движения'!$B$6:$B$5005,B390,'Движения'!$C$6:$C$5005,"Расход",'Движения'!$A$6:$A$5005,"&gt;="&amp;O390,'Движения'!$A$6:$A$5005,"&lt;"&amp;(Q390+1))+SUMIFS('Движения'!$F$6:$F$5005,'Движения'!$B$6:$B$5005,B390,'Движения'!$C$6:$C$5005,"Списание",'Движения'!$A$6:$A$5005,"&gt;="&amp;O390,'Движения'!$A$6:$A$5005,"&lt;"&amp;(Q390+1))))</f>
        <v/>
      </c>
      <c r="Q390" s="18" t="str">
        <f>IF(ISNUMBER(A390),INT(A390),0)</f>
        <v/>
      </c>
    </row>
    <row r="391" spans="1:17" x14ac:dyDescent="0.25">
      <c r="A391" s="16"/>
      <c r="B391" s="13"/>
      <c r="C391" s="14"/>
      <c r="D391" s="13"/>
      <c r="E391" s="15" t="str">
        <f>IF(COUNTA(A391:D391)=0,"",IF(NOT(ISNUMBER(A391)),"Укажите дату",IF(B391="","Укажите код",IF(NOT(AND(ISTEXT(B391),LEN(B391)&gt;0,LEN(B391)&lt;=30,ISNUMBER(FIND(LEFT(B391,1),"ABCDEFGHIJKLMNOPQRSTUVWXYZ")),SUMPRODUCT((MID(B391,{1,2,3,4,5,6,7,8,9,10,11,12,13,14,15,16,17,18,19,20,21,22,23,24,25,26,27,28,29,30},1)&lt;&gt;"")*ISERROR(FIND(MID(B391,{1,2,3,4,5,6,7,8,9,10,11,12,13,14,15,16,17,18,19,20,21,22,23,24,25,26,27,28,29,30},1),"ABCDEFGHIJKLMNOPQRSTUVWXYZ0123456789-_")))=0,ISERROR(VALUE(B391)))),"Недопустимый код: только латинские буквы A-Z в верхнем регистре, цифры, - и _; начало с буквы, до 30 символов (например MILK-001)",IF(SUMPRODUCT(--EXACT('Номенклатура'!$A$6:$A$205,B391))=0,"Код не найден",IF(SUMPRODUCT(--EXACT('Номенклатура'!$A$6:$A$205,B391))&gt;1,"Код повторяется в номенклатуре",IF(NOT(ISNUMBER(C391)),"Укажите фактическое количество",IF(C391&lt;0,"Факт не может быть меньше нуля",IF(NOT(ISNUMBER('Номенклатура'!$C$2)),"Укажите дату начала учёта",IF(Q391&lt;INT('Номенклатура'!$C$2),"Дата раньше начала учёта","ОК"))))))))))</f>
        <v/>
      </c>
      <c r="F391" s="15" t="str">
        <f>IF(E391&lt;&gt;"ОК","",INDEX('Номенклатура'!$B$6:$B$205,SUMPRODUCT(EXACT('Номенклатура'!$A$6:$A$205,B391)*(ROW('Номенклатура'!$A$6:$A$205)-5)))&amp;"")</f>
        <v/>
      </c>
      <c r="G391" s="17" t="str">
        <f>IF(E391&lt;&gt;"ОК","",INDEX('Номенклатура'!$D$6:$D$205,SUMPRODUCT(EXACT('Номенклатура'!$A$6:$A$205,B391)*(ROW('Номенклатура'!$A$6:$A$205)-5)))&amp;"")</f>
        <v/>
      </c>
      <c r="H391" s="18" t="str">
        <f>IF(E391&lt;&gt;"ОК","",ROUND(N(INDEX('Номенклатура'!$F$6:$F$205,SUMPRODUCT(EXACT('Номенклатура'!$A$6:$A$205,B391)*(ROW('Номенклатура'!$A$6:$A$205)-5))))+SUMIFS('Движения'!$F$6:$F$5005,'Движения'!$B$6:$B$5005,B391,'Движения'!$A$6:$A$5005,"&lt;"&amp;(Q391+1))-SUMIFS('Движения'!$F$6:$F$5005,'Движения'!$B$6:$B$5005,B391,'Движения'!$C$6:$C$5005,"Корректировка остатка",'Движения'!$A$6:$A$5005,"&gt;="&amp;Q391,'Движения'!$A$6:$A$5005,"&lt;"&amp;(Q391+1)),6))</f>
        <v/>
      </c>
      <c r="I391" s="18" t="str">
        <f>IF(E391&lt;&gt;"ОК","",ROUND(C391-H391,6))</f>
        <v/>
      </c>
      <c r="J391" s="21" t="str">
        <f>IF(E391&lt;&gt;"ОК","",IF(P391&gt;0,ABS(I391)/P391,"нет базы"))</f>
        <v/>
      </c>
      <c r="K391" s="17" t="str">
        <f>IF(E391&lt;&gt;"ОК","",IF(I391&lt;0,"Недостача",IF(I391&gt;0,"Излишек","Совпадает")))</f>
        <v/>
      </c>
      <c r="L391" s="18" t="str">
        <f>IF(E391&lt;&gt;"ОК","",ROUND(SUMIFS('Движения'!$F$6:$F$5005,'Движения'!$B$6:$B$5005,B391,'Движения'!$C$6:$C$5005,"Корректировка остатка",'Движения'!$A$6:$A$5005,"&gt;="&amp;Q391,'Движения'!$A$6:$A$5005,"&lt;"&amp;(Q391+1)),6))</f>
        <v/>
      </c>
      <c r="M391" s="18" t="str">
        <f>IF(E391&lt;&gt;"ОК","",ROUND(I391-L391,6))</f>
        <v/>
      </c>
      <c r="N391" s="15" t="str">
        <f>IF(E391&lt;&gt;"ОК","",IF(AND(I391=0,L391=0),"Корректировка не нужна",IF(M391=0,"Корректировка внесена",IF(L391=0,"Внесите корректировку на "&amp;DAY(Q391)&amp;"."&amp;MONTH(Q391)&amp;"."&amp;YEAR(Q391)&amp;": "&amp;IF(M391&gt;0,"+","")&amp;M391&amp;" "&amp;G391,"Проверьте корректировки: внесено "&amp;L391&amp;", нужно "&amp;I391&amp;" "&amp;G391))))</f>
        <v/>
      </c>
      <c r="O391" s="22" t="str">
        <f>IF(E391&lt;&gt;"ОК","",IF(SUMPRODUCT(MAX(($B$6:$B$1005=B391)*($Q$6:$Q$1005&lt;Q391)*($E$6:$E$1005="ОК")*$Q$6:$Q$1005))&gt;0,SUMPRODUCT(MAX(($B$6:$B$1005=B391)*($Q$6:$Q$1005&lt;Q391)*($E$6:$E$1005="ОК")*$Q$6:$Q$1005))+1,INT('Номенклатура'!$C$2)))</f>
        <v/>
      </c>
      <c r="P391" s="18" t="str">
        <f>IF(E391&lt;&gt;"ОК","",-(SUMIFS('Движения'!$F$6:$F$5005,'Движения'!$B$6:$B$5005,B391,'Движения'!$C$6:$C$5005,"Расход",'Движения'!$A$6:$A$5005,"&gt;="&amp;O391,'Движения'!$A$6:$A$5005,"&lt;"&amp;(Q391+1))+SUMIFS('Движения'!$F$6:$F$5005,'Движения'!$B$6:$B$5005,B391,'Движения'!$C$6:$C$5005,"Списание",'Движения'!$A$6:$A$5005,"&gt;="&amp;O391,'Движения'!$A$6:$A$5005,"&lt;"&amp;(Q391+1))))</f>
        <v/>
      </c>
      <c r="Q391" s="18" t="str">
        <f>IF(ISNUMBER(A391),INT(A391),0)</f>
        <v/>
      </c>
    </row>
    <row r="392" spans="1:17" x14ac:dyDescent="0.25">
      <c r="A392" s="16"/>
      <c r="B392" s="13"/>
      <c r="C392" s="14"/>
      <c r="D392" s="13"/>
      <c r="E392" s="15" t="str">
        <f>IF(COUNTA(A392:D392)=0,"",IF(NOT(ISNUMBER(A392)),"Укажите дату",IF(B392="","Укажите код",IF(NOT(AND(ISTEXT(B392),LEN(B392)&gt;0,LEN(B392)&lt;=30,ISNUMBER(FIND(LEFT(B392,1),"ABCDEFGHIJKLMNOPQRSTUVWXYZ")),SUMPRODUCT((MID(B392,{1,2,3,4,5,6,7,8,9,10,11,12,13,14,15,16,17,18,19,20,21,22,23,24,25,26,27,28,29,30},1)&lt;&gt;"")*ISERROR(FIND(MID(B392,{1,2,3,4,5,6,7,8,9,10,11,12,13,14,15,16,17,18,19,20,21,22,23,24,25,26,27,28,29,30},1),"ABCDEFGHIJKLMNOPQRSTUVWXYZ0123456789-_")))=0,ISERROR(VALUE(B392)))),"Недопустимый код: только латинские буквы A-Z в верхнем регистре, цифры, - и _; начало с буквы, до 30 символов (например MILK-001)",IF(SUMPRODUCT(--EXACT('Номенклатура'!$A$6:$A$205,B392))=0,"Код не найден",IF(SUMPRODUCT(--EXACT('Номенклатура'!$A$6:$A$205,B392))&gt;1,"Код повторяется в номенклатуре",IF(NOT(ISNUMBER(C392)),"Укажите фактическое количество",IF(C392&lt;0,"Факт не может быть меньше нуля",IF(NOT(ISNUMBER('Номенклатура'!$C$2)),"Укажите дату начала учёта",IF(Q392&lt;INT('Номенклатура'!$C$2),"Дата раньше начала учёта","ОК"))))))))))</f>
        <v/>
      </c>
      <c r="F392" s="15" t="str">
        <f>IF(E392&lt;&gt;"ОК","",INDEX('Номенклатура'!$B$6:$B$205,SUMPRODUCT(EXACT('Номенклатура'!$A$6:$A$205,B392)*(ROW('Номенклатура'!$A$6:$A$205)-5)))&amp;"")</f>
        <v/>
      </c>
      <c r="G392" s="17" t="str">
        <f>IF(E392&lt;&gt;"ОК","",INDEX('Номенклатура'!$D$6:$D$205,SUMPRODUCT(EXACT('Номенклатура'!$A$6:$A$205,B392)*(ROW('Номенклатура'!$A$6:$A$205)-5)))&amp;"")</f>
        <v/>
      </c>
      <c r="H392" s="18" t="str">
        <f>IF(E392&lt;&gt;"ОК","",ROUND(N(INDEX('Номенклатура'!$F$6:$F$205,SUMPRODUCT(EXACT('Номенклатура'!$A$6:$A$205,B392)*(ROW('Номенклатура'!$A$6:$A$205)-5))))+SUMIFS('Движения'!$F$6:$F$5005,'Движения'!$B$6:$B$5005,B392,'Движения'!$A$6:$A$5005,"&lt;"&amp;(Q392+1))-SUMIFS('Движения'!$F$6:$F$5005,'Движения'!$B$6:$B$5005,B392,'Движения'!$C$6:$C$5005,"Корректировка остатка",'Движения'!$A$6:$A$5005,"&gt;="&amp;Q392,'Движения'!$A$6:$A$5005,"&lt;"&amp;(Q392+1)),6))</f>
        <v/>
      </c>
      <c r="I392" s="18" t="str">
        <f>IF(E392&lt;&gt;"ОК","",ROUND(C392-H392,6))</f>
        <v/>
      </c>
      <c r="J392" s="21" t="str">
        <f>IF(E392&lt;&gt;"ОК","",IF(P392&gt;0,ABS(I392)/P392,"нет базы"))</f>
        <v/>
      </c>
      <c r="K392" s="17" t="str">
        <f>IF(E392&lt;&gt;"ОК","",IF(I392&lt;0,"Недостача",IF(I392&gt;0,"Излишек","Совпадает")))</f>
        <v/>
      </c>
      <c r="L392" s="18" t="str">
        <f>IF(E392&lt;&gt;"ОК","",ROUND(SUMIFS('Движения'!$F$6:$F$5005,'Движения'!$B$6:$B$5005,B392,'Движения'!$C$6:$C$5005,"Корректировка остатка",'Движения'!$A$6:$A$5005,"&gt;="&amp;Q392,'Движения'!$A$6:$A$5005,"&lt;"&amp;(Q392+1)),6))</f>
        <v/>
      </c>
      <c r="M392" s="18" t="str">
        <f>IF(E392&lt;&gt;"ОК","",ROUND(I392-L392,6))</f>
        <v/>
      </c>
      <c r="N392" s="15" t="str">
        <f>IF(E392&lt;&gt;"ОК","",IF(AND(I392=0,L392=0),"Корректировка не нужна",IF(M392=0,"Корректировка внесена",IF(L392=0,"Внесите корректировку на "&amp;DAY(Q392)&amp;"."&amp;MONTH(Q392)&amp;"."&amp;YEAR(Q392)&amp;": "&amp;IF(M392&gt;0,"+","")&amp;M392&amp;" "&amp;G392,"Проверьте корректировки: внесено "&amp;L392&amp;", нужно "&amp;I392&amp;" "&amp;G392))))</f>
        <v/>
      </c>
      <c r="O392" s="22" t="str">
        <f>IF(E392&lt;&gt;"ОК","",IF(SUMPRODUCT(MAX(($B$6:$B$1005=B392)*($Q$6:$Q$1005&lt;Q392)*($E$6:$E$1005="ОК")*$Q$6:$Q$1005))&gt;0,SUMPRODUCT(MAX(($B$6:$B$1005=B392)*($Q$6:$Q$1005&lt;Q392)*($E$6:$E$1005="ОК")*$Q$6:$Q$1005))+1,INT('Номенклатура'!$C$2)))</f>
        <v/>
      </c>
      <c r="P392" s="18" t="str">
        <f>IF(E392&lt;&gt;"ОК","",-(SUMIFS('Движения'!$F$6:$F$5005,'Движения'!$B$6:$B$5005,B392,'Движения'!$C$6:$C$5005,"Расход",'Движения'!$A$6:$A$5005,"&gt;="&amp;O392,'Движения'!$A$6:$A$5005,"&lt;"&amp;(Q392+1))+SUMIFS('Движения'!$F$6:$F$5005,'Движения'!$B$6:$B$5005,B392,'Движения'!$C$6:$C$5005,"Списание",'Движения'!$A$6:$A$5005,"&gt;="&amp;O392,'Движения'!$A$6:$A$5005,"&lt;"&amp;(Q392+1))))</f>
        <v/>
      </c>
      <c r="Q392" s="18" t="str">
        <f>IF(ISNUMBER(A392),INT(A392),0)</f>
        <v/>
      </c>
    </row>
    <row r="393" spans="1:17" x14ac:dyDescent="0.25">
      <c r="A393" s="16"/>
      <c r="B393" s="13"/>
      <c r="C393" s="14"/>
      <c r="D393" s="13"/>
      <c r="E393" s="15" t="str">
        <f>IF(COUNTA(A393:D393)=0,"",IF(NOT(ISNUMBER(A393)),"Укажите дату",IF(B393="","Укажите код",IF(NOT(AND(ISTEXT(B393),LEN(B393)&gt;0,LEN(B393)&lt;=30,ISNUMBER(FIND(LEFT(B393,1),"ABCDEFGHIJKLMNOPQRSTUVWXYZ")),SUMPRODUCT((MID(B393,{1,2,3,4,5,6,7,8,9,10,11,12,13,14,15,16,17,18,19,20,21,22,23,24,25,26,27,28,29,30},1)&lt;&gt;"")*ISERROR(FIND(MID(B393,{1,2,3,4,5,6,7,8,9,10,11,12,13,14,15,16,17,18,19,20,21,22,23,24,25,26,27,28,29,30},1),"ABCDEFGHIJKLMNOPQRSTUVWXYZ0123456789-_")))=0,ISERROR(VALUE(B393)))),"Недопустимый код: только латинские буквы A-Z в верхнем регистре, цифры, - и _; начало с буквы, до 30 символов (например MILK-001)",IF(SUMPRODUCT(--EXACT('Номенклатура'!$A$6:$A$205,B393))=0,"Код не найден",IF(SUMPRODUCT(--EXACT('Номенклатура'!$A$6:$A$205,B393))&gt;1,"Код повторяется в номенклатуре",IF(NOT(ISNUMBER(C393)),"Укажите фактическое количество",IF(C393&lt;0,"Факт не может быть меньше нуля",IF(NOT(ISNUMBER('Номенклатура'!$C$2)),"Укажите дату начала учёта",IF(Q393&lt;INT('Номенклатура'!$C$2),"Дата раньше начала учёта","ОК"))))))))))</f>
        <v/>
      </c>
      <c r="F393" s="15" t="str">
        <f>IF(E393&lt;&gt;"ОК","",INDEX('Номенклатура'!$B$6:$B$205,SUMPRODUCT(EXACT('Номенклатура'!$A$6:$A$205,B393)*(ROW('Номенклатура'!$A$6:$A$205)-5)))&amp;"")</f>
        <v/>
      </c>
      <c r="G393" s="17" t="str">
        <f>IF(E393&lt;&gt;"ОК","",INDEX('Номенклатура'!$D$6:$D$205,SUMPRODUCT(EXACT('Номенклатура'!$A$6:$A$205,B393)*(ROW('Номенклатура'!$A$6:$A$205)-5)))&amp;"")</f>
        <v/>
      </c>
      <c r="H393" s="18" t="str">
        <f>IF(E393&lt;&gt;"ОК","",ROUND(N(INDEX('Номенклатура'!$F$6:$F$205,SUMPRODUCT(EXACT('Номенклатура'!$A$6:$A$205,B393)*(ROW('Номенклатура'!$A$6:$A$205)-5))))+SUMIFS('Движения'!$F$6:$F$5005,'Движения'!$B$6:$B$5005,B393,'Движения'!$A$6:$A$5005,"&lt;"&amp;(Q393+1))-SUMIFS('Движения'!$F$6:$F$5005,'Движения'!$B$6:$B$5005,B393,'Движения'!$C$6:$C$5005,"Корректировка остатка",'Движения'!$A$6:$A$5005,"&gt;="&amp;Q393,'Движения'!$A$6:$A$5005,"&lt;"&amp;(Q393+1)),6))</f>
        <v/>
      </c>
      <c r="I393" s="18" t="str">
        <f>IF(E393&lt;&gt;"ОК","",ROUND(C393-H393,6))</f>
        <v/>
      </c>
      <c r="J393" s="21" t="str">
        <f>IF(E393&lt;&gt;"ОК","",IF(P393&gt;0,ABS(I393)/P393,"нет базы"))</f>
        <v/>
      </c>
      <c r="K393" s="17" t="str">
        <f>IF(E393&lt;&gt;"ОК","",IF(I393&lt;0,"Недостача",IF(I393&gt;0,"Излишек","Совпадает")))</f>
        <v/>
      </c>
      <c r="L393" s="18" t="str">
        <f>IF(E393&lt;&gt;"ОК","",ROUND(SUMIFS('Движения'!$F$6:$F$5005,'Движения'!$B$6:$B$5005,B393,'Движения'!$C$6:$C$5005,"Корректировка остатка",'Движения'!$A$6:$A$5005,"&gt;="&amp;Q393,'Движения'!$A$6:$A$5005,"&lt;"&amp;(Q393+1)),6))</f>
        <v/>
      </c>
      <c r="M393" s="18" t="str">
        <f>IF(E393&lt;&gt;"ОК","",ROUND(I393-L393,6))</f>
        <v/>
      </c>
      <c r="N393" s="15" t="str">
        <f>IF(E393&lt;&gt;"ОК","",IF(AND(I393=0,L393=0),"Корректировка не нужна",IF(M393=0,"Корректировка внесена",IF(L393=0,"Внесите корректировку на "&amp;DAY(Q393)&amp;"."&amp;MONTH(Q393)&amp;"."&amp;YEAR(Q393)&amp;": "&amp;IF(M393&gt;0,"+","")&amp;M393&amp;" "&amp;G393,"Проверьте корректировки: внесено "&amp;L393&amp;", нужно "&amp;I393&amp;" "&amp;G393))))</f>
        <v/>
      </c>
      <c r="O393" s="22" t="str">
        <f>IF(E393&lt;&gt;"ОК","",IF(SUMPRODUCT(MAX(($B$6:$B$1005=B393)*($Q$6:$Q$1005&lt;Q393)*($E$6:$E$1005="ОК")*$Q$6:$Q$1005))&gt;0,SUMPRODUCT(MAX(($B$6:$B$1005=B393)*($Q$6:$Q$1005&lt;Q393)*($E$6:$E$1005="ОК")*$Q$6:$Q$1005))+1,INT('Номенклатура'!$C$2)))</f>
        <v/>
      </c>
      <c r="P393" s="18" t="str">
        <f>IF(E393&lt;&gt;"ОК","",-(SUMIFS('Движения'!$F$6:$F$5005,'Движения'!$B$6:$B$5005,B393,'Движения'!$C$6:$C$5005,"Расход",'Движения'!$A$6:$A$5005,"&gt;="&amp;O393,'Движения'!$A$6:$A$5005,"&lt;"&amp;(Q393+1))+SUMIFS('Движения'!$F$6:$F$5005,'Движения'!$B$6:$B$5005,B393,'Движения'!$C$6:$C$5005,"Списание",'Движения'!$A$6:$A$5005,"&gt;="&amp;O393,'Движения'!$A$6:$A$5005,"&lt;"&amp;(Q393+1))))</f>
        <v/>
      </c>
      <c r="Q393" s="18" t="str">
        <f>IF(ISNUMBER(A393),INT(A393),0)</f>
        <v/>
      </c>
    </row>
    <row r="394" spans="1:17" x14ac:dyDescent="0.25">
      <c r="A394" s="16"/>
      <c r="B394" s="13"/>
      <c r="C394" s="14"/>
      <c r="D394" s="13"/>
      <c r="E394" s="15" t="str">
        <f>IF(COUNTA(A394:D394)=0,"",IF(NOT(ISNUMBER(A394)),"Укажите дату",IF(B394="","Укажите код",IF(NOT(AND(ISTEXT(B394),LEN(B394)&gt;0,LEN(B394)&lt;=30,ISNUMBER(FIND(LEFT(B394,1),"ABCDEFGHIJKLMNOPQRSTUVWXYZ")),SUMPRODUCT((MID(B394,{1,2,3,4,5,6,7,8,9,10,11,12,13,14,15,16,17,18,19,20,21,22,23,24,25,26,27,28,29,30},1)&lt;&gt;"")*ISERROR(FIND(MID(B394,{1,2,3,4,5,6,7,8,9,10,11,12,13,14,15,16,17,18,19,20,21,22,23,24,25,26,27,28,29,30},1),"ABCDEFGHIJKLMNOPQRSTUVWXYZ0123456789-_")))=0,ISERROR(VALUE(B394)))),"Недопустимый код: только латинские буквы A-Z в верхнем регистре, цифры, - и _; начало с буквы, до 30 символов (например MILK-001)",IF(SUMPRODUCT(--EXACT('Номенклатура'!$A$6:$A$205,B394))=0,"Код не найден",IF(SUMPRODUCT(--EXACT('Номенклатура'!$A$6:$A$205,B394))&gt;1,"Код повторяется в номенклатуре",IF(NOT(ISNUMBER(C394)),"Укажите фактическое количество",IF(C394&lt;0,"Факт не может быть меньше нуля",IF(NOT(ISNUMBER('Номенклатура'!$C$2)),"Укажите дату начала учёта",IF(Q394&lt;INT('Номенклатура'!$C$2),"Дата раньше начала учёта","ОК"))))))))))</f>
        <v/>
      </c>
      <c r="F394" s="15" t="str">
        <f>IF(E394&lt;&gt;"ОК","",INDEX('Номенклатура'!$B$6:$B$205,SUMPRODUCT(EXACT('Номенклатура'!$A$6:$A$205,B394)*(ROW('Номенклатура'!$A$6:$A$205)-5)))&amp;"")</f>
        <v/>
      </c>
      <c r="G394" s="17" t="str">
        <f>IF(E394&lt;&gt;"ОК","",INDEX('Номенклатура'!$D$6:$D$205,SUMPRODUCT(EXACT('Номенклатура'!$A$6:$A$205,B394)*(ROW('Номенклатура'!$A$6:$A$205)-5)))&amp;"")</f>
        <v/>
      </c>
      <c r="H394" s="18" t="str">
        <f>IF(E394&lt;&gt;"ОК","",ROUND(N(INDEX('Номенклатура'!$F$6:$F$205,SUMPRODUCT(EXACT('Номенклатура'!$A$6:$A$205,B394)*(ROW('Номенклатура'!$A$6:$A$205)-5))))+SUMIFS('Движения'!$F$6:$F$5005,'Движения'!$B$6:$B$5005,B394,'Движения'!$A$6:$A$5005,"&lt;"&amp;(Q394+1))-SUMIFS('Движения'!$F$6:$F$5005,'Движения'!$B$6:$B$5005,B394,'Движения'!$C$6:$C$5005,"Корректировка остатка",'Движения'!$A$6:$A$5005,"&gt;="&amp;Q394,'Движения'!$A$6:$A$5005,"&lt;"&amp;(Q394+1)),6))</f>
        <v/>
      </c>
      <c r="I394" s="18" t="str">
        <f>IF(E394&lt;&gt;"ОК","",ROUND(C394-H394,6))</f>
        <v/>
      </c>
      <c r="J394" s="21" t="str">
        <f>IF(E394&lt;&gt;"ОК","",IF(P394&gt;0,ABS(I394)/P394,"нет базы"))</f>
        <v/>
      </c>
      <c r="K394" s="17" t="str">
        <f>IF(E394&lt;&gt;"ОК","",IF(I394&lt;0,"Недостача",IF(I394&gt;0,"Излишек","Совпадает")))</f>
        <v/>
      </c>
      <c r="L394" s="18" t="str">
        <f>IF(E394&lt;&gt;"ОК","",ROUND(SUMIFS('Движения'!$F$6:$F$5005,'Движения'!$B$6:$B$5005,B394,'Движения'!$C$6:$C$5005,"Корректировка остатка",'Движения'!$A$6:$A$5005,"&gt;="&amp;Q394,'Движения'!$A$6:$A$5005,"&lt;"&amp;(Q394+1)),6))</f>
        <v/>
      </c>
      <c r="M394" s="18" t="str">
        <f>IF(E394&lt;&gt;"ОК","",ROUND(I394-L394,6))</f>
        <v/>
      </c>
      <c r="N394" s="15" t="str">
        <f>IF(E394&lt;&gt;"ОК","",IF(AND(I394=0,L394=0),"Корректировка не нужна",IF(M394=0,"Корректировка внесена",IF(L394=0,"Внесите корректировку на "&amp;DAY(Q394)&amp;"."&amp;MONTH(Q394)&amp;"."&amp;YEAR(Q394)&amp;": "&amp;IF(M394&gt;0,"+","")&amp;M394&amp;" "&amp;G394,"Проверьте корректировки: внесено "&amp;L394&amp;", нужно "&amp;I394&amp;" "&amp;G394))))</f>
        <v/>
      </c>
      <c r="O394" s="22" t="str">
        <f>IF(E394&lt;&gt;"ОК","",IF(SUMPRODUCT(MAX(($B$6:$B$1005=B394)*($Q$6:$Q$1005&lt;Q394)*($E$6:$E$1005="ОК")*$Q$6:$Q$1005))&gt;0,SUMPRODUCT(MAX(($B$6:$B$1005=B394)*($Q$6:$Q$1005&lt;Q394)*($E$6:$E$1005="ОК")*$Q$6:$Q$1005))+1,INT('Номенклатура'!$C$2)))</f>
        <v/>
      </c>
      <c r="P394" s="18" t="str">
        <f>IF(E394&lt;&gt;"ОК","",-(SUMIFS('Движения'!$F$6:$F$5005,'Движения'!$B$6:$B$5005,B394,'Движения'!$C$6:$C$5005,"Расход",'Движения'!$A$6:$A$5005,"&gt;="&amp;O394,'Движения'!$A$6:$A$5005,"&lt;"&amp;(Q394+1))+SUMIFS('Движения'!$F$6:$F$5005,'Движения'!$B$6:$B$5005,B394,'Движения'!$C$6:$C$5005,"Списание",'Движения'!$A$6:$A$5005,"&gt;="&amp;O394,'Движения'!$A$6:$A$5005,"&lt;"&amp;(Q394+1))))</f>
        <v/>
      </c>
      <c r="Q394" s="18" t="str">
        <f>IF(ISNUMBER(A394),INT(A394),0)</f>
        <v/>
      </c>
    </row>
    <row r="395" spans="1:17" x14ac:dyDescent="0.25">
      <c r="A395" s="16"/>
      <c r="B395" s="13"/>
      <c r="C395" s="14"/>
      <c r="D395" s="13"/>
      <c r="E395" s="15" t="str">
        <f>IF(COUNTA(A395:D395)=0,"",IF(NOT(ISNUMBER(A395)),"Укажите дату",IF(B395="","Укажите код",IF(NOT(AND(ISTEXT(B395),LEN(B395)&gt;0,LEN(B395)&lt;=30,ISNUMBER(FIND(LEFT(B395,1),"ABCDEFGHIJKLMNOPQRSTUVWXYZ")),SUMPRODUCT((MID(B395,{1,2,3,4,5,6,7,8,9,10,11,12,13,14,15,16,17,18,19,20,21,22,23,24,25,26,27,28,29,30},1)&lt;&gt;"")*ISERROR(FIND(MID(B395,{1,2,3,4,5,6,7,8,9,10,11,12,13,14,15,16,17,18,19,20,21,22,23,24,25,26,27,28,29,30},1),"ABCDEFGHIJKLMNOPQRSTUVWXYZ0123456789-_")))=0,ISERROR(VALUE(B395)))),"Недопустимый код: только латинские буквы A-Z в верхнем регистре, цифры, - и _; начало с буквы, до 30 символов (например MILK-001)",IF(SUMPRODUCT(--EXACT('Номенклатура'!$A$6:$A$205,B395))=0,"Код не найден",IF(SUMPRODUCT(--EXACT('Номенклатура'!$A$6:$A$205,B395))&gt;1,"Код повторяется в номенклатуре",IF(NOT(ISNUMBER(C395)),"Укажите фактическое количество",IF(C395&lt;0,"Факт не может быть меньше нуля",IF(NOT(ISNUMBER('Номенклатура'!$C$2)),"Укажите дату начала учёта",IF(Q395&lt;INT('Номенклатура'!$C$2),"Дата раньше начала учёта","ОК"))))))))))</f>
        <v/>
      </c>
      <c r="F395" s="15" t="str">
        <f>IF(E395&lt;&gt;"ОК","",INDEX('Номенклатура'!$B$6:$B$205,SUMPRODUCT(EXACT('Номенклатура'!$A$6:$A$205,B395)*(ROW('Номенклатура'!$A$6:$A$205)-5)))&amp;"")</f>
        <v/>
      </c>
      <c r="G395" s="17" t="str">
        <f>IF(E395&lt;&gt;"ОК","",INDEX('Номенклатура'!$D$6:$D$205,SUMPRODUCT(EXACT('Номенклатура'!$A$6:$A$205,B395)*(ROW('Номенклатура'!$A$6:$A$205)-5)))&amp;"")</f>
        <v/>
      </c>
      <c r="H395" s="18" t="str">
        <f>IF(E395&lt;&gt;"ОК","",ROUND(N(INDEX('Номенклатура'!$F$6:$F$205,SUMPRODUCT(EXACT('Номенклатура'!$A$6:$A$205,B395)*(ROW('Номенклатура'!$A$6:$A$205)-5))))+SUMIFS('Движения'!$F$6:$F$5005,'Движения'!$B$6:$B$5005,B395,'Движения'!$A$6:$A$5005,"&lt;"&amp;(Q395+1))-SUMIFS('Движения'!$F$6:$F$5005,'Движения'!$B$6:$B$5005,B395,'Движения'!$C$6:$C$5005,"Корректировка остатка",'Движения'!$A$6:$A$5005,"&gt;="&amp;Q395,'Движения'!$A$6:$A$5005,"&lt;"&amp;(Q395+1)),6))</f>
        <v/>
      </c>
      <c r="I395" s="18" t="str">
        <f>IF(E395&lt;&gt;"ОК","",ROUND(C395-H395,6))</f>
        <v/>
      </c>
      <c r="J395" s="21" t="str">
        <f>IF(E395&lt;&gt;"ОК","",IF(P395&gt;0,ABS(I395)/P395,"нет базы"))</f>
        <v/>
      </c>
      <c r="K395" s="17" t="str">
        <f>IF(E395&lt;&gt;"ОК","",IF(I395&lt;0,"Недостача",IF(I395&gt;0,"Излишек","Совпадает")))</f>
        <v/>
      </c>
      <c r="L395" s="18" t="str">
        <f>IF(E395&lt;&gt;"ОК","",ROUND(SUMIFS('Движения'!$F$6:$F$5005,'Движения'!$B$6:$B$5005,B395,'Движения'!$C$6:$C$5005,"Корректировка остатка",'Движения'!$A$6:$A$5005,"&gt;="&amp;Q395,'Движения'!$A$6:$A$5005,"&lt;"&amp;(Q395+1)),6))</f>
        <v/>
      </c>
      <c r="M395" s="18" t="str">
        <f>IF(E395&lt;&gt;"ОК","",ROUND(I395-L395,6))</f>
        <v/>
      </c>
      <c r="N395" s="15" t="str">
        <f>IF(E395&lt;&gt;"ОК","",IF(AND(I395=0,L395=0),"Корректировка не нужна",IF(M395=0,"Корректировка внесена",IF(L395=0,"Внесите корректировку на "&amp;DAY(Q395)&amp;"."&amp;MONTH(Q395)&amp;"."&amp;YEAR(Q395)&amp;": "&amp;IF(M395&gt;0,"+","")&amp;M395&amp;" "&amp;G395,"Проверьте корректировки: внесено "&amp;L395&amp;", нужно "&amp;I395&amp;" "&amp;G395))))</f>
        <v/>
      </c>
      <c r="O395" s="22" t="str">
        <f>IF(E395&lt;&gt;"ОК","",IF(SUMPRODUCT(MAX(($B$6:$B$1005=B395)*($Q$6:$Q$1005&lt;Q395)*($E$6:$E$1005="ОК")*$Q$6:$Q$1005))&gt;0,SUMPRODUCT(MAX(($B$6:$B$1005=B395)*($Q$6:$Q$1005&lt;Q395)*($E$6:$E$1005="ОК")*$Q$6:$Q$1005))+1,INT('Номенклатура'!$C$2)))</f>
        <v/>
      </c>
      <c r="P395" s="18" t="str">
        <f>IF(E395&lt;&gt;"ОК","",-(SUMIFS('Движения'!$F$6:$F$5005,'Движения'!$B$6:$B$5005,B395,'Движения'!$C$6:$C$5005,"Расход",'Движения'!$A$6:$A$5005,"&gt;="&amp;O395,'Движения'!$A$6:$A$5005,"&lt;"&amp;(Q395+1))+SUMIFS('Движения'!$F$6:$F$5005,'Движения'!$B$6:$B$5005,B395,'Движения'!$C$6:$C$5005,"Списание",'Движения'!$A$6:$A$5005,"&gt;="&amp;O395,'Движения'!$A$6:$A$5005,"&lt;"&amp;(Q395+1))))</f>
        <v/>
      </c>
      <c r="Q395" s="18" t="str">
        <f>IF(ISNUMBER(A395),INT(A395),0)</f>
        <v/>
      </c>
    </row>
    <row r="396" spans="1:17" x14ac:dyDescent="0.25">
      <c r="A396" s="16"/>
      <c r="B396" s="13"/>
      <c r="C396" s="14"/>
      <c r="D396" s="13"/>
      <c r="E396" s="15" t="str">
        <f>IF(COUNTA(A396:D396)=0,"",IF(NOT(ISNUMBER(A396)),"Укажите дату",IF(B396="","Укажите код",IF(NOT(AND(ISTEXT(B396),LEN(B396)&gt;0,LEN(B396)&lt;=30,ISNUMBER(FIND(LEFT(B396,1),"ABCDEFGHIJKLMNOPQRSTUVWXYZ")),SUMPRODUCT((MID(B396,{1,2,3,4,5,6,7,8,9,10,11,12,13,14,15,16,17,18,19,20,21,22,23,24,25,26,27,28,29,30},1)&lt;&gt;"")*ISERROR(FIND(MID(B396,{1,2,3,4,5,6,7,8,9,10,11,12,13,14,15,16,17,18,19,20,21,22,23,24,25,26,27,28,29,30},1),"ABCDEFGHIJKLMNOPQRSTUVWXYZ0123456789-_")))=0,ISERROR(VALUE(B396)))),"Недопустимый код: только латинские буквы A-Z в верхнем регистре, цифры, - и _; начало с буквы, до 30 символов (например MILK-001)",IF(SUMPRODUCT(--EXACT('Номенклатура'!$A$6:$A$205,B396))=0,"Код не найден",IF(SUMPRODUCT(--EXACT('Номенклатура'!$A$6:$A$205,B396))&gt;1,"Код повторяется в номенклатуре",IF(NOT(ISNUMBER(C396)),"Укажите фактическое количество",IF(C396&lt;0,"Факт не может быть меньше нуля",IF(NOT(ISNUMBER('Номенклатура'!$C$2)),"Укажите дату начала учёта",IF(Q396&lt;INT('Номенклатура'!$C$2),"Дата раньше начала учёта","ОК"))))))))))</f>
        <v/>
      </c>
      <c r="F396" s="15" t="str">
        <f>IF(E396&lt;&gt;"ОК","",INDEX('Номенклатура'!$B$6:$B$205,SUMPRODUCT(EXACT('Номенклатура'!$A$6:$A$205,B396)*(ROW('Номенклатура'!$A$6:$A$205)-5)))&amp;"")</f>
        <v/>
      </c>
      <c r="G396" s="17" t="str">
        <f>IF(E396&lt;&gt;"ОК","",INDEX('Номенклатура'!$D$6:$D$205,SUMPRODUCT(EXACT('Номенклатура'!$A$6:$A$205,B396)*(ROW('Номенклатура'!$A$6:$A$205)-5)))&amp;"")</f>
        <v/>
      </c>
      <c r="H396" s="18" t="str">
        <f>IF(E396&lt;&gt;"ОК","",ROUND(N(INDEX('Номенклатура'!$F$6:$F$205,SUMPRODUCT(EXACT('Номенклатура'!$A$6:$A$205,B396)*(ROW('Номенклатура'!$A$6:$A$205)-5))))+SUMIFS('Движения'!$F$6:$F$5005,'Движения'!$B$6:$B$5005,B396,'Движения'!$A$6:$A$5005,"&lt;"&amp;(Q396+1))-SUMIFS('Движения'!$F$6:$F$5005,'Движения'!$B$6:$B$5005,B396,'Движения'!$C$6:$C$5005,"Корректировка остатка",'Движения'!$A$6:$A$5005,"&gt;="&amp;Q396,'Движения'!$A$6:$A$5005,"&lt;"&amp;(Q396+1)),6))</f>
        <v/>
      </c>
      <c r="I396" s="18" t="str">
        <f>IF(E396&lt;&gt;"ОК","",ROUND(C396-H396,6))</f>
        <v/>
      </c>
      <c r="J396" s="21" t="str">
        <f>IF(E396&lt;&gt;"ОК","",IF(P396&gt;0,ABS(I396)/P396,"нет базы"))</f>
        <v/>
      </c>
      <c r="K396" s="17" t="str">
        <f>IF(E396&lt;&gt;"ОК","",IF(I396&lt;0,"Недостача",IF(I396&gt;0,"Излишек","Совпадает")))</f>
        <v/>
      </c>
      <c r="L396" s="18" t="str">
        <f>IF(E396&lt;&gt;"ОК","",ROUND(SUMIFS('Движения'!$F$6:$F$5005,'Движения'!$B$6:$B$5005,B396,'Движения'!$C$6:$C$5005,"Корректировка остатка",'Движения'!$A$6:$A$5005,"&gt;="&amp;Q396,'Движения'!$A$6:$A$5005,"&lt;"&amp;(Q396+1)),6))</f>
        <v/>
      </c>
      <c r="M396" s="18" t="str">
        <f>IF(E396&lt;&gt;"ОК","",ROUND(I396-L396,6))</f>
        <v/>
      </c>
      <c r="N396" s="15" t="str">
        <f>IF(E396&lt;&gt;"ОК","",IF(AND(I396=0,L396=0),"Корректировка не нужна",IF(M396=0,"Корректировка внесена",IF(L396=0,"Внесите корректировку на "&amp;DAY(Q396)&amp;"."&amp;MONTH(Q396)&amp;"."&amp;YEAR(Q396)&amp;": "&amp;IF(M396&gt;0,"+","")&amp;M396&amp;" "&amp;G396,"Проверьте корректировки: внесено "&amp;L396&amp;", нужно "&amp;I396&amp;" "&amp;G396))))</f>
        <v/>
      </c>
      <c r="O396" s="22" t="str">
        <f>IF(E396&lt;&gt;"ОК","",IF(SUMPRODUCT(MAX(($B$6:$B$1005=B396)*($Q$6:$Q$1005&lt;Q396)*($E$6:$E$1005="ОК")*$Q$6:$Q$1005))&gt;0,SUMPRODUCT(MAX(($B$6:$B$1005=B396)*($Q$6:$Q$1005&lt;Q396)*($E$6:$E$1005="ОК")*$Q$6:$Q$1005))+1,INT('Номенклатура'!$C$2)))</f>
        <v/>
      </c>
      <c r="P396" s="18" t="str">
        <f>IF(E396&lt;&gt;"ОК","",-(SUMIFS('Движения'!$F$6:$F$5005,'Движения'!$B$6:$B$5005,B396,'Движения'!$C$6:$C$5005,"Расход",'Движения'!$A$6:$A$5005,"&gt;="&amp;O396,'Движения'!$A$6:$A$5005,"&lt;"&amp;(Q396+1))+SUMIFS('Движения'!$F$6:$F$5005,'Движения'!$B$6:$B$5005,B396,'Движения'!$C$6:$C$5005,"Списание",'Движения'!$A$6:$A$5005,"&gt;="&amp;O396,'Движения'!$A$6:$A$5005,"&lt;"&amp;(Q396+1))))</f>
        <v/>
      </c>
      <c r="Q396" s="18" t="str">
        <f>IF(ISNUMBER(A396),INT(A396),0)</f>
        <v/>
      </c>
    </row>
    <row r="397" spans="1:17" x14ac:dyDescent="0.25">
      <c r="A397" s="16"/>
      <c r="B397" s="13"/>
      <c r="C397" s="14"/>
      <c r="D397" s="13"/>
      <c r="E397" s="15" t="str">
        <f>IF(COUNTA(A397:D397)=0,"",IF(NOT(ISNUMBER(A397)),"Укажите дату",IF(B397="","Укажите код",IF(NOT(AND(ISTEXT(B397),LEN(B397)&gt;0,LEN(B397)&lt;=30,ISNUMBER(FIND(LEFT(B397,1),"ABCDEFGHIJKLMNOPQRSTUVWXYZ")),SUMPRODUCT((MID(B397,{1,2,3,4,5,6,7,8,9,10,11,12,13,14,15,16,17,18,19,20,21,22,23,24,25,26,27,28,29,30},1)&lt;&gt;"")*ISERROR(FIND(MID(B397,{1,2,3,4,5,6,7,8,9,10,11,12,13,14,15,16,17,18,19,20,21,22,23,24,25,26,27,28,29,30},1),"ABCDEFGHIJKLMNOPQRSTUVWXYZ0123456789-_")))=0,ISERROR(VALUE(B397)))),"Недопустимый код: только латинские буквы A-Z в верхнем регистре, цифры, - и _; начало с буквы, до 30 символов (например MILK-001)",IF(SUMPRODUCT(--EXACT('Номенклатура'!$A$6:$A$205,B397))=0,"Код не найден",IF(SUMPRODUCT(--EXACT('Номенклатура'!$A$6:$A$205,B397))&gt;1,"Код повторяется в номенклатуре",IF(NOT(ISNUMBER(C397)),"Укажите фактическое количество",IF(C397&lt;0,"Факт не может быть меньше нуля",IF(NOT(ISNUMBER('Номенклатура'!$C$2)),"Укажите дату начала учёта",IF(Q397&lt;INT('Номенклатура'!$C$2),"Дата раньше начала учёта","ОК"))))))))))</f>
        <v/>
      </c>
      <c r="F397" s="15" t="str">
        <f>IF(E397&lt;&gt;"ОК","",INDEX('Номенклатура'!$B$6:$B$205,SUMPRODUCT(EXACT('Номенклатура'!$A$6:$A$205,B397)*(ROW('Номенклатура'!$A$6:$A$205)-5)))&amp;"")</f>
        <v/>
      </c>
      <c r="G397" s="17" t="str">
        <f>IF(E397&lt;&gt;"ОК","",INDEX('Номенклатура'!$D$6:$D$205,SUMPRODUCT(EXACT('Номенклатура'!$A$6:$A$205,B397)*(ROW('Номенклатура'!$A$6:$A$205)-5)))&amp;"")</f>
        <v/>
      </c>
      <c r="H397" s="18" t="str">
        <f>IF(E397&lt;&gt;"ОК","",ROUND(N(INDEX('Номенклатура'!$F$6:$F$205,SUMPRODUCT(EXACT('Номенклатура'!$A$6:$A$205,B397)*(ROW('Номенклатура'!$A$6:$A$205)-5))))+SUMIFS('Движения'!$F$6:$F$5005,'Движения'!$B$6:$B$5005,B397,'Движения'!$A$6:$A$5005,"&lt;"&amp;(Q397+1))-SUMIFS('Движения'!$F$6:$F$5005,'Движения'!$B$6:$B$5005,B397,'Движения'!$C$6:$C$5005,"Корректировка остатка",'Движения'!$A$6:$A$5005,"&gt;="&amp;Q397,'Движения'!$A$6:$A$5005,"&lt;"&amp;(Q397+1)),6))</f>
        <v/>
      </c>
      <c r="I397" s="18" t="str">
        <f>IF(E397&lt;&gt;"ОК","",ROUND(C397-H397,6))</f>
        <v/>
      </c>
      <c r="J397" s="21" t="str">
        <f>IF(E397&lt;&gt;"ОК","",IF(P397&gt;0,ABS(I397)/P397,"нет базы"))</f>
        <v/>
      </c>
      <c r="K397" s="17" t="str">
        <f>IF(E397&lt;&gt;"ОК","",IF(I397&lt;0,"Недостача",IF(I397&gt;0,"Излишек","Совпадает")))</f>
        <v/>
      </c>
      <c r="L397" s="18" t="str">
        <f>IF(E397&lt;&gt;"ОК","",ROUND(SUMIFS('Движения'!$F$6:$F$5005,'Движения'!$B$6:$B$5005,B397,'Движения'!$C$6:$C$5005,"Корректировка остатка",'Движения'!$A$6:$A$5005,"&gt;="&amp;Q397,'Движения'!$A$6:$A$5005,"&lt;"&amp;(Q397+1)),6))</f>
        <v/>
      </c>
      <c r="M397" s="18" t="str">
        <f>IF(E397&lt;&gt;"ОК","",ROUND(I397-L397,6))</f>
        <v/>
      </c>
      <c r="N397" s="15" t="str">
        <f>IF(E397&lt;&gt;"ОК","",IF(AND(I397=0,L397=0),"Корректировка не нужна",IF(M397=0,"Корректировка внесена",IF(L397=0,"Внесите корректировку на "&amp;DAY(Q397)&amp;"."&amp;MONTH(Q397)&amp;"."&amp;YEAR(Q397)&amp;": "&amp;IF(M397&gt;0,"+","")&amp;M397&amp;" "&amp;G397,"Проверьте корректировки: внесено "&amp;L397&amp;", нужно "&amp;I397&amp;" "&amp;G397))))</f>
        <v/>
      </c>
      <c r="O397" s="22" t="str">
        <f>IF(E397&lt;&gt;"ОК","",IF(SUMPRODUCT(MAX(($B$6:$B$1005=B397)*($Q$6:$Q$1005&lt;Q397)*($E$6:$E$1005="ОК")*$Q$6:$Q$1005))&gt;0,SUMPRODUCT(MAX(($B$6:$B$1005=B397)*($Q$6:$Q$1005&lt;Q397)*($E$6:$E$1005="ОК")*$Q$6:$Q$1005))+1,INT('Номенклатура'!$C$2)))</f>
        <v/>
      </c>
      <c r="P397" s="18" t="str">
        <f>IF(E397&lt;&gt;"ОК","",-(SUMIFS('Движения'!$F$6:$F$5005,'Движения'!$B$6:$B$5005,B397,'Движения'!$C$6:$C$5005,"Расход",'Движения'!$A$6:$A$5005,"&gt;="&amp;O397,'Движения'!$A$6:$A$5005,"&lt;"&amp;(Q397+1))+SUMIFS('Движения'!$F$6:$F$5005,'Движения'!$B$6:$B$5005,B397,'Движения'!$C$6:$C$5005,"Списание",'Движения'!$A$6:$A$5005,"&gt;="&amp;O397,'Движения'!$A$6:$A$5005,"&lt;"&amp;(Q397+1))))</f>
        <v/>
      </c>
      <c r="Q397" s="18" t="str">
        <f>IF(ISNUMBER(A397),INT(A397),0)</f>
        <v/>
      </c>
    </row>
    <row r="398" spans="1:17" x14ac:dyDescent="0.25">
      <c r="A398" s="16"/>
      <c r="B398" s="13"/>
      <c r="C398" s="14"/>
      <c r="D398" s="13"/>
      <c r="E398" s="15" t="str">
        <f>IF(COUNTA(A398:D398)=0,"",IF(NOT(ISNUMBER(A398)),"Укажите дату",IF(B398="","Укажите код",IF(NOT(AND(ISTEXT(B398),LEN(B398)&gt;0,LEN(B398)&lt;=30,ISNUMBER(FIND(LEFT(B398,1),"ABCDEFGHIJKLMNOPQRSTUVWXYZ")),SUMPRODUCT((MID(B398,{1,2,3,4,5,6,7,8,9,10,11,12,13,14,15,16,17,18,19,20,21,22,23,24,25,26,27,28,29,30},1)&lt;&gt;"")*ISERROR(FIND(MID(B398,{1,2,3,4,5,6,7,8,9,10,11,12,13,14,15,16,17,18,19,20,21,22,23,24,25,26,27,28,29,30},1),"ABCDEFGHIJKLMNOPQRSTUVWXYZ0123456789-_")))=0,ISERROR(VALUE(B398)))),"Недопустимый код: только латинские буквы A-Z в верхнем регистре, цифры, - и _; начало с буквы, до 30 символов (например MILK-001)",IF(SUMPRODUCT(--EXACT('Номенклатура'!$A$6:$A$205,B398))=0,"Код не найден",IF(SUMPRODUCT(--EXACT('Номенклатура'!$A$6:$A$205,B398))&gt;1,"Код повторяется в номенклатуре",IF(NOT(ISNUMBER(C398)),"Укажите фактическое количество",IF(C398&lt;0,"Факт не может быть меньше нуля",IF(NOT(ISNUMBER('Номенклатура'!$C$2)),"Укажите дату начала учёта",IF(Q398&lt;INT('Номенклатура'!$C$2),"Дата раньше начала учёта","ОК"))))))))))</f>
        <v/>
      </c>
      <c r="F398" s="15" t="str">
        <f>IF(E398&lt;&gt;"ОК","",INDEX('Номенклатура'!$B$6:$B$205,SUMPRODUCT(EXACT('Номенклатура'!$A$6:$A$205,B398)*(ROW('Номенклатура'!$A$6:$A$205)-5)))&amp;"")</f>
        <v/>
      </c>
      <c r="G398" s="17" t="str">
        <f>IF(E398&lt;&gt;"ОК","",INDEX('Номенклатура'!$D$6:$D$205,SUMPRODUCT(EXACT('Номенклатура'!$A$6:$A$205,B398)*(ROW('Номенклатура'!$A$6:$A$205)-5)))&amp;"")</f>
        <v/>
      </c>
      <c r="H398" s="18" t="str">
        <f>IF(E398&lt;&gt;"ОК","",ROUND(N(INDEX('Номенклатура'!$F$6:$F$205,SUMPRODUCT(EXACT('Номенклатура'!$A$6:$A$205,B398)*(ROW('Номенклатура'!$A$6:$A$205)-5))))+SUMIFS('Движения'!$F$6:$F$5005,'Движения'!$B$6:$B$5005,B398,'Движения'!$A$6:$A$5005,"&lt;"&amp;(Q398+1))-SUMIFS('Движения'!$F$6:$F$5005,'Движения'!$B$6:$B$5005,B398,'Движения'!$C$6:$C$5005,"Корректировка остатка",'Движения'!$A$6:$A$5005,"&gt;="&amp;Q398,'Движения'!$A$6:$A$5005,"&lt;"&amp;(Q398+1)),6))</f>
        <v/>
      </c>
      <c r="I398" s="18" t="str">
        <f>IF(E398&lt;&gt;"ОК","",ROUND(C398-H398,6))</f>
        <v/>
      </c>
      <c r="J398" s="21" t="str">
        <f>IF(E398&lt;&gt;"ОК","",IF(P398&gt;0,ABS(I398)/P398,"нет базы"))</f>
        <v/>
      </c>
      <c r="K398" s="17" t="str">
        <f>IF(E398&lt;&gt;"ОК","",IF(I398&lt;0,"Недостача",IF(I398&gt;0,"Излишек","Совпадает")))</f>
        <v/>
      </c>
      <c r="L398" s="18" t="str">
        <f>IF(E398&lt;&gt;"ОК","",ROUND(SUMIFS('Движения'!$F$6:$F$5005,'Движения'!$B$6:$B$5005,B398,'Движения'!$C$6:$C$5005,"Корректировка остатка",'Движения'!$A$6:$A$5005,"&gt;="&amp;Q398,'Движения'!$A$6:$A$5005,"&lt;"&amp;(Q398+1)),6))</f>
        <v/>
      </c>
      <c r="M398" s="18" t="str">
        <f>IF(E398&lt;&gt;"ОК","",ROUND(I398-L398,6))</f>
        <v/>
      </c>
      <c r="N398" s="15" t="str">
        <f>IF(E398&lt;&gt;"ОК","",IF(AND(I398=0,L398=0),"Корректировка не нужна",IF(M398=0,"Корректировка внесена",IF(L398=0,"Внесите корректировку на "&amp;DAY(Q398)&amp;"."&amp;MONTH(Q398)&amp;"."&amp;YEAR(Q398)&amp;": "&amp;IF(M398&gt;0,"+","")&amp;M398&amp;" "&amp;G398,"Проверьте корректировки: внесено "&amp;L398&amp;", нужно "&amp;I398&amp;" "&amp;G398))))</f>
        <v/>
      </c>
      <c r="O398" s="22" t="str">
        <f>IF(E398&lt;&gt;"ОК","",IF(SUMPRODUCT(MAX(($B$6:$B$1005=B398)*($Q$6:$Q$1005&lt;Q398)*($E$6:$E$1005="ОК")*$Q$6:$Q$1005))&gt;0,SUMPRODUCT(MAX(($B$6:$B$1005=B398)*($Q$6:$Q$1005&lt;Q398)*($E$6:$E$1005="ОК")*$Q$6:$Q$1005))+1,INT('Номенклатура'!$C$2)))</f>
        <v/>
      </c>
      <c r="P398" s="18" t="str">
        <f>IF(E398&lt;&gt;"ОК","",-(SUMIFS('Движения'!$F$6:$F$5005,'Движения'!$B$6:$B$5005,B398,'Движения'!$C$6:$C$5005,"Расход",'Движения'!$A$6:$A$5005,"&gt;="&amp;O398,'Движения'!$A$6:$A$5005,"&lt;"&amp;(Q398+1))+SUMIFS('Движения'!$F$6:$F$5005,'Движения'!$B$6:$B$5005,B398,'Движения'!$C$6:$C$5005,"Списание",'Движения'!$A$6:$A$5005,"&gt;="&amp;O398,'Движения'!$A$6:$A$5005,"&lt;"&amp;(Q398+1))))</f>
        <v/>
      </c>
      <c r="Q398" s="18" t="str">
        <f>IF(ISNUMBER(A398),INT(A398),0)</f>
        <v/>
      </c>
    </row>
    <row r="399" spans="1:17" x14ac:dyDescent="0.25">
      <c r="A399" s="16"/>
      <c r="B399" s="13"/>
      <c r="C399" s="14"/>
      <c r="D399" s="13"/>
      <c r="E399" s="15" t="str">
        <f>IF(COUNTA(A399:D399)=0,"",IF(NOT(ISNUMBER(A399)),"Укажите дату",IF(B399="","Укажите код",IF(NOT(AND(ISTEXT(B399),LEN(B399)&gt;0,LEN(B399)&lt;=30,ISNUMBER(FIND(LEFT(B399,1),"ABCDEFGHIJKLMNOPQRSTUVWXYZ")),SUMPRODUCT((MID(B399,{1,2,3,4,5,6,7,8,9,10,11,12,13,14,15,16,17,18,19,20,21,22,23,24,25,26,27,28,29,30},1)&lt;&gt;"")*ISERROR(FIND(MID(B399,{1,2,3,4,5,6,7,8,9,10,11,12,13,14,15,16,17,18,19,20,21,22,23,24,25,26,27,28,29,30},1),"ABCDEFGHIJKLMNOPQRSTUVWXYZ0123456789-_")))=0,ISERROR(VALUE(B399)))),"Недопустимый код: только латинские буквы A-Z в верхнем регистре, цифры, - и _; начало с буквы, до 30 символов (например MILK-001)",IF(SUMPRODUCT(--EXACT('Номенклатура'!$A$6:$A$205,B399))=0,"Код не найден",IF(SUMPRODUCT(--EXACT('Номенклатура'!$A$6:$A$205,B399))&gt;1,"Код повторяется в номенклатуре",IF(NOT(ISNUMBER(C399)),"Укажите фактическое количество",IF(C399&lt;0,"Факт не может быть меньше нуля",IF(NOT(ISNUMBER('Номенклатура'!$C$2)),"Укажите дату начала учёта",IF(Q399&lt;INT('Номенклатура'!$C$2),"Дата раньше начала учёта","ОК"))))))))))</f>
        <v/>
      </c>
      <c r="F399" s="15" t="str">
        <f>IF(E399&lt;&gt;"ОК","",INDEX('Номенклатура'!$B$6:$B$205,SUMPRODUCT(EXACT('Номенклатура'!$A$6:$A$205,B399)*(ROW('Номенклатура'!$A$6:$A$205)-5)))&amp;"")</f>
        <v/>
      </c>
      <c r="G399" s="17" t="str">
        <f>IF(E399&lt;&gt;"ОК","",INDEX('Номенклатура'!$D$6:$D$205,SUMPRODUCT(EXACT('Номенклатура'!$A$6:$A$205,B399)*(ROW('Номенклатура'!$A$6:$A$205)-5)))&amp;"")</f>
        <v/>
      </c>
      <c r="H399" s="18" t="str">
        <f>IF(E399&lt;&gt;"ОК","",ROUND(N(INDEX('Номенклатура'!$F$6:$F$205,SUMPRODUCT(EXACT('Номенклатура'!$A$6:$A$205,B399)*(ROW('Номенклатура'!$A$6:$A$205)-5))))+SUMIFS('Движения'!$F$6:$F$5005,'Движения'!$B$6:$B$5005,B399,'Движения'!$A$6:$A$5005,"&lt;"&amp;(Q399+1))-SUMIFS('Движения'!$F$6:$F$5005,'Движения'!$B$6:$B$5005,B399,'Движения'!$C$6:$C$5005,"Корректировка остатка",'Движения'!$A$6:$A$5005,"&gt;="&amp;Q399,'Движения'!$A$6:$A$5005,"&lt;"&amp;(Q399+1)),6))</f>
        <v/>
      </c>
      <c r="I399" s="18" t="str">
        <f>IF(E399&lt;&gt;"ОК","",ROUND(C399-H399,6))</f>
        <v/>
      </c>
      <c r="J399" s="21" t="str">
        <f>IF(E399&lt;&gt;"ОК","",IF(P399&gt;0,ABS(I399)/P399,"нет базы"))</f>
        <v/>
      </c>
      <c r="K399" s="17" t="str">
        <f>IF(E399&lt;&gt;"ОК","",IF(I399&lt;0,"Недостача",IF(I399&gt;0,"Излишек","Совпадает")))</f>
        <v/>
      </c>
      <c r="L399" s="18" t="str">
        <f>IF(E399&lt;&gt;"ОК","",ROUND(SUMIFS('Движения'!$F$6:$F$5005,'Движения'!$B$6:$B$5005,B399,'Движения'!$C$6:$C$5005,"Корректировка остатка",'Движения'!$A$6:$A$5005,"&gt;="&amp;Q399,'Движения'!$A$6:$A$5005,"&lt;"&amp;(Q399+1)),6))</f>
        <v/>
      </c>
      <c r="M399" s="18" t="str">
        <f>IF(E399&lt;&gt;"ОК","",ROUND(I399-L399,6))</f>
        <v/>
      </c>
      <c r="N399" s="15" t="str">
        <f>IF(E399&lt;&gt;"ОК","",IF(AND(I399=0,L399=0),"Корректировка не нужна",IF(M399=0,"Корректировка внесена",IF(L399=0,"Внесите корректировку на "&amp;DAY(Q399)&amp;"."&amp;MONTH(Q399)&amp;"."&amp;YEAR(Q399)&amp;": "&amp;IF(M399&gt;0,"+","")&amp;M399&amp;" "&amp;G399,"Проверьте корректировки: внесено "&amp;L399&amp;", нужно "&amp;I399&amp;" "&amp;G399))))</f>
        <v/>
      </c>
      <c r="O399" s="22" t="str">
        <f>IF(E399&lt;&gt;"ОК","",IF(SUMPRODUCT(MAX(($B$6:$B$1005=B399)*($Q$6:$Q$1005&lt;Q399)*($E$6:$E$1005="ОК")*$Q$6:$Q$1005))&gt;0,SUMPRODUCT(MAX(($B$6:$B$1005=B399)*($Q$6:$Q$1005&lt;Q399)*($E$6:$E$1005="ОК")*$Q$6:$Q$1005))+1,INT('Номенклатура'!$C$2)))</f>
        <v/>
      </c>
      <c r="P399" s="18" t="str">
        <f>IF(E399&lt;&gt;"ОК","",-(SUMIFS('Движения'!$F$6:$F$5005,'Движения'!$B$6:$B$5005,B399,'Движения'!$C$6:$C$5005,"Расход",'Движения'!$A$6:$A$5005,"&gt;="&amp;O399,'Движения'!$A$6:$A$5005,"&lt;"&amp;(Q399+1))+SUMIFS('Движения'!$F$6:$F$5005,'Движения'!$B$6:$B$5005,B399,'Движения'!$C$6:$C$5005,"Списание",'Движения'!$A$6:$A$5005,"&gt;="&amp;O399,'Движения'!$A$6:$A$5005,"&lt;"&amp;(Q399+1))))</f>
        <v/>
      </c>
      <c r="Q399" s="18" t="str">
        <f>IF(ISNUMBER(A399),INT(A399),0)</f>
        <v/>
      </c>
    </row>
    <row r="400" spans="1:17" x14ac:dyDescent="0.25">
      <c r="A400" s="16"/>
      <c r="B400" s="13"/>
      <c r="C400" s="14"/>
      <c r="D400" s="13"/>
      <c r="E400" s="15" t="str">
        <f>IF(COUNTA(A400:D400)=0,"",IF(NOT(ISNUMBER(A400)),"Укажите дату",IF(B400="","Укажите код",IF(NOT(AND(ISTEXT(B400),LEN(B400)&gt;0,LEN(B400)&lt;=30,ISNUMBER(FIND(LEFT(B400,1),"ABCDEFGHIJKLMNOPQRSTUVWXYZ")),SUMPRODUCT((MID(B400,{1,2,3,4,5,6,7,8,9,10,11,12,13,14,15,16,17,18,19,20,21,22,23,24,25,26,27,28,29,30},1)&lt;&gt;"")*ISERROR(FIND(MID(B400,{1,2,3,4,5,6,7,8,9,10,11,12,13,14,15,16,17,18,19,20,21,22,23,24,25,26,27,28,29,30},1),"ABCDEFGHIJKLMNOPQRSTUVWXYZ0123456789-_")))=0,ISERROR(VALUE(B400)))),"Недопустимый код: только латинские буквы A-Z в верхнем регистре, цифры, - и _; начало с буквы, до 30 символов (например MILK-001)",IF(SUMPRODUCT(--EXACT('Номенклатура'!$A$6:$A$205,B400))=0,"Код не найден",IF(SUMPRODUCT(--EXACT('Номенклатура'!$A$6:$A$205,B400))&gt;1,"Код повторяется в номенклатуре",IF(NOT(ISNUMBER(C400)),"Укажите фактическое количество",IF(C400&lt;0,"Факт не может быть меньше нуля",IF(NOT(ISNUMBER('Номенклатура'!$C$2)),"Укажите дату начала учёта",IF(Q400&lt;INT('Номенклатура'!$C$2),"Дата раньше начала учёта","ОК"))))))))))</f>
        <v/>
      </c>
      <c r="F400" s="15" t="str">
        <f>IF(E400&lt;&gt;"ОК","",INDEX('Номенклатура'!$B$6:$B$205,SUMPRODUCT(EXACT('Номенклатура'!$A$6:$A$205,B400)*(ROW('Номенклатура'!$A$6:$A$205)-5)))&amp;"")</f>
        <v/>
      </c>
      <c r="G400" s="17" t="str">
        <f>IF(E400&lt;&gt;"ОК","",INDEX('Номенклатура'!$D$6:$D$205,SUMPRODUCT(EXACT('Номенклатура'!$A$6:$A$205,B400)*(ROW('Номенклатура'!$A$6:$A$205)-5)))&amp;"")</f>
        <v/>
      </c>
      <c r="H400" s="18" t="str">
        <f>IF(E400&lt;&gt;"ОК","",ROUND(N(INDEX('Номенклатура'!$F$6:$F$205,SUMPRODUCT(EXACT('Номенклатура'!$A$6:$A$205,B400)*(ROW('Номенклатура'!$A$6:$A$205)-5))))+SUMIFS('Движения'!$F$6:$F$5005,'Движения'!$B$6:$B$5005,B400,'Движения'!$A$6:$A$5005,"&lt;"&amp;(Q400+1))-SUMIFS('Движения'!$F$6:$F$5005,'Движения'!$B$6:$B$5005,B400,'Движения'!$C$6:$C$5005,"Корректировка остатка",'Движения'!$A$6:$A$5005,"&gt;="&amp;Q400,'Движения'!$A$6:$A$5005,"&lt;"&amp;(Q400+1)),6))</f>
        <v/>
      </c>
      <c r="I400" s="18" t="str">
        <f>IF(E400&lt;&gt;"ОК","",ROUND(C400-H400,6))</f>
        <v/>
      </c>
      <c r="J400" s="21" t="str">
        <f>IF(E400&lt;&gt;"ОК","",IF(P400&gt;0,ABS(I400)/P400,"нет базы"))</f>
        <v/>
      </c>
      <c r="K400" s="17" t="str">
        <f>IF(E400&lt;&gt;"ОК","",IF(I400&lt;0,"Недостача",IF(I400&gt;0,"Излишек","Совпадает")))</f>
        <v/>
      </c>
      <c r="L400" s="18" t="str">
        <f>IF(E400&lt;&gt;"ОК","",ROUND(SUMIFS('Движения'!$F$6:$F$5005,'Движения'!$B$6:$B$5005,B400,'Движения'!$C$6:$C$5005,"Корректировка остатка",'Движения'!$A$6:$A$5005,"&gt;="&amp;Q400,'Движения'!$A$6:$A$5005,"&lt;"&amp;(Q400+1)),6))</f>
        <v/>
      </c>
      <c r="M400" s="18" t="str">
        <f>IF(E400&lt;&gt;"ОК","",ROUND(I400-L400,6))</f>
        <v/>
      </c>
      <c r="N400" s="15" t="str">
        <f>IF(E400&lt;&gt;"ОК","",IF(AND(I400=0,L400=0),"Корректировка не нужна",IF(M400=0,"Корректировка внесена",IF(L400=0,"Внесите корректировку на "&amp;DAY(Q400)&amp;"."&amp;MONTH(Q400)&amp;"."&amp;YEAR(Q400)&amp;": "&amp;IF(M400&gt;0,"+","")&amp;M400&amp;" "&amp;G400,"Проверьте корректировки: внесено "&amp;L400&amp;", нужно "&amp;I400&amp;" "&amp;G400))))</f>
        <v/>
      </c>
      <c r="O400" s="22" t="str">
        <f>IF(E400&lt;&gt;"ОК","",IF(SUMPRODUCT(MAX(($B$6:$B$1005=B400)*($Q$6:$Q$1005&lt;Q400)*($E$6:$E$1005="ОК")*$Q$6:$Q$1005))&gt;0,SUMPRODUCT(MAX(($B$6:$B$1005=B400)*($Q$6:$Q$1005&lt;Q400)*($E$6:$E$1005="ОК")*$Q$6:$Q$1005))+1,INT('Номенклатура'!$C$2)))</f>
        <v/>
      </c>
      <c r="P400" s="18" t="str">
        <f>IF(E400&lt;&gt;"ОК","",-(SUMIFS('Движения'!$F$6:$F$5005,'Движения'!$B$6:$B$5005,B400,'Движения'!$C$6:$C$5005,"Расход",'Движения'!$A$6:$A$5005,"&gt;="&amp;O400,'Движения'!$A$6:$A$5005,"&lt;"&amp;(Q400+1))+SUMIFS('Движения'!$F$6:$F$5005,'Движения'!$B$6:$B$5005,B400,'Движения'!$C$6:$C$5005,"Списание",'Движения'!$A$6:$A$5005,"&gt;="&amp;O400,'Движения'!$A$6:$A$5005,"&lt;"&amp;(Q400+1))))</f>
        <v/>
      </c>
      <c r="Q400" s="18" t="str">
        <f>IF(ISNUMBER(A400),INT(A400),0)</f>
        <v/>
      </c>
    </row>
    <row r="401" spans="1:17" x14ac:dyDescent="0.25">
      <c r="A401" s="16"/>
      <c r="B401" s="13"/>
      <c r="C401" s="14"/>
      <c r="D401" s="13"/>
      <c r="E401" s="15" t="str">
        <f>IF(COUNTA(A401:D401)=0,"",IF(NOT(ISNUMBER(A401)),"Укажите дату",IF(B401="","Укажите код",IF(NOT(AND(ISTEXT(B401),LEN(B401)&gt;0,LEN(B401)&lt;=30,ISNUMBER(FIND(LEFT(B401,1),"ABCDEFGHIJKLMNOPQRSTUVWXYZ")),SUMPRODUCT((MID(B401,{1,2,3,4,5,6,7,8,9,10,11,12,13,14,15,16,17,18,19,20,21,22,23,24,25,26,27,28,29,30},1)&lt;&gt;"")*ISERROR(FIND(MID(B401,{1,2,3,4,5,6,7,8,9,10,11,12,13,14,15,16,17,18,19,20,21,22,23,24,25,26,27,28,29,30},1),"ABCDEFGHIJKLMNOPQRSTUVWXYZ0123456789-_")))=0,ISERROR(VALUE(B401)))),"Недопустимый код: только латинские буквы A-Z в верхнем регистре, цифры, - и _; начало с буквы, до 30 символов (например MILK-001)",IF(SUMPRODUCT(--EXACT('Номенклатура'!$A$6:$A$205,B401))=0,"Код не найден",IF(SUMPRODUCT(--EXACT('Номенклатура'!$A$6:$A$205,B401))&gt;1,"Код повторяется в номенклатуре",IF(NOT(ISNUMBER(C401)),"Укажите фактическое количество",IF(C401&lt;0,"Факт не может быть меньше нуля",IF(NOT(ISNUMBER('Номенклатура'!$C$2)),"Укажите дату начала учёта",IF(Q401&lt;INT('Номенклатура'!$C$2),"Дата раньше начала учёта","ОК"))))))))))</f>
        <v/>
      </c>
      <c r="F401" s="15" t="str">
        <f>IF(E401&lt;&gt;"ОК","",INDEX('Номенклатура'!$B$6:$B$205,SUMPRODUCT(EXACT('Номенклатура'!$A$6:$A$205,B401)*(ROW('Номенклатура'!$A$6:$A$205)-5)))&amp;"")</f>
        <v/>
      </c>
      <c r="G401" s="17" t="str">
        <f>IF(E401&lt;&gt;"ОК","",INDEX('Номенклатура'!$D$6:$D$205,SUMPRODUCT(EXACT('Номенклатура'!$A$6:$A$205,B401)*(ROW('Номенклатура'!$A$6:$A$205)-5)))&amp;"")</f>
        <v/>
      </c>
      <c r="H401" s="18" t="str">
        <f>IF(E401&lt;&gt;"ОК","",ROUND(N(INDEX('Номенклатура'!$F$6:$F$205,SUMPRODUCT(EXACT('Номенклатура'!$A$6:$A$205,B401)*(ROW('Номенклатура'!$A$6:$A$205)-5))))+SUMIFS('Движения'!$F$6:$F$5005,'Движения'!$B$6:$B$5005,B401,'Движения'!$A$6:$A$5005,"&lt;"&amp;(Q401+1))-SUMIFS('Движения'!$F$6:$F$5005,'Движения'!$B$6:$B$5005,B401,'Движения'!$C$6:$C$5005,"Корректировка остатка",'Движения'!$A$6:$A$5005,"&gt;="&amp;Q401,'Движения'!$A$6:$A$5005,"&lt;"&amp;(Q401+1)),6))</f>
        <v/>
      </c>
      <c r="I401" s="18" t="str">
        <f>IF(E401&lt;&gt;"ОК","",ROUND(C401-H401,6))</f>
        <v/>
      </c>
      <c r="J401" s="21" t="str">
        <f>IF(E401&lt;&gt;"ОК","",IF(P401&gt;0,ABS(I401)/P401,"нет базы"))</f>
        <v/>
      </c>
      <c r="K401" s="17" t="str">
        <f>IF(E401&lt;&gt;"ОК","",IF(I401&lt;0,"Недостача",IF(I401&gt;0,"Излишек","Совпадает")))</f>
        <v/>
      </c>
      <c r="L401" s="18" t="str">
        <f>IF(E401&lt;&gt;"ОК","",ROUND(SUMIFS('Движения'!$F$6:$F$5005,'Движения'!$B$6:$B$5005,B401,'Движения'!$C$6:$C$5005,"Корректировка остатка",'Движения'!$A$6:$A$5005,"&gt;="&amp;Q401,'Движения'!$A$6:$A$5005,"&lt;"&amp;(Q401+1)),6))</f>
        <v/>
      </c>
      <c r="M401" s="18" t="str">
        <f>IF(E401&lt;&gt;"ОК","",ROUND(I401-L401,6))</f>
        <v/>
      </c>
      <c r="N401" s="15" t="str">
        <f>IF(E401&lt;&gt;"ОК","",IF(AND(I401=0,L401=0),"Корректировка не нужна",IF(M401=0,"Корректировка внесена",IF(L401=0,"Внесите корректировку на "&amp;DAY(Q401)&amp;"."&amp;MONTH(Q401)&amp;"."&amp;YEAR(Q401)&amp;": "&amp;IF(M401&gt;0,"+","")&amp;M401&amp;" "&amp;G401,"Проверьте корректировки: внесено "&amp;L401&amp;", нужно "&amp;I401&amp;" "&amp;G401))))</f>
        <v/>
      </c>
      <c r="O401" s="22" t="str">
        <f>IF(E401&lt;&gt;"ОК","",IF(SUMPRODUCT(MAX(($B$6:$B$1005=B401)*($Q$6:$Q$1005&lt;Q401)*($E$6:$E$1005="ОК")*$Q$6:$Q$1005))&gt;0,SUMPRODUCT(MAX(($B$6:$B$1005=B401)*($Q$6:$Q$1005&lt;Q401)*($E$6:$E$1005="ОК")*$Q$6:$Q$1005))+1,INT('Номенклатура'!$C$2)))</f>
        <v/>
      </c>
      <c r="P401" s="18" t="str">
        <f>IF(E401&lt;&gt;"ОК","",-(SUMIFS('Движения'!$F$6:$F$5005,'Движения'!$B$6:$B$5005,B401,'Движения'!$C$6:$C$5005,"Расход",'Движения'!$A$6:$A$5005,"&gt;="&amp;O401,'Движения'!$A$6:$A$5005,"&lt;"&amp;(Q401+1))+SUMIFS('Движения'!$F$6:$F$5005,'Движения'!$B$6:$B$5005,B401,'Движения'!$C$6:$C$5005,"Списание",'Движения'!$A$6:$A$5005,"&gt;="&amp;O401,'Движения'!$A$6:$A$5005,"&lt;"&amp;(Q401+1))))</f>
        <v/>
      </c>
      <c r="Q401" s="18" t="str">
        <f>IF(ISNUMBER(A401),INT(A401),0)</f>
        <v/>
      </c>
    </row>
    <row r="402" spans="1:17" x14ac:dyDescent="0.25">
      <c r="A402" s="16"/>
      <c r="B402" s="13"/>
      <c r="C402" s="14"/>
      <c r="D402" s="13"/>
      <c r="E402" s="15" t="str">
        <f>IF(COUNTA(A402:D402)=0,"",IF(NOT(ISNUMBER(A402)),"Укажите дату",IF(B402="","Укажите код",IF(NOT(AND(ISTEXT(B402),LEN(B402)&gt;0,LEN(B402)&lt;=30,ISNUMBER(FIND(LEFT(B402,1),"ABCDEFGHIJKLMNOPQRSTUVWXYZ")),SUMPRODUCT((MID(B402,{1,2,3,4,5,6,7,8,9,10,11,12,13,14,15,16,17,18,19,20,21,22,23,24,25,26,27,28,29,30},1)&lt;&gt;"")*ISERROR(FIND(MID(B402,{1,2,3,4,5,6,7,8,9,10,11,12,13,14,15,16,17,18,19,20,21,22,23,24,25,26,27,28,29,30},1),"ABCDEFGHIJKLMNOPQRSTUVWXYZ0123456789-_")))=0,ISERROR(VALUE(B402)))),"Недопустимый код: только латинские буквы A-Z в верхнем регистре, цифры, - и _; начало с буквы, до 30 символов (например MILK-001)",IF(SUMPRODUCT(--EXACT('Номенклатура'!$A$6:$A$205,B402))=0,"Код не найден",IF(SUMPRODUCT(--EXACT('Номенклатура'!$A$6:$A$205,B402))&gt;1,"Код повторяется в номенклатуре",IF(NOT(ISNUMBER(C402)),"Укажите фактическое количество",IF(C402&lt;0,"Факт не может быть меньше нуля",IF(NOT(ISNUMBER('Номенклатура'!$C$2)),"Укажите дату начала учёта",IF(Q402&lt;INT('Номенклатура'!$C$2),"Дата раньше начала учёта","ОК"))))))))))</f>
        <v/>
      </c>
      <c r="F402" s="15" t="str">
        <f>IF(E402&lt;&gt;"ОК","",INDEX('Номенклатура'!$B$6:$B$205,SUMPRODUCT(EXACT('Номенклатура'!$A$6:$A$205,B402)*(ROW('Номенклатура'!$A$6:$A$205)-5)))&amp;"")</f>
        <v/>
      </c>
      <c r="G402" s="17" t="str">
        <f>IF(E402&lt;&gt;"ОК","",INDEX('Номенклатура'!$D$6:$D$205,SUMPRODUCT(EXACT('Номенклатура'!$A$6:$A$205,B402)*(ROW('Номенклатура'!$A$6:$A$205)-5)))&amp;"")</f>
        <v/>
      </c>
      <c r="H402" s="18" t="str">
        <f>IF(E402&lt;&gt;"ОК","",ROUND(N(INDEX('Номенклатура'!$F$6:$F$205,SUMPRODUCT(EXACT('Номенклатура'!$A$6:$A$205,B402)*(ROW('Номенклатура'!$A$6:$A$205)-5))))+SUMIFS('Движения'!$F$6:$F$5005,'Движения'!$B$6:$B$5005,B402,'Движения'!$A$6:$A$5005,"&lt;"&amp;(Q402+1))-SUMIFS('Движения'!$F$6:$F$5005,'Движения'!$B$6:$B$5005,B402,'Движения'!$C$6:$C$5005,"Корректировка остатка",'Движения'!$A$6:$A$5005,"&gt;="&amp;Q402,'Движения'!$A$6:$A$5005,"&lt;"&amp;(Q402+1)),6))</f>
        <v/>
      </c>
      <c r="I402" s="18" t="str">
        <f>IF(E402&lt;&gt;"ОК","",ROUND(C402-H402,6))</f>
        <v/>
      </c>
      <c r="J402" s="21" t="str">
        <f>IF(E402&lt;&gt;"ОК","",IF(P402&gt;0,ABS(I402)/P402,"нет базы"))</f>
        <v/>
      </c>
      <c r="K402" s="17" t="str">
        <f>IF(E402&lt;&gt;"ОК","",IF(I402&lt;0,"Недостача",IF(I402&gt;0,"Излишек","Совпадает")))</f>
        <v/>
      </c>
      <c r="L402" s="18" t="str">
        <f>IF(E402&lt;&gt;"ОК","",ROUND(SUMIFS('Движения'!$F$6:$F$5005,'Движения'!$B$6:$B$5005,B402,'Движения'!$C$6:$C$5005,"Корректировка остатка",'Движения'!$A$6:$A$5005,"&gt;="&amp;Q402,'Движения'!$A$6:$A$5005,"&lt;"&amp;(Q402+1)),6))</f>
        <v/>
      </c>
      <c r="M402" s="18" t="str">
        <f>IF(E402&lt;&gt;"ОК","",ROUND(I402-L402,6))</f>
        <v/>
      </c>
      <c r="N402" s="15" t="str">
        <f>IF(E402&lt;&gt;"ОК","",IF(AND(I402=0,L402=0),"Корректировка не нужна",IF(M402=0,"Корректировка внесена",IF(L402=0,"Внесите корректировку на "&amp;DAY(Q402)&amp;"."&amp;MONTH(Q402)&amp;"."&amp;YEAR(Q402)&amp;": "&amp;IF(M402&gt;0,"+","")&amp;M402&amp;" "&amp;G402,"Проверьте корректировки: внесено "&amp;L402&amp;", нужно "&amp;I402&amp;" "&amp;G402))))</f>
        <v/>
      </c>
      <c r="O402" s="22" t="str">
        <f>IF(E402&lt;&gt;"ОК","",IF(SUMPRODUCT(MAX(($B$6:$B$1005=B402)*($Q$6:$Q$1005&lt;Q402)*($E$6:$E$1005="ОК")*$Q$6:$Q$1005))&gt;0,SUMPRODUCT(MAX(($B$6:$B$1005=B402)*($Q$6:$Q$1005&lt;Q402)*($E$6:$E$1005="ОК")*$Q$6:$Q$1005))+1,INT('Номенклатура'!$C$2)))</f>
        <v/>
      </c>
      <c r="P402" s="18" t="str">
        <f>IF(E402&lt;&gt;"ОК","",-(SUMIFS('Движения'!$F$6:$F$5005,'Движения'!$B$6:$B$5005,B402,'Движения'!$C$6:$C$5005,"Расход",'Движения'!$A$6:$A$5005,"&gt;="&amp;O402,'Движения'!$A$6:$A$5005,"&lt;"&amp;(Q402+1))+SUMIFS('Движения'!$F$6:$F$5005,'Движения'!$B$6:$B$5005,B402,'Движения'!$C$6:$C$5005,"Списание",'Движения'!$A$6:$A$5005,"&gt;="&amp;O402,'Движения'!$A$6:$A$5005,"&lt;"&amp;(Q402+1))))</f>
        <v/>
      </c>
      <c r="Q402" s="18" t="str">
        <f>IF(ISNUMBER(A402),INT(A402),0)</f>
        <v/>
      </c>
    </row>
    <row r="403" spans="1:17" x14ac:dyDescent="0.25">
      <c r="A403" s="16"/>
      <c r="B403" s="13"/>
      <c r="C403" s="14"/>
      <c r="D403" s="13"/>
      <c r="E403" s="15" t="str">
        <f>IF(COUNTA(A403:D403)=0,"",IF(NOT(ISNUMBER(A403)),"Укажите дату",IF(B403="","Укажите код",IF(NOT(AND(ISTEXT(B403),LEN(B403)&gt;0,LEN(B403)&lt;=30,ISNUMBER(FIND(LEFT(B403,1),"ABCDEFGHIJKLMNOPQRSTUVWXYZ")),SUMPRODUCT((MID(B403,{1,2,3,4,5,6,7,8,9,10,11,12,13,14,15,16,17,18,19,20,21,22,23,24,25,26,27,28,29,30},1)&lt;&gt;"")*ISERROR(FIND(MID(B403,{1,2,3,4,5,6,7,8,9,10,11,12,13,14,15,16,17,18,19,20,21,22,23,24,25,26,27,28,29,30},1),"ABCDEFGHIJKLMNOPQRSTUVWXYZ0123456789-_")))=0,ISERROR(VALUE(B403)))),"Недопустимый код: только латинские буквы A-Z в верхнем регистре, цифры, - и _; начало с буквы, до 30 символов (например MILK-001)",IF(SUMPRODUCT(--EXACT('Номенклатура'!$A$6:$A$205,B403))=0,"Код не найден",IF(SUMPRODUCT(--EXACT('Номенклатура'!$A$6:$A$205,B403))&gt;1,"Код повторяется в номенклатуре",IF(NOT(ISNUMBER(C403)),"Укажите фактическое количество",IF(C403&lt;0,"Факт не может быть меньше нуля",IF(NOT(ISNUMBER('Номенклатура'!$C$2)),"Укажите дату начала учёта",IF(Q403&lt;INT('Номенклатура'!$C$2),"Дата раньше начала учёта","ОК"))))))))))</f>
        <v/>
      </c>
      <c r="F403" s="15" t="str">
        <f>IF(E403&lt;&gt;"ОК","",INDEX('Номенклатура'!$B$6:$B$205,SUMPRODUCT(EXACT('Номенклатура'!$A$6:$A$205,B403)*(ROW('Номенклатура'!$A$6:$A$205)-5)))&amp;"")</f>
        <v/>
      </c>
      <c r="G403" s="17" t="str">
        <f>IF(E403&lt;&gt;"ОК","",INDEX('Номенклатура'!$D$6:$D$205,SUMPRODUCT(EXACT('Номенклатура'!$A$6:$A$205,B403)*(ROW('Номенклатура'!$A$6:$A$205)-5)))&amp;"")</f>
        <v/>
      </c>
      <c r="H403" s="18" t="str">
        <f>IF(E403&lt;&gt;"ОК","",ROUND(N(INDEX('Номенклатура'!$F$6:$F$205,SUMPRODUCT(EXACT('Номенклатура'!$A$6:$A$205,B403)*(ROW('Номенклатура'!$A$6:$A$205)-5))))+SUMIFS('Движения'!$F$6:$F$5005,'Движения'!$B$6:$B$5005,B403,'Движения'!$A$6:$A$5005,"&lt;"&amp;(Q403+1))-SUMIFS('Движения'!$F$6:$F$5005,'Движения'!$B$6:$B$5005,B403,'Движения'!$C$6:$C$5005,"Корректировка остатка",'Движения'!$A$6:$A$5005,"&gt;="&amp;Q403,'Движения'!$A$6:$A$5005,"&lt;"&amp;(Q403+1)),6))</f>
        <v/>
      </c>
      <c r="I403" s="18" t="str">
        <f>IF(E403&lt;&gt;"ОК","",ROUND(C403-H403,6))</f>
        <v/>
      </c>
      <c r="J403" s="21" t="str">
        <f>IF(E403&lt;&gt;"ОК","",IF(P403&gt;0,ABS(I403)/P403,"нет базы"))</f>
        <v/>
      </c>
      <c r="K403" s="17" t="str">
        <f>IF(E403&lt;&gt;"ОК","",IF(I403&lt;0,"Недостача",IF(I403&gt;0,"Излишек","Совпадает")))</f>
        <v/>
      </c>
      <c r="L403" s="18" t="str">
        <f>IF(E403&lt;&gt;"ОК","",ROUND(SUMIFS('Движения'!$F$6:$F$5005,'Движения'!$B$6:$B$5005,B403,'Движения'!$C$6:$C$5005,"Корректировка остатка",'Движения'!$A$6:$A$5005,"&gt;="&amp;Q403,'Движения'!$A$6:$A$5005,"&lt;"&amp;(Q403+1)),6))</f>
        <v/>
      </c>
      <c r="M403" s="18" t="str">
        <f>IF(E403&lt;&gt;"ОК","",ROUND(I403-L403,6))</f>
        <v/>
      </c>
      <c r="N403" s="15" t="str">
        <f>IF(E403&lt;&gt;"ОК","",IF(AND(I403=0,L403=0),"Корректировка не нужна",IF(M403=0,"Корректировка внесена",IF(L403=0,"Внесите корректировку на "&amp;DAY(Q403)&amp;"."&amp;MONTH(Q403)&amp;"."&amp;YEAR(Q403)&amp;": "&amp;IF(M403&gt;0,"+","")&amp;M403&amp;" "&amp;G403,"Проверьте корректировки: внесено "&amp;L403&amp;", нужно "&amp;I403&amp;" "&amp;G403))))</f>
        <v/>
      </c>
      <c r="O403" s="22" t="str">
        <f>IF(E403&lt;&gt;"ОК","",IF(SUMPRODUCT(MAX(($B$6:$B$1005=B403)*($Q$6:$Q$1005&lt;Q403)*($E$6:$E$1005="ОК")*$Q$6:$Q$1005))&gt;0,SUMPRODUCT(MAX(($B$6:$B$1005=B403)*($Q$6:$Q$1005&lt;Q403)*($E$6:$E$1005="ОК")*$Q$6:$Q$1005))+1,INT('Номенклатура'!$C$2)))</f>
        <v/>
      </c>
      <c r="P403" s="18" t="str">
        <f>IF(E403&lt;&gt;"ОК","",-(SUMIFS('Движения'!$F$6:$F$5005,'Движения'!$B$6:$B$5005,B403,'Движения'!$C$6:$C$5005,"Расход",'Движения'!$A$6:$A$5005,"&gt;="&amp;O403,'Движения'!$A$6:$A$5005,"&lt;"&amp;(Q403+1))+SUMIFS('Движения'!$F$6:$F$5005,'Движения'!$B$6:$B$5005,B403,'Движения'!$C$6:$C$5005,"Списание",'Движения'!$A$6:$A$5005,"&gt;="&amp;O403,'Движения'!$A$6:$A$5005,"&lt;"&amp;(Q403+1))))</f>
        <v/>
      </c>
      <c r="Q403" s="18" t="str">
        <f>IF(ISNUMBER(A403),INT(A403),0)</f>
        <v/>
      </c>
    </row>
    <row r="404" spans="1:17" x14ac:dyDescent="0.25">
      <c r="A404" s="16"/>
      <c r="B404" s="13"/>
      <c r="C404" s="14"/>
      <c r="D404" s="13"/>
      <c r="E404" s="15" t="str">
        <f>IF(COUNTA(A404:D404)=0,"",IF(NOT(ISNUMBER(A404)),"Укажите дату",IF(B404="","Укажите код",IF(NOT(AND(ISTEXT(B404),LEN(B404)&gt;0,LEN(B404)&lt;=30,ISNUMBER(FIND(LEFT(B404,1),"ABCDEFGHIJKLMNOPQRSTUVWXYZ")),SUMPRODUCT((MID(B404,{1,2,3,4,5,6,7,8,9,10,11,12,13,14,15,16,17,18,19,20,21,22,23,24,25,26,27,28,29,30},1)&lt;&gt;"")*ISERROR(FIND(MID(B404,{1,2,3,4,5,6,7,8,9,10,11,12,13,14,15,16,17,18,19,20,21,22,23,24,25,26,27,28,29,30},1),"ABCDEFGHIJKLMNOPQRSTUVWXYZ0123456789-_")))=0,ISERROR(VALUE(B404)))),"Недопустимый код: только латинские буквы A-Z в верхнем регистре, цифры, - и _; начало с буквы, до 30 символов (например MILK-001)",IF(SUMPRODUCT(--EXACT('Номенклатура'!$A$6:$A$205,B404))=0,"Код не найден",IF(SUMPRODUCT(--EXACT('Номенклатура'!$A$6:$A$205,B404))&gt;1,"Код повторяется в номенклатуре",IF(NOT(ISNUMBER(C404)),"Укажите фактическое количество",IF(C404&lt;0,"Факт не может быть меньше нуля",IF(NOT(ISNUMBER('Номенклатура'!$C$2)),"Укажите дату начала учёта",IF(Q404&lt;INT('Номенклатура'!$C$2),"Дата раньше начала учёта","ОК"))))))))))</f>
        <v/>
      </c>
      <c r="F404" s="15" t="str">
        <f>IF(E404&lt;&gt;"ОК","",INDEX('Номенклатура'!$B$6:$B$205,SUMPRODUCT(EXACT('Номенклатура'!$A$6:$A$205,B404)*(ROW('Номенклатура'!$A$6:$A$205)-5)))&amp;"")</f>
        <v/>
      </c>
      <c r="G404" s="17" t="str">
        <f>IF(E404&lt;&gt;"ОК","",INDEX('Номенклатура'!$D$6:$D$205,SUMPRODUCT(EXACT('Номенклатура'!$A$6:$A$205,B404)*(ROW('Номенклатура'!$A$6:$A$205)-5)))&amp;"")</f>
        <v/>
      </c>
      <c r="H404" s="18" t="str">
        <f>IF(E404&lt;&gt;"ОК","",ROUND(N(INDEX('Номенклатура'!$F$6:$F$205,SUMPRODUCT(EXACT('Номенклатура'!$A$6:$A$205,B404)*(ROW('Номенклатура'!$A$6:$A$205)-5))))+SUMIFS('Движения'!$F$6:$F$5005,'Движения'!$B$6:$B$5005,B404,'Движения'!$A$6:$A$5005,"&lt;"&amp;(Q404+1))-SUMIFS('Движения'!$F$6:$F$5005,'Движения'!$B$6:$B$5005,B404,'Движения'!$C$6:$C$5005,"Корректировка остатка",'Движения'!$A$6:$A$5005,"&gt;="&amp;Q404,'Движения'!$A$6:$A$5005,"&lt;"&amp;(Q404+1)),6))</f>
        <v/>
      </c>
      <c r="I404" s="18" t="str">
        <f>IF(E404&lt;&gt;"ОК","",ROUND(C404-H404,6))</f>
        <v/>
      </c>
      <c r="J404" s="21" t="str">
        <f>IF(E404&lt;&gt;"ОК","",IF(P404&gt;0,ABS(I404)/P404,"нет базы"))</f>
        <v/>
      </c>
      <c r="K404" s="17" t="str">
        <f>IF(E404&lt;&gt;"ОК","",IF(I404&lt;0,"Недостача",IF(I404&gt;0,"Излишек","Совпадает")))</f>
        <v/>
      </c>
      <c r="L404" s="18" t="str">
        <f>IF(E404&lt;&gt;"ОК","",ROUND(SUMIFS('Движения'!$F$6:$F$5005,'Движения'!$B$6:$B$5005,B404,'Движения'!$C$6:$C$5005,"Корректировка остатка",'Движения'!$A$6:$A$5005,"&gt;="&amp;Q404,'Движения'!$A$6:$A$5005,"&lt;"&amp;(Q404+1)),6))</f>
        <v/>
      </c>
      <c r="M404" s="18" t="str">
        <f>IF(E404&lt;&gt;"ОК","",ROUND(I404-L404,6))</f>
        <v/>
      </c>
      <c r="N404" s="15" t="str">
        <f>IF(E404&lt;&gt;"ОК","",IF(AND(I404=0,L404=0),"Корректировка не нужна",IF(M404=0,"Корректировка внесена",IF(L404=0,"Внесите корректировку на "&amp;DAY(Q404)&amp;"."&amp;MONTH(Q404)&amp;"."&amp;YEAR(Q404)&amp;": "&amp;IF(M404&gt;0,"+","")&amp;M404&amp;" "&amp;G404,"Проверьте корректировки: внесено "&amp;L404&amp;", нужно "&amp;I404&amp;" "&amp;G404))))</f>
        <v/>
      </c>
      <c r="O404" s="22" t="str">
        <f>IF(E404&lt;&gt;"ОК","",IF(SUMPRODUCT(MAX(($B$6:$B$1005=B404)*($Q$6:$Q$1005&lt;Q404)*($E$6:$E$1005="ОК")*$Q$6:$Q$1005))&gt;0,SUMPRODUCT(MAX(($B$6:$B$1005=B404)*($Q$6:$Q$1005&lt;Q404)*($E$6:$E$1005="ОК")*$Q$6:$Q$1005))+1,INT('Номенклатура'!$C$2)))</f>
        <v/>
      </c>
      <c r="P404" s="18" t="str">
        <f>IF(E404&lt;&gt;"ОК","",-(SUMIFS('Движения'!$F$6:$F$5005,'Движения'!$B$6:$B$5005,B404,'Движения'!$C$6:$C$5005,"Расход",'Движения'!$A$6:$A$5005,"&gt;="&amp;O404,'Движения'!$A$6:$A$5005,"&lt;"&amp;(Q404+1))+SUMIFS('Движения'!$F$6:$F$5005,'Движения'!$B$6:$B$5005,B404,'Движения'!$C$6:$C$5005,"Списание",'Движения'!$A$6:$A$5005,"&gt;="&amp;O404,'Движения'!$A$6:$A$5005,"&lt;"&amp;(Q404+1))))</f>
        <v/>
      </c>
      <c r="Q404" s="18" t="str">
        <f>IF(ISNUMBER(A404),INT(A404),0)</f>
        <v/>
      </c>
    </row>
    <row r="405" spans="1:17" x14ac:dyDescent="0.25">
      <c r="A405" s="16"/>
      <c r="B405" s="13"/>
      <c r="C405" s="14"/>
      <c r="D405" s="13"/>
      <c r="E405" s="15" t="str">
        <f>IF(COUNTA(A405:D405)=0,"",IF(NOT(ISNUMBER(A405)),"Укажите дату",IF(B405="","Укажите код",IF(NOT(AND(ISTEXT(B405),LEN(B405)&gt;0,LEN(B405)&lt;=30,ISNUMBER(FIND(LEFT(B405,1),"ABCDEFGHIJKLMNOPQRSTUVWXYZ")),SUMPRODUCT((MID(B405,{1,2,3,4,5,6,7,8,9,10,11,12,13,14,15,16,17,18,19,20,21,22,23,24,25,26,27,28,29,30},1)&lt;&gt;"")*ISERROR(FIND(MID(B405,{1,2,3,4,5,6,7,8,9,10,11,12,13,14,15,16,17,18,19,20,21,22,23,24,25,26,27,28,29,30},1),"ABCDEFGHIJKLMNOPQRSTUVWXYZ0123456789-_")))=0,ISERROR(VALUE(B405)))),"Недопустимый код: только латинские буквы A-Z в верхнем регистре, цифры, - и _; начало с буквы, до 30 символов (например MILK-001)",IF(SUMPRODUCT(--EXACT('Номенклатура'!$A$6:$A$205,B405))=0,"Код не найден",IF(SUMPRODUCT(--EXACT('Номенклатура'!$A$6:$A$205,B405))&gt;1,"Код повторяется в номенклатуре",IF(NOT(ISNUMBER(C405)),"Укажите фактическое количество",IF(C405&lt;0,"Факт не может быть меньше нуля",IF(NOT(ISNUMBER('Номенклатура'!$C$2)),"Укажите дату начала учёта",IF(Q405&lt;INT('Номенклатура'!$C$2),"Дата раньше начала учёта","ОК"))))))))))</f>
        <v/>
      </c>
      <c r="F405" s="15" t="str">
        <f>IF(E405&lt;&gt;"ОК","",INDEX('Номенклатура'!$B$6:$B$205,SUMPRODUCT(EXACT('Номенклатура'!$A$6:$A$205,B405)*(ROW('Номенклатура'!$A$6:$A$205)-5)))&amp;"")</f>
        <v/>
      </c>
      <c r="G405" s="17" t="str">
        <f>IF(E405&lt;&gt;"ОК","",INDEX('Номенклатура'!$D$6:$D$205,SUMPRODUCT(EXACT('Номенклатура'!$A$6:$A$205,B405)*(ROW('Номенклатура'!$A$6:$A$205)-5)))&amp;"")</f>
        <v/>
      </c>
      <c r="H405" s="18" t="str">
        <f>IF(E405&lt;&gt;"ОК","",ROUND(N(INDEX('Номенклатура'!$F$6:$F$205,SUMPRODUCT(EXACT('Номенклатура'!$A$6:$A$205,B405)*(ROW('Номенклатура'!$A$6:$A$205)-5))))+SUMIFS('Движения'!$F$6:$F$5005,'Движения'!$B$6:$B$5005,B405,'Движения'!$A$6:$A$5005,"&lt;"&amp;(Q405+1))-SUMIFS('Движения'!$F$6:$F$5005,'Движения'!$B$6:$B$5005,B405,'Движения'!$C$6:$C$5005,"Корректировка остатка",'Движения'!$A$6:$A$5005,"&gt;="&amp;Q405,'Движения'!$A$6:$A$5005,"&lt;"&amp;(Q405+1)),6))</f>
        <v/>
      </c>
      <c r="I405" s="18" t="str">
        <f>IF(E405&lt;&gt;"ОК","",ROUND(C405-H405,6))</f>
        <v/>
      </c>
      <c r="J405" s="21" t="str">
        <f>IF(E405&lt;&gt;"ОК","",IF(P405&gt;0,ABS(I405)/P405,"нет базы"))</f>
        <v/>
      </c>
      <c r="K405" s="17" t="str">
        <f>IF(E405&lt;&gt;"ОК","",IF(I405&lt;0,"Недостача",IF(I405&gt;0,"Излишек","Совпадает")))</f>
        <v/>
      </c>
      <c r="L405" s="18" t="str">
        <f>IF(E405&lt;&gt;"ОК","",ROUND(SUMIFS('Движения'!$F$6:$F$5005,'Движения'!$B$6:$B$5005,B405,'Движения'!$C$6:$C$5005,"Корректировка остатка",'Движения'!$A$6:$A$5005,"&gt;="&amp;Q405,'Движения'!$A$6:$A$5005,"&lt;"&amp;(Q405+1)),6))</f>
        <v/>
      </c>
      <c r="M405" s="18" t="str">
        <f>IF(E405&lt;&gt;"ОК","",ROUND(I405-L405,6))</f>
        <v/>
      </c>
      <c r="N405" s="15" t="str">
        <f>IF(E405&lt;&gt;"ОК","",IF(AND(I405=0,L405=0),"Корректировка не нужна",IF(M405=0,"Корректировка внесена",IF(L405=0,"Внесите корректировку на "&amp;DAY(Q405)&amp;"."&amp;MONTH(Q405)&amp;"."&amp;YEAR(Q405)&amp;": "&amp;IF(M405&gt;0,"+","")&amp;M405&amp;" "&amp;G405,"Проверьте корректировки: внесено "&amp;L405&amp;", нужно "&amp;I405&amp;" "&amp;G405))))</f>
        <v/>
      </c>
      <c r="O405" s="22" t="str">
        <f>IF(E405&lt;&gt;"ОК","",IF(SUMPRODUCT(MAX(($B$6:$B$1005=B405)*($Q$6:$Q$1005&lt;Q405)*($E$6:$E$1005="ОК")*$Q$6:$Q$1005))&gt;0,SUMPRODUCT(MAX(($B$6:$B$1005=B405)*($Q$6:$Q$1005&lt;Q405)*($E$6:$E$1005="ОК")*$Q$6:$Q$1005))+1,INT('Номенклатура'!$C$2)))</f>
        <v/>
      </c>
      <c r="P405" s="18" t="str">
        <f>IF(E405&lt;&gt;"ОК","",-(SUMIFS('Движения'!$F$6:$F$5005,'Движения'!$B$6:$B$5005,B405,'Движения'!$C$6:$C$5005,"Расход",'Движения'!$A$6:$A$5005,"&gt;="&amp;O405,'Движения'!$A$6:$A$5005,"&lt;"&amp;(Q405+1))+SUMIFS('Движения'!$F$6:$F$5005,'Движения'!$B$6:$B$5005,B405,'Движения'!$C$6:$C$5005,"Списание",'Движения'!$A$6:$A$5005,"&gt;="&amp;O405,'Движения'!$A$6:$A$5005,"&lt;"&amp;(Q405+1))))</f>
        <v/>
      </c>
      <c r="Q405" s="18" t="str">
        <f>IF(ISNUMBER(A405),INT(A405),0)</f>
        <v/>
      </c>
    </row>
    <row r="406" spans="1:17" x14ac:dyDescent="0.25">
      <c r="A406" s="16"/>
      <c r="B406" s="13"/>
      <c r="C406" s="14"/>
      <c r="D406" s="13"/>
      <c r="E406" s="15" t="str">
        <f>IF(COUNTA(A406:D406)=0,"",IF(NOT(ISNUMBER(A406)),"Укажите дату",IF(B406="","Укажите код",IF(NOT(AND(ISTEXT(B406),LEN(B406)&gt;0,LEN(B406)&lt;=30,ISNUMBER(FIND(LEFT(B406,1),"ABCDEFGHIJKLMNOPQRSTUVWXYZ")),SUMPRODUCT((MID(B406,{1,2,3,4,5,6,7,8,9,10,11,12,13,14,15,16,17,18,19,20,21,22,23,24,25,26,27,28,29,30},1)&lt;&gt;"")*ISERROR(FIND(MID(B406,{1,2,3,4,5,6,7,8,9,10,11,12,13,14,15,16,17,18,19,20,21,22,23,24,25,26,27,28,29,30},1),"ABCDEFGHIJKLMNOPQRSTUVWXYZ0123456789-_")))=0,ISERROR(VALUE(B406)))),"Недопустимый код: только латинские буквы A-Z в верхнем регистре, цифры, - и _; начало с буквы, до 30 символов (например MILK-001)",IF(SUMPRODUCT(--EXACT('Номенклатура'!$A$6:$A$205,B406))=0,"Код не найден",IF(SUMPRODUCT(--EXACT('Номенклатура'!$A$6:$A$205,B406))&gt;1,"Код повторяется в номенклатуре",IF(NOT(ISNUMBER(C406)),"Укажите фактическое количество",IF(C406&lt;0,"Факт не может быть меньше нуля",IF(NOT(ISNUMBER('Номенклатура'!$C$2)),"Укажите дату начала учёта",IF(Q406&lt;INT('Номенклатура'!$C$2),"Дата раньше начала учёта","ОК"))))))))))</f>
        <v/>
      </c>
      <c r="F406" s="15" t="str">
        <f>IF(E406&lt;&gt;"ОК","",INDEX('Номенклатура'!$B$6:$B$205,SUMPRODUCT(EXACT('Номенклатура'!$A$6:$A$205,B406)*(ROW('Номенклатура'!$A$6:$A$205)-5)))&amp;"")</f>
        <v/>
      </c>
      <c r="G406" s="17" t="str">
        <f>IF(E406&lt;&gt;"ОК","",INDEX('Номенклатура'!$D$6:$D$205,SUMPRODUCT(EXACT('Номенклатура'!$A$6:$A$205,B406)*(ROW('Номенклатура'!$A$6:$A$205)-5)))&amp;"")</f>
        <v/>
      </c>
      <c r="H406" s="18" t="str">
        <f>IF(E406&lt;&gt;"ОК","",ROUND(N(INDEX('Номенклатура'!$F$6:$F$205,SUMPRODUCT(EXACT('Номенклатура'!$A$6:$A$205,B406)*(ROW('Номенклатура'!$A$6:$A$205)-5))))+SUMIFS('Движения'!$F$6:$F$5005,'Движения'!$B$6:$B$5005,B406,'Движения'!$A$6:$A$5005,"&lt;"&amp;(Q406+1))-SUMIFS('Движения'!$F$6:$F$5005,'Движения'!$B$6:$B$5005,B406,'Движения'!$C$6:$C$5005,"Корректировка остатка",'Движения'!$A$6:$A$5005,"&gt;="&amp;Q406,'Движения'!$A$6:$A$5005,"&lt;"&amp;(Q406+1)),6))</f>
        <v/>
      </c>
      <c r="I406" s="18" t="str">
        <f>IF(E406&lt;&gt;"ОК","",ROUND(C406-H406,6))</f>
        <v/>
      </c>
      <c r="J406" s="21" t="str">
        <f>IF(E406&lt;&gt;"ОК","",IF(P406&gt;0,ABS(I406)/P406,"нет базы"))</f>
        <v/>
      </c>
      <c r="K406" s="17" t="str">
        <f>IF(E406&lt;&gt;"ОК","",IF(I406&lt;0,"Недостача",IF(I406&gt;0,"Излишек","Совпадает")))</f>
        <v/>
      </c>
      <c r="L406" s="18" t="str">
        <f>IF(E406&lt;&gt;"ОК","",ROUND(SUMIFS('Движения'!$F$6:$F$5005,'Движения'!$B$6:$B$5005,B406,'Движения'!$C$6:$C$5005,"Корректировка остатка",'Движения'!$A$6:$A$5005,"&gt;="&amp;Q406,'Движения'!$A$6:$A$5005,"&lt;"&amp;(Q406+1)),6))</f>
        <v/>
      </c>
      <c r="M406" s="18" t="str">
        <f>IF(E406&lt;&gt;"ОК","",ROUND(I406-L406,6))</f>
        <v/>
      </c>
      <c r="N406" s="15" t="str">
        <f>IF(E406&lt;&gt;"ОК","",IF(AND(I406=0,L406=0),"Корректировка не нужна",IF(M406=0,"Корректировка внесена",IF(L406=0,"Внесите корректировку на "&amp;DAY(Q406)&amp;"."&amp;MONTH(Q406)&amp;"."&amp;YEAR(Q406)&amp;": "&amp;IF(M406&gt;0,"+","")&amp;M406&amp;" "&amp;G406,"Проверьте корректировки: внесено "&amp;L406&amp;", нужно "&amp;I406&amp;" "&amp;G406))))</f>
        <v/>
      </c>
      <c r="O406" s="22" t="str">
        <f>IF(E406&lt;&gt;"ОК","",IF(SUMPRODUCT(MAX(($B$6:$B$1005=B406)*($Q$6:$Q$1005&lt;Q406)*($E$6:$E$1005="ОК")*$Q$6:$Q$1005))&gt;0,SUMPRODUCT(MAX(($B$6:$B$1005=B406)*($Q$6:$Q$1005&lt;Q406)*($E$6:$E$1005="ОК")*$Q$6:$Q$1005))+1,INT('Номенклатура'!$C$2)))</f>
        <v/>
      </c>
      <c r="P406" s="18" t="str">
        <f>IF(E406&lt;&gt;"ОК","",-(SUMIFS('Движения'!$F$6:$F$5005,'Движения'!$B$6:$B$5005,B406,'Движения'!$C$6:$C$5005,"Расход",'Движения'!$A$6:$A$5005,"&gt;="&amp;O406,'Движения'!$A$6:$A$5005,"&lt;"&amp;(Q406+1))+SUMIFS('Движения'!$F$6:$F$5005,'Движения'!$B$6:$B$5005,B406,'Движения'!$C$6:$C$5005,"Списание",'Движения'!$A$6:$A$5005,"&gt;="&amp;O406,'Движения'!$A$6:$A$5005,"&lt;"&amp;(Q406+1))))</f>
        <v/>
      </c>
      <c r="Q406" s="18" t="str">
        <f>IF(ISNUMBER(A406),INT(A406),0)</f>
        <v/>
      </c>
    </row>
    <row r="407" spans="1:17" x14ac:dyDescent="0.25">
      <c r="A407" s="16"/>
      <c r="B407" s="13"/>
      <c r="C407" s="14"/>
      <c r="D407" s="13"/>
      <c r="E407" s="15" t="str">
        <f>IF(COUNTA(A407:D407)=0,"",IF(NOT(ISNUMBER(A407)),"Укажите дату",IF(B407="","Укажите код",IF(NOT(AND(ISTEXT(B407),LEN(B407)&gt;0,LEN(B407)&lt;=30,ISNUMBER(FIND(LEFT(B407,1),"ABCDEFGHIJKLMNOPQRSTUVWXYZ")),SUMPRODUCT((MID(B407,{1,2,3,4,5,6,7,8,9,10,11,12,13,14,15,16,17,18,19,20,21,22,23,24,25,26,27,28,29,30},1)&lt;&gt;"")*ISERROR(FIND(MID(B407,{1,2,3,4,5,6,7,8,9,10,11,12,13,14,15,16,17,18,19,20,21,22,23,24,25,26,27,28,29,30},1),"ABCDEFGHIJKLMNOPQRSTUVWXYZ0123456789-_")))=0,ISERROR(VALUE(B407)))),"Недопустимый код: только латинские буквы A-Z в верхнем регистре, цифры, - и _; начало с буквы, до 30 символов (например MILK-001)",IF(SUMPRODUCT(--EXACT('Номенклатура'!$A$6:$A$205,B407))=0,"Код не найден",IF(SUMPRODUCT(--EXACT('Номенклатура'!$A$6:$A$205,B407))&gt;1,"Код повторяется в номенклатуре",IF(NOT(ISNUMBER(C407)),"Укажите фактическое количество",IF(C407&lt;0,"Факт не может быть меньше нуля",IF(NOT(ISNUMBER('Номенклатура'!$C$2)),"Укажите дату начала учёта",IF(Q407&lt;INT('Номенклатура'!$C$2),"Дата раньше начала учёта","ОК"))))))))))</f>
        <v/>
      </c>
      <c r="F407" s="15" t="str">
        <f>IF(E407&lt;&gt;"ОК","",INDEX('Номенклатура'!$B$6:$B$205,SUMPRODUCT(EXACT('Номенклатура'!$A$6:$A$205,B407)*(ROW('Номенклатура'!$A$6:$A$205)-5)))&amp;"")</f>
        <v/>
      </c>
      <c r="G407" s="17" t="str">
        <f>IF(E407&lt;&gt;"ОК","",INDEX('Номенклатура'!$D$6:$D$205,SUMPRODUCT(EXACT('Номенклатура'!$A$6:$A$205,B407)*(ROW('Номенклатура'!$A$6:$A$205)-5)))&amp;"")</f>
        <v/>
      </c>
      <c r="H407" s="18" t="str">
        <f>IF(E407&lt;&gt;"ОК","",ROUND(N(INDEX('Номенклатура'!$F$6:$F$205,SUMPRODUCT(EXACT('Номенклатура'!$A$6:$A$205,B407)*(ROW('Номенклатура'!$A$6:$A$205)-5))))+SUMIFS('Движения'!$F$6:$F$5005,'Движения'!$B$6:$B$5005,B407,'Движения'!$A$6:$A$5005,"&lt;"&amp;(Q407+1))-SUMIFS('Движения'!$F$6:$F$5005,'Движения'!$B$6:$B$5005,B407,'Движения'!$C$6:$C$5005,"Корректировка остатка",'Движения'!$A$6:$A$5005,"&gt;="&amp;Q407,'Движения'!$A$6:$A$5005,"&lt;"&amp;(Q407+1)),6))</f>
        <v/>
      </c>
      <c r="I407" s="18" t="str">
        <f>IF(E407&lt;&gt;"ОК","",ROUND(C407-H407,6))</f>
        <v/>
      </c>
      <c r="J407" s="21" t="str">
        <f>IF(E407&lt;&gt;"ОК","",IF(P407&gt;0,ABS(I407)/P407,"нет базы"))</f>
        <v/>
      </c>
      <c r="K407" s="17" t="str">
        <f>IF(E407&lt;&gt;"ОК","",IF(I407&lt;0,"Недостача",IF(I407&gt;0,"Излишек","Совпадает")))</f>
        <v/>
      </c>
      <c r="L407" s="18" t="str">
        <f>IF(E407&lt;&gt;"ОК","",ROUND(SUMIFS('Движения'!$F$6:$F$5005,'Движения'!$B$6:$B$5005,B407,'Движения'!$C$6:$C$5005,"Корректировка остатка",'Движения'!$A$6:$A$5005,"&gt;="&amp;Q407,'Движения'!$A$6:$A$5005,"&lt;"&amp;(Q407+1)),6))</f>
        <v/>
      </c>
      <c r="M407" s="18" t="str">
        <f>IF(E407&lt;&gt;"ОК","",ROUND(I407-L407,6))</f>
        <v/>
      </c>
      <c r="N407" s="15" t="str">
        <f>IF(E407&lt;&gt;"ОК","",IF(AND(I407=0,L407=0),"Корректировка не нужна",IF(M407=0,"Корректировка внесена",IF(L407=0,"Внесите корректировку на "&amp;DAY(Q407)&amp;"."&amp;MONTH(Q407)&amp;"."&amp;YEAR(Q407)&amp;": "&amp;IF(M407&gt;0,"+","")&amp;M407&amp;" "&amp;G407,"Проверьте корректировки: внесено "&amp;L407&amp;", нужно "&amp;I407&amp;" "&amp;G407))))</f>
        <v/>
      </c>
      <c r="O407" s="22" t="str">
        <f>IF(E407&lt;&gt;"ОК","",IF(SUMPRODUCT(MAX(($B$6:$B$1005=B407)*($Q$6:$Q$1005&lt;Q407)*($E$6:$E$1005="ОК")*$Q$6:$Q$1005))&gt;0,SUMPRODUCT(MAX(($B$6:$B$1005=B407)*($Q$6:$Q$1005&lt;Q407)*($E$6:$E$1005="ОК")*$Q$6:$Q$1005))+1,INT('Номенклатура'!$C$2)))</f>
        <v/>
      </c>
      <c r="P407" s="18" t="str">
        <f>IF(E407&lt;&gt;"ОК","",-(SUMIFS('Движения'!$F$6:$F$5005,'Движения'!$B$6:$B$5005,B407,'Движения'!$C$6:$C$5005,"Расход",'Движения'!$A$6:$A$5005,"&gt;="&amp;O407,'Движения'!$A$6:$A$5005,"&lt;"&amp;(Q407+1))+SUMIFS('Движения'!$F$6:$F$5005,'Движения'!$B$6:$B$5005,B407,'Движения'!$C$6:$C$5005,"Списание",'Движения'!$A$6:$A$5005,"&gt;="&amp;O407,'Движения'!$A$6:$A$5005,"&lt;"&amp;(Q407+1))))</f>
        <v/>
      </c>
      <c r="Q407" s="18" t="str">
        <f>IF(ISNUMBER(A407),INT(A407),0)</f>
        <v/>
      </c>
    </row>
    <row r="408" spans="1:17" x14ac:dyDescent="0.25">
      <c r="A408" s="16"/>
      <c r="B408" s="13"/>
      <c r="C408" s="14"/>
      <c r="D408" s="13"/>
      <c r="E408" s="15" t="str">
        <f>IF(COUNTA(A408:D408)=0,"",IF(NOT(ISNUMBER(A408)),"Укажите дату",IF(B408="","Укажите код",IF(NOT(AND(ISTEXT(B408),LEN(B408)&gt;0,LEN(B408)&lt;=30,ISNUMBER(FIND(LEFT(B408,1),"ABCDEFGHIJKLMNOPQRSTUVWXYZ")),SUMPRODUCT((MID(B408,{1,2,3,4,5,6,7,8,9,10,11,12,13,14,15,16,17,18,19,20,21,22,23,24,25,26,27,28,29,30},1)&lt;&gt;"")*ISERROR(FIND(MID(B408,{1,2,3,4,5,6,7,8,9,10,11,12,13,14,15,16,17,18,19,20,21,22,23,24,25,26,27,28,29,30},1),"ABCDEFGHIJKLMNOPQRSTUVWXYZ0123456789-_")))=0,ISERROR(VALUE(B408)))),"Недопустимый код: только латинские буквы A-Z в верхнем регистре, цифры, - и _; начало с буквы, до 30 символов (например MILK-001)",IF(SUMPRODUCT(--EXACT('Номенклатура'!$A$6:$A$205,B408))=0,"Код не найден",IF(SUMPRODUCT(--EXACT('Номенклатура'!$A$6:$A$205,B408))&gt;1,"Код повторяется в номенклатуре",IF(NOT(ISNUMBER(C408)),"Укажите фактическое количество",IF(C408&lt;0,"Факт не может быть меньше нуля",IF(NOT(ISNUMBER('Номенклатура'!$C$2)),"Укажите дату начала учёта",IF(Q408&lt;INT('Номенклатура'!$C$2),"Дата раньше начала учёта","ОК"))))))))))</f>
        <v/>
      </c>
      <c r="F408" s="15" t="str">
        <f>IF(E408&lt;&gt;"ОК","",INDEX('Номенклатура'!$B$6:$B$205,SUMPRODUCT(EXACT('Номенклатура'!$A$6:$A$205,B408)*(ROW('Номенклатура'!$A$6:$A$205)-5)))&amp;"")</f>
        <v/>
      </c>
      <c r="G408" s="17" t="str">
        <f>IF(E408&lt;&gt;"ОК","",INDEX('Номенклатура'!$D$6:$D$205,SUMPRODUCT(EXACT('Номенклатура'!$A$6:$A$205,B408)*(ROW('Номенклатура'!$A$6:$A$205)-5)))&amp;"")</f>
        <v/>
      </c>
      <c r="H408" s="18" t="str">
        <f>IF(E408&lt;&gt;"ОК","",ROUND(N(INDEX('Номенклатура'!$F$6:$F$205,SUMPRODUCT(EXACT('Номенклатура'!$A$6:$A$205,B408)*(ROW('Номенклатура'!$A$6:$A$205)-5))))+SUMIFS('Движения'!$F$6:$F$5005,'Движения'!$B$6:$B$5005,B408,'Движения'!$A$6:$A$5005,"&lt;"&amp;(Q408+1))-SUMIFS('Движения'!$F$6:$F$5005,'Движения'!$B$6:$B$5005,B408,'Движения'!$C$6:$C$5005,"Корректировка остатка",'Движения'!$A$6:$A$5005,"&gt;="&amp;Q408,'Движения'!$A$6:$A$5005,"&lt;"&amp;(Q408+1)),6))</f>
        <v/>
      </c>
      <c r="I408" s="18" t="str">
        <f>IF(E408&lt;&gt;"ОК","",ROUND(C408-H408,6))</f>
        <v/>
      </c>
      <c r="J408" s="21" t="str">
        <f>IF(E408&lt;&gt;"ОК","",IF(P408&gt;0,ABS(I408)/P408,"нет базы"))</f>
        <v/>
      </c>
      <c r="K408" s="17" t="str">
        <f>IF(E408&lt;&gt;"ОК","",IF(I408&lt;0,"Недостача",IF(I408&gt;0,"Излишек","Совпадает")))</f>
        <v/>
      </c>
      <c r="L408" s="18" t="str">
        <f>IF(E408&lt;&gt;"ОК","",ROUND(SUMIFS('Движения'!$F$6:$F$5005,'Движения'!$B$6:$B$5005,B408,'Движения'!$C$6:$C$5005,"Корректировка остатка",'Движения'!$A$6:$A$5005,"&gt;="&amp;Q408,'Движения'!$A$6:$A$5005,"&lt;"&amp;(Q408+1)),6))</f>
        <v/>
      </c>
      <c r="M408" s="18" t="str">
        <f>IF(E408&lt;&gt;"ОК","",ROUND(I408-L408,6))</f>
        <v/>
      </c>
      <c r="N408" s="15" t="str">
        <f>IF(E408&lt;&gt;"ОК","",IF(AND(I408=0,L408=0),"Корректировка не нужна",IF(M408=0,"Корректировка внесена",IF(L408=0,"Внесите корректировку на "&amp;DAY(Q408)&amp;"."&amp;MONTH(Q408)&amp;"."&amp;YEAR(Q408)&amp;": "&amp;IF(M408&gt;0,"+","")&amp;M408&amp;" "&amp;G408,"Проверьте корректировки: внесено "&amp;L408&amp;", нужно "&amp;I408&amp;" "&amp;G408))))</f>
        <v/>
      </c>
      <c r="O408" s="22" t="str">
        <f>IF(E408&lt;&gt;"ОК","",IF(SUMPRODUCT(MAX(($B$6:$B$1005=B408)*($Q$6:$Q$1005&lt;Q408)*($E$6:$E$1005="ОК")*$Q$6:$Q$1005))&gt;0,SUMPRODUCT(MAX(($B$6:$B$1005=B408)*($Q$6:$Q$1005&lt;Q408)*($E$6:$E$1005="ОК")*$Q$6:$Q$1005))+1,INT('Номенклатура'!$C$2)))</f>
        <v/>
      </c>
      <c r="P408" s="18" t="str">
        <f>IF(E408&lt;&gt;"ОК","",-(SUMIFS('Движения'!$F$6:$F$5005,'Движения'!$B$6:$B$5005,B408,'Движения'!$C$6:$C$5005,"Расход",'Движения'!$A$6:$A$5005,"&gt;="&amp;O408,'Движения'!$A$6:$A$5005,"&lt;"&amp;(Q408+1))+SUMIFS('Движения'!$F$6:$F$5005,'Движения'!$B$6:$B$5005,B408,'Движения'!$C$6:$C$5005,"Списание",'Движения'!$A$6:$A$5005,"&gt;="&amp;O408,'Движения'!$A$6:$A$5005,"&lt;"&amp;(Q408+1))))</f>
        <v/>
      </c>
      <c r="Q408" s="18" t="str">
        <f>IF(ISNUMBER(A408),INT(A408),0)</f>
        <v/>
      </c>
    </row>
    <row r="409" spans="1:17" x14ac:dyDescent="0.25">
      <c r="A409" s="16"/>
      <c r="B409" s="13"/>
      <c r="C409" s="14"/>
      <c r="D409" s="13"/>
      <c r="E409" s="15" t="str">
        <f>IF(COUNTA(A409:D409)=0,"",IF(NOT(ISNUMBER(A409)),"Укажите дату",IF(B409="","Укажите код",IF(NOT(AND(ISTEXT(B409),LEN(B409)&gt;0,LEN(B409)&lt;=30,ISNUMBER(FIND(LEFT(B409,1),"ABCDEFGHIJKLMNOPQRSTUVWXYZ")),SUMPRODUCT((MID(B409,{1,2,3,4,5,6,7,8,9,10,11,12,13,14,15,16,17,18,19,20,21,22,23,24,25,26,27,28,29,30},1)&lt;&gt;"")*ISERROR(FIND(MID(B409,{1,2,3,4,5,6,7,8,9,10,11,12,13,14,15,16,17,18,19,20,21,22,23,24,25,26,27,28,29,30},1),"ABCDEFGHIJKLMNOPQRSTUVWXYZ0123456789-_")))=0,ISERROR(VALUE(B409)))),"Недопустимый код: только латинские буквы A-Z в верхнем регистре, цифры, - и _; начало с буквы, до 30 символов (например MILK-001)",IF(SUMPRODUCT(--EXACT('Номенклатура'!$A$6:$A$205,B409))=0,"Код не найден",IF(SUMPRODUCT(--EXACT('Номенклатура'!$A$6:$A$205,B409))&gt;1,"Код повторяется в номенклатуре",IF(NOT(ISNUMBER(C409)),"Укажите фактическое количество",IF(C409&lt;0,"Факт не может быть меньше нуля",IF(NOT(ISNUMBER('Номенклатура'!$C$2)),"Укажите дату начала учёта",IF(Q409&lt;INT('Номенклатура'!$C$2),"Дата раньше начала учёта","ОК"))))))))))</f>
        <v/>
      </c>
      <c r="F409" s="15" t="str">
        <f>IF(E409&lt;&gt;"ОК","",INDEX('Номенклатура'!$B$6:$B$205,SUMPRODUCT(EXACT('Номенклатура'!$A$6:$A$205,B409)*(ROW('Номенклатура'!$A$6:$A$205)-5)))&amp;"")</f>
        <v/>
      </c>
      <c r="G409" s="17" t="str">
        <f>IF(E409&lt;&gt;"ОК","",INDEX('Номенклатура'!$D$6:$D$205,SUMPRODUCT(EXACT('Номенклатура'!$A$6:$A$205,B409)*(ROW('Номенклатура'!$A$6:$A$205)-5)))&amp;"")</f>
        <v/>
      </c>
      <c r="H409" s="18" t="str">
        <f>IF(E409&lt;&gt;"ОК","",ROUND(N(INDEX('Номенклатура'!$F$6:$F$205,SUMPRODUCT(EXACT('Номенклатура'!$A$6:$A$205,B409)*(ROW('Номенклатура'!$A$6:$A$205)-5))))+SUMIFS('Движения'!$F$6:$F$5005,'Движения'!$B$6:$B$5005,B409,'Движения'!$A$6:$A$5005,"&lt;"&amp;(Q409+1))-SUMIFS('Движения'!$F$6:$F$5005,'Движения'!$B$6:$B$5005,B409,'Движения'!$C$6:$C$5005,"Корректировка остатка",'Движения'!$A$6:$A$5005,"&gt;="&amp;Q409,'Движения'!$A$6:$A$5005,"&lt;"&amp;(Q409+1)),6))</f>
        <v/>
      </c>
      <c r="I409" s="18" t="str">
        <f>IF(E409&lt;&gt;"ОК","",ROUND(C409-H409,6))</f>
        <v/>
      </c>
      <c r="J409" s="21" t="str">
        <f>IF(E409&lt;&gt;"ОК","",IF(P409&gt;0,ABS(I409)/P409,"нет базы"))</f>
        <v/>
      </c>
      <c r="K409" s="17" t="str">
        <f>IF(E409&lt;&gt;"ОК","",IF(I409&lt;0,"Недостача",IF(I409&gt;0,"Излишек","Совпадает")))</f>
        <v/>
      </c>
      <c r="L409" s="18" t="str">
        <f>IF(E409&lt;&gt;"ОК","",ROUND(SUMIFS('Движения'!$F$6:$F$5005,'Движения'!$B$6:$B$5005,B409,'Движения'!$C$6:$C$5005,"Корректировка остатка",'Движения'!$A$6:$A$5005,"&gt;="&amp;Q409,'Движения'!$A$6:$A$5005,"&lt;"&amp;(Q409+1)),6))</f>
        <v/>
      </c>
      <c r="M409" s="18" t="str">
        <f>IF(E409&lt;&gt;"ОК","",ROUND(I409-L409,6))</f>
        <v/>
      </c>
      <c r="N409" s="15" t="str">
        <f>IF(E409&lt;&gt;"ОК","",IF(AND(I409=0,L409=0),"Корректировка не нужна",IF(M409=0,"Корректировка внесена",IF(L409=0,"Внесите корректировку на "&amp;DAY(Q409)&amp;"."&amp;MONTH(Q409)&amp;"."&amp;YEAR(Q409)&amp;": "&amp;IF(M409&gt;0,"+","")&amp;M409&amp;" "&amp;G409,"Проверьте корректировки: внесено "&amp;L409&amp;", нужно "&amp;I409&amp;" "&amp;G409))))</f>
        <v/>
      </c>
      <c r="O409" s="22" t="str">
        <f>IF(E409&lt;&gt;"ОК","",IF(SUMPRODUCT(MAX(($B$6:$B$1005=B409)*($Q$6:$Q$1005&lt;Q409)*($E$6:$E$1005="ОК")*$Q$6:$Q$1005))&gt;0,SUMPRODUCT(MAX(($B$6:$B$1005=B409)*($Q$6:$Q$1005&lt;Q409)*($E$6:$E$1005="ОК")*$Q$6:$Q$1005))+1,INT('Номенклатура'!$C$2)))</f>
        <v/>
      </c>
      <c r="P409" s="18" t="str">
        <f>IF(E409&lt;&gt;"ОК","",-(SUMIFS('Движения'!$F$6:$F$5005,'Движения'!$B$6:$B$5005,B409,'Движения'!$C$6:$C$5005,"Расход",'Движения'!$A$6:$A$5005,"&gt;="&amp;O409,'Движения'!$A$6:$A$5005,"&lt;"&amp;(Q409+1))+SUMIFS('Движения'!$F$6:$F$5005,'Движения'!$B$6:$B$5005,B409,'Движения'!$C$6:$C$5005,"Списание",'Движения'!$A$6:$A$5005,"&gt;="&amp;O409,'Движения'!$A$6:$A$5005,"&lt;"&amp;(Q409+1))))</f>
        <v/>
      </c>
      <c r="Q409" s="18" t="str">
        <f>IF(ISNUMBER(A409),INT(A409),0)</f>
        <v/>
      </c>
    </row>
    <row r="410" spans="1:17" x14ac:dyDescent="0.25">
      <c r="A410" s="16"/>
      <c r="B410" s="13"/>
      <c r="C410" s="14"/>
      <c r="D410" s="13"/>
      <c r="E410" s="15" t="str">
        <f>IF(COUNTA(A410:D410)=0,"",IF(NOT(ISNUMBER(A410)),"Укажите дату",IF(B410="","Укажите код",IF(NOT(AND(ISTEXT(B410),LEN(B410)&gt;0,LEN(B410)&lt;=30,ISNUMBER(FIND(LEFT(B410,1),"ABCDEFGHIJKLMNOPQRSTUVWXYZ")),SUMPRODUCT((MID(B410,{1,2,3,4,5,6,7,8,9,10,11,12,13,14,15,16,17,18,19,20,21,22,23,24,25,26,27,28,29,30},1)&lt;&gt;"")*ISERROR(FIND(MID(B410,{1,2,3,4,5,6,7,8,9,10,11,12,13,14,15,16,17,18,19,20,21,22,23,24,25,26,27,28,29,30},1),"ABCDEFGHIJKLMNOPQRSTUVWXYZ0123456789-_")))=0,ISERROR(VALUE(B410)))),"Недопустимый код: только латинские буквы A-Z в верхнем регистре, цифры, - и _; начало с буквы, до 30 символов (например MILK-001)",IF(SUMPRODUCT(--EXACT('Номенклатура'!$A$6:$A$205,B410))=0,"Код не найден",IF(SUMPRODUCT(--EXACT('Номенклатура'!$A$6:$A$205,B410))&gt;1,"Код повторяется в номенклатуре",IF(NOT(ISNUMBER(C410)),"Укажите фактическое количество",IF(C410&lt;0,"Факт не может быть меньше нуля",IF(NOT(ISNUMBER('Номенклатура'!$C$2)),"Укажите дату начала учёта",IF(Q410&lt;INT('Номенклатура'!$C$2),"Дата раньше начала учёта","ОК"))))))))))</f>
        <v/>
      </c>
      <c r="F410" s="15" t="str">
        <f>IF(E410&lt;&gt;"ОК","",INDEX('Номенклатура'!$B$6:$B$205,SUMPRODUCT(EXACT('Номенклатура'!$A$6:$A$205,B410)*(ROW('Номенклатура'!$A$6:$A$205)-5)))&amp;"")</f>
        <v/>
      </c>
      <c r="G410" s="17" t="str">
        <f>IF(E410&lt;&gt;"ОК","",INDEX('Номенклатура'!$D$6:$D$205,SUMPRODUCT(EXACT('Номенклатура'!$A$6:$A$205,B410)*(ROW('Номенклатура'!$A$6:$A$205)-5)))&amp;"")</f>
        <v/>
      </c>
      <c r="H410" s="18" t="str">
        <f>IF(E410&lt;&gt;"ОК","",ROUND(N(INDEX('Номенклатура'!$F$6:$F$205,SUMPRODUCT(EXACT('Номенклатура'!$A$6:$A$205,B410)*(ROW('Номенклатура'!$A$6:$A$205)-5))))+SUMIFS('Движения'!$F$6:$F$5005,'Движения'!$B$6:$B$5005,B410,'Движения'!$A$6:$A$5005,"&lt;"&amp;(Q410+1))-SUMIFS('Движения'!$F$6:$F$5005,'Движения'!$B$6:$B$5005,B410,'Движения'!$C$6:$C$5005,"Корректировка остатка",'Движения'!$A$6:$A$5005,"&gt;="&amp;Q410,'Движения'!$A$6:$A$5005,"&lt;"&amp;(Q410+1)),6))</f>
        <v/>
      </c>
      <c r="I410" s="18" t="str">
        <f>IF(E410&lt;&gt;"ОК","",ROUND(C410-H410,6))</f>
        <v/>
      </c>
      <c r="J410" s="21" t="str">
        <f>IF(E410&lt;&gt;"ОК","",IF(P410&gt;0,ABS(I410)/P410,"нет базы"))</f>
        <v/>
      </c>
      <c r="K410" s="17" t="str">
        <f>IF(E410&lt;&gt;"ОК","",IF(I410&lt;0,"Недостача",IF(I410&gt;0,"Излишек","Совпадает")))</f>
        <v/>
      </c>
      <c r="L410" s="18" t="str">
        <f>IF(E410&lt;&gt;"ОК","",ROUND(SUMIFS('Движения'!$F$6:$F$5005,'Движения'!$B$6:$B$5005,B410,'Движения'!$C$6:$C$5005,"Корректировка остатка",'Движения'!$A$6:$A$5005,"&gt;="&amp;Q410,'Движения'!$A$6:$A$5005,"&lt;"&amp;(Q410+1)),6))</f>
        <v/>
      </c>
      <c r="M410" s="18" t="str">
        <f>IF(E410&lt;&gt;"ОК","",ROUND(I410-L410,6))</f>
        <v/>
      </c>
      <c r="N410" s="15" t="str">
        <f>IF(E410&lt;&gt;"ОК","",IF(AND(I410=0,L410=0),"Корректировка не нужна",IF(M410=0,"Корректировка внесена",IF(L410=0,"Внесите корректировку на "&amp;DAY(Q410)&amp;"."&amp;MONTH(Q410)&amp;"."&amp;YEAR(Q410)&amp;": "&amp;IF(M410&gt;0,"+","")&amp;M410&amp;" "&amp;G410,"Проверьте корректировки: внесено "&amp;L410&amp;", нужно "&amp;I410&amp;" "&amp;G410))))</f>
        <v/>
      </c>
      <c r="O410" s="22" t="str">
        <f>IF(E410&lt;&gt;"ОК","",IF(SUMPRODUCT(MAX(($B$6:$B$1005=B410)*($Q$6:$Q$1005&lt;Q410)*($E$6:$E$1005="ОК")*$Q$6:$Q$1005))&gt;0,SUMPRODUCT(MAX(($B$6:$B$1005=B410)*($Q$6:$Q$1005&lt;Q410)*($E$6:$E$1005="ОК")*$Q$6:$Q$1005))+1,INT('Номенклатура'!$C$2)))</f>
        <v/>
      </c>
      <c r="P410" s="18" t="str">
        <f>IF(E410&lt;&gt;"ОК","",-(SUMIFS('Движения'!$F$6:$F$5005,'Движения'!$B$6:$B$5005,B410,'Движения'!$C$6:$C$5005,"Расход",'Движения'!$A$6:$A$5005,"&gt;="&amp;O410,'Движения'!$A$6:$A$5005,"&lt;"&amp;(Q410+1))+SUMIFS('Движения'!$F$6:$F$5005,'Движения'!$B$6:$B$5005,B410,'Движения'!$C$6:$C$5005,"Списание",'Движения'!$A$6:$A$5005,"&gt;="&amp;O410,'Движения'!$A$6:$A$5005,"&lt;"&amp;(Q410+1))))</f>
        <v/>
      </c>
      <c r="Q410" s="18" t="str">
        <f>IF(ISNUMBER(A410),INT(A410),0)</f>
        <v/>
      </c>
    </row>
    <row r="411" spans="1:17" x14ac:dyDescent="0.25">
      <c r="A411" s="16"/>
      <c r="B411" s="13"/>
      <c r="C411" s="14"/>
      <c r="D411" s="13"/>
      <c r="E411" s="15" t="str">
        <f>IF(COUNTA(A411:D411)=0,"",IF(NOT(ISNUMBER(A411)),"Укажите дату",IF(B411="","Укажите код",IF(NOT(AND(ISTEXT(B411),LEN(B411)&gt;0,LEN(B411)&lt;=30,ISNUMBER(FIND(LEFT(B411,1),"ABCDEFGHIJKLMNOPQRSTUVWXYZ")),SUMPRODUCT((MID(B411,{1,2,3,4,5,6,7,8,9,10,11,12,13,14,15,16,17,18,19,20,21,22,23,24,25,26,27,28,29,30},1)&lt;&gt;"")*ISERROR(FIND(MID(B411,{1,2,3,4,5,6,7,8,9,10,11,12,13,14,15,16,17,18,19,20,21,22,23,24,25,26,27,28,29,30},1),"ABCDEFGHIJKLMNOPQRSTUVWXYZ0123456789-_")))=0,ISERROR(VALUE(B411)))),"Недопустимый код: только латинские буквы A-Z в верхнем регистре, цифры, - и _; начало с буквы, до 30 символов (например MILK-001)",IF(SUMPRODUCT(--EXACT('Номенклатура'!$A$6:$A$205,B411))=0,"Код не найден",IF(SUMPRODUCT(--EXACT('Номенклатура'!$A$6:$A$205,B411))&gt;1,"Код повторяется в номенклатуре",IF(NOT(ISNUMBER(C411)),"Укажите фактическое количество",IF(C411&lt;0,"Факт не может быть меньше нуля",IF(NOT(ISNUMBER('Номенклатура'!$C$2)),"Укажите дату начала учёта",IF(Q411&lt;INT('Номенклатура'!$C$2),"Дата раньше начала учёта","ОК"))))))))))</f>
        <v/>
      </c>
      <c r="F411" s="15" t="str">
        <f>IF(E411&lt;&gt;"ОК","",INDEX('Номенклатура'!$B$6:$B$205,SUMPRODUCT(EXACT('Номенклатура'!$A$6:$A$205,B411)*(ROW('Номенклатура'!$A$6:$A$205)-5)))&amp;"")</f>
        <v/>
      </c>
      <c r="G411" s="17" t="str">
        <f>IF(E411&lt;&gt;"ОК","",INDEX('Номенклатура'!$D$6:$D$205,SUMPRODUCT(EXACT('Номенклатура'!$A$6:$A$205,B411)*(ROW('Номенклатура'!$A$6:$A$205)-5)))&amp;"")</f>
        <v/>
      </c>
      <c r="H411" s="18" t="str">
        <f>IF(E411&lt;&gt;"ОК","",ROUND(N(INDEX('Номенклатура'!$F$6:$F$205,SUMPRODUCT(EXACT('Номенклатура'!$A$6:$A$205,B411)*(ROW('Номенклатура'!$A$6:$A$205)-5))))+SUMIFS('Движения'!$F$6:$F$5005,'Движения'!$B$6:$B$5005,B411,'Движения'!$A$6:$A$5005,"&lt;"&amp;(Q411+1))-SUMIFS('Движения'!$F$6:$F$5005,'Движения'!$B$6:$B$5005,B411,'Движения'!$C$6:$C$5005,"Корректировка остатка",'Движения'!$A$6:$A$5005,"&gt;="&amp;Q411,'Движения'!$A$6:$A$5005,"&lt;"&amp;(Q411+1)),6))</f>
        <v/>
      </c>
      <c r="I411" s="18" t="str">
        <f>IF(E411&lt;&gt;"ОК","",ROUND(C411-H411,6))</f>
        <v/>
      </c>
      <c r="J411" s="21" t="str">
        <f>IF(E411&lt;&gt;"ОК","",IF(P411&gt;0,ABS(I411)/P411,"нет базы"))</f>
        <v/>
      </c>
      <c r="K411" s="17" t="str">
        <f>IF(E411&lt;&gt;"ОК","",IF(I411&lt;0,"Недостача",IF(I411&gt;0,"Излишек","Совпадает")))</f>
        <v/>
      </c>
      <c r="L411" s="18" t="str">
        <f>IF(E411&lt;&gt;"ОК","",ROUND(SUMIFS('Движения'!$F$6:$F$5005,'Движения'!$B$6:$B$5005,B411,'Движения'!$C$6:$C$5005,"Корректировка остатка",'Движения'!$A$6:$A$5005,"&gt;="&amp;Q411,'Движения'!$A$6:$A$5005,"&lt;"&amp;(Q411+1)),6))</f>
        <v/>
      </c>
      <c r="M411" s="18" t="str">
        <f>IF(E411&lt;&gt;"ОК","",ROUND(I411-L411,6))</f>
        <v/>
      </c>
      <c r="N411" s="15" t="str">
        <f>IF(E411&lt;&gt;"ОК","",IF(AND(I411=0,L411=0),"Корректировка не нужна",IF(M411=0,"Корректировка внесена",IF(L411=0,"Внесите корректировку на "&amp;DAY(Q411)&amp;"."&amp;MONTH(Q411)&amp;"."&amp;YEAR(Q411)&amp;": "&amp;IF(M411&gt;0,"+","")&amp;M411&amp;" "&amp;G411,"Проверьте корректировки: внесено "&amp;L411&amp;", нужно "&amp;I411&amp;" "&amp;G411))))</f>
        <v/>
      </c>
      <c r="O411" s="22" t="str">
        <f>IF(E411&lt;&gt;"ОК","",IF(SUMPRODUCT(MAX(($B$6:$B$1005=B411)*($Q$6:$Q$1005&lt;Q411)*($E$6:$E$1005="ОК")*$Q$6:$Q$1005))&gt;0,SUMPRODUCT(MAX(($B$6:$B$1005=B411)*($Q$6:$Q$1005&lt;Q411)*($E$6:$E$1005="ОК")*$Q$6:$Q$1005))+1,INT('Номенклатура'!$C$2)))</f>
        <v/>
      </c>
      <c r="P411" s="18" t="str">
        <f>IF(E411&lt;&gt;"ОК","",-(SUMIFS('Движения'!$F$6:$F$5005,'Движения'!$B$6:$B$5005,B411,'Движения'!$C$6:$C$5005,"Расход",'Движения'!$A$6:$A$5005,"&gt;="&amp;O411,'Движения'!$A$6:$A$5005,"&lt;"&amp;(Q411+1))+SUMIFS('Движения'!$F$6:$F$5005,'Движения'!$B$6:$B$5005,B411,'Движения'!$C$6:$C$5005,"Списание",'Движения'!$A$6:$A$5005,"&gt;="&amp;O411,'Движения'!$A$6:$A$5005,"&lt;"&amp;(Q411+1))))</f>
        <v/>
      </c>
      <c r="Q411" s="18" t="str">
        <f>IF(ISNUMBER(A411),INT(A411),0)</f>
        <v/>
      </c>
    </row>
    <row r="412" spans="1:17" x14ac:dyDescent="0.25">
      <c r="A412" s="16"/>
      <c r="B412" s="13"/>
      <c r="C412" s="14"/>
      <c r="D412" s="13"/>
      <c r="E412" s="15" t="str">
        <f>IF(COUNTA(A412:D412)=0,"",IF(NOT(ISNUMBER(A412)),"Укажите дату",IF(B412="","Укажите код",IF(NOT(AND(ISTEXT(B412),LEN(B412)&gt;0,LEN(B412)&lt;=30,ISNUMBER(FIND(LEFT(B412,1),"ABCDEFGHIJKLMNOPQRSTUVWXYZ")),SUMPRODUCT((MID(B412,{1,2,3,4,5,6,7,8,9,10,11,12,13,14,15,16,17,18,19,20,21,22,23,24,25,26,27,28,29,30},1)&lt;&gt;"")*ISERROR(FIND(MID(B412,{1,2,3,4,5,6,7,8,9,10,11,12,13,14,15,16,17,18,19,20,21,22,23,24,25,26,27,28,29,30},1),"ABCDEFGHIJKLMNOPQRSTUVWXYZ0123456789-_")))=0,ISERROR(VALUE(B412)))),"Недопустимый код: только латинские буквы A-Z в верхнем регистре, цифры, - и _; начало с буквы, до 30 символов (например MILK-001)",IF(SUMPRODUCT(--EXACT('Номенклатура'!$A$6:$A$205,B412))=0,"Код не найден",IF(SUMPRODUCT(--EXACT('Номенклатура'!$A$6:$A$205,B412))&gt;1,"Код повторяется в номенклатуре",IF(NOT(ISNUMBER(C412)),"Укажите фактическое количество",IF(C412&lt;0,"Факт не может быть меньше нуля",IF(NOT(ISNUMBER('Номенклатура'!$C$2)),"Укажите дату начала учёта",IF(Q412&lt;INT('Номенклатура'!$C$2),"Дата раньше начала учёта","ОК"))))))))))</f>
        <v/>
      </c>
      <c r="F412" s="15" t="str">
        <f>IF(E412&lt;&gt;"ОК","",INDEX('Номенклатура'!$B$6:$B$205,SUMPRODUCT(EXACT('Номенклатура'!$A$6:$A$205,B412)*(ROW('Номенклатура'!$A$6:$A$205)-5)))&amp;"")</f>
        <v/>
      </c>
      <c r="G412" s="17" t="str">
        <f>IF(E412&lt;&gt;"ОК","",INDEX('Номенклатура'!$D$6:$D$205,SUMPRODUCT(EXACT('Номенклатура'!$A$6:$A$205,B412)*(ROW('Номенклатура'!$A$6:$A$205)-5)))&amp;"")</f>
        <v/>
      </c>
      <c r="H412" s="18" t="str">
        <f>IF(E412&lt;&gt;"ОК","",ROUND(N(INDEX('Номенклатура'!$F$6:$F$205,SUMPRODUCT(EXACT('Номенклатура'!$A$6:$A$205,B412)*(ROW('Номенклатура'!$A$6:$A$205)-5))))+SUMIFS('Движения'!$F$6:$F$5005,'Движения'!$B$6:$B$5005,B412,'Движения'!$A$6:$A$5005,"&lt;"&amp;(Q412+1))-SUMIFS('Движения'!$F$6:$F$5005,'Движения'!$B$6:$B$5005,B412,'Движения'!$C$6:$C$5005,"Корректировка остатка",'Движения'!$A$6:$A$5005,"&gt;="&amp;Q412,'Движения'!$A$6:$A$5005,"&lt;"&amp;(Q412+1)),6))</f>
        <v/>
      </c>
      <c r="I412" s="18" t="str">
        <f>IF(E412&lt;&gt;"ОК","",ROUND(C412-H412,6))</f>
        <v/>
      </c>
      <c r="J412" s="21" t="str">
        <f>IF(E412&lt;&gt;"ОК","",IF(P412&gt;0,ABS(I412)/P412,"нет базы"))</f>
        <v/>
      </c>
      <c r="K412" s="17" t="str">
        <f>IF(E412&lt;&gt;"ОК","",IF(I412&lt;0,"Недостача",IF(I412&gt;0,"Излишек","Совпадает")))</f>
        <v/>
      </c>
      <c r="L412" s="18" t="str">
        <f>IF(E412&lt;&gt;"ОК","",ROUND(SUMIFS('Движения'!$F$6:$F$5005,'Движения'!$B$6:$B$5005,B412,'Движения'!$C$6:$C$5005,"Корректировка остатка",'Движения'!$A$6:$A$5005,"&gt;="&amp;Q412,'Движения'!$A$6:$A$5005,"&lt;"&amp;(Q412+1)),6))</f>
        <v/>
      </c>
      <c r="M412" s="18" t="str">
        <f>IF(E412&lt;&gt;"ОК","",ROUND(I412-L412,6))</f>
        <v/>
      </c>
      <c r="N412" s="15" t="str">
        <f>IF(E412&lt;&gt;"ОК","",IF(AND(I412=0,L412=0),"Корректировка не нужна",IF(M412=0,"Корректировка внесена",IF(L412=0,"Внесите корректировку на "&amp;DAY(Q412)&amp;"."&amp;MONTH(Q412)&amp;"."&amp;YEAR(Q412)&amp;": "&amp;IF(M412&gt;0,"+","")&amp;M412&amp;" "&amp;G412,"Проверьте корректировки: внесено "&amp;L412&amp;", нужно "&amp;I412&amp;" "&amp;G412))))</f>
        <v/>
      </c>
      <c r="O412" s="22" t="str">
        <f>IF(E412&lt;&gt;"ОК","",IF(SUMPRODUCT(MAX(($B$6:$B$1005=B412)*($Q$6:$Q$1005&lt;Q412)*($E$6:$E$1005="ОК")*$Q$6:$Q$1005))&gt;0,SUMPRODUCT(MAX(($B$6:$B$1005=B412)*($Q$6:$Q$1005&lt;Q412)*($E$6:$E$1005="ОК")*$Q$6:$Q$1005))+1,INT('Номенклатура'!$C$2)))</f>
        <v/>
      </c>
      <c r="P412" s="18" t="str">
        <f>IF(E412&lt;&gt;"ОК","",-(SUMIFS('Движения'!$F$6:$F$5005,'Движения'!$B$6:$B$5005,B412,'Движения'!$C$6:$C$5005,"Расход",'Движения'!$A$6:$A$5005,"&gt;="&amp;O412,'Движения'!$A$6:$A$5005,"&lt;"&amp;(Q412+1))+SUMIFS('Движения'!$F$6:$F$5005,'Движения'!$B$6:$B$5005,B412,'Движения'!$C$6:$C$5005,"Списание",'Движения'!$A$6:$A$5005,"&gt;="&amp;O412,'Движения'!$A$6:$A$5005,"&lt;"&amp;(Q412+1))))</f>
        <v/>
      </c>
      <c r="Q412" s="18" t="str">
        <f>IF(ISNUMBER(A412),INT(A412),0)</f>
        <v/>
      </c>
    </row>
    <row r="413" spans="1:17" x14ac:dyDescent="0.25">
      <c r="A413" s="16"/>
      <c r="B413" s="13"/>
      <c r="C413" s="14"/>
      <c r="D413" s="13"/>
      <c r="E413" s="15" t="str">
        <f>IF(COUNTA(A413:D413)=0,"",IF(NOT(ISNUMBER(A413)),"Укажите дату",IF(B413="","Укажите код",IF(NOT(AND(ISTEXT(B413),LEN(B413)&gt;0,LEN(B413)&lt;=30,ISNUMBER(FIND(LEFT(B413,1),"ABCDEFGHIJKLMNOPQRSTUVWXYZ")),SUMPRODUCT((MID(B413,{1,2,3,4,5,6,7,8,9,10,11,12,13,14,15,16,17,18,19,20,21,22,23,24,25,26,27,28,29,30},1)&lt;&gt;"")*ISERROR(FIND(MID(B413,{1,2,3,4,5,6,7,8,9,10,11,12,13,14,15,16,17,18,19,20,21,22,23,24,25,26,27,28,29,30},1),"ABCDEFGHIJKLMNOPQRSTUVWXYZ0123456789-_")))=0,ISERROR(VALUE(B413)))),"Недопустимый код: только латинские буквы A-Z в верхнем регистре, цифры, - и _; начало с буквы, до 30 символов (например MILK-001)",IF(SUMPRODUCT(--EXACT('Номенклатура'!$A$6:$A$205,B413))=0,"Код не найден",IF(SUMPRODUCT(--EXACT('Номенклатура'!$A$6:$A$205,B413))&gt;1,"Код повторяется в номенклатуре",IF(NOT(ISNUMBER(C413)),"Укажите фактическое количество",IF(C413&lt;0,"Факт не может быть меньше нуля",IF(NOT(ISNUMBER('Номенклатура'!$C$2)),"Укажите дату начала учёта",IF(Q413&lt;INT('Номенклатура'!$C$2),"Дата раньше начала учёта","ОК"))))))))))</f>
        <v/>
      </c>
      <c r="F413" s="15" t="str">
        <f>IF(E413&lt;&gt;"ОК","",INDEX('Номенклатура'!$B$6:$B$205,SUMPRODUCT(EXACT('Номенклатура'!$A$6:$A$205,B413)*(ROW('Номенклатура'!$A$6:$A$205)-5)))&amp;"")</f>
        <v/>
      </c>
      <c r="G413" s="17" t="str">
        <f>IF(E413&lt;&gt;"ОК","",INDEX('Номенклатура'!$D$6:$D$205,SUMPRODUCT(EXACT('Номенклатура'!$A$6:$A$205,B413)*(ROW('Номенклатура'!$A$6:$A$205)-5)))&amp;"")</f>
        <v/>
      </c>
      <c r="H413" s="18" t="str">
        <f>IF(E413&lt;&gt;"ОК","",ROUND(N(INDEX('Номенклатура'!$F$6:$F$205,SUMPRODUCT(EXACT('Номенклатура'!$A$6:$A$205,B413)*(ROW('Номенклатура'!$A$6:$A$205)-5))))+SUMIFS('Движения'!$F$6:$F$5005,'Движения'!$B$6:$B$5005,B413,'Движения'!$A$6:$A$5005,"&lt;"&amp;(Q413+1))-SUMIFS('Движения'!$F$6:$F$5005,'Движения'!$B$6:$B$5005,B413,'Движения'!$C$6:$C$5005,"Корректировка остатка",'Движения'!$A$6:$A$5005,"&gt;="&amp;Q413,'Движения'!$A$6:$A$5005,"&lt;"&amp;(Q413+1)),6))</f>
        <v/>
      </c>
      <c r="I413" s="18" t="str">
        <f>IF(E413&lt;&gt;"ОК","",ROUND(C413-H413,6))</f>
        <v/>
      </c>
      <c r="J413" s="21" t="str">
        <f>IF(E413&lt;&gt;"ОК","",IF(P413&gt;0,ABS(I413)/P413,"нет базы"))</f>
        <v/>
      </c>
      <c r="K413" s="17" t="str">
        <f>IF(E413&lt;&gt;"ОК","",IF(I413&lt;0,"Недостача",IF(I413&gt;0,"Излишек","Совпадает")))</f>
        <v/>
      </c>
      <c r="L413" s="18" t="str">
        <f>IF(E413&lt;&gt;"ОК","",ROUND(SUMIFS('Движения'!$F$6:$F$5005,'Движения'!$B$6:$B$5005,B413,'Движения'!$C$6:$C$5005,"Корректировка остатка",'Движения'!$A$6:$A$5005,"&gt;="&amp;Q413,'Движения'!$A$6:$A$5005,"&lt;"&amp;(Q413+1)),6))</f>
        <v/>
      </c>
      <c r="M413" s="18" t="str">
        <f>IF(E413&lt;&gt;"ОК","",ROUND(I413-L413,6))</f>
        <v/>
      </c>
      <c r="N413" s="15" t="str">
        <f>IF(E413&lt;&gt;"ОК","",IF(AND(I413=0,L413=0),"Корректировка не нужна",IF(M413=0,"Корректировка внесена",IF(L413=0,"Внесите корректировку на "&amp;DAY(Q413)&amp;"."&amp;MONTH(Q413)&amp;"."&amp;YEAR(Q413)&amp;": "&amp;IF(M413&gt;0,"+","")&amp;M413&amp;" "&amp;G413,"Проверьте корректировки: внесено "&amp;L413&amp;", нужно "&amp;I413&amp;" "&amp;G413))))</f>
        <v/>
      </c>
      <c r="O413" s="22" t="str">
        <f>IF(E413&lt;&gt;"ОК","",IF(SUMPRODUCT(MAX(($B$6:$B$1005=B413)*($Q$6:$Q$1005&lt;Q413)*($E$6:$E$1005="ОК")*$Q$6:$Q$1005))&gt;0,SUMPRODUCT(MAX(($B$6:$B$1005=B413)*($Q$6:$Q$1005&lt;Q413)*($E$6:$E$1005="ОК")*$Q$6:$Q$1005))+1,INT('Номенклатура'!$C$2)))</f>
        <v/>
      </c>
      <c r="P413" s="18" t="str">
        <f>IF(E413&lt;&gt;"ОК","",-(SUMIFS('Движения'!$F$6:$F$5005,'Движения'!$B$6:$B$5005,B413,'Движения'!$C$6:$C$5005,"Расход",'Движения'!$A$6:$A$5005,"&gt;="&amp;O413,'Движения'!$A$6:$A$5005,"&lt;"&amp;(Q413+1))+SUMIFS('Движения'!$F$6:$F$5005,'Движения'!$B$6:$B$5005,B413,'Движения'!$C$6:$C$5005,"Списание",'Движения'!$A$6:$A$5005,"&gt;="&amp;O413,'Движения'!$A$6:$A$5005,"&lt;"&amp;(Q413+1))))</f>
        <v/>
      </c>
      <c r="Q413" s="18" t="str">
        <f>IF(ISNUMBER(A413),INT(A413),0)</f>
        <v/>
      </c>
    </row>
    <row r="414" spans="1:17" x14ac:dyDescent="0.25">
      <c r="A414" s="16"/>
      <c r="B414" s="13"/>
      <c r="C414" s="14"/>
      <c r="D414" s="13"/>
      <c r="E414" s="15" t="str">
        <f>IF(COUNTA(A414:D414)=0,"",IF(NOT(ISNUMBER(A414)),"Укажите дату",IF(B414="","Укажите код",IF(NOT(AND(ISTEXT(B414),LEN(B414)&gt;0,LEN(B414)&lt;=30,ISNUMBER(FIND(LEFT(B414,1),"ABCDEFGHIJKLMNOPQRSTUVWXYZ")),SUMPRODUCT((MID(B414,{1,2,3,4,5,6,7,8,9,10,11,12,13,14,15,16,17,18,19,20,21,22,23,24,25,26,27,28,29,30},1)&lt;&gt;"")*ISERROR(FIND(MID(B414,{1,2,3,4,5,6,7,8,9,10,11,12,13,14,15,16,17,18,19,20,21,22,23,24,25,26,27,28,29,30},1),"ABCDEFGHIJKLMNOPQRSTUVWXYZ0123456789-_")))=0,ISERROR(VALUE(B414)))),"Недопустимый код: только латинские буквы A-Z в верхнем регистре, цифры, - и _; начало с буквы, до 30 символов (например MILK-001)",IF(SUMPRODUCT(--EXACT('Номенклатура'!$A$6:$A$205,B414))=0,"Код не найден",IF(SUMPRODUCT(--EXACT('Номенклатура'!$A$6:$A$205,B414))&gt;1,"Код повторяется в номенклатуре",IF(NOT(ISNUMBER(C414)),"Укажите фактическое количество",IF(C414&lt;0,"Факт не может быть меньше нуля",IF(NOT(ISNUMBER('Номенклатура'!$C$2)),"Укажите дату начала учёта",IF(Q414&lt;INT('Номенклатура'!$C$2),"Дата раньше начала учёта","ОК"))))))))))</f>
        <v/>
      </c>
      <c r="F414" s="15" t="str">
        <f>IF(E414&lt;&gt;"ОК","",INDEX('Номенклатура'!$B$6:$B$205,SUMPRODUCT(EXACT('Номенклатура'!$A$6:$A$205,B414)*(ROW('Номенклатура'!$A$6:$A$205)-5)))&amp;"")</f>
        <v/>
      </c>
      <c r="G414" s="17" t="str">
        <f>IF(E414&lt;&gt;"ОК","",INDEX('Номенклатура'!$D$6:$D$205,SUMPRODUCT(EXACT('Номенклатура'!$A$6:$A$205,B414)*(ROW('Номенклатура'!$A$6:$A$205)-5)))&amp;"")</f>
        <v/>
      </c>
      <c r="H414" s="18" t="str">
        <f>IF(E414&lt;&gt;"ОК","",ROUND(N(INDEX('Номенклатура'!$F$6:$F$205,SUMPRODUCT(EXACT('Номенклатура'!$A$6:$A$205,B414)*(ROW('Номенклатура'!$A$6:$A$205)-5))))+SUMIFS('Движения'!$F$6:$F$5005,'Движения'!$B$6:$B$5005,B414,'Движения'!$A$6:$A$5005,"&lt;"&amp;(Q414+1))-SUMIFS('Движения'!$F$6:$F$5005,'Движения'!$B$6:$B$5005,B414,'Движения'!$C$6:$C$5005,"Корректировка остатка",'Движения'!$A$6:$A$5005,"&gt;="&amp;Q414,'Движения'!$A$6:$A$5005,"&lt;"&amp;(Q414+1)),6))</f>
        <v/>
      </c>
      <c r="I414" s="18" t="str">
        <f>IF(E414&lt;&gt;"ОК","",ROUND(C414-H414,6))</f>
        <v/>
      </c>
      <c r="J414" s="21" t="str">
        <f>IF(E414&lt;&gt;"ОК","",IF(P414&gt;0,ABS(I414)/P414,"нет базы"))</f>
        <v/>
      </c>
      <c r="K414" s="17" t="str">
        <f>IF(E414&lt;&gt;"ОК","",IF(I414&lt;0,"Недостача",IF(I414&gt;0,"Излишек","Совпадает")))</f>
        <v/>
      </c>
      <c r="L414" s="18" t="str">
        <f>IF(E414&lt;&gt;"ОК","",ROUND(SUMIFS('Движения'!$F$6:$F$5005,'Движения'!$B$6:$B$5005,B414,'Движения'!$C$6:$C$5005,"Корректировка остатка",'Движения'!$A$6:$A$5005,"&gt;="&amp;Q414,'Движения'!$A$6:$A$5005,"&lt;"&amp;(Q414+1)),6))</f>
        <v/>
      </c>
      <c r="M414" s="18" t="str">
        <f>IF(E414&lt;&gt;"ОК","",ROUND(I414-L414,6))</f>
        <v/>
      </c>
      <c r="N414" s="15" t="str">
        <f>IF(E414&lt;&gt;"ОК","",IF(AND(I414=0,L414=0),"Корректировка не нужна",IF(M414=0,"Корректировка внесена",IF(L414=0,"Внесите корректировку на "&amp;DAY(Q414)&amp;"."&amp;MONTH(Q414)&amp;"."&amp;YEAR(Q414)&amp;": "&amp;IF(M414&gt;0,"+","")&amp;M414&amp;" "&amp;G414,"Проверьте корректировки: внесено "&amp;L414&amp;", нужно "&amp;I414&amp;" "&amp;G414))))</f>
        <v/>
      </c>
      <c r="O414" s="22" t="str">
        <f>IF(E414&lt;&gt;"ОК","",IF(SUMPRODUCT(MAX(($B$6:$B$1005=B414)*($Q$6:$Q$1005&lt;Q414)*($E$6:$E$1005="ОК")*$Q$6:$Q$1005))&gt;0,SUMPRODUCT(MAX(($B$6:$B$1005=B414)*($Q$6:$Q$1005&lt;Q414)*($E$6:$E$1005="ОК")*$Q$6:$Q$1005))+1,INT('Номенклатура'!$C$2)))</f>
        <v/>
      </c>
      <c r="P414" s="18" t="str">
        <f>IF(E414&lt;&gt;"ОК","",-(SUMIFS('Движения'!$F$6:$F$5005,'Движения'!$B$6:$B$5005,B414,'Движения'!$C$6:$C$5005,"Расход",'Движения'!$A$6:$A$5005,"&gt;="&amp;O414,'Движения'!$A$6:$A$5005,"&lt;"&amp;(Q414+1))+SUMIFS('Движения'!$F$6:$F$5005,'Движения'!$B$6:$B$5005,B414,'Движения'!$C$6:$C$5005,"Списание",'Движения'!$A$6:$A$5005,"&gt;="&amp;O414,'Движения'!$A$6:$A$5005,"&lt;"&amp;(Q414+1))))</f>
        <v/>
      </c>
      <c r="Q414" s="18" t="str">
        <f>IF(ISNUMBER(A414),INT(A414),0)</f>
        <v/>
      </c>
    </row>
    <row r="415" spans="1:17" x14ac:dyDescent="0.25">
      <c r="A415" s="16"/>
      <c r="B415" s="13"/>
      <c r="C415" s="14"/>
      <c r="D415" s="13"/>
      <c r="E415" s="15" t="str">
        <f>IF(COUNTA(A415:D415)=0,"",IF(NOT(ISNUMBER(A415)),"Укажите дату",IF(B415="","Укажите код",IF(NOT(AND(ISTEXT(B415),LEN(B415)&gt;0,LEN(B415)&lt;=30,ISNUMBER(FIND(LEFT(B415,1),"ABCDEFGHIJKLMNOPQRSTUVWXYZ")),SUMPRODUCT((MID(B415,{1,2,3,4,5,6,7,8,9,10,11,12,13,14,15,16,17,18,19,20,21,22,23,24,25,26,27,28,29,30},1)&lt;&gt;"")*ISERROR(FIND(MID(B415,{1,2,3,4,5,6,7,8,9,10,11,12,13,14,15,16,17,18,19,20,21,22,23,24,25,26,27,28,29,30},1),"ABCDEFGHIJKLMNOPQRSTUVWXYZ0123456789-_")))=0,ISERROR(VALUE(B415)))),"Недопустимый код: только латинские буквы A-Z в верхнем регистре, цифры, - и _; начало с буквы, до 30 символов (например MILK-001)",IF(SUMPRODUCT(--EXACT('Номенклатура'!$A$6:$A$205,B415))=0,"Код не найден",IF(SUMPRODUCT(--EXACT('Номенклатура'!$A$6:$A$205,B415))&gt;1,"Код повторяется в номенклатуре",IF(NOT(ISNUMBER(C415)),"Укажите фактическое количество",IF(C415&lt;0,"Факт не может быть меньше нуля",IF(NOT(ISNUMBER('Номенклатура'!$C$2)),"Укажите дату начала учёта",IF(Q415&lt;INT('Номенклатура'!$C$2),"Дата раньше начала учёта","ОК"))))))))))</f>
        <v/>
      </c>
      <c r="F415" s="15" t="str">
        <f>IF(E415&lt;&gt;"ОК","",INDEX('Номенклатура'!$B$6:$B$205,SUMPRODUCT(EXACT('Номенклатура'!$A$6:$A$205,B415)*(ROW('Номенклатура'!$A$6:$A$205)-5)))&amp;"")</f>
        <v/>
      </c>
      <c r="G415" s="17" t="str">
        <f>IF(E415&lt;&gt;"ОК","",INDEX('Номенклатура'!$D$6:$D$205,SUMPRODUCT(EXACT('Номенклатура'!$A$6:$A$205,B415)*(ROW('Номенклатура'!$A$6:$A$205)-5)))&amp;"")</f>
        <v/>
      </c>
      <c r="H415" s="18" t="str">
        <f>IF(E415&lt;&gt;"ОК","",ROUND(N(INDEX('Номенклатура'!$F$6:$F$205,SUMPRODUCT(EXACT('Номенклатура'!$A$6:$A$205,B415)*(ROW('Номенклатура'!$A$6:$A$205)-5))))+SUMIFS('Движения'!$F$6:$F$5005,'Движения'!$B$6:$B$5005,B415,'Движения'!$A$6:$A$5005,"&lt;"&amp;(Q415+1))-SUMIFS('Движения'!$F$6:$F$5005,'Движения'!$B$6:$B$5005,B415,'Движения'!$C$6:$C$5005,"Корректировка остатка",'Движения'!$A$6:$A$5005,"&gt;="&amp;Q415,'Движения'!$A$6:$A$5005,"&lt;"&amp;(Q415+1)),6))</f>
        <v/>
      </c>
      <c r="I415" s="18" t="str">
        <f>IF(E415&lt;&gt;"ОК","",ROUND(C415-H415,6))</f>
        <v/>
      </c>
      <c r="J415" s="21" t="str">
        <f>IF(E415&lt;&gt;"ОК","",IF(P415&gt;0,ABS(I415)/P415,"нет базы"))</f>
        <v/>
      </c>
      <c r="K415" s="17" t="str">
        <f>IF(E415&lt;&gt;"ОК","",IF(I415&lt;0,"Недостача",IF(I415&gt;0,"Излишек","Совпадает")))</f>
        <v/>
      </c>
      <c r="L415" s="18" t="str">
        <f>IF(E415&lt;&gt;"ОК","",ROUND(SUMIFS('Движения'!$F$6:$F$5005,'Движения'!$B$6:$B$5005,B415,'Движения'!$C$6:$C$5005,"Корректировка остатка",'Движения'!$A$6:$A$5005,"&gt;="&amp;Q415,'Движения'!$A$6:$A$5005,"&lt;"&amp;(Q415+1)),6))</f>
        <v/>
      </c>
      <c r="M415" s="18" t="str">
        <f>IF(E415&lt;&gt;"ОК","",ROUND(I415-L415,6))</f>
        <v/>
      </c>
      <c r="N415" s="15" t="str">
        <f>IF(E415&lt;&gt;"ОК","",IF(AND(I415=0,L415=0),"Корректировка не нужна",IF(M415=0,"Корректировка внесена",IF(L415=0,"Внесите корректировку на "&amp;DAY(Q415)&amp;"."&amp;MONTH(Q415)&amp;"."&amp;YEAR(Q415)&amp;": "&amp;IF(M415&gt;0,"+","")&amp;M415&amp;" "&amp;G415,"Проверьте корректировки: внесено "&amp;L415&amp;", нужно "&amp;I415&amp;" "&amp;G415))))</f>
        <v/>
      </c>
      <c r="O415" s="22" t="str">
        <f>IF(E415&lt;&gt;"ОК","",IF(SUMPRODUCT(MAX(($B$6:$B$1005=B415)*($Q$6:$Q$1005&lt;Q415)*($E$6:$E$1005="ОК")*$Q$6:$Q$1005))&gt;0,SUMPRODUCT(MAX(($B$6:$B$1005=B415)*($Q$6:$Q$1005&lt;Q415)*($E$6:$E$1005="ОК")*$Q$6:$Q$1005))+1,INT('Номенклатура'!$C$2)))</f>
        <v/>
      </c>
      <c r="P415" s="18" t="str">
        <f>IF(E415&lt;&gt;"ОК","",-(SUMIFS('Движения'!$F$6:$F$5005,'Движения'!$B$6:$B$5005,B415,'Движения'!$C$6:$C$5005,"Расход",'Движения'!$A$6:$A$5005,"&gt;="&amp;O415,'Движения'!$A$6:$A$5005,"&lt;"&amp;(Q415+1))+SUMIFS('Движения'!$F$6:$F$5005,'Движения'!$B$6:$B$5005,B415,'Движения'!$C$6:$C$5005,"Списание",'Движения'!$A$6:$A$5005,"&gt;="&amp;O415,'Движения'!$A$6:$A$5005,"&lt;"&amp;(Q415+1))))</f>
        <v/>
      </c>
      <c r="Q415" s="18" t="str">
        <f>IF(ISNUMBER(A415),INT(A415),0)</f>
        <v/>
      </c>
    </row>
    <row r="416" spans="1:17" x14ac:dyDescent="0.25">
      <c r="A416" s="16"/>
      <c r="B416" s="13"/>
      <c r="C416" s="14"/>
      <c r="D416" s="13"/>
      <c r="E416" s="15" t="str">
        <f>IF(COUNTA(A416:D416)=0,"",IF(NOT(ISNUMBER(A416)),"Укажите дату",IF(B416="","Укажите код",IF(NOT(AND(ISTEXT(B416),LEN(B416)&gt;0,LEN(B416)&lt;=30,ISNUMBER(FIND(LEFT(B416,1),"ABCDEFGHIJKLMNOPQRSTUVWXYZ")),SUMPRODUCT((MID(B416,{1,2,3,4,5,6,7,8,9,10,11,12,13,14,15,16,17,18,19,20,21,22,23,24,25,26,27,28,29,30},1)&lt;&gt;"")*ISERROR(FIND(MID(B416,{1,2,3,4,5,6,7,8,9,10,11,12,13,14,15,16,17,18,19,20,21,22,23,24,25,26,27,28,29,30},1),"ABCDEFGHIJKLMNOPQRSTUVWXYZ0123456789-_")))=0,ISERROR(VALUE(B416)))),"Недопустимый код: только латинские буквы A-Z в верхнем регистре, цифры, - и _; начало с буквы, до 30 символов (например MILK-001)",IF(SUMPRODUCT(--EXACT('Номенклатура'!$A$6:$A$205,B416))=0,"Код не найден",IF(SUMPRODUCT(--EXACT('Номенклатура'!$A$6:$A$205,B416))&gt;1,"Код повторяется в номенклатуре",IF(NOT(ISNUMBER(C416)),"Укажите фактическое количество",IF(C416&lt;0,"Факт не может быть меньше нуля",IF(NOT(ISNUMBER('Номенклатура'!$C$2)),"Укажите дату начала учёта",IF(Q416&lt;INT('Номенклатура'!$C$2),"Дата раньше начала учёта","ОК"))))))))))</f>
        <v/>
      </c>
      <c r="F416" s="15" t="str">
        <f>IF(E416&lt;&gt;"ОК","",INDEX('Номенклатура'!$B$6:$B$205,SUMPRODUCT(EXACT('Номенклатура'!$A$6:$A$205,B416)*(ROW('Номенклатура'!$A$6:$A$205)-5)))&amp;"")</f>
        <v/>
      </c>
      <c r="G416" s="17" t="str">
        <f>IF(E416&lt;&gt;"ОК","",INDEX('Номенклатура'!$D$6:$D$205,SUMPRODUCT(EXACT('Номенклатура'!$A$6:$A$205,B416)*(ROW('Номенклатура'!$A$6:$A$205)-5)))&amp;"")</f>
        <v/>
      </c>
      <c r="H416" s="18" t="str">
        <f>IF(E416&lt;&gt;"ОК","",ROUND(N(INDEX('Номенклатура'!$F$6:$F$205,SUMPRODUCT(EXACT('Номенклатура'!$A$6:$A$205,B416)*(ROW('Номенклатура'!$A$6:$A$205)-5))))+SUMIFS('Движения'!$F$6:$F$5005,'Движения'!$B$6:$B$5005,B416,'Движения'!$A$6:$A$5005,"&lt;"&amp;(Q416+1))-SUMIFS('Движения'!$F$6:$F$5005,'Движения'!$B$6:$B$5005,B416,'Движения'!$C$6:$C$5005,"Корректировка остатка",'Движения'!$A$6:$A$5005,"&gt;="&amp;Q416,'Движения'!$A$6:$A$5005,"&lt;"&amp;(Q416+1)),6))</f>
        <v/>
      </c>
      <c r="I416" s="18" t="str">
        <f>IF(E416&lt;&gt;"ОК","",ROUND(C416-H416,6))</f>
        <v/>
      </c>
      <c r="J416" s="21" t="str">
        <f>IF(E416&lt;&gt;"ОК","",IF(P416&gt;0,ABS(I416)/P416,"нет базы"))</f>
        <v/>
      </c>
      <c r="K416" s="17" t="str">
        <f>IF(E416&lt;&gt;"ОК","",IF(I416&lt;0,"Недостача",IF(I416&gt;0,"Излишек","Совпадает")))</f>
        <v/>
      </c>
      <c r="L416" s="18" t="str">
        <f>IF(E416&lt;&gt;"ОК","",ROUND(SUMIFS('Движения'!$F$6:$F$5005,'Движения'!$B$6:$B$5005,B416,'Движения'!$C$6:$C$5005,"Корректировка остатка",'Движения'!$A$6:$A$5005,"&gt;="&amp;Q416,'Движения'!$A$6:$A$5005,"&lt;"&amp;(Q416+1)),6))</f>
        <v/>
      </c>
      <c r="M416" s="18" t="str">
        <f>IF(E416&lt;&gt;"ОК","",ROUND(I416-L416,6))</f>
        <v/>
      </c>
      <c r="N416" s="15" t="str">
        <f>IF(E416&lt;&gt;"ОК","",IF(AND(I416=0,L416=0),"Корректировка не нужна",IF(M416=0,"Корректировка внесена",IF(L416=0,"Внесите корректировку на "&amp;DAY(Q416)&amp;"."&amp;MONTH(Q416)&amp;"."&amp;YEAR(Q416)&amp;": "&amp;IF(M416&gt;0,"+","")&amp;M416&amp;" "&amp;G416,"Проверьте корректировки: внесено "&amp;L416&amp;", нужно "&amp;I416&amp;" "&amp;G416))))</f>
        <v/>
      </c>
      <c r="O416" s="22" t="str">
        <f>IF(E416&lt;&gt;"ОК","",IF(SUMPRODUCT(MAX(($B$6:$B$1005=B416)*($Q$6:$Q$1005&lt;Q416)*($E$6:$E$1005="ОК")*$Q$6:$Q$1005))&gt;0,SUMPRODUCT(MAX(($B$6:$B$1005=B416)*($Q$6:$Q$1005&lt;Q416)*($E$6:$E$1005="ОК")*$Q$6:$Q$1005))+1,INT('Номенклатура'!$C$2)))</f>
        <v/>
      </c>
      <c r="P416" s="18" t="str">
        <f>IF(E416&lt;&gt;"ОК","",-(SUMIFS('Движения'!$F$6:$F$5005,'Движения'!$B$6:$B$5005,B416,'Движения'!$C$6:$C$5005,"Расход",'Движения'!$A$6:$A$5005,"&gt;="&amp;O416,'Движения'!$A$6:$A$5005,"&lt;"&amp;(Q416+1))+SUMIFS('Движения'!$F$6:$F$5005,'Движения'!$B$6:$B$5005,B416,'Движения'!$C$6:$C$5005,"Списание",'Движения'!$A$6:$A$5005,"&gt;="&amp;O416,'Движения'!$A$6:$A$5005,"&lt;"&amp;(Q416+1))))</f>
        <v/>
      </c>
      <c r="Q416" s="18" t="str">
        <f>IF(ISNUMBER(A416),INT(A416),0)</f>
        <v/>
      </c>
    </row>
    <row r="417" spans="1:17" x14ac:dyDescent="0.25">
      <c r="A417" s="16"/>
      <c r="B417" s="13"/>
      <c r="C417" s="14"/>
      <c r="D417" s="13"/>
      <c r="E417" s="15" t="str">
        <f>IF(COUNTA(A417:D417)=0,"",IF(NOT(ISNUMBER(A417)),"Укажите дату",IF(B417="","Укажите код",IF(NOT(AND(ISTEXT(B417),LEN(B417)&gt;0,LEN(B417)&lt;=30,ISNUMBER(FIND(LEFT(B417,1),"ABCDEFGHIJKLMNOPQRSTUVWXYZ")),SUMPRODUCT((MID(B417,{1,2,3,4,5,6,7,8,9,10,11,12,13,14,15,16,17,18,19,20,21,22,23,24,25,26,27,28,29,30},1)&lt;&gt;"")*ISERROR(FIND(MID(B417,{1,2,3,4,5,6,7,8,9,10,11,12,13,14,15,16,17,18,19,20,21,22,23,24,25,26,27,28,29,30},1),"ABCDEFGHIJKLMNOPQRSTUVWXYZ0123456789-_")))=0,ISERROR(VALUE(B417)))),"Недопустимый код: только латинские буквы A-Z в верхнем регистре, цифры, - и _; начало с буквы, до 30 символов (например MILK-001)",IF(SUMPRODUCT(--EXACT('Номенклатура'!$A$6:$A$205,B417))=0,"Код не найден",IF(SUMPRODUCT(--EXACT('Номенклатура'!$A$6:$A$205,B417))&gt;1,"Код повторяется в номенклатуре",IF(NOT(ISNUMBER(C417)),"Укажите фактическое количество",IF(C417&lt;0,"Факт не может быть меньше нуля",IF(NOT(ISNUMBER('Номенклатура'!$C$2)),"Укажите дату начала учёта",IF(Q417&lt;INT('Номенклатура'!$C$2),"Дата раньше начала учёта","ОК"))))))))))</f>
        <v/>
      </c>
      <c r="F417" s="15" t="str">
        <f>IF(E417&lt;&gt;"ОК","",INDEX('Номенклатура'!$B$6:$B$205,SUMPRODUCT(EXACT('Номенклатура'!$A$6:$A$205,B417)*(ROW('Номенклатура'!$A$6:$A$205)-5)))&amp;"")</f>
        <v/>
      </c>
      <c r="G417" s="17" t="str">
        <f>IF(E417&lt;&gt;"ОК","",INDEX('Номенклатура'!$D$6:$D$205,SUMPRODUCT(EXACT('Номенклатура'!$A$6:$A$205,B417)*(ROW('Номенклатура'!$A$6:$A$205)-5)))&amp;"")</f>
        <v/>
      </c>
      <c r="H417" s="18" t="str">
        <f>IF(E417&lt;&gt;"ОК","",ROUND(N(INDEX('Номенклатура'!$F$6:$F$205,SUMPRODUCT(EXACT('Номенклатура'!$A$6:$A$205,B417)*(ROW('Номенклатура'!$A$6:$A$205)-5))))+SUMIFS('Движения'!$F$6:$F$5005,'Движения'!$B$6:$B$5005,B417,'Движения'!$A$6:$A$5005,"&lt;"&amp;(Q417+1))-SUMIFS('Движения'!$F$6:$F$5005,'Движения'!$B$6:$B$5005,B417,'Движения'!$C$6:$C$5005,"Корректировка остатка",'Движения'!$A$6:$A$5005,"&gt;="&amp;Q417,'Движения'!$A$6:$A$5005,"&lt;"&amp;(Q417+1)),6))</f>
        <v/>
      </c>
      <c r="I417" s="18" t="str">
        <f>IF(E417&lt;&gt;"ОК","",ROUND(C417-H417,6))</f>
        <v/>
      </c>
      <c r="J417" s="21" t="str">
        <f>IF(E417&lt;&gt;"ОК","",IF(P417&gt;0,ABS(I417)/P417,"нет базы"))</f>
        <v/>
      </c>
      <c r="K417" s="17" t="str">
        <f>IF(E417&lt;&gt;"ОК","",IF(I417&lt;0,"Недостача",IF(I417&gt;0,"Излишек","Совпадает")))</f>
        <v/>
      </c>
      <c r="L417" s="18" t="str">
        <f>IF(E417&lt;&gt;"ОК","",ROUND(SUMIFS('Движения'!$F$6:$F$5005,'Движения'!$B$6:$B$5005,B417,'Движения'!$C$6:$C$5005,"Корректировка остатка",'Движения'!$A$6:$A$5005,"&gt;="&amp;Q417,'Движения'!$A$6:$A$5005,"&lt;"&amp;(Q417+1)),6))</f>
        <v/>
      </c>
      <c r="M417" s="18" t="str">
        <f>IF(E417&lt;&gt;"ОК","",ROUND(I417-L417,6))</f>
        <v/>
      </c>
      <c r="N417" s="15" t="str">
        <f>IF(E417&lt;&gt;"ОК","",IF(AND(I417=0,L417=0),"Корректировка не нужна",IF(M417=0,"Корректировка внесена",IF(L417=0,"Внесите корректировку на "&amp;DAY(Q417)&amp;"."&amp;MONTH(Q417)&amp;"."&amp;YEAR(Q417)&amp;": "&amp;IF(M417&gt;0,"+","")&amp;M417&amp;" "&amp;G417,"Проверьте корректировки: внесено "&amp;L417&amp;", нужно "&amp;I417&amp;" "&amp;G417))))</f>
        <v/>
      </c>
      <c r="O417" s="22" t="str">
        <f>IF(E417&lt;&gt;"ОК","",IF(SUMPRODUCT(MAX(($B$6:$B$1005=B417)*($Q$6:$Q$1005&lt;Q417)*($E$6:$E$1005="ОК")*$Q$6:$Q$1005))&gt;0,SUMPRODUCT(MAX(($B$6:$B$1005=B417)*($Q$6:$Q$1005&lt;Q417)*($E$6:$E$1005="ОК")*$Q$6:$Q$1005))+1,INT('Номенклатура'!$C$2)))</f>
        <v/>
      </c>
      <c r="P417" s="18" t="str">
        <f>IF(E417&lt;&gt;"ОК","",-(SUMIFS('Движения'!$F$6:$F$5005,'Движения'!$B$6:$B$5005,B417,'Движения'!$C$6:$C$5005,"Расход",'Движения'!$A$6:$A$5005,"&gt;="&amp;O417,'Движения'!$A$6:$A$5005,"&lt;"&amp;(Q417+1))+SUMIFS('Движения'!$F$6:$F$5005,'Движения'!$B$6:$B$5005,B417,'Движения'!$C$6:$C$5005,"Списание",'Движения'!$A$6:$A$5005,"&gt;="&amp;O417,'Движения'!$A$6:$A$5005,"&lt;"&amp;(Q417+1))))</f>
        <v/>
      </c>
      <c r="Q417" s="18" t="str">
        <f>IF(ISNUMBER(A417),INT(A417),0)</f>
        <v/>
      </c>
    </row>
    <row r="418" spans="1:17" x14ac:dyDescent="0.25">
      <c r="A418" s="16"/>
      <c r="B418" s="13"/>
      <c r="C418" s="14"/>
      <c r="D418" s="13"/>
      <c r="E418" s="15" t="str">
        <f>IF(COUNTA(A418:D418)=0,"",IF(NOT(ISNUMBER(A418)),"Укажите дату",IF(B418="","Укажите код",IF(NOT(AND(ISTEXT(B418),LEN(B418)&gt;0,LEN(B418)&lt;=30,ISNUMBER(FIND(LEFT(B418,1),"ABCDEFGHIJKLMNOPQRSTUVWXYZ")),SUMPRODUCT((MID(B418,{1,2,3,4,5,6,7,8,9,10,11,12,13,14,15,16,17,18,19,20,21,22,23,24,25,26,27,28,29,30},1)&lt;&gt;"")*ISERROR(FIND(MID(B418,{1,2,3,4,5,6,7,8,9,10,11,12,13,14,15,16,17,18,19,20,21,22,23,24,25,26,27,28,29,30},1),"ABCDEFGHIJKLMNOPQRSTUVWXYZ0123456789-_")))=0,ISERROR(VALUE(B418)))),"Недопустимый код: только латинские буквы A-Z в верхнем регистре, цифры, - и _; начало с буквы, до 30 символов (например MILK-001)",IF(SUMPRODUCT(--EXACT('Номенклатура'!$A$6:$A$205,B418))=0,"Код не найден",IF(SUMPRODUCT(--EXACT('Номенклатура'!$A$6:$A$205,B418))&gt;1,"Код повторяется в номенклатуре",IF(NOT(ISNUMBER(C418)),"Укажите фактическое количество",IF(C418&lt;0,"Факт не может быть меньше нуля",IF(NOT(ISNUMBER('Номенклатура'!$C$2)),"Укажите дату начала учёта",IF(Q418&lt;INT('Номенклатура'!$C$2),"Дата раньше начала учёта","ОК"))))))))))</f>
        <v/>
      </c>
      <c r="F418" s="15" t="str">
        <f>IF(E418&lt;&gt;"ОК","",INDEX('Номенклатура'!$B$6:$B$205,SUMPRODUCT(EXACT('Номенклатура'!$A$6:$A$205,B418)*(ROW('Номенклатура'!$A$6:$A$205)-5)))&amp;"")</f>
        <v/>
      </c>
      <c r="G418" s="17" t="str">
        <f>IF(E418&lt;&gt;"ОК","",INDEX('Номенклатура'!$D$6:$D$205,SUMPRODUCT(EXACT('Номенклатура'!$A$6:$A$205,B418)*(ROW('Номенклатура'!$A$6:$A$205)-5)))&amp;"")</f>
        <v/>
      </c>
      <c r="H418" s="18" t="str">
        <f>IF(E418&lt;&gt;"ОК","",ROUND(N(INDEX('Номенклатура'!$F$6:$F$205,SUMPRODUCT(EXACT('Номенклатура'!$A$6:$A$205,B418)*(ROW('Номенклатура'!$A$6:$A$205)-5))))+SUMIFS('Движения'!$F$6:$F$5005,'Движения'!$B$6:$B$5005,B418,'Движения'!$A$6:$A$5005,"&lt;"&amp;(Q418+1))-SUMIFS('Движения'!$F$6:$F$5005,'Движения'!$B$6:$B$5005,B418,'Движения'!$C$6:$C$5005,"Корректировка остатка",'Движения'!$A$6:$A$5005,"&gt;="&amp;Q418,'Движения'!$A$6:$A$5005,"&lt;"&amp;(Q418+1)),6))</f>
        <v/>
      </c>
      <c r="I418" s="18" t="str">
        <f>IF(E418&lt;&gt;"ОК","",ROUND(C418-H418,6))</f>
        <v/>
      </c>
      <c r="J418" s="21" t="str">
        <f>IF(E418&lt;&gt;"ОК","",IF(P418&gt;0,ABS(I418)/P418,"нет базы"))</f>
        <v/>
      </c>
      <c r="K418" s="17" t="str">
        <f>IF(E418&lt;&gt;"ОК","",IF(I418&lt;0,"Недостача",IF(I418&gt;0,"Излишек","Совпадает")))</f>
        <v/>
      </c>
      <c r="L418" s="18" t="str">
        <f>IF(E418&lt;&gt;"ОК","",ROUND(SUMIFS('Движения'!$F$6:$F$5005,'Движения'!$B$6:$B$5005,B418,'Движения'!$C$6:$C$5005,"Корректировка остатка",'Движения'!$A$6:$A$5005,"&gt;="&amp;Q418,'Движения'!$A$6:$A$5005,"&lt;"&amp;(Q418+1)),6))</f>
        <v/>
      </c>
      <c r="M418" s="18" t="str">
        <f>IF(E418&lt;&gt;"ОК","",ROUND(I418-L418,6))</f>
        <v/>
      </c>
      <c r="N418" s="15" t="str">
        <f>IF(E418&lt;&gt;"ОК","",IF(AND(I418=0,L418=0),"Корректировка не нужна",IF(M418=0,"Корректировка внесена",IF(L418=0,"Внесите корректировку на "&amp;DAY(Q418)&amp;"."&amp;MONTH(Q418)&amp;"."&amp;YEAR(Q418)&amp;": "&amp;IF(M418&gt;0,"+","")&amp;M418&amp;" "&amp;G418,"Проверьте корректировки: внесено "&amp;L418&amp;", нужно "&amp;I418&amp;" "&amp;G418))))</f>
        <v/>
      </c>
      <c r="O418" s="22" t="str">
        <f>IF(E418&lt;&gt;"ОК","",IF(SUMPRODUCT(MAX(($B$6:$B$1005=B418)*($Q$6:$Q$1005&lt;Q418)*($E$6:$E$1005="ОК")*$Q$6:$Q$1005))&gt;0,SUMPRODUCT(MAX(($B$6:$B$1005=B418)*($Q$6:$Q$1005&lt;Q418)*($E$6:$E$1005="ОК")*$Q$6:$Q$1005))+1,INT('Номенклатура'!$C$2)))</f>
        <v/>
      </c>
      <c r="P418" s="18" t="str">
        <f>IF(E418&lt;&gt;"ОК","",-(SUMIFS('Движения'!$F$6:$F$5005,'Движения'!$B$6:$B$5005,B418,'Движения'!$C$6:$C$5005,"Расход",'Движения'!$A$6:$A$5005,"&gt;="&amp;O418,'Движения'!$A$6:$A$5005,"&lt;"&amp;(Q418+1))+SUMIFS('Движения'!$F$6:$F$5005,'Движения'!$B$6:$B$5005,B418,'Движения'!$C$6:$C$5005,"Списание",'Движения'!$A$6:$A$5005,"&gt;="&amp;O418,'Движения'!$A$6:$A$5005,"&lt;"&amp;(Q418+1))))</f>
        <v/>
      </c>
      <c r="Q418" s="18" t="str">
        <f>IF(ISNUMBER(A418),INT(A418),0)</f>
        <v/>
      </c>
    </row>
    <row r="419" spans="1:17" x14ac:dyDescent="0.25">
      <c r="A419" s="16"/>
      <c r="B419" s="13"/>
      <c r="C419" s="14"/>
      <c r="D419" s="13"/>
      <c r="E419" s="15" t="str">
        <f>IF(COUNTA(A419:D419)=0,"",IF(NOT(ISNUMBER(A419)),"Укажите дату",IF(B419="","Укажите код",IF(NOT(AND(ISTEXT(B419),LEN(B419)&gt;0,LEN(B419)&lt;=30,ISNUMBER(FIND(LEFT(B419,1),"ABCDEFGHIJKLMNOPQRSTUVWXYZ")),SUMPRODUCT((MID(B419,{1,2,3,4,5,6,7,8,9,10,11,12,13,14,15,16,17,18,19,20,21,22,23,24,25,26,27,28,29,30},1)&lt;&gt;"")*ISERROR(FIND(MID(B419,{1,2,3,4,5,6,7,8,9,10,11,12,13,14,15,16,17,18,19,20,21,22,23,24,25,26,27,28,29,30},1),"ABCDEFGHIJKLMNOPQRSTUVWXYZ0123456789-_")))=0,ISERROR(VALUE(B419)))),"Недопустимый код: только латинские буквы A-Z в верхнем регистре, цифры, - и _; начало с буквы, до 30 символов (например MILK-001)",IF(SUMPRODUCT(--EXACT('Номенклатура'!$A$6:$A$205,B419))=0,"Код не найден",IF(SUMPRODUCT(--EXACT('Номенклатура'!$A$6:$A$205,B419))&gt;1,"Код повторяется в номенклатуре",IF(NOT(ISNUMBER(C419)),"Укажите фактическое количество",IF(C419&lt;0,"Факт не может быть меньше нуля",IF(NOT(ISNUMBER('Номенклатура'!$C$2)),"Укажите дату начала учёта",IF(Q419&lt;INT('Номенклатура'!$C$2),"Дата раньше начала учёта","ОК"))))))))))</f>
        <v/>
      </c>
      <c r="F419" s="15" t="str">
        <f>IF(E419&lt;&gt;"ОК","",INDEX('Номенклатура'!$B$6:$B$205,SUMPRODUCT(EXACT('Номенклатура'!$A$6:$A$205,B419)*(ROW('Номенклатура'!$A$6:$A$205)-5)))&amp;"")</f>
        <v/>
      </c>
      <c r="G419" s="17" t="str">
        <f>IF(E419&lt;&gt;"ОК","",INDEX('Номенклатура'!$D$6:$D$205,SUMPRODUCT(EXACT('Номенклатура'!$A$6:$A$205,B419)*(ROW('Номенклатура'!$A$6:$A$205)-5)))&amp;"")</f>
        <v/>
      </c>
      <c r="H419" s="18" t="str">
        <f>IF(E419&lt;&gt;"ОК","",ROUND(N(INDEX('Номенклатура'!$F$6:$F$205,SUMPRODUCT(EXACT('Номенклатура'!$A$6:$A$205,B419)*(ROW('Номенклатура'!$A$6:$A$205)-5))))+SUMIFS('Движения'!$F$6:$F$5005,'Движения'!$B$6:$B$5005,B419,'Движения'!$A$6:$A$5005,"&lt;"&amp;(Q419+1))-SUMIFS('Движения'!$F$6:$F$5005,'Движения'!$B$6:$B$5005,B419,'Движения'!$C$6:$C$5005,"Корректировка остатка",'Движения'!$A$6:$A$5005,"&gt;="&amp;Q419,'Движения'!$A$6:$A$5005,"&lt;"&amp;(Q419+1)),6))</f>
        <v/>
      </c>
      <c r="I419" s="18" t="str">
        <f>IF(E419&lt;&gt;"ОК","",ROUND(C419-H419,6))</f>
        <v/>
      </c>
      <c r="J419" s="21" t="str">
        <f>IF(E419&lt;&gt;"ОК","",IF(P419&gt;0,ABS(I419)/P419,"нет базы"))</f>
        <v/>
      </c>
      <c r="K419" s="17" t="str">
        <f>IF(E419&lt;&gt;"ОК","",IF(I419&lt;0,"Недостача",IF(I419&gt;0,"Излишек","Совпадает")))</f>
        <v/>
      </c>
      <c r="L419" s="18" t="str">
        <f>IF(E419&lt;&gt;"ОК","",ROUND(SUMIFS('Движения'!$F$6:$F$5005,'Движения'!$B$6:$B$5005,B419,'Движения'!$C$6:$C$5005,"Корректировка остатка",'Движения'!$A$6:$A$5005,"&gt;="&amp;Q419,'Движения'!$A$6:$A$5005,"&lt;"&amp;(Q419+1)),6))</f>
        <v/>
      </c>
      <c r="M419" s="18" t="str">
        <f>IF(E419&lt;&gt;"ОК","",ROUND(I419-L419,6))</f>
        <v/>
      </c>
      <c r="N419" s="15" t="str">
        <f>IF(E419&lt;&gt;"ОК","",IF(AND(I419=0,L419=0),"Корректировка не нужна",IF(M419=0,"Корректировка внесена",IF(L419=0,"Внесите корректировку на "&amp;DAY(Q419)&amp;"."&amp;MONTH(Q419)&amp;"."&amp;YEAR(Q419)&amp;": "&amp;IF(M419&gt;0,"+","")&amp;M419&amp;" "&amp;G419,"Проверьте корректировки: внесено "&amp;L419&amp;", нужно "&amp;I419&amp;" "&amp;G419))))</f>
        <v/>
      </c>
      <c r="O419" s="22" t="str">
        <f>IF(E419&lt;&gt;"ОК","",IF(SUMPRODUCT(MAX(($B$6:$B$1005=B419)*($Q$6:$Q$1005&lt;Q419)*($E$6:$E$1005="ОК")*$Q$6:$Q$1005))&gt;0,SUMPRODUCT(MAX(($B$6:$B$1005=B419)*($Q$6:$Q$1005&lt;Q419)*($E$6:$E$1005="ОК")*$Q$6:$Q$1005))+1,INT('Номенклатура'!$C$2)))</f>
        <v/>
      </c>
      <c r="P419" s="18" t="str">
        <f>IF(E419&lt;&gt;"ОК","",-(SUMIFS('Движения'!$F$6:$F$5005,'Движения'!$B$6:$B$5005,B419,'Движения'!$C$6:$C$5005,"Расход",'Движения'!$A$6:$A$5005,"&gt;="&amp;O419,'Движения'!$A$6:$A$5005,"&lt;"&amp;(Q419+1))+SUMIFS('Движения'!$F$6:$F$5005,'Движения'!$B$6:$B$5005,B419,'Движения'!$C$6:$C$5005,"Списание",'Движения'!$A$6:$A$5005,"&gt;="&amp;O419,'Движения'!$A$6:$A$5005,"&lt;"&amp;(Q419+1))))</f>
        <v/>
      </c>
      <c r="Q419" s="18" t="str">
        <f>IF(ISNUMBER(A419),INT(A419),0)</f>
        <v/>
      </c>
    </row>
    <row r="420" spans="1:17" x14ac:dyDescent="0.25">
      <c r="A420" s="16"/>
      <c r="B420" s="13"/>
      <c r="C420" s="14"/>
      <c r="D420" s="13"/>
      <c r="E420" s="15" t="str">
        <f>IF(COUNTA(A420:D420)=0,"",IF(NOT(ISNUMBER(A420)),"Укажите дату",IF(B420="","Укажите код",IF(NOT(AND(ISTEXT(B420),LEN(B420)&gt;0,LEN(B420)&lt;=30,ISNUMBER(FIND(LEFT(B420,1),"ABCDEFGHIJKLMNOPQRSTUVWXYZ")),SUMPRODUCT((MID(B420,{1,2,3,4,5,6,7,8,9,10,11,12,13,14,15,16,17,18,19,20,21,22,23,24,25,26,27,28,29,30},1)&lt;&gt;"")*ISERROR(FIND(MID(B420,{1,2,3,4,5,6,7,8,9,10,11,12,13,14,15,16,17,18,19,20,21,22,23,24,25,26,27,28,29,30},1),"ABCDEFGHIJKLMNOPQRSTUVWXYZ0123456789-_")))=0,ISERROR(VALUE(B420)))),"Недопустимый код: только латинские буквы A-Z в верхнем регистре, цифры, - и _; начало с буквы, до 30 символов (например MILK-001)",IF(SUMPRODUCT(--EXACT('Номенклатура'!$A$6:$A$205,B420))=0,"Код не найден",IF(SUMPRODUCT(--EXACT('Номенклатура'!$A$6:$A$205,B420))&gt;1,"Код повторяется в номенклатуре",IF(NOT(ISNUMBER(C420)),"Укажите фактическое количество",IF(C420&lt;0,"Факт не может быть меньше нуля",IF(NOT(ISNUMBER('Номенклатура'!$C$2)),"Укажите дату начала учёта",IF(Q420&lt;INT('Номенклатура'!$C$2),"Дата раньше начала учёта","ОК"))))))))))</f>
        <v/>
      </c>
      <c r="F420" s="15" t="str">
        <f>IF(E420&lt;&gt;"ОК","",INDEX('Номенклатура'!$B$6:$B$205,SUMPRODUCT(EXACT('Номенклатура'!$A$6:$A$205,B420)*(ROW('Номенклатура'!$A$6:$A$205)-5)))&amp;"")</f>
        <v/>
      </c>
      <c r="G420" s="17" t="str">
        <f>IF(E420&lt;&gt;"ОК","",INDEX('Номенклатура'!$D$6:$D$205,SUMPRODUCT(EXACT('Номенклатура'!$A$6:$A$205,B420)*(ROW('Номенклатура'!$A$6:$A$205)-5)))&amp;"")</f>
        <v/>
      </c>
      <c r="H420" s="18" t="str">
        <f>IF(E420&lt;&gt;"ОК","",ROUND(N(INDEX('Номенклатура'!$F$6:$F$205,SUMPRODUCT(EXACT('Номенклатура'!$A$6:$A$205,B420)*(ROW('Номенклатура'!$A$6:$A$205)-5))))+SUMIFS('Движения'!$F$6:$F$5005,'Движения'!$B$6:$B$5005,B420,'Движения'!$A$6:$A$5005,"&lt;"&amp;(Q420+1))-SUMIFS('Движения'!$F$6:$F$5005,'Движения'!$B$6:$B$5005,B420,'Движения'!$C$6:$C$5005,"Корректировка остатка",'Движения'!$A$6:$A$5005,"&gt;="&amp;Q420,'Движения'!$A$6:$A$5005,"&lt;"&amp;(Q420+1)),6))</f>
        <v/>
      </c>
      <c r="I420" s="18" t="str">
        <f>IF(E420&lt;&gt;"ОК","",ROUND(C420-H420,6))</f>
        <v/>
      </c>
      <c r="J420" s="21" t="str">
        <f>IF(E420&lt;&gt;"ОК","",IF(P420&gt;0,ABS(I420)/P420,"нет базы"))</f>
        <v/>
      </c>
      <c r="K420" s="17" t="str">
        <f>IF(E420&lt;&gt;"ОК","",IF(I420&lt;0,"Недостача",IF(I420&gt;0,"Излишек","Совпадает")))</f>
        <v/>
      </c>
      <c r="L420" s="18" t="str">
        <f>IF(E420&lt;&gt;"ОК","",ROUND(SUMIFS('Движения'!$F$6:$F$5005,'Движения'!$B$6:$B$5005,B420,'Движения'!$C$6:$C$5005,"Корректировка остатка",'Движения'!$A$6:$A$5005,"&gt;="&amp;Q420,'Движения'!$A$6:$A$5005,"&lt;"&amp;(Q420+1)),6))</f>
        <v/>
      </c>
      <c r="M420" s="18" t="str">
        <f>IF(E420&lt;&gt;"ОК","",ROUND(I420-L420,6))</f>
        <v/>
      </c>
      <c r="N420" s="15" t="str">
        <f>IF(E420&lt;&gt;"ОК","",IF(AND(I420=0,L420=0),"Корректировка не нужна",IF(M420=0,"Корректировка внесена",IF(L420=0,"Внесите корректировку на "&amp;DAY(Q420)&amp;"."&amp;MONTH(Q420)&amp;"."&amp;YEAR(Q420)&amp;": "&amp;IF(M420&gt;0,"+","")&amp;M420&amp;" "&amp;G420,"Проверьте корректировки: внесено "&amp;L420&amp;", нужно "&amp;I420&amp;" "&amp;G420))))</f>
        <v/>
      </c>
      <c r="O420" s="22" t="str">
        <f>IF(E420&lt;&gt;"ОК","",IF(SUMPRODUCT(MAX(($B$6:$B$1005=B420)*($Q$6:$Q$1005&lt;Q420)*($E$6:$E$1005="ОК")*$Q$6:$Q$1005))&gt;0,SUMPRODUCT(MAX(($B$6:$B$1005=B420)*($Q$6:$Q$1005&lt;Q420)*($E$6:$E$1005="ОК")*$Q$6:$Q$1005))+1,INT('Номенклатура'!$C$2)))</f>
        <v/>
      </c>
      <c r="P420" s="18" t="str">
        <f>IF(E420&lt;&gt;"ОК","",-(SUMIFS('Движения'!$F$6:$F$5005,'Движения'!$B$6:$B$5005,B420,'Движения'!$C$6:$C$5005,"Расход",'Движения'!$A$6:$A$5005,"&gt;="&amp;O420,'Движения'!$A$6:$A$5005,"&lt;"&amp;(Q420+1))+SUMIFS('Движения'!$F$6:$F$5005,'Движения'!$B$6:$B$5005,B420,'Движения'!$C$6:$C$5005,"Списание",'Движения'!$A$6:$A$5005,"&gt;="&amp;O420,'Движения'!$A$6:$A$5005,"&lt;"&amp;(Q420+1))))</f>
        <v/>
      </c>
      <c r="Q420" s="18" t="str">
        <f>IF(ISNUMBER(A420),INT(A420),0)</f>
        <v/>
      </c>
    </row>
    <row r="421" spans="1:17" x14ac:dyDescent="0.25">
      <c r="A421" s="16"/>
      <c r="B421" s="13"/>
      <c r="C421" s="14"/>
      <c r="D421" s="13"/>
      <c r="E421" s="15" t="str">
        <f>IF(COUNTA(A421:D421)=0,"",IF(NOT(ISNUMBER(A421)),"Укажите дату",IF(B421="","Укажите код",IF(NOT(AND(ISTEXT(B421),LEN(B421)&gt;0,LEN(B421)&lt;=30,ISNUMBER(FIND(LEFT(B421,1),"ABCDEFGHIJKLMNOPQRSTUVWXYZ")),SUMPRODUCT((MID(B421,{1,2,3,4,5,6,7,8,9,10,11,12,13,14,15,16,17,18,19,20,21,22,23,24,25,26,27,28,29,30},1)&lt;&gt;"")*ISERROR(FIND(MID(B421,{1,2,3,4,5,6,7,8,9,10,11,12,13,14,15,16,17,18,19,20,21,22,23,24,25,26,27,28,29,30},1),"ABCDEFGHIJKLMNOPQRSTUVWXYZ0123456789-_")))=0,ISERROR(VALUE(B421)))),"Недопустимый код: только латинские буквы A-Z в верхнем регистре, цифры, - и _; начало с буквы, до 30 символов (например MILK-001)",IF(SUMPRODUCT(--EXACT('Номенклатура'!$A$6:$A$205,B421))=0,"Код не найден",IF(SUMPRODUCT(--EXACT('Номенклатура'!$A$6:$A$205,B421))&gt;1,"Код повторяется в номенклатуре",IF(NOT(ISNUMBER(C421)),"Укажите фактическое количество",IF(C421&lt;0,"Факт не может быть меньше нуля",IF(NOT(ISNUMBER('Номенклатура'!$C$2)),"Укажите дату начала учёта",IF(Q421&lt;INT('Номенклатура'!$C$2),"Дата раньше начала учёта","ОК"))))))))))</f>
        <v/>
      </c>
      <c r="F421" s="15" t="str">
        <f>IF(E421&lt;&gt;"ОК","",INDEX('Номенклатура'!$B$6:$B$205,SUMPRODUCT(EXACT('Номенклатура'!$A$6:$A$205,B421)*(ROW('Номенклатура'!$A$6:$A$205)-5)))&amp;"")</f>
        <v/>
      </c>
      <c r="G421" s="17" t="str">
        <f>IF(E421&lt;&gt;"ОК","",INDEX('Номенклатура'!$D$6:$D$205,SUMPRODUCT(EXACT('Номенклатура'!$A$6:$A$205,B421)*(ROW('Номенклатура'!$A$6:$A$205)-5)))&amp;"")</f>
        <v/>
      </c>
      <c r="H421" s="18" t="str">
        <f>IF(E421&lt;&gt;"ОК","",ROUND(N(INDEX('Номенклатура'!$F$6:$F$205,SUMPRODUCT(EXACT('Номенклатура'!$A$6:$A$205,B421)*(ROW('Номенклатура'!$A$6:$A$205)-5))))+SUMIFS('Движения'!$F$6:$F$5005,'Движения'!$B$6:$B$5005,B421,'Движения'!$A$6:$A$5005,"&lt;"&amp;(Q421+1))-SUMIFS('Движения'!$F$6:$F$5005,'Движения'!$B$6:$B$5005,B421,'Движения'!$C$6:$C$5005,"Корректировка остатка",'Движения'!$A$6:$A$5005,"&gt;="&amp;Q421,'Движения'!$A$6:$A$5005,"&lt;"&amp;(Q421+1)),6))</f>
        <v/>
      </c>
      <c r="I421" s="18" t="str">
        <f>IF(E421&lt;&gt;"ОК","",ROUND(C421-H421,6))</f>
        <v/>
      </c>
      <c r="J421" s="21" t="str">
        <f>IF(E421&lt;&gt;"ОК","",IF(P421&gt;0,ABS(I421)/P421,"нет базы"))</f>
        <v/>
      </c>
      <c r="K421" s="17" t="str">
        <f>IF(E421&lt;&gt;"ОК","",IF(I421&lt;0,"Недостача",IF(I421&gt;0,"Излишек","Совпадает")))</f>
        <v/>
      </c>
      <c r="L421" s="18" t="str">
        <f>IF(E421&lt;&gt;"ОК","",ROUND(SUMIFS('Движения'!$F$6:$F$5005,'Движения'!$B$6:$B$5005,B421,'Движения'!$C$6:$C$5005,"Корректировка остатка",'Движения'!$A$6:$A$5005,"&gt;="&amp;Q421,'Движения'!$A$6:$A$5005,"&lt;"&amp;(Q421+1)),6))</f>
        <v/>
      </c>
      <c r="M421" s="18" t="str">
        <f>IF(E421&lt;&gt;"ОК","",ROUND(I421-L421,6))</f>
        <v/>
      </c>
      <c r="N421" s="15" t="str">
        <f>IF(E421&lt;&gt;"ОК","",IF(AND(I421=0,L421=0),"Корректировка не нужна",IF(M421=0,"Корректировка внесена",IF(L421=0,"Внесите корректировку на "&amp;DAY(Q421)&amp;"."&amp;MONTH(Q421)&amp;"."&amp;YEAR(Q421)&amp;": "&amp;IF(M421&gt;0,"+","")&amp;M421&amp;" "&amp;G421,"Проверьте корректировки: внесено "&amp;L421&amp;", нужно "&amp;I421&amp;" "&amp;G421))))</f>
        <v/>
      </c>
      <c r="O421" s="22" t="str">
        <f>IF(E421&lt;&gt;"ОК","",IF(SUMPRODUCT(MAX(($B$6:$B$1005=B421)*($Q$6:$Q$1005&lt;Q421)*($E$6:$E$1005="ОК")*$Q$6:$Q$1005))&gt;0,SUMPRODUCT(MAX(($B$6:$B$1005=B421)*($Q$6:$Q$1005&lt;Q421)*($E$6:$E$1005="ОК")*$Q$6:$Q$1005))+1,INT('Номенклатура'!$C$2)))</f>
        <v/>
      </c>
      <c r="P421" s="18" t="str">
        <f>IF(E421&lt;&gt;"ОК","",-(SUMIFS('Движения'!$F$6:$F$5005,'Движения'!$B$6:$B$5005,B421,'Движения'!$C$6:$C$5005,"Расход",'Движения'!$A$6:$A$5005,"&gt;="&amp;O421,'Движения'!$A$6:$A$5005,"&lt;"&amp;(Q421+1))+SUMIFS('Движения'!$F$6:$F$5005,'Движения'!$B$6:$B$5005,B421,'Движения'!$C$6:$C$5005,"Списание",'Движения'!$A$6:$A$5005,"&gt;="&amp;O421,'Движения'!$A$6:$A$5005,"&lt;"&amp;(Q421+1))))</f>
        <v/>
      </c>
      <c r="Q421" s="18" t="str">
        <f>IF(ISNUMBER(A421),INT(A421),0)</f>
        <v/>
      </c>
    </row>
    <row r="422" spans="1:17" x14ac:dyDescent="0.25">
      <c r="A422" s="16"/>
      <c r="B422" s="13"/>
      <c r="C422" s="14"/>
      <c r="D422" s="13"/>
      <c r="E422" s="15" t="str">
        <f>IF(COUNTA(A422:D422)=0,"",IF(NOT(ISNUMBER(A422)),"Укажите дату",IF(B422="","Укажите код",IF(NOT(AND(ISTEXT(B422),LEN(B422)&gt;0,LEN(B422)&lt;=30,ISNUMBER(FIND(LEFT(B422,1),"ABCDEFGHIJKLMNOPQRSTUVWXYZ")),SUMPRODUCT((MID(B422,{1,2,3,4,5,6,7,8,9,10,11,12,13,14,15,16,17,18,19,20,21,22,23,24,25,26,27,28,29,30},1)&lt;&gt;"")*ISERROR(FIND(MID(B422,{1,2,3,4,5,6,7,8,9,10,11,12,13,14,15,16,17,18,19,20,21,22,23,24,25,26,27,28,29,30},1),"ABCDEFGHIJKLMNOPQRSTUVWXYZ0123456789-_")))=0,ISERROR(VALUE(B422)))),"Недопустимый код: только латинские буквы A-Z в верхнем регистре, цифры, - и _; начало с буквы, до 30 символов (например MILK-001)",IF(SUMPRODUCT(--EXACT('Номенклатура'!$A$6:$A$205,B422))=0,"Код не найден",IF(SUMPRODUCT(--EXACT('Номенклатура'!$A$6:$A$205,B422))&gt;1,"Код повторяется в номенклатуре",IF(NOT(ISNUMBER(C422)),"Укажите фактическое количество",IF(C422&lt;0,"Факт не может быть меньше нуля",IF(NOT(ISNUMBER('Номенклатура'!$C$2)),"Укажите дату начала учёта",IF(Q422&lt;INT('Номенклатура'!$C$2),"Дата раньше начала учёта","ОК"))))))))))</f>
        <v/>
      </c>
      <c r="F422" s="15" t="str">
        <f>IF(E422&lt;&gt;"ОК","",INDEX('Номенклатура'!$B$6:$B$205,SUMPRODUCT(EXACT('Номенклатура'!$A$6:$A$205,B422)*(ROW('Номенклатура'!$A$6:$A$205)-5)))&amp;"")</f>
        <v/>
      </c>
      <c r="G422" s="17" t="str">
        <f>IF(E422&lt;&gt;"ОК","",INDEX('Номенклатура'!$D$6:$D$205,SUMPRODUCT(EXACT('Номенклатура'!$A$6:$A$205,B422)*(ROW('Номенклатура'!$A$6:$A$205)-5)))&amp;"")</f>
        <v/>
      </c>
      <c r="H422" s="18" t="str">
        <f>IF(E422&lt;&gt;"ОК","",ROUND(N(INDEX('Номенклатура'!$F$6:$F$205,SUMPRODUCT(EXACT('Номенклатура'!$A$6:$A$205,B422)*(ROW('Номенклатура'!$A$6:$A$205)-5))))+SUMIFS('Движения'!$F$6:$F$5005,'Движения'!$B$6:$B$5005,B422,'Движения'!$A$6:$A$5005,"&lt;"&amp;(Q422+1))-SUMIFS('Движения'!$F$6:$F$5005,'Движения'!$B$6:$B$5005,B422,'Движения'!$C$6:$C$5005,"Корректировка остатка",'Движения'!$A$6:$A$5005,"&gt;="&amp;Q422,'Движения'!$A$6:$A$5005,"&lt;"&amp;(Q422+1)),6))</f>
        <v/>
      </c>
      <c r="I422" s="18" t="str">
        <f>IF(E422&lt;&gt;"ОК","",ROUND(C422-H422,6))</f>
        <v/>
      </c>
      <c r="J422" s="21" t="str">
        <f>IF(E422&lt;&gt;"ОК","",IF(P422&gt;0,ABS(I422)/P422,"нет базы"))</f>
        <v/>
      </c>
      <c r="K422" s="17" t="str">
        <f>IF(E422&lt;&gt;"ОК","",IF(I422&lt;0,"Недостача",IF(I422&gt;0,"Излишек","Совпадает")))</f>
        <v/>
      </c>
      <c r="L422" s="18" t="str">
        <f>IF(E422&lt;&gt;"ОК","",ROUND(SUMIFS('Движения'!$F$6:$F$5005,'Движения'!$B$6:$B$5005,B422,'Движения'!$C$6:$C$5005,"Корректировка остатка",'Движения'!$A$6:$A$5005,"&gt;="&amp;Q422,'Движения'!$A$6:$A$5005,"&lt;"&amp;(Q422+1)),6))</f>
        <v/>
      </c>
      <c r="M422" s="18" t="str">
        <f>IF(E422&lt;&gt;"ОК","",ROUND(I422-L422,6))</f>
        <v/>
      </c>
      <c r="N422" s="15" t="str">
        <f>IF(E422&lt;&gt;"ОК","",IF(AND(I422=0,L422=0),"Корректировка не нужна",IF(M422=0,"Корректировка внесена",IF(L422=0,"Внесите корректировку на "&amp;DAY(Q422)&amp;"."&amp;MONTH(Q422)&amp;"."&amp;YEAR(Q422)&amp;": "&amp;IF(M422&gt;0,"+","")&amp;M422&amp;" "&amp;G422,"Проверьте корректировки: внесено "&amp;L422&amp;", нужно "&amp;I422&amp;" "&amp;G422))))</f>
        <v/>
      </c>
      <c r="O422" s="22" t="str">
        <f>IF(E422&lt;&gt;"ОК","",IF(SUMPRODUCT(MAX(($B$6:$B$1005=B422)*($Q$6:$Q$1005&lt;Q422)*($E$6:$E$1005="ОК")*$Q$6:$Q$1005))&gt;0,SUMPRODUCT(MAX(($B$6:$B$1005=B422)*($Q$6:$Q$1005&lt;Q422)*($E$6:$E$1005="ОК")*$Q$6:$Q$1005))+1,INT('Номенклатура'!$C$2)))</f>
        <v/>
      </c>
      <c r="P422" s="18" t="str">
        <f>IF(E422&lt;&gt;"ОК","",-(SUMIFS('Движения'!$F$6:$F$5005,'Движения'!$B$6:$B$5005,B422,'Движения'!$C$6:$C$5005,"Расход",'Движения'!$A$6:$A$5005,"&gt;="&amp;O422,'Движения'!$A$6:$A$5005,"&lt;"&amp;(Q422+1))+SUMIFS('Движения'!$F$6:$F$5005,'Движения'!$B$6:$B$5005,B422,'Движения'!$C$6:$C$5005,"Списание",'Движения'!$A$6:$A$5005,"&gt;="&amp;O422,'Движения'!$A$6:$A$5005,"&lt;"&amp;(Q422+1))))</f>
        <v/>
      </c>
      <c r="Q422" s="18" t="str">
        <f>IF(ISNUMBER(A422),INT(A422),0)</f>
        <v/>
      </c>
    </row>
    <row r="423" spans="1:17" x14ac:dyDescent="0.25">
      <c r="A423" s="16"/>
      <c r="B423" s="13"/>
      <c r="C423" s="14"/>
      <c r="D423" s="13"/>
      <c r="E423" s="15" t="str">
        <f>IF(COUNTA(A423:D423)=0,"",IF(NOT(ISNUMBER(A423)),"Укажите дату",IF(B423="","Укажите код",IF(NOT(AND(ISTEXT(B423),LEN(B423)&gt;0,LEN(B423)&lt;=30,ISNUMBER(FIND(LEFT(B423,1),"ABCDEFGHIJKLMNOPQRSTUVWXYZ")),SUMPRODUCT((MID(B423,{1,2,3,4,5,6,7,8,9,10,11,12,13,14,15,16,17,18,19,20,21,22,23,24,25,26,27,28,29,30},1)&lt;&gt;"")*ISERROR(FIND(MID(B423,{1,2,3,4,5,6,7,8,9,10,11,12,13,14,15,16,17,18,19,20,21,22,23,24,25,26,27,28,29,30},1),"ABCDEFGHIJKLMNOPQRSTUVWXYZ0123456789-_")))=0,ISERROR(VALUE(B423)))),"Недопустимый код: только латинские буквы A-Z в верхнем регистре, цифры, - и _; начало с буквы, до 30 символов (например MILK-001)",IF(SUMPRODUCT(--EXACT('Номенклатура'!$A$6:$A$205,B423))=0,"Код не найден",IF(SUMPRODUCT(--EXACT('Номенклатура'!$A$6:$A$205,B423))&gt;1,"Код повторяется в номенклатуре",IF(NOT(ISNUMBER(C423)),"Укажите фактическое количество",IF(C423&lt;0,"Факт не может быть меньше нуля",IF(NOT(ISNUMBER('Номенклатура'!$C$2)),"Укажите дату начала учёта",IF(Q423&lt;INT('Номенклатура'!$C$2),"Дата раньше начала учёта","ОК"))))))))))</f>
        <v/>
      </c>
      <c r="F423" s="15" t="str">
        <f>IF(E423&lt;&gt;"ОК","",INDEX('Номенклатура'!$B$6:$B$205,SUMPRODUCT(EXACT('Номенклатура'!$A$6:$A$205,B423)*(ROW('Номенклатура'!$A$6:$A$205)-5)))&amp;"")</f>
        <v/>
      </c>
      <c r="G423" s="17" t="str">
        <f>IF(E423&lt;&gt;"ОК","",INDEX('Номенклатура'!$D$6:$D$205,SUMPRODUCT(EXACT('Номенклатура'!$A$6:$A$205,B423)*(ROW('Номенклатура'!$A$6:$A$205)-5)))&amp;"")</f>
        <v/>
      </c>
      <c r="H423" s="18" t="str">
        <f>IF(E423&lt;&gt;"ОК","",ROUND(N(INDEX('Номенклатура'!$F$6:$F$205,SUMPRODUCT(EXACT('Номенклатура'!$A$6:$A$205,B423)*(ROW('Номенклатура'!$A$6:$A$205)-5))))+SUMIFS('Движения'!$F$6:$F$5005,'Движения'!$B$6:$B$5005,B423,'Движения'!$A$6:$A$5005,"&lt;"&amp;(Q423+1))-SUMIFS('Движения'!$F$6:$F$5005,'Движения'!$B$6:$B$5005,B423,'Движения'!$C$6:$C$5005,"Корректировка остатка",'Движения'!$A$6:$A$5005,"&gt;="&amp;Q423,'Движения'!$A$6:$A$5005,"&lt;"&amp;(Q423+1)),6))</f>
        <v/>
      </c>
      <c r="I423" s="18" t="str">
        <f>IF(E423&lt;&gt;"ОК","",ROUND(C423-H423,6))</f>
        <v/>
      </c>
      <c r="J423" s="21" t="str">
        <f>IF(E423&lt;&gt;"ОК","",IF(P423&gt;0,ABS(I423)/P423,"нет базы"))</f>
        <v/>
      </c>
      <c r="K423" s="17" t="str">
        <f>IF(E423&lt;&gt;"ОК","",IF(I423&lt;0,"Недостача",IF(I423&gt;0,"Излишек","Совпадает")))</f>
        <v/>
      </c>
      <c r="L423" s="18" t="str">
        <f>IF(E423&lt;&gt;"ОК","",ROUND(SUMIFS('Движения'!$F$6:$F$5005,'Движения'!$B$6:$B$5005,B423,'Движения'!$C$6:$C$5005,"Корректировка остатка",'Движения'!$A$6:$A$5005,"&gt;="&amp;Q423,'Движения'!$A$6:$A$5005,"&lt;"&amp;(Q423+1)),6))</f>
        <v/>
      </c>
      <c r="M423" s="18" t="str">
        <f>IF(E423&lt;&gt;"ОК","",ROUND(I423-L423,6))</f>
        <v/>
      </c>
      <c r="N423" s="15" t="str">
        <f>IF(E423&lt;&gt;"ОК","",IF(AND(I423=0,L423=0),"Корректировка не нужна",IF(M423=0,"Корректировка внесена",IF(L423=0,"Внесите корректировку на "&amp;DAY(Q423)&amp;"."&amp;MONTH(Q423)&amp;"."&amp;YEAR(Q423)&amp;": "&amp;IF(M423&gt;0,"+","")&amp;M423&amp;" "&amp;G423,"Проверьте корректировки: внесено "&amp;L423&amp;", нужно "&amp;I423&amp;" "&amp;G423))))</f>
        <v/>
      </c>
      <c r="O423" s="22" t="str">
        <f>IF(E423&lt;&gt;"ОК","",IF(SUMPRODUCT(MAX(($B$6:$B$1005=B423)*($Q$6:$Q$1005&lt;Q423)*($E$6:$E$1005="ОК")*$Q$6:$Q$1005))&gt;0,SUMPRODUCT(MAX(($B$6:$B$1005=B423)*($Q$6:$Q$1005&lt;Q423)*($E$6:$E$1005="ОК")*$Q$6:$Q$1005))+1,INT('Номенклатура'!$C$2)))</f>
        <v/>
      </c>
      <c r="P423" s="18" t="str">
        <f>IF(E423&lt;&gt;"ОК","",-(SUMIFS('Движения'!$F$6:$F$5005,'Движения'!$B$6:$B$5005,B423,'Движения'!$C$6:$C$5005,"Расход",'Движения'!$A$6:$A$5005,"&gt;="&amp;O423,'Движения'!$A$6:$A$5005,"&lt;"&amp;(Q423+1))+SUMIFS('Движения'!$F$6:$F$5005,'Движения'!$B$6:$B$5005,B423,'Движения'!$C$6:$C$5005,"Списание",'Движения'!$A$6:$A$5005,"&gt;="&amp;O423,'Движения'!$A$6:$A$5005,"&lt;"&amp;(Q423+1))))</f>
        <v/>
      </c>
      <c r="Q423" s="18" t="str">
        <f>IF(ISNUMBER(A423),INT(A423),0)</f>
        <v/>
      </c>
    </row>
    <row r="424" spans="1:17" x14ac:dyDescent="0.25">
      <c r="A424" s="16"/>
      <c r="B424" s="13"/>
      <c r="C424" s="14"/>
      <c r="D424" s="13"/>
      <c r="E424" s="15" t="str">
        <f>IF(COUNTA(A424:D424)=0,"",IF(NOT(ISNUMBER(A424)),"Укажите дату",IF(B424="","Укажите код",IF(NOT(AND(ISTEXT(B424),LEN(B424)&gt;0,LEN(B424)&lt;=30,ISNUMBER(FIND(LEFT(B424,1),"ABCDEFGHIJKLMNOPQRSTUVWXYZ")),SUMPRODUCT((MID(B424,{1,2,3,4,5,6,7,8,9,10,11,12,13,14,15,16,17,18,19,20,21,22,23,24,25,26,27,28,29,30},1)&lt;&gt;"")*ISERROR(FIND(MID(B424,{1,2,3,4,5,6,7,8,9,10,11,12,13,14,15,16,17,18,19,20,21,22,23,24,25,26,27,28,29,30},1),"ABCDEFGHIJKLMNOPQRSTUVWXYZ0123456789-_")))=0,ISERROR(VALUE(B424)))),"Недопустимый код: только латинские буквы A-Z в верхнем регистре, цифры, - и _; начало с буквы, до 30 символов (например MILK-001)",IF(SUMPRODUCT(--EXACT('Номенклатура'!$A$6:$A$205,B424))=0,"Код не найден",IF(SUMPRODUCT(--EXACT('Номенклатура'!$A$6:$A$205,B424))&gt;1,"Код повторяется в номенклатуре",IF(NOT(ISNUMBER(C424)),"Укажите фактическое количество",IF(C424&lt;0,"Факт не может быть меньше нуля",IF(NOT(ISNUMBER('Номенклатура'!$C$2)),"Укажите дату начала учёта",IF(Q424&lt;INT('Номенклатура'!$C$2),"Дата раньше начала учёта","ОК"))))))))))</f>
        <v/>
      </c>
      <c r="F424" s="15" t="str">
        <f>IF(E424&lt;&gt;"ОК","",INDEX('Номенклатура'!$B$6:$B$205,SUMPRODUCT(EXACT('Номенклатура'!$A$6:$A$205,B424)*(ROW('Номенклатура'!$A$6:$A$205)-5)))&amp;"")</f>
        <v/>
      </c>
      <c r="G424" s="17" t="str">
        <f>IF(E424&lt;&gt;"ОК","",INDEX('Номенклатура'!$D$6:$D$205,SUMPRODUCT(EXACT('Номенклатура'!$A$6:$A$205,B424)*(ROW('Номенклатура'!$A$6:$A$205)-5)))&amp;"")</f>
        <v/>
      </c>
      <c r="H424" s="18" t="str">
        <f>IF(E424&lt;&gt;"ОК","",ROUND(N(INDEX('Номенклатура'!$F$6:$F$205,SUMPRODUCT(EXACT('Номенклатура'!$A$6:$A$205,B424)*(ROW('Номенклатура'!$A$6:$A$205)-5))))+SUMIFS('Движения'!$F$6:$F$5005,'Движения'!$B$6:$B$5005,B424,'Движения'!$A$6:$A$5005,"&lt;"&amp;(Q424+1))-SUMIFS('Движения'!$F$6:$F$5005,'Движения'!$B$6:$B$5005,B424,'Движения'!$C$6:$C$5005,"Корректировка остатка",'Движения'!$A$6:$A$5005,"&gt;="&amp;Q424,'Движения'!$A$6:$A$5005,"&lt;"&amp;(Q424+1)),6))</f>
        <v/>
      </c>
      <c r="I424" s="18" t="str">
        <f>IF(E424&lt;&gt;"ОК","",ROUND(C424-H424,6))</f>
        <v/>
      </c>
      <c r="J424" s="21" t="str">
        <f>IF(E424&lt;&gt;"ОК","",IF(P424&gt;0,ABS(I424)/P424,"нет базы"))</f>
        <v/>
      </c>
      <c r="K424" s="17" t="str">
        <f>IF(E424&lt;&gt;"ОК","",IF(I424&lt;0,"Недостача",IF(I424&gt;0,"Излишек","Совпадает")))</f>
        <v/>
      </c>
      <c r="L424" s="18" t="str">
        <f>IF(E424&lt;&gt;"ОК","",ROUND(SUMIFS('Движения'!$F$6:$F$5005,'Движения'!$B$6:$B$5005,B424,'Движения'!$C$6:$C$5005,"Корректировка остатка",'Движения'!$A$6:$A$5005,"&gt;="&amp;Q424,'Движения'!$A$6:$A$5005,"&lt;"&amp;(Q424+1)),6))</f>
        <v/>
      </c>
      <c r="M424" s="18" t="str">
        <f>IF(E424&lt;&gt;"ОК","",ROUND(I424-L424,6))</f>
        <v/>
      </c>
      <c r="N424" s="15" t="str">
        <f>IF(E424&lt;&gt;"ОК","",IF(AND(I424=0,L424=0),"Корректировка не нужна",IF(M424=0,"Корректировка внесена",IF(L424=0,"Внесите корректировку на "&amp;DAY(Q424)&amp;"."&amp;MONTH(Q424)&amp;"."&amp;YEAR(Q424)&amp;": "&amp;IF(M424&gt;0,"+","")&amp;M424&amp;" "&amp;G424,"Проверьте корректировки: внесено "&amp;L424&amp;", нужно "&amp;I424&amp;" "&amp;G424))))</f>
        <v/>
      </c>
      <c r="O424" s="22" t="str">
        <f>IF(E424&lt;&gt;"ОК","",IF(SUMPRODUCT(MAX(($B$6:$B$1005=B424)*($Q$6:$Q$1005&lt;Q424)*($E$6:$E$1005="ОК")*$Q$6:$Q$1005))&gt;0,SUMPRODUCT(MAX(($B$6:$B$1005=B424)*($Q$6:$Q$1005&lt;Q424)*($E$6:$E$1005="ОК")*$Q$6:$Q$1005))+1,INT('Номенклатура'!$C$2)))</f>
        <v/>
      </c>
      <c r="P424" s="18" t="str">
        <f>IF(E424&lt;&gt;"ОК","",-(SUMIFS('Движения'!$F$6:$F$5005,'Движения'!$B$6:$B$5005,B424,'Движения'!$C$6:$C$5005,"Расход",'Движения'!$A$6:$A$5005,"&gt;="&amp;O424,'Движения'!$A$6:$A$5005,"&lt;"&amp;(Q424+1))+SUMIFS('Движения'!$F$6:$F$5005,'Движения'!$B$6:$B$5005,B424,'Движения'!$C$6:$C$5005,"Списание",'Движения'!$A$6:$A$5005,"&gt;="&amp;O424,'Движения'!$A$6:$A$5005,"&lt;"&amp;(Q424+1))))</f>
        <v/>
      </c>
      <c r="Q424" s="18" t="str">
        <f>IF(ISNUMBER(A424),INT(A424),0)</f>
        <v/>
      </c>
    </row>
    <row r="425" spans="1:17" x14ac:dyDescent="0.25">
      <c r="A425" s="16"/>
      <c r="B425" s="13"/>
      <c r="C425" s="14"/>
      <c r="D425" s="13"/>
      <c r="E425" s="15" t="str">
        <f>IF(COUNTA(A425:D425)=0,"",IF(NOT(ISNUMBER(A425)),"Укажите дату",IF(B425="","Укажите код",IF(NOT(AND(ISTEXT(B425),LEN(B425)&gt;0,LEN(B425)&lt;=30,ISNUMBER(FIND(LEFT(B425,1),"ABCDEFGHIJKLMNOPQRSTUVWXYZ")),SUMPRODUCT((MID(B425,{1,2,3,4,5,6,7,8,9,10,11,12,13,14,15,16,17,18,19,20,21,22,23,24,25,26,27,28,29,30},1)&lt;&gt;"")*ISERROR(FIND(MID(B425,{1,2,3,4,5,6,7,8,9,10,11,12,13,14,15,16,17,18,19,20,21,22,23,24,25,26,27,28,29,30},1),"ABCDEFGHIJKLMNOPQRSTUVWXYZ0123456789-_")))=0,ISERROR(VALUE(B425)))),"Недопустимый код: только латинские буквы A-Z в верхнем регистре, цифры, - и _; начало с буквы, до 30 символов (например MILK-001)",IF(SUMPRODUCT(--EXACT('Номенклатура'!$A$6:$A$205,B425))=0,"Код не найден",IF(SUMPRODUCT(--EXACT('Номенклатура'!$A$6:$A$205,B425))&gt;1,"Код повторяется в номенклатуре",IF(NOT(ISNUMBER(C425)),"Укажите фактическое количество",IF(C425&lt;0,"Факт не может быть меньше нуля",IF(NOT(ISNUMBER('Номенклатура'!$C$2)),"Укажите дату начала учёта",IF(Q425&lt;INT('Номенклатура'!$C$2),"Дата раньше начала учёта","ОК"))))))))))</f>
        <v/>
      </c>
      <c r="F425" s="15" t="str">
        <f>IF(E425&lt;&gt;"ОК","",INDEX('Номенклатура'!$B$6:$B$205,SUMPRODUCT(EXACT('Номенклатура'!$A$6:$A$205,B425)*(ROW('Номенклатура'!$A$6:$A$205)-5)))&amp;"")</f>
        <v/>
      </c>
      <c r="G425" s="17" t="str">
        <f>IF(E425&lt;&gt;"ОК","",INDEX('Номенклатура'!$D$6:$D$205,SUMPRODUCT(EXACT('Номенклатура'!$A$6:$A$205,B425)*(ROW('Номенклатура'!$A$6:$A$205)-5)))&amp;"")</f>
        <v/>
      </c>
      <c r="H425" s="18" t="str">
        <f>IF(E425&lt;&gt;"ОК","",ROUND(N(INDEX('Номенклатура'!$F$6:$F$205,SUMPRODUCT(EXACT('Номенклатура'!$A$6:$A$205,B425)*(ROW('Номенклатура'!$A$6:$A$205)-5))))+SUMIFS('Движения'!$F$6:$F$5005,'Движения'!$B$6:$B$5005,B425,'Движения'!$A$6:$A$5005,"&lt;"&amp;(Q425+1))-SUMIFS('Движения'!$F$6:$F$5005,'Движения'!$B$6:$B$5005,B425,'Движения'!$C$6:$C$5005,"Корректировка остатка",'Движения'!$A$6:$A$5005,"&gt;="&amp;Q425,'Движения'!$A$6:$A$5005,"&lt;"&amp;(Q425+1)),6))</f>
        <v/>
      </c>
      <c r="I425" s="18" t="str">
        <f>IF(E425&lt;&gt;"ОК","",ROUND(C425-H425,6))</f>
        <v/>
      </c>
      <c r="J425" s="21" t="str">
        <f>IF(E425&lt;&gt;"ОК","",IF(P425&gt;0,ABS(I425)/P425,"нет базы"))</f>
        <v/>
      </c>
      <c r="K425" s="17" t="str">
        <f>IF(E425&lt;&gt;"ОК","",IF(I425&lt;0,"Недостача",IF(I425&gt;0,"Излишек","Совпадает")))</f>
        <v/>
      </c>
      <c r="L425" s="18" t="str">
        <f>IF(E425&lt;&gt;"ОК","",ROUND(SUMIFS('Движения'!$F$6:$F$5005,'Движения'!$B$6:$B$5005,B425,'Движения'!$C$6:$C$5005,"Корректировка остатка",'Движения'!$A$6:$A$5005,"&gt;="&amp;Q425,'Движения'!$A$6:$A$5005,"&lt;"&amp;(Q425+1)),6))</f>
        <v/>
      </c>
      <c r="M425" s="18" t="str">
        <f>IF(E425&lt;&gt;"ОК","",ROUND(I425-L425,6))</f>
        <v/>
      </c>
      <c r="N425" s="15" t="str">
        <f>IF(E425&lt;&gt;"ОК","",IF(AND(I425=0,L425=0),"Корректировка не нужна",IF(M425=0,"Корректировка внесена",IF(L425=0,"Внесите корректировку на "&amp;DAY(Q425)&amp;"."&amp;MONTH(Q425)&amp;"."&amp;YEAR(Q425)&amp;": "&amp;IF(M425&gt;0,"+","")&amp;M425&amp;" "&amp;G425,"Проверьте корректировки: внесено "&amp;L425&amp;", нужно "&amp;I425&amp;" "&amp;G425))))</f>
        <v/>
      </c>
      <c r="O425" s="22" t="str">
        <f>IF(E425&lt;&gt;"ОК","",IF(SUMPRODUCT(MAX(($B$6:$B$1005=B425)*($Q$6:$Q$1005&lt;Q425)*($E$6:$E$1005="ОК")*$Q$6:$Q$1005))&gt;0,SUMPRODUCT(MAX(($B$6:$B$1005=B425)*($Q$6:$Q$1005&lt;Q425)*($E$6:$E$1005="ОК")*$Q$6:$Q$1005))+1,INT('Номенклатура'!$C$2)))</f>
        <v/>
      </c>
      <c r="P425" s="18" t="str">
        <f>IF(E425&lt;&gt;"ОК","",-(SUMIFS('Движения'!$F$6:$F$5005,'Движения'!$B$6:$B$5005,B425,'Движения'!$C$6:$C$5005,"Расход",'Движения'!$A$6:$A$5005,"&gt;="&amp;O425,'Движения'!$A$6:$A$5005,"&lt;"&amp;(Q425+1))+SUMIFS('Движения'!$F$6:$F$5005,'Движения'!$B$6:$B$5005,B425,'Движения'!$C$6:$C$5005,"Списание",'Движения'!$A$6:$A$5005,"&gt;="&amp;O425,'Движения'!$A$6:$A$5005,"&lt;"&amp;(Q425+1))))</f>
        <v/>
      </c>
      <c r="Q425" s="18" t="str">
        <f>IF(ISNUMBER(A425),INT(A425),0)</f>
        <v/>
      </c>
    </row>
    <row r="426" spans="1:17" x14ac:dyDescent="0.25">
      <c r="A426" s="16"/>
      <c r="B426" s="13"/>
      <c r="C426" s="14"/>
      <c r="D426" s="13"/>
      <c r="E426" s="15" t="str">
        <f>IF(COUNTA(A426:D426)=0,"",IF(NOT(ISNUMBER(A426)),"Укажите дату",IF(B426="","Укажите код",IF(NOT(AND(ISTEXT(B426),LEN(B426)&gt;0,LEN(B426)&lt;=30,ISNUMBER(FIND(LEFT(B426,1),"ABCDEFGHIJKLMNOPQRSTUVWXYZ")),SUMPRODUCT((MID(B426,{1,2,3,4,5,6,7,8,9,10,11,12,13,14,15,16,17,18,19,20,21,22,23,24,25,26,27,28,29,30},1)&lt;&gt;"")*ISERROR(FIND(MID(B426,{1,2,3,4,5,6,7,8,9,10,11,12,13,14,15,16,17,18,19,20,21,22,23,24,25,26,27,28,29,30},1),"ABCDEFGHIJKLMNOPQRSTUVWXYZ0123456789-_")))=0,ISERROR(VALUE(B426)))),"Недопустимый код: только латинские буквы A-Z в верхнем регистре, цифры, - и _; начало с буквы, до 30 символов (например MILK-001)",IF(SUMPRODUCT(--EXACT('Номенклатура'!$A$6:$A$205,B426))=0,"Код не найден",IF(SUMPRODUCT(--EXACT('Номенклатура'!$A$6:$A$205,B426))&gt;1,"Код повторяется в номенклатуре",IF(NOT(ISNUMBER(C426)),"Укажите фактическое количество",IF(C426&lt;0,"Факт не может быть меньше нуля",IF(NOT(ISNUMBER('Номенклатура'!$C$2)),"Укажите дату начала учёта",IF(Q426&lt;INT('Номенклатура'!$C$2),"Дата раньше начала учёта","ОК"))))))))))</f>
        <v/>
      </c>
      <c r="F426" s="15" t="str">
        <f>IF(E426&lt;&gt;"ОК","",INDEX('Номенклатура'!$B$6:$B$205,SUMPRODUCT(EXACT('Номенклатура'!$A$6:$A$205,B426)*(ROW('Номенклатура'!$A$6:$A$205)-5)))&amp;"")</f>
        <v/>
      </c>
      <c r="G426" s="17" t="str">
        <f>IF(E426&lt;&gt;"ОК","",INDEX('Номенклатура'!$D$6:$D$205,SUMPRODUCT(EXACT('Номенклатура'!$A$6:$A$205,B426)*(ROW('Номенклатура'!$A$6:$A$205)-5)))&amp;"")</f>
        <v/>
      </c>
      <c r="H426" s="18" t="str">
        <f>IF(E426&lt;&gt;"ОК","",ROUND(N(INDEX('Номенклатура'!$F$6:$F$205,SUMPRODUCT(EXACT('Номенклатура'!$A$6:$A$205,B426)*(ROW('Номенклатура'!$A$6:$A$205)-5))))+SUMIFS('Движения'!$F$6:$F$5005,'Движения'!$B$6:$B$5005,B426,'Движения'!$A$6:$A$5005,"&lt;"&amp;(Q426+1))-SUMIFS('Движения'!$F$6:$F$5005,'Движения'!$B$6:$B$5005,B426,'Движения'!$C$6:$C$5005,"Корректировка остатка",'Движения'!$A$6:$A$5005,"&gt;="&amp;Q426,'Движения'!$A$6:$A$5005,"&lt;"&amp;(Q426+1)),6))</f>
        <v/>
      </c>
      <c r="I426" s="18" t="str">
        <f>IF(E426&lt;&gt;"ОК","",ROUND(C426-H426,6))</f>
        <v/>
      </c>
      <c r="J426" s="21" t="str">
        <f>IF(E426&lt;&gt;"ОК","",IF(P426&gt;0,ABS(I426)/P426,"нет базы"))</f>
        <v/>
      </c>
      <c r="K426" s="17" t="str">
        <f>IF(E426&lt;&gt;"ОК","",IF(I426&lt;0,"Недостача",IF(I426&gt;0,"Излишек","Совпадает")))</f>
        <v/>
      </c>
      <c r="L426" s="18" t="str">
        <f>IF(E426&lt;&gt;"ОК","",ROUND(SUMIFS('Движения'!$F$6:$F$5005,'Движения'!$B$6:$B$5005,B426,'Движения'!$C$6:$C$5005,"Корректировка остатка",'Движения'!$A$6:$A$5005,"&gt;="&amp;Q426,'Движения'!$A$6:$A$5005,"&lt;"&amp;(Q426+1)),6))</f>
        <v/>
      </c>
      <c r="M426" s="18" t="str">
        <f>IF(E426&lt;&gt;"ОК","",ROUND(I426-L426,6))</f>
        <v/>
      </c>
      <c r="N426" s="15" t="str">
        <f>IF(E426&lt;&gt;"ОК","",IF(AND(I426=0,L426=0),"Корректировка не нужна",IF(M426=0,"Корректировка внесена",IF(L426=0,"Внесите корректировку на "&amp;DAY(Q426)&amp;"."&amp;MONTH(Q426)&amp;"."&amp;YEAR(Q426)&amp;": "&amp;IF(M426&gt;0,"+","")&amp;M426&amp;" "&amp;G426,"Проверьте корректировки: внесено "&amp;L426&amp;", нужно "&amp;I426&amp;" "&amp;G426))))</f>
        <v/>
      </c>
      <c r="O426" s="22" t="str">
        <f>IF(E426&lt;&gt;"ОК","",IF(SUMPRODUCT(MAX(($B$6:$B$1005=B426)*($Q$6:$Q$1005&lt;Q426)*($E$6:$E$1005="ОК")*$Q$6:$Q$1005))&gt;0,SUMPRODUCT(MAX(($B$6:$B$1005=B426)*($Q$6:$Q$1005&lt;Q426)*($E$6:$E$1005="ОК")*$Q$6:$Q$1005))+1,INT('Номенклатура'!$C$2)))</f>
        <v/>
      </c>
      <c r="P426" s="18" t="str">
        <f>IF(E426&lt;&gt;"ОК","",-(SUMIFS('Движения'!$F$6:$F$5005,'Движения'!$B$6:$B$5005,B426,'Движения'!$C$6:$C$5005,"Расход",'Движения'!$A$6:$A$5005,"&gt;="&amp;O426,'Движения'!$A$6:$A$5005,"&lt;"&amp;(Q426+1))+SUMIFS('Движения'!$F$6:$F$5005,'Движения'!$B$6:$B$5005,B426,'Движения'!$C$6:$C$5005,"Списание",'Движения'!$A$6:$A$5005,"&gt;="&amp;O426,'Движения'!$A$6:$A$5005,"&lt;"&amp;(Q426+1))))</f>
        <v/>
      </c>
      <c r="Q426" s="18" t="str">
        <f>IF(ISNUMBER(A426),INT(A426),0)</f>
        <v/>
      </c>
    </row>
    <row r="427" spans="1:17" x14ac:dyDescent="0.25">
      <c r="A427" s="16"/>
      <c r="B427" s="13"/>
      <c r="C427" s="14"/>
      <c r="D427" s="13"/>
      <c r="E427" s="15" t="str">
        <f>IF(COUNTA(A427:D427)=0,"",IF(NOT(ISNUMBER(A427)),"Укажите дату",IF(B427="","Укажите код",IF(NOT(AND(ISTEXT(B427),LEN(B427)&gt;0,LEN(B427)&lt;=30,ISNUMBER(FIND(LEFT(B427,1),"ABCDEFGHIJKLMNOPQRSTUVWXYZ")),SUMPRODUCT((MID(B427,{1,2,3,4,5,6,7,8,9,10,11,12,13,14,15,16,17,18,19,20,21,22,23,24,25,26,27,28,29,30},1)&lt;&gt;"")*ISERROR(FIND(MID(B427,{1,2,3,4,5,6,7,8,9,10,11,12,13,14,15,16,17,18,19,20,21,22,23,24,25,26,27,28,29,30},1),"ABCDEFGHIJKLMNOPQRSTUVWXYZ0123456789-_")))=0,ISERROR(VALUE(B427)))),"Недопустимый код: только латинские буквы A-Z в верхнем регистре, цифры, - и _; начало с буквы, до 30 символов (например MILK-001)",IF(SUMPRODUCT(--EXACT('Номенклатура'!$A$6:$A$205,B427))=0,"Код не найден",IF(SUMPRODUCT(--EXACT('Номенклатура'!$A$6:$A$205,B427))&gt;1,"Код повторяется в номенклатуре",IF(NOT(ISNUMBER(C427)),"Укажите фактическое количество",IF(C427&lt;0,"Факт не может быть меньше нуля",IF(NOT(ISNUMBER('Номенклатура'!$C$2)),"Укажите дату начала учёта",IF(Q427&lt;INT('Номенклатура'!$C$2),"Дата раньше начала учёта","ОК"))))))))))</f>
        <v/>
      </c>
      <c r="F427" s="15" t="str">
        <f>IF(E427&lt;&gt;"ОК","",INDEX('Номенклатура'!$B$6:$B$205,SUMPRODUCT(EXACT('Номенклатура'!$A$6:$A$205,B427)*(ROW('Номенклатура'!$A$6:$A$205)-5)))&amp;"")</f>
        <v/>
      </c>
      <c r="G427" s="17" t="str">
        <f>IF(E427&lt;&gt;"ОК","",INDEX('Номенклатура'!$D$6:$D$205,SUMPRODUCT(EXACT('Номенклатура'!$A$6:$A$205,B427)*(ROW('Номенклатура'!$A$6:$A$205)-5)))&amp;"")</f>
        <v/>
      </c>
      <c r="H427" s="18" t="str">
        <f>IF(E427&lt;&gt;"ОК","",ROUND(N(INDEX('Номенклатура'!$F$6:$F$205,SUMPRODUCT(EXACT('Номенклатура'!$A$6:$A$205,B427)*(ROW('Номенклатура'!$A$6:$A$205)-5))))+SUMIFS('Движения'!$F$6:$F$5005,'Движения'!$B$6:$B$5005,B427,'Движения'!$A$6:$A$5005,"&lt;"&amp;(Q427+1))-SUMIFS('Движения'!$F$6:$F$5005,'Движения'!$B$6:$B$5005,B427,'Движения'!$C$6:$C$5005,"Корректировка остатка",'Движения'!$A$6:$A$5005,"&gt;="&amp;Q427,'Движения'!$A$6:$A$5005,"&lt;"&amp;(Q427+1)),6))</f>
        <v/>
      </c>
      <c r="I427" s="18" t="str">
        <f>IF(E427&lt;&gt;"ОК","",ROUND(C427-H427,6))</f>
        <v/>
      </c>
      <c r="J427" s="21" t="str">
        <f>IF(E427&lt;&gt;"ОК","",IF(P427&gt;0,ABS(I427)/P427,"нет базы"))</f>
        <v/>
      </c>
      <c r="K427" s="17" t="str">
        <f>IF(E427&lt;&gt;"ОК","",IF(I427&lt;0,"Недостача",IF(I427&gt;0,"Излишек","Совпадает")))</f>
        <v/>
      </c>
      <c r="L427" s="18" t="str">
        <f>IF(E427&lt;&gt;"ОК","",ROUND(SUMIFS('Движения'!$F$6:$F$5005,'Движения'!$B$6:$B$5005,B427,'Движения'!$C$6:$C$5005,"Корректировка остатка",'Движения'!$A$6:$A$5005,"&gt;="&amp;Q427,'Движения'!$A$6:$A$5005,"&lt;"&amp;(Q427+1)),6))</f>
        <v/>
      </c>
      <c r="M427" s="18" t="str">
        <f>IF(E427&lt;&gt;"ОК","",ROUND(I427-L427,6))</f>
        <v/>
      </c>
      <c r="N427" s="15" t="str">
        <f>IF(E427&lt;&gt;"ОК","",IF(AND(I427=0,L427=0),"Корректировка не нужна",IF(M427=0,"Корректировка внесена",IF(L427=0,"Внесите корректировку на "&amp;DAY(Q427)&amp;"."&amp;MONTH(Q427)&amp;"."&amp;YEAR(Q427)&amp;": "&amp;IF(M427&gt;0,"+","")&amp;M427&amp;" "&amp;G427,"Проверьте корректировки: внесено "&amp;L427&amp;", нужно "&amp;I427&amp;" "&amp;G427))))</f>
        <v/>
      </c>
      <c r="O427" s="22" t="str">
        <f>IF(E427&lt;&gt;"ОК","",IF(SUMPRODUCT(MAX(($B$6:$B$1005=B427)*($Q$6:$Q$1005&lt;Q427)*($E$6:$E$1005="ОК")*$Q$6:$Q$1005))&gt;0,SUMPRODUCT(MAX(($B$6:$B$1005=B427)*($Q$6:$Q$1005&lt;Q427)*($E$6:$E$1005="ОК")*$Q$6:$Q$1005))+1,INT('Номенклатура'!$C$2)))</f>
        <v/>
      </c>
      <c r="P427" s="18" t="str">
        <f>IF(E427&lt;&gt;"ОК","",-(SUMIFS('Движения'!$F$6:$F$5005,'Движения'!$B$6:$B$5005,B427,'Движения'!$C$6:$C$5005,"Расход",'Движения'!$A$6:$A$5005,"&gt;="&amp;O427,'Движения'!$A$6:$A$5005,"&lt;"&amp;(Q427+1))+SUMIFS('Движения'!$F$6:$F$5005,'Движения'!$B$6:$B$5005,B427,'Движения'!$C$6:$C$5005,"Списание",'Движения'!$A$6:$A$5005,"&gt;="&amp;O427,'Движения'!$A$6:$A$5005,"&lt;"&amp;(Q427+1))))</f>
        <v/>
      </c>
      <c r="Q427" s="18" t="str">
        <f>IF(ISNUMBER(A427),INT(A427),0)</f>
        <v/>
      </c>
    </row>
    <row r="428" spans="1:17" x14ac:dyDescent="0.25">
      <c r="A428" s="16"/>
      <c r="B428" s="13"/>
      <c r="C428" s="14"/>
      <c r="D428" s="13"/>
      <c r="E428" s="15" t="str">
        <f>IF(COUNTA(A428:D428)=0,"",IF(NOT(ISNUMBER(A428)),"Укажите дату",IF(B428="","Укажите код",IF(NOT(AND(ISTEXT(B428),LEN(B428)&gt;0,LEN(B428)&lt;=30,ISNUMBER(FIND(LEFT(B428,1),"ABCDEFGHIJKLMNOPQRSTUVWXYZ")),SUMPRODUCT((MID(B428,{1,2,3,4,5,6,7,8,9,10,11,12,13,14,15,16,17,18,19,20,21,22,23,24,25,26,27,28,29,30},1)&lt;&gt;"")*ISERROR(FIND(MID(B428,{1,2,3,4,5,6,7,8,9,10,11,12,13,14,15,16,17,18,19,20,21,22,23,24,25,26,27,28,29,30},1),"ABCDEFGHIJKLMNOPQRSTUVWXYZ0123456789-_")))=0,ISERROR(VALUE(B428)))),"Недопустимый код: только латинские буквы A-Z в верхнем регистре, цифры, - и _; начало с буквы, до 30 символов (например MILK-001)",IF(SUMPRODUCT(--EXACT('Номенклатура'!$A$6:$A$205,B428))=0,"Код не найден",IF(SUMPRODUCT(--EXACT('Номенклатура'!$A$6:$A$205,B428))&gt;1,"Код повторяется в номенклатуре",IF(NOT(ISNUMBER(C428)),"Укажите фактическое количество",IF(C428&lt;0,"Факт не может быть меньше нуля",IF(NOT(ISNUMBER('Номенклатура'!$C$2)),"Укажите дату начала учёта",IF(Q428&lt;INT('Номенклатура'!$C$2),"Дата раньше начала учёта","ОК"))))))))))</f>
        <v/>
      </c>
      <c r="F428" s="15" t="str">
        <f>IF(E428&lt;&gt;"ОК","",INDEX('Номенклатура'!$B$6:$B$205,SUMPRODUCT(EXACT('Номенклатура'!$A$6:$A$205,B428)*(ROW('Номенклатура'!$A$6:$A$205)-5)))&amp;"")</f>
        <v/>
      </c>
      <c r="G428" s="17" t="str">
        <f>IF(E428&lt;&gt;"ОК","",INDEX('Номенклатура'!$D$6:$D$205,SUMPRODUCT(EXACT('Номенклатура'!$A$6:$A$205,B428)*(ROW('Номенклатура'!$A$6:$A$205)-5)))&amp;"")</f>
        <v/>
      </c>
      <c r="H428" s="18" t="str">
        <f>IF(E428&lt;&gt;"ОК","",ROUND(N(INDEX('Номенклатура'!$F$6:$F$205,SUMPRODUCT(EXACT('Номенклатура'!$A$6:$A$205,B428)*(ROW('Номенклатура'!$A$6:$A$205)-5))))+SUMIFS('Движения'!$F$6:$F$5005,'Движения'!$B$6:$B$5005,B428,'Движения'!$A$6:$A$5005,"&lt;"&amp;(Q428+1))-SUMIFS('Движения'!$F$6:$F$5005,'Движения'!$B$6:$B$5005,B428,'Движения'!$C$6:$C$5005,"Корректировка остатка",'Движения'!$A$6:$A$5005,"&gt;="&amp;Q428,'Движения'!$A$6:$A$5005,"&lt;"&amp;(Q428+1)),6))</f>
        <v/>
      </c>
      <c r="I428" s="18" t="str">
        <f>IF(E428&lt;&gt;"ОК","",ROUND(C428-H428,6))</f>
        <v/>
      </c>
      <c r="J428" s="21" t="str">
        <f>IF(E428&lt;&gt;"ОК","",IF(P428&gt;0,ABS(I428)/P428,"нет базы"))</f>
        <v/>
      </c>
      <c r="K428" s="17" t="str">
        <f>IF(E428&lt;&gt;"ОК","",IF(I428&lt;0,"Недостача",IF(I428&gt;0,"Излишек","Совпадает")))</f>
        <v/>
      </c>
      <c r="L428" s="18" t="str">
        <f>IF(E428&lt;&gt;"ОК","",ROUND(SUMIFS('Движения'!$F$6:$F$5005,'Движения'!$B$6:$B$5005,B428,'Движения'!$C$6:$C$5005,"Корректировка остатка",'Движения'!$A$6:$A$5005,"&gt;="&amp;Q428,'Движения'!$A$6:$A$5005,"&lt;"&amp;(Q428+1)),6))</f>
        <v/>
      </c>
      <c r="M428" s="18" t="str">
        <f>IF(E428&lt;&gt;"ОК","",ROUND(I428-L428,6))</f>
        <v/>
      </c>
      <c r="N428" s="15" t="str">
        <f>IF(E428&lt;&gt;"ОК","",IF(AND(I428=0,L428=0),"Корректировка не нужна",IF(M428=0,"Корректировка внесена",IF(L428=0,"Внесите корректировку на "&amp;DAY(Q428)&amp;"."&amp;MONTH(Q428)&amp;"."&amp;YEAR(Q428)&amp;": "&amp;IF(M428&gt;0,"+","")&amp;M428&amp;" "&amp;G428,"Проверьте корректировки: внесено "&amp;L428&amp;", нужно "&amp;I428&amp;" "&amp;G428))))</f>
        <v/>
      </c>
      <c r="O428" s="22" t="str">
        <f>IF(E428&lt;&gt;"ОК","",IF(SUMPRODUCT(MAX(($B$6:$B$1005=B428)*($Q$6:$Q$1005&lt;Q428)*($E$6:$E$1005="ОК")*$Q$6:$Q$1005))&gt;0,SUMPRODUCT(MAX(($B$6:$B$1005=B428)*($Q$6:$Q$1005&lt;Q428)*($E$6:$E$1005="ОК")*$Q$6:$Q$1005))+1,INT('Номенклатура'!$C$2)))</f>
        <v/>
      </c>
      <c r="P428" s="18" t="str">
        <f>IF(E428&lt;&gt;"ОК","",-(SUMIFS('Движения'!$F$6:$F$5005,'Движения'!$B$6:$B$5005,B428,'Движения'!$C$6:$C$5005,"Расход",'Движения'!$A$6:$A$5005,"&gt;="&amp;O428,'Движения'!$A$6:$A$5005,"&lt;"&amp;(Q428+1))+SUMIFS('Движения'!$F$6:$F$5005,'Движения'!$B$6:$B$5005,B428,'Движения'!$C$6:$C$5005,"Списание",'Движения'!$A$6:$A$5005,"&gt;="&amp;O428,'Движения'!$A$6:$A$5005,"&lt;"&amp;(Q428+1))))</f>
        <v/>
      </c>
      <c r="Q428" s="18" t="str">
        <f>IF(ISNUMBER(A428),INT(A428),0)</f>
        <v/>
      </c>
    </row>
    <row r="429" spans="1:17" x14ac:dyDescent="0.25">
      <c r="A429" s="16"/>
      <c r="B429" s="13"/>
      <c r="C429" s="14"/>
      <c r="D429" s="13"/>
      <c r="E429" s="15" t="str">
        <f>IF(COUNTA(A429:D429)=0,"",IF(NOT(ISNUMBER(A429)),"Укажите дату",IF(B429="","Укажите код",IF(NOT(AND(ISTEXT(B429),LEN(B429)&gt;0,LEN(B429)&lt;=30,ISNUMBER(FIND(LEFT(B429,1),"ABCDEFGHIJKLMNOPQRSTUVWXYZ")),SUMPRODUCT((MID(B429,{1,2,3,4,5,6,7,8,9,10,11,12,13,14,15,16,17,18,19,20,21,22,23,24,25,26,27,28,29,30},1)&lt;&gt;"")*ISERROR(FIND(MID(B429,{1,2,3,4,5,6,7,8,9,10,11,12,13,14,15,16,17,18,19,20,21,22,23,24,25,26,27,28,29,30},1),"ABCDEFGHIJKLMNOPQRSTUVWXYZ0123456789-_")))=0,ISERROR(VALUE(B429)))),"Недопустимый код: только латинские буквы A-Z в верхнем регистре, цифры, - и _; начало с буквы, до 30 символов (например MILK-001)",IF(SUMPRODUCT(--EXACT('Номенклатура'!$A$6:$A$205,B429))=0,"Код не найден",IF(SUMPRODUCT(--EXACT('Номенклатура'!$A$6:$A$205,B429))&gt;1,"Код повторяется в номенклатуре",IF(NOT(ISNUMBER(C429)),"Укажите фактическое количество",IF(C429&lt;0,"Факт не может быть меньше нуля",IF(NOT(ISNUMBER('Номенклатура'!$C$2)),"Укажите дату начала учёта",IF(Q429&lt;INT('Номенклатура'!$C$2),"Дата раньше начала учёта","ОК"))))))))))</f>
        <v/>
      </c>
      <c r="F429" s="15" t="str">
        <f>IF(E429&lt;&gt;"ОК","",INDEX('Номенклатура'!$B$6:$B$205,SUMPRODUCT(EXACT('Номенклатура'!$A$6:$A$205,B429)*(ROW('Номенклатура'!$A$6:$A$205)-5)))&amp;"")</f>
        <v/>
      </c>
      <c r="G429" s="17" t="str">
        <f>IF(E429&lt;&gt;"ОК","",INDEX('Номенклатура'!$D$6:$D$205,SUMPRODUCT(EXACT('Номенклатура'!$A$6:$A$205,B429)*(ROW('Номенклатура'!$A$6:$A$205)-5)))&amp;"")</f>
        <v/>
      </c>
      <c r="H429" s="18" t="str">
        <f>IF(E429&lt;&gt;"ОК","",ROUND(N(INDEX('Номенклатура'!$F$6:$F$205,SUMPRODUCT(EXACT('Номенклатура'!$A$6:$A$205,B429)*(ROW('Номенклатура'!$A$6:$A$205)-5))))+SUMIFS('Движения'!$F$6:$F$5005,'Движения'!$B$6:$B$5005,B429,'Движения'!$A$6:$A$5005,"&lt;"&amp;(Q429+1))-SUMIFS('Движения'!$F$6:$F$5005,'Движения'!$B$6:$B$5005,B429,'Движения'!$C$6:$C$5005,"Корректировка остатка",'Движения'!$A$6:$A$5005,"&gt;="&amp;Q429,'Движения'!$A$6:$A$5005,"&lt;"&amp;(Q429+1)),6))</f>
        <v/>
      </c>
      <c r="I429" s="18" t="str">
        <f>IF(E429&lt;&gt;"ОК","",ROUND(C429-H429,6))</f>
        <v/>
      </c>
      <c r="J429" s="21" t="str">
        <f>IF(E429&lt;&gt;"ОК","",IF(P429&gt;0,ABS(I429)/P429,"нет базы"))</f>
        <v/>
      </c>
      <c r="K429" s="17" t="str">
        <f>IF(E429&lt;&gt;"ОК","",IF(I429&lt;0,"Недостача",IF(I429&gt;0,"Излишек","Совпадает")))</f>
        <v/>
      </c>
      <c r="L429" s="18" t="str">
        <f>IF(E429&lt;&gt;"ОК","",ROUND(SUMIFS('Движения'!$F$6:$F$5005,'Движения'!$B$6:$B$5005,B429,'Движения'!$C$6:$C$5005,"Корректировка остатка",'Движения'!$A$6:$A$5005,"&gt;="&amp;Q429,'Движения'!$A$6:$A$5005,"&lt;"&amp;(Q429+1)),6))</f>
        <v/>
      </c>
      <c r="M429" s="18" t="str">
        <f>IF(E429&lt;&gt;"ОК","",ROUND(I429-L429,6))</f>
        <v/>
      </c>
      <c r="N429" s="15" t="str">
        <f>IF(E429&lt;&gt;"ОК","",IF(AND(I429=0,L429=0),"Корректировка не нужна",IF(M429=0,"Корректировка внесена",IF(L429=0,"Внесите корректировку на "&amp;DAY(Q429)&amp;"."&amp;MONTH(Q429)&amp;"."&amp;YEAR(Q429)&amp;": "&amp;IF(M429&gt;0,"+","")&amp;M429&amp;" "&amp;G429,"Проверьте корректировки: внесено "&amp;L429&amp;", нужно "&amp;I429&amp;" "&amp;G429))))</f>
        <v/>
      </c>
      <c r="O429" s="22" t="str">
        <f>IF(E429&lt;&gt;"ОК","",IF(SUMPRODUCT(MAX(($B$6:$B$1005=B429)*($Q$6:$Q$1005&lt;Q429)*($E$6:$E$1005="ОК")*$Q$6:$Q$1005))&gt;0,SUMPRODUCT(MAX(($B$6:$B$1005=B429)*($Q$6:$Q$1005&lt;Q429)*($E$6:$E$1005="ОК")*$Q$6:$Q$1005))+1,INT('Номенклатура'!$C$2)))</f>
        <v/>
      </c>
      <c r="P429" s="18" t="str">
        <f>IF(E429&lt;&gt;"ОК","",-(SUMIFS('Движения'!$F$6:$F$5005,'Движения'!$B$6:$B$5005,B429,'Движения'!$C$6:$C$5005,"Расход",'Движения'!$A$6:$A$5005,"&gt;="&amp;O429,'Движения'!$A$6:$A$5005,"&lt;"&amp;(Q429+1))+SUMIFS('Движения'!$F$6:$F$5005,'Движения'!$B$6:$B$5005,B429,'Движения'!$C$6:$C$5005,"Списание",'Движения'!$A$6:$A$5005,"&gt;="&amp;O429,'Движения'!$A$6:$A$5005,"&lt;"&amp;(Q429+1))))</f>
        <v/>
      </c>
      <c r="Q429" s="18" t="str">
        <f>IF(ISNUMBER(A429),INT(A429),0)</f>
        <v/>
      </c>
    </row>
    <row r="430" spans="1:17" x14ac:dyDescent="0.25">
      <c r="A430" s="16"/>
      <c r="B430" s="13"/>
      <c r="C430" s="14"/>
      <c r="D430" s="13"/>
      <c r="E430" s="15" t="str">
        <f>IF(COUNTA(A430:D430)=0,"",IF(NOT(ISNUMBER(A430)),"Укажите дату",IF(B430="","Укажите код",IF(NOT(AND(ISTEXT(B430),LEN(B430)&gt;0,LEN(B430)&lt;=30,ISNUMBER(FIND(LEFT(B430,1),"ABCDEFGHIJKLMNOPQRSTUVWXYZ")),SUMPRODUCT((MID(B430,{1,2,3,4,5,6,7,8,9,10,11,12,13,14,15,16,17,18,19,20,21,22,23,24,25,26,27,28,29,30},1)&lt;&gt;"")*ISERROR(FIND(MID(B430,{1,2,3,4,5,6,7,8,9,10,11,12,13,14,15,16,17,18,19,20,21,22,23,24,25,26,27,28,29,30},1),"ABCDEFGHIJKLMNOPQRSTUVWXYZ0123456789-_")))=0,ISERROR(VALUE(B430)))),"Недопустимый код: только латинские буквы A-Z в верхнем регистре, цифры, - и _; начало с буквы, до 30 символов (например MILK-001)",IF(SUMPRODUCT(--EXACT('Номенклатура'!$A$6:$A$205,B430))=0,"Код не найден",IF(SUMPRODUCT(--EXACT('Номенклатура'!$A$6:$A$205,B430))&gt;1,"Код повторяется в номенклатуре",IF(NOT(ISNUMBER(C430)),"Укажите фактическое количество",IF(C430&lt;0,"Факт не может быть меньше нуля",IF(NOT(ISNUMBER('Номенклатура'!$C$2)),"Укажите дату начала учёта",IF(Q430&lt;INT('Номенклатура'!$C$2),"Дата раньше начала учёта","ОК"))))))))))</f>
        <v/>
      </c>
      <c r="F430" s="15" t="str">
        <f>IF(E430&lt;&gt;"ОК","",INDEX('Номенклатура'!$B$6:$B$205,SUMPRODUCT(EXACT('Номенклатура'!$A$6:$A$205,B430)*(ROW('Номенклатура'!$A$6:$A$205)-5)))&amp;"")</f>
        <v/>
      </c>
      <c r="G430" s="17" t="str">
        <f>IF(E430&lt;&gt;"ОК","",INDEX('Номенклатура'!$D$6:$D$205,SUMPRODUCT(EXACT('Номенклатура'!$A$6:$A$205,B430)*(ROW('Номенклатура'!$A$6:$A$205)-5)))&amp;"")</f>
        <v/>
      </c>
      <c r="H430" s="18" t="str">
        <f>IF(E430&lt;&gt;"ОК","",ROUND(N(INDEX('Номенклатура'!$F$6:$F$205,SUMPRODUCT(EXACT('Номенклатура'!$A$6:$A$205,B430)*(ROW('Номенклатура'!$A$6:$A$205)-5))))+SUMIFS('Движения'!$F$6:$F$5005,'Движения'!$B$6:$B$5005,B430,'Движения'!$A$6:$A$5005,"&lt;"&amp;(Q430+1))-SUMIFS('Движения'!$F$6:$F$5005,'Движения'!$B$6:$B$5005,B430,'Движения'!$C$6:$C$5005,"Корректировка остатка",'Движения'!$A$6:$A$5005,"&gt;="&amp;Q430,'Движения'!$A$6:$A$5005,"&lt;"&amp;(Q430+1)),6))</f>
        <v/>
      </c>
      <c r="I430" s="18" t="str">
        <f>IF(E430&lt;&gt;"ОК","",ROUND(C430-H430,6))</f>
        <v/>
      </c>
      <c r="J430" s="21" t="str">
        <f>IF(E430&lt;&gt;"ОК","",IF(P430&gt;0,ABS(I430)/P430,"нет базы"))</f>
        <v/>
      </c>
      <c r="K430" s="17" t="str">
        <f>IF(E430&lt;&gt;"ОК","",IF(I430&lt;0,"Недостача",IF(I430&gt;0,"Излишек","Совпадает")))</f>
        <v/>
      </c>
      <c r="L430" s="18" t="str">
        <f>IF(E430&lt;&gt;"ОК","",ROUND(SUMIFS('Движения'!$F$6:$F$5005,'Движения'!$B$6:$B$5005,B430,'Движения'!$C$6:$C$5005,"Корректировка остатка",'Движения'!$A$6:$A$5005,"&gt;="&amp;Q430,'Движения'!$A$6:$A$5005,"&lt;"&amp;(Q430+1)),6))</f>
        <v/>
      </c>
      <c r="M430" s="18" t="str">
        <f>IF(E430&lt;&gt;"ОК","",ROUND(I430-L430,6))</f>
        <v/>
      </c>
      <c r="N430" s="15" t="str">
        <f>IF(E430&lt;&gt;"ОК","",IF(AND(I430=0,L430=0),"Корректировка не нужна",IF(M430=0,"Корректировка внесена",IF(L430=0,"Внесите корректировку на "&amp;DAY(Q430)&amp;"."&amp;MONTH(Q430)&amp;"."&amp;YEAR(Q430)&amp;": "&amp;IF(M430&gt;0,"+","")&amp;M430&amp;" "&amp;G430,"Проверьте корректировки: внесено "&amp;L430&amp;", нужно "&amp;I430&amp;" "&amp;G430))))</f>
        <v/>
      </c>
      <c r="O430" s="22" t="str">
        <f>IF(E430&lt;&gt;"ОК","",IF(SUMPRODUCT(MAX(($B$6:$B$1005=B430)*($Q$6:$Q$1005&lt;Q430)*($E$6:$E$1005="ОК")*$Q$6:$Q$1005))&gt;0,SUMPRODUCT(MAX(($B$6:$B$1005=B430)*($Q$6:$Q$1005&lt;Q430)*($E$6:$E$1005="ОК")*$Q$6:$Q$1005))+1,INT('Номенклатура'!$C$2)))</f>
        <v/>
      </c>
      <c r="P430" s="18" t="str">
        <f>IF(E430&lt;&gt;"ОК","",-(SUMIFS('Движения'!$F$6:$F$5005,'Движения'!$B$6:$B$5005,B430,'Движения'!$C$6:$C$5005,"Расход",'Движения'!$A$6:$A$5005,"&gt;="&amp;O430,'Движения'!$A$6:$A$5005,"&lt;"&amp;(Q430+1))+SUMIFS('Движения'!$F$6:$F$5005,'Движения'!$B$6:$B$5005,B430,'Движения'!$C$6:$C$5005,"Списание",'Движения'!$A$6:$A$5005,"&gt;="&amp;O430,'Движения'!$A$6:$A$5005,"&lt;"&amp;(Q430+1))))</f>
        <v/>
      </c>
      <c r="Q430" s="18" t="str">
        <f>IF(ISNUMBER(A430),INT(A430),0)</f>
        <v/>
      </c>
    </row>
    <row r="431" spans="1:17" x14ac:dyDescent="0.25">
      <c r="A431" s="16"/>
      <c r="B431" s="13"/>
      <c r="C431" s="14"/>
      <c r="D431" s="13"/>
      <c r="E431" s="15" t="str">
        <f>IF(COUNTA(A431:D431)=0,"",IF(NOT(ISNUMBER(A431)),"Укажите дату",IF(B431="","Укажите код",IF(NOT(AND(ISTEXT(B431),LEN(B431)&gt;0,LEN(B431)&lt;=30,ISNUMBER(FIND(LEFT(B431,1),"ABCDEFGHIJKLMNOPQRSTUVWXYZ")),SUMPRODUCT((MID(B431,{1,2,3,4,5,6,7,8,9,10,11,12,13,14,15,16,17,18,19,20,21,22,23,24,25,26,27,28,29,30},1)&lt;&gt;"")*ISERROR(FIND(MID(B431,{1,2,3,4,5,6,7,8,9,10,11,12,13,14,15,16,17,18,19,20,21,22,23,24,25,26,27,28,29,30},1),"ABCDEFGHIJKLMNOPQRSTUVWXYZ0123456789-_")))=0,ISERROR(VALUE(B431)))),"Недопустимый код: только латинские буквы A-Z в верхнем регистре, цифры, - и _; начало с буквы, до 30 символов (например MILK-001)",IF(SUMPRODUCT(--EXACT('Номенклатура'!$A$6:$A$205,B431))=0,"Код не найден",IF(SUMPRODUCT(--EXACT('Номенклатура'!$A$6:$A$205,B431))&gt;1,"Код повторяется в номенклатуре",IF(NOT(ISNUMBER(C431)),"Укажите фактическое количество",IF(C431&lt;0,"Факт не может быть меньше нуля",IF(NOT(ISNUMBER('Номенклатура'!$C$2)),"Укажите дату начала учёта",IF(Q431&lt;INT('Номенклатура'!$C$2),"Дата раньше начала учёта","ОК"))))))))))</f>
        <v/>
      </c>
      <c r="F431" s="15" t="str">
        <f>IF(E431&lt;&gt;"ОК","",INDEX('Номенклатура'!$B$6:$B$205,SUMPRODUCT(EXACT('Номенклатура'!$A$6:$A$205,B431)*(ROW('Номенклатура'!$A$6:$A$205)-5)))&amp;"")</f>
        <v/>
      </c>
      <c r="G431" s="17" t="str">
        <f>IF(E431&lt;&gt;"ОК","",INDEX('Номенклатура'!$D$6:$D$205,SUMPRODUCT(EXACT('Номенклатура'!$A$6:$A$205,B431)*(ROW('Номенклатура'!$A$6:$A$205)-5)))&amp;"")</f>
        <v/>
      </c>
      <c r="H431" s="18" t="str">
        <f>IF(E431&lt;&gt;"ОК","",ROUND(N(INDEX('Номенклатура'!$F$6:$F$205,SUMPRODUCT(EXACT('Номенклатура'!$A$6:$A$205,B431)*(ROW('Номенклатура'!$A$6:$A$205)-5))))+SUMIFS('Движения'!$F$6:$F$5005,'Движения'!$B$6:$B$5005,B431,'Движения'!$A$6:$A$5005,"&lt;"&amp;(Q431+1))-SUMIFS('Движения'!$F$6:$F$5005,'Движения'!$B$6:$B$5005,B431,'Движения'!$C$6:$C$5005,"Корректировка остатка",'Движения'!$A$6:$A$5005,"&gt;="&amp;Q431,'Движения'!$A$6:$A$5005,"&lt;"&amp;(Q431+1)),6))</f>
        <v/>
      </c>
      <c r="I431" s="18" t="str">
        <f>IF(E431&lt;&gt;"ОК","",ROUND(C431-H431,6))</f>
        <v/>
      </c>
      <c r="J431" s="21" t="str">
        <f>IF(E431&lt;&gt;"ОК","",IF(P431&gt;0,ABS(I431)/P431,"нет базы"))</f>
        <v/>
      </c>
      <c r="K431" s="17" t="str">
        <f>IF(E431&lt;&gt;"ОК","",IF(I431&lt;0,"Недостача",IF(I431&gt;0,"Излишек","Совпадает")))</f>
        <v/>
      </c>
      <c r="L431" s="18" t="str">
        <f>IF(E431&lt;&gt;"ОК","",ROUND(SUMIFS('Движения'!$F$6:$F$5005,'Движения'!$B$6:$B$5005,B431,'Движения'!$C$6:$C$5005,"Корректировка остатка",'Движения'!$A$6:$A$5005,"&gt;="&amp;Q431,'Движения'!$A$6:$A$5005,"&lt;"&amp;(Q431+1)),6))</f>
        <v/>
      </c>
      <c r="M431" s="18" t="str">
        <f>IF(E431&lt;&gt;"ОК","",ROUND(I431-L431,6))</f>
        <v/>
      </c>
      <c r="N431" s="15" t="str">
        <f>IF(E431&lt;&gt;"ОК","",IF(AND(I431=0,L431=0),"Корректировка не нужна",IF(M431=0,"Корректировка внесена",IF(L431=0,"Внесите корректировку на "&amp;DAY(Q431)&amp;"."&amp;MONTH(Q431)&amp;"."&amp;YEAR(Q431)&amp;": "&amp;IF(M431&gt;0,"+","")&amp;M431&amp;" "&amp;G431,"Проверьте корректировки: внесено "&amp;L431&amp;", нужно "&amp;I431&amp;" "&amp;G431))))</f>
        <v/>
      </c>
      <c r="O431" s="22" t="str">
        <f>IF(E431&lt;&gt;"ОК","",IF(SUMPRODUCT(MAX(($B$6:$B$1005=B431)*($Q$6:$Q$1005&lt;Q431)*($E$6:$E$1005="ОК")*$Q$6:$Q$1005))&gt;0,SUMPRODUCT(MAX(($B$6:$B$1005=B431)*($Q$6:$Q$1005&lt;Q431)*($E$6:$E$1005="ОК")*$Q$6:$Q$1005))+1,INT('Номенклатура'!$C$2)))</f>
        <v/>
      </c>
      <c r="P431" s="18" t="str">
        <f>IF(E431&lt;&gt;"ОК","",-(SUMIFS('Движения'!$F$6:$F$5005,'Движения'!$B$6:$B$5005,B431,'Движения'!$C$6:$C$5005,"Расход",'Движения'!$A$6:$A$5005,"&gt;="&amp;O431,'Движения'!$A$6:$A$5005,"&lt;"&amp;(Q431+1))+SUMIFS('Движения'!$F$6:$F$5005,'Движения'!$B$6:$B$5005,B431,'Движения'!$C$6:$C$5005,"Списание",'Движения'!$A$6:$A$5005,"&gt;="&amp;O431,'Движения'!$A$6:$A$5005,"&lt;"&amp;(Q431+1))))</f>
        <v/>
      </c>
      <c r="Q431" s="18" t="str">
        <f>IF(ISNUMBER(A431),INT(A431),0)</f>
        <v/>
      </c>
    </row>
    <row r="432" spans="1:17" x14ac:dyDescent="0.25">
      <c r="A432" s="16"/>
      <c r="B432" s="13"/>
      <c r="C432" s="14"/>
      <c r="D432" s="13"/>
      <c r="E432" s="15" t="str">
        <f>IF(COUNTA(A432:D432)=0,"",IF(NOT(ISNUMBER(A432)),"Укажите дату",IF(B432="","Укажите код",IF(NOT(AND(ISTEXT(B432),LEN(B432)&gt;0,LEN(B432)&lt;=30,ISNUMBER(FIND(LEFT(B432,1),"ABCDEFGHIJKLMNOPQRSTUVWXYZ")),SUMPRODUCT((MID(B432,{1,2,3,4,5,6,7,8,9,10,11,12,13,14,15,16,17,18,19,20,21,22,23,24,25,26,27,28,29,30},1)&lt;&gt;"")*ISERROR(FIND(MID(B432,{1,2,3,4,5,6,7,8,9,10,11,12,13,14,15,16,17,18,19,20,21,22,23,24,25,26,27,28,29,30},1),"ABCDEFGHIJKLMNOPQRSTUVWXYZ0123456789-_")))=0,ISERROR(VALUE(B432)))),"Недопустимый код: только латинские буквы A-Z в верхнем регистре, цифры, - и _; начало с буквы, до 30 символов (например MILK-001)",IF(SUMPRODUCT(--EXACT('Номенклатура'!$A$6:$A$205,B432))=0,"Код не найден",IF(SUMPRODUCT(--EXACT('Номенклатура'!$A$6:$A$205,B432))&gt;1,"Код повторяется в номенклатуре",IF(NOT(ISNUMBER(C432)),"Укажите фактическое количество",IF(C432&lt;0,"Факт не может быть меньше нуля",IF(NOT(ISNUMBER('Номенклатура'!$C$2)),"Укажите дату начала учёта",IF(Q432&lt;INT('Номенклатура'!$C$2),"Дата раньше начала учёта","ОК"))))))))))</f>
        <v/>
      </c>
      <c r="F432" s="15" t="str">
        <f>IF(E432&lt;&gt;"ОК","",INDEX('Номенклатура'!$B$6:$B$205,SUMPRODUCT(EXACT('Номенклатура'!$A$6:$A$205,B432)*(ROW('Номенклатура'!$A$6:$A$205)-5)))&amp;"")</f>
        <v/>
      </c>
      <c r="G432" s="17" t="str">
        <f>IF(E432&lt;&gt;"ОК","",INDEX('Номенклатура'!$D$6:$D$205,SUMPRODUCT(EXACT('Номенклатура'!$A$6:$A$205,B432)*(ROW('Номенклатура'!$A$6:$A$205)-5)))&amp;"")</f>
        <v/>
      </c>
      <c r="H432" s="18" t="str">
        <f>IF(E432&lt;&gt;"ОК","",ROUND(N(INDEX('Номенклатура'!$F$6:$F$205,SUMPRODUCT(EXACT('Номенклатура'!$A$6:$A$205,B432)*(ROW('Номенклатура'!$A$6:$A$205)-5))))+SUMIFS('Движения'!$F$6:$F$5005,'Движения'!$B$6:$B$5005,B432,'Движения'!$A$6:$A$5005,"&lt;"&amp;(Q432+1))-SUMIFS('Движения'!$F$6:$F$5005,'Движения'!$B$6:$B$5005,B432,'Движения'!$C$6:$C$5005,"Корректировка остатка",'Движения'!$A$6:$A$5005,"&gt;="&amp;Q432,'Движения'!$A$6:$A$5005,"&lt;"&amp;(Q432+1)),6))</f>
        <v/>
      </c>
      <c r="I432" s="18" t="str">
        <f>IF(E432&lt;&gt;"ОК","",ROUND(C432-H432,6))</f>
        <v/>
      </c>
      <c r="J432" s="21" t="str">
        <f>IF(E432&lt;&gt;"ОК","",IF(P432&gt;0,ABS(I432)/P432,"нет базы"))</f>
        <v/>
      </c>
      <c r="K432" s="17" t="str">
        <f>IF(E432&lt;&gt;"ОК","",IF(I432&lt;0,"Недостача",IF(I432&gt;0,"Излишек","Совпадает")))</f>
        <v/>
      </c>
      <c r="L432" s="18" t="str">
        <f>IF(E432&lt;&gt;"ОК","",ROUND(SUMIFS('Движения'!$F$6:$F$5005,'Движения'!$B$6:$B$5005,B432,'Движения'!$C$6:$C$5005,"Корректировка остатка",'Движения'!$A$6:$A$5005,"&gt;="&amp;Q432,'Движения'!$A$6:$A$5005,"&lt;"&amp;(Q432+1)),6))</f>
        <v/>
      </c>
      <c r="M432" s="18" t="str">
        <f>IF(E432&lt;&gt;"ОК","",ROUND(I432-L432,6))</f>
        <v/>
      </c>
      <c r="N432" s="15" t="str">
        <f>IF(E432&lt;&gt;"ОК","",IF(AND(I432=0,L432=0),"Корректировка не нужна",IF(M432=0,"Корректировка внесена",IF(L432=0,"Внесите корректировку на "&amp;DAY(Q432)&amp;"."&amp;MONTH(Q432)&amp;"."&amp;YEAR(Q432)&amp;": "&amp;IF(M432&gt;0,"+","")&amp;M432&amp;" "&amp;G432,"Проверьте корректировки: внесено "&amp;L432&amp;", нужно "&amp;I432&amp;" "&amp;G432))))</f>
        <v/>
      </c>
      <c r="O432" s="22" t="str">
        <f>IF(E432&lt;&gt;"ОК","",IF(SUMPRODUCT(MAX(($B$6:$B$1005=B432)*($Q$6:$Q$1005&lt;Q432)*($E$6:$E$1005="ОК")*$Q$6:$Q$1005))&gt;0,SUMPRODUCT(MAX(($B$6:$B$1005=B432)*($Q$6:$Q$1005&lt;Q432)*($E$6:$E$1005="ОК")*$Q$6:$Q$1005))+1,INT('Номенклатура'!$C$2)))</f>
        <v/>
      </c>
      <c r="P432" s="18" t="str">
        <f>IF(E432&lt;&gt;"ОК","",-(SUMIFS('Движения'!$F$6:$F$5005,'Движения'!$B$6:$B$5005,B432,'Движения'!$C$6:$C$5005,"Расход",'Движения'!$A$6:$A$5005,"&gt;="&amp;O432,'Движения'!$A$6:$A$5005,"&lt;"&amp;(Q432+1))+SUMIFS('Движения'!$F$6:$F$5005,'Движения'!$B$6:$B$5005,B432,'Движения'!$C$6:$C$5005,"Списание",'Движения'!$A$6:$A$5005,"&gt;="&amp;O432,'Движения'!$A$6:$A$5005,"&lt;"&amp;(Q432+1))))</f>
        <v/>
      </c>
      <c r="Q432" s="18" t="str">
        <f>IF(ISNUMBER(A432),INT(A432),0)</f>
        <v/>
      </c>
    </row>
    <row r="433" spans="1:17" x14ac:dyDescent="0.25">
      <c r="A433" s="16"/>
      <c r="B433" s="13"/>
      <c r="C433" s="14"/>
      <c r="D433" s="13"/>
      <c r="E433" s="15" t="str">
        <f>IF(COUNTA(A433:D433)=0,"",IF(NOT(ISNUMBER(A433)),"Укажите дату",IF(B433="","Укажите код",IF(NOT(AND(ISTEXT(B433),LEN(B433)&gt;0,LEN(B433)&lt;=30,ISNUMBER(FIND(LEFT(B433,1),"ABCDEFGHIJKLMNOPQRSTUVWXYZ")),SUMPRODUCT((MID(B433,{1,2,3,4,5,6,7,8,9,10,11,12,13,14,15,16,17,18,19,20,21,22,23,24,25,26,27,28,29,30},1)&lt;&gt;"")*ISERROR(FIND(MID(B433,{1,2,3,4,5,6,7,8,9,10,11,12,13,14,15,16,17,18,19,20,21,22,23,24,25,26,27,28,29,30},1),"ABCDEFGHIJKLMNOPQRSTUVWXYZ0123456789-_")))=0,ISERROR(VALUE(B433)))),"Недопустимый код: только латинские буквы A-Z в верхнем регистре, цифры, - и _; начало с буквы, до 30 символов (например MILK-001)",IF(SUMPRODUCT(--EXACT('Номенклатура'!$A$6:$A$205,B433))=0,"Код не найден",IF(SUMPRODUCT(--EXACT('Номенклатура'!$A$6:$A$205,B433))&gt;1,"Код повторяется в номенклатуре",IF(NOT(ISNUMBER(C433)),"Укажите фактическое количество",IF(C433&lt;0,"Факт не может быть меньше нуля",IF(NOT(ISNUMBER('Номенклатура'!$C$2)),"Укажите дату начала учёта",IF(Q433&lt;INT('Номенклатура'!$C$2),"Дата раньше начала учёта","ОК"))))))))))</f>
        <v/>
      </c>
      <c r="F433" s="15" t="str">
        <f>IF(E433&lt;&gt;"ОК","",INDEX('Номенклатура'!$B$6:$B$205,SUMPRODUCT(EXACT('Номенклатура'!$A$6:$A$205,B433)*(ROW('Номенклатура'!$A$6:$A$205)-5)))&amp;"")</f>
        <v/>
      </c>
      <c r="G433" s="17" t="str">
        <f>IF(E433&lt;&gt;"ОК","",INDEX('Номенклатура'!$D$6:$D$205,SUMPRODUCT(EXACT('Номенклатура'!$A$6:$A$205,B433)*(ROW('Номенклатура'!$A$6:$A$205)-5)))&amp;"")</f>
        <v/>
      </c>
      <c r="H433" s="18" t="str">
        <f>IF(E433&lt;&gt;"ОК","",ROUND(N(INDEX('Номенклатура'!$F$6:$F$205,SUMPRODUCT(EXACT('Номенклатура'!$A$6:$A$205,B433)*(ROW('Номенклатура'!$A$6:$A$205)-5))))+SUMIFS('Движения'!$F$6:$F$5005,'Движения'!$B$6:$B$5005,B433,'Движения'!$A$6:$A$5005,"&lt;"&amp;(Q433+1))-SUMIFS('Движения'!$F$6:$F$5005,'Движения'!$B$6:$B$5005,B433,'Движения'!$C$6:$C$5005,"Корректировка остатка",'Движения'!$A$6:$A$5005,"&gt;="&amp;Q433,'Движения'!$A$6:$A$5005,"&lt;"&amp;(Q433+1)),6))</f>
        <v/>
      </c>
      <c r="I433" s="18" t="str">
        <f>IF(E433&lt;&gt;"ОК","",ROUND(C433-H433,6))</f>
        <v/>
      </c>
      <c r="J433" s="21" t="str">
        <f>IF(E433&lt;&gt;"ОК","",IF(P433&gt;0,ABS(I433)/P433,"нет базы"))</f>
        <v/>
      </c>
      <c r="K433" s="17" t="str">
        <f>IF(E433&lt;&gt;"ОК","",IF(I433&lt;0,"Недостача",IF(I433&gt;0,"Излишек","Совпадает")))</f>
        <v/>
      </c>
      <c r="L433" s="18" t="str">
        <f>IF(E433&lt;&gt;"ОК","",ROUND(SUMIFS('Движения'!$F$6:$F$5005,'Движения'!$B$6:$B$5005,B433,'Движения'!$C$6:$C$5005,"Корректировка остатка",'Движения'!$A$6:$A$5005,"&gt;="&amp;Q433,'Движения'!$A$6:$A$5005,"&lt;"&amp;(Q433+1)),6))</f>
        <v/>
      </c>
      <c r="M433" s="18" t="str">
        <f>IF(E433&lt;&gt;"ОК","",ROUND(I433-L433,6))</f>
        <v/>
      </c>
      <c r="N433" s="15" t="str">
        <f>IF(E433&lt;&gt;"ОК","",IF(AND(I433=0,L433=0),"Корректировка не нужна",IF(M433=0,"Корректировка внесена",IF(L433=0,"Внесите корректировку на "&amp;DAY(Q433)&amp;"."&amp;MONTH(Q433)&amp;"."&amp;YEAR(Q433)&amp;": "&amp;IF(M433&gt;0,"+","")&amp;M433&amp;" "&amp;G433,"Проверьте корректировки: внесено "&amp;L433&amp;", нужно "&amp;I433&amp;" "&amp;G433))))</f>
        <v/>
      </c>
      <c r="O433" s="22" t="str">
        <f>IF(E433&lt;&gt;"ОК","",IF(SUMPRODUCT(MAX(($B$6:$B$1005=B433)*($Q$6:$Q$1005&lt;Q433)*($E$6:$E$1005="ОК")*$Q$6:$Q$1005))&gt;0,SUMPRODUCT(MAX(($B$6:$B$1005=B433)*($Q$6:$Q$1005&lt;Q433)*($E$6:$E$1005="ОК")*$Q$6:$Q$1005))+1,INT('Номенклатура'!$C$2)))</f>
        <v/>
      </c>
      <c r="P433" s="18" t="str">
        <f>IF(E433&lt;&gt;"ОК","",-(SUMIFS('Движения'!$F$6:$F$5005,'Движения'!$B$6:$B$5005,B433,'Движения'!$C$6:$C$5005,"Расход",'Движения'!$A$6:$A$5005,"&gt;="&amp;O433,'Движения'!$A$6:$A$5005,"&lt;"&amp;(Q433+1))+SUMIFS('Движения'!$F$6:$F$5005,'Движения'!$B$6:$B$5005,B433,'Движения'!$C$6:$C$5005,"Списание",'Движения'!$A$6:$A$5005,"&gt;="&amp;O433,'Движения'!$A$6:$A$5005,"&lt;"&amp;(Q433+1))))</f>
        <v/>
      </c>
      <c r="Q433" s="18" t="str">
        <f>IF(ISNUMBER(A433),INT(A433),0)</f>
        <v/>
      </c>
    </row>
    <row r="434" spans="1:17" x14ac:dyDescent="0.25">
      <c r="A434" s="16"/>
      <c r="B434" s="13"/>
      <c r="C434" s="14"/>
      <c r="D434" s="13"/>
      <c r="E434" s="15" t="str">
        <f>IF(COUNTA(A434:D434)=0,"",IF(NOT(ISNUMBER(A434)),"Укажите дату",IF(B434="","Укажите код",IF(NOT(AND(ISTEXT(B434),LEN(B434)&gt;0,LEN(B434)&lt;=30,ISNUMBER(FIND(LEFT(B434,1),"ABCDEFGHIJKLMNOPQRSTUVWXYZ")),SUMPRODUCT((MID(B434,{1,2,3,4,5,6,7,8,9,10,11,12,13,14,15,16,17,18,19,20,21,22,23,24,25,26,27,28,29,30},1)&lt;&gt;"")*ISERROR(FIND(MID(B434,{1,2,3,4,5,6,7,8,9,10,11,12,13,14,15,16,17,18,19,20,21,22,23,24,25,26,27,28,29,30},1),"ABCDEFGHIJKLMNOPQRSTUVWXYZ0123456789-_")))=0,ISERROR(VALUE(B434)))),"Недопустимый код: только латинские буквы A-Z в верхнем регистре, цифры, - и _; начало с буквы, до 30 символов (например MILK-001)",IF(SUMPRODUCT(--EXACT('Номенклатура'!$A$6:$A$205,B434))=0,"Код не найден",IF(SUMPRODUCT(--EXACT('Номенклатура'!$A$6:$A$205,B434))&gt;1,"Код повторяется в номенклатуре",IF(NOT(ISNUMBER(C434)),"Укажите фактическое количество",IF(C434&lt;0,"Факт не может быть меньше нуля",IF(NOT(ISNUMBER('Номенклатура'!$C$2)),"Укажите дату начала учёта",IF(Q434&lt;INT('Номенклатура'!$C$2),"Дата раньше начала учёта","ОК"))))))))))</f>
        <v/>
      </c>
      <c r="F434" s="15" t="str">
        <f>IF(E434&lt;&gt;"ОК","",INDEX('Номенклатура'!$B$6:$B$205,SUMPRODUCT(EXACT('Номенклатура'!$A$6:$A$205,B434)*(ROW('Номенклатура'!$A$6:$A$205)-5)))&amp;"")</f>
        <v/>
      </c>
      <c r="G434" s="17" t="str">
        <f>IF(E434&lt;&gt;"ОК","",INDEX('Номенклатура'!$D$6:$D$205,SUMPRODUCT(EXACT('Номенклатура'!$A$6:$A$205,B434)*(ROW('Номенклатура'!$A$6:$A$205)-5)))&amp;"")</f>
        <v/>
      </c>
      <c r="H434" s="18" t="str">
        <f>IF(E434&lt;&gt;"ОК","",ROUND(N(INDEX('Номенклатура'!$F$6:$F$205,SUMPRODUCT(EXACT('Номенклатура'!$A$6:$A$205,B434)*(ROW('Номенклатура'!$A$6:$A$205)-5))))+SUMIFS('Движения'!$F$6:$F$5005,'Движения'!$B$6:$B$5005,B434,'Движения'!$A$6:$A$5005,"&lt;"&amp;(Q434+1))-SUMIFS('Движения'!$F$6:$F$5005,'Движения'!$B$6:$B$5005,B434,'Движения'!$C$6:$C$5005,"Корректировка остатка",'Движения'!$A$6:$A$5005,"&gt;="&amp;Q434,'Движения'!$A$6:$A$5005,"&lt;"&amp;(Q434+1)),6))</f>
        <v/>
      </c>
      <c r="I434" s="18" t="str">
        <f>IF(E434&lt;&gt;"ОК","",ROUND(C434-H434,6))</f>
        <v/>
      </c>
      <c r="J434" s="21" t="str">
        <f>IF(E434&lt;&gt;"ОК","",IF(P434&gt;0,ABS(I434)/P434,"нет базы"))</f>
        <v/>
      </c>
      <c r="K434" s="17" t="str">
        <f>IF(E434&lt;&gt;"ОК","",IF(I434&lt;0,"Недостача",IF(I434&gt;0,"Излишек","Совпадает")))</f>
        <v/>
      </c>
      <c r="L434" s="18" t="str">
        <f>IF(E434&lt;&gt;"ОК","",ROUND(SUMIFS('Движения'!$F$6:$F$5005,'Движения'!$B$6:$B$5005,B434,'Движения'!$C$6:$C$5005,"Корректировка остатка",'Движения'!$A$6:$A$5005,"&gt;="&amp;Q434,'Движения'!$A$6:$A$5005,"&lt;"&amp;(Q434+1)),6))</f>
        <v/>
      </c>
      <c r="M434" s="18" t="str">
        <f>IF(E434&lt;&gt;"ОК","",ROUND(I434-L434,6))</f>
        <v/>
      </c>
      <c r="N434" s="15" t="str">
        <f>IF(E434&lt;&gt;"ОК","",IF(AND(I434=0,L434=0),"Корректировка не нужна",IF(M434=0,"Корректировка внесена",IF(L434=0,"Внесите корректировку на "&amp;DAY(Q434)&amp;"."&amp;MONTH(Q434)&amp;"."&amp;YEAR(Q434)&amp;": "&amp;IF(M434&gt;0,"+","")&amp;M434&amp;" "&amp;G434,"Проверьте корректировки: внесено "&amp;L434&amp;", нужно "&amp;I434&amp;" "&amp;G434))))</f>
        <v/>
      </c>
      <c r="O434" s="22" t="str">
        <f>IF(E434&lt;&gt;"ОК","",IF(SUMPRODUCT(MAX(($B$6:$B$1005=B434)*($Q$6:$Q$1005&lt;Q434)*($E$6:$E$1005="ОК")*$Q$6:$Q$1005))&gt;0,SUMPRODUCT(MAX(($B$6:$B$1005=B434)*($Q$6:$Q$1005&lt;Q434)*($E$6:$E$1005="ОК")*$Q$6:$Q$1005))+1,INT('Номенклатура'!$C$2)))</f>
        <v/>
      </c>
      <c r="P434" s="18" t="str">
        <f>IF(E434&lt;&gt;"ОК","",-(SUMIFS('Движения'!$F$6:$F$5005,'Движения'!$B$6:$B$5005,B434,'Движения'!$C$6:$C$5005,"Расход",'Движения'!$A$6:$A$5005,"&gt;="&amp;O434,'Движения'!$A$6:$A$5005,"&lt;"&amp;(Q434+1))+SUMIFS('Движения'!$F$6:$F$5005,'Движения'!$B$6:$B$5005,B434,'Движения'!$C$6:$C$5005,"Списание",'Движения'!$A$6:$A$5005,"&gt;="&amp;O434,'Движения'!$A$6:$A$5005,"&lt;"&amp;(Q434+1))))</f>
        <v/>
      </c>
      <c r="Q434" s="18" t="str">
        <f>IF(ISNUMBER(A434),INT(A434),0)</f>
        <v/>
      </c>
    </row>
    <row r="435" spans="1:17" x14ac:dyDescent="0.25">
      <c r="A435" s="16"/>
      <c r="B435" s="13"/>
      <c r="C435" s="14"/>
      <c r="D435" s="13"/>
      <c r="E435" s="15" t="str">
        <f>IF(COUNTA(A435:D435)=0,"",IF(NOT(ISNUMBER(A435)),"Укажите дату",IF(B435="","Укажите код",IF(NOT(AND(ISTEXT(B435),LEN(B435)&gt;0,LEN(B435)&lt;=30,ISNUMBER(FIND(LEFT(B435,1),"ABCDEFGHIJKLMNOPQRSTUVWXYZ")),SUMPRODUCT((MID(B435,{1,2,3,4,5,6,7,8,9,10,11,12,13,14,15,16,17,18,19,20,21,22,23,24,25,26,27,28,29,30},1)&lt;&gt;"")*ISERROR(FIND(MID(B435,{1,2,3,4,5,6,7,8,9,10,11,12,13,14,15,16,17,18,19,20,21,22,23,24,25,26,27,28,29,30},1),"ABCDEFGHIJKLMNOPQRSTUVWXYZ0123456789-_")))=0,ISERROR(VALUE(B435)))),"Недопустимый код: только латинские буквы A-Z в верхнем регистре, цифры, - и _; начало с буквы, до 30 символов (например MILK-001)",IF(SUMPRODUCT(--EXACT('Номенклатура'!$A$6:$A$205,B435))=0,"Код не найден",IF(SUMPRODUCT(--EXACT('Номенклатура'!$A$6:$A$205,B435))&gt;1,"Код повторяется в номенклатуре",IF(NOT(ISNUMBER(C435)),"Укажите фактическое количество",IF(C435&lt;0,"Факт не может быть меньше нуля",IF(NOT(ISNUMBER('Номенклатура'!$C$2)),"Укажите дату начала учёта",IF(Q435&lt;INT('Номенклатура'!$C$2),"Дата раньше начала учёта","ОК"))))))))))</f>
        <v/>
      </c>
      <c r="F435" s="15" t="str">
        <f>IF(E435&lt;&gt;"ОК","",INDEX('Номенклатура'!$B$6:$B$205,SUMPRODUCT(EXACT('Номенклатура'!$A$6:$A$205,B435)*(ROW('Номенклатура'!$A$6:$A$205)-5)))&amp;"")</f>
        <v/>
      </c>
      <c r="G435" s="17" t="str">
        <f>IF(E435&lt;&gt;"ОК","",INDEX('Номенклатура'!$D$6:$D$205,SUMPRODUCT(EXACT('Номенклатура'!$A$6:$A$205,B435)*(ROW('Номенклатура'!$A$6:$A$205)-5)))&amp;"")</f>
        <v/>
      </c>
      <c r="H435" s="18" t="str">
        <f>IF(E435&lt;&gt;"ОК","",ROUND(N(INDEX('Номенклатура'!$F$6:$F$205,SUMPRODUCT(EXACT('Номенклатура'!$A$6:$A$205,B435)*(ROW('Номенклатура'!$A$6:$A$205)-5))))+SUMIFS('Движения'!$F$6:$F$5005,'Движения'!$B$6:$B$5005,B435,'Движения'!$A$6:$A$5005,"&lt;"&amp;(Q435+1))-SUMIFS('Движения'!$F$6:$F$5005,'Движения'!$B$6:$B$5005,B435,'Движения'!$C$6:$C$5005,"Корректировка остатка",'Движения'!$A$6:$A$5005,"&gt;="&amp;Q435,'Движения'!$A$6:$A$5005,"&lt;"&amp;(Q435+1)),6))</f>
        <v/>
      </c>
      <c r="I435" s="18" t="str">
        <f>IF(E435&lt;&gt;"ОК","",ROUND(C435-H435,6))</f>
        <v/>
      </c>
      <c r="J435" s="21" t="str">
        <f>IF(E435&lt;&gt;"ОК","",IF(P435&gt;0,ABS(I435)/P435,"нет базы"))</f>
        <v/>
      </c>
      <c r="K435" s="17" t="str">
        <f>IF(E435&lt;&gt;"ОК","",IF(I435&lt;0,"Недостача",IF(I435&gt;0,"Излишек","Совпадает")))</f>
        <v/>
      </c>
      <c r="L435" s="18" t="str">
        <f>IF(E435&lt;&gt;"ОК","",ROUND(SUMIFS('Движения'!$F$6:$F$5005,'Движения'!$B$6:$B$5005,B435,'Движения'!$C$6:$C$5005,"Корректировка остатка",'Движения'!$A$6:$A$5005,"&gt;="&amp;Q435,'Движения'!$A$6:$A$5005,"&lt;"&amp;(Q435+1)),6))</f>
        <v/>
      </c>
      <c r="M435" s="18" t="str">
        <f>IF(E435&lt;&gt;"ОК","",ROUND(I435-L435,6))</f>
        <v/>
      </c>
      <c r="N435" s="15" t="str">
        <f>IF(E435&lt;&gt;"ОК","",IF(AND(I435=0,L435=0),"Корректировка не нужна",IF(M435=0,"Корректировка внесена",IF(L435=0,"Внесите корректировку на "&amp;DAY(Q435)&amp;"."&amp;MONTH(Q435)&amp;"."&amp;YEAR(Q435)&amp;": "&amp;IF(M435&gt;0,"+","")&amp;M435&amp;" "&amp;G435,"Проверьте корректировки: внесено "&amp;L435&amp;", нужно "&amp;I435&amp;" "&amp;G435))))</f>
        <v/>
      </c>
      <c r="O435" s="22" t="str">
        <f>IF(E435&lt;&gt;"ОК","",IF(SUMPRODUCT(MAX(($B$6:$B$1005=B435)*($Q$6:$Q$1005&lt;Q435)*($E$6:$E$1005="ОК")*$Q$6:$Q$1005))&gt;0,SUMPRODUCT(MAX(($B$6:$B$1005=B435)*($Q$6:$Q$1005&lt;Q435)*($E$6:$E$1005="ОК")*$Q$6:$Q$1005))+1,INT('Номенклатура'!$C$2)))</f>
        <v/>
      </c>
      <c r="P435" s="18" t="str">
        <f>IF(E435&lt;&gt;"ОК","",-(SUMIFS('Движения'!$F$6:$F$5005,'Движения'!$B$6:$B$5005,B435,'Движения'!$C$6:$C$5005,"Расход",'Движения'!$A$6:$A$5005,"&gt;="&amp;O435,'Движения'!$A$6:$A$5005,"&lt;"&amp;(Q435+1))+SUMIFS('Движения'!$F$6:$F$5005,'Движения'!$B$6:$B$5005,B435,'Движения'!$C$6:$C$5005,"Списание",'Движения'!$A$6:$A$5005,"&gt;="&amp;O435,'Движения'!$A$6:$A$5005,"&lt;"&amp;(Q435+1))))</f>
        <v/>
      </c>
      <c r="Q435" s="18" t="str">
        <f>IF(ISNUMBER(A435),INT(A435),0)</f>
        <v/>
      </c>
    </row>
    <row r="436" spans="1:17" x14ac:dyDescent="0.25">
      <c r="A436" s="16"/>
      <c r="B436" s="13"/>
      <c r="C436" s="14"/>
      <c r="D436" s="13"/>
      <c r="E436" s="15" t="str">
        <f>IF(COUNTA(A436:D436)=0,"",IF(NOT(ISNUMBER(A436)),"Укажите дату",IF(B436="","Укажите код",IF(NOT(AND(ISTEXT(B436),LEN(B436)&gt;0,LEN(B436)&lt;=30,ISNUMBER(FIND(LEFT(B436,1),"ABCDEFGHIJKLMNOPQRSTUVWXYZ")),SUMPRODUCT((MID(B436,{1,2,3,4,5,6,7,8,9,10,11,12,13,14,15,16,17,18,19,20,21,22,23,24,25,26,27,28,29,30},1)&lt;&gt;"")*ISERROR(FIND(MID(B436,{1,2,3,4,5,6,7,8,9,10,11,12,13,14,15,16,17,18,19,20,21,22,23,24,25,26,27,28,29,30},1),"ABCDEFGHIJKLMNOPQRSTUVWXYZ0123456789-_")))=0,ISERROR(VALUE(B436)))),"Недопустимый код: только латинские буквы A-Z в верхнем регистре, цифры, - и _; начало с буквы, до 30 символов (например MILK-001)",IF(SUMPRODUCT(--EXACT('Номенклатура'!$A$6:$A$205,B436))=0,"Код не найден",IF(SUMPRODUCT(--EXACT('Номенклатура'!$A$6:$A$205,B436))&gt;1,"Код повторяется в номенклатуре",IF(NOT(ISNUMBER(C436)),"Укажите фактическое количество",IF(C436&lt;0,"Факт не может быть меньше нуля",IF(NOT(ISNUMBER('Номенклатура'!$C$2)),"Укажите дату начала учёта",IF(Q436&lt;INT('Номенклатура'!$C$2),"Дата раньше начала учёта","ОК"))))))))))</f>
        <v/>
      </c>
      <c r="F436" s="15" t="str">
        <f>IF(E436&lt;&gt;"ОК","",INDEX('Номенклатура'!$B$6:$B$205,SUMPRODUCT(EXACT('Номенклатура'!$A$6:$A$205,B436)*(ROW('Номенклатура'!$A$6:$A$205)-5)))&amp;"")</f>
        <v/>
      </c>
      <c r="G436" s="17" t="str">
        <f>IF(E436&lt;&gt;"ОК","",INDEX('Номенклатура'!$D$6:$D$205,SUMPRODUCT(EXACT('Номенклатура'!$A$6:$A$205,B436)*(ROW('Номенклатура'!$A$6:$A$205)-5)))&amp;"")</f>
        <v/>
      </c>
      <c r="H436" s="18" t="str">
        <f>IF(E436&lt;&gt;"ОК","",ROUND(N(INDEX('Номенклатура'!$F$6:$F$205,SUMPRODUCT(EXACT('Номенклатура'!$A$6:$A$205,B436)*(ROW('Номенклатура'!$A$6:$A$205)-5))))+SUMIFS('Движения'!$F$6:$F$5005,'Движения'!$B$6:$B$5005,B436,'Движения'!$A$6:$A$5005,"&lt;"&amp;(Q436+1))-SUMIFS('Движения'!$F$6:$F$5005,'Движения'!$B$6:$B$5005,B436,'Движения'!$C$6:$C$5005,"Корректировка остатка",'Движения'!$A$6:$A$5005,"&gt;="&amp;Q436,'Движения'!$A$6:$A$5005,"&lt;"&amp;(Q436+1)),6))</f>
        <v/>
      </c>
      <c r="I436" s="18" t="str">
        <f>IF(E436&lt;&gt;"ОК","",ROUND(C436-H436,6))</f>
        <v/>
      </c>
      <c r="J436" s="21" t="str">
        <f>IF(E436&lt;&gt;"ОК","",IF(P436&gt;0,ABS(I436)/P436,"нет базы"))</f>
        <v/>
      </c>
      <c r="K436" s="17" t="str">
        <f>IF(E436&lt;&gt;"ОК","",IF(I436&lt;0,"Недостача",IF(I436&gt;0,"Излишек","Совпадает")))</f>
        <v/>
      </c>
      <c r="L436" s="18" t="str">
        <f>IF(E436&lt;&gt;"ОК","",ROUND(SUMIFS('Движения'!$F$6:$F$5005,'Движения'!$B$6:$B$5005,B436,'Движения'!$C$6:$C$5005,"Корректировка остатка",'Движения'!$A$6:$A$5005,"&gt;="&amp;Q436,'Движения'!$A$6:$A$5005,"&lt;"&amp;(Q436+1)),6))</f>
        <v/>
      </c>
      <c r="M436" s="18" t="str">
        <f>IF(E436&lt;&gt;"ОК","",ROUND(I436-L436,6))</f>
        <v/>
      </c>
      <c r="N436" s="15" t="str">
        <f>IF(E436&lt;&gt;"ОК","",IF(AND(I436=0,L436=0),"Корректировка не нужна",IF(M436=0,"Корректировка внесена",IF(L436=0,"Внесите корректировку на "&amp;DAY(Q436)&amp;"."&amp;MONTH(Q436)&amp;"."&amp;YEAR(Q436)&amp;": "&amp;IF(M436&gt;0,"+","")&amp;M436&amp;" "&amp;G436,"Проверьте корректировки: внесено "&amp;L436&amp;", нужно "&amp;I436&amp;" "&amp;G436))))</f>
        <v/>
      </c>
      <c r="O436" s="22" t="str">
        <f>IF(E436&lt;&gt;"ОК","",IF(SUMPRODUCT(MAX(($B$6:$B$1005=B436)*($Q$6:$Q$1005&lt;Q436)*($E$6:$E$1005="ОК")*$Q$6:$Q$1005))&gt;0,SUMPRODUCT(MAX(($B$6:$B$1005=B436)*($Q$6:$Q$1005&lt;Q436)*($E$6:$E$1005="ОК")*$Q$6:$Q$1005))+1,INT('Номенклатура'!$C$2)))</f>
        <v/>
      </c>
      <c r="P436" s="18" t="str">
        <f>IF(E436&lt;&gt;"ОК","",-(SUMIFS('Движения'!$F$6:$F$5005,'Движения'!$B$6:$B$5005,B436,'Движения'!$C$6:$C$5005,"Расход",'Движения'!$A$6:$A$5005,"&gt;="&amp;O436,'Движения'!$A$6:$A$5005,"&lt;"&amp;(Q436+1))+SUMIFS('Движения'!$F$6:$F$5005,'Движения'!$B$6:$B$5005,B436,'Движения'!$C$6:$C$5005,"Списание",'Движения'!$A$6:$A$5005,"&gt;="&amp;O436,'Движения'!$A$6:$A$5005,"&lt;"&amp;(Q436+1))))</f>
        <v/>
      </c>
      <c r="Q436" s="18" t="str">
        <f>IF(ISNUMBER(A436),INT(A436),0)</f>
        <v/>
      </c>
    </row>
    <row r="437" spans="1:17" x14ac:dyDescent="0.25">
      <c r="A437" s="16"/>
      <c r="B437" s="13"/>
      <c r="C437" s="14"/>
      <c r="D437" s="13"/>
      <c r="E437" s="15" t="str">
        <f>IF(COUNTA(A437:D437)=0,"",IF(NOT(ISNUMBER(A437)),"Укажите дату",IF(B437="","Укажите код",IF(NOT(AND(ISTEXT(B437),LEN(B437)&gt;0,LEN(B437)&lt;=30,ISNUMBER(FIND(LEFT(B437,1),"ABCDEFGHIJKLMNOPQRSTUVWXYZ")),SUMPRODUCT((MID(B437,{1,2,3,4,5,6,7,8,9,10,11,12,13,14,15,16,17,18,19,20,21,22,23,24,25,26,27,28,29,30},1)&lt;&gt;"")*ISERROR(FIND(MID(B437,{1,2,3,4,5,6,7,8,9,10,11,12,13,14,15,16,17,18,19,20,21,22,23,24,25,26,27,28,29,30},1),"ABCDEFGHIJKLMNOPQRSTUVWXYZ0123456789-_")))=0,ISERROR(VALUE(B437)))),"Недопустимый код: только латинские буквы A-Z в верхнем регистре, цифры, - и _; начало с буквы, до 30 символов (например MILK-001)",IF(SUMPRODUCT(--EXACT('Номенклатура'!$A$6:$A$205,B437))=0,"Код не найден",IF(SUMPRODUCT(--EXACT('Номенклатура'!$A$6:$A$205,B437))&gt;1,"Код повторяется в номенклатуре",IF(NOT(ISNUMBER(C437)),"Укажите фактическое количество",IF(C437&lt;0,"Факт не может быть меньше нуля",IF(NOT(ISNUMBER('Номенклатура'!$C$2)),"Укажите дату начала учёта",IF(Q437&lt;INT('Номенклатура'!$C$2),"Дата раньше начала учёта","ОК"))))))))))</f>
        <v/>
      </c>
      <c r="F437" s="15" t="str">
        <f>IF(E437&lt;&gt;"ОК","",INDEX('Номенклатура'!$B$6:$B$205,SUMPRODUCT(EXACT('Номенклатура'!$A$6:$A$205,B437)*(ROW('Номенклатура'!$A$6:$A$205)-5)))&amp;"")</f>
        <v/>
      </c>
      <c r="G437" s="17" t="str">
        <f>IF(E437&lt;&gt;"ОК","",INDEX('Номенклатура'!$D$6:$D$205,SUMPRODUCT(EXACT('Номенклатура'!$A$6:$A$205,B437)*(ROW('Номенклатура'!$A$6:$A$205)-5)))&amp;"")</f>
        <v/>
      </c>
      <c r="H437" s="18" t="str">
        <f>IF(E437&lt;&gt;"ОК","",ROUND(N(INDEX('Номенклатура'!$F$6:$F$205,SUMPRODUCT(EXACT('Номенклатура'!$A$6:$A$205,B437)*(ROW('Номенклатура'!$A$6:$A$205)-5))))+SUMIFS('Движения'!$F$6:$F$5005,'Движения'!$B$6:$B$5005,B437,'Движения'!$A$6:$A$5005,"&lt;"&amp;(Q437+1))-SUMIFS('Движения'!$F$6:$F$5005,'Движения'!$B$6:$B$5005,B437,'Движения'!$C$6:$C$5005,"Корректировка остатка",'Движения'!$A$6:$A$5005,"&gt;="&amp;Q437,'Движения'!$A$6:$A$5005,"&lt;"&amp;(Q437+1)),6))</f>
        <v/>
      </c>
      <c r="I437" s="18" t="str">
        <f>IF(E437&lt;&gt;"ОК","",ROUND(C437-H437,6))</f>
        <v/>
      </c>
      <c r="J437" s="21" t="str">
        <f>IF(E437&lt;&gt;"ОК","",IF(P437&gt;0,ABS(I437)/P437,"нет базы"))</f>
        <v/>
      </c>
      <c r="K437" s="17" t="str">
        <f>IF(E437&lt;&gt;"ОК","",IF(I437&lt;0,"Недостача",IF(I437&gt;0,"Излишек","Совпадает")))</f>
        <v/>
      </c>
      <c r="L437" s="18" t="str">
        <f>IF(E437&lt;&gt;"ОК","",ROUND(SUMIFS('Движения'!$F$6:$F$5005,'Движения'!$B$6:$B$5005,B437,'Движения'!$C$6:$C$5005,"Корректировка остатка",'Движения'!$A$6:$A$5005,"&gt;="&amp;Q437,'Движения'!$A$6:$A$5005,"&lt;"&amp;(Q437+1)),6))</f>
        <v/>
      </c>
      <c r="M437" s="18" t="str">
        <f>IF(E437&lt;&gt;"ОК","",ROUND(I437-L437,6))</f>
        <v/>
      </c>
      <c r="N437" s="15" t="str">
        <f>IF(E437&lt;&gt;"ОК","",IF(AND(I437=0,L437=0),"Корректировка не нужна",IF(M437=0,"Корректировка внесена",IF(L437=0,"Внесите корректировку на "&amp;DAY(Q437)&amp;"."&amp;MONTH(Q437)&amp;"."&amp;YEAR(Q437)&amp;": "&amp;IF(M437&gt;0,"+","")&amp;M437&amp;" "&amp;G437,"Проверьте корректировки: внесено "&amp;L437&amp;", нужно "&amp;I437&amp;" "&amp;G437))))</f>
        <v/>
      </c>
      <c r="O437" s="22" t="str">
        <f>IF(E437&lt;&gt;"ОК","",IF(SUMPRODUCT(MAX(($B$6:$B$1005=B437)*($Q$6:$Q$1005&lt;Q437)*($E$6:$E$1005="ОК")*$Q$6:$Q$1005))&gt;0,SUMPRODUCT(MAX(($B$6:$B$1005=B437)*($Q$6:$Q$1005&lt;Q437)*($E$6:$E$1005="ОК")*$Q$6:$Q$1005))+1,INT('Номенклатура'!$C$2)))</f>
        <v/>
      </c>
      <c r="P437" s="18" t="str">
        <f>IF(E437&lt;&gt;"ОК","",-(SUMIFS('Движения'!$F$6:$F$5005,'Движения'!$B$6:$B$5005,B437,'Движения'!$C$6:$C$5005,"Расход",'Движения'!$A$6:$A$5005,"&gt;="&amp;O437,'Движения'!$A$6:$A$5005,"&lt;"&amp;(Q437+1))+SUMIFS('Движения'!$F$6:$F$5005,'Движения'!$B$6:$B$5005,B437,'Движения'!$C$6:$C$5005,"Списание",'Движения'!$A$6:$A$5005,"&gt;="&amp;O437,'Движения'!$A$6:$A$5005,"&lt;"&amp;(Q437+1))))</f>
        <v/>
      </c>
      <c r="Q437" s="18" t="str">
        <f>IF(ISNUMBER(A437),INT(A437),0)</f>
        <v/>
      </c>
    </row>
    <row r="438" spans="1:17" x14ac:dyDescent="0.25">
      <c r="A438" s="16"/>
      <c r="B438" s="13"/>
      <c r="C438" s="14"/>
      <c r="D438" s="13"/>
      <c r="E438" s="15" t="str">
        <f>IF(COUNTA(A438:D438)=0,"",IF(NOT(ISNUMBER(A438)),"Укажите дату",IF(B438="","Укажите код",IF(NOT(AND(ISTEXT(B438),LEN(B438)&gt;0,LEN(B438)&lt;=30,ISNUMBER(FIND(LEFT(B438,1),"ABCDEFGHIJKLMNOPQRSTUVWXYZ")),SUMPRODUCT((MID(B438,{1,2,3,4,5,6,7,8,9,10,11,12,13,14,15,16,17,18,19,20,21,22,23,24,25,26,27,28,29,30},1)&lt;&gt;"")*ISERROR(FIND(MID(B438,{1,2,3,4,5,6,7,8,9,10,11,12,13,14,15,16,17,18,19,20,21,22,23,24,25,26,27,28,29,30},1),"ABCDEFGHIJKLMNOPQRSTUVWXYZ0123456789-_")))=0,ISERROR(VALUE(B438)))),"Недопустимый код: только латинские буквы A-Z в верхнем регистре, цифры, - и _; начало с буквы, до 30 символов (например MILK-001)",IF(SUMPRODUCT(--EXACT('Номенклатура'!$A$6:$A$205,B438))=0,"Код не найден",IF(SUMPRODUCT(--EXACT('Номенклатура'!$A$6:$A$205,B438))&gt;1,"Код повторяется в номенклатуре",IF(NOT(ISNUMBER(C438)),"Укажите фактическое количество",IF(C438&lt;0,"Факт не может быть меньше нуля",IF(NOT(ISNUMBER('Номенклатура'!$C$2)),"Укажите дату начала учёта",IF(Q438&lt;INT('Номенклатура'!$C$2),"Дата раньше начала учёта","ОК"))))))))))</f>
        <v/>
      </c>
      <c r="F438" s="15" t="str">
        <f>IF(E438&lt;&gt;"ОК","",INDEX('Номенклатура'!$B$6:$B$205,SUMPRODUCT(EXACT('Номенклатура'!$A$6:$A$205,B438)*(ROW('Номенклатура'!$A$6:$A$205)-5)))&amp;"")</f>
        <v/>
      </c>
      <c r="G438" s="17" t="str">
        <f>IF(E438&lt;&gt;"ОК","",INDEX('Номенклатура'!$D$6:$D$205,SUMPRODUCT(EXACT('Номенклатура'!$A$6:$A$205,B438)*(ROW('Номенклатура'!$A$6:$A$205)-5)))&amp;"")</f>
        <v/>
      </c>
      <c r="H438" s="18" t="str">
        <f>IF(E438&lt;&gt;"ОК","",ROUND(N(INDEX('Номенклатура'!$F$6:$F$205,SUMPRODUCT(EXACT('Номенклатура'!$A$6:$A$205,B438)*(ROW('Номенклатура'!$A$6:$A$205)-5))))+SUMIFS('Движения'!$F$6:$F$5005,'Движения'!$B$6:$B$5005,B438,'Движения'!$A$6:$A$5005,"&lt;"&amp;(Q438+1))-SUMIFS('Движения'!$F$6:$F$5005,'Движения'!$B$6:$B$5005,B438,'Движения'!$C$6:$C$5005,"Корректировка остатка",'Движения'!$A$6:$A$5005,"&gt;="&amp;Q438,'Движения'!$A$6:$A$5005,"&lt;"&amp;(Q438+1)),6))</f>
        <v/>
      </c>
      <c r="I438" s="18" t="str">
        <f>IF(E438&lt;&gt;"ОК","",ROUND(C438-H438,6))</f>
        <v/>
      </c>
      <c r="J438" s="21" t="str">
        <f>IF(E438&lt;&gt;"ОК","",IF(P438&gt;0,ABS(I438)/P438,"нет базы"))</f>
        <v/>
      </c>
      <c r="K438" s="17" t="str">
        <f>IF(E438&lt;&gt;"ОК","",IF(I438&lt;0,"Недостача",IF(I438&gt;0,"Излишек","Совпадает")))</f>
        <v/>
      </c>
      <c r="L438" s="18" t="str">
        <f>IF(E438&lt;&gt;"ОК","",ROUND(SUMIFS('Движения'!$F$6:$F$5005,'Движения'!$B$6:$B$5005,B438,'Движения'!$C$6:$C$5005,"Корректировка остатка",'Движения'!$A$6:$A$5005,"&gt;="&amp;Q438,'Движения'!$A$6:$A$5005,"&lt;"&amp;(Q438+1)),6))</f>
        <v/>
      </c>
      <c r="M438" s="18" t="str">
        <f>IF(E438&lt;&gt;"ОК","",ROUND(I438-L438,6))</f>
        <v/>
      </c>
      <c r="N438" s="15" t="str">
        <f>IF(E438&lt;&gt;"ОК","",IF(AND(I438=0,L438=0),"Корректировка не нужна",IF(M438=0,"Корректировка внесена",IF(L438=0,"Внесите корректировку на "&amp;DAY(Q438)&amp;"."&amp;MONTH(Q438)&amp;"."&amp;YEAR(Q438)&amp;": "&amp;IF(M438&gt;0,"+","")&amp;M438&amp;" "&amp;G438,"Проверьте корректировки: внесено "&amp;L438&amp;", нужно "&amp;I438&amp;" "&amp;G438))))</f>
        <v/>
      </c>
      <c r="O438" s="22" t="str">
        <f>IF(E438&lt;&gt;"ОК","",IF(SUMPRODUCT(MAX(($B$6:$B$1005=B438)*($Q$6:$Q$1005&lt;Q438)*($E$6:$E$1005="ОК")*$Q$6:$Q$1005))&gt;0,SUMPRODUCT(MAX(($B$6:$B$1005=B438)*($Q$6:$Q$1005&lt;Q438)*($E$6:$E$1005="ОК")*$Q$6:$Q$1005))+1,INT('Номенклатура'!$C$2)))</f>
        <v/>
      </c>
      <c r="P438" s="18" t="str">
        <f>IF(E438&lt;&gt;"ОК","",-(SUMIFS('Движения'!$F$6:$F$5005,'Движения'!$B$6:$B$5005,B438,'Движения'!$C$6:$C$5005,"Расход",'Движения'!$A$6:$A$5005,"&gt;="&amp;O438,'Движения'!$A$6:$A$5005,"&lt;"&amp;(Q438+1))+SUMIFS('Движения'!$F$6:$F$5005,'Движения'!$B$6:$B$5005,B438,'Движения'!$C$6:$C$5005,"Списание",'Движения'!$A$6:$A$5005,"&gt;="&amp;O438,'Движения'!$A$6:$A$5005,"&lt;"&amp;(Q438+1))))</f>
        <v/>
      </c>
      <c r="Q438" s="18" t="str">
        <f>IF(ISNUMBER(A438),INT(A438),0)</f>
        <v/>
      </c>
    </row>
    <row r="439" spans="1:17" x14ac:dyDescent="0.25">
      <c r="A439" s="16"/>
      <c r="B439" s="13"/>
      <c r="C439" s="14"/>
      <c r="D439" s="13"/>
      <c r="E439" s="15" t="str">
        <f>IF(COUNTA(A439:D439)=0,"",IF(NOT(ISNUMBER(A439)),"Укажите дату",IF(B439="","Укажите код",IF(NOT(AND(ISTEXT(B439),LEN(B439)&gt;0,LEN(B439)&lt;=30,ISNUMBER(FIND(LEFT(B439,1),"ABCDEFGHIJKLMNOPQRSTUVWXYZ")),SUMPRODUCT((MID(B439,{1,2,3,4,5,6,7,8,9,10,11,12,13,14,15,16,17,18,19,20,21,22,23,24,25,26,27,28,29,30},1)&lt;&gt;"")*ISERROR(FIND(MID(B439,{1,2,3,4,5,6,7,8,9,10,11,12,13,14,15,16,17,18,19,20,21,22,23,24,25,26,27,28,29,30},1),"ABCDEFGHIJKLMNOPQRSTUVWXYZ0123456789-_")))=0,ISERROR(VALUE(B439)))),"Недопустимый код: только латинские буквы A-Z в верхнем регистре, цифры, - и _; начало с буквы, до 30 символов (например MILK-001)",IF(SUMPRODUCT(--EXACT('Номенклатура'!$A$6:$A$205,B439))=0,"Код не найден",IF(SUMPRODUCT(--EXACT('Номенклатура'!$A$6:$A$205,B439))&gt;1,"Код повторяется в номенклатуре",IF(NOT(ISNUMBER(C439)),"Укажите фактическое количество",IF(C439&lt;0,"Факт не может быть меньше нуля",IF(NOT(ISNUMBER('Номенклатура'!$C$2)),"Укажите дату начала учёта",IF(Q439&lt;INT('Номенклатура'!$C$2),"Дата раньше начала учёта","ОК"))))))))))</f>
        <v/>
      </c>
      <c r="F439" s="15" t="str">
        <f>IF(E439&lt;&gt;"ОК","",INDEX('Номенклатура'!$B$6:$B$205,SUMPRODUCT(EXACT('Номенклатура'!$A$6:$A$205,B439)*(ROW('Номенклатура'!$A$6:$A$205)-5)))&amp;"")</f>
        <v/>
      </c>
      <c r="G439" s="17" t="str">
        <f>IF(E439&lt;&gt;"ОК","",INDEX('Номенклатура'!$D$6:$D$205,SUMPRODUCT(EXACT('Номенклатура'!$A$6:$A$205,B439)*(ROW('Номенклатура'!$A$6:$A$205)-5)))&amp;"")</f>
        <v/>
      </c>
      <c r="H439" s="18" t="str">
        <f>IF(E439&lt;&gt;"ОК","",ROUND(N(INDEX('Номенклатура'!$F$6:$F$205,SUMPRODUCT(EXACT('Номенклатура'!$A$6:$A$205,B439)*(ROW('Номенклатура'!$A$6:$A$205)-5))))+SUMIFS('Движения'!$F$6:$F$5005,'Движения'!$B$6:$B$5005,B439,'Движения'!$A$6:$A$5005,"&lt;"&amp;(Q439+1))-SUMIFS('Движения'!$F$6:$F$5005,'Движения'!$B$6:$B$5005,B439,'Движения'!$C$6:$C$5005,"Корректировка остатка",'Движения'!$A$6:$A$5005,"&gt;="&amp;Q439,'Движения'!$A$6:$A$5005,"&lt;"&amp;(Q439+1)),6))</f>
        <v/>
      </c>
      <c r="I439" s="18" t="str">
        <f>IF(E439&lt;&gt;"ОК","",ROUND(C439-H439,6))</f>
        <v/>
      </c>
      <c r="J439" s="21" t="str">
        <f>IF(E439&lt;&gt;"ОК","",IF(P439&gt;0,ABS(I439)/P439,"нет базы"))</f>
        <v/>
      </c>
      <c r="K439" s="17" t="str">
        <f>IF(E439&lt;&gt;"ОК","",IF(I439&lt;0,"Недостача",IF(I439&gt;0,"Излишек","Совпадает")))</f>
        <v/>
      </c>
      <c r="L439" s="18" t="str">
        <f>IF(E439&lt;&gt;"ОК","",ROUND(SUMIFS('Движения'!$F$6:$F$5005,'Движения'!$B$6:$B$5005,B439,'Движения'!$C$6:$C$5005,"Корректировка остатка",'Движения'!$A$6:$A$5005,"&gt;="&amp;Q439,'Движения'!$A$6:$A$5005,"&lt;"&amp;(Q439+1)),6))</f>
        <v/>
      </c>
      <c r="M439" s="18" t="str">
        <f>IF(E439&lt;&gt;"ОК","",ROUND(I439-L439,6))</f>
        <v/>
      </c>
      <c r="N439" s="15" t="str">
        <f>IF(E439&lt;&gt;"ОК","",IF(AND(I439=0,L439=0),"Корректировка не нужна",IF(M439=0,"Корректировка внесена",IF(L439=0,"Внесите корректировку на "&amp;DAY(Q439)&amp;"."&amp;MONTH(Q439)&amp;"."&amp;YEAR(Q439)&amp;": "&amp;IF(M439&gt;0,"+","")&amp;M439&amp;" "&amp;G439,"Проверьте корректировки: внесено "&amp;L439&amp;", нужно "&amp;I439&amp;" "&amp;G439))))</f>
        <v/>
      </c>
      <c r="O439" s="22" t="str">
        <f>IF(E439&lt;&gt;"ОК","",IF(SUMPRODUCT(MAX(($B$6:$B$1005=B439)*($Q$6:$Q$1005&lt;Q439)*($E$6:$E$1005="ОК")*$Q$6:$Q$1005))&gt;0,SUMPRODUCT(MAX(($B$6:$B$1005=B439)*($Q$6:$Q$1005&lt;Q439)*($E$6:$E$1005="ОК")*$Q$6:$Q$1005))+1,INT('Номенклатура'!$C$2)))</f>
        <v/>
      </c>
      <c r="P439" s="18" t="str">
        <f>IF(E439&lt;&gt;"ОК","",-(SUMIFS('Движения'!$F$6:$F$5005,'Движения'!$B$6:$B$5005,B439,'Движения'!$C$6:$C$5005,"Расход",'Движения'!$A$6:$A$5005,"&gt;="&amp;O439,'Движения'!$A$6:$A$5005,"&lt;"&amp;(Q439+1))+SUMIFS('Движения'!$F$6:$F$5005,'Движения'!$B$6:$B$5005,B439,'Движения'!$C$6:$C$5005,"Списание",'Движения'!$A$6:$A$5005,"&gt;="&amp;O439,'Движения'!$A$6:$A$5005,"&lt;"&amp;(Q439+1))))</f>
        <v/>
      </c>
      <c r="Q439" s="18" t="str">
        <f>IF(ISNUMBER(A439),INT(A439),0)</f>
        <v/>
      </c>
    </row>
    <row r="440" spans="1:17" x14ac:dyDescent="0.25">
      <c r="A440" s="16"/>
      <c r="B440" s="13"/>
      <c r="C440" s="14"/>
      <c r="D440" s="13"/>
      <c r="E440" s="15" t="str">
        <f>IF(COUNTA(A440:D440)=0,"",IF(NOT(ISNUMBER(A440)),"Укажите дату",IF(B440="","Укажите код",IF(NOT(AND(ISTEXT(B440),LEN(B440)&gt;0,LEN(B440)&lt;=30,ISNUMBER(FIND(LEFT(B440,1),"ABCDEFGHIJKLMNOPQRSTUVWXYZ")),SUMPRODUCT((MID(B440,{1,2,3,4,5,6,7,8,9,10,11,12,13,14,15,16,17,18,19,20,21,22,23,24,25,26,27,28,29,30},1)&lt;&gt;"")*ISERROR(FIND(MID(B440,{1,2,3,4,5,6,7,8,9,10,11,12,13,14,15,16,17,18,19,20,21,22,23,24,25,26,27,28,29,30},1),"ABCDEFGHIJKLMNOPQRSTUVWXYZ0123456789-_")))=0,ISERROR(VALUE(B440)))),"Недопустимый код: только латинские буквы A-Z в верхнем регистре, цифры, - и _; начало с буквы, до 30 символов (например MILK-001)",IF(SUMPRODUCT(--EXACT('Номенклатура'!$A$6:$A$205,B440))=0,"Код не найден",IF(SUMPRODUCT(--EXACT('Номенклатура'!$A$6:$A$205,B440))&gt;1,"Код повторяется в номенклатуре",IF(NOT(ISNUMBER(C440)),"Укажите фактическое количество",IF(C440&lt;0,"Факт не может быть меньше нуля",IF(NOT(ISNUMBER('Номенклатура'!$C$2)),"Укажите дату начала учёта",IF(Q440&lt;INT('Номенклатура'!$C$2),"Дата раньше начала учёта","ОК"))))))))))</f>
        <v/>
      </c>
      <c r="F440" s="15" t="str">
        <f>IF(E440&lt;&gt;"ОК","",INDEX('Номенклатура'!$B$6:$B$205,SUMPRODUCT(EXACT('Номенклатура'!$A$6:$A$205,B440)*(ROW('Номенклатура'!$A$6:$A$205)-5)))&amp;"")</f>
        <v/>
      </c>
      <c r="G440" s="17" t="str">
        <f>IF(E440&lt;&gt;"ОК","",INDEX('Номенклатура'!$D$6:$D$205,SUMPRODUCT(EXACT('Номенклатура'!$A$6:$A$205,B440)*(ROW('Номенклатура'!$A$6:$A$205)-5)))&amp;"")</f>
        <v/>
      </c>
      <c r="H440" s="18" t="str">
        <f>IF(E440&lt;&gt;"ОК","",ROUND(N(INDEX('Номенклатура'!$F$6:$F$205,SUMPRODUCT(EXACT('Номенклатура'!$A$6:$A$205,B440)*(ROW('Номенклатура'!$A$6:$A$205)-5))))+SUMIFS('Движения'!$F$6:$F$5005,'Движения'!$B$6:$B$5005,B440,'Движения'!$A$6:$A$5005,"&lt;"&amp;(Q440+1))-SUMIFS('Движения'!$F$6:$F$5005,'Движения'!$B$6:$B$5005,B440,'Движения'!$C$6:$C$5005,"Корректировка остатка",'Движения'!$A$6:$A$5005,"&gt;="&amp;Q440,'Движения'!$A$6:$A$5005,"&lt;"&amp;(Q440+1)),6))</f>
        <v/>
      </c>
      <c r="I440" s="18" t="str">
        <f>IF(E440&lt;&gt;"ОК","",ROUND(C440-H440,6))</f>
        <v/>
      </c>
      <c r="J440" s="21" t="str">
        <f>IF(E440&lt;&gt;"ОК","",IF(P440&gt;0,ABS(I440)/P440,"нет базы"))</f>
        <v/>
      </c>
      <c r="K440" s="17" t="str">
        <f>IF(E440&lt;&gt;"ОК","",IF(I440&lt;0,"Недостача",IF(I440&gt;0,"Излишек","Совпадает")))</f>
        <v/>
      </c>
      <c r="L440" s="18" t="str">
        <f>IF(E440&lt;&gt;"ОК","",ROUND(SUMIFS('Движения'!$F$6:$F$5005,'Движения'!$B$6:$B$5005,B440,'Движения'!$C$6:$C$5005,"Корректировка остатка",'Движения'!$A$6:$A$5005,"&gt;="&amp;Q440,'Движения'!$A$6:$A$5005,"&lt;"&amp;(Q440+1)),6))</f>
        <v/>
      </c>
      <c r="M440" s="18" t="str">
        <f>IF(E440&lt;&gt;"ОК","",ROUND(I440-L440,6))</f>
        <v/>
      </c>
      <c r="N440" s="15" t="str">
        <f>IF(E440&lt;&gt;"ОК","",IF(AND(I440=0,L440=0),"Корректировка не нужна",IF(M440=0,"Корректировка внесена",IF(L440=0,"Внесите корректировку на "&amp;DAY(Q440)&amp;"."&amp;MONTH(Q440)&amp;"."&amp;YEAR(Q440)&amp;": "&amp;IF(M440&gt;0,"+","")&amp;M440&amp;" "&amp;G440,"Проверьте корректировки: внесено "&amp;L440&amp;", нужно "&amp;I440&amp;" "&amp;G440))))</f>
        <v/>
      </c>
      <c r="O440" s="22" t="str">
        <f>IF(E440&lt;&gt;"ОК","",IF(SUMPRODUCT(MAX(($B$6:$B$1005=B440)*($Q$6:$Q$1005&lt;Q440)*($E$6:$E$1005="ОК")*$Q$6:$Q$1005))&gt;0,SUMPRODUCT(MAX(($B$6:$B$1005=B440)*($Q$6:$Q$1005&lt;Q440)*($E$6:$E$1005="ОК")*$Q$6:$Q$1005))+1,INT('Номенклатура'!$C$2)))</f>
        <v/>
      </c>
      <c r="P440" s="18" t="str">
        <f>IF(E440&lt;&gt;"ОК","",-(SUMIFS('Движения'!$F$6:$F$5005,'Движения'!$B$6:$B$5005,B440,'Движения'!$C$6:$C$5005,"Расход",'Движения'!$A$6:$A$5005,"&gt;="&amp;O440,'Движения'!$A$6:$A$5005,"&lt;"&amp;(Q440+1))+SUMIFS('Движения'!$F$6:$F$5005,'Движения'!$B$6:$B$5005,B440,'Движения'!$C$6:$C$5005,"Списание",'Движения'!$A$6:$A$5005,"&gt;="&amp;O440,'Движения'!$A$6:$A$5005,"&lt;"&amp;(Q440+1))))</f>
        <v/>
      </c>
      <c r="Q440" s="18" t="str">
        <f>IF(ISNUMBER(A440),INT(A440),0)</f>
        <v/>
      </c>
    </row>
    <row r="441" spans="1:17" x14ac:dyDescent="0.25">
      <c r="A441" s="16"/>
      <c r="B441" s="13"/>
      <c r="C441" s="14"/>
      <c r="D441" s="13"/>
      <c r="E441" s="15" t="str">
        <f>IF(COUNTA(A441:D441)=0,"",IF(NOT(ISNUMBER(A441)),"Укажите дату",IF(B441="","Укажите код",IF(NOT(AND(ISTEXT(B441),LEN(B441)&gt;0,LEN(B441)&lt;=30,ISNUMBER(FIND(LEFT(B441,1),"ABCDEFGHIJKLMNOPQRSTUVWXYZ")),SUMPRODUCT((MID(B441,{1,2,3,4,5,6,7,8,9,10,11,12,13,14,15,16,17,18,19,20,21,22,23,24,25,26,27,28,29,30},1)&lt;&gt;"")*ISERROR(FIND(MID(B441,{1,2,3,4,5,6,7,8,9,10,11,12,13,14,15,16,17,18,19,20,21,22,23,24,25,26,27,28,29,30},1),"ABCDEFGHIJKLMNOPQRSTUVWXYZ0123456789-_")))=0,ISERROR(VALUE(B441)))),"Недопустимый код: только латинские буквы A-Z в верхнем регистре, цифры, - и _; начало с буквы, до 30 символов (например MILK-001)",IF(SUMPRODUCT(--EXACT('Номенклатура'!$A$6:$A$205,B441))=0,"Код не найден",IF(SUMPRODUCT(--EXACT('Номенклатура'!$A$6:$A$205,B441))&gt;1,"Код повторяется в номенклатуре",IF(NOT(ISNUMBER(C441)),"Укажите фактическое количество",IF(C441&lt;0,"Факт не может быть меньше нуля",IF(NOT(ISNUMBER('Номенклатура'!$C$2)),"Укажите дату начала учёта",IF(Q441&lt;INT('Номенклатура'!$C$2),"Дата раньше начала учёта","ОК"))))))))))</f>
        <v/>
      </c>
      <c r="F441" s="15" t="str">
        <f>IF(E441&lt;&gt;"ОК","",INDEX('Номенклатура'!$B$6:$B$205,SUMPRODUCT(EXACT('Номенклатура'!$A$6:$A$205,B441)*(ROW('Номенклатура'!$A$6:$A$205)-5)))&amp;"")</f>
        <v/>
      </c>
      <c r="G441" s="17" t="str">
        <f>IF(E441&lt;&gt;"ОК","",INDEX('Номенклатура'!$D$6:$D$205,SUMPRODUCT(EXACT('Номенклатура'!$A$6:$A$205,B441)*(ROW('Номенклатура'!$A$6:$A$205)-5)))&amp;"")</f>
        <v/>
      </c>
      <c r="H441" s="18" t="str">
        <f>IF(E441&lt;&gt;"ОК","",ROUND(N(INDEX('Номенклатура'!$F$6:$F$205,SUMPRODUCT(EXACT('Номенклатура'!$A$6:$A$205,B441)*(ROW('Номенклатура'!$A$6:$A$205)-5))))+SUMIFS('Движения'!$F$6:$F$5005,'Движения'!$B$6:$B$5005,B441,'Движения'!$A$6:$A$5005,"&lt;"&amp;(Q441+1))-SUMIFS('Движения'!$F$6:$F$5005,'Движения'!$B$6:$B$5005,B441,'Движения'!$C$6:$C$5005,"Корректировка остатка",'Движения'!$A$6:$A$5005,"&gt;="&amp;Q441,'Движения'!$A$6:$A$5005,"&lt;"&amp;(Q441+1)),6))</f>
        <v/>
      </c>
      <c r="I441" s="18" t="str">
        <f>IF(E441&lt;&gt;"ОК","",ROUND(C441-H441,6))</f>
        <v/>
      </c>
      <c r="J441" s="21" t="str">
        <f>IF(E441&lt;&gt;"ОК","",IF(P441&gt;0,ABS(I441)/P441,"нет базы"))</f>
        <v/>
      </c>
      <c r="K441" s="17" t="str">
        <f>IF(E441&lt;&gt;"ОК","",IF(I441&lt;0,"Недостача",IF(I441&gt;0,"Излишек","Совпадает")))</f>
        <v/>
      </c>
      <c r="L441" s="18" t="str">
        <f>IF(E441&lt;&gt;"ОК","",ROUND(SUMIFS('Движения'!$F$6:$F$5005,'Движения'!$B$6:$B$5005,B441,'Движения'!$C$6:$C$5005,"Корректировка остатка",'Движения'!$A$6:$A$5005,"&gt;="&amp;Q441,'Движения'!$A$6:$A$5005,"&lt;"&amp;(Q441+1)),6))</f>
        <v/>
      </c>
      <c r="M441" s="18" t="str">
        <f>IF(E441&lt;&gt;"ОК","",ROUND(I441-L441,6))</f>
        <v/>
      </c>
      <c r="N441" s="15" t="str">
        <f>IF(E441&lt;&gt;"ОК","",IF(AND(I441=0,L441=0),"Корректировка не нужна",IF(M441=0,"Корректировка внесена",IF(L441=0,"Внесите корректировку на "&amp;DAY(Q441)&amp;"."&amp;MONTH(Q441)&amp;"."&amp;YEAR(Q441)&amp;": "&amp;IF(M441&gt;0,"+","")&amp;M441&amp;" "&amp;G441,"Проверьте корректировки: внесено "&amp;L441&amp;", нужно "&amp;I441&amp;" "&amp;G441))))</f>
        <v/>
      </c>
      <c r="O441" s="22" t="str">
        <f>IF(E441&lt;&gt;"ОК","",IF(SUMPRODUCT(MAX(($B$6:$B$1005=B441)*($Q$6:$Q$1005&lt;Q441)*($E$6:$E$1005="ОК")*$Q$6:$Q$1005))&gt;0,SUMPRODUCT(MAX(($B$6:$B$1005=B441)*($Q$6:$Q$1005&lt;Q441)*($E$6:$E$1005="ОК")*$Q$6:$Q$1005))+1,INT('Номенклатура'!$C$2)))</f>
        <v/>
      </c>
      <c r="P441" s="18" t="str">
        <f>IF(E441&lt;&gt;"ОК","",-(SUMIFS('Движения'!$F$6:$F$5005,'Движения'!$B$6:$B$5005,B441,'Движения'!$C$6:$C$5005,"Расход",'Движения'!$A$6:$A$5005,"&gt;="&amp;O441,'Движения'!$A$6:$A$5005,"&lt;"&amp;(Q441+1))+SUMIFS('Движения'!$F$6:$F$5005,'Движения'!$B$6:$B$5005,B441,'Движения'!$C$6:$C$5005,"Списание",'Движения'!$A$6:$A$5005,"&gt;="&amp;O441,'Движения'!$A$6:$A$5005,"&lt;"&amp;(Q441+1))))</f>
        <v/>
      </c>
      <c r="Q441" s="18" t="str">
        <f>IF(ISNUMBER(A441),INT(A441),0)</f>
        <v/>
      </c>
    </row>
    <row r="442" spans="1:17" x14ac:dyDescent="0.25">
      <c r="A442" s="16"/>
      <c r="B442" s="13"/>
      <c r="C442" s="14"/>
      <c r="D442" s="13"/>
      <c r="E442" s="15" t="str">
        <f>IF(COUNTA(A442:D442)=0,"",IF(NOT(ISNUMBER(A442)),"Укажите дату",IF(B442="","Укажите код",IF(NOT(AND(ISTEXT(B442),LEN(B442)&gt;0,LEN(B442)&lt;=30,ISNUMBER(FIND(LEFT(B442,1),"ABCDEFGHIJKLMNOPQRSTUVWXYZ")),SUMPRODUCT((MID(B442,{1,2,3,4,5,6,7,8,9,10,11,12,13,14,15,16,17,18,19,20,21,22,23,24,25,26,27,28,29,30},1)&lt;&gt;"")*ISERROR(FIND(MID(B442,{1,2,3,4,5,6,7,8,9,10,11,12,13,14,15,16,17,18,19,20,21,22,23,24,25,26,27,28,29,30},1),"ABCDEFGHIJKLMNOPQRSTUVWXYZ0123456789-_")))=0,ISERROR(VALUE(B442)))),"Недопустимый код: только латинские буквы A-Z в верхнем регистре, цифры, - и _; начало с буквы, до 30 символов (например MILK-001)",IF(SUMPRODUCT(--EXACT('Номенклатура'!$A$6:$A$205,B442))=0,"Код не найден",IF(SUMPRODUCT(--EXACT('Номенклатура'!$A$6:$A$205,B442))&gt;1,"Код повторяется в номенклатуре",IF(NOT(ISNUMBER(C442)),"Укажите фактическое количество",IF(C442&lt;0,"Факт не может быть меньше нуля",IF(NOT(ISNUMBER('Номенклатура'!$C$2)),"Укажите дату начала учёта",IF(Q442&lt;INT('Номенклатура'!$C$2),"Дата раньше начала учёта","ОК"))))))))))</f>
        <v/>
      </c>
      <c r="F442" s="15" t="str">
        <f>IF(E442&lt;&gt;"ОК","",INDEX('Номенклатура'!$B$6:$B$205,SUMPRODUCT(EXACT('Номенклатура'!$A$6:$A$205,B442)*(ROW('Номенклатура'!$A$6:$A$205)-5)))&amp;"")</f>
        <v/>
      </c>
      <c r="G442" s="17" t="str">
        <f>IF(E442&lt;&gt;"ОК","",INDEX('Номенклатура'!$D$6:$D$205,SUMPRODUCT(EXACT('Номенклатура'!$A$6:$A$205,B442)*(ROW('Номенклатура'!$A$6:$A$205)-5)))&amp;"")</f>
        <v/>
      </c>
      <c r="H442" s="18" t="str">
        <f>IF(E442&lt;&gt;"ОК","",ROUND(N(INDEX('Номенклатура'!$F$6:$F$205,SUMPRODUCT(EXACT('Номенклатура'!$A$6:$A$205,B442)*(ROW('Номенклатура'!$A$6:$A$205)-5))))+SUMIFS('Движения'!$F$6:$F$5005,'Движения'!$B$6:$B$5005,B442,'Движения'!$A$6:$A$5005,"&lt;"&amp;(Q442+1))-SUMIFS('Движения'!$F$6:$F$5005,'Движения'!$B$6:$B$5005,B442,'Движения'!$C$6:$C$5005,"Корректировка остатка",'Движения'!$A$6:$A$5005,"&gt;="&amp;Q442,'Движения'!$A$6:$A$5005,"&lt;"&amp;(Q442+1)),6))</f>
        <v/>
      </c>
      <c r="I442" s="18" t="str">
        <f>IF(E442&lt;&gt;"ОК","",ROUND(C442-H442,6))</f>
        <v/>
      </c>
      <c r="J442" s="21" t="str">
        <f>IF(E442&lt;&gt;"ОК","",IF(P442&gt;0,ABS(I442)/P442,"нет базы"))</f>
        <v/>
      </c>
      <c r="K442" s="17" t="str">
        <f>IF(E442&lt;&gt;"ОК","",IF(I442&lt;0,"Недостача",IF(I442&gt;0,"Излишек","Совпадает")))</f>
        <v/>
      </c>
      <c r="L442" s="18" t="str">
        <f>IF(E442&lt;&gt;"ОК","",ROUND(SUMIFS('Движения'!$F$6:$F$5005,'Движения'!$B$6:$B$5005,B442,'Движения'!$C$6:$C$5005,"Корректировка остатка",'Движения'!$A$6:$A$5005,"&gt;="&amp;Q442,'Движения'!$A$6:$A$5005,"&lt;"&amp;(Q442+1)),6))</f>
        <v/>
      </c>
      <c r="M442" s="18" t="str">
        <f>IF(E442&lt;&gt;"ОК","",ROUND(I442-L442,6))</f>
        <v/>
      </c>
      <c r="N442" s="15" t="str">
        <f>IF(E442&lt;&gt;"ОК","",IF(AND(I442=0,L442=0),"Корректировка не нужна",IF(M442=0,"Корректировка внесена",IF(L442=0,"Внесите корректировку на "&amp;DAY(Q442)&amp;"."&amp;MONTH(Q442)&amp;"."&amp;YEAR(Q442)&amp;": "&amp;IF(M442&gt;0,"+","")&amp;M442&amp;" "&amp;G442,"Проверьте корректировки: внесено "&amp;L442&amp;", нужно "&amp;I442&amp;" "&amp;G442))))</f>
        <v/>
      </c>
      <c r="O442" s="22" t="str">
        <f>IF(E442&lt;&gt;"ОК","",IF(SUMPRODUCT(MAX(($B$6:$B$1005=B442)*($Q$6:$Q$1005&lt;Q442)*($E$6:$E$1005="ОК")*$Q$6:$Q$1005))&gt;0,SUMPRODUCT(MAX(($B$6:$B$1005=B442)*($Q$6:$Q$1005&lt;Q442)*($E$6:$E$1005="ОК")*$Q$6:$Q$1005))+1,INT('Номенклатура'!$C$2)))</f>
        <v/>
      </c>
      <c r="P442" s="18" t="str">
        <f>IF(E442&lt;&gt;"ОК","",-(SUMIFS('Движения'!$F$6:$F$5005,'Движения'!$B$6:$B$5005,B442,'Движения'!$C$6:$C$5005,"Расход",'Движения'!$A$6:$A$5005,"&gt;="&amp;O442,'Движения'!$A$6:$A$5005,"&lt;"&amp;(Q442+1))+SUMIFS('Движения'!$F$6:$F$5005,'Движения'!$B$6:$B$5005,B442,'Движения'!$C$6:$C$5005,"Списание",'Движения'!$A$6:$A$5005,"&gt;="&amp;O442,'Движения'!$A$6:$A$5005,"&lt;"&amp;(Q442+1))))</f>
        <v/>
      </c>
      <c r="Q442" s="18" t="str">
        <f>IF(ISNUMBER(A442),INT(A442),0)</f>
        <v/>
      </c>
    </row>
    <row r="443" spans="1:17" x14ac:dyDescent="0.25">
      <c r="A443" s="16"/>
      <c r="B443" s="13"/>
      <c r="C443" s="14"/>
      <c r="D443" s="13"/>
      <c r="E443" s="15" t="str">
        <f>IF(COUNTA(A443:D443)=0,"",IF(NOT(ISNUMBER(A443)),"Укажите дату",IF(B443="","Укажите код",IF(NOT(AND(ISTEXT(B443),LEN(B443)&gt;0,LEN(B443)&lt;=30,ISNUMBER(FIND(LEFT(B443,1),"ABCDEFGHIJKLMNOPQRSTUVWXYZ")),SUMPRODUCT((MID(B443,{1,2,3,4,5,6,7,8,9,10,11,12,13,14,15,16,17,18,19,20,21,22,23,24,25,26,27,28,29,30},1)&lt;&gt;"")*ISERROR(FIND(MID(B443,{1,2,3,4,5,6,7,8,9,10,11,12,13,14,15,16,17,18,19,20,21,22,23,24,25,26,27,28,29,30},1),"ABCDEFGHIJKLMNOPQRSTUVWXYZ0123456789-_")))=0,ISERROR(VALUE(B443)))),"Недопустимый код: только латинские буквы A-Z в верхнем регистре, цифры, - и _; начало с буквы, до 30 символов (например MILK-001)",IF(SUMPRODUCT(--EXACT('Номенклатура'!$A$6:$A$205,B443))=0,"Код не найден",IF(SUMPRODUCT(--EXACT('Номенклатура'!$A$6:$A$205,B443))&gt;1,"Код повторяется в номенклатуре",IF(NOT(ISNUMBER(C443)),"Укажите фактическое количество",IF(C443&lt;0,"Факт не может быть меньше нуля",IF(NOT(ISNUMBER('Номенклатура'!$C$2)),"Укажите дату начала учёта",IF(Q443&lt;INT('Номенклатура'!$C$2),"Дата раньше начала учёта","ОК"))))))))))</f>
        <v/>
      </c>
      <c r="F443" s="15" t="str">
        <f>IF(E443&lt;&gt;"ОК","",INDEX('Номенклатура'!$B$6:$B$205,SUMPRODUCT(EXACT('Номенклатура'!$A$6:$A$205,B443)*(ROW('Номенклатура'!$A$6:$A$205)-5)))&amp;"")</f>
        <v/>
      </c>
      <c r="G443" s="17" t="str">
        <f>IF(E443&lt;&gt;"ОК","",INDEX('Номенклатура'!$D$6:$D$205,SUMPRODUCT(EXACT('Номенклатура'!$A$6:$A$205,B443)*(ROW('Номенклатура'!$A$6:$A$205)-5)))&amp;"")</f>
        <v/>
      </c>
      <c r="H443" s="18" t="str">
        <f>IF(E443&lt;&gt;"ОК","",ROUND(N(INDEX('Номенклатура'!$F$6:$F$205,SUMPRODUCT(EXACT('Номенклатура'!$A$6:$A$205,B443)*(ROW('Номенклатура'!$A$6:$A$205)-5))))+SUMIFS('Движения'!$F$6:$F$5005,'Движения'!$B$6:$B$5005,B443,'Движения'!$A$6:$A$5005,"&lt;"&amp;(Q443+1))-SUMIFS('Движения'!$F$6:$F$5005,'Движения'!$B$6:$B$5005,B443,'Движения'!$C$6:$C$5005,"Корректировка остатка",'Движения'!$A$6:$A$5005,"&gt;="&amp;Q443,'Движения'!$A$6:$A$5005,"&lt;"&amp;(Q443+1)),6))</f>
        <v/>
      </c>
      <c r="I443" s="18" t="str">
        <f>IF(E443&lt;&gt;"ОК","",ROUND(C443-H443,6))</f>
        <v/>
      </c>
      <c r="J443" s="21" t="str">
        <f>IF(E443&lt;&gt;"ОК","",IF(P443&gt;0,ABS(I443)/P443,"нет базы"))</f>
        <v/>
      </c>
      <c r="K443" s="17" t="str">
        <f>IF(E443&lt;&gt;"ОК","",IF(I443&lt;0,"Недостача",IF(I443&gt;0,"Излишек","Совпадает")))</f>
        <v/>
      </c>
      <c r="L443" s="18" t="str">
        <f>IF(E443&lt;&gt;"ОК","",ROUND(SUMIFS('Движения'!$F$6:$F$5005,'Движения'!$B$6:$B$5005,B443,'Движения'!$C$6:$C$5005,"Корректировка остатка",'Движения'!$A$6:$A$5005,"&gt;="&amp;Q443,'Движения'!$A$6:$A$5005,"&lt;"&amp;(Q443+1)),6))</f>
        <v/>
      </c>
      <c r="M443" s="18" t="str">
        <f>IF(E443&lt;&gt;"ОК","",ROUND(I443-L443,6))</f>
        <v/>
      </c>
      <c r="N443" s="15" t="str">
        <f>IF(E443&lt;&gt;"ОК","",IF(AND(I443=0,L443=0),"Корректировка не нужна",IF(M443=0,"Корректировка внесена",IF(L443=0,"Внесите корректировку на "&amp;DAY(Q443)&amp;"."&amp;MONTH(Q443)&amp;"."&amp;YEAR(Q443)&amp;": "&amp;IF(M443&gt;0,"+","")&amp;M443&amp;" "&amp;G443,"Проверьте корректировки: внесено "&amp;L443&amp;", нужно "&amp;I443&amp;" "&amp;G443))))</f>
        <v/>
      </c>
      <c r="O443" s="22" t="str">
        <f>IF(E443&lt;&gt;"ОК","",IF(SUMPRODUCT(MAX(($B$6:$B$1005=B443)*($Q$6:$Q$1005&lt;Q443)*($E$6:$E$1005="ОК")*$Q$6:$Q$1005))&gt;0,SUMPRODUCT(MAX(($B$6:$B$1005=B443)*($Q$6:$Q$1005&lt;Q443)*($E$6:$E$1005="ОК")*$Q$6:$Q$1005))+1,INT('Номенклатура'!$C$2)))</f>
        <v/>
      </c>
      <c r="P443" s="18" t="str">
        <f>IF(E443&lt;&gt;"ОК","",-(SUMIFS('Движения'!$F$6:$F$5005,'Движения'!$B$6:$B$5005,B443,'Движения'!$C$6:$C$5005,"Расход",'Движения'!$A$6:$A$5005,"&gt;="&amp;O443,'Движения'!$A$6:$A$5005,"&lt;"&amp;(Q443+1))+SUMIFS('Движения'!$F$6:$F$5005,'Движения'!$B$6:$B$5005,B443,'Движения'!$C$6:$C$5005,"Списание",'Движения'!$A$6:$A$5005,"&gt;="&amp;O443,'Движения'!$A$6:$A$5005,"&lt;"&amp;(Q443+1))))</f>
        <v/>
      </c>
      <c r="Q443" s="18" t="str">
        <f>IF(ISNUMBER(A443),INT(A443),0)</f>
        <v/>
      </c>
    </row>
    <row r="444" spans="1:17" x14ac:dyDescent="0.25">
      <c r="A444" s="16"/>
      <c r="B444" s="13"/>
      <c r="C444" s="14"/>
      <c r="D444" s="13"/>
      <c r="E444" s="15" t="str">
        <f>IF(COUNTA(A444:D444)=0,"",IF(NOT(ISNUMBER(A444)),"Укажите дату",IF(B444="","Укажите код",IF(NOT(AND(ISTEXT(B444),LEN(B444)&gt;0,LEN(B444)&lt;=30,ISNUMBER(FIND(LEFT(B444,1),"ABCDEFGHIJKLMNOPQRSTUVWXYZ")),SUMPRODUCT((MID(B444,{1,2,3,4,5,6,7,8,9,10,11,12,13,14,15,16,17,18,19,20,21,22,23,24,25,26,27,28,29,30},1)&lt;&gt;"")*ISERROR(FIND(MID(B444,{1,2,3,4,5,6,7,8,9,10,11,12,13,14,15,16,17,18,19,20,21,22,23,24,25,26,27,28,29,30},1),"ABCDEFGHIJKLMNOPQRSTUVWXYZ0123456789-_")))=0,ISERROR(VALUE(B444)))),"Недопустимый код: только латинские буквы A-Z в верхнем регистре, цифры, - и _; начало с буквы, до 30 символов (например MILK-001)",IF(SUMPRODUCT(--EXACT('Номенклатура'!$A$6:$A$205,B444))=0,"Код не найден",IF(SUMPRODUCT(--EXACT('Номенклатура'!$A$6:$A$205,B444))&gt;1,"Код повторяется в номенклатуре",IF(NOT(ISNUMBER(C444)),"Укажите фактическое количество",IF(C444&lt;0,"Факт не может быть меньше нуля",IF(NOT(ISNUMBER('Номенклатура'!$C$2)),"Укажите дату начала учёта",IF(Q444&lt;INT('Номенклатура'!$C$2),"Дата раньше начала учёта","ОК"))))))))))</f>
        <v/>
      </c>
      <c r="F444" s="15" t="str">
        <f>IF(E444&lt;&gt;"ОК","",INDEX('Номенклатура'!$B$6:$B$205,SUMPRODUCT(EXACT('Номенклатура'!$A$6:$A$205,B444)*(ROW('Номенклатура'!$A$6:$A$205)-5)))&amp;"")</f>
        <v/>
      </c>
      <c r="G444" s="17" t="str">
        <f>IF(E444&lt;&gt;"ОК","",INDEX('Номенклатура'!$D$6:$D$205,SUMPRODUCT(EXACT('Номенклатура'!$A$6:$A$205,B444)*(ROW('Номенклатура'!$A$6:$A$205)-5)))&amp;"")</f>
        <v/>
      </c>
      <c r="H444" s="18" t="str">
        <f>IF(E444&lt;&gt;"ОК","",ROUND(N(INDEX('Номенклатура'!$F$6:$F$205,SUMPRODUCT(EXACT('Номенклатура'!$A$6:$A$205,B444)*(ROW('Номенклатура'!$A$6:$A$205)-5))))+SUMIFS('Движения'!$F$6:$F$5005,'Движения'!$B$6:$B$5005,B444,'Движения'!$A$6:$A$5005,"&lt;"&amp;(Q444+1))-SUMIFS('Движения'!$F$6:$F$5005,'Движения'!$B$6:$B$5005,B444,'Движения'!$C$6:$C$5005,"Корректировка остатка",'Движения'!$A$6:$A$5005,"&gt;="&amp;Q444,'Движения'!$A$6:$A$5005,"&lt;"&amp;(Q444+1)),6))</f>
        <v/>
      </c>
      <c r="I444" s="18" t="str">
        <f>IF(E444&lt;&gt;"ОК","",ROUND(C444-H444,6))</f>
        <v/>
      </c>
      <c r="J444" s="21" t="str">
        <f>IF(E444&lt;&gt;"ОК","",IF(P444&gt;0,ABS(I444)/P444,"нет базы"))</f>
        <v/>
      </c>
      <c r="K444" s="17" t="str">
        <f>IF(E444&lt;&gt;"ОК","",IF(I444&lt;0,"Недостача",IF(I444&gt;0,"Излишек","Совпадает")))</f>
        <v/>
      </c>
      <c r="L444" s="18" t="str">
        <f>IF(E444&lt;&gt;"ОК","",ROUND(SUMIFS('Движения'!$F$6:$F$5005,'Движения'!$B$6:$B$5005,B444,'Движения'!$C$6:$C$5005,"Корректировка остатка",'Движения'!$A$6:$A$5005,"&gt;="&amp;Q444,'Движения'!$A$6:$A$5005,"&lt;"&amp;(Q444+1)),6))</f>
        <v/>
      </c>
      <c r="M444" s="18" t="str">
        <f>IF(E444&lt;&gt;"ОК","",ROUND(I444-L444,6))</f>
        <v/>
      </c>
      <c r="N444" s="15" t="str">
        <f>IF(E444&lt;&gt;"ОК","",IF(AND(I444=0,L444=0),"Корректировка не нужна",IF(M444=0,"Корректировка внесена",IF(L444=0,"Внесите корректировку на "&amp;DAY(Q444)&amp;"."&amp;MONTH(Q444)&amp;"."&amp;YEAR(Q444)&amp;": "&amp;IF(M444&gt;0,"+","")&amp;M444&amp;" "&amp;G444,"Проверьте корректировки: внесено "&amp;L444&amp;", нужно "&amp;I444&amp;" "&amp;G444))))</f>
        <v/>
      </c>
      <c r="O444" s="22" t="str">
        <f>IF(E444&lt;&gt;"ОК","",IF(SUMPRODUCT(MAX(($B$6:$B$1005=B444)*($Q$6:$Q$1005&lt;Q444)*($E$6:$E$1005="ОК")*$Q$6:$Q$1005))&gt;0,SUMPRODUCT(MAX(($B$6:$B$1005=B444)*($Q$6:$Q$1005&lt;Q444)*($E$6:$E$1005="ОК")*$Q$6:$Q$1005))+1,INT('Номенклатура'!$C$2)))</f>
        <v/>
      </c>
      <c r="P444" s="18" t="str">
        <f>IF(E444&lt;&gt;"ОК","",-(SUMIFS('Движения'!$F$6:$F$5005,'Движения'!$B$6:$B$5005,B444,'Движения'!$C$6:$C$5005,"Расход",'Движения'!$A$6:$A$5005,"&gt;="&amp;O444,'Движения'!$A$6:$A$5005,"&lt;"&amp;(Q444+1))+SUMIFS('Движения'!$F$6:$F$5005,'Движения'!$B$6:$B$5005,B444,'Движения'!$C$6:$C$5005,"Списание",'Движения'!$A$6:$A$5005,"&gt;="&amp;O444,'Движения'!$A$6:$A$5005,"&lt;"&amp;(Q444+1))))</f>
        <v/>
      </c>
      <c r="Q444" s="18" t="str">
        <f>IF(ISNUMBER(A444),INT(A444),0)</f>
        <v/>
      </c>
    </row>
    <row r="445" spans="1:17" x14ac:dyDescent="0.25">
      <c r="A445" s="16"/>
      <c r="B445" s="13"/>
      <c r="C445" s="14"/>
      <c r="D445" s="13"/>
      <c r="E445" s="15" t="str">
        <f>IF(COUNTA(A445:D445)=0,"",IF(NOT(ISNUMBER(A445)),"Укажите дату",IF(B445="","Укажите код",IF(NOT(AND(ISTEXT(B445),LEN(B445)&gt;0,LEN(B445)&lt;=30,ISNUMBER(FIND(LEFT(B445,1),"ABCDEFGHIJKLMNOPQRSTUVWXYZ")),SUMPRODUCT((MID(B445,{1,2,3,4,5,6,7,8,9,10,11,12,13,14,15,16,17,18,19,20,21,22,23,24,25,26,27,28,29,30},1)&lt;&gt;"")*ISERROR(FIND(MID(B445,{1,2,3,4,5,6,7,8,9,10,11,12,13,14,15,16,17,18,19,20,21,22,23,24,25,26,27,28,29,30},1),"ABCDEFGHIJKLMNOPQRSTUVWXYZ0123456789-_")))=0,ISERROR(VALUE(B445)))),"Недопустимый код: только латинские буквы A-Z в верхнем регистре, цифры, - и _; начало с буквы, до 30 символов (например MILK-001)",IF(SUMPRODUCT(--EXACT('Номенклатура'!$A$6:$A$205,B445))=0,"Код не найден",IF(SUMPRODUCT(--EXACT('Номенклатура'!$A$6:$A$205,B445))&gt;1,"Код повторяется в номенклатуре",IF(NOT(ISNUMBER(C445)),"Укажите фактическое количество",IF(C445&lt;0,"Факт не может быть меньше нуля",IF(NOT(ISNUMBER('Номенклатура'!$C$2)),"Укажите дату начала учёта",IF(Q445&lt;INT('Номенклатура'!$C$2),"Дата раньше начала учёта","ОК"))))))))))</f>
        <v/>
      </c>
      <c r="F445" s="15" t="str">
        <f>IF(E445&lt;&gt;"ОК","",INDEX('Номенклатура'!$B$6:$B$205,SUMPRODUCT(EXACT('Номенклатура'!$A$6:$A$205,B445)*(ROW('Номенклатура'!$A$6:$A$205)-5)))&amp;"")</f>
        <v/>
      </c>
      <c r="G445" s="17" t="str">
        <f>IF(E445&lt;&gt;"ОК","",INDEX('Номенклатура'!$D$6:$D$205,SUMPRODUCT(EXACT('Номенклатура'!$A$6:$A$205,B445)*(ROW('Номенклатура'!$A$6:$A$205)-5)))&amp;"")</f>
        <v/>
      </c>
      <c r="H445" s="18" t="str">
        <f>IF(E445&lt;&gt;"ОК","",ROUND(N(INDEX('Номенклатура'!$F$6:$F$205,SUMPRODUCT(EXACT('Номенклатура'!$A$6:$A$205,B445)*(ROW('Номенклатура'!$A$6:$A$205)-5))))+SUMIFS('Движения'!$F$6:$F$5005,'Движения'!$B$6:$B$5005,B445,'Движения'!$A$6:$A$5005,"&lt;"&amp;(Q445+1))-SUMIFS('Движения'!$F$6:$F$5005,'Движения'!$B$6:$B$5005,B445,'Движения'!$C$6:$C$5005,"Корректировка остатка",'Движения'!$A$6:$A$5005,"&gt;="&amp;Q445,'Движения'!$A$6:$A$5005,"&lt;"&amp;(Q445+1)),6))</f>
        <v/>
      </c>
      <c r="I445" s="18" t="str">
        <f>IF(E445&lt;&gt;"ОК","",ROUND(C445-H445,6))</f>
        <v/>
      </c>
      <c r="J445" s="21" t="str">
        <f>IF(E445&lt;&gt;"ОК","",IF(P445&gt;0,ABS(I445)/P445,"нет базы"))</f>
        <v/>
      </c>
      <c r="K445" s="17" t="str">
        <f>IF(E445&lt;&gt;"ОК","",IF(I445&lt;0,"Недостача",IF(I445&gt;0,"Излишек","Совпадает")))</f>
        <v/>
      </c>
      <c r="L445" s="18" t="str">
        <f>IF(E445&lt;&gt;"ОК","",ROUND(SUMIFS('Движения'!$F$6:$F$5005,'Движения'!$B$6:$B$5005,B445,'Движения'!$C$6:$C$5005,"Корректировка остатка",'Движения'!$A$6:$A$5005,"&gt;="&amp;Q445,'Движения'!$A$6:$A$5005,"&lt;"&amp;(Q445+1)),6))</f>
        <v/>
      </c>
      <c r="M445" s="18" t="str">
        <f>IF(E445&lt;&gt;"ОК","",ROUND(I445-L445,6))</f>
        <v/>
      </c>
      <c r="N445" s="15" t="str">
        <f>IF(E445&lt;&gt;"ОК","",IF(AND(I445=0,L445=0),"Корректировка не нужна",IF(M445=0,"Корректировка внесена",IF(L445=0,"Внесите корректировку на "&amp;DAY(Q445)&amp;"."&amp;MONTH(Q445)&amp;"."&amp;YEAR(Q445)&amp;": "&amp;IF(M445&gt;0,"+","")&amp;M445&amp;" "&amp;G445,"Проверьте корректировки: внесено "&amp;L445&amp;", нужно "&amp;I445&amp;" "&amp;G445))))</f>
        <v/>
      </c>
      <c r="O445" s="22" t="str">
        <f>IF(E445&lt;&gt;"ОК","",IF(SUMPRODUCT(MAX(($B$6:$B$1005=B445)*($Q$6:$Q$1005&lt;Q445)*($E$6:$E$1005="ОК")*$Q$6:$Q$1005))&gt;0,SUMPRODUCT(MAX(($B$6:$B$1005=B445)*($Q$6:$Q$1005&lt;Q445)*($E$6:$E$1005="ОК")*$Q$6:$Q$1005))+1,INT('Номенклатура'!$C$2)))</f>
        <v/>
      </c>
      <c r="P445" s="18" t="str">
        <f>IF(E445&lt;&gt;"ОК","",-(SUMIFS('Движения'!$F$6:$F$5005,'Движения'!$B$6:$B$5005,B445,'Движения'!$C$6:$C$5005,"Расход",'Движения'!$A$6:$A$5005,"&gt;="&amp;O445,'Движения'!$A$6:$A$5005,"&lt;"&amp;(Q445+1))+SUMIFS('Движения'!$F$6:$F$5005,'Движения'!$B$6:$B$5005,B445,'Движения'!$C$6:$C$5005,"Списание",'Движения'!$A$6:$A$5005,"&gt;="&amp;O445,'Движения'!$A$6:$A$5005,"&lt;"&amp;(Q445+1))))</f>
        <v/>
      </c>
      <c r="Q445" s="18" t="str">
        <f>IF(ISNUMBER(A445),INT(A445),0)</f>
        <v/>
      </c>
    </row>
    <row r="446" spans="1:17" x14ac:dyDescent="0.25">
      <c r="A446" s="16"/>
      <c r="B446" s="13"/>
      <c r="C446" s="14"/>
      <c r="D446" s="13"/>
      <c r="E446" s="15" t="str">
        <f>IF(COUNTA(A446:D446)=0,"",IF(NOT(ISNUMBER(A446)),"Укажите дату",IF(B446="","Укажите код",IF(NOT(AND(ISTEXT(B446),LEN(B446)&gt;0,LEN(B446)&lt;=30,ISNUMBER(FIND(LEFT(B446,1),"ABCDEFGHIJKLMNOPQRSTUVWXYZ")),SUMPRODUCT((MID(B446,{1,2,3,4,5,6,7,8,9,10,11,12,13,14,15,16,17,18,19,20,21,22,23,24,25,26,27,28,29,30},1)&lt;&gt;"")*ISERROR(FIND(MID(B446,{1,2,3,4,5,6,7,8,9,10,11,12,13,14,15,16,17,18,19,20,21,22,23,24,25,26,27,28,29,30},1),"ABCDEFGHIJKLMNOPQRSTUVWXYZ0123456789-_")))=0,ISERROR(VALUE(B446)))),"Недопустимый код: только латинские буквы A-Z в верхнем регистре, цифры, - и _; начало с буквы, до 30 символов (например MILK-001)",IF(SUMPRODUCT(--EXACT('Номенклатура'!$A$6:$A$205,B446))=0,"Код не найден",IF(SUMPRODUCT(--EXACT('Номенклатура'!$A$6:$A$205,B446))&gt;1,"Код повторяется в номенклатуре",IF(NOT(ISNUMBER(C446)),"Укажите фактическое количество",IF(C446&lt;0,"Факт не может быть меньше нуля",IF(NOT(ISNUMBER('Номенклатура'!$C$2)),"Укажите дату начала учёта",IF(Q446&lt;INT('Номенклатура'!$C$2),"Дата раньше начала учёта","ОК"))))))))))</f>
        <v/>
      </c>
      <c r="F446" s="15" t="str">
        <f>IF(E446&lt;&gt;"ОК","",INDEX('Номенклатура'!$B$6:$B$205,SUMPRODUCT(EXACT('Номенклатура'!$A$6:$A$205,B446)*(ROW('Номенклатура'!$A$6:$A$205)-5)))&amp;"")</f>
        <v/>
      </c>
      <c r="G446" s="17" t="str">
        <f>IF(E446&lt;&gt;"ОК","",INDEX('Номенклатура'!$D$6:$D$205,SUMPRODUCT(EXACT('Номенклатура'!$A$6:$A$205,B446)*(ROW('Номенклатура'!$A$6:$A$205)-5)))&amp;"")</f>
        <v/>
      </c>
      <c r="H446" s="18" t="str">
        <f>IF(E446&lt;&gt;"ОК","",ROUND(N(INDEX('Номенклатура'!$F$6:$F$205,SUMPRODUCT(EXACT('Номенклатура'!$A$6:$A$205,B446)*(ROW('Номенклатура'!$A$6:$A$205)-5))))+SUMIFS('Движения'!$F$6:$F$5005,'Движения'!$B$6:$B$5005,B446,'Движения'!$A$6:$A$5005,"&lt;"&amp;(Q446+1))-SUMIFS('Движения'!$F$6:$F$5005,'Движения'!$B$6:$B$5005,B446,'Движения'!$C$6:$C$5005,"Корректировка остатка",'Движения'!$A$6:$A$5005,"&gt;="&amp;Q446,'Движения'!$A$6:$A$5005,"&lt;"&amp;(Q446+1)),6))</f>
        <v/>
      </c>
      <c r="I446" s="18" t="str">
        <f>IF(E446&lt;&gt;"ОК","",ROUND(C446-H446,6))</f>
        <v/>
      </c>
      <c r="J446" s="21" t="str">
        <f>IF(E446&lt;&gt;"ОК","",IF(P446&gt;0,ABS(I446)/P446,"нет базы"))</f>
        <v/>
      </c>
      <c r="K446" s="17" t="str">
        <f>IF(E446&lt;&gt;"ОК","",IF(I446&lt;0,"Недостача",IF(I446&gt;0,"Излишек","Совпадает")))</f>
        <v/>
      </c>
      <c r="L446" s="18" t="str">
        <f>IF(E446&lt;&gt;"ОК","",ROUND(SUMIFS('Движения'!$F$6:$F$5005,'Движения'!$B$6:$B$5005,B446,'Движения'!$C$6:$C$5005,"Корректировка остатка",'Движения'!$A$6:$A$5005,"&gt;="&amp;Q446,'Движения'!$A$6:$A$5005,"&lt;"&amp;(Q446+1)),6))</f>
        <v/>
      </c>
      <c r="M446" s="18" t="str">
        <f>IF(E446&lt;&gt;"ОК","",ROUND(I446-L446,6))</f>
        <v/>
      </c>
      <c r="N446" s="15" t="str">
        <f>IF(E446&lt;&gt;"ОК","",IF(AND(I446=0,L446=0),"Корректировка не нужна",IF(M446=0,"Корректировка внесена",IF(L446=0,"Внесите корректировку на "&amp;DAY(Q446)&amp;"."&amp;MONTH(Q446)&amp;"."&amp;YEAR(Q446)&amp;": "&amp;IF(M446&gt;0,"+","")&amp;M446&amp;" "&amp;G446,"Проверьте корректировки: внесено "&amp;L446&amp;", нужно "&amp;I446&amp;" "&amp;G446))))</f>
        <v/>
      </c>
      <c r="O446" s="22" t="str">
        <f>IF(E446&lt;&gt;"ОК","",IF(SUMPRODUCT(MAX(($B$6:$B$1005=B446)*($Q$6:$Q$1005&lt;Q446)*($E$6:$E$1005="ОК")*$Q$6:$Q$1005))&gt;0,SUMPRODUCT(MAX(($B$6:$B$1005=B446)*($Q$6:$Q$1005&lt;Q446)*($E$6:$E$1005="ОК")*$Q$6:$Q$1005))+1,INT('Номенклатура'!$C$2)))</f>
        <v/>
      </c>
      <c r="P446" s="18" t="str">
        <f>IF(E446&lt;&gt;"ОК","",-(SUMIFS('Движения'!$F$6:$F$5005,'Движения'!$B$6:$B$5005,B446,'Движения'!$C$6:$C$5005,"Расход",'Движения'!$A$6:$A$5005,"&gt;="&amp;O446,'Движения'!$A$6:$A$5005,"&lt;"&amp;(Q446+1))+SUMIFS('Движения'!$F$6:$F$5005,'Движения'!$B$6:$B$5005,B446,'Движения'!$C$6:$C$5005,"Списание",'Движения'!$A$6:$A$5005,"&gt;="&amp;O446,'Движения'!$A$6:$A$5005,"&lt;"&amp;(Q446+1))))</f>
        <v/>
      </c>
      <c r="Q446" s="18" t="str">
        <f>IF(ISNUMBER(A446),INT(A446),0)</f>
        <v/>
      </c>
    </row>
    <row r="447" spans="1:17" x14ac:dyDescent="0.25">
      <c r="A447" s="16"/>
      <c r="B447" s="13"/>
      <c r="C447" s="14"/>
      <c r="D447" s="13"/>
      <c r="E447" s="15" t="str">
        <f>IF(COUNTA(A447:D447)=0,"",IF(NOT(ISNUMBER(A447)),"Укажите дату",IF(B447="","Укажите код",IF(NOT(AND(ISTEXT(B447),LEN(B447)&gt;0,LEN(B447)&lt;=30,ISNUMBER(FIND(LEFT(B447,1),"ABCDEFGHIJKLMNOPQRSTUVWXYZ")),SUMPRODUCT((MID(B447,{1,2,3,4,5,6,7,8,9,10,11,12,13,14,15,16,17,18,19,20,21,22,23,24,25,26,27,28,29,30},1)&lt;&gt;"")*ISERROR(FIND(MID(B447,{1,2,3,4,5,6,7,8,9,10,11,12,13,14,15,16,17,18,19,20,21,22,23,24,25,26,27,28,29,30},1),"ABCDEFGHIJKLMNOPQRSTUVWXYZ0123456789-_")))=0,ISERROR(VALUE(B447)))),"Недопустимый код: только латинские буквы A-Z в верхнем регистре, цифры, - и _; начало с буквы, до 30 символов (например MILK-001)",IF(SUMPRODUCT(--EXACT('Номенклатура'!$A$6:$A$205,B447))=0,"Код не найден",IF(SUMPRODUCT(--EXACT('Номенклатура'!$A$6:$A$205,B447))&gt;1,"Код повторяется в номенклатуре",IF(NOT(ISNUMBER(C447)),"Укажите фактическое количество",IF(C447&lt;0,"Факт не может быть меньше нуля",IF(NOT(ISNUMBER('Номенклатура'!$C$2)),"Укажите дату начала учёта",IF(Q447&lt;INT('Номенклатура'!$C$2),"Дата раньше начала учёта","ОК"))))))))))</f>
        <v/>
      </c>
      <c r="F447" s="15" t="str">
        <f>IF(E447&lt;&gt;"ОК","",INDEX('Номенклатура'!$B$6:$B$205,SUMPRODUCT(EXACT('Номенклатура'!$A$6:$A$205,B447)*(ROW('Номенклатура'!$A$6:$A$205)-5)))&amp;"")</f>
        <v/>
      </c>
      <c r="G447" s="17" t="str">
        <f>IF(E447&lt;&gt;"ОК","",INDEX('Номенклатура'!$D$6:$D$205,SUMPRODUCT(EXACT('Номенклатура'!$A$6:$A$205,B447)*(ROW('Номенклатура'!$A$6:$A$205)-5)))&amp;"")</f>
        <v/>
      </c>
      <c r="H447" s="18" t="str">
        <f>IF(E447&lt;&gt;"ОК","",ROUND(N(INDEX('Номенклатура'!$F$6:$F$205,SUMPRODUCT(EXACT('Номенклатура'!$A$6:$A$205,B447)*(ROW('Номенклатура'!$A$6:$A$205)-5))))+SUMIFS('Движения'!$F$6:$F$5005,'Движения'!$B$6:$B$5005,B447,'Движения'!$A$6:$A$5005,"&lt;"&amp;(Q447+1))-SUMIFS('Движения'!$F$6:$F$5005,'Движения'!$B$6:$B$5005,B447,'Движения'!$C$6:$C$5005,"Корректировка остатка",'Движения'!$A$6:$A$5005,"&gt;="&amp;Q447,'Движения'!$A$6:$A$5005,"&lt;"&amp;(Q447+1)),6))</f>
        <v/>
      </c>
      <c r="I447" s="18" t="str">
        <f>IF(E447&lt;&gt;"ОК","",ROUND(C447-H447,6))</f>
        <v/>
      </c>
      <c r="J447" s="21" t="str">
        <f>IF(E447&lt;&gt;"ОК","",IF(P447&gt;0,ABS(I447)/P447,"нет базы"))</f>
        <v/>
      </c>
      <c r="K447" s="17" t="str">
        <f>IF(E447&lt;&gt;"ОК","",IF(I447&lt;0,"Недостача",IF(I447&gt;0,"Излишек","Совпадает")))</f>
        <v/>
      </c>
      <c r="L447" s="18" t="str">
        <f>IF(E447&lt;&gt;"ОК","",ROUND(SUMIFS('Движения'!$F$6:$F$5005,'Движения'!$B$6:$B$5005,B447,'Движения'!$C$6:$C$5005,"Корректировка остатка",'Движения'!$A$6:$A$5005,"&gt;="&amp;Q447,'Движения'!$A$6:$A$5005,"&lt;"&amp;(Q447+1)),6))</f>
        <v/>
      </c>
      <c r="M447" s="18" t="str">
        <f>IF(E447&lt;&gt;"ОК","",ROUND(I447-L447,6))</f>
        <v/>
      </c>
      <c r="N447" s="15" t="str">
        <f>IF(E447&lt;&gt;"ОК","",IF(AND(I447=0,L447=0),"Корректировка не нужна",IF(M447=0,"Корректировка внесена",IF(L447=0,"Внесите корректировку на "&amp;DAY(Q447)&amp;"."&amp;MONTH(Q447)&amp;"."&amp;YEAR(Q447)&amp;": "&amp;IF(M447&gt;0,"+","")&amp;M447&amp;" "&amp;G447,"Проверьте корректировки: внесено "&amp;L447&amp;", нужно "&amp;I447&amp;" "&amp;G447))))</f>
        <v/>
      </c>
      <c r="O447" s="22" t="str">
        <f>IF(E447&lt;&gt;"ОК","",IF(SUMPRODUCT(MAX(($B$6:$B$1005=B447)*($Q$6:$Q$1005&lt;Q447)*($E$6:$E$1005="ОК")*$Q$6:$Q$1005))&gt;0,SUMPRODUCT(MAX(($B$6:$B$1005=B447)*($Q$6:$Q$1005&lt;Q447)*($E$6:$E$1005="ОК")*$Q$6:$Q$1005))+1,INT('Номенклатура'!$C$2)))</f>
        <v/>
      </c>
      <c r="P447" s="18" t="str">
        <f>IF(E447&lt;&gt;"ОК","",-(SUMIFS('Движения'!$F$6:$F$5005,'Движения'!$B$6:$B$5005,B447,'Движения'!$C$6:$C$5005,"Расход",'Движения'!$A$6:$A$5005,"&gt;="&amp;O447,'Движения'!$A$6:$A$5005,"&lt;"&amp;(Q447+1))+SUMIFS('Движения'!$F$6:$F$5005,'Движения'!$B$6:$B$5005,B447,'Движения'!$C$6:$C$5005,"Списание",'Движения'!$A$6:$A$5005,"&gt;="&amp;O447,'Движения'!$A$6:$A$5005,"&lt;"&amp;(Q447+1))))</f>
        <v/>
      </c>
      <c r="Q447" s="18" t="str">
        <f>IF(ISNUMBER(A447),INT(A447),0)</f>
        <v/>
      </c>
    </row>
    <row r="448" spans="1:17" x14ac:dyDescent="0.25">
      <c r="A448" s="16"/>
      <c r="B448" s="13"/>
      <c r="C448" s="14"/>
      <c r="D448" s="13"/>
      <c r="E448" s="15" t="str">
        <f>IF(COUNTA(A448:D448)=0,"",IF(NOT(ISNUMBER(A448)),"Укажите дату",IF(B448="","Укажите код",IF(NOT(AND(ISTEXT(B448),LEN(B448)&gt;0,LEN(B448)&lt;=30,ISNUMBER(FIND(LEFT(B448,1),"ABCDEFGHIJKLMNOPQRSTUVWXYZ")),SUMPRODUCT((MID(B448,{1,2,3,4,5,6,7,8,9,10,11,12,13,14,15,16,17,18,19,20,21,22,23,24,25,26,27,28,29,30},1)&lt;&gt;"")*ISERROR(FIND(MID(B448,{1,2,3,4,5,6,7,8,9,10,11,12,13,14,15,16,17,18,19,20,21,22,23,24,25,26,27,28,29,30},1),"ABCDEFGHIJKLMNOPQRSTUVWXYZ0123456789-_")))=0,ISERROR(VALUE(B448)))),"Недопустимый код: только латинские буквы A-Z в верхнем регистре, цифры, - и _; начало с буквы, до 30 символов (например MILK-001)",IF(SUMPRODUCT(--EXACT('Номенклатура'!$A$6:$A$205,B448))=0,"Код не найден",IF(SUMPRODUCT(--EXACT('Номенклатура'!$A$6:$A$205,B448))&gt;1,"Код повторяется в номенклатуре",IF(NOT(ISNUMBER(C448)),"Укажите фактическое количество",IF(C448&lt;0,"Факт не может быть меньше нуля",IF(NOT(ISNUMBER('Номенклатура'!$C$2)),"Укажите дату начала учёта",IF(Q448&lt;INT('Номенклатура'!$C$2),"Дата раньше начала учёта","ОК"))))))))))</f>
        <v/>
      </c>
      <c r="F448" s="15" t="str">
        <f>IF(E448&lt;&gt;"ОК","",INDEX('Номенклатура'!$B$6:$B$205,SUMPRODUCT(EXACT('Номенклатура'!$A$6:$A$205,B448)*(ROW('Номенклатура'!$A$6:$A$205)-5)))&amp;"")</f>
        <v/>
      </c>
      <c r="G448" s="17" t="str">
        <f>IF(E448&lt;&gt;"ОК","",INDEX('Номенклатура'!$D$6:$D$205,SUMPRODUCT(EXACT('Номенклатура'!$A$6:$A$205,B448)*(ROW('Номенклатура'!$A$6:$A$205)-5)))&amp;"")</f>
        <v/>
      </c>
      <c r="H448" s="18" t="str">
        <f>IF(E448&lt;&gt;"ОК","",ROUND(N(INDEX('Номенклатура'!$F$6:$F$205,SUMPRODUCT(EXACT('Номенклатура'!$A$6:$A$205,B448)*(ROW('Номенклатура'!$A$6:$A$205)-5))))+SUMIFS('Движения'!$F$6:$F$5005,'Движения'!$B$6:$B$5005,B448,'Движения'!$A$6:$A$5005,"&lt;"&amp;(Q448+1))-SUMIFS('Движения'!$F$6:$F$5005,'Движения'!$B$6:$B$5005,B448,'Движения'!$C$6:$C$5005,"Корректировка остатка",'Движения'!$A$6:$A$5005,"&gt;="&amp;Q448,'Движения'!$A$6:$A$5005,"&lt;"&amp;(Q448+1)),6))</f>
        <v/>
      </c>
      <c r="I448" s="18" t="str">
        <f>IF(E448&lt;&gt;"ОК","",ROUND(C448-H448,6))</f>
        <v/>
      </c>
      <c r="J448" s="21" t="str">
        <f>IF(E448&lt;&gt;"ОК","",IF(P448&gt;0,ABS(I448)/P448,"нет базы"))</f>
        <v/>
      </c>
      <c r="K448" s="17" t="str">
        <f>IF(E448&lt;&gt;"ОК","",IF(I448&lt;0,"Недостача",IF(I448&gt;0,"Излишек","Совпадает")))</f>
        <v/>
      </c>
      <c r="L448" s="18" t="str">
        <f>IF(E448&lt;&gt;"ОК","",ROUND(SUMIFS('Движения'!$F$6:$F$5005,'Движения'!$B$6:$B$5005,B448,'Движения'!$C$6:$C$5005,"Корректировка остатка",'Движения'!$A$6:$A$5005,"&gt;="&amp;Q448,'Движения'!$A$6:$A$5005,"&lt;"&amp;(Q448+1)),6))</f>
        <v/>
      </c>
      <c r="M448" s="18" t="str">
        <f>IF(E448&lt;&gt;"ОК","",ROUND(I448-L448,6))</f>
        <v/>
      </c>
      <c r="N448" s="15" t="str">
        <f>IF(E448&lt;&gt;"ОК","",IF(AND(I448=0,L448=0),"Корректировка не нужна",IF(M448=0,"Корректировка внесена",IF(L448=0,"Внесите корректировку на "&amp;DAY(Q448)&amp;"."&amp;MONTH(Q448)&amp;"."&amp;YEAR(Q448)&amp;": "&amp;IF(M448&gt;0,"+","")&amp;M448&amp;" "&amp;G448,"Проверьте корректировки: внесено "&amp;L448&amp;", нужно "&amp;I448&amp;" "&amp;G448))))</f>
        <v/>
      </c>
      <c r="O448" s="22" t="str">
        <f>IF(E448&lt;&gt;"ОК","",IF(SUMPRODUCT(MAX(($B$6:$B$1005=B448)*($Q$6:$Q$1005&lt;Q448)*($E$6:$E$1005="ОК")*$Q$6:$Q$1005))&gt;0,SUMPRODUCT(MAX(($B$6:$B$1005=B448)*($Q$6:$Q$1005&lt;Q448)*($E$6:$E$1005="ОК")*$Q$6:$Q$1005))+1,INT('Номенклатура'!$C$2)))</f>
        <v/>
      </c>
      <c r="P448" s="18" t="str">
        <f>IF(E448&lt;&gt;"ОК","",-(SUMIFS('Движения'!$F$6:$F$5005,'Движения'!$B$6:$B$5005,B448,'Движения'!$C$6:$C$5005,"Расход",'Движения'!$A$6:$A$5005,"&gt;="&amp;O448,'Движения'!$A$6:$A$5005,"&lt;"&amp;(Q448+1))+SUMIFS('Движения'!$F$6:$F$5005,'Движения'!$B$6:$B$5005,B448,'Движения'!$C$6:$C$5005,"Списание",'Движения'!$A$6:$A$5005,"&gt;="&amp;O448,'Движения'!$A$6:$A$5005,"&lt;"&amp;(Q448+1))))</f>
        <v/>
      </c>
      <c r="Q448" s="18" t="str">
        <f>IF(ISNUMBER(A448),INT(A448),0)</f>
        <v/>
      </c>
    </row>
    <row r="449" spans="1:17" x14ac:dyDescent="0.25">
      <c r="A449" s="16"/>
      <c r="B449" s="13"/>
      <c r="C449" s="14"/>
      <c r="D449" s="13"/>
      <c r="E449" s="15" t="str">
        <f>IF(COUNTA(A449:D449)=0,"",IF(NOT(ISNUMBER(A449)),"Укажите дату",IF(B449="","Укажите код",IF(NOT(AND(ISTEXT(B449),LEN(B449)&gt;0,LEN(B449)&lt;=30,ISNUMBER(FIND(LEFT(B449,1),"ABCDEFGHIJKLMNOPQRSTUVWXYZ")),SUMPRODUCT((MID(B449,{1,2,3,4,5,6,7,8,9,10,11,12,13,14,15,16,17,18,19,20,21,22,23,24,25,26,27,28,29,30},1)&lt;&gt;"")*ISERROR(FIND(MID(B449,{1,2,3,4,5,6,7,8,9,10,11,12,13,14,15,16,17,18,19,20,21,22,23,24,25,26,27,28,29,30},1),"ABCDEFGHIJKLMNOPQRSTUVWXYZ0123456789-_")))=0,ISERROR(VALUE(B449)))),"Недопустимый код: только латинские буквы A-Z в верхнем регистре, цифры, - и _; начало с буквы, до 30 символов (например MILK-001)",IF(SUMPRODUCT(--EXACT('Номенклатура'!$A$6:$A$205,B449))=0,"Код не найден",IF(SUMPRODUCT(--EXACT('Номенклатура'!$A$6:$A$205,B449))&gt;1,"Код повторяется в номенклатуре",IF(NOT(ISNUMBER(C449)),"Укажите фактическое количество",IF(C449&lt;0,"Факт не может быть меньше нуля",IF(NOT(ISNUMBER('Номенклатура'!$C$2)),"Укажите дату начала учёта",IF(Q449&lt;INT('Номенклатура'!$C$2),"Дата раньше начала учёта","ОК"))))))))))</f>
        <v/>
      </c>
      <c r="F449" s="15" t="str">
        <f>IF(E449&lt;&gt;"ОК","",INDEX('Номенклатура'!$B$6:$B$205,SUMPRODUCT(EXACT('Номенклатура'!$A$6:$A$205,B449)*(ROW('Номенклатура'!$A$6:$A$205)-5)))&amp;"")</f>
        <v/>
      </c>
      <c r="G449" s="17" t="str">
        <f>IF(E449&lt;&gt;"ОК","",INDEX('Номенклатура'!$D$6:$D$205,SUMPRODUCT(EXACT('Номенклатура'!$A$6:$A$205,B449)*(ROW('Номенклатура'!$A$6:$A$205)-5)))&amp;"")</f>
        <v/>
      </c>
      <c r="H449" s="18" t="str">
        <f>IF(E449&lt;&gt;"ОК","",ROUND(N(INDEX('Номенклатура'!$F$6:$F$205,SUMPRODUCT(EXACT('Номенклатура'!$A$6:$A$205,B449)*(ROW('Номенклатура'!$A$6:$A$205)-5))))+SUMIFS('Движения'!$F$6:$F$5005,'Движения'!$B$6:$B$5005,B449,'Движения'!$A$6:$A$5005,"&lt;"&amp;(Q449+1))-SUMIFS('Движения'!$F$6:$F$5005,'Движения'!$B$6:$B$5005,B449,'Движения'!$C$6:$C$5005,"Корректировка остатка",'Движения'!$A$6:$A$5005,"&gt;="&amp;Q449,'Движения'!$A$6:$A$5005,"&lt;"&amp;(Q449+1)),6))</f>
        <v/>
      </c>
      <c r="I449" s="18" t="str">
        <f>IF(E449&lt;&gt;"ОК","",ROUND(C449-H449,6))</f>
        <v/>
      </c>
      <c r="J449" s="21" t="str">
        <f>IF(E449&lt;&gt;"ОК","",IF(P449&gt;0,ABS(I449)/P449,"нет базы"))</f>
        <v/>
      </c>
      <c r="K449" s="17" t="str">
        <f>IF(E449&lt;&gt;"ОК","",IF(I449&lt;0,"Недостача",IF(I449&gt;0,"Излишек","Совпадает")))</f>
        <v/>
      </c>
      <c r="L449" s="18" t="str">
        <f>IF(E449&lt;&gt;"ОК","",ROUND(SUMIFS('Движения'!$F$6:$F$5005,'Движения'!$B$6:$B$5005,B449,'Движения'!$C$6:$C$5005,"Корректировка остатка",'Движения'!$A$6:$A$5005,"&gt;="&amp;Q449,'Движения'!$A$6:$A$5005,"&lt;"&amp;(Q449+1)),6))</f>
        <v/>
      </c>
      <c r="M449" s="18" t="str">
        <f>IF(E449&lt;&gt;"ОК","",ROUND(I449-L449,6))</f>
        <v/>
      </c>
      <c r="N449" s="15" t="str">
        <f>IF(E449&lt;&gt;"ОК","",IF(AND(I449=0,L449=0),"Корректировка не нужна",IF(M449=0,"Корректировка внесена",IF(L449=0,"Внесите корректировку на "&amp;DAY(Q449)&amp;"."&amp;MONTH(Q449)&amp;"."&amp;YEAR(Q449)&amp;": "&amp;IF(M449&gt;0,"+","")&amp;M449&amp;" "&amp;G449,"Проверьте корректировки: внесено "&amp;L449&amp;", нужно "&amp;I449&amp;" "&amp;G449))))</f>
        <v/>
      </c>
      <c r="O449" s="22" t="str">
        <f>IF(E449&lt;&gt;"ОК","",IF(SUMPRODUCT(MAX(($B$6:$B$1005=B449)*($Q$6:$Q$1005&lt;Q449)*($E$6:$E$1005="ОК")*$Q$6:$Q$1005))&gt;0,SUMPRODUCT(MAX(($B$6:$B$1005=B449)*($Q$6:$Q$1005&lt;Q449)*($E$6:$E$1005="ОК")*$Q$6:$Q$1005))+1,INT('Номенклатура'!$C$2)))</f>
        <v/>
      </c>
      <c r="P449" s="18" t="str">
        <f>IF(E449&lt;&gt;"ОК","",-(SUMIFS('Движения'!$F$6:$F$5005,'Движения'!$B$6:$B$5005,B449,'Движения'!$C$6:$C$5005,"Расход",'Движения'!$A$6:$A$5005,"&gt;="&amp;O449,'Движения'!$A$6:$A$5005,"&lt;"&amp;(Q449+1))+SUMIFS('Движения'!$F$6:$F$5005,'Движения'!$B$6:$B$5005,B449,'Движения'!$C$6:$C$5005,"Списание",'Движения'!$A$6:$A$5005,"&gt;="&amp;O449,'Движения'!$A$6:$A$5005,"&lt;"&amp;(Q449+1))))</f>
        <v/>
      </c>
      <c r="Q449" s="18" t="str">
        <f>IF(ISNUMBER(A449),INT(A449),0)</f>
        <v/>
      </c>
    </row>
    <row r="450" spans="1:17" x14ac:dyDescent="0.25">
      <c r="A450" s="16"/>
      <c r="B450" s="13"/>
      <c r="C450" s="14"/>
      <c r="D450" s="13"/>
      <c r="E450" s="15" t="str">
        <f>IF(COUNTA(A450:D450)=0,"",IF(NOT(ISNUMBER(A450)),"Укажите дату",IF(B450="","Укажите код",IF(NOT(AND(ISTEXT(B450),LEN(B450)&gt;0,LEN(B450)&lt;=30,ISNUMBER(FIND(LEFT(B450,1),"ABCDEFGHIJKLMNOPQRSTUVWXYZ")),SUMPRODUCT((MID(B450,{1,2,3,4,5,6,7,8,9,10,11,12,13,14,15,16,17,18,19,20,21,22,23,24,25,26,27,28,29,30},1)&lt;&gt;"")*ISERROR(FIND(MID(B450,{1,2,3,4,5,6,7,8,9,10,11,12,13,14,15,16,17,18,19,20,21,22,23,24,25,26,27,28,29,30},1),"ABCDEFGHIJKLMNOPQRSTUVWXYZ0123456789-_")))=0,ISERROR(VALUE(B450)))),"Недопустимый код: только латинские буквы A-Z в верхнем регистре, цифры, - и _; начало с буквы, до 30 символов (например MILK-001)",IF(SUMPRODUCT(--EXACT('Номенклатура'!$A$6:$A$205,B450))=0,"Код не найден",IF(SUMPRODUCT(--EXACT('Номенклатура'!$A$6:$A$205,B450))&gt;1,"Код повторяется в номенклатуре",IF(NOT(ISNUMBER(C450)),"Укажите фактическое количество",IF(C450&lt;0,"Факт не может быть меньше нуля",IF(NOT(ISNUMBER('Номенклатура'!$C$2)),"Укажите дату начала учёта",IF(Q450&lt;INT('Номенклатура'!$C$2),"Дата раньше начала учёта","ОК"))))))))))</f>
        <v/>
      </c>
      <c r="F450" s="15" t="str">
        <f>IF(E450&lt;&gt;"ОК","",INDEX('Номенклатура'!$B$6:$B$205,SUMPRODUCT(EXACT('Номенклатура'!$A$6:$A$205,B450)*(ROW('Номенклатура'!$A$6:$A$205)-5)))&amp;"")</f>
        <v/>
      </c>
      <c r="G450" s="17" t="str">
        <f>IF(E450&lt;&gt;"ОК","",INDEX('Номенклатура'!$D$6:$D$205,SUMPRODUCT(EXACT('Номенклатура'!$A$6:$A$205,B450)*(ROW('Номенклатура'!$A$6:$A$205)-5)))&amp;"")</f>
        <v/>
      </c>
      <c r="H450" s="18" t="str">
        <f>IF(E450&lt;&gt;"ОК","",ROUND(N(INDEX('Номенклатура'!$F$6:$F$205,SUMPRODUCT(EXACT('Номенклатура'!$A$6:$A$205,B450)*(ROW('Номенклатура'!$A$6:$A$205)-5))))+SUMIFS('Движения'!$F$6:$F$5005,'Движения'!$B$6:$B$5005,B450,'Движения'!$A$6:$A$5005,"&lt;"&amp;(Q450+1))-SUMIFS('Движения'!$F$6:$F$5005,'Движения'!$B$6:$B$5005,B450,'Движения'!$C$6:$C$5005,"Корректировка остатка",'Движения'!$A$6:$A$5005,"&gt;="&amp;Q450,'Движения'!$A$6:$A$5005,"&lt;"&amp;(Q450+1)),6))</f>
        <v/>
      </c>
      <c r="I450" s="18" t="str">
        <f>IF(E450&lt;&gt;"ОК","",ROUND(C450-H450,6))</f>
        <v/>
      </c>
      <c r="J450" s="21" t="str">
        <f>IF(E450&lt;&gt;"ОК","",IF(P450&gt;0,ABS(I450)/P450,"нет базы"))</f>
        <v/>
      </c>
      <c r="K450" s="17" t="str">
        <f>IF(E450&lt;&gt;"ОК","",IF(I450&lt;0,"Недостача",IF(I450&gt;0,"Излишек","Совпадает")))</f>
        <v/>
      </c>
      <c r="L450" s="18" t="str">
        <f>IF(E450&lt;&gt;"ОК","",ROUND(SUMIFS('Движения'!$F$6:$F$5005,'Движения'!$B$6:$B$5005,B450,'Движения'!$C$6:$C$5005,"Корректировка остатка",'Движения'!$A$6:$A$5005,"&gt;="&amp;Q450,'Движения'!$A$6:$A$5005,"&lt;"&amp;(Q450+1)),6))</f>
        <v/>
      </c>
      <c r="M450" s="18" t="str">
        <f>IF(E450&lt;&gt;"ОК","",ROUND(I450-L450,6))</f>
        <v/>
      </c>
      <c r="N450" s="15" t="str">
        <f>IF(E450&lt;&gt;"ОК","",IF(AND(I450=0,L450=0),"Корректировка не нужна",IF(M450=0,"Корректировка внесена",IF(L450=0,"Внесите корректировку на "&amp;DAY(Q450)&amp;"."&amp;MONTH(Q450)&amp;"."&amp;YEAR(Q450)&amp;": "&amp;IF(M450&gt;0,"+","")&amp;M450&amp;" "&amp;G450,"Проверьте корректировки: внесено "&amp;L450&amp;", нужно "&amp;I450&amp;" "&amp;G450))))</f>
        <v/>
      </c>
      <c r="O450" s="22" t="str">
        <f>IF(E450&lt;&gt;"ОК","",IF(SUMPRODUCT(MAX(($B$6:$B$1005=B450)*($Q$6:$Q$1005&lt;Q450)*($E$6:$E$1005="ОК")*$Q$6:$Q$1005))&gt;0,SUMPRODUCT(MAX(($B$6:$B$1005=B450)*($Q$6:$Q$1005&lt;Q450)*($E$6:$E$1005="ОК")*$Q$6:$Q$1005))+1,INT('Номенклатура'!$C$2)))</f>
        <v/>
      </c>
      <c r="P450" s="18" t="str">
        <f>IF(E450&lt;&gt;"ОК","",-(SUMIFS('Движения'!$F$6:$F$5005,'Движения'!$B$6:$B$5005,B450,'Движения'!$C$6:$C$5005,"Расход",'Движения'!$A$6:$A$5005,"&gt;="&amp;O450,'Движения'!$A$6:$A$5005,"&lt;"&amp;(Q450+1))+SUMIFS('Движения'!$F$6:$F$5005,'Движения'!$B$6:$B$5005,B450,'Движения'!$C$6:$C$5005,"Списание",'Движения'!$A$6:$A$5005,"&gt;="&amp;O450,'Движения'!$A$6:$A$5005,"&lt;"&amp;(Q450+1))))</f>
        <v/>
      </c>
      <c r="Q450" s="18" t="str">
        <f>IF(ISNUMBER(A450),INT(A450),0)</f>
        <v/>
      </c>
    </row>
    <row r="451" spans="1:17" x14ac:dyDescent="0.25">
      <c r="A451" s="16"/>
      <c r="B451" s="13"/>
      <c r="C451" s="14"/>
      <c r="D451" s="13"/>
      <c r="E451" s="15" t="str">
        <f>IF(COUNTA(A451:D451)=0,"",IF(NOT(ISNUMBER(A451)),"Укажите дату",IF(B451="","Укажите код",IF(NOT(AND(ISTEXT(B451),LEN(B451)&gt;0,LEN(B451)&lt;=30,ISNUMBER(FIND(LEFT(B451,1),"ABCDEFGHIJKLMNOPQRSTUVWXYZ")),SUMPRODUCT((MID(B451,{1,2,3,4,5,6,7,8,9,10,11,12,13,14,15,16,17,18,19,20,21,22,23,24,25,26,27,28,29,30},1)&lt;&gt;"")*ISERROR(FIND(MID(B451,{1,2,3,4,5,6,7,8,9,10,11,12,13,14,15,16,17,18,19,20,21,22,23,24,25,26,27,28,29,30},1),"ABCDEFGHIJKLMNOPQRSTUVWXYZ0123456789-_")))=0,ISERROR(VALUE(B451)))),"Недопустимый код: только латинские буквы A-Z в верхнем регистре, цифры, - и _; начало с буквы, до 30 символов (например MILK-001)",IF(SUMPRODUCT(--EXACT('Номенклатура'!$A$6:$A$205,B451))=0,"Код не найден",IF(SUMPRODUCT(--EXACT('Номенклатура'!$A$6:$A$205,B451))&gt;1,"Код повторяется в номенклатуре",IF(NOT(ISNUMBER(C451)),"Укажите фактическое количество",IF(C451&lt;0,"Факт не может быть меньше нуля",IF(NOT(ISNUMBER('Номенклатура'!$C$2)),"Укажите дату начала учёта",IF(Q451&lt;INT('Номенклатура'!$C$2),"Дата раньше начала учёта","ОК"))))))))))</f>
        <v/>
      </c>
      <c r="F451" s="15" t="str">
        <f>IF(E451&lt;&gt;"ОК","",INDEX('Номенклатура'!$B$6:$B$205,SUMPRODUCT(EXACT('Номенклатура'!$A$6:$A$205,B451)*(ROW('Номенклатура'!$A$6:$A$205)-5)))&amp;"")</f>
        <v/>
      </c>
      <c r="G451" s="17" t="str">
        <f>IF(E451&lt;&gt;"ОК","",INDEX('Номенклатура'!$D$6:$D$205,SUMPRODUCT(EXACT('Номенклатура'!$A$6:$A$205,B451)*(ROW('Номенклатура'!$A$6:$A$205)-5)))&amp;"")</f>
        <v/>
      </c>
      <c r="H451" s="18" t="str">
        <f>IF(E451&lt;&gt;"ОК","",ROUND(N(INDEX('Номенклатура'!$F$6:$F$205,SUMPRODUCT(EXACT('Номенклатура'!$A$6:$A$205,B451)*(ROW('Номенклатура'!$A$6:$A$205)-5))))+SUMIFS('Движения'!$F$6:$F$5005,'Движения'!$B$6:$B$5005,B451,'Движения'!$A$6:$A$5005,"&lt;"&amp;(Q451+1))-SUMIFS('Движения'!$F$6:$F$5005,'Движения'!$B$6:$B$5005,B451,'Движения'!$C$6:$C$5005,"Корректировка остатка",'Движения'!$A$6:$A$5005,"&gt;="&amp;Q451,'Движения'!$A$6:$A$5005,"&lt;"&amp;(Q451+1)),6))</f>
        <v/>
      </c>
      <c r="I451" s="18" t="str">
        <f>IF(E451&lt;&gt;"ОК","",ROUND(C451-H451,6))</f>
        <v/>
      </c>
      <c r="J451" s="21" t="str">
        <f>IF(E451&lt;&gt;"ОК","",IF(P451&gt;0,ABS(I451)/P451,"нет базы"))</f>
        <v/>
      </c>
      <c r="K451" s="17" t="str">
        <f>IF(E451&lt;&gt;"ОК","",IF(I451&lt;0,"Недостача",IF(I451&gt;0,"Излишек","Совпадает")))</f>
        <v/>
      </c>
      <c r="L451" s="18" t="str">
        <f>IF(E451&lt;&gt;"ОК","",ROUND(SUMIFS('Движения'!$F$6:$F$5005,'Движения'!$B$6:$B$5005,B451,'Движения'!$C$6:$C$5005,"Корректировка остатка",'Движения'!$A$6:$A$5005,"&gt;="&amp;Q451,'Движения'!$A$6:$A$5005,"&lt;"&amp;(Q451+1)),6))</f>
        <v/>
      </c>
      <c r="M451" s="18" t="str">
        <f>IF(E451&lt;&gt;"ОК","",ROUND(I451-L451,6))</f>
        <v/>
      </c>
      <c r="N451" s="15" t="str">
        <f>IF(E451&lt;&gt;"ОК","",IF(AND(I451=0,L451=0),"Корректировка не нужна",IF(M451=0,"Корректировка внесена",IF(L451=0,"Внесите корректировку на "&amp;DAY(Q451)&amp;"."&amp;MONTH(Q451)&amp;"."&amp;YEAR(Q451)&amp;": "&amp;IF(M451&gt;0,"+","")&amp;M451&amp;" "&amp;G451,"Проверьте корректировки: внесено "&amp;L451&amp;", нужно "&amp;I451&amp;" "&amp;G451))))</f>
        <v/>
      </c>
      <c r="O451" s="22" t="str">
        <f>IF(E451&lt;&gt;"ОК","",IF(SUMPRODUCT(MAX(($B$6:$B$1005=B451)*($Q$6:$Q$1005&lt;Q451)*($E$6:$E$1005="ОК")*$Q$6:$Q$1005))&gt;0,SUMPRODUCT(MAX(($B$6:$B$1005=B451)*($Q$6:$Q$1005&lt;Q451)*($E$6:$E$1005="ОК")*$Q$6:$Q$1005))+1,INT('Номенклатура'!$C$2)))</f>
        <v/>
      </c>
      <c r="P451" s="18" t="str">
        <f>IF(E451&lt;&gt;"ОК","",-(SUMIFS('Движения'!$F$6:$F$5005,'Движения'!$B$6:$B$5005,B451,'Движения'!$C$6:$C$5005,"Расход",'Движения'!$A$6:$A$5005,"&gt;="&amp;O451,'Движения'!$A$6:$A$5005,"&lt;"&amp;(Q451+1))+SUMIFS('Движения'!$F$6:$F$5005,'Движения'!$B$6:$B$5005,B451,'Движения'!$C$6:$C$5005,"Списание",'Движения'!$A$6:$A$5005,"&gt;="&amp;O451,'Движения'!$A$6:$A$5005,"&lt;"&amp;(Q451+1))))</f>
        <v/>
      </c>
      <c r="Q451" s="18" t="str">
        <f>IF(ISNUMBER(A451),INT(A451),0)</f>
        <v/>
      </c>
    </row>
    <row r="452" spans="1:17" x14ac:dyDescent="0.25">
      <c r="A452" s="16"/>
      <c r="B452" s="13"/>
      <c r="C452" s="14"/>
      <c r="D452" s="13"/>
      <c r="E452" s="15" t="str">
        <f>IF(COUNTA(A452:D452)=0,"",IF(NOT(ISNUMBER(A452)),"Укажите дату",IF(B452="","Укажите код",IF(NOT(AND(ISTEXT(B452),LEN(B452)&gt;0,LEN(B452)&lt;=30,ISNUMBER(FIND(LEFT(B452,1),"ABCDEFGHIJKLMNOPQRSTUVWXYZ")),SUMPRODUCT((MID(B452,{1,2,3,4,5,6,7,8,9,10,11,12,13,14,15,16,17,18,19,20,21,22,23,24,25,26,27,28,29,30},1)&lt;&gt;"")*ISERROR(FIND(MID(B452,{1,2,3,4,5,6,7,8,9,10,11,12,13,14,15,16,17,18,19,20,21,22,23,24,25,26,27,28,29,30},1),"ABCDEFGHIJKLMNOPQRSTUVWXYZ0123456789-_")))=0,ISERROR(VALUE(B452)))),"Недопустимый код: только латинские буквы A-Z в верхнем регистре, цифры, - и _; начало с буквы, до 30 символов (например MILK-001)",IF(SUMPRODUCT(--EXACT('Номенклатура'!$A$6:$A$205,B452))=0,"Код не найден",IF(SUMPRODUCT(--EXACT('Номенклатура'!$A$6:$A$205,B452))&gt;1,"Код повторяется в номенклатуре",IF(NOT(ISNUMBER(C452)),"Укажите фактическое количество",IF(C452&lt;0,"Факт не может быть меньше нуля",IF(NOT(ISNUMBER('Номенклатура'!$C$2)),"Укажите дату начала учёта",IF(Q452&lt;INT('Номенклатура'!$C$2),"Дата раньше начала учёта","ОК"))))))))))</f>
        <v/>
      </c>
      <c r="F452" s="15" t="str">
        <f>IF(E452&lt;&gt;"ОК","",INDEX('Номенклатура'!$B$6:$B$205,SUMPRODUCT(EXACT('Номенклатура'!$A$6:$A$205,B452)*(ROW('Номенклатура'!$A$6:$A$205)-5)))&amp;"")</f>
        <v/>
      </c>
      <c r="G452" s="17" t="str">
        <f>IF(E452&lt;&gt;"ОК","",INDEX('Номенклатура'!$D$6:$D$205,SUMPRODUCT(EXACT('Номенклатура'!$A$6:$A$205,B452)*(ROW('Номенклатура'!$A$6:$A$205)-5)))&amp;"")</f>
        <v/>
      </c>
      <c r="H452" s="18" t="str">
        <f>IF(E452&lt;&gt;"ОК","",ROUND(N(INDEX('Номенклатура'!$F$6:$F$205,SUMPRODUCT(EXACT('Номенклатура'!$A$6:$A$205,B452)*(ROW('Номенклатура'!$A$6:$A$205)-5))))+SUMIFS('Движения'!$F$6:$F$5005,'Движения'!$B$6:$B$5005,B452,'Движения'!$A$6:$A$5005,"&lt;"&amp;(Q452+1))-SUMIFS('Движения'!$F$6:$F$5005,'Движения'!$B$6:$B$5005,B452,'Движения'!$C$6:$C$5005,"Корректировка остатка",'Движения'!$A$6:$A$5005,"&gt;="&amp;Q452,'Движения'!$A$6:$A$5005,"&lt;"&amp;(Q452+1)),6))</f>
        <v/>
      </c>
      <c r="I452" s="18" t="str">
        <f>IF(E452&lt;&gt;"ОК","",ROUND(C452-H452,6))</f>
        <v/>
      </c>
      <c r="J452" s="21" t="str">
        <f>IF(E452&lt;&gt;"ОК","",IF(P452&gt;0,ABS(I452)/P452,"нет базы"))</f>
        <v/>
      </c>
      <c r="K452" s="17" t="str">
        <f>IF(E452&lt;&gt;"ОК","",IF(I452&lt;0,"Недостача",IF(I452&gt;0,"Излишек","Совпадает")))</f>
        <v/>
      </c>
      <c r="L452" s="18" t="str">
        <f>IF(E452&lt;&gt;"ОК","",ROUND(SUMIFS('Движения'!$F$6:$F$5005,'Движения'!$B$6:$B$5005,B452,'Движения'!$C$6:$C$5005,"Корректировка остатка",'Движения'!$A$6:$A$5005,"&gt;="&amp;Q452,'Движения'!$A$6:$A$5005,"&lt;"&amp;(Q452+1)),6))</f>
        <v/>
      </c>
      <c r="M452" s="18" t="str">
        <f>IF(E452&lt;&gt;"ОК","",ROUND(I452-L452,6))</f>
        <v/>
      </c>
      <c r="N452" s="15" t="str">
        <f>IF(E452&lt;&gt;"ОК","",IF(AND(I452=0,L452=0),"Корректировка не нужна",IF(M452=0,"Корректировка внесена",IF(L452=0,"Внесите корректировку на "&amp;DAY(Q452)&amp;"."&amp;MONTH(Q452)&amp;"."&amp;YEAR(Q452)&amp;": "&amp;IF(M452&gt;0,"+","")&amp;M452&amp;" "&amp;G452,"Проверьте корректировки: внесено "&amp;L452&amp;", нужно "&amp;I452&amp;" "&amp;G452))))</f>
        <v/>
      </c>
      <c r="O452" s="22" t="str">
        <f>IF(E452&lt;&gt;"ОК","",IF(SUMPRODUCT(MAX(($B$6:$B$1005=B452)*($Q$6:$Q$1005&lt;Q452)*($E$6:$E$1005="ОК")*$Q$6:$Q$1005))&gt;0,SUMPRODUCT(MAX(($B$6:$B$1005=B452)*($Q$6:$Q$1005&lt;Q452)*($E$6:$E$1005="ОК")*$Q$6:$Q$1005))+1,INT('Номенклатура'!$C$2)))</f>
        <v/>
      </c>
      <c r="P452" s="18" t="str">
        <f>IF(E452&lt;&gt;"ОК","",-(SUMIFS('Движения'!$F$6:$F$5005,'Движения'!$B$6:$B$5005,B452,'Движения'!$C$6:$C$5005,"Расход",'Движения'!$A$6:$A$5005,"&gt;="&amp;O452,'Движения'!$A$6:$A$5005,"&lt;"&amp;(Q452+1))+SUMIFS('Движения'!$F$6:$F$5005,'Движения'!$B$6:$B$5005,B452,'Движения'!$C$6:$C$5005,"Списание",'Движения'!$A$6:$A$5005,"&gt;="&amp;O452,'Движения'!$A$6:$A$5005,"&lt;"&amp;(Q452+1))))</f>
        <v/>
      </c>
      <c r="Q452" s="18" t="str">
        <f>IF(ISNUMBER(A452),INT(A452),0)</f>
        <v/>
      </c>
    </row>
    <row r="453" spans="1:17" x14ac:dyDescent="0.25">
      <c r="A453" s="16"/>
      <c r="B453" s="13"/>
      <c r="C453" s="14"/>
      <c r="D453" s="13"/>
      <c r="E453" s="15" t="str">
        <f>IF(COUNTA(A453:D453)=0,"",IF(NOT(ISNUMBER(A453)),"Укажите дату",IF(B453="","Укажите код",IF(NOT(AND(ISTEXT(B453),LEN(B453)&gt;0,LEN(B453)&lt;=30,ISNUMBER(FIND(LEFT(B453,1),"ABCDEFGHIJKLMNOPQRSTUVWXYZ")),SUMPRODUCT((MID(B453,{1,2,3,4,5,6,7,8,9,10,11,12,13,14,15,16,17,18,19,20,21,22,23,24,25,26,27,28,29,30},1)&lt;&gt;"")*ISERROR(FIND(MID(B453,{1,2,3,4,5,6,7,8,9,10,11,12,13,14,15,16,17,18,19,20,21,22,23,24,25,26,27,28,29,30},1),"ABCDEFGHIJKLMNOPQRSTUVWXYZ0123456789-_")))=0,ISERROR(VALUE(B453)))),"Недопустимый код: только латинские буквы A-Z в верхнем регистре, цифры, - и _; начало с буквы, до 30 символов (например MILK-001)",IF(SUMPRODUCT(--EXACT('Номенклатура'!$A$6:$A$205,B453))=0,"Код не найден",IF(SUMPRODUCT(--EXACT('Номенклатура'!$A$6:$A$205,B453))&gt;1,"Код повторяется в номенклатуре",IF(NOT(ISNUMBER(C453)),"Укажите фактическое количество",IF(C453&lt;0,"Факт не может быть меньше нуля",IF(NOT(ISNUMBER('Номенклатура'!$C$2)),"Укажите дату начала учёта",IF(Q453&lt;INT('Номенклатура'!$C$2),"Дата раньше начала учёта","ОК"))))))))))</f>
        <v/>
      </c>
      <c r="F453" s="15" t="str">
        <f>IF(E453&lt;&gt;"ОК","",INDEX('Номенклатура'!$B$6:$B$205,SUMPRODUCT(EXACT('Номенклатура'!$A$6:$A$205,B453)*(ROW('Номенклатура'!$A$6:$A$205)-5)))&amp;"")</f>
        <v/>
      </c>
      <c r="G453" s="17" t="str">
        <f>IF(E453&lt;&gt;"ОК","",INDEX('Номенклатура'!$D$6:$D$205,SUMPRODUCT(EXACT('Номенклатура'!$A$6:$A$205,B453)*(ROW('Номенклатура'!$A$6:$A$205)-5)))&amp;"")</f>
        <v/>
      </c>
      <c r="H453" s="18" t="str">
        <f>IF(E453&lt;&gt;"ОК","",ROUND(N(INDEX('Номенклатура'!$F$6:$F$205,SUMPRODUCT(EXACT('Номенклатура'!$A$6:$A$205,B453)*(ROW('Номенклатура'!$A$6:$A$205)-5))))+SUMIFS('Движения'!$F$6:$F$5005,'Движения'!$B$6:$B$5005,B453,'Движения'!$A$6:$A$5005,"&lt;"&amp;(Q453+1))-SUMIFS('Движения'!$F$6:$F$5005,'Движения'!$B$6:$B$5005,B453,'Движения'!$C$6:$C$5005,"Корректировка остатка",'Движения'!$A$6:$A$5005,"&gt;="&amp;Q453,'Движения'!$A$6:$A$5005,"&lt;"&amp;(Q453+1)),6))</f>
        <v/>
      </c>
      <c r="I453" s="18" t="str">
        <f>IF(E453&lt;&gt;"ОК","",ROUND(C453-H453,6))</f>
        <v/>
      </c>
      <c r="J453" s="21" t="str">
        <f>IF(E453&lt;&gt;"ОК","",IF(P453&gt;0,ABS(I453)/P453,"нет базы"))</f>
        <v/>
      </c>
      <c r="K453" s="17" t="str">
        <f>IF(E453&lt;&gt;"ОК","",IF(I453&lt;0,"Недостача",IF(I453&gt;0,"Излишек","Совпадает")))</f>
        <v/>
      </c>
      <c r="L453" s="18" t="str">
        <f>IF(E453&lt;&gt;"ОК","",ROUND(SUMIFS('Движения'!$F$6:$F$5005,'Движения'!$B$6:$B$5005,B453,'Движения'!$C$6:$C$5005,"Корректировка остатка",'Движения'!$A$6:$A$5005,"&gt;="&amp;Q453,'Движения'!$A$6:$A$5005,"&lt;"&amp;(Q453+1)),6))</f>
        <v/>
      </c>
      <c r="M453" s="18" t="str">
        <f>IF(E453&lt;&gt;"ОК","",ROUND(I453-L453,6))</f>
        <v/>
      </c>
      <c r="N453" s="15" t="str">
        <f>IF(E453&lt;&gt;"ОК","",IF(AND(I453=0,L453=0),"Корректировка не нужна",IF(M453=0,"Корректировка внесена",IF(L453=0,"Внесите корректировку на "&amp;DAY(Q453)&amp;"."&amp;MONTH(Q453)&amp;"."&amp;YEAR(Q453)&amp;": "&amp;IF(M453&gt;0,"+","")&amp;M453&amp;" "&amp;G453,"Проверьте корректировки: внесено "&amp;L453&amp;", нужно "&amp;I453&amp;" "&amp;G453))))</f>
        <v/>
      </c>
      <c r="O453" s="22" t="str">
        <f>IF(E453&lt;&gt;"ОК","",IF(SUMPRODUCT(MAX(($B$6:$B$1005=B453)*($Q$6:$Q$1005&lt;Q453)*($E$6:$E$1005="ОК")*$Q$6:$Q$1005))&gt;0,SUMPRODUCT(MAX(($B$6:$B$1005=B453)*($Q$6:$Q$1005&lt;Q453)*($E$6:$E$1005="ОК")*$Q$6:$Q$1005))+1,INT('Номенклатура'!$C$2)))</f>
        <v/>
      </c>
      <c r="P453" s="18" t="str">
        <f>IF(E453&lt;&gt;"ОК","",-(SUMIFS('Движения'!$F$6:$F$5005,'Движения'!$B$6:$B$5005,B453,'Движения'!$C$6:$C$5005,"Расход",'Движения'!$A$6:$A$5005,"&gt;="&amp;O453,'Движения'!$A$6:$A$5005,"&lt;"&amp;(Q453+1))+SUMIFS('Движения'!$F$6:$F$5005,'Движения'!$B$6:$B$5005,B453,'Движения'!$C$6:$C$5005,"Списание",'Движения'!$A$6:$A$5005,"&gt;="&amp;O453,'Движения'!$A$6:$A$5005,"&lt;"&amp;(Q453+1))))</f>
        <v/>
      </c>
      <c r="Q453" s="18" t="str">
        <f>IF(ISNUMBER(A453),INT(A453),0)</f>
        <v/>
      </c>
    </row>
    <row r="454" spans="1:17" x14ac:dyDescent="0.25">
      <c r="A454" s="16"/>
      <c r="B454" s="13"/>
      <c r="C454" s="14"/>
      <c r="D454" s="13"/>
      <c r="E454" s="15" t="str">
        <f>IF(COUNTA(A454:D454)=0,"",IF(NOT(ISNUMBER(A454)),"Укажите дату",IF(B454="","Укажите код",IF(NOT(AND(ISTEXT(B454),LEN(B454)&gt;0,LEN(B454)&lt;=30,ISNUMBER(FIND(LEFT(B454,1),"ABCDEFGHIJKLMNOPQRSTUVWXYZ")),SUMPRODUCT((MID(B454,{1,2,3,4,5,6,7,8,9,10,11,12,13,14,15,16,17,18,19,20,21,22,23,24,25,26,27,28,29,30},1)&lt;&gt;"")*ISERROR(FIND(MID(B454,{1,2,3,4,5,6,7,8,9,10,11,12,13,14,15,16,17,18,19,20,21,22,23,24,25,26,27,28,29,30},1),"ABCDEFGHIJKLMNOPQRSTUVWXYZ0123456789-_")))=0,ISERROR(VALUE(B454)))),"Недопустимый код: только латинские буквы A-Z в верхнем регистре, цифры, - и _; начало с буквы, до 30 символов (например MILK-001)",IF(SUMPRODUCT(--EXACT('Номенклатура'!$A$6:$A$205,B454))=0,"Код не найден",IF(SUMPRODUCT(--EXACT('Номенклатура'!$A$6:$A$205,B454))&gt;1,"Код повторяется в номенклатуре",IF(NOT(ISNUMBER(C454)),"Укажите фактическое количество",IF(C454&lt;0,"Факт не может быть меньше нуля",IF(NOT(ISNUMBER('Номенклатура'!$C$2)),"Укажите дату начала учёта",IF(Q454&lt;INT('Номенклатура'!$C$2),"Дата раньше начала учёта","ОК"))))))))))</f>
        <v/>
      </c>
      <c r="F454" s="15" t="str">
        <f>IF(E454&lt;&gt;"ОК","",INDEX('Номенклатура'!$B$6:$B$205,SUMPRODUCT(EXACT('Номенклатура'!$A$6:$A$205,B454)*(ROW('Номенклатура'!$A$6:$A$205)-5)))&amp;"")</f>
        <v/>
      </c>
      <c r="G454" s="17" t="str">
        <f>IF(E454&lt;&gt;"ОК","",INDEX('Номенклатура'!$D$6:$D$205,SUMPRODUCT(EXACT('Номенклатура'!$A$6:$A$205,B454)*(ROW('Номенклатура'!$A$6:$A$205)-5)))&amp;"")</f>
        <v/>
      </c>
      <c r="H454" s="18" t="str">
        <f>IF(E454&lt;&gt;"ОК","",ROUND(N(INDEX('Номенклатура'!$F$6:$F$205,SUMPRODUCT(EXACT('Номенклатура'!$A$6:$A$205,B454)*(ROW('Номенклатура'!$A$6:$A$205)-5))))+SUMIFS('Движения'!$F$6:$F$5005,'Движения'!$B$6:$B$5005,B454,'Движения'!$A$6:$A$5005,"&lt;"&amp;(Q454+1))-SUMIFS('Движения'!$F$6:$F$5005,'Движения'!$B$6:$B$5005,B454,'Движения'!$C$6:$C$5005,"Корректировка остатка",'Движения'!$A$6:$A$5005,"&gt;="&amp;Q454,'Движения'!$A$6:$A$5005,"&lt;"&amp;(Q454+1)),6))</f>
        <v/>
      </c>
      <c r="I454" s="18" t="str">
        <f>IF(E454&lt;&gt;"ОК","",ROUND(C454-H454,6))</f>
        <v/>
      </c>
      <c r="J454" s="21" t="str">
        <f>IF(E454&lt;&gt;"ОК","",IF(P454&gt;0,ABS(I454)/P454,"нет базы"))</f>
        <v/>
      </c>
      <c r="K454" s="17" t="str">
        <f>IF(E454&lt;&gt;"ОК","",IF(I454&lt;0,"Недостача",IF(I454&gt;0,"Излишек","Совпадает")))</f>
        <v/>
      </c>
      <c r="L454" s="18" t="str">
        <f>IF(E454&lt;&gt;"ОК","",ROUND(SUMIFS('Движения'!$F$6:$F$5005,'Движения'!$B$6:$B$5005,B454,'Движения'!$C$6:$C$5005,"Корректировка остатка",'Движения'!$A$6:$A$5005,"&gt;="&amp;Q454,'Движения'!$A$6:$A$5005,"&lt;"&amp;(Q454+1)),6))</f>
        <v/>
      </c>
      <c r="M454" s="18" t="str">
        <f>IF(E454&lt;&gt;"ОК","",ROUND(I454-L454,6))</f>
        <v/>
      </c>
      <c r="N454" s="15" t="str">
        <f>IF(E454&lt;&gt;"ОК","",IF(AND(I454=0,L454=0),"Корректировка не нужна",IF(M454=0,"Корректировка внесена",IF(L454=0,"Внесите корректировку на "&amp;DAY(Q454)&amp;"."&amp;MONTH(Q454)&amp;"."&amp;YEAR(Q454)&amp;": "&amp;IF(M454&gt;0,"+","")&amp;M454&amp;" "&amp;G454,"Проверьте корректировки: внесено "&amp;L454&amp;", нужно "&amp;I454&amp;" "&amp;G454))))</f>
        <v/>
      </c>
      <c r="O454" s="22" t="str">
        <f>IF(E454&lt;&gt;"ОК","",IF(SUMPRODUCT(MAX(($B$6:$B$1005=B454)*($Q$6:$Q$1005&lt;Q454)*($E$6:$E$1005="ОК")*$Q$6:$Q$1005))&gt;0,SUMPRODUCT(MAX(($B$6:$B$1005=B454)*($Q$6:$Q$1005&lt;Q454)*($E$6:$E$1005="ОК")*$Q$6:$Q$1005))+1,INT('Номенклатура'!$C$2)))</f>
        <v/>
      </c>
      <c r="P454" s="18" t="str">
        <f>IF(E454&lt;&gt;"ОК","",-(SUMIFS('Движения'!$F$6:$F$5005,'Движения'!$B$6:$B$5005,B454,'Движения'!$C$6:$C$5005,"Расход",'Движения'!$A$6:$A$5005,"&gt;="&amp;O454,'Движения'!$A$6:$A$5005,"&lt;"&amp;(Q454+1))+SUMIFS('Движения'!$F$6:$F$5005,'Движения'!$B$6:$B$5005,B454,'Движения'!$C$6:$C$5005,"Списание",'Движения'!$A$6:$A$5005,"&gt;="&amp;O454,'Движения'!$A$6:$A$5005,"&lt;"&amp;(Q454+1))))</f>
        <v/>
      </c>
      <c r="Q454" s="18" t="str">
        <f>IF(ISNUMBER(A454),INT(A454),0)</f>
        <v/>
      </c>
    </row>
    <row r="455" spans="1:17" x14ac:dyDescent="0.25">
      <c r="A455" s="16"/>
      <c r="B455" s="13"/>
      <c r="C455" s="14"/>
      <c r="D455" s="13"/>
      <c r="E455" s="15" t="str">
        <f>IF(COUNTA(A455:D455)=0,"",IF(NOT(ISNUMBER(A455)),"Укажите дату",IF(B455="","Укажите код",IF(NOT(AND(ISTEXT(B455),LEN(B455)&gt;0,LEN(B455)&lt;=30,ISNUMBER(FIND(LEFT(B455,1),"ABCDEFGHIJKLMNOPQRSTUVWXYZ")),SUMPRODUCT((MID(B455,{1,2,3,4,5,6,7,8,9,10,11,12,13,14,15,16,17,18,19,20,21,22,23,24,25,26,27,28,29,30},1)&lt;&gt;"")*ISERROR(FIND(MID(B455,{1,2,3,4,5,6,7,8,9,10,11,12,13,14,15,16,17,18,19,20,21,22,23,24,25,26,27,28,29,30},1),"ABCDEFGHIJKLMNOPQRSTUVWXYZ0123456789-_")))=0,ISERROR(VALUE(B455)))),"Недопустимый код: только латинские буквы A-Z в верхнем регистре, цифры, - и _; начало с буквы, до 30 символов (например MILK-001)",IF(SUMPRODUCT(--EXACT('Номенклатура'!$A$6:$A$205,B455))=0,"Код не найден",IF(SUMPRODUCT(--EXACT('Номенклатура'!$A$6:$A$205,B455))&gt;1,"Код повторяется в номенклатуре",IF(NOT(ISNUMBER(C455)),"Укажите фактическое количество",IF(C455&lt;0,"Факт не может быть меньше нуля",IF(NOT(ISNUMBER('Номенклатура'!$C$2)),"Укажите дату начала учёта",IF(Q455&lt;INT('Номенклатура'!$C$2),"Дата раньше начала учёта","ОК"))))))))))</f>
        <v/>
      </c>
      <c r="F455" s="15" t="str">
        <f>IF(E455&lt;&gt;"ОК","",INDEX('Номенклатура'!$B$6:$B$205,SUMPRODUCT(EXACT('Номенклатура'!$A$6:$A$205,B455)*(ROW('Номенклатура'!$A$6:$A$205)-5)))&amp;"")</f>
        <v/>
      </c>
      <c r="G455" s="17" t="str">
        <f>IF(E455&lt;&gt;"ОК","",INDEX('Номенклатура'!$D$6:$D$205,SUMPRODUCT(EXACT('Номенклатура'!$A$6:$A$205,B455)*(ROW('Номенклатура'!$A$6:$A$205)-5)))&amp;"")</f>
        <v/>
      </c>
      <c r="H455" s="18" t="str">
        <f>IF(E455&lt;&gt;"ОК","",ROUND(N(INDEX('Номенклатура'!$F$6:$F$205,SUMPRODUCT(EXACT('Номенклатура'!$A$6:$A$205,B455)*(ROW('Номенклатура'!$A$6:$A$205)-5))))+SUMIFS('Движения'!$F$6:$F$5005,'Движения'!$B$6:$B$5005,B455,'Движения'!$A$6:$A$5005,"&lt;"&amp;(Q455+1))-SUMIFS('Движения'!$F$6:$F$5005,'Движения'!$B$6:$B$5005,B455,'Движения'!$C$6:$C$5005,"Корректировка остатка",'Движения'!$A$6:$A$5005,"&gt;="&amp;Q455,'Движения'!$A$6:$A$5005,"&lt;"&amp;(Q455+1)),6))</f>
        <v/>
      </c>
      <c r="I455" s="18" t="str">
        <f>IF(E455&lt;&gt;"ОК","",ROUND(C455-H455,6))</f>
        <v/>
      </c>
      <c r="J455" s="21" t="str">
        <f>IF(E455&lt;&gt;"ОК","",IF(P455&gt;0,ABS(I455)/P455,"нет базы"))</f>
        <v/>
      </c>
      <c r="K455" s="17" t="str">
        <f>IF(E455&lt;&gt;"ОК","",IF(I455&lt;0,"Недостача",IF(I455&gt;0,"Излишек","Совпадает")))</f>
        <v/>
      </c>
      <c r="L455" s="18" t="str">
        <f>IF(E455&lt;&gt;"ОК","",ROUND(SUMIFS('Движения'!$F$6:$F$5005,'Движения'!$B$6:$B$5005,B455,'Движения'!$C$6:$C$5005,"Корректировка остатка",'Движения'!$A$6:$A$5005,"&gt;="&amp;Q455,'Движения'!$A$6:$A$5005,"&lt;"&amp;(Q455+1)),6))</f>
        <v/>
      </c>
      <c r="M455" s="18" t="str">
        <f>IF(E455&lt;&gt;"ОК","",ROUND(I455-L455,6))</f>
        <v/>
      </c>
      <c r="N455" s="15" t="str">
        <f>IF(E455&lt;&gt;"ОК","",IF(AND(I455=0,L455=0),"Корректировка не нужна",IF(M455=0,"Корректировка внесена",IF(L455=0,"Внесите корректировку на "&amp;DAY(Q455)&amp;"."&amp;MONTH(Q455)&amp;"."&amp;YEAR(Q455)&amp;": "&amp;IF(M455&gt;0,"+","")&amp;M455&amp;" "&amp;G455,"Проверьте корректировки: внесено "&amp;L455&amp;", нужно "&amp;I455&amp;" "&amp;G455))))</f>
        <v/>
      </c>
      <c r="O455" s="22" t="str">
        <f>IF(E455&lt;&gt;"ОК","",IF(SUMPRODUCT(MAX(($B$6:$B$1005=B455)*($Q$6:$Q$1005&lt;Q455)*($E$6:$E$1005="ОК")*$Q$6:$Q$1005))&gt;0,SUMPRODUCT(MAX(($B$6:$B$1005=B455)*($Q$6:$Q$1005&lt;Q455)*($E$6:$E$1005="ОК")*$Q$6:$Q$1005))+1,INT('Номенклатура'!$C$2)))</f>
        <v/>
      </c>
      <c r="P455" s="18" t="str">
        <f>IF(E455&lt;&gt;"ОК","",-(SUMIFS('Движения'!$F$6:$F$5005,'Движения'!$B$6:$B$5005,B455,'Движения'!$C$6:$C$5005,"Расход",'Движения'!$A$6:$A$5005,"&gt;="&amp;O455,'Движения'!$A$6:$A$5005,"&lt;"&amp;(Q455+1))+SUMIFS('Движения'!$F$6:$F$5005,'Движения'!$B$6:$B$5005,B455,'Движения'!$C$6:$C$5005,"Списание",'Движения'!$A$6:$A$5005,"&gt;="&amp;O455,'Движения'!$A$6:$A$5005,"&lt;"&amp;(Q455+1))))</f>
        <v/>
      </c>
      <c r="Q455" s="18" t="str">
        <f>IF(ISNUMBER(A455),INT(A455),0)</f>
        <v/>
      </c>
    </row>
    <row r="456" spans="1:17" x14ac:dyDescent="0.25">
      <c r="A456" s="16"/>
      <c r="B456" s="13"/>
      <c r="C456" s="14"/>
      <c r="D456" s="13"/>
      <c r="E456" s="15" t="str">
        <f>IF(COUNTA(A456:D456)=0,"",IF(NOT(ISNUMBER(A456)),"Укажите дату",IF(B456="","Укажите код",IF(NOT(AND(ISTEXT(B456),LEN(B456)&gt;0,LEN(B456)&lt;=30,ISNUMBER(FIND(LEFT(B456,1),"ABCDEFGHIJKLMNOPQRSTUVWXYZ")),SUMPRODUCT((MID(B456,{1,2,3,4,5,6,7,8,9,10,11,12,13,14,15,16,17,18,19,20,21,22,23,24,25,26,27,28,29,30},1)&lt;&gt;"")*ISERROR(FIND(MID(B456,{1,2,3,4,5,6,7,8,9,10,11,12,13,14,15,16,17,18,19,20,21,22,23,24,25,26,27,28,29,30},1),"ABCDEFGHIJKLMNOPQRSTUVWXYZ0123456789-_")))=0,ISERROR(VALUE(B456)))),"Недопустимый код: только латинские буквы A-Z в верхнем регистре, цифры, - и _; начало с буквы, до 30 символов (например MILK-001)",IF(SUMPRODUCT(--EXACT('Номенклатура'!$A$6:$A$205,B456))=0,"Код не найден",IF(SUMPRODUCT(--EXACT('Номенклатура'!$A$6:$A$205,B456))&gt;1,"Код повторяется в номенклатуре",IF(NOT(ISNUMBER(C456)),"Укажите фактическое количество",IF(C456&lt;0,"Факт не может быть меньше нуля",IF(NOT(ISNUMBER('Номенклатура'!$C$2)),"Укажите дату начала учёта",IF(Q456&lt;INT('Номенклатура'!$C$2),"Дата раньше начала учёта","ОК"))))))))))</f>
        <v/>
      </c>
      <c r="F456" s="15" t="str">
        <f>IF(E456&lt;&gt;"ОК","",INDEX('Номенклатура'!$B$6:$B$205,SUMPRODUCT(EXACT('Номенклатура'!$A$6:$A$205,B456)*(ROW('Номенклатура'!$A$6:$A$205)-5)))&amp;"")</f>
        <v/>
      </c>
      <c r="G456" s="17" t="str">
        <f>IF(E456&lt;&gt;"ОК","",INDEX('Номенклатура'!$D$6:$D$205,SUMPRODUCT(EXACT('Номенклатура'!$A$6:$A$205,B456)*(ROW('Номенклатура'!$A$6:$A$205)-5)))&amp;"")</f>
        <v/>
      </c>
      <c r="H456" s="18" t="str">
        <f>IF(E456&lt;&gt;"ОК","",ROUND(N(INDEX('Номенклатура'!$F$6:$F$205,SUMPRODUCT(EXACT('Номенклатура'!$A$6:$A$205,B456)*(ROW('Номенклатура'!$A$6:$A$205)-5))))+SUMIFS('Движения'!$F$6:$F$5005,'Движения'!$B$6:$B$5005,B456,'Движения'!$A$6:$A$5005,"&lt;"&amp;(Q456+1))-SUMIFS('Движения'!$F$6:$F$5005,'Движения'!$B$6:$B$5005,B456,'Движения'!$C$6:$C$5005,"Корректировка остатка",'Движения'!$A$6:$A$5005,"&gt;="&amp;Q456,'Движения'!$A$6:$A$5005,"&lt;"&amp;(Q456+1)),6))</f>
        <v/>
      </c>
      <c r="I456" s="18" t="str">
        <f>IF(E456&lt;&gt;"ОК","",ROUND(C456-H456,6))</f>
        <v/>
      </c>
      <c r="J456" s="21" t="str">
        <f>IF(E456&lt;&gt;"ОК","",IF(P456&gt;0,ABS(I456)/P456,"нет базы"))</f>
        <v/>
      </c>
      <c r="K456" s="17" t="str">
        <f>IF(E456&lt;&gt;"ОК","",IF(I456&lt;0,"Недостача",IF(I456&gt;0,"Излишек","Совпадает")))</f>
        <v/>
      </c>
      <c r="L456" s="18" t="str">
        <f>IF(E456&lt;&gt;"ОК","",ROUND(SUMIFS('Движения'!$F$6:$F$5005,'Движения'!$B$6:$B$5005,B456,'Движения'!$C$6:$C$5005,"Корректировка остатка",'Движения'!$A$6:$A$5005,"&gt;="&amp;Q456,'Движения'!$A$6:$A$5005,"&lt;"&amp;(Q456+1)),6))</f>
        <v/>
      </c>
      <c r="M456" s="18" t="str">
        <f>IF(E456&lt;&gt;"ОК","",ROUND(I456-L456,6))</f>
        <v/>
      </c>
      <c r="N456" s="15" t="str">
        <f>IF(E456&lt;&gt;"ОК","",IF(AND(I456=0,L456=0),"Корректировка не нужна",IF(M456=0,"Корректировка внесена",IF(L456=0,"Внесите корректировку на "&amp;DAY(Q456)&amp;"."&amp;MONTH(Q456)&amp;"."&amp;YEAR(Q456)&amp;": "&amp;IF(M456&gt;0,"+","")&amp;M456&amp;" "&amp;G456,"Проверьте корректировки: внесено "&amp;L456&amp;", нужно "&amp;I456&amp;" "&amp;G456))))</f>
        <v/>
      </c>
      <c r="O456" s="22" t="str">
        <f>IF(E456&lt;&gt;"ОК","",IF(SUMPRODUCT(MAX(($B$6:$B$1005=B456)*($Q$6:$Q$1005&lt;Q456)*($E$6:$E$1005="ОК")*$Q$6:$Q$1005))&gt;0,SUMPRODUCT(MAX(($B$6:$B$1005=B456)*($Q$6:$Q$1005&lt;Q456)*($E$6:$E$1005="ОК")*$Q$6:$Q$1005))+1,INT('Номенклатура'!$C$2)))</f>
        <v/>
      </c>
      <c r="P456" s="18" t="str">
        <f>IF(E456&lt;&gt;"ОК","",-(SUMIFS('Движения'!$F$6:$F$5005,'Движения'!$B$6:$B$5005,B456,'Движения'!$C$6:$C$5005,"Расход",'Движения'!$A$6:$A$5005,"&gt;="&amp;O456,'Движения'!$A$6:$A$5005,"&lt;"&amp;(Q456+1))+SUMIFS('Движения'!$F$6:$F$5005,'Движения'!$B$6:$B$5005,B456,'Движения'!$C$6:$C$5005,"Списание",'Движения'!$A$6:$A$5005,"&gt;="&amp;O456,'Движения'!$A$6:$A$5005,"&lt;"&amp;(Q456+1))))</f>
        <v/>
      </c>
      <c r="Q456" s="18" t="str">
        <f>IF(ISNUMBER(A456),INT(A456),0)</f>
        <v/>
      </c>
    </row>
    <row r="457" spans="1:17" x14ac:dyDescent="0.25">
      <c r="A457" s="16"/>
      <c r="B457" s="13"/>
      <c r="C457" s="14"/>
      <c r="D457" s="13"/>
      <c r="E457" s="15" t="str">
        <f>IF(COUNTA(A457:D457)=0,"",IF(NOT(ISNUMBER(A457)),"Укажите дату",IF(B457="","Укажите код",IF(NOT(AND(ISTEXT(B457),LEN(B457)&gt;0,LEN(B457)&lt;=30,ISNUMBER(FIND(LEFT(B457,1),"ABCDEFGHIJKLMNOPQRSTUVWXYZ")),SUMPRODUCT((MID(B457,{1,2,3,4,5,6,7,8,9,10,11,12,13,14,15,16,17,18,19,20,21,22,23,24,25,26,27,28,29,30},1)&lt;&gt;"")*ISERROR(FIND(MID(B457,{1,2,3,4,5,6,7,8,9,10,11,12,13,14,15,16,17,18,19,20,21,22,23,24,25,26,27,28,29,30},1),"ABCDEFGHIJKLMNOPQRSTUVWXYZ0123456789-_")))=0,ISERROR(VALUE(B457)))),"Недопустимый код: только латинские буквы A-Z в верхнем регистре, цифры, - и _; начало с буквы, до 30 символов (например MILK-001)",IF(SUMPRODUCT(--EXACT('Номенклатура'!$A$6:$A$205,B457))=0,"Код не найден",IF(SUMPRODUCT(--EXACT('Номенклатура'!$A$6:$A$205,B457))&gt;1,"Код повторяется в номенклатуре",IF(NOT(ISNUMBER(C457)),"Укажите фактическое количество",IF(C457&lt;0,"Факт не может быть меньше нуля",IF(NOT(ISNUMBER('Номенклатура'!$C$2)),"Укажите дату начала учёта",IF(Q457&lt;INT('Номенклатура'!$C$2),"Дата раньше начала учёта","ОК"))))))))))</f>
        <v/>
      </c>
      <c r="F457" s="15" t="str">
        <f>IF(E457&lt;&gt;"ОК","",INDEX('Номенклатура'!$B$6:$B$205,SUMPRODUCT(EXACT('Номенклатура'!$A$6:$A$205,B457)*(ROW('Номенклатура'!$A$6:$A$205)-5)))&amp;"")</f>
        <v/>
      </c>
      <c r="G457" s="17" t="str">
        <f>IF(E457&lt;&gt;"ОК","",INDEX('Номенклатура'!$D$6:$D$205,SUMPRODUCT(EXACT('Номенклатура'!$A$6:$A$205,B457)*(ROW('Номенклатура'!$A$6:$A$205)-5)))&amp;"")</f>
        <v/>
      </c>
      <c r="H457" s="18" t="str">
        <f>IF(E457&lt;&gt;"ОК","",ROUND(N(INDEX('Номенклатура'!$F$6:$F$205,SUMPRODUCT(EXACT('Номенклатура'!$A$6:$A$205,B457)*(ROW('Номенклатура'!$A$6:$A$205)-5))))+SUMIFS('Движения'!$F$6:$F$5005,'Движения'!$B$6:$B$5005,B457,'Движения'!$A$6:$A$5005,"&lt;"&amp;(Q457+1))-SUMIFS('Движения'!$F$6:$F$5005,'Движения'!$B$6:$B$5005,B457,'Движения'!$C$6:$C$5005,"Корректировка остатка",'Движения'!$A$6:$A$5005,"&gt;="&amp;Q457,'Движения'!$A$6:$A$5005,"&lt;"&amp;(Q457+1)),6))</f>
        <v/>
      </c>
      <c r="I457" s="18" t="str">
        <f>IF(E457&lt;&gt;"ОК","",ROUND(C457-H457,6))</f>
        <v/>
      </c>
      <c r="J457" s="21" t="str">
        <f>IF(E457&lt;&gt;"ОК","",IF(P457&gt;0,ABS(I457)/P457,"нет базы"))</f>
        <v/>
      </c>
      <c r="K457" s="17" t="str">
        <f>IF(E457&lt;&gt;"ОК","",IF(I457&lt;0,"Недостача",IF(I457&gt;0,"Излишек","Совпадает")))</f>
        <v/>
      </c>
      <c r="L457" s="18" t="str">
        <f>IF(E457&lt;&gt;"ОК","",ROUND(SUMIFS('Движения'!$F$6:$F$5005,'Движения'!$B$6:$B$5005,B457,'Движения'!$C$6:$C$5005,"Корректировка остатка",'Движения'!$A$6:$A$5005,"&gt;="&amp;Q457,'Движения'!$A$6:$A$5005,"&lt;"&amp;(Q457+1)),6))</f>
        <v/>
      </c>
      <c r="M457" s="18" t="str">
        <f>IF(E457&lt;&gt;"ОК","",ROUND(I457-L457,6))</f>
        <v/>
      </c>
      <c r="N457" s="15" t="str">
        <f>IF(E457&lt;&gt;"ОК","",IF(AND(I457=0,L457=0),"Корректировка не нужна",IF(M457=0,"Корректировка внесена",IF(L457=0,"Внесите корректировку на "&amp;DAY(Q457)&amp;"."&amp;MONTH(Q457)&amp;"."&amp;YEAR(Q457)&amp;": "&amp;IF(M457&gt;0,"+","")&amp;M457&amp;" "&amp;G457,"Проверьте корректировки: внесено "&amp;L457&amp;", нужно "&amp;I457&amp;" "&amp;G457))))</f>
        <v/>
      </c>
      <c r="O457" s="22" t="str">
        <f>IF(E457&lt;&gt;"ОК","",IF(SUMPRODUCT(MAX(($B$6:$B$1005=B457)*($Q$6:$Q$1005&lt;Q457)*($E$6:$E$1005="ОК")*$Q$6:$Q$1005))&gt;0,SUMPRODUCT(MAX(($B$6:$B$1005=B457)*($Q$6:$Q$1005&lt;Q457)*($E$6:$E$1005="ОК")*$Q$6:$Q$1005))+1,INT('Номенклатура'!$C$2)))</f>
        <v/>
      </c>
      <c r="P457" s="18" t="str">
        <f>IF(E457&lt;&gt;"ОК","",-(SUMIFS('Движения'!$F$6:$F$5005,'Движения'!$B$6:$B$5005,B457,'Движения'!$C$6:$C$5005,"Расход",'Движения'!$A$6:$A$5005,"&gt;="&amp;O457,'Движения'!$A$6:$A$5005,"&lt;"&amp;(Q457+1))+SUMIFS('Движения'!$F$6:$F$5005,'Движения'!$B$6:$B$5005,B457,'Движения'!$C$6:$C$5005,"Списание",'Движения'!$A$6:$A$5005,"&gt;="&amp;O457,'Движения'!$A$6:$A$5005,"&lt;"&amp;(Q457+1))))</f>
        <v/>
      </c>
      <c r="Q457" s="18" t="str">
        <f>IF(ISNUMBER(A457),INT(A457),0)</f>
        <v/>
      </c>
    </row>
    <row r="458" spans="1:17" x14ac:dyDescent="0.25">
      <c r="A458" s="16"/>
      <c r="B458" s="13"/>
      <c r="C458" s="14"/>
      <c r="D458" s="13"/>
      <c r="E458" s="15" t="str">
        <f>IF(COUNTA(A458:D458)=0,"",IF(NOT(ISNUMBER(A458)),"Укажите дату",IF(B458="","Укажите код",IF(NOT(AND(ISTEXT(B458),LEN(B458)&gt;0,LEN(B458)&lt;=30,ISNUMBER(FIND(LEFT(B458,1),"ABCDEFGHIJKLMNOPQRSTUVWXYZ")),SUMPRODUCT((MID(B458,{1,2,3,4,5,6,7,8,9,10,11,12,13,14,15,16,17,18,19,20,21,22,23,24,25,26,27,28,29,30},1)&lt;&gt;"")*ISERROR(FIND(MID(B458,{1,2,3,4,5,6,7,8,9,10,11,12,13,14,15,16,17,18,19,20,21,22,23,24,25,26,27,28,29,30},1),"ABCDEFGHIJKLMNOPQRSTUVWXYZ0123456789-_")))=0,ISERROR(VALUE(B458)))),"Недопустимый код: только латинские буквы A-Z в верхнем регистре, цифры, - и _; начало с буквы, до 30 символов (например MILK-001)",IF(SUMPRODUCT(--EXACT('Номенклатура'!$A$6:$A$205,B458))=0,"Код не найден",IF(SUMPRODUCT(--EXACT('Номенклатура'!$A$6:$A$205,B458))&gt;1,"Код повторяется в номенклатуре",IF(NOT(ISNUMBER(C458)),"Укажите фактическое количество",IF(C458&lt;0,"Факт не может быть меньше нуля",IF(NOT(ISNUMBER('Номенклатура'!$C$2)),"Укажите дату начала учёта",IF(Q458&lt;INT('Номенклатура'!$C$2),"Дата раньше начала учёта","ОК"))))))))))</f>
        <v/>
      </c>
      <c r="F458" s="15" t="str">
        <f>IF(E458&lt;&gt;"ОК","",INDEX('Номенклатура'!$B$6:$B$205,SUMPRODUCT(EXACT('Номенклатура'!$A$6:$A$205,B458)*(ROW('Номенклатура'!$A$6:$A$205)-5)))&amp;"")</f>
        <v/>
      </c>
      <c r="G458" s="17" t="str">
        <f>IF(E458&lt;&gt;"ОК","",INDEX('Номенклатура'!$D$6:$D$205,SUMPRODUCT(EXACT('Номенклатура'!$A$6:$A$205,B458)*(ROW('Номенклатура'!$A$6:$A$205)-5)))&amp;"")</f>
        <v/>
      </c>
      <c r="H458" s="18" t="str">
        <f>IF(E458&lt;&gt;"ОК","",ROUND(N(INDEX('Номенклатура'!$F$6:$F$205,SUMPRODUCT(EXACT('Номенклатура'!$A$6:$A$205,B458)*(ROW('Номенклатура'!$A$6:$A$205)-5))))+SUMIFS('Движения'!$F$6:$F$5005,'Движения'!$B$6:$B$5005,B458,'Движения'!$A$6:$A$5005,"&lt;"&amp;(Q458+1))-SUMIFS('Движения'!$F$6:$F$5005,'Движения'!$B$6:$B$5005,B458,'Движения'!$C$6:$C$5005,"Корректировка остатка",'Движения'!$A$6:$A$5005,"&gt;="&amp;Q458,'Движения'!$A$6:$A$5005,"&lt;"&amp;(Q458+1)),6))</f>
        <v/>
      </c>
      <c r="I458" s="18" t="str">
        <f>IF(E458&lt;&gt;"ОК","",ROUND(C458-H458,6))</f>
        <v/>
      </c>
      <c r="J458" s="21" t="str">
        <f>IF(E458&lt;&gt;"ОК","",IF(P458&gt;0,ABS(I458)/P458,"нет базы"))</f>
        <v/>
      </c>
      <c r="K458" s="17" t="str">
        <f>IF(E458&lt;&gt;"ОК","",IF(I458&lt;0,"Недостача",IF(I458&gt;0,"Излишек","Совпадает")))</f>
        <v/>
      </c>
      <c r="L458" s="18" t="str">
        <f>IF(E458&lt;&gt;"ОК","",ROUND(SUMIFS('Движения'!$F$6:$F$5005,'Движения'!$B$6:$B$5005,B458,'Движения'!$C$6:$C$5005,"Корректировка остатка",'Движения'!$A$6:$A$5005,"&gt;="&amp;Q458,'Движения'!$A$6:$A$5005,"&lt;"&amp;(Q458+1)),6))</f>
        <v/>
      </c>
      <c r="M458" s="18" t="str">
        <f>IF(E458&lt;&gt;"ОК","",ROUND(I458-L458,6))</f>
        <v/>
      </c>
      <c r="N458" s="15" t="str">
        <f>IF(E458&lt;&gt;"ОК","",IF(AND(I458=0,L458=0),"Корректировка не нужна",IF(M458=0,"Корректировка внесена",IF(L458=0,"Внесите корректировку на "&amp;DAY(Q458)&amp;"."&amp;MONTH(Q458)&amp;"."&amp;YEAR(Q458)&amp;": "&amp;IF(M458&gt;0,"+","")&amp;M458&amp;" "&amp;G458,"Проверьте корректировки: внесено "&amp;L458&amp;", нужно "&amp;I458&amp;" "&amp;G458))))</f>
        <v/>
      </c>
      <c r="O458" s="22" t="str">
        <f>IF(E458&lt;&gt;"ОК","",IF(SUMPRODUCT(MAX(($B$6:$B$1005=B458)*($Q$6:$Q$1005&lt;Q458)*($E$6:$E$1005="ОК")*$Q$6:$Q$1005))&gt;0,SUMPRODUCT(MAX(($B$6:$B$1005=B458)*($Q$6:$Q$1005&lt;Q458)*($E$6:$E$1005="ОК")*$Q$6:$Q$1005))+1,INT('Номенклатура'!$C$2)))</f>
        <v/>
      </c>
      <c r="P458" s="18" t="str">
        <f>IF(E458&lt;&gt;"ОК","",-(SUMIFS('Движения'!$F$6:$F$5005,'Движения'!$B$6:$B$5005,B458,'Движения'!$C$6:$C$5005,"Расход",'Движения'!$A$6:$A$5005,"&gt;="&amp;O458,'Движения'!$A$6:$A$5005,"&lt;"&amp;(Q458+1))+SUMIFS('Движения'!$F$6:$F$5005,'Движения'!$B$6:$B$5005,B458,'Движения'!$C$6:$C$5005,"Списание",'Движения'!$A$6:$A$5005,"&gt;="&amp;O458,'Движения'!$A$6:$A$5005,"&lt;"&amp;(Q458+1))))</f>
        <v/>
      </c>
      <c r="Q458" s="18" t="str">
        <f>IF(ISNUMBER(A458),INT(A458),0)</f>
        <v/>
      </c>
    </row>
    <row r="459" spans="1:17" x14ac:dyDescent="0.25">
      <c r="A459" s="16"/>
      <c r="B459" s="13"/>
      <c r="C459" s="14"/>
      <c r="D459" s="13"/>
      <c r="E459" s="15" t="str">
        <f>IF(COUNTA(A459:D459)=0,"",IF(NOT(ISNUMBER(A459)),"Укажите дату",IF(B459="","Укажите код",IF(NOT(AND(ISTEXT(B459),LEN(B459)&gt;0,LEN(B459)&lt;=30,ISNUMBER(FIND(LEFT(B459,1),"ABCDEFGHIJKLMNOPQRSTUVWXYZ")),SUMPRODUCT((MID(B459,{1,2,3,4,5,6,7,8,9,10,11,12,13,14,15,16,17,18,19,20,21,22,23,24,25,26,27,28,29,30},1)&lt;&gt;"")*ISERROR(FIND(MID(B459,{1,2,3,4,5,6,7,8,9,10,11,12,13,14,15,16,17,18,19,20,21,22,23,24,25,26,27,28,29,30},1),"ABCDEFGHIJKLMNOPQRSTUVWXYZ0123456789-_")))=0,ISERROR(VALUE(B459)))),"Недопустимый код: только латинские буквы A-Z в верхнем регистре, цифры, - и _; начало с буквы, до 30 символов (например MILK-001)",IF(SUMPRODUCT(--EXACT('Номенклатура'!$A$6:$A$205,B459))=0,"Код не найден",IF(SUMPRODUCT(--EXACT('Номенклатура'!$A$6:$A$205,B459))&gt;1,"Код повторяется в номенклатуре",IF(NOT(ISNUMBER(C459)),"Укажите фактическое количество",IF(C459&lt;0,"Факт не может быть меньше нуля",IF(NOT(ISNUMBER('Номенклатура'!$C$2)),"Укажите дату начала учёта",IF(Q459&lt;INT('Номенклатура'!$C$2),"Дата раньше начала учёта","ОК"))))))))))</f>
        <v/>
      </c>
      <c r="F459" s="15" t="str">
        <f>IF(E459&lt;&gt;"ОК","",INDEX('Номенклатура'!$B$6:$B$205,SUMPRODUCT(EXACT('Номенклатура'!$A$6:$A$205,B459)*(ROW('Номенклатура'!$A$6:$A$205)-5)))&amp;"")</f>
        <v/>
      </c>
      <c r="G459" s="17" t="str">
        <f>IF(E459&lt;&gt;"ОК","",INDEX('Номенклатура'!$D$6:$D$205,SUMPRODUCT(EXACT('Номенклатура'!$A$6:$A$205,B459)*(ROW('Номенклатура'!$A$6:$A$205)-5)))&amp;"")</f>
        <v/>
      </c>
      <c r="H459" s="18" t="str">
        <f>IF(E459&lt;&gt;"ОК","",ROUND(N(INDEX('Номенклатура'!$F$6:$F$205,SUMPRODUCT(EXACT('Номенклатура'!$A$6:$A$205,B459)*(ROW('Номенклатура'!$A$6:$A$205)-5))))+SUMIFS('Движения'!$F$6:$F$5005,'Движения'!$B$6:$B$5005,B459,'Движения'!$A$6:$A$5005,"&lt;"&amp;(Q459+1))-SUMIFS('Движения'!$F$6:$F$5005,'Движения'!$B$6:$B$5005,B459,'Движения'!$C$6:$C$5005,"Корректировка остатка",'Движения'!$A$6:$A$5005,"&gt;="&amp;Q459,'Движения'!$A$6:$A$5005,"&lt;"&amp;(Q459+1)),6))</f>
        <v/>
      </c>
      <c r="I459" s="18" t="str">
        <f>IF(E459&lt;&gt;"ОК","",ROUND(C459-H459,6))</f>
        <v/>
      </c>
      <c r="J459" s="21" t="str">
        <f>IF(E459&lt;&gt;"ОК","",IF(P459&gt;0,ABS(I459)/P459,"нет базы"))</f>
        <v/>
      </c>
      <c r="K459" s="17" t="str">
        <f>IF(E459&lt;&gt;"ОК","",IF(I459&lt;0,"Недостача",IF(I459&gt;0,"Излишек","Совпадает")))</f>
        <v/>
      </c>
      <c r="L459" s="18" t="str">
        <f>IF(E459&lt;&gt;"ОК","",ROUND(SUMIFS('Движения'!$F$6:$F$5005,'Движения'!$B$6:$B$5005,B459,'Движения'!$C$6:$C$5005,"Корректировка остатка",'Движения'!$A$6:$A$5005,"&gt;="&amp;Q459,'Движения'!$A$6:$A$5005,"&lt;"&amp;(Q459+1)),6))</f>
        <v/>
      </c>
      <c r="M459" s="18" t="str">
        <f>IF(E459&lt;&gt;"ОК","",ROUND(I459-L459,6))</f>
        <v/>
      </c>
      <c r="N459" s="15" t="str">
        <f>IF(E459&lt;&gt;"ОК","",IF(AND(I459=0,L459=0),"Корректировка не нужна",IF(M459=0,"Корректировка внесена",IF(L459=0,"Внесите корректировку на "&amp;DAY(Q459)&amp;"."&amp;MONTH(Q459)&amp;"."&amp;YEAR(Q459)&amp;": "&amp;IF(M459&gt;0,"+","")&amp;M459&amp;" "&amp;G459,"Проверьте корректировки: внесено "&amp;L459&amp;", нужно "&amp;I459&amp;" "&amp;G459))))</f>
        <v/>
      </c>
      <c r="O459" s="22" t="str">
        <f>IF(E459&lt;&gt;"ОК","",IF(SUMPRODUCT(MAX(($B$6:$B$1005=B459)*($Q$6:$Q$1005&lt;Q459)*($E$6:$E$1005="ОК")*$Q$6:$Q$1005))&gt;0,SUMPRODUCT(MAX(($B$6:$B$1005=B459)*($Q$6:$Q$1005&lt;Q459)*($E$6:$E$1005="ОК")*$Q$6:$Q$1005))+1,INT('Номенклатура'!$C$2)))</f>
        <v/>
      </c>
      <c r="P459" s="18" t="str">
        <f>IF(E459&lt;&gt;"ОК","",-(SUMIFS('Движения'!$F$6:$F$5005,'Движения'!$B$6:$B$5005,B459,'Движения'!$C$6:$C$5005,"Расход",'Движения'!$A$6:$A$5005,"&gt;="&amp;O459,'Движения'!$A$6:$A$5005,"&lt;"&amp;(Q459+1))+SUMIFS('Движения'!$F$6:$F$5005,'Движения'!$B$6:$B$5005,B459,'Движения'!$C$6:$C$5005,"Списание",'Движения'!$A$6:$A$5005,"&gt;="&amp;O459,'Движения'!$A$6:$A$5005,"&lt;"&amp;(Q459+1))))</f>
        <v/>
      </c>
      <c r="Q459" s="18" t="str">
        <f>IF(ISNUMBER(A459),INT(A459),0)</f>
        <v/>
      </c>
    </row>
    <row r="460" spans="1:17" x14ac:dyDescent="0.25">
      <c r="A460" s="16"/>
      <c r="B460" s="13"/>
      <c r="C460" s="14"/>
      <c r="D460" s="13"/>
      <c r="E460" s="15" t="str">
        <f>IF(COUNTA(A460:D460)=0,"",IF(NOT(ISNUMBER(A460)),"Укажите дату",IF(B460="","Укажите код",IF(NOT(AND(ISTEXT(B460),LEN(B460)&gt;0,LEN(B460)&lt;=30,ISNUMBER(FIND(LEFT(B460,1),"ABCDEFGHIJKLMNOPQRSTUVWXYZ")),SUMPRODUCT((MID(B460,{1,2,3,4,5,6,7,8,9,10,11,12,13,14,15,16,17,18,19,20,21,22,23,24,25,26,27,28,29,30},1)&lt;&gt;"")*ISERROR(FIND(MID(B460,{1,2,3,4,5,6,7,8,9,10,11,12,13,14,15,16,17,18,19,20,21,22,23,24,25,26,27,28,29,30},1),"ABCDEFGHIJKLMNOPQRSTUVWXYZ0123456789-_")))=0,ISERROR(VALUE(B460)))),"Недопустимый код: только латинские буквы A-Z в верхнем регистре, цифры, - и _; начало с буквы, до 30 символов (например MILK-001)",IF(SUMPRODUCT(--EXACT('Номенклатура'!$A$6:$A$205,B460))=0,"Код не найден",IF(SUMPRODUCT(--EXACT('Номенклатура'!$A$6:$A$205,B460))&gt;1,"Код повторяется в номенклатуре",IF(NOT(ISNUMBER(C460)),"Укажите фактическое количество",IF(C460&lt;0,"Факт не может быть меньше нуля",IF(NOT(ISNUMBER('Номенклатура'!$C$2)),"Укажите дату начала учёта",IF(Q460&lt;INT('Номенклатура'!$C$2),"Дата раньше начала учёта","ОК"))))))))))</f>
        <v/>
      </c>
      <c r="F460" s="15" t="str">
        <f>IF(E460&lt;&gt;"ОК","",INDEX('Номенклатура'!$B$6:$B$205,SUMPRODUCT(EXACT('Номенклатура'!$A$6:$A$205,B460)*(ROW('Номенклатура'!$A$6:$A$205)-5)))&amp;"")</f>
        <v/>
      </c>
      <c r="G460" s="17" t="str">
        <f>IF(E460&lt;&gt;"ОК","",INDEX('Номенклатура'!$D$6:$D$205,SUMPRODUCT(EXACT('Номенклатура'!$A$6:$A$205,B460)*(ROW('Номенклатура'!$A$6:$A$205)-5)))&amp;"")</f>
        <v/>
      </c>
      <c r="H460" s="18" t="str">
        <f>IF(E460&lt;&gt;"ОК","",ROUND(N(INDEX('Номенклатура'!$F$6:$F$205,SUMPRODUCT(EXACT('Номенклатура'!$A$6:$A$205,B460)*(ROW('Номенклатура'!$A$6:$A$205)-5))))+SUMIFS('Движения'!$F$6:$F$5005,'Движения'!$B$6:$B$5005,B460,'Движения'!$A$6:$A$5005,"&lt;"&amp;(Q460+1))-SUMIFS('Движения'!$F$6:$F$5005,'Движения'!$B$6:$B$5005,B460,'Движения'!$C$6:$C$5005,"Корректировка остатка",'Движения'!$A$6:$A$5005,"&gt;="&amp;Q460,'Движения'!$A$6:$A$5005,"&lt;"&amp;(Q460+1)),6))</f>
        <v/>
      </c>
      <c r="I460" s="18" t="str">
        <f>IF(E460&lt;&gt;"ОК","",ROUND(C460-H460,6))</f>
        <v/>
      </c>
      <c r="J460" s="21" t="str">
        <f>IF(E460&lt;&gt;"ОК","",IF(P460&gt;0,ABS(I460)/P460,"нет базы"))</f>
        <v/>
      </c>
      <c r="K460" s="17" t="str">
        <f>IF(E460&lt;&gt;"ОК","",IF(I460&lt;0,"Недостача",IF(I460&gt;0,"Излишек","Совпадает")))</f>
        <v/>
      </c>
      <c r="L460" s="18" t="str">
        <f>IF(E460&lt;&gt;"ОК","",ROUND(SUMIFS('Движения'!$F$6:$F$5005,'Движения'!$B$6:$B$5005,B460,'Движения'!$C$6:$C$5005,"Корректировка остатка",'Движения'!$A$6:$A$5005,"&gt;="&amp;Q460,'Движения'!$A$6:$A$5005,"&lt;"&amp;(Q460+1)),6))</f>
        <v/>
      </c>
      <c r="M460" s="18" t="str">
        <f>IF(E460&lt;&gt;"ОК","",ROUND(I460-L460,6))</f>
        <v/>
      </c>
      <c r="N460" s="15" t="str">
        <f>IF(E460&lt;&gt;"ОК","",IF(AND(I460=0,L460=0),"Корректировка не нужна",IF(M460=0,"Корректировка внесена",IF(L460=0,"Внесите корректировку на "&amp;DAY(Q460)&amp;"."&amp;MONTH(Q460)&amp;"."&amp;YEAR(Q460)&amp;": "&amp;IF(M460&gt;0,"+","")&amp;M460&amp;" "&amp;G460,"Проверьте корректировки: внесено "&amp;L460&amp;", нужно "&amp;I460&amp;" "&amp;G460))))</f>
        <v/>
      </c>
      <c r="O460" s="22" t="str">
        <f>IF(E460&lt;&gt;"ОК","",IF(SUMPRODUCT(MAX(($B$6:$B$1005=B460)*($Q$6:$Q$1005&lt;Q460)*($E$6:$E$1005="ОК")*$Q$6:$Q$1005))&gt;0,SUMPRODUCT(MAX(($B$6:$B$1005=B460)*($Q$6:$Q$1005&lt;Q460)*($E$6:$E$1005="ОК")*$Q$6:$Q$1005))+1,INT('Номенклатура'!$C$2)))</f>
        <v/>
      </c>
      <c r="P460" s="18" t="str">
        <f>IF(E460&lt;&gt;"ОК","",-(SUMIFS('Движения'!$F$6:$F$5005,'Движения'!$B$6:$B$5005,B460,'Движения'!$C$6:$C$5005,"Расход",'Движения'!$A$6:$A$5005,"&gt;="&amp;O460,'Движения'!$A$6:$A$5005,"&lt;"&amp;(Q460+1))+SUMIFS('Движения'!$F$6:$F$5005,'Движения'!$B$6:$B$5005,B460,'Движения'!$C$6:$C$5005,"Списание",'Движения'!$A$6:$A$5005,"&gt;="&amp;O460,'Движения'!$A$6:$A$5005,"&lt;"&amp;(Q460+1))))</f>
        <v/>
      </c>
      <c r="Q460" s="18" t="str">
        <f>IF(ISNUMBER(A460),INT(A460),0)</f>
        <v/>
      </c>
    </row>
    <row r="461" spans="1:17" x14ac:dyDescent="0.25">
      <c r="A461" s="16"/>
      <c r="B461" s="13"/>
      <c r="C461" s="14"/>
      <c r="D461" s="13"/>
      <c r="E461" s="15" t="str">
        <f>IF(COUNTA(A461:D461)=0,"",IF(NOT(ISNUMBER(A461)),"Укажите дату",IF(B461="","Укажите код",IF(NOT(AND(ISTEXT(B461),LEN(B461)&gt;0,LEN(B461)&lt;=30,ISNUMBER(FIND(LEFT(B461,1),"ABCDEFGHIJKLMNOPQRSTUVWXYZ")),SUMPRODUCT((MID(B461,{1,2,3,4,5,6,7,8,9,10,11,12,13,14,15,16,17,18,19,20,21,22,23,24,25,26,27,28,29,30},1)&lt;&gt;"")*ISERROR(FIND(MID(B461,{1,2,3,4,5,6,7,8,9,10,11,12,13,14,15,16,17,18,19,20,21,22,23,24,25,26,27,28,29,30},1),"ABCDEFGHIJKLMNOPQRSTUVWXYZ0123456789-_")))=0,ISERROR(VALUE(B461)))),"Недопустимый код: только латинские буквы A-Z в верхнем регистре, цифры, - и _; начало с буквы, до 30 символов (например MILK-001)",IF(SUMPRODUCT(--EXACT('Номенклатура'!$A$6:$A$205,B461))=0,"Код не найден",IF(SUMPRODUCT(--EXACT('Номенклатура'!$A$6:$A$205,B461))&gt;1,"Код повторяется в номенклатуре",IF(NOT(ISNUMBER(C461)),"Укажите фактическое количество",IF(C461&lt;0,"Факт не может быть меньше нуля",IF(NOT(ISNUMBER('Номенклатура'!$C$2)),"Укажите дату начала учёта",IF(Q461&lt;INT('Номенклатура'!$C$2),"Дата раньше начала учёта","ОК"))))))))))</f>
        <v/>
      </c>
      <c r="F461" s="15" t="str">
        <f>IF(E461&lt;&gt;"ОК","",INDEX('Номенклатура'!$B$6:$B$205,SUMPRODUCT(EXACT('Номенклатура'!$A$6:$A$205,B461)*(ROW('Номенклатура'!$A$6:$A$205)-5)))&amp;"")</f>
        <v/>
      </c>
      <c r="G461" s="17" t="str">
        <f>IF(E461&lt;&gt;"ОК","",INDEX('Номенклатура'!$D$6:$D$205,SUMPRODUCT(EXACT('Номенклатура'!$A$6:$A$205,B461)*(ROW('Номенклатура'!$A$6:$A$205)-5)))&amp;"")</f>
        <v/>
      </c>
      <c r="H461" s="18" t="str">
        <f>IF(E461&lt;&gt;"ОК","",ROUND(N(INDEX('Номенклатура'!$F$6:$F$205,SUMPRODUCT(EXACT('Номенклатура'!$A$6:$A$205,B461)*(ROW('Номенклатура'!$A$6:$A$205)-5))))+SUMIFS('Движения'!$F$6:$F$5005,'Движения'!$B$6:$B$5005,B461,'Движения'!$A$6:$A$5005,"&lt;"&amp;(Q461+1))-SUMIFS('Движения'!$F$6:$F$5005,'Движения'!$B$6:$B$5005,B461,'Движения'!$C$6:$C$5005,"Корректировка остатка",'Движения'!$A$6:$A$5005,"&gt;="&amp;Q461,'Движения'!$A$6:$A$5005,"&lt;"&amp;(Q461+1)),6))</f>
        <v/>
      </c>
      <c r="I461" s="18" t="str">
        <f>IF(E461&lt;&gt;"ОК","",ROUND(C461-H461,6))</f>
        <v/>
      </c>
      <c r="J461" s="21" t="str">
        <f>IF(E461&lt;&gt;"ОК","",IF(P461&gt;0,ABS(I461)/P461,"нет базы"))</f>
        <v/>
      </c>
      <c r="K461" s="17" t="str">
        <f>IF(E461&lt;&gt;"ОК","",IF(I461&lt;0,"Недостача",IF(I461&gt;0,"Излишек","Совпадает")))</f>
        <v/>
      </c>
      <c r="L461" s="18" t="str">
        <f>IF(E461&lt;&gt;"ОК","",ROUND(SUMIFS('Движения'!$F$6:$F$5005,'Движения'!$B$6:$B$5005,B461,'Движения'!$C$6:$C$5005,"Корректировка остатка",'Движения'!$A$6:$A$5005,"&gt;="&amp;Q461,'Движения'!$A$6:$A$5005,"&lt;"&amp;(Q461+1)),6))</f>
        <v/>
      </c>
      <c r="M461" s="18" t="str">
        <f>IF(E461&lt;&gt;"ОК","",ROUND(I461-L461,6))</f>
        <v/>
      </c>
      <c r="N461" s="15" t="str">
        <f>IF(E461&lt;&gt;"ОК","",IF(AND(I461=0,L461=0),"Корректировка не нужна",IF(M461=0,"Корректировка внесена",IF(L461=0,"Внесите корректировку на "&amp;DAY(Q461)&amp;"."&amp;MONTH(Q461)&amp;"."&amp;YEAR(Q461)&amp;": "&amp;IF(M461&gt;0,"+","")&amp;M461&amp;" "&amp;G461,"Проверьте корректировки: внесено "&amp;L461&amp;", нужно "&amp;I461&amp;" "&amp;G461))))</f>
        <v/>
      </c>
      <c r="O461" s="22" t="str">
        <f>IF(E461&lt;&gt;"ОК","",IF(SUMPRODUCT(MAX(($B$6:$B$1005=B461)*($Q$6:$Q$1005&lt;Q461)*($E$6:$E$1005="ОК")*$Q$6:$Q$1005))&gt;0,SUMPRODUCT(MAX(($B$6:$B$1005=B461)*($Q$6:$Q$1005&lt;Q461)*($E$6:$E$1005="ОК")*$Q$6:$Q$1005))+1,INT('Номенклатура'!$C$2)))</f>
        <v/>
      </c>
      <c r="P461" s="18" t="str">
        <f>IF(E461&lt;&gt;"ОК","",-(SUMIFS('Движения'!$F$6:$F$5005,'Движения'!$B$6:$B$5005,B461,'Движения'!$C$6:$C$5005,"Расход",'Движения'!$A$6:$A$5005,"&gt;="&amp;O461,'Движения'!$A$6:$A$5005,"&lt;"&amp;(Q461+1))+SUMIFS('Движения'!$F$6:$F$5005,'Движения'!$B$6:$B$5005,B461,'Движения'!$C$6:$C$5005,"Списание",'Движения'!$A$6:$A$5005,"&gt;="&amp;O461,'Движения'!$A$6:$A$5005,"&lt;"&amp;(Q461+1))))</f>
        <v/>
      </c>
      <c r="Q461" s="18" t="str">
        <f>IF(ISNUMBER(A461),INT(A461),0)</f>
        <v/>
      </c>
    </row>
    <row r="462" spans="1:17" x14ac:dyDescent="0.25">
      <c r="A462" s="16"/>
      <c r="B462" s="13"/>
      <c r="C462" s="14"/>
      <c r="D462" s="13"/>
      <c r="E462" s="15" t="str">
        <f>IF(COUNTA(A462:D462)=0,"",IF(NOT(ISNUMBER(A462)),"Укажите дату",IF(B462="","Укажите код",IF(NOT(AND(ISTEXT(B462),LEN(B462)&gt;0,LEN(B462)&lt;=30,ISNUMBER(FIND(LEFT(B462,1),"ABCDEFGHIJKLMNOPQRSTUVWXYZ")),SUMPRODUCT((MID(B462,{1,2,3,4,5,6,7,8,9,10,11,12,13,14,15,16,17,18,19,20,21,22,23,24,25,26,27,28,29,30},1)&lt;&gt;"")*ISERROR(FIND(MID(B462,{1,2,3,4,5,6,7,8,9,10,11,12,13,14,15,16,17,18,19,20,21,22,23,24,25,26,27,28,29,30},1),"ABCDEFGHIJKLMNOPQRSTUVWXYZ0123456789-_")))=0,ISERROR(VALUE(B462)))),"Недопустимый код: только латинские буквы A-Z в верхнем регистре, цифры, - и _; начало с буквы, до 30 символов (например MILK-001)",IF(SUMPRODUCT(--EXACT('Номенклатура'!$A$6:$A$205,B462))=0,"Код не найден",IF(SUMPRODUCT(--EXACT('Номенклатура'!$A$6:$A$205,B462))&gt;1,"Код повторяется в номенклатуре",IF(NOT(ISNUMBER(C462)),"Укажите фактическое количество",IF(C462&lt;0,"Факт не может быть меньше нуля",IF(NOT(ISNUMBER('Номенклатура'!$C$2)),"Укажите дату начала учёта",IF(Q462&lt;INT('Номенклатура'!$C$2),"Дата раньше начала учёта","ОК"))))))))))</f>
        <v/>
      </c>
      <c r="F462" s="15" t="str">
        <f>IF(E462&lt;&gt;"ОК","",INDEX('Номенклатура'!$B$6:$B$205,SUMPRODUCT(EXACT('Номенклатура'!$A$6:$A$205,B462)*(ROW('Номенклатура'!$A$6:$A$205)-5)))&amp;"")</f>
        <v/>
      </c>
      <c r="G462" s="17" t="str">
        <f>IF(E462&lt;&gt;"ОК","",INDEX('Номенклатура'!$D$6:$D$205,SUMPRODUCT(EXACT('Номенклатура'!$A$6:$A$205,B462)*(ROW('Номенклатура'!$A$6:$A$205)-5)))&amp;"")</f>
        <v/>
      </c>
      <c r="H462" s="18" t="str">
        <f>IF(E462&lt;&gt;"ОК","",ROUND(N(INDEX('Номенклатура'!$F$6:$F$205,SUMPRODUCT(EXACT('Номенклатура'!$A$6:$A$205,B462)*(ROW('Номенклатура'!$A$6:$A$205)-5))))+SUMIFS('Движения'!$F$6:$F$5005,'Движения'!$B$6:$B$5005,B462,'Движения'!$A$6:$A$5005,"&lt;"&amp;(Q462+1))-SUMIFS('Движения'!$F$6:$F$5005,'Движения'!$B$6:$B$5005,B462,'Движения'!$C$6:$C$5005,"Корректировка остатка",'Движения'!$A$6:$A$5005,"&gt;="&amp;Q462,'Движения'!$A$6:$A$5005,"&lt;"&amp;(Q462+1)),6))</f>
        <v/>
      </c>
      <c r="I462" s="18" t="str">
        <f>IF(E462&lt;&gt;"ОК","",ROUND(C462-H462,6))</f>
        <v/>
      </c>
      <c r="J462" s="21" t="str">
        <f>IF(E462&lt;&gt;"ОК","",IF(P462&gt;0,ABS(I462)/P462,"нет базы"))</f>
        <v/>
      </c>
      <c r="K462" s="17" t="str">
        <f>IF(E462&lt;&gt;"ОК","",IF(I462&lt;0,"Недостача",IF(I462&gt;0,"Излишек","Совпадает")))</f>
        <v/>
      </c>
      <c r="L462" s="18" t="str">
        <f>IF(E462&lt;&gt;"ОК","",ROUND(SUMIFS('Движения'!$F$6:$F$5005,'Движения'!$B$6:$B$5005,B462,'Движения'!$C$6:$C$5005,"Корректировка остатка",'Движения'!$A$6:$A$5005,"&gt;="&amp;Q462,'Движения'!$A$6:$A$5005,"&lt;"&amp;(Q462+1)),6))</f>
        <v/>
      </c>
      <c r="M462" s="18" t="str">
        <f>IF(E462&lt;&gt;"ОК","",ROUND(I462-L462,6))</f>
        <v/>
      </c>
      <c r="N462" s="15" t="str">
        <f>IF(E462&lt;&gt;"ОК","",IF(AND(I462=0,L462=0),"Корректировка не нужна",IF(M462=0,"Корректировка внесена",IF(L462=0,"Внесите корректировку на "&amp;DAY(Q462)&amp;"."&amp;MONTH(Q462)&amp;"."&amp;YEAR(Q462)&amp;": "&amp;IF(M462&gt;0,"+","")&amp;M462&amp;" "&amp;G462,"Проверьте корректировки: внесено "&amp;L462&amp;", нужно "&amp;I462&amp;" "&amp;G462))))</f>
        <v/>
      </c>
      <c r="O462" s="22" t="str">
        <f>IF(E462&lt;&gt;"ОК","",IF(SUMPRODUCT(MAX(($B$6:$B$1005=B462)*($Q$6:$Q$1005&lt;Q462)*($E$6:$E$1005="ОК")*$Q$6:$Q$1005))&gt;0,SUMPRODUCT(MAX(($B$6:$B$1005=B462)*($Q$6:$Q$1005&lt;Q462)*($E$6:$E$1005="ОК")*$Q$6:$Q$1005))+1,INT('Номенклатура'!$C$2)))</f>
        <v/>
      </c>
      <c r="P462" s="18" t="str">
        <f>IF(E462&lt;&gt;"ОК","",-(SUMIFS('Движения'!$F$6:$F$5005,'Движения'!$B$6:$B$5005,B462,'Движения'!$C$6:$C$5005,"Расход",'Движения'!$A$6:$A$5005,"&gt;="&amp;O462,'Движения'!$A$6:$A$5005,"&lt;"&amp;(Q462+1))+SUMIFS('Движения'!$F$6:$F$5005,'Движения'!$B$6:$B$5005,B462,'Движения'!$C$6:$C$5005,"Списание",'Движения'!$A$6:$A$5005,"&gt;="&amp;O462,'Движения'!$A$6:$A$5005,"&lt;"&amp;(Q462+1))))</f>
        <v/>
      </c>
      <c r="Q462" s="18" t="str">
        <f>IF(ISNUMBER(A462),INT(A462),0)</f>
        <v/>
      </c>
    </row>
    <row r="463" spans="1:17" x14ac:dyDescent="0.25">
      <c r="A463" s="16"/>
      <c r="B463" s="13"/>
      <c r="C463" s="14"/>
      <c r="D463" s="13"/>
      <c r="E463" s="15" t="str">
        <f>IF(COUNTA(A463:D463)=0,"",IF(NOT(ISNUMBER(A463)),"Укажите дату",IF(B463="","Укажите код",IF(NOT(AND(ISTEXT(B463),LEN(B463)&gt;0,LEN(B463)&lt;=30,ISNUMBER(FIND(LEFT(B463,1),"ABCDEFGHIJKLMNOPQRSTUVWXYZ")),SUMPRODUCT((MID(B463,{1,2,3,4,5,6,7,8,9,10,11,12,13,14,15,16,17,18,19,20,21,22,23,24,25,26,27,28,29,30},1)&lt;&gt;"")*ISERROR(FIND(MID(B463,{1,2,3,4,5,6,7,8,9,10,11,12,13,14,15,16,17,18,19,20,21,22,23,24,25,26,27,28,29,30},1),"ABCDEFGHIJKLMNOPQRSTUVWXYZ0123456789-_")))=0,ISERROR(VALUE(B463)))),"Недопустимый код: только латинские буквы A-Z в верхнем регистре, цифры, - и _; начало с буквы, до 30 символов (например MILK-001)",IF(SUMPRODUCT(--EXACT('Номенклатура'!$A$6:$A$205,B463))=0,"Код не найден",IF(SUMPRODUCT(--EXACT('Номенклатура'!$A$6:$A$205,B463))&gt;1,"Код повторяется в номенклатуре",IF(NOT(ISNUMBER(C463)),"Укажите фактическое количество",IF(C463&lt;0,"Факт не может быть меньше нуля",IF(NOT(ISNUMBER('Номенклатура'!$C$2)),"Укажите дату начала учёта",IF(Q463&lt;INT('Номенклатура'!$C$2),"Дата раньше начала учёта","ОК"))))))))))</f>
        <v/>
      </c>
      <c r="F463" s="15" t="str">
        <f>IF(E463&lt;&gt;"ОК","",INDEX('Номенклатура'!$B$6:$B$205,SUMPRODUCT(EXACT('Номенклатура'!$A$6:$A$205,B463)*(ROW('Номенклатура'!$A$6:$A$205)-5)))&amp;"")</f>
        <v/>
      </c>
      <c r="G463" s="17" t="str">
        <f>IF(E463&lt;&gt;"ОК","",INDEX('Номенклатура'!$D$6:$D$205,SUMPRODUCT(EXACT('Номенклатура'!$A$6:$A$205,B463)*(ROW('Номенклатура'!$A$6:$A$205)-5)))&amp;"")</f>
        <v/>
      </c>
      <c r="H463" s="18" t="str">
        <f>IF(E463&lt;&gt;"ОК","",ROUND(N(INDEX('Номенклатура'!$F$6:$F$205,SUMPRODUCT(EXACT('Номенклатура'!$A$6:$A$205,B463)*(ROW('Номенклатура'!$A$6:$A$205)-5))))+SUMIFS('Движения'!$F$6:$F$5005,'Движения'!$B$6:$B$5005,B463,'Движения'!$A$6:$A$5005,"&lt;"&amp;(Q463+1))-SUMIFS('Движения'!$F$6:$F$5005,'Движения'!$B$6:$B$5005,B463,'Движения'!$C$6:$C$5005,"Корректировка остатка",'Движения'!$A$6:$A$5005,"&gt;="&amp;Q463,'Движения'!$A$6:$A$5005,"&lt;"&amp;(Q463+1)),6))</f>
        <v/>
      </c>
      <c r="I463" s="18" t="str">
        <f>IF(E463&lt;&gt;"ОК","",ROUND(C463-H463,6))</f>
        <v/>
      </c>
      <c r="J463" s="21" t="str">
        <f>IF(E463&lt;&gt;"ОК","",IF(P463&gt;0,ABS(I463)/P463,"нет базы"))</f>
        <v/>
      </c>
      <c r="K463" s="17" t="str">
        <f>IF(E463&lt;&gt;"ОК","",IF(I463&lt;0,"Недостача",IF(I463&gt;0,"Излишек","Совпадает")))</f>
        <v/>
      </c>
      <c r="L463" s="18" t="str">
        <f>IF(E463&lt;&gt;"ОК","",ROUND(SUMIFS('Движения'!$F$6:$F$5005,'Движения'!$B$6:$B$5005,B463,'Движения'!$C$6:$C$5005,"Корректировка остатка",'Движения'!$A$6:$A$5005,"&gt;="&amp;Q463,'Движения'!$A$6:$A$5005,"&lt;"&amp;(Q463+1)),6))</f>
        <v/>
      </c>
      <c r="M463" s="18" t="str">
        <f>IF(E463&lt;&gt;"ОК","",ROUND(I463-L463,6))</f>
        <v/>
      </c>
      <c r="N463" s="15" t="str">
        <f>IF(E463&lt;&gt;"ОК","",IF(AND(I463=0,L463=0),"Корректировка не нужна",IF(M463=0,"Корректировка внесена",IF(L463=0,"Внесите корректировку на "&amp;DAY(Q463)&amp;"."&amp;MONTH(Q463)&amp;"."&amp;YEAR(Q463)&amp;": "&amp;IF(M463&gt;0,"+","")&amp;M463&amp;" "&amp;G463,"Проверьте корректировки: внесено "&amp;L463&amp;", нужно "&amp;I463&amp;" "&amp;G463))))</f>
        <v/>
      </c>
      <c r="O463" s="22" t="str">
        <f>IF(E463&lt;&gt;"ОК","",IF(SUMPRODUCT(MAX(($B$6:$B$1005=B463)*($Q$6:$Q$1005&lt;Q463)*($E$6:$E$1005="ОК")*$Q$6:$Q$1005))&gt;0,SUMPRODUCT(MAX(($B$6:$B$1005=B463)*($Q$6:$Q$1005&lt;Q463)*($E$6:$E$1005="ОК")*$Q$6:$Q$1005))+1,INT('Номенклатура'!$C$2)))</f>
        <v/>
      </c>
      <c r="P463" s="18" t="str">
        <f>IF(E463&lt;&gt;"ОК","",-(SUMIFS('Движения'!$F$6:$F$5005,'Движения'!$B$6:$B$5005,B463,'Движения'!$C$6:$C$5005,"Расход",'Движения'!$A$6:$A$5005,"&gt;="&amp;O463,'Движения'!$A$6:$A$5005,"&lt;"&amp;(Q463+1))+SUMIFS('Движения'!$F$6:$F$5005,'Движения'!$B$6:$B$5005,B463,'Движения'!$C$6:$C$5005,"Списание",'Движения'!$A$6:$A$5005,"&gt;="&amp;O463,'Движения'!$A$6:$A$5005,"&lt;"&amp;(Q463+1))))</f>
        <v/>
      </c>
      <c r="Q463" s="18" t="str">
        <f>IF(ISNUMBER(A463),INT(A463),0)</f>
        <v/>
      </c>
    </row>
    <row r="464" spans="1:17" x14ac:dyDescent="0.25">
      <c r="A464" s="16"/>
      <c r="B464" s="13"/>
      <c r="C464" s="14"/>
      <c r="D464" s="13"/>
      <c r="E464" s="15" t="str">
        <f>IF(COUNTA(A464:D464)=0,"",IF(NOT(ISNUMBER(A464)),"Укажите дату",IF(B464="","Укажите код",IF(NOT(AND(ISTEXT(B464),LEN(B464)&gt;0,LEN(B464)&lt;=30,ISNUMBER(FIND(LEFT(B464,1),"ABCDEFGHIJKLMNOPQRSTUVWXYZ")),SUMPRODUCT((MID(B464,{1,2,3,4,5,6,7,8,9,10,11,12,13,14,15,16,17,18,19,20,21,22,23,24,25,26,27,28,29,30},1)&lt;&gt;"")*ISERROR(FIND(MID(B464,{1,2,3,4,5,6,7,8,9,10,11,12,13,14,15,16,17,18,19,20,21,22,23,24,25,26,27,28,29,30},1),"ABCDEFGHIJKLMNOPQRSTUVWXYZ0123456789-_")))=0,ISERROR(VALUE(B464)))),"Недопустимый код: только латинские буквы A-Z в верхнем регистре, цифры, - и _; начало с буквы, до 30 символов (например MILK-001)",IF(SUMPRODUCT(--EXACT('Номенклатура'!$A$6:$A$205,B464))=0,"Код не найден",IF(SUMPRODUCT(--EXACT('Номенклатура'!$A$6:$A$205,B464))&gt;1,"Код повторяется в номенклатуре",IF(NOT(ISNUMBER(C464)),"Укажите фактическое количество",IF(C464&lt;0,"Факт не может быть меньше нуля",IF(NOT(ISNUMBER('Номенклатура'!$C$2)),"Укажите дату начала учёта",IF(Q464&lt;INT('Номенклатура'!$C$2),"Дата раньше начала учёта","ОК"))))))))))</f>
        <v/>
      </c>
      <c r="F464" s="15" t="str">
        <f>IF(E464&lt;&gt;"ОК","",INDEX('Номенклатура'!$B$6:$B$205,SUMPRODUCT(EXACT('Номенклатура'!$A$6:$A$205,B464)*(ROW('Номенклатура'!$A$6:$A$205)-5)))&amp;"")</f>
        <v/>
      </c>
      <c r="G464" s="17" t="str">
        <f>IF(E464&lt;&gt;"ОК","",INDEX('Номенклатура'!$D$6:$D$205,SUMPRODUCT(EXACT('Номенклатура'!$A$6:$A$205,B464)*(ROW('Номенклатура'!$A$6:$A$205)-5)))&amp;"")</f>
        <v/>
      </c>
      <c r="H464" s="18" t="str">
        <f>IF(E464&lt;&gt;"ОК","",ROUND(N(INDEX('Номенклатура'!$F$6:$F$205,SUMPRODUCT(EXACT('Номенклатура'!$A$6:$A$205,B464)*(ROW('Номенклатура'!$A$6:$A$205)-5))))+SUMIFS('Движения'!$F$6:$F$5005,'Движения'!$B$6:$B$5005,B464,'Движения'!$A$6:$A$5005,"&lt;"&amp;(Q464+1))-SUMIFS('Движения'!$F$6:$F$5005,'Движения'!$B$6:$B$5005,B464,'Движения'!$C$6:$C$5005,"Корректировка остатка",'Движения'!$A$6:$A$5005,"&gt;="&amp;Q464,'Движения'!$A$6:$A$5005,"&lt;"&amp;(Q464+1)),6))</f>
        <v/>
      </c>
      <c r="I464" s="18" t="str">
        <f>IF(E464&lt;&gt;"ОК","",ROUND(C464-H464,6))</f>
        <v/>
      </c>
      <c r="J464" s="21" t="str">
        <f>IF(E464&lt;&gt;"ОК","",IF(P464&gt;0,ABS(I464)/P464,"нет базы"))</f>
        <v/>
      </c>
      <c r="K464" s="17" t="str">
        <f>IF(E464&lt;&gt;"ОК","",IF(I464&lt;0,"Недостача",IF(I464&gt;0,"Излишек","Совпадает")))</f>
        <v/>
      </c>
      <c r="L464" s="18" t="str">
        <f>IF(E464&lt;&gt;"ОК","",ROUND(SUMIFS('Движения'!$F$6:$F$5005,'Движения'!$B$6:$B$5005,B464,'Движения'!$C$6:$C$5005,"Корректировка остатка",'Движения'!$A$6:$A$5005,"&gt;="&amp;Q464,'Движения'!$A$6:$A$5005,"&lt;"&amp;(Q464+1)),6))</f>
        <v/>
      </c>
      <c r="M464" s="18" t="str">
        <f>IF(E464&lt;&gt;"ОК","",ROUND(I464-L464,6))</f>
        <v/>
      </c>
      <c r="N464" s="15" t="str">
        <f>IF(E464&lt;&gt;"ОК","",IF(AND(I464=0,L464=0),"Корректировка не нужна",IF(M464=0,"Корректировка внесена",IF(L464=0,"Внесите корректировку на "&amp;DAY(Q464)&amp;"."&amp;MONTH(Q464)&amp;"."&amp;YEAR(Q464)&amp;": "&amp;IF(M464&gt;0,"+","")&amp;M464&amp;" "&amp;G464,"Проверьте корректировки: внесено "&amp;L464&amp;", нужно "&amp;I464&amp;" "&amp;G464))))</f>
        <v/>
      </c>
      <c r="O464" s="22" t="str">
        <f>IF(E464&lt;&gt;"ОК","",IF(SUMPRODUCT(MAX(($B$6:$B$1005=B464)*($Q$6:$Q$1005&lt;Q464)*($E$6:$E$1005="ОК")*$Q$6:$Q$1005))&gt;0,SUMPRODUCT(MAX(($B$6:$B$1005=B464)*($Q$6:$Q$1005&lt;Q464)*($E$6:$E$1005="ОК")*$Q$6:$Q$1005))+1,INT('Номенклатура'!$C$2)))</f>
        <v/>
      </c>
      <c r="P464" s="18" t="str">
        <f>IF(E464&lt;&gt;"ОК","",-(SUMIFS('Движения'!$F$6:$F$5005,'Движения'!$B$6:$B$5005,B464,'Движения'!$C$6:$C$5005,"Расход",'Движения'!$A$6:$A$5005,"&gt;="&amp;O464,'Движения'!$A$6:$A$5005,"&lt;"&amp;(Q464+1))+SUMIFS('Движения'!$F$6:$F$5005,'Движения'!$B$6:$B$5005,B464,'Движения'!$C$6:$C$5005,"Списание",'Движения'!$A$6:$A$5005,"&gt;="&amp;O464,'Движения'!$A$6:$A$5005,"&lt;"&amp;(Q464+1))))</f>
        <v/>
      </c>
      <c r="Q464" s="18" t="str">
        <f>IF(ISNUMBER(A464),INT(A464),0)</f>
        <v/>
      </c>
    </row>
    <row r="465" spans="1:17" x14ac:dyDescent="0.25">
      <c r="A465" s="16"/>
      <c r="B465" s="13"/>
      <c r="C465" s="14"/>
      <c r="D465" s="13"/>
      <c r="E465" s="15" t="str">
        <f>IF(COUNTA(A465:D465)=0,"",IF(NOT(ISNUMBER(A465)),"Укажите дату",IF(B465="","Укажите код",IF(NOT(AND(ISTEXT(B465),LEN(B465)&gt;0,LEN(B465)&lt;=30,ISNUMBER(FIND(LEFT(B465,1),"ABCDEFGHIJKLMNOPQRSTUVWXYZ")),SUMPRODUCT((MID(B465,{1,2,3,4,5,6,7,8,9,10,11,12,13,14,15,16,17,18,19,20,21,22,23,24,25,26,27,28,29,30},1)&lt;&gt;"")*ISERROR(FIND(MID(B465,{1,2,3,4,5,6,7,8,9,10,11,12,13,14,15,16,17,18,19,20,21,22,23,24,25,26,27,28,29,30},1),"ABCDEFGHIJKLMNOPQRSTUVWXYZ0123456789-_")))=0,ISERROR(VALUE(B465)))),"Недопустимый код: только латинские буквы A-Z в верхнем регистре, цифры, - и _; начало с буквы, до 30 символов (например MILK-001)",IF(SUMPRODUCT(--EXACT('Номенклатура'!$A$6:$A$205,B465))=0,"Код не найден",IF(SUMPRODUCT(--EXACT('Номенклатура'!$A$6:$A$205,B465))&gt;1,"Код повторяется в номенклатуре",IF(NOT(ISNUMBER(C465)),"Укажите фактическое количество",IF(C465&lt;0,"Факт не может быть меньше нуля",IF(NOT(ISNUMBER('Номенклатура'!$C$2)),"Укажите дату начала учёта",IF(Q465&lt;INT('Номенклатура'!$C$2),"Дата раньше начала учёта","ОК"))))))))))</f>
        <v/>
      </c>
      <c r="F465" s="15" t="str">
        <f>IF(E465&lt;&gt;"ОК","",INDEX('Номенклатура'!$B$6:$B$205,SUMPRODUCT(EXACT('Номенклатура'!$A$6:$A$205,B465)*(ROW('Номенклатура'!$A$6:$A$205)-5)))&amp;"")</f>
        <v/>
      </c>
      <c r="G465" s="17" t="str">
        <f>IF(E465&lt;&gt;"ОК","",INDEX('Номенклатура'!$D$6:$D$205,SUMPRODUCT(EXACT('Номенклатура'!$A$6:$A$205,B465)*(ROW('Номенклатура'!$A$6:$A$205)-5)))&amp;"")</f>
        <v/>
      </c>
      <c r="H465" s="18" t="str">
        <f>IF(E465&lt;&gt;"ОК","",ROUND(N(INDEX('Номенклатура'!$F$6:$F$205,SUMPRODUCT(EXACT('Номенклатура'!$A$6:$A$205,B465)*(ROW('Номенклатура'!$A$6:$A$205)-5))))+SUMIFS('Движения'!$F$6:$F$5005,'Движения'!$B$6:$B$5005,B465,'Движения'!$A$6:$A$5005,"&lt;"&amp;(Q465+1))-SUMIFS('Движения'!$F$6:$F$5005,'Движения'!$B$6:$B$5005,B465,'Движения'!$C$6:$C$5005,"Корректировка остатка",'Движения'!$A$6:$A$5005,"&gt;="&amp;Q465,'Движения'!$A$6:$A$5005,"&lt;"&amp;(Q465+1)),6))</f>
        <v/>
      </c>
      <c r="I465" s="18" t="str">
        <f>IF(E465&lt;&gt;"ОК","",ROUND(C465-H465,6))</f>
        <v/>
      </c>
      <c r="J465" s="21" t="str">
        <f>IF(E465&lt;&gt;"ОК","",IF(P465&gt;0,ABS(I465)/P465,"нет базы"))</f>
        <v/>
      </c>
      <c r="K465" s="17" t="str">
        <f>IF(E465&lt;&gt;"ОК","",IF(I465&lt;0,"Недостача",IF(I465&gt;0,"Излишек","Совпадает")))</f>
        <v/>
      </c>
      <c r="L465" s="18" t="str">
        <f>IF(E465&lt;&gt;"ОК","",ROUND(SUMIFS('Движения'!$F$6:$F$5005,'Движения'!$B$6:$B$5005,B465,'Движения'!$C$6:$C$5005,"Корректировка остатка",'Движения'!$A$6:$A$5005,"&gt;="&amp;Q465,'Движения'!$A$6:$A$5005,"&lt;"&amp;(Q465+1)),6))</f>
        <v/>
      </c>
      <c r="M465" s="18" t="str">
        <f>IF(E465&lt;&gt;"ОК","",ROUND(I465-L465,6))</f>
        <v/>
      </c>
      <c r="N465" s="15" t="str">
        <f>IF(E465&lt;&gt;"ОК","",IF(AND(I465=0,L465=0),"Корректировка не нужна",IF(M465=0,"Корректировка внесена",IF(L465=0,"Внесите корректировку на "&amp;DAY(Q465)&amp;"."&amp;MONTH(Q465)&amp;"."&amp;YEAR(Q465)&amp;": "&amp;IF(M465&gt;0,"+","")&amp;M465&amp;" "&amp;G465,"Проверьте корректировки: внесено "&amp;L465&amp;", нужно "&amp;I465&amp;" "&amp;G465))))</f>
        <v/>
      </c>
      <c r="O465" s="22" t="str">
        <f>IF(E465&lt;&gt;"ОК","",IF(SUMPRODUCT(MAX(($B$6:$B$1005=B465)*($Q$6:$Q$1005&lt;Q465)*($E$6:$E$1005="ОК")*$Q$6:$Q$1005))&gt;0,SUMPRODUCT(MAX(($B$6:$B$1005=B465)*($Q$6:$Q$1005&lt;Q465)*($E$6:$E$1005="ОК")*$Q$6:$Q$1005))+1,INT('Номенклатура'!$C$2)))</f>
        <v/>
      </c>
      <c r="P465" s="18" t="str">
        <f>IF(E465&lt;&gt;"ОК","",-(SUMIFS('Движения'!$F$6:$F$5005,'Движения'!$B$6:$B$5005,B465,'Движения'!$C$6:$C$5005,"Расход",'Движения'!$A$6:$A$5005,"&gt;="&amp;O465,'Движения'!$A$6:$A$5005,"&lt;"&amp;(Q465+1))+SUMIFS('Движения'!$F$6:$F$5005,'Движения'!$B$6:$B$5005,B465,'Движения'!$C$6:$C$5005,"Списание",'Движения'!$A$6:$A$5005,"&gt;="&amp;O465,'Движения'!$A$6:$A$5005,"&lt;"&amp;(Q465+1))))</f>
        <v/>
      </c>
      <c r="Q465" s="18" t="str">
        <f>IF(ISNUMBER(A465),INT(A465),0)</f>
        <v/>
      </c>
    </row>
    <row r="466" spans="1:17" x14ac:dyDescent="0.25">
      <c r="A466" s="16"/>
      <c r="B466" s="13"/>
      <c r="C466" s="14"/>
      <c r="D466" s="13"/>
      <c r="E466" s="15" t="str">
        <f>IF(COUNTA(A466:D466)=0,"",IF(NOT(ISNUMBER(A466)),"Укажите дату",IF(B466="","Укажите код",IF(NOT(AND(ISTEXT(B466),LEN(B466)&gt;0,LEN(B466)&lt;=30,ISNUMBER(FIND(LEFT(B466,1),"ABCDEFGHIJKLMNOPQRSTUVWXYZ")),SUMPRODUCT((MID(B466,{1,2,3,4,5,6,7,8,9,10,11,12,13,14,15,16,17,18,19,20,21,22,23,24,25,26,27,28,29,30},1)&lt;&gt;"")*ISERROR(FIND(MID(B466,{1,2,3,4,5,6,7,8,9,10,11,12,13,14,15,16,17,18,19,20,21,22,23,24,25,26,27,28,29,30},1),"ABCDEFGHIJKLMNOPQRSTUVWXYZ0123456789-_")))=0,ISERROR(VALUE(B466)))),"Недопустимый код: только латинские буквы A-Z в верхнем регистре, цифры, - и _; начало с буквы, до 30 символов (например MILK-001)",IF(SUMPRODUCT(--EXACT('Номенклатура'!$A$6:$A$205,B466))=0,"Код не найден",IF(SUMPRODUCT(--EXACT('Номенклатура'!$A$6:$A$205,B466))&gt;1,"Код повторяется в номенклатуре",IF(NOT(ISNUMBER(C466)),"Укажите фактическое количество",IF(C466&lt;0,"Факт не может быть меньше нуля",IF(NOT(ISNUMBER('Номенклатура'!$C$2)),"Укажите дату начала учёта",IF(Q466&lt;INT('Номенклатура'!$C$2),"Дата раньше начала учёта","ОК"))))))))))</f>
        <v/>
      </c>
      <c r="F466" s="15" t="str">
        <f>IF(E466&lt;&gt;"ОК","",INDEX('Номенклатура'!$B$6:$B$205,SUMPRODUCT(EXACT('Номенклатура'!$A$6:$A$205,B466)*(ROW('Номенклатура'!$A$6:$A$205)-5)))&amp;"")</f>
        <v/>
      </c>
      <c r="G466" s="17" t="str">
        <f>IF(E466&lt;&gt;"ОК","",INDEX('Номенклатура'!$D$6:$D$205,SUMPRODUCT(EXACT('Номенклатура'!$A$6:$A$205,B466)*(ROW('Номенклатура'!$A$6:$A$205)-5)))&amp;"")</f>
        <v/>
      </c>
      <c r="H466" s="18" t="str">
        <f>IF(E466&lt;&gt;"ОК","",ROUND(N(INDEX('Номенклатура'!$F$6:$F$205,SUMPRODUCT(EXACT('Номенклатура'!$A$6:$A$205,B466)*(ROW('Номенклатура'!$A$6:$A$205)-5))))+SUMIFS('Движения'!$F$6:$F$5005,'Движения'!$B$6:$B$5005,B466,'Движения'!$A$6:$A$5005,"&lt;"&amp;(Q466+1))-SUMIFS('Движения'!$F$6:$F$5005,'Движения'!$B$6:$B$5005,B466,'Движения'!$C$6:$C$5005,"Корректировка остатка",'Движения'!$A$6:$A$5005,"&gt;="&amp;Q466,'Движения'!$A$6:$A$5005,"&lt;"&amp;(Q466+1)),6))</f>
        <v/>
      </c>
      <c r="I466" s="18" t="str">
        <f>IF(E466&lt;&gt;"ОК","",ROUND(C466-H466,6))</f>
        <v/>
      </c>
      <c r="J466" s="21" t="str">
        <f>IF(E466&lt;&gt;"ОК","",IF(P466&gt;0,ABS(I466)/P466,"нет базы"))</f>
        <v/>
      </c>
      <c r="K466" s="17" t="str">
        <f>IF(E466&lt;&gt;"ОК","",IF(I466&lt;0,"Недостача",IF(I466&gt;0,"Излишек","Совпадает")))</f>
        <v/>
      </c>
      <c r="L466" s="18" t="str">
        <f>IF(E466&lt;&gt;"ОК","",ROUND(SUMIFS('Движения'!$F$6:$F$5005,'Движения'!$B$6:$B$5005,B466,'Движения'!$C$6:$C$5005,"Корректировка остатка",'Движения'!$A$6:$A$5005,"&gt;="&amp;Q466,'Движения'!$A$6:$A$5005,"&lt;"&amp;(Q466+1)),6))</f>
        <v/>
      </c>
      <c r="M466" s="18" t="str">
        <f>IF(E466&lt;&gt;"ОК","",ROUND(I466-L466,6))</f>
        <v/>
      </c>
      <c r="N466" s="15" t="str">
        <f>IF(E466&lt;&gt;"ОК","",IF(AND(I466=0,L466=0),"Корректировка не нужна",IF(M466=0,"Корректировка внесена",IF(L466=0,"Внесите корректировку на "&amp;DAY(Q466)&amp;"."&amp;MONTH(Q466)&amp;"."&amp;YEAR(Q466)&amp;": "&amp;IF(M466&gt;0,"+","")&amp;M466&amp;" "&amp;G466,"Проверьте корректировки: внесено "&amp;L466&amp;", нужно "&amp;I466&amp;" "&amp;G466))))</f>
        <v/>
      </c>
      <c r="O466" s="22" t="str">
        <f>IF(E466&lt;&gt;"ОК","",IF(SUMPRODUCT(MAX(($B$6:$B$1005=B466)*($Q$6:$Q$1005&lt;Q466)*($E$6:$E$1005="ОК")*$Q$6:$Q$1005))&gt;0,SUMPRODUCT(MAX(($B$6:$B$1005=B466)*($Q$6:$Q$1005&lt;Q466)*($E$6:$E$1005="ОК")*$Q$6:$Q$1005))+1,INT('Номенклатура'!$C$2)))</f>
        <v/>
      </c>
      <c r="P466" s="18" t="str">
        <f>IF(E466&lt;&gt;"ОК","",-(SUMIFS('Движения'!$F$6:$F$5005,'Движения'!$B$6:$B$5005,B466,'Движения'!$C$6:$C$5005,"Расход",'Движения'!$A$6:$A$5005,"&gt;="&amp;O466,'Движения'!$A$6:$A$5005,"&lt;"&amp;(Q466+1))+SUMIFS('Движения'!$F$6:$F$5005,'Движения'!$B$6:$B$5005,B466,'Движения'!$C$6:$C$5005,"Списание",'Движения'!$A$6:$A$5005,"&gt;="&amp;O466,'Движения'!$A$6:$A$5005,"&lt;"&amp;(Q466+1))))</f>
        <v/>
      </c>
      <c r="Q466" s="18" t="str">
        <f>IF(ISNUMBER(A466),INT(A466),0)</f>
        <v/>
      </c>
    </row>
    <row r="467" spans="1:17" x14ac:dyDescent="0.25">
      <c r="A467" s="16"/>
      <c r="B467" s="13"/>
      <c r="C467" s="14"/>
      <c r="D467" s="13"/>
      <c r="E467" s="15" t="str">
        <f>IF(COUNTA(A467:D467)=0,"",IF(NOT(ISNUMBER(A467)),"Укажите дату",IF(B467="","Укажите код",IF(NOT(AND(ISTEXT(B467),LEN(B467)&gt;0,LEN(B467)&lt;=30,ISNUMBER(FIND(LEFT(B467,1),"ABCDEFGHIJKLMNOPQRSTUVWXYZ")),SUMPRODUCT((MID(B467,{1,2,3,4,5,6,7,8,9,10,11,12,13,14,15,16,17,18,19,20,21,22,23,24,25,26,27,28,29,30},1)&lt;&gt;"")*ISERROR(FIND(MID(B467,{1,2,3,4,5,6,7,8,9,10,11,12,13,14,15,16,17,18,19,20,21,22,23,24,25,26,27,28,29,30},1),"ABCDEFGHIJKLMNOPQRSTUVWXYZ0123456789-_")))=0,ISERROR(VALUE(B467)))),"Недопустимый код: только латинские буквы A-Z в верхнем регистре, цифры, - и _; начало с буквы, до 30 символов (например MILK-001)",IF(SUMPRODUCT(--EXACT('Номенклатура'!$A$6:$A$205,B467))=0,"Код не найден",IF(SUMPRODUCT(--EXACT('Номенклатура'!$A$6:$A$205,B467))&gt;1,"Код повторяется в номенклатуре",IF(NOT(ISNUMBER(C467)),"Укажите фактическое количество",IF(C467&lt;0,"Факт не может быть меньше нуля",IF(NOT(ISNUMBER('Номенклатура'!$C$2)),"Укажите дату начала учёта",IF(Q467&lt;INT('Номенклатура'!$C$2),"Дата раньше начала учёта","ОК"))))))))))</f>
        <v/>
      </c>
      <c r="F467" s="15" t="str">
        <f>IF(E467&lt;&gt;"ОК","",INDEX('Номенклатура'!$B$6:$B$205,SUMPRODUCT(EXACT('Номенклатура'!$A$6:$A$205,B467)*(ROW('Номенклатура'!$A$6:$A$205)-5)))&amp;"")</f>
        <v/>
      </c>
      <c r="G467" s="17" t="str">
        <f>IF(E467&lt;&gt;"ОК","",INDEX('Номенклатура'!$D$6:$D$205,SUMPRODUCT(EXACT('Номенклатура'!$A$6:$A$205,B467)*(ROW('Номенклатура'!$A$6:$A$205)-5)))&amp;"")</f>
        <v/>
      </c>
      <c r="H467" s="18" t="str">
        <f>IF(E467&lt;&gt;"ОК","",ROUND(N(INDEX('Номенклатура'!$F$6:$F$205,SUMPRODUCT(EXACT('Номенклатура'!$A$6:$A$205,B467)*(ROW('Номенклатура'!$A$6:$A$205)-5))))+SUMIFS('Движения'!$F$6:$F$5005,'Движения'!$B$6:$B$5005,B467,'Движения'!$A$6:$A$5005,"&lt;"&amp;(Q467+1))-SUMIFS('Движения'!$F$6:$F$5005,'Движения'!$B$6:$B$5005,B467,'Движения'!$C$6:$C$5005,"Корректировка остатка",'Движения'!$A$6:$A$5005,"&gt;="&amp;Q467,'Движения'!$A$6:$A$5005,"&lt;"&amp;(Q467+1)),6))</f>
        <v/>
      </c>
      <c r="I467" s="18" t="str">
        <f>IF(E467&lt;&gt;"ОК","",ROUND(C467-H467,6))</f>
        <v/>
      </c>
      <c r="J467" s="21" t="str">
        <f>IF(E467&lt;&gt;"ОК","",IF(P467&gt;0,ABS(I467)/P467,"нет базы"))</f>
        <v/>
      </c>
      <c r="K467" s="17" t="str">
        <f>IF(E467&lt;&gt;"ОК","",IF(I467&lt;0,"Недостача",IF(I467&gt;0,"Излишек","Совпадает")))</f>
        <v/>
      </c>
      <c r="L467" s="18" t="str">
        <f>IF(E467&lt;&gt;"ОК","",ROUND(SUMIFS('Движения'!$F$6:$F$5005,'Движения'!$B$6:$B$5005,B467,'Движения'!$C$6:$C$5005,"Корректировка остатка",'Движения'!$A$6:$A$5005,"&gt;="&amp;Q467,'Движения'!$A$6:$A$5005,"&lt;"&amp;(Q467+1)),6))</f>
        <v/>
      </c>
      <c r="M467" s="18" t="str">
        <f>IF(E467&lt;&gt;"ОК","",ROUND(I467-L467,6))</f>
        <v/>
      </c>
      <c r="N467" s="15" t="str">
        <f>IF(E467&lt;&gt;"ОК","",IF(AND(I467=0,L467=0),"Корректировка не нужна",IF(M467=0,"Корректировка внесена",IF(L467=0,"Внесите корректировку на "&amp;DAY(Q467)&amp;"."&amp;MONTH(Q467)&amp;"."&amp;YEAR(Q467)&amp;": "&amp;IF(M467&gt;0,"+","")&amp;M467&amp;" "&amp;G467,"Проверьте корректировки: внесено "&amp;L467&amp;", нужно "&amp;I467&amp;" "&amp;G467))))</f>
        <v/>
      </c>
      <c r="O467" s="22" t="str">
        <f>IF(E467&lt;&gt;"ОК","",IF(SUMPRODUCT(MAX(($B$6:$B$1005=B467)*($Q$6:$Q$1005&lt;Q467)*($E$6:$E$1005="ОК")*$Q$6:$Q$1005))&gt;0,SUMPRODUCT(MAX(($B$6:$B$1005=B467)*($Q$6:$Q$1005&lt;Q467)*($E$6:$E$1005="ОК")*$Q$6:$Q$1005))+1,INT('Номенклатура'!$C$2)))</f>
        <v/>
      </c>
      <c r="P467" s="18" t="str">
        <f>IF(E467&lt;&gt;"ОК","",-(SUMIFS('Движения'!$F$6:$F$5005,'Движения'!$B$6:$B$5005,B467,'Движения'!$C$6:$C$5005,"Расход",'Движения'!$A$6:$A$5005,"&gt;="&amp;O467,'Движения'!$A$6:$A$5005,"&lt;"&amp;(Q467+1))+SUMIFS('Движения'!$F$6:$F$5005,'Движения'!$B$6:$B$5005,B467,'Движения'!$C$6:$C$5005,"Списание",'Движения'!$A$6:$A$5005,"&gt;="&amp;O467,'Движения'!$A$6:$A$5005,"&lt;"&amp;(Q467+1))))</f>
        <v/>
      </c>
      <c r="Q467" s="18" t="str">
        <f>IF(ISNUMBER(A467),INT(A467),0)</f>
        <v/>
      </c>
    </row>
    <row r="468" spans="1:17" x14ac:dyDescent="0.25">
      <c r="A468" s="16"/>
      <c r="B468" s="13"/>
      <c r="C468" s="14"/>
      <c r="D468" s="13"/>
      <c r="E468" s="15" t="str">
        <f>IF(COUNTA(A468:D468)=0,"",IF(NOT(ISNUMBER(A468)),"Укажите дату",IF(B468="","Укажите код",IF(NOT(AND(ISTEXT(B468),LEN(B468)&gt;0,LEN(B468)&lt;=30,ISNUMBER(FIND(LEFT(B468,1),"ABCDEFGHIJKLMNOPQRSTUVWXYZ")),SUMPRODUCT((MID(B468,{1,2,3,4,5,6,7,8,9,10,11,12,13,14,15,16,17,18,19,20,21,22,23,24,25,26,27,28,29,30},1)&lt;&gt;"")*ISERROR(FIND(MID(B468,{1,2,3,4,5,6,7,8,9,10,11,12,13,14,15,16,17,18,19,20,21,22,23,24,25,26,27,28,29,30},1),"ABCDEFGHIJKLMNOPQRSTUVWXYZ0123456789-_")))=0,ISERROR(VALUE(B468)))),"Недопустимый код: только латинские буквы A-Z в верхнем регистре, цифры, - и _; начало с буквы, до 30 символов (например MILK-001)",IF(SUMPRODUCT(--EXACT('Номенклатура'!$A$6:$A$205,B468))=0,"Код не найден",IF(SUMPRODUCT(--EXACT('Номенклатура'!$A$6:$A$205,B468))&gt;1,"Код повторяется в номенклатуре",IF(NOT(ISNUMBER(C468)),"Укажите фактическое количество",IF(C468&lt;0,"Факт не может быть меньше нуля",IF(NOT(ISNUMBER('Номенклатура'!$C$2)),"Укажите дату начала учёта",IF(Q468&lt;INT('Номенклатура'!$C$2),"Дата раньше начала учёта","ОК"))))))))))</f>
        <v/>
      </c>
      <c r="F468" s="15" t="str">
        <f>IF(E468&lt;&gt;"ОК","",INDEX('Номенклатура'!$B$6:$B$205,SUMPRODUCT(EXACT('Номенклатура'!$A$6:$A$205,B468)*(ROW('Номенклатура'!$A$6:$A$205)-5)))&amp;"")</f>
        <v/>
      </c>
      <c r="G468" s="17" t="str">
        <f>IF(E468&lt;&gt;"ОК","",INDEX('Номенклатура'!$D$6:$D$205,SUMPRODUCT(EXACT('Номенклатура'!$A$6:$A$205,B468)*(ROW('Номенклатура'!$A$6:$A$205)-5)))&amp;"")</f>
        <v/>
      </c>
      <c r="H468" s="18" t="str">
        <f>IF(E468&lt;&gt;"ОК","",ROUND(N(INDEX('Номенклатура'!$F$6:$F$205,SUMPRODUCT(EXACT('Номенклатура'!$A$6:$A$205,B468)*(ROW('Номенклатура'!$A$6:$A$205)-5))))+SUMIFS('Движения'!$F$6:$F$5005,'Движения'!$B$6:$B$5005,B468,'Движения'!$A$6:$A$5005,"&lt;"&amp;(Q468+1))-SUMIFS('Движения'!$F$6:$F$5005,'Движения'!$B$6:$B$5005,B468,'Движения'!$C$6:$C$5005,"Корректировка остатка",'Движения'!$A$6:$A$5005,"&gt;="&amp;Q468,'Движения'!$A$6:$A$5005,"&lt;"&amp;(Q468+1)),6))</f>
        <v/>
      </c>
      <c r="I468" s="18" t="str">
        <f>IF(E468&lt;&gt;"ОК","",ROUND(C468-H468,6))</f>
        <v/>
      </c>
      <c r="J468" s="21" t="str">
        <f>IF(E468&lt;&gt;"ОК","",IF(P468&gt;0,ABS(I468)/P468,"нет базы"))</f>
        <v/>
      </c>
      <c r="K468" s="17" t="str">
        <f>IF(E468&lt;&gt;"ОК","",IF(I468&lt;0,"Недостача",IF(I468&gt;0,"Излишек","Совпадает")))</f>
        <v/>
      </c>
      <c r="L468" s="18" t="str">
        <f>IF(E468&lt;&gt;"ОК","",ROUND(SUMIFS('Движения'!$F$6:$F$5005,'Движения'!$B$6:$B$5005,B468,'Движения'!$C$6:$C$5005,"Корректировка остатка",'Движения'!$A$6:$A$5005,"&gt;="&amp;Q468,'Движения'!$A$6:$A$5005,"&lt;"&amp;(Q468+1)),6))</f>
        <v/>
      </c>
      <c r="M468" s="18" t="str">
        <f>IF(E468&lt;&gt;"ОК","",ROUND(I468-L468,6))</f>
        <v/>
      </c>
      <c r="N468" s="15" t="str">
        <f>IF(E468&lt;&gt;"ОК","",IF(AND(I468=0,L468=0),"Корректировка не нужна",IF(M468=0,"Корректировка внесена",IF(L468=0,"Внесите корректировку на "&amp;DAY(Q468)&amp;"."&amp;MONTH(Q468)&amp;"."&amp;YEAR(Q468)&amp;": "&amp;IF(M468&gt;0,"+","")&amp;M468&amp;" "&amp;G468,"Проверьте корректировки: внесено "&amp;L468&amp;", нужно "&amp;I468&amp;" "&amp;G468))))</f>
        <v/>
      </c>
      <c r="O468" s="22" t="str">
        <f>IF(E468&lt;&gt;"ОК","",IF(SUMPRODUCT(MAX(($B$6:$B$1005=B468)*($Q$6:$Q$1005&lt;Q468)*($E$6:$E$1005="ОК")*$Q$6:$Q$1005))&gt;0,SUMPRODUCT(MAX(($B$6:$B$1005=B468)*($Q$6:$Q$1005&lt;Q468)*($E$6:$E$1005="ОК")*$Q$6:$Q$1005))+1,INT('Номенклатура'!$C$2)))</f>
        <v/>
      </c>
      <c r="P468" s="18" t="str">
        <f>IF(E468&lt;&gt;"ОК","",-(SUMIFS('Движения'!$F$6:$F$5005,'Движения'!$B$6:$B$5005,B468,'Движения'!$C$6:$C$5005,"Расход",'Движения'!$A$6:$A$5005,"&gt;="&amp;O468,'Движения'!$A$6:$A$5005,"&lt;"&amp;(Q468+1))+SUMIFS('Движения'!$F$6:$F$5005,'Движения'!$B$6:$B$5005,B468,'Движения'!$C$6:$C$5005,"Списание",'Движения'!$A$6:$A$5005,"&gt;="&amp;O468,'Движения'!$A$6:$A$5005,"&lt;"&amp;(Q468+1))))</f>
        <v/>
      </c>
      <c r="Q468" s="18" t="str">
        <f>IF(ISNUMBER(A468),INT(A468),0)</f>
        <v/>
      </c>
    </row>
    <row r="469" spans="1:17" x14ac:dyDescent="0.25">
      <c r="A469" s="16"/>
      <c r="B469" s="13"/>
      <c r="C469" s="14"/>
      <c r="D469" s="13"/>
      <c r="E469" s="15" t="str">
        <f>IF(COUNTA(A469:D469)=0,"",IF(NOT(ISNUMBER(A469)),"Укажите дату",IF(B469="","Укажите код",IF(NOT(AND(ISTEXT(B469),LEN(B469)&gt;0,LEN(B469)&lt;=30,ISNUMBER(FIND(LEFT(B469,1),"ABCDEFGHIJKLMNOPQRSTUVWXYZ")),SUMPRODUCT((MID(B469,{1,2,3,4,5,6,7,8,9,10,11,12,13,14,15,16,17,18,19,20,21,22,23,24,25,26,27,28,29,30},1)&lt;&gt;"")*ISERROR(FIND(MID(B469,{1,2,3,4,5,6,7,8,9,10,11,12,13,14,15,16,17,18,19,20,21,22,23,24,25,26,27,28,29,30},1),"ABCDEFGHIJKLMNOPQRSTUVWXYZ0123456789-_")))=0,ISERROR(VALUE(B469)))),"Недопустимый код: только латинские буквы A-Z в верхнем регистре, цифры, - и _; начало с буквы, до 30 символов (например MILK-001)",IF(SUMPRODUCT(--EXACT('Номенклатура'!$A$6:$A$205,B469))=0,"Код не найден",IF(SUMPRODUCT(--EXACT('Номенклатура'!$A$6:$A$205,B469))&gt;1,"Код повторяется в номенклатуре",IF(NOT(ISNUMBER(C469)),"Укажите фактическое количество",IF(C469&lt;0,"Факт не может быть меньше нуля",IF(NOT(ISNUMBER('Номенклатура'!$C$2)),"Укажите дату начала учёта",IF(Q469&lt;INT('Номенклатура'!$C$2),"Дата раньше начала учёта","ОК"))))))))))</f>
        <v/>
      </c>
      <c r="F469" s="15" t="str">
        <f>IF(E469&lt;&gt;"ОК","",INDEX('Номенклатура'!$B$6:$B$205,SUMPRODUCT(EXACT('Номенклатура'!$A$6:$A$205,B469)*(ROW('Номенклатура'!$A$6:$A$205)-5)))&amp;"")</f>
        <v/>
      </c>
      <c r="G469" s="17" t="str">
        <f>IF(E469&lt;&gt;"ОК","",INDEX('Номенклатура'!$D$6:$D$205,SUMPRODUCT(EXACT('Номенклатура'!$A$6:$A$205,B469)*(ROW('Номенклатура'!$A$6:$A$205)-5)))&amp;"")</f>
        <v/>
      </c>
      <c r="H469" s="18" t="str">
        <f>IF(E469&lt;&gt;"ОК","",ROUND(N(INDEX('Номенклатура'!$F$6:$F$205,SUMPRODUCT(EXACT('Номенклатура'!$A$6:$A$205,B469)*(ROW('Номенклатура'!$A$6:$A$205)-5))))+SUMIFS('Движения'!$F$6:$F$5005,'Движения'!$B$6:$B$5005,B469,'Движения'!$A$6:$A$5005,"&lt;"&amp;(Q469+1))-SUMIFS('Движения'!$F$6:$F$5005,'Движения'!$B$6:$B$5005,B469,'Движения'!$C$6:$C$5005,"Корректировка остатка",'Движения'!$A$6:$A$5005,"&gt;="&amp;Q469,'Движения'!$A$6:$A$5005,"&lt;"&amp;(Q469+1)),6))</f>
        <v/>
      </c>
      <c r="I469" s="18" t="str">
        <f>IF(E469&lt;&gt;"ОК","",ROUND(C469-H469,6))</f>
        <v/>
      </c>
      <c r="J469" s="21" t="str">
        <f>IF(E469&lt;&gt;"ОК","",IF(P469&gt;0,ABS(I469)/P469,"нет базы"))</f>
        <v/>
      </c>
      <c r="K469" s="17" t="str">
        <f>IF(E469&lt;&gt;"ОК","",IF(I469&lt;0,"Недостача",IF(I469&gt;0,"Излишек","Совпадает")))</f>
        <v/>
      </c>
      <c r="L469" s="18" t="str">
        <f>IF(E469&lt;&gt;"ОК","",ROUND(SUMIFS('Движения'!$F$6:$F$5005,'Движения'!$B$6:$B$5005,B469,'Движения'!$C$6:$C$5005,"Корректировка остатка",'Движения'!$A$6:$A$5005,"&gt;="&amp;Q469,'Движения'!$A$6:$A$5005,"&lt;"&amp;(Q469+1)),6))</f>
        <v/>
      </c>
      <c r="M469" s="18" t="str">
        <f>IF(E469&lt;&gt;"ОК","",ROUND(I469-L469,6))</f>
        <v/>
      </c>
      <c r="N469" s="15" t="str">
        <f>IF(E469&lt;&gt;"ОК","",IF(AND(I469=0,L469=0),"Корректировка не нужна",IF(M469=0,"Корректировка внесена",IF(L469=0,"Внесите корректировку на "&amp;DAY(Q469)&amp;"."&amp;MONTH(Q469)&amp;"."&amp;YEAR(Q469)&amp;": "&amp;IF(M469&gt;0,"+","")&amp;M469&amp;" "&amp;G469,"Проверьте корректировки: внесено "&amp;L469&amp;", нужно "&amp;I469&amp;" "&amp;G469))))</f>
        <v/>
      </c>
      <c r="O469" s="22" t="str">
        <f>IF(E469&lt;&gt;"ОК","",IF(SUMPRODUCT(MAX(($B$6:$B$1005=B469)*($Q$6:$Q$1005&lt;Q469)*($E$6:$E$1005="ОК")*$Q$6:$Q$1005))&gt;0,SUMPRODUCT(MAX(($B$6:$B$1005=B469)*($Q$6:$Q$1005&lt;Q469)*($E$6:$E$1005="ОК")*$Q$6:$Q$1005))+1,INT('Номенклатура'!$C$2)))</f>
        <v/>
      </c>
      <c r="P469" s="18" t="str">
        <f>IF(E469&lt;&gt;"ОК","",-(SUMIFS('Движения'!$F$6:$F$5005,'Движения'!$B$6:$B$5005,B469,'Движения'!$C$6:$C$5005,"Расход",'Движения'!$A$6:$A$5005,"&gt;="&amp;O469,'Движения'!$A$6:$A$5005,"&lt;"&amp;(Q469+1))+SUMIFS('Движения'!$F$6:$F$5005,'Движения'!$B$6:$B$5005,B469,'Движения'!$C$6:$C$5005,"Списание",'Движения'!$A$6:$A$5005,"&gt;="&amp;O469,'Движения'!$A$6:$A$5005,"&lt;"&amp;(Q469+1))))</f>
        <v/>
      </c>
      <c r="Q469" s="18" t="str">
        <f>IF(ISNUMBER(A469),INT(A469),0)</f>
        <v/>
      </c>
    </row>
    <row r="470" spans="1:17" x14ac:dyDescent="0.25">
      <c r="A470" s="16"/>
      <c r="B470" s="13"/>
      <c r="C470" s="14"/>
      <c r="D470" s="13"/>
      <c r="E470" s="15" t="str">
        <f>IF(COUNTA(A470:D470)=0,"",IF(NOT(ISNUMBER(A470)),"Укажите дату",IF(B470="","Укажите код",IF(NOT(AND(ISTEXT(B470),LEN(B470)&gt;0,LEN(B470)&lt;=30,ISNUMBER(FIND(LEFT(B470,1),"ABCDEFGHIJKLMNOPQRSTUVWXYZ")),SUMPRODUCT((MID(B470,{1,2,3,4,5,6,7,8,9,10,11,12,13,14,15,16,17,18,19,20,21,22,23,24,25,26,27,28,29,30},1)&lt;&gt;"")*ISERROR(FIND(MID(B470,{1,2,3,4,5,6,7,8,9,10,11,12,13,14,15,16,17,18,19,20,21,22,23,24,25,26,27,28,29,30},1),"ABCDEFGHIJKLMNOPQRSTUVWXYZ0123456789-_")))=0,ISERROR(VALUE(B470)))),"Недопустимый код: только латинские буквы A-Z в верхнем регистре, цифры, - и _; начало с буквы, до 30 символов (например MILK-001)",IF(SUMPRODUCT(--EXACT('Номенклатура'!$A$6:$A$205,B470))=0,"Код не найден",IF(SUMPRODUCT(--EXACT('Номенклатура'!$A$6:$A$205,B470))&gt;1,"Код повторяется в номенклатуре",IF(NOT(ISNUMBER(C470)),"Укажите фактическое количество",IF(C470&lt;0,"Факт не может быть меньше нуля",IF(NOT(ISNUMBER('Номенклатура'!$C$2)),"Укажите дату начала учёта",IF(Q470&lt;INT('Номенклатура'!$C$2),"Дата раньше начала учёта","ОК"))))))))))</f>
        <v/>
      </c>
      <c r="F470" s="15" t="str">
        <f>IF(E470&lt;&gt;"ОК","",INDEX('Номенклатура'!$B$6:$B$205,SUMPRODUCT(EXACT('Номенклатура'!$A$6:$A$205,B470)*(ROW('Номенклатура'!$A$6:$A$205)-5)))&amp;"")</f>
        <v/>
      </c>
      <c r="G470" s="17" t="str">
        <f>IF(E470&lt;&gt;"ОК","",INDEX('Номенклатура'!$D$6:$D$205,SUMPRODUCT(EXACT('Номенклатура'!$A$6:$A$205,B470)*(ROW('Номенклатура'!$A$6:$A$205)-5)))&amp;"")</f>
        <v/>
      </c>
      <c r="H470" s="18" t="str">
        <f>IF(E470&lt;&gt;"ОК","",ROUND(N(INDEX('Номенклатура'!$F$6:$F$205,SUMPRODUCT(EXACT('Номенклатура'!$A$6:$A$205,B470)*(ROW('Номенклатура'!$A$6:$A$205)-5))))+SUMIFS('Движения'!$F$6:$F$5005,'Движения'!$B$6:$B$5005,B470,'Движения'!$A$6:$A$5005,"&lt;"&amp;(Q470+1))-SUMIFS('Движения'!$F$6:$F$5005,'Движения'!$B$6:$B$5005,B470,'Движения'!$C$6:$C$5005,"Корректировка остатка",'Движения'!$A$6:$A$5005,"&gt;="&amp;Q470,'Движения'!$A$6:$A$5005,"&lt;"&amp;(Q470+1)),6))</f>
        <v/>
      </c>
      <c r="I470" s="18" t="str">
        <f>IF(E470&lt;&gt;"ОК","",ROUND(C470-H470,6))</f>
        <v/>
      </c>
      <c r="J470" s="21" t="str">
        <f>IF(E470&lt;&gt;"ОК","",IF(P470&gt;0,ABS(I470)/P470,"нет базы"))</f>
        <v/>
      </c>
      <c r="K470" s="17" t="str">
        <f>IF(E470&lt;&gt;"ОК","",IF(I470&lt;0,"Недостача",IF(I470&gt;0,"Излишек","Совпадает")))</f>
        <v/>
      </c>
      <c r="L470" s="18" t="str">
        <f>IF(E470&lt;&gt;"ОК","",ROUND(SUMIFS('Движения'!$F$6:$F$5005,'Движения'!$B$6:$B$5005,B470,'Движения'!$C$6:$C$5005,"Корректировка остатка",'Движения'!$A$6:$A$5005,"&gt;="&amp;Q470,'Движения'!$A$6:$A$5005,"&lt;"&amp;(Q470+1)),6))</f>
        <v/>
      </c>
      <c r="M470" s="18" t="str">
        <f>IF(E470&lt;&gt;"ОК","",ROUND(I470-L470,6))</f>
        <v/>
      </c>
      <c r="N470" s="15" t="str">
        <f>IF(E470&lt;&gt;"ОК","",IF(AND(I470=0,L470=0),"Корректировка не нужна",IF(M470=0,"Корректировка внесена",IF(L470=0,"Внесите корректировку на "&amp;DAY(Q470)&amp;"."&amp;MONTH(Q470)&amp;"."&amp;YEAR(Q470)&amp;": "&amp;IF(M470&gt;0,"+","")&amp;M470&amp;" "&amp;G470,"Проверьте корректировки: внесено "&amp;L470&amp;", нужно "&amp;I470&amp;" "&amp;G470))))</f>
        <v/>
      </c>
      <c r="O470" s="22" t="str">
        <f>IF(E470&lt;&gt;"ОК","",IF(SUMPRODUCT(MAX(($B$6:$B$1005=B470)*($Q$6:$Q$1005&lt;Q470)*($E$6:$E$1005="ОК")*$Q$6:$Q$1005))&gt;0,SUMPRODUCT(MAX(($B$6:$B$1005=B470)*($Q$6:$Q$1005&lt;Q470)*($E$6:$E$1005="ОК")*$Q$6:$Q$1005))+1,INT('Номенклатура'!$C$2)))</f>
        <v/>
      </c>
      <c r="P470" s="18" t="str">
        <f>IF(E470&lt;&gt;"ОК","",-(SUMIFS('Движения'!$F$6:$F$5005,'Движения'!$B$6:$B$5005,B470,'Движения'!$C$6:$C$5005,"Расход",'Движения'!$A$6:$A$5005,"&gt;="&amp;O470,'Движения'!$A$6:$A$5005,"&lt;"&amp;(Q470+1))+SUMIFS('Движения'!$F$6:$F$5005,'Движения'!$B$6:$B$5005,B470,'Движения'!$C$6:$C$5005,"Списание",'Движения'!$A$6:$A$5005,"&gt;="&amp;O470,'Движения'!$A$6:$A$5005,"&lt;"&amp;(Q470+1))))</f>
        <v/>
      </c>
      <c r="Q470" s="18" t="str">
        <f>IF(ISNUMBER(A470),INT(A470),0)</f>
        <v/>
      </c>
    </row>
    <row r="471" spans="1:17" x14ac:dyDescent="0.25">
      <c r="A471" s="16"/>
      <c r="B471" s="13"/>
      <c r="C471" s="14"/>
      <c r="D471" s="13"/>
      <c r="E471" s="15" t="str">
        <f>IF(COUNTA(A471:D471)=0,"",IF(NOT(ISNUMBER(A471)),"Укажите дату",IF(B471="","Укажите код",IF(NOT(AND(ISTEXT(B471),LEN(B471)&gt;0,LEN(B471)&lt;=30,ISNUMBER(FIND(LEFT(B471,1),"ABCDEFGHIJKLMNOPQRSTUVWXYZ")),SUMPRODUCT((MID(B471,{1,2,3,4,5,6,7,8,9,10,11,12,13,14,15,16,17,18,19,20,21,22,23,24,25,26,27,28,29,30},1)&lt;&gt;"")*ISERROR(FIND(MID(B471,{1,2,3,4,5,6,7,8,9,10,11,12,13,14,15,16,17,18,19,20,21,22,23,24,25,26,27,28,29,30},1),"ABCDEFGHIJKLMNOPQRSTUVWXYZ0123456789-_")))=0,ISERROR(VALUE(B471)))),"Недопустимый код: только латинские буквы A-Z в верхнем регистре, цифры, - и _; начало с буквы, до 30 символов (например MILK-001)",IF(SUMPRODUCT(--EXACT('Номенклатура'!$A$6:$A$205,B471))=0,"Код не найден",IF(SUMPRODUCT(--EXACT('Номенклатура'!$A$6:$A$205,B471))&gt;1,"Код повторяется в номенклатуре",IF(NOT(ISNUMBER(C471)),"Укажите фактическое количество",IF(C471&lt;0,"Факт не может быть меньше нуля",IF(NOT(ISNUMBER('Номенклатура'!$C$2)),"Укажите дату начала учёта",IF(Q471&lt;INT('Номенклатура'!$C$2),"Дата раньше начала учёта","ОК"))))))))))</f>
        <v/>
      </c>
      <c r="F471" s="15" t="str">
        <f>IF(E471&lt;&gt;"ОК","",INDEX('Номенклатура'!$B$6:$B$205,SUMPRODUCT(EXACT('Номенклатура'!$A$6:$A$205,B471)*(ROW('Номенклатура'!$A$6:$A$205)-5)))&amp;"")</f>
        <v/>
      </c>
      <c r="G471" s="17" t="str">
        <f>IF(E471&lt;&gt;"ОК","",INDEX('Номенклатура'!$D$6:$D$205,SUMPRODUCT(EXACT('Номенклатура'!$A$6:$A$205,B471)*(ROW('Номенклатура'!$A$6:$A$205)-5)))&amp;"")</f>
        <v/>
      </c>
      <c r="H471" s="18" t="str">
        <f>IF(E471&lt;&gt;"ОК","",ROUND(N(INDEX('Номенклатура'!$F$6:$F$205,SUMPRODUCT(EXACT('Номенклатура'!$A$6:$A$205,B471)*(ROW('Номенклатура'!$A$6:$A$205)-5))))+SUMIFS('Движения'!$F$6:$F$5005,'Движения'!$B$6:$B$5005,B471,'Движения'!$A$6:$A$5005,"&lt;"&amp;(Q471+1))-SUMIFS('Движения'!$F$6:$F$5005,'Движения'!$B$6:$B$5005,B471,'Движения'!$C$6:$C$5005,"Корректировка остатка",'Движения'!$A$6:$A$5005,"&gt;="&amp;Q471,'Движения'!$A$6:$A$5005,"&lt;"&amp;(Q471+1)),6))</f>
        <v/>
      </c>
      <c r="I471" s="18" t="str">
        <f>IF(E471&lt;&gt;"ОК","",ROUND(C471-H471,6))</f>
        <v/>
      </c>
      <c r="J471" s="21" t="str">
        <f>IF(E471&lt;&gt;"ОК","",IF(P471&gt;0,ABS(I471)/P471,"нет базы"))</f>
        <v/>
      </c>
      <c r="K471" s="17" t="str">
        <f>IF(E471&lt;&gt;"ОК","",IF(I471&lt;0,"Недостача",IF(I471&gt;0,"Излишек","Совпадает")))</f>
        <v/>
      </c>
      <c r="L471" s="18" t="str">
        <f>IF(E471&lt;&gt;"ОК","",ROUND(SUMIFS('Движения'!$F$6:$F$5005,'Движения'!$B$6:$B$5005,B471,'Движения'!$C$6:$C$5005,"Корректировка остатка",'Движения'!$A$6:$A$5005,"&gt;="&amp;Q471,'Движения'!$A$6:$A$5005,"&lt;"&amp;(Q471+1)),6))</f>
        <v/>
      </c>
      <c r="M471" s="18" t="str">
        <f>IF(E471&lt;&gt;"ОК","",ROUND(I471-L471,6))</f>
        <v/>
      </c>
      <c r="N471" s="15" t="str">
        <f>IF(E471&lt;&gt;"ОК","",IF(AND(I471=0,L471=0),"Корректировка не нужна",IF(M471=0,"Корректировка внесена",IF(L471=0,"Внесите корректировку на "&amp;DAY(Q471)&amp;"."&amp;MONTH(Q471)&amp;"."&amp;YEAR(Q471)&amp;": "&amp;IF(M471&gt;0,"+","")&amp;M471&amp;" "&amp;G471,"Проверьте корректировки: внесено "&amp;L471&amp;", нужно "&amp;I471&amp;" "&amp;G471))))</f>
        <v/>
      </c>
      <c r="O471" s="22" t="str">
        <f>IF(E471&lt;&gt;"ОК","",IF(SUMPRODUCT(MAX(($B$6:$B$1005=B471)*($Q$6:$Q$1005&lt;Q471)*($E$6:$E$1005="ОК")*$Q$6:$Q$1005))&gt;0,SUMPRODUCT(MAX(($B$6:$B$1005=B471)*($Q$6:$Q$1005&lt;Q471)*($E$6:$E$1005="ОК")*$Q$6:$Q$1005))+1,INT('Номенклатура'!$C$2)))</f>
        <v/>
      </c>
      <c r="P471" s="18" t="str">
        <f>IF(E471&lt;&gt;"ОК","",-(SUMIFS('Движения'!$F$6:$F$5005,'Движения'!$B$6:$B$5005,B471,'Движения'!$C$6:$C$5005,"Расход",'Движения'!$A$6:$A$5005,"&gt;="&amp;O471,'Движения'!$A$6:$A$5005,"&lt;"&amp;(Q471+1))+SUMIFS('Движения'!$F$6:$F$5005,'Движения'!$B$6:$B$5005,B471,'Движения'!$C$6:$C$5005,"Списание",'Движения'!$A$6:$A$5005,"&gt;="&amp;O471,'Движения'!$A$6:$A$5005,"&lt;"&amp;(Q471+1))))</f>
        <v/>
      </c>
      <c r="Q471" s="18" t="str">
        <f>IF(ISNUMBER(A471),INT(A471),0)</f>
        <v/>
      </c>
    </row>
    <row r="472" spans="1:17" x14ac:dyDescent="0.25">
      <c r="A472" s="16"/>
      <c r="B472" s="13"/>
      <c r="C472" s="14"/>
      <c r="D472" s="13"/>
      <c r="E472" s="15" t="str">
        <f>IF(COUNTA(A472:D472)=0,"",IF(NOT(ISNUMBER(A472)),"Укажите дату",IF(B472="","Укажите код",IF(NOT(AND(ISTEXT(B472),LEN(B472)&gt;0,LEN(B472)&lt;=30,ISNUMBER(FIND(LEFT(B472,1),"ABCDEFGHIJKLMNOPQRSTUVWXYZ")),SUMPRODUCT((MID(B472,{1,2,3,4,5,6,7,8,9,10,11,12,13,14,15,16,17,18,19,20,21,22,23,24,25,26,27,28,29,30},1)&lt;&gt;"")*ISERROR(FIND(MID(B472,{1,2,3,4,5,6,7,8,9,10,11,12,13,14,15,16,17,18,19,20,21,22,23,24,25,26,27,28,29,30},1),"ABCDEFGHIJKLMNOPQRSTUVWXYZ0123456789-_")))=0,ISERROR(VALUE(B472)))),"Недопустимый код: только латинские буквы A-Z в верхнем регистре, цифры, - и _; начало с буквы, до 30 символов (например MILK-001)",IF(SUMPRODUCT(--EXACT('Номенклатура'!$A$6:$A$205,B472))=0,"Код не найден",IF(SUMPRODUCT(--EXACT('Номенклатура'!$A$6:$A$205,B472))&gt;1,"Код повторяется в номенклатуре",IF(NOT(ISNUMBER(C472)),"Укажите фактическое количество",IF(C472&lt;0,"Факт не может быть меньше нуля",IF(NOT(ISNUMBER('Номенклатура'!$C$2)),"Укажите дату начала учёта",IF(Q472&lt;INT('Номенклатура'!$C$2),"Дата раньше начала учёта","ОК"))))))))))</f>
        <v/>
      </c>
      <c r="F472" s="15" t="str">
        <f>IF(E472&lt;&gt;"ОК","",INDEX('Номенклатура'!$B$6:$B$205,SUMPRODUCT(EXACT('Номенклатура'!$A$6:$A$205,B472)*(ROW('Номенклатура'!$A$6:$A$205)-5)))&amp;"")</f>
        <v/>
      </c>
      <c r="G472" s="17" t="str">
        <f>IF(E472&lt;&gt;"ОК","",INDEX('Номенклатура'!$D$6:$D$205,SUMPRODUCT(EXACT('Номенклатура'!$A$6:$A$205,B472)*(ROW('Номенклатура'!$A$6:$A$205)-5)))&amp;"")</f>
        <v/>
      </c>
      <c r="H472" s="18" t="str">
        <f>IF(E472&lt;&gt;"ОК","",ROUND(N(INDEX('Номенклатура'!$F$6:$F$205,SUMPRODUCT(EXACT('Номенклатура'!$A$6:$A$205,B472)*(ROW('Номенклатура'!$A$6:$A$205)-5))))+SUMIFS('Движения'!$F$6:$F$5005,'Движения'!$B$6:$B$5005,B472,'Движения'!$A$6:$A$5005,"&lt;"&amp;(Q472+1))-SUMIFS('Движения'!$F$6:$F$5005,'Движения'!$B$6:$B$5005,B472,'Движения'!$C$6:$C$5005,"Корректировка остатка",'Движения'!$A$6:$A$5005,"&gt;="&amp;Q472,'Движения'!$A$6:$A$5005,"&lt;"&amp;(Q472+1)),6))</f>
        <v/>
      </c>
      <c r="I472" s="18" t="str">
        <f>IF(E472&lt;&gt;"ОК","",ROUND(C472-H472,6))</f>
        <v/>
      </c>
      <c r="J472" s="21" t="str">
        <f>IF(E472&lt;&gt;"ОК","",IF(P472&gt;0,ABS(I472)/P472,"нет базы"))</f>
        <v/>
      </c>
      <c r="K472" s="17" t="str">
        <f>IF(E472&lt;&gt;"ОК","",IF(I472&lt;0,"Недостача",IF(I472&gt;0,"Излишек","Совпадает")))</f>
        <v/>
      </c>
      <c r="L472" s="18" t="str">
        <f>IF(E472&lt;&gt;"ОК","",ROUND(SUMIFS('Движения'!$F$6:$F$5005,'Движения'!$B$6:$B$5005,B472,'Движения'!$C$6:$C$5005,"Корректировка остатка",'Движения'!$A$6:$A$5005,"&gt;="&amp;Q472,'Движения'!$A$6:$A$5005,"&lt;"&amp;(Q472+1)),6))</f>
        <v/>
      </c>
      <c r="M472" s="18" t="str">
        <f>IF(E472&lt;&gt;"ОК","",ROUND(I472-L472,6))</f>
        <v/>
      </c>
      <c r="N472" s="15" t="str">
        <f>IF(E472&lt;&gt;"ОК","",IF(AND(I472=0,L472=0),"Корректировка не нужна",IF(M472=0,"Корректировка внесена",IF(L472=0,"Внесите корректировку на "&amp;DAY(Q472)&amp;"."&amp;MONTH(Q472)&amp;"."&amp;YEAR(Q472)&amp;": "&amp;IF(M472&gt;0,"+","")&amp;M472&amp;" "&amp;G472,"Проверьте корректировки: внесено "&amp;L472&amp;", нужно "&amp;I472&amp;" "&amp;G472))))</f>
        <v/>
      </c>
      <c r="O472" s="22" t="str">
        <f>IF(E472&lt;&gt;"ОК","",IF(SUMPRODUCT(MAX(($B$6:$B$1005=B472)*($Q$6:$Q$1005&lt;Q472)*($E$6:$E$1005="ОК")*$Q$6:$Q$1005))&gt;0,SUMPRODUCT(MAX(($B$6:$B$1005=B472)*($Q$6:$Q$1005&lt;Q472)*($E$6:$E$1005="ОК")*$Q$6:$Q$1005))+1,INT('Номенклатура'!$C$2)))</f>
        <v/>
      </c>
      <c r="P472" s="18" t="str">
        <f>IF(E472&lt;&gt;"ОК","",-(SUMIFS('Движения'!$F$6:$F$5005,'Движения'!$B$6:$B$5005,B472,'Движения'!$C$6:$C$5005,"Расход",'Движения'!$A$6:$A$5005,"&gt;="&amp;O472,'Движения'!$A$6:$A$5005,"&lt;"&amp;(Q472+1))+SUMIFS('Движения'!$F$6:$F$5005,'Движения'!$B$6:$B$5005,B472,'Движения'!$C$6:$C$5005,"Списание",'Движения'!$A$6:$A$5005,"&gt;="&amp;O472,'Движения'!$A$6:$A$5005,"&lt;"&amp;(Q472+1))))</f>
        <v/>
      </c>
      <c r="Q472" s="18" t="str">
        <f>IF(ISNUMBER(A472),INT(A472),0)</f>
        <v/>
      </c>
    </row>
    <row r="473" spans="1:17" x14ac:dyDescent="0.25">
      <c r="A473" s="16"/>
      <c r="B473" s="13"/>
      <c r="C473" s="14"/>
      <c r="D473" s="13"/>
      <c r="E473" s="15" t="str">
        <f>IF(COUNTA(A473:D473)=0,"",IF(NOT(ISNUMBER(A473)),"Укажите дату",IF(B473="","Укажите код",IF(NOT(AND(ISTEXT(B473),LEN(B473)&gt;0,LEN(B473)&lt;=30,ISNUMBER(FIND(LEFT(B473,1),"ABCDEFGHIJKLMNOPQRSTUVWXYZ")),SUMPRODUCT((MID(B473,{1,2,3,4,5,6,7,8,9,10,11,12,13,14,15,16,17,18,19,20,21,22,23,24,25,26,27,28,29,30},1)&lt;&gt;"")*ISERROR(FIND(MID(B473,{1,2,3,4,5,6,7,8,9,10,11,12,13,14,15,16,17,18,19,20,21,22,23,24,25,26,27,28,29,30},1),"ABCDEFGHIJKLMNOPQRSTUVWXYZ0123456789-_")))=0,ISERROR(VALUE(B473)))),"Недопустимый код: только латинские буквы A-Z в верхнем регистре, цифры, - и _; начало с буквы, до 30 символов (например MILK-001)",IF(SUMPRODUCT(--EXACT('Номенклатура'!$A$6:$A$205,B473))=0,"Код не найден",IF(SUMPRODUCT(--EXACT('Номенклатура'!$A$6:$A$205,B473))&gt;1,"Код повторяется в номенклатуре",IF(NOT(ISNUMBER(C473)),"Укажите фактическое количество",IF(C473&lt;0,"Факт не может быть меньше нуля",IF(NOT(ISNUMBER('Номенклатура'!$C$2)),"Укажите дату начала учёта",IF(Q473&lt;INT('Номенклатура'!$C$2),"Дата раньше начала учёта","ОК"))))))))))</f>
        <v/>
      </c>
      <c r="F473" s="15" t="str">
        <f>IF(E473&lt;&gt;"ОК","",INDEX('Номенклатура'!$B$6:$B$205,SUMPRODUCT(EXACT('Номенклатура'!$A$6:$A$205,B473)*(ROW('Номенклатура'!$A$6:$A$205)-5)))&amp;"")</f>
        <v/>
      </c>
      <c r="G473" s="17" t="str">
        <f>IF(E473&lt;&gt;"ОК","",INDEX('Номенклатура'!$D$6:$D$205,SUMPRODUCT(EXACT('Номенклатура'!$A$6:$A$205,B473)*(ROW('Номенклатура'!$A$6:$A$205)-5)))&amp;"")</f>
        <v/>
      </c>
      <c r="H473" s="18" t="str">
        <f>IF(E473&lt;&gt;"ОК","",ROUND(N(INDEX('Номенклатура'!$F$6:$F$205,SUMPRODUCT(EXACT('Номенклатура'!$A$6:$A$205,B473)*(ROW('Номенклатура'!$A$6:$A$205)-5))))+SUMIFS('Движения'!$F$6:$F$5005,'Движения'!$B$6:$B$5005,B473,'Движения'!$A$6:$A$5005,"&lt;"&amp;(Q473+1))-SUMIFS('Движения'!$F$6:$F$5005,'Движения'!$B$6:$B$5005,B473,'Движения'!$C$6:$C$5005,"Корректировка остатка",'Движения'!$A$6:$A$5005,"&gt;="&amp;Q473,'Движения'!$A$6:$A$5005,"&lt;"&amp;(Q473+1)),6))</f>
        <v/>
      </c>
      <c r="I473" s="18" t="str">
        <f>IF(E473&lt;&gt;"ОК","",ROUND(C473-H473,6))</f>
        <v/>
      </c>
      <c r="J473" s="21" t="str">
        <f>IF(E473&lt;&gt;"ОК","",IF(P473&gt;0,ABS(I473)/P473,"нет базы"))</f>
        <v/>
      </c>
      <c r="K473" s="17" t="str">
        <f>IF(E473&lt;&gt;"ОК","",IF(I473&lt;0,"Недостача",IF(I473&gt;0,"Излишек","Совпадает")))</f>
        <v/>
      </c>
      <c r="L473" s="18" t="str">
        <f>IF(E473&lt;&gt;"ОК","",ROUND(SUMIFS('Движения'!$F$6:$F$5005,'Движения'!$B$6:$B$5005,B473,'Движения'!$C$6:$C$5005,"Корректировка остатка",'Движения'!$A$6:$A$5005,"&gt;="&amp;Q473,'Движения'!$A$6:$A$5005,"&lt;"&amp;(Q473+1)),6))</f>
        <v/>
      </c>
      <c r="M473" s="18" t="str">
        <f>IF(E473&lt;&gt;"ОК","",ROUND(I473-L473,6))</f>
        <v/>
      </c>
      <c r="N473" s="15" t="str">
        <f>IF(E473&lt;&gt;"ОК","",IF(AND(I473=0,L473=0),"Корректировка не нужна",IF(M473=0,"Корректировка внесена",IF(L473=0,"Внесите корректировку на "&amp;DAY(Q473)&amp;"."&amp;MONTH(Q473)&amp;"."&amp;YEAR(Q473)&amp;": "&amp;IF(M473&gt;0,"+","")&amp;M473&amp;" "&amp;G473,"Проверьте корректировки: внесено "&amp;L473&amp;", нужно "&amp;I473&amp;" "&amp;G473))))</f>
        <v/>
      </c>
      <c r="O473" s="22" t="str">
        <f>IF(E473&lt;&gt;"ОК","",IF(SUMPRODUCT(MAX(($B$6:$B$1005=B473)*($Q$6:$Q$1005&lt;Q473)*($E$6:$E$1005="ОК")*$Q$6:$Q$1005))&gt;0,SUMPRODUCT(MAX(($B$6:$B$1005=B473)*($Q$6:$Q$1005&lt;Q473)*($E$6:$E$1005="ОК")*$Q$6:$Q$1005))+1,INT('Номенклатура'!$C$2)))</f>
        <v/>
      </c>
      <c r="P473" s="18" t="str">
        <f>IF(E473&lt;&gt;"ОК","",-(SUMIFS('Движения'!$F$6:$F$5005,'Движения'!$B$6:$B$5005,B473,'Движения'!$C$6:$C$5005,"Расход",'Движения'!$A$6:$A$5005,"&gt;="&amp;O473,'Движения'!$A$6:$A$5005,"&lt;"&amp;(Q473+1))+SUMIFS('Движения'!$F$6:$F$5005,'Движения'!$B$6:$B$5005,B473,'Движения'!$C$6:$C$5005,"Списание",'Движения'!$A$6:$A$5005,"&gt;="&amp;O473,'Движения'!$A$6:$A$5005,"&lt;"&amp;(Q473+1))))</f>
        <v/>
      </c>
      <c r="Q473" s="18" t="str">
        <f>IF(ISNUMBER(A473),INT(A473),0)</f>
        <v/>
      </c>
    </row>
    <row r="474" spans="1:17" x14ac:dyDescent="0.25">
      <c r="A474" s="16"/>
      <c r="B474" s="13"/>
      <c r="C474" s="14"/>
      <c r="D474" s="13"/>
      <c r="E474" s="15" t="str">
        <f>IF(COUNTA(A474:D474)=0,"",IF(NOT(ISNUMBER(A474)),"Укажите дату",IF(B474="","Укажите код",IF(NOT(AND(ISTEXT(B474),LEN(B474)&gt;0,LEN(B474)&lt;=30,ISNUMBER(FIND(LEFT(B474,1),"ABCDEFGHIJKLMNOPQRSTUVWXYZ")),SUMPRODUCT((MID(B474,{1,2,3,4,5,6,7,8,9,10,11,12,13,14,15,16,17,18,19,20,21,22,23,24,25,26,27,28,29,30},1)&lt;&gt;"")*ISERROR(FIND(MID(B474,{1,2,3,4,5,6,7,8,9,10,11,12,13,14,15,16,17,18,19,20,21,22,23,24,25,26,27,28,29,30},1),"ABCDEFGHIJKLMNOPQRSTUVWXYZ0123456789-_")))=0,ISERROR(VALUE(B474)))),"Недопустимый код: только латинские буквы A-Z в верхнем регистре, цифры, - и _; начало с буквы, до 30 символов (например MILK-001)",IF(SUMPRODUCT(--EXACT('Номенклатура'!$A$6:$A$205,B474))=0,"Код не найден",IF(SUMPRODUCT(--EXACT('Номенклатура'!$A$6:$A$205,B474))&gt;1,"Код повторяется в номенклатуре",IF(NOT(ISNUMBER(C474)),"Укажите фактическое количество",IF(C474&lt;0,"Факт не может быть меньше нуля",IF(NOT(ISNUMBER('Номенклатура'!$C$2)),"Укажите дату начала учёта",IF(Q474&lt;INT('Номенклатура'!$C$2),"Дата раньше начала учёта","ОК"))))))))))</f>
        <v/>
      </c>
      <c r="F474" s="15" t="str">
        <f>IF(E474&lt;&gt;"ОК","",INDEX('Номенклатура'!$B$6:$B$205,SUMPRODUCT(EXACT('Номенклатура'!$A$6:$A$205,B474)*(ROW('Номенклатура'!$A$6:$A$205)-5)))&amp;"")</f>
        <v/>
      </c>
      <c r="G474" s="17" t="str">
        <f>IF(E474&lt;&gt;"ОК","",INDEX('Номенклатура'!$D$6:$D$205,SUMPRODUCT(EXACT('Номенклатура'!$A$6:$A$205,B474)*(ROW('Номенклатура'!$A$6:$A$205)-5)))&amp;"")</f>
        <v/>
      </c>
      <c r="H474" s="18" t="str">
        <f>IF(E474&lt;&gt;"ОК","",ROUND(N(INDEX('Номенклатура'!$F$6:$F$205,SUMPRODUCT(EXACT('Номенклатура'!$A$6:$A$205,B474)*(ROW('Номенклатура'!$A$6:$A$205)-5))))+SUMIFS('Движения'!$F$6:$F$5005,'Движения'!$B$6:$B$5005,B474,'Движения'!$A$6:$A$5005,"&lt;"&amp;(Q474+1))-SUMIFS('Движения'!$F$6:$F$5005,'Движения'!$B$6:$B$5005,B474,'Движения'!$C$6:$C$5005,"Корректировка остатка",'Движения'!$A$6:$A$5005,"&gt;="&amp;Q474,'Движения'!$A$6:$A$5005,"&lt;"&amp;(Q474+1)),6))</f>
        <v/>
      </c>
      <c r="I474" s="18" t="str">
        <f>IF(E474&lt;&gt;"ОК","",ROUND(C474-H474,6))</f>
        <v/>
      </c>
      <c r="J474" s="21" t="str">
        <f>IF(E474&lt;&gt;"ОК","",IF(P474&gt;0,ABS(I474)/P474,"нет базы"))</f>
        <v/>
      </c>
      <c r="K474" s="17" t="str">
        <f>IF(E474&lt;&gt;"ОК","",IF(I474&lt;0,"Недостача",IF(I474&gt;0,"Излишек","Совпадает")))</f>
        <v/>
      </c>
      <c r="L474" s="18" t="str">
        <f>IF(E474&lt;&gt;"ОК","",ROUND(SUMIFS('Движения'!$F$6:$F$5005,'Движения'!$B$6:$B$5005,B474,'Движения'!$C$6:$C$5005,"Корректировка остатка",'Движения'!$A$6:$A$5005,"&gt;="&amp;Q474,'Движения'!$A$6:$A$5005,"&lt;"&amp;(Q474+1)),6))</f>
        <v/>
      </c>
      <c r="M474" s="18" t="str">
        <f>IF(E474&lt;&gt;"ОК","",ROUND(I474-L474,6))</f>
        <v/>
      </c>
      <c r="N474" s="15" t="str">
        <f>IF(E474&lt;&gt;"ОК","",IF(AND(I474=0,L474=0),"Корректировка не нужна",IF(M474=0,"Корректировка внесена",IF(L474=0,"Внесите корректировку на "&amp;DAY(Q474)&amp;"."&amp;MONTH(Q474)&amp;"."&amp;YEAR(Q474)&amp;": "&amp;IF(M474&gt;0,"+","")&amp;M474&amp;" "&amp;G474,"Проверьте корректировки: внесено "&amp;L474&amp;", нужно "&amp;I474&amp;" "&amp;G474))))</f>
        <v/>
      </c>
      <c r="O474" s="22" t="str">
        <f>IF(E474&lt;&gt;"ОК","",IF(SUMPRODUCT(MAX(($B$6:$B$1005=B474)*($Q$6:$Q$1005&lt;Q474)*($E$6:$E$1005="ОК")*$Q$6:$Q$1005))&gt;0,SUMPRODUCT(MAX(($B$6:$B$1005=B474)*($Q$6:$Q$1005&lt;Q474)*($E$6:$E$1005="ОК")*$Q$6:$Q$1005))+1,INT('Номенклатура'!$C$2)))</f>
        <v/>
      </c>
      <c r="P474" s="18" t="str">
        <f>IF(E474&lt;&gt;"ОК","",-(SUMIFS('Движения'!$F$6:$F$5005,'Движения'!$B$6:$B$5005,B474,'Движения'!$C$6:$C$5005,"Расход",'Движения'!$A$6:$A$5005,"&gt;="&amp;O474,'Движения'!$A$6:$A$5005,"&lt;"&amp;(Q474+1))+SUMIFS('Движения'!$F$6:$F$5005,'Движения'!$B$6:$B$5005,B474,'Движения'!$C$6:$C$5005,"Списание",'Движения'!$A$6:$A$5005,"&gt;="&amp;O474,'Движения'!$A$6:$A$5005,"&lt;"&amp;(Q474+1))))</f>
        <v/>
      </c>
      <c r="Q474" s="18" t="str">
        <f>IF(ISNUMBER(A474),INT(A474),0)</f>
        <v/>
      </c>
    </row>
    <row r="475" spans="1:17" x14ac:dyDescent="0.25">
      <c r="A475" s="16"/>
      <c r="B475" s="13"/>
      <c r="C475" s="14"/>
      <c r="D475" s="13"/>
      <c r="E475" s="15" t="str">
        <f>IF(COUNTA(A475:D475)=0,"",IF(NOT(ISNUMBER(A475)),"Укажите дату",IF(B475="","Укажите код",IF(NOT(AND(ISTEXT(B475),LEN(B475)&gt;0,LEN(B475)&lt;=30,ISNUMBER(FIND(LEFT(B475,1),"ABCDEFGHIJKLMNOPQRSTUVWXYZ")),SUMPRODUCT((MID(B475,{1,2,3,4,5,6,7,8,9,10,11,12,13,14,15,16,17,18,19,20,21,22,23,24,25,26,27,28,29,30},1)&lt;&gt;"")*ISERROR(FIND(MID(B475,{1,2,3,4,5,6,7,8,9,10,11,12,13,14,15,16,17,18,19,20,21,22,23,24,25,26,27,28,29,30},1),"ABCDEFGHIJKLMNOPQRSTUVWXYZ0123456789-_")))=0,ISERROR(VALUE(B475)))),"Недопустимый код: только латинские буквы A-Z в верхнем регистре, цифры, - и _; начало с буквы, до 30 символов (например MILK-001)",IF(SUMPRODUCT(--EXACT('Номенклатура'!$A$6:$A$205,B475))=0,"Код не найден",IF(SUMPRODUCT(--EXACT('Номенклатура'!$A$6:$A$205,B475))&gt;1,"Код повторяется в номенклатуре",IF(NOT(ISNUMBER(C475)),"Укажите фактическое количество",IF(C475&lt;0,"Факт не может быть меньше нуля",IF(NOT(ISNUMBER('Номенклатура'!$C$2)),"Укажите дату начала учёта",IF(Q475&lt;INT('Номенклатура'!$C$2),"Дата раньше начала учёта","ОК"))))))))))</f>
        <v/>
      </c>
      <c r="F475" s="15" t="str">
        <f>IF(E475&lt;&gt;"ОК","",INDEX('Номенклатура'!$B$6:$B$205,SUMPRODUCT(EXACT('Номенклатура'!$A$6:$A$205,B475)*(ROW('Номенклатура'!$A$6:$A$205)-5)))&amp;"")</f>
        <v/>
      </c>
      <c r="G475" s="17" t="str">
        <f>IF(E475&lt;&gt;"ОК","",INDEX('Номенклатура'!$D$6:$D$205,SUMPRODUCT(EXACT('Номенклатура'!$A$6:$A$205,B475)*(ROW('Номенклатура'!$A$6:$A$205)-5)))&amp;"")</f>
        <v/>
      </c>
      <c r="H475" s="18" t="str">
        <f>IF(E475&lt;&gt;"ОК","",ROUND(N(INDEX('Номенклатура'!$F$6:$F$205,SUMPRODUCT(EXACT('Номенклатура'!$A$6:$A$205,B475)*(ROW('Номенклатура'!$A$6:$A$205)-5))))+SUMIFS('Движения'!$F$6:$F$5005,'Движения'!$B$6:$B$5005,B475,'Движения'!$A$6:$A$5005,"&lt;"&amp;(Q475+1))-SUMIFS('Движения'!$F$6:$F$5005,'Движения'!$B$6:$B$5005,B475,'Движения'!$C$6:$C$5005,"Корректировка остатка",'Движения'!$A$6:$A$5005,"&gt;="&amp;Q475,'Движения'!$A$6:$A$5005,"&lt;"&amp;(Q475+1)),6))</f>
        <v/>
      </c>
      <c r="I475" s="18" t="str">
        <f>IF(E475&lt;&gt;"ОК","",ROUND(C475-H475,6))</f>
        <v/>
      </c>
      <c r="J475" s="21" t="str">
        <f>IF(E475&lt;&gt;"ОК","",IF(P475&gt;0,ABS(I475)/P475,"нет базы"))</f>
        <v/>
      </c>
      <c r="K475" s="17" t="str">
        <f>IF(E475&lt;&gt;"ОК","",IF(I475&lt;0,"Недостача",IF(I475&gt;0,"Излишек","Совпадает")))</f>
        <v/>
      </c>
      <c r="L475" s="18" t="str">
        <f>IF(E475&lt;&gt;"ОК","",ROUND(SUMIFS('Движения'!$F$6:$F$5005,'Движения'!$B$6:$B$5005,B475,'Движения'!$C$6:$C$5005,"Корректировка остатка",'Движения'!$A$6:$A$5005,"&gt;="&amp;Q475,'Движения'!$A$6:$A$5005,"&lt;"&amp;(Q475+1)),6))</f>
        <v/>
      </c>
      <c r="M475" s="18" t="str">
        <f>IF(E475&lt;&gt;"ОК","",ROUND(I475-L475,6))</f>
        <v/>
      </c>
      <c r="N475" s="15" t="str">
        <f>IF(E475&lt;&gt;"ОК","",IF(AND(I475=0,L475=0),"Корректировка не нужна",IF(M475=0,"Корректировка внесена",IF(L475=0,"Внесите корректировку на "&amp;DAY(Q475)&amp;"."&amp;MONTH(Q475)&amp;"."&amp;YEAR(Q475)&amp;": "&amp;IF(M475&gt;0,"+","")&amp;M475&amp;" "&amp;G475,"Проверьте корректировки: внесено "&amp;L475&amp;", нужно "&amp;I475&amp;" "&amp;G475))))</f>
        <v/>
      </c>
      <c r="O475" s="22" t="str">
        <f>IF(E475&lt;&gt;"ОК","",IF(SUMPRODUCT(MAX(($B$6:$B$1005=B475)*($Q$6:$Q$1005&lt;Q475)*($E$6:$E$1005="ОК")*$Q$6:$Q$1005))&gt;0,SUMPRODUCT(MAX(($B$6:$B$1005=B475)*($Q$6:$Q$1005&lt;Q475)*($E$6:$E$1005="ОК")*$Q$6:$Q$1005))+1,INT('Номенклатура'!$C$2)))</f>
        <v/>
      </c>
      <c r="P475" s="18" t="str">
        <f>IF(E475&lt;&gt;"ОК","",-(SUMIFS('Движения'!$F$6:$F$5005,'Движения'!$B$6:$B$5005,B475,'Движения'!$C$6:$C$5005,"Расход",'Движения'!$A$6:$A$5005,"&gt;="&amp;O475,'Движения'!$A$6:$A$5005,"&lt;"&amp;(Q475+1))+SUMIFS('Движения'!$F$6:$F$5005,'Движения'!$B$6:$B$5005,B475,'Движения'!$C$6:$C$5005,"Списание",'Движения'!$A$6:$A$5005,"&gt;="&amp;O475,'Движения'!$A$6:$A$5005,"&lt;"&amp;(Q475+1))))</f>
        <v/>
      </c>
      <c r="Q475" s="18" t="str">
        <f>IF(ISNUMBER(A475),INT(A475),0)</f>
        <v/>
      </c>
    </row>
    <row r="476" spans="1:17" x14ac:dyDescent="0.25">
      <c r="A476" s="16"/>
      <c r="B476" s="13"/>
      <c r="C476" s="14"/>
      <c r="D476" s="13"/>
      <c r="E476" s="15" t="str">
        <f>IF(COUNTA(A476:D476)=0,"",IF(NOT(ISNUMBER(A476)),"Укажите дату",IF(B476="","Укажите код",IF(NOT(AND(ISTEXT(B476),LEN(B476)&gt;0,LEN(B476)&lt;=30,ISNUMBER(FIND(LEFT(B476,1),"ABCDEFGHIJKLMNOPQRSTUVWXYZ")),SUMPRODUCT((MID(B476,{1,2,3,4,5,6,7,8,9,10,11,12,13,14,15,16,17,18,19,20,21,22,23,24,25,26,27,28,29,30},1)&lt;&gt;"")*ISERROR(FIND(MID(B476,{1,2,3,4,5,6,7,8,9,10,11,12,13,14,15,16,17,18,19,20,21,22,23,24,25,26,27,28,29,30},1),"ABCDEFGHIJKLMNOPQRSTUVWXYZ0123456789-_")))=0,ISERROR(VALUE(B476)))),"Недопустимый код: только латинские буквы A-Z в верхнем регистре, цифры, - и _; начало с буквы, до 30 символов (например MILK-001)",IF(SUMPRODUCT(--EXACT('Номенклатура'!$A$6:$A$205,B476))=0,"Код не найден",IF(SUMPRODUCT(--EXACT('Номенклатура'!$A$6:$A$205,B476))&gt;1,"Код повторяется в номенклатуре",IF(NOT(ISNUMBER(C476)),"Укажите фактическое количество",IF(C476&lt;0,"Факт не может быть меньше нуля",IF(NOT(ISNUMBER('Номенклатура'!$C$2)),"Укажите дату начала учёта",IF(Q476&lt;INT('Номенклатура'!$C$2),"Дата раньше начала учёта","ОК"))))))))))</f>
        <v/>
      </c>
      <c r="F476" s="15" t="str">
        <f>IF(E476&lt;&gt;"ОК","",INDEX('Номенклатура'!$B$6:$B$205,SUMPRODUCT(EXACT('Номенклатура'!$A$6:$A$205,B476)*(ROW('Номенклатура'!$A$6:$A$205)-5)))&amp;"")</f>
        <v/>
      </c>
      <c r="G476" s="17" t="str">
        <f>IF(E476&lt;&gt;"ОК","",INDEX('Номенклатура'!$D$6:$D$205,SUMPRODUCT(EXACT('Номенклатура'!$A$6:$A$205,B476)*(ROW('Номенклатура'!$A$6:$A$205)-5)))&amp;"")</f>
        <v/>
      </c>
      <c r="H476" s="18" t="str">
        <f>IF(E476&lt;&gt;"ОК","",ROUND(N(INDEX('Номенклатура'!$F$6:$F$205,SUMPRODUCT(EXACT('Номенклатура'!$A$6:$A$205,B476)*(ROW('Номенклатура'!$A$6:$A$205)-5))))+SUMIFS('Движения'!$F$6:$F$5005,'Движения'!$B$6:$B$5005,B476,'Движения'!$A$6:$A$5005,"&lt;"&amp;(Q476+1))-SUMIFS('Движения'!$F$6:$F$5005,'Движения'!$B$6:$B$5005,B476,'Движения'!$C$6:$C$5005,"Корректировка остатка",'Движения'!$A$6:$A$5005,"&gt;="&amp;Q476,'Движения'!$A$6:$A$5005,"&lt;"&amp;(Q476+1)),6))</f>
        <v/>
      </c>
      <c r="I476" s="18" t="str">
        <f>IF(E476&lt;&gt;"ОК","",ROUND(C476-H476,6))</f>
        <v/>
      </c>
      <c r="J476" s="21" t="str">
        <f>IF(E476&lt;&gt;"ОК","",IF(P476&gt;0,ABS(I476)/P476,"нет базы"))</f>
        <v/>
      </c>
      <c r="K476" s="17" t="str">
        <f>IF(E476&lt;&gt;"ОК","",IF(I476&lt;0,"Недостача",IF(I476&gt;0,"Излишек","Совпадает")))</f>
        <v/>
      </c>
      <c r="L476" s="18" t="str">
        <f>IF(E476&lt;&gt;"ОК","",ROUND(SUMIFS('Движения'!$F$6:$F$5005,'Движения'!$B$6:$B$5005,B476,'Движения'!$C$6:$C$5005,"Корректировка остатка",'Движения'!$A$6:$A$5005,"&gt;="&amp;Q476,'Движения'!$A$6:$A$5005,"&lt;"&amp;(Q476+1)),6))</f>
        <v/>
      </c>
      <c r="M476" s="18" t="str">
        <f>IF(E476&lt;&gt;"ОК","",ROUND(I476-L476,6))</f>
        <v/>
      </c>
      <c r="N476" s="15" t="str">
        <f>IF(E476&lt;&gt;"ОК","",IF(AND(I476=0,L476=0),"Корректировка не нужна",IF(M476=0,"Корректировка внесена",IF(L476=0,"Внесите корректировку на "&amp;DAY(Q476)&amp;"."&amp;MONTH(Q476)&amp;"."&amp;YEAR(Q476)&amp;": "&amp;IF(M476&gt;0,"+","")&amp;M476&amp;" "&amp;G476,"Проверьте корректировки: внесено "&amp;L476&amp;", нужно "&amp;I476&amp;" "&amp;G476))))</f>
        <v/>
      </c>
      <c r="O476" s="22" t="str">
        <f>IF(E476&lt;&gt;"ОК","",IF(SUMPRODUCT(MAX(($B$6:$B$1005=B476)*($Q$6:$Q$1005&lt;Q476)*($E$6:$E$1005="ОК")*$Q$6:$Q$1005))&gt;0,SUMPRODUCT(MAX(($B$6:$B$1005=B476)*($Q$6:$Q$1005&lt;Q476)*($E$6:$E$1005="ОК")*$Q$6:$Q$1005))+1,INT('Номенклатура'!$C$2)))</f>
        <v/>
      </c>
      <c r="P476" s="18" t="str">
        <f>IF(E476&lt;&gt;"ОК","",-(SUMIFS('Движения'!$F$6:$F$5005,'Движения'!$B$6:$B$5005,B476,'Движения'!$C$6:$C$5005,"Расход",'Движения'!$A$6:$A$5005,"&gt;="&amp;O476,'Движения'!$A$6:$A$5005,"&lt;"&amp;(Q476+1))+SUMIFS('Движения'!$F$6:$F$5005,'Движения'!$B$6:$B$5005,B476,'Движения'!$C$6:$C$5005,"Списание",'Движения'!$A$6:$A$5005,"&gt;="&amp;O476,'Движения'!$A$6:$A$5005,"&lt;"&amp;(Q476+1))))</f>
        <v/>
      </c>
      <c r="Q476" s="18" t="str">
        <f>IF(ISNUMBER(A476),INT(A476),0)</f>
        <v/>
      </c>
    </row>
    <row r="477" spans="1:17" x14ac:dyDescent="0.25">
      <c r="A477" s="16"/>
      <c r="B477" s="13"/>
      <c r="C477" s="14"/>
      <c r="D477" s="13"/>
      <c r="E477" s="15" t="str">
        <f>IF(COUNTA(A477:D477)=0,"",IF(NOT(ISNUMBER(A477)),"Укажите дату",IF(B477="","Укажите код",IF(NOT(AND(ISTEXT(B477),LEN(B477)&gt;0,LEN(B477)&lt;=30,ISNUMBER(FIND(LEFT(B477,1),"ABCDEFGHIJKLMNOPQRSTUVWXYZ")),SUMPRODUCT((MID(B477,{1,2,3,4,5,6,7,8,9,10,11,12,13,14,15,16,17,18,19,20,21,22,23,24,25,26,27,28,29,30},1)&lt;&gt;"")*ISERROR(FIND(MID(B477,{1,2,3,4,5,6,7,8,9,10,11,12,13,14,15,16,17,18,19,20,21,22,23,24,25,26,27,28,29,30},1),"ABCDEFGHIJKLMNOPQRSTUVWXYZ0123456789-_")))=0,ISERROR(VALUE(B477)))),"Недопустимый код: только латинские буквы A-Z в верхнем регистре, цифры, - и _; начало с буквы, до 30 символов (например MILK-001)",IF(SUMPRODUCT(--EXACT('Номенклатура'!$A$6:$A$205,B477))=0,"Код не найден",IF(SUMPRODUCT(--EXACT('Номенклатура'!$A$6:$A$205,B477))&gt;1,"Код повторяется в номенклатуре",IF(NOT(ISNUMBER(C477)),"Укажите фактическое количество",IF(C477&lt;0,"Факт не может быть меньше нуля",IF(NOT(ISNUMBER('Номенклатура'!$C$2)),"Укажите дату начала учёта",IF(Q477&lt;INT('Номенклатура'!$C$2),"Дата раньше начала учёта","ОК"))))))))))</f>
        <v/>
      </c>
      <c r="F477" s="15" t="str">
        <f>IF(E477&lt;&gt;"ОК","",INDEX('Номенклатура'!$B$6:$B$205,SUMPRODUCT(EXACT('Номенклатура'!$A$6:$A$205,B477)*(ROW('Номенклатура'!$A$6:$A$205)-5)))&amp;"")</f>
        <v/>
      </c>
      <c r="G477" s="17" t="str">
        <f>IF(E477&lt;&gt;"ОК","",INDEX('Номенклатура'!$D$6:$D$205,SUMPRODUCT(EXACT('Номенклатура'!$A$6:$A$205,B477)*(ROW('Номенклатура'!$A$6:$A$205)-5)))&amp;"")</f>
        <v/>
      </c>
      <c r="H477" s="18" t="str">
        <f>IF(E477&lt;&gt;"ОК","",ROUND(N(INDEX('Номенклатура'!$F$6:$F$205,SUMPRODUCT(EXACT('Номенклатура'!$A$6:$A$205,B477)*(ROW('Номенклатура'!$A$6:$A$205)-5))))+SUMIFS('Движения'!$F$6:$F$5005,'Движения'!$B$6:$B$5005,B477,'Движения'!$A$6:$A$5005,"&lt;"&amp;(Q477+1))-SUMIFS('Движения'!$F$6:$F$5005,'Движения'!$B$6:$B$5005,B477,'Движения'!$C$6:$C$5005,"Корректировка остатка",'Движения'!$A$6:$A$5005,"&gt;="&amp;Q477,'Движения'!$A$6:$A$5005,"&lt;"&amp;(Q477+1)),6))</f>
        <v/>
      </c>
      <c r="I477" s="18" t="str">
        <f>IF(E477&lt;&gt;"ОК","",ROUND(C477-H477,6))</f>
        <v/>
      </c>
      <c r="J477" s="21" t="str">
        <f>IF(E477&lt;&gt;"ОК","",IF(P477&gt;0,ABS(I477)/P477,"нет базы"))</f>
        <v/>
      </c>
      <c r="K477" s="17" t="str">
        <f>IF(E477&lt;&gt;"ОК","",IF(I477&lt;0,"Недостача",IF(I477&gt;0,"Излишек","Совпадает")))</f>
        <v/>
      </c>
      <c r="L477" s="18" t="str">
        <f>IF(E477&lt;&gt;"ОК","",ROUND(SUMIFS('Движения'!$F$6:$F$5005,'Движения'!$B$6:$B$5005,B477,'Движения'!$C$6:$C$5005,"Корректировка остатка",'Движения'!$A$6:$A$5005,"&gt;="&amp;Q477,'Движения'!$A$6:$A$5005,"&lt;"&amp;(Q477+1)),6))</f>
        <v/>
      </c>
      <c r="M477" s="18" t="str">
        <f>IF(E477&lt;&gt;"ОК","",ROUND(I477-L477,6))</f>
        <v/>
      </c>
      <c r="N477" s="15" t="str">
        <f>IF(E477&lt;&gt;"ОК","",IF(AND(I477=0,L477=0),"Корректировка не нужна",IF(M477=0,"Корректировка внесена",IF(L477=0,"Внесите корректировку на "&amp;DAY(Q477)&amp;"."&amp;MONTH(Q477)&amp;"."&amp;YEAR(Q477)&amp;": "&amp;IF(M477&gt;0,"+","")&amp;M477&amp;" "&amp;G477,"Проверьте корректировки: внесено "&amp;L477&amp;", нужно "&amp;I477&amp;" "&amp;G477))))</f>
        <v/>
      </c>
      <c r="O477" s="22" t="str">
        <f>IF(E477&lt;&gt;"ОК","",IF(SUMPRODUCT(MAX(($B$6:$B$1005=B477)*($Q$6:$Q$1005&lt;Q477)*($E$6:$E$1005="ОК")*$Q$6:$Q$1005))&gt;0,SUMPRODUCT(MAX(($B$6:$B$1005=B477)*($Q$6:$Q$1005&lt;Q477)*($E$6:$E$1005="ОК")*$Q$6:$Q$1005))+1,INT('Номенклатура'!$C$2)))</f>
        <v/>
      </c>
      <c r="P477" s="18" t="str">
        <f>IF(E477&lt;&gt;"ОК","",-(SUMIFS('Движения'!$F$6:$F$5005,'Движения'!$B$6:$B$5005,B477,'Движения'!$C$6:$C$5005,"Расход",'Движения'!$A$6:$A$5005,"&gt;="&amp;O477,'Движения'!$A$6:$A$5005,"&lt;"&amp;(Q477+1))+SUMIFS('Движения'!$F$6:$F$5005,'Движения'!$B$6:$B$5005,B477,'Движения'!$C$6:$C$5005,"Списание",'Движения'!$A$6:$A$5005,"&gt;="&amp;O477,'Движения'!$A$6:$A$5005,"&lt;"&amp;(Q477+1))))</f>
        <v/>
      </c>
      <c r="Q477" s="18" t="str">
        <f>IF(ISNUMBER(A477),INT(A477),0)</f>
        <v/>
      </c>
    </row>
    <row r="478" spans="1:17" x14ac:dyDescent="0.25">
      <c r="A478" s="16"/>
      <c r="B478" s="13"/>
      <c r="C478" s="14"/>
      <c r="D478" s="13"/>
      <c r="E478" s="15" t="str">
        <f>IF(COUNTA(A478:D478)=0,"",IF(NOT(ISNUMBER(A478)),"Укажите дату",IF(B478="","Укажите код",IF(NOT(AND(ISTEXT(B478),LEN(B478)&gt;0,LEN(B478)&lt;=30,ISNUMBER(FIND(LEFT(B478,1),"ABCDEFGHIJKLMNOPQRSTUVWXYZ")),SUMPRODUCT((MID(B478,{1,2,3,4,5,6,7,8,9,10,11,12,13,14,15,16,17,18,19,20,21,22,23,24,25,26,27,28,29,30},1)&lt;&gt;"")*ISERROR(FIND(MID(B478,{1,2,3,4,5,6,7,8,9,10,11,12,13,14,15,16,17,18,19,20,21,22,23,24,25,26,27,28,29,30},1),"ABCDEFGHIJKLMNOPQRSTUVWXYZ0123456789-_")))=0,ISERROR(VALUE(B478)))),"Недопустимый код: только латинские буквы A-Z в верхнем регистре, цифры, - и _; начало с буквы, до 30 символов (например MILK-001)",IF(SUMPRODUCT(--EXACT('Номенклатура'!$A$6:$A$205,B478))=0,"Код не найден",IF(SUMPRODUCT(--EXACT('Номенклатура'!$A$6:$A$205,B478))&gt;1,"Код повторяется в номенклатуре",IF(NOT(ISNUMBER(C478)),"Укажите фактическое количество",IF(C478&lt;0,"Факт не может быть меньше нуля",IF(NOT(ISNUMBER('Номенклатура'!$C$2)),"Укажите дату начала учёта",IF(Q478&lt;INT('Номенклатура'!$C$2),"Дата раньше начала учёта","ОК"))))))))))</f>
        <v/>
      </c>
      <c r="F478" s="15" t="str">
        <f>IF(E478&lt;&gt;"ОК","",INDEX('Номенклатура'!$B$6:$B$205,SUMPRODUCT(EXACT('Номенклатура'!$A$6:$A$205,B478)*(ROW('Номенклатура'!$A$6:$A$205)-5)))&amp;"")</f>
        <v/>
      </c>
      <c r="G478" s="17" t="str">
        <f>IF(E478&lt;&gt;"ОК","",INDEX('Номенклатура'!$D$6:$D$205,SUMPRODUCT(EXACT('Номенклатура'!$A$6:$A$205,B478)*(ROW('Номенклатура'!$A$6:$A$205)-5)))&amp;"")</f>
        <v/>
      </c>
      <c r="H478" s="18" t="str">
        <f>IF(E478&lt;&gt;"ОК","",ROUND(N(INDEX('Номенклатура'!$F$6:$F$205,SUMPRODUCT(EXACT('Номенклатура'!$A$6:$A$205,B478)*(ROW('Номенклатура'!$A$6:$A$205)-5))))+SUMIFS('Движения'!$F$6:$F$5005,'Движения'!$B$6:$B$5005,B478,'Движения'!$A$6:$A$5005,"&lt;"&amp;(Q478+1))-SUMIFS('Движения'!$F$6:$F$5005,'Движения'!$B$6:$B$5005,B478,'Движения'!$C$6:$C$5005,"Корректировка остатка",'Движения'!$A$6:$A$5005,"&gt;="&amp;Q478,'Движения'!$A$6:$A$5005,"&lt;"&amp;(Q478+1)),6))</f>
        <v/>
      </c>
      <c r="I478" s="18" t="str">
        <f>IF(E478&lt;&gt;"ОК","",ROUND(C478-H478,6))</f>
        <v/>
      </c>
      <c r="J478" s="21" t="str">
        <f>IF(E478&lt;&gt;"ОК","",IF(P478&gt;0,ABS(I478)/P478,"нет базы"))</f>
        <v/>
      </c>
      <c r="K478" s="17" t="str">
        <f>IF(E478&lt;&gt;"ОК","",IF(I478&lt;0,"Недостача",IF(I478&gt;0,"Излишек","Совпадает")))</f>
        <v/>
      </c>
      <c r="L478" s="18" t="str">
        <f>IF(E478&lt;&gt;"ОК","",ROUND(SUMIFS('Движения'!$F$6:$F$5005,'Движения'!$B$6:$B$5005,B478,'Движения'!$C$6:$C$5005,"Корректировка остатка",'Движения'!$A$6:$A$5005,"&gt;="&amp;Q478,'Движения'!$A$6:$A$5005,"&lt;"&amp;(Q478+1)),6))</f>
        <v/>
      </c>
      <c r="M478" s="18" t="str">
        <f>IF(E478&lt;&gt;"ОК","",ROUND(I478-L478,6))</f>
        <v/>
      </c>
      <c r="N478" s="15" t="str">
        <f>IF(E478&lt;&gt;"ОК","",IF(AND(I478=0,L478=0),"Корректировка не нужна",IF(M478=0,"Корректировка внесена",IF(L478=0,"Внесите корректировку на "&amp;DAY(Q478)&amp;"."&amp;MONTH(Q478)&amp;"."&amp;YEAR(Q478)&amp;": "&amp;IF(M478&gt;0,"+","")&amp;M478&amp;" "&amp;G478,"Проверьте корректировки: внесено "&amp;L478&amp;", нужно "&amp;I478&amp;" "&amp;G478))))</f>
        <v/>
      </c>
      <c r="O478" s="22" t="str">
        <f>IF(E478&lt;&gt;"ОК","",IF(SUMPRODUCT(MAX(($B$6:$B$1005=B478)*($Q$6:$Q$1005&lt;Q478)*($E$6:$E$1005="ОК")*$Q$6:$Q$1005))&gt;0,SUMPRODUCT(MAX(($B$6:$B$1005=B478)*($Q$6:$Q$1005&lt;Q478)*($E$6:$E$1005="ОК")*$Q$6:$Q$1005))+1,INT('Номенклатура'!$C$2)))</f>
        <v/>
      </c>
      <c r="P478" s="18" t="str">
        <f>IF(E478&lt;&gt;"ОК","",-(SUMIFS('Движения'!$F$6:$F$5005,'Движения'!$B$6:$B$5005,B478,'Движения'!$C$6:$C$5005,"Расход",'Движения'!$A$6:$A$5005,"&gt;="&amp;O478,'Движения'!$A$6:$A$5005,"&lt;"&amp;(Q478+1))+SUMIFS('Движения'!$F$6:$F$5005,'Движения'!$B$6:$B$5005,B478,'Движения'!$C$6:$C$5005,"Списание",'Движения'!$A$6:$A$5005,"&gt;="&amp;O478,'Движения'!$A$6:$A$5005,"&lt;"&amp;(Q478+1))))</f>
        <v/>
      </c>
      <c r="Q478" s="18" t="str">
        <f>IF(ISNUMBER(A478),INT(A478),0)</f>
        <v/>
      </c>
    </row>
    <row r="479" spans="1:17" x14ac:dyDescent="0.25">
      <c r="A479" s="16"/>
      <c r="B479" s="13"/>
      <c r="C479" s="14"/>
      <c r="D479" s="13"/>
      <c r="E479" s="15" t="str">
        <f>IF(COUNTA(A479:D479)=0,"",IF(NOT(ISNUMBER(A479)),"Укажите дату",IF(B479="","Укажите код",IF(NOT(AND(ISTEXT(B479),LEN(B479)&gt;0,LEN(B479)&lt;=30,ISNUMBER(FIND(LEFT(B479,1),"ABCDEFGHIJKLMNOPQRSTUVWXYZ")),SUMPRODUCT((MID(B479,{1,2,3,4,5,6,7,8,9,10,11,12,13,14,15,16,17,18,19,20,21,22,23,24,25,26,27,28,29,30},1)&lt;&gt;"")*ISERROR(FIND(MID(B479,{1,2,3,4,5,6,7,8,9,10,11,12,13,14,15,16,17,18,19,20,21,22,23,24,25,26,27,28,29,30},1),"ABCDEFGHIJKLMNOPQRSTUVWXYZ0123456789-_")))=0,ISERROR(VALUE(B479)))),"Недопустимый код: только латинские буквы A-Z в верхнем регистре, цифры, - и _; начало с буквы, до 30 символов (например MILK-001)",IF(SUMPRODUCT(--EXACT('Номенклатура'!$A$6:$A$205,B479))=0,"Код не найден",IF(SUMPRODUCT(--EXACT('Номенклатура'!$A$6:$A$205,B479))&gt;1,"Код повторяется в номенклатуре",IF(NOT(ISNUMBER(C479)),"Укажите фактическое количество",IF(C479&lt;0,"Факт не может быть меньше нуля",IF(NOT(ISNUMBER('Номенклатура'!$C$2)),"Укажите дату начала учёта",IF(Q479&lt;INT('Номенклатура'!$C$2),"Дата раньше начала учёта","ОК"))))))))))</f>
        <v/>
      </c>
      <c r="F479" s="15" t="str">
        <f>IF(E479&lt;&gt;"ОК","",INDEX('Номенклатура'!$B$6:$B$205,SUMPRODUCT(EXACT('Номенклатура'!$A$6:$A$205,B479)*(ROW('Номенклатура'!$A$6:$A$205)-5)))&amp;"")</f>
        <v/>
      </c>
      <c r="G479" s="17" t="str">
        <f>IF(E479&lt;&gt;"ОК","",INDEX('Номенклатура'!$D$6:$D$205,SUMPRODUCT(EXACT('Номенклатура'!$A$6:$A$205,B479)*(ROW('Номенклатура'!$A$6:$A$205)-5)))&amp;"")</f>
        <v/>
      </c>
      <c r="H479" s="18" t="str">
        <f>IF(E479&lt;&gt;"ОК","",ROUND(N(INDEX('Номенклатура'!$F$6:$F$205,SUMPRODUCT(EXACT('Номенклатура'!$A$6:$A$205,B479)*(ROW('Номенклатура'!$A$6:$A$205)-5))))+SUMIFS('Движения'!$F$6:$F$5005,'Движения'!$B$6:$B$5005,B479,'Движения'!$A$6:$A$5005,"&lt;"&amp;(Q479+1))-SUMIFS('Движения'!$F$6:$F$5005,'Движения'!$B$6:$B$5005,B479,'Движения'!$C$6:$C$5005,"Корректировка остатка",'Движения'!$A$6:$A$5005,"&gt;="&amp;Q479,'Движения'!$A$6:$A$5005,"&lt;"&amp;(Q479+1)),6))</f>
        <v/>
      </c>
      <c r="I479" s="18" t="str">
        <f>IF(E479&lt;&gt;"ОК","",ROUND(C479-H479,6))</f>
        <v/>
      </c>
      <c r="J479" s="21" t="str">
        <f>IF(E479&lt;&gt;"ОК","",IF(P479&gt;0,ABS(I479)/P479,"нет базы"))</f>
        <v/>
      </c>
      <c r="K479" s="17" t="str">
        <f>IF(E479&lt;&gt;"ОК","",IF(I479&lt;0,"Недостача",IF(I479&gt;0,"Излишек","Совпадает")))</f>
        <v/>
      </c>
      <c r="L479" s="18" t="str">
        <f>IF(E479&lt;&gt;"ОК","",ROUND(SUMIFS('Движения'!$F$6:$F$5005,'Движения'!$B$6:$B$5005,B479,'Движения'!$C$6:$C$5005,"Корректировка остатка",'Движения'!$A$6:$A$5005,"&gt;="&amp;Q479,'Движения'!$A$6:$A$5005,"&lt;"&amp;(Q479+1)),6))</f>
        <v/>
      </c>
      <c r="M479" s="18" t="str">
        <f>IF(E479&lt;&gt;"ОК","",ROUND(I479-L479,6))</f>
        <v/>
      </c>
      <c r="N479" s="15" t="str">
        <f>IF(E479&lt;&gt;"ОК","",IF(AND(I479=0,L479=0),"Корректировка не нужна",IF(M479=0,"Корректировка внесена",IF(L479=0,"Внесите корректировку на "&amp;DAY(Q479)&amp;"."&amp;MONTH(Q479)&amp;"."&amp;YEAR(Q479)&amp;": "&amp;IF(M479&gt;0,"+","")&amp;M479&amp;" "&amp;G479,"Проверьте корректировки: внесено "&amp;L479&amp;", нужно "&amp;I479&amp;" "&amp;G479))))</f>
        <v/>
      </c>
      <c r="O479" s="22" t="str">
        <f>IF(E479&lt;&gt;"ОК","",IF(SUMPRODUCT(MAX(($B$6:$B$1005=B479)*($Q$6:$Q$1005&lt;Q479)*($E$6:$E$1005="ОК")*$Q$6:$Q$1005))&gt;0,SUMPRODUCT(MAX(($B$6:$B$1005=B479)*($Q$6:$Q$1005&lt;Q479)*($E$6:$E$1005="ОК")*$Q$6:$Q$1005))+1,INT('Номенклатура'!$C$2)))</f>
        <v/>
      </c>
      <c r="P479" s="18" t="str">
        <f>IF(E479&lt;&gt;"ОК","",-(SUMIFS('Движения'!$F$6:$F$5005,'Движения'!$B$6:$B$5005,B479,'Движения'!$C$6:$C$5005,"Расход",'Движения'!$A$6:$A$5005,"&gt;="&amp;O479,'Движения'!$A$6:$A$5005,"&lt;"&amp;(Q479+1))+SUMIFS('Движения'!$F$6:$F$5005,'Движения'!$B$6:$B$5005,B479,'Движения'!$C$6:$C$5005,"Списание",'Движения'!$A$6:$A$5005,"&gt;="&amp;O479,'Движения'!$A$6:$A$5005,"&lt;"&amp;(Q479+1))))</f>
        <v/>
      </c>
      <c r="Q479" s="18" t="str">
        <f>IF(ISNUMBER(A479),INT(A479),0)</f>
        <v/>
      </c>
    </row>
    <row r="480" spans="1:17" x14ac:dyDescent="0.25">
      <c r="A480" s="16"/>
      <c r="B480" s="13"/>
      <c r="C480" s="14"/>
      <c r="D480" s="13"/>
      <c r="E480" s="15" t="str">
        <f>IF(COUNTA(A480:D480)=0,"",IF(NOT(ISNUMBER(A480)),"Укажите дату",IF(B480="","Укажите код",IF(NOT(AND(ISTEXT(B480),LEN(B480)&gt;0,LEN(B480)&lt;=30,ISNUMBER(FIND(LEFT(B480,1),"ABCDEFGHIJKLMNOPQRSTUVWXYZ")),SUMPRODUCT((MID(B480,{1,2,3,4,5,6,7,8,9,10,11,12,13,14,15,16,17,18,19,20,21,22,23,24,25,26,27,28,29,30},1)&lt;&gt;"")*ISERROR(FIND(MID(B480,{1,2,3,4,5,6,7,8,9,10,11,12,13,14,15,16,17,18,19,20,21,22,23,24,25,26,27,28,29,30},1),"ABCDEFGHIJKLMNOPQRSTUVWXYZ0123456789-_")))=0,ISERROR(VALUE(B480)))),"Недопустимый код: только латинские буквы A-Z в верхнем регистре, цифры, - и _; начало с буквы, до 30 символов (например MILK-001)",IF(SUMPRODUCT(--EXACT('Номенклатура'!$A$6:$A$205,B480))=0,"Код не найден",IF(SUMPRODUCT(--EXACT('Номенклатура'!$A$6:$A$205,B480))&gt;1,"Код повторяется в номенклатуре",IF(NOT(ISNUMBER(C480)),"Укажите фактическое количество",IF(C480&lt;0,"Факт не может быть меньше нуля",IF(NOT(ISNUMBER('Номенклатура'!$C$2)),"Укажите дату начала учёта",IF(Q480&lt;INT('Номенклатура'!$C$2),"Дата раньше начала учёта","ОК"))))))))))</f>
        <v/>
      </c>
      <c r="F480" s="15" t="str">
        <f>IF(E480&lt;&gt;"ОК","",INDEX('Номенклатура'!$B$6:$B$205,SUMPRODUCT(EXACT('Номенклатура'!$A$6:$A$205,B480)*(ROW('Номенклатура'!$A$6:$A$205)-5)))&amp;"")</f>
        <v/>
      </c>
      <c r="G480" s="17" t="str">
        <f>IF(E480&lt;&gt;"ОК","",INDEX('Номенклатура'!$D$6:$D$205,SUMPRODUCT(EXACT('Номенклатура'!$A$6:$A$205,B480)*(ROW('Номенклатура'!$A$6:$A$205)-5)))&amp;"")</f>
        <v/>
      </c>
      <c r="H480" s="18" t="str">
        <f>IF(E480&lt;&gt;"ОК","",ROUND(N(INDEX('Номенклатура'!$F$6:$F$205,SUMPRODUCT(EXACT('Номенклатура'!$A$6:$A$205,B480)*(ROW('Номенклатура'!$A$6:$A$205)-5))))+SUMIFS('Движения'!$F$6:$F$5005,'Движения'!$B$6:$B$5005,B480,'Движения'!$A$6:$A$5005,"&lt;"&amp;(Q480+1))-SUMIFS('Движения'!$F$6:$F$5005,'Движения'!$B$6:$B$5005,B480,'Движения'!$C$6:$C$5005,"Корректировка остатка",'Движения'!$A$6:$A$5005,"&gt;="&amp;Q480,'Движения'!$A$6:$A$5005,"&lt;"&amp;(Q480+1)),6))</f>
        <v/>
      </c>
      <c r="I480" s="18" t="str">
        <f>IF(E480&lt;&gt;"ОК","",ROUND(C480-H480,6))</f>
        <v/>
      </c>
      <c r="J480" s="21" t="str">
        <f>IF(E480&lt;&gt;"ОК","",IF(P480&gt;0,ABS(I480)/P480,"нет базы"))</f>
        <v/>
      </c>
      <c r="K480" s="17" t="str">
        <f>IF(E480&lt;&gt;"ОК","",IF(I480&lt;0,"Недостача",IF(I480&gt;0,"Излишек","Совпадает")))</f>
        <v/>
      </c>
      <c r="L480" s="18" t="str">
        <f>IF(E480&lt;&gt;"ОК","",ROUND(SUMIFS('Движения'!$F$6:$F$5005,'Движения'!$B$6:$B$5005,B480,'Движения'!$C$6:$C$5005,"Корректировка остатка",'Движения'!$A$6:$A$5005,"&gt;="&amp;Q480,'Движения'!$A$6:$A$5005,"&lt;"&amp;(Q480+1)),6))</f>
        <v/>
      </c>
      <c r="M480" s="18" t="str">
        <f>IF(E480&lt;&gt;"ОК","",ROUND(I480-L480,6))</f>
        <v/>
      </c>
      <c r="N480" s="15" t="str">
        <f>IF(E480&lt;&gt;"ОК","",IF(AND(I480=0,L480=0),"Корректировка не нужна",IF(M480=0,"Корректировка внесена",IF(L480=0,"Внесите корректировку на "&amp;DAY(Q480)&amp;"."&amp;MONTH(Q480)&amp;"."&amp;YEAR(Q480)&amp;": "&amp;IF(M480&gt;0,"+","")&amp;M480&amp;" "&amp;G480,"Проверьте корректировки: внесено "&amp;L480&amp;", нужно "&amp;I480&amp;" "&amp;G480))))</f>
        <v/>
      </c>
      <c r="O480" s="22" t="str">
        <f>IF(E480&lt;&gt;"ОК","",IF(SUMPRODUCT(MAX(($B$6:$B$1005=B480)*($Q$6:$Q$1005&lt;Q480)*($E$6:$E$1005="ОК")*$Q$6:$Q$1005))&gt;0,SUMPRODUCT(MAX(($B$6:$B$1005=B480)*($Q$6:$Q$1005&lt;Q480)*($E$6:$E$1005="ОК")*$Q$6:$Q$1005))+1,INT('Номенклатура'!$C$2)))</f>
        <v/>
      </c>
      <c r="P480" s="18" t="str">
        <f>IF(E480&lt;&gt;"ОК","",-(SUMIFS('Движения'!$F$6:$F$5005,'Движения'!$B$6:$B$5005,B480,'Движения'!$C$6:$C$5005,"Расход",'Движения'!$A$6:$A$5005,"&gt;="&amp;O480,'Движения'!$A$6:$A$5005,"&lt;"&amp;(Q480+1))+SUMIFS('Движения'!$F$6:$F$5005,'Движения'!$B$6:$B$5005,B480,'Движения'!$C$6:$C$5005,"Списание",'Движения'!$A$6:$A$5005,"&gt;="&amp;O480,'Движения'!$A$6:$A$5005,"&lt;"&amp;(Q480+1))))</f>
        <v/>
      </c>
      <c r="Q480" s="18" t="str">
        <f>IF(ISNUMBER(A480),INT(A480),0)</f>
        <v/>
      </c>
    </row>
    <row r="481" spans="1:17" x14ac:dyDescent="0.25">
      <c r="A481" s="16"/>
      <c r="B481" s="13"/>
      <c r="C481" s="14"/>
      <c r="D481" s="13"/>
      <c r="E481" s="15" t="str">
        <f>IF(COUNTA(A481:D481)=0,"",IF(NOT(ISNUMBER(A481)),"Укажите дату",IF(B481="","Укажите код",IF(NOT(AND(ISTEXT(B481),LEN(B481)&gt;0,LEN(B481)&lt;=30,ISNUMBER(FIND(LEFT(B481,1),"ABCDEFGHIJKLMNOPQRSTUVWXYZ")),SUMPRODUCT((MID(B481,{1,2,3,4,5,6,7,8,9,10,11,12,13,14,15,16,17,18,19,20,21,22,23,24,25,26,27,28,29,30},1)&lt;&gt;"")*ISERROR(FIND(MID(B481,{1,2,3,4,5,6,7,8,9,10,11,12,13,14,15,16,17,18,19,20,21,22,23,24,25,26,27,28,29,30},1),"ABCDEFGHIJKLMNOPQRSTUVWXYZ0123456789-_")))=0,ISERROR(VALUE(B481)))),"Недопустимый код: только латинские буквы A-Z в верхнем регистре, цифры, - и _; начало с буквы, до 30 символов (например MILK-001)",IF(SUMPRODUCT(--EXACT('Номенклатура'!$A$6:$A$205,B481))=0,"Код не найден",IF(SUMPRODUCT(--EXACT('Номенклатура'!$A$6:$A$205,B481))&gt;1,"Код повторяется в номенклатуре",IF(NOT(ISNUMBER(C481)),"Укажите фактическое количество",IF(C481&lt;0,"Факт не может быть меньше нуля",IF(NOT(ISNUMBER('Номенклатура'!$C$2)),"Укажите дату начала учёта",IF(Q481&lt;INT('Номенклатура'!$C$2),"Дата раньше начала учёта","ОК"))))))))))</f>
        <v/>
      </c>
      <c r="F481" s="15" t="str">
        <f>IF(E481&lt;&gt;"ОК","",INDEX('Номенклатура'!$B$6:$B$205,SUMPRODUCT(EXACT('Номенклатура'!$A$6:$A$205,B481)*(ROW('Номенклатура'!$A$6:$A$205)-5)))&amp;"")</f>
        <v/>
      </c>
      <c r="G481" s="17" t="str">
        <f>IF(E481&lt;&gt;"ОК","",INDEX('Номенклатура'!$D$6:$D$205,SUMPRODUCT(EXACT('Номенклатура'!$A$6:$A$205,B481)*(ROW('Номенклатура'!$A$6:$A$205)-5)))&amp;"")</f>
        <v/>
      </c>
      <c r="H481" s="18" t="str">
        <f>IF(E481&lt;&gt;"ОК","",ROUND(N(INDEX('Номенклатура'!$F$6:$F$205,SUMPRODUCT(EXACT('Номенклатура'!$A$6:$A$205,B481)*(ROW('Номенклатура'!$A$6:$A$205)-5))))+SUMIFS('Движения'!$F$6:$F$5005,'Движения'!$B$6:$B$5005,B481,'Движения'!$A$6:$A$5005,"&lt;"&amp;(Q481+1))-SUMIFS('Движения'!$F$6:$F$5005,'Движения'!$B$6:$B$5005,B481,'Движения'!$C$6:$C$5005,"Корректировка остатка",'Движения'!$A$6:$A$5005,"&gt;="&amp;Q481,'Движения'!$A$6:$A$5005,"&lt;"&amp;(Q481+1)),6))</f>
        <v/>
      </c>
      <c r="I481" s="18" t="str">
        <f>IF(E481&lt;&gt;"ОК","",ROUND(C481-H481,6))</f>
        <v/>
      </c>
      <c r="J481" s="21" t="str">
        <f>IF(E481&lt;&gt;"ОК","",IF(P481&gt;0,ABS(I481)/P481,"нет базы"))</f>
        <v/>
      </c>
      <c r="K481" s="17" t="str">
        <f>IF(E481&lt;&gt;"ОК","",IF(I481&lt;0,"Недостача",IF(I481&gt;0,"Излишек","Совпадает")))</f>
        <v/>
      </c>
      <c r="L481" s="18" t="str">
        <f>IF(E481&lt;&gt;"ОК","",ROUND(SUMIFS('Движения'!$F$6:$F$5005,'Движения'!$B$6:$B$5005,B481,'Движения'!$C$6:$C$5005,"Корректировка остатка",'Движения'!$A$6:$A$5005,"&gt;="&amp;Q481,'Движения'!$A$6:$A$5005,"&lt;"&amp;(Q481+1)),6))</f>
        <v/>
      </c>
      <c r="M481" s="18" t="str">
        <f>IF(E481&lt;&gt;"ОК","",ROUND(I481-L481,6))</f>
        <v/>
      </c>
      <c r="N481" s="15" t="str">
        <f>IF(E481&lt;&gt;"ОК","",IF(AND(I481=0,L481=0),"Корректировка не нужна",IF(M481=0,"Корректировка внесена",IF(L481=0,"Внесите корректировку на "&amp;DAY(Q481)&amp;"."&amp;MONTH(Q481)&amp;"."&amp;YEAR(Q481)&amp;": "&amp;IF(M481&gt;0,"+","")&amp;M481&amp;" "&amp;G481,"Проверьте корректировки: внесено "&amp;L481&amp;", нужно "&amp;I481&amp;" "&amp;G481))))</f>
        <v/>
      </c>
      <c r="O481" s="22" t="str">
        <f>IF(E481&lt;&gt;"ОК","",IF(SUMPRODUCT(MAX(($B$6:$B$1005=B481)*($Q$6:$Q$1005&lt;Q481)*($E$6:$E$1005="ОК")*$Q$6:$Q$1005))&gt;0,SUMPRODUCT(MAX(($B$6:$B$1005=B481)*($Q$6:$Q$1005&lt;Q481)*($E$6:$E$1005="ОК")*$Q$6:$Q$1005))+1,INT('Номенклатура'!$C$2)))</f>
        <v/>
      </c>
      <c r="P481" s="18" t="str">
        <f>IF(E481&lt;&gt;"ОК","",-(SUMIFS('Движения'!$F$6:$F$5005,'Движения'!$B$6:$B$5005,B481,'Движения'!$C$6:$C$5005,"Расход",'Движения'!$A$6:$A$5005,"&gt;="&amp;O481,'Движения'!$A$6:$A$5005,"&lt;"&amp;(Q481+1))+SUMIFS('Движения'!$F$6:$F$5005,'Движения'!$B$6:$B$5005,B481,'Движения'!$C$6:$C$5005,"Списание",'Движения'!$A$6:$A$5005,"&gt;="&amp;O481,'Движения'!$A$6:$A$5005,"&lt;"&amp;(Q481+1))))</f>
        <v/>
      </c>
      <c r="Q481" s="18" t="str">
        <f>IF(ISNUMBER(A481),INT(A481),0)</f>
        <v/>
      </c>
    </row>
    <row r="482" spans="1:17" x14ac:dyDescent="0.25">
      <c r="A482" s="16"/>
      <c r="B482" s="13"/>
      <c r="C482" s="14"/>
      <c r="D482" s="13"/>
      <c r="E482" s="15" t="str">
        <f>IF(COUNTA(A482:D482)=0,"",IF(NOT(ISNUMBER(A482)),"Укажите дату",IF(B482="","Укажите код",IF(NOT(AND(ISTEXT(B482),LEN(B482)&gt;0,LEN(B482)&lt;=30,ISNUMBER(FIND(LEFT(B482,1),"ABCDEFGHIJKLMNOPQRSTUVWXYZ")),SUMPRODUCT((MID(B482,{1,2,3,4,5,6,7,8,9,10,11,12,13,14,15,16,17,18,19,20,21,22,23,24,25,26,27,28,29,30},1)&lt;&gt;"")*ISERROR(FIND(MID(B482,{1,2,3,4,5,6,7,8,9,10,11,12,13,14,15,16,17,18,19,20,21,22,23,24,25,26,27,28,29,30},1),"ABCDEFGHIJKLMNOPQRSTUVWXYZ0123456789-_")))=0,ISERROR(VALUE(B482)))),"Недопустимый код: только латинские буквы A-Z в верхнем регистре, цифры, - и _; начало с буквы, до 30 символов (например MILK-001)",IF(SUMPRODUCT(--EXACT('Номенклатура'!$A$6:$A$205,B482))=0,"Код не найден",IF(SUMPRODUCT(--EXACT('Номенклатура'!$A$6:$A$205,B482))&gt;1,"Код повторяется в номенклатуре",IF(NOT(ISNUMBER(C482)),"Укажите фактическое количество",IF(C482&lt;0,"Факт не может быть меньше нуля",IF(NOT(ISNUMBER('Номенклатура'!$C$2)),"Укажите дату начала учёта",IF(Q482&lt;INT('Номенклатура'!$C$2),"Дата раньше начала учёта","ОК"))))))))))</f>
        <v/>
      </c>
      <c r="F482" s="15" t="str">
        <f>IF(E482&lt;&gt;"ОК","",INDEX('Номенклатура'!$B$6:$B$205,SUMPRODUCT(EXACT('Номенклатура'!$A$6:$A$205,B482)*(ROW('Номенклатура'!$A$6:$A$205)-5)))&amp;"")</f>
        <v/>
      </c>
      <c r="G482" s="17" t="str">
        <f>IF(E482&lt;&gt;"ОК","",INDEX('Номенклатура'!$D$6:$D$205,SUMPRODUCT(EXACT('Номенклатура'!$A$6:$A$205,B482)*(ROW('Номенклатура'!$A$6:$A$205)-5)))&amp;"")</f>
        <v/>
      </c>
      <c r="H482" s="18" t="str">
        <f>IF(E482&lt;&gt;"ОК","",ROUND(N(INDEX('Номенклатура'!$F$6:$F$205,SUMPRODUCT(EXACT('Номенклатура'!$A$6:$A$205,B482)*(ROW('Номенклатура'!$A$6:$A$205)-5))))+SUMIFS('Движения'!$F$6:$F$5005,'Движения'!$B$6:$B$5005,B482,'Движения'!$A$6:$A$5005,"&lt;"&amp;(Q482+1))-SUMIFS('Движения'!$F$6:$F$5005,'Движения'!$B$6:$B$5005,B482,'Движения'!$C$6:$C$5005,"Корректировка остатка",'Движения'!$A$6:$A$5005,"&gt;="&amp;Q482,'Движения'!$A$6:$A$5005,"&lt;"&amp;(Q482+1)),6))</f>
        <v/>
      </c>
      <c r="I482" s="18" t="str">
        <f>IF(E482&lt;&gt;"ОК","",ROUND(C482-H482,6))</f>
        <v/>
      </c>
      <c r="J482" s="21" t="str">
        <f>IF(E482&lt;&gt;"ОК","",IF(P482&gt;0,ABS(I482)/P482,"нет базы"))</f>
        <v/>
      </c>
      <c r="K482" s="17" t="str">
        <f>IF(E482&lt;&gt;"ОК","",IF(I482&lt;0,"Недостача",IF(I482&gt;0,"Излишек","Совпадает")))</f>
        <v/>
      </c>
      <c r="L482" s="18" t="str">
        <f>IF(E482&lt;&gt;"ОК","",ROUND(SUMIFS('Движения'!$F$6:$F$5005,'Движения'!$B$6:$B$5005,B482,'Движения'!$C$6:$C$5005,"Корректировка остатка",'Движения'!$A$6:$A$5005,"&gt;="&amp;Q482,'Движения'!$A$6:$A$5005,"&lt;"&amp;(Q482+1)),6))</f>
        <v/>
      </c>
      <c r="M482" s="18" t="str">
        <f>IF(E482&lt;&gt;"ОК","",ROUND(I482-L482,6))</f>
        <v/>
      </c>
      <c r="N482" s="15" t="str">
        <f>IF(E482&lt;&gt;"ОК","",IF(AND(I482=0,L482=0),"Корректировка не нужна",IF(M482=0,"Корректировка внесена",IF(L482=0,"Внесите корректировку на "&amp;DAY(Q482)&amp;"."&amp;MONTH(Q482)&amp;"."&amp;YEAR(Q482)&amp;": "&amp;IF(M482&gt;0,"+","")&amp;M482&amp;" "&amp;G482,"Проверьте корректировки: внесено "&amp;L482&amp;", нужно "&amp;I482&amp;" "&amp;G482))))</f>
        <v/>
      </c>
      <c r="O482" s="22" t="str">
        <f>IF(E482&lt;&gt;"ОК","",IF(SUMPRODUCT(MAX(($B$6:$B$1005=B482)*($Q$6:$Q$1005&lt;Q482)*($E$6:$E$1005="ОК")*$Q$6:$Q$1005))&gt;0,SUMPRODUCT(MAX(($B$6:$B$1005=B482)*($Q$6:$Q$1005&lt;Q482)*($E$6:$E$1005="ОК")*$Q$6:$Q$1005))+1,INT('Номенклатура'!$C$2)))</f>
        <v/>
      </c>
      <c r="P482" s="18" t="str">
        <f>IF(E482&lt;&gt;"ОК","",-(SUMIFS('Движения'!$F$6:$F$5005,'Движения'!$B$6:$B$5005,B482,'Движения'!$C$6:$C$5005,"Расход",'Движения'!$A$6:$A$5005,"&gt;="&amp;O482,'Движения'!$A$6:$A$5005,"&lt;"&amp;(Q482+1))+SUMIFS('Движения'!$F$6:$F$5005,'Движения'!$B$6:$B$5005,B482,'Движения'!$C$6:$C$5005,"Списание",'Движения'!$A$6:$A$5005,"&gt;="&amp;O482,'Движения'!$A$6:$A$5005,"&lt;"&amp;(Q482+1))))</f>
        <v/>
      </c>
      <c r="Q482" s="18" t="str">
        <f>IF(ISNUMBER(A482),INT(A482),0)</f>
        <v/>
      </c>
    </row>
    <row r="483" spans="1:17" x14ac:dyDescent="0.25">
      <c r="A483" s="16"/>
      <c r="B483" s="13"/>
      <c r="C483" s="14"/>
      <c r="D483" s="13"/>
      <c r="E483" s="15" t="str">
        <f>IF(COUNTA(A483:D483)=0,"",IF(NOT(ISNUMBER(A483)),"Укажите дату",IF(B483="","Укажите код",IF(NOT(AND(ISTEXT(B483),LEN(B483)&gt;0,LEN(B483)&lt;=30,ISNUMBER(FIND(LEFT(B483,1),"ABCDEFGHIJKLMNOPQRSTUVWXYZ")),SUMPRODUCT((MID(B483,{1,2,3,4,5,6,7,8,9,10,11,12,13,14,15,16,17,18,19,20,21,22,23,24,25,26,27,28,29,30},1)&lt;&gt;"")*ISERROR(FIND(MID(B483,{1,2,3,4,5,6,7,8,9,10,11,12,13,14,15,16,17,18,19,20,21,22,23,24,25,26,27,28,29,30},1),"ABCDEFGHIJKLMNOPQRSTUVWXYZ0123456789-_")))=0,ISERROR(VALUE(B483)))),"Недопустимый код: только латинские буквы A-Z в верхнем регистре, цифры, - и _; начало с буквы, до 30 символов (например MILK-001)",IF(SUMPRODUCT(--EXACT('Номенклатура'!$A$6:$A$205,B483))=0,"Код не найден",IF(SUMPRODUCT(--EXACT('Номенклатура'!$A$6:$A$205,B483))&gt;1,"Код повторяется в номенклатуре",IF(NOT(ISNUMBER(C483)),"Укажите фактическое количество",IF(C483&lt;0,"Факт не может быть меньше нуля",IF(NOT(ISNUMBER('Номенклатура'!$C$2)),"Укажите дату начала учёта",IF(Q483&lt;INT('Номенклатура'!$C$2),"Дата раньше начала учёта","ОК"))))))))))</f>
        <v/>
      </c>
      <c r="F483" s="15" t="str">
        <f>IF(E483&lt;&gt;"ОК","",INDEX('Номенклатура'!$B$6:$B$205,SUMPRODUCT(EXACT('Номенклатура'!$A$6:$A$205,B483)*(ROW('Номенклатура'!$A$6:$A$205)-5)))&amp;"")</f>
        <v/>
      </c>
      <c r="G483" s="17" t="str">
        <f>IF(E483&lt;&gt;"ОК","",INDEX('Номенклатура'!$D$6:$D$205,SUMPRODUCT(EXACT('Номенклатура'!$A$6:$A$205,B483)*(ROW('Номенклатура'!$A$6:$A$205)-5)))&amp;"")</f>
        <v/>
      </c>
      <c r="H483" s="18" t="str">
        <f>IF(E483&lt;&gt;"ОК","",ROUND(N(INDEX('Номенклатура'!$F$6:$F$205,SUMPRODUCT(EXACT('Номенклатура'!$A$6:$A$205,B483)*(ROW('Номенклатура'!$A$6:$A$205)-5))))+SUMIFS('Движения'!$F$6:$F$5005,'Движения'!$B$6:$B$5005,B483,'Движения'!$A$6:$A$5005,"&lt;"&amp;(Q483+1))-SUMIFS('Движения'!$F$6:$F$5005,'Движения'!$B$6:$B$5005,B483,'Движения'!$C$6:$C$5005,"Корректировка остатка",'Движения'!$A$6:$A$5005,"&gt;="&amp;Q483,'Движения'!$A$6:$A$5005,"&lt;"&amp;(Q483+1)),6))</f>
        <v/>
      </c>
      <c r="I483" s="18" t="str">
        <f>IF(E483&lt;&gt;"ОК","",ROUND(C483-H483,6))</f>
        <v/>
      </c>
      <c r="J483" s="21" t="str">
        <f>IF(E483&lt;&gt;"ОК","",IF(P483&gt;0,ABS(I483)/P483,"нет базы"))</f>
        <v/>
      </c>
      <c r="K483" s="17" t="str">
        <f>IF(E483&lt;&gt;"ОК","",IF(I483&lt;0,"Недостача",IF(I483&gt;0,"Излишек","Совпадает")))</f>
        <v/>
      </c>
      <c r="L483" s="18" t="str">
        <f>IF(E483&lt;&gt;"ОК","",ROUND(SUMIFS('Движения'!$F$6:$F$5005,'Движения'!$B$6:$B$5005,B483,'Движения'!$C$6:$C$5005,"Корректировка остатка",'Движения'!$A$6:$A$5005,"&gt;="&amp;Q483,'Движения'!$A$6:$A$5005,"&lt;"&amp;(Q483+1)),6))</f>
        <v/>
      </c>
      <c r="M483" s="18" t="str">
        <f>IF(E483&lt;&gt;"ОК","",ROUND(I483-L483,6))</f>
        <v/>
      </c>
      <c r="N483" s="15" t="str">
        <f>IF(E483&lt;&gt;"ОК","",IF(AND(I483=0,L483=0),"Корректировка не нужна",IF(M483=0,"Корректировка внесена",IF(L483=0,"Внесите корректировку на "&amp;DAY(Q483)&amp;"."&amp;MONTH(Q483)&amp;"."&amp;YEAR(Q483)&amp;": "&amp;IF(M483&gt;0,"+","")&amp;M483&amp;" "&amp;G483,"Проверьте корректировки: внесено "&amp;L483&amp;", нужно "&amp;I483&amp;" "&amp;G483))))</f>
        <v/>
      </c>
      <c r="O483" s="22" t="str">
        <f>IF(E483&lt;&gt;"ОК","",IF(SUMPRODUCT(MAX(($B$6:$B$1005=B483)*($Q$6:$Q$1005&lt;Q483)*($E$6:$E$1005="ОК")*$Q$6:$Q$1005))&gt;0,SUMPRODUCT(MAX(($B$6:$B$1005=B483)*($Q$6:$Q$1005&lt;Q483)*($E$6:$E$1005="ОК")*$Q$6:$Q$1005))+1,INT('Номенклатура'!$C$2)))</f>
        <v/>
      </c>
      <c r="P483" s="18" t="str">
        <f>IF(E483&lt;&gt;"ОК","",-(SUMIFS('Движения'!$F$6:$F$5005,'Движения'!$B$6:$B$5005,B483,'Движения'!$C$6:$C$5005,"Расход",'Движения'!$A$6:$A$5005,"&gt;="&amp;O483,'Движения'!$A$6:$A$5005,"&lt;"&amp;(Q483+1))+SUMIFS('Движения'!$F$6:$F$5005,'Движения'!$B$6:$B$5005,B483,'Движения'!$C$6:$C$5005,"Списание",'Движения'!$A$6:$A$5005,"&gt;="&amp;O483,'Движения'!$A$6:$A$5005,"&lt;"&amp;(Q483+1))))</f>
        <v/>
      </c>
      <c r="Q483" s="18" t="str">
        <f>IF(ISNUMBER(A483),INT(A483),0)</f>
        <v/>
      </c>
    </row>
    <row r="484" spans="1:17" x14ac:dyDescent="0.25">
      <c r="A484" s="16"/>
      <c r="B484" s="13"/>
      <c r="C484" s="14"/>
      <c r="D484" s="13"/>
      <c r="E484" s="15" t="str">
        <f>IF(COUNTA(A484:D484)=0,"",IF(NOT(ISNUMBER(A484)),"Укажите дату",IF(B484="","Укажите код",IF(NOT(AND(ISTEXT(B484),LEN(B484)&gt;0,LEN(B484)&lt;=30,ISNUMBER(FIND(LEFT(B484,1),"ABCDEFGHIJKLMNOPQRSTUVWXYZ")),SUMPRODUCT((MID(B484,{1,2,3,4,5,6,7,8,9,10,11,12,13,14,15,16,17,18,19,20,21,22,23,24,25,26,27,28,29,30},1)&lt;&gt;"")*ISERROR(FIND(MID(B484,{1,2,3,4,5,6,7,8,9,10,11,12,13,14,15,16,17,18,19,20,21,22,23,24,25,26,27,28,29,30},1),"ABCDEFGHIJKLMNOPQRSTUVWXYZ0123456789-_")))=0,ISERROR(VALUE(B484)))),"Недопустимый код: только латинские буквы A-Z в верхнем регистре, цифры, - и _; начало с буквы, до 30 символов (например MILK-001)",IF(SUMPRODUCT(--EXACT('Номенклатура'!$A$6:$A$205,B484))=0,"Код не найден",IF(SUMPRODUCT(--EXACT('Номенклатура'!$A$6:$A$205,B484))&gt;1,"Код повторяется в номенклатуре",IF(NOT(ISNUMBER(C484)),"Укажите фактическое количество",IF(C484&lt;0,"Факт не может быть меньше нуля",IF(NOT(ISNUMBER('Номенклатура'!$C$2)),"Укажите дату начала учёта",IF(Q484&lt;INT('Номенклатура'!$C$2),"Дата раньше начала учёта","ОК"))))))))))</f>
        <v/>
      </c>
      <c r="F484" s="15" t="str">
        <f>IF(E484&lt;&gt;"ОК","",INDEX('Номенклатура'!$B$6:$B$205,SUMPRODUCT(EXACT('Номенклатура'!$A$6:$A$205,B484)*(ROW('Номенклатура'!$A$6:$A$205)-5)))&amp;"")</f>
        <v/>
      </c>
      <c r="G484" s="17" t="str">
        <f>IF(E484&lt;&gt;"ОК","",INDEX('Номенклатура'!$D$6:$D$205,SUMPRODUCT(EXACT('Номенклатура'!$A$6:$A$205,B484)*(ROW('Номенклатура'!$A$6:$A$205)-5)))&amp;"")</f>
        <v/>
      </c>
      <c r="H484" s="18" t="str">
        <f>IF(E484&lt;&gt;"ОК","",ROUND(N(INDEX('Номенклатура'!$F$6:$F$205,SUMPRODUCT(EXACT('Номенклатура'!$A$6:$A$205,B484)*(ROW('Номенклатура'!$A$6:$A$205)-5))))+SUMIFS('Движения'!$F$6:$F$5005,'Движения'!$B$6:$B$5005,B484,'Движения'!$A$6:$A$5005,"&lt;"&amp;(Q484+1))-SUMIFS('Движения'!$F$6:$F$5005,'Движения'!$B$6:$B$5005,B484,'Движения'!$C$6:$C$5005,"Корректировка остатка",'Движения'!$A$6:$A$5005,"&gt;="&amp;Q484,'Движения'!$A$6:$A$5005,"&lt;"&amp;(Q484+1)),6))</f>
        <v/>
      </c>
      <c r="I484" s="18" t="str">
        <f>IF(E484&lt;&gt;"ОК","",ROUND(C484-H484,6))</f>
        <v/>
      </c>
      <c r="J484" s="21" t="str">
        <f>IF(E484&lt;&gt;"ОК","",IF(P484&gt;0,ABS(I484)/P484,"нет базы"))</f>
        <v/>
      </c>
      <c r="K484" s="17" t="str">
        <f>IF(E484&lt;&gt;"ОК","",IF(I484&lt;0,"Недостача",IF(I484&gt;0,"Излишек","Совпадает")))</f>
        <v/>
      </c>
      <c r="L484" s="18" t="str">
        <f>IF(E484&lt;&gt;"ОК","",ROUND(SUMIFS('Движения'!$F$6:$F$5005,'Движения'!$B$6:$B$5005,B484,'Движения'!$C$6:$C$5005,"Корректировка остатка",'Движения'!$A$6:$A$5005,"&gt;="&amp;Q484,'Движения'!$A$6:$A$5005,"&lt;"&amp;(Q484+1)),6))</f>
        <v/>
      </c>
      <c r="M484" s="18" t="str">
        <f>IF(E484&lt;&gt;"ОК","",ROUND(I484-L484,6))</f>
        <v/>
      </c>
      <c r="N484" s="15" t="str">
        <f>IF(E484&lt;&gt;"ОК","",IF(AND(I484=0,L484=0),"Корректировка не нужна",IF(M484=0,"Корректировка внесена",IF(L484=0,"Внесите корректировку на "&amp;DAY(Q484)&amp;"."&amp;MONTH(Q484)&amp;"."&amp;YEAR(Q484)&amp;": "&amp;IF(M484&gt;0,"+","")&amp;M484&amp;" "&amp;G484,"Проверьте корректировки: внесено "&amp;L484&amp;", нужно "&amp;I484&amp;" "&amp;G484))))</f>
        <v/>
      </c>
      <c r="O484" s="22" t="str">
        <f>IF(E484&lt;&gt;"ОК","",IF(SUMPRODUCT(MAX(($B$6:$B$1005=B484)*($Q$6:$Q$1005&lt;Q484)*($E$6:$E$1005="ОК")*$Q$6:$Q$1005))&gt;0,SUMPRODUCT(MAX(($B$6:$B$1005=B484)*($Q$6:$Q$1005&lt;Q484)*($E$6:$E$1005="ОК")*$Q$6:$Q$1005))+1,INT('Номенклатура'!$C$2)))</f>
        <v/>
      </c>
      <c r="P484" s="18" t="str">
        <f>IF(E484&lt;&gt;"ОК","",-(SUMIFS('Движения'!$F$6:$F$5005,'Движения'!$B$6:$B$5005,B484,'Движения'!$C$6:$C$5005,"Расход",'Движения'!$A$6:$A$5005,"&gt;="&amp;O484,'Движения'!$A$6:$A$5005,"&lt;"&amp;(Q484+1))+SUMIFS('Движения'!$F$6:$F$5005,'Движения'!$B$6:$B$5005,B484,'Движения'!$C$6:$C$5005,"Списание",'Движения'!$A$6:$A$5005,"&gt;="&amp;O484,'Движения'!$A$6:$A$5005,"&lt;"&amp;(Q484+1))))</f>
        <v/>
      </c>
      <c r="Q484" s="18" t="str">
        <f>IF(ISNUMBER(A484),INT(A484),0)</f>
        <v/>
      </c>
    </row>
    <row r="485" spans="1:17" x14ac:dyDescent="0.25">
      <c r="A485" s="16"/>
      <c r="B485" s="13"/>
      <c r="C485" s="14"/>
      <c r="D485" s="13"/>
      <c r="E485" s="15" t="str">
        <f>IF(COUNTA(A485:D485)=0,"",IF(NOT(ISNUMBER(A485)),"Укажите дату",IF(B485="","Укажите код",IF(NOT(AND(ISTEXT(B485),LEN(B485)&gt;0,LEN(B485)&lt;=30,ISNUMBER(FIND(LEFT(B485,1),"ABCDEFGHIJKLMNOPQRSTUVWXYZ")),SUMPRODUCT((MID(B485,{1,2,3,4,5,6,7,8,9,10,11,12,13,14,15,16,17,18,19,20,21,22,23,24,25,26,27,28,29,30},1)&lt;&gt;"")*ISERROR(FIND(MID(B485,{1,2,3,4,5,6,7,8,9,10,11,12,13,14,15,16,17,18,19,20,21,22,23,24,25,26,27,28,29,30},1),"ABCDEFGHIJKLMNOPQRSTUVWXYZ0123456789-_")))=0,ISERROR(VALUE(B485)))),"Недопустимый код: только латинские буквы A-Z в верхнем регистре, цифры, - и _; начало с буквы, до 30 символов (например MILK-001)",IF(SUMPRODUCT(--EXACT('Номенклатура'!$A$6:$A$205,B485))=0,"Код не найден",IF(SUMPRODUCT(--EXACT('Номенклатура'!$A$6:$A$205,B485))&gt;1,"Код повторяется в номенклатуре",IF(NOT(ISNUMBER(C485)),"Укажите фактическое количество",IF(C485&lt;0,"Факт не может быть меньше нуля",IF(NOT(ISNUMBER('Номенклатура'!$C$2)),"Укажите дату начала учёта",IF(Q485&lt;INT('Номенклатура'!$C$2),"Дата раньше начала учёта","ОК"))))))))))</f>
        <v/>
      </c>
      <c r="F485" s="15" t="str">
        <f>IF(E485&lt;&gt;"ОК","",INDEX('Номенклатура'!$B$6:$B$205,SUMPRODUCT(EXACT('Номенклатура'!$A$6:$A$205,B485)*(ROW('Номенклатура'!$A$6:$A$205)-5)))&amp;"")</f>
        <v/>
      </c>
      <c r="G485" s="17" t="str">
        <f>IF(E485&lt;&gt;"ОК","",INDEX('Номенклатура'!$D$6:$D$205,SUMPRODUCT(EXACT('Номенклатура'!$A$6:$A$205,B485)*(ROW('Номенклатура'!$A$6:$A$205)-5)))&amp;"")</f>
        <v/>
      </c>
      <c r="H485" s="18" t="str">
        <f>IF(E485&lt;&gt;"ОК","",ROUND(N(INDEX('Номенклатура'!$F$6:$F$205,SUMPRODUCT(EXACT('Номенклатура'!$A$6:$A$205,B485)*(ROW('Номенклатура'!$A$6:$A$205)-5))))+SUMIFS('Движения'!$F$6:$F$5005,'Движения'!$B$6:$B$5005,B485,'Движения'!$A$6:$A$5005,"&lt;"&amp;(Q485+1))-SUMIFS('Движения'!$F$6:$F$5005,'Движения'!$B$6:$B$5005,B485,'Движения'!$C$6:$C$5005,"Корректировка остатка",'Движения'!$A$6:$A$5005,"&gt;="&amp;Q485,'Движения'!$A$6:$A$5005,"&lt;"&amp;(Q485+1)),6))</f>
        <v/>
      </c>
      <c r="I485" s="18" t="str">
        <f>IF(E485&lt;&gt;"ОК","",ROUND(C485-H485,6))</f>
        <v/>
      </c>
      <c r="J485" s="21" t="str">
        <f>IF(E485&lt;&gt;"ОК","",IF(P485&gt;0,ABS(I485)/P485,"нет базы"))</f>
        <v/>
      </c>
      <c r="K485" s="17" t="str">
        <f>IF(E485&lt;&gt;"ОК","",IF(I485&lt;0,"Недостача",IF(I485&gt;0,"Излишек","Совпадает")))</f>
        <v/>
      </c>
      <c r="L485" s="18" t="str">
        <f>IF(E485&lt;&gt;"ОК","",ROUND(SUMIFS('Движения'!$F$6:$F$5005,'Движения'!$B$6:$B$5005,B485,'Движения'!$C$6:$C$5005,"Корректировка остатка",'Движения'!$A$6:$A$5005,"&gt;="&amp;Q485,'Движения'!$A$6:$A$5005,"&lt;"&amp;(Q485+1)),6))</f>
        <v/>
      </c>
      <c r="M485" s="18" t="str">
        <f>IF(E485&lt;&gt;"ОК","",ROUND(I485-L485,6))</f>
        <v/>
      </c>
      <c r="N485" s="15" t="str">
        <f>IF(E485&lt;&gt;"ОК","",IF(AND(I485=0,L485=0),"Корректировка не нужна",IF(M485=0,"Корректировка внесена",IF(L485=0,"Внесите корректировку на "&amp;DAY(Q485)&amp;"."&amp;MONTH(Q485)&amp;"."&amp;YEAR(Q485)&amp;": "&amp;IF(M485&gt;0,"+","")&amp;M485&amp;" "&amp;G485,"Проверьте корректировки: внесено "&amp;L485&amp;", нужно "&amp;I485&amp;" "&amp;G485))))</f>
        <v/>
      </c>
      <c r="O485" s="22" t="str">
        <f>IF(E485&lt;&gt;"ОК","",IF(SUMPRODUCT(MAX(($B$6:$B$1005=B485)*($Q$6:$Q$1005&lt;Q485)*($E$6:$E$1005="ОК")*$Q$6:$Q$1005))&gt;0,SUMPRODUCT(MAX(($B$6:$B$1005=B485)*($Q$6:$Q$1005&lt;Q485)*($E$6:$E$1005="ОК")*$Q$6:$Q$1005))+1,INT('Номенклатура'!$C$2)))</f>
        <v/>
      </c>
      <c r="P485" s="18" t="str">
        <f>IF(E485&lt;&gt;"ОК","",-(SUMIFS('Движения'!$F$6:$F$5005,'Движения'!$B$6:$B$5005,B485,'Движения'!$C$6:$C$5005,"Расход",'Движения'!$A$6:$A$5005,"&gt;="&amp;O485,'Движения'!$A$6:$A$5005,"&lt;"&amp;(Q485+1))+SUMIFS('Движения'!$F$6:$F$5005,'Движения'!$B$6:$B$5005,B485,'Движения'!$C$6:$C$5005,"Списание",'Движения'!$A$6:$A$5005,"&gt;="&amp;O485,'Движения'!$A$6:$A$5005,"&lt;"&amp;(Q485+1))))</f>
        <v/>
      </c>
      <c r="Q485" s="18" t="str">
        <f>IF(ISNUMBER(A485),INT(A485),0)</f>
        <v/>
      </c>
    </row>
    <row r="486" spans="1:17" x14ac:dyDescent="0.25">
      <c r="A486" s="16"/>
      <c r="B486" s="13"/>
      <c r="C486" s="14"/>
      <c r="D486" s="13"/>
      <c r="E486" s="15" t="str">
        <f>IF(COUNTA(A486:D486)=0,"",IF(NOT(ISNUMBER(A486)),"Укажите дату",IF(B486="","Укажите код",IF(NOT(AND(ISTEXT(B486),LEN(B486)&gt;0,LEN(B486)&lt;=30,ISNUMBER(FIND(LEFT(B486,1),"ABCDEFGHIJKLMNOPQRSTUVWXYZ")),SUMPRODUCT((MID(B486,{1,2,3,4,5,6,7,8,9,10,11,12,13,14,15,16,17,18,19,20,21,22,23,24,25,26,27,28,29,30},1)&lt;&gt;"")*ISERROR(FIND(MID(B486,{1,2,3,4,5,6,7,8,9,10,11,12,13,14,15,16,17,18,19,20,21,22,23,24,25,26,27,28,29,30},1),"ABCDEFGHIJKLMNOPQRSTUVWXYZ0123456789-_")))=0,ISERROR(VALUE(B486)))),"Недопустимый код: только латинские буквы A-Z в верхнем регистре, цифры, - и _; начало с буквы, до 30 символов (например MILK-001)",IF(SUMPRODUCT(--EXACT('Номенклатура'!$A$6:$A$205,B486))=0,"Код не найден",IF(SUMPRODUCT(--EXACT('Номенклатура'!$A$6:$A$205,B486))&gt;1,"Код повторяется в номенклатуре",IF(NOT(ISNUMBER(C486)),"Укажите фактическое количество",IF(C486&lt;0,"Факт не может быть меньше нуля",IF(NOT(ISNUMBER('Номенклатура'!$C$2)),"Укажите дату начала учёта",IF(Q486&lt;INT('Номенклатура'!$C$2),"Дата раньше начала учёта","ОК"))))))))))</f>
        <v/>
      </c>
      <c r="F486" s="15" t="str">
        <f>IF(E486&lt;&gt;"ОК","",INDEX('Номенклатура'!$B$6:$B$205,SUMPRODUCT(EXACT('Номенклатура'!$A$6:$A$205,B486)*(ROW('Номенклатура'!$A$6:$A$205)-5)))&amp;"")</f>
        <v/>
      </c>
      <c r="G486" s="17" t="str">
        <f>IF(E486&lt;&gt;"ОК","",INDEX('Номенклатура'!$D$6:$D$205,SUMPRODUCT(EXACT('Номенклатура'!$A$6:$A$205,B486)*(ROW('Номенклатура'!$A$6:$A$205)-5)))&amp;"")</f>
        <v/>
      </c>
      <c r="H486" s="18" t="str">
        <f>IF(E486&lt;&gt;"ОК","",ROUND(N(INDEX('Номенклатура'!$F$6:$F$205,SUMPRODUCT(EXACT('Номенклатура'!$A$6:$A$205,B486)*(ROW('Номенклатура'!$A$6:$A$205)-5))))+SUMIFS('Движения'!$F$6:$F$5005,'Движения'!$B$6:$B$5005,B486,'Движения'!$A$6:$A$5005,"&lt;"&amp;(Q486+1))-SUMIFS('Движения'!$F$6:$F$5005,'Движения'!$B$6:$B$5005,B486,'Движения'!$C$6:$C$5005,"Корректировка остатка",'Движения'!$A$6:$A$5005,"&gt;="&amp;Q486,'Движения'!$A$6:$A$5005,"&lt;"&amp;(Q486+1)),6))</f>
        <v/>
      </c>
      <c r="I486" s="18" t="str">
        <f>IF(E486&lt;&gt;"ОК","",ROUND(C486-H486,6))</f>
        <v/>
      </c>
      <c r="J486" s="21" t="str">
        <f>IF(E486&lt;&gt;"ОК","",IF(P486&gt;0,ABS(I486)/P486,"нет базы"))</f>
        <v/>
      </c>
      <c r="K486" s="17" t="str">
        <f>IF(E486&lt;&gt;"ОК","",IF(I486&lt;0,"Недостача",IF(I486&gt;0,"Излишек","Совпадает")))</f>
        <v/>
      </c>
      <c r="L486" s="18" t="str">
        <f>IF(E486&lt;&gt;"ОК","",ROUND(SUMIFS('Движения'!$F$6:$F$5005,'Движения'!$B$6:$B$5005,B486,'Движения'!$C$6:$C$5005,"Корректировка остатка",'Движения'!$A$6:$A$5005,"&gt;="&amp;Q486,'Движения'!$A$6:$A$5005,"&lt;"&amp;(Q486+1)),6))</f>
        <v/>
      </c>
      <c r="M486" s="18" t="str">
        <f>IF(E486&lt;&gt;"ОК","",ROUND(I486-L486,6))</f>
        <v/>
      </c>
      <c r="N486" s="15" t="str">
        <f>IF(E486&lt;&gt;"ОК","",IF(AND(I486=0,L486=0),"Корректировка не нужна",IF(M486=0,"Корректировка внесена",IF(L486=0,"Внесите корректировку на "&amp;DAY(Q486)&amp;"."&amp;MONTH(Q486)&amp;"."&amp;YEAR(Q486)&amp;": "&amp;IF(M486&gt;0,"+","")&amp;M486&amp;" "&amp;G486,"Проверьте корректировки: внесено "&amp;L486&amp;", нужно "&amp;I486&amp;" "&amp;G486))))</f>
        <v/>
      </c>
      <c r="O486" s="22" t="str">
        <f>IF(E486&lt;&gt;"ОК","",IF(SUMPRODUCT(MAX(($B$6:$B$1005=B486)*($Q$6:$Q$1005&lt;Q486)*($E$6:$E$1005="ОК")*$Q$6:$Q$1005))&gt;0,SUMPRODUCT(MAX(($B$6:$B$1005=B486)*($Q$6:$Q$1005&lt;Q486)*($E$6:$E$1005="ОК")*$Q$6:$Q$1005))+1,INT('Номенклатура'!$C$2)))</f>
        <v/>
      </c>
      <c r="P486" s="18" t="str">
        <f>IF(E486&lt;&gt;"ОК","",-(SUMIFS('Движения'!$F$6:$F$5005,'Движения'!$B$6:$B$5005,B486,'Движения'!$C$6:$C$5005,"Расход",'Движения'!$A$6:$A$5005,"&gt;="&amp;O486,'Движения'!$A$6:$A$5005,"&lt;"&amp;(Q486+1))+SUMIFS('Движения'!$F$6:$F$5005,'Движения'!$B$6:$B$5005,B486,'Движения'!$C$6:$C$5005,"Списание",'Движения'!$A$6:$A$5005,"&gt;="&amp;O486,'Движения'!$A$6:$A$5005,"&lt;"&amp;(Q486+1))))</f>
        <v/>
      </c>
      <c r="Q486" s="18" t="str">
        <f>IF(ISNUMBER(A486),INT(A486),0)</f>
        <v/>
      </c>
    </row>
    <row r="487" spans="1:17" x14ac:dyDescent="0.25">
      <c r="A487" s="16"/>
      <c r="B487" s="13"/>
      <c r="C487" s="14"/>
      <c r="D487" s="13"/>
      <c r="E487" s="15" t="str">
        <f>IF(COUNTA(A487:D487)=0,"",IF(NOT(ISNUMBER(A487)),"Укажите дату",IF(B487="","Укажите код",IF(NOT(AND(ISTEXT(B487),LEN(B487)&gt;0,LEN(B487)&lt;=30,ISNUMBER(FIND(LEFT(B487,1),"ABCDEFGHIJKLMNOPQRSTUVWXYZ")),SUMPRODUCT((MID(B487,{1,2,3,4,5,6,7,8,9,10,11,12,13,14,15,16,17,18,19,20,21,22,23,24,25,26,27,28,29,30},1)&lt;&gt;"")*ISERROR(FIND(MID(B487,{1,2,3,4,5,6,7,8,9,10,11,12,13,14,15,16,17,18,19,20,21,22,23,24,25,26,27,28,29,30},1),"ABCDEFGHIJKLMNOPQRSTUVWXYZ0123456789-_")))=0,ISERROR(VALUE(B487)))),"Недопустимый код: только латинские буквы A-Z в верхнем регистре, цифры, - и _; начало с буквы, до 30 символов (например MILK-001)",IF(SUMPRODUCT(--EXACT('Номенклатура'!$A$6:$A$205,B487))=0,"Код не найден",IF(SUMPRODUCT(--EXACT('Номенклатура'!$A$6:$A$205,B487))&gt;1,"Код повторяется в номенклатуре",IF(NOT(ISNUMBER(C487)),"Укажите фактическое количество",IF(C487&lt;0,"Факт не может быть меньше нуля",IF(NOT(ISNUMBER('Номенклатура'!$C$2)),"Укажите дату начала учёта",IF(Q487&lt;INT('Номенклатура'!$C$2),"Дата раньше начала учёта","ОК"))))))))))</f>
        <v/>
      </c>
      <c r="F487" s="15" t="str">
        <f>IF(E487&lt;&gt;"ОК","",INDEX('Номенклатура'!$B$6:$B$205,SUMPRODUCT(EXACT('Номенклатура'!$A$6:$A$205,B487)*(ROW('Номенклатура'!$A$6:$A$205)-5)))&amp;"")</f>
        <v/>
      </c>
      <c r="G487" s="17" t="str">
        <f>IF(E487&lt;&gt;"ОК","",INDEX('Номенклатура'!$D$6:$D$205,SUMPRODUCT(EXACT('Номенклатура'!$A$6:$A$205,B487)*(ROW('Номенклатура'!$A$6:$A$205)-5)))&amp;"")</f>
        <v/>
      </c>
      <c r="H487" s="18" t="str">
        <f>IF(E487&lt;&gt;"ОК","",ROUND(N(INDEX('Номенклатура'!$F$6:$F$205,SUMPRODUCT(EXACT('Номенклатура'!$A$6:$A$205,B487)*(ROW('Номенклатура'!$A$6:$A$205)-5))))+SUMIFS('Движения'!$F$6:$F$5005,'Движения'!$B$6:$B$5005,B487,'Движения'!$A$6:$A$5005,"&lt;"&amp;(Q487+1))-SUMIFS('Движения'!$F$6:$F$5005,'Движения'!$B$6:$B$5005,B487,'Движения'!$C$6:$C$5005,"Корректировка остатка",'Движения'!$A$6:$A$5005,"&gt;="&amp;Q487,'Движения'!$A$6:$A$5005,"&lt;"&amp;(Q487+1)),6))</f>
        <v/>
      </c>
      <c r="I487" s="18" t="str">
        <f>IF(E487&lt;&gt;"ОК","",ROUND(C487-H487,6))</f>
        <v/>
      </c>
      <c r="J487" s="21" t="str">
        <f>IF(E487&lt;&gt;"ОК","",IF(P487&gt;0,ABS(I487)/P487,"нет базы"))</f>
        <v/>
      </c>
      <c r="K487" s="17" t="str">
        <f>IF(E487&lt;&gt;"ОК","",IF(I487&lt;0,"Недостача",IF(I487&gt;0,"Излишек","Совпадает")))</f>
        <v/>
      </c>
      <c r="L487" s="18" t="str">
        <f>IF(E487&lt;&gt;"ОК","",ROUND(SUMIFS('Движения'!$F$6:$F$5005,'Движения'!$B$6:$B$5005,B487,'Движения'!$C$6:$C$5005,"Корректировка остатка",'Движения'!$A$6:$A$5005,"&gt;="&amp;Q487,'Движения'!$A$6:$A$5005,"&lt;"&amp;(Q487+1)),6))</f>
        <v/>
      </c>
      <c r="M487" s="18" t="str">
        <f>IF(E487&lt;&gt;"ОК","",ROUND(I487-L487,6))</f>
        <v/>
      </c>
      <c r="N487" s="15" t="str">
        <f>IF(E487&lt;&gt;"ОК","",IF(AND(I487=0,L487=0),"Корректировка не нужна",IF(M487=0,"Корректировка внесена",IF(L487=0,"Внесите корректировку на "&amp;DAY(Q487)&amp;"."&amp;MONTH(Q487)&amp;"."&amp;YEAR(Q487)&amp;": "&amp;IF(M487&gt;0,"+","")&amp;M487&amp;" "&amp;G487,"Проверьте корректировки: внесено "&amp;L487&amp;", нужно "&amp;I487&amp;" "&amp;G487))))</f>
        <v/>
      </c>
      <c r="O487" s="22" t="str">
        <f>IF(E487&lt;&gt;"ОК","",IF(SUMPRODUCT(MAX(($B$6:$B$1005=B487)*($Q$6:$Q$1005&lt;Q487)*($E$6:$E$1005="ОК")*$Q$6:$Q$1005))&gt;0,SUMPRODUCT(MAX(($B$6:$B$1005=B487)*($Q$6:$Q$1005&lt;Q487)*($E$6:$E$1005="ОК")*$Q$6:$Q$1005))+1,INT('Номенклатура'!$C$2)))</f>
        <v/>
      </c>
      <c r="P487" s="18" t="str">
        <f>IF(E487&lt;&gt;"ОК","",-(SUMIFS('Движения'!$F$6:$F$5005,'Движения'!$B$6:$B$5005,B487,'Движения'!$C$6:$C$5005,"Расход",'Движения'!$A$6:$A$5005,"&gt;="&amp;O487,'Движения'!$A$6:$A$5005,"&lt;"&amp;(Q487+1))+SUMIFS('Движения'!$F$6:$F$5005,'Движения'!$B$6:$B$5005,B487,'Движения'!$C$6:$C$5005,"Списание",'Движения'!$A$6:$A$5005,"&gt;="&amp;O487,'Движения'!$A$6:$A$5005,"&lt;"&amp;(Q487+1))))</f>
        <v/>
      </c>
      <c r="Q487" s="18" t="str">
        <f>IF(ISNUMBER(A487),INT(A487),0)</f>
        <v/>
      </c>
    </row>
    <row r="488" spans="1:17" x14ac:dyDescent="0.25">
      <c r="A488" s="16"/>
      <c r="B488" s="13"/>
      <c r="C488" s="14"/>
      <c r="D488" s="13"/>
      <c r="E488" s="15" t="str">
        <f>IF(COUNTA(A488:D488)=0,"",IF(NOT(ISNUMBER(A488)),"Укажите дату",IF(B488="","Укажите код",IF(NOT(AND(ISTEXT(B488),LEN(B488)&gt;0,LEN(B488)&lt;=30,ISNUMBER(FIND(LEFT(B488,1),"ABCDEFGHIJKLMNOPQRSTUVWXYZ")),SUMPRODUCT((MID(B488,{1,2,3,4,5,6,7,8,9,10,11,12,13,14,15,16,17,18,19,20,21,22,23,24,25,26,27,28,29,30},1)&lt;&gt;"")*ISERROR(FIND(MID(B488,{1,2,3,4,5,6,7,8,9,10,11,12,13,14,15,16,17,18,19,20,21,22,23,24,25,26,27,28,29,30},1),"ABCDEFGHIJKLMNOPQRSTUVWXYZ0123456789-_")))=0,ISERROR(VALUE(B488)))),"Недопустимый код: только латинские буквы A-Z в верхнем регистре, цифры, - и _; начало с буквы, до 30 символов (например MILK-001)",IF(SUMPRODUCT(--EXACT('Номенклатура'!$A$6:$A$205,B488))=0,"Код не найден",IF(SUMPRODUCT(--EXACT('Номенклатура'!$A$6:$A$205,B488))&gt;1,"Код повторяется в номенклатуре",IF(NOT(ISNUMBER(C488)),"Укажите фактическое количество",IF(C488&lt;0,"Факт не может быть меньше нуля",IF(NOT(ISNUMBER('Номенклатура'!$C$2)),"Укажите дату начала учёта",IF(Q488&lt;INT('Номенклатура'!$C$2),"Дата раньше начала учёта","ОК"))))))))))</f>
        <v/>
      </c>
      <c r="F488" s="15" t="str">
        <f>IF(E488&lt;&gt;"ОК","",INDEX('Номенклатура'!$B$6:$B$205,SUMPRODUCT(EXACT('Номенклатура'!$A$6:$A$205,B488)*(ROW('Номенклатура'!$A$6:$A$205)-5)))&amp;"")</f>
        <v/>
      </c>
      <c r="G488" s="17" t="str">
        <f>IF(E488&lt;&gt;"ОК","",INDEX('Номенклатура'!$D$6:$D$205,SUMPRODUCT(EXACT('Номенклатура'!$A$6:$A$205,B488)*(ROW('Номенклатура'!$A$6:$A$205)-5)))&amp;"")</f>
        <v/>
      </c>
      <c r="H488" s="18" t="str">
        <f>IF(E488&lt;&gt;"ОК","",ROUND(N(INDEX('Номенклатура'!$F$6:$F$205,SUMPRODUCT(EXACT('Номенклатура'!$A$6:$A$205,B488)*(ROW('Номенклатура'!$A$6:$A$205)-5))))+SUMIFS('Движения'!$F$6:$F$5005,'Движения'!$B$6:$B$5005,B488,'Движения'!$A$6:$A$5005,"&lt;"&amp;(Q488+1))-SUMIFS('Движения'!$F$6:$F$5005,'Движения'!$B$6:$B$5005,B488,'Движения'!$C$6:$C$5005,"Корректировка остатка",'Движения'!$A$6:$A$5005,"&gt;="&amp;Q488,'Движения'!$A$6:$A$5005,"&lt;"&amp;(Q488+1)),6))</f>
        <v/>
      </c>
      <c r="I488" s="18" t="str">
        <f>IF(E488&lt;&gt;"ОК","",ROUND(C488-H488,6))</f>
        <v/>
      </c>
      <c r="J488" s="21" t="str">
        <f>IF(E488&lt;&gt;"ОК","",IF(P488&gt;0,ABS(I488)/P488,"нет базы"))</f>
        <v/>
      </c>
      <c r="K488" s="17" t="str">
        <f>IF(E488&lt;&gt;"ОК","",IF(I488&lt;0,"Недостача",IF(I488&gt;0,"Излишек","Совпадает")))</f>
        <v/>
      </c>
      <c r="L488" s="18" t="str">
        <f>IF(E488&lt;&gt;"ОК","",ROUND(SUMIFS('Движения'!$F$6:$F$5005,'Движения'!$B$6:$B$5005,B488,'Движения'!$C$6:$C$5005,"Корректировка остатка",'Движения'!$A$6:$A$5005,"&gt;="&amp;Q488,'Движения'!$A$6:$A$5005,"&lt;"&amp;(Q488+1)),6))</f>
        <v/>
      </c>
      <c r="M488" s="18" t="str">
        <f>IF(E488&lt;&gt;"ОК","",ROUND(I488-L488,6))</f>
        <v/>
      </c>
      <c r="N488" s="15" t="str">
        <f>IF(E488&lt;&gt;"ОК","",IF(AND(I488=0,L488=0),"Корректировка не нужна",IF(M488=0,"Корректировка внесена",IF(L488=0,"Внесите корректировку на "&amp;DAY(Q488)&amp;"."&amp;MONTH(Q488)&amp;"."&amp;YEAR(Q488)&amp;": "&amp;IF(M488&gt;0,"+","")&amp;M488&amp;" "&amp;G488,"Проверьте корректировки: внесено "&amp;L488&amp;", нужно "&amp;I488&amp;" "&amp;G488))))</f>
        <v/>
      </c>
      <c r="O488" s="22" t="str">
        <f>IF(E488&lt;&gt;"ОК","",IF(SUMPRODUCT(MAX(($B$6:$B$1005=B488)*($Q$6:$Q$1005&lt;Q488)*($E$6:$E$1005="ОК")*$Q$6:$Q$1005))&gt;0,SUMPRODUCT(MAX(($B$6:$B$1005=B488)*($Q$6:$Q$1005&lt;Q488)*($E$6:$E$1005="ОК")*$Q$6:$Q$1005))+1,INT('Номенклатура'!$C$2)))</f>
        <v/>
      </c>
      <c r="P488" s="18" t="str">
        <f>IF(E488&lt;&gt;"ОК","",-(SUMIFS('Движения'!$F$6:$F$5005,'Движения'!$B$6:$B$5005,B488,'Движения'!$C$6:$C$5005,"Расход",'Движения'!$A$6:$A$5005,"&gt;="&amp;O488,'Движения'!$A$6:$A$5005,"&lt;"&amp;(Q488+1))+SUMIFS('Движения'!$F$6:$F$5005,'Движения'!$B$6:$B$5005,B488,'Движения'!$C$6:$C$5005,"Списание",'Движения'!$A$6:$A$5005,"&gt;="&amp;O488,'Движения'!$A$6:$A$5005,"&lt;"&amp;(Q488+1))))</f>
        <v/>
      </c>
      <c r="Q488" s="18" t="str">
        <f>IF(ISNUMBER(A488),INT(A488),0)</f>
        <v/>
      </c>
    </row>
    <row r="489" spans="1:17" x14ac:dyDescent="0.25">
      <c r="A489" s="16"/>
      <c r="B489" s="13"/>
      <c r="C489" s="14"/>
      <c r="D489" s="13"/>
      <c r="E489" s="15" t="str">
        <f>IF(COUNTA(A489:D489)=0,"",IF(NOT(ISNUMBER(A489)),"Укажите дату",IF(B489="","Укажите код",IF(NOT(AND(ISTEXT(B489),LEN(B489)&gt;0,LEN(B489)&lt;=30,ISNUMBER(FIND(LEFT(B489,1),"ABCDEFGHIJKLMNOPQRSTUVWXYZ")),SUMPRODUCT((MID(B489,{1,2,3,4,5,6,7,8,9,10,11,12,13,14,15,16,17,18,19,20,21,22,23,24,25,26,27,28,29,30},1)&lt;&gt;"")*ISERROR(FIND(MID(B489,{1,2,3,4,5,6,7,8,9,10,11,12,13,14,15,16,17,18,19,20,21,22,23,24,25,26,27,28,29,30},1),"ABCDEFGHIJKLMNOPQRSTUVWXYZ0123456789-_")))=0,ISERROR(VALUE(B489)))),"Недопустимый код: только латинские буквы A-Z в верхнем регистре, цифры, - и _; начало с буквы, до 30 символов (например MILK-001)",IF(SUMPRODUCT(--EXACT('Номенклатура'!$A$6:$A$205,B489))=0,"Код не найден",IF(SUMPRODUCT(--EXACT('Номенклатура'!$A$6:$A$205,B489))&gt;1,"Код повторяется в номенклатуре",IF(NOT(ISNUMBER(C489)),"Укажите фактическое количество",IF(C489&lt;0,"Факт не может быть меньше нуля",IF(NOT(ISNUMBER('Номенклатура'!$C$2)),"Укажите дату начала учёта",IF(Q489&lt;INT('Номенклатура'!$C$2),"Дата раньше начала учёта","ОК"))))))))))</f>
        <v/>
      </c>
      <c r="F489" s="15" t="str">
        <f>IF(E489&lt;&gt;"ОК","",INDEX('Номенклатура'!$B$6:$B$205,SUMPRODUCT(EXACT('Номенклатура'!$A$6:$A$205,B489)*(ROW('Номенклатура'!$A$6:$A$205)-5)))&amp;"")</f>
        <v/>
      </c>
      <c r="G489" s="17" t="str">
        <f>IF(E489&lt;&gt;"ОК","",INDEX('Номенклатура'!$D$6:$D$205,SUMPRODUCT(EXACT('Номенклатура'!$A$6:$A$205,B489)*(ROW('Номенклатура'!$A$6:$A$205)-5)))&amp;"")</f>
        <v/>
      </c>
      <c r="H489" s="18" t="str">
        <f>IF(E489&lt;&gt;"ОК","",ROUND(N(INDEX('Номенклатура'!$F$6:$F$205,SUMPRODUCT(EXACT('Номенклатура'!$A$6:$A$205,B489)*(ROW('Номенклатура'!$A$6:$A$205)-5))))+SUMIFS('Движения'!$F$6:$F$5005,'Движения'!$B$6:$B$5005,B489,'Движения'!$A$6:$A$5005,"&lt;"&amp;(Q489+1))-SUMIFS('Движения'!$F$6:$F$5005,'Движения'!$B$6:$B$5005,B489,'Движения'!$C$6:$C$5005,"Корректировка остатка",'Движения'!$A$6:$A$5005,"&gt;="&amp;Q489,'Движения'!$A$6:$A$5005,"&lt;"&amp;(Q489+1)),6))</f>
        <v/>
      </c>
      <c r="I489" s="18" t="str">
        <f>IF(E489&lt;&gt;"ОК","",ROUND(C489-H489,6))</f>
        <v/>
      </c>
      <c r="J489" s="21" t="str">
        <f>IF(E489&lt;&gt;"ОК","",IF(P489&gt;0,ABS(I489)/P489,"нет базы"))</f>
        <v/>
      </c>
      <c r="K489" s="17" t="str">
        <f>IF(E489&lt;&gt;"ОК","",IF(I489&lt;0,"Недостача",IF(I489&gt;0,"Излишек","Совпадает")))</f>
        <v/>
      </c>
      <c r="L489" s="18" t="str">
        <f>IF(E489&lt;&gt;"ОК","",ROUND(SUMIFS('Движения'!$F$6:$F$5005,'Движения'!$B$6:$B$5005,B489,'Движения'!$C$6:$C$5005,"Корректировка остатка",'Движения'!$A$6:$A$5005,"&gt;="&amp;Q489,'Движения'!$A$6:$A$5005,"&lt;"&amp;(Q489+1)),6))</f>
        <v/>
      </c>
      <c r="M489" s="18" t="str">
        <f>IF(E489&lt;&gt;"ОК","",ROUND(I489-L489,6))</f>
        <v/>
      </c>
      <c r="N489" s="15" t="str">
        <f>IF(E489&lt;&gt;"ОК","",IF(AND(I489=0,L489=0),"Корректировка не нужна",IF(M489=0,"Корректировка внесена",IF(L489=0,"Внесите корректировку на "&amp;DAY(Q489)&amp;"."&amp;MONTH(Q489)&amp;"."&amp;YEAR(Q489)&amp;": "&amp;IF(M489&gt;0,"+","")&amp;M489&amp;" "&amp;G489,"Проверьте корректировки: внесено "&amp;L489&amp;", нужно "&amp;I489&amp;" "&amp;G489))))</f>
        <v/>
      </c>
      <c r="O489" s="22" t="str">
        <f>IF(E489&lt;&gt;"ОК","",IF(SUMPRODUCT(MAX(($B$6:$B$1005=B489)*($Q$6:$Q$1005&lt;Q489)*($E$6:$E$1005="ОК")*$Q$6:$Q$1005))&gt;0,SUMPRODUCT(MAX(($B$6:$B$1005=B489)*($Q$6:$Q$1005&lt;Q489)*($E$6:$E$1005="ОК")*$Q$6:$Q$1005))+1,INT('Номенклатура'!$C$2)))</f>
        <v/>
      </c>
      <c r="P489" s="18" t="str">
        <f>IF(E489&lt;&gt;"ОК","",-(SUMIFS('Движения'!$F$6:$F$5005,'Движения'!$B$6:$B$5005,B489,'Движения'!$C$6:$C$5005,"Расход",'Движения'!$A$6:$A$5005,"&gt;="&amp;O489,'Движения'!$A$6:$A$5005,"&lt;"&amp;(Q489+1))+SUMIFS('Движения'!$F$6:$F$5005,'Движения'!$B$6:$B$5005,B489,'Движения'!$C$6:$C$5005,"Списание",'Движения'!$A$6:$A$5005,"&gt;="&amp;O489,'Движения'!$A$6:$A$5005,"&lt;"&amp;(Q489+1))))</f>
        <v/>
      </c>
      <c r="Q489" s="18" t="str">
        <f>IF(ISNUMBER(A489),INT(A489),0)</f>
        <v/>
      </c>
    </row>
    <row r="490" spans="1:17" x14ac:dyDescent="0.25">
      <c r="A490" s="16"/>
      <c r="B490" s="13"/>
      <c r="C490" s="14"/>
      <c r="D490" s="13"/>
      <c r="E490" s="15" t="str">
        <f>IF(COUNTA(A490:D490)=0,"",IF(NOT(ISNUMBER(A490)),"Укажите дату",IF(B490="","Укажите код",IF(NOT(AND(ISTEXT(B490),LEN(B490)&gt;0,LEN(B490)&lt;=30,ISNUMBER(FIND(LEFT(B490,1),"ABCDEFGHIJKLMNOPQRSTUVWXYZ")),SUMPRODUCT((MID(B490,{1,2,3,4,5,6,7,8,9,10,11,12,13,14,15,16,17,18,19,20,21,22,23,24,25,26,27,28,29,30},1)&lt;&gt;"")*ISERROR(FIND(MID(B490,{1,2,3,4,5,6,7,8,9,10,11,12,13,14,15,16,17,18,19,20,21,22,23,24,25,26,27,28,29,30},1),"ABCDEFGHIJKLMNOPQRSTUVWXYZ0123456789-_")))=0,ISERROR(VALUE(B490)))),"Недопустимый код: только латинские буквы A-Z в верхнем регистре, цифры, - и _; начало с буквы, до 30 символов (например MILK-001)",IF(SUMPRODUCT(--EXACT('Номенклатура'!$A$6:$A$205,B490))=0,"Код не найден",IF(SUMPRODUCT(--EXACT('Номенклатура'!$A$6:$A$205,B490))&gt;1,"Код повторяется в номенклатуре",IF(NOT(ISNUMBER(C490)),"Укажите фактическое количество",IF(C490&lt;0,"Факт не может быть меньше нуля",IF(NOT(ISNUMBER('Номенклатура'!$C$2)),"Укажите дату начала учёта",IF(Q490&lt;INT('Номенклатура'!$C$2),"Дата раньше начала учёта","ОК"))))))))))</f>
        <v/>
      </c>
      <c r="F490" s="15" t="str">
        <f>IF(E490&lt;&gt;"ОК","",INDEX('Номенклатура'!$B$6:$B$205,SUMPRODUCT(EXACT('Номенклатура'!$A$6:$A$205,B490)*(ROW('Номенклатура'!$A$6:$A$205)-5)))&amp;"")</f>
        <v/>
      </c>
      <c r="G490" s="17" t="str">
        <f>IF(E490&lt;&gt;"ОК","",INDEX('Номенклатура'!$D$6:$D$205,SUMPRODUCT(EXACT('Номенклатура'!$A$6:$A$205,B490)*(ROW('Номенклатура'!$A$6:$A$205)-5)))&amp;"")</f>
        <v/>
      </c>
      <c r="H490" s="18" t="str">
        <f>IF(E490&lt;&gt;"ОК","",ROUND(N(INDEX('Номенклатура'!$F$6:$F$205,SUMPRODUCT(EXACT('Номенклатура'!$A$6:$A$205,B490)*(ROW('Номенклатура'!$A$6:$A$205)-5))))+SUMIFS('Движения'!$F$6:$F$5005,'Движения'!$B$6:$B$5005,B490,'Движения'!$A$6:$A$5005,"&lt;"&amp;(Q490+1))-SUMIFS('Движения'!$F$6:$F$5005,'Движения'!$B$6:$B$5005,B490,'Движения'!$C$6:$C$5005,"Корректировка остатка",'Движения'!$A$6:$A$5005,"&gt;="&amp;Q490,'Движения'!$A$6:$A$5005,"&lt;"&amp;(Q490+1)),6))</f>
        <v/>
      </c>
      <c r="I490" s="18" t="str">
        <f>IF(E490&lt;&gt;"ОК","",ROUND(C490-H490,6))</f>
        <v/>
      </c>
      <c r="J490" s="21" t="str">
        <f>IF(E490&lt;&gt;"ОК","",IF(P490&gt;0,ABS(I490)/P490,"нет базы"))</f>
        <v/>
      </c>
      <c r="K490" s="17" t="str">
        <f>IF(E490&lt;&gt;"ОК","",IF(I490&lt;0,"Недостача",IF(I490&gt;0,"Излишек","Совпадает")))</f>
        <v/>
      </c>
      <c r="L490" s="18" t="str">
        <f>IF(E490&lt;&gt;"ОК","",ROUND(SUMIFS('Движения'!$F$6:$F$5005,'Движения'!$B$6:$B$5005,B490,'Движения'!$C$6:$C$5005,"Корректировка остатка",'Движения'!$A$6:$A$5005,"&gt;="&amp;Q490,'Движения'!$A$6:$A$5005,"&lt;"&amp;(Q490+1)),6))</f>
        <v/>
      </c>
      <c r="M490" s="18" t="str">
        <f>IF(E490&lt;&gt;"ОК","",ROUND(I490-L490,6))</f>
        <v/>
      </c>
      <c r="N490" s="15" t="str">
        <f>IF(E490&lt;&gt;"ОК","",IF(AND(I490=0,L490=0),"Корректировка не нужна",IF(M490=0,"Корректировка внесена",IF(L490=0,"Внесите корректировку на "&amp;DAY(Q490)&amp;"."&amp;MONTH(Q490)&amp;"."&amp;YEAR(Q490)&amp;": "&amp;IF(M490&gt;0,"+","")&amp;M490&amp;" "&amp;G490,"Проверьте корректировки: внесено "&amp;L490&amp;", нужно "&amp;I490&amp;" "&amp;G490))))</f>
        <v/>
      </c>
      <c r="O490" s="22" t="str">
        <f>IF(E490&lt;&gt;"ОК","",IF(SUMPRODUCT(MAX(($B$6:$B$1005=B490)*($Q$6:$Q$1005&lt;Q490)*($E$6:$E$1005="ОК")*$Q$6:$Q$1005))&gt;0,SUMPRODUCT(MAX(($B$6:$B$1005=B490)*($Q$6:$Q$1005&lt;Q490)*($E$6:$E$1005="ОК")*$Q$6:$Q$1005))+1,INT('Номенклатура'!$C$2)))</f>
        <v/>
      </c>
      <c r="P490" s="18" t="str">
        <f>IF(E490&lt;&gt;"ОК","",-(SUMIFS('Движения'!$F$6:$F$5005,'Движения'!$B$6:$B$5005,B490,'Движения'!$C$6:$C$5005,"Расход",'Движения'!$A$6:$A$5005,"&gt;="&amp;O490,'Движения'!$A$6:$A$5005,"&lt;"&amp;(Q490+1))+SUMIFS('Движения'!$F$6:$F$5005,'Движения'!$B$6:$B$5005,B490,'Движения'!$C$6:$C$5005,"Списание",'Движения'!$A$6:$A$5005,"&gt;="&amp;O490,'Движения'!$A$6:$A$5005,"&lt;"&amp;(Q490+1))))</f>
        <v/>
      </c>
      <c r="Q490" s="18" t="str">
        <f>IF(ISNUMBER(A490),INT(A490),0)</f>
        <v/>
      </c>
    </row>
    <row r="491" spans="1:17" x14ac:dyDescent="0.25">
      <c r="A491" s="16"/>
      <c r="B491" s="13"/>
      <c r="C491" s="14"/>
      <c r="D491" s="13"/>
      <c r="E491" s="15" t="str">
        <f>IF(COUNTA(A491:D491)=0,"",IF(NOT(ISNUMBER(A491)),"Укажите дату",IF(B491="","Укажите код",IF(NOT(AND(ISTEXT(B491),LEN(B491)&gt;0,LEN(B491)&lt;=30,ISNUMBER(FIND(LEFT(B491,1),"ABCDEFGHIJKLMNOPQRSTUVWXYZ")),SUMPRODUCT((MID(B491,{1,2,3,4,5,6,7,8,9,10,11,12,13,14,15,16,17,18,19,20,21,22,23,24,25,26,27,28,29,30},1)&lt;&gt;"")*ISERROR(FIND(MID(B491,{1,2,3,4,5,6,7,8,9,10,11,12,13,14,15,16,17,18,19,20,21,22,23,24,25,26,27,28,29,30},1),"ABCDEFGHIJKLMNOPQRSTUVWXYZ0123456789-_")))=0,ISERROR(VALUE(B491)))),"Недопустимый код: только латинские буквы A-Z в верхнем регистре, цифры, - и _; начало с буквы, до 30 символов (например MILK-001)",IF(SUMPRODUCT(--EXACT('Номенклатура'!$A$6:$A$205,B491))=0,"Код не найден",IF(SUMPRODUCT(--EXACT('Номенклатура'!$A$6:$A$205,B491))&gt;1,"Код повторяется в номенклатуре",IF(NOT(ISNUMBER(C491)),"Укажите фактическое количество",IF(C491&lt;0,"Факт не может быть меньше нуля",IF(NOT(ISNUMBER('Номенклатура'!$C$2)),"Укажите дату начала учёта",IF(Q491&lt;INT('Номенклатура'!$C$2),"Дата раньше начала учёта","ОК"))))))))))</f>
        <v/>
      </c>
      <c r="F491" s="15" t="str">
        <f>IF(E491&lt;&gt;"ОК","",INDEX('Номенклатура'!$B$6:$B$205,SUMPRODUCT(EXACT('Номенклатура'!$A$6:$A$205,B491)*(ROW('Номенклатура'!$A$6:$A$205)-5)))&amp;"")</f>
        <v/>
      </c>
      <c r="G491" s="17" t="str">
        <f>IF(E491&lt;&gt;"ОК","",INDEX('Номенклатура'!$D$6:$D$205,SUMPRODUCT(EXACT('Номенклатура'!$A$6:$A$205,B491)*(ROW('Номенклатура'!$A$6:$A$205)-5)))&amp;"")</f>
        <v/>
      </c>
      <c r="H491" s="18" t="str">
        <f>IF(E491&lt;&gt;"ОК","",ROUND(N(INDEX('Номенклатура'!$F$6:$F$205,SUMPRODUCT(EXACT('Номенклатура'!$A$6:$A$205,B491)*(ROW('Номенклатура'!$A$6:$A$205)-5))))+SUMIFS('Движения'!$F$6:$F$5005,'Движения'!$B$6:$B$5005,B491,'Движения'!$A$6:$A$5005,"&lt;"&amp;(Q491+1))-SUMIFS('Движения'!$F$6:$F$5005,'Движения'!$B$6:$B$5005,B491,'Движения'!$C$6:$C$5005,"Корректировка остатка",'Движения'!$A$6:$A$5005,"&gt;="&amp;Q491,'Движения'!$A$6:$A$5005,"&lt;"&amp;(Q491+1)),6))</f>
        <v/>
      </c>
      <c r="I491" s="18" t="str">
        <f>IF(E491&lt;&gt;"ОК","",ROUND(C491-H491,6))</f>
        <v/>
      </c>
      <c r="J491" s="21" t="str">
        <f>IF(E491&lt;&gt;"ОК","",IF(P491&gt;0,ABS(I491)/P491,"нет базы"))</f>
        <v/>
      </c>
      <c r="K491" s="17" t="str">
        <f>IF(E491&lt;&gt;"ОК","",IF(I491&lt;0,"Недостача",IF(I491&gt;0,"Излишек","Совпадает")))</f>
        <v/>
      </c>
      <c r="L491" s="18" t="str">
        <f>IF(E491&lt;&gt;"ОК","",ROUND(SUMIFS('Движения'!$F$6:$F$5005,'Движения'!$B$6:$B$5005,B491,'Движения'!$C$6:$C$5005,"Корректировка остатка",'Движения'!$A$6:$A$5005,"&gt;="&amp;Q491,'Движения'!$A$6:$A$5005,"&lt;"&amp;(Q491+1)),6))</f>
        <v/>
      </c>
      <c r="M491" s="18" t="str">
        <f>IF(E491&lt;&gt;"ОК","",ROUND(I491-L491,6))</f>
        <v/>
      </c>
      <c r="N491" s="15" t="str">
        <f>IF(E491&lt;&gt;"ОК","",IF(AND(I491=0,L491=0),"Корректировка не нужна",IF(M491=0,"Корректировка внесена",IF(L491=0,"Внесите корректировку на "&amp;DAY(Q491)&amp;"."&amp;MONTH(Q491)&amp;"."&amp;YEAR(Q491)&amp;": "&amp;IF(M491&gt;0,"+","")&amp;M491&amp;" "&amp;G491,"Проверьте корректировки: внесено "&amp;L491&amp;", нужно "&amp;I491&amp;" "&amp;G491))))</f>
        <v/>
      </c>
      <c r="O491" s="22" t="str">
        <f>IF(E491&lt;&gt;"ОК","",IF(SUMPRODUCT(MAX(($B$6:$B$1005=B491)*($Q$6:$Q$1005&lt;Q491)*($E$6:$E$1005="ОК")*$Q$6:$Q$1005))&gt;0,SUMPRODUCT(MAX(($B$6:$B$1005=B491)*($Q$6:$Q$1005&lt;Q491)*($E$6:$E$1005="ОК")*$Q$6:$Q$1005))+1,INT('Номенклатура'!$C$2)))</f>
        <v/>
      </c>
      <c r="P491" s="18" t="str">
        <f>IF(E491&lt;&gt;"ОК","",-(SUMIFS('Движения'!$F$6:$F$5005,'Движения'!$B$6:$B$5005,B491,'Движения'!$C$6:$C$5005,"Расход",'Движения'!$A$6:$A$5005,"&gt;="&amp;O491,'Движения'!$A$6:$A$5005,"&lt;"&amp;(Q491+1))+SUMIFS('Движения'!$F$6:$F$5005,'Движения'!$B$6:$B$5005,B491,'Движения'!$C$6:$C$5005,"Списание",'Движения'!$A$6:$A$5005,"&gt;="&amp;O491,'Движения'!$A$6:$A$5005,"&lt;"&amp;(Q491+1))))</f>
        <v/>
      </c>
      <c r="Q491" s="18" t="str">
        <f>IF(ISNUMBER(A491),INT(A491),0)</f>
        <v/>
      </c>
    </row>
    <row r="492" spans="1:17" x14ac:dyDescent="0.25">
      <c r="A492" s="16"/>
      <c r="B492" s="13"/>
      <c r="C492" s="14"/>
      <c r="D492" s="13"/>
      <c r="E492" s="15" t="str">
        <f>IF(COUNTA(A492:D492)=0,"",IF(NOT(ISNUMBER(A492)),"Укажите дату",IF(B492="","Укажите код",IF(NOT(AND(ISTEXT(B492),LEN(B492)&gt;0,LEN(B492)&lt;=30,ISNUMBER(FIND(LEFT(B492,1),"ABCDEFGHIJKLMNOPQRSTUVWXYZ")),SUMPRODUCT((MID(B492,{1,2,3,4,5,6,7,8,9,10,11,12,13,14,15,16,17,18,19,20,21,22,23,24,25,26,27,28,29,30},1)&lt;&gt;"")*ISERROR(FIND(MID(B492,{1,2,3,4,5,6,7,8,9,10,11,12,13,14,15,16,17,18,19,20,21,22,23,24,25,26,27,28,29,30},1),"ABCDEFGHIJKLMNOPQRSTUVWXYZ0123456789-_")))=0,ISERROR(VALUE(B492)))),"Недопустимый код: только латинские буквы A-Z в верхнем регистре, цифры, - и _; начало с буквы, до 30 символов (например MILK-001)",IF(SUMPRODUCT(--EXACT('Номенклатура'!$A$6:$A$205,B492))=0,"Код не найден",IF(SUMPRODUCT(--EXACT('Номенклатура'!$A$6:$A$205,B492))&gt;1,"Код повторяется в номенклатуре",IF(NOT(ISNUMBER(C492)),"Укажите фактическое количество",IF(C492&lt;0,"Факт не может быть меньше нуля",IF(NOT(ISNUMBER('Номенклатура'!$C$2)),"Укажите дату начала учёта",IF(Q492&lt;INT('Номенклатура'!$C$2),"Дата раньше начала учёта","ОК"))))))))))</f>
        <v/>
      </c>
      <c r="F492" s="15" t="str">
        <f>IF(E492&lt;&gt;"ОК","",INDEX('Номенклатура'!$B$6:$B$205,SUMPRODUCT(EXACT('Номенклатура'!$A$6:$A$205,B492)*(ROW('Номенклатура'!$A$6:$A$205)-5)))&amp;"")</f>
        <v/>
      </c>
      <c r="G492" s="17" t="str">
        <f>IF(E492&lt;&gt;"ОК","",INDEX('Номенклатура'!$D$6:$D$205,SUMPRODUCT(EXACT('Номенклатура'!$A$6:$A$205,B492)*(ROW('Номенклатура'!$A$6:$A$205)-5)))&amp;"")</f>
        <v/>
      </c>
      <c r="H492" s="18" t="str">
        <f>IF(E492&lt;&gt;"ОК","",ROUND(N(INDEX('Номенклатура'!$F$6:$F$205,SUMPRODUCT(EXACT('Номенклатура'!$A$6:$A$205,B492)*(ROW('Номенклатура'!$A$6:$A$205)-5))))+SUMIFS('Движения'!$F$6:$F$5005,'Движения'!$B$6:$B$5005,B492,'Движения'!$A$6:$A$5005,"&lt;"&amp;(Q492+1))-SUMIFS('Движения'!$F$6:$F$5005,'Движения'!$B$6:$B$5005,B492,'Движения'!$C$6:$C$5005,"Корректировка остатка",'Движения'!$A$6:$A$5005,"&gt;="&amp;Q492,'Движения'!$A$6:$A$5005,"&lt;"&amp;(Q492+1)),6))</f>
        <v/>
      </c>
      <c r="I492" s="18" t="str">
        <f>IF(E492&lt;&gt;"ОК","",ROUND(C492-H492,6))</f>
        <v/>
      </c>
      <c r="J492" s="21" t="str">
        <f>IF(E492&lt;&gt;"ОК","",IF(P492&gt;0,ABS(I492)/P492,"нет базы"))</f>
        <v/>
      </c>
      <c r="K492" s="17" t="str">
        <f>IF(E492&lt;&gt;"ОК","",IF(I492&lt;0,"Недостача",IF(I492&gt;0,"Излишек","Совпадает")))</f>
        <v/>
      </c>
      <c r="L492" s="18" t="str">
        <f>IF(E492&lt;&gt;"ОК","",ROUND(SUMIFS('Движения'!$F$6:$F$5005,'Движения'!$B$6:$B$5005,B492,'Движения'!$C$6:$C$5005,"Корректировка остатка",'Движения'!$A$6:$A$5005,"&gt;="&amp;Q492,'Движения'!$A$6:$A$5005,"&lt;"&amp;(Q492+1)),6))</f>
        <v/>
      </c>
      <c r="M492" s="18" t="str">
        <f>IF(E492&lt;&gt;"ОК","",ROUND(I492-L492,6))</f>
        <v/>
      </c>
      <c r="N492" s="15" t="str">
        <f>IF(E492&lt;&gt;"ОК","",IF(AND(I492=0,L492=0),"Корректировка не нужна",IF(M492=0,"Корректировка внесена",IF(L492=0,"Внесите корректировку на "&amp;DAY(Q492)&amp;"."&amp;MONTH(Q492)&amp;"."&amp;YEAR(Q492)&amp;": "&amp;IF(M492&gt;0,"+","")&amp;M492&amp;" "&amp;G492,"Проверьте корректировки: внесено "&amp;L492&amp;", нужно "&amp;I492&amp;" "&amp;G492))))</f>
        <v/>
      </c>
      <c r="O492" s="22" t="str">
        <f>IF(E492&lt;&gt;"ОК","",IF(SUMPRODUCT(MAX(($B$6:$B$1005=B492)*($Q$6:$Q$1005&lt;Q492)*($E$6:$E$1005="ОК")*$Q$6:$Q$1005))&gt;0,SUMPRODUCT(MAX(($B$6:$B$1005=B492)*($Q$6:$Q$1005&lt;Q492)*($E$6:$E$1005="ОК")*$Q$6:$Q$1005))+1,INT('Номенклатура'!$C$2)))</f>
        <v/>
      </c>
      <c r="P492" s="18" t="str">
        <f>IF(E492&lt;&gt;"ОК","",-(SUMIFS('Движения'!$F$6:$F$5005,'Движения'!$B$6:$B$5005,B492,'Движения'!$C$6:$C$5005,"Расход",'Движения'!$A$6:$A$5005,"&gt;="&amp;O492,'Движения'!$A$6:$A$5005,"&lt;"&amp;(Q492+1))+SUMIFS('Движения'!$F$6:$F$5005,'Движения'!$B$6:$B$5005,B492,'Движения'!$C$6:$C$5005,"Списание",'Движения'!$A$6:$A$5005,"&gt;="&amp;O492,'Движения'!$A$6:$A$5005,"&lt;"&amp;(Q492+1))))</f>
        <v/>
      </c>
      <c r="Q492" s="18" t="str">
        <f>IF(ISNUMBER(A492),INT(A492),0)</f>
        <v/>
      </c>
    </row>
    <row r="493" spans="1:17" x14ac:dyDescent="0.25">
      <c r="A493" s="16"/>
      <c r="B493" s="13"/>
      <c r="C493" s="14"/>
      <c r="D493" s="13"/>
      <c r="E493" s="15" t="str">
        <f>IF(COUNTA(A493:D493)=0,"",IF(NOT(ISNUMBER(A493)),"Укажите дату",IF(B493="","Укажите код",IF(NOT(AND(ISTEXT(B493),LEN(B493)&gt;0,LEN(B493)&lt;=30,ISNUMBER(FIND(LEFT(B493,1),"ABCDEFGHIJKLMNOPQRSTUVWXYZ")),SUMPRODUCT((MID(B493,{1,2,3,4,5,6,7,8,9,10,11,12,13,14,15,16,17,18,19,20,21,22,23,24,25,26,27,28,29,30},1)&lt;&gt;"")*ISERROR(FIND(MID(B493,{1,2,3,4,5,6,7,8,9,10,11,12,13,14,15,16,17,18,19,20,21,22,23,24,25,26,27,28,29,30},1),"ABCDEFGHIJKLMNOPQRSTUVWXYZ0123456789-_")))=0,ISERROR(VALUE(B493)))),"Недопустимый код: только латинские буквы A-Z в верхнем регистре, цифры, - и _; начало с буквы, до 30 символов (например MILK-001)",IF(SUMPRODUCT(--EXACT('Номенклатура'!$A$6:$A$205,B493))=0,"Код не найден",IF(SUMPRODUCT(--EXACT('Номенклатура'!$A$6:$A$205,B493))&gt;1,"Код повторяется в номенклатуре",IF(NOT(ISNUMBER(C493)),"Укажите фактическое количество",IF(C493&lt;0,"Факт не может быть меньше нуля",IF(NOT(ISNUMBER('Номенклатура'!$C$2)),"Укажите дату начала учёта",IF(Q493&lt;INT('Номенклатура'!$C$2),"Дата раньше начала учёта","ОК"))))))))))</f>
        <v/>
      </c>
      <c r="F493" s="15" t="str">
        <f>IF(E493&lt;&gt;"ОК","",INDEX('Номенклатура'!$B$6:$B$205,SUMPRODUCT(EXACT('Номенклатура'!$A$6:$A$205,B493)*(ROW('Номенклатура'!$A$6:$A$205)-5)))&amp;"")</f>
        <v/>
      </c>
      <c r="G493" s="17" t="str">
        <f>IF(E493&lt;&gt;"ОК","",INDEX('Номенклатура'!$D$6:$D$205,SUMPRODUCT(EXACT('Номенклатура'!$A$6:$A$205,B493)*(ROW('Номенклатура'!$A$6:$A$205)-5)))&amp;"")</f>
        <v/>
      </c>
      <c r="H493" s="18" t="str">
        <f>IF(E493&lt;&gt;"ОК","",ROUND(N(INDEX('Номенклатура'!$F$6:$F$205,SUMPRODUCT(EXACT('Номенклатура'!$A$6:$A$205,B493)*(ROW('Номенклатура'!$A$6:$A$205)-5))))+SUMIFS('Движения'!$F$6:$F$5005,'Движения'!$B$6:$B$5005,B493,'Движения'!$A$6:$A$5005,"&lt;"&amp;(Q493+1))-SUMIFS('Движения'!$F$6:$F$5005,'Движения'!$B$6:$B$5005,B493,'Движения'!$C$6:$C$5005,"Корректировка остатка",'Движения'!$A$6:$A$5005,"&gt;="&amp;Q493,'Движения'!$A$6:$A$5005,"&lt;"&amp;(Q493+1)),6))</f>
        <v/>
      </c>
      <c r="I493" s="18" t="str">
        <f>IF(E493&lt;&gt;"ОК","",ROUND(C493-H493,6))</f>
        <v/>
      </c>
      <c r="J493" s="21" t="str">
        <f>IF(E493&lt;&gt;"ОК","",IF(P493&gt;0,ABS(I493)/P493,"нет базы"))</f>
        <v/>
      </c>
      <c r="K493" s="17" t="str">
        <f>IF(E493&lt;&gt;"ОК","",IF(I493&lt;0,"Недостача",IF(I493&gt;0,"Излишек","Совпадает")))</f>
        <v/>
      </c>
      <c r="L493" s="18" t="str">
        <f>IF(E493&lt;&gt;"ОК","",ROUND(SUMIFS('Движения'!$F$6:$F$5005,'Движения'!$B$6:$B$5005,B493,'Движения'!$C$6:$C$5005,"Корректировка остатка",'Движения'!$A$6:$A$5005,"&gt;="&amp;Q493,'Движения'!$A$6:$A$5005,"&lt;"&amp;(Q493+1)),6))</f>
        <v/>
      </c>
      <c r="M493" s="18" t="str">
        <f>IF(E493&lt;&gt;"ОК","",ROUND(I493-L493,6))</f>
        <v/>
      </c>
      <c r="N493" s="15" t="str">
        <f>IF(E493&lt;&gt;"ОК","",IF(AND(I493=0,L493=0),"Корректировка не нужна",IF(M493=0,"Корректировка внесена",IF(L493=0,"Внесите корректировку на "&amp;DAY(Q493)&amp;"."&amp;MONTH(Q493)&amp;"."&amp;YEAR(Q493)&amp;": "&amp;IF(M493&gt;0,"+","")&amp;M493&amp;" "&amp;G493,"Проверьте корректировки: внесено "&amp;L493&amp;", нужно "&amp;I493&amp;" "&amp;G493))))</f>
        <v/>
      </c>
      <c r="O493" s="22" t="str">
        <f>IF(E493&lt;&gt;"ОК","",IF(SUMPRODUCT(MAX(($B$6:$B$1005=B493)*($Q$6:$Q$1005&lt;Q493)*($E$6:$E$1005="ОК")*$Q$6:$Q$1005))&gt;0,SUMPRODUCT(MAX(($B$6:$B$1005=B493)*($Q$6:$Q$1005&lt;Q493)*($E$6:$E$1005="ОК")*$Q$6:$Q$1005))+1,INT('Номенклатура'!$C$2)))</f>
        <v/>
      </c>
      <c r="P493" s="18" t="str">
        <f>IF(E493&lt;&gt;"ОК","",-(SUMIFS('Движения'!$F$6:$F$5005,'Движения'!$B$6:$B$5005,B493,'Движения'!$C$6:$C$5005,"Расход",'Движения'!$A$6:$A$5005,"&gt;="&amp;O493,'Движения'!$A$6:$A$5005,"&lt;"&amp;(Q493+1))+SUMIFS('Движения'!$F$6:$F$5005,'Движения'!$B$6:$B$5005,B493,'Движения'!$C$6:$C$5005,"Списание",'Движения'!$A$6:$A$5005,"&gt;="&amp;O493,'Движения'!$A$6:$A$5005,"&lt;"&amp;(Q493+1))))</f>
        <v/>
      </c>
      <c r="Q493" s="18" t="str">
        <f>IF(ISNUMBER(A493),INT(A493),0)</f>
        <v/>
      </c>
    </row>
    <row r="494" spans="1:17" x14ac:dyDescent="0.25">
      <c r="A494" s="16"/>
      <c r="B494" s="13"/>
      <c r="C494" s="14"/>
      <c r="D494" s="13"/>
      <c r="E494" s="15" t="str">
        <f>IF(COUNTA(A494:D494)=0,"",IF(NOT(ISNUMBER(A494)),"Укажите дату",IF(B494="","Укажите код",IF(NOT(AND(ISTEXT(B494),LEN(B494)&gt;0,LEN(B494)&lt;=30,ISNUMBER(FIND(LEFT(B494,1),"ABCDEFGHIJKLMNOPQRSTUVWXYZ")),SUMPRODUCT((MID(B494,{1,2,3,4,5,6,7,8,9,10,11,12,13,14,15,16,17,18,19,20,21,22,23,24,25,26,27,28,29,30},1)&lt;&gt;"")*ISERROR(FIND(MID(B494,{1,2,3,4,5,6,7,8,9,10,11,12,13,14,15,16,17,18,19,20,21,22,23,24,25,26,27,28,29,30},1),"ABCDEFGHIJKLMNOPQRSTUVWXYZ0123456789-_")))=0,ISERROR(VALUE(B494)))),"Недопустимый код: только латинские буквы A-Z в верхнем регистре, цифры, - и _; начало с буквы, до 30 символов (например MILK-001)",IF(SUMPRODUCT(--EXACT('Номенклатура'!$A$6:$A$205,B494))=0,"Код не найден",IF(SUMPRODUCT(--EXACT('Номенклатура'!$A$6:$A$205,B494))&gt;1,"Код повторяется в номенклатуре",IF(NOT(ISNUMBER(C494)),"Укажите фактическое количество",IF(C494&lt;0,"Факт не может быть меньше нуля",IF(NOT(ISNUMBER('Номенклатура'!$C$2)),"Укажите дату начала учёта",IF(Q494&lt;INT('Номенклатура'!$C$2),"Дата раньше начала учёта","ОК"))))))))))</f>
        <v/>
      </c>
      <c r="F494" s="15" t="str">
        <f>IF(E494&lt;&gt;"ОК","",INDEX('Номенклатура'!$B$6:$B$205,SUMPRODUCT(EXACT('Номенклатура'!$A$6:$A$205,B494)*(ROW('Номенклатура'!$A$6:$A$205)-5)))&amp;"")</f>
        <v/>
      </c>
      <c r="G494" s="17" t="str">
        <f>IF(E494&lt;&gt;"ОК","",INDEX('Номенклатура'!$D$6:$D$205,SUMPRODUCT(EXACT('Номенклатура'!$A$6:$A$205,B494)*(ROW('Номенклатура'!$A$6:$A$205)-5)))&amp;"")</f>
        <v/>
      </c>
      <c r="H494" s="18" t="str">
        <f>IF(E494&lt;&gt;"ОК","",ROUND(N(INDEX('Номенклатура'!$F$6:$F$205,SUMPRODUCT(EXACT('Номенклатура'!$A$6:$A$205,B494)*(ROW('Номенклатура'!$A$6:$A$205)-5))))+SUMIFS('Движения'!$F$6:$F$5005,'Движения'!$B$6:$B$5005,B494,'Движения'!$A$6:$A$5005,"&lt;"&amp;(Q494+1))-SUMIFS('Движения'!$F$6:$F$5005,'Движения'!$B$6:$B$5005,B494,'Движения'!$C$6:$C$5005,"Корректировка остатка",'Движения'!$A$6:$A$5005,"&gt;="&amp;Q494,'Движения'!$A$6:$A$5005,"&lt;"&amp;(Q494+1)),6))</f>
        <v/>
      </c>
      <c r="I494" s="18" t="str">
        <f>IF(E494&lt;&gt;"ОК","",ROUND(C494-H494,6))</f>
        <v/>
      </c>
      <c r="J494" s="21" t="str">
        <f>IF(E494&lt;&gt;"ОК","",IF(P494&gt;0,ABS(I494)/P494,"нет базы"))</f>
        <v/>
      </c>
      <c r="K494" s="17" t="str">
        <f>IF(E494&lt;&gt;"ОК","",IF(I494&lt;0,"Недостача",IF(I494&gt;0,"Излишек","Совпадает")))</f>
        <v/>
      </c>
      <c r="L494" s="18" t="str">
        <f>IF(E494&lt;&gt;"ОК","",ROUND(SUMIFS('Движения'!$F$6:$F$5005,'Движения'!$B$6:$B$5005,B494,'Движения'!$C$6:$C$5005,"Корректировка остатка",'Движения'!$A$6:$A$5005,"&gt;="&amp;Q494,'Движения'!$A$6:$A$5005,"&lt;"&amp;(Q494+1)),6))</f>
        <v/>
      </c>
      <c r="M494" s="18" t="str">
        <f>IF(E494&lt;&gt;"ОК","",ROUND(I494-L494,6))</f>
        <v/>
      </c>
      <c r="N494" s="15" t="str">
        <f>IF(E494&lt;&gt;"ОК","",IF(AND(I494=0,L494=0),"Корректировка не нужна",IF(M494=0,"Корректировка внесена",IF(L494=0,"Внесите корректировку на "&amp;DAY(Q494)&amp;"."&amp;MONTH(Q494)&amp;"."&amp;YEAR(Q494)&amp;": "&amp;IF(M494&gt;0,"+","")&amp;M494&amp;" "&amp;G494,"Проверьте корректировки: внесено "&amp;L494&amp;", нужно "&amp;I494&amp;" "&amp;G494))))</f>
        <v/>
      </c>
      <c r="O494" s="22" t="str">
        <f>IF(E494&lt;&gt;"ОК","",IF(SUMPRODUCT(MAX(($B$6:$B$1005=B494)*($Q$6:$Q$1005&lt;Q494)*($E$6:$E$1005="ОК")*$Q$6:$Q$1005))&gt;0,SUMPRODUCT(MAX(($B$6:$B$1005=B494)*($Q$6:$Q$1005&lt;Q494)*($E$6:$E$1005="ОК")*$Q$6:$Q$1005))+1,INT('Номенклатура'!$C$2)))</f>
        <v/>
      </c>
      <c r="P494" s="18" t="str">
        <f>IF(E494&lt;&gt;"ОК","",-(SUMIFS('Движения'!$F$6:$F$5005,'Движения'!$B$6:$B$5005,B494,'Движения'!$C$6:$C$5005,"Расход",'Движения'!$A$6:$A$5005,"&gt;="&amp;O494,'Движения'!$A$6:$A$5005,"&lt;"&amp;(Q494+1))+SUMIFS('Движения'!$F$6:$F$5005,'Движения'!$B$6:$B$5005,B494,'Движения'!$C$6:$C$5005,"Списание",'Движения'!$A$6:$A$5005,"&gt;="&amp;O494,'Движения'!$A$6:$A$5005,"&lt;"&amp;(Q494+1))))</f>
        <v/>
      </c>
      <c r="Q494" s="18" t="str">
        <f>IF(ISNUMBER(A494),INT(A494),0)</f>
        <v/>
      </c>
    </row>
    <row r="495" spans="1:17" x14ac:dyDescent="0.25">
      <c r="A495" s="16"/>
      <c r="B495" s="13"/>
      <c r="C495" s="14"/>
      <c r="D495" s="13"/>
      <c r="E495" s="15" t="str">
        <f>IF(COUNTA(A495:D495)=0,"",IF(NOT(ISNUMBER(A495)),"Укажите дату",IF(B495="","Укажите код",IF(NOT(AND(ISTEXT(B495),LEN(B495)&gt;0,LEN(B495)&lt;=30,ISNUMBER(FIND(LEFT(B495,1),"ABCDEFGHIJKLMNOPQRSTUVWXYZ")),SUMPRODUCT((MID(B495,{1,2,3,4,5,6,7,8,9,10,11,12,13,14,15,16,17,18,19,20,21,22,23,24,25,26,27,28,29,30},1)&lt;&gt;"")*ISERROR(FIND(MID(B495,{1,2,3,4,5,6,7,8,9,10,11,12,13,14,15,16,17,18,19,20,21,22,23,24,25,26,27,28,29,30},1),"ABCDEFGHIJKLMNOPQRSTUVWXYZ0123456789-_")))=0,ISERROR(VALUE(B495)))),"Недопустимый код: только латинские буквы A-Z в верхнем регистре, цифры, - и _; начало с буквы, до 30 символов (например MILK-001)",IF(SUMPRODUCT(--EXACT('Номенклатура'!$A$6:$A$205,B495))=0,"Код не найден",IF(SUMPRODUCT(--EXACT('Номенклатура'!$A$6:$A$205,B495))&gt;1,"Код повторяется в номенклатуре",IF(NOT(ISNUMBER(C495)),"Укажите фактическое количество",IF(C495&lt;0,"Факт не может быть меньше нуля",IF(NOT(ISNUMBER('Номенклатура'!$C$2)),"Укажите дату начала учёта",IF(Q495&lt;INT('Номенклатура'!$C$2),"Дата раньше начала учёта","ОК"))))))))))</f>
        <v/>
      </c>
      <c r="F495" s="15" t="str">
        <f>IF(E495&lt;&gt;"ОК","",INDEX('Номенклатура'!$B$6:$B$205,SUMPRODUCT(EXACT('Номенклатура'!$A$6:$A$205,B495)*(ROW('Номенклатура'!$A$6:$A$205)-5)))&amp;"")</f>
        <v/>
      </c>
      <c r="G495" s="17" t="str">
        <f>IF(E495&lt;&gt;"ОК","",INDEX('Номенклатура'!$D$6:$D$205,SUMPRODUCT(EXACT('Номенклатура'!$A$6:$A$205,B495)*(ROW('Номенклатура'!$A$6:$A$205)-5)))&amp;"")</f>
        <v/>
      </c>
      <c r="H495" s="18" t="str">
        <f>IF(E495&lt;&gt;"ОК","",ROUND(N(INDEX('Номенклатура'!$F$6:$F$205,SUMPRODUCT(EXACT('Номенклатура'!$A$6:$A$205,B495)*(ROW('Номенклатура'!$A$6:$A$205)-5))))+SUMIFS('Движения'!$F$6:$F$5005,'Движения'!$B$6:$B$5005,B495,'Движения'!$A$6:$A$5005,"&lt;"&amp;(Q495+1))-SUMIFS('Движения'!$F$6:$F$5005,'Движения'!$B$6:$B$5005,B495,'Движения'!$C$6:$C$5005,"Корректировка остатка",'Движения'!$A$6:$A$5005,"&gt;="&amp;Q495,'Движения'!$A$6:$A$5005,"&lt;"&amp;(Q495+1)),6))</f>
        <v/>
      </c>
      <c r="I495" s="18" t="str">
        <f>IF(E495&lt;&gt;"ОК","",ROUND(C495-H495,6))</f>
        <v/>
      </c>
      <c r="J495" s="21" t="str">
        <f>IF(E495&lt;&gt;"ОК","",IF(P495&gt;0,ABS(I495)/P495,"нет базы"))</f>
        <v/>
      </c>
      <c r="K495" s="17" t="str">
        <f>IF(E495&lt;&gt;"ОК","",IF(I495&lt;0,"Недостача",IF(I495&gt;0,"Излишек","Совпадает")))</f>
        <v/>
      </c>
      <c r="L495" s="18" t="str">
        <f>IF(E495&lt;&gt;"ОК","",ROUND(SUMIFS('Движения'!$F$6:$F$5005,'Движения'!$B$6:$B$5005,B495,'Движения'!$C$6:$C$5005,"Корректировка остатка",'Движения'!$A$6:$A$5005,"&gt;="&amp;Q495,'Движения'!$A$6:$A$5005,"&lt;"&amp;(Q495+1)),6))</f>
        <v/>
      </c>
      <c r="M495" s="18" t="str">
        <f>IF(E495&lt;&gt;"ОК","",ROUND(I495-L495,6))</f>
        <v/>
      </c>
      <c r="N495" s="15" t="str">
        <f>IF(E495&lt;&gt;"ОК","",IF(AND(I495=0,L495=0),"Корректировка не нужна",IF(M495=0,"Корректировка внесена",IF(L495=0,"Внесите корректировку на "&amp;DAY(Q495)&amp;"."&amp;MONTH(Q495)&amp;"."&amp;YEAR(Q495)&amp;": "&amp;IF(M495&gt;0,"+","")&amp;M495&amp;" "&amp;G495,"Проверьте корректировки: внесено "&amp;L495&amp;", нужно "&amp;I495&amp;" "&amp;G495))))</f>
        <v/>
      </c>
      <c r="O495" s="22" t="str">
        <f>IF(E495&lt;&gt;"ОК","",IF(SUMPRODUCT(MAX(($B$6:$B$1005=B495)*($Q$6:$Q$1005&lt;Q495)*($E$6:$E$1005="ОК")*$Q$6:$Q$1005))&gt;0,SUMPRODUCT(MAX(($B$6:$B$1005=B495)*($Q$6:$Q$1005&lt;Q495)*($E$6:$E$1005="ОК")*$Q$6:$Q$1005))+1,INT('Номенклатура'!$C$2)))</f>
        <v/>
      </c>
      <c r="P495" s="18" t="str">
        <f>IF(E495&lt;&gt;"ОК","",-(SUMIFS('Движения'!$F$6:$F$5005,'Движения'!$B$6:$B$5005,B495,'Движения'!$C$6:$C$5005,"Расход",'Движения'!$A$6:$A$5005,"&gt;="&amp;O495,'Движения'!$A$6:$A$5005,"&lt;"&amp;(Q495+1))+SUMIFS('Движения'!$F$6:$F$5005,'Движения'!$B$6:$B$5005,B495,'Движения'!$C$6:$C$5005,"Списание",'Движения'!$A$6:$A$5005,"&gt;="&amp;O495,'Движения'!$A$6:$A$5005,"&lt;"&amp;(Q495+1))))</f>
        <v/>
      </c>
      <c r="Q495" s="18" t="str">
        <f>IF(ISNUMBER(A495),INT(A495),0)</f>
        <v/>
      </c>
    </row>
    <row r="496" spans="1:17" x14ac:dyDescent="0.25">
      <c r="A496" s="16"/>
      <c r="B496" s="13"/>
      <c r="C496" s="14"/>
      <c r="D496" s="13"/>
      <c r="E496" s="15" t="str">
        <f>IF(COUNTA(A496:D496)=0,"",IF(NOT(ISNUMBER(A496)),"Укажите дату",IF(B496="","Укажите код",IF(NOT(AND(ISTEXT(B496),LEN(B496)&gt;0,LEN(B496)&lt;=30,ISNUMBER(FIND(LEFT(B496,1),"ABCDEFGHIJKLMNOPQRSTUVWXYZ")),SUMPRODUCT((MID(B496,{1,2,3,4,5,6,7,8,9,10,11,12,13,14,15,16,17,18,19,20,21,22,23,24,25,26,27,28,29,30},1)&lt;&gt;"")*ISERROR(FIND(MID(B496,{1,2,3,4,5,6,7,8,9,10,11,12,13,14,15,16,17,18,19,20,21,22,23,24,25,26,27,28,29,30},1),"ABCDEFGHIJKLMNOPQRSTUVWXYZ0123456789-_")))=0,ISERROR(VALUE(B496)))),"Недопустимый код: только латинские буквы A-Z в верхнем регистре, цифры, - и _; начало с буквы, до 30 символов (например MILK-001)",IF(SUMPRODUCT(--EXACT('Номенклатура'!$A$6:$A$205,B496))=0,"Код не найден",IF(SUMPRODUCT(--EXACT('Номенклатура'!$A$6:$A$205,B496))&gt;1,"Код повторяется в номенклатуре",IF(NOT(ISNUMBER(C496)),"Укажите фактическое количество",IF(C496&lt;0,"Факт не может быть меньше нуля",IF(NOT(ISNUMBER('Номенклатура'!$C$2)),"Укажите дату начала учёта",IF(Q496&lt;INT('Номенклатура'!$C$2),"Дата раньше начала учёта","ОК"))))))))))</f>
        <v/>
      </c>
      <c r="F496" s="15" t="str">
        <f>IF(E496&lt;&gt;"ОК","",INDEX('Номенклатура'!$B$6:$B$205,SUMPRODUCT(EXACT('Номенклатура'!$A$6:$A$205,B496)*(ROW('Номенклатура'!$A$6:$A$205)-5)))&amp;"")</f>
        <v/>
      </c>
      <c r="G496" s="17" t="str">
        <f>IF(E496&lt;&gt;"ОК","",INDEX('Номенклатура'!$D$6:$D$205,SUMPRODUCT(EXACT('Номенклатура'!$A$6:$A$205,B496)*(ROW('Номенклатура'!$A$6:$A$205)-5)))&amp;"")</f>
        <v/>
      </c>
      <c r="H496" s="18" t="str">
        <f>IF(E496&lt;&gt;"ОК","",ROUND(N(INDEX('Номенклатура'!$F$6:$F$205,SUMPRODUCT(EXACT('Номенклатура'!$A$6:$A$205,B496)*(ROW('Номенклатура'!$A$6:$A$205)-5))))+SUMIFS('Движения'!$F$6:$F$5005,'Движения'!$B$6:$B$5005,B496,'Движения'!$A$6:$A$5005,"&lt;"&amp;(Q496+1))-SUMIFS('Движения'!$F$6:$F$5005,'Движения'!$B$6:$B$5005,B496,'Движения'!$C$6:$C$5005,"Корректировка остатка",'Движения'!$A$6:$A$5005,"&gt;="&amp;Q496,'Движения'!$A$6:$A$5005,"&lt;"&amp;(Q496+1)),6))</f>
        <v/>
      </c>
      <c r="I496" s="18" t="str">
        <f>IF(E496&lt;&gt;"ОК","",ROUND(C496-H496,6))</f>
        <v/>
      </c>
      <c r="J496" s="21" t="str">
        <f>IF(E496&lt;&gt;"ОК","",IF(P496&gt;0,ABS(I496)/P496,"нет базы"))</f>
        <v/>
      </c>
      <c r="K496" s="17" t="str">
        <f>IF(E496&lt;&gt;"ОК","",IF(I496&lt;0,"Недостача",IF(I496&gt;0,"Излишек","Совпадает")))</f>
        <v/>
      </c>
      <c r="L496" s="18" t="str">
        <f>IF(E496&lt;&gt;"ОК","",ROUND(SUMIFS('Движения'!$F$6:$F$5005,'Движения'!$B$6:$B$5005,B496,'Движения'!$C$6:$C$5005,"Корректировка остатка",'Движения'!$A$6:$A$5005,"&gt;="&amp;Q496,'Движения'!$A$6:$A$5005,"&lt;"&amp;(Q496+1)),6))</f>
        <v/>
      </c>
      <c r="M496" s="18" t="str">
        <f>IF(E496&lt;&gt;"ОК","",ROUND(I496-L496,6))</f>
        <v/>
      </c>
      <c r="N496" s="15" t="str">
        <f>IF(E496&lt;&gt;"ОК","",IF(AND(I496=0,L496=0),"Корректировка не нужна",IF(M496=0,"Корректировка внесена",IF(L496=0,"Внесите корректировку на "&amp;DAY(Q496)&amp;"."&amp;MONTH(Q496)&amp;"."&amp;YEAR(Q496)&amp;": "&amp;IF(M496&gt;0,"+","")&amp;M496&amp;" "&amp;G496,"Проверьте корректировки: внесено "&amp;L496&amp;", нужно "&amp;I496&amp;" "&amp;G496))))</f>
        <v/>
      </c>
      <c r="O496" s="22" t="str">
        <f>IF(E496&lt;&gt;"ОК","",IF(SUMPRODUCT(MAX(($B$6:$B$1005=B496)*($Q$6:$Q$1005&lt;Q496)*($E$6:$E$1005="ОК")*$Q$6:$Q$1005))&gt;0,SUMPRODUCT(MAX(($B$6:$B$1005=B496)*($Q$6:$Q$1005&lt;Q496)*($E$6:$E$1005="ОК")*$Q$6:$Q$1005))+1,INT('Номенклатура'!$C$2)))</f>
        <v/>
      </c>
      <c r="P496" s="18" t="str">
        <f>IF(E496&lt;&gt;"ОК","",-(SUMIFS('Движения'!$F$6:$F$5005,'Движения'!$B$6:$B$5005,B496,'Движения'!$C$6:$C$5005,"Расход",'Движения'!$A$6:$A$5005,"&gt;="&amp;O496,'Движения'!$A$6:$A$5005,"&lt;"&amp;(Q496+1))+SUMIFS('Движения'!$F$6:$F$5005,'Движения'!$B$6:$B$5005,B496,'Движения'!$C$6:$C$5005,"Списание",'Движения'!$A$6:$A$5005,"&gt;="&amp;O496,'Движения'!$A$6:$A$5005,"&lt;"&amp;(Q496+1))))</f>
        <v/>
      </c>
      <c r="Q496" s="18" t="str">
        <f>IF(ISNUMBER(A496),INT(A496),0)</f>
        <v/>
      </c>
    </row>
    <row r="497" spans="1:17" x14ac:dyDescent="0.25">
      <c r="A497" s="16"/>
      <c r="B497" s="13"/>
      <c r="C497" s="14"/>
      <c r="D497" s="13"/>
      <c r="E497" s="15" t="str">
        <f>IF(COUNTA(A497:D497)=0,"",IF(NOT(ISNUMBER(A497)),"Укажите дату",IF(B497="","Укажите код",IF(NOT(AND(ISTEXT(B497),LEN(B497)&gt;0,LEN(B497)&lt;=30,ISNUMBER(FIND(LEFT(B497,1),"ABCDEFGHIJKLMNOPQRSTUVWXYZ")),SUMPRODUCT((MID(B497,{1,2,3,4,5,6,7,8,9,10,11,12,13,14,15,16,17,18,19,20,21,22,23,24,25,26,27,28,29,30},1)&lt;&gt;"")*ISERROR(FIND(MID(B497,{1,2,3,4,5,6,7,8,9,10,11,12,13,14,15,16,17,18,19,20,21,22,23,24,25,26,27,28,29,30},1),"ABCDEFGHIJKLMNOPQRSTUVWXYZ0123456789-_")))=0,ISERROR(VALUE(B497)))),"Недопустимый код: только латинские буквы A-Z в верхнем регистре, цифры, - и _; начало с буквы, до 30 символов (например MILK-001)",IF(SUMPRODUCT(--EXACT('Номенклатура'!$A$6:$A$205,B497))=0,"Код не найден",IF(SUMPRODUCT(--EXACT('Номенклатура'!$A$6:$A$205,B497))&gt;1,"Код повторяется в номенклатуре",IF(NOT(ISNUMBER(C497)),"Укажите фактическое количество",IF(C497&lt;0,"Факт не может быть меньше нуля",IF(NOT(ISNUMBER('Номенклатура'!$C$2)),"Укажите дату начала учёта",IF(Q497&lt;INT('Номенклатура'!$C$2),"Дата раньше начала учёта","ОК"))))))))))</f>
        <v/>
      </c>
      <c r="F497" s="15" t="str">
        <f>IF(E497&lt;&gt;"ОК","",INDEX('Номенклатура'!$B$6:$B$205,SUMPRODUCT(EXACT('Номенклатура'!$A$6:$A$205,B497)*(ROW('Номенклатура'!$A$6:$A$205)-5)))&amp;"")</f>
        <v/>
      </c>
      <c r="G497" s="17" t="str">
        <f>IF(E497&lt;&gt;"ОК","",INDEX('Номенклатура'!$D$6:$D$205,SUMPRODUCT(EXACT('Номенклатура'!$A$6:$A$205,B497)*(ROW('Номенклатура'!$A$6:$A$205)-5)))&amp;"")</f>
        <v/>
      </c>
      <c r="H497" s="18" t="str">
        <f>IF(E497&lt;&gt;"ОК","",ROUND(N(INDEX('Номенклатура'!$F$6:$F$205,SUMPRODUCT(EXACT('Номенклатура'!$A$6:$A$205,B497)*(ROW('Номенклатура'!$A$6:$A$205)-5))))+SUMIFS('Движения'!$F$6:$F$5005,'Движения'!$B$6:$B$5005,B497,'Движения'!$A$6:$A$5005,"&lt;"&amp;(Q497+1))-SUMIFS('Движения'!$F$6:$F$5005,'Движения'!$B$6:$B$5005,B497,'Движения'!$C$6:$C$5005,"Корректировка остатка",'Движения'!$A$6:$A$5005,"&gt;="&amp;Q497,'Движения'!$A$6:$A$5005,"&lt;"&amp;(Q497+1)),6))</f>
        <v/>
      </c>
      <c r="I497" s="18" t="str">
        <f>IF(E497&lt;&gt;"ОК","",ROUND(C497-H497,6))</f>
        <v/>
      </c>
      <c r="J497" s="21" t="str">
        <f>IF(E497&lt;&gt;"ОК","",IF(P497&gt;0,ABS(I497)/P497,"нет базы"))</f>
        <v/>
      </c>
      <c r="K497" s="17" t="str">
        <f>IF(E497&lt;&gt;"ОК","",IF(I497&lt;0,"Недостача",IF(I497&gt;0,"Излишек","Совпадает")))</f>
        <v/>
      </c>
      <c r="L497" s="18" t="str">
        <f>IF(E497&lt;&gt;"ОК","",ROUND(SUMIFS('Движения'!$F$6:$F$5005,'Движения'!$B$6:$B$5005,B497,'Движения'!$C$6:$C$5005,"Корректировка остатка",'Движения'!$A$6:$A$5005,"&gt;="&amp;Q497,'Движения'!$A$6:$A$5005,"&lt;"&amp;(Q497+1)),6))</f>
        <v/>
      </c>
      <c r="M497" s="18" t="str">
        <f>IF(E497&lt;&gt;"ОК","",ROUND(I497-L497,6))</f>
        <v/>
      </c>
      <c r="N497" s="15" t="str">
        <f>IF(E497&lt;&gt;"ОК","",IF(AND(I497=0,L497=0),"Корректировка не нужна",IF(M497=0,"Корректировка внесена",IF(L497=0,"Внесите корректировку на "&amp;DAY(Q497)&amp;"."&amp;MONTH(Q497)&amp;"."&amp;YEAR(Q497)&amp;": "&amp;IF(M497&gt;0,"+","")&amp;M497&amp;" "&amp;G497,"Проверьте корректировки: внесено "&amp;L497&amp;", нужно "&amp;I497&amp;" "&amp;G497))))</f>
        <v/>
      </c>
      <c r="O497" s="22" t="str">
        <f>IF(E497&lt;&gt;"ОК","",IF(SUMPRODUCT(MAX(($B$6:$B$1005=B497)*($Q$6:$Q$1005&lt;Q497)*($E$6:$E$1005="ОК")*$Q$6:$Q$1005))&gt;0,SUMPRODUCT(MAX(($B$6:$B$1005=B497)*($Q$6:$Q$1005&lt;Q497)*($E$6:$E$1005="ОК")*$Q$6:$Q$1005))+1,INT('Номенклатура'!$C$2)))</f>
        <v/>
      </c>
      <c r="P497" s="18" t="str">
        <f>IF(E497&lt;&gt;"ОК","",-(SUMIFS('Движения'!$F$6:$F$5005,'Движения'!$B$6:$B$5005,B497,'Движения'!$C$6:$C$5005,"Расход",'Движения'!$A$6:$A$5005,"&gt;="&amp;O497,'Движения'!$A$6:$A$5005,"&lt;"&amp;(Q497+1))+SUMIFS('Движения'!$F$6:$F$5005,'Движения'!$B$6:$B$5005,B497,'Движения'!$C$6:$C$5005,"Списание",'Движения'!$A$6:$A$5005,"&gt;="&amp;O497,'Движения'!$A$6:$A$5005,"&lt;"&amp;(Q497+1))))</f>
        <v/>
      </c>
      <c r="Q497" s="18" t="str">
        <f>IF(ISNUMBER(A497),INT(A497),0)</f>
        <v/>
      </c>
    </row>
    <row r="498" spans="1:17" x14ac:dyDescent="0.25">
      <c r="A498" s="16"/>
      <c r="B498" s="13"/>
      <c r="C498" s="14"/>
      <c r="D498" s="13"/>
      <c r="E498" s="15" t="str">
        <f>IF(COUNTA(A498:D498)=0,"",IF(NOT(ISNUMBER(A498)),"Укажите дату",IF(B498="","Укажите код",IF(NOT(AND(ISTEXT(B498),LEN(B498)&gt;0,LEN(B498)&lt;=30,ISNUMBER(FIND(LEFT(B498,1),"ABCDEFGHIJKLMNOPQRSTUVWXYZ")),SUMPRODUCT((MID(B498,{1,2,3,4,5,6,7,8,9,10,11,12,13,14,15,16,17,18,19,20,21,22,23,24,25,26,27,28,29,30},1)&lt;&gt;"")*ISERROR(FIND(MID(B498,{1,2,3,4,5,6,7,8,9,10,11,12,13,14,15,16,17,18,19,20,21,22,23,24,25,26,27,28,29,30},1),"ABCDEFGHIJKLMNOPQRSTUVWXYZ0123456789-_")))=0,ISERROR(VALUE(B498)))),"Недопустимый код: только латинские буквы A-Z в верхнем регистре, цифры, - и _; начало с буквы, до 30 символов (например MILK-001)",IF(SUMPRODUCT(--EXACT('Номенклатура'!$A$6:$A$205,B498))=0,"Код не найден",IF(SUMPRODUCT(--EXACT('Номенклатура'!$A$6:$A$205,B498))&gt;1,"Код повторяется в номенклатуре",IF(NOT(ISNUMBER(C498)),"Укажите фактическое количество",IF(C498&lt;0,"Факт не может быть меньше нуля",IF(NOT(ISNUMBER('Номенклатура'!$C$2)),"Укажите дату начала учёта",IF(Q498&lt;INT('Номенклатура'!$C$2),"Дата раньше начала учёта","ОК"))))))))))</f>
        <v/>
      </c>
      <c r="F498" s="15" t="str">
        <f>IF(E498&lt;&gt;"ОК","",INDEX('Номенклатура'!$B$6:$B$205,SUMPRODUCT(EXACT('Номенклатура'!$A$6:$A$205,B498)*(ROW('Номенклатура'!$A$6:$A$205)-5)))&amp;"")</f>
        <v/>
      </c>
      <c r="G498" s="17" t="str">
        <f>IF(E498&lt;&gt;"ОК","",INDEX('Номенклатура'!$D$6:$D$205,SUMPRODUCT(EXACT('Номенклатура'!$A$6:$A$205,B498)*(ROW('Номенклатура'!$A$6:$A$205)-5)))&amp;"")</f>
        <v/>
      </c>
      <c r="H498" s="18" t="str">
        <f>IF(E498&lt;&gt;"ОК","",ROUND(N(INDEX('Номенклатура'!$F$6:$F$205,SUMPRODUCT(EXACT('Номенклатура'!$A$6:$A$205,B498)*(ROW('Номенклатура'!$A$6:$A$205)-5))))+SUMIFS('Движения'!$F$6:$F$5005,'Движения'!$B$6:$B$5005,B498,'Движения'!$A$6:$A$5005,"&lt;"&amp;(Q498+1))-SUMIFS('Движения'!$F$6:$F$5005,'Движения'!$B$6:$B$5005,B498,'Движения'!$C$6:$C$5005,"Корректировка остатка",'Движения'!$A$6:$A$5005,"&gt;="&amp;Q498,'Движения'!$A$6:$A$5005,"&lt;"&amp;(Q498+1)),6))</f>
        <v/>
      </c>
      <c r="I498" s="18" t="str">
        <f>IF(E498&lt;&gt;"ОК","",ROUND(C498-H498,6))</f>
        <v/>
      </c>
      <c r="J498" s="21" t="str">
        <f>IF(E498&lt;&gt;"ОК","",IF(P498&gt;0,ABS(I498)/P498,"нет базы"))</f>
        <v/>
      </c>
      <c r="K498" s="17" t="str">
        <f>IF(E498&lt;&gt;"ОК","",IF(I498&lt;0,"Недостача",IF(I498&gt;0,"Излишек","Совпадает")))</f>
        <v/>
      </c>
      <c r="L498" s="18" t="str">
        <f>IF(E498&lt;&gt;"ОК","",ROUND(SUMIFS('Движения'!$F$6:$F$5005,'Движения'!$B$6:$B$5005,B498,'Движения'!$C$6:$C$5005,"Корректировка остатка",'Движения'!$A$6:$A$5005,"&gt;="&amp;Q498,'Движения'!$A$6:$A$5005,"&lt;"&amp;(Q498+1)),6))</f>
        <v/>
      </c>
      <c r="M498" s="18" t="str">
        <f>IF(E498&lt;&gt;"ОК","",ROUND(I498-L498,6))</f>
        <v/>
      </c>
      <c r="N498" s="15" t="str">
        <f>IF(E498&lt;&gt;"ОК","",IF(AND(I498=0,L498=0),"Корректировка не нужна",IF(M498=0,"Корректировка внесена",IF(L498=0,"Внесите корректировку на "&amp;DAY(Q498)&amp;"."&amp;MONTH(Q498)&amp;"."&amp;YEAR(Q498)&amp;": "&amp;IF(M498&gt;0,"+","")&amp;M498&amp;" "&amp;G498,"Проверьте корректировки: внесено "&amp;L498&amp;", нужно "&amp;I498&amp;" "&amp;G498))))</f>
        <v/>
      </c>
      <c r="O498" s="22" t="str">
        <f>IF(E498&lt;&gt;"ОК","",IF(SUMPRODUCT(MAX(($B$6:$B$1005=B498)*($Q$6:$Q$1005&lt;Q498)*($E$6:$E$1005="ОК")*$Q$6:$Q$1005))&gt;0,SUMPRODUCT(MAX(($B$6:$B$1005=B498)*($Q$6:$Q$1005&lt;Q498)*($E$6:$E$1005="ОК")*$Q$6:$Q$1005))+1,INT('Номенклатура'!$C$2)))</f>
        <v/>
      </c>
      <c r="P498" s="18" t="str">
        <f>IF(E498&lt;&gt;"ОК","",-(SUMIFS('Движения'!$F$6:$F$5005,'Движения'!$B$6:$B$5005,B498,'Движения'!$C$6:$C$5005,"Расход",'Движения'!$A$6:$A$5005,"&gt;="&amp;O498,'Движения'!$A$6:$A$5005,"&lt;"&amp;(Q498+1))+SUMIFS('Движения'!$F$6:$F$5005,'Движения'!$B$6:$B$5005,B498,'Движения'!$C$6:$C$5005,"Списание",'Движения'!$A$6:$A$5005,"&gt;="&amp;O498,'Движения'!$A$6:$A$5005,"&lt;"&amp;(Q498+1))))</f>
        <v/>
      </c>
      <c r="Q498" s="18" t="str">
        <f>IF(ISNUMBER(A498),INT(A498),0)</f>
        <v/>
      </c>
    </row>
    <row r="499" spans="1:17" x14ac:dyDescent="0.25">
      <c r="A499" s="16"/>
      <c r="B499" s="13"/>
      <c r="C499" s="14"/>
      <c r="D499" s="13"/>
      <c r="E499" s="15" t="str">
        <f>IF(COUNTA(A499:D499)=0,"",IF(NOT(ISNUMBER(A499)),"Укажите дату",IF(B499="","Укажите код",IF(NOT(AND(ISTEXT(B499),LEN(B499)&gt;0,LEN(B499)&lt;=30,ISNUMBER(FIND(LEFT(B499,1),"ABCDEFGHIJKLMNOPQRSTUVWXYZ")),SUMPRODUCT((MID(B499,{1,2,3,4,5,6,7,8,9,10,11,12,13,14,15,16,17,18,19,20,21,22,23,24,25,26,27,28,29,30},1)&lt;&gt;"")*ISERROR(FIND(MID(B499,{1,2,3,4,5,6,7,8,9,10,11,12,13,14,15,16,17,18,19,20,21,22,23,24,25,26,27,28,29,30},1),"ABCDEFGHIJKLMNOPQRSTUVWXYZ0123456789-_")))=0,ISERROR(VALUE(B499)))),"Недопустимый код: только латинские буквы A-Z в верхнем регистре, цифры, - и _; начало с буквы, до 30 символов (например MILK-001)",IF(SUMPRODUCT(--EXACT('Номенклатура'!$A$6:$A$205,B499))=0,"Код не найден",IF(SUMPRODUCT(--EXACT('Номенклатура'!$A$6:$A$205,B499))&gt;1,"Код повторяется в номенклатуре",IF(NOT(ISNUMBER(C499)),"Укажите фактическое количество",IF(C499&lt;0,"Факт не может быть меньше нуля",IF(NOT(ISNUMBER('Номенклатура'!$C$2)),"Укажите дату начала учёта",IF(Q499&lt;INT('Номенклатура'!$C$2),"Дата раньше начала учёта","ОК"))))))))))</f>
        <v/>
      </c>
      <c r="F499" s="15" t="str">
        <f>IF(E499&lt;&gt;"ОК","",INDEX('Номенклатура'!$B$6:$B$205,SUMPRODUCT(EXACT('Номенклатура'!$A$6:$A$205,B499)*(ROW('Номенклатура'!$A$6:$A$205)-5)))&amp;"")</f>
        <v/>
      </c>
      <c r="G499" s="17" t="str">
        <f>IF(E499&lt;&gt;"ОК","",INDEX('Номенклатура'!$D$6:$D$205,SUMPRODUCT(EXACT('Номенклатура'!$A$6:$A$205,B499)*(ROW('Номенклатура'!$A$6:$A$205)-5)))&amp;"")</f>
        <v/>
      </c>
      <c r="H499" s="18" t="str">
        <f>IF(E499&lt;&gt;"ОК","",ROUND(N(INDEX('Номенклатура'!$F$6:$F$205,SUMPRODUCT(EXACT('Номенклатура'!$A$6:$A$205,B499)*(ROW('Номенклатура'!$A$6:$A$205)-5))))+SUMIFS('Движения'!$F$6:$F$5005,'Движения'!$B$6:$B$5005,B499,'Движения'!$A$6:$A$5005,"&lt;"&amp;(Q499+1))-SUMIFS('Движения'!$F$6:$F$5005,'Движения'!$B$6:$B$5005,B499,'Движения'!$C$6:$C$5005,"Корректировка остатка",'Движения'!$A$6:$A$5005,"&gt;="&amp;Q499,'Движения'!$A$6:$A$5005,"&lt;"&amp;(Q499+1)),6))</f>
        <v/>
      </c>
      <c r="I499" s="18" t="str">
        <f>IF(E499&lt;&gt;"ОК","",ROUND(C499-H499,6))</f>
        <v/>
      </c>
      <c r="J499" s="21" t="str">
        <f>IF(E499&lt;&gt;"ОК","",IF(P499&gt;0,ABS(I499)/P499,"нет базы"))</f>
        <v/>
      </c>
      <c r="K499" s="17" t="str">
        <f>IF(E499&lt;&gt;"ОК","",IF(I499&lt;0,"Недостача",IF(I499&gt;0,"Излишек","Совпадает")))</f>
        <v/>
      </c>
      <c r="L499" s="18" t="str">
        <f>IF(E499&lt;&gt;"ОК","",ROUND(SUMIFS('Движения'!$F$6:$F$5005,'Движения'!$B$6:$B$5005,B499,'Движения'!$C$6:$C$5005,"Корректировка остатка",'Движения'!$A$6:$A$5005,"&gt;="&amp;Q499,'Движения'!$A$6:$A$5005,"&lt;"&amp;(Q499+1)),6))</f>
        <v/>
      </c>
      <c r="M499" s="18" t="str">
        <f>IF(E499&lt;&gt;"ОК","",ROUND(I499-L499,6))</f>
        <v/>
      </c>
      <c r="N499" s="15" t="str">
        <f>IF(E499&lt;&gt;"ОК","",IF(AND(I499=0,L499=0),"Корректировка не нужна",IF(M499=0,"Корректировка внесена",IF(L499=0,"Внесите корректировку на "&amp;DAY(Q499)&amp;"."&amp;MONTH(Q499)&amp;"."&amp;YEAR(Q499)&amp;": "&amp;IF(M499&gt;0,"+","")&amp;M499&amp;" "&amp;G499,"Проверьте корректировки: внесено "&amp;L499&amp;", нужно "&amp;I499&amp;" "&amp;G499))))</f>
        <v/>
      </c>
      <c r="O499" s="22" t="str">
        <f>IF(E499&lt;&gt;"ОК","",IF(SUMPRODUCT(MAX(($B$6:$B$1005=B499)*($Q$6:$Q$1005&lt;Q499)*($E$6:$E$1005="ОК")*$Q$6:$Q$1005))&gt;0,SUMPRODUCT(MAX(($B$6:$B$1005=B499)*($Q$6:$Q$1005&lt;Q499)*($E$6:$E$1005="ОК")*$Q$6:$Q$1005))+1,INT('Номенклатура'!$C$2)))</f>
        <v/>
      </c>
      <c r="P499" s="18" t="str">
        <f>IF(E499&lt;&gt;"ОК","",-(SUMIFS('Движения'!$F$6:$F$5005,'Движения'!$B$6:$B$5005,B499,'Движения'!$C$6:$C$5005,"Расход",'Движения'!$A$6:$A$5005,"&gt;="&amp;O499,'Движения'!$A$6:$A$5005,"&lt;"&amp;(Q499+1))+SUMIFS('Движения'!$F$6:$F$5005,'Движения'!$B$6:$B$5005,B499,'Движения'!$C$6:$C$5005,"Списание",'Движения'!$A$6:$A$5005,"&gt;="&amp;O499,'Движения'!$A$6:$A$5005,"&lt;"&amp;(Q499+1))))</f>
        <v/>
      </c>
      <c r="Q499" s="18" t="str">
        <f>IF(ISNUMBER(A499),INT(A499),0)</f>
        <v/>
      </c>
    </row>
    <row r="500" spans="1:17" x14ac:dyDescent="0.25">
      <c r="A500" s="16"/>
      <c r="B500" s="13"/>
      <c r="C500" s="14"/>
      <c r="D500" s="13"/>
      <c r="E500" s="15" t="str">
        <f>IF(COUNTA(A500:D500)=0,"",IF(NOT(ISNUMBER(A500)),"Укажите дату",IF(B500="","Укажите код",IF(NOT(AND(ISTEXT(B500),LEN(B500)&gt;0,LEN(B500)&lt;=30,ISNUMBER(FIND(LEFT(B500,1),"ABCDEFGHIJKLMNOPQRSTUVWXYZ")),SUMPRODUCT((MID(B500,{1,2,3,4,5,6,7,8,9,10,11,12,13,14,15,16,17,18,19,20,21,22,23,24,25,26,27,28,29,30},1)&lt;&gt;"")*ISERROR(FIND(MID(B500,{1,2,3,4,5,6,7,8,9,10,11,12,13,14,15,16,17,18,19,20,21,22,23,24,25,26,27,28,29,30},1),"ABCDEFGHIJKLMNOPQRSTUVWXYZ0123456789-_")))=0,ISERROR(VALUE(B500)))),"Недопустимый код: только латинские буквы A-Z в верхнем регистре, цифры, - и _; начало с буквы, до 30 символов (например MILK-001)",IF(SUMPRODUCT(--EXACT('Номенклатура'!$A$6:$A$205,B500))=0,"Код не найден",IF(SUMPRODUCT(--EXACT('Номенклатура'!$A$6:$A$205,B500))&gt;1,"Код повторяется в номенклатуре",IF(NOT(ISNUMBER(C500)),"Укажите фактическое количество",IF(C500&lt;0,"Факт не может быть меньше нуля",IF(NOT(ISNUMBER('Номенклатура'!$C$2)),"Укажите дату начала учёта",IF(Q500&lt;INT('Номенклатура'!$C$2),"Дата раньше начала учёта","ОК"))))))))))</f>
        <v/>
      </c>
      <c r="F500" s="15" t="str">
        <f>IF(E500&lt;&gt;"ОК","",INDEX('Номенклатура'!$B$6:$B$205,SUMPRODUCT(EXACT('Номенклатура'!$A$6:$A$205,B500)*(ROW('Номенклатура'!$A$6:$A$205)-5)))&amp;"")</f>
        <v/>
      </c>
      <c r="G500" s="17" t="str">
        <f>IF(E500&lt;&gt;"ОК","",INDEX('Номенклатура'!$D$6:$D$205,SUMPRODUCT(EXACT('Номенклатура'!$A$6:$A$205,B500)*(ROW('Номенклатура'!$A$6:$A$205)-5)))&amp;"")</f>
        <v/>
      </c>
      <c r="H500" s="18" t="str">
        <f>IF(E500&lt;&gt;"ОК","",ROUND(N(INDEX('Номенклатура'!$F$6:$F$205,SUMPRODUCT(EXACT('Номенклатура'!$A$6:$A$205,B500)*(ROW('Номенклатура'!$A$6:$A$205)-5))))+SUMIFS('Движения'!$F$6:$F$5005,'Движения'!$B$6:$B$5005,B500,'Движения'!$A$6:$A$5005,"&lt;"&amp;(Q500+1))-SUMIFS('Движения'!$F$6:$F$5005,'Движения'!$B$6:$B$5005,B500,'Движения'!$C$6:$C$5005,"Корректировка остатка",'Движения'!$A$6:$A$5005,"&gt;="&amp;Q500,'Движения'!$A$6:$A$5005,"&lt;"&amp;(Q500+1)),6))</f>
        <v/>
      </c>
      <c r="I500" s="18" t="str">
        <f>IF(E500&lt;&gt;"ОК","",ROUND(C500-H500,6))</f>
        <v/>
      </c>
      <c r="J500" s="21" t="str">
        <f>IF(E500&lt;&gt;"ОК","",IF(P500&gt;0,ABS(I500)/P500,"нет базы"))</f>
        <v/>
      </c>
      <c r="K500" s="17" t="str">
        <f>IF(E500&lt;&gt;"ОК","",IF(I500&lt;0,"Недостача",IF(I500&gt;0,"Излишек","Совпадает")))</f>
        <v/>
      </c>
      <c r="L500" s="18" t="str">
        <f>IF(E500&lt;&gt;"ОК","",ROUND(SUMIFS('Движения'!$F$6:$F$5005,'Движения'!$B$6:$B$5005,B500,'Движения'!$C$6:$C$5005,"Корректировка остатка",'Движения'!$A$6:$A$5005,"&gt;="&amp;Q500,'Движения'!$A$6:$A$5005,"&lt;"&amp;(Q500+1)),6))</f>
        <v/>
      </c>
      <c r="M500" s="18" t="str">
        <f>IF(E500&lt;&gt;"ОК","",ROUND(I500-L500,6))</f>
        <v/>
      </c>
      <c r="N500" s="15" t="str">
        <f>IF(E500&lt;&gt;"ОК","",IF(AND(I500=0,L500=0),"Корректировка не нужна",IF(M500=0,"Корректировка внесена",IF(L500=0,"Внесите корректировку на "&amp;DAY(Q500)&amp;"."&amp;MONTH(Q500)&amp;"."&amp;YEAR(Q500)&amp;": "&amp;IF(M500&gt;0,"+","")&amp;M500&amp;" "&amp;G500,"Проверьте корректировки: внесено "&amp;L500&amp;", нужно "&amp;I500&amp;" "&amp;G500))))</f>
        <v/>
      </c>
      <c r="O500" s="22" t="str">
        <f>IF(E500&lt;&gt;"ОК","",IF(SUMPRODUCT(MAX(($B$6:$B$1005=B500)*($Q$6:$Q$1005&lt;Q500)*($E$6:$E$1005="ОК")*$Q$6:$Q$1005))&gt;0,SUMPRODUCT(MAX(($B$6:$B$1005=B500)*($Q$6:$Q$1005&lt;Q500)*($E$6:$E$1005="ОК")*$Q$6:$Q$1005))+1,INT('Номенклатура'!$C$2)))</f>
        <v/>
      </c>
      <c r="P500" s="18" t="str">
        <f>IF(E500&lt;&gt;"ОК","",-(SUMIFS('Движения'!$F$6:$F$5005,'Движения'!$B$6:$B$5005,B500,'Движения'!$C$6:$C$5005,"Расход",'Движения'!$A$6:$A$5005,"&gt;="&amp;O500,'Движения'!$A$6:$A$5005,"&lt;"&amp;(Q500+1))+SUMIFS('Движения'!$F$6:$F$5005,'Движения'!$B$6:$B$5005,B500,'Движения'!$C$6:$C$5005,"Списание",'Движения'!$A$6:$A$5005,"&gt;="&amp;O500,'Движения'!$A$6:$A$5005,"&lt;"&amp;(Q500+1))))</f>
        <v/>
      </c>
      <c r="Q500" s="18" t="str">
        <f>IF(ISNUMBER(A500),INT(A500),0)</f>
        <v/>
      </c>
    </row>
    <row r="501" spans="1:17" x14ac:dyDescent="0.25">
      <c r="A501" s="16"/>
      <c r="B501" s="13"/>
      <c r="C501" s="14"/>
      <c r="D501" s="13"/>
      <c r="E501" s="15" t="str">
        <f>IF(COUNTA(A501:D501)=0,"",IF(NOT(ISNUMBER(A501)),"Укажите дату",IF(B501="","Укажите код",IF(NOT(AND(ISTEXT(B501),LEN(B501)&gt;0,LEN(B501)&lt;=30,ISNUMBER(FIND(LEFT(B501,1),"ABCDEFGHIJKLMNOPQRSTUVWXYZ")),SUMPRODUCT((MID(B501,{1,2,3,4,5,6,7,8,9,10,11,12,13,14,15,16,17,18,19,20,21,22,23,24,25,26,27,28,29,30},1)&lt;&gt;"")*ISERROR(FIND(MID(B501,{1,2,3,4,5,6,7,8,9,10,11,12,13,14,15,16,17,18,19,20,21,22,23,24,25,26,27,28,29,30},1),"ABCDEFGHIJKLMNOPQRSTUVWXYZ0123456789-_")))=0,ISERROR(VALUE(B501)))),"Недопустимый код: только латинские буквы A-Z в верхнем регистре, цифры, - и _; начало с буквы, до 30 символов (например MILK-001)",IF(SUMPRODUCT(--EXACT('Номенклатура'!$A$6:$A$205,B501))=0,"Код не найден",IF(SUMPRODUCT(--EXACT('Номенклатура'!$A$6:$A$205,B501))&gt;1,"Код повторяется в номенклатуре",IF(NOT(ISNUMBER(C501)),"Укажите фактическое количество",IF(C501&lt;0,"Факт не может быть меньше нуля",IF(NOT(ISNUMBER('Номенклатура'!$C$2)),"Укажите дату начала учёта",IF(Q501&lt;INT('Номенклатура'!$C$2),"Дата раньше начала учёта","ОК"))))))))))</f>
        <v/>
      </c>
      <c r="F501" s="15" t="str">
        <f>IF(E501&lt;&gt;"ОК","",INDEX('Номенклатура'!$B$6:$B$205,SUMPRODUCT(EXACT('Номенклатура'!$A$6:$A$205,B501)*(ROW('Номенклатура'!$A$6:$A$205)-5)))&amp;"")</f>
        <v/>
      </c>
      <c r="G501" s="17" t="str">
        <f>IF(E501&lt;&gt;"ОК","",INDEX('Номенклатура'!$D$6:$D$205,SUMPRODUCT(EXACT('Номенклатура'!$A$6:$A$205,B501)*(ROW('Номенклатура'!$A$6:$A$205)-5)))&amp;"")</f>
        <v/>
      </c>
      <c r="H501" s="18" t="str">
        <f>IF(E501&lt;&gt;"ОК","",ROUND(N(INDEX('Номенклатура'!$F$6:$F$205,SUMPRODUCT(EXACT('Номенклатура'!$A$6:$A$205,B501)*(ROW('Номенклатура'!$A$6:$A$205)-5))))+SUMIFS('Движения'!$F$6:$F$5005,'Движения'!$B$6:$B$5005,B501,'Движения'!$A$6:$A$5005,"&lt;"&amp;(Q501+1))-SUMIFS('Движения'!$F$6:$F$5005,'Движения'!$B$6:$B$5005,B501,'Движения'!$C$6:$C$5005,"Корректировка остатка",'Движения'!$A$6:$A$5005,"&gt;="&amp;Q501,'Движения'!$A$6:$A$5005,"&lt;"&amp;(Q501+1)),6))</f>
        <v/>
      </c>
      <c r="I501" s="18" t="str">
        <f>IF(E501&lt;&gt;"ОК","",ROUND(C501-H501,6))</f>
        <v/>
      </c>
      <c r="J501" s="21" t="str">
        <f>IF(E501&lt;&gt;"ОК","",IF(P501&gt;0,ABS(I501)/P501,"нет базы"))</f>
        <v/>
      </c>
      <c r="K501" s="17" t="str">
        <f>IF(E501&lt;&gt;"ОК","",IF(I501&lt;0,"Недостача",IF(I501&gt;0,"Излишек","Совпадает")))</f>
        <v/>
      </c>
      <c r="L501" s="18" t="str">
        <f>IF(E501&lt;&gt;"ОК","",ROUND(SUMIFS('Движения'!$F$6:$F$5005,'Движения'!$B$6:$B$5005,B501,'Движения'!$C$6:$C$5005,"Корректировка остатка",'Движения'!$A$6:$A$5005,"&gt;="&amp;Q501,'Движения'!$A$6:$A$5005,"&lt;"&amp;(Q501+1)),6))</f>
        <v/>
      </c>
      <c r="M501" s="18" t="str">
        <f>IF(E501&lt;&gt;"ОК","",ROUND(I501-L501,6))</f>
        <v/>
      </c>
      <c r="N501" s="15" t="str">
        <f>IF(E501&lt;&gt;"ОК","",IF(AND(I501=0,L501=0),"Корректировка не нужна",IF(M501=0,"Корректировка внесена",IF(L501=0,"Внесите корректировку на "&amp;DAY(Q501)&amp;"."&amp;MONTH(Q501)&amp;"."&amp;YEAR(Q501)&amp;": "&amp;IF(M501&gt;0,"+","")&amp;M501&amp;" "&amp;G501,"Проверьте корректировки: внесено "&amp;L501&amp;", нужно "&amp;I501&amp;" "&amp;G501))))</f>
        <v/>
      </c>
      <c r="O501" s="22" t="str">
        <f>IF(E501&lt;&gt;"ОК","",IF(SUMPRODUCT(MAX(($B$6:$B$1005=B501)*($Q$6:$Q$1005&lt;Q501)*($E$6:$E$1005="ОК")*$Q$6:$Q$1005))&gt;0,SUMPRODUCT(MAX(($B$6:$B$1005=B501)*($Q$6:$Q$1005&lt;Q501)*($E$6:$E$1005="ОК")*$Q$6:$Q$1005))+1,INT('Номенклатура'!$C$2)))</f>
        <v/>
      </c>
      <c r="P501" s="18" t="str">
        <f>IF(E501&lt;&gt;"ОК","",-(SUMIFS('Движения'!$F$6:$F$5005,'Движения'!$B$6:$B$5005,B501,'Движения'!$C$6:$C$5005,"Расход",'Движения'!$A$6:$A$5005,"&gt;="&amp;O501,'Движения'!$A$6:$A$5005,"&lt;"&amp;(Q501+1))+SUMIFS('Движения'!$F$6:$F$5005,'Движения'!$B$6:$B$5005,B501,'Движения'!$C$6:$C$5005,"Списание",'Движения'!$A$6:$A$5005,"&gt;="&amp;O501,'Движения'!$A$6:$A$5005,"&lt;"&amp;(Q501+1))))</f>
        <v/>
      </c>
      <c r="Q501" s="18" t="str">
        <f>IF(ISNUMBER(A501),INT(A501),0)</f>
        <v/>
      </c>
    </row>
    <row r="502" spans="1:17" x14ac:dyDescent="0.25">
      <c r="A502" s="16"/>
      <c r="B502" s="13"/>
      <c r="C502" s="14"/>
      <c r="D502" s="13"/>
      <c r="E502" s="15" t="str">
        <f>IF(COUNTA(A502:D502)=0,"",IF(NOT(ISNUMBER(A502)),"Укажите дату",IF(B502="","Укажите код",IF(NOT(AND(ISTEXT(B502),LEN(B502)&gt;0,LEN(B502)&lt;=30,ISNUMBER(FIND(LEFT(B502,1),"ABCDEFGHIJKLMNOPQRSTUVWXYZ")),SUMPRODUCT((MID(B502,{1,2,3,4,5,6,7,8,9,10,11,12,13,14,15,16,17,18,19,20,21,22,23,24,25,26,27,28,29,30},1)&lt;&gt;"")*ISERROR(FIND(MID(B502,{1,2,3,4,5,6,7,8,9,10,11,12,13,14,15,16,17,18,19,20,21,22,23,24,25,26,27,28,29,30},1),"ABCDEFGHIJKLMNOPQRSTUVWXYZ0123456789-_")))=0,ISERROR(VALUE(B502)))),"Недопустимый код: только латинские буквы A-Z в верхнем регистре, цифры, - и _; начало с буквы, до 30 символов (например MILK-001)",IF(SUMPRODUCT(--EXACT('Номенклатура'!$A$6:$A$205,B502))=0,"Код не найден",IF(SUMPRODUCT(--EXACT('Номенклатура'!$A$6:$A$205,B502))&gt;1,"Код повторяется в номенклатуре",IF(NOT(ISNUMBER(C502)),"Укажите фактическое количество",IF(C502&lt;0,"Факт не может быть меньше нуля",IF(NOT(ISNUMBER('Номенклатура'!$C$2)),"Укажите дату начала учёта",IF(Q502&lt;INT('Номенклатура'!$C$2),"Дата раньше начала учёта","ОК"))))))))))</f>
        <v/>
      </c>
      <c r="F502" s="15" t="str">
        <f>IF(E502&lt;&gt;"ОК","",INDEX('Номенклатура'!$B$6:$B$205,SUMPRODUCT(EXACT('Номенклатура'!$A$6:$A$205,B502)*(ROW('Номенклатура'!$A$6:$A$205)-5)))&amp;"")</f>
        <v/>
      </c>
      <c r="G502" s="17" t="str">
        <f>IF(E502&lt;&gt;"ОК","",INDEX('Номенклатура'!$D$6:$D$205,SUMPRODUCT(EXACT('Номенклатура'!$A$6:$A$205,B502)*(ROW('Номенклатура'!$A$6:$A$205)-5)))&amp;"")</f>
        <v/>
      </c>
      <c r="H502" s="18" t="str">
        <f>IF(E502&lt;&gt;"ОК","",ROUND(N(INDEX('Номенклатура'!$F$6:$F$205,SUMPRODUCT(EXACT('Номенклатура'!$A$6:$A$205,B502)*(ROW('Номенклатура'!$A$6:$A$205)-5))))+SUMIFS('Движения'!$F$6:$F$5005,'Движения'!$B$6:$B$5005,B502,'Движения'!$A$6:$A$5005,"&lt;"&amp;(Q502+1))-SUMIFS('Движения'!$F$6:$F$5005,'Движения'!$B$6:$B$5005,B502,'Движения'!$C$6:$C$5005,"Корректировка остатка",'Движения'!$A$6:$A$5005,"&gt;="&amp;Q502,'Движения'!$A$6:$A$5005,"&lt;"&amp;(Q502+1)),6))</f>
        <v/>
      </c>
      <c r="I502" s="18" t="str">
        <f>IF(E502&lt;&gt;"ОК","",ROUND(C502-H502,6))</f>
        <v/>
      </c>
      <c r="J502" s="21" t="str">
        <f>IF(E502&lt;&gt;"ОК","",IF(P502&gt;0,ABS(I502)/P502,"нет базы"))</f>
        <v/>
      </c>
      <c r="K502" s="17" t="str">
        <f>IF(E502&lt;&gt;"ОК","",IF(I502&lt;0,"Недостача",IF(I502&gt;0,"Излишек","Совпадает")))</f>
        <v/>
      </c>
      <c r="L502" s="18" t="str">
        <f>IF(E502&lt;&gt;"ОК","",ROUND(SUMIFS('Движения'!$F$6:$F$5005,'Движения'!$B$6:$B$5005,B502,'Движения'!$C$6:$C$5005,"Корректировка остатка",'Движения'!$A$6:$A$5005,"&gt;="&amp;Q502,'Движения'!$A$6:$A$5005,"&lt;"&amp;(Q502+1)),6))</f>
        <v/>
      </c>
      <c r="M502" s="18" t="str">
        <f>IF(E502&lt;&gt;"ОК","",ROUND(I502-L502,6))</f>
        <v/>
      </c>
      <c r="N502" s="15" t="str">
        <f>IF(E502&lt;&gt;"ОК","",IF(AND(I502=0,L502=0),"Корректировка не нужна",IF(M502=0,"Корректировка внесена",IF(L502=0,"Внесите корректировку на "&amp;DAY(Q502)&amp;"."&amp;MONTH(Q502)&amp;"."&amp;YEAR(Q502)&amp;": "&amp;IF(M502&gt;0,"+","")&amp;M502&amp;" "&amp;G502,"Проверьте корректировки: внесено "&amp;L502&amp;", нужно "&amp;I502&amp;" "&amp;G502))))</f>
        <v/>
      </c>
      <c r="O502" s="22" t="str">
        <f>IF(E502&lt;&gt;"ОК","",IF(SUMPRODUCT(MAX(($B$6:$B$1005=B502)*($Q$6:$Q$1005&lt;Q502)*($E$6:$E$1005="ОК")*$Q$6:$Q$1005))&gt;0,SUMPRODUCT(MAX(($B$6:$B$1005=B502)*($Q$6:$Q$1005&lt;Q502)*($E$6:$E$1005="ОК")*$Q$6:$Q$1005))+1,INT('Номенклатура'!$C$2)))</f>
        <v/>
      </c>
      <c r="P502" s="18" t="str">
        <f>IF(E502&lt;&gt;"ОК","",-(SUMIFS('Движения'!$F$6:$F$5005,'Движения'!$B$6:$B$5005,B502,'Движения'!$C$6:$C$5005,"Расход",'Движения'!$A$6:$A$5005,"&gt;="&amp;O502,'Движения'!$A$6:$A$5005,"&lt;"&amp;(Q502+1))+SUMIFS('Движения'!$F$6:$F$5005,'Движения'!$B$6:$B$5005,B502,'Движения'!$C$6:$C$5005,"Списание",'Движения'!$A$6:$A$5005,"&gt;="&amp;O502,'Движения'!$A$6:$A$5005,"&lt;"&amp;(Q502+1))))</f>
        <v/>
      </c>
      <c r="Q502" s="18" t="str">
        <f>IF(ISNUMBER(A502),INT(A502),0)</f>
        <v/>
      </c>
    </row>
    <row r="503" spans="1:17" x14ac:dyDescent="0.25">
      <c r="A503" s="16"/>
      <c r="B503" s="13"/>
      <c r="C503" s="14"/>
      <c r="D503" s="13"/>
      <c r="E503" s="15" t="str">
        <f>IF(COUNTA(A503:D503)=0,"",IF(NOT(ISNUMBER(A503)),"Укажите дату",IF(B503="","Укажите код",IF(NOT(AND(ISTEXT(B503),LEN(B503)&gt;0,LEN(B503)&lt;=30,ISNUMBER(FIND(LEFT(B503,1),"ABCDEFGHIJKLMNOPQRSTUVWXYZ")),SUMPRODUCT((MID(B503,{1,2,3,4,5,6,7,8,9,10,11,12,13,14,15,16,17,18,19,20,21,22,23,24,25,26,27,28,29,30},1)&lt;&gt;"")*ISERROR(FIND(MID(B503,{1,2,3,4,5,6,7,8,9,10,11,12,13,14,15,16,17,18,19,20,21,22,23,24,25,26,27,28,29,30},1),"ABCDEFGHIJKLMNOPQRSTUVWXYZ0123456789-_")))=0,ISERROR(VALUE(B503)))),"Недопустимый код: только латинские буквы A-Z в верхнем регистре, цифры, - и _; начало с буквы, до 30 символов (например MILK-001)",IF(SUMPRODUCT(--EXACT('Номенклатура'!$A$6:$A$205,B503))=0,"Код не найден",IF(SUMPRODUCT(--EXACT('Номенклатура'!$A$6:$A$205,B503))&gt;1,"Код повторяется в номенклатуре",IF(NOT(ISNUMBER(C503)),"Укажите фактическое количество",IF(C503&lt;0,"Факт не может быть меньше нуля",IF(NOT(ISNUMBER('Номенклатура'!$C$2)),"Укажите дату начала учёта",IF(Q503&lt;INT('Номенклатура'!$C$2),"Дата раньше начала учёта","ОК"))))))))))</f>
        <v/>
      </c>
      <c r="F503" s="15" t="str">
        <f>IF(E503&lt;&gt;"ОК","",INDEX('Номенклатура'!$B$6:$B$205,SUMPRODUCT(EXACT('Номенклатура'!$A$6:$A$205,B503)*(ROW('Номенклатура'!$A$6:$A$205)-5)))&amp;"")</f>
        <v/>
      </c>
      <c r="G503" s="17" t="str">
        <f>IF(E503&lt;&gt;"ОК","",INDEX('Номенклатура'!$D$6:$D$205,SUMPRODUCT(EXACT('Номенклатура'!$A$6:$A$205,B503)*(ROW('Номенклатура'!$A$6:$A$205)-5)))&amp;"")</f>
        <v/>
      </c>
      <c r="H503" s="18" t="str">
        <f>IF(E503&lt;&gt;"ОК","",ROUND(N(INDEX('Номенклатура'!$F$6:$F$205,SUMPRODUCT(EXACT('Номенклатура'!$A$6:$A$205,B503)*(ROW('Номенклатура'!$A$6:$A$205)-5))))+SUMIFS('Движения'!$F$6:$F$5005,'Движения'!$B$6:$B$5005,B503,'Движения'!$A$6:$A$5005,"&lt;"&amp;(Q503+1))-SUMIFS('Движения'!$F$6:$F$5005,'Движения'!$B$6:$B$5005,B503,'Движения'!$C$6:$C$5005,"Корректировка остатка",'Движения'!$A$6:$A$5005,"&gt;="&amp;Q503,'Движения'!$A$6:$A$5005,"&lt;"&amp;(Q503+1)),6))</f>
        <v/>
      </c>
      <c r="I503" s="18" t="str">
        <f>IF(E503&lt;&gt;"ОК","",ROUND(C503-H503,6))</f>
        <v/>
      </c>
      <c r="J503" s="21" t="str">
        <f>IF(E503&lt;&gt;"ОК","",IF(P503&gt;0,ABS(I503)/P503,"нет базы"))</f>
        <v/>
      </c>
      <c r="K503" s="17" t="str">
        <f>IF(E503&lt;&gt;"ОК","",IF(I503&lt;0,"Недостача",IF(I503&gt;0,"Излишек","Совпадает")))</f>
        <v/>
      </c>
      <c r="L503" s="18" t="str">
        <f>IF(E503&lt;&gt;"ОК","",ROUND(SUMIFS('Движения'!$F$6:$F$5005,'Движения'!$B$6:$B$5005,B503,'Движения'!$C$6:$C$5005,"Корректировка остатка",'Движения'!$A$6:$A$5005,"&gt;="&amp;Q503,'Движения'!$A$6:$A$5005,"&lt;"&amp;(Q503+1)),6))</f>
        <v/>
      </c>
      <c r="M503" s="18" t="str">
        <f>IF(E503&lt;&gt;"ОК","",ROUND(I503-L503,6))</f>
        <v/>
      </c>
      <c r="N503" s="15" t="str">
        <f>IF(E503&lt;&gt;"ОК","",IF(AND(I503=0,L503=0),"Корректировка не нужна",IF(M503=0,"Корректировка внесена",IF(L503=0,"Внесите корректировку на "&amp;DAY(Q503)&amp;"."&amp;MONTH(Q503)&amp;"."&amp;YEAR(Q503)&amp;": "&amp;IF(M503&gt;0,"+","")&amp;M503&amp;" "&amp;G503,"Проверьте корректировки: внесено "&amp;L503&amp;", нужно "&amp;I503&amp;" "&amp;G503))))</f>
        <v/>
      </c>
      <c r="O503" s="22" t="str">
        <f>IF(E503&lt;&gt;"ОК","",IF(SUMPRODUCT(MAX(($B$6:$B$1005=B503)*($Q$6:$Q$1005&lt;Q503)*($E$6:$E$1005="ОК")*$Q$6:$Q$1005))&gt;0,SUMPRODUCT(MAX(($B$6:$B$1005=B503)*($Q$6:$Q$1005&lt;Q503)*($E$6:$E$1005="ОК")*$Q$6:$Q$1005))+1,INT('Номенклатура'!$C$2)))</f>
        <v/>
      </c>
      <c r="P503" s="18" t="str">
        <f>IF(E503&lt;&gt;"ОК","",-(SUMIFS('Движения'!$F$6:$F$5005,'Движения'!$B$6:$B$5005,B503,'Движения'!$C$6:$C$5005,"Расход",'Движения'!$A$6:$A$5005,"&gt;="&amp;O503,'Движения'!$A$6:$A$5005,"&lt;"&amp;(Q503+1))+SUMIFS('Движения'!$F$6:$F$5005,'Движения'!$B$6:$B$5005,B503,'Движения'!$C$6:$C$5005,"Списание",'Движения'!$A$6:$A$5005,"&gt;="&amp;O503,'Движения'!$A$6:$A$5005,"&lt;"&amp;(Q503+1))))</f>
        <v/>
      </c>
      <c r="Q503" s="18" t="str">
        <f>IF(ISNUMBER(A503),INT(A503),0)</f>
        <v/>
      </c>
    </row>
    <row r="504" spans="1:17" x14ac:dyDescent="0.25">
      <c r="A504" s="16"/>
      <c r="B504" s="13"/>
      <c r="C504" s="14"/>
      <c r="D504" s="13"/>
      <c r="E504" s="15" t="str">
        <f>IF(COUNTA(A504:D504)=0,"",IF(NOT(ISNUMBER(A504)),"Укажите дату",IF(B504="","Укажите код",IF(NOT(AND(ISTEXT(B504),LEN(B504)&gt;0,LEN(B504)&lt;=30,ISNUMBER(FIND(LEFT(B504,1),"ABCDEFGHIJKLMNOPQRSTUVWXYZ")),SUMPRODUCT((MID(B504,{1,2,3,4,5,6,7,8,9,10,11,12,13,14,15,16,17,18,19,20,21,22,23,24,25,26,27,28,29,30},1)&lt;&gt;"")*ISERROR(FIND(MID(B504,{1,2,3,4,5,6,7,8,9,10,11,12,13,14,15,16,17,18,19,20,21,22,23,24,25,26,27,28,29,30},1),"ABCDEFGHIJKLMNOPQRSTUVWXYZ0123456789-_")))=0,ISERROR(VALUE(B504)))),"Недопустимый код: только латинские буквы A-Z в верхнем регистре, цифры, - и _; начало с буквы, до 30 символов (например MILK-001)",IF(SUMPRODUCT(--EXACT('Номенклатура'!$A$6:$A$205,B504))=0,"Код не найден",IF(SUMPRODUCT(--EXACT('Номенклатура'!$A$6:$A$205,B504))&gt;1,"Код повторяется в номенклатуре",IF(NOT(ISNUMBER(C504)),"Укажите фактическое количество",IF(C504&lt;0,"Факт не может быть меньше нуля",IF(NOT(ISNUMBER('Номенклатура'!$C$2)),"Укажите дату начала учёта",IF(Q504&lt;INT('Номенклатура'!$C$2),"Дата раньше начала учёта","ОК"))))))))))</f>
        <v/>
      </c>
      <c r="F504" s="15" t="str">
        <f>IF(E504&lt;&gt;"ОК","",INDEX('Номенклатура'!$B$6:$B$205,SUMPRODUCT(EXACT('Номенклатура'!$A$6:$A$205,B504)*(ROW('Номенклатура'!$A$6:$A$205)-5)))&amp;"")</f>
        <v/>
      </c>
      <c r="G504" s="17" t="str">
        <f>IF(E504&lt;&gt;"ОК","",INDEX('Номенклатура'!$D$6:$D$205,SUMPRODUCT(EXACT('Номенклатура'!$A$6:$A$205,B504)*(ROW('Номенклатура'!$A$6:$A$205)-5)))&amp;"")</f>
        <v/>
      </c>
      <c r="H504" s="18" t="str">
        <f>IF(E504&lt;&gt;"ОК","",ROUND(N(INDEX('Номенклатура'!$F$6:$F$205,SUMPRODUCT(EXACT('Номенклатура'!$A$6:$A$205,B504)*(ROW('Номенклатура'!$A$6:$A$205)-5))))+SUMIFS('Движения'!$F$6:$F$5005,'Движения'!$B$6:$B$5005,B504,'Движения'!$A$6:$A$5005,"&lt;"&amp;(Q504+1))-SUMIFS('Движения'!$F$6:$F$5005,'Движения'!$B$6:$B$5005,B504,'Движения'!$C$6:$C$5005,"Корректировка остатка",'Движения'!$A$6:$A$5005,"&gt;="&amp;Q504,'Движения'!$A$6:$A$5005,"&lt;"&amp;(Q504+1)),6))</f>
        <v/>
      </c>
      <c r="I504" s="18" t="str">
        <f>IF(E504&lt;&gt;"ОК","",ROUND(C504-H504,6))</f>
        <v/>
      </c>
      <c r="J504" s="21" t="str">
        <f>IF(E504&lt;&gt;"ОК","",IF(P504&gt;0,ABS(I504)/P504,"нет базы"))</f>
        <v/>
      </c>
      <c r="K504" s="17" t="str">
        <f>IF(E504&lt;&gt;"ОК","",IF(I504&lt;0,"Недостача",IF(I504&gt;0,"Излишек","Совпадает")))</f>
        <v/>
      </c>
      <c r="L504" s="18" t="str">
        <f>IF(E504&lt;&gt;"ОК","",ROUND(SUMIFS('Движения'!$F$6:$F$5005,'Движения'!$B$6:$B$5005,B504,'Движения'!$C$6:$C$5005,"Корректировка остатка",'Движения'!$A$6:$A$5005,"&gt;="&amp;Q504,'Движения'!$A$6:$A$5005,"&lt;"&amp;(Q504+1)),6))</f>
        <v/>
      </c>
      <c r="M504" s="18" t="str">
        <f>IF(E504&lt;&gt;"ОК","",ROUND(I504-L504,6))</f>
        <v/>
      </c>
      <c r="N504" s="15" t="str">
        <f>IF(E504&lt;&gt;"ОК","",IF(AND(I504=0,L504=0),"Корректировка не нужна",IF(M504=0,"Корректировка внесена",IF(L504=0,"Внесите корректировку на "&amp;DAY(Q504)&amp;"."&amp;MONTH(Q504)&amp;"."&amp;YEAR(Q504)&amp;": "&amp;IF(M504&gt;0,"+","")&amp;M504&amp;" "&amp;G504,"Проверьте корректировки: внесено "&amp;L504&amp;", нужно "&amp;I504&amp;" "&amp;G504))))</f>
        <v/>
      </c>
      <c r="O504" s="22" t="str">
        <f>IF(E504&lt;&gt;"ОК","",IF(SUMPRODUCT(MAX(($B$6:$B$1005=B504)*($Q$6:$Q$1005&lt;Q504)*($E$6:$E$1005="ОК")*$Q$6:$Q$1005))&gt;0,SUMPRODUCT(MAX(($B$6:$B$1005=B504)*($Q$6:$Q$1005&lt;Q504)*($E$6:$E$1005="ОК")*$Q$6:$Q$1005))+1,INT('Номенклатура'!$C$2)))</f>
        <v/>
      </c>
      <c r="P504" s="18" t="str">
        <f>IF(E504&lt;&gt;"ОК","",-(SUMIFS('Движения'!$F$6:$F$5005,'Движения'!$B$6:$B$5005,B504,'Движения'!$C$6:$C$5005,"Расход",'Движения'!$A$6:$A$5005,"&gt;="&amp;O504,'Движения'!$A$6:$A$5005,"&lt;"&amp;(Q504+1))+SUMIFS('Движения'!$F$6:$F$5005,'Движения'!$B$6:$B$5005,B504,'Движения'!$C$6:$C$5005,"Списание",'Движения'!$A$6:$A$5005,"&gt;="&amp;O504,'Движения'!$A$6:$A$5005,"&lt;"&amp;(Q504+1))))</f>
        <v/>
      </c>
      <c r="Q504" s="18" t="str">
        <f>IF(ISNUMBER(A504),INT(A504),0)</f>
        <v/>
      </c>
    </row>
    <row r="505" spans="1:17" x14ac:dyDescent="0.25">
      <c r="A505" s="16"/>
      <c r="B505" s="13"/>
      <c r="C505" s="14"/>
      <c r="D505" s="13"/>
      <c r="E505" s="15" t="str">
        <f>IF(COUNTA(A505:D505)=0,"",IF(NOT(ISNUMBER(A505)),"Укажите дату",IF(B505="","Укажите код",IF(NOT(AND(ISTEXT(B505),LEN(B505)&gt;0,LEN(B505)&lt;=30,ISNUMBER(FIND(LEFT(B505,1),"ABCDEFGHIJKLMNOPQRSTUVWXYZ")),SUMPRODUCT((MID(B505,{1,2,3,4,5,6,7,8,9,10,11,12,13,14,15,16,17,18,19,20,21,22,23,24,25,26,27,28,29,30},1)&lt;&gt;"")*ISERROR(FIND(MID(B505,{1,2,3,4,5,6,7,8,9,10,11,12,13,14,15,16,17,18,19,20,21,22,23,24,25,26,27,28,29,30},1),"ABCDEFGHIJKLMNOPQRSTUVWXYZ0123456789-_")))=0,ISERROR(VALUE(B505)))),"Недопустимый код: только латинские буквы A-Z в верхнем регистре, цифры, - и _; начало с буквы, до 30 символов (например MILK-001)",IF(SUMPRODUCT(--EXACT('Номенклатура'!$A$6:$A$205,B505))=0,"Код не найден",IF(SUMPRODUCT(--EXACT('Номенклатура'!$A$6:$A$205,B505))&gt;1,"Код повторяется в номенклатуре",IF(NOT(ISNUMBER(C505)),"Укажите фактическое количество",IF(C505&lt;0,"Факт не может быть меньше нуля",IF(NOT(ISNUMBER('Номенклатура'!$C$2)),"Укажите дату начала учёта",IF(Q505&lt;INT('Номенклатура'!$C$2),"Дата раньше начала учёта","ОК"))))))))))</f>
        <v/>
      </c>
      <c r="F505" s="15" t="str">
        <f>IF(E505&lt;&gt;"ОК","",INDEX('Номенклатура'!$B$6:$B$205,SUMPRODUCT(EXACT('Номенклатура'!$A$6:$A$205,B505)*(ROW('Номенклатура'!$A$6:$A$205)-5)))&amp;"")</f>
        <v/>
      </c>
      <c r="G505" s="17" t="str">
        <f>IF(E505&lt;&gt;"ОК","",INDEX('Номенклатура'!$D$6:$D$205,SUMPRODUCT(EXACT('Номенклатура'!$A$6:$A$205,B505)*(ROW('Номенклатура'!$A$6:$A$205)-5)))&amp;"")</f>
        <v/>
      </c>
      <c r="H505" s="18" t="str">
        <f>IF(E505&lt;&gt;"ОК","",ROUND(N(INDEX('Номенклатура'!$F$6:$F$205,SUMPRODUCT(EXACT('Номенклатура'!$A$6:$A$205,B505)*(ROW('Номенклатура'!$A$6:$A$205)-5))))+SUMIFS('Движения'!$F$6:$F$5005,'Движения'!$B$6:$B$5005,B505,'Движения'!$A$6:$A$5005,"&lt;"&amp;(Q505+1))-SUMIFS('Движения'!$F$6:$F$5005,'Движения'!$B$6:$B$5005,B505,'Движения'!$C$6:$C$5005,"Корректировка остатка",'Движения'!$A$6:$A$5005,"&gt;="&amp;Q505,'Движения'!$A$6:$A$5005,"&lt;"&amp;(Q505+1)),6))</f>
        <v/>
      </c>
      <c r="I505" s="18" t="str">
        <f>IF(E505&lt;&gt;"ОК","",ROUND(C505-H505,6))</f>
        <v/>
      </c>
      <c r="J505" s="21" t="str">
        <f>IF(E505&lt;&gt;"ОК","",IF(P505&gt;0,ABS(I505)/P505,"нет базы"))</f>
        <v/>
      </c>
      <c r="K505" s="17" t="str">
        <f>IF(E505&lt;&gt;"ОК","",IF(I505&lt;0,"Недостача",IF(I505&gt;0,"Излишек","Совпадает")))</f>
        <v/>
      </c>
      <c r="L505" s="18" t="str">
        <f>IF(E505&lt;&gt;"ОК","",ROUND(SUMIFS('Движения'!$F$6:$F$5005,'Движения'!$B$6:$B$5005,B505,'Движения'!$C$6:$C$5005,"Корректировка остатка",'Движения'!$A$6:$A$5005,"&gt;="&amp;Q505,'Движения'!$A$6:$A$5005,"&lt;"&amp;(Q505+1)),6))</f>
        <v/>
      </c>
      <c r="M505" s="18" t="str">
        <f>IF(E505&lt;&gt;"ОК","",ROUND(I505-L505,6))</f>
        <v/>
      </c>
      <c r="N505" s="15" t="str">
        <f>IF(E505&lt;&gt;"ОК","",IF(AND(I505=0,L505=0),"Корректировка не нужна",IF(M505=0,"Корректировка внесена",IF(L505=0,"Внесите корректировку на "&amp;DAY(Q505)&amp;"."&amp;MONTH(Q505)&amp;"."&amp;YEAR(Q505)&amp;": "&amp;IF(M505&gt;0,"+","")&amp;M505&amp;" "&amp;G505,"Проверьте корректировки: внесено "&amp;L505&amp;", нужно "&amp;I505&amp;" "&amp;G505))))</f>
        <v/>
      </c>
      <c r="O505" s="22" t="str">
        <f>IF(E505&lt;&gt;"ОК","",IF(SUMPRODUCT(MAX(($B$6:$B$1005=B505)*($Q$6:$Q$1005&lt;Q505)*($E$6:$E$1005="ОК")*$Q$6:$Q$1005))&gt;0,SUMPRODUCT(MAX(($B$6:$B$1005=B505)*($Q$6:$Q$1005&lt;Q505)*($E$6:$E$1005="ОК")*$Q$6:$Q$1005))+1,INT('Номенклатура'!$C$2)))</f>
        <v/>
      </c>
      <c r="P505" s="18" t="str">
        <f>IF(E505&lt;&gt;"ОК","",-(SUMIFS('Движения'!$F$6:$F$5005,'Движения'!$B$6:$B$5005,B505,'Движения'!$C$6:$C$5005,"Расход",'Движения'!$A$6:$A$5005,"&gt;="&amp;O505,'Движения'!$A$6:$A$5005,"&lt;"&amp;(Q505+1))+SUMIFS('Движения'!$F$6:$F$5005,'Движения'!$B$6:$B$5005,B505,'Движения'!$C$6:$C$5005,"Списание",'Движения'!$A$6:$A$5005,"&gt;="&amp;O505,'Движения'!$A$6:$A$5005,"&lt;"&amp;(Q505+1))))</f>
        <v/>
      </c>
      <c r="Q505" s="18" t="str">
        <f>IF(ISNUMBER(A505),INT(A505),0)</f>
        <v/>
      </c>
    </row>
    <row r="506" spans="1:17" x14ac:dyDescent="0.25">
      <c r="A506" s="16"/>
      <c r="B506" s="13"/>
      <c r="C506" s="14"/>
      <c r="D506" s="13"/>
      <c r="E506" s="15" t="str">
        <f>IF(COUNTA(A506:D506)=0,"",IF(NOT(ISNUMBER(A506)),"Укажите дату",IF(B506="","Укажите код",IF(NOT(AND(ISTEXT(B506),LEN(B506)&gt;0,LEN(B506)&lt;=30,ISNUMBER(FIND(LEFT(B506,1),"ABCDEFGHIJKLMNOPQRSTUVWXYZ")),SUMPRODUCT((MID(B506,{1,2,3,4,5,6,7,8,9,10,11,12,13,14,15,16,17,18,19,20,21,22,23,24,25,26,27,28,29,30},1)&lt;&gt;"")*ISERROR(FIND(MID(B506,{1,2,3,4,5,6,7,8,9,10,11,12,13,14,15,16,17,18,19,20,21,22,23,24,25,26,27,28,29,30},1),"ABCDEFGHIJKLMNOPQRSTUVWXYZ0123456789-_")))=0,ISERROR(VALUE(B506)))),"Недопустимый код: только латинские буквы A-Z в верхнем регистре, цифры, - и _; начало с буквы, до 30 символов (например MILK-001)",IF(SUMPRODUCT(--EXACT('Номенклатура'!$A$6:$A$205,B506))=0,"Код не найден",IF(SUMPRODUCT(--EXACT('Номенклатура'!$A$6:$A$205,B506))&gt;1,"Код повторяется в номенклатуре",IF(NOT(ISNUMBER(C506)),"Укажите фактическое количество",IF(C506&lt;0,"Факт не может быть меньше нуля",IF(NOT(ISNUMBER('Номенклатура'!$C$2)),"Укажите дату начала учёта",IF(Q506&lt;INT('Номенклатура'!$C$2),"Дата раньше начала учёта","ОК"))))))))))</f>
        <v/>
      </c>
      <c r="F506" s="15" t="str">
        <f>IF(E506&lt;&gt;"ОК","",INDEX('Номенклатура'!$B$6:$B$205,SUMPRODUCT(EXACT('Номенклатура'!$A$6:$A$205,B506)*(ROW('Номенклатура'!$A$6:$A$205)-5)))&amp;"")</f>
        <v/>
      </c>
      <c r="G506" s="17" t="str">
        <f>IF(E506&lt;&gt;"ОК","",INDEX('Номенклатура'!$D$6:$D$205,SUMPRODUCT(EXACT('Номенклатура'!$A$6:$A$205,B506)*(ROW('Номенклатура'!$A$6:$A$205)-5)))&amp;"")</f>
        <v/>
      </c>
      <c r="H506" s="18" t="str">
        <f>IF(E506&lt;&gt;"ОК","",ROUND(N(INDEX('Номенклатура'!$F$6:$F$205,SUMPRODUCT(EXACT('Номенклатура'!$A$6:$A$205,B506)*(ROW('Номенклатура'!$A$6:$A$205)-5))))+SUMIFS('Движения'!$F$6:$F$5005,'Движения'!$B$6:$B$5005,B506,'Движения'!$A$6:$A$5005,"&lt;"&amp;(Q506+1))-SUMIFS('Движения'!$F$6:$F$5005,'Движения'!$B$6:$B$5005,B506,'Движения'!$C$6:$C$5005,"Корректировка остатка",'Движения'!$A$6:$A$5005,"&gt;="&amp;Q506,'Движения'!$A$6:$A$5005,"&lt;"&amp;(Q506+1)),6))</f>
        <v/>
      </c>
      <c r="I506" s="18" t="str">
        <f>IF(E506&lt;&gt;"ОК","",ROUND(C506-H506,6))</f>
        <v/>
      </c>
      <c r="J506" s="21" t="str">
        <f>IF(E506&lt;&gt;"ОК","",IF(P506&gt;0,ABS(I506)/P506,"нет базы"))</f>
        <v/>
      </c>
      <c r="K506" s="17" t="str">
        <f>IF(E506&lt;&gt;"ОК","",IF(I506&lt;0,"Недостача",IF(I506&gt;0,"Излишек","Совпадает")))</f>
        <v/>
      </c>
      <c r="L506" s="18" t="str">
        <f>IF(E506&lt;&gt;"ОК","",ROUND(SUMIFS('Движения'!$F$6:$F$5005,'Движения'!$B$6:$B$5005,B506,'Движения'!$C$6:$C$5005,"Корректировка остатка",'Движения'!$A$6:$A$5005,"&gt;="&amp;Q506,'Движения'!$A$6:$A$5005,"&lt;"&amp;(Q506+1)),6))</f>
        <v/>
      </c>
      <c r="M506" s="18" t="str">
        <f>IF(E506&lt;&gt;"ОК","",ROUND(I506-L506,6))</f>
        <v/>
      </c>
      <c r="N506" s="15" t="str">
        <f>IF(E506&lt;&gt;"ОК","",IF(AND(I506=0,L506=0),"Корректировка не нужна",IF(M506=0,"Корректировка внесена",IF(L506=0,"Внесите корректировку на "&amp;DAY(Q506)&amp;"."&amp;MONTH(Q506)&amp;"."&amp;YEAR(Q506)&amp;": "&amp;IF(M506&gt;0,"+","")&amp;M506&amp;" "&amp;G506,"Проверьте корректировки: внесено "&amp;L506&amp;", нужно "&amp;I506&amp;" "&amp;G506))))</f>
        <v/>
      </c>
      <c r="O506" s="22" t="str">
        <f>IF(E506&lt;&gt;"ОК","",IF(SUMPRODUCT(MAX(($B$6:$B$1005=B506)*($Q$6:$Q$1005&lt;Q506)*($E$6:$E$1005="ОК")*$Q$6:$Q$1005))&gt;0,SUMPRODUCT(MAX(($B$6:$B$1005=B506)*($Q$6:$Q$1005&lt;Q506)*($E$6:$E$1005="ОК")*$Q$6:$Q$1005))+1,INT('Номенклатура'!$C$2)))</f>
        <v/>
      </c>
      <c r="P506" s="18" t="str">
        <f>IF(E506&lt;&gt;"ОК","",-(SUMIFS('Движения'!$F$6:$F$5005,'Движения'!$B$6:$B$5005,B506,'Движения'!$C$6:$C$5005,"Расход",'Движения'!$A$6:$A$5005,"&gt;="&amp;O506,'Движения'!$A$6:$A$5005,"&lt;"&amp;(Q506+1))+SUMIFS('Движения'!$F$6:$F$5005,'Движения'!$B$6:$B$5005,B506,'Движения'!$C$6:$C$5005,"Списание",'Движения'!$A$6:$A$5005,"&gt;="&amp;O506,'Движения'!$A$6:$A$5005,"&lt;"&amp;(Q506+1))))</f>
        <v/>
      </c>
      <c r="Q506" s="18" t="str">
        <f>IF(ISNUMBER(A506),INT(A506),0)</f>
        <v/>
      </c>
    </row>
    <row r="507" spans="1:17" x14ac:dyDescent="0.25">
      <c r="A507" s="16"/>
      <c r="B507" s="13"/>
      <c r="C507" s="14"/>
      <c r="D507" s="13"/>
      <c r="E507" s="15" t="str">
        <f>IF(COUNTA(A507:D507)=0,"",IF(NOT(ISNUMBER(A507)),"Укажите дату",IF(B507="","Укажите код",IF(NOT(AND(ISTEXT(B507),LEN(B507)&gt;0,LEN(B507)&lt;=30,ISNUMBER(FIND(LEFT(B507,1),"ABCDEFGHIJKLMNOPQRSTUVWXYZ")),SUMPRODUCT((MID(B507,{1,2,3,4,5,6,7,8,9,10,11,12,13,14,15,16,17,18,19,20,21,22,23,24,25,26,27,28,29,30},1)&lt;&gt;"")*ISERROR(FIND(MID(B507,{1,2,3,4,5,6,7,8,9,10,11,12,13,14,15,16,17,18,19,20,21,22,23,24,25,26,27,28,29,30},1),"ABCDEFGHIJKLMNOPQRSTUVWXYZ0123456789-_")))=0,ISERROR(VALUE(B507)))),"Недопустимый код: только латинские буквы A-Z в верхнем регистре, цифры, - и _; начало с буквы, до 30 символов (например MILK-001)",IF(SUMPRODUCT(--EXACT('Номенклатура'!$A$6:$A$205,B507))=0,"Код не найден",IF(SUMPRODUCT(--EXACT('Номенклатура'!$A$6:$A$205,B507))&gt;1,"Код повторяется в номенклатуре",IF(NOT(ISNUMBER(C507)),"Укажите фактическое количество",IF(C507&lt;0,"Факт не может быть меньше нуля",IF(NOT(ISNUMBER('Номенклатура'!$C$2)),"Укажите дату начала учёта",IF(Q507&lt;INT('Номенклатура'!$C$2),"Дата раньше начала учёта","ОК"))))))))))</f>
        <v/>
      </c>
      <c r="F507" s="15" t="str">
        <f>IF(E507&lt;&gt;"ОК","",INDEX('Номенклатура'!$B$6:$B$205,SUMPRODUCT(EXACT('Номенклатура'!$A$6:$A$205,B507)*(ROW('Номенклатура'!$A$6:$A$205)-5)))&amp;"")</f>
        <v/>
      </c>
      <c r="G507" s="17" t="str">
        <f>IF(E507&lt;&gt;"ОК","",INDEX('Номенклатура'!$D$6:$D$205,SUMPRODUCT(EXACT('Номенклатура'!$A$6:$A$205,B507)*(ROW('Номенклатура'!$A$6:$A$205)-5)))&amp;"")</f>
        <v/>
      </c>
      <c r="H507" s="18" t="str">
        <f>IF(E507&lt;&gt;"ОК","",ROUND(N(INDEX('Номенклатура'!$F$6:$F$205,SUMPRODUCT(EXACT('Номенклатура'!$A$6:$A$205,B507)*(ROW('Номенклатура'!$A$6:$A$205)-5))))+SUMIFS('Движения'!$F$6:$F$5005,'Движения'!$B$6:$B$5005,B507,'Движения'!$A$6:$A$5005,"&lt;"&amp;(Q507+1))-SUMIFS('Движения'!$F$6:$F$5005,'Движения'!$B$6:$B$5005,B507,'Движения'!$C$6:$C$5005,"Корректировка остатка",'Движения'!$A$6:$A$5005,"&gt;="&amp;Q507,'Движения'!$A$6:$A$5005,"&lt;"&amp;(Q507+1)),6))</f>
        <v/>
      </c>
      <c r="I507" s="18" t="str">
        <f>IF(E507&lt;&gt;"ОК","",ROUND(C507-H507,6))</f>
        <v/>
      </c>
      <c r="J507" s="21" t="str">
        <f>IF(E507&lt;&gt;"ОК","",IF(P507&gt;0,ABS(I507)/P507,"нет базы"))</f>
        <v/>
      </c>
      <c r="K507" s="17" t="str">
        <f>IF(E507&lt;&gt;"ОК","",IF(I507&lt;0,"Недостача",IF(I507&gt;0,"Излишек","Совпадает")))</f>
        <v/>
      </c>
      <c r="L507" s="18" t="str">
        <f>IF(E507&lt;&gt;"ОК","",ROUND(SUMIFS('Движения'!$F$6:$F$5005,'Движения'!$B$6:$B$5005,B507,'Движения'!$C$6:$C$5005,"Корректировка остатка",'Движения'!$A$6:$A$5005,"&gt;="&amp;Q507,'Движения'!$A$6:$A$5005,"&lt;"&amp;(Q507+1)),6))</f>
        <v/>
      </c>
      <c r="M507" s="18" t="str">
        <f>IF(E507&lt;&gt;"ОК","",ROUND(I507-L507,6))</f>
        <v/>
      </c>
      <c r="N507" s="15" t="str">
        <f>IF(E507&lt;&gt;"ОК","",IF(AND(I507=0,L507=0),"Корректировка не нужна",IF(M507=0,"Корректировка внесена",IF(L507=0,"Внесите корректировку на "&amp;DAY(Q507)&amp;"."&amp;MONTH(Q507)&amp;"."&amp;YEAR(Q507)&amp;": "&amp;IF(M507&gt;0,"+","")&amp;M507&amp;" "&amp;G507,"Проверьте корректировки: внесено "&amp;L507&amp;", нужно "&amp;I507&amp;" "&amp;G507))))</f>
        <v/>
      </c>
      <c r="O507" s="22" t="str">
        <f>IF(E507&lt;&gt;"ОК","",IF(SUMPRODUCT(MAX(($B$6:$B$1005=B507)*($Q$6:$Q$1005&lt;Q507)*($E$6:$E$1005="ОК")*$Q$6:$Q$1005))&gt;0,SUMPRODUCT(MAX(($B$6:$B$1005=B507)*($Q$6:$Q$1005&lt;Q507)*($E$6:$E$1005="ОК")*$Q$6:$Q$1005))+1,INT('Номенклатура'!$C$2)))</f>
        <v/>
      </c>
      <c r="P507" s="18" t="str">
        <f>IF(E507&lt;&gt;"ОК","",-(SUMIFS('Движения'!$F$6:$F$5005,'Движения'!$B$6:$B$5005,B507,'Движения'!$C$6:$C$5005,"Расход",'Движения'!$A$6:$A$5005,"&gt;="&amp;O507,'Движения'!$A$6:$A$5005,"&lt;"&amp;(Q507+1))+SUMIFS('Движения'!$F$6:$F$5005,'Движения'!$B$6:$B$5005,B507,'Движения'!$C$6:$C$5005,"Списание",'Движения'!$A$6:$A$5005,"&gt;="&amp;O507,'Движения'!$A$6:$A$5005,"&lt;"&amp;(Q507+1))))</f>
        <v/>
      </c>
      <c r="Q507" s="18" t="str">
        <f>IF(ISNUMBER(A507),INT(A507),0)</f>
        <v/>
      </c>
    </row>
    <row r="508" spans="1:17" x14ac:dyDescent="0.25">
      <c r="A508" s="16"/>
      <c r="B508" s="13"/>
      <c r="C508" s="14"/>
      <c r="D508" s="13"/>
      <c r="E508" s="15" t="str">
        <f>IF(COUNTA(A508:D508)=0,"",IF(NOT(ISNUMBER(A508)),"Укажите дату",IF(B508="","Укажите код",IF(NOT(AND(ISTEXT(B508),LEN(B508)&gt;0,LEN(B508)&lt;=30,ISNUMBER(FIND(LEFT(B508,1),"ABCDEFGHIJKLMNOPQRSTUVWXYZ")),SUMPRODUCT((MID(B508,{1,2,3,4,5,6,7,8,9,10,11,12,13,14,15,16,17,18,19,20,21,22,23,24,25,26,27,28,29,30},1)&lt;&gt;"")*ISERROR(FIND(MID(B508,{1,2,3,4,5,6,7,8,9,10,11,12,13,14,15,16,17,18,19,20,21,22,23,24,25,26,27,28,29,30},1),"ABCDEFGHIJKLMNOPQRSTUVWXYZ0123456789-_")))=0,ISERROR(VALUE(B508)))),"Недопустимый код: только латинские буквы A-Z в верхнем регистре, цифры, - и _; начало с буквы, до 30 символов (например MILK-001)",IF(SUMPRODUCT(--EXACT('Номенклатура'!$A$6:$A$205,B508))=0,"Код не найден",IF(SUMPRODUCT(--EXACT('Номенклатура'!$A$6:$A$205,B508))&gt;1,"Код повторяется в номенклатуре",IF(NOT(ISNUMBER(C508)),"Укажите фактическое количество",IF(C508&lt;0,"Факт не может быть меньше нуля",IF(NOT(ISNUMBER('Номенклатура'!$C$2)),"Укажите дату начала учёта",IF(Q508&lt;INT('Номенклатура'!$C$2),"Дата раньше начала учёта","ОК"))))))))))</f>
        <v/>
      </c>
      <c r="F508" s="15" t="str">
        <f>IF(E508&lt;&gt;"ОК","",INDEX('Номенклатура'!$B$6:$B$205,SUMPRODUCT(EXACT('Номенклатура'!$A$6:$A$205,B508)*(ROW('Номенклатура'!$A$6:$A$205)-5)))&amp;"")</f>
        <v/>
      </c>
      <c r="G508" s="17" t="str">
        <f>IF(E508&lt;&gt;"ОК","",INDEX('Номенклатура'!$D$6:$D$205,SUMPRODUCT(EXACT('Номенклатура'!$A$6:$A$205,B508)*(ROW('Номенклатура'!$A$6:$A$205)-5)))&amp;"")</f>
        <v/>
      </c>
      <c r="H508" s="18" t="str">
        <f>IF(E508&lt;&gt;"ОК","",ROUND(N(INDEX('Номенклатура'!$F$6:$F$205,SUMPRODUCT(EXACT('Номенклатура'!$A$6:$A$205,B508)*(ROW('Номенклатура'!$A$6:$A$205)-5))))+SUMIFS('Движения'!$F$6:$F$5005,'Движения'!$B$6:$B$5005,B508,'Движения'!$A$6:$A$5005,"&lt;"&amp;(Q508+1))-SUMIFS('Движения'!$F$6:$F$5005,'Движения'!$B$6:$B$5005,B508,'Движения'!$C$6:$C$5005,"Корректировка остатка",'Движения'!$A$6:$A$5005,"&gt;="&amp;Q508,'Движения'!$A$6:$A$5005,"&lt;"&amp;(Q508+1)),6))</f>
        <v/>
      </c>
      <c r="I508" s="18" t="str">
        <f>IF(E508&lt;&gt;"ОК","",ROUND(C508-H508,6))</f>
        <v/>
      </c>
      <c r="J508" s="21" t="str">
        <f>IF(E508&lt;&gt;"ОК","",IF(P508&gt;0,ABS(I508)/P508,"нет базы"))</f>
        <v/>
      </c>
      <c r="K508" s="17" t="str">
        <f>IF(E508&lt;&gt;"ОК","",IF(I508&lt;0,"Недостача",IF(I508&gt;0,"Излишек","Совпадает")))</f>
        <v/>
      </c>
      <c r="L508" s="18" t="str">
        <f>IF(E508&lt;&gt;"ОК","",ROUND(SUMIFS('Движения'!$F$6:$F$5005,'Движения'!$B$6:$B$5005,B508,'Движения'!$C$6:$C$5005,"Корректировка остатка",'Движения'!$A$6:$A$5005,"&gt;="&amp;Q508,'Движения'!$A$6:$A$5005,"&lt;"&amp;(Q508+1)),6))</f>
        <v/>
      </c>
      <c r="M508" s="18" t="str">
        <f>IF(E508&lt;&gt;"ОК","",ROUND(I508-L508,6))</f>
        <v/>
      </c>
      <c r="N508" s="15" t="str">
        <f>IF(E508&lt;&gt;"ОК","",IF(AND(I508=0,L508=0),"Корректировка не нужна",IF(M508=0,"Корректировка внесена",IF(L508=0,"Внесите корректировку на "&amp;DAY(Q508)&amp;"."&amp;MONTH(Q508)&amp;"."&amp;YEAR(Q508)&amp;": "&amp;IF(M508&gt;0,"+","")&amp;M508&amp;" "&amp;G508,"Проверьте корректировки: внесено "&amp;L508&amp;", нужно "&amp;I508&amp;" "&amp;G508))))</f>
        <v/>
      </c>
      <c r="O508" s="22" t="str">
        <f>IF(E508&lt;&gt;"ОК","",IF(SUMPRODUCT(MAX(($B$6:$B$1005=B508)*($Q$6:$Q$1005&lt;Q508)*($E$6:$E$1005="ОК")*$Q$6:$Q$1005))&gt;0,SUMPRODUCT(MAX(($B$6:$B$1005=B508)*($Q$6:$Q$1005&lt;Q508)*($E$6:$E$1005="ОК")*$Q$6:$Q$1005))+1,INT('Номенклатура'!$C$2)))</f>
        <v/>
      </c>
      <c r="P508" s="18" t="str">
        <f>IF(E508&lt;&gt;"ОК","",-(SUMIFS('Движения'!$F$6:$F$5005,'Движения'!$B$6:$B$5005,B508,'Движения'!$C$6:$C$5005,"Расход",'Движения'!$A$6:$A$5005,"&gt;="&amp;O508,'Движения'!$A$6:$A$5005,"&lt;"&amp;(Q508+1))+SUMIFS('Движения'!$F$6:$F$5005,'Движения'!$B$6:$B$5005,B508,'Движения'!$C$6:$C$5005,"Списание",'Движения'!$A$6:$A$5005,"&gt;="&amp;O508,'Движения'!$A$6:$A$5005,"&lt;"&amp;(Q508+1))))</f>
        <v/>
      </c>
      <c r="Q508" s="18" t="str">
        <f>IF(ISNUMBER(A508),INT(A508),0)</f>
        <v/>
      </c>
    </row>
    <row r="509" spans="1:17" x14ac:dyDescent="0.25">
      <c r="A509" s="16"/>
      <c r="B509" s="13"/>
      <c r="C509" s="14"/>
      <c r="D509" s="13"/>
      <c r="E509" s="15" t="str">
        <f>IF(COUNTA(A509:D509)=0,"",IF(NOT(ISNUMBER(A509)),"Укажите дату",IF(B509="","Укажите код",IF(NOT(AND(ISTEXT(B509),LEN(B509)&gt;0,LEN(B509)&lt;=30,ISNUMBER(FIND(LEFT(B509,1),"ABCDEFGHIJKLMNOPQRSTUVWXYZ")),SUMPRODUCT((MID(B509,{1,2,3,4,5,6,7,8,9,10,11,12,13,14,15,16,17,18,19,20,21,22,23,24,25,26,27,28,29,30},1)&lt;&gt;"")*ISERROR(FIND(MID(B509,{1,2,3,4,5,6,7,8,9,10,11,12,13,14,15,16,17,18,19,20,21,22,23,24,25,26,27,28,29,30},1),"ABCDEFGHIJKLMNOPQRSTUVWXYZ0123456789-_")))=0,ISERROR(VALUE(B509)))),"Недопустимый код: только латинские буквы A-Z в верхнем регистре, цифры, - и _; начало с буквы, до 30 символов (например MILK-001)",IF(SUMPRODUCT(--EXACT('Номенклатура'!$A$6:$A$205,B509))=0,"Код не найден",IF(SUMPRODUCT(--EXACT('Номенклатура'!$A$6:$A$205,B509))&gt;1,"Код повторяется в номенклатуре",IF(NOT(ISNUMBER(C509)),"Укажите фактическое количество",IF(C509&lt;0,"Факт не может быть меньше нуля",IF(NOT(ISNUMBER('Номенклатура'!$C$2)),"Укажите дату начала учёта",IF(Q509&lt;INT('Номенклатура'!$C$2),"Дата раньше начала учёта","ОК"))))))))))</f>
        <v/>
      </c>
      <c r="F509" s="15" t="str">
        <f>IF(E509&lt;&gt;"ОК","",INDEX('Номенклатура'!$B$6:$B$205,SUMPRODUCT(EXACT('Номенклатура'!$A$6:$A$205,B509)*(ROW('Номенклатура'!$A$6:$A$205)-5)))&amp;"")</f>
        <v/>
      </c>
      <c r="G509" s="17" t="str">
        <f>IF(E509&lt;&gt;"ОК","",INDEX('Номенклатура'!$D$6:$D$205,SUMPRODUCT(EXACT('Номенклатура'!$A$6:$A$205,B509)*(ROW('Номенклатура'!$A$6:$A$205)-5)))&amp;"")</f>
        <v/>
      </c>
      <c r="H509" s="18" t="str">
        <f>IF(E509&lt;&gt;"ОК","",ROUND(N(INDEX('Номенклатура'!$F$6:$F$205,SUMPRODUCT(EXACT('Номенклатура'!$A$6:$A$205,B509)*(ROW('Номенклатура'!$A$6:$A$205)-5))))+SUMIFS('Движения'!$F$6:$F$5005,'Движения'!$B$6:$B$5005,B509,'Движения'!$A$6:$A$5005,"&lt;"&amp;(Q509+1))-SUMIFS('Движения'!$F$6:$F$5005,'Движения'!$B$6:$B$5005,B509,'Движения'!$C$6:$C$5005,"Корректировка остатка",'Движения'!$A$6:$A$5005,"&gt;="&amp;Q509,'Движения'!$A$6:$A$5005,"&lt;"&amp;(Q509+1)),6))</f>
        <v/>
      </c>
      <c r="I509" s="18" t="str">
        <f>IF(E509&lt;&gt;"ОК","",ROUND(C509-H509,6))</f>
        <v/>
      </c>
      <c r="J509" s="21" t="str">
        <f>IF(E509&lt;&gt;"ОК","",IF(P509&gt;0,ABS(I509)/P509,"нет базы"))</f>
        <v/>
      </c>
      <c r="K509" s="17" t="str">
        <f>IF(E509&lt;&gt;"ОК","",IF(I509&lt;0,"Недостача",IF(I509&gt;0,"Излишек","Совпадает")))</f>
        <v/>
      </c>
      <c r="L509" s="18" t="str">
        <f>IF(E509&lt;&gt;"ОК","",ROUND(SUMIFS('Движения'!$F$6:$F$5005,'Движения'!$B$6:$B$5005,B509,'Движения'!$C$6:$C$5005,"Корректировка остатка",'Движения'!$A$6:$A$5005,"&gt;="&amp;Q509,'Движения'!$A$6:$A$5005,"&lt;"&amp;(Q509+1)),6))</f>
        <v/>
      </c>
      <c r="M509" s="18" t="str">
        <f>IF(E509&lt;&gt;"ОК","",ROUND(I509-L509,6))</f>
        <v/>
      </c>
      <c r="N509" s="15" t="str">
        <f>IF(E509&lt;&gt;"ОК","",IF(AND(I509=0,L509=0),"Корректировка не нужна",IF(M509=0,"Корректировка внесена",IF(L509=0,"Внесите корректировку на "&amp;DAY(Q509)&amp;"."&amp;MONTH(Q509)&amp;"."&amp;YEAR(Q509)&amp;": "&amp;IF(M509&gt;0,"+","")&amp;M509&amp;" "&amp;G509,"Проверьте корректировки: внесено "&amp;L509&amp;", нужно "&amp;I509&amp;" "&amp;G509))))</f>
        <v/>
      </c>
      <c r="O509" s="22" t="str">
        <f>IF(E509&lt;&gt;"ОК","",IF(SUMPRODUCT(MAX(($B$6:$B$1005=B509)*($Q$6:$Q$1005&lt;Q509)*($E$6:$E$1005="ОК")*$Q$6:$Q$1005))&gt;0,SUMPRODUCT(MAX(($B$6:$B$1005=B509)*($Q$6:$Q$1005&lt;Q509)*($E$6:$E$1005="ОК")*$Q$6:$Q$1005))+1,INT('Номенклатура'!$C$2)))</f>
        <v/>
      </c>
      <c r="P509" s="18" t="str">
        <f>IF(E509&lt;&gt;"ОК","",-(SUMIFS('Движения'!$F$6:$F$5005,'Движения'!$B$6:$B$5005,B509,'Движения'!$C$6:$C$5005,"Расход",'Движения'!$A$6:$A$5005,"&gt;="&amp;O509,'Движения'!$A$6:$A$5005,"&lt;"&amp;(Q509+1))+SUMIFS('Движения'!$F$6:$F$5005,'Движения'!$B$6:$B$5005,B509,'Движения'!$C$6:$C$5005,"Списание",'Движения'!$A$6:$A$5005,"&gt;="&amp;O509,'Движения'!$A$6:$A$5005,"&lt;"&amp;(Q509+1))))</f>
        <v/>
      </c>
      <c r="Q509" s="18" t="str">
        <f>IF(ISNUMBER(A509),INT(A509),0)</f>
        <v/>
      </c>
    </row>
    <row r="510" spans="1:17" x14ac:dyDescent="0.25">
      <c r="A510" s="16"/>
      <c r="B510" s="13"/>
      <c r="C510" s="14"/>
      <c r="D510" s="13"/>
      <c r="E510" s="15" t="str">
        <f>IF(COUNTA(A510:D510)=0,"",IF(NOT(ISNUMBER(A510)),"Укажите дату",IF(B510="","Укажите код",IF(NOT(AND(ISTEXT(B510),LEN(B510)&gt;0,LEN(B510)&lt;=30,ISNUMBER(FIND(LEFT(B510,1),"ABCDEFGHIJKLMNOPQRSTUVWXYZ")),SUMPRODUCT((MID(B510,{1,2,3,4,5,6,7,8,9,10,11,12,13,14,15,16,17,18,19,20,21,22,23,24,25,26,27,28,29,30},1)&lt;&gt;"")*ISERROR(FIND(MID(B510,{1,2,3,4,5,6,7,8,9,10,11,12,13,14,15,16,17,18,19,20,21,22,23,24,25,26,27,28,29,30},1),"ABCDEFGHIJKLMNOPQRSTUVWXYZ0123456789-_")))=0,ISERROR(VALUE(B510)))),"Недопустимый код: только латинские буквы A-Z в верхнем регистре, цифры, - и _; начало с буквы, до 30 символов (например MILK-001)",IF(SUMPRODUCT(--EXACT('Номенклатура'!$A$6:$A$205,B510))=0,"Код не найден",IF(SUMPRODUCT(--EXACT('Номенклатура'!$A$6:$A$205,B510))&gt;1,"Код повторяется в номенклатуре",IF(NOT(ISNUMBER(C510)),"Укажите фактическое количество",IF(C510&lt;0,"Факт не может быть меньше нуля",IF(NOT(ISNUMBER('Номенклатура'!$C$2)),"Укажите дату начала учёта",IF(Q510&lt;INT('Номенклатура'!$C$2),"Дата раньше начала учёта","ОК"))))))))))</f>
        <v/>
      </c>
      <c r="F510" s="15" t="str">
        <f>IF(E510&lt;&gt;"ОК","",INDEX('Номенклатура'!$B$6:$B$205,SUMPRODUCT(EXACT('Номенклатура'!$A$6:$A$205,B510)*(ROW('Номенклатура'!$A$6:$A$205)-5)))&amp;"")</f>
        <v/>
      </c>
      <c r="G510" s="17" t="str">
        <f>IF(E510&lt;&gt;"ОК","",INDEX('Номенклатура'!$D$6:$D$205,SUMPRODUCT(EXACT('Номенклатура'!$A$6:$A$205,B510)*(ROW('Номенклатура'!$A$6:$A$205)-5)))&amp;"")</f>
        <v/>
      </c>
      <c r="H510" s="18" t="str">
        <f>IF(E510&lt;&gt;"ОК","",ROUND(N(INDEX('Номенклатура'!$F$6:$F$205,SUMPRODUCT(EXACT('Номенклатура'!$A$6:$A$205,B510)*(ROW('Номенклатура'!$A$6:$A$205)-5))))+SUMIFS('Движения'!$F$6:$F$5005,'Движения'!$B$6:$B$5005,B510,'Движения'!$A$6:$A$5005,"&lt;"&amp;(Q510+1))-SUMIFS('Движения'!$F$6:$F$5005,'Движения'!$B$6:$B$5005,B510,'Движения'!$C$6:$C$5005,"Корректировка остатка",'Движения'!$A$6:$A$5005,"&gt;="&amp;Q510,'Движения'!$A$6:$A$5005,"&lt;"&amp;(Q510+1)),6))</f>
        <v/>
      </c>
      <c r="I510" s="18" t="str">
        <f>IF(E510&lt;&gt;"ОК","",ROUND(C510-H510,6))</f>
        <v/>
      </c>
      <c r="J510" s="21" t="str">
        <f>IF(E510&lt;&gt;"ОК","",IF(P510&gt;0,ABS(I510)/P510,"нет базы"))</f>
        <v/>
      </c>
      <c r="K510" s="17" t="str">
        <f>IF(E510&lt;&gt;"ОК","",IF(I510&lt;0,"Недостача",IF(I510&gt;0,"Излишек","Совпадает")))</f>
        <v/>
      </c>
      <c r="L510" s="18" t="str">
        <f>IF(E510&lt;&gt;"ОК","",ROUND(SUMIFS('Движения'!$F$6:$F$5005,'Движения'!$B$6:$B$5005,B510,'Движения'!$C$6:$C$5005,"Корректировка остатка",'Движения'!$A$6:$A$5005,"&gt;="&amp;Q510,'Движения'!$A$6:$A$5005,"&lt;"&amp;(Q510+1)),6))</f>
        <v/>
      </c>
      <c r="M510" s="18" t="str">
        <f>IF(E510&lt;&gt;"ОК","",ROUND(I510-L510,6))</f>
        <v/>
      </c>
      <c r="N510" s="15" t="str">
        <f>IF(E510&lt;&gt;"ОК","",IF(AND(I510=0,L510=0),"Корректировка не нужна",IF(M510=0,"Корректировка внесена",IF(L510=0,"Внесите корректировку на "&amp;DAY(Q510)&amp;"."&amp;MONTH(Q510)&amp;"."&amp;YEAR(Q510)&amp;": "&amp;IF(M510&gt;0,"+","")&amp;M510&amp;" "&amp;G510,"Проверьте корректировки: внесено "&amp;L510&amp;", нужно "&amp;I510&amp;" "&amp;G510))))</f>
        <v/>
      </c>
      <c r="O510" s="22" t="str">
        <f>IF(E510&lt;&gt;"ОК","",IF(SUMPRODUCT(MAX(($B$6:$B$1005=B510)*($Q$6:$Q$1005&lt;Q510)*($E$6:$E$1005="ОК")*$Q$6:$Q$1005))&gt;0,SUMPRODUCT(MAX(($B$6:$B$1005=B510)*($Q$6:$Q$1005&lt;Q510)*($E$6:$E$1005="ОК")*$Q$6:$Q$1005))+1,INT('Номенклатура'!$C$2)))</f>
        <v/>
      </c>
      <c r="P510" s="18" t="str">
        <f>IF(E510&lt;&gt;"ОК","",-(SUMIFS('Движения'!$F$6:$F$5005,'Движения'!$B$6:$B$5005,B510,'Движения'!$C$6:$C$5005,"Расход",'Движения'!$A$6:$A$5005,"&gt;="&amp;O510,'Движения'!$A$6:$A$5005,"&lt;"&amp;(Q510+1))+SUMIFS('Движения'!$F$6:$F$5005,'Движения'!$B$6:$B$5005,B510,'Движения'!$C$6:$C$5005,"Списание",'Движения'!$A$6:$A$5005,"&gt;="&amp;O510,'Движения'!$A$6:$A$5005,"&lt;"&amp;(Q510+1))))</f>
        <v/>
      </c>
      <c r="Q510" s="18" t="str">
        <f>IF(ISNUMBER(A510),INT(A510),0)</f>
        <v/>
      </c>
    </row>
    <row r="511" spans="1:17" x14ac:dyDescent="0.25">
      <c r="A511" s="16"/>
      <c r="B511" s="13"/>
      <c r="C511" s="14"/>
      <c r="D511" s="13"/>
      <c r="E511" s="15" t="str">
        <f>IF(COUNTA(A511:D511)=0,"",IF(NOT(ISNUMBER(A511)),"Укажите дату",IF(B511="","Укажите код",IF(NOT(AND(ISTEXT(B511),LEN(B511)&gt;0,LEN(B511)&lt;=30,ISNUMBER(FIND(LEFT(B511,1),"ABCDEFGHIJKLMNOPQRSTUVWXYZ")),SUMPRODUCT((MID(B511,{1,2,3,4,5,6,7,8,9,10,11,12,13,14,15,16,17,18,19,20,21,22,23,24,25,26,27,28,29,30},1)&lt;&gt;"")*ISERROR(FIND(MID(B511,{1,2,3,4,5,6,7,8,9,10,11,12,13,14,15,16,17,18,19,20,21,22,23,24,25,26,27,28,29,30},1),"ABCDEFGHIJKLMNOPQRSTUVWXYZ0123456789-_")))=0,ISERROR(VALUE(B511)))),"Недопустимый код: только латинские буквы A-Z в верхнем регистре, цифры, - и _; начало с буквы, до 30 символов (например MILK-001)",IF(SUMPRODUCT(--EXACT('Номенклатура'!$A$6:$A$205,B511))=0,"Код не найден",IF(SUMPRODUCT(--EXACT('Номенклатура'!$A$6:$A$205,B511))&gt;1,"Код повторяется в номенклатуре",IF(NOT(ISNUMBER(C511)),"Укажите фактическое количество",IF(C511&lt;0,"Факт не может быть меньше нуля",IF(NOT(ISNUMBER('Номенклатура'!$C$2)),"Укажите дату начала учёта",IF(Q511&lt;INT('Номенклатура'!$C$2),"Дата раньше начала учёта","ОК"))))))))))</f>
        <v/>
      </c>
      <c r="F511" s="15" t="str">
        <f>IF(E511&lt;&gt;"ОК","",INDEX('Номенклатура'!$B$6:$B$205,SUMPRODUCT(EXACT('Номенклатура'!$A$6:$A$205,B511)*(ROW('Номенклатура'!$A$6:$A$205)-5)))&amp;"")</f>
        <v/>
      </c>
      <c r="G511" s="17" t="str">
        <f>IF(E511&lt;&gt;"ОК","",INDEX('Номенклатура'!$D$6:$D$205,SUMPRODUCT(EXACT('Номенклатура'!$A$6:$A$205,B511)*(ROW('Номенклатура'!$A$6:$A$205)-5)))&amp;"")</f>
        <v/>
      </c>
      <c r="H511" s="18" t="str">
        <f>IF(E511&lt;&gt;"ОК","",ROUND(N(INDEX('Номенклатура'!$F$6:$F$205,SUMPRODUCT(EXACT('Номенклатура'!$A$6:$A$205,B511)*(ROW('Номенклатура'!$A$6:$A$205)-5))))+SUMIFS('Движения'!$F$6:$F$5005,'Движения'!$B$6:$B$5005,B511,'Движения'!$A$6:$A$5005,"&lt;"&amp;(Q511+1))-SUMIFS('Движения'!$F$6:$F$5005,'Движения'!$B$6:$B$5005,B511,'Движения'!$C$6:$C$5005,"Корректировка остатка",'Движения'!$A$6:$A$5005,"&gt;="&amp;Q511,'Движения'!$A$6:$A$5005,"&lt;"&amp;(Q511+1)),6))</f>
        <v/>
      </c>
      <c r="I511" s="18" t="str">
        <f>IF(E511&lt;&gt;"ОК","",ROUND(C511-H511,6))</f>
        <v/>
      </c>
      <c r="J511" s="21" t="str">
        <f>IF(E511&lt;&gt;"ОК","",IF(P511&gt;0,ABS(I511)/P511,"нет базы"))</f>
        <v/>
      </c>
      <c r="K511" s="17" t="str">
        <f>IF(E511&lt;&gt;"ОК","",IF(I511&lt;0,"Недостача",IF(I511&gt;0,"Излишек","Совпадает")))</f>
        <v/>
      </c>
      <c r="L511" s="18" t="str">
        <f>IF(E511&lt;&gt;"ОК","",ROUND(SUMIFS('Движения'!$F$6:$F$5005,'Движения'!$B$6:$B$5005,B511,'Движения'!$C$6:$C$5005,"Корректировка остатка",'Движения'!$A$6:$A$5005,"&gt;="&amp;Q511,'Движения'!$A$6:$A$5005,"&lt;"&amp;(Q511+1)),6))</f>
        <v/>
      </c>
      <c r="M511" s="18" t="str">
        <f>IF(E511&lt;&gt;"ОК","",ROUND(I511-L511,6))</f>
        <v/>
      </c>
      <c r="N511" s="15" t="str">
        <f>IF(E511&lt;&gt;"ОК","",IF(AND(I511=0,L511=0),"Корректировка не нужна",IF(M511=0,"Корректировка внесена",IF(L511=0,"Внесите корректировку на "&amp;DAY(Q511)&amp;"."&amp;MONTH(Q511)&amp;"."&amp;YEAR(Q511)&amp;": "&amp;IF(M511&gt;0,"+","")&amp;M511&amp;" "&amp;G511,"Проверьте корректировки: внесено "&amp;L511&amp;", нужно "&amp;I511&amp;" "&amp;G511))))</f>
        <v/>
      </c>
      <c r="O511" s="22" t="str">
        <f>IF(E511&lt;&gt;"ОК","",IF(SUMPRODUCT(MAX(($B$6:$B$1005=B511)*($Q$6:$Q$1005&lt;Q511)*($E$6:$E$1005="ОК")*$Q$6:$Q$1005))&gt;0,SUMPRODUCT(MAX(($B$6:$B$1005=B511)*($Q$6:$Q$1005&lt;Q511)*($E$6:$E$1005="ОК")*$Q$6:$Q$1005))+1,INT('Номенклатура'!$C$2)))</f>
        <v/>
      </c>
      <c r="P511" s="18" t="str">
        <f>IF(E511&lt;&gt;"ОК","",-(SUMIFS('Движения'!$F$6:$F$5005,'Движения'!$B$6:$B$5005,B511,'Движения'!$C$6:$C$5005,"Расход",'Движения'!$A$6:$A$5005,"&gt;="&amp;O511,'Движения'!$A$6:$A$5005,"&lt;"&amp;(Q511+1))+SUMIFS('Движения'!$F$6:$F$5005,'Движения'!$B$6:$B$5005,B511,'Движения'!$C$6:$C$5005,"Списание",'Движения'!$A$6:$A$5005,"&gt;="&amp;O511,'Движения'!$A$6:$A$5005,"&lt;"&amp;(Q511+1))))</f>
        <v/>
      </c>
      <c r="Q511" s="18" t="str">
        <f>IF(ISNUMBER(A511),INT(A511),0)</f>
        <v/>
      </c>
    </row>
    <row r="512" spans="1:17" x14ac:dyDescent="0.25">
      <c r="A512" s="16"/>
      <c r="B512" s="13"/>
      <c r="C512" s="14"/>
      <c r="D512" s="13"/>
      <c r="E512" s="15" t="str">
        <f>IF(COUNTA(A512:D512)=0,"",IF(NOT(ISNUMBER(A512)),"Укажите дату",IF(B512="","Укажите код",IF(NOT(AND(ISTEXT(B512),LEN(B512)&gt;0,LEN(B512)&lt;=30,ISNUMBER(FIND(LEFT(B512,1),"ABCDEFGHIJKLMNOPQRSTUVWXYZ")),SUMPRODUCT((MID(B512,{1,2,3,4,5,6,7,8,9,10,11,12,13,14,15,16,17,18,19,20,21,22,23,24,25,26,27,28,29,30},1)&lt;&gt;"")*ISERROR(FIND(MID(B512,{1,2,3,4,5,6,7,8,9,10,11,12,13,14,15,16,17,18,19,20,21,22,23,24,25,26,27,28,29,30},1),"ABCDEFGHIJKLMNOPQRSTUVWXYZ0123456789-_")))=0,ISERROR(VALUE(B512)))),"Недопустимый код: только латинские буквы A-Z в верхнем регистре, цифры, - и _; начало с буквы, до 30 символов (например MILK-001)",IF(SUMPRODUCT(--EXACT('Номенклатура'!$A$6:$A$205,B512))=0,"Код не найден",IF(SUMPRODUCT(--EXACT('Номенклатура'!$A$6:$A$205,B512))&gt;1,"Код повторяется в номенклатуре",IF(NOT(ISNUMBER(C512)),"Укажите фактическое количество",IF(C512&lt;0,"Факт не может быть меньше нуля",IF(NOT(ISNUMBER('Номенклатура'!$C$2)),"Укажите дату начала учёта",IF(Q512&lt;INT('Номенклатура'!$C$2),"Дата раньше начала учёта","ОК"))))))))))</f>
        <v/>
      </c>
      <c r="F512" s="15" t="str">
        <f>IF(E512&lt;&gt;"ОК","",INDEX('Номенклатура'!$B$6:$B$205,SUMPRODUCT(EXACT('Номенклатура'!$A$6:$A$205,B512)*(ROW('Номенклатура'!$A$6:$A$205)-5)))&amp;"")</f>
        <v/>
      </c>
      <c r="G512" s="17" t="str">
        <f>IF(E512&lt;&gt;"ОК","",INDEX('Номенклатура'!$D$6:$D$205,SUMPRODUCT(EXACT('Номенклатура'!$A$6:$A$205,B512)*(ROW('Номенклатура'!$A$6:$A$205)-5)))&amp;"")</f>
        <v/>
      </c>
      <c r="H512" s="18" t="str">
        <f>IF(E512&lt;&gt;"ОК","",ROUND(N(INDEX('Номенклатура'!$F$6:$F$205,SUMPRODUCT(EXACT('Номенклатура'!$A$6:$A$205,B512)*(ROW('Номенклатура'!$A$6:$A$205)-5))))+SUMIFS('Движения'!$F$6:$F$5005,'Движения'!$B$6:$B$5005,B512,'Движения'!$A$6:$A$5005,"&lt;"&amp;(Q512+1))-SUMIFS('Движения'!$F$6:$F$5005,'Движения'!$B$6:$B$5005,B512,'Движения'!$C$6:$C$5005,"Корректировка остатка",'Движения'!$A$6:$A$5005,"&gt;="&amp;Q512,'Движения'!$A$6:$A$5005,"&lt;"&amp;(Q512+1)),6))</f>
        <v/>
      </c>
      <c r="I512" s="18" t="str">
        <f>IF(E512&lt;&gt;"ОК","",ROUND(C512-H512,6))</f>
        <v/>
      </c>
      <c r="J512" s="21" t="str">
        <f>IF(E512&lt;&gt;"ОК","",IF(P512&gt;0,ABS(I512)/P512,"нет базы"))</f>
        <v/>
      </c>
      <c r="K512" s="17" t="str">
        <f>IF(E512&lt;&gt;"ОК","",IF(I512&lt;0,"Недостача",IF(I512&gt;0,"Излишек","Совпадает")))</f>
        <v/>
      </c>
      <c r="L512" s="18" t="str">
        <f>IF(E512&lt;&gt;"ОК","",ROUND(SUMIFS('Движения'!$F$6:$F$5005,'Движения'!$B$6:$B$5005,B512,'Движения'!$C$6:$C$5005,"Корректировка остатка",'Движения'!$A$6:$A$5005,"&gt;="&amp;Q512,'Движения'!$A$6:$A$5005,"&lt;"&amp;(Q512+1)),6))</f>
        <v/>
      </c>
      <c r="M512" s="18" t="str">
        <f>IF(E512&lt;&gt;"ОК","",ROUND(I512-L512,6))</f>
        <v/>
      </c>
      <c r="N512" s="15" t="str">
        <f>IF(E512&lt;&gt;"ОК","",IF(AND(I512=0,L512=0),"Корректировка не нужна",IF(M512=0,"Корректировка внесена",IF(L512=0,"Внесите корректировку на "&amp;DAY(Q512)&amp;"."&amp;MONTH(Q512)&amp;"."&amp;YEAR(Q512)&amp;": "&amp;IF(M512&gt;0,"+","")&amp;M512&amp;" "&amp;G512,"Проверьте корректировки: внесено "&amp;L512&amp;", нужно "&amp;I512&amp;" "&amp;G512))))</f>
        <v/>
      </c>
      <c r="O512" s="22" t="str">
        <f>IF(E512&lt;&gt;"ОК","",IF(SUMPRODUCT(MAX(($B$6:$B$1005=B512)*($Q$6:$Q$1005&lt;Q512)*($E$6:$E$1005="ОК")*$Q$6:$Q$1005))&gt;0,SUMPRODUCT(MAX(($B$6:$B$1005=B512)*($Q$6:$Q$1005&lt;Q512)*($E$6:$E$1005="ОК")*$Q$6:$Q$1005))+1,INT('Номенклатура'!$C$2)))</f>
        <v/>
      </c>
      <c r="P512" s="18" t="str">
        <f>IF(E512&lt;&gt;"ОК","",-(SUMIFS('Движения'!$F$6:$F$5005,'Движения'!$B$6:$B$5005,B512,'Движения'!$C$6:$C$5005,"Расход",'Движения'!$A$6:$A$5005,"&gt;="&amp;O512,'Движения'!$A$6:$A$5005,"&lt;"&amp;(Q512+1))+SUMIFS('Движения'!$F$6:$F$5005,'Движения'!$B$6:$B$5005,B512,'Движения'!$C$6:$C$5005,"Списание",'Движения'!$A$6:$A$5005,"&gt;="&amp;O512,'Движения'!$A$6:$A$5005,"&lt;"&amp;(Q512+1))))</f>
        <v/>
      </c>
      <c r="Q512" s="18" t="str">
        <f>IF(ISNUMBER(A512),INT(A512),0)</f>
        <v/>
      </c>
    </row>
    <row r="513" spans="1:17" x14ac:dyDescent="0.25">
      <c r="A513" s="16"/>
      <c r="B513" s="13"/>
      <c r="C513" s="14"/>
      <c r="D513" s="13"/>
      <c r="E513" s="15" t="str">
        <f>IF(COUNTA(A513:D513)=0,"",IF(NOT(ISNUMBER(A513)),"Укажите дату",IF(B513="","Укажите код",IF(NOT(AND(ISTEXT(B513),LEN(B513)&gt;0,LEN(B513)&lt;=30,ISNUMBER(FIND(LEFT(B513,1),"ABCDEFGHIJKLMNOPQRSTUVWXYZ")),SUMPRODUCT((MID(B513,{1,2,3,4,5,6,7,8,9,10,11,12,13,14,15,16,17,18,19,20,21,22,23,24,25,26,27,28,29,30},1)&lt;&gt;"")*ISERROR(FIND(MID(B513,{1,2,3,4,5,6,7,8,9,10,11,12,13,14,15,16,17,18,19,20,21,22,23,24,25,26,27,28,29,30},1),"ABCDEFGHIJKLMNOPQRSTUVWXYZ0123456789-_")))=0,ISERROR(VALUE(B513)))),"Недопустимый код: только латинские буквы A-Z в верхнем регистре, цифры, - и _; начало с буквы, до 30 символов (например MILK-001)",IF(SUMPRODUCT(--EXACT('Номенклатура'!$A$6:$A$205,B513))=0,"Код не найден",IF(SUMPRODUCT(--EXACT('Номенклатура'!$A$6:$A$205,B513))&gt;1,"Код повторяется в номенклатуре",IF(NOT(ISNUMBER(C513)),"Укажите фактическое количество",IF(C513&lt;0,"Факт не может быть меньше нуля",IF(NOT(ISNUMBER('Номенклатура'!$C$2)),"Укажите дату начала учёта",IF(Q513&lt;INT('Номенклатура'!$C$2),"Дата раньше начала учёта","ОК"))))))))))</f>
        <v/>
      </c>
      <c r="F513" s="15" t="str">
        <f>IF(E513&lt;&gt;"ОК","",INDEX('Номенклатура'!$B$6:$B$205,SUMPRODUCT(EXACT('Номенклатура'!$A$6:$A$205,B513)*(ROW('Номенклатура'!$A$6:$A$205)-5)))&amp;"")</f>
        <v/>
      </c>
      <c r="G513" s="17" t="str">
        <f>IF(E513&lt;&gt;"ОК","",INDEX('Номенклатура'!$D$6:$D$205,SUMPRODUCT(EXACT('Номенклатура'!$A$6:$A$205,B513)*(ROW('Номенклатура'!$A$6:$A$205)-5)))&amp;"")</f>
        <v/>
      </c>
      <c r="H513" s="18" t="str">
        <f>IF(E513&lt;&gt;"ОК","",ROUND(N(INDEX('Номенклатура'!$F$6:$F$205,SUMPRODUCT(EXACT('Номенклатура'!$A$6:$A$205,B513)*(ROW('Номенклатура'!$A$6:$A$205)-5))))+SUMIFS('Движения'!$F$6:$F$5005,'Движения'!$B$6:$B$5005,B513,'Движения'!$A$6:$A$5005,"&lt;"&amp;(Q513+1))-SUMIFS('Движения'!$F$6:$F$5005,'Движения'!$B$6:$B$5005,B513,'Движения'!$C$6:$C$5005,"Корректировка остатка",'Движения'!$A$6:$A$5005,"&gt;="&amp;Q513,'Движения'!$A$6:$A$5005,"&lt;"&amp;(Q513+1)),6))</f>
        <v/>
      </c>
      <c r="I513" s="18" t="str">
        <f>IF(E513&lt;&gt;"ОК","",ROUND(C513-H513,6))</f>
        <v/>
      </c>
      <c r="J513" s="21" t="str">
        <f>IF(E513&lt;&gt;"ОК","",IF(P513&gt;0,ABS(I513)/P513,"нет базы"))</f>
        <v/>
      </c>
      <c r="K513" s="17" t="str">
        <f>IF(E513&lt;&gt;"ОК","",IF(I513&lt;0,"Недостача",IF(I513&gt;0,"Излишек","Совпадает")))</f>
        <v/>
      </c>
      <c r="L513" s="18" t="str">
        <f>IF(E513&lt;&gt;"ОК","",ROUND(SUMIFS('Движения'!$F$6:$F$5005,'Движения'!$B$6:$B$5005,B513,'Движения'!$C$6:$C$5005,"Корректировка остатка",'Движения'!$A$6:$A$5005,"&gt;="&amp;Q513,'Движения'!$A$6:$A$5005,"&lt;"&amp;(Q513+1)),6))</f>
        <v/>
      </c>
      <c r="M513" s="18" t="str">
        <f>IF(E513&lt;&gt;"ОК","",ROUND(I513-L513,6))</f>
        <v/>
      </c>
      <c r="N513" s="15" t="str">
        <f>IF(E513&lt;&gt;"ОК","",IF(AND(I513=0,L513=0),"Корректировка не нужна",IF(M513=0,"Корректировка внесена",IF(L513=0,"Внесите корректировку на "&amp;DAY(Q513)&amp;"."&amp;MONTH(Q513)&amp;"."&amp;YEAR(Q513)&amp;": "&amp;IF(M513&gt;0,"+","")&amp;M513&amp;" "&amp;G513,"Проверьте корректировки: внесено "&amp;L513&amp;", нужно "&amp;I513&amp;" "&amp;G513))))</f>
        <v/>
      </c>
      <c r="O513" s="22" t="str">
        <f>IF(E513&lt;&gt;"ОК","",IF(SUMPRODUCT(MAX(($B$6:$B$1005=B513)*($Q$6:$Q$1005&lt;Q513)*($E$6:$E$1005="ОК")*$Q$6:$Q$1005))&gt;0,SUMPRODUCT(MAX(($B$6:$B$1005=B513)*($Q$6:$Q$1005&lt;Q513)*($E$6:$E$1005="ОК")*$Q$6:$Q$1005))+1,INT('Номенклатура'!$C$2)))</f>
        <v/>
      </c>
      <c r="P513" s="18" t="str">
        <f>IF(E513&lt;&gt;"ОК","",-(SUMIFS('Движения'!$F$6:$F$5005,'Движения'!$B$6:$B$5005,B513,'Движения'!$C$6:$C$5005,"Расход",'Движения'!$A$6:$A$5005,"&gt;="&amp;O513,'Движения'!$A$6:$A$5005,"&lt;"&amp;(Q513+1))+SUMIFS('Движения'!$F$6:$F$5005,'Движения'!$B$6:$B$5005,B513,'Движения'!$C$6:$C$5005,"Списание",'Движения'!$A$6:$A$5005,"&gt;="&amp;O513,'Движения'!$A$6:$A$5005,"&lt;"&amp;(Q513+1))))</f>
        <v/>
      </c>
      <c r="Q513" s="18" t="str">
        <f>IF(ISNUMBER(A513),INT(A513),0)</f>
        <v/>
      </c>
    </row>
    <row r="514" spans="1:17" x14ac:dyDescent="0.25">
      <c r="A514" s="16"/>
      <c r="B514" s="13"/>
      <c r="C514" s="14"/>
      <c r="D514" s="13"/>
      <c r="E514" s="15" t="str">
        <f>IF(COUNTA(A514:D514)=0,"",IF(NOT(ISNUMBER(A514)),"Укажите дату",IF(B514="","Укажите код",IF(NOT(AND(ISTEXT(B514),LEN(B514)&gt;0,LEN(B514)&lt;=30,ISNUMBER(FIND(LEFT(B514,1),"ABCDEFGHIJKLMNOPQRSTUVWXYZ")),SUMPRODUCT((MID(B514,{1,2,3,4,5,6,7,8,9,10,11,12,13,14,15,16,17,18,19,20,21,22,23,24,25,26,27,28,29,30},1)&lt;&gt;"")*ISERROR(FIND(MID(B514,{1,2,3,4,5,6,7,8,9,10,11,12,13,14,15,16,17,18,19,20,21,22,23,24,25,26,27,28,29,30},1),"ABCDEFGHIJKLMNOPQRSTUVWXYZ0123456789-_")))=0,ISERROR(VALUE(B514)))),"Недопустимый код: только латинские буквы A-Z в верхнем регистре, цифры, - и _; начало с буквы, до 30 символов (например MILK-001)",IF(SUMPRODUCT(--EXACT('Номенклатура'!$A$6:$A$205,B514))=0,"Код не найден",IF(SUMPRODUCT(--EXACT('Номенклатура'!$A$6:$A$205,B514))&gt;1,"Код повторяется в номенклатуре",IF(NOT(ISNUMBER(C514)),"Укажите фактическое количество",IF(C514&lt;0,"Факт не может быть меньше нуля",IF(NOT(ISNUMBER('Номенклатура'!$C$2)),"Укажите дату начала учёта",IF(Q514&lt;INT('Номенклатура'!$C$2),"Дата раньше начала учёта","ОК"))))))))))</f>
        <v/>
      </c>
      <c r="F514" s="15" t="str">
        <f>IF(E514&lt;&gt;"ОК","",INDEX('Номенклатура'!$B$6:$B$205,SUMPRODUCT(EXACT('Номенклатура'!$A$6:$A$205,B514)*(ROW('Номенклатура'!$A$6:$A$205)-5)))&amp;"")</f>
        <v/>
      </c>
      <c r="G514" s="17" t="str">
        <f>IF(E514&lt;&gt;"ОК","",INDEX('Номенклатура'!$D$6:$D$205,SUMPRODUCT(EXACT('Номенклатура'!$A$6:$A$205,B514)*(ROW('Номенклатура'!$A$6:$A$205)-5)))&amp;"")</f>
        <v/>
      </c>
      <c r="H514" s="18" t="str">
        <f>IF(E514&lt;&gt;"ОК","",ROUND(N(INDEX('Номенклатура'!$F$6:$F$205,SUMPRODUCT(EXACT('Номенклатура'!$A$6:$A$205,B514)*(ROW('Номенклатура'!$A$6:$A$205)-5))))+SUMIFS('Движения'!$F$6:$F$5005,'Движения'!$B$6:$B$5005,B514,'Движения'!$A$6:$A$5005,"&lt;"&amp;(Q514+1))-SUMIFS('Движения'!$F$6:$F$5005,'Движения'!$B$6:$B$5005,B514,'Движения'!$C$6:$C$5005,"Корректировка остатка",'Движения'!$A$6:$A$5005,"&gt;="&amp;Q514,'Движения'!$A$6:$A$5005,"&lt;"&amp;(Q514+1)),6))</f>
        <v/>
      </c>
      <c r="I514" s="18" t="str">
        <f>IF(E514&lt;&gt;"ОК","",ROUND(C514-H514,6))</f>
        <v/>
      </c>
      <c r="J514" s="21" t="str">
        <f>IF(E514&lt;&gt;"ОК","",IF(P514&gt;0,ABS(I514)/P514,"нет базы"))</f>
        <v/>
      </c>
      <c r="K514" s="17" t="str">
        <f>IF(E514&lt;&gt;"ОК","",IF(I514&lt;0,"Недостача",IF(I514&gt;0,"Излишек","Совпадает")))</f>
        <v/>
      </c>
      <c r="L514" s="18" t="str">
        <f>IF(E514&lt;&gt;"ОК","",ROUND(SUMIFS('Движения'!$F$6:$F$5005,'Движения'!$B$6:$B$5005,B514,'Движения'!$C$6:$C$5005,"Корректировка остатка",'Движения'!$A$6:$A$5005,"&gt;="&amp;Q514,'Движения'!$A$6:$A$5005,"&lt;"&amp;(Q514+1)),6))</f>
        <v/>
      </c>
      <c r="M514" s="18" t="str">
        <f>IF(E514&lt;&gt;"ОК","",ROUND(I514-L514,6))</f>
        <v/>
      </c>
      <c r="N514" s="15" t="str">
        <f>IF(E514&lt;&gt;"ОК","",IF(AND(I514=0,L514=0),"Корректировка не нужна",IF(M514=0,"Корректировка внесена",IF(L514=0,"Внесите корректировку на "&amp;DAY(Q514)&amp;"."&amp;MONTH(Q514)&amp;"."&amp;YEAR(Q514)&amp;": "&amp;IF(M514&gt;0,"+","")&amp;M514&amp;" "&amp;G514,"Проверьте корректировки: внесено "&amp;L514&amp;", нужно "&amp;I514&amp;" "&amp;G514))))</f>
        <v/>
      </c>
      <c r="O514" s="22" t="str">
        <f>IF(E514&lt;&gt;"ОК","",IF(SUMPRODUCT(MAX(($B$6:$B$1005=B514)*($Q$6:$Q$1005&lt;Q514)*($E$6:$E$1005="ОК")*$Q$6:$Q$1005))&gt;0,SUMPRODUCT(MAX(($B$6:$B$1005=B514)*($Q$6:$Q$1005&lt;Q514)*($E$6:$E$1005="ОК")*$Q$6:$Q$1005))+1,INT('Номенклатура'!$C$2)))</f>
        <v/>
      </c>
      <c r="P514" s="18" t="str">
        <f>IF(E514&lt;&gt;"ОК","",-(SUMIFS('Движения'!$F$6:$F$5005,'Движения'!$B$6:$B$5005,B514,'Движения'!$C$6:$C$5005,"Расход",'Движения'!$A$6:$A$5005,"&gt;="&amp;O514,'Движения'!$A$6:$A$5005,"&lt;"&amp;(Q514+1))+SUMIFS('Движения'!$F$6:$F$5005,'Движения'!$B$6:$B$5005,B514,'Движения'!$C$6:$C$5005,"Списание",'Движения'!$A$6:$A$5005,"&gt;="&amp;O514,'Движения'!$A$6:$A$5005,"&lt;"&amp;(Q514+1))))</f>
        <v/>
      </c>
      <c r="Q514" s="18" t="str">
        <f>IF(ISNUMBER(A514),INT(A514),0)</f>
        <v/>
      </c>
    </row>
    <row r="515" spans="1:17" x14ac:dyDescent="0.25">
      <c r="A515" s="16"/>
      <c r="B515" s="13"/>
      <c r="C515" s="14"/>
      <c r="D515" s="13"/>
      <c r="E515" s="15" t="str">
        <f>IF(COUNTA(A515:D515)=0,"",IF(NOT(ISNUMBER(A515)),"Укажите дату",IF(B515="","Укажите код",IF(NOT(AND(ISTEXT(B515),LEN(B515)&gt;0,LEN(B515)&lt;=30,ISNUMBER(FIND(LEFT(B515,1),"ABCDEFGHIJKLMNOPQRSTUVWXYZ")),SUMPRODUCT((MID(B515,{1,2,3,4,5,6,7,8,9,10,11,12,13,14,15,16,17,18,19,20,21,22,23,24,25,26,27,28,29,30},1)&lt;&gt;"")*ISERROR(FIND(MID(B515,{1,2,3,4,5,6,7,8,9,10,11,12,13,14,15,16,17,18,19,20,21,22,23,24,25,26,27,28,29,30},1),"ABCDEFGHIJKLMNOPQRSTUVWXYZ0123456789-_")))=0,ISERROR(VALUE(B515)))),"Недопустимый код: только латинские буквы A-Z в верхнем регистре, цифры, - и _; начало с буквы, до 30 символов (например MILK-001)",IF(SUMPRODUCT(--EXACT('Номенклатура'!$A$6:$A$205,B515))=0,"Код не найден",IF(SUMPRODUCT(--EXACT('Номенклатура'!$A$6:$A$205,B515))&gt;1,"Код повторяется в номенклатуре",IF(NOT(ISNUMBER(C515)),"Укажите фактическое количество",IF(C515&lt;0,"Факт не может быть меньше нуля",IF(NOT(ISNUMBER('Номенклатура'!$C$2)),"Укажите дату начала учёта",IF(Q515&lt;INT('Номенклатура'!$C$2),"Дата раньше начала учёта","ОК"))))))))))</f>
        <v/>
      </c>
      <c r="F515" s="15" t="str">
        <f>IF(E515&lt;&gt;"ОК","",INDEX('Номенклатура'!$B$6:$B$205,SUMPRODUCT(EXACT('Номенклатура'!$A$6:$A$205,B515)*(ROW('Номенклатура'!$A$6:$A$205)-5)))&amp;"")</f>
        <v/>
      </c>
      <c r="G515" s="17" t="str">
        <f>IF(E515&lt;&gt;"ОК","",INDEX('Номенклатура'!$D$6:$D$205,SUMPRODUCT(EXACT('Номенклатура'!$A$6:$A$205,B515)*(ROW('Номенклатура'!$A$6:$A$205)-5)))&amp;"")</f>
        <v/>
      </c>
      <c r="H515" s="18" t="str">
        <f>IF(E515&lt;&gt;"ОК","",ROUND(N(INDEX('Номенклатура'!$F$6:$F$205,SUMPRODUCT(EXACT('Номенклатура'!$A$6:$A$205,B515)*(ROW('Номенклатура'!$A$6:$A$205)-5))))+SUMIFS('Движения'!$F$6:$F$5005,'Движения'!$B$6:$B$5005,B515,'Движения'!$A$6:$A$5005,"&lt;"&amp;(Q515+1))-SUMIFS('Движения'!$F$6:$F$5005,'Движения'!$B$6:$B$5005,B515,'Движения'!$C$6:$C$5005,"Корректировка остатка",'Движения'!$A$6:$A$5005,"&gt;="&amp;Q515,'Движения'!$A$6:$A$5005,"&lt;"&amp;(Q515+1)),6))</f>
        <v/>
      </c>
      <c r="I515" s="18" t="str">
        <f>IF(E515&lt;&gt;"ОК","",ROUND(C515-H515,6))</f>
        <v/>
      </c>
      <c r="J515" s="21" t="str">
        <f>IF(E515&lt;&gt;"ОК","",IF(P515&gt;0,ABS(I515)/P515,"нет базы"))</f>
        <v/>
      </c>
      <c r="K515" s="17" t="str">
        <f>IF(E515&lt;&gt;"ОК","",IF(I515&lt;0,"Недостача",IF(I515&gt;0,"Излишек","Совпадает")))</f>
        <v/>
      </c>
      <c r="L515" s="18" t="str">
        <f>IF(E515&lt;&gt;"ОК","",ROUND(SUMIFS('Движения'!$F$6:$F$5005,'Движения'!$B$6:$B$5005,B515,'Движения'!$C$6:$C$5005,"Корректировка остатка",'Движения'!$A$6:$A$5005,"&gt;="&amp;Q515,'Движения'!$A$6:$A$5005,"&lt;"&amp;(Q515+1)),6))</f>
        <v/>
      </c>
      <c r="M515" s="18" t="str">
        <f>IF(E515&lt;&gt;"ОК","",ROUND(I515-L515,6))</f>
        <v/>
      </c>
      <c r="N515" s="15" t="str">
        <f>IF(E515&lt;&gt;"ОК","",IF(AND(I515=0,L515=0),"Корректировка не нужна",IF(M515=0,"Корректировка внесена",IF(L515=0,"Внесите корректировку на "&amp;DAY(Q515)&amp;"."&amp;MONTH(Q515)&amp;"."&amp;YEAR(Q515)&amp;": "&amp;IF(M515&gt;0,"+","")&amp;M515&amp;" "&amp;G515,"Проверьте корректировки: внесено "&amp;L515&amp;", нужно "&amp;I515&amp;" "&amp;G515))))</f>
        <v/>
      </c>
      <c r="O515" s="22" t="str">
        <f>IF(E515&lt;&gt;"ОК","",IF(SUMPRODUCT(MAX(($B$6:$B$1005=B515)*($Q$6:$Q$1005&lt;Q515)*($E$6:$E$1005="ОК")*$Q$6:$Q$1005))&gt;0,SUMPRODUCT(MAX(($B$6:$B$1005=B515)*($Q$6:$Q$1005&lt;Q515)*($E$6:$E$1005="ОК")*$Q$6:$Q$1005))+1,INT('Номенклатура'!$C$2)))</f>
        <v/>
      </c>
      <c r="P515" s="18" t="str">
        <f>IF(E515&lt;&gt;"ОК","",-(SUMIFS('Движения'!$F$6:$F$5005,'Движения'!$B$6:$B$5005,B515,'Движения'!$C$6:$C$5005,"Расход",'Движения'!$A$6:$A$5005,"&gt;="&amp;O515,'Движения'!$A$6:$A$5005,"&lt;"&amp;(Q515+1))+SUMIFS('Движения'!$F$6:$F$5005,'Движения'!$B$6:$B$5005,B515,'Движения'!$C$6:$C$5005,"Списание",'Движения'!$A$6:$A$5005,"&gt;="&amp;O515,'Движения'!$A$6:$A$5005,"&lt;"&amp;(Q515+1))))</f>
        <v/>
      </c>
      <c r="Q515" s="18" t="str">
        <f>IF(ISNUMBER(A515),INT(A515),0)</f>
        <v/>
      </c>
    </row>
    <row r="516" spans="1:17" x14ac:dyDescent="0.25">
      <c r="A516" s="16"/>
      <c r="B516" s="13"/>
      <c r="C516" s="14"/>
      <c r="D516" s="13"/>
      <c r="E516" s="15" t="str">
        <f>IF(COUNTA(A516:D516)=0,"",IF(NOT(ISNUMBER(A516)),"Укажите дату",IF(B516="","Укажите код",IF(NOT(AND(ISTEXT(B516),LEN(B516)&gt;0,LEN(B516)&lt;=30,ISNUMBER(FIND(LEFT(B516,1),"ABCDEFGHIJKLMNOPQRSTUVWXYZ")),SUMPRODUCT((MID(B516,{1,2,3,4,5,6,7,8,9,10,11,12,13,14,15,16,17,18,19,20,21,22,23,24,25,26,27,28,29,30},1)&lt;&gt;"")*ISERROR(FIND(MID(B516,{1,2,3,4,5,6,7,8,9,10,11,12,13,14,15,16,17,18,19,20,21,22,23,24,25,26,27,28,29,30},1),"ABCDEFGHIJKLMNOPQRSTUVWXYZ0123456789-_")))=0,ISERROR(VALUE(B516)))),"Недопустимый код: только латинские буквы A-Z в верхнем регистре, цифры, - и _; начало с буквы, до 30 символов (например MILK-001)",IF(SUMPRODUCT(--EXACT('Номенклатура'!$A$6:$A$205,B516))=0,"Код не найден",IF(SUMPRODUCT(--EXACT('Номенклатура'!$A$6:$A$205,B516))&gt;1,"Код повторяется в номенклатуре",IF(NOT(ISNUMBER(C516)),"Укажите фактическое количество",IF(C516&lt;0,"Факт не может быть меньше нуля",IF(NOT(ISNUMBER('Номенклатура'!$C$2)),"Укажите дату начала учёта",IF(Q516&lt;INT('Номенклатура'!$C$2),"Дата раньше начала учёта","ОК"))))))))))</f>
        <v/>
      </c>
      <c r="F516" s="15" t="str">
        <f>IF(E516&lt;&gt;"ОК","",INDEX('Номенклатура'!$B$6:$B$205,SUMPRODUCT(EXACT('Номенклатура'!$A$6:$A$205,B516)*(ROW('Номенклатура'!$A$6:$A$205)-5)))&amp;"")</f>
        <v/>
      </c>
      <c r="G516" s="17" t="str">
        <f>IF(E516&lt;&gt;"ОК","",INDEX('Номенклатура'!$D$6:$D$205,SUMPRODUCT(EXACT('Номенклатура'!$A$6:$A$205,B516)*(ROW('Номенклатура'!$A$6:$A$205)-5)))&amp;"")</f>
        <v/>
      </c>
      <c r="H516" s="18" t="str">
        <f>IF(E516&lt;&gt;"ОК","",ROUND(N(INDEX('Номенклатура'!$F$6:$F$205,SUMPRODUCT(EXACT('Номенклатура'!$A$6:$A$205,B516)*(ROW('Номенклатура'!$A$6:$A$205)-5))))+SUMIFS('Движения'!$F$6:$F$5005,'Движения'!$B$6:$B$5005,B516,'Движения'!$A$6:$A$5005,"&lt;"&amp;(Q516+1))-SUMIFS('Движения'!$F$6:$F$5005,'Движения'!$B$6:$B$5005,B516,'Движения'!$C$6:$C$5005,"Корректировка остатка",'Движения'!$A$6:$A$5005,"&gt;="&amp;Q516,'Движения'!$A$6:$A$5005,"&lt;"&amp;(Q516+1)),6))</f>
        <v/>
      </c>
      <c r="I516" s="18" t="str">
        <f>IF(E516&lt;&gt;"ОК","",ROUND(C516-H516,6))</f>
        <v/>
      </c>
      <c r="J516" s="21" t="str">
        <f>IF(E516&lt;&gt;"ОК","",IF(P516&gt;0,ABS(I516)/P516,"нет базы"))</f>
        <v/>
      </c>
      <c r="K516" s="17" t="str">
        <f>IF(E516&lt;&gt;"ОК","",IF(I516&lt;0,"Недостача",IF(I516&gt;0,"Излишек","Совпадает")))</f>
        <v/>
      </c>
      <c r="L516" s="18" t="str">
        <f>IF(E516&lt;&gt;"ОК","",ROUND(SUMIFS('Движения'!$F$6:$F$5005,'Движения'!$B$6:$B$5005,B516,'Движения'!$C$6:$C$5005,"Корректировка остатка",'Движения'!$A$6:$A$5005,"&gt;="&amp;Q516,'Движения'!$A$6:$A$5005,"&lt;"&amp;(Q516+1)),6))</f>
        <v/>
      </c>
      <c r="M516" s="18" t="str">
        <f>IF(E516&lt;&gt;"ОК","",ROUND(I516-L516,6))</f>
        <v/>
      </c>
      <c r="N516" s="15" t="str">
        <f>IF(E516&lt;&gt;"ОК","",IF(AND(I516=0,L516=0),"Корректировка не нужна",IF(M516=0,"Корректировка внесена",IF(L516=0,"Внесите корректировку на "&amp;DAY(Q516)&amp;"."&amp;MONTH(Q516)&amp;"."&amp;YEAR(Q516)&amp;": "&amp;IF(M516&gt;0,"+","")&amp;M516&amp;" "&amp;G516,"Проверьте корректировки: внесено "&amp;L516&amp;", нужно "&amp;I516&amp;" "&amp;G516))))</f>
        <v/>
      </c>
      <c r="O516" s="22" t="str">
        <f>IF(E516&lt;&gt;"ОК","",IF(SUMPRODUCT(MAX(($B$6:$B$1005=B516)*($Q$6:$Q$1005&lt;Q516)*($E$6:$E$1005="ОК")*$Q$6:$Q$1005))&gt;0,SUMPRODUCT(MAX(($B$6:$B$1005=B516)*($Q$6:$Q$1005&lt;Q516)*($E$6:$E$1005="ОК")*$Q$6:$Q$1005))+1,INT('Номенклатура'!$C$2)))</f>
        <v/>
      </c>
      <c r="P516" s="18" t="str">
        <f>IF(E516&lt;&gt;"ОК","",-(SUMIFS('Движения'!$F$6:$F$5005,'Движения'!$B$6:$B$5005,B516,'Движения'!$C$6:$C$5005,"Расход",'Движения'!$A$6:$A$5005,"&gt;="&amp;O516,'Движения'!$A$6:$A$5005,"&lt;"&amp;(Q516+1))+SUMIFS('Движения'!$F$6:$F$5005,'Движения'!$B$6:$B$5005,B516,'Движения'!$C$6:$C$5005,"Списание",'Движения'!$A$6:$A$5005,"&gt;="&amp;O516,'Движения'!$A$6:$A$5005,"&lt;"&amp;(Q516+1))))</f>
        <v/>
      </c>
      <c r="Q516" s="18" t="str">
        <f>IF(ISNUMBER(A516),INT(A516),0)</f>
        <v/>
      </c>
    </row>
    <row r="517" spans="1:17" x14ac:dyDescent="0.25">
      <c r="A517" s="16"/>
      <c r="B517" s="13"/>
      <c r="C517" s="14"/>
      <c r="D517" s="13"/>
      <c r="E517" s="15" t="str">
        <f>IF(COUNTA(A517:D517)=0,"",IF(NOT(ISNUMBER(A517)),"Укажите дату",IF(B517="","Укажите код",IF(NOT(AND(ISTEXT(B517),LEN(B517)&gt;0,LEN(B517)&lt;=30,ISNUMBER(FIND(LEFT(B517,1),"ABCDEFGHIJKLMNOPQRSTUVWXYZ")),SUMPRODUCT((MID(B517,{1,2,3,4,5,6,7,8,9,10,11,12,13,14,15,16,17,18,19,20,21,22,23,24,25,26,27,28,29,30},1)&lt;&gt;"")*ISERROR(FIND(MID(B517,{1,2,3,4,5,6,7,8,9,10,11,12,13,14,15,16,17,18,19,20,21,22,23,24,25,26,27,28,29,30},1),"ABCDEFGHIJKLMNOPQRSTUVWXYZ0123456789-_")))=0,ISERROR(VALUE(B517)))),"Недопустимый код: только латинские буквы A-Z в верхнем регистре, цифры, - и _; начало с буквы, до 30 символов (например MILK-001)",IF(SUMPRODUCT(--EXACT('Номенклатура'!$A$6:$A$205,B517))=0,"Код не найден",IF(SUMPRODUCT(--EXACT('Номенклатура'!$A$6:$A$205,B517))&gt;1,"Код повторяется в номенклатуре",IF(NOT(ISNUMBER(C517)),"Укажите фактическое количество",IF(C517&lt;0,"Факт не может быть меньше нуля",IF(NOT(ISNUMBER('Номенклатура'!$C$2)),"Укажите дату начала учёта",IF(Q517&lt;INT('Номенклатура'!$C$2),"Дата раньше начала учёта","ОК"))))))))))</f>
        <v/>
      </c>
      <c r="F517" s="15" t="str">
        <f>IF(E517&lt;&gt;"ОК","",INDEX('Номенклатура'!$B$6:$B$205,SUMPRODUCT(EXACT('Номенклатура'!$A$6:$A$205,B517)*(ROW('Номенклатура'!$A$6:$A$205)-5)))&amp;"")</f>
        <v/>
      </c>
      <c r="G517" s="17" t="str">
        <f>IF(E517&lt;&gt;"ОК","",INDEX('Номенклатура'!$D$6:$D$205,SUMPRODUCT(EXACT('Номенклатура'!$A$6:$A$205,B517)*(ROW('Номенклатура'!$A$6:$A$205)-5)))&amp;"")</f>
        <v/>
      </c>
      <c r="H517" s="18" t="str">
        <f>IF(E517&lt;&gt;"ОК","",ROUND(N(INDEX('Номенклатура'!$F$6:$F$205,SUMPRODUCT(EXACT('Номенклатура'!$A$6:$A$205,B517)*(ROW('Номенклатура'!$A$6:$A$205)-5))))+SUMIFS('Движения'!$F$6:$F$5005,'Движения'!$B$6:$B$5005,B517,'Движения'!$A$6:$A$5005,"&lt;"&amp;(Q517+1))-SUMIFS('Движения'!$F$6:$F$5005,'Движения'!$B$6:$B$5005,B517,'Движения'!$C$6:$C$5005,"Корректировка остатка",'Движения'!$A$6:$A$5005,"&gt;="&amp;Q517,'Движения'!$A$6:$A$5005,"&lt;"&amp;(Q517+1)),6))</f>
        <v/>
      </c>
      <c r="I517" s="18" t="str">
        <f>IF(E517&lt;&gt;"ОК","",ROUND(C517-H517,6))</f>
        <v/>
      </c>
      <c r="J517" s="21" t="str">
        <f>IF(E517&lt;&gt;"ОК","",IF(P517&gt;0,ABS(I517)/P517,"нет базы"))</f>
        <v/>
      </c>
      <c r="K517" s="17" t="str">
        <f>IF(E517&lt;&gt;"ОК","",IF(I517&lt;0,"Недостача",IF(I517&gt;0,"Излишек","Совпадает")))</f>
        <v/>
      </c>
      <c r="L517" s="18" t="str">
        <f>IF(E517&lt;&gt;"ОК","",ROUND(SUMIFS('Движения'!$F$6:$F$5005,'Движения'!$B$6:$B$5005,B517,'Движения'!$C$6:$C$5005,"Корректировка остатка",'Движения'!$A$6:$A$5005,"&gt;="&amp;Q517,'Движения'!$A$6:$A$5005,"&lt;"&amp;(Q517+1)),6))</f>
        <v/>
      </c>
      <c r="M517" s="18" t="str">
        <f>IF(E517&lt;&gt;"ОК","",ROUND(I517-L517,6))</f>
        <v/>
      </c>
      <c r="N517" s="15" t="str">
        <f>IF(E517&lt;&gt;"ОК","",IF(AND(I517=0,L517=0),"Корректировка не нужна",IF(M517=0,"Корректировка внесена",IF(L517=0,"Внесите корректировку на "&amp;DAY(Q517)&amp;"."&amp;MONTH(Q517)&amp;"."&amp;YEAR(Q517)&amp;": "&amp;IF(M517&gt;0,"+","")&amp;M517&amp;" "&amp;G517,"Проверьте корректировки: внесено "&amp;L517&amp;", нужно "&amp;I517&amp;" "&amp;G517))))</f>
        <v/>
      </c>
      <c r="O517" s="22" t="str">
        <f>IF(E517&lt;&gt;"ОК","",IF(SUMPRODUCT(MAX(($B$6:$B$1005=B517)*($Q$6:$Q$1005&lt;Q517)*($E$6:$E$1005="ОК")*$Q$6:$Q$1005))&gt;0,SUMPRODUCT(MAX(($B$6:$B$1005=B517)*($Q$6:$Q$1005&lt;Q517)*($E$6:$E$1005="ОК")*$Q$6:$Q$1005))+1,INT('Номенклатура'!$C$2)))</f>
        <v/>
      </c>
      <c r="P517" s="18" t="str">
        <f>IF(E517&lt;&gt;"ОК","",-(SUMIFS('Движения'!$F$6:$F$5005,'Движения'!$B$6:$B$5005,B517,'Движения'!$C$6:$C$5005,"Расход",'Движения'!$A$6:$A$5005,"&gt;="&amp;O517,'Движения'!$A$6:$A$5005,"&lt;"&amp;(Q517+1))+SUMIFS('Движения'!$F$6:$F$5005,'Движения'!$B$6:$B$5005,B517,'Движения'!$C$6:$C$5005,"Списание",'Движения'!$A$6:$A$5005,"&gt;="&amp;O517,'Движения'!$A$6:$A$5005,"&lt;"&amp;(Q517+1))))</f>
        <v/>
      </c>
      <c r="Q517" s="18" t="str">
        <f>IF(ISNUMBER(A517),INT(A517),0)</f>
        <v/>
      </c>
    </row>
    <row r="518" spans="1:17" x14ac:dyDescent="0.25">
      <c r="A518" s="16"/>
      <c r="B518" s="13"/>
      <c r="C518" s="14"/>
      <c r="D518" s="13"/>
      <c r="E518" s="15" t="str">
        <f>IF(COUNTA(A518:D518)=0,"",IF(NOT(ISNUMBER(A518)),"Укажите дату",IF(B518="","Укажите код",IF(NOT(AND(ISTEXT(B518),LEN(B518)&gt;0,LEN(B518)&lt;=30,ISNUMBER(FIND(LEFT(B518,1),"ABCDEFGHIJKLMNOPQRSTUVWXYZ")),SUMPRODUCT((MID(B518,{1,2,3,4,5,6,7,8,9,10,11,12,13,14,15,16,17,18,19,20,21,22,23,24,25,26,27,28,29,30},1)&lt;&gt;"")*ISERROR(FIND(MID(B518,{1,2,3,4,5,6,7,8,9,10,11,12,13,14,15,16,17,18,19,20,21,22,23,24,25,26,27,28,29,30},1),"ABCDEFGHIJKLMNOPQRSTUVWXYZ0123456789-_")))=0,ISERROR(VALUE(B518)))),"Недопустимый код: только латинские буквы A-Z в верхнем регистре, цифры, - и _; начало с буквы, до 30 символов (например MILK-001)",IF(SUMPRODUCT(--EXACT('Номенклатура'!$A$6:$A$205,B518))=0,"Код не найден",IF(SUMPRODUCT(--EXACT('Номенклатура'!$A$6:$A$205,B518))&gt;1,"Код повторяется в номенклатуре",IF(NOT(ISNUMBER(C518)),"Укажите фактическое количество",IF(C518&lt;0,"Факт не может быть меньше нуля",IF(NOT(ISNUMBER('Номенклатура'!$C$2)),"Укажите дату начала учёта",IF(Q518&lt;INT('Номенклатура'!$C$2),"Дата раньше начала учёта","ОК"))))))))))</f>
        <v/>
      </c>
      <c r="F518" s="15" t="str">
        <f>IF(E518&lt;&gt;"ОК","",INDEX('Номенклатура'!$B$6:$B$205,SUMPRODUCT(EXACT('Номенклатура'!$A$6:$A$205,B518)*(ROW('Номенклатура'!$A$6:$A$205)-5)))&amp;"")</f>
        <v/>
      </c>
      <c r="G518" s="17" t="str">
        <f>IF(E518&lt;&gt;"ОК","",INDEX('Номенклатура'!$D$6:$D$205,SUMPRODUCT(EXACT('Номенклатура'!$A$6:$A$205,B518)*(ROW('Номенклатура'!$A$6:$A$205)-5)))&amp;"")</f>
        <v/>
      </c>
      <c r="H518" s="18" t="str">
        <f>IF(E518&lt;&gt;"ОК","",ROUND(N(INDEX('Номенклатура'!$F$6:$F$205,SUMPRODUCT(EXACT('Номенклатура'!$A$6:$A$205,B518)*(ROW('Номенклатура'!$A$6:$A$205)-5))))+SUMIFS('Движения'!$F$6:$F$5005,'Движения'!$B$6:$B$5005,B518,'Движения'!$A$6:$A$5005,"&lt;"&amp;(Q518+1))-SUMIFS('Движения'!$F$6:$F$5005,'Движения'!$B$6:$B$5005,B518,'Движения'!$C$6:$C$5005,"Корректировка остатка",'Движения'!$A$6:$A$5005,"&gt;="&amp;Q518,'Движения'!$A$6:$A$5005,"&lt;"&amp;(Q518+1)),6))</f>
        <v/>
      </c>
      <c r="I518" s="18" t="str">
        <f>IF(E518&lt;&gt;"ОК","",ROUND(C518-H518,6))</f>
        <v/>
      </c>
      <c r="J518" s="21" t="str">
        <f>IF(E518&lt;&gt;"ОК","",IF(P518&gt;0,ABS(I518)/P518,"нет базы"))</f>
        <v/>
      </c>
      <c r="K518" s="17" t="str">
        <f>IF(E518&lt;&gt;"ОК","",IF(I518&lt;0,"Недостача",IF(I518&gt;0,"Излишек","Совпадает")))</f>
        <v/>
      </c>
      <c r="L518" s="18" t="str">
        <f>IF(E518&lt;&gt;"ОК","",ROUND(SUMIFS('Движения'!$F$6:$F$5005,'Движения'!$B$6:$B$5005,B518,'Движения'!$C$6:$C$5005,"Корректировка остатка",'Движения'!$A$6:$A$5005,"&gt;="&amp;Q518,'Движения'!$A$6:$A$5005,"&lt;"&amp;(Q518+1)),6))</f>
        <v/>
      </c>
      <c r="M518" s="18" t="str">
        <f>IF(E518&lt;&gt;"ОК","",ROUND(I518-L518,6))</f>
        <v/>
      </c>
      <c r="N518" s="15" t="str">
        <f>IF(E518&lt;&gt;"ОК","",IF(AND(I518=0,L518=0),"Корректировка не нужна",IF(M518=0,"Корректировка внесена",IF(L518=0,"Внесите корректировку на "&amp;DAY(Q518)&amp;"."&amp;MONTH(Q518)&amp;"."&amp;YEAR(Q518)&amp;": "&amp;IF(M518&gt;0,"+","")&amp;M518&amp;" "&amp;G518,"Проверьте корректировки: внесено "&amp;L518&amp;", нужно "&amp;I518&amp;" "&amp;G518))))</f>
        <v/>
      </c>
      <c r="O518" s="22" t="str">
        <f>IF(E518&lt;&gt;"ОК","",IF(SUMPRODUCT(MAX(($B$6:$B$1005=B518)*($Q$6:$Q$1005&lt;Q518)*($E$6:$E$1005="ОК")*$Q$6:$Q$1005))&gt;0,SUMPRODUCT(MAX(($B$6:$B$1005=B518)*($Q$6:$Q$1005&lt;Q518)*($E$6:$E$1005="ОК")*$Q$6:$Q$1005))+1,INT('Номенклатура'!$C$2)))</f>
        <v/>
      </c>
      <c r="P518" s="18" t="str">
        <f>IF(E518&lt;&gt;"ОК","",-(SUMIFS('Движения'!$F$6:$F$5005,'Движения'!$B$6:$B$5005,B518,'Движения'!$C$6:$C$5005,"Расход",'Движения'!$A$6:$A$5005,"&gt;="&amp;O518,'Движения'!$A$6:$A$5005,"&lt;"&amp;(Q518+1))+SUMIFS('Движения'!$F$6:$F$5005,'Движения'!$B$6:$B$5005,B518,'Движения'!$C$6:$C$5005,"Списание",'Движения'!$A$6:$A$5005,"&gt;="&amp;O518,'Движения'!$A$6:$A$5005,"&lt;"&amp;(Q518+1))))</f>
        <v/>
      </c>
      <c r="Q518" s="18" t="str">
        <f>IF(ISNUMBER(A518),INT(A518),0)</f>
        <v/>
      </c>
    </row>
    <row r="519" spans="1:17" x14ac:dyDescent="0.25">
      <c r="A519" s="16"/>
      <c r="B519" s="13"/>
      <c r="C519" s="14"/>
      <c r="D519" s="13"/>
      <c r="E519" s="15" t="str">
        <f>IF(COUNTA(A519:D519)=0,"",IF(NOT(ISNUMBER(A519)),"Укажите дату",IF(B519="","Укажите код",IF(NOT(AND(ISTEXT(B519),LEN(B519)&gt;0,LEN(B519)&lt;=30,ISNUMBER(FIND(LEFT(B519,1),"ABCDEFGHIJKLMNOPQRSTUVWXYZ")),SUMPRODUCT((MID(B519,{1,2,3,4,5,6,7,8,9,10,11,12,13,14,15,16,17,18,19,20,21,22,23,24,25,26,27,28,29,30},1)&lt;&gt;"")*ISERROR(FIND(MID(B519,{1,2,3,4,5,6,7,8,9,10,11,12,13,14,15,16,17,18,19,20,21,22,23,24,25,26,27,28,29,30},1),"ABCDEFGHIJKLMNOPQRSTUVWXYZ0123456789-_")))=0,ISERROR(VALUE(B519)))),"Недопустимый код: только латинские буквы A-Z в верхнем регистре, цифры, - и _; начало с буквы, до 30 символов (например MILK-001)",IF(SUMPRODUCT(--EXACT('Номенклатура'!$A$6:$A$205,B519))=0,"Код не найден",IF(SUMPRODUCT(--EXACT('Номенклатура'!$A$6:$A$205,B519))&gt;1,"Код повторяется в номенклатуре",IF(NOT(ISNUMBER(C519)),"Укажите фактическое количество",IF(C519&lt;0,"Факт не может быть меньше нуля",IF(NOT(ISNUMBER('Номенклатура'!$C$2)),"Укажите дату начала учёта",IF(Q519&lt;INT('Номенклатура'!$C$2),"Дата раньше начала учёта","ОК"))))))))))</f>
        <v/>
      </c>
      <c r="F519" s="15" t="str">
        <f>IF(E519&lt;&gt;"ОК","",INDEX('Номенклатура'!$B$6:$B$205,SUMPRODUCT(EXACT('Номенклатура'!$A$6:$A$205,B519)*(ROW('Номенклатура'!$A$6:$A$205)-5)))&amp;"")</f>
        <v/>
      </c>
      <c r="G519" s="17" t="str">
        <f>IF(E519&lt;&gt;"ОК","",INDEX('Номенклатура'!$D$6:$D$205,SUMPRODUCT(EXACT('Номенклатура'!$A$6:$A$205,B519)*(ROW('Номенклатура'!$A$6:$A$205)-5)))&amp;"")</f>
        <v/>
      </c>
      <c r="H519" s="18" t="str">
        <f>IF(E519&lt;&gt;"ОК","",ROUND(N(INDEX('Номенклатура'!$F$6:$F$205,SUMPRODUCT(EXACT('Номенклатура'!$A$6:$A$205,B519)*(ROW('Номенклатура'!$A$6:$A$205)-5))))+SUMIFS('Движения'!$F$6:$F$5005,'Движения'!$B$6:$B$5005,B519,'Движения'!$A$6:$A$5005,"&lt;"&amp;(Q519+1))-SUMIFS('Движения'!$F$6:$F$5005,'Движения'!$B$6:$B$5005,B519,'Движения'!$C$6:$C$5005,"Корректировка остатка",'Движения'!$A$6:$A$5005,"&gt;="&amp;Q519,'Движения'!$A$6:$A$5005,"&lt;"&amp;(Q519+1)),6))</f>
        <v/>
      </c>
      <c r="I519" s="18" t="str">
        <f>IF(E519&lt;&gt;"ОК","",ROUND(C519-H519,6))</f>
        <v/>
      </c>
      <c r="J519" s="21" t="str">
        <f>IF(E519&lt;&gt;"ОК","",IF(P519&gt;0,ABS(I519)/P519,"нет базы"))</f>
        <v/>
      </c>
      <c r="K519" s="17" t="str">
        <f>IF(E519&lt;&gt;"ОК","",IF(I519&lt;0,"Недостача",IF(I519&gt;0,"Излишек","Совпадает")))</f>
        <v/>
      </c>
      <c r="L519" s="18" t="str">
        <f>IF(E519&lt;&gt;"ОК","",ROUND(SUMIFS('Движения'!$F$6:$F$5005,'Движения'!$B$6:$B$5005,B519,'Движения'!$C$6:$C$5005,"Корректировка остатка",'Движения'!$A$6:$A$5005,"&gt;="&amp;Q519,'Движения'!$A$6:$A$5005,"&lt;"&amp;(Q519+1)),6))</f>
        <v/>
      </c>
      <c r="M519" s="18" t="str">
        <f>IF(E519&lt;&gt;"ОК","",ROUND(I519-L519,6))</f>
        <v/>
      </c>
      <c r="N519" s="15" t="str">
        <f>IF(E519&lt;&gt;"ОК","",IF(AND(I519=0,L519=0),"Корректировка не нужна",IF(M519=0,"Корректировка внесена",IF(L519=0,"Внесите корректировку на "&amp;DAY(Q519)&amp;"."&amp;MONTH(Q519)&amp;"."&amp;YEAR(Q519)&amp;": "&amp;IF(M519&gt;0,"+","")&amp;M519&amp;" "&amp;G519,"Проверьте корректировки: внесено "&amp;L519&amp;", нужно "&amp;I519&amp;" "&amp;G519))))</f>
        <v/>
      </c>
      <c r="O519" s="22" t="str">
        <f>IF(E519&lt;&gt;"ОК","",IF(SUMPRODUCT(MAX(($B$6:$B$1005=B519)*($Q$6:$Q$1005&lt;Q519)*($E$6:$E$1005="ОК")*$Q$6:$Q$1005))&gt;0,SUMPRODUCT(MAX(($B$6:$B$1005=B519)*($Q$6:$Q$1005&lt;Q519)*($E$6:$E$1005="ОК")*$Q$6:$Q$1005))+1,INT('Номенклатура'!$C$2)))</f>
        <v/>
      </c>
      <c r="P519" s="18" t="str">
        <f>IF(E519&lt;&gt;"ОК","",-(SUMIFS('Движения'!$F$6:$F$5005,'Движения'!$B$6:$B$5005,B519,'Движения'!$C$6:$C$5005,"Расход",'Движения'!$A$6:$A$5005,"&gt;="&amp;O519,'Движения'!$A$6:$A$5005,"&lt;"&amp;(Q519+1))+SUMIFS('Движения'!$F$6:$F$5005,'Движения'!$B$6:$B$5005,B519,'Движения'!$C$6:$C$5005,"Списание",'Движения'!$A$6:$A$5005,"&gt;="&amp;O519,'Движения'!$A$6:$A$5005,"&lt;"&amp;(Q519+1))))</f>
        <v/>
      </c>
      <c r="Q519" s="18" t="str">
        <f>IF(ISNUMBER(A519),INT(A519),0)</f>
        <v/>
      </c>
    </row>
    <row r="520" spans="1:17" x14ac:dyDescent="0.25">
      <c r="A520" s="16"/>
      <c r="B520" s="13"/>
      <c r="C520" s="14"/>
      <c r="D520" s="13"/>
      <c r="E520" s="15" t="str">
        <f>IF(COUNTA(A520:D520)=0,"",IF(NOT(ISNUMBER(A520)),"Укажите дату",IF(B520="","Укажите код",IF(NOT(AND(ISTEXT(B520),LEN(B520)&gt;0,LEN(B520)&lt;=30,ISNUMBER(FIND(LEFT(B520,1),"ABCDEFGHIJKLMNOPQRSTUVWXYZ")),SUMPRODUCT((MID(B520,{1,2,3,4,5,6,7,8,9,10,11,12,13,14,15,16,17,18,19,20,21,22,23,24,25,26,27,28,29,30},1)&lt;&gt;"")*ISERROR(FIND(MID(B520,{1,2,3,4,5,6,7,8,9,10,11,12,13,14,15,16,17,18,19,20,21,22,23,24,25,26,27,28,29,30},1),"ABCDEFGHIJKLMNOPQRSTUVWXYZ0123456789-_")))=0,ISERROR(VALUE(B520)))),"Недопустимый код: только латинские буквы A-Z в верхнем регистре, цифры, - и _; начало с буквы, до 30 символов (например MILK-001)",IF(SUMPRODUCT(--EXACT('Номенклатура'!$A$6:$A$205,B520))=0,"Код не найден",IF(SUMPRODUCT(--EXACT('Номенклатура'!$A$6:$A$205,B520))&gt;1,"Код повторяется в номенклатуре",IF(NOT(ISNUMBER(C520)),"Укажите фактическое количество",IF(C520&lt;0,"Факт не может быть меньше нуля",IF(NOT(ISNUMBER('Номенклатура'!$C$2)),"Укажите дату начала учёта",IF(Q520&lt;INT('Номенклатура'!$C$2),"Дата раньше начала учёта","ОК"))))))))))</f>
        <v/>
      </c>
      <c r="F520" s="15" t="str">
        <f>IF(E520&lt;&gt;"ОК","",INDEX('Номенклатура'!$B$6:$B$205,SUMPRODUCT(EXACT('Номенклатура'!$A$6:$A$205,B520)*(ROW('Номенклатура'!$A$6:$A$205)-5)))&amp;"")</f>
        <v/>
      </c>
      <c r="G520" s="17" t="str">
        <f>IF(E520&lt;&gt;"ОК","",INDEX('Номенклатура'!$D$6:$D$205,SUMPRODUCT(EXACT('Номенклатура'!$A$6:$A$205,B520)*(ROW('Номенклатура'!$A$6:$A$205)-5)))&amp;"")</f>
        <v/>
      </c>
      <c r="H520" s="18" t="str">
        <f>IF(E520&lt;&gt;"ОК","",ROUND(N(INDEX('Номенклатура'!$F$6:$F$205,SUMPRODUCT(EXACT('Номенклатура'!$A$6:$A$205,B520)*(ROW('Номенклатура'!$A$6:$A$205)-5))))+SUMIFS('Движения'!$F$6:$F$5005,'Движения'!$B$6:$B$5005,B520,'Движения'!$A$6:$A$5005,"&lt;"&amp;(Q520+1))-SUMIFS('Движения'!$F$6:$F$5005,'Движения'!$B$6:$B$5005,B520,'Движения'!$C$6:$C$5005,"Корректировка остатка",'Движения'!$A$6:$A$5005,"&gt;="&amp;Q520,'Движения'!$A$6:$A$5005,"&lt;"&amp;(Q520+1)),6))</f>
        <v/>
      </c>
      <c r="I520" s="18" t="str">
        <f>IF(E520&lt;&gt;"ОК","",ROUND(C520-H520,6))</f>
        <v/>
      </c>
      <c r="J520" s="21" t="str">
        <f>IF(E520&lt;&gt;"ОК","",IF(P520&gt;0,ABS(I520)/P520,"нет базы"))</f>
        <v/>
      </c>
      <c r="K520" s="17" t="str">
        <f>IF(E520&lt;&gt;"ОК","",IF(I520&lt;0,"Недостача",IF(I520&gt;0,"Излишек","Совпадает")))</f>
        <v/>
      </c>
      <c r="L520" s="18" t="str">
        <f>IF(E520&lt;&gt;"ОК","",ROUND(SUMIFS('Движения'!$F$6:$F$5005,'Движения'!$B$6:$B$5005,B520,'Движения'!$C$6:$C$5005,"Корректировка остатка",'Движения'!$A$6:$A$5005,"&gt;="&amp;Q520,'Движения'!$A$6:$A$5005,"&lt;"&amp;(Q520+1)),6))</f>
        <v/>
      </c>
      <c r="M520" s="18" t="str">
        <f>IF(E520&lt;&gt;"ОК","",ROUND(I520-L520,6))</f>
        <v/>
      </c>
      <c r="N520" s="15" t="str">
        <f>IF(E520&lt;&gt;"ОК","",IF(AND(I520=0,L520=0),"Корректировка не нужна",IF(M520=0,"Корректировка внесена",IF(L520=0,"Внесите корректировку на "&amp;DAY(Q520)&amp;"."&amp;MONTH(Q520)&amp;"."&amp;YEAR(Q520)&amp;": "&amp;IF(M520&gt;0,"+","")&amp;M520&amp;" "&amp;G520,"Проверьте корректировки: внесено "&amp;L520&amp;", нужно "&amp;I520&amp;" "&amp;G520))))</f>
        <v/>
      </c>
      <c r="O520" s="22" t="str">
        <f>IF(E520&lt;&gt;"ОК","",IF(SUMPRODUCT(MAX(($B$6:$B$1005=B520)*($Q$6:$Q$1005&lt;Q520)*($E$6:$E$1005="ОК")*$Q$6:$Q$1005))&gt;0,SUMPRODUCT(MAX(($B$6:$B$1005=B520)*($Q$6:$Q$1005&lt;Q520)*($E$6:$E$1005="ОК")*$Q$6:$Q$1005))+1,INT('Номенклатура'!$C$2)))</f>
        <v/>
      </c>
      <c r="P520" s="18" t="str">
        <f>IF(E520&lt;&gt;"ОК","",-(SUMIFS('Движения'!$F$6:$F$5005,'Движения'!$B$6:$B$5005,B520,'Движения'!$C$6:$C$5005,"Расход",'Движения'!$A$6:$A$5005,"&gt;="&amp;O520,'Движения'!$A$6:$A$5005,"&lt;"&amp;(Q520+1))+SUMIFS('Движения'!$F$6:$F$5005,'Движения'!$B$6:$B$5005,B520,'Движения'!$C$6:$C$5005,"Списание",'Движения'!$A$6:$A$5005,"&gt;="&amp;O520,'Движения'!$A$6:$A$5005,"&lt;"&amp;(Q520+1))))</f>
        <v/>
      </c>
      <c r="Q520" s="18" t="str">
        <f>IF(ISNUMBER(A520),INT(A520),0)</f>
        <v/>
      </c>
    </row>
    <row r="521" spans="1:17" x14ac:dyDescent="0.25">
      <c r="A521" s="16"/>
      <c r="B521" s="13"/>
      <c r="C521" s="14"/>
      <c r="D521" s="13"/>
      <c r="E521" s="15" t="str">
        <f>IF(COUNTA(A521:D521)=0,"",IF(NOT(ISNUMBER(A521)),"Укажите дату",IF(B521="","Укажите код",IF(NOT(AND(ISTEXT(B521),LEN(B521)&gt;0,LEN(B521)&lt;=30,ISNUMBER(FIND(LEFT(B521,1),"ABCDEFGHIJKLMNOPQRSTUVWXYZ")),SUMPRODUCT((MID(B521,{1,2,3,4,5,6,7,8,9,10,11,12,13,14,15,16,17,18,19,20,21,22,23,24,25,26,27,28,29,30},1)&lt;&gt;"")*ISERROR(FIND(MID(B521,{1,2,3,4,5,6,7,8,9,10,11,12,13,14,15,16,17,18,19,20,21,22,23,24,25,26,27,28,29,30},1),"ABCDEFGHIJKLMNOPQRSTUVWXYZ0123456789-_")))=0,ISERROR(VALUE(B521)))),"Недопустимый код: только латинские буквы A-Z в верхнем регистре, цифры, - и _; начало с буквы, до 30 символов (например MILK-001)",IF(SUMPRODUCT(--EXACT('Номенклатура'!$A$6:$A$205,B521))=0,"Код не найден",IF(SUMPRODUCT(--EXACT('Номенклатура'!$A$6:$A$205,B521))&gt;1,"Код повторяется в номенклатуре",IF(NOT(ISNUMBER(C521)),"Укажите фактическое количество",IF(C521&lt;0,"Факт не может быть меньше нуля",IF(NOT(ISNUMBER('Номенклатура'!$C$2)),"Укажите дату начала учёта",IF(Q521&lt;INT('Номенклатура'!$C$2),"Дата раньше начала учёта","ОК"))))))))))</f>
        <v/>
      </c>
      <c r="F521" s="15" t="str">
        <f>IF(E521&lt;&gt;"ОК","",INDEX('Номенклатура'!$B$6:$B$205,SUMPRODUCT(EXACT('Номенклатура'!$A$6:$A$205,B521)*(ROW('Номенклатура'!$A$6:$A$205)-5)))&amp;"")</f>
        <v/>
      </c>
      <c r="G521" s="17" t="str">
        <f>IF(E521&lt;&gt;"ОК","",INDEX('Номенклатура'!$D$6:$D$205,SUMPRODUCT(EXACT('Номенклатура'!$A$6:$A$205,B521)*(ROW('Номенклатура'!$A$6:$A$205)-5)))&amp;"")</f>
        <v/>
      </c>
      <c r="H521" s="18" t="str">
        <f>IF(E521&lt;&gt;"ОК","",ROUND(N(INDEX('Номенклатура'!$F$6:$F$205,SUMPRODUCT(EXACT('Номенклатура'!$A$6:$A$205,B521)*(ROW('Номенклатура'!$A$6:$A$205)-5))))+SUMIFS('Движения'!$F$6:$F$5005,'Движения'!$B$6:$B$5005,B521,'Движения'!$A$6:$A$5005,"&lt;"&amp;(Q521+1))-SUMIFS('Движения'!$F$6:$F$5005,'Движения'!$B$6:$B$5005,B521,'Движения'!$C$6:$C$5005,"Корректировка остатка",'Движения'!$A$6:$A$5005,"&gt;="&amp;Q521,'Движения'!$A$6:$A$5005,"&lt;"&amp;(Q521+1)),6))</f>
        <v/>
      </c>
      <c r="I521" s="18" t="str">
        <f>IF(E521&lt;&gt;"ОК","",ROUND(C521-H521,6))</f>
        <v/>
      </c>
      <c r="J521" s="21" t="str">
        <f>IF(E521&lt;&gt;"ОК","",IF(P521&gt;0,ABS(I521)/P521,"нет базы"))</f>
        <v/>
      </c>
      <c r="K521" s="17" t="str">
        <f>IF(E521&lt;&gt;"ОК","",IF(I521&lt;0,"Недостача",IF(I521&gt;0,"Излишек","Совпадает")))</f>
        <v/>
      </c>
      <c r="L521" s="18" t="str">
        <f>IF(E521&lt;&gt;"ОК","",ROUND(SUMIFS('Движения'!$F$6:$F$5005,'Движения'!$B$6:$B$5005,B521,'Движения'!$C$6:$C$5005,"Корректировка остатка",'Движения'!$A$6:$A$5005,"&gt;="&amp;Q521,'Движения'!$A$6:$A$5005,"&lt;"&amp;(Q521+1)),6))</f>
        <v/>
      </c>
      <c r="M521" s="18" t="str">
        <f>IF(E521&lt;&gt;"ОК","",ROUND(I521-L521,6))</f>
        <v/>
      </c>
      <c r="N521" s="15" t="str">
        <f>IF(E521&lt;&gt;"ОК","",IF(AND(I521=0,L521=0),"Корректировка не нужна",IF(M521=0,"Корректировка внесена",IF(L521=0,"Внесите корректировку на "&amp;DAY(Q521)&amp;"."&amp;MONTH(Q521)&amp;"."&amp;YEAR(Q521)&amp;": "&amp;IF(M521&gt;0,"+","")&amp;M521&amp;" "&amp;G521,"Проверьте корректировки: внесено "&amp;L521&amp;", нужно "&amp;I521&amp;" "&amp;G521))))</f>
        <v/>
      </c>
      <c r="O521" s="22" t="str">
        <f>IF(E521&lt;&gt;"ОК","",IF(SUMPRODUCT(MAX(($B$6:$B$1005=B521)*($Q$6:$Q$1005&lt;Q521)*($E$6:$E$1005="ОК")*$Q$6:$Q$1005))&gt;0,SUMPRODUCT(MAX(($B$6:$B$1005=B521)*($Q$6:$Q$1005&lt;Q521)*($E$6:$E$1005="ОК")*$Q$6:$Q$1005))+1,INT('Номенклатура'!$C$2)))</f>
        <v/>
      </c>
      <c r="P521" s="18" t="str">
        <f>IF(E521&lt;&gt;"ОК","",-(SUMIFS('Движения'!$F$6:$F$5005,'Движения'!$B$6:$B$5005,B521,'Движения'!$C$6:$C$5005,"Расход",'Движения'!$A$6:$A$5005,"&gt;="&amp;O521,'Движения'!$A$6:$A$5005,"&lt;"&amp;(Q521+1))+SUMIFS('Движения'!$F$6:$F$5005,'Движения'!$B$6:$B$5005,B521,'Движения'!$C$6:$C$5005,"Списание",'Движения'!$A$6:$A$5005,"&gt;="&amp;O521,'Движения'!$A$6:$A$5005,"&lt;"&amp;(Q521+1))))</f>
        <v/>
      </c>
      <c r="Q521" s="18" t="str">
        <f>IF(ISNUMBER(A521),INT(A521),0)</f>
        <v/>
      </c>
    </row>
    <row r="522" spans="1:17" x14ac:dyDescent="0.25">
      <c r="A522" s="16"/>
      <c r="B522" s="13"/>
      <c r="C522" s="14"/>
      <c r="D522" s="13"/>
      <c r="E522" s="15" t="str">
        <f>IF(COUNTA(A522:D522)=0,"",IF(NOT(ISNUMBER(A522)),"Укажите дату",IF(B522="","Укажите код",IF(NOT(AND(ISTEXT(B522),LEN(B522)&gt;0,LEN(B522)&lt;=30,ISNUMBER(FIND(LEFT(B522,1),"ABCDEFGHIJKLMNOPQRSTUVWXYZ")),SUMPRODUCT((MID(B522,{1,2,3,4,5,6,7,8,9,10,11,12,13,14,15,16,17,18,19,20,21,22,23,24,25,26,27,28,29,30},1)&lt;&gt;"")*ISERROR(FIND(MID(B522,{1,2,3,4,5,6,7,8,9,10,11,12,13,14,15,16,17,18,19,20,21,22,23,24,25,26,27,28,29,30},1),"ABCDEFGHIJKLMNOPQRSTUVWXYZ0123456789-_")))=0,ISERROR(VALUE(B522)))),"Недопустимый код: только латинские буквы A-Z в верхнем регистре, цифры, - и _; начало с буквы, до 30 символов (например MILK-001)",IF(SUMPRODUCT(--EXACT('Номенклатура'!$A$6:$A$205,B522))=0,"Код не найден",IF(SUMPRODUCT(--EXACT('Номенклатура'!$A$6:$A$205,B522))&gt;1,"Код повторяется в номенклатуре",IF(NOT(ISNUMBER(C522)),"Укажите фактическое количество",IF(C522&lt;0,"Факт не может быть меньше нуля",IF(NOT(ISNUMBER('Номенклатура'!$C$2)),"Укажите дату начала учёта",IF(Q522&lt;INT('Номенклатура'!$C$2),"Дата раньше начала учёта","ОК"))))))))))</f>
        <v/>
      </c>
      <c r="F522" s="15" t="str">
        <f>IF(E522&lt;&gt;"ОК","",INDEX('Номенклатура'!$B$6:$B$205,SUMPRODUCT(EXACT('Номенклатура'!$A$6:$A$205,B522)*(ROW('Номенклатура'!$A$6:$A$205)-5)))&amp;"")</f>
        <v/>
      </c>
      <c r="G522" s="17" t="str">
        <f>IF(E522&lt;&gt;"ОК","",INDEX('Номенклатура'!$D$6:$D$205,SUMPRODUCT(EXACT('Номенклатура'!$A$6:$A$205,B522)*(ROW('Номенклатура'!$A$6:$A$205)-5)))&amp;"")</f>
        <v/>
      </c>
      <c r="H522" s="18" t="str">
        <f>IF(E522&lt;&gt;"ОК","",ROUND(N(INDEX('Номенклатура'!$F$6:$F$205,SUMPRODUCT(EXACT('Номенклатура'!$A$6:$A$205,B522)*(ROW('Номенклатура'!$A$6:$A$205)-5))))+SUMIFS('Движения'!$F$6:$F$5005,'Движения'!$B$6:$B$5005,B522,'Движения'!$A$6:$A$5005,"&lt;"&amp;(Q522+1))-SUMIFS('Движения'!$F$6:$F$5005,'Движения'!$B$6:$B$5005,B522,'Движения'!$C$6:$C$5005,"Корректировка остатка",'Движения'!$A$6:$A$5005,"&gt;="&amp;Q522,'Движения'!$A$6:$A$5005,"&lt;"&amp;(Q522+1)),6))</f>
        <v/>
      </c>
      <c r="I522" s="18" t="str">
        <f>IF(E522&lt;&gt;"ОК","",ROUND(C522-H522,6))</f>
        <v/>
      </c>
      <c r="J522" s="21" t="str">
        <f>IF(E522&lt;&gt;"ОК","",IF(P522&gt;0,ABS(I522)/P522,"нет базы"))</f>
        <v/>
      </c>
      <c r="K522" s="17" t="str">
        <f>IF(E522&lt;&gt;"ОК","",IF(I522&lt;0,"Недостача",IF(I522&gt;0,"Излишек","Совпадает")))</f>
        <v/>
      </c>
      <c r="L522" s="18" t="str">
        <f>IF(E522&lt;&gt;"ОК","",ROUND(SUMIFS('Движения'!$F$6:$F$5005,'Движения'!$B$6:$B$5005,B522,'Движения'!$C$6:$C$5005,"Корректировка остатка",'Движения'!$A$6:$A$5005,"&gt;="&amp;Q522,'Движения'!$A$6:$A$5005,"&lt;"&amp;(Q522+1)),6))</f>
        <v/>
      </c>
      <c r="M522" s="18" t="str">
        <f>IF(E522&lt;&gt;"ОК","",ROUND(I522-L522,6))</f>
        <v/>
      </c>
      <c r="N522" s="15" t="str">
        <f>IF(E522&lt;&gt;"ОК","",IF(AND(I522=0,L522=0),"Корректировка не нужна",IF(M522=0,"Корректировка внесена",IF(L522=0,"Внесите корректировку на "&amp;DAY(Q522)&amp;"."&amp;MONTH(Q522)&amp;"."&amp;YEAR(Q522)&amp;": "&amp;IF(M522&gt;0,"+","")&amp;M522&amp;" "&amp;G522,"Проверьте корректировки: внесено "&amp;L522&amp;", нужно "&amp;I522&amp;" "&amp;G522))))</f>
        <v/>
      </c>
      <c r="O522" s="22" t="str">
        <f>IF(E522&lt;&gt;"ОК","",IF(SUMPRODUCT(MAX(($B$6:$B$1005=B522)*($Q$6:$Q$1005&lt;Q522)*($E$6:$E$1005="ОК")*$Q$6:$Q$1005))&gt;0,SUMPRODUCT(MAX(($B$6:$B$1005=B522)*($Q$6:$Q$1005&lt;Q522)*($E$6:$E$1005="ОК")*$Q$6:$Q$1005))+1,INT('Номенклатура'!$C$2)))</f>
        <v/>
      </c>
      <c r="P522" s="18" t="str">
        <f>IF(E522&lt;&gt;"ОК","",-(SUMIFS('Движения'!$F$6:$F$5005,'Движения'!$B$6:$B$5005,B522,'Движения'!$C$6:$C$5005,"Расход",'Движения'!$A$6:$A$5005,"&gt;="&amp;O522,'Движения'!$A$6:$A$5005,"&lt;"&amp;(Q522+1))+SUMIFS('Движения'!$F$6:$F$5005,'Движения'!$B$6:$B$5005,B522,'Движения'!$C$6:$C$5005,"Списание",'Движения'!$A$6:$A$5005,"&gt;="&amp;O522,'Движения'!$A$6:$A$5005,"&lt;"&amp;(Q522+1))))</f>
        <v/>
      </c>
      <c r="Q522" s="18" t="str">
        <f>IF(ISNUMBER(A522),INT(A522),0)</f>
        <v/>
      </c>
    </row>
    <row r="523" spans="1:17" x14ac:dyDescent="0.25">
      <c r="A523" s="16"/>
      <c r="B523" s="13"/>
      <c r="C523" s="14"/>
      <c r="D523" s="13"/>
      <c r="E523" s="15" t="str">
        <f>IF(COUNTA(A523:D523)=0,"",IF(NOT(ISNUMBER(A523)),"Укажите дату",IF(B523="","Укажите код",IF(NOT(AND(ISTEXT(B523),LEN(B523)&gt;0,LEN(B523)&lt;=30,ISNUMBER(FIND(LEFT(B523,1),"ABCDEFGHIJKLMNOPQRSTUVWXYZ")),SUMPRODUCT((MID(B523,{1,2,3,4,5,6,7,8,9,10,11,12,13,14,15,16,17,18,19,20,21,22,23,24,25,26,27,28,29,30},1)&lt;&gt;"")*ISERROR(FIND(MID(B523,{1,2,3,4,5,6,7,8,9,10,11,12,13,14,15,16,17,18,19,20,21,22,23,24,25,26,27,28,29,30},1),"ABCDEFGHIJKLMNOPQRSTUVWXYZ0123456789-_")))=0,ISERROR(VALUE(B523)))),"Недопустимый код: только латинские буквы A-Z в верхнем регистре, цифры, - и _; начало с буквы, до 30 символов (например MILK-001)",IF(SUMPRODUCT(--EXACT('Номенклатура'!$A$6:$A$205,B523))=0,"Код не найден",IF(SUMPRODUCT(--EXACT('Номенклатура'!$A$6:$A$205,B523))&gt;1,"Код повторяется в номенклатуре",IF(NOT(ISNUMBER(C523)),"Укажите фактическое количество",IF(C523&lt;0,"Факт не может быть меньше нуля",IF(NOT(ISNUMBER('Номенклатура'!$C$2)),"Укажите дату начала учёта",IF(Q523&lt;INT('Номенклатура'!$C$2),"Дата раньше начала учёта","ОК"))))))))))</f>
        <v/>
      </c>
      <c r="F523" s="15" t="str">
        <f>IF(E523&lt;&gt;"ОК","",INDEX('Номенклатура'!$B$6:$B$205,SUMPRODUCT(EXACT('Номенклатура'!$A$6:$A$205,B523)*(ROW('Номенклатура'!$A$6:$A$205)-5)))&amp;"")</f>
        <v/>
      </c>
      <c r="G523" s="17" t="str">
        <f>IF(E523&lt;&gt;"ОК","",INDEX('Номенклатура'!$D$6:$D$205,SUMPRODUCT(EXACT('Номенклатура'!$A$6:$A$205,B523)*(ROW('Номенклатура'!$A$6:$A$205)-5)))&amp;"")</f>
        <v/>
      </c>
      <c r="H523" s="18" t="str">
        <f>IF(E523&lt;&gt;"ОК","",ROUND(N(INDEX('Номенклатура'!$F$6:$F$205,SUMPRODUCT(EXACT('Номенклатура'!$A$6:$A$205,B523)*(ROW('Номенклатура'!$A$6:$A$205)-5))))+SUMIFS('Движения'!$F$6:$F$5005,'Движения'!$B$6:$B$5005,B523,'Движения'!$A$6:$A$5005,"&lt;"&amp;(Q523+1))-SUMIFS('Движения'!$F$6:$F$5005,'Движения'!$B$6:$B$5005,B523,'Движения'!$C$6:$C$5005,"Корректировка остатка",'Движения'!$A$6:$A$5005,"&gt;="&amp;Q523,'Движения'!$A$6:$A$5005,"&lt;"&amp;(Q523+1)),6))</f>
        <v/>
      </c>
      <c r="I523" s="18" t="str">
        <f>IF(E523&lt;&gt;"ОК","",ROUND(C523-H523,6))</f>
        <v/>
      </c>
      <c r="J523" s="21" t="str">
        <f>IF(E523&lt;&gt;"ОК","",IF(P523&gt;0,ABS(I523)/P523,"нет базы"))</f>
        <v/>
      </c>
      <c r="K523" s="17" t="str">
        <f>IF(E523&lt;&gt;"ОК","",IF(I523&lt;0,"Недостача",IF(I523&gt;0,"Излишек","Совпадает")))</f>
        <v/>
      </c>
      <c r="L523" s="18" t="str">
        <f>IF(E523&lt;&gt;"ОК","",ROUND(SUMIFS('Движения'!$F$6:$F$5005,'Движения'!$B$6:$B$5005,B523,'Движения'!$C$6:$C$5005,"Корректировка остатка",'Движения'!$A$6:$A$5005,"&gt;="&amp;Q523,'Движения'!$A$6:$A$5005,"&lt;"&amp;(Q523+1)),6))</f>
        <v/>
      </c>
      <c r="M523" s="18" t="str">
        <f>IF(E523&lt;&gt;"ОК","",ROUND(I523-L523,6))</f>
        <v/>
      </c>
      <c r="N523" s="15" t="str">
        <f>IF(E523&lt;&gt;"ОК","",IF(AND(I523=0,L523=0),"Корректировка не нужна",IF(M523=0,"Корректировка внесена",IF(L523=0,"Внесите корректировку на "&amp;DAY(Q523)&amp;"."&amp;MONTH(Q523)&amp;"."&amp;YEAR(Q523)&amp;": "&amp;IF(M523&gt;0,"+","")&amp;M523&amp;" "&amp;G523,"Проверьте корректировки: внесено "&amp;L523&amp;", нужно "&amp;I523&amp;" "&amp;G523))))</f>
        <v/>
      </c>
      <c r="O523" s="22" t="str">
        <f>IF(E523&lt;&gt;"ОК","",IF(SUMPRODUCT(MAX(($B$6:$B$1005=B523)*($Q$6:$Q$1005&lt;Q523)*($E$6:$E$1005="ОК")*$Q$6:$Q$1005))&gt;0,SUMPRODUCT(MAX(($B$6:$B$1005=B523)*($Q$6:$Q$1005&lt;Q523)*($E$6:$E$1005="ОК")*$Q$6:$Q$1005))+1,INT('Номенклатура'!$C$2)))</f>
        <v/>
      </c>
      <c r="P523" s="18" t="str">
        <f>IF(E523&lt;&gt;"ОК","",-(SUMIFS('Движения'!$F$6:$F$5005,'Движения'!$B$6:$B$5005,B523,'Движения'!$C$6:$C$5005,"Расход",'Движения'!$A$6:$A$5005,"&gt;="&amp;O523,'Движения'!$A$6:$A$5005,"&lt;"&amp;(Q523+1))+SUMIFS('Движения'!$F$6:$F$5005,'Движения'!$B$6:$B$5005,B523,'Движения'!$C$6:$C$5005,"Списание",'Движения'!$A$6:$A$5005,"&gt;="&amp;O523,'Движения'!$A$6:$A$5005,"&lt;"&amp;(Q523+1))))</f>
        <v/>
      </c>
      <c r="Q523" s="18" t="str">
        <f>IF(ISNUMBER(A523),INT(A523),0)</f>
        <v/>
      </c>
    </row>
    <row r="524" spans="1:17" x14ac:dyDescent="0.25">
      <c r="A524" s="16"/>
      <c r="B524" s="13"/>
      <c r="C524" s="14"/>
      <c r="D524" s="13"/>
      <c r="E524" s="15" t="str">
        <f>IF(COUNTA(A524:D524)=0,"",IF(NOT(ISNUMBER(A524)),"Укажите дату",IF(B524="","Укажите код",IF(NOT(AND(ISTEXT(B524),LEN(B524)&gt;0,LEN(B524)&lt;=30,ISNUMBER(FIND(LEFT(B524,1),"ABCDEFGHIJKLMNOPQRSTUVWXYZ")),SUMPRODUCT((MID(B524,{1,2,3,4,5,6,7,8,9,10,11,12,13,14,15,16,17,18,19,20,21,22,23,24,25,26,27,28,29,30},1)&lt;&gt;"")*ISERROR(FIND(MID(B524,{1,2,3,4,5,6,7,8,9,10,11,12,13,14,15,16,17,18,19,20,21,22,23,24,25,26,27,28,29,30},1),"ABCDEFGHIJKLMNOPQRSTUVWXYZ0123456789-_")))=0,ISERROR(VALUE(B524)))),"Недопустимый код: только латинские буквы A-Z в верхнем регистре, цифры, - и _; начало с буквы, до 30 символов (например MILK-001)",IF(SUMPRODUCT(--EXACT('Номенклатура'!$A$6:$A$205,B524))=0,"Код не найден",IF(SUMPRODUCT(--EXACT('Номенклатура'!$A$6:$A$205,B524))&gt;1,"Код повторяется в номенклатуре",IF(NOT(ISNUMBER(C524)),"Укажите фактическое количество",IF(C524&lt;0,"Факт не может быть меньше нуля",IF(NOT(ISNUMBER('Номенклатура'!$C$2)),"Укажите дату начала учёта",IF(Q524&lt;INT('Номенклатура'!$C$2),"Дата раньше начала учёта","ОК"))))))))))</f>
        <v/>
      </c>
      <c r="F524" s="15" t="str">
        <f>IF(E524&lt;&gt;"ОК","",INDEX('Номенклатура'!$B$6:$B$205,SUMPRODUCT(EXACT('Номенклатура'!$A$6:$A$205,B524)*(ROW('Номенклатура'!$A$6:$A$205)-5)))&amp;"")</f>
        <v/>
      </c>
      <c r="G524" s="17" t="str">
        <f>IF(E524&lt;&gt;"ОК","",INDEX('Номенклатура'!$D$6:$D$205,SUMPRODUCT(EXACT('Номенклатура'!$A$6:$A$205,B524)*(ROW('Номенклатура'!$A$6:$A$205)-5)))&amp;"")</f>
        <v/>
      </c>
      <c r="H524" s="18" t="str">
        <f>IF(E524&lt;&gt;"ОК","",ROUND(N(INDEX('Номенклатура'!$F$6:$F$205,SUMPRODUCT(EXACT('Номенклатура'!$A$6:$A$205,B524)*(ROW('Номенклатура'!$A$6:$A$205)-5))))+SUMIFS('Движения'!$F$6:$F$5005,'Движения'!$B$6:$B$5005,B524,'Движения'!$A$6:$A$5005,"&lt;"&amp;(Q524+1))-SUMIFS('Движения'!$F$6:$F$5005,'Движения'!$B$6:$B$5005,B524,'Движения'!$C$6:$C$5005,"Корректировка остатка",'Движения'!$A$6:$A$5005,"&gt;="&amp;Q524,'Движения'!$A$6:$A$5005,"&lt;"&amp;(Q524+1)),6))</f>
        <v/>
      </c>
      <c r="I524" s="18" t="str">
        <f>IF(E524&lt;&gt;"ОК","",ROUND(C524-H524,6))</f>
        <v/>
      </c>
      <c r="J524" s="21" t="str">
        <f>IF(E524&lt;&gt;"ОК","",IF(P524&gt;0,ABS(I524)/P524,"нет базы"))</f>
        <v/>
      </c>
      <c r="K524" s="17" t="str">
        <f>IF(E524&lt;&gt;"ОК","",IF(I524&lt;0,"Недостача",IF(I524&gt;0,"Излишек","Совпадает")))</f>
        <v/>
      </c>
      <c r="L524" s="18" t="str">
        <f>IF(E524&lt;&gt;"ОК","",ROUND(SUMIFS('Движения'!$F$6:$F$5005,'Движения'!$B$6:$B$5005,B524,'Движения'!$C$6:$C$5005,"Корректировка остатка",'Движения'!$A$6:$A$5005,"&gt;="&amp;Q524,'Движения'!$A$6:$A$5005,"&lt;"&amp;(Q524+1)),6))</f>
        <v/>
      </c>
      <c r="M524" s="18" t="str">
        <f>IF(E524&lt;&gt;"ОК","",ROUND(I524-L524,6))</f>
        <v/>
      </c>
      <c r="N524" s="15" t="str">
        <f>IF(E524&lt;&gt;"ОК","",IF(AND(I524=0,L524=0),"Корректировка не нужна",IF(M524=0,"Корректировка внесена",IF(L524=0,"Внесите корректировку на "&amp;DAY(Q524)&amp;"."&amp;MONTH(Q524)&amp;"."&amp;YEAR(Q524)&amp;": "&amp;IF(M524&gt;0,"+","")&amp;M524&amp;" "&amp;G524,"Проверьте корректировки: внесено "&amp;L524&amp;", нужно "&amp;I524&amp;" "&amp;G524))))</f>
        <v/>
      </c>
      <c r="O524" s="22" t="str">
        <f>IF(E524&lt;&gt;"ОК","",IF(SUMPRODUCT(MAX(($B$6:$B$1005=B524)*($Q$6:$Q$1005&lt;Q524)*($E$6:$E$1005="ОК")*$Q$6:$Q$1005))&gt;0,SUMPRODUCT(MAX(($B$6:$B$1005=B524)*($Q$6:$Q$1005&lt;Q524)*($E$6:$E$1005="ОК")*$Q$6:$Q$1005))+1,INT('Номенклатура'!$C$2)))</f>
        <v/>
      </c>
      <c r="P524" s="18" t="str">
        <f>IF(E524&lt;&gt;"ОК","",-(SUMIFS('Движения'!$F$6:$F$5005,'Движения'!$B$6:$B$5005,B524,'Движения'!$C$6:$C$5005,"Расход",'Движения'!$A$6:$A$5005,"&gt;="&amp;O524,'Движения'!$A$6:$A$5005,"&lt;"&amp;(Q524+1))+SUMIFS('Движения'!$F$6:$F$5005,'Движения'!$B$6:$B$5005,B524,'Движения'!$C$6:$C$5005,"Списание",'Движения'!$A$6:$A$5005,"&gt;="&amp;O524,'Движения'!$A$6:$A$5005,"&lt;"&amp;(Q524+1))))</f>
        <v/>
      </c>
      <c r="Q524" s="18" t="str">
        <f>IF(ISNUMBER(A524),INT(A524),0)</f>
        <v/>
      </c>
    </row>
    <row r="525" spans="1:17" x14ac:dyDescent="0.25">
      <c r="A525" s="16"/>
      <c r="B525" s="13"/>
      <c r="C525" s="14"/>
      <c r="D525" s="13"/>
      <c r="E525" s="15" t="str">
        <f>IF(COUNTA(A525:D525)=0,"",IF(NOT(ISNUMBER(A525)),"Укажите дату",IF(B525="","Укажите код",IF(NOT(AND(ISTEXT(B525),LEN(B525)&gt;0,LEN(B525)&lt;=30,ISNUMBER(FIND(LEFT(B525,1),"ABCDEFGHIJKLMNOPQRSTUVWXYZ")),SUMPRODUCT((MID(B525,{1,2,3,4,5,6,7,8,9,10,11,12,13,14,15,16,17,18,19,20,21,22,23,24,25,26,27,28,29,30},1)&lt;&gt;"")*ISERROR(FIND(MID(B525,{1,2,3,4,5,6,7,8,9,10,11,12,13,14,15,16,17,18,19,20,21,22,23,24,25,26,27,28,29,30},1),"ABCDEFGHIJKLMNOPQRSTUVWXYZ0123456789-_")))=0,ISERROR(VALUE(B525)))),"Недопустимый код: только латинские буквы A-Z в верхнем регистре, цифры, - и _; начало с буквы, до 30 символов (например MILK-001)",IF(SUMPRODUCT(--EXACT('Номенклатура'!$A$6:$A$205,B525))=0,"Код не найден",IF(SUMPRODUCT(--EXACT('Номенклатура'!$A$6:$A$205,B525))&gt;1,"Код повторяется в номенклатуре",IF(NOT(ISNUMBER(C525)),"Укажите фактическое количество",IF(C525&lt;0,"Факт не может быть меньше нуля",IF(NOT(ISNUMBER('Номенклатура'!$C$2)),"Укажите дату начала учёта",IF(Q525&lt;INT('Номенклатура'!$C$2),"Дата раньше начала учёта","ОК"))))))))))</f>
        <v/>
      </c>
      <c r="F525" s="15" t="str">
        <f>IF(E525&lt;&gt;"ОК","",INDEX('Номенклатура'!$B$6:$B$205,SUMPRODUCT(EXACT('Номенклатура'!$A$6:$A$205,B525)*(ROW('Номенклатура'!$A$6:$A$205)-5)))&amp;"")</f>
        <v/>
      </c>
      <c r="G525" s="17" t="str">
        <f>IF(E525&lt;&gt;"ОК","",INDEX('Номенклатура'!$D$6:$D$205,SUMPRODUCT(EXACT('Номенклатура'!$A$6:$A$205,B525)*(ROW('Номенклатура'!$A$6:$A$205)-5)))&amp;"")</f>
        <v/>
      </c>
      <c r="H525" s="18" t="str">
        <f>IF(E525&lt;&gt;"ОК","",ROUND(N(INDEX('Номенклатура'!$F$6:$F$205,SUMPRODUCT(EXACT('Номенклатура'!$A$6:$A$205,B525)*(ROW('Номенклатура'!$A$6:$A$205)-5))))+SUMIFS('Движения'!$F$6:$F$5005,'Движения'!$B$6:$B$5005,B525,'Движения'!$A$6:$A$5005,"&lt;"&amp;(Q525+1))-SUMIFS('Движения'!$F$6:$F$5005,'Движения'!$B$6:$B$5005,B525,'Движения'!$C$6:$C$5005,"Корректировка остатка",'Движения'!$A$6:$A$5005,"&gt;="&amp;Q525,'Движения'!$A$6:$A$5005,"&lt;"&amp;(Q525+1)),6))</f>
        <v/>
      </c>
      <c r="I525" s="18" t="str">
        <f>IF(E525&lt;&gt;"ОК","",ROUND(C525-H525,6))</f>
        <v/>
      </c>
      <c r="J525" s="21" t="str">
        <f>IF(E525&lt;&gt;"ОК","",IF(P525&gt;0,ABS(I525)/P525,"нет базы"))</f>
        <v/>
      </c>
      <c r="K525" s="17" t="str">
        <f>IF(E525&lt;&gt;"ОК","",IF(I525&lt;0,"Недостача",IF(I525&gt;0,"Излишек","Совпадает")))</f>
        <v/>
      </c>
      <c r="L525" s="18" t="str">
        <f>IF(E525&lt;&gt;"ОК","",ROUND(SUMIFS('Движения'!$F$6:$F$5005,'Движения'!$B$6:$B$5005,B525,'Движения'!$C$6:$C$5005,"Корректировка остатка",'Движения'!$A$6:$A$5005,"&gt;="&amp;Q525,'Движения'!$A$6:$A$5005,"&lt;"&amp;(Q525+1)),6))</f>
        <v/>
      </c>
      <c r="M525" s="18" t="str">
        <f>IF(E525&lt;&gt;"ОК","",ROUND(I525-L525,6))</f>
        <v/>
      </c>
      <c r="N525" s="15" t="str">
        <f>IF(E525&lt;&gt;"ОК","",IF(AND(I525=0,L525=0),"Корректировка не нужна",IF(M525=0,"Корректировка внесена",IF(L525=0,"Внесите корректировку на "&amp;DAY(Q525)&amp;"."&amp;MONTH(Q525)&amp;"."&amp;YEAR(Q525)&amp;": "&amp;IF(M525&gt;0,"+","")&amp;M525&amp;" "&amp;G525,"Проверьте корректировки: внесено "&amp;L525&amp;", нужно "&amp;I525&amp;" "&amp;G525))))</f>
        <v/>
      </c>
      <c r="O525" s="22" t="str">
        <f>IF(E525&lt;&gt;"ОК","",IF(SUMPRODUCT(MAX(($B$6:$B$1005=B525)*($Q$6:$Q$1005&lt;Q525)*($E$6:$E$1005="ОК")*$Q$6:$Q$1005))&gt;0,SUMPRODUCT(MAX(($B$6:$B$1005=B525)*($Q$6:$Q$1005&lt;Q525)*($E$6:$E$1005="ОК")*$Q$6:$Q$1005))+1,INT('Номенклатура'!$C$2)))</f>
        <v/>
      </c>
      <c r="P525" s="18" t="str">
        <f>IF(E525&lt;&gt;"ОК","",-(SUMIFS('Движения'!$F$6:$F$5005,'Движения'!$B$6:$B$5005,B525,'Движения'!$C$6:$C$5005,"Расход",'Движения'!$A$6:$A$5005,"&gt;="&amp;O525,'Движения'!$A$6:$A$5005,"&lt;"&amp;(Q525+1))+SUMIFS('Движения'!$F$6:$F$5005,'Движения'!$B$6:$B$5005,B525,'Движения'!$C$6:$C$5005,"Списание",'Движения'!$A$6:$A$5005,"&gt;="&amp;O525,'Движения'!$A$6:$A$5005,"&lt;"&amp;(Q525+1))))</f>
        <v/>
      </c>
      <c r="Q525" s="18" t="str">
        <f>IF(ISNUMBER(A525),INT(A525),0)</f>
        <v/>
      </c>
    </row>
    <row r="526" spans="1:17" x14ac:dyDescent="0.25">
      <c r="A526" s="16"/>
      <c r="B526" s="13"/>
      <c r="C526" s="14"/>
      <c r="D526" s="13"/>
      <c r="E526" s="15" t="str">
        <f>IF(COUNTA(A526:D526)=0,"",IF(NOT(ISNUMBER(A526)),"Укажите дату",IF(B526="","Укажите код",IF(NOT(AND(ISTEXT(B526),LEN(B526)&gt;0,LEN(B526)&lt;=30,ISNUMBER(FIND(LEFT(B526,1),"ABCDEFGHIJKLMNOPQRSTUVWXYZ")),SUMPRODUCT((MID(B526,{1,2,3,4,5,6,7,8,9,10,11,12,13,14,15,16,17,18,19,20,21,22,23,24,25,26,27,28,29,30},1)&lt;&gt;"")*ISERROR(FIND(MID(B526,{1,2,3,4,5,6,7,8,9,10,11,12,13,14,15,16,17,18,19,20,21,22,23,24,25,26,27,28,29,30},1),"ABCDEFGHIJKLMNOPQRSTUVWXYZ0123456789-_")))=0,ISERROR(VALUE(B526)))),"Недопустимый код: только латинские буквы A-Z в верхнем регистре, цифры, - и _; начало с буквы, до 30 символов (например MILK-001)",IF(SUMPRODUCT(--EXACT('Номенклатура'!$A$6:$A$205,B526))=0,"Код не найден",IF(SUMPRODUCT(--EXACT('Номенклатура'!$A$6:$A$205,B526))&gt;1,"Код повторяется в номенклатуре",IF(NOT(ISNUMBER(C526)),"Укажите фактическое количество",IF(C526&lt;0,"Факт не может быть меньше нуля",IF(NOT(ISNUMBER('Номенклатура'!$C$2)),"Укажите дату начала учёта",IF(Q526&lt;INT('Номенклатура'!$C$2),"Дата раньше начала учёта","ОК"))))))))))</f>
        <v/>
      </c>
      <c r="F526" s="15" t="str">
        <f>IF(E526&lt;&gt;"ОК","",INDEX('Номенклатура'!$B$6:$B$205,SUMPRODUCT(EXACT('Номенклатура'!$A$6:$A$205,B526)*(ROW('Номенклатура'!$A$6:$A$205)-5)))&amp;"")</f>
        <v/>
      </c>
      <c r="G526" s="17" t="str">
        <f>IF(E526&lt;&gt;"ОК","",INDEX('Номенклатура'!$D$6:$D$205,SUMPRODUCT(EXACT('Номенклатура'!$A$6:$A$205,B526)*(ROW('Номенклатура'!$A$6:$A$205)-5)))&amp;"")</f>
        <v/>
      </c>
      <c r="H526" s="18" t="str">
        <f>IF(E526&lt;&gt;"ОК","",ROUND(N(INDEX('Номенклатура'!$F$6:$F$205,SUMPRODUCT(EXACT('Номенклатура'!$A$6:$A$205,B526)*(ROW('Номенклатура'!$A$6:$A$205)-5))))+SUMIFS('Движения'!$F$6:$F$5005,'Движения'!$B$6:$B$5005,B526,'Движения'!$A$6:$A$5005,"&lt;"&amp;(Q526+1))-SUMIFS('Движения'!$F$6:$F$5005,'Движения'!$B$6:$B$5005,B526,'Движения'!$C$6:$C$5005,"Корректировка остатка",'Движения'!$A$6:$A$5005,"&gt;="&amp;Q526,'Движения'!$A$6:$A$5005,"&lt;"&amp;(Q526+1)),6))</f>
        <v/>
      </c>
      <c r="I526" s="18" t="str">
        <f>IF(E526&lt;&gt;"ОК","",ROUND(C526-H526,6))</f>
        <v/>
      </c>
      <c r="J526" s="21" t="str">
        <f>IF(E526&lt;&gt;"ОК","",IF(P526&gt;0,ABS(I526)/P526,"нет базы"))</f>
        <v/>
      </c>
      <c r="K526" s="17" t="str">
        <f>IF(E526&lt;&gt;"ОК","",IF(I526&lt;0,"Недостача",IF(I526&gt;0,"Излишек","Совпадает")))</f>
        <v/>
      </c>
      <c r="L526" s="18" t="str">
        <f>IF(E526&lt;&gt;"ОК","",ROUND(SUMIFS('Движения'!$F$6:$F$5005,'Движения'!$B$6:$B$5005,B526,'Движения'!$C$6:$C$5005,"Корректировка остатка",'Движения'!$A$6:$A$5005,"&gt;="&amp;Q526,'Движения'!$A$6:$A$5005,"&lt;"&amp;(Q526+1)),6))</f>
        <v/>
      </c>
      <c r="M526" s="18" t="str">
        <f>IF(E526&lt;&gt;"ОК","",ROUND(I526-L526,6))</f>
        <v/>
      </c>
      <c r="N526" s="15" t="str">
        <f>IF(E526&lt;&gt;"ОК","",IF(AND(I526=0,L526=0),"Корректировка не нужна",IF(M526=0,"Корректировка внесена",IF(L526=0,"Внесите корректировку на "&amp;DAY(Q526)&amp;"."&amp;MONTH(Q526)&amp;"."&amp;YEAR(Q526)&amp;": "&amp;IF(M526&gt;0,"+","")&amp;M526&amp;" "&amp;G526,"Проверьте корректировки: внесено "&amp;L526&amp;", нужно "&amp;I526&amp;" "&amp;G526))))</f>
        <v/>
      </c>
      <c r="O526" s="22" t="str">
        <f>IF(E526&lt;&gt;"ОК","",IF(SUMPRODUCT(MAX(($B$6:$B$1005=B526)*($Q$6:$Q$1005&lt;Q526)*($E$6:$E$1005="ОК")*$Q$6:$Q$1005))&gt;0,SUMPRODUCT(MAX(($B$6:$B$1005=B526)*($Q$6:$Q$1005&lt;Q526)*($E$6:$E$1005="ОК")*$Q$6:$Q$1005))+1,INT('Номенклатура'!$C$2)))</f>
        <v/>
      </c>
      <c r="P526" s="18" t="str">
        <f>IF(E526&lt;&gt;"ОК","",-(SUMIFS('Движения'!$F$6:$F$5005,'Движения'!$B$6:$B$5005,B526,'Движения'!$C$6:$C$5005,"Расход",'Движения'!$A$6:$A$5005,"&gt;="&amp;O526,'Движения'!$A$6:$A$5005,"&lt;"&amp;(Q526+1))+SUMIFS('Движения'!$F$6:$F$5005,'Движения'!$B$6:$B$5005,B526,'Движения'!$C$6:$C$5005,"Списание",'Движения'!$A$6:$A$5005,"&gt;="&amp;O526,'Движения'!$A$6:$A$5005,"&lt;"&amp;(Q526+1))))</f>
        <v/>
      </c>
      <c r="Q526" s="18" t="str">
        <f>IF(ISNUMBER(A526),INT(A526),0)</f>
        <v/>
      </c>
    </row>
    <row r="527" spans="1:17" x14ac:dyDescent="0.25">
      <c r="A527" s="16"/>
      <c r="B527" s="13"/>
      <c r="C527" s="14"/>
      <c r="D527" s="13"/>
      <c r="E527" s="15" t="str">
        <f>IF(COUNTA(A527:D527)=0,"",IF(NOT(ISNUMBER(A527)),"Укажите дату",IF(B527="","Укажите код",IF(NOT(AND(ISTEXT(B527),LEN(B527)&gt;0,LEN(B527)&lt;=30,ISNUMBER(FIND(LEFT(B527,1),"ABCDEFGHIJKLMNOPQRSTUVWXYZ")),SUMPRODUCT((MID(B527,{1,2,3,4,5,6,7,8,9,10,11,12,13,14,15,16,17,18,19,20,21,22,23,24,25,26,27,28,29,30},1)&lt;&gt;"")*ISERROR(FIND(MID(B527,{1,2,3,4,5,6,7,8,9,10,11,12,13,14,15,16,17,18,19,20,21,22,23,24,25,26,27,28,29,30},1),"ABCDEFGHIJKLMNOPQRSTUVWXYZ0123456789-_")))=0,ISERROR(VALUE(B527)))),"Недопустимый код: только латинские буквы A-Z в верхнем регистре, цифры, - и _; начало с буквы, до 30 символов (например MILK-001)",IF(SUMPRODUCT(--EXACT('Номенклатура'!$A$6:$A$205,B527))=0,"Код не найден",IF(SUMPRODUCT(--EXACT('Номенклатура'!$A$6:$A$205,B527))&gt;1,"Код повторяется в номенклатуре",IF(NOT(ISNUMBER(C527)),"Укажите фактическое количество",IF(C527&lt;0,"Факт не может быть меньше нуля",IF(NOT(ISNUMBER('Номенклатура'!$C$2)),"Укажите дату начала учёта",IF(Q527&lt;INT('Номенклатура'!$C$2),"Дата раньше начала учёта","ОК"))))))))))</f>
        <v/>
      </c>
      <c r="F527" s="15" t="str">
        <f>IF(E527&lt;&gt;"ОК","",INDEX('Номенклатура'!$B$6:$B$205,SUMPRODUCT(EXACT('Номенклатура'!$A$6:$A$205,B527)*(ROW('Номенклатура'!$A$6:$A$205)-5)))&amp;"")</f>
        <v/>
      </c>
      <c r="G527" s="17" t="str">
        <f>IF(E527&lt;&gt;"ОК","",INDEX('Номенклатура'!$D$6:$D$205,SUMPRODUCT(EXACT('Номенклатура'!$A$6:$A$205,B527)*(ROW('Номенклатура'!$A$6:$A$205)-5)))&amp;"")</f>
        <v/>
      </c>
      <c r="H527" s="18" t="str">
        <f>IF(E527&lt;&gt;"ОК","",ROUND(N(INDEX('Номенклатура'!$F$6:$F$205,SUMPRODUCT(EXACT('Номенклатура'!$A$6:$A$205,B527)*(ROW('Номенклатура'!$A$6:$A$205)-5))))+SUMIFS('Движения'!$F$6:$F$5005,'Движения'!$B$6:$B$5005,B527,'Движения'!$A$6:$A$5005,"&lt;"&amp;(Q527+1))-SUMIFS('Движения'!$F$6:$F$5005,'Движения'!$B$6:$B$5005,B527,'Движения'!$C$6:$C$5005,"Корректировка остатка",'Движения'!$A$6:$A$5005,"&gt;="&amp;Q527,'Движения'!$A$6:$A$5005,"&lt;"&amp;(Q527+1)),6))</f>
        <v/>
      </c>
      <c r="I527" s="18" t="str">
        <f>IF(E527&lt;&gt;"ОК","",ROUND(C527-H527,6))</f>
        <v/>
      </c>
      <c r="J527" s="21" t="str">
        <f>IF(E527&lt;&gt;"ОК","",IF(P527&gt;0,ABS(I527)/P527,"нет базы"))</f>
        <v/>
      </c>
      <c r="K527" s="17" t="str">
        <f>IF(E527&lt;&gt;"ОК","",IF(I527&lt;0,"Недостача",IF(I527&gt;0,"Излишек","Совпадает")))</f>
        <v/>
      </c>
      <c r="L527" s="18" t="str">
        <f>IF(E527&lt;&gt;"ОК","",ROUND(SUMIFS('Движения'!$F$6:$F$5005,'Движения'!$B$6:$B$5005,B527,'Движения'!$C$6:$C$5005,"Корректировка остатка",'Движения'!$A$6:$A$5005,"&gt;="&amp;Q527,'Движения'!$A$6:$A$5005,"&lt;"&amp;(Q527+1)),6))</f>
        <v/>
      </c>
      <c r="M527" s="18" t="str">
        <f>IF(E527&lt;&gt;"ОК","",ROUND(I527-L527,6))</f>
        <v/>
      </c>
      <c r="N527" s="15" t="str">
        <f>IF(E527&lt;&gt;"ОК","",IF(AND(I527=0,L527=0),"Корректировка не нужна",IF(M527=0,"Корректировка внесена",IF(L527=0,"Внесите корректировку на "&amp;DAY(Q527)&amp;"."&amp;MONTH(Q527)&amp;"."&amp;YEAR(Q527)&amp;": "&amp;IF(M527&gt;0,"+","")&amp;M527&amp;" "&amp;G527,"Проверьте корректировки: внесено "&amp;L527&amp;", нужно "&amp;I527&amp;" "&amp;G527))))</f>
        <v/>
      </c>
      <c r="O527" s="22" t="str">
        <f>IF(E527&lt;&gt;"ОК","",IF(SUMPRODUCT(MAX(($B$6:$B$1005=B527)*($Q$6:$Q$1005&lt;Q527)*($E$6:$E$1005="ОК")*$Q$6:$Q$1005))&gt;0,SUMPRODUCT(MAX(($B$6:$B$1005=B527)*($Q$6:$Q$1005&lt;Q527)*($E$6:$E$1005="ОК")*$Q$6:$Q$1005))+1,INT('Номенклатура'!$C$2)))</f>
        <v/>
      </c>
      <c r="P527" s="18" t="str">
        <f>IF(E527&lt;&gt;"ОК","",-(SUMIFS('Движения'!$F$6:$F$5005,'Движения'!$B$6:$B$5005,B527,'Движения'!$C$6:$C$5005,"Расход",'Движения'!$A$6:$A$5005,"&gt;="&amp;O527,'Движения'!$A$6:$A$5005,"&lt;"&amp;(Q527+1))+SUMIFS('Движения'!$F$6:$F$5005,'Движения'!$B$6:$B$5005,B527,'Движения'!$C$6:$C$5005,"Списание",'Движения'!$A$6:$A$5005,"&gt;="&amp;O527,'Движения'!$A$6:$A$5005,"&lt;"&amp;(Q527+1))))</f>
        <v/>
      </c>
      <c r="Q527" s="18" t="str">
        <f>IF(ISNUMBER(A527),INT(A527),0)</f>
        <v/>
      </c>
    </row>
    <row r="528" spans="1:17" x14ac:dyDescent="0.25">
      <c r="A528" s="16"/>
      <c r="B528" s="13"/>
      <c r="C528" s="14"/>
      <c r="D528" s="13"/>
      <c r="E528" s="15" t="str">
        <f>IF(COUNTA(A528:D528)=0,"",IF(NOT(ISNUMBER(A528)),"Укажите дату",IF(B528="","Укажите код",IF(NOT(AND(ISTEXT(B528),LEN(B528)&gt;0,LEN(B528)&lt;=30,ISNUMBER(FIND(LEFT(B528,1),"ABCDEFGHIJKLMNOPQRSTUVWXYZ")),SUMPRODUCT((MID(B528,{1,2,3,4,5,6,7,8,9,10,11,12,13,14,15,16,17,18,19,20,21,22,23,24,25,26,27,28,29,30},1)&lt;&gt;"")*ISERROR(FIND(MID(B528,{1,2,3,4,5,6,7,8,9,10,11,12,13,14,15,16,17,18,19,20,21,22,23,24,25,26,27,28,29,30},1),"ABCDEFGHIJKLMNOPQRSTUVWXYZ0123456789-_")))=0,ISERROR(VALUE(B528)))),"Недопустимый код: только латинские буквы A-Z в верхнем регистре, цифры, - и _; начало с буквы, до 30 символов (например MILK-001)",IF(SUMPRODUCT(--EXACT('Номенклатура'!$A$6:$A$205,B528))=0,"Код не найден",IF(SUMPRODUCT(--EXACT('Номенклатура'!$A$6:$A$205,B528))&gt;1,"Код повторяется в номенклатуре",IF(NOT(ISNUMBER(C528)),"Укажите фактическое количество",IF(C528&lt;0,"Факт не может быть меньше нуля",IF(NOT(ISNUMBER('Номенклатура'!$C$2)),"Укажите дату начала учёта",IF(Q528&lt;INT('Номенклатура'!$C$2),"Дата раньше начала учёта","ОК"))))))))))</f>
        <v/>
      </c>
      <c r="F528" s="15" t="str">
        <f>IF(E528&lt;&gt;"ОК","",INDEX('Номенклатура'!$B$6:$B$205,SUMPRODUCT(EXACT('Номенклатура'!$A$6:$A$205,B528)*(ROW('Номенклатура'!$A$6:$A$205)-5)))&amp;"")</f>
        <v/>
      </c>
      <c r="G528" s="17" t="str">
        <f>IF(E528&lt;&gt;"ОК","",INDEX('Номенклатура'!$D$6:$D$205,SUMPRODUCT(EXACT('Номенклатура'!$A$6:$A$205,B528)*(ROW('Номенклатура'!$A$6:$A$205)-5)))&amp;"")</f>
        <v/>
      </c>
      <c r="H528" s="18" t="str">
        <f>IF(E528&lt;&gt;"ОК","",ROUND(N(INDEX('Номенклатура'!$F$6:$F$205,SUMPRODUCT(EXACT('Номенклатура'!$A$6:$A$205,B528)*(ROW('Номенклатура'!$A$6:$A$205)-5))))+SUMIFS('Движения'!$F$6:$F$5005,'Движения'!$B$6:$B$5005,B528,'Движения'!$A$6:$A$5005,"&lt;"&amp;(Q528+1))-SUMIFS('Движения'!$F$6:$F$5005,'Движения'!$B$6:$B$5005,B528,'Движения'!$C$6:$C$5005,"Корректировка остатка",'Движения'!$A$6:$A$5005,"&gt;="&amp;Q528,'Движения'!$A$6:$A$5005,"&lt;"&amp;(Q528+1)),6))</f>
        <v/>
      </c>
      <c r="I528" s="18" t="str">
        <f>IF(E528&lt;&gt;"ОК","",ROUND(C528-H528,6))</f>
        <v/>
      </c>
      <c r="J528" s="21" t="str">
        <f>IF(E528&lt;&gt;"ОК","",IF(P528&gt;0,ABS(I528)/P528,"нет базы"))</f>
        <v/>
      </c>
      <c r="K528" s="17" t="str">
        <f>IF(E528&lt;&gt;"ОК","",IF(I528&lt;0,"Недостача",IF(I528&gt;0,"Излишек","Совпадает")))</f>
        <v/>
      </c>
      <c r="L528" s="18" t="str">
        <f>IF(E528&lt;&gt;"ОК","",ROUND(SUMIFS('Движения'!$F$6:$F$5005,'Движения'!$B$6:$B$5005,B528,'Движения'!$C$6:$C$5005,"Корректировка остатка",'Движения'!$A$6:$A$5005,"&gt;="&amp;Q528,'Движения'!$A$6:$A$5005,"&lt;"&amp;(Q528+1)),6))</f>
        <v/>
      </c>
      <c r="M528" s="18" t="str">
        <f>IF(E528&lt;&gt;"ОК","",ROUND(I528-L528,6))</f>
        <v/>
      </c>
      <c r="N528" s="15" t="str">
        <f>IF(E528&lt;&gt;"ОК","",IF(AND(I528=0,L528=0),"Корректировка не нужна",IF(M528=0,"Корректировка внесена",IF(L528=0,"Внесите корректировку на "&amp;DAY(Q528)&amp;"."&amp;MONTH(Q528)&amp;"."&amp;YEAR(Q528)&amp;": "&amp;IF(M528&gt;0,"+","")&amp;M528&amp;" "&amp;G528,"Проверьте корректировки: внесено "&amp;L528&amp;", нужно "&amp;I528&amp;" "&amp;G528))))</f>
        <v/>
      </c>
      <c r="O528" s="22" t="str">
        <f>IF(E528&lt;&gt;"ОК","",IF(SUMPRODUCT(MAX(($B$6:$B$1005=B528)*($Q$6:$Q$1005&lt;Q528)*($E$6:$E$1005="ОК")*$Q$6:$Q$1005))&gt;0,SUMPRODUCT(MAX(($B$6:$B$1005=B528)*($Q$6:$Q$1005&lt;Q528)*($E$6:$E$1005="ОК")*$Q$6:$Q$1005))+1,INT('Номенклатура'!$C$2)))</f>
        <v/>
      </c>
      <c r="P528" s="18" t="str">
        <f>IF(E528&lt;&gt;"ОК","",-(SUMIFS('Движения'!$F$6:$F$5005,'Движения'!$B$6:$B$5005,B528,'Движения'!$C$6:$C$5005,"Расход",'Движения'!$A$6:$A$5005,"&gt;="&amp;O528,'Движения'!$A$6:$A$5005,"&lt;"&amp;(Q528+1))+SUMIFS('Движения'!$F$6:$F$5005,'Движения'!$B$6:$B$5005,B528,'Движения'!$C$6:$C$5005,"Списание",'Движения'!$A$6:$A$5005,"&gt;="&amp;O528,'Движения'!$A$6:$A$5005,"&lt;"&amp;(Q528+1))))</f>
        <v/>
      </c>
      <c r="Q528" s="18" t="str">
        <f>IF(ISNUMBER(A528),INT(A528),0)</f>
        <v/>
      </c>
    </row>
    <row r="529" spans="1:17" x14ac:dyDescent="0.25">
      <c r="A529" s="16"/>
      <c r="B529" s="13"/>
      <c r="C529" s="14"/>
      <c r="D529" s="13"/>
      <c r="E529" s="15" t="str">
        <f>IF(COUNTA(A529:D529)=0,"",IF(NOT(ISNUMBER(A529)),"Укажите дату",IF(B529="","Укажите код",IF(NOT(AND(ISTEXT(B529),LEN(B529)&gt;0,LEN(B529)&lt;=30,ISNUMBER(FIND(LEFT(B529,1),"ABCDEFGHIJKLMNOPQRSTUVWXYZ")),SUMPRODUCT((MID(B529,{1,2,3,4,5,6,7,8,9,10,11,12,13,14,15,16,17,18,19,20,21,22,23,24,25,26,27,28,29,30},1)&lt;&gt;"")*ISERROR(FIND(MID(B529,{1,2,3,4,5,6,7,8,9,10,11,12,13,14,15,16,17,18,19,20,21,22,23,24,25,26,27,28,29,30},1),"ABCDEFGHIJKLMNOPQRSTUVWXYZ0123456789-_")))=0,ISERROR(VALUE(B529)))),"Недопустимый код: только латинские буквы A-Z в верхнем регистре, цифры, - и _; начало с буквы, до 30 символов (например MILK-001)",IF(SUMPRODUCT(--EXACT('Номенклатура'!$A$6:$A$205,B529))=0,"Код не найден",IF(SUMPRODUCT(--EXACT('Номенклатура'!$A$6:$A$205,B529))&gt;1,"Код повторяется в номенклатуре",IF(NOT(ISNUMBER(C529)),"Укажите фактическое количество",IF(C529&lt;0,"Факт не может быть меньше нуля",IF(NOT(ISNUMBER('Номенклатура'!$C$2)),"Укажите дату начала учёта",IF(Q529&lt;INT('Номенклатура'!$C$2),"Дата раньше начала учёта","ОК"))))))))))</f>
        <v/>
      </c>
      <c r="F529" s="15" t="str">
        <f>IF(E529&lt;&gt;"ОК","",INDEX('Номенклатура'!$B$6:$B$205,SUMPRODUCT(EXACT('Номенклатура'!$A$6:$A$205,B529)*(ROW('Номенклатура'!$A$6:$A$205)-5)))&amp;"")</f>
        <v/>
      </c>
      <c r="G529" s="17" t="str">
        <f>IF(E529&lt;&gt;"ОК","",INDEX('Номенклатура'!$D$6:$D$205,SUMPRODUCT(EXACT('Номенклатура'!$A$6:$A$205,B529)*(ROW('Номенклатура'!$A$6:$A$205)-5)))&amp;"")</f>
        <v/>
      </c>
      <c r="H529" s="18" t="str">
        <f>IF(E529&lt;&gt;"ОК","",ROUND(N(INDEX('Номенклатура'!$F$6:$F$205,SUMPRODUCT(EXACT('Номенклатура'!$A$6:$A$205,B529)*(ROW('Номенклатура'!$A$6:$A$205)-5))))+SUMIFS('Движения'!$F$6:$F$5005,'Движения'!$B$6:$B$5005,B529,'Движения'!$A$6:$A$5005,"&lt;"&amp;(Q529+1))-SUMIFS('Движения'!$F$6:$F$5005,'Движения'!$B$6:$B$5005,B529,'Движения'!$C$6:$C$5005,"Корректировка остатка",'Движения'!$A$6:$A$5005,"&gt;="&amp;Q529,'Движения'!$A$6:$A$5005,"&lt;"&amp;(Q529+1)),6))</f>
        <v/>
      </c>
      <c r="I529" s="18" t="str">
        <f>IF(E529&lt;&gt;"ОК","",ROUND(C529-H529,6))</f>
        <v/>
      </c>
      <c r="J529" s="21" t="str">
        <f>IF(E529&lt;&gt;"ОК","",IF(P529&gt;0,ABS(I529)/P529,"нет базы"))</f>
        <v/>
      </c>
      <c r="K529" s="17" t="str">
        <f>IF(E529&lt;&gt;"ОК","",IF(I529&lt;0,"Недостача",IF(I529&gt;0,"Излишек","Совпадает")))</f>
        <v/>
      </c>
      <c r="L529" s="18" t="str">
        <f>IF(E529&lt;&gt;"ОК","",ROUND(SUMIFS('Движения'!$F$6:$F$5005,'Движения'!$B$6:$B$5005,B529,'Движения'!$C$6:$C$5005,"Корректировка остатка",'Движения'!$A$6:$A$5005,"&gt;="&amp;Q529,'Движения'!$A$6:$A$5005,"&lt;"&amp;(Q529+1)),6))</f>
        <v/>
      </c>
      <c r="M529" s="18" t="str">
        <f>IF(E529&lt;&gt;"ОК","",ROUND(I529-L529,6))</f>
        <v/>
      </c>
      <c r="N529" s="15" t="str">
        <f>IF(E529&lt;&gt;"ОК","",IF(AND(I529=0,L529=0),"Корректировка не нужна",IF(M529=0,"Корректировка внесена",IF(L529=0,"Внесите корректировку на "&amp;DAY(Q529)&amp;"."&amp;MONTH(Q529)&amp;"."&amp;YEAR(Q529)&amp;": "&amp;IF(M529&gt;0,"+","")&amp;M529&amp;" "&amp;G529,"Проверьте корректировки: внесено "&amp;L529&amp;", нужно "&amp;I529&amp;" "&amp;G529))))</f>
        <v/>
      </c>
      <c r="O529" s="22" t="str">
        <f>IF(E529&lt;&gt;"ОК","",IF(SUMPRODUCT(MAX(($B$6:$B$1005=B529)*($Q$6:$Q$1005&lt;Q529)*($E$6:$E$1005="ОК")*$Q$6:$Q$1005))&gt;0,SUMPRODUCT(MAX(($B$6:$B$1005=B529)*($Q$6:$Q$1005&lt;Q529)*($E$6:$E$1005="ОК")*$Q$6:$Q$1005))+1,INT('Номенклатура'!$C$2)))</f>
        <v/>
      </c>
      <c r="P529" s="18" t="str">
        <f>IF(E529&lt;&gt;"ОК","",-(SUMIFS('Движения'!$F$6:$F$5005,'Движения'!$B$6:$B$5005,B529,'Движения'!$C$6:$C$5005,"Расход",'Движения'!$A$6:$A$5005,"&gt;="&amp;O529,'Движения'!$A$6:$A$5005,"&lt;"&amp;(Q529+1))+SUMIFS('Движения'!$F$6:$F$5005,'Движения'!$B$6:$B$5005,B529,'Движения'!$C$6:$C$5005,"Списание",'Движения'!$A$6:$A$5005,"&gt;="&amp;O529,'Движения'!$A$6:$A$5005,"&lt;"&amp;(Q529+1))))</f>
        <v/>
      </c>
      <c r="Q529" s="18" t="str">
        <f>IF(ISNUMBER(A529),INT(A529),0)</f>
        <v/>
      </c>
    </row>
    <row r="530" spans="1:17" x14ac:dyDescent="0.25">
      <c r="A530" s="16"/>
      <c r="B530" s="13"/>
      <c r="C530" s="14"/>
      <c r="D530" s="13"/>
      <c r="E530" s="15" t="str">
        <f>IF(COUNTA(A530:D530)=0,"",IF(NOT(ISNUMBER(A530)),"Укажите дату",IF(B530="","Укажите код",IF(NOT(AND(ISTEXT(B530),LEN(B530)&gt;0,LEN(B530)&lt;=30,ISNUMBER(FIND(LEFT(B530,1),"ABCDEFGHIJKLMNOPQRSTUVWXYZ")),SUMPRODUCT((MID(B530,{1,2,3,4,5,6,7,8,9,10,11,12,13,14,15,16,17,18,19,20,21,22,23,24,25,26,27,28,29,30},1)&lt;&gt;"")*ISERROR(FIND(MID(B530,{1,2,3,4,5,6,7,8,9,10,11,12,13,14,15,16,17,18,19,20,21,22,23,24,25,26,27,28,29,30},1),"ABCDEFGHIJKLMNOPQRSTUVWXYZ0123456789-_")))=0,ISERROR(VALUE(B530)))),"Недопустимый код: только латинские буквы A-Z в верхнем регистре, цифры, - и _; начало с буквы, до 30 символов (например MILK-001)",IF(SUMPRODUCT(--EXACT('Номенклатура'!$A$6:$A$205,B530))=0,"Код не найден",IF(SUMPRODUCT(--EXACT('Номенклатура'!$A$6:$A$205,B530))&gt;1,"Код повторяется в номенклатуре",IF(NOT(ISNUMBER(C530)),"Укажите фактическое количество",IF(C530&lt;0,"Факт не может быть меньше нуля",IF(NOT(ISNUMBER('Номенклатура'!$C$2)),"Укажите дату начала учёта",IF(Q530&lt;INT('Номенклатура'!$C$2),"Дата раньше начала учёта","ОК"))))))))))</f>
        <v/>
      </c>
      <c r="F530" s="15" t="str">
        <f>IF(E530&lt;&gt;"ОК","",INDEX('Номенклатура'!$B$6:$B$205,SUMPRODUCT(EXACT('Номенклатура'!$A$6:$A$205,B530)*(ROW('Номенклатура'!$A$6:$A$205)-5)))&amp;"")</f>
        <v/>
      </c>
      <c r="G530" s="17" t="str">
        <f>IF(E530&lt;&gt;"ОК","",INDEX('Номенклатура'!$D$6:$D$205,SUMPRODUCT(EXACT('Номенклатура'!$A$6:$A$205,B530)*(ROW('Номенклатура'!$A$6:$A$205)-5)))&amp;"")</f>
        <v/>
      </c>
      <c r="H530" s="18" t="str">
        <f>IF(E530&lt;&gt;"ОК","",ROUND(N(INDEX('Номенклатура'!$F$6:$F$205,SUMPRODUCT(EXACT('Номенклатура'!$A$6:$A$205,B530)*(ROW('Номенклатура'!$A$6:$A$205)-5))))+SUMIFS('Движения'!$F$6:$F$5005,'Движения'!$B$6:$B$5005,B530,'Движения'!$A$6:$A$5005,"&lt;"&amp;(Q530+1))-SUMIFS('Движения'!$F$6:$F$5005,'Движения'!$B$6:$B$5005,B530,'Движения'!$C$6:$C$5005,"Корректировка остатка",'Движения'!$A$6:$A$5005,"&gt;="&amp;Q530,'Движения'!$A$6:$A$5005,"&lt;"&amp;(Q530+1)),6))</f>
        <v/>
      </c>
      <c r="I530" s="18" t="str">
        <f>IF(E530&lt;&gt;"ОК","",ROUND(C530-H530,6))</f>
        <v/>
      </c>
      <c r="J530" s="21" t="str">
        <f>IF(E530&lt;&gt;"ОК","",IF(P530&gt;0,ABS(I530)/P530,"нет базы"))</f>
        <v/>
      </c>
      <c r="K530" s="17" t="str">
        <f>IF(E530&lt;&gt;"ОК","",IF(I530&lt;0,"Недостача",IF(I530&gt;0,"Излишек","Совпадает")))</f>
        <v/>
      </c>
      <c r="L530" s="18" t="str">
        <f>IF(E530&lt;&gt;"ОК","",ROUND(SUMIFS('Движения'!$F$6:$F$5005,'Движения'!$B$6:$B$5005,B530,'Движения'!$C$6:$C$5005,"Корректировка остатка",'Движения'!$A$6:$A$5005,"&gt;="&amp;Q530,'Движения'!$A$6:$A$5005,"&lt;"&amp;(Q530+1)),6))</f>
        <v/>
      </c>
      <c r="M530" s="18" t="str">
        <f>IF(E530&lt;&gt;"ОК","",ROUND(I530-L530,6))</f>
        <v/>
      </c>
      <c r="N530" s="15" t="str">
        <f>IF(E530&lt;&gt;"ОК","",IF(AND(I530=0,L530=0),"Корректировка не нужна",IF(M530=0,"Корректировка внесена",IF(L530=0,"Внесите корректировку на "&amp;DAY(Q530)&amp;"."&amp;MONTH(Q530)&amp;"."&amp;YEAR(Q530)&amp;": "&amp;IF(M530&gt;0,"+","")&amp;M530&amp;" "&amp;G530,"Проверьте корректировки: внесено "&amp;L530&amp;", нужно "&amp;I530&amp;" "&amp;G530))))</f>
        <v/>
      </c>
      <c r="O530" s="22" t="str">
        <f>IF(E530&lt;&gt;"ОК","",IF(SUMPRODUCT(MAX(($B$6:$B$1005=B530)*($Q$6:$Q$1005&lt;Q530)*($E$6:$E$1005="ОК")*$Q$6:$Q$1005))&gt;0,SUMPRODUCT(MAX(($B$6:$B$1005=B530)*($Q$6:$Q$1005&lt;Q530)*($E$6:$E$1005="ОК")*$Q$6:$Q$1005))+1,INT('Номенклатура'!$C$2)))</f>
        <v/>
      </c>
      <c r="P530" s="18" t="str">
        <f>IF(E530&lt;&gt;"ОК","",-(SUMIFS('Движения'!$F$6:$F$5005,'Движения'!$B$6:$B$5005,B530,'Движения'!$C$6:$C$5005,"Расход",'Движения'!$A$6:$A$5005,"&gt;="&amp;O530,'Движения'!$A$6:$A$5005,"&lt;"&amp;(Q530+1))+SUMIFS('Движения'!$F$6:$F$5005,'Движения'!$B$6:$B$5005,B530,'Движения'!$C$6:$C$5005,"Списание",'Движения'!$A$6:$A$5005,"&gt;="&amp;O530,'Движения'!$A$6:$A$5005,"&lt;"&amp;(Q530+1))))</f>
        <v/>
      </c>
      <c r="Q530" s="18" t="str">
        <f>IF(ISNUMBER(A530),INT(A530),0)</f>
        <v/>
      </c>
    </row>
    <row r="531" spans="1:17" x14ac:dyDescent="0.25">
      <c r="A531" s="16"/>
      <c r="B531" s="13"/>
      <c r="C531" s="14"/>
      <c r="D531" s="13"/>
      <c r="E531" s="15" t="str">
        <f>IF(COUNTA(A531:D531)=0,"",IF(NOT(ISNUMBER(A531)),"Укажите дату",IF(B531="","Укажите код",IF(NOT(AND(ISTEXT(B531),LEN(B531)&gt;0,LEN(B531)&lt;=30,ISNUMBER(FIND(LEFT(B531,1),"ABCDEFGHIJKLMNOPQRSTUVWXYZ")),SUMPRODUCT((MID(B531,{1,2,3,4,5,6,7,8,9,10,11,12,13,14,15,16,17,18,19,20,21,22,23,24,25,26,27,28,29,30},1)&lt;&gt;"")*ISERROR(FIND(MID(B531,{1,2,3,4,5,6,7,8,9,10,11,12,13,14,15,16,17,18,19,20,21,22,23,24,25,26,27,28,29,30},1),"ABCDEFGHIJKLMNOPQRSTUVWXYZ0123456789-_")))=0,ISERROR(VALUE(B531)))),"Недопустимый код: только латинские буквы A-Z в верхнем регистре, цифры, - и _; начало с буквы, до 30 символов (например MILK-001)",IF(SUMPRODUCT(--EXACT('Номенклатура'!$A$6:$A$205,B531))=0,"Код не найден",IF(SUMPRODUCT(--EXACT('Номенклатура'!$A$6:$A$205,B531))&gt;1,"Код повторяется в номенклатуре",IF(NOT(ISNUMBER(C531)),"Укажите фактическое количество",IF(C531&lt;0,"Факт не может быть меньше нуля",IF(NOT(ISNUMBER('Номенклатура'!$C$2)),"Укажите дату начала учёта",IF(Q531&lt;INT('Номенклатура'!$C$2),"Дата раньше начала учёта","ОК"))))))))))</f>
        <v/>
      </c>
      <c r="F531" s="15" t="str">
        <f>IF(E531&lt;&gt;"ОК","",INDEX('Номенклатура'!$B$6:$B$205,SUMPRODUCT(EXACT('Номенклатура'!$A$6:$A$205,B531)*(ROW('Номенклатура'!$A$6:$A$205)-5)))&amp;"")</f>
        <v/>
      </c>
      <c r="G531" s="17" t="str">
        <f>IF(E531&lt;&gt;"ОК","",INDEX('Номенклатура'!$D$6:$D$205,SUMPRODUCT(EXACT('Номенклатура'!$A$6:$A$205,B531)*(ROW('Номенклатура'!$A$6:$A$205)-5)))&amp;"")</f>
        <v/>
      </c>
      <c r="H531" s="18" t="str">
        <f>IF(E531&lt;&gt;"ОК","",ROUND(N(INDEX('Номенклатура'!$F$6:$F$205,SUMPRODUCT(EXACT('Номенклатура'!$A$6:$A$205,B531)*(ROW('Номенклатура'!$A$6:$A$205)-5))))+SUMIFS('Движения'!$F$6:$F$5005,'Движения'!$B$6:$B$5005,B531,'Движения'!$A$6:$A$5005,"&lt;"&amp;(Q531+1))-SUMIFS('Движения'!$F$6:$F$5005,'Движения'!$B$6:$B$5005,B531,'Движения'!$C$6:$C$5005,"Корректировка остатка",'Движения'!$A$6:$A$5005,"&gt;="&amp;Q531,'Движения'!$A$6:$A$5005,"&lt;"&amp;(Q531+1)),6))</f>
        <v/>
      </c>
      <c r="I531" s="18" t="str">
        <f>IF(E531&lt;&gt;"ОК","",ROUND(C531-H531,6))</f>
        <v/>
      </c>
      <c r="J531" s="21" t="str">
        <f>IF(E531&lt;&gt;"ОК","",IF(P531&gt;0,ABS(I531)/P531,"нет базы"))</f>
        <v/>
      </c>
      <c r="K531" s="17" t="str">
        <f>IF(E531&lt;&gt;"ОК","",IF(I531&lt;0,"Недостача",IF(I531&gt;0,"Излишек","Совпадает")))</f>
        <v/>
      </c>
      <c r="L531" s="18" t="str">
        <f>IF(E531&lt;&gt;"ОК","",ROUND(SUMIFS('Движения'!$F$6:$F$5005,'Движения'!$B$6:$B$5005,B531,'Движения'!$C$6:$C$5005,"Корректировка остатка",'Движения'!$A$6:$A$5005,"&gt;="&amp;Q531,'Движения'!$A$6:$A$5005,"&lt;"&amp;(Q531+1)),6))</f>
        <v/>
      </c>
      <c r="M531" s="18" t="str">
        <f>IF(E531&lt;&gt;"ОК","",ROUND(I531-L531,6))</f>
        <v/>
      </c>
      <c r="N531" s="15" t="str">
        <f>IF(E531&lt;&gt;"ОК","",IF(AND(I531=0,L531=0),"Корректировка не нужна",IF(M531=0,"Корректировка внесена",IF(L531=0,"Внесите корректировку на "&amp;DAY(Q531)&amp;"."&amp;MONTH(Q531)&amp;"."&amp;YEAR(Q531)&amp;": "&amp;IF(M531&gt;0,"+","")&amp;M531&amp;" "&amp;G531,"Проверьте корректировки: внесено "&amp;L531&amp;", нужно "&amp;I531&amp;" "&amp;G531))))</f>
        <v/>
      </c>
      <c r="O531" s="22" t="str">
        <f>IF(E531&lt;&gt;"ОК","",IF(SUMPRODUCT(MAX(($B$6:$B$1005=B531)*($Q$6:$Q$1005&lt;Q531)*($E$6:$E$1005="ОК")*$Q$6:$Q$1005))&gt;0,SUMPRODUCT(MAX(($B$6:$B$1005=B531)*($Q$6:$Q$1005&lt;Q531)*($E$6:$E$1005="ОК")*$Q$6:$Q$1005))+1,INT('Номенклатура'!$C$2)))</f>
        <v/>
      </c>
      <c r="P531" s="18" t="str">
        <f>IF(E531&lt;&gt;"ОК","",-(SUMIFS('Движения'!$F$6:$F$5005,'Движения'!$B$6:$B$5005,B531,'Движения'!$C$6:$C$5005,"Расход",'Движения'!$A$6:$A$5005,"&gt;="&amp;O531,'Движения'!$A$6:$A$5005,"&lt;"&amp;(Q531+1))+SUMIFS('Движения'!$F$6:$F$5005,'Движения'!$B$6:$B$5005,B531,'Движения'!$C$6:$C$5005,"Списание",'Движения'!$A$6:$A$5005,"&gt;="&amp;O531,'Движения'!$A$6:$A$5005,"&lt;"&amp;(Q531+1))))</f>
        <v/>
      </c>
      <c r="Q531" s="18" t="str">
        <f>IF(ISNUMBER(A531),INT(A531),0)</f>
        <v/>
      </c>
    </row>
    <row r="532" spans="1:17" x14ac:dyDescent="0.25">
      <c r="A532" s="16"/>
      <c r="B532" s="13"/>
      <c r="C532" s="14"/>
      <c r="D532" s="13"/>
      <c r="E532" s="15" t="str">
        <f>IF(COUNTA(A532:D532)=0,"",IF(NOT(ISNUMBER(A532)),"Укажите дату",IF(B532="","Укажите код",IF(NOT(AND(ISTEXT(B532),LEN(B532)&gt;0,LEN(B532)&lt;=30,ISNUMBER(FIND(LEFT(B532,1),"ABCDEFGHIJKLMNOPQRSTUVWXYZ")),SUMPRODUCT((MID(B532,{1,2,3,4,5,6,7,8,9,10,11,12,13,14,15,16,17,18,19,20,21,22,23,24,25,26,27,28,29,30},1)&lt;&gt;"")*ISERROR(FIND(MID(B532,{1,2,3,4,5,6,7,8,9,10,11,12,13,14,15,16,17,18,19,20,21,22,23,24,25,26,27,28,29,30},1),"ABCDEFGHIJKLMNOPQRSTUVWXYZ0123456789-_")))=0,ISERROR(VALUE(B532)))),"Недопустимый код: только латинские буквы A-Z в верхнем регистре, цифры, - и _; начало с буквы, до 30 символов (например MILK-001)",IF(SUMPRODUCT(--EXACT('Номенклатура'!$A$6:$A$205,B532))=0,"Код не найден",IF(SUMPRODUCT(--EXACT('Номенклатура'!$A$6:$A$205,B532))&gt;1,"Код повторяется в номенклатуре",IF(NOT(ISNUMBER(C532)),"Укажите фактическое количество",IF(C532&lt;0,"Факт не может быть меньше нуля",IF(NOT(ISNUMBER('Номенклатура'!$C$2)),"Укажите дату начала учёта",IF(Q532&lt;INT('Номенклатура'!$C$2),"Дата раньше начала учёта","ОК"))))))))))</f>
        <v/>
      </c>
      <c r="F532" s="15" t="str">
        <f>IF(E532&lt;&gt;"ОК","",INDEX('Номенклатура'!$B$6:$B$205,SUMPRODUCT(EXACT('Номенклатура'!$A$6:$A$205,B532)*(ROW('Номенклатура'!$A$6:$A$205)-5)))&amp;"")</f>
        <v/>
      </c>
      <c r="G532" s="17" t="str">
        <f>IF(E532&lt;&gt;"ОК","",INDEX('Номенклатура'!$D$6:$D$205,SUMPRODUCT(EXACT('Номенклатура'!$A$6:$A$205,B532)*(ROW('Номенклатура'!$A$6:$A$205)-5)))&amp;"")</f>
        <v/>
      </c>
      <c r="H532" s="18" t="str">
        <f>IF(E532&lt;&gt;"ОК","",ROUND(N(INDEX('Номенклатура'!$F$6:$F$205,SUMPRODUCT(EXACT('Номенклатура'!$A$6:$A$205,B532)*(ROW('Номенклатура'!$A$6:$A$205)-5))))+SUMIFS('Движения'!$F$6:$F$5005,'Движения'!$B$6:$B$5005,B532,'Движения'!$A$6:$A$5005,"&lt;"&amp;(Q532+1))-SUMIFS('Движения'!$F$6:$F$5005,'Движения'!$B$6:$B$5005,B532,'Движения'!$C$6:$C$5005,"Корректировка остатка",'Движения'!$A$6:$A$5005,"&gt;="&amp;Q532,'Движения'!$A$6:$A$5005,"&lt;"&amp;(Q532+1)),6))</f>
        <v/>
      </c>
      <c r="I532" s="18" t="str">
        <f>IF(E532&lt;&gt;"ОК","",ROUND(C532-H532,6))</f>
        <v/>
      </c>
      <c r="J532" s="21" t="str">
        <f>IF(E532&lt;&gt;"ОК","",IF(P532&gt;0,ABS(I532)/P532,"нет базы"))</f>
        <v/>
      </c>
      <c r="K532" s="17" t="str">
        <f>IF(E532&lt;&gt;"ОК","",IF(I532&lt;0,"Недостача",IF(I532&gt;0,"Излишек","Совпадает")))</f>
        <v/>
      </c>
      <c r="L532" s="18" t="str">
        <f>IF(E532&lt;&gt;"ОК","",ROUND(SUMIFS('Движения'!$F$6:$F$5005,'Движения'!$B$6:$B$5005,B532,'Движения'!$C$6:$C$5005,"Корректировка остатка",'Движения'!$A$6:$A$5005,"&gt;="&amp;Q532,'Движения'!$A$6:$A$5005,"&lt;"&amp;(Q532+1)),6))</f>
        <v/>
      </c>
      <c r="M532" s="18" t="str">
        <f>IF(E532&lt;&gt;"ОК","",ROUND(I532-L532,6))</f>
        <v/>
      </c>
      <c r="N532" s="15" t="str">
        <f>IF(E532&lt;&gt;"ОК","",IF(AND(I532=0,L532=0),"Корректировка не нужна",IF(M532=0,"Корректировка внесена",IF(L532=0,"Внесите корректировку на "&amp;DAY(Q532)&amp;"."&amp;MONTH(Q532)&amp;"."&amp;YEAR(Q532)&amp;": "&amp;IF(M532&gt;0,"+","")&amp;M532&amp;" "&amp;G532,"Проверьте корректировки: внесено "&amp;L532&amp;", нужно "&amp;I532&amp;" "&amp;G532))))</f>
        <v/>
      </c>
      <c r="O532" s="22" t="str">
        <f>IF(E532&lt;&gt;"ОК","",IF(SUMPRODUCT(MAX(($B$6:$B$1005=B532)*($Q$6:$Q$1005&lt;Q532)*($E$6:$E$1005="ОК")*$Q$6:$Q$1005))&gt;0,SUMPRODUCT(MAX(($B$6:$B$1005=B532)*($Q$6:$Q$1005&lt;Q532)*($E$6:$E$1005="ОК")*$Q$6:$Q$1005))+1,INT('Номенклатура'!$C$2)))</f>
        <v/>
      </c>
      <c r="P532" s="18" t="str">
        <f>IF(E532&lt;&gt;"ОК","",-(SUMIFS('Движения'!$F$6:$F$5005,'Движения'!$B$6:$B$5005,B532,'Движения'!$C$6:$C$5005,"Расход",'Движения'!$A$6:$A$5005,"&gt;="&amp;O532,'Движения'!$A$6:$A$5005,"&lt;"&amp;(Q532+1))+SUMIFS('Движения'!$F$6:$F$5005,'Движения'!$B$6:$B$5005,B532,'Движения'!$C$6:$C$5005,"Списание",'Движения'!$A$6:$A$5005,"&gt;="&amp;O532,'Движения'!$A$6:$A$5005,"&lt;"&amp;(Q532+1))))</f>
        <v/>
      </c>
      <c r="Q532" s="18" t="str">
        <f>IF(ISNUMBER(A532),INT(A532),0)</f>
        <v/>
      </c>
    </row>
    <row r="533" spans="1:17" x14ac:dyDescent="0.25">
      <c r="A533" s="16"/>
      <c r="B533" s="13"/>
      <c r="C533" s="14"/>
      <c r="D533" s="13"/>
      <c r="E533" s="15" t="str">
        <f>IF(COUNTA(A533:D533)=0,"",IF(NOT(ISNUMBER(A533)),"Укажите дату",IF(B533="","Укажите код",IF(NOT(AND(ISTEXT(B533),LEN(B533)&gt;0,LEN(B533)&lt;=30,ISNUMBER(FIND(LEFT(B533,1),"ABCDEFGHIJKLMNOPQRSTUVWXYZ")),SUMPRODUCT((MID(B533,{1,2,3,4,5,6,7,8,9,10,11,12,13,14,15,16,17,18,19,20,21,22,23,24,25,26,27,28,29,30},1)&lt;&gt;"")*ISERROR(FIND(MID(B533,{1,2,3,4,5,6,7,8,9,10,11,12,13,14,15,16,17,18,19,20,21,22,23,24,25,26,27,28,29,30},1),"ABCDEFGHIJKLMNOPQRSTUVWXYZ0123456789-_")))=0,ISERROR(VALUE(B533)))),"Недопустимый код: только латинские буквы A-Z в верхнем регистре, цифры, - и _; начало с буквы, до 30 символов (например MILK-001)",IF(SUMPRODUCT(--EXACT('Номенклатура'!$A$6:$A$205,B533))=0,"Код не найден",IF(SUMPRODUCT(--EXACT('Номенклатура'!$A$6:$A$205,B533))&gt;1,"Код повторяется в номенклатуре",IF(NOT(ISNUMBER(C533)),"Укажите фактическое количество",IF(C533&lt;0,"Факт не может быть меньше нуля",IF(NOT(ISNUMBER('Номенклатура'!$C$2)),"Укажите дату начала учёта",IF(Q533&lt;INT('Номенклатура'!$C$2),"Дата раньше начала учёта","ОК"))))))))))</f>
        <v/>
      </c>
      <c r="F533" s="15" t="str">
        <f>IF(E533&lt;&gt;"ОК","",INDEX('Номенклатура'!$B$6:$B$205,SUMPRODUCT(EXACT('Номенклатура'!$A$6:$A$205,B533)*(ROW('Номенклатура'!$A$6:$A$205)-5)))&amp;"")</f>
        <v/>
      </c>
      <c r="G533" s="17" t="str">
        <f>IF(E533&lt;&gt;"ОК","",INDEX('Номенклатура'!$D$6:$D$205,SUMPRODUCT(EXACT('Номенклатура'!$A$6:$A$205,B533)*(ROW('Номенклатура'!$A$6:$A$205)-5)))&amp;"")</f>
        <v/>
      </c>
      <c r="H533" s="18" t="str">
        <f>IF(E533&lt;&gt;"ОК","",ROUND(N(INDEX('Номенклатура'!$F$6:$F$205,SUMPRODUCT(EXACT('Номенклатура'!$A$6:$A$205,B533)*(ROW('Номенклатура'!$A$6:$A$205)-5))))+SUMIFS('Движения'!$F$6:$F$5005,'Движения'!$B$6:$B$5005,B533,'Движения'!$A$6:$A$5005,"&lt;"&amp;(Q533+1))-SUMIFS('Движения'!$F$6:$F$5005,'Движения'!$B$6:$B$5005,B533,'Движения'!$C$6:$C$5005,"Корректировка остатка",'Движения'!$A$6:$A$5005,"&gt;="&amp;Q533,'Движения'!$A$6:$A$5005,"&lt;"&amp;(Q533+1)),6))</f>
        <v/>
      </c>
      <c r="I533" s="18" t="str">
        <f>IF(E533&lt;&gt;"ОК","",ROUND(C533-H533,6))</f>
        <v/>
      </c>
      <c r="J533" s="21" t="str">
        <f>IF(E533&lt;&gt;"ОК","",IF(P533&gt;0,ABS(I533)/P533,"нет базы"))</f>
        <v/>
      </c>
      <c r="K533" s="17" t="str">
        <f>IF(E533&lt;&gt;"ОК","",IF(I533&lt;0,"Недостача",IF(I533&gt;0,"Излишек","Совпадает")))</f>
        <v/>
      </c>
      <c r="L533" s="18" t="str">
        <f>IF(E533&lt;&gt;"ОК","",ROUND(SUMIFS('Движения'!$F$6:$F$5005,'Движения'!$B$6:$B$5005,B533,'Движения'!$C$6:$C$5005,"Корректировка остатка",'Движения'!$A$6:$A$5005,"&gt;="&amp;Q533,'Движения'!$A$6:$A$5005,"&lt;"&amp;(Q533+1)),6))</f>
        <v/>
      </c>
      <c r="M533" s="18" t="str">
        <f>IF(E533&lt;&gt;"ОК","",ROUND(I533-L533,6))</f>
        <v/>
      </c>
      <c r="N533" s="15" t="str">
        <f>IF(E533&lt;&gt;"ОК","",IF(AND(I533=0,L533=0),"Корректировка не нужна",IF(M533=0,"Корректировка внесена",IF(L533=0,"Внесите корректировку на "&amp;DAY(Q533)&amp;"."&amp;MONTH(Q533)&amp;"."&amp;YEAR(Q533)&amp;": "&amp;IF(M533&gt;0,"+","")&amp;M533&amp;" "&amp;G533,"Проверьте корректировки: внесено "&amp;L533&amp;", нужно "&amp;I533&amp;" "&amp;G533))))</f>
        <v/>
      </c>
      <c r="O533" s="22" t="str">
        <f>IF(E533&lt;&gt;"ОК","",IF(SUMPRODUCT(MAX(($B$6:$B$1005=B533)*($Q$6:$Q$1005&lt;Q533)*($E$6:$E$1005="ОК")*$Q$6:$Q$1005))&gt;0,SUMPRODUCT(MAX(($B$6:$B$1005=B533)*($Q$6:$Q$1005&lt;Q533)*($E$6:$E$1005="ОК")*$Q$6:$Q$1005))+1,INT('Номенклатура'!$C$2)))</f>
        <v/>
      </c>
      <c r="P533" s="18" t="str">
        <f>IF(E533&lt;&gt;"ОК","",-(SUMIFS('Движения'!$F$6:$F$5005,'Движения'!$B$6:$B$5005,B533,'Движения'!$C$6:$C$5005,"Расход",'Движения'!$A$6:$A$5005,"&gt;="&amp;O533,'Движения'!$A$6:$A$5005,"&lt;"&amp;(Q533+1))+SUMIFS('Движения'!$F$6:$F$5005,'Движения'!$B$6:$B$5005,B533,'Движения'!$C$6:$C$5005,"Списание",'Движения'!$A$6:$A$5005,"&gt;="&amp;O533,'Движения'!$A$6:$A$5005,"&lt;"&amp;(Q533+1))))</f>
        <v/>
      </c>
      <c r="Q533" s="18" t="str">
        <f>IF(ISNUMBER(A533),INT(A533),0)</f>
        <v/>
      </c>
    </row>
    <row r="534" spans="1:17" x14ac:dyDescent="0.25">
      <c r="A534" s="16"/>
      <c r="B534" s="13"/>
      <c r="C534" s="14"/>
      <c r="D534" s="13"/>
      <c r="E534" s="15" t="str">
        <f>IF(COUNTA(A534:D534)=0,"",IF(NOT(ISNUMBER(A534)),"Укажите дату",IF(B534="","Укажите код",IF(NOT(AND(ISTEXT(B534),LEN(B534)&gt;0,LEN(B534)&lt;=30,ISNUMBER(FIND(LEFT(B534,1),"ABCDEFGHIJKLMNOPQRSTUVWXYZ")),SUMPRODUCT((MID(B534,{1,2,3,4,5,6,7,8,9,10,11,12,13,14,15,16,17,18,19,20,21,22,23,24,25,26,27,28,29,30},1)&lt;&gt;"")*ISERROR(FIND(MID(B534,{1,2,3,4,5,6,7,8,9,10,11,12,13,14,15,16,17,18,19,20,21,22,23,24,25,26,27,28,29,30},1),"ABCDEFGHIJKLMNOPQRSTUVWXYZ0123456789-_")))=0,ISERROR(VALUE(B534)))),"Недопустимый код: только латинские буквы A-Z в верхнем регистре, цифры, - и _; начало с буквы, до 30 символов (например MILK-001)",IF(SUMPRODUCT(--EXACT('Номенклатура'!$A$6:$A$205,B534))=0,"Код не найден",IF(SUMPRODUCT(--EXACT('Номенклатура'!$A$6:$A$205,B534))&gt;1,"Код повторяется в номенклатуре",IF(NOT(ISNUMBER(C534)),"Укажите фактическое количество",IF(C534&lt;0,"Факт не может быть меньше нуля",IF(NOT(ISNUMBER('Номенклатура'!$C$2)),"Укажите дату начала учёта",IF(Q534&lt;INT('Номенклатура'!$C$2),"Дата раньше начала учёта","ОК"))))))))))</f>
        <v/>
      </c>
      <c r="F534" s="15" t="str">
        <f>IF(E534&lt;&gt;"ОК","",INDEX('Номенклатура'!$B$6:$B$205,SUMPRODUCT(EXACT('Номенклатура'!$A$6:$A$205,B534)*(ROW('Номенклатура'!$A$6:$A$205)-5)))&amp;"")</f>
        <v/>
      </c>
      <c r="G534" s="17" t="str">
        <f>IF(E534&lt;&gt;"ОК","",INDEX('Номенклатура'!$D$6:$D$205,SUMPRODUCT(EXACT('Номенклатура'!$A$6:$A$205,B534)*(ROW('Номенклатура'!$A$6:$A$205)-5)))&amp;"")</f>
        <v/>
      </c>
      <c r="H534" s="18" t="str">
        <f>IF(E534&lt;&gt;"ОК","",ROUND(N(INDEX('Номенклатура'!$F$6:$F$205,SUMPRODUCT(EXACT('Номенклатура'!$A$6:$A$205,B534)*(ROW('Номенклатура'!$A$6:$A$205)-5))))+SUMIFS('Движения'!$F$6:$F$5005,'Движения'!$B$6:$B$5005,B534,'Движения'!$A$6:$A$5005,"&lt;"&amp;(Q534+1))-SUMIFS('Движения'!$F$6:$F$5005,'Движения'!$B$6:$B$5005,B534,'Движения'!$C$6:$C$5005,"Корректировка остатка",'Движения'!$A$6:$A$5005,"&gt;="&amp;Q534,'Движения'!$A$6:$A$5005,"&lt;"&amp;(Q534+1)),6))</f>
        <v/>
      </c>
      <c r="I534" s="18" t="str">
        <f>IF(E534&lt;&gt;"ОК","",ROUND(C534-H534,6))</f>
        <v/>
      </c>
      <c r="J534" s="21" t="str">
        <f>IF(E534&lt;&gt;"ОК","",IF(P534&gt;0,ABS(I534)/P534,"нет базы"))</f>
        <v/>
      </c>
      <c r="K534" s="17" t="str">
        <f>IF(E534&lt;&gt;"ОК","",IF(I534&lt;0,"Недостача",IF(I534&gt;0,"Излишек","Совпадает")))</f>
        <v/>
      </c>
      <c r="L534" s="18" t="str">
        <f>IF(E534&lt;&gt;"ОК","",ROUND(SUMIFS('Движения'!$F$6:$F$5005,'Движения'!$B$6:$B$5005,B534,'Движения'!$C$6:$C$5005,"Корректировка остатка",'Движения'!$A$6:$A$5005,"&gt;="&amp;Q534,'Движения'!$A$6:$A$5005,"&lt;"&amp;(Q534+1)),6))</f>
        <v/>
      </c>
      <c r="M534" s="18" t="str">
        <f>IF(E534&lt;&gt;"ОК","",ROUND(I534-L534,6))</f>
        <v/>
      </c>
      <c r="N534" s="15" t="str">
        <f>IF(E534&lt;&gt;"ОК","",IF(AND(I534=0,L534=0),"Корректировка не нужна",IF(M534=0,"Корректировка внесена",IF(L534=0,"Внесите корректировку на "&amp;DAY(Q534)&amp;"."&amp;MONTH(Q534)&amp;"."&amp;YEAR(Q534)&amp;": "&amp;IF(M534&gt;0,"+","")&amp;M534&amp;" "&amp;G534,"Проверьте корректировки: внесено "&amp;L534&amp;", нужно "&amp;I534&amp;" "&amp;G534))))</f>
        <v/>
      </c>
      <c r="O534" s="22" t="str">
        <f>IF(E534&lt;&gt;"ОК","",IF(SUMPRODUCT(MAX(($B$6:$B$1005=B534)*($Q$6:$Q$1005&lt;Q534)*($E$6:$E$1005="ОК")*$Q$6:$Q$1005))&gt;0,SUMPRODUCT(MAX(($B$6:$B$1005=B534)*($Q$6:$Q$1005&lt;Q534)*($E$6:$E$1005="ОК")*$Q$6:$Q$1005))+1,INT('Номенклатура'!$C$2)))</f>
        <v/>
      </c>
      <c r="P534" s="18" t="str">
        <f>IF(E534&lt;&gt;"ОК","",-(SUMIFS('Движения'!$F$6:$F$5005,'Движения'!$B$6:$B$5005,B534,'Движения'!$C$6:$C$5005,"Расход",'Движения'!$A$6:$A$5005,"&gt;="&amp;O534,'Движения'!$A$6:$A$5005,"&lt;"&amp;(Q534+1))+SUMIFS('Движения'!$F$6:$F$5005,'Движения'!$B$6:$B$5005,B534,'Движения'!$C$6:$C$5005,"Списание",'Движения'!$A$6:$A$5005,"&gt;="&amp;O534,'Движения'!$A$6:$A$5005,"&lt;"&amp;(Q534+1))))</f>
        <v/>
      </c>
      <c r="Q534" s="18" t="str">
        <f>IF(ISNUMBER(A534),INT(A534),0)</f>
        <v/>
      </c>
    </row>
    <row r="535" spans="1:17" x14ac:dyDescent="0.25">
      <c r="A535" s="16"/>
      <c r="B535" s="13"/>
      <c r="C535" s="14"/>
      <c r="D535" s="13"/>
      <c r="E535" s="15" t="str">
        <f>IF(COUNTA(A535:D535)=0,"",IF(NOT(ISNUMBER(A535)),"Укажите дату",IF(B535="","Укажите код",IF(NOT(AND(ISTEXT(B535),LEN(B535)&gt;0,LEN(B535)&lt;=30,ISNUMBER(FIND(LEFT(B535,1),"ABCDEFGHIJKLMNOPQRSTUVWXYZ")),SUMPRODUCT((MID(B535,{1,2,3,4,5,6,7,8,9,10,11,12,13,14,15,16,17,18,19,20,21,22,23,24,25,26,27,28,29,30},1)&lt;&gt;"")*ISERROR(FIND(MID(B535,{1,2,3,4,5,6,7,8,9,10,11,12,13,14,15,16,17,18,19,20,21,22,23,24,25,26,27,28,29,30},1),"ABCDEFGHIJKLMNOPQRSTUVWXYZ0123456789-_")))=0,ISERROR(VALUE(B535)))),"Недопустимый код: только латинские буквы A-Z в верхнем регистре, цифры, - и _; начало с буквы, до 30 символов (например MILK-001)",IF(SUMPRODUCT(--EXACT('Номенклатура'!$A$6:$A$205,B535))=0,"Код не найден",IF(SUMPRODUCT(--EXACT('Номенклатура'!$A$6:$A$205,B535))&gt;1,"Код повторяется в номенклатуре",IF(NOT(ISNUMBER(C535)),"Укажите фактическое количество",IF(C535&lt;0,"Факт не может быть меньше нуля",IF(NOT(ISNUMBER('Номенклатура'!$C$2)),"Укажите дату начала учёта",IF(Q535&lt;INT('Номенклатура'!$C$2),"Дата раньше начала учёта","ОК"))))))))))</f>
        <v/>
      </c>
      <c r="F535" s="15" t="str">
        <f>IF(E535&lt;&gt;"ОК","",INDEX('Номенклатура'!$B$6:$B$205,SUMPRODUCT(EXACT('Номенклатура'!$A$6:$A$205,B535)*(ROW('Номенклатура'!$A$6:$A$205)-5)))&amp;"")</f>
        <v/>
      </c>
      <c r="G535" s="17" t="str">
        <f>IF(E535&lt;&gt;"ОК","",INDEX('Номенклатура'!$D$6:$D$205,SUMPRODUCT(EXACT('Номенклатура'!$A$6:$A$205,B535)*(ROW('Номенклатура'!$A$6:$A$205)-5)))&amp;"")</f>
        <v/>
      </c>
      <c r="H535" s="18" t="str">
        <f>IF(E535&lt;&gt;"ОК","",ROUND(N(INDEX('Номенклатура'!$F$6:$F$205,SUMPRODUCT(EXACT('Номенклатура'!$A$6:$A$205,B535)*(ROW('Номенклатура'!$A$6:$A$205)-5))))+SUMIFS('Движения'!$F$6:$F$5005,'Движения'!$B$6:$B$5005,B535,'Движения'!$A$6:$A$5005,"&lt;"&amp;(Q535+1))-SUMIFS('Движения'!$F$6:$F$5005,'Движения'!$B$6:$B$5005,B535,'Движения'!$C$6:$C$5005,"Корректировка остатка",'Движения'!$A$6:$A$5005,"&gt;="&amp;Q535,'Движения'!$A$6:$A$5005,"&lt;"&amp;(Q535+1)),6))</f>
        <v/>
      </c>
      <c r="I535" s="18" t="str">
        <f>IF(E535&lt;&gt;"ОК","",ROUND(C535-H535,6))</f>
        <v/>
      </c>
      <c r="J535" s="21" t="str">
        <f>IF(E535&lt;&gt;"ОК","",IF(P535&gt;0,ABS(I535)/P535,"нет базы"))</f>
        <v/>
      </c>
      <c r="K535" s="17" t="str">
        <f>IF(E535&lt;&gt;"ОК","",IF(I535&lt;0,"Недостача",IF(I535&gt;0,"Излишек","Совпадает")))</f>
        <v/>
      </c>
      <c r="L535" s="18" t="str">
        <f>IF(E535&lt;&gt;"ОК","",ROUND(SUMIFS('Движения'!$F$6:$F$5005,'Движения'!$B$6:$B$5005,B535,'Движения'!$C$6:$C$5005,"Корректировка остатка",'Движения'!$A$6:$A$5005,"&gt;="&amp;Q535,'Движения'!$A$6:$A$5005,"&lt;"&amp;(Q535+1)),6))</f>
        <v/>
      </c>
      <c r="M535" s="18" t="str">
        <f>IF(E535&lt;&gt;"ОК","",ROUND(I535-L535,6))</f>
        <v/>
      </c>
      <c r="N535" s="15" t="str">
        <f>IF(E535&lt;&gt;"ОК","",IF(AND(I535=0,L535=0),"Корректировка не нужна",IF(M535=0,"Корректировка внесена",IF(L535=0,"Внесите корректировку на "&amp;DAY(Q535)&amp;"."&amp;MONTH(Q535)&amp;"."&amp;YEAR(Q535)&amp;": "&amp;IF(M535&gt;0,"+","")&amp;M535&amp;" "&amp;G535,"Проверьте корректировки: внесено "&amp;L535&amp;", нужно "&amp;I535&amp;" "&amp;G535))))</f>
        <v/>
      </c>
      <c r="O535" s="22" t="str">
        <f>IF(E535&lt;&gt;"ОК","",IF(SUMPRODUCT(MAX(($B$6:$B$1005=B535)*($Q$6:$Q$1005&lt;Q535)*($E$6:$E$1005="ОК")*$Q$6:$Q$1005))&gt;0,SUMPRODUCT(MAX(($B$6:$B$1005=B535)*($Q$6:$Q$1005&lt;Q535)*($E$6:$E$1005="ОК")*$Q$6:$Q$1005))+1,INT('Номенклатура'!$C$2)))</f>
        <v/>
      </c>
      <c r="P535" s="18" t="str">
        <f>IF(E535&lt;&gt;"ОК","",-(SUMIFS('Движения'!$F$6:$F$5005,'Движения'!$B$6:$B$5005,B535,'Движения'!$C$6:$C$5005,"Расход",'Движения'!$A$6:$A$5005,"&gt;="&amp;O535,'Движения'!$A$6:$A$5005,"&lt;"&amp;(Q535+1))+SUMIFS('Движения'!$F$6:$F$5005,'Движения'!$B$6:$B$5005,B535,'Движения'!$C$6:$C$5005,"Списание",'Движения'!$A$6:$A$5005,"&gt;="&amp;O535,'Движения'!$A$6:$A$5005,"&lt;"&amp;(Q535+1))))</f>
        <v/>
      </c>
      <c r="Q535" s="18" t="str">
        <f>IF(ISNUMBER(A535),INT(A535),0)</f>
        <v/>
      </c>
    </row>
    <row r="536" spans="1:17" x14ac:dyDescent="0.25">
      <c r="A536" s="16"/>
      <c r="B536" s="13"/>
      <c r="C536" s="14"/>
      <c r="D536" s="13"/>
      <c r="E536" s="15" t="str">
        <f>IF(COUNTA(A536:D536)=0,"",IF(NOT(ISNUMBER(A536)),"Укажите дату",IF(B536="","Укажите код",IF(NOT(AND(ISTEXT(B536),LEN(B536)&gt;0,LEN(B536)&lt;=30,ISNUMBER(FIND(LEFT(B536,1),"ABCDEFGHIJKLMNOPQRSTUVWXYZ")),SUMPRODUCT((MID(B536,{1,2,3,4,5,6,7,8,9,10,11,12,13,14,15,16,17,18,19,20,21,22,23,24,25,26,27,28,29,30},1)&lt;&gt;"")*ISERROR(FIND(MID(B536,{1,2,3,4,5,6,7,8,9,10,11,12,13,14,15,16,17,18,19,20,21,22,23,24,25,26,27,28,29,30},1),"ABCDEFGHIJKLMNOPQRSTUVWXYZ0123456789-_")))=0,ISERROR(VALUE(B536)))),"Недопустимый код: только латинские буквы A-Z в верхнем регистре, цифры, - и _; начало с буквы, до 30 символов (например MILK-001)",IF(SUMPRODUCT(--EXACT('Номенклатура'!$A$6:$A$205,B536))=0,"Код не найден",IF(SUMPRODUCT(--EXACT('Номенклатура'!$A$6:$A$205,B536))&gt;1,"Код повторяется в номенклатуре",IF(NOT(ISNUMBER(C536)),"Укажите фактическое количество",IF(C536&lt;0,"Факт не может быть меньше нуля",IF(NOT(ISNUMBER('Номенклатура'!$C$2)),"Укажите дату начала учёта",IF(Q536&lt;INT('Номенклатура'!$C$2),"Дата раньше начала учёта","ОК"))))))))))</f>
        <v/>
      </c>
      <c r="F536" s="15" t="str">
        <f>IF(E536&lt;&gt;"ОК","",INDEX('Номенклатура'!$B$6:$B$205,SUMPRODUCT(EXACT('Номенклатура'!$A$6:$A$205,B536)*(ROW('Номенклатура'!$A$6:$A$205)-5)))&amp;"")</f>
        <v/>
      </c>
      <c r="G536" s="17" t="str">
        <f>IF(E536&lt;&gt;"ОК","",INDEX('Номенклатура'!$D$6:$D$205,SUMPRODUCT(EXACT('Номенклатура'!$A$6:$A$205,B536)*(ROW('Номенклатура'!$A$6:$A$205)-5)))&amp;"")</f>
        <v/>
      </c>
      <c r="H536" s="18" t="str">
        <f>IF(E536&lt;&gt;"ОК","",ROUND(N(INDEX('Номенклатура'!$F$6:$F$205,SUMPRODUCT(EXACT('Номенклатура'!$A$6:$A$205,B536)*(ROW('Номенклатура'!$A$6:$A$205)-5))))+SUMIFS('Движения'!$F$6:$F$5005,'Движения'!$B$6:$B$5005,B536,'Движения'!$A$6:$A$5005,"&lt;"&amp;(Q536+1))-SUMIFS('Движения'!$F$6:$F$5005,'Движения'!$B$6:$B$5005,B536,'Движения'!$C$6:$C$5005,"Корректировка остатка",'Движения'!$A$6:$A$5005,"&gt;="&amp;Q536,'Движения'!$A$6:$A$5005,"&lt;"&amp;(Q536+1)),6))</f>
        <v/>
      </c>
      <c r="I536" s="18" t="str">
        <f>IF(E536&lt;&gt;"ОК","",ROUND(C536-H536,6))</f>
        <v/>
      </c>
      <c r="J536" s="21" t="str">
        <f>IF(E536&lt;&gt;"ОК","",IF(P536&gt;0,ABS(I536)/P536,"нет базы"))</f>
        <v/>
      </c>
      <c r="K536" s="17" t="str">
        <f>IF(E536&lt;&gt;"ОК","",IF(I536&lt;0,"Недостача",IF(I536&gt;0,"Излишек","Совпадает")))</f>
        <v/>
      </c>
      <c r="L536" s="18" t="str">
        <f>IF(E536&lt;&gt;"ОК","",ROUND(SUMIFS('Движения'!$F$6:$F$5005,'Движения'!$B$6:$B$5005,B536,'Движения'!$C$6:$C$5005,"Корректировка остатка",'Движения'!$A$6:$A$5005,"&gt;="&amp;Q536,'Движения'!$A$6:$A$5005,"&lt;"&amp;(Q536+1)),6))</f>
        <v/>
      </c>
      <c r="M536" s="18" t="str">
        <f>IF(E536&lt;&gt;"ОК","",ROUND(I536-L536,6))</f>
        <v/>
      </c>
      <c r="N536" s="15" t="str">
        <f>IF(E536&lt;&gt;"ОК","",IF(AND(I536=0,L536=0),"Корректировка не нужна",IF(M536=0,"Корректировка внесена",IF(L536=0,"Внесите корректировку на "&amp;DAY(Q536)&amp;"."&amp;MONTH(Q536)&amp;"."&amp;YEAR(Q536)&amp;": "&amp;IF(M536&gt;0,"+","")&amp;M536&amp;" "&amp;G536,"Проверьте корректировки: внесено "&amp;L536&amp;", нужно "&amp;I536&amp;" "&amp;G536))))</f>
        <v/>
      </c>
      <c r="O536" s="22" t="str">
        <f>IF(E536&lt;&gt;"ОК","",IF(SUMPRODUCT(MAX(($B$6:$B$1005=B536)*($Q$6:$Q$1005&lt;Q536)*($E$6:$E$1005="ОК")*$Q$6:$Q$1005))&gt;0,SUMPRODUCT(MAX(($B$6:$B$1005=B536)*($Q$6:$Q$1005&lt;Q536)*($E$6:$E$1005="ОК")*$Q$6:$Q$1005))+1,INT('Номенклатура'!$C$2)))</f>
        <v/>
      </c>
      <c r="P536" s="18" t="str">
        <f>IF(E536&lt;&gt;"ОК","",-(SUMIFS('Движения'!$F$6:$F$5005,'Движения'!$B$6:$B$5005,B536,'Движения'!$C$6:$C$5005,"Расход",'Движения'!$A$6:$A$5005,"&gt;="&amp;O536,'Движения'!$A$6:$A$5005,"&lt;"&amp;(Q536+1))+SUMIFS('Движения'!$F$6:$F$5005,'Движения'!$B$6:$B$5005,B536,'Движения'!$C$6:$C$5005,"Списание",'Движения'!$A$6:$A$5005,"&gt;="&amp;O536,'Движения'!$A$6:$A$5005,"&lt;"&amp;(Q536+1))))</f>
        <v/>
      </c>
      <c r="Q536" s="18" t="str">
        <f>IF(ISNUMBER(A536),INT(A536),0)</f>
        <v/>
      </c>
    </row>
    <row r="537" spans="1:17" x14ac:dyDescent="0.25">
      <c r="A537" s="16"/>
      <c r="B537" s="13"/>
      <c r="C537" s="14"/>
      <c r="D537" s="13"/>
      <c r="E537" s="15" t="str">
        <f>IF(COUNTA(A537:D537)=0,"",IF(NOT(ISNUMBER(A537)),"Укажите дату",IF(B537="","Укажите код",IF(NOT(AND(ISTEXT(B537),LEN(B537)&gt;0,LEN(B537)&lt;=30,ISNUMBER(FIND(LEFT(B537,1),"ABCDEFGHIJKLMNOPQRSTUVWXYZ")),SUMPRODUCT((MID(B537,{1,2,3,4,5,6,7,8,9,10,11,12,13,14,15,16,17,18,19,20,21,22,23,24,25,26,27,28,29,30},1)&lt;&gt;"")*ISERROR(FIND(MID(B537,{1,2,3,4,5,6,7,8,9,10,11,12,13,14,15,16,17,18,19,20,21,22,23,24,25,26,27,28,29,30},1),"ABCDEFGHIJKLMNOPQRSTUVWXYZ0123456789-_")))=0,ISERROR(VALUE(B537)))),"Недопустимый код: только латинские буквы A-Z в верхнем регистре, цифры, - и _; начало с буквы, до 30 символов (например MILK-001)",IF(SUMPRODUCT(--EXACT('Номенклатура'!$A$6:$A$205,B537))=0,"Код не найден",IF(SUMPRODUCT(--EXACT('Номенклатура'!$A$6:$A$205,B537))&gt;1,"Код повторяется в номенклатуре",IF(NOT(ISNUMBER(C537)),"Укажите фактическое количество",IF(C537&lt;0,"Факт не может быть меньше нуля",IF(NOT(ISNUMBER('Номенклатура'!$C$2)),"Укажите дату начала учёта",IF(Q537&lt;INT('Номенклатура'!$C$2),"Дата раньше начала учёта","ОК"))))))))))</f>
        <v/>
      </c>
      <c r="F537" s="15" t="str">
        <f>IF(E537&lt;&gt;"ОК","",INDEX('Номенклатура'!$B$6:$B$205,SUMPRODUCT(EXACT('Номенклатура'!$A$6:$A$205,B537)*(ROW('Номенклатура'!$A$6:$A$205)-5)))&amp;"")</f>
        <v/>
      </c>
      <c r="G537" s="17" t="str">
        <f>IF(E537&lt;&gt;"ОК","",INDEX('Номенклатура'!$D$6:$D$205,SUMPRODUCT(EXACT('Номенклатура'!$A$6:$A$205,B537)*(ROW('Номенклатура'!$A$6:$A$205)-5)))&amp;"")</f>
        <v/>
      </c>
      <c r="H537" s="18" t="str">
        <f>IF(E537&lt;&gt;"ОК","",ROUND(N(INDEX('Номенклатура'!$F$6:$F$205,SUMPRODUCT(EXACT('Номенклатура'!$A$6:$A$205,B537)*(ROW('Номенклатура'!$A$6:$A$205)-5))))+SUMIFS('Движения'!$F$6:$F$5005,'Движения'!$B$6:$B$5005,B537,'Движения'!$A$6:$A$5005,"&lt;"&amp;(Q537+1))-SUMIFS('Движения'!$F$6:$F$5005,'Движения'!$B$6:$B$5005,B537,'Движения'!$C$6:$C$5005,"Корректировка остатка",'Движения'!$A$6:$A$5005,"&gt;="&amp;Q537,'Движения'!$A$6:$A$5005,"&lt;"&amp;(Q537+1)),6))</f>
        <v/>
      </c>
      <c r="I537" s="18" t="str">
        <f>IF(E537&lt;&gt;"ОК","",ROUND(C537-H537,6))</f>
        <v/>
      </c>
      <c r="J537" s="21" t="str">
        <f>IF(E537&lt;&gt;"ОК","",IF(P537&gt;0,ABS(I537)/P537,"нет базы"))</f>
        <v/>
      </c>
      <c r="K537" s="17" t="str">
        <f>IF(E537&lt;&gt;"ОК","",IF(I537&lt;0,"Недостача",IF(I537&gt;0,"Излишек","Совпадает")))</f>
        <v/>
      </c>
      <c r="L537" s="18" t="str">
        <f>IF(E537&lt;&gt;"ОК","",ROUND(SUMIFS('Движения'!$F$6:$F$5005,'Движения'!$B$6:$B$5005,B537,'Движения'!$C$6:$C$5005,"Корректировка остатка",'Движения'!$A$6:$A$5005,"&gt;="&amp;Q537,'Движения'!$A$6:$A$5005,"&lt;"&amp;(Q537+1)),6))</f>
        <v/>
      </c>
      <c r="M537" s="18" t="str">
        <f>IF(E537&lt;&gt;"ОК","",ROUND(I537-L537,6))</f>
        <v/>
      </c>
      <c r="N537" s="15" t="str">
        <f>IF(E537&lt;&gt;"ОК","",IF(AND(I537=0,L537=0),"Корректировка не нужна",IF(M537=0,"Корректировка внесена",IF(L537=0,"Внесите корректировку на "&amp;DAY(Q537)&amp;"."&amp;MONTH(Q537)&amp;"."&amp;YEAR(Q537)&amp;": "&amp;IF(M537&gt;0,"+","")&amp;M537&amp;" "&amp;G537,"Проверьте корректировки: внесено "&amp;L537&amp;", нужно "&amp;I537&amp;" "&amp;G537))))</f>
        <v/>
      </c>
      <c r="O537" s="22" t="str">
        <f>IF(E537&lt;&gt;"ОК","",IF(SUMPRODUCT(MAX(($B$6:$B$1005=B537)*($Q$6:$Q$1005&lt;Q537)*($E$6:$E$1005="ОК")*$Q$6:$Q$1005))&gt;0,SUMPRODUCT(MAX(($B$6:$B$1005=B537)*($Q$6:$Q$1005&lt;Q537)*($E$6:$E$1005="ОК")*$Q$6:$Q$1005))+1,INT('Номенклатура'!$C$2)))</f>
        <v/>
      </c>
      <c r="P537" s="18" t="str">
        <f>IF(E537&lt;&gt;"ОК","",-(SUMIFS('Движения'!$F$6:$F$5005,'Движения'!$B$6:$B$5005,B537,'Движения'!$C$6:$C$5005,"Расход",'Движения'!$A$6:$A$5005,"&gt;="&amp;O537,'Движения'!$A$6:$A$5005,"&lt;"&amp;(Q537+1))+SUMIFS('Движения'!$F$6:$F$5005,'Движения'!$B$6:$B$5005,B537,'Движения'!$C$6:$C$5005,"Списание",'Движения'!$A$6:$A$5005,"&gt;="&amp;O537,'Движения'!$A$6:$A$5005,"&lt;"&amp;(Q537+1))))</f>
        <v/>
      </c>
      <c r="Q537" s="18" t="str">
        <f>IF(ISNUMBER(A537),INT(A537),0)</f>
        <v/>
      </c>
    </row>
    <row r="538" spans="1:17" x14ac:dyDescent="0.25">
      <c r="A538" s="16"/>
      <c r="B538" s="13"/>
      <c r="C538" s="14"/>
      <c r="D538" s="13"/>
      <c r="E538" s="15" t="str">
        <f>IF(COUNTA(A538:D538)=0,"",IF(NOT(ISNUMBER(A538)),"Укажите дату",IF(B538="","Укажите код",IF(NOT(AND(ISTEXT(B538),LEN(B538)&gt;0,LEN(B538)&lt;=30,ISNUMBER(FIND(LEFT(B538,1),"ABCDEFGHIJKLMNOPQRSTUVWXYZ")),SUMPRODUCT((MID(B538,{1,2,3,4,5,6,7,8,9,10,11,12,13,14,15,16,17,18,19,20,21,22,23,24,25,26,27,28,29,30},1)&lt;&gt;"")*ISERROR(FIND(MID(B538,{1,2,3,4,5,6,7,8,9,10,11,12,13,14,15,16,17,18,19,20,21,22,23,24,25,26,27,28,29,30},1),"ABCDEFGHIJKLMNOPQRSTUVWXYZ0123456789-_")))=0,ISERROR(VALUE(B538)))),"Недопустимый код: только латинские буквы A-Z в верхнем регистре, цифры, - и _; начало с буквы, до 30 символов (например MILK-001)",IF(SUMPRODUCT(--EXACT('Номенклатура'!$A$6:$A$205,B538))=0,"Код не найден",IF(SUMPRODUCT(--EXACT('Номенклатура'!$A$6:$A$205,B538))&gt;1,"Код повторяется в номенклатуре",IF(NOT(ISNUMBER(C538)),"Укажите фактическое количество",IF(C538&lt;0,"Факт не может быть меньше нуля",IF(NOT(ISNUMBER('Номенклатура'!$C$2)),"Укажите дату начала учёта",IF(Q538&lt;INT('Номенклатура'!$C$2),"Дата раньше начала учёта","ОК"))))))))))</f>
        <v/>
      </c>
      <c r="F538" s="15" t="str">
        <f>IF(E538&lt;&gt;"ОК","",INDEX('Номенклатура'!$B$6:$B$205,SUMPRODUCT(EXACT('Номенклатура'!$A$6:$A$205,B538)*(ROW('Номенклатура'!$A$6:$A$205)-5)))&amp;"")</f>
        <v/>
      </c>
      <c r="G538" s="17" t="str">
        <f>IF(E538&lt;&gt;"ОК","",INDEX('Номенклатура'!$D$6:$D$205,SUMPRODUCT(EXACT('Номенклатура'!$A$6:$A$205,B538)*(ROW('Номенклатура'!$A$6:$A$205)-5)))&amp;"")</f>
        <v/>
      </c>
      <c r="H538" s="18" t="str">
        <f>IF(E538&lt;&gt;"ОК","",ROUND(N(INDEX('Номенклатура'!$F$6:$F$205,SUMPRODUCT(EXACT('Номенклатура'!$A$6:$A$205,B538)*(ROW('Номенклатура'!$A$6:$A$205)-5))))+SUMIFS('Движения'!$F$6:$F$5005,'Движения'!$B$6:$B$5005,B538,'Движения'!$A$6:$A$5005,"&lt;"&amp;(Q538+1))-SUMIFS('Движения'!$F$6:$F$5005,'Движения'!$B$6:$B$5005,B538,'Движения'!$C$6:$C$5005,"Корректировка остатка",'Движения'!$A$6:$A$5005,"&gt;="&amp;Q538,'Движения'!$A$6:$A$5005,"&lt;"&amp;(Q538+1)),6))</f>
        <v/>
      </c>
      <c r="I538" s="18" t="str">
        <f>IF(E538&lt;&gt;"ОК","",ROUND(C538-H538,6))</f>
        <v/>
      </c>
      <c r="J538" s="21" t="str">
        <f>IF(E538&lt;&gt;"ОК","",IF(P538&gt;0,ABS(I538)/P538,"нет базы"))</f>
        <v/>
      </c>
      <c r="K538" s="17" t="str">
        <f>IF(E538&lt;&gt;"ОК","",IF(I538&lt;0,"Недостача",IF(I538&gt;0,"Излишек","Совпадает")))</f>
        <v/>
      </c>
      <c r="L538" s="18" t="str">
        <f>IF(E538&lt;&gt;"ОК","",ROUND(SUMIFS('Движения'!$F$6:$F$5005,'Движения'!$B$6:$B$5005,B538,'Движения'!$C$6:$C$5005,"Корректировка остатка",'Движения'!$A$6:$A$5005,"&gt;="&amp;Q538,'Движения'!$A$6:$A$5005,"&lt;"&amp;(Q538+1)),6))</f>
        <v/>
      </c>
      <c r="M538" s="18" t="str">
        <f>IF(E538&lt;&gt;"ОК","",ROUND(I538-L538,6))</f>
        <v/>
      </c>
      <c r="N538" s="15" t="str">
        <f>IF(E538&lt;&gt;"ОК","",IF(AND(I538=0,L538=0),"Корректировка не нужна",IF(M538=0,"Корректировка внесена",IF(L538=0,"Внесите корректировку на "&amp;DAY(Q538)&amp;"."&amp;MONTH(Q538)&amp;"."&amp;YEAR(Q538)&amp;": "&amp;IF(M538&gt;0,"+","")&amp;M538&amp;" "&amp;G538,"Проверьте корректировки: внесено "&amp;L538&amp;", нужно "&amp;I538&amp;" "&amp;G538))))</f>
        <v/>
      </c>
      <c r="O538" s="22" t="str">
        <f>IF(E538&lt;&gt;"ОК","",IF(SUMPRODUCT(MAX(($B$6:$B$1005=B538)*($Q$6:$Q$1005&lt;Q538)*($E$6:$E$1005="ОК")*$Q$6:$Q$1005))&gt;0,SUMPRODUCT(MAX(($B$6:$B$1005=B538)*($Q$6:$Q$1005&lt;Q538)*($E$6:$E$1005="ОК")*$Q$6:$Q$1005))+1,INT('Номенклатура'!$C$2)))</f>
        <v/>
      </c>
      <c r="P538" s="18" t="str">
        <f>IF(E538&lt;&gt;"ОК","",-(SUMIFS('Движения'!$F$6:$F$5005,'Движения'!$B$6:$B$5005,B538,'Движения'!$C$6:$C$5005,"Расход",'Движения'!$A$6:$A$5005,"&gt;="&amp;O538,'Движения'!$A$6:$A$5005,"&lt;"&amp;(Q538+1))+SUMIFS('Движения'!$F$6:$F$5005,'Движения'!$B$6:$B$5005,B538,'Движения'!$C$6:$C$5005,"Списание",'Движения'!$A$6:$A$5005,"&gt;="&amp;O538,'Движения'!$A$6:$A$5005,"&lt;"&amp;(Q538+1))))</f>
        <v/>
      </c>
      <c r="Q538" s="18" t="str">
        <f>IF(ISNUMBER(A538),INT(A538),0)</f>
        <v/>
      </c>
    </row>
    <row r="539" spans="1:17" x14ac:dyDescent="0.25">
      <c r="A539" s="16"/>
      <c r="B539" s="13"/>
      <c r="C539" s="14"/>
      <c r="D539" s="13"/>
      <c r="E539" s="15" t="str">
        <f>IF(COUNTA(A539:D539)=0,"",IF(NOT(ISNUMBER(A539)),"Укажите дату",IF(B539="","Укажите код",IF(NOT(AND(ISTEXT(B539),LEN(B539)&gt;0,LEN(B539)&lt;=30,ISNUMBER(FIND(LEFT(B539,1),"ABCDEFGHIJKLMNOPQRSTUVWXYZ")),SUMPRODUCT((MID(B539,{1,2,3,4,5,6,7,8,9,10,11,12,13,14,15,16,17,18,19,20,21,22,23,24,25,26,27,28,29,30},1)&lt;&gt;"")*ISERROR(FIND(MID(B539,{1,2,3,4,5,6,7,8,9,10,11,12,13,14,15,16,17,18,19,20,21,22,23,24,25,26,27,28,29,30},1),"ABCDEFGHIJKLMNOPQRSTUVWXYZ0123456789-_")))=0,ISERROR(VALUE(B539)))),"Недопустимый код: только латинские буквы A-Z в верхнем регистре, цифры, - и _; начало с буквы, до 30 символов (например MILK-001)",IF(SUMPRODUCT(--EXACT('Номенклатура'!$A$6:$A$205,B539))=0,"Код не найден",IF(SUMPRODUCT(--EXACT('Номенклатура'!$A$6:$A$205,B539))&gt;1,"Код повторяется в номенклатуре",IF(NOT(ISNUMBER(C539)),"Укажите фактическое количество",IF(C539&lt;0,"Факт не может быть меньше нуля",IF(NOT(ISNUMBER('Номенклатура'!$C$2)),"Укажите дату начала учёта",IF(Q539&lt;INT('Номенклатура'!$C$2),"Дата раньше начала учёта","ОК"))))))))))</f>
        <v/>
      </c>
      <c r="F539" s="15" t="str">
        <f>IF(E539&lt;&gt;"ОК","",INDEX('Номенклатура'!$B$6:$B$205,SUMPRODUCT(EXACT('Номенклатура'!$A$6:$A$205,B539)*(ROW('Номенклатура'!$A$6:$A$205)-5)))&amp;"")</f>
        <v/>
      </c>
      <c r="G539" s="17" t="str">
        <f>IF(E539&lt;&gt;"ОК","",INDEX('Номенклатура'!$D$6:$D$205,SUMPRODUCT(EXACT('Номенклатура'!$A$6:$A$205,B539)*(ROW('Номенклатура'!$A$6:$A$205)-5)))&amp;"")</f>
        <v/>
      </c>
      <c r="H539" s="18" t="str">
        <f>IF(E539&lt;&gt;"ОК","",ROUND(N(INDEX('Номенклатура'!$F$6:$F$205,SUMPRODUCT(EXACT('Номенклатура'!$A$6:$A$205,B539)*(ROW('Номенклатура'!$A$6:$A$205)-5))))+SUMIFS('Движения'!$F$6:$F$5005,'Движения'!$B$6:$B$5005,B539,'Движения'!$A$6:$A$5005,"&lt;"&amp;(Q539+1))-SUMIFS('Движения'!$F$6:$F$5005,'Движения'!$B$6:$B$5005,B539,'Движения'!$C$6:$C$5005,"Корректировка остатка",'Движения'!$A$6:$A$5005,"&gt;="&amp;Q539,'Движения'!$A$6:$A$5005,"&lt;"&amp;(Q539+1)),6))</f>
        <v/>
      </c>
      <c r="I539" s="18" t="str">
        <f>IF(E539&lt;&gt;"ОК","",ROUND(C539-H539,6))</f>
        <v/>
      </c>
      <c r="J539" s="21" t="str">
        <f>IF(E539&lt;&gt;"ОК","",IF(P539&gt;0,ABS(I539)/P539,"нет базы"))</f>
        <v/>
      </c>
      <c r="K539" s="17" t="str">
        <f>IF(E539&lt;&gt;"ОК","",IF(I539&lt;0,"Недостача",IF(I539&gt;0,"Излишек","Совпадает")))</f>
        <v/>
      </c>
      <c r="L539" s="18" t="str">
        <f>IF(E539&lt;&gt;"ОК","",ROUND(SUMIFS('Движения'!$F$6:$F$5005,'Движения'!$B$6:$B$5005,B539,'Движения'!$C$6:$C$5005,"Корректировка остатка",'Движения'!$A$6:$A$5005,"&gt;="&amp;Q539,'Движения'!$A$6:$A$5005,"&lt;"&amp;(Q539+1)),6))</f>
        <v/>
      </c>
      <c r="M539" s="18" t="str">
        <f>IF(E539&lt;&gt;"ОК","",ROUND(I539-L539,6))</f>
        <v/>
      </c>
      <c r="N539" s="15" t="str">
        <f>IF(E539&lt;&gt;"ОК","",IF(AND(I539=0,L539=0),"Корректировка не нужна",IF(M539=0,"Корректировка внесена",IF(L539=0,"Внесите корректировку на "&amp;DAY(Q539)&amp;"."&amp;MONTH(Q539)&amp;"."&amp;YEAR(Q539)&amp;": "&amp;IF(M539&gt;0,"+","")&amp;M539&amp;" "&amp;G539,"Проверьте корректировки: внесено "&amp;L539&amp;", нужно "&amp;I539&amp;" "&amp;G539))))</f>
        <v/>
      </c>
      <c r="O539" s="22" t="str">
        <f>IF(E539&lt;&gt;"ОК","",IF(SUMPRODUCT(MAX(($B$6:$B$1005=B539)*($Q$6:$Q$1005&lt;Q539)*($E$6:$E$1005="ОК")*$Q$6:$Q$1005))&gt;0,SUMPRODUCT(MAX(($B$6:$B$1005=B539)*($Q$6:$Q$1005&lt;Q539)*($E$6:$E$1005="ОК")*$Q$6:$Q$1005))+1,INT('Номенклатура'!$C$2)))</f>
        <v/>
      </c>
      <c r="P539" s="18" t="str">
        <f>IF(E539&lt;&gt;"ОК","",-(SUMIFS('Движения'!$F$6:$F$5005,'Движения'!$B$6:$B$5005,B539,'Движения'!$C$6:$C$5005,"Расход",'Движения'!$A$6:$A$5005,"&gt;="&amp;O539,'Движения'!$A$6:$A$5005,"&lt;"&amp;(Q539+1))+SUMIFS('Движения'!$F$6:$F$5005,'Движения'!$B$6:$B$5005,B539,'Движения'!$C$6:$C$5005,"Списание",'Движения'!$A$6:$A$5005,"&gt;="&amp;O539,'Движения'!$A$6:$A$5005,"&lt;"&amp;(Q539+1))))</f>
        <v/>
      </c>
      <c r="Q539" s="18" t="str">
        <f>IF(ISNUMBER(A539),INT(A539),0)</f>
        <v/>
      </c>
    </row>
    <row r="540" spans="1:17" x14ac:dyDescent="0.25">
      <c r="A540" s="16"/>
      <c r="B540" s="13"/>
      <c r="C540" s="14"/>
      <c r="D540" s="13"/>
      <c r="E540" s="15" t="str">
        <f>IF(COUNTA(A540:D540)=0,"",IF(NOT(ISNUMBER(A540)),"Укажите дату",IF(B540="","Укажите код",IF(NOT(AND(ISTEXT(B540),LEN(B540)&gt;0,LEN(B540)&lt;=30,ISNUMBER(FIND(LEFT(B540,1),"ABCDEFGHIJKLMNOPQRSTUVWXYZ")),SUMPRODUCT((MID(B540,{1,2,3,4,5,6,7,8,9,10,11,12,13,14,15,16,17,18,19,20,21,22,23,24,25,26,27,28,29,30},1)&lt;&gt;"")*ISERROR(FIND(MID(B540,{1,2,3,4,5,6,7,8,9,10,11,12,13,14,15,16,17,18,19,20,21,22,23,24,25,26,27,28,29,30},1),"ABCDEFGHIJKLMNOPQRSTUVWXYZ0123456789-_")))=0,ISERROR(VALUE(B540)))),"Недопустимый код: только латинские буквы A-Z в верхнем регистре, цифры, - и _; начало с буквы, до 30 символов (например MILK-001)",IF(SUMPRODUCT(--EXACT('Номенклатура'!$A$6:$A$205,B540))=0,"Код не найден",IF(SUMPRODUCT(--EXACT('Номенклатура'!$A$6:$A$205,B540))&gt;1,"Код повторяется в номенклатуре",IF(NOT(ISNUMBER(C540)),"Укажите фактическое количество",IF(C540&lt;0,"Факт не может быть меньше нуля",IF(NOT(ISNUMBER('Номенклатура'!$C$2)),"Укажите дату начала учёта",IF(Q540&lt;INT('Номенклатура'!$C$2),"Дата раньше начала учёта","ОК"))))))))))</f>
        <v/>
      </c>
      <c r="F540" s="15" t="str">
        <f>IF(E540&lt;&gt;"ОК","",INDEX('Номенклатура'!$B$6:$B$205,SUMPRODUCT(EXACT('Номенклатура'!$A$6:$A$205,B540)*(ROW('Номенклатура'!$A$6:$A$205)-5)))&amp;"")</f>
        <v/>
      </c>
      <c r="G540" s="17" t="str">
        <f>IF(E540&lt;&gt;"ОК","",INDEX('Номенклатура'!$D$6:$D$205,SUMPRODUCT(EXACT('Номенклатура'!$A$6:$A$205,B540)*(ROW('Номенклатура'!$A$6:$A$205)-5)))&amp;"")</f>
        <v/>
      </c>
      <c r="H540" s="18" t="str">
        <f>IF(E540&lt;&gt;"ОК","",ROUND(N(INDEX('Номенклатура'!$F$6:$F$205,SUMPRODUCT(EXACT('Номенклатура'!$A$6:$A$205,B540)*(ROW('Номенклатура'!$A$6:$A$205)-5))))+SUMIFS('Движения'!$F$6:$F$5005,'Движения'!$B$6:$B$5005,B540,'Движения'!$A$6:$A$5005,"&lt;"&amp;(Q540+1))-SUMIFS('Движения'!$F$6:$F$5005,'Движения'!$B$6:$B$5005,B540,'Движения'!$C$6:$C$5005,"Корректировка остатка",'Движения'!$A$6:$A$5005,"&gt;="&amp;Q540,'Движения'!$A$6:$A$5005,"&lt;"&amp;(Q540+1)),6))</f>
        <v/>
      </c>
      <c r="I540" s="18" t="str">
        <f>IF(E540&lt;&gt;"ОК","",ROUND(C540-H540,6))</f>
        <v/>
      </c>
      <c r="J540" s="21" t="str">
        <f>IF(E540&lt;&gt;"ОК","",IF(P540&gt;0,ABS(I540)/P540,"нет базы"))</f>
        <v/>
      </c>
      <c r="K540" s="17" t="str">
        <f>IF(E540&lt;&gt;"ОК","",IF(I540&lt;0,"Недостача",IF(I540&gt;0,"Излишек","Совпадает")))</f>
        <v/>
      </c>
      <c r="L540" s="18" t="str">
        <f>IF(E540&lt;&gt;"ОК","",ROUND(SUMIFS('Движения'!$F$6:$F$5005,'Движения'!$B$6:$B$5005,B540,'Движения'!$C$6:$C$5005,"Корректировка остатка",'Движения'!$A$6:$A$5005,"&gt;="&amp;Q540,'Движения'!$A$6:$A$5005,"&lt;"&amp;(Q540+1)),6))</f>
        <v/>
      </c>
      <c r="M540" s="18" t="str">
        <f>IF(E540&lt;&gt;"ОК","",ROUND(I540-L540,6))</f>
        <v/>
      </c>
      <c r="N540" s="15" t="str">
        <f>IF(E540&lt;&gt;"ОК","",IF(AND(I540=0,L540=0),"Корректировка не нужна",IF(M540=0,"Корректировка внесена",IF(L540=0,"Внесите корректировку на "&amp;DAY(Q540)&amp;"."&amp;MONTH(Q540)&amp;"."&amp;YEAR(Q540)&amp;": "&amp;IF(M540&gt;0,"+","")&amp;M540&amp;" "&amp;G540,"Проверьте корректировки: внесено "&amp;L540&amp;", нужно "&amp;I540&amp;" "&amp;G540))))</f>
        <v/>
      </c>
      <c r="O540" s="22" t="str">
        <f>IF(E540&lt;&gt;"ОК","",IF(SUMPRODUCT(MAX(($B$6:$B$1005=B540)*($Q$6:$Q$1005&lt;Q540)*($E$6:$E$1005="ОК")*$Q$6:$Q$1005))&gt;0,SUMPRODUCT(MAX(($B$6:$B$1005=B540)*($Q$6:$Q$1005&lt;Q540)*($E$6:$E$1005="ОК")*$Q$6:$Q$1005))+1,INT('Номенклатура'!$C$2)))</f>
        <v/>
      </c>
      <c r="P540" s="18" t="str">
        <f>IF(E540&lt;&gt;"ОК","",-(SUMIFS('Движения'!$F$6:$F$5005,'Движения'!$B$6:$B$5005,B540,'Движения'!$C$6:$C$5005,"Расход",'Движения'!$A$6:$A$5005,"&gt;="&amp;O540,'Движения'!$A$6:$A$5005,"&lt;"&amp;(Q540+1))+SUMIFS('Движения'!$F$6:$F$5005,'Движения'!$B$6:$B$5005,B540,'Движения'!$C$6:$C$5005,"Списание",'Движения'!$A$6:$A$5005,"&gt;="&amp;O540,'Движения'!$A$6:$A$5005,"&lt;"&amp;(Q540+1))))</f>
        <v/>
      </c>
      <c r="Q540" s="18" t="str">
        <f>IF(ISNUMBER(A540),INT(A540),0)</f>
        <v/>
      </c>
    </row>
    <row r="541" spans="1:17" x14ac:dyDescent="0.25">
      <c r="A541" s="16"/>
      <c r="B541" s="13"/>
      <c r="C541" s="14"/>
      <c r="D541" s="13"/>
      <c r="E541" s="15" t="str">
        <f>IF(COUNTA(A541:D541)=0,"",IF(NOT(ISNUMBER(A541)),"Укажите дату",IF(B541="","Укажите код",IF(NOT(AND(ISTEXT(B541),LEN(B541)&gt;0,LEN(B541)&lt;=30,ISNUMBER(FIND(LEFT(B541,1),"ABCDEFGHIJKLMNOPQRSTUVWXYZ")),SUMPRODUCT((MID(B541,{1,2,3,4,5,6,7,8,9,10,11,12,13,14,15,16,17,18,19,20,21,22,23,24,25,26,27,28,29,30},1)&lt;&gt;"")*ISERROR(FIND(MID(B541,{1,2,3,4,5,6,7,8,9,10,11,12,13,14,15,16,17,18,19,20,21,22,23,24,25,26,27,28,29,30},1),"ABCDEFGHIJKLMNOPQRSTUVWXYZ0123456789-_")))=0,ISERROR(VALUE(B541)))),"Недопустимый код: только латинские буквы A-Z в верхнем регистре, цифры, - и _; начало с буквы, до 30 символов (например MILK-001)",IF(SUMPRODUCT(--EXACT('Номенклатура'!$A$6:$A$205,B541))=0,"Код не найден",IF(SUMPRODUCT(--EXACT('Номенклатура'!$A$6:$A$205,B541))&gt;1,"Код повторяется в номенклатуре",IF(NOT(ISNUMBER(C541)),"Укажите фактическое количество",IF(C541&lt;0,"Факт не может быть меньше нуля",IF(NOT(ISNUMBER('Номенклатура'!$C$2)),"Укажите дату начала учёта",IF(Q541&lt;INT('Номенклатура'!$C$2),"Дата раньше начала учёта","ОК"))))))))))</f>
        <v/>
      </c>
      <c r="F541" s="15" t="str">
        <f>IF(E541&lt;&gt;"ОК","",INDEX('Номенклатура'!$B$6:$B$205,SUMPRODUCT(EXACT('Номенклатура'!$A$6:$A$205,B541)*(ROW('Номенклатура'!$A$6:$A$205)-5)))&amp;"")</f>
        <v/>
      </c>
      <c r="G541" s="17" t="str">
        <f>IF(E541&lt;&gt;"ОК","",INDEX('Номенклатура'!$D$6:$D$205,SUMPRODUCT(EXACT('Номенклатура'!$A$6:$A$205,B541)*(ROW('Номенклатура'!$A$6:$A$205)-5)))&amp;"")</f>
        <v/>
      </c>
      <c r="H541" s="18" t="str">
        <f>IF(E541&lt;&gt;"ОК","",ROUND(N(INDEX('Номенклатура'!$F$6:$F$205,SUMPRODUCT(EXACT('Номенклатура'!$A$6:$A$205,B541)*(ROW('Номенклатура'!$A$6:$A$205)-5))))+SUMIFS('Движения'!$F$6:$F$5005,'Движения'!$B$6:$B$5005,B541,'Движения'!$A$6:$A$5005,"&lt;"&amp;(Q541+1))-SUMIFS('Движения'!$F$6:$F$5005,'Движения'!$B$6:$B$5005,B541,'Движения'!$C$6:$C$5005,"Корректировка остатка",'Движения'!$A$6:$A$5005,"&gt;="&amp;Q541,'Движения'!$A$6:$A$5005,"&lt;"&amp;(Q541+1)),6))</f>
        <v/>
      </c>
      <c r="I541" s="18" t="str">
        <f>IF(E541&lt;&gt;"ОК","",ROUND(C541-H541,6))</f>
        <v/>
      </c>
      <c r="J541" s="21" t="str">
        <f>IF(E541&lt;&gt;"ОК","",IF(P541&gt;0,ABS(I541)/P541,"нет базы"))</f>
        <v/>
      </c>
      <c r="K541" s="17" t="str">
        <f>IF(E541&lt;&gt;"ОК","",IF(I541&lt;0,"Недостача",IF(I541&gt;0,"Излишек","Совпадает")))</f>
        <v/>
      </c>
      <c r="L541" s="18" t="str">
        <f>IF(E541&lt;&gt;"ОК","",ROUND(SUMIFS('Движения'!$F$6:$F$5005,'Движения'!$B$6:$B$5005,B541,'Движения'!$C$6:$C$5005,"Корректировка остатка",'Движения'!$A$6:$A$5005,"&gt;="&amp;Q541,'Движения'!$A$6:$A$5005,"&lt;"&amp;(Q541+1)),6))</f>
        <v/>
      </c>
      <c r="M541" s="18" t="str">
        <f>IF(E541&lt;&gt;"ОК","",ROUND(I541-L541,6))</f>
        <v/>
      </c>
      <c r="N541" s="15" t="str">
        <f>IF(E541&lt;&gt;"ОК","",IF(AND(I541=0,L541=0),"Корректировка не нужна",IF(M541=0,"Корректировка внесена",IF(L541=0,"Внесите корректировку на "&amp;DAY(Q541)&amp;"."&amp;MONTH(Q541)&amp;"."&amp;YEAR(Q541)&amp;": "&amp;IF(M541&gt;0,"+","")&amp;M541&amp;" "&amp;G541,"Проверьте корректировки: внесено "&amp;L541&amp;", нужно "&amp;I541&amp;" "&amp;G541))))</f>
        <v/>
      </c>
      <c r="O541" s="22" t="str">
        <f>IF(E541&lt;&gt;"ОК","",IF(SUMPRODUCT(MAX(($B$6:$B$1005=B541)*($Q$6:$Q$1005&lt;Q541)*($E$6:$E$1005="ОК")*$Q$6:$Q$1005))&gt;0,SUMPRODUCT(MAX(($B$6:$B$1005=B541)*($Q$6:$Q$1005&lt;Q541)*($E$6:$E$1005="ОК")*$Q$6:$Q$1005))+1,INT('Номенклатура'!$C$2)))</f>
        <v/>
      </c>
      <c r="P541" s="18" t="str">
        <f>IF(E541&lt;&gt;"ОК","",-(SUMIFS('Движения'!$F$6:$F$5005,'Движения'!$B$6:$B$5005,B541,'Движения'!$C$6:$C$5005,"Расход",'Движения'!$A$6:$A$5005,"&gt;="&amp;O541,'Движения'!$A$6:$A$5005,"&lt;"&amp;(Q541+1))+SUMIFS('Движения'!$F$6:$F$5005,'Движения'!$B$6:$B$5005,B541,'Движения'!$C$6:$C$5005,"Списание",'Движения'!$A$6:$A$5005,"&gt;="&amp;O541,'Движения'!$A$6:$A$5005,"&lt;"&amp;(Q541+1))))</f>
        <v/>
      </c>
      <c r="Q541" s="18" t="str">
        <f>IF(ISNUMBER(A541),INT(A541),0)</f>
        <v/>
      </c>
    </row>
    <row r="542" spans="1:17" x14ac:dyDescent="0.25">
      <c r="A542" s="16"/>
      <c r="B542" s="13"/>
      <c r="C542" s="14"/>
      <c r="D542" s="13"/>
      <c r="E542" s="15" t="str">
        <f>IF(COUNTA(A542:D542)=0,"",IF(NOT(ISNUMBER(A542)),"Укажите дату",IF(B542="","Укажите код",IF(NOT(AND(ISTEXT(B542),LEN(B542)&gt;0,LEN(B542)&lt;=30,ISNUMBER(FIND(LEFT(B542,1),"ABCDEFGHIJKLMNOPQRSTUVWXYZ")),SUMPRODUCT((MID(B542,{1,2,3,4,5,6,7,8,9,10,11,12,13,14,15,16,17,18,19,20,21,22,23,24,25,26,27,28,29,30},1)&lt;&gt;"")*ISERROR(FIND(MID(B542,{1,2,3,4,5,6,7,8,9,10,11,12,13,14,15,16,17,18,19,20,21,22,23,24,25,26,27,28,29,30},1),"ABCDEFGHIJKLMNOPQRSTUVWXYZ0123456789-_")))=0,ISERROR(VALUE(B542)))),"Недопустимый код: только латинские буквы A-Z в верхнем регистре, цифры, - и _; начало с буквы, до 30 символов (например MILK-001)",IF(SUMPRODUCT(--EXACT('Номенклатура'!$A$6:$A$205,B542))=0,"Код не найден",IF(SUMPRODUCT(--EXACT('Номенклатура'!$A$6:$A$205,B542))&gt;1,"Код повторяется в номенклатуре",IF(NOT(ISNUMBER(C542)),"Укажите фактическое количество",IF(C542&lt;0,"Факт не может быть меньше нуля",IF(NOT(ISNUMBER('Номенклатура'!$C$2)),"Укажите дату начала учёта",IF(Q542&lt;INT('Номенклатура'!$C$2),"Дата раньше начала учёта","ОК"))))))))))</f>
        <v/>
      </c>
      <c r="F542" s="15" t="str">
        <f>IF(E542&lt;&gt;"ОК","",INDEX('Номенклатура'!$B$6:$B$205,SUMPRODUCT(EXACT('Номенклатура'!$A$6:$A$205,B542)*(ROW('Номенклатура'!$A$6:$A$205)-5)))&amp;"")</f>
        <v/>
      </c>
      <c r="G542" s="17" t="str">
        <f>IF(E542&lt;&gt;"ОК","",INDEX('Номенклатура'!$D$6:$D$205,SUMPRODUCT(EXACT('Номенклатура'!$A$6:$A$205,B542)*(ROW('Номенклатура'!$A$6:$A$205)-5)))&amp;"")</f>
        <v/>
      </c>
      <c r="H542" s="18" t="str">
        <f>IF(E542&lt;&gt;"ОК","",ROUND(N(INDEX('Номенклатура'!$F$6:$F$205,SUMPRODUCT(EXACT('Номенклатура'!$A$6:$A$205,B542)*(ROW('Номенклатура'!$A$6:$A$205)-5))))+SUMIFS('Движения'!$F$6:$F$5005,'Движения'!$B$6:$B$5005,B542,'Движения'!$A$6:$A$5005,"&lt;"&amp;(Q542+1))-SUMIFS('Движения'!$F$6:$F$5005,'Движения'!$B$6:$B$5005,B542,'Движения'!$C$6:$C$5005,"Корректировка остатка",'Движения'!$A$6:$A$5005,"&gt;="&amp;Q542,'Движения'!$A$6:$A$5005,"&lt;"&amp;(Q542+1)),6))</f>
        <v/>
      </c>
      <c r="I542" s="18" t="str">
        <f>IF(E542&lt;&gt;"ОК","",ROUND(C542-H542,6))</f>
        <v/>
      </c>
      <c r="J542" s="21" t="str">
        <f>IF(E542&lt;&gt;"ОК","",IF(P542&gt;0,ABS(I542)/P542,"нет базы"))</f>
        <v/>
      </c>
      <c r="K542" s="17" t="str">
        <f>IF(E542&lt;&gt;"ОК","",IF(I542&lt;0,"Недостача",IF(I542&gt;0,"Излишек","Совпадает")))</f>
        <v/>
      </c>
      <c r="L542" s="18" t="str">
        <f>IF(E542&lt;&gt;"ОК","",ROUND(SUMIFS('Движения'!$F$6:$F$5005,'Движения'!$B$6:$B$5005,B542,'Движения'!$C$6:$C$5005,"Корректировка остатка",'Движения'!$A$6:$A$5005,"&gt;="&amp;Q542,'Движения'!$A$6:$A$5005,"&lt;"&amp;(Q542+1)),6))</f>
        <v/>
      </c>
      <c r="M542" s="18" t="str">
        <f>IF(E542&lt;&gt;"ОК","",ROUND(I542-L542,6))</f>
        <v/>
      </c>
      <c r="N542" s="15" t="str">
        <f>IF(E542&lt;&gt;"ОК","",IF(AND(I542=0,L542=0),"Корректировка не нужна",IF(M542=0,"Корректировка внесена",IF(L542=0,"Внесите корректировку на "&amp;DAY(Q542)&amp;"."&amp;MONTH(Q542)&amp;"."&amp;YEAR(Q542)&amp;": "&amp;IF(M542&gt;0,"+","")&amp;M542&amp;" "&amp;G542,"Проверьте корректировки: внесено "&amp;L542&amp;", нужно "&amp;I542&amp;" "&amp;G542))))</f>
        <v/>
      </c>
      <c r="O542" s="22" t="str">
        <f>IF(E542&lt;&gt;"ОК","",IF(SUMPRODUCT(MAX(($B$6:$B$1005=B542)*($Q$6:$Q$1005&lt;Q542)*($E$6:$E$1005="ОК")*$Q$6:$Q$1005))&gt;0,SUMPRODUCT(MAX(($B$6:$B$1005=B542)*($Q$6:$Q$1005&lt;Q542)*($E$6:$E$1005="ОК")*$Q$6:$Q$1005))+1,INT('Номенклатура'!$C$2)))</f>
        <v/>
      </c>
      <c r="P542" s="18" t="str">
        <f>IF(E542&lt;&gt;"ОК","",-(SUMIFS('Движения'!$F$6:$F$5005,'Движения'!$B$6:$B$5005,B542,'Движения'!$C$6:$C$5005,"Расход",'Движения'!$A$6:$A$5005,"&gt;="&amp;O542,'Движения'!$A$6:$A$5005,"&lt;"&amp;(Q542+1))+SUMIFS('Движения'!$F$6:$F$5005,'Движения'!$B$6:$B$5005,B542,'Движения'!$C$6:$C$5005,"Списание",'Движения'!$A$6:$A$5005,"&gt;="&amp;O542,'Движения'!$A$6:$A$5005,"&lt;"&amp;(Q542+1))))</f>
        <v/>
      </c>
      <c r="Q542" s="18" t="str">
        <f>IF(ISNUMBER(A542),INT(A542),0)</f>
        <v/>
      </c>
    </row>
    <row r="543" spans="1:17" x14ac:dyDescent="0.25">
      <c r="A543" s="16"/>
      <c r="B543" s="13"/>
      <c r="C543" s="14"/>
      <c r="D543" s="13"/>
      <c r="E543" s="15" t="str">
        <f>IF(COUNTA(A543:D543)=0,"",IF(NOT(ISNUMBER(A543)),"Укажите дату",IF(B543="","Укажите код",IF(NOT(AND(ISTEXT(B543),LEN(B543)&gt;0,LEN(B543)&lt;=30,ISNUMBER(FIND(LEFT(B543,1),"ABCDEFGHIJKLMNOPQRSTUVWXYZ")),SUMPRODUCT((MID(B543,{1,2,3,4,5,6,7,8,9,10,11,12,13,14,15,16,17,18,19,20,21,22,23,24,25,26,27,28,29,30},1)&lt;&gt;"")*ISERROR(FIND(MID(B543,{1,2,3,4,5,6,7,8,9,10,11,12,13,14,15,16,17,18,19,20,21,22,23,24,25,26,27,28,29,30},1),"ABCDEFGHIJKLMNOPQRSTUVWXYZ0123456789-_")))=0,ISERROR(VALUE(B543)))),"Недопустимый код: только латинские буквы A-Z в верхнем регистре, цифры, - и _; начало с буквы, до 30 символов (например MILK-001)",IF(SUMPRODUCT(--EXACT('Номенклатура'!$A$6:$A$205,B543))=0,"Код не найден",IF(SUMPRODUCT(--EXACT('Номенклатура'!$A$6:$A$205,B543))&gt;1,"Код повторяется в номенклатуре",IF(NOT(ISNUMBER(C543)),"Укажите фактическое количество",IF(C543&lt;0,"Факт не может быть меньше нуля",IF(NOT(ISNUMBER('Номенклатура'!$C$2)),"Укажите дату начала учёта",IF(Q543&lt;INT('Номенклатура'!$C$2),"Дата раньше начала учёта","ОК"))))))))))</f>
        <v/>
      </c>
      <c r="F543" s="15" t="str">
        <f>IF(E543&lt;&gt;"ОК","",INDEX('Номенклатура'!$B$6:$B$205,SUMPRODUCT(EXACT('Номенклатура'!$A$6:$A$205,B543)*(ROW('Номенклатура'!$A$6:$A$205)-5)))&amp;"")</f>
        <v/>
      </c>
      <c r="G543" s="17" t="str">
        <f>IF(E543&lt;&gt;"ОК","",INDEX('Номенклатура'!$D$6:$D$205,SUMPRODUCT(EXACT('Номенклатура'!$A$6:$A$205,B543)*(ROW('Номенклатура'!$A$6:$A$205)-5)))&amp;"")</f>
        <v/>
      </c>
      <c r="H543" s="18" t="str">
        <f>IF(E543&lt;&gt;"ОК","",ROUND(N(INDEX('Номенклатура'!$F$6:$F$205,SUMPRODUCT(EXACT('Номенклатура'!$A$6:$A$205,B543)*(ROW('Номенклатура'!$A$6:$A$205)-5))))+SUMIFS('Движения'!$F$6:$F$5005,'Движения'!$B$6:$B$5005,B543,'Движения'!$A$6:$A$5005,"&lt;"&amp;(Q543+1))-SUMIFS('Движения'!$F$6:$F$5005,'Движения'!$B$6:$B$5005,B543,'Движения'!$C$6:$C$5005,"Корректировка остатка",'Движения'!$A$6:$A$5005,"&gt;="&amp;Q543,'Движения'!$A$6:$A$5005,"&lt;"&amp;(Q543+1)),6))</f>
        <v/>
      </c>
      <c r="I543" s="18" t="str">
        <f>IF(E543&lt;&gt;"ОК","",ROUND(C543-H543,6))</f>
        <v/>
      </c>
      <c r="J543" s="21" t="str">
        <f>IF(E543&lt;&gt;"ОК","",IF(P543&gt;0,ABS(I543)/P543,"нет базы"))</f>
        <v/>
      </c>
      <c r="K543" s="17" t="str">
        <f>IF(E543&lt;&gt;"ОК","",IF(I543&lt;0,"Недостача",IF(I543&gt;0,"Излишек","Совпадает")))</f>
        <v/>
      </c>
      <c r="L543" s="18" t="str">
        <f>IF(E543&lt;&gt;"ОК","",ROUND(SUMIFS('Движения'!$F$6:$F$5005,'Движения'!$B$6:$B$5005,B543,'Движения'!$C$6:$C$5005,"Корректировка остатка",'Движения'!$A$6:$A$5005,"&gt;="&amp;Q543,'Движения'!$A$6:$A$5005,"&lt;"&amp;(Q543+1)),6))</f>
        <v/>
      </c>
      <c r="M543" s="18" t="str">
        <f>IF(E543&lt;&gt;"ОК","",ROUND(I543-L543,6))</f>
        <v/>
      </c>
      <c r="N543" s="15" t="str">
        <f>IF(E543&lt;&gt;"ОК","",IF(AND(I543=0,L543=0),"Корректировка не нужна",IF(M543=0,"Корректировка внесена",IF(L543=0,"Внесите корректировку на "&amp;DAY(Q543)&amp;"."&amp;MONTH(Q543)&amp;"."&amp;YEAR(Q543)&amp;": "&amp;IF(M543&gt;0,"+","")&amp;M543&amp;" "&amp;G543,"Проверьте корректировки: внесено "&amp;L543&amp;", нужно "&amp;I543&amp;" "&amp;G543))))</f>
        <v/>
      </c>
      <c r="O543" s="22" t="str">
        <f>IF(E543&lt;&gt;"ОК","",IF(SUMPRODUCT(MAX(($B$6:$B$1005=B543)*($Q$6:$Q$1005&lt;Q543)*($E$6:$E$1005="ОК")*$Q$6:$Q$1005))&gt;0,SUMPRODUCT(MAX(($B$6:$B$1005=B543)*($Q$6:$Q$1005&lt;Q543)*($E$6:$E$1005="ОК")*$Q$6:$Q$1005))+1,INT('Номенклатура'!$C$2)))</f>
        <v/>
      </c>
      <c r="P543" s="18" t="str">
        <f>IF(E543&lt;&gt;"ОК","",-(SUMIFS('Движения'!$F$6:$F$5005,'Движения'!$B$6:$B$5005,B543,'Движения'!$C$6:$C$5005,"Расход",'Движения'!$A$6:$A$5005,"&gt;="&amp;O543,'Движения'!$A$6:$A$5005,"&lt;"&amp;(Q543+1))+SUMIFS('Движения'!$F$6:$F$5005,'Движения'!$B$6:$B$5005,B543,'Движения'!$C$6:$C$5005,"Списание",'Движения'!$A$6:$A$5005,"&gt;="&amp;O543,'Движения'!$A$6:$A$5005,"&lt;"&amp;(Q543+1))))</f>
        <v/>
      </c>
      <c r="Q543" s="18" t="str">
        <f>IF(ISNUMBER(A543),INT(A543),0)</f>
        <v/>
      </c>
    </row>
    <row r="544" spans="1:17" x14ac:dyDescent="0.25">
      <c r="A544" s="16"/>
      <c r="B544" s="13"/>
      <c r="C544" s="14"/>
      <c r="D544" s="13"/>
      <c r="E544" s="15" t="str">
        <f>IF(COUNTA(A544:D544)=0,"",IF(NOT(ISNUMBER(A544)),"Укажите дату",IF(B544="","Укажите код",IF(NOT(AND(ISTEXT(B544),LEN(B544)&gt;0,LEN(B544)&lt;=30,ISNUMBER(FIND(LEFT(B544,1),"ABCDEFGHIJKLMNOPQRSTUVWXYZ")),SUMPRODUCT((MID(B544,{1,2,3,4,5,6,7,8,9,10,11,12,13,14,15,16,17,18,19,20,21,22,23,24,25,26,27,28,29,30},1)&lt;&gt;"")*ISERROR(FIND(MID(B544,{1,2,3,4,5,6,7,8,9,10,11,12,13,14,15,16,17,18,19,20,21,22,23,24,25,26,27,28,29,30},1),"ABCDEFGHIJKLMNOPQRSTUVWXYZ0123456789-_")))=0,ISERROR(VALUE(B544)))),"Недопустимый код: только латинские буквы A-Z в верхнем регистре, цифры, - и _; начало с буквы, до 30 символов (например MILK-001)",IF(SUMPRODUCT(--EXACT('Номенклатура'!$A$6:$A$205,B544))=0,"Код не найден",IF(SUMPRODUCT(--EXACT('Номенклатура'!$A$6:$A$205,B544))&gt;1,"Код повторяется в номенклатуре",IF(NOT(ISNUMBER(C544)),"Укажите фактическое количество",IF(C544&lt;0,"Факт не может быть меньше нуля",IF(NOT(ISNUMBER('Номенклатура'!$C$2)),"Укажите дату начала учёта",IF(Q544&lt;INT('Номенклатура'!$C$2),"Дата раньше начала учёта","ОК"))))))))))</f>
        <v/>
      </c>
      <c r="F544" s="15" t="str">
        <f>IF(E544&lt;&gt;"ОК","",INDEX('Номенклатура'!$B$6:$B$205,SUMPRODUCT(EXACT('Номенклатура'!$A$6:$A$205,B544)*(ROW('Номенклатура'!$A$6:$A$205)-5)))&amp;"")</f>
        <v/>
      </c>
      <c r="G544" s="17" t="str">
        <f>IF(E544&lt;&gt;"ОК","",INDEX('Номенклатура'!$D$6:$D$205,SUMPRODUCT(EXACT('Номенклатура'!$A$6:$A$205,B544)*(ROW('Номенклатура'!$A$6:$A$205)-5)))&amp;"")</f>
        <v/>
      </c>
      <c r="H544" s="18" t="str">
        <f>IF(E544&lt;&gt;"ОК","",ROUND(N(INDEX('Номенклатура'!$F$6:$F$205,SUMPRODUCT(EXACT('Номенклатура'!$A$6:$A$205,B544)*(ROW('Номенклатура'!$A$6:$A$205)-5))))+SUMIFS('Движения'!$F$6:$F$5005,'Движения'!$B$6:$B$5005,B544,'Движения'!$A$6:$A$5005,"&lt;"&amp;(Q544+1))-SUMIFS('Движения'!$F$6:$F$5005,'Движения'!$B$6:$B$5005,B544,'Движения'!$C$6:$C$5005,"Корректировка остатка",'Движения'!$A$6:$A$5005,"&gt;="&amp;Q544,'Движения'!$A$6:$A$5005,"&lt;"&amp;(Q544+1)),6))</f>
        <v/>
      </c>
      <c r="I544" s="18" t="str">
        <f>IF(E544&lt;&gt;"ОК","",ROUND(C544-H544,6))</f>
        <v/>
      </c>
      <c r="J544" s="21" t="str">
        <f>IF(E544&lt;&gt;"ОК","",IF(P544&gt;0,ABS(I544)/P544,"нет базы"))</f>
        <v/>
      </c>
      <c r="K544" s="17" t="str">
        <f>IF(E544&lt;&gt;"ОК","",IF(I544&lt;0,"Недостача",IF(I544&gt;0,"Излишек","Совпадает")))</f>
        <v/>
      </c>
      <c r="L544" s="18" t="str">
        <f>IF(E544&lt;&gt;"ОК","",ROUND(SUMIFS('Движения'!$F$6:$F$5005,'Движения'!$B$6:$B$5005,B544,'Движения'!$C$6:$C$5005,"Корректировка остатка",'Движения'!$A$6:$A$5005,"&gt;="&amp;Q544,'Движения'!$A$6:$A$5005,"&lt;"&amp;(Q544+1)),6))</f>
        <v/>
      </c>
      <c r="M544" s="18" t="str">
        <f>IF(E544&lt;&gt;"ОК","",ROUND(I544-L544,6))</f>
        <v/>
      </c>
      <c r="N544" s="15" t="str">
        <f>IF(E544&lt;&gt;"ОК","",IF(AND(I544=0,L544=0),"Корректировка не нужна",IF(M544=0,"Корректировка внесена",IF(L544=0,"Внесите корректировку на "&amp;DAY(Q544)&amp;"."&amp;MONTH(Q544)&amp;"."&amp;YEAR(Q544)&amp;": "&amp;IF(M544&gt;0,"+","")&amp;M544&amp;" "&amp;G544,"Проверьте корректировки: внесено "&amp;L544&amp;", нужно "&amp;I544&amp;" "&amp;G544))))</f>
        <v/>
      </c>
      <c r="O544" s="22" t="str">
        <f>IF(E544&lt;&gt;"ОК","",IF(SUMPRODUCT(MAX(($B$6:$B$1005=B544)*($Q$6:$Q$1005&lt;Q544)*($E$6:$E$1005="ОК")*$Q$6:$Q$1005))&gt;0,SUMPRODUCT(MAX(($B$6:$B$1005=B544)*($Q$6:$Q$1005&lt;Q544)*($E$6:$E$1005="ОК")*$Q$6:$Q$1005))+1,INT('Номенклатура'!$C$2)))</f>
        <v/>
      </c>
      <c r="P544" s="18" t="str">
        <f>IF(E544&lt;&gt;"ОК","",-(SUMIFS('Движения'!$F$6:$F$5005,'Движения'!$B$6:$B$5005,B544,'Движения'!$C$6:$C$5005,"Расход",'Движения'!$A$6:$A$5005,"&gt;="&amp;O544,'Движения'!$A$6:$A$5005,"&lt;"&amp;(Q544+1))+SUMIFS('Движения'!$F$6:$F$5005,'Движения'!$B$6:$B$5005,B544,'Движения'!$C$6:$C$5005,"Списание",'Движения'!$A$6:$A$5005,"&gt;="&amp;O544,'Движения'!$A$6:$A$5005,"&lt;"&amp;(Q544+1))))</f>
        <v/>
      </c>
      <c r="Q544" s="18" t="str">
        <f>IF(ISNUMBER(A544),INT(A544),0)</f>
        <v/>
      </c>
    </row>
    <row r="545" spans="1:17" x14ac:dyDescent="0.25">
      <c r="A545" s="16"/>
      <c r="B545" s="13"/>
      <c r="C545" s="14"/>
      <c r="D545" s="13"/>
      <c r="E545" s="15" t="str">
        <f>IF(COUNTA(A545:D545)=0,"",IF(NOT(ISNUMBER(A545)),"Укажите дату",IF(B545="","Укажите код",IF(NOT(AND(ISTEXT(B545),LEN(B545)&gt;0,LEN(B545)&lt;=30,ISNUMBER(FIND(LEFT(B545,1),"ABCDEFGHIJKLMNOPQRSTUVWXYZ")),SUMPRODUCT((MID(B545,{1,2,3,4,5,6,7,8,9,10,11,12,13,14,15,16,17,18,19,20,21,22,23,24,25,26,27,28,29,30},1)&lt;&gt;"")*ISERROR(FIND(MID(B545,{1,2,3,4,5,6,7,8,9,10,11,12,13,14,15,16,17,18,19,20,21,22,23,24,25,26,27,28,29,30},1),"ABCDEFGHIJKLMNOPQRSTUVWXYZ0123456789-_")))=0,ISERROR(VALUE(B545)))),"Недопустимый код: только латинские буквы A-Z в верхнем регистре, цифры, - и _; начало с буквы, до 30 символов (например MILK-001)",IF(SUMPRODUCT(--EXACT('Номенклатура'!$A$6:$A$205,B545))=0,"Код не найден",IF(SUMPRODUCT(--EXACT('Номенклатура'!$A$6:$A$205,B545))&gt;1,"Код повторяется в номенклатуре",IF(NOT(ISNUMBER(C545)),"Укажите фактическое количество",IF(C545&lt;0,"Факт не может быть меньше нуля",IF(NOT(ISNUMBER('Номенклатура'!$C$2)),"Укажите дату начала учёта",IF(Q545&lt;INT('Номенклатура'!$C$2),"Дата раньше начала учёта","ОК"))))))))))</f>
        <v/>
      </c>
      <c r="F545" s="15" t="str">
        <f>IF(E545&lt;&gt;"ОК","",INDEX('Номенклатура'!$B$6:$B$205,SUMPRODUCT(EXACT('Номенклатура'!$A$6:$A$205,B545)*(ROW('Номенклатура'!$A$6:$A$205)-5)))&amp;"")</f>
        <v/>
      </c>
      <c r="G545" s="17" t="str">
        <f>IF(E545&lt;&gt;"ОК","",INDEX('Номенклатура'!$D$6:$D$205,SUMPRODUCT(EXACT('Номенклатура'!$A$6:$A$205,B545)*(ROW('Номенклатура'!$A$6:$A$205)-5)))&amp;"")</f>
        <v/>
      </c>
      <c r="H545" s="18" t="str">
        <f>IF(E545&lt;&gt;"ОК","",ROUND(N(INDEX('Номенклатура'!$F$6:$F$205,SUMPRODUCT(EXACT('Номенклатура'!$A$6:$A$205,B545)*(ROW('Номенклатура'!$A$6:$A$205)-5))))+SUMIFS('Движения'!$F$6:$F$5005,'Движения'!$B$6:$B$5005,B545,'Движения'!$A$6:$A$5005,"&lt;"&amp;(Q545+1))-SUMIFS('Движения'!$F$6:$F$5005,'Движения'!$B$6:$B$5005,B545,'Движения'!$C$6:$C$5005,"Корректировка остатка",'Движения'!$A$6:$A$5005,"&gt;="&amp;Q545,'Движения'!$A$6:$A$5005,"&lt;"&amp;(Q545+1)),6))</f>
        <v/>
      </c>
      <c r="I545" s="18" t="str">
        <f>IF(E545&lt;&gt;"ОК","",ROUND(C545-H545,6))</f>
        <v/>
      </c>
      <c r="J545" s="21" t="str">
        <f>IF(E545&lt;&gt;"ОК","",IF(P545&gt;0,ABS(I545)/P545,"нет базы"))</f>
        <v/>
      </c>
      <c r="K545" s="17" t="str">
        <f>IF(E545&lt;&gt;"ОК","",IF(I545&lt;0,"Недостача",IF(I545&gt;0,"Излишек","Совпадает")))</f>
        <v/>
      </c>
      <c r="L545" s="18" t="str">
        <f>IF(E545&lt;&gt;"ОК","",ROUND(SUMIFS('Движения'!$F$6:$F$5005,'Движения'!$B$6:$B$5005,B545,'Движения'!$C$6:$C$5005,"Корректировка остатка",'Движения'!$A$6:$A$5005,"&gt;="&amp;Q545,'Движения'!$A$6:$A$5005,"&lt;"&amp;(Q545+1)),6))</f>
        <v/>
      </c>
      <c r="M545" s="18" t="str">
        <f>IF(E545&lt;&gt;"ОК","",ROUND(I545-L545,6))</f>
        <v/>
      </c>
      <c r="N545" s="15" t="str">
        <f>IF(E545&lt;&gt;"ОК","",IF(AND(I545=0,L545=0),"Корректировка не нужна",IF(M545=0,"Корректировка внесена",IF(L545=0,"Внесите корректировку на "&amp;DAY(Q545)&amp;"."&amp;MONTH(Q545)&amp;"."&amp;YEAR(Q545)&amp;": "&amp;IF(M545&gt;0,"+","")&amp;M545&amp;" "&amp;G545,"Проверьте корректировки: внесено "&amp;L545&amp;", нужно "&amp;I545&amp;" "&amp;G545))))</f>
        <v/>
      </c>
      <c r="O545" s="22" t="str">
        <f>IF(E545&lt;&gt;"ОК","",IF(SUMPRODUCT(MAX(($B$6:$B$1005=B545)*($Q$6:$Q$1005&lt;Q545)*($E$6:$E$1005="ОК")*$Q$6:$Q$1005))&gt;0,SUMPRODUCT(MAX(($B$6:$B$1005=B545)*($Q$6:$Q$1005&lt;Q545)*($E$6:$E$1005="ОК")*$Q$6:$Q$1005))+1,INT('Номенклатура'!$C$2)))</f>
        <v/>
      </c>
      <c r="P545" s="18" t="str">
        <f>IF(E545&lt;&gt;"ОК","",-(SUMIFS('Движения'!$F$6:$F$5005,'Движения'!$B$6:$B$5005,B545,'Движения'!$C$6:$C$5005,"Расход",'Движения'!$A$6:$A$5005,"&gt;="&amp;O545,'Движения'!$A$6:$A$5005,"&lt;"&amp;(Q545+1))+SUMIFS('Движения'!$F$6:$F$5005,'Движения'!$B$6:$B$5005,B545,'Движения'!$C$6:$C$5005,"Списание",'Движения'!$A$6:$A$5005,"&gt;="&amp;O545,'Движения'!$A$6:$A$5005,"&lt;"&amp;(Q545+1))))</f>
        <v/>
      </c>
      <c r="Q545" s="18" t="str">
        <f>IF(ISNUMBER(A545),INT(A545),0)</f>
        <v/>
      </c>
    </row>
    <row r="546" spans="1:17" x14ac:dyDescent="0.25">
      <c r="A546" s="16"/>
      <c r="B546" s="13"/>
      <c r="C546" s="14"/>
      <c r="D546" s="13"/>
      <c r="E546" s="15" t="str">
        <f>IF(COUNTA(A546:D546)=0,"",IF(NOT(ISNUMBER(A546)),"Укажите дату",IF(B546="","Укажите код",IF(NOT(AND(ISTEXT(B546),LEN(B546)&gt;0,LEN(B546)&lt;=30,ISNUMBER(FIND(LEFT(B546,1),"ABCDEFGHIJKLMNOPQRSTUVWXYZ")),SUMPRODUCT((MID(B546,{1,2,3,4,5,6,7,8,9,10,11,12,13,14,15,16,17,18,19,20,21,22,23,24,25,26,27,28,29,30},1)&lt;&gt;"")*ISERROR(FIND(MID(B546,{1,2,3,4,5,6,7,8,9,10,11,12,13,14,15,16,17,18,19,20,21,22,23,24,25,26,27,28,29,30},1),"ABCDEFGHIJKLMNOPQRSTUVWXYZ0123456789-_")))=0,ISERROR(VALUE(B546)))),"Недопустимый код: только латинские буквы A-Z в верхнем регистре, цифры, - и _; начало с буквы, до 30 символов (например MILK-001)",IF(SUMPRODUCT(--EXACT('Номенклатура'!$A$6:$A$205,B546))=0,"Код не найден",IF(SUMPRODUCT(--EXACT('Номенклатура'!$A$6:$A$205,B546))&gt;1,"Код повторяется в номенклатуре",IF(NOT(ISNUMBER(C546)),"Укажите фактическое количество",IF(C546&lt;0,"Факт не может быть меньше нуля",IF(NOT(ISNUMBER('Номенклатура'!$C$2)),"Укажите дату начала учёта",IF(Q546&lt;INT('Номенклатура'!$C$2),"Дата раньше начала учёта","ОК"))))))))))</f>
        <v/>
      </c>
      <c r="F546" s="15" t="str">
        <f>IF(E546&lt;&gt;"ОК","",INDEX('Номенклатура'!$B$6:$B$205,SUMPRODUCT(EXACT('Номенклатура'!$A$6:$A$205,B546)*(ROW('Номенклатура'!$A$6:$A$205)-5)))&amp;"")</f>
        <v/>
      </c>
      <c r="G546" s="17" t="str">
        <f>IF(E546&lt;&gt;"ОК","",INDEX('Номенклатура'!$D$6:$D$205,SUMPRODUCT(EXACT('Номенклатура'!$A$6:$A$205,B546)*(ROW('Номенклатура'!$A$6:$A$205)-5)))&amp;"")</f>
        <v/>
      </c>
      <c r="H546" s="18" t="str">
        <f>IF(E546&lt;&gt;"ОК","",ROUND(N(INDEX('Номенклатура'!$F$6:$F$205,SUMPRODUCT(EXACT('Номенклатура'!$A$6:$A$205,B546)*(ROW('Номенклатура'!$A$6:$A$205)-5))))+SUMIFS('Движения'!$F$6:$F$5005,'Движения'!$B$6:$B$5005,B546,'Движения'!$A$6:$A$5005,"&lt;"&amp;(Q546+1))-SUMIFS('Движения'!$F$6:$F$5005,'Движения'!$B$6:$B$5005,B546,'Движения'!$C$6:$C$5005,"Корректировка остатка",'Движения'!$A$6:$A$5005,"&gt;="&amp;Q546,'Движения'!$A$6:$A$5005,"&lt;"&amp;(Q546+1)),6))</f>
        <v/>
      </c>
      <c r="I546" s="18" t="str">
        <f>IF(E546&lt;&gt;"ОК","",ROUND(C546-H546,6))</f>
        <v/>
      </c>
      <c r="J546" s="21" t="str">
        <f>IF(E546&lt;&gt;"ОК","",IF(P546&gt;0,ABS(I546)/P546,"нет базы"))</f>
        <v/>
      </c>
      <c r="K546" s="17" t="str">
        <f>IF(E546&lt;&gt;"ОК","",IF(I546&lt;0,"Недостача",IF(I546&gt;0,"Излишек","Совпадает")))</f>
        <v/>
      </c>
      <c r="L546" s="18" t="str">
        <f>IF(E546&lt;&gt;"ОК","",ROUND(SUMIFS('Движения'!$F$6:$F$5005,'Движения'!$B$6:$B$5005,B546,'Движения'!$C$6:$C$5005,"Корректировка остатка",'Движения'!$A$6:$A$5005,"&gt;="&amp;Q546,'Движения'!$A$6:$A$5005,"&lt;"&amp;(Q546+1)),6))</f>
        <v/>
      </c>
      <c r="M546" s="18" t="str">
        <f>IF(E546&lt;&gt;"ОК","",ROUND(I546-L546,6))</f>
        <v/>
      </c>
      <c r="N546" s="15" t="str">
        <f>IF(E546&lt;&gt;"ОК","",IF(AND(I546=0,L546=0),"Корректировка не нужна",IF(M546=0,"Корректировка внесена",IF(L546=0,"Внесите корректировку на "&amp;DAY(Q546)&amp;"."&amp;MONTH(Q546)&amp;"."&amp;YEAR(Q546)&amp;": "&amp;IF(M546&gt;0,"+","")&amp;M546&amp;" "&amp;G546,"Проверьте корректировки: внесено "&amp;L546&amp;", нужно "&amp;I546&amp;" "&amp;G546))))</f>
        <v/>
      </c>
      <c r="O546" s="22" t="str">
        <f>IF(E546&lt;&gt;"ОК","",IF(SUMPRODUCT(MAX(($B$6:$B$1005=B546)*($Q$6:$Q$1005&lt;Q546)*($E$6:$E$1005="ОК")*$Q$6:$Q$1005))&gt;0,SUMPRODUCT(MAX(($B$6:$B$1005=B546)*($Q$6:$Q$1005&lt;Q546)*($E$6:$E$1005="ОК")*$Q$6:$Q$1005))+1,INT('Номенклатура'!$C$2)))</f>
        <v/>
      </c>
      <c r="P546" s="18" t="str">
        <f>IF(E546&lt;&gt;"ОК","",-(SUMIFS('Движения'!$F$6:$F$5005,'Движения'!$B$6:$B$5005,B546,'Движения'!$C$6:$C$5005,"Расход",'Движения'!$A$6:$A$5005,"&gt;="&amp;O546,'Движения'!$A$6:$A$5005,"&lt;"&amp;(Q546+1))+SUMIFS('Движения'!$F$6:$F$5005,'Движения'!$B$6:$B$5005,B546,'Движения'!$C$6:$C$5005,"Списание",'Движения'!$A$6:$A$5005,"&gt;="&amp;O546,'Движения'!$A$6:$A$5005,"&lt;"&amp;(Q546+1))))</f>
        <v/>
      </c>
      <c r="Q546" s="18" t="str">
        <f>IF(ISNUMBER(A546),INT(A546),0)</f>
        <v/>
      </c>
    </row>
    <row r="547" spans="1:17" x14ac:dyDescent="0.25">
      <c r="A547" s="16"/>
      <c r="B547" s="13"/>
      <c r="C547" s="14"/>
      <c r="D547" s="13"/>
      <c r="E547" s="15" t="str">
        <f>IF(COUNTA(A547:D547)=0,"",IF(NOT(ISNUMBER(A547)),"Укажите дату",IF(B547="","Укажите код",IF(NOT(AND(ISTEXT(B547),LEN(B547)&gt;0,LEN(B547)&lt;=30,ISNUMBER(FIND(LEFT(B547,1),"ABCDEFGHIJKLMNOPQRSTUVWXYZ")),SUMPRODUCT((MID(B547,{1,2,3,4,5,6,7,8,9,10,11,12,13,14,15,16,17,18,19,20,21,22,23,24,25,26,27,28,29,30},1)&lt;&gt;"")*ISERROR(FIND(MID(B547,{1,2,3,4,5,6,7,8,9,10,11,12,13,14,15,16,17,18,19,20,21,22,23,24,25,26,27,28,29,30},1),"ABCDEFGHIJKLMNOPQRSTUVWXYZ0123456789-_")))=0,ISERROR(VALUE(B547)))),"Недопустимый код: только латинские буквы A-Z в верхнем регистре, цифры, - и _; начало с буквы, до 30 символов (например MILK-001)",IF(SUMPRODUCT(--EXACT('Номенклатура'!$A$6:$A$205,B547))=0,"Код не найден",IF(SUMPRODUCT(--EXACT('Номенклатура'!$A$6:$A$205,B547))&gt;1,"Код повторяется в номенклатуре",IF(NOT(ISNUMBER(C547)),"Укажите фактическое количество",IF(C547&lt;0,"Факт не может быть меньше нуля",IF(NOT(ISNUMBER('Номенклатура'!$C$2)),"Укажите дату начала учёта",IF(Q547&lt;INT('Номенклатура'!$C$2),"Дата раньше начала учёта","ОК"))))))))))</f>
        <v/>
      </c>
      <c r="F547" s="15" t="str">
        <f>IF(E547&lt;&gt;"ОК","",INDEX('Номенклатура'!$B$6:$B$205,SUMPRODUCT(EXACT('Номенклатура'!$A$6:$A$205,B547)*(ROW('Номенклатура'!$A$6:$A$205)-5)))&amp;"")</f>
        <v/>
      </c>
      <c r="G547" s="17" t="str">
        <f>IF(E547&lt;&gt;"ОК","",INDEX('Номенклатура'!$D$6:$D$205,SUMPRODUCT(EXACT('Номенклатура'!$A$6:$A$205,B547)*(ROW('Номенклатура'!$A$6:$A$205)-5)))&amp;"")</f>
        <v/>
      </c>
      <c r="H547" s="18" t="str">
        <f>IF(E547&lt;&gt;"ОК","",ROUND(N(INDEX('Номенклатура'!$F$6:$F$205,SUMPRODUCT(EXACT('Номенклатура'!$A$6:$A$205,B547)*(ROW('Номенклатура'!$A$6:$A$205)-5))))+SUMIFS('Движения'!$F$6:$F$5005,'Движения'!$B$6:$B$5005,B547,'Движения'!$A$6:$A$5005,"&lt;"&amp;(Q547+1))-SUMIFS('Движения'!$F$6:$F$5005,'Движения'!$B$6:$B$5005,B547,'Движения'!$C$6:$C$5005,"Корректировка остатка",'Движения'!$A$6:$A$5005,"&gt;="&amp;Q547,'Движения'!$A$6:$A$5005,"&lt;"&amp;(Q547+1)),6))</f>
        <v/>
      </c>
      <c r="I547" s="18" t="str">
        <f>IF(E547&lt;&gt;"ОК","",ROUND(C547-H547,6))</f>
        <v/>
      </c>
      <c r="J547" s="21" t="str">
        <f>IF(E547&lt;&gt;"ОК","",IF(P547&gt;0,ABS(I547)/P547,"нет базы"))</f>
        <v/>
      </c>
      <c r="K547" s="17" t="str">
        <f>IF(E547&lt;&gt;"ОК","",IF(I547&lt;0,"Недостача",IF(I547&gt;0,"Излишек","Совпадает")))</f>
        <v/>
      </c>
      <c r="L547" s="18" t="str">
        <f>IF(E547&lt;&gt;"ОК","",ROUND(SUMIFS('Движения'!$F$6:$F$5005,'Движения'!$B$6:$B$5005,B547,'Движения'!$C$6:$C$5005,"Корректировка остатка",'Движения'!$A$6:$A$5005,"&gt;="&amp;Q547,'Движения'!$A$6:$A$5005,"&lt;"&amp;(Q547+1)),6))</f>
        <v/>
      </c>
      <c r="M547" s="18" t="str">
        <f>IF(E547&lt;&gt;"ОК","",ROUND(I547-L547,6))</f>
        <v/>
      </c>
      <c r="N547" s="15" t="str">
        <f>IF(E547&lt;&gt;"ОК","",IF(AND(I547=0,L547=0),"Корректировка не нужна",IF(M547=0,"Корректировка внесена",IF(L547=0,"Внесите корректировку на "&amp;DAY(Q547)&amp;"."&amp;MONTH(Q547)&amp;"."&amp;YEAR(Q547)&amp;": "&amp;IF(M547&gt;0,"+","")&amp;M547&amp;" "&amp;G547,"Проверьте корректировки: внесено "&amp;L547&amp;", нужно "&amp;I547&amp;" "&amp;G547))))</f>
        <v/>
      </c>
      <c r="O547" s="22" t="str">
        <f>IF(E547&lt;&gt;"ОК","",IF(SUMPRODUCT(MAX(($B$6:$B$1005=B547)*($Q$6:$Q$1005&lt;Q547)*($E$6:$E$1005="ОК")*$Q$6:$Q$1005))&gt;0,SUMPRODUCT(MAX(($B$6:$B$1005=B547)*($Q$6:$Q$1005&lt;Q547)*($E$6:$E$1005="ОК")*$Q$6:$Q$1005))+1,INT('Номенклатура'!$C$2)))</f>
        <v/>
      </c>
      <c r="P547" s="18" t="str">
        <f>IF(E547&lt;&gt;"ОК","",-(SUMIFS('Движения'!$F$6:$F$5005,'Движения'!$B$6:$B$5005,B547,'Движения'!$C$6:$C$5005,"Расход",'Движения'!$A$6:$A$5005,"&gt;="&amp;O547,'Движения'!$A$6:$A$5005,"&lt;"&amp;(Q547+1))+SUMIFS('Движения'!$F$6:$F$5005,'Движения'!$B$6:$B$5005,B547,'Движения'!$C$6:$C$5005,"Списание",'Движения'!$A$6:$A$5005,"&gt;="&amp;O547,'Движения'!$A$6:$A$5005,"&lt;"&amp;(Q547+1))))</f>
        <v/>
      </c>
      <c r="Q547" s="18" t="str">
        <f>IF(ISNUMBER(A547),INT(A547),0)</f>
        <v/>
      </c>
    </row>
    <row r="548" spans="1:17" x14ac:dyDescent="0.25">
      <c r="A548" s="16"/>
      <c r="B548" s="13"/>
      <c r="C548" s="14"/>
      <c r="D548" s="13"/>
      <c r="E548" s="15" t="str">
        <f>IF(COUNTA(A548:D548)=0,"",IF(NOT(ISNUMBER(A548)),"Укажите дату",IF(B548="","Укажите код",IF(NOT(AND(ISTEXT(B548),LEN(B548)&gt;0,LEN(B548)&lt;=30,ISNUMBER(FIND(LEFT(B548,1),"ABCDEFGHIJKLMNOPQRSTUVWXYZ")),SUMPRODUCT((MID(B548,{1,2,3,4,5,6,7,8,9,10,11,12,13,14,15,16,17,18,19,20,21,22,23,24,25,26,27,28,29,30},1)&lt;&gt;"")*ISERROR(FIND(MID(B548,{1,2,3,4,5,6,7,8,9,10,11,12,13,14,15,16,17,18,19,20,21,22,23,24,25,26,27,28,29,30},1),"ABCDEFGHIJKLMNOPQRSTUVWXYZ0123456789-_")))=0,ISERROR(VALUE(B548)))),"Недопустимый код: только латинские буквы A-Z в верхнем регистре, цифры, - и _; начало с буквы, до 30 символов (например MILK-001)",IF(SUMPRODUCT(--EXACT('Номенклатура'!$A$6:$A$205,B548))=0,"Код не найден",IF(SUMPRODUCT(--EXACT('Номенклатура'!$A$6:$A$205,B548))&gt;1,"Код повторяется в номенклатуре",IF(NOT(ISNUMBER(C548)),"Укажите фактическое количество",IF(C548&lt;0,"Факт не может быть меньше нуля",IF(NOT(ISNUMBER('Номенклатура'!$C$2)),"Укажите дату начала учёта",IF(Q548&lt;INT('Номенклатура'!$C$2),"Дата раньше начала учёта","ОК"))))))))))</f>
        <v/>
      </c>
      <c r="F548" s="15" t="str">
        <f>IF(E548&lt;&gt;"ОК","",INDEX('Номенклатура'!$B$6:$B$205,SUMPRODUCT(EXACT('Номенклатура'!$A$6:$A$205,B548)*(ROW('Номенклатура'!$A$6:$A$205)-5)))&amp;"")</f>
        <v/>
      </c>
      <c r="G548" s="17" t="str">
        <f>IF(E548&lt;&gt;"ОК","",INDEX('Номенклатура'!$D$6:$D$205,SUMPRODUCT(EXACT('Номенклатура'!$A$6:$A$205,B548)*(ROW('Номенклатура'!$A$6:$A$205)-5)))&amp;"")</f>
        <v/>
      </c>
      <c r="H548" s="18" t="str">
        <f>IF(E548&lt;&gt;"ОК","",ROUND(N(INDEX('Номенклатура'!$F$6:$F$205,SUMPRODUCT(EXACT('Номенклатура'!$A$6:$A$205,B548)*(ROW('Номенклатура'!$A$6:$A$205)-5))))+SUMIFS('Движения'!$F$6:$F$5005,'Движения'!$B$6:$B$5005,B548,'Движения'!$A$6:$A$5005,"&lt;"&amp;(Q548+1))-SUMIFS('Движения'!$F$6:$F$5005,'Движения'!$B$6:$B$5005,B548,'Движения'!$C$6:$C$5005,"Корректировка остатка",'Движения'!$A$6:$A$5005,"&gt;="&amp;Q548,'Движения'!$A$6:$A$5005,"&lt;"&amp;(Q548+1)),6))</f>
        <v/>
      </c>
      <c r="I548" s="18" t="str">
        <f>IF(E548&lt;&gt;"ОК","",ROUND(C548-H548,6))</f>
        <v/>
      </c>
      <c r="J548" s="21" t="str">
        <f>IF(E548&lt;&gt;"ОК","",IF(P548&gt;0,ABS(I548)/P548,"нет базы"))</f>
        <v/>
      </c>
      <c r="K548" s="17" t="str">
        <f>IF(E548&lt;&gt;"ОК","",IF(I548&lt;0,"Недостача",IF(I548&gt;0,"Излишек","Совпадает")))</f>
        <v/>
      </c>
      <c r="L548" s="18" t="str">
        <f>IF(E548&lt;&gt;"ОК","",ROUND(SUMIFS('Движения'!$F$6:$F$5005,'Движения'!$B$6:$B$5005,B548,'Движения'!$C$6:$C$5005,"Корректировка остатка",'Движения'!$A$6:$A$5005,"&gt;="&amp;Q548,'Движения'!$A$6:$A$5005,"&lt;"&amp;(Q548+1)),6))</f>
        <v/>
      </c>
      <c r="M548" s="18" t="str">
        <f>IF(E548&lt;&gt;"ОК","",ROUND(I548-L548,6))</f>
        <v/>
      </c>
      <c r="N548" s="15" t="str">
        <f>IF(E548&lt;&gt;"ОК","",IF(AND(I548=0,L548=0),"Корректировка не нужна",IF(M548=0,"Корректировка внесена",IF(L548=0,"Внесите корректировку на "&amp;DAY(Q548)&amp;"."&amp;MONTH(Q548)&amp;"."&amp;YEAR(Q548)&amp;": "&amp;IF(M548&gt;0,"+","")&amp;M548&amp;" "&amp;G548,"Проверьте корректировки: внесено "&amp;L548&amp;", нужно "&amp;I548&amp;" "&amp;G548))))</f>
        <v/>
      </c>
      <c r="O548" s="22" t="str">
        <f>IF(E548&lt;&gt;"ОК","",IF(SUMPRODUCT(MAX(($B$6:$B$1005=B548)*($Q$6:$Q$1005&lt;Q548)*($E$6:$E$1005="ОК")*$Q$6:$Q$1005))&gt;0,SUMPRODUCT(MAX(($B$6:$B$1005=B548)*($Q$6:$Q$1005&lt;Q548)*($E$6:$E$1005="ОК")*$Q$6:$Q$1005))+1,INT('Номенклатура'!$C$2)))</f>
        <v/>
      </c>
      <c r="P548" s="18" t="str">
        <f>IF(E548&lt;&gt;"ОК","",-(SUMIFS('Движения'!$F$6:$F$5005,'Движения'!$B$6:$B$5005,B548,'Движения'!$C$6:$C$5005,"Расход",'Движения'!$A$6:$A$5005,"&gt;="&amp;O548,'Движения'!$A$6:$A$5005,"&lt;"&amp;(Q548+1))+SUMIFS('Движения'!$F$6:$F$5005,'Движения'!$B$6:$B$5005,B548,'Движения'!$C$6:$C$5005,"Списание",'Движения'!$A$6:$A$5005,"&gt;="&amp;O548,'Движения'!$A$6:$A$5005,"&lt;"&amp;(Q548+1))))</f>
        <v/>
      </c>
      <c r="Q548" s="18" t="str">
        <f>IF(ISNUMBER(A548),INT(A548),0)</f>
        <v/>
      </c>
    </row>
    <row r="549" spans="1:17" x14ac:dyDescent="0.25">
      <c r="A549" s="16"/>
      <c r="B549" s="13"/>
      <c r="C549" s="14"/>
      <c r="D549" s="13"/>
      <c r="E549" s="15" t="str">
        <f>IF(COUNTA(A549:D549)=0,"",IF(NOT(ISNUMBER(A549)),"Укажите дату",IF(B549="","Укажите код",IF(NOT(AND(ISTEXT(B549),LEN(B549)&gt;0,LEN(B549)&lt;=30,ISNUMBER(FIND(LEFT(B549,1),"ABCDEFGHIJKLMNOPQRSTUVWXYZ")),SUMPRODUCT((MID(B549,{1,2,3,4,5,6,7,8,9,10,11,12,13,14,15,16,17,18,19,20,21,22,23,24,25,26,27,28,29,30},1)&lt;&gt;"")*ISERROR(FIND(MID(B549,{1,2,3,4,5,6,7,8,9,10,11,12,13,14,15,16,17,18,19,20,21,22,23,24,25,26,27,28,29,30},1),"ABCDEFGHIJKLMNOPQRSTUVWXYZ0123456789-_")))=0,ISERROR(VALUE(B549)))),"Недопустимый код: только латинские буквы A-Z в верхнем регистре, цифры, - и _; начало с буквы, до 30 символов (например MILK-001)",IF(SUMPRODUCT(--EXACT('Номенклатура'!$A$6:$A$205,B549))=0,"Код не найден",IF(SUMPRODUCT(--EXACT('Номенклатура'!$A$6:$A$205,B549))&gt;1,"Код повторяется в номенклатуре",IF(NOT(ISNUMBER(C549)),"Укажите фактическое количество",IF(C549&lt;0,"Факт не может быть меньше нуля",IF(NOT(ISNUMBER('Номенклатура'!$C$2)),"Укажите дату начала учёта",IF(Q549&lt;INT('Номенклатура'!$C$2),"Дата раньше начала учёта","ОК"))))))))))</f>
        <v/>
      </c>
      <c r="F549" s="15" t="str">
        <f>IF(E549&lt;&gt;"ОК","",INDEX('Номенклатура'!$B$6:$B$205,SUMPRODUCT(EXACT('Номенклатура'!$A$6:$A$205,B549)*(ROW('Номенклатура'!$A$6:$A$205)-5)))&amp;"")</f>
        <v/>
      </c>
      <c r="G549" s="17" t="str">
        <f>IF(E549&lt;&gt;"ОК","",INDEX('Номенклатура'!$D$6:$D$205,SUMPRODUCT(EXACT('Номенклатура'!$A$6:$A$205,B549)*(ROW('Номенклатура'!$A$6:$A$205)-5)))&amp;"")</f>
        <v/>
      </c>
      <c r="H549" s="18" t="str">
        <f>IF(E549&lt;&gt;"ОК","",ROUND(N(INDEX('Номенклатура'!$F$6:$F$205,SUMPRODUCT(EXACT('Номенклатура'!$A$6:$A$205,B549)*(ROW('Номенклатура'!$A$6:$A$205)-5))))+SUMIFS('Движения'!$F$6:$F$5005,'Движения'!$B$6:$B$5005,B549,'Движения'!$A$6:$A$5005,"&lt;"&amp;(Q549+1))-SUMIFS('Движения'!$F$6:$F$5005,'Движения'!$B$6:$B$5005,B549,'Движения'!$C$6:$C$5005,"Корректировка остатка",'Движения'!$A$6:$A$5005,"&gt;="&amp;Q549,'Движения'!$A$6:$A$5005,"&lt;"&amp;(Q549+1)),6))</f>
        <v/>
      </c>
      <c r="I549" s="18" t="str">
        <f>IF(E549&lt;&gt;"ОК","",ROUND(C549-H549,6))</f>
        <v/>
      </c>
      <c r="J549" s="21" t="str">
        <f>IF(E549&lt;&gt;"ОК","",IF(P549&gt;0,ABS(I549)/P549,"нет базы"))</f>
        <v/>
      </c>
      <c r="K549" s="17" t="str">
        <f>IF(E549&lt;&gt;"ОК","",IF(I549&lt;0,"Недостача",IF(I549&gt;0,"Излишек","Совпадает")))</f>
        <v/>
      </c>
      <c r="L549" s="18" t="str">
        <f>IF(E549&lt;&gt;"ОК","",ROUND(SUMIFS('Движения'!$F$6:$F$5005,'Движения'!$B$6:$B$5005,B549,'Движения'!$C$6:$C$5005,"Корректировка остатка",'Движения'!$A$6:$A$5005,"&gt;="&amp;Q549,'Движения'!$A$6:$A$5005,"&lt;"&amp;(Q549+1)),6))</f>
        <v/>
      </c>
      <c r="M549" s="18" t="str">
        <f>IF(E549&lt;&gt;"ОК","",ROUND(I549-L549,6))</f>
        <v/>
      </c>
      <c r="N549" s="15" t="str">
        <f>IF(E549&lt;&gt;"ОК","",IF(AND(I549=0,L549=0),"Корректировка не нужна",IF(M549=0,"Корректировка внесена",IF(L549=0,"Внесите корректировку на "&amp;DAY(Q549)&amp;"."&amp;MONTH(Q549)&amp;"."&amp;YEAR(Q549)&amp;": "&amp;IF(M549&gt;0,"+","")&amp;M549&amp;" "&amp;G549,"Проверьте корректировки: внесено "&amp;L549&amp;", нужно "&amp;I549&amp;" "&amp;G549))))</f>
        <v/>
      </c>
      <c r="O549" s="22" t="str">
        <f>IF(E549&lt;&gt;"ОК","",IF(SUMPRODUCT(MAX(($B$6:$B$1005=B549)*($Q$6:$Q$1005&lt;Q549)*($E$6:$E$1005="ОК")*$Q$6:$Q$1005))&gt;0,SUMPRODUCT(MAX(($B$6:$B$1005=B549)*($Q$6:$Q$1005&lt;Q549)*($E$6:$E$1005="ОК")*$Q$6:$Q$1005))+1,INT('Номенклатура'!$C$2)))</f>
        <v/>
      </c>
      <c r="P549" s="18" t="str">
        <f>IF(E549&lt;&gt;"ОК","",-(SUMIFS('Движения'!$F$6:$F$5005,'Движения'!$B$6:$B$5005,B549,'Движения'!$C$6:$C$5005,"Расход",'Движения'!$A$6:$A$5005,"&gt;="&amp;O549,'Движения'!$A$6:$A$5005,"&lt;"&amp;(Q549+1))+SUMIFS('Движения'!$F$6:$F$5005,'Движения'!$B$6:$B$5005,B549,'Движения'!$C$6:$C$5005,"Списание",'Движения'!$A$6:$A$5005,"&gt;="&amp;O549,'Движения'!$A$6:$A$5005,"&lt;"&amp;(Q549+1))))</f>
        <v/>
      </c>
      <c r="Q549" s="18" t="str">
        <f>IF(ISNUMBER(A549),INT(A549),0)</f>
        <v/>
      </c>
    </row>
    <row r="550" spans="1:17" x14ac:dyDescent="0.25">
      <c r="A550" s="16"/>
      <c r="B550" s="13"/>
      <c r="C550" s="14"/>
      <c r="D550" s="13"/>
      <c r="E550" s="15" t="str">
        <f>IF(COUNTA(A550:D550)=0,"",IF(NOT(ISNUMBER(A550)),"Укажите дату",IF(B550="","Укажите код",IF(NOT(AND(ISTEXT(B550),LEN(B550)&gt;0,LEN(B550)&lt;=30,ISNUMBER(FIND(LEFT(B550,1),"ABCDEFGHIJKLMNOPQRSTUVWXYZ")),SUMPRODUCT((MID(B550,{1,2,3,4,5,6,7,8,9,10,11,12,13,14,15,16,17,18,19,20,21,22,23,24,25,26,27,28,29,30},1)&lt;&gt;"")*ISERROR(FIND(MID(B550,{1,2,3,4,5,6,7,8,9,10,11,12,13,14,15,16,17,18,19,20,21,22,23,24,25,26,27,28,29,30},1),"ABCDEFGHIJKLMNOPQRSTUVWXYZ0123456789-_")))=0,ISERROR(VALUE(B550)))),"Недопустимый код: только латинские буквы A-Z в верхнем регистре, цифры, - и _; начало с буквы, до 30 символов (например MILK-001)",IF(SUMPRODUCT(--EXACT('Номенклатура'!$A$6:$A$205,B550))=0,"Код не найден",IF(SUMPRODUCT(--EXACT('Номенклатура'!$A$6:$A$205,B550))&gt;1,"Код повторяется в номенклатуре",IF(NOT(ISNUMBER(C550)),"Укажите фактическое количество",IF(C550&lt;0,"Факт не может быть меньше нуля",IF(NOT(ISNUMBER('Номенклатура'!$C$2)),"Укажите дату начала учёта",IF(Q550&lt;INT('Номенклатура'!$C$2),"Дата раньше начала учёта","ОК"))))))))))</f>
        <v/>
      </c>
      <c r="F550" s="15" t="str">
        <f>IF(E550&lt;&gt;"ОК","",INDEX('Номенклатура'!$B$6:$B$205,SUMPRODUCT(EXACT('Номенклатура'!$A$6:$A$205,B550)*(ROW('Номенклатура'!$A$6:$A$205)-5)))&amp;"")</f>
        <v/>
      </c>
      <c r="G550" s="17" t="str">
        <f>IF(E550&lt;&gt;"ОК","",INDEX('Номенклатура'!$D$6:$D$205,SUMPRODUCT(EXACT('Номенклатура'!$A$6:$A$205,B550)*(ROW('Номенклатура'!$A$6:$A$205)-5)))&amp;"")</f>
        <v/>
      </c>
      <c r="H550" s="18" t="str">
        <f>IF(E550&lt;&gt;"ОК","",ROUND(N(INDEX('Номенклатура'!$F$6:$F$205,SUMPRODUCT(EXACT('Номенклатура'!$A$6:$A$205,B550)*(ROW('Номенклатура'!$A$6:$A$205)-5))))+SUMIFS('Движения'!$F$6:$F$5005,'Движения'!$B$6:$B$5005,B550,'Движения'!$A$6:$A$5005,"&lt;"&amp;(Q550+1))-SUMIFS('Движения'!$F$6:$F$5005,'Движения'!$B$6:$B$5005,B550,'Движения'!$C$6:$C$5005,"Корректировка остатка",'Движения'!$A$6:$A$5005,"&gt;="&amp;Q550,'Движения'!$A$6:$A$5005,"&lt;"&amp;(Q550+1)),6))</f>
        <v/>
      </c>
      <c r="I550" s="18" t="str">
        <f>IF(E550&lt;&gt;"ОК","",ROUND(C550-H550,6))</f>
        <v/>
      </c>
      <c r="J550" s="21" t="str">
        <f>IF(E550&lt;&gt;"ОК","",IF(P550&gt;0,ABS(I550)/P550,"нет базы"))</f>
        <v/>
      </c>
      <c r="K550" s="17" t="str">
        <f>IF(E550&lt;&gt;"ОК","",IF(I550&lt;0,"Недостача",IF(I550&gt;0,"Излишек","Совпадает")))</f>
        <v/>
      </c>
      <c r="L550" s="18" t="str">
        <f>IF(E550&lt;&gt;"ОК","",ROUND(SUMIFS('Движения'!$F$6:$F$5005,'Движения'!$B$6:$B$5005,B550,'Движения'!$C$6:$C$5005,"Корректировка остатка",'Движения'!$A$6:$A$5005,"&gt;="&amp;Q550,'Движения'!$A$6:$A$5005,"&lt;"&amp;(Q550+1)),6))</f>
        <v/>
      </c>
      <c r="M550" s="18" t="str">
        <f>IF(E550&lt;&gt;"ОК","",ROUND(I550-L550,6))</f>
        <v/>
      </c>
      <c r="N550" s="15" t="str">
        <f>IF(E550&lt;&gt;"ОК","",IF(AND(I550=0,L550=0),"Корректировка не нужна",IF(M550=0,"Корректировка внесена",IF(L550=0,"Внесите корректировку на "&amp;DAY(Q550)&amp;"."&amp;MONTH(Q550)&amp;"."&amp;YEAR(Q550)&amp;": "&amp;IF(M550&gt;0,"+","")&amp;M550&amp;" "&amp;G550,"Проверьте корректировки: внесено "&amp;L550&amp;", нужно "&amp;I550&amp;" "&amp;G550))))</f>
        <v/>
      </c>
      <c r="O550" s="22" t="str">
        <f>IF(E550&lt;&gt;"ОК","",IF(SUMPRODUCT(MAX(($B$6:$B$1005=B550)*($Q$6:$Q$1005&lt;Q550)*($E$6:$E$1005="ОК")*$Q$6:$Q$1005))&gt;0,SUMPRODUCT(MAX(($B$6:$B$1005=B550)*($Q$6:$Q$1005&lt;Q550)*($E$6:$E$1005="ОК")*$Q$6:$Q$1005))+1,INT('Номенклатура'!$C$2)))</f>
        <v/>
      </c>
      <c r="P550" s="18" t="str">
        <f>IF(E550&lt;&gt;"ОК","",-(SUMIFS('Движения'!$F$6:$F$5005,'Движения'!$B$6:$B$5005,B550,'Движения'!$C$6:$C$5005,"Расход",'Движения'!$A$6:$A$5005,"&gt;="&amp;O550,'Движения'!$A$6:$A$5005,"&lt;"&amp;(Q550+1))+SUMIFS('Движения'!$F$6:$F$5005,'Движения'!$B$6:$B$5005,B550,'Движения'!$C$6:$C$5005,"Списание",'Движения'!$A$6:$A$5005,"&gt;="&amp;O550,'Движения'!$A$6:$A$5005,"&lt;"&amp;(Q550+1))))</f>
        <v/>
      </c>
      <c r="Q550" s="18" t="str">
        <f>IF(ISNUMBER(A550),INT(A550),0)</f>
        <v/>
      </c>
    </row>
    <row r="551" spans="1:17" x14ac:dyDescent="0.25">
      <c r="A551" s="16"/>
      <c r="B551" s="13"/>
      <c r="C551" s="14"/>
      <c r="D551" s="13"/>
      <c r="E551" s="15" t="str">
        <f>IF(COUNTA(A551:D551)=0,"",IF(NOT(ISNUMBER(A551)),"Укажите дату",IF(B551="","Укажите код",IF(NOT(AND(ISTEXT(B551),LEN(B551)&gt;0,LEN(B551)&lt;=30,ISNUMBER(FIND(LEFT(B551,1),"ABCDEFGHIJKLMNOPQRSTUVWXYZ")),SUMPRODUCT((MID(B551,{1,2,3,4,5,6,7,8,9,10,11,12,13,14,15,16,17,18,19,20,21,22,23,24,25,26,27,28,29,30},1)&lt;&gt;"")*ISERROR(FIND(MID(B551,{1,2,3,4,5,6,7,8,9,10,11,12,13,14,15,16,17,18,19,20,21,22,23,24,25,26,27,28,29,30},1),"ABCDEFGHIJKLMNOPQRSTUVWXYZ0123456789-_")))=0,ISERROR(VALUE(B551)))),"Недопустимый код: только латинские буквы A-Z в верхнем регистре, цифры, - и _; начало с буквы, до 30 символов (например MILK-001)",IF(SUMPRODUCT(--EXACT('Номенклатура'!$A$6:$A$205,B551))=0,"Код не найден",IF(SUMPRODUCT(--EXACT('Номенклатура'!$A$6:$A$205,B551))&gt;1,"Код повторяется в номенклатуре",IF(NOT(ISNUMBER(C551)),"Укажите фактическое количество",IF(C551&lt;0,"Факт не может быть меньше нуля",IF(NOT(ISNUMBER('Номенклатура'!$C$2)),"Укажите дату начала учёта",IF(Q551&lt;INT('Номенклатура'!$C$2),"Дата раньше начала учёта","ОК"))))))))))</f>
        <v/>
      </c>
      <c r="F551" s="15" t="str">
        <f>IF(E551&lt;&gt;"ОК","",INDEX('Номенклатура'!$B$6:$B$205,SUMPRODUCT(EXACT('Номенклатура'!$A$6:$A$205,B551)*(ROW('Номенклатура'!$A$6:$A$205)-5)))&amp;"")</f>
        <v/>
      </c>
      <c r="G551" s="17" t="str">
        <f>IF(E551&lt;&gt;"ОК","",INDEX('Номенклатура'!$D$6:$D$205,SUMPRODUCT(EXACT('Номенклатура'!$A$6:$A$205,B551)*(ROW('Номенклатура'!$A$6:$A$205)-5)))&amp;"")</f>
        <v/>
      </c>
      <c r="H551" s="18" t="str">
        <f>IF(E551&lt;&gt;"ОК","",ROUND(N(INDEX('Номенклатура'!$F$6:$F$205,SUMPRODUCT(EXACT('Номенклатура'!$A$6:$A$205,B551)*(ROW('Номенклатура'!$A$6:$A$205)-5))))+SUMIFS('Движения'!$F$6:$F$5005,'Движения'!$B$6:$B$5005,B551,'Движения'!$A$6:$A$5005,"&lt;"&amp;(Q551+1))-SUMIFS('Движения'!$F$6:$F$5005,'Движения'!$B$6:$B$5005,B551,'Движения'!$C$6:$C$5005,"Корректировка остатка",'Движения'!$A$6:$A$5005,"&gt;="&amp;Q551,'Движения'!$A$6:$A$5005,"&lt;"&amp;(Q551+1)),6))</f>
        <v/>
      </c>
      <c r="I551" s="18" t="str">
        <f>IF(E551&lt;&gt;"ОК","",ROUND(C551-H551,6))</f>
        <v/>
      </c>
      <c r="J551" s="21" t="str">
        <f>IF(E551&lt;&gt;"ОК","",IF(P551&gt;0,ABS(I551)/P551,"нет базы"))</f>
        <v/>
      </c>
      <c r="K551" s="17" t="str">
        <f>IF(E551&lt;&gt;"ОК","",IF(I551&lt;0,"Недостача",IF(I551&gt;0,"Излишек","Совпадает")))</f>
        <v/>
      </c>
      <c r="L551" s="18" t="str">
        <f>IF(E551&lt;&gt;"ОК","",ROUND(SUMIFS('Движения'!$F$6:$F$5005,'Движения'!$B$6:$B$5005,B551,'Движения'!$C$6:$C$5005,"Корректировка остатка",'Движения'!$A$6:$A$5005,"&gt;="&amp;Q551,'Движения'!$A$6:$A$5005,"&lt;"&amp;(Q551+1)),6))</f>
        <v/>
      </c>
      <c r="M551" s="18" t="str">
        <f>IF(E551&lt;&gt;"ОК","",ROUND(I551-L551,6))</f>
        <v/>
      </c>
      <c r="N551" s="15" t="str">
        <f>IF(E551&lt;&gt;"ОК","",IF(AND(I551=0,L551=0),"Корректировка не нужна",IF(M551=0,"Корректировка внесена",IF(L551=0,"Внесите корректировку на "&amp;DAY(Q551)&amp;"."&amp;MONTH(Q551)&amp;"."&amp;YEAR(Q551)&amp;": "&amp;IF(M551&gt;0,"+","")&amp;M551&amp;" "&amp;G551,"Проверьте корректировки: внесено "&amp;L551&amp;", нужно "&amp;I551&amp;" "&amp;G551))))</f>
        <v/>
      </c>
      <c r="O551" s="22" t="str">
        <f>IF(E551&lt;&gt;"ОК","",IF(SUMPRODUCT(MAX(($B$6:$B$1005=B551)*($Q$6:$Q$1005&lt;Q551)*($E$6:$E$1005="ОК")*$Q$6:$Q$1005))&gt;0,SUMPRODUCT(MAX(($B$6:$B$1005=B551)*($Q$6:$Q$1005&lt;Q551)*($E$6:$E$1005="ОК")*$Q$6:$Q$1005))+1,INT('Номенклатура'!$C$2)))</f>
        <v/>
      </c>
      <c r="P551" s="18" t="str">
        <f>IF(E551&lt;&gt;"ОК","",-(SUMIFS('Движения'!$F$6:$F$5005,'Движения'!$B$6:$B$5005,B551,'Движения'!$C$6:$C$5005,"Расход",'Движения'!$A$6:$A$5005,"&gt;="&amp;O551,'Движения'!$A$6:$A$5005,"&lt;"&amp;(Q551+1))+SUMIFS('Движения'!$F$6:$F$5005,'Движения'!$B$6:$B$5005,B551,'Движения'!$C$6:$C$5005,"Списание",'Движения'!$A$6:$A$5005,"&gt;="&amp;O551,'Движения'!$A$6:$A$5005,"&lt;"&amp;(Q551+1))))</f>
        <v/>
      </c>
      <c r="Q551" s="18" t="str">
        <f>IF(ISNUMBER(A551),INT(A551),0)</f>
        <v/>
      </c>
    </row>
    <row r="552" spans="1:17" x14ac:dyDescent="0.25">
      <c r="A552" s="16"/>
      <c r="B552" s="13"/>
      <c r="C552" s="14"/>
      <c r="D552" s="13"/>
      <c r="E552" s="15" t="str">
        <f>IF(COUNTA(A552:D552)=0,"",IF(NOT(ISNUMBER(A552)),"Укажите дату",IF(B552="","Укажите код",IF(NOT(AND(ISTEXT(B552),LEN(B552)&gt;0,LEN(B552)&lt;=30,ISNUMBER(FIND(LEFT(B552,1),"ABCDEFGHIJKLMNOPQRSTUVWXYZ")),SUMPRODUCT((MID(B552,{1,2,3,4,5,6,7,8,9,10,11,12,13,14,15,16,17,18,19,20,21,22,23,24,25,26,27,28,29,30},1)&lt;&gt;"")*ISERROR(FIND(MID(B552,{1,2,3,4,5,6,7,8,9,10,11,12,13,14,15,16,17,18,19,20,21,22,23,24,25,26,27,28,29,30},1),"ABCDEFGHIJKLMNOPQRSTUVWXYZ0123456789-_")))=0,ISERROR(VALUE(B552)))),"Недопустимый код: только латинские буквы A-Z в верхнем регистре, цифры, - и _; начало с буквы, до 30 символов (например MILK-001)",IF(SUMPRODUCT(--EXACT('Номенклатура'!$A$6:$A$205,B552))=0,"Код не найден",IF(SUMPRODUCT(--EXACT('Номенклатура'!$A$6:$A$205,B552))&gt;1,"Код повторяется в номенклатуре",IF(NOT(ISNUMBER(C552)),"Укажите фактическое количество",IF(C552&lt;0,"Факт не может быть меньше нуля",IF(NOT(ISNUMBER('Номенклатура'!$C$2)),"Укажите дату начала учёта",IF(Q552&lt;INT('Номенклатура'!$C$2),"Дата раньше начала учёта","ОК"))))))))))</f>
        <v/>
      </c>
      <c r="F552" s="15" t="str">
        <f>IF(E552&lt;&gt;"ОК","",INDEX('Номенклатура'!$B$6:$B$205,SUMPRODUCT(EXACT('Номенклатура'!$A$6:$A$205,B552)*(ROW('Номенклатура'!$A$6:$A$205)-5)))&amp;"")</f>
        <v/>
      </c>
      <c r="G552" s="17" t="str">
        <f>IF(E552&lt;&gt;"ОК","",INDEX('Номенклатура'!$D$6:$D$205,SUMPRODUCT(EXACT('Номенклатура'!$A$6:$A$205,B552)*(ROW('Номенклатура'!$A$6:$A$205)-5)))&amp;"")</f>
        <v/>
      </c>
      <c r="H552" s="18" t="str">
        <f>IF(E552&lt;&gt;"ОК","",ROUND(N(INDEX('Номенклатура'!$F$6:$F$205,SUMPRODUCT(EXACT('Номенклатура'!$A$6:$A$205,B552)*(ROW('Номенклатура'!$A$6:$A$205)-5))))+SUMIFS('Движения'!$F$6:$F$5005,'Движения'!$B$6:$B$5005,B552,'Движения'!$A$6:$A$5005,"&lt;"&amp;(Q552+1))-SUMIFS('Движения'!$F$6:$F$5005,'Движения'!$B$6:$B$5005,B552,'Движения'!$C$6:$C$5005,"Корректировка остатка",'Движения'!$A$6:$A$5005,"&gt;="&amp;Q552,'Движения'!$A$6:$A$5005,"&lt;"&amp;(Q552+1)),6))</f>
        <v/>
      </c>
      <c r="I552" s="18" t="str">
        <f>IF(E552&lt;&gt;"ОК","",ROUND(C552-H552,6))</f>
        <v/>
      </c>
      <c r="J552" s="21" t="str">
        <f>IF(E552&lt;&gt;"ОК","",IF(P552&gt;0,ABS(I552)/P552,"нет базы"))</f>
        <v/>
      </c>
      <c r="K552" s="17" t="str">
        <f>IF(E552&lt;&gt;"ОК","",IF(I552&lt;0,"Недостача",IF(I552&gt;0,"Излишек","Совпадает")))</f>
        <v/>
      </c>
      <c r="L552" s="18" t="str">
        <f>IF(E552&lt;&gt;"ОК","",ROUND(SUMIFS('Движения'!$F$6:$F$5005,'Движения'!$B$6:$B$5005,B552,'Движения'!$C$6:$C$5005,"Корректировка остатка",'Движения'!$A$6:$A$5005,"&gt;="&amp;Q552,'Движения'!$A$6:$A$5005,"&lt;"&amp;(Q552+1)),6))</f>
        <v/>
      </c>
      <c r="M552" s="18" t="str">
        <f>IF(E552&lt;&gt;"ОК","",ROUND(I552-L552,6))</f>
        <v/>
      </c>
      <c r="N552" s="15" t="str">
        <f>IF(E552&lt;&gt;"ОК","",IF(AND(I552=0,L552=0),"Корректировка не нужна",IF(M552=0,"Корректировка внесена",IF(L552=0,"Внесите корректировку на "&amp;DAY(Q552)&amp;"."&amp;MONTH(Q552)&amp;"."&amp;YEAR(Q552)&amp;": "&amp;IF(M552&gt;0,"+","")&amp;M552&amp;" "&amp;G552,"Проверьте корректировки: внесено "&amp;L552&amp;", нужно "&amp;I552&amp;" "&amp;G552))))</f>
        <v/>
      </c>
      <c r="O552" s="22" t="str">
        <f>IF(E552&lt;&gt;"ОК","",IF(SUMPRODUCT(MAX(($B$6:$B$1005=B552)*($Q$6:$Q$1005&lt;Q552)*($E$6:$E$1005="ОК")*$Q$6:$Q$1005))&gt;0,SUMPRODUCT(MAX(($B$6:$B$1005=B552)*($Q$6:$Q$1005&lt;Q552)*($E$6:$E$1005="ОК")*$Q$6:$Q$1005))+1,INT('Номенклатура'!$C$2)))</f>
        <v/>
      </c>
      <c r="P552" s="18" t="str">
        <f>IF(E552&lt;&gt;"ОК","",-(SUMIFS('Движения'!$F$6:$F$5005,'Движения'!$B$6:$B$5005,B552,'Движения'!$C$6:$C$5005,"Расход",'Движения'!$A$6:$A$5005,"&gt;="&amp;O552,'Движения'!$A$6:$A$5005,"&lt;"&amp;(Q552+1))+SUMIFS('Движения'!$F$6:$F$5005,'Движения'!$B$6:$B$5005,B552,'Движения'!$C$6:$C$5005,"Списание",'Движения'!$A$6:$A$5005,"&gt;="&amp;O552,'Движения'!$A$6:$A$5005,"&lt;"&amp;(Q552+1))))</f>
        <v/>
      </c>
      <c r="Q552" s="18" t="str">
        <f>IF(ISNUMBER(A552),INT(A552),0)</f>
        <v/>
      </c>
    </row>
    <row r="553" spans="1:17" x14ac:dyDescent="0.25">
      <c r="A553" s="16"/>
      <c r="B553" s="13"/>
      <c r="C553" s="14"/>
      <c r="D553" s="13"/>
      <c r="E553" s="15" t="str">
        <f>IF(COUNTA(A553:D553)=0,"",IF(NOT(ISNUMBER(A553)),"Укажите дату",IF(B553="","Укажите код",IF(NOT(AND(ISTEXT(B553),LEN(B553)&gt;0,LEN(B553)&lt;=30,ISNUMBER(FIND(LEFT(B553,1),"ABCDEFGHIJKLMNOPQRSTUVWXYZ")),SUMPRODUCT((MID(B553,{1,2,3,4,5,6,7,8,9,10,11,12,13,14,15,16,17,18,19,20,21,22,23,24,25,26,27,28,29,30},1)&lt;&gt;"")*ISERROR(FIND(MID(B553,{1,2,3,4,5,6,7,8,9,10,11,12,13,14,15,16,17,18,19,20,21,22,23,24,25,26,27,28,29,30},1),"ABCDEFGHIJKLMNOPQRSTUVWXYZ0123456789-_")))=0,ISERROR(VALUE(B553)))),"Недопустимый код: только латинские буквы A-Z в верхнем регистре, цифры, - и _; начало с буквы, до 30 символов (например MILK-001)",IF(SUMPRODUCT(--EXACT('Номенклатура'!$A$6:$A$205,B553))=0,"Код не найден",IF(SUMPRODUCT(--EXACT('Номенклатура'!$A$6:$A$205,B553))&gt;1,"Код повторяется в номенклатуре",IF(NOT(ISNUMBER(C553)),"Укажите фактическое количество",IF(C553&lt;0,"Факт не может быть меньше нуля",IF(NOT(ISNUMBER('Номенклатура'!$C$2)),"Укажите дату начала учёта",IF(Q553&lt;INT('Номенклатура'!$C$2),"Дата раньше начала учёта","ОК"))))))))))</f>
        <v/>
      </c>
      <c r="F553" s="15" t="str">
        <f>IF(E553&lt;&gt;"ОК","",INDEX('Номенклатура'!$B$6:$B$205,SUMPRODUCT(EXACT('Номенклатура'!$A$6:$A$205,B553)*(ROW('Номенклатура'!$A$6:$A$205)-5)))&amp;"")</f>
        <v/>
      </c>
      <c r="G553" s="17" t="str">
        <f>IF(E553&lt;&gt;"ОК","",INDEX('Номенклатура'!$D$6:$D$205,SUMPRODUCT(EXACT('Номенклатура'!$A$6:$A$205,B553)*(ROW('Номенклатура'!$A$6:$A$205)-5)))&amp;"")</f>
        <v/>
      </c>
      <c r="H553" s="18" t="str">
        <f>IF(E553&lt;&gt;"ОК","",ROUND(N(INDEX('Номенклатура'!$F$6:$F$205,SUMPRODUCT(EXACT('Номенклатура'!$A$6:$A$205,B553)*(ROW('Номенклатура'!$A$6:$A$205)-5))))+SUMIFS('Движения'!$F$6:$F$5005,'Движения'!$B$6:$B$5005,B553,'Движения'!$A$6:$A$5005,"&lt;"&amp;(Q553+1))-SUMIFS('Движения'!$F$6:$F$5005,'Движения'!$B$6:$B$5005,B553,'Движения'!$C$6:$C$5005,"Корректировка остатка",'Движения'!$A$6:$A$5005,"&gt;="&amp;Q553,'Движения'!$A$6:$A$5005,"&lt;"&amp;(Q553+1)),6))</f>
        <v/>
      </c>
      <c r="I553" s="18" t="str">
        <f>IF(E553&lt;&gt;"ОК","",ROUND(C553-H553,6))</f>
        <v/>
      </c>
      <c r="J553" s="21" t="str">
        <f>IF(E553&lt;&gt;"ОК","",IF(P553&gt;0,ABS(I553)/P553,"нет базы"))</f>
        <v/>
      </c>
      <c r="K553" s="17" t="str">
        <f>IF(E553&lt;&gt;"ОК","",IF(I553&lt;0,"Недостача",IF(I553&gt;0,"Излишек","Совпадает")))</f>
        <v/>
      </c>
      <c r="L553" s="18" t="str">
        <f>IF(E553&lt;&gt;"ОК","",ROUND(SUMIFS('Движения'!$F$6:$F$5005,'Движения'!$B$6:$B$5005,B553,'Движения'!$C$6:$C$5005,"Корректировка остатка",'Движения'!$A$6:$A$5005,"&gt;="&amp;Q553,'Движения'!$A$6:$A$5005,"&lt;"&amp;(Q553+1)),6))</f>
        <v/>
      </c>
      <c r="M553" s="18" t="str">
        <f>IF(E553&lt;&gt;"ОК","",ROUND(I553-L553,6))</f>
        <v/>
      </c>
      <c r="N553" s="15" t="str">
        <f>IF(E553&lt;&gt;"ОК","",IF(AND(I553=0,L553=0),"Корректировка не нужна",IF(M553=0,"Корректировка внесена",IF(L553=0,"Внесите корректировку на "&amp;DAY(Q553)&amp;"."&amp;MONTH(Q553)&amp;"."&amp;YEAR(Q553)&amp;": "&amp;IF(M553&gt;0,"+","")&amp;M553&amp;" "&amp;G553,"Проверьте корректировки: внесено "&amp;L553&amp;", нужно "&amp;I553&amp;" "&amp;G553))))</f>
        <v/>
      </c>
      <c r="O553" s="22" t="str">
        <f>IF(E553&lt;&gt;"ОК","",IF(SUMPRODUCT(MAX(($B$6:$B$1005=B553)*($Q$6:$Q$1005&lt;Q553)*($E$6:$E$1005="ОК")*$Q$6:$Q$1005))&gt;0,SUMPRODUCT(MAX(($B$6:$B$1005=B553)*($Q$6:$Q$1005&lt;Q553)*($E$6:$E$1005="ОК")*$Q$6:$Q$1005))+1,INT('Номенклатура'!$C$2)))</f>
        <v/>
      </c>
      <c r="P553" s="18" t="str">
        <f>IF(E553&lt;&gt;"ОК","",-(SUMIFS('Движения'!$F$6:$F$5005,'Движения'!$B$6:$B$5005,B553,'Движения'!$C$6:$C$5005,"Расход",'Движения'!$A$6:$A$5005,"&gt;="&amp;O553,'Движения'!$A$6:$A$5005,"&lt;"&amp;(Q553+1))+SUMIFS('Движения'!$F$6:$F$5005,'Движения'!$B$6:$B$5005,B553,'Движения'!$C$6:$C$5005,"Списание",'Движения'!$A$6:$A$5005,"&gt;="&amp;O553,'Движения'!$A$6:$A$5005,"&lt;"&amp;(Q553+1))))</f>
        <v/>
      </c>
      <c r="Q553" s="18" t="str">
        <f>IF(ISNUMBER(A553),INT(A553),0)</f>
        <v/>
      </c>
    </row>
    <row r="554" spans="1:17" x14ac:dyDescent="0.25">
      <c r="A554" s="16"/>
      <c r="B554" s="13"/>
      <c r="C554" s="14"/>
      <c r="D554" s="13"/>
      <c r="E554" s="15" t="str">
        <f>IF(COUNTA(A554:D554)=0,"",IF(NOT(ISNUMBER(A554)),"Укажите дату",IF(B554="","Укажите код",IF(NOT(AND(ISTEXT(B554),LEN(B554)&gt;0,LEN(B554)&lt;=30,ISNUMBER(FIND(LEFT(B554,1),"ABCDEFGHIJKLMNOPQRSTUVWXYZ")),SUMPRODUCT((MID(B554,{1,2,3,4,5,6,7,8,9,10,11,12,13,14,15,16,17,18,19,20,21,22,23,24,25,26,27,28,29,30},1)&lt;&gt;"")*ISERROR(FIND(MID(B554,{1,2,3,4,5,6,7,8,9,10,11,12,13,14,15,16,17,18,19,20,21,22,23,24,25,26,27,28,29,30},1),"ABCDEFGHIJKLMNOPQRSTUVWXYZ0123456789-_")))=0,ISERROR(VALUE(B554)))),"Недопустимый код: только латинские буквы A-Z в верхнем регистре, цифры, - и _; начало с буквы, до 30 символов (например MILK-001)",IF(SUMPRODUCT(--EXACT('Номенклатура'!$A$6:$A$205,B554))=0,"Код не найден",IF(SUMPRODUCT(--EXACT('Номенклатура'!$A$6:$A$205,B554))&gt;1,"Код повторяется в номенклатуре",IF(NOT(ISNUMBER(C554)),"Укажите фактическое количество",IF(C554&lt;0,"Факт не может быть меньше нуля",IF(NOT(ISNUMBER('Номенклатура'!$C$2)),"Укажите дату начала учёта",IF(Q554&lt;INT('Номенклатура'!$C$2),"Дата раньше начала учёта","ОК"))))))))))</f>
        <v/>
      </c>
      <c r="F554" s="15" t="str">
        <f>IF(E554&lt;&gt;"ОК","",INDEX('Номенклатура'!$B$6:$B$205,SUMPRODUCT(EXACT('Номенклатура'!$A$6:$A$205,B554)*(ROW('Номенклатура'!$A$6:$A$205)-5)))&amp;"")</f>
        <v/>
      </c>
      <c r="G554" s="17" t="str">
        <f>IF(E554&lt;&gt;"ОК","",INDEX('Номенклатура'!$D$6:$D$205,SUMPRODUCT(EXACT('Номенклатура'!$A$6:$A$205,B554)*(ROW('Номенклатура'!$A$6:$A$205)-5)))&amp;"")</f>
        <v/>
      </c>
      <c r="H554" s="18" t="str">
        <f>IF(E554&lt;&gt;"ОК","",ROUND(N(INDEX('Номенклатура'!$F$6:$F$205,SUMPRODUCT(EXACT('Номенклатура'!$A$6:$A$205,B554)*(ROW('Номенклатура'!$A$6:$A$205)-5))))+SUMIFS('Движения'!$F$6:$F$5005,'Движения'!$B$6:$B$5005,B554,'Движения'!$A$6:$A$5005,"&lt;"&amp;(Q554+1))-SUMIFS('Движения'!$F$6:$F$5005,'Движения'!$B$6:$B$5005,B554,'Движения'!$C$6:$C$5005,"Корректировка остатка",'Движения'!$A$6:$A$5005,"&gt;="&amp;Q554,'Движения'!$A$6:$A$5005,"&lt;"&amp;(Q554+1)),6))</f>
        <v/>
      </c>
      <c r="I554" s="18" t="str">
        <f>IF(E554&lt;&gt;"ОК","",ROUND(C554-H554,6))</f>
        <v/>
      </c>
      <c r="J554" s="21" t="str">
        <f>IF(E554&lt;&gt;"ОК","",IF(P554&gt;0,ABS(I554)/P554,"нет базы"))</f>
        <v/>
      </c>
      <c r="K554" s="17" t="str">
        <f>IF(E554&lt;&gt;"ОК","",IF(I554&lt;0,"Недостача",IF(I554&gt;0,"Излишек","Совпадает")))</f>
        <v/>
      </c>
      <c r="L554" s="18" t="str">
        <f>IF(E554&lt;&gt;"ОК","",ROUND(SUMIFS('Движения'!$F$6:$F$5005,'Движения'!$B$6:$B$5005,B554,'Движения'!$C$6:$C$5005,"Корректировка остатка",'Движения'!$A$6:$A$5005,"&gt;="&amp;Q554,'Движения'!$A$6:$A$5005,"&lt;"&amp;(Q554+1)),6))</f>
        <v/>
      </c>
      <c r="M554" s="18" t="str">
        <f>IF(E554&lt;&gt;"ОК","",ROUND(I554-L554,6))</f>
        <v/>
      </c>
      <c r="N554" s="15" t="str">
        <f>IF(E554&lt;&gt;"ОК","",IF(AND(I554=0,L554=0),"Корректировка не нужна",IF(M554=0,"Корректировка внесена",IF(L554=0,"Внесите корректировку на "&amp;DAY(Q554)&amp;"."&amp;MONTH(Q554)&amp;"."&amp;YEAR(Q554)&amp;": "&amp;IF(M554&gt;0,"+","")&amp;M554&amp;" "&amp;G554,"Проверьте корректировки: внесено "&amp;L554&amp;", нужно "&amp;I554&amp;" "&amp;G554))))</f>
        <v/>
      </c>
      <c r="O554" s="22" t="str">
        <f>IF(E554&lt;&gt;"ОК","",IF(SUMPRODUCT(MAX(($B$6:$B$1005=B554)*($Q$6:$Q$1005&lt;Q554)*($E$6:$E$1005="ОК")*$Q$6:$Q$1005))&gt;0,SUMPRODUCT(MAX(($B$6:$B$1005=B554)*($Q$6:$Q$1005&lt;Q554)*($E$6:$E$1005="ОК")*$Q$6:$Q$1005))+1,INT('Номенклатура'!$C$2)))</f>
        <v/>
      </c>
      <c r="P554" s="18" t="str">
        <f>IF(E554&lt;&gt;"ОК","",-(SUMIFS('Движения'!$F$6:$F$5005,'Движения'!$B$6:$B$5005,B554,'Движения'!$C$6:$C$5005,"Расход",'Движения'!$A$6:$A$5005,"&gt;="&amp;O554,'Движения'!$A$6:$A$5005,"&lt;"&amp;(Q554+1))+SUMIFS('Движения'!$F$6:$F$5005,'Движения'!$B$6:$B$5005,B554,'Движения'!$C$6:$C$5005,"Списание",'Движения'!$A$6:$A$5005,"&gt;="&amp;O554,'Движения'!$A$6:$A$5005,"&lt;"&amp;(Q554+1))))</f>
        <v/>
      </c>
      <c r="Q554" s="18" t="str">
        <f>IF(ISNUMBER(A554),INT(A554),0)</f>
        <v/>
      </c>
    </row>
    <row r="555" spans="1:17" x14ac:dyDescent="0.25">
      <c r="A555" s="16"/>
      <c r="B555" s="13"/>
      <c r="C555" s="14"/>
      <c r="D555" s="13"/>
      <c r="E555" s="15" t="str">
        <f>IF(COUNTA(A555:D555)=0,"",IF(NOT(ISNUMBER(A555)),"Укажите дату",IF(B555="","Укажите код",IF(NOT(AND(ISTEXT(B555),LEN(B555)&gt;0,LEN(B555)&lt;=30,ISNUMBER(FIND(LEFT(B555,1),"ABCDEFGHIJKLMNOPQRSTUVWXYZ")),SUMPRODUCT((MID(B555,{1,2,3,4,5,6,7,8,9,10,11,12,13,14,15,16,17,18,19,20,21,22,23,24,25,26,27,28,29,30},1)&lt;&gt;"")*ISERROR(FIND(MID(B555,{1,2,3,4,5,6,7,8,9,10,11,12,13,14,15,16,17,18,19,20,21,22,23,24,25,26,27,28,29,30},1),"ABCDEFGHIJKLMNOPQRSTUVWXYZ0123456789-_")))=0,ISERROR(VALUE(B555)))),"Недопустимый код: только латинские буквы A-Z в верхнем регистре, цифры, - и _; начало с буквы, до 30 символов (например MILK-001)",IF(SUMPRODUCT(--EXACT('Номенклатура'!$A$6:$A$205,B555))=0,"Код не найден",IF(SUMPRODUCT(--EXACT('Номенклатура'!$A$6:$A$205,B555))&gt;1,"Код повторяется в номенклатуре",IF(NOT(ISNUMBER(C555)),"Укажите фактическое количество",IF(C555&lt;0,"Факт не может быть меньше нуля",IF(NOT(ISNUMBER('Номенклатура'!$C$2)),"Укажите дату начала учёта",IF(Q555&lt;INT('Номенклатура'!$C$2),"Дата раньше начала учёта","ОК"))))))))))</f>
        <v/>
      </c>
      <c r="F555" s="15" t="str">
        <f>IF(E555&lt;&gt;"ОК","",INDEX('Номенклатура'!$B$6:$B$205,SUMPRODUCT(EXACT('Номенклатура'!$A$6:$A$205,B555)*(ROW('Номенклатура'!$A$6:$A$205)-5)))&amp;"")</f>
        <v/>
      </c>
      <c r="G555" s="17" t="str">
        <f>IF(E555&lt;&gt;"ОК","",INDEX('Номенклатура'!$D$6:$D$205,SUMPRODUCT(EXACT('Номенклатура'!$A$6:$A$205,B555)*(ROW('Номенклатура'!$A$6:$A$205)-5)))&amp;"")</f>
        <v/>
      </c>
      <c r="H555" s="18" t="str">
        <f>IF(E555&lt;&gt;"ОК","",ROUND(N(INDEX('Номенклатура'!$F$6:$F$205,SUMPRODUCT(EXACT('Номенклатура'!$A$6:$A$205,B555)*(ROW('Номенклатура'!$A$6:$A$205)-5))))+SUMIFS('Движения'!$F$6:$F$5005,'Движения'!$B$6:$B$5005,B555,'Движения'!$A$6:$A$5005,"&lt;"&amp;(Q555+1))-SUMIFS('Движения'!$F$6:$F$5005,'Движения'!$B$6:$B$5005,B555,'Движения'!$C$6:$C$5005,"Корректировка остатка",'Движения'!$A$6:$A$5005,"&gt;="&amp;Q555,'Движения'!$A$6:$A$5005,"&lt;"&amp;(Q555+1)),6))</f>
        <v/>
      </c>
      <c r="I555" s="18" t="str">
        <f>IF(E555&lt;&gt;"ОК","",ROUND(C555-H555,6))</f>
        <v/>
      </c>
      <c r="J555" s="21" t="str">
        <f>IF(E555&lt;&gt;"ОК","",IF(P555&gt;0,ABS(I555)/P555,"нет базы"))</f>
        <v/>
      </c>
      <c r="K555" s="17" t="str">
        <f>IF(E555&lt;&gt;"ОК","",IF(I555&lt;0,"Недостача",IF(I555&gt;0,"Излишек","Совпадает")))</f>
        <v/>
      </c>
      <c r="L555" s="18" t="str">
        <f>IF(E555&lt;&gt;"ОК","",ROUND(SUMIFS('Движения'!$F$6:$F$5005,'Движения'!$B$6:$B$5005,B555,'Движения'!$C$6:$C$5005,"Корректировка остатка",'Движения'!$A$6:$A$5005,"&gt;="&amp;Q555,'Движения'!$A$6:$A$5005,"&lt;"&amp;(Q555+1)),6))</f>
        <v/>
      </c>
      <c r="M555" s="18" t="str">
        <f>IF(E555&lt;&gt;"ОК","",ROUND(I555-L555,6))</f>
        <v/>
      </c>
      <c r="N555" s="15" t="str">
        <f>IF(E555&lt;&gt;"ОК","",IF(AND(I555=0,L555=0),"Корректировка не нужна",IF(M555=0,"Корректировка внесена",IF(L555=0,"Внесите корректировку на "&amp;DAY(Q555)&amp;"."&amp;MONTH(Q555)&amp;"."&amp;YEAR(Q555)&amp;": "&amp;IF(M555&gt;0,"+","")&amp;M555&amp;" "&amp;G555,"Проверьте корректировки: внесено "&amp;L555&amp;", нужно "&amp;I555&amp;" "&amp;G555))))</f>
        <v/>
      </c>
      <c r="O555" s="22" t="str">
        <f>IF(E555&lt;&gt;"ОК","",IF(SUMPRODUCT(MAX(($B$6:$B$1005=B555)*($Q$6:$Q$1005&lt;Q555)*($E$6:$E$1005="ОК")*$Q$6:$Q$1005))&gt;0,SUMPRODUCT(MAX(($B$6:$B$1005=B555)*($Q$6:$Q$1005&lt;Q555)*($E$6:$E$1005="ОК")*$Q$6:$Q$1005))+1,INT('Номенклатура'!$C$2)))</f>
        <v/>
      </c>
      <c r="P555" s="18" t="str">
        <f>IF(E555&lt;&gt;"ОК","",-(SUMIFS('Движения'!$F$6:$F$5005,'Движения'!$B$6:$B$5005,B555,'Движения'!$C$6:$C$5005,"Расход",'Движения'!$A$6:$A$5005,"&gt;="&amp;O555,'Движения'!$A$6:$A$5005,"&lt;"&amp;(Q555+1))+SUMIFS('Движения'!$F$6:$F$5005,'Движения'!$B$6:$B$5005,B555,'Движения'!$C$6:$C$5005,"Списание",'Движения'!$A$6:$A$5005,"&gt;="&amp;O555,'Движения'!$A$6:$A$5005,"&lt;"&amp;(Q555+1))))</f>
        <v/>
      </c>
      <c r="Q555" s="18" t="str">
        <f>IF(ISNUMBER(A555),INT(A555),0)</f>
        <v/>
      </c>
    </row>
    <row r="556" spans="1:17" x14ac:dyDescent="0.25">
      <c r="A556" s="16"/>
      <c r="B556" s="13"/>
      <c r="C556" s="14"/>
      <c r="D556" s="13"/>
      <c r="E556" s="15" t="str">
        <f>IF(COUNTA(A556:D556)=0,"",IF(NOT(ISNUMBER(A556)),"Укажите дату",IF(B556="","Укажите код",IF(NOT(AND(ISTEXT(B556),LEN(B556)&gt;0,LEN(B556)&lt;=30,ISNUMBER(FIND(LEFT(B556,1),"ABCDEFGHIJKLMNOPQRSTUVWXYZ")),SUMPRODUCT((MID(B556,{1,2,3,4,5,6,7,8,9,10,11,12,13,14,15,16,17,18,19,20,21,22,23,24,25,26,27,28,29,30},1)&lt;&gt;"")*ISERROR(FIND(MID(B556,{1,2,3,4,5,6,7,8,9,10,11,12,13,14,15,16,17,18,19,20,21,22,23,24,25,26,27,28,29,30},1),"ABCDEFGHIJKLMNOPQRSTUVWXYZ0123456789-_")))=0,ISERROR(VALUE(B556)))),"Недопустимый код: только латинские буквы A-Z в верхнем регистре, цифры, - и _; начало с буквы, до 30 символов (например MILK-001)",IF(SUMPRODUCT(--EXACT('Номенклатура'!$A$6:$A$205,B556))=0,"Код не найден",IF(SUMPRODUCT(--EXACT('Номенклатура'!$A$6:$A$205,B556))&gt;1,"Код повторяется в номенклатуре",IF(NOT(ISNUMBER(C556)),"Укажите фактическое количество",IF(C556&lt;0,"Факт не может быть меньше нуля",IF(NOT(ISNUMBER('Номенклатура'!$C$2)),"Укажите дату начала учёта",IF(Q556&lt;INT('Номенклатура'!$C$2),"Дата раньше начала учёта","ОК"))))))))))</f>
        <v/>
      </c>
      <c r="F556" s="15" t="str">
        <f>IF(E556&lt;&gt;"ОК","",INDEX('Номенклатура'!$B$6:$B$205,SUMPRODUCT(EXACT('Номенклатура'!$A$6:$A$205,B556)*(ROW('Номенклатура'!$A$6:$A$205)-5)))&amp;"")</f>
        <v/>
      </c>
      <c r="G556" s="17" t="str">
        <f>IF(E556&lt;&gt;"ОК","",INDEX('Номенклатура'!$D$6:$D$205,SUMPRODUCT(EXACT('Номенклатура'!$A$6:$A$205,B556)*(ROW('Номенклатура'!$A$6:$A$205)-5)))&amp;"")</f>
        <v/>
      </c>
      <c r="H556" s="18" t="str">
        <f>IF(E556&lt;&gt;"ОК","",ROUND(N(INDEX('Номенклатура'!$F$6:$F$205,SUMPRODUCT(EXACT('Номенклатура'!$A$6:$A$205,B556)*(ROW('Номенклатура'!$A$6:$A$205)-5))))+SUMIFS('Движения'!$F$6:$F$5005,'Движения'!$B$6:$B$5005,B556,'Движения'!$A$6:$A$5005,"&lt;"&amp;(Q556+1))-SUMIFS('Движения'!$F$6:$F$5005,'Движения'!$B$6:$B$5005,B556,'Движения'!$C$6:$C$5005,"Корректировка остатка",'Движения'!$A$6:$A$5005,"&gt;="&amp;Q556,'Движения'!$A$6:$A$5005,"&lt;"&amp;(Q556+1)),6))</f>
        <v/>
      </c>
      <c r="I556" s="18" t="str">
        <f>IF(E556&lt;&gt;"ОК","",ROUND(C556-H556,6))</f>
        <v/>
      </c>
      <c r="J556" s="21" t="str">
        <f>IF(E556&lt;&gt;"ОК","",IF(P556&gt;0,ABS(I556)/P556,"нет базы"))</f>
        <v/>
      </c>
      <c r="K556" s="17" t="str">
        <f>IF(E556&lt;&gt;"ОК","",IF(I556&lt;0,"Недостача",IF(I556&gt;0,"Излишек","Совпадает")))</f>
        <v/>
      </c>
      <c r="L556" s="18" t="str">
        <f>IF(E556&lt;&gt;"ОК","",ROUND(SUMIFS('Движения'!$F$6:$F$5005,'Движения'!$B$6:$B$5005,B556,'Движения'!$C$6:$C$5005,"Корректировка остатка",'Движения'!$A$6:$A$5005,"&gt;="&amp;Q556,'Движения'!$A$6:$A$5005,"&lt;"&amp;(Q556+1)),6))</f>
        <v/>
      </c>
      <c r="M556" s="18" t="str">
        <f>IF(E556&lt;&gt;"ОК","",ROUND(I556-L556,6))</f>
        <v/>
      </c>
      <c r="N556" s="15" t="str">
        <f>IF(E556&lt;&gt;"ОК","",IF(AND(I556=0,L556=0),"Корректировка не нужна",IF(M556=0,"Корректировка внесена",IF(L556=0,"Внесите корректировку на "&amp;DAY(Q556)&amp;"."&amp;MONTH(Q556)&amp;"."&amp;YEAR(Q556)&amp;": "&amp;IF(M556&gt;0,"+","")&amp;M556&amp;" "&amp;G556,"Проверьте корректировки: внесено "&amp;L556&amp;", нужно "&amp;I556&amp;" "&amp;G556))))</f>
        <v/>
      </c>
      <c r="O556" s="22" t="str">
        <f>IF(E556&lt;&gt;"ОК","",IF(SUMPRODUCT(MAX(($B$6:$B$1005=B556)*($Q$6:$Q$1005&lt;Q556)*($E$6:$E$1005="ОК")*$Q$6:$Q$1005))&gt;0,SUMPRODUCT(MAX(($B$6:$B$1005=B556)*($Q$6:$Q$1005&lt;Q556)*($E$6:$E$1005="ОК")*$Q$6:$Q$1005))+1,INT('Номенклатура'!$C$2)))</f>
        <v/>
      </c>
      <c r="P556" s="18" t="str">
        <f>IF(E556&lt;&gt;"ОК","",-(SUMIFS('Движения'!$F$6:$F$5005,'Движения'!$B$6:$B$5005,B556,'Движения'!$C$6:$C$5005,"Расход",'Движения'!$A$6:$A$5005,"&gt;="&amp;O556,'Движения'!$A$6:$A$5005,"&lt;"&amp;(Q556+1))+SUMIFS('Движения'!$F$6:$F$5005,'Движения'!$B$6:$B$5005,B556,'Движения'!$C$6:$C$5005,"Списание",'Движения'!$A$6:$A$5005,"&gt;="&amp;O556,'Движения'!$A$6:$A$5005,"&lt;"&amp;(Q556+1))))</f>
        <v/>
      </c>
      <c r="Q556" s="18" t="str">
        <f>IF(ISNUMBER(A556),INT(A556),0)</f>
        <v/>
      </c>
    </row>
    <row r="557" spans="1:17" x14ac:dyDescent="0.25">
      <c r="A557" s="16"/>
      <c r="B557" s="13"/>
      <c r="C557" s="14"/>
      <c r="D557" s="13"/>
      <c r="E557" s="15" t="str">
        <f>IF(COUNTA(A557:D557)=0,"",IF(NOT(ISNUMBER(A557)),"Укажите дату",IF(B557="","Укажите код",IF(NOT(AND(ISTEXT(B557),LEN(B557)&gt;0,LEN(B557)&lt;=30,ISNUMBER(FIND(LEFT(B557,1),"ABCDEFGHIJKLMNOPQRSTUVWXYZ")),SUMPRODUCT((MID(B557,{1,2,3,4,5,6,7,8,9,10,11,12,13,14,15,16,17,18,19,20,21,22,23,24,25,26,27,28,29,30},1)&lt;&gt;"")*ISERROR(FIND(MID(B557,{1,2,3,4,5,6,7,8,9,10,11,12,13,14,15,16,17,18,19,20,21,22,23,24,25,26,27,28,29,30},1),"ABCDEFGHIJKLMNOPQRSTUVWXYZ0123456789-_")))=0,ISERROR(VALUE(B557)))),"Недопустимый код: только латинские буквы A-Z в верхнем регистре, цифры, - и _; начало с буквы, до 30 символов (например MILK-001)",IF(SUMPRODUCT(--EXACT('Номенклатура'!$A$6:$A$205,B557))=0,"Код не найден",IF(SUMPRODUCT(--EXACT('Номенклатура'!$A$6:$A$205,B557))&gt;1,"Код повторяется в номенклатуре",IF(NOT(ISNUMBER(C557)),"Укажите фактическое количество",IF(C557&lt;0,"Факт не может быть меньше нуля",IF(NOT(ISNUMBER('Номенклатура'!$C$2)),"Укажите дату начала учёта",IF(Q557&lt;INT('Номенклатура'!$C$2),"Дата раньше начала учёта","ОК"))))))))))</f>
        <v/>
      </c>
      <c r="F557" s="15" t="str">
        <f>IF(E557&lt;&gt;"ОК","",INDEX('Номенклатура'!$B$6:$B$205,SUMPRODUCT(EXACT('Номенклатура'!$A$6:$A$205,B557)*(ROW('Номенклатура'!$A$6:$A$205)-5)))&amp;"")</f>
        <v/>
      </c>
      <c r="G557" s="17" t="str">
        <f>IF(E557&lt;&gt;"ОК","",INDEX('Номенклатура'!$D$6:$D$205,SUMPRODUCT(EXACT('Номенклатура'!$A$6:$A$205,B557)*(ROW('Номенклатура'!$A$6:$A$205)-5)))&amp;"")</f>
        <v/>
      </c>
      <c r="H557" s="18" t="str">
        <f>IF(E557&lt;&gt;"ОК","",ROUND(N(INDEX('Номенклатура'!$F$6:$F$205,SUMPRODUCT(EXACT('Номенклатура'!$A$6:$A$205,B557)*(ROW('Номенклатура'!$A$6:$A$205)-5))))+SUMIFS('Движения'!$F$6:$F$5005,'Движения'!$B$6:$B$5005,B557,'Движения'!$A$6:$A$5005,"&lt;"&amp;(Q557+1))-SUMIFS('Движения'!$F$6:$F$5005,'Движения'!$B$6:$B$5005,B557,'Движения'!$C$6:$C$5005,"Корректировка остатка",'Движения'!$A$6:$A$5005,"&gt;="&amp;Q557,'Движения'!$A$6:$A$5005,"&lt;"&amp;(Q557+1)),6))</f>
        <v/>
      </c>
      <c r="I557" s="18" t="str">
        <f>IF(E557&lt;&gt;"ОК","",ROUND(C557-H557,6))</f>
        <v/>
      </c>
      <c r="J557" s="21" t="str">
        <f>IF(E557&lt;&gt;"ОК","",IF(P557&gt;0,ABS(I557)/P557,"нет базы"))</f>
        <v/>
      </c>
      <c r="K557" s="17" t="str">
        <f>IF(E557&lt;&gt;"ОК","",IF(I557&lt;0,"Недостача",IF(I557&gt;0,"Излишек","Совпадает")))</f>
        <v/>
      </c>
      <c r="L557" s="18" t="str">
        <f>IF(E557&lt;&gt;"ОК","",ROUND(SUMIFS('Движения'!$F$6:$F$5005,'Движения'!$B$6:$B$5005,B557,'Движения'!$C$6:$C$5005,"Корректировка остатка",'Движения'!$A$6:$A$5005,"&gt;="&amp;Q557,'Движения'!$A$6:$A$5005,"&lt;"&amp;(Q557+1)),6))</f>
        <v/>
      </c>
      <c r="M557" s="18" t="str">
        <f>IF(E557&lt;&gt;"ОК","",ROUND(I557-L557,6))</f>
        <v/>
      </c>
      <c r="N557" s="15" t="str">
        <f>IF(E557&lt;&gt;"ОК","",IF(AND(I557=0,L557=0),"Корректировка не нужна",IF(M557=0,"Корректировка внесена",IF(L557=0,"Внесите корректировку на "&amp;DAY(Q557)&amp;"."&amp;MONTH(Q557)&amp;"."&amp;YEAR(Q557)&amp;": "&amp;IF(M557&gt;0,"+","")&amp;M557&amp;" "&amp;G557,"Проверьте корректировки: внесено "&amp;L557&amp;", нужно "&amp;I557&amp;" "&amp;G557))))</f>
        <v/>
      </c>
      <c r="O557" s="22" t="str">
        <f>IF(E557&lt;&gt;"ОК","",IF(SUMPRODUCT(MAX(($B$6:$B$1005=B557)*($Q$6:$Q$1005&lt;Q557)*($E$6:$E$1005="ОК")*$Q$6:$Q$1005))&gt;0,SUMPRODUCT(MAX(($B$6:$B$1005=B557)*($Q$6:$Q$1005&lt;Q557)*($E$6:$E$1005="ОК")*$Q$6:$Q$1005))+1,INT('Номенклатура'!$C$2)))</f>
        <v/>
      </c>
      <c r="P557" s="18" t="str">
        <f>IF(E557&lt;&gt;"ОК","",-(SUMIFS('Движения'!$F$6:$F$5005,'Движения'!$B$6:$B$5005,B557,'Движения'!$C$6:$C$5005,"Расход",'Движения'!$A$6:$A$5005,"&gt;="&amp;O557,'Движения'!$A$6:$A$5005,"&lt;"&amp;(Q557+1))+SUMIFS('Движения'!$F$6:$F$5005,'Движения'!$B$6:$B$5005,B557,'Движения'!$C$6:$C$5005,"Списание",'Движения'!$A$6:$A$5005,"&gt;="&amp;O557,'Движения'!$A$6:$A$5005,"&lt;"&amp;(Q557+1))))</f>
        <v/>
      </c>
      <c r="Q557" s="18" t="str">
        <f>IF(ISNUMBER(A557),INT(A557),0)</f>
        <v/>
      </c>
    </row>
    <row r="558" spans="1:17" x14ac:dyDescent="0.25">
      <c r="A558" s="16"/>
      <c r="B558" s="13"/>
      <c r="C558" s="14"/>
      <c r="D558" s="13"/>
      <c r="E558" s="15" t="str">
        <f>IF(COUNTA(A558:D558)=0,"",IF(NOT(ISNUMBER(A558)),"Укажите дату",IF(B558="","Укажите код",IF(NOT(AND(ISTEXT(B558),LEN(B558)&gt;0,LEN(B558)&lt;=30,ISNUMBER(FIND(LEFT(B558,1),"ABCDEFGHIJKLMNOPQRSTUVWXYZ")),SUMPRODUCT((MID(B558,{1,2,3,4,5,6,7,8,9,10,11,12,13,14,15,16,17,18,19,20,21,22,23,24,25,26,27,28,29,30},1)&lt;&gt;"")*ISERROR(FIND(MID(B558,{1,2,3,4,5,6,7,8,9,10,11,12,13,14,15,16,17,18,19,20,21,22,23,24,25,26,27,28,29,30},1),"ABCDEFGHIJKLMNOPQRSTUVWXYZ0123456789-_")))=0,ISERROR(VALUE(B558)))),"Недопустимый код: только латинские буквы A-Z в верхнем регистре, цифры, - и _; начало с буквы, до 30 символов (например MILK-001)",IF(SUMPRODUCT(--EXACT('Номенклатура'!$A$6:$A$205,B558))=0,"Код не найден",IF(SUMPRODUCT(--EXACT('Номенклатура'!$A$6:$A$205,B558))&gt;1,"Код повторяется в номенклатуре",IF(NOT(ISNUMBER(C558)),"Укажите фактическое количество",IF(C558&lt;0,"Факт не может быть меньше нуля",IF(NOT(ISNUMBER('Номенклатура'!$C$2)),"Укажите дату начала учёта",IF(Q558&lt;INT('Номенклатура'!$C$2),"Дата раньше начала учёта","ОК"))))))))))</f>
        <v/>
      </c>
      <c r="F558" s="15" t="str">
        <f>IF(E558&lt;&gt;"ОК","",INDEX('Номенклатура'!$B$6:$B$205,SUMPRODUCT(EXACT('Номенклатура'!$A$6:$A$205,B558)*(ROW('Номенклатура'!$A$6:$A$205)-5)))&amp;"")</f>
        <v/>
      </c>
      <c r="G558" s="17" t="str">
        <f>IF(E558&lt;&gt;"ОК","",INDEX('Номенклатура'!$D$6:$D$205,SUMPRODUCT(EXACT('Номенклатура'!$A$6:$A$205,B558)*(ROW('Номенклатура'!$A$6:$A$205)-5)))&amp;"")</f>
        <v/>
      </c>
      <c r="H558" s="18" t="str">
        <f>IF(E558&lt;&gt;"ОК","",ROUND(N(INDEX('Номенклатура'!$F$6:$F$205,SUMPRODUCT(EXACT('Номенклатура'!$A$6:$A$205,B558)*(ROW('Номенклатура'!$A$6:$A$205)-5))))+SUMIFS('Движения'!$F$6:$F$5005,'Движения'!$B$6:$B$5005,B558,'Движения'!$A$6:$A$5005,"&lt;"&amp;(Q558+1))-SUMIFS('Движения'!$F$6:$F$5005,'Движения'!$B$6:$B$5005,B558,'Движения'!$C$6:$C$5005,"Корректировка остатка",'Движения'!$A$6:$A$5005,"&gt;="&amp;Q558,'Движения'!$A$6:$A$5005,"&lt;"&amp;(Q558+1)),6))</f>
        <v/>
      </c>
      <c r="I558" s="18" t="str">
        <f>IF(E558&lt;&gt;"ОК","",ROUND(C558-H558,6))</f>
        <v/>
      </c>
      <c r="J558" s="21" t="str">
        <f>IF(E558&lt;&gt;"ОК","",IF(P558&gt;0,ABS(I558)/P558,"нет базы"))</f>
        <v/>
      </c>
      <c r="K558" s="17" t="str">
        <f>IF(E558&lt;&gt;"ОК","",IF(I558&lt;0,"Недостача",IF(I558&gt;0,"Излишек","Совпадает")))</f>
        <v/>
      </c>
      <c r="L558" s="18" t="str">
        <f>IF(E558&lt;&gt;"ОК","",ROUND(SUMIFS('Движения'!$F$6:$F$5005,'Движения'!$B$6:$B$5005,B558,'Движения'!$C$6:$C$5005,"Корректировка остатка",'Движения'!$A$6:$A$5005,"&gt;="&amp;Q558,'Движения'!$A$6:$A$5005,"&lt;"&amp;(Q558+1)),6))</f>
        <v/>
      </c>
      <c r="M558" s="18" t="str">
        <f>IF(E558&lt;&gt;"ОК","",ROUND(I558-L558,6))</f>
        <v/>
      </c>
      <c r="N558" s="15" t="str">
        <f>IF(E558&lt;&gt;"ОК","",IF(AND(I558=0,L558=0),"Корректировка не нужна",IF(M558=0,"Корректировка внесена",IF(L558=0,"Внесите корректировку на "&amp;DAY(Q558)&amp;"."&amp;MONTH(Q558)&amp;"."&amp;YEAR(Q558)&amp;": "&amp;IF(M558&gt;0,"+","")&amp;M558&amp;" "&amp;G558,"Проверьте корректировки: внесено "&amp;L558&amp;", нужно "&amp;I558&amp;" "&amp;G558))))</f>
        <v/>
      </c>
      <c r="O558" s="22" t="str">
        <f>IF(E558&lt;&gt;"ОК","",IF(SUMPRODUCT(MAX(($B$6:$B$1005=B558)*($Q$6:$Q$1005&lt;Q558)*($E$6:$E$1005="ОК")*$Q$6:$Q$1005))&gt;0,SUMPRODUCT(MAX(($B$6:$B$1005=B558)*($Q$6:$Q$1005&lt;Q558)*($E$6:$E$1005="ОК")*$Q$6:$Q$1005))+1,INT('Номенклатура'!$C$2)))</f>
        <v/>
      </c>
      <c r="P558" s="18" t="str">
        <f>IF(E558&lt;&gt;"ОК","",-(SUMIFS('Движения'!$F$6:$F$5005,'Движения'!$B$6:$B$5005,B558,'Движения'!$C$6:$C$5005,"Расход",'Движения'!$A$6:$A$5005,"&gt;="&amp;O558,'Движения'!$A$6:$A$5005,"&lt;"&amp;(Q558+1))+SUMIFS('Движения'!$F$6:$F$5005,'Движения'!$B$6:$B$5005,B558,'Движения'!$C$6:$C$5005,"Списание",'Движения'!$A$6:$A$5005,"&gt;="&amp;O558,'Движения'!$A$6:$A$5005,"&lt;"&amp;(Q558+1))))</f>
        <v/>
      </c>
      <c r="Q558" s="18" t="str">
        <f>IF(ISNUMBER(A558),INT(A558),0)</f>
        <v/>
      </c>
    </row>
    <row r="559" spans="1:17" x14ac:dyDescent="0.25">
      <c r="A559" s="16"/>
      <c r="B559" s="13"/>
      <c r="C559" s="14"/>
      <c r="D559" s="13"/>
      <c r="E559" s="15" t="str">
        <f>IF(COUNTA(A559:D559)=0,"",IF(NOT(ISNUMBER(A559)),"Укажите дату",IF(B559="","Укажите код",IF(NOT(AND(ISTEXT(B559),LEN(B559)&gt;0,LEN(B559)&lt;=30,ISNUMBER(FIND(LEFT(B559,1),"ABCDEFGHIJKLMNOPQRSTUVWXYZ")),SUMPRODUCT((MID(B559,{1,2,3,4,5,6,7,8,9,10,11,12,13,14,15,16,17,18,19,20,21,22,23,24,25,26,27,28,29,30},1)&lt;&gt;"")*ISERROR(FIND(MID(B559,{1,2,3,4,5,6,7,8,9,10,11,12,13,14,15,16,17,18,19,20,21,22,23,24,25,26,27,28,29,30},1),"ABCDEFGHIJKLMNOPQRSTUVWXYZ0123456789-_")))=0,ISERROR(VALUE(B559)))),"Недопустимый код: только латинские буквы A-Z в верхнем регистре, цифры, - и _; начало с буквы, до 30 символов (например MILK-001)",IF(SUMPRODUCT(--EXACT('Номенклатура'!$A$6:$A$205,B559))=0,"Код не найден",IF(SUMPRODUCT(--EXACT('Номенклатура'!$A$6:$A$205,B559))&gt;1,"Код повторяется в номенклатуре",IF(NOT(ISNUMBER(C559)),"Укажите фактическое количество",IF(C559&lt;0,"Факт не может быть меньше нуля",IF(NOT(ISNUMBER('Номенклатура'!$C$2)),"Укажите дату начала учёта",IF(Q559&lt;INT('Номенклатура'!$C$2),"Дата раньше начала учёта","ОК"))))))))))</f>
        <v/>
      </c>
      <c r="F559" s="15" t="str">
        <f>IF(E559&lt;&gt;"ОК","",INDEX('Номенклатура'!$B$6:$B$205,SUMPRODUCT(EXACT('Номенклатура'!$A$6:$A$205,B559)*(ROW('Номенклатура'!$A$6:$A$205)-5)))&amp;"")</f>
        <v/>
      </c>
      <c r="G559" s="17" t="str">
        <f>IF(E559&lt;&gt;"ОК","",INDEX('Номенклатура'!$D$6:$D$205,SUMPRODUCT(EXACT('Номенклатура'!$A$6:$A$205,B559)*(ROW('Номенклатура'!$A$6:$A$205)-5)))&amp;"")</f>
        <v/>
      </c>
      <c r="H559" s="18" t="str">
        <f>IF(E559&lt;&gt;"ОК","",ROUND(N(INDEX('Номенклатура'!$F$6:$F$205,SUMPRODUCT(EXACT('Номенклатура'!$A$6:$A$205,B559)*(ROW('Номенклатура'!$A$6:$A$205)-5))))+SUMIFS('Движения'!$F$6:$F$5005,'Движения'!$B$6:$B$5005,B559,'Движения'!$A$6:$A$5005,"&lt;"&amp;(Q559+1))-SUMIFS('Движения'!$F$6:$F$5005,'Движения'!$B$6:$B$5005,B559,'Движения'!$C$6:$C$5005,"Корректировка остатка",'Движения'!$A$6:$A$5005,"&gt;="&amp;Q559,'Движения'!$A$6:$A$5005,"&lt;"&amp;(Q559+1)),6))</f>
        <v/>
      </c>
      <c r="I559" s="18" t="str">
        <f>IF(E559&lt;&gt;"ОК","",ROUND(C559-H559,6))</f>
        <v/>
      </c>
      <c r="J559" s="21" t="str">
        <f>IF(E559&lt;&gt;"ОК","",IF(P559&gt;0,ABS(I559)/P559,"нет базы"))</f>
        <v/>
      </c>
      <c r="K559" s="17" t="str">
        <f>IF(E559&lt;&gt;"ОК","",IF(I559&lt;0,"Недостача",IF(I559&gt;0,"Излишек","Совпадает")))</f>
        <v/>
      </c>
      <c r="L559" s="18" t="str">
        <f>IF(E559&lt;&gt;"ОК","",ROUND(SUMIFS('Движения'!$F$6:$F$5005,'Движения'!$B$6:$B$5005,B559,'Движения'!$C$6:$C$5005,"Корректировка остатка",'Движения'!$A$6:$A$5005,"&gt;="&amp;Q559,'Движения'!$A$6:$A$5005,"&lt;"&amp;(Q559+1)),6))</f>
        <v/>
      </c>
      <c r="M559" s="18" t="str">
        <f>IF(E559&lt;&gt;"ОК","",ROUND(I559-L559,6))</f>
        <v/>
      </c>
      <c r="N559" s="15" t="str">
        <f>IF(E559&lt;&gt;"ОК","",IF(AND(I559=0,L559=0),"Корректировка не нужна",IF(M559=0,"Корректировка внесена",IF(L559=0,"Внесите корректировку на "&amp;DAY(Q559)&amp;"."&amp;MONTH(Q559)&amp;"."&amp;YEAR(Q559)&amp;": "&amp;IF(M559&gt;0,"+","")&amp;M559&amp;" "&amp;G559,"Проверьте корректировки: внесено "&amp;L559&amp;", нужно "&amp;I559&amp;" "&amp;G559))))</f>
        <v/>
      </c>
      <c r="O559" s="22" t="str">
        <f>IF(E559&lt;&gt;"ОК","",IF(SUMPRODUCT(MAX(($B$6:$B$1005=B559)*($Q$6:$Q$1005&lt;Q559)*($E$6:$E$1005="ОК")*$Q$6:$Q$1005))&gt;0,SUMPRODUCT(MAX(($B$6:$B$1005=B559)*($Q$6:$Q$1005&lt;Q559)*($E$6:$E$1005="ОК")*$Q$6:$Q$1005))+1,INT('Номенклатура'!$C$2)))</f>
        <v/>
      </c>
      <c r="P559" s="18" t="str">
        <f>IF(E559&lt;&gt;"ОК","",-(SUMIFS('Движения'!$F$6:$F$5005,'Движения'!$B$6:$B$5005,B559,'Движения'!$C$6:$C$5005,"Расход",'Движения'!$A$6:$A$5005,"&gt;="&amp;O559,'Движения'!$A$6:$A$5005,"&lt;"&amp;(Q559+1))+SUMIFS('Движения'!$F$6:$F$5005,'Движения'!$B$6:$B$5005,B559,'Движения'!$C$6:$C$5005,"Списание",'Движения'!$A$6:$A$5005,"&gt;="&amp;O559,'Движения'!$A$6:$A$5005,"&lt;"&amp;(Q559+1))))</f>
        <v/>
      </c>
      <c r="Q559" s="18" t="str">
        <f>IF(ISNUMBER(A559),INT(A559),0)</f>
        <v/>
      </c>
    </row>
    <row r="560" spans="1:17" x14ac:dyDescent="0.25">
      <c r="A560" s="16"/>
      <c r="B560" s="13"/>
      <c r="C560" s="14"/>
      <c r="D560" s="13"/>
      <c r="E560" s="15" t="str">
        <f>IF(COUNTA(A560:D560)=0,"",IF(NOT(ISNUMBER(A560)),"Укажите дату",IF(B560="","Укажите код",IF(NOT(AND(ISTEXT(B560),LEN(B560)&gt;0,LEN(B560)&lt;=30,ISNUMBER(FIND(LEFT(B560,1),"ABCDEFGHIJKLMNOPQRSTUVWXYZ")),SUMPRODUCT((MID(B560,{1,2,3,4,5,6,7,8,9,10,11,12,13,14,15,16,17,18,19,20,21,22,23,24,25,26,27,28,29,30},1)&lt;&gt;"")*ISERROR(FIND(MID(B560,{1,2,3,4,5,6,7,8,9,10,11,12,13,14,15,16,17,18,19,20,21,22,23,24,25,26,27,28,29,30},1),"ABCDEFGHIJKLMNOPQRSTUVWXYZ0123456789-_")))=0,ISERROR(VALUE(B560)))),"Недопустимый код: только латинские буквы A-Z в верхнем регистре, цифры, - и _; начало с буквы, до 30 символов (например MILK-001)",IF(SUMPRODUCT(--EXACT('Номенклатура'!$A$6:$A$205,B560))=0,"Код не найден",IF(SUMPRODUCT(--EXACT('Номенклатура'!$A$6:$A$205,B560))&gt;1,"Код повторяется в номенклатуре",IF(NOT(ISNUMBER(C560)),"Укажите фактическое количество",IF(C560&lt;0,"Факт не может быть меньше нуля",IF(NOT(ISNUMBER('Номенклатура'!$C$2)),"Укажите дату начала учёта",IF(Q560&lt;INT('Номенклатура'!$C$2),"Дата раньше начала учёта","ОК"))))))))))</f>
        <v/>
      </c>
      <c r="F560" s="15" t="str">
        <f>IF(E560&lt;&gt;"ОК","",INDEX('Номенклатура'!$B$6:$B$205,SUMPRODUCT(EXACT('Номенклатура'!$A$6:$A$205,B560)*(ROW('Номенклатура'!$A$6:$A$205)-5)))&amp;"")</f>
        <v/>
      </c>
      <c r="G560" s="17" t="str">
        <f>IF(E560&lt;&gt;"ОК","",INDEX('Номенклатура'!$D$6:$D$205,SUMPRODUCT(EXACT('Номенклатура'!$A$6:$A$205,B560)*(ROW('Номенклатура'!$A$6:$A$205)-5)))&amp;"")</f>
        <v/>
      </c>
      <c r="H560" s="18" t="str">
        <f>IF(E560&lt;&gt;"ОК","",ROUND(N(INDEX('Номенклатура'!$F$6:$F$205,SUMPRODUCT(EXACT('Номенклатура'!$A$6:$A$205,B560)*(ROW('Номенклатура'!$A$6:$A$205)-5))))+SUMIFS('Движения'!$F$6:$F$5005,'Движения'!$B$6:$B$5005,B560,'Движения'!$A$6:$A$5005,"&lt;"&amp;(Q560+1))-SUMIFS('Движения'!$F$6:$F$5005,'Движения'!$B$6:$B$5005,B560,'Движения'!$C$6:$C$5005,"Корректировка остатка",'Движения'!$A$6:$A$5005,"&gt;="&amp;Q560,'Движения'!$A$6:$A$5005,"&lt;"&amp;(Q560+1)),6))</f>
        <v/>
      </c>
      <c r="I560" s="18" t="str">
        <f>IF(E560&lt;&gt;"ОК","",ROUND(C560-H560,6))</f>
        <v/>
      </c>
      <c r="J560" s="21" t="str">
        <f>IF(E560&lt;&gt;"ОК","",IF(P560&gt;0,ABS(I560)/P560,"нет базы"))</f>
        <v/>
      </c>
      <c r="K560" s="17" t="str">
        <f>IF(E560&lt;&gt;"ОК","",IF(I560&lt;0,"Недостача",IF(I560&gt;0,"Излишек","Совпадает")))</f>
        <v/>
      </c>
      <c r="L560" s="18" t="str">
        <f>IF(E560&lt;&gt;"ОК","",ROUND(SUMIFS('Движения'!$F$6:$F$5005,'Движения'!$B$6:$B$5005,B560,'Движения'!$C$6:$C$5005,"Корректировка остатка",'Движения'!$A$6:$A$5005,"&gt;="&amp;Q560,'Движения'!$A$6:$A$5005,"&lt;"&amp;(Q560+1)),6))</f>
        <v/>
      </c>
      <c r="M560" s="18" t="str">
        <f>IF(E560&lt;&gt;"ОК","",ROUND(I560-L560,6))</f>
        <v/>
      </c>
      <c r="N560" s="15" t="str">
        <f>IF(E560&lt;&gt;"ОК","",IF(AND(I560=0,L560=0),"Корректировка не нужна",IF(M560=0,"Корректировка внесена",IF(L560=0,"Внесите корректировку на "&amp;DAY(Q560)&amp;"."&amp;MONTH(Q560)&amp;"."&amp;YEAR(Q560)&amp;": "&amp;IF(M560&gt;0,"+","")&amp;M560&amp;" "&amp;G560,"Проверьте корректировки: внесено "&amp;L560&amp;", нужно "&amp;I560&amp;" "&amp;G560))))</f>
        <v/>
      </c>
      <c r="O560" s="22" t="str">
        <f>IF(E560&lt;&gt;"ОК","",IF(SUMPRODUCT(MAX(($B$6:$B$1005=B560)*($Q$6:$Q$1005&lt;Q560)*($E$6:$E$1005="ОК")*$Q$6:$Q$1005))&gt;0,SUMPRODUCT(MAX(($B$6:$B$1005=B560)*($Q$6:$Q$1005&lt;Q560)*($E$6:$E$1005="ОК")*$Q$6:$Q$1005))+1,INT('Номенклатура'!$C$2)))</f>
        <v/>
      </c>
      <c r="P560" s="18" t="str">
        <f>IF(E560&lt;&gt;"ОК","",-(SUMIFS('Движения'!$F$6:$F$5005,'Движения'!$B$6:$B$5005,B560,'Движения'!$C$6:$C$5005,"Расход",'Движения'!$A$6:$A$5005,"&gt;="&amp;O560,'Движения'!$A$6:$A$5005,"&lt;"&amp;(Q560+1))+SUMIFS('Движения'!$F$6:$F$5005,'Движения'!$B$6:$B$5005,B560,'Движения'!$C$6:$C$5005,"Списание",'Движения'!$A$6:$A$5005,"&gt;="&amp;O560,'Движения'!$A$6:$A$5005,"&lt;"&amp;(Q560+1))))</f>
        <v/>
      </c>
      <c r="Q560" s="18" t="str">
        <f>IF(ISNUMBER(A560),INT(A560),0)</f>
        <v/>
      </c>
    </row>
    <row r="561" spans="1:17" x14ac:dyDescent="0.25">
      <c r="A561" s="16"/>
      <c r="B561" s="13"/>
      <c r="C561" s="14"/>
      <c r="D561" s="13"/>
      <c r="E561" s="15" t="str">
        <f>IF(COUNTA(A561:D561)=0,"",IF(NOT(ISNUMBER(A561)),"Укажите дату",IF(B561="","Укажите код",IF(NOT(AND(ISTEXT(B561),LEN(B561)&gt;0,LEN(B561)&lt;=30,ISNUMBER(FIND(LEFT(B561,1),"ABCDEFGHIJKLMNOPQRSTUVWXYZ")),SUMPRODUCT((MID(B561,{1,2,3,4,5,6,7,8,9,10,11,12,13,14,15,16,17,18,19,20,21,22,23,24,25,26,27,28,29,30},1)&lt;&gt;"")*ISERROR(FIND(MID(B561,{1,2,3,4,5,6,7,8,9,10,11,12,13,14,15,16,17,18,19,20,21,22,23,24,25,26,27,28,29,30},1),"ABCDEFGHIJKLMNOPQRSTUVWXYZ0123456789-_")))=0,ISERROR(VALUE(B561)))),"Недопустимый код: только латинские буквы A-Z в верхнем регистре, цифры, - и _; начало с буквы, до 30 символов (например MILK-001)",IF(SUMPRODUCT(--EXACT('Номенклатура'!$A$6:$A$205,B561))=0,"Код не найден",IF(SUMPRODUCT(--EXACT('Номенклатура'!$A$6:$A$205,B561))&gt;1,"Код повторяется в номенклатуре",IF(NOT(ISNUMBER(C561)),"Укажите фактическое количество",IF(C561&lt;0,"Факт не может быть меньше нуля",IF(NOT(ISNUMBER('Номенклатура'!$C$2)),"Укажите дату начала учёта",IF(Q561&lt;INT('Номенклатура'!$C$2),"Дата раньше начала учёта","ОК"))))))))))</f>
        <v/>
      </c>
      <c r="F561" s="15" t="str">
        <f>IF(E561&lt;&gt;"ОК","",INDEX('Номенклатура'!$B$6:$B$205,SUMPRODUCT(EXACT('Номенклатура'!$A$6:$A$205,B561)*(ROW('Номенклатура'!$A$6:$A$205)-5)))&amp;"")</f>
        <v/>
      </c>
      <c r="G561" s="17" t="str">
        <f>IF(E561&lt;&gt;"ОК","",INDEX('Номенклатура'!$D$6:$D$205,SUMPRODUCT(EXACT('Номенклатура'!$A$6:$A$205,B561)*(ROW('Номенклатура'!$A$6:$A$205)-5)))&amp;"")</f>
        <v/>
      </c>
      <c r="H561" s="18" t="str">
        <f>IF(E561&lt;&gt;"ОК","",ROUND(N(INDEX('Номенклатура'!$F$6:$F$205,SUMPRODUCT(EXACT('Номенклатура'!$A$6:$A$205,B561)*(ROW('Номенклатура'!$A$6:$A$205)-5))))+SUMIFS('Движения'!$F$6:$F$5005,'Движения'!$B$6:$B$5005,B561,'Движения'!$A$6:$A$5005,"&lt;"&amp;(Q561+1))-SUMIFS('Движения'!$F$6:$F$5005,'Движения'!$B$6:$B$5005,B561,'Движения'!$C$6:$C$5005,"Корректировка остатка",'Движения'!$A$6:$A$5005,"&gt;="&amp;Q561,'Движения'!$A$6:$A$5005,"&lt;"&amp;(Q561+1)),6))</f>
        <v/>
      </c>
      <c r="I561" s="18" t="str">
        <f>IF(E561&lt;&gt;"ОК","",ROUND(C561-H561,6))</f>
        <v/>
      </c>
      <c r="J561" s="21" t="str">
        <f>IF(E561&lt;&gt;"ОК","",IF(P561&gt;0,ABS(I561)/P561,"нет базы"))</f>
        <v/>
      </c>
      <c r="K561" s="17" t="str">
        <f>IF(E561&lt;&gt;"ОК","",IF(I561&lt;0,"Недостача",IF(I561&gt;0,"Излишек","Совпадает")))</f>
        <v/>
      </c>
      <c r="L561" s="18" t="str">
        <f>IF(E561&lt;&gt;"ОК","",ROUND(SUMIFS('Движения'!$F$6:$F$5005,'Движения'!$B$6:$B$5005,B561,'Движения'!$C$6:$C$5005,"Корректировка остатка",'Движения'!$A$6:$A$5005,"&gt;="&amp;Q561,'Движения'!$A$6:$A$5005,"&lt;"&amp;(Q561+1)),6))</f>
        <v/>
      </c>
      <c r="M561" s="18" t="str">
        <f>IF(E561&lt;&gt;"ОК","",ROUND(I561-L561,6))</f>
        <v/>
      </c>
      <c r="N561" s="15" t="str">
        <f>IF(E561&lt;&gt;"ОК","",IF(AND(I561=0,L561=0),"Корректировка не нужна",IF(M561=0,"Корректировка внесена",IF(L561=0,"Внесите корректировку на "&amp;DAY(Q561)&amp;"."&amp;MONTH(Q561)&amp;"."&amp;YEAR(Q561)&amp;": "&amp;IF(M561&gt;0,"+","")&amp;M561&amp;" "&amp;G561,"Проверьте корректировки: внесено "&amp;L561&amp;", нужно "&amp;I561&amp;" "&amp;G561))))</f>
        <v/>
      </c>
      <c r="O561" s="22" t="str">
        <f>IF(E561&lt;&gt;"ОК","",IF(SUMPRODUCT(MAX(($B$6:$B$1005=B561)*($Q$6:$Q$1005&lt;Q561)*($E$6:$E$1005="ОК")*$Q$6:$Q$1005))&gt;0,SUMPRODUCT(MAX(($B$6:$B$1005=B561)*($Q$6:$Q$1005&lt;Q561)*($E$6:$E$1005="ОК")*$Q$6:$Q$1005))+1,INT('Номенклатура'!$C$2)))</f>
        <v/>
      </c>
      <c r="P561" s="18" t="str">
        <f>IF(E561&lt;&gt;"ОК","",-(SUMIFS('Движения'!$F$6:$F$5005,'Движения'!$B$6:$B$5005,B561,'Движения'!$C$6:$C$5005,"Расход",'Движения'!$A$6:$A$5005,"&gt;="&amp;O561,'Движения'!$A$6:$A$5005,"&lt;"&amp;(Q561+1))+SUMIFS('Движения'!$F$6:$F$5005,'Движения'!$B$6:$B$5005,B561,'Движения'!$C$6:$C$5005,"Списание",'Движения'!$A$6:$A$5005,"&gt;="&amp;O561,'Движения'!$A$6:$A$5005,"&lt;"&amp;(Q561+1))))</f>
        <v/>
      </c>
      <c r="Q561" s="18" t="str">
        <f>IF(ISNUMBER(A561),INT(A561),0)</f>
        <v/>
      </c>
    </row>
    <row r="562" spans="1:17" x14ac:dyDescent="0.25">
      <c r="A562" s="16"/>
      <c r="B562" s="13"/>
      <c r="C562" s="14"/>
      <c r="D562" s="13"/>
      <c r="E562" s="15" t="str">
        <f>IF(COUNTA(A562:D562)=0,"",IF(NOT(ISNUMBER(A562)),"Укажите дату",IF(B562="","Укажите код",IF(NOT(AND(ISTEXT(B562),LEN(B562)&gt;0,LEN(B562)&lt;=30,ISNUMBER(FIND(LEFT(B562,1),"ABCDEFGHIJKLMNOPQRSTUVWXYZ")),SUMPRODUCT((MID(B562,{1,2,3,4,5,6,7,8,9,10,11,12,13,14,15,16,17,18,19,20,21,22,23,24,25,26,27,28,29,30},1)&lt;&gt;"")*ISERROR(FIND(MID(B562,{1,2,3,4,5,6,7,8,9,10,11,12,13,14,15,16,17,18,19,20,21,22,23,24,25,26,27,28,29,30},1),"ABCDEFGHIJKLMNOPQRSTUVWXYZ0123456789-_")))=0,ISERROR(VALUE(B562)))),"Недопустимый код: только латинские буквы A-Z в верхнем регистре, цифры, - и _; начало с буквы, до 30 символов (например MILK-001)",IF(SUMPRODUCT(--EXACT('Номенклатура'!$A$6:$A$205,B562))=0,"Код не найден",IF(SUMPRODUCT(--EXACT('Номенклатура'!$A$6:$A$205,B562))&gt;1,"Код повторяется в номенклатуре",IF(NOT(ISNUMBER(C562)),"Укажите фактическое количество",IF(C562&lt;0,"Факт не может быть меньше нуля",IF(NOT(ISNUMBER('Номенклатура'!$C$2)),"Укажите дату начала учёта",IF(Q562&lt;INT('Номенклатура'!$C$2),"Дата раньше начала учёта","ОК"))))))))))</f>
        <v/>
      </c>
      <c r="F562" s="15" t="str">
        <f>IF(E562&lt;&gt;"ОК","",INDEX('Номенклатура'!$B$6:$B$205,SUMPRODUCT(EXACT('Номенклатура'!$A$6:$A$205,B562)*(ROW('Номенклатура'!$A$6:$A$205)-5)))&amp;"")</f>
        <v/>
      </c>
      <c r="G562" s="17" t="str">
        <f>IF(E562&lt;&gt;"ОК","",INDEX('Номенклатура'!$D$6:$D$205,SUMPRODUCT(EXACT('Номенклатура'!$A$6:$A$205,B562)*(ROW('Номенклатура'!$A$6:$A$205)-5)))&amp;"")</f>
        <v/>
      </c>
      <c r="H562" s="18" t="str">
        <f>IF(E562&lt;&gt;"ОК","",ROUND(N(INDEX('Номенклатура'!$F$6:$F$205,SUMPRODUCT(EXACT('Номенклатура'!$A$6:$A$205,B562)*(ROW('Номенклатура'!$A$6:$A$205)-5))))+SUMIFS('Движения'!$F$6:$F$5005,'Движения'!$B$6:$B$5005,B562,'Движения'!$A$6:$A$5005,"&lt;"&amp;(Q562+1))-SUMIFS('Движения'!$F$6:$F$5005,'Движения'!$B$6:$B$5005,B562,'Движения'!$C$6:$C$5005,"Корректировка остатка",'Движения'!$A$6:$A$5005,"&gt;="&amp;Q562,'Движения'!$A$6:$A$5005,"&lt;"&amp;(Q562+1)),6))</f>
        <v/>
      </c>
      <c r="I562" s="18" t="str">
        <f>IF(E562&lt;&gt;"ОК","",ROUND(C562-H562,6))</f>
        <v/>
      </c>
      <c r="J562" s="21" t="str">
        <f>IF(E562&lt;&gt;"ОК","",IF(P562&gt;0,ABS(I562)/P562,"нет базы"))</f>
        <v/>
      </c>
      <c r="K562" s="17" t="str">
        <f>IF(E562&lt;&gt;"ОК","",IF(I562&lt;0,"Недостача",IF(I562&gt;0,"Излишек","Совпадает")))</f>
        <v/>
      </c>
      <c r="L562" s="18" t="str">
        <f>IF(E562&lt;&gt;"ОК","",ROUND(SUMIFS('Движения'!$F$6:$F$5005,'Движения'!$B$6:$B$5005,B562,'Движения'!$C$6:$C$5005,"Корректировка остатка",'Движения'!$A$6:$A$5005,"&gt;="&amp;Q562,'Движения'!$A$6:$A$5005,"&lt;"&amp;(Q562+1)),6))</f>
        <v/>
      </c>
      <c r="M562" s="18" t="str">
        <f>IF(E562&lt;&gt;"ОК","",ROUND(I562-L562,6))</f>
        <v/>
      </c>
      <c r="N562" s="15" t="str">
        <f>IF(E562&lt;&gt;"ОК","",IF(AND(I562=0,L562=0),"Корректировка не нужна",IF(M562=0,"Корректировка внесена",IF(L562=0,"Внесите корректировку на "&amp;DAY(Q562)&amp;"."&amp;MONTH(Q562)&amp;"."&amp;YEAR(Q562)&amp;": "&amp;IF(M562&gt;0,"+","")&amp;M562&amp;" "&amp;G562,"Проверьте корректировки: внесено "&amp;L562&amp;", нужно "&amp;I562&amp;" "&amp;G562))))</f>
        <v/>
      </c>
      <c r="O562" s="22" t="str">
        <f>IF(E562&lt;&gt;"ОК","",IF(SUMPRODUCT(MAX(($B$6:$B$1005=B562)*($Q$6:$Q$1005&lt;Q562)*($E$6:$E$1005="ОК")*$Q$6:$Q$1005))&gt;0,SUMPRODUCT(MAX(($B$6:$B$1005=B562)*($Q$6:$Q$1005&lt;Q562)*($E$6:$E$1005="ОК")*$Q$6:$Q$1005))+1,INT('Номенклатура'!$C$2)))</f>
        <v/>
      </c>
      <c r="P562" s="18" t="str">
        <f>IF(E562&lt;&gt;"ОК","",-(SUMIFS('Движения'!$F$6:$F$5005,'Движения'!$B$6:$B$5005,B562,'Движения'!$C$6:$C$5005,"Расход",'Движения'!$A$6:$A$5005,"&gt;="&amp;O562,'Движения'!$A$6:$A$5005,"&lt;"&amp;(Q562+1))+SUMIFS('Движения'!$F$6:$F$5005,'Движения'!$B$6:$B$5005,B562,'Движения'!$C$6:$C$5005,"Списание",'Движения'!$A$6:$A$5005,"&gt;="&amp;O562,'Движения'!$A$6:$A$5005,"&lt;"&amp;(Q562+1))))</f>
        <v/>
      </c>
      <c r="Q562" s="18" t="str">
        <f>IF(ISNUMBER(A562),INT(A562),0)</f>
        <v/>
      </c>
    </row>
    <row r="563" spans="1:17" x14ac:dyDescent="0.25">
      <c r="A563" s="16"/>
      <c r="B563" s="13"/>
      <c r="C563" s="14"/>
      <c r="D563" s="13"/>
      <c r="E563" s="15" t="str">
        <f>IF(COUNTA(A563:D563)=0,"",IF(NOT(ISNUMBER(A563)),"Укажите дату",IF(B563="","Укажите код",IF(NOT(AND(ISTEXT(B563),LEN(B563)&gt;0,LEN(B563)&lt;=30,ISNUMBER(FIND(LEFT(B563,1),"ABCDEFGHIJKLMNOPQRSTUVWXYZ")),SUMPRODUCT((MID(B563,{1,2,3,4,5,6,7,8,9,10,11,12,13,14,15,16,17,18,19,20,21,22,23,24,25,26,27,28,29,30},1)&lt;&gt;"")*ISERROR(FIND(MID(B563,{1,2,3,4,5,6,7,8,9,10,11,12,13,14,15,16,17,18,19,20,21,22,23,24,25,26,27,28,29,30},1),"ABCDEFGHIJKLMNOPQRSTUVWXYZ0123456789-_")))=0,ISERROR(VALUE(B563)))),"Недопустимый код: только латинские буквы A-Z в верхнем регистре, цифры, - и _; начало с буквы, до 30 символов (например MILK-001)",IF(SUMPRODUCT(--EXACT('Номенклатура'!$A$6:$A$205,B563))=0,"Код не найден",IF(SUMPRODUCT(--EXACT('Номенклатура'!$A$6:$A$205,B563))&gt;1,"Код повторяется в номенклатуре",IF(NOT(ISNUMBER(C563)),"Укажите фактическое количество",IF(C563&lt;0,"Факт не может быть меньше нуля",IF(NOT(ISNUMBER('Номенклатура'!$C$2)),"Укажите дату начала учёта",IF(Q563&lt;INT('Номенклатура'!$C$2),"Дата раньше начала учёта","ОК"))))))))))</f>
        <v/>
      </c>
      <c r="F563" s="15" t="str">
        <f>IF(E563&lt;&gt;"ОК","",INDEX('Номенклатура'!$B$6:$B$205,SUMPRODUCT(EXACT('Номенклатура'!$A$6:$A$205,B563)*(ROW('Номенклатура'!$A$6:$A$205)-5)))&amp;"")</f>
        <v/>
      </c>
      <c r="G563" s="17" t="str">
        <f>IF(E563&lt;&gt;"ОК","",INDEX('Номенклатура'!$D$6:$D$205,SUMPRODUCT(EXACT('Номенклатура'!$A$6:$A$205,B563)*(ROW('Номенклатура'!$A$6:$A$205)-5)))&amp;"")</f>
        <v/>
      </c>
      <c r="H563" s="18" t="str">
        <f>IF(E563&lt;&gt;"ОК","",ROUND(N(INDEX('Номенклатура'!$F$6:$F$205,SUMPRODUCT(EXACT('Номенклатура'!$A$6:$A$205,B563)*(ROW('Номенклатура'!$A$6:$A$205)-5))))+SUMIFS('Движения'!$F$6:$F$5005,'Движения'!$B$6:$B$5005,B563,'Движения'!$A$6:$A$5005,"&lt;"&amp;(Q563+1))-SUMIFS('Движения'!$F$6:$F$5005,'Движения'!$B$6:$B$5005,B563,'Движения'!$C$6:$C$5005,"Корректировка остатка",'Движения'!$A$6:$A$5005,"&gt;="&amp;Q563,'Движения'!$A$6:$A$5005,"&lt;"&amp;(Q563+1)),6))</f>
        <v/>
      </c>
      <c r="I563" s="18" t="str">
        <f>IF(E563&lt;&gt;"ОК","",ROUND(C563-H563,6))</f>
        <v/>
      </c>
      <c r="J563" s="21" t="str">
        <f>IF(E563&lt;&gt;"ОК","",IF(P563&gt;0,ABS(I563)/P563,"нет базы"))</f>
        <v/>
      </c>
      <c r="K563" s="17" t="str">
        <f>IF(E563&lt;&gt;"ОК","",IF(I563&lt;0,"Недостача",IF(I563&gt;0,"Излишек","Совпадает")))</f>
        <v/>
      </c>
      <c r="L563" s="18" t="str">
        <f>IF(E563&lt;&gt;"ОК","",ROUND(SUMIFS('Движения'!$F$6:$F$5005,'Движения'!$B$6:$B$5005,B563,'Движения'!$C$6:$C$5005,"Корректировка остатка",'Движения'!$A$6:$A$5005,"&gt;="&amp;Q563,'Движения'!$A$6:$A$5005,"&lt;"&amp;(Q563+1)),6))</f>
        <v/>
      </c>
      <c r="M563" s="18" t="str">
        <f>IF(E563&lt;&gt;"ОК","",ROUND(I563-L563,6))</f>
        <v/>
      </c>
      <c r="N563" s="15" t="str">
        <f>IF(E563&lt;&gt;"ОК","",IF(AND(I563=0,L563=0),"Корректировка не нужна",IF(M563=0,"Корректировка внесена",IF(L563=0,"Внесите корректировку на "&amp;DAY(Q563)&amp;"."&amp;MONTH(Q563)&amp;"."&amp;YEAR(Q563)&amp;": "&amp;IF(M563&gt;0,"+","")&amp;M563&amp;" "&amp;G563,"Проверьте корректировки: внесено "&amp;L563&amp;", нужно "&amp;I563&amp;" "&amp;G563))))</f>
        <v/>
      </c>
      <c r="O563" s="22" t="str">
        <f>IF(E563&lt;&gt;"ОК","",IF(SUMPRODUCT(MAX(($B$6:$B$1005=B563)*($Q$6:$Q$1005&lt;Q563)*($E$6:$E$1005="ОК")*$Q$6:$Q$1005))&gt;0,SUMPRODUCT(MAX(($B$6:$B$1005=B563)*($Q$6:$Q$1005&lt;Q563)*($E$6:$E$1005="ОК")*$Q$6:$Q$1005))+1,INT('Номенклатура'!$C$2)))</f>
        <v/>
      </c>
      <c r="P563" s="18" t="str">
        <f>IF(E563&lt;&gt;"ОК","",-(SUMIFS('Движения'!$F$6:$F$5005,'Движения'!$B$6:$B$5005,B563,'Движения'!$C$6:$C$5005,"Расход",'Движения'!$A$6:$A$5005,"&gt;="&amp;O563,'Движения'!$A$6:$A$5005,"&lt;"&amp;(Q563+1))+SUMIFS('Движения'!$F$6:$F$5005,'Движения'!$B$6:$B$5005,B563,'Движения'!$C$6:$C$5005,"Списание",'Движения'!$A$6:$A$5005,"&gt;="&amp;O563,'Движения'!$A$6:$A$5005,"&lt;"&amp;(Q563+1))))</f>
        <v/>
      </c>
      <c r="Q563" s="18" t="str">
        <f>IF(ISNUMBER(A563),INT(A563),0)</f>
        <v/>
      </c>
    </row>
    <row r="564" spans="1:17" x14ac:dyDescent="0.25">
      <c r="A564" s="16"/>
      <c r="B564" s="13"/>
      <c r="C564" s="14"/>
      <c r="D564" s="13"/>
      <c r="E564" s="15" t="str">
        <f>IF(COUNTA(A564:D564)=0,"",IF(NOT(ISNUMBER(A564)),"Укажите дату",IF(B564="","Укажите код",IF(NOT(AND(ISTEXT(B564),LEN(B564)&gt;0,LEN(B564)&lt;=30,ISNUMBER(FIND(LEFT(B564,1),"ABCDEFGHIJKLMNOPQRSTUVWXYZ")),SUMPRODUCT((MID(B564,{1,2,3,4,5,6,7,8,9,10,11,12,13,14,15,16,17,18,19,20,21,22,23,24,25,26,27,28,29,30},1)&lt;&gt;"")*ISERROR(FIND(MID(B564,{1,2,3,4,5,6,7,8,9,10,11,12,13,14,15,16,17,18,19,20,21,22,23,24,25,26,27,28,29,30},1),"ABCDEFGHIJKLMNOPQRSTUVWXYZ0123456789-_")))=0,ISERROR(VALUE(B564)))),"Недопустимый код: только латинские буквы A-Z в верхнем регистре, цифры, - и _; начало с буквы, до 30 символов (например MILK-001)",IF(SUMPRODUCT(--EXACT('Номенклатура'!$A$6:$A$205,B564))=0,"Код не найден",IF(SUMPRODUCT(--EXACT('Номенклатура'!$A$6:$A$205,B564))&gt;1,"Код повторяется в номенклатуре",IF(NOT(ISNUMBER(C564)),"Укажите фактическое количество",IF(C564&lt;0,"Факт не может быть меньше нуля",IF(NOT(ISNUMBER('Номенклатура'!$C$2)),"Укажите дату начала учёта",IF(Q564&lt;INT('Номенклатура'!$C$2),"Дата раньше начала учёта","ОК"))))))))))</f>
        <v/>
      </c>
      <c r="F564" s="15" t="str">
        <f>IF(E564&lt;&gt;"ОК","",INDEX('Номенклатура'!$B$6:$B$205,SUMPRODUCT(EXACT('Номенклатура'!$A$6:$A$205,B564)*(ROW('Номенклатура'!$A$6:$A$205)-5)))&amp;"")</f>
        <v/>
      </c>
      <c r="G564" s="17" t="str">
        <f>IF(E564&lt;&gt;"ОК","",INDEX('Номенклатура'!$D$6:$D$205,SUMPRODUCT(EXACT('Номенклатура'!$A$6:$A$205,B564)*(ROW('Номенклатура'!$A$6:$A$205)-5)))&amp;"")</f>
        <v/>
      </c>
      <c r="H564" s="18" t="str">
        <f>IF(E564&lt;&gt;"ОК","",ROUND(N(INDEX('Номенклатура'!$F$6:$F$205,SUMPRODUCT(EXACT('Номенклатура'!$A$6:$A$205,B564)*(ROW('Номенклатура'!$A$6:$A$205)-5))))+SUMIFS('Движения'!$F$6:$F$5005,'Движения'!$B$6:$B$5005,B564,'Движения'!$A$6:$A$5005,"&lt;"&amp;(Q564+1))-SUMIFS('Движения'!$F$6:$F$5005,'Движения'!$B$6:$B$5005,B564,'Движения'!$C$6:$C$5005,"Корректировка остатка",'Движения'!$A$6:$A$5005,"&gt;="&amp;Q564,'Движения'!$A$6:$A$5005,"&lt;"&amp;(Q564+1)),6))</f>
        <v/>
      </c>
      <c r="I564" s="18" t="str">
        <f>IF(E564&lt;&gt;"ОК","",ROUND(C564-H564,6))</f>
        <v/>
      </c>
      <c r="J564" s="21" t="str">
        <f>IF(E564&lt;&gt;"ОК","",IF(P564&gt;0,ABS(I564)/P564,"нет базы"))</f>
        <v/>
      </c>
      <c r="K564" s="17" t="str">
        <f>IF(E564&lt;&gt;"ОК","",IF(I564&lt;0,"Недостача",IF(I564&gt;0,"Излишек","Совпадает")))</f>
        <v/>
      </c>
      <c r="L564" s="18" t="str">
        <f>IF(E564&lt;&gt;"ОК","",ROUND(SUMIFS('Движения'!$F$6:$F$5005,'Движения'!$B$6:$B$5005,B564,'Движения'!$C$6:$C$5005,"Корректировка остатка",'Движения'!$A$6:$A$5005,"&gt;="&amp;Q564,'Движения'!$A$6:$A$5005,"&lt;"&amp;(Q564+1)),6))</f>
        <v/>
      </c>
      <c r="M564" s="18" t="str">
        <f>IF(E564&lt;&gt;"ОК","",ROUND(I564-L564,6))</f>
        <v/>
      </c>
      <c r="N564" s="15" t="str">
        <f>IF(E564&lt;&gt;"ОК","",IF(AND(I564=0,L564=0),"Корректировка не нужна",IF(M564=0,"Корректировка внесена",IF(L564=0,"Внесите корректировку на "&amp;DAY(Q564)&amp;"."&amp;MONTH(Q564)&amp;"."&amp;YEAR(Q564)&amp;": "&amp;IF(M564&gt;0,"+","")&amp;M564&amp;" "&amp;G564,"Проверьте корректировки: внесено "&amp;L564&amp;", нужно "&amp;I564&amp;" "&amp;G564))))</f>
        <v/>
      </c>
      <c r="O564" s="22" t="str">
        <f>IF(E564&lt;&gt;"ОК","",IF(SUMPRODUCT(MAX(($B$6:$B$1005=B564)*($Q$6:$Q$1005&lt;Q564)*($E$6:$E$1005="ОК")*$Q$6:$Q$1005))&gt;0,SUMPRODUCT(MAX(($B$6:$B$1005=B564)*($Q$6:$Q$1005&lt;Q564)*($E$6:$E$1005="ОК")*$Q$6:$Q$1005))+1,INT('Номенклатура'!$C$2)))</f>
        <v/>
      </c>
      <c r="P564" s="18" t="str">
        <f>IF(E564&lt;&gt;"ОК","",-(SUMIFS('Движения'!$F$6:$F$5005,'Движения'!$B$6:$B$5005,B564,'Движения'!$C$6:$C$5005,"Расход",'Движения'!$A$6:$A$5005,"&gt;="&amp;O564,'Движения'!$A$6:$A$5005,"&lt;"&amp;(Q564+1))+SUMIFS('Движения'!$F$6:$F$5005,'Движения'!$B$6:$B$5005,B564,'Движения'!$C$6:$C$5005,"Списание",'Движения'!$A$6:$A$5005,"&gt;="&amp;O564,'Движения'!$A$6:$A$5005,"&lt;"&amp;(Q564+1))))</f>
        <v/>
      </c>
      <c r="Q564" s="18" t="str">
        <f>IF(ISNUMBER(A564),INT(A564),0)</f>
        <v/>
      </c>
    </row>
    <row r="565" spans="1:17" x14ac:dyDescent="0.25">
      <c r="A565" s="16"/>
      <c r="B565" s="13"/>
      <c r="C565" s="14"/>
      <c r="D565" s="13"/>
      <c r="E565" s="15" t="str">
        <f>IF(COUNTA(A565:D565)=0,"",IF(NOT(ISNUMBER(A565)),"Укажите дату",IF(B565="","Укажите код",IF(NOT(AND(ISTEXT(B565),LEN(B565)&gt;0,LEN(B565)&lt;=30,ISNUMBER(FIND(LEFT(B565,1),"ABCDEFGHIJKLMNOPQRSTUVWXYZ")),SUMPRODUCT((MID(B565,{1,2,3,4,5,6,7,8,9,10,11,12,13,14,15,16,17,18,19,20,21,22,23,24,25,26,27,28,29,30},1)&lt;&gt;"")*ISERROR(FIND(MID(B565,{1,2,3,4,5,6,7,8,9,10,11,12,13,14,15,16,17,18,19,20,21,22,23,24,25,26,27,28,29,30},1),"ABCDEFGHIJKLMNOPQRSTUVWXYZ0123456789-_")))=0,ISERROR(VALUE(B565)))),"Недопустимый код: только латинские буквы A-Z в верхнем регистре, цифры, - и _; начало с буквы, до 30 символов (например MILK-001)",IF(SUMPRODUCT(--EXACT('Номенклатура'!$A$6:$A$205,B565))=0,"Код не найден",IF(SUMPRODUCT(--EXACT('Номенклатура'!$A$6:$A$205,B565))&gt;1,"Код повторяется в номенклатуре",IF(NOT(ISNUMBER(C565)),"Укажите фактическое количество",IF(C565&lt;0,"Факт не может быть меньше нуля",IF(NOT(ISNUMBER('Номенклатура'!$C$2)),"Укажите дату начала учёта",IF(Q565&lt;INT('Номенклатура'!$C$2),"Дата раньше начала учёта","ОК"))))))))))</f>
        <v/>
      </c>
      <c r="F565" s="15" t="str">
        <f>IF(E565&lt;&gt;"ОК","",INDEX('Номенклатура'!$B$6:$B$205,SUMPRODUCT(EXACT('Номенклатура'!$A$6:$A$205,B565)*(ROW('Номенклатура'!$A$6:$A$205)-5)))&amp;"")</f>
        <v/>
      </c>
      <c r="G565" s="17" t="str">
        <f>IF(E565&lt;&gt;"ОК","",INDEX('Номенклатура'!$D$6:$D$205,SUMPRODUCT(EXACT('Номенклатура'!$A$6:$A$205,B565)*(ROW('Номенклатура'!$A$6:$A$205)-5)))&amp;"")</f>
        <v/>
      </c>
      <c r="H565" s="18" t="str">
        <f>IF(E565&lt;&gt;"ОК","",ROUND(N(INDEX('Номенклатура'!$F$6:$F$205,SUMPRODUCT(EXACT('Номенклатура'!$A$6:$A$205,B565)*(ROW('Номенклатура'!$A$6:$A$205)-5))))+SUMIFS('Движения'!$F$6:$F$5005,'Движения'!$B$6:$B$5005,B565,'Движения'!$A$6:$A$5005,"&lt;"&amp;(Q565+1))-SUMIFS('Движения'!$F$6:$F$5005,'Движения'!$B$6:$B$5005,B565,'Движения'!$C$6:$C$5005,"Корректировка остатка",'Движения'!$A$6:$A$5005,"&gt;="&amp;Q565,'Движения'!$A$6:$A$5005,"&lt;"&amp;(Q565+1)),6))</f>
        <v/>
      </c>
      <c r="I565" s="18" t="str">
        <f>IF(E565&lt;&gt;"ОК","",ROUND(C565-H565,6))</f>
        <v/>
      </c>
      <c r="J565" s="21" t="str">
        <f>IF(E565&lt;&gt;"ОК","",IF(P565&gt;0,ABS(I565)/P565,"нет базы"))</f>
        <v/>
      </c>
      <c r="K565" s="17" t="str">
        <f>IF(E565&lt;&gt;"ОК","",IF(I565&lt;0,"Недостача",IF(I565&gt;0,"Излишек","Совпадает")))</f>
        <v/>
      </c>
      <c r="L565" s="18" t="str">
        <f>IF(E565&lt;&gt;"ОК","",ROUND(SUMIFS('Движения'!$F$6:$F$5005,'Движения'!$B$6:$B$5005,B565,'Движения'!$C$6:$C$5005,"Корректировка остатка",'Движения'!$A$6:$A$5005,"&gt;="&amp;Q565,'Движения'!$A$6:$A$5005,"&lt;"&amp;(Q565+1)),6))</f>
        <v/>
      </c>
      <c r="M565" s="18" t="str">
        <f>IF(E565&lt;&gt;"ОК","",ROUND(I565-L565,6))</f>
        <v/>
      </c>
      <c r="N565" s="15" t="str">
        <f>IF(E565&lt;&gt;"ОК","",IF(AND(I565=0,L565=0),"Корректировка не нужна",IF(M565=0,"Корректировка внесена",IF(L565=0,"Внесите корректировку на "&amp;DAY(Q565)&amp;"."&amp;MONTH(Q565)&amp;"."&amp;YEAR(Q565)&amp;": "&amp;IF(M565&gt;0,"+","")&amp;M565&amp;" "&amp;G565,"Проверьте корректировки: внесено "&amp;L565&amp;", нужно "&amp;I565&amp;" "&amp;G565))))</f>
        <v/>
      </c>
      <c r="O565" s="22" t="str">
        <f>IF(E565&lt;&gt;"ОК","",IF(SUMPRODUCT(MAX(($B$6:$B$1005=B565)*($Q$6:$Q$1005&lt;Q565)*($E$6:$E$1005="ОК")*$Q$6:$Q$1005))&gt;0,SUMPRODUCT(MAX(($B$6:$B$1005=B565)*($Q$6:$Q$1005&lt;Q565)*($E$6:$E$1005="ОК")*$Q$6:$Q$1005))+1,INT('Номенклатура'!$C$2)))</f>
        <v/>
      </c>
      <c r="P565" s="18" t="str">
        <f>IF(E565&lt;&gt;"ОК","",-(SUMIFS('Движения'!$F$6:$F$5005,'Движения'!$B$6:$B$5005,B565,'Движения'!$C$6:$C$5005,"Расход",'Движения'!$A$6:$A$5005,"&gt;="&amp;O565,'Движения'!$A$6:$A$5005,"&lt;"&amp;(Q565+1))+SUMIFS('Движения'!$F$6:$F$5005,'Движения'!$B$6:$B$5005,B565,'Движения'!$C$6:$C$5005,"Списание",'Движения'!$A$6:$A$5005,"&gt;="&amp;O565,'Движения'!$A$6:$A$5005,"&lt;"&amp;(Q565+1))))</f>
        <v/>
      </c>
      <c r="Q565" s="18" t="str">
        <f>IF(ISNUMBER(A565),INT(A565),0)</f>
        <v/>
      </c>
    </row>
    <row r="566" spans="1:17" x14ac:dyDescent="0.25">
      <c r="A566" s="16"/>
      <c r="B566" s="13"/>
      <c r="C566" s="14"/>
      <c r="D566" s="13"/>
      <c r="E566" s="15" t="str">
        <f>IF(COUNTA(A566:D566)=0,"",IF(NOT(ISNUMBER(A566)),"Укажите дату",IF(B566="","Укажите код",IF(NOT(AND(ISTEXT(B566),LEN(B566)&gt;0,LEN(B566)&lt;=30,ISNUMBER(FIND(LEFT(B566,1),"ABCDEFGHIJKLMNOPQRSTUVWXYZ")),SUMPRODUCT((MID(B566,{1,2,3,4,5,6,7,8,9,10,11,12,13,14,15,16,17,18,19,20,21,22,23,24,25,26,27,28,29,30},1)&lt;&gt;"")*ISERROR(FIND(MID(B566,{1,2,3,4,5,6,7,8,9,10,11,12,13,14,15,16,17,18,19,20,21,22,23,24,25,26,27,28,29,30},1),"ABCDEFGHIJKLMNOPQRSTUVWXYZ0123456789-_")))=0,ISERROR(VALUE(B566)))),"Недопустимый код: только латинские буквы A-Z в верхнем регистре, цифры, - и _; начало с буквы, до 30 символов (например MILK-001)",IF(SUMPRODUCT(--EXACT('Номенклатура'!$A$6:$A$205,B566))=0,"Код не найден",IF(SUMPRODUCT(--EXACT('Номенклатура'!$A$6:$A$205,B566))&gt;1,"Код повторяется в номенклатуре",IF(NOT(ISNUMBER(C566)),"Укажите фактическое количество",IF(C566&lt;0,"Факт не может быть меньше нуля",IF(NOT(ISNUMBER('Номенклатура'!$C$2)),"Укажите дату начала учёта",IF(Q566&lt;INT('Номенклатура'!$C$2),"Дата раньше начала учёта","ОК"))))))))))</f>
        <v/>
      </c>
      <c r="F566" s="15" t="str">
        <f>IF(E566&lt;&gt;"ОК","",INDEX('Номенклатура'!$B$6:$B$205,SUMPRODUCT(EXACT('Номенклатура'!$A$6:$A$205,B566)*(ROW('Номенклатура'!$A$6:$A$205)-5)))&amp;"")</f>
        <v/>
      </c>
      <c r="G566" s="17" t="str">
        <f>IF(E566&lt;&gt;"ОК","",INDEX('Номенклатура'!$D$6:$D$205,SUMPRODUCT(EXACT('Номенклатура'!$A$6:$A$205,B566)*(ROW('Номенклатура'!$A$6:$A$205)-5)))&amp;"")</f>
        <v/>
      </c>
      <c r="H566" s="18" t="str">
        <f>IF(E566&lt;&gt;"ОК","",ROUND(N(INDEX('Номенклатура'!$F$6:$F$205,SUMPRODUCT(EXACT('Номенклатура'!$A$6:$A$205,B566)*(ROW('Номенклатура'!$A$6:$A$205)-5))))+SUMIFS('Движения'!$F$6:$F$5005,'Движения'!$B$6:$B$5005,B566,'Движения'!$A$6:$A$5005,"&lt;"&amp;(Q566+1))-SUMIFS('Движения'!$F$6:$F$5005,'Движения'!$B$6:$B$5005,B566,'Движения'!$C$6:$C$5005,"Корректировка остатка",'Движения'!$A$6:$A$5005,"&gt;="&amp;Q566,'Движения'!$A$6:$A$5005,"&lt;"&amp;(Q566+1)),6))</f>
        <v/>
      </c>
      <c r="I566" s="18" t="str">
        <f>IF(E566&lt;&gt;"ОК","",ROUND(C566-H566,6))</f>
        <v/>
      </c>
      <c r="J566" s="21" t="str">
        <f>IF(E566&lt;&gt;"ОК","",IF(P566&gt;0,ABS(I566)/P566,"нет базы"))</f>
        <v/>
      </c>
      <c r="K566" s="17" t="str">
        <f>IF(E566&lt;&gt;"ОК","",IF(I566&lt;0,"Недостача",IF(I566&gt;0,"Излишек","Совпадает")))</f>
        <v/>
      </c>
      <c r="L566" s="18" t="str">
        <f>IF(E566&lt;&gt;"ОК","",ROUND(SUMIFS('Движения'!$F$6:$F$5005,'Движения'!$B$6:$B$5005,B566,'Движения'!$C$6:$C$5005,"Корректировка остатка",'Движения'!$A$6:$A$5005,"&gt;="&amp;Q566,'Движения'!$A$6:$A$5005,"&lt;"&amp;(Q566+1)),6))</f>
        <v/>
      </c>
      <c r="M566" s="18" t="str">
        <f>IF(E566&lt;&gt;"ОК","",ROUND(I566-L566,6))</f>
        <v/>
      </c>
      <c r="N566" s="15" t="str">
        <f>IF(E566&lt;&gt;"ОК","",IF(AND(I566=0,L566=0),"Корректировка не нужна",IF(M566=0,"Корректировка внесена",IF(L566=0,"Внесите корректировку на "&amp;DAY(Q566)&amp;"."&amp;MONTH(Q566)&amp;"."&amp;YEAR(Q566)&amp;": "&amp;IF(M566&gt;0,"+","")&amp;M566&amp;" "&amp;G566,"Проверьте корректировки: внесено "&amp;L566&amp;", нужно "&amp;I566&amp;" "&amp;G566))))</f>
        <v/>
      </c>
      <c r="O566" s="22" t="str">
        <f>IF(E566&lt;&gt;"ОК","",IF(SUMPRODUCT(MAX(($B$6:$B$1005=B566)*($Q$6:$Q$1005&lt;Q566)*($E$6:$E$1005="ОК")*$Q$6:$Q$1005))&gt;0,SUMPRODUCT(MAX(($B$6:$B$1005=B566)*($Q$6:$Q$1005&lt;Q566)*($E$6:$E$1005="ОК")*$Q$6:$Q$1005))+1,INT('Номенклатура'!$C$2)))</f>
        <v/>
      </c>
      <c r="P566" s="18" t="str">
        <f>IF(E566&lt;&gt;"ОК","",-(SUMIFS('Движения'!$F$6:$F$5005,'Движения'!$B$6:$B$5005,B566,'Движения'!$C$6:$C$5005,"Расход",'Движения'!$A$6:$A$5005,"&gt;="&amp;O566,'Движения'!$A$6:$A$5005,"&lt;"&amp;(Q566+1))+SUMIFS('Движения'!$F$6:$F$5005,'Движения'!$B$6:$B$5005,B566,'Движения'!$C$6:$C$5005,"Списание",'Движения'!$A$6:$A$5005,"&gt;="&amp;O566,'Движения'!$A$6:$A$5005,"&lt;"&amp;(Q566+1))))</f>
        <v/>
      </c>
      <c r="Q566" s="18" t="str">
        <f>IF(ISNUMBER(A566),INT(A566),0)</f>
        <v/>
      </c>
    </row>
    <row r="567" spans="1:17" x14ac:dyDescent="0.25">
      <c r="A567" s="16"/>
      <c r="B567" s="13"/>
      <c r="C567" s="14"/>
      <c r="D567" s="13"/>
      <c r="E567" s="15" t="str">
        <f>IF(COUNTA(A567:D567)=0,"",IF(NOT(ISNUMBER(A567)),"Укажите дату",IF(B567="","Укажите код",IF(NOT(AND(ISTEXT(B567),LEN(B567)&gt;0,LEN(B567)&lt;=30,ISNUMBER(FIND(LEFT(B567,1),"ABCDEFGHIJKLMNOPQRSTUVWXYZ")),SUMPRODUCT((MID(B567,{1,2,3,4,5,6,7,8,9,10,11,12,13,14,15,16,17,18,19,20,21,22,23,24,25,26,27,28,29,30},1)&lt;&gt;"")*ISERROR(FIND(MID(B567,{1,2,3,4,5,6,7,8,9,10,11,12,13,14,15,16,17,18,19,20,21,22,23,24,25,26,27,28,29,30},1),"ABCDEFGHIJKLMNOPQRSTUVWXYZ0123456789-_")))=0,ISERROR(VALUE(B567)))),"Недопустимый код: только латинские буквы A-Z в верхнем регистре, цифры, - и _; начало с буквы, до 30 символов (например MILK-001)",IF(SUMPRODUCT(--EXACT('Номенклатура'!$A$6:$A$205,B567))=0,"Код не найден",IF(SUMPRODUCT(--EXACT('Номенклатура'!$A$6:$A$205,B567))&gt;1,"Код повторяется в номенклатуре",IF(NOT(ISNUMBER(C567)),"Укажите фактическое количество",IF(C567&lt;0,"Факт не может быть меньше нуля",IF(NOT(ISNUMBER('Номенклатура'!$C$2)),"Укажите дату начала учёта",IF(Q567&lt;INT('Номенклатура'!$C$2),"Дата раньше начала учёта","ОК"))))))))))</f>
        <v/>
      </c>
      <c r="F567" s="15" t="str">
        <f>IF(E567&lt;&gt;"ОК","",INDEX('Номенклатура'!$B$6:$B$205,SUMPRODUCT(EXACT('Номенклатура'!$A$6:$A$205,B567)*(ROW('Номенклатура'!$A$6:$A$205)-5)))&amp;"")</f>
        <v/>
      </c>
      <c r="G567" s="17" t="str">
        <f>IF(E567&lt;&gt;"ОК","",INDEX('Номенклатура'!$D$6:$D$205,SUMPRODUCT(EXACT('Номенклатура'!$A$6:$A$205,B567)*(ROW('Номенклатура'!$A$6:$A$205)-5)))&amp;"")</f>
        <v/>
      </c>
      <c r="H567" s="18" t="str">
        <f>IF(E567&lt;&gt;"ОК","",ROUND(N(INDEX('Номенклатура'!$F$6:$F$205,SUMPRODUCT(EXACT('Номенклатура'!$A$6:$A$205,B567)*(ROW('Номенклатура'!$A$6:$A$205)-5))))+SUMIFS('Движения'!$F$6:$F$5005,'Движения'!$B$6:$B$5005,B567,'Движения'!$A$6:$A$5005,"&lt;"&amp;(Q567+1))-SUMIFS('Движения'!$F$6:$F$5005,'Движения'!$B$6:$B$5005,B567,'Движения'!$C$6:$C$5005,"Корректировка остатка",'Движения'!$A$6:$A$5005,"&gt;="&amp;Q567,'Движения'!$A$6:$A$5005,"&lt;"&amp;(Q567+1)),6))</f>
        <v/>
      </c>
      <c r="I567" s="18" t="str">
        <f>IF(E567&lt;&gt;"ОК","",ROUND(C567-H567,6))</f>
        <v/>
      </c>
      <c r="J567" s="21" t="str">
        <f>IF(E567&lt;&gt;"ОК","",IF(P567&gt;0,ABS(I567)/P567,"нет базы"))</f>
        <v/>
      </c>
      <c r="K567" s="17" t="str">
        <f>IF(E567&lt;&gt;"ОК","",IF(I567&lt;0,"Недостача",IF(I567&gt;0,"Излишек","Совпадает")))</f>
        <v/>
      </c>
      <c r="L567" s="18" t="str">
        <f>IF(E567&lt;&gt;"ОК","",ROUND(SUMIFS('Движения'!$F$6:$F$5005,'Движения'!$B$6:$B$5005,B567,'Движения'!$C$6:$C$5005,"Корректировка остатка",'Движения'!$A$6:$A$5005,"&gt;="&amp;Q567,'Движения'!$A$6:$A$5005,"&lt;"&amp;(Q567+1)),6))</f>
        <v/>
      </c>
      <c r="M567" s="18" t="str">
        <f>IF(E567&lt;&gt;"ОК","",ROUND(I567-L567,6))</f>
        <v/>
      </c>
      <c r="N567" s="15" t="str">
        <f>IF(E567&lt;&gt;"ОК","",IF(AND(I567=0,L567=0),"Корректировка не нужна",IF(M567=0,"Корректировка внесена",IF(L567=0,"Внесите корректировку на "&amp;DAY(Q567)&amp;"."&amp;MONTH(Q567)&amp;"."&amp;YEAR(Q567)&amp;": "&amp;IF(M567&gt;0,"+","")&amp;M567&amp;" "&amp;G567,"Проверьте корректировки: внесено "&amp;L567&amp;", нужно "&amp;I567&amp;" "&amp;G567))))</f>
        <v/>
      </c>
      <c r="O567" s="22" t="str">
        <f>IF(E567&lt;&gt;"ОК","",IF(SUMPRODUCT(MAX(($B$6:$B$1005=B567)*($Q$6:$Q$1005&lt;Q567)*($E$6:$E$1005="ОК")*$Q$6:$Q$1005))&gt;0,SUMPRODUCT(MAX(($B$6:$B$1005=B567)*($Q$6:$Q$1005&lt;Q567)*($E$6:$E$1005="ОК")*$Q$6:$Q$1005))+1,INT('Номенклатура'!$C$2)))</f>
        <v/>
      </c>
      <c r="P567" s="18" t="str">
        <f>IF(E567&lt;&gt;"ОК","",-(SUMIFS('Движения'!$F$6:$F$5005,'Движения'!$B$6:$B$5005,B567,'Движения'!$C$6:$C$5005,"Расход",'Движения'!$A$6:$A$5005,"&gt;="&amp;O567,'Движения'!$A$6:$A$5005,"&lt;"&amp;(Q567+1))+SUMIFS('Движения'!$F$6:$F$5005,'Движения'!$B$6:$B$5005,B567,'Движения'!$C$6:$C$5005,"Списание",'Движения'!$A$6:$A$5005,"&gt;="&amp;O567,'Движения'!$A$6:$A$5005,"&lt;"&amp;(Q567+1))))</f>
        <v/>
      </c>
      <c r="Q567" s="18" t="str">
        <f>IF(ISNUMBER(A567),INT(A567),0)</f>
        <v/>
      </c>
    </row>
    <row r="568" spans="1:17" x14ac:dyDescent="0.25">
      <c r="A568" s="16"/>
      <c r="B568" s="13"/>
      <c r="C568" s="14"/>
      <c r="D568" s="13"/>
      <c r="E568" s="15" t="str">
        <f>IF(COUNTA(A568:D568)=0,"",IF(NOT(ISNUMBER(A568)),"Укажите дату",IF(B568="","Укажите код",IF(NOT(AND(ISTEXT(B568),LEN(B568)&gt;0,LEN(B568)&lt;=30,ISNUMBER(FIND(LEFT(B568,1),"ABCDEFGHIJKLMNOPQRSTUVWXYZ")),SUMPRODUCT((MID(B568,{1,2,3,4,5,6,7,8,9,10,11,12,13,14,15,16,17,18,19,20,21,22,23,24,25,26,27,28,29,30},1)&lt;&gt;"")*ISERROR(FIND(MID(B568,{1,2,3,4,5,6,7,8,9,10,11,12,13,14,15,16,17,18,19,20,21,22,23,24,25,26,27,28,29,30},1),"ABCDEFGHIJKLMNOPQRSTUVWXYZ0123456789-_")))=0,ISERROR(VALUE(B568)))),"Недопустимый код: только латинские буквы A-Z в верхнем регистре, цифры, - и _; начало с буквы, до 30 символов (например MILK-001)",IF(SUMPRODUCT(--EXACT('Номенклатура'!$A$6:$A$205,B568))=0,"Код не найден",IF(SUMPRODUCT(--EXACT('Номенклатура'!$A$6:$A$205,B568))&gt;1,"Код повторяется в номенклатуре",IF(NOT(ISNUMBER(C568)),"Укажите фактическое количество",IF(C568&lt;0,"Факт не может быть меньше нуля",IF(NOT(ISNUMBER('Номенклатура'!$C$2)),"Укажите дату начала учёта",IF(Q568&lt;INT('Номенклатура'!$C$2),"Дата раньше начала учёта","ОК"))))))))))</f>
        <v/>
      </c>
      <c r="F568" s="15" t="str">
        <f>IF(E568&lt;&gt;"ОК","",INDEX('Номенклатура'!$B$6:$B$205,SUMPRODUCT(EXACT('Номенклатура'!$A$6:$A$205,B568)*(ROW('Номенклатура'!$A$6:$A$205)-5)))&amp;"")</f>
        <v/>
      </c>
      <c r="G568" s="17" t="str">
        <f>IF(E568&lt;&gt;"ОК","",INDEX('Номенклатура'!$D$6:$D$205,SUMPRODUCT(EXACT('Номенклатура'!$A$6:$A$205,B568)*(ROW('Номенклатура'!$A$6:$A$205)-5)))&amp;"")</f>
        <v/>
      </c>
      <c r="H568" s="18" t="str">
        <f>IF(E568&lt;&gt;"ОК","",ROUND(N(INDEX('Номенклатура'!$F$6:$F$205,SUMPRODUCT(EXACT('Номенклатура'!$A$6:$A$205,B568)*(ROW('Номенклатура'!$A$6:$A$205)-5))))+SUMIFS('Движения'!$F$6:$F$5005,'Движения'!$B$6:$B$5005,B568,'Движения'!$A$6:$A$5005,"&lt;"&amp;(Q568+1))-SUMIFS('Движения'!$F$6:$F$5005,'Движения'!$B$6:$B$5005,B568,'Движения'!$C$6:$C$5005,"Корректировка остатка",'Движения'!$A$6:$A$5005,"&gt;="&amp;Q568,'Движения'!$A$6:$A$5005,"&lt;"&amp;(Q568+1)),6))</f>
        <v/>
      </c>
      <c r="I568" s="18" t="str">
        <f>IF(E568&lt;&gt;"ОК","",ROUND(C568-H568,6))</f>
        <v/>
      </c>
      <c r="J568" s="21" t="str">
        <f>IF(E568&lt;&gt;"ОК","",IF(P568&gt;0,ABS(I568)/P568,"нет базы"))</f>
        <v/>
      </c>
      <c r="K568" s="17" t="str">
        <f>IF(E568&lt;&gt;"ОК","",IF(I568&lt;0,"Недостача",IF(I568&gt;0,"Излишек","Совпадает")))</f>
        <v/>
      </c>
      <c r="L568" s="18" t="str">
        <f>IF(E568&lt;&gt;"ОК","",ROUND(SUMIFS('Движения'!$F$6:$F$5005,'Движения'!$B$6:$B$5005,B568,'Движения'!$C$6:$C$5005,"Корректировка остатка",'Движения'!$A$6:$A$5005,"&gt;="&amp;Q568,'Движения'!$A$6:$A$5005,"&lt;"&amp;(Q568+1)),6))</f>
        <v/>
      </c>
      <c r="M568" s="18" t="str">
        <f>IF(E568&lt;&gt;"ОК","",ROUND(I568-L568,6))</f>
        <v/>
      </c>
      <c r="N568" s="15" t="str">
        <f>IF(E568&lt;&gt;"ОК","",IF(AND(I568=0,L568=0),"Корректировка не нужна",IF(M568=0,"Корректировка внесена",IF(L568=0,"Внесите корректировку на "&amp;DAY(Q568)&amp;"."&amp;MONTH(Q568)&amp;"."&amp;YEAR(Q568)&amp;": "&amp;IF(M568&gt;0,"+","")&amp;M568&amp;" "&amp;G568,"Проверьте корректировки: внесено "&amp;L568&amp;", нужно "&amp;I568&amp;" "&amp;G568))))</f>
        <v/>
      </c>
      <c r="O568" s="22" t="str">
        <f>IF(E568&lt;&gt;"ОК","",IF(SUMPRODUCT(MAX(($B$6:$B$1005=B568)*($Q$6:$Q$1005&lt;Q568)*($E$6:$E$1005="ОК")*$Q$6:$Q$1005))&gt;0,SUMPRODUCT(MAX(($B$6:$B$1005=B568)*($Q$6:$Q$1005&lt;Q568)*($E$6:$E$1005="ОК")*$Q$6:$Q$1005))+1,INT('Номенклатура'!$C$2)))</f>
        <v/>
      </c>
      <c r="P568" s="18" t="str">
        <f>IF(E568&lt;&gt;"ОК","",-(SUMIFS('Движения'!$F$6:$F$5005,'Движения'!$B$6:$B$5005,B568,'Движения'!$C$6:$C$5005,"Расход",'Движения'!$A$6:$A$5005,"&gt;="&amp;O568,'Движения'!$A$6:$A$5005,"&lt;"&amp;(Q568+1))+SUMIFS('Движения'!$F$6:$F$5005,'Движения'!$B$6:$B$5005,B568,'Движения'!$C$6:$C$5005,"Списание",'Движения'!$A$6:$A$5005,"&gt;="&amp;O568,'Движения'!$A$6:$A$5005,"&lt;"&amp;(Q568+1))))</f>
        <v/>
      </c>
      <c r="Q568" s="18" t="str">
        <f>IF(ISNUMBER(A568),INT(A568),0)</f>
        <v/>
      </c>
    </row>
    <row r="569" spans="1:17" x14ac:dyDescent="0.25">
      <c r="A569" s="16"/>
      <c r="B569" s="13"/>
      <c r="C569" s="14"/>
      <c r="D569" s="13"/>
      <c r="E569" s="15" t="str">
        <f>IF(COUNTA(A569:D569)=0,"",IF(NOT(ISNUMBER(A569)),"Укажите дату",IF(B569="","Укажите код",IF(NOT(AND(ISTEXT(B569),LEN(B569)&gt;0,LEN(B569)&lt;=30,ISNUMBER(FIND(LEFT(B569,1),"ABCDEFGHIJKLMNOPQRSTUVWXYZ")),SUMPRODUCT((MID(B569,{1,2,3,4,5,6,7,8,9,10,11,12,13,14,15,16,17,18,19,20,21,22,23,24,25,26,27,28,29,30},1)&lt;&gt;"")*ISERROR(FIND(MID(B569,{1,2,3,4,5,6,7,8,9,10,11,12,13,14,15,16,17,18,19,20,21,22,23,24,25,26,27,28,29,30},1),"ABCDEFGHIJKLMNOPQRSTUVWXYZ0123456789-_")))=0,ISERROR(VALUE(B569)))),"Недопустимый код: только латинские буквы A-Z в верхнем регистре, цифры, - и _; начало с буквы, до 30 символов (например MILK-001)",IF(SUMPRODUCT(--EXACT('Номенклатура'!$A$6:$A$205,B569))=0,"Код не найден",IF(SUMPRODUCT(--EXACT('Номенклатура'!$A$6:$A$205,B569))&gt;1,"Код повторяется в номенклатуре",IF(NOT(ISNUMBER(C569)),"Укажите фактическое количество",IF(C569&lt;0,"Факт не может быть меньше нуля",IF(NOT(ISNUMBER('Номенклатура'!$C$2)),"Укажите дату начала учёта",IF(Q569&lt;INT('Номенклатура'!$C$2),"Дата раньше начала учёта","ОК"))))))))))</f>
        <v/>
      </c>
      <c r="F569" s="15" t="str">
        <f>IF(E569&lt;&gt;"ОК","",INDEX('Номенклатура'!$B$6:$B$205,SUMPRODUCT(EXACT('Номенклатура'!$A$6:$A$205,B569)*(ROW('Номенклатура'!$A$6:$A$205)-5)))&amp;"")</f>
        <v/>
      </c>
      <c r="G569" s="17" t="str">
        <f>IF(E569&lt;&gt;"ОК","",INDEX('Номенклатура'!$D$6:$D$205,SUMPRODUCT(EXACT('Номенклатура'!$A$6:$A$205,B569)*(ROW('Номенклатура'!$A$6:$A$205)-5)))&amp;"")</f>
        <v/>
      </c>
      <c r="H569" s="18" t="str">
        <f>IF(E569&lt;&gt;"ОК","",ROUND(N(INDEX('Номенклатура'!$F$6:$F$205,SUMPRODUCT(EXACT('Номенклатура'!$A$6:$A$205,B569)*(ROW('Номенклатура'!$A$6:$A$205)-5))))+SUMIFS('Движения'!$F$6:$F$5005,'Движения'!$B$6:$B$5005,B569,'Движения'!$A$6:$A$5005,"&lt;"&amp;(Q569+1))-SUMIFS('Движения'!$F$6:$F$5005,'Движения'!$B$6:$B$5005,B569,'Движения'!$C$6:$C$5005,"Корректировка остатка",'Движения'!$A$6:$A$5005,"&gt;="&amp;Q569,'Движения'!$A$6:$A$5005,"&lt;"&amp;(Q569+1)),6))</f>
        <v/>
      </c>
      <c r="I569" s="18" t="str">
        <f>IF(E569&lt;&gt;"ОК","",ROUND(C569-H569,6))</f>
        <v/>
      </c>
      <c r="J569" s="21" t="str">
        <f>IF(E569&lt;&gt;"ОК","",IF(P569&gt;0,ABS(I569)/P569,"нет базы"))</f>
        <v/>
      </c>
      <c r="K569" s="17" t="str">
        <f>IF(E569&lt;&gt;"ОК","",IF(I569&lt;0,"Недостача",IF(I569&gt;0,"Излишек","Совпадает")))</f>
        <v/>
      </c>
      <c r="L569" s="18" t="str">
        <f>IF(E569&lt;&gt;"ОК","",ROUND(SUMIFS('Движения'!$F$6:$F$5005,'Движения'!$B$6:$B$5005,B569,'Движения'!$C$6:$C$5005,"Корректировка остатка",'Движения'!$A$6:$A$5005,"&gt;="&amp;Q569,'Движения'!$A$6:$A$5005,"&lt;"&amp;(Q569+1)),6))</f>
        <v/>
      </c>
      <c r="M569" s="18" t="str">
        <f>IF(E569&lt;&gt;"ОК","",ROUND(I569-L569,6))</f>
        <v/>
      </c>
      <c r="N569" s="15" t="str">
        <f>IF(E569&lt;&gt;"ОК","",IF(AND(I569=0,L569=0),"Корректировка не нужна",IF(M569=0,"Корректировка внесена",IF(L569=0,"Внесите корректировку на "&amp;DAY(Q569)&amp;"."&amp;MONTH(Q569)&amp;"."&amp;YEAR(Q569)&amp;": "&amp;IF(M569&gt;0,"+","")&amp;M569&amp;" "&amp;G569,"Проверьте корректировки: внесено "&amp;L569&amp;", нужно "&amp;I569&amp;" "&amp;G569))))</f>
        <v/>
      </c>
      <c r="O569" s="22" t="str">
        <f>IF(E569&lt;&gt;"ОК","",IF(SUMPRODUCT(MAX(($B$6:$B$1005=B569)*($Q$6:$Q$1005&lt;Q569)*($E$6:$E$1005="ОК")*$Q$6:$Q$1005))&gt;0,SUMPRODUCT(MAX(($B$6:$B$1005=B569)*($Q$6:$Q$1005&lt;Q569)*($E$6:$E$1005="ОК")*$Q$6:$Q$1005))+1,INT('Номенклатура'!$C$2)))</f>
        <v/>
      </c>
      <c r="P569" s="18" t="str">
        <f>IF(E569&lt;&gt;"ОК","",-(SUMIFS('Движения'!$F$6:$F$5005,'Движения'!$B$6:$B$5005,B569,'Движения'!$C$6:$C$5005,"Расход",'Движения'!$A$6:$A$5005,"&gt;="&amp;O569,'Движения'!$A$6:$A$5005,"&lt;"&amp;(Q569+1))+SUMIFS('Движения'!$F$6:$F$5005,'Движения'!$B$6:$B$5005,B569,'Движения'!$C$6:$C$5005,"Списание",'Движения'!$A$6:$A$5005,"&gt;="&amp;O569,'Движения'!$A$6:$A$5005,"&lt;"&amp;(Q569+1))))</f>
        <v/>
      </c>
      <c r="Q569" s="18" t="str">
        <f>IF(ISNUMBER(A569),INT(A569),0)</f>
        <v/>
      </c>
    </row>
    <row r="570" spans="1:17" x14ac:dyDescent="0.25">
      <c r="A570" s="16"/>
      <c r="B570" s="13"/>
      <c r="C570" s="14"/>
      <c r="D570" s="13"/>
      <c r="E570" s="15" t="str">
        <f>IF(COUNTA(A570:D570)=0,"",IF(NOT(ISNUMBER(A570)),"Укажите дату",IF(B570="","Укажите код",IF(NOT(AND(ISTEXT(B570),LEN(B570)&gt;0,LEN(B570)&lt;=30,ISNUMBER(FIND(LEFT(B570,1),"ABCDEFGHIJKLMNOPQRSTUVWXYZ")),SUMPRODUCT((MID(B570,{1,2,3,4,5,6,7,8,9,10,11,12,13,14,15,16,17,18,19,20,21,22,23,24,25,26,27,28,29,30},1)&lt;&gt;"")*ISERROR(FIND(MID(B570,{1,2,3,4,5,6,7,8,9,10,11,12,13,14,15,16,17,18,19,20,21,22,23,24,25,26,27,28,29,30},1),"ABCDEFGHIJKLMNOPQRSTUVWXYZ0123456789-_")))=0,ISERROR(VALUE(B570)))),"Недопустимый код: только латинские буквы A-Z в верхнем регистре, цифры, - и _; начало с буквы, до 30 символов (например MILK-001)",IF(SUMPRODUCT(--EXACT('Номенклатура'!$A$6:$A$205,B570))=0,"Код не найден",IF(SUMPRODUCT(--EXACT('Номенклатура'!$A$6:$A$205,B570))&gt;1,"Код повторяется в номенклатуре",IF(NOT(ISNUMBER(C570)),"Укажите фактическое количество",IF(C570&lt;0,"Факт не может быть меньше нуля",IF(NOT(ISNUMBER('Номенклатура'!$C$2)),"Укажите дату начала учёта",IF(Q570&lt;INT('Номенклатура'!$C$2),"Дата раньше начала учёта","ОК"))))))))))</f>
        <v/>
      </c>
      <c r="F570" s="15" t="str">
        <f>IF(E570&lt;&gt;"ОК","",INDEX('Номенклатура'!$B$6:$B$205,SUMPRODUCT(EXACT('Номенклатура'!$A$6:$A$205,B570)*(ROW('Номенклатура'!$A$6:$A$205)-5)))&amp;"")</f>
        <v/>
      </c>
      <c r="G570" s="17" t="str">
        <f>IF(E570&lt;&gt;"ОК","",INDEX('Номенклатура'!$D$6:$D$205,SUMPRODUCT(EXACT('Номенклатура'!$A$6:$A$205,B570)*(ROW('Номенклатура'!$A$6:$A$205)-5)))&amp;"")</f>
        <v/>
      </c>
      <c r="H570" s="18" t="str">
        <f>IF(E570&lt;&gt;"ОК","",ROUND(N(INDEX('Номенклатура'!$F$6:$F$205,SUMPRODUCT(EXACT('Номенклатура'!$A$6:$A$205,B570)*(ROW('Номенклатура'!$A$6:$A$205)-5))))+SUMIFS('Движения'!$F$6:$F$5005,'Движения'!$B$6:$B$5005,B570,'Движения'!$A$6:$A$5005,"&lt;"&amp;(Q570+1))-SUMIFS('Движения'!$F$6:$F$5005,'Движения'!$B$6:$B$5005,B570,'Движения'!$C$6:$C$5005,"Корректировка остатка",'Движения'!$A$6:$A$5005,"&gt;="&amp;Q570,'Движения'!$A$6:$A$5005,"&lt;"&amp;(Q570+1)),6))</f>
        <v/>
      </c>
      <c r="I570" s="18" t="str">
        <f>IF(E570&lt;&gt;"ОК","",ROUND(C570-H570,6))</f>
        <v/>
      </c>
      <c r="J570" s="21" t="str">
        <f>IF(E570&lt;&gt;"ОК","",IF(P570&gt;0,ABS(I570)/P570,"нет базы"))</f>
        <v/>
      </c>
      <c r="K570" s="17" t="str">
        <f>IF(E570&lt;&gt;"ОК","",IF(I570&lt;0,"Недостача",IF(I570&gt;0,"Излишек","Совпадает")))</f>
        <v/>
      </c>
      <c r="L570" s="18" t="str">
        <f>IF(E570&lt;&gt;"ОК","",ROUND(SUMIFS('Движения'!$F$6:$F$5005,'Движения'!$B$6:$B$5005,B570,'Движения'!$C$6:$C$5005,"Корректировка остатка",'Движения'!$A$6:$A$5005,"&gt;="&amp;Q570,'Движения'!$A$6:$A$5005,"&lt;"&amp;(Q570+1)),6))</f>
        <v/>
      </c>
      <c r="M570" s="18" t="str">
        <f>IF(E570&lt;&gt;"ОК","",ROUND(I570-L570,6))</f>
        <v/>
      </c>
      <c r="N570" s="15" t="str">
        <f>IF(E570&lt;&gt;"ОК","",IF(AND(I570=0,L570=0),"Корректировка не нужна",IF(M570=0,"Корректировка внесена",IF(L570=0,"Внесите корректировку на "&amp;DAY(Q570)&amp;"."&amp;MONTH(Q570)&amp;"."&amp;YEAR(Q570)&amp;": "&amp;IF(M570&gt;0,"+","")&amp;M570&amp;" "&amp;G570,"Проверьте корректировки: внесено "&amp;L570&amp;", нужно "&amp;I570&amp;" "&amp;G570))))</f>
        <v/>
      </c>
      <c r="O570" s="22" t="str">
        <f>IF(E570&lt;&gt;"ОК","",IF(SUMPRODUCT(MAX(($B$6:$B$1005=B570)*($Q$6:$Q$1005&lt;Q570)*($E$6:$E$1005="ОК")*$Q$6:$Q$1005))&gt;0,SUMPRODUCT(MAX(($B$6:$B$1005=B570)*($Q$6:$Q$1005&lt;Q570)*($E$6:$E$1005="ОК")*$Q$6:$Q$1005))+1,INT('Номенклатура'!$C$2)))</f>
        <v/>
      </c>
      <c r="P570" s="18" t="str">
        <f>IF(E570&lt;&gt;"ОК","",-(SUMIFS('Движения'!$F$6:$F$5005,'Движения'!$B$6:$B$5005,B570,'Движения'!$C$6:$C$5005,"Расход",'Движения'!$A$6:$A$5005,"&gt;="&amp;O570,'Движения'!$A$6:$A$5005,"&lt;"&amp;(Q570+1))+SUMIFS('Движения'!$F$6:$F$5005,'Движения'!$B$6:$B$5005,B570,'Движения'!$C$6:$C$5005,"Списание",'Движения'!$A$6:$A$5005,"&gt;="&amp;O570,'Движения'!$A$6:$A$5005,"&lt;"&amp;(Q570+1))))</f>
        <v/>
      </c>
      <c r="Q570" s="18" t="str">
        <f>IF(ISNUMBER(A570),INT(A570),0)</f>
        <v/>
      </c>
    </row>
    <row r="571" spans="1:17" x14ac:dyDescent="0.25">
      <c r="A571" s="16"/>
      <c r="B571" s="13"/>
      <c r="C571" s="14"/>
      <c r="D571" s="13"/>
      <c r="E571" s="15" t="str">
        <f>IF(COUNTA(A571:D571)=0,"",IF(NOT(ISNUMBER(A571)),"Укажите дату",IF(B571="","Укажите код",IF(NOT(AND(ISTEXT(B571),LEN(B571)&gt;0,LEN(B571)&lt;=30,ISNUMBER(FIND(LEFT(B571,1),"ABCDEFGHIJKLMNOPQRSTUVWXYZ")),SUMPRODUCT((MID(B571,{1,2,3,4,5,6,7,8,9,10,11,12,13,14,15,16,17,18,19,20,21,22,23,24,25,26,27,28,29,30},1)&lt;&gt;"")*ISERROR(FIND(MID(B571,{1,2,3,4,5,6,7,8,9,10,11,12,13,14,15,16,17,18,19,20,21,22,23,24,25,26,27,28,29,30},1),"ABCDEFGHIJKLMNOPQRSTUVWXYZ0123456789-_")))=0,ISERROR(VALUE(B571)))),"Недопустимый код: только латинские буквы A-Z в верхнем регистре, цифры, - и _; начало с буквы, до 30 символов (например MILK-001)",IF(SUMPRODUCT(--EXACT('Номенклатура'!$A$6:$A$205,B571))=0,"Код не найден",IF(SUMPRODUCT(--EXACT('Номенклатура'!$A$6:$A$205,B571))&gt;1,"Код повторяется в номенклатуре",IF(NOT(ISNUMBER(C571)),"Укажите фактическое количество",IF(C571&lt;0,"Факт не может быть меньше нуля",IF(NOT(ISNUMBER('Номенклатура'!$C$2)),"Укажите дату начала учёта",IF(Q571&lt;INT('Номенклатура'!$C$2),"Дата раньше начала учёта","ОК"))))))))))</f>
        <v/>
      </c>
      <c r="F571" s="15" t="str">
        <f>IF(E571&lt;&gt;"ОК","",INDEX('Номенклатура'!$B$6:$B$205,SUMPRODUCT(EXACT('Номенклатура'!$A$6:$A$205,B571)*(ROW('Номенклатура'!$A$6:$A$205)-5)))&amp;"")</f>
        <v/>
      </c>
      <c r="G571" s="17" t="str">
        <f>IF(E571&lt;&gt;"ОК","",INDEX('Номенклатура'!$D$6:$D$205,SUMPRODUCT(EXACT('Номенклатура'!$A$6:$A$205,B571)*(ROW('Номенклатура'!$A$6:$A$205)-5)))&amp;"")</f>
        <v/>
      </c>
      <c r="H571" s="18" t="str">
        <f>IF(E571&lt;&gt;"ОК","",ROUND(N(INDEX('Номенклатура'!$F$6:$F$205,SUMPRODUCT(EXACT('Номенклатура'!$A$6:$A$205,B571)*(ROW('Номенклатура'!$A$6:$A$205)-5))))+SUMIFS('Движения'!$F$6:$F$5005,'Движения'!$B$6:$B$5005,B571,'Движения'!$A$6:$A$5005,"&lt;"&amp;(Q571+1))-SUMIFS('Движения'!$F$6:$F$5005,'Движения'!$B$6:$B$5005,B571,'Движения'!$C$6:$C$5005,"Корректировка остатка",'Движения'!$A$6:$A$5005,"&gt;="&amp;Q571,'Движения'!$A$6:$A$5005,"&lt;"&amp;(Q571+1)),6))</f>
        <v/>
      </c>
      <c r="I571" s="18" t="str">
        <f>IF(E571&lt;&gt;"ОК","",ROUND(C571-H571,6))</f>
        <v/>
      </c>
      <c r="J571" s="21" t="str">
        <f>IF(E571&lt;&gt;"ОК","",IF(P571&gt;0,ABS(I571)/P571,"нет базы"))</f>
        <v/>
      </c>
      <c r="K571" s="17" t="str">
        <f>IF(E571&lt;&gt;"ОК","",IF(I571&lt;0,"Недостача",IF(I571&gt;0,"Излишек","Совпадает")))</f>
        <v/>
      </c>
      <c r="L571" s="18" t="str">
        <f>IF(E571&lt;&gt;"ОК","",ROUND(SUMIFS('Движения'!$F$6:$F$5005,'Движения'!$B$6:$B$5005,B571,'Движения'!$C$6:$C$5005,"Корректировка остатка",'Движения'!$A$6:$A$5005,"&gt;="&amp;Q571,'Движения'!$A$6:$A$5005,"&lt;"&amp;(Q571+1)),6))</f>
        <v/>
      </c>
      <c r="M571" s="18" t="str">
        <f>IF(E571&lt;&gt;"ОК","",ROUND(I571-L571,6))</f>
        <v/>
      </c>
      <c r="N571" s="15" t="str">
        <f>IF(E571&lt;&gt;"ОК","",IF(AND(I571=0,L571=0),"Корректировка не нужна",IF(M571=0,"Корректировка внесена",IF(L571=0,"Внесите корректировку на "&amp;DAY(Q571)&amp;"."&amp;MONTH(Q571)&amp;"."&amp;YEAR(Q571)&amp;": "&amp;IF(M571&gt;0,"+","")&amp;M571&amp;" "&amp;G571,"Проверьте корректировки: внесено "&amp;L571&amp;", нужно "&amp;I571&amp;" "&amp;G571))))</f>
        <v/>
      </c>
      <c r="O571" s="22" t="str">
        <f>IF(E571&lt;&gt;"ОК","",IF(SUMPRODUCT(MAX(($B$6:$B$1005=B571)*($Q$6:$Q$1005&lt;Q571)*($E$6:$E$1005="ОК")*$Q$6:$Q$1005))&gt;0,SUMPRODUCT(MAX(($B$6:$B$1005=B571)*($Q$6:$Q$1005&lt;Q571)*($E$6:$E$1005="ОК")*$Q$6:$Q$1005))+1,INT('Номенклатура'!$C$2)))</f>
        <v/>
      </c>
      <c r="P571" s="18" t="str">
        <f>IF(E571&lt;&gt;"ОК","",-(SUMIFS('Движения'!$F$6:$F$5005,'Движения'!$B$6:$B$5005,B571,'Движения'!$C$6:$C$5005,"Расход",'Движения'!$A$6:$A$5005,"&gt;="&amp;O571,'Движения'!$A$6:$A$5005,"&lt;"&amp;(Q571+1))+SUMIFS('Движения'!$F$6:$F$5005,'Движения'!$B$6:$B$5005,B571,'Движения'!$C$6:$C$5005,"Списание",'Движения'!$A$6:$A$5005,"&gt;="&amp;O571,'Движения'!$A$6:$A$5005,"&lt;"&amp;(Q571+1))))</f>
        <v/>
      </c>
      <c r="Q571" s="18" t="str">
        <f>IF(ISNUMBER(A571),INT(A571),0)</f>
        <v/>
      </c>
    </row>
    <row r="572" spans="1:17" x14ac:dyDescent="0.25">
      <c r="A572" s="16"/>
      <c r="B572" s="13"/>
      <c r="C572" s="14"/>
      <c r="D572" s="13"/>
      <c r="E572" s="15" t="str">
        <f>IF(COUNTA(A572:D572)=0,"",IF(NOT(ISNUMBER(A572)),"Укажите дату",IF(B572="","Укажите код",IF(NOT(AND(ISTEXT(B572),LEN(B572)&gt;0,LEN(B572)&lt;=30,ISNUMBER(FIND(LEFT(B572,1),"ABCDEFGHIJKLMNOPQRSTUVWXYZ")),SUMPRODUCT((MID(B572,{1,2,3,4,5,6,7,8,9,10,11,12,13,14,15,16,17,18,19,20,21,22,23,24,25,26,27,28,29,30},1)&lt;&gt;"")*ISERROR(FIND(MID(B572,{1,2,3,4,5,6,7,8,9,10,11,12,13,14,15,16,17,18,19,20,21,22,23,24,25,26,27,28,29,30},1),"ABCDEFGHIJKLMNOPQRSTUVWXYZ0123456789-_")))=0,ISERROR(VALUE(B572)))),"Недопустимый код: только латинские буквы A-Z в верхнем регистре, цифры, - и _; начало с буквы, до 30 символов (например MILK-001)",IF(SUMPRODUCT(--EXACT('Номенклатура'!$A$6:$A$205,B572))=0,"Код не найден",IF(SUMPRODUCT(--EXACT('Номенклатура'!$A$6:$A$205,B572))&gt;1,"Код повторяется в номенклатуре",IF(NOT(ISNUMBER(C572)),"Укажите фактическое количество",IF(C572&lt;0,"Факт не может быть меньше нуля",IF(NOT(ISNUMBER('Номенклатура'!$C$2)),"Укажите дату начала учёта",IF(Q572&lt;INT('Номенклатура'!$C$2),"Дата раньше начала учёта","ОК"))))))))))</f>
        <v/>
      </c>
      <c r="F572" s="15" t="str">
        <f>IF(E572&lt;&gt;"ОК","",INDEX('Номенклатура'!$B$6:$B$205,SUMPRODUCT(EXACT('Номенклатура'!$A$6:$A$205,B572)*(ROW('Номенклатура'!$A$6:$A$205)-5)))&amp;"")</f>
        <v/>
      </c>
      <c r="G572" s="17" t="str">
        <f>IF(E572&lt;&gt;"ОК","",INDEX('Номенклатура'!$D$6:$D$205,SUMPRODUCT(EXACT('Номенклатура'!$A$6:$A$205,B572)*(ROW('Номенклатура'!$A$6:$A$205)-5)))&amp;"")</f>
        <v/>
      </c>
      <c r="H572" s="18" t="str">
        <f>IF(E572&lt;&gt;"ОК","",ROUND(N(INDEX('Номенклатура'!$F$6:$F$205,SUMPRODUCT(EXACT('Номенклатура'!$A$6:$A$205,B572)*(ROW('Номенклатура'!$A$6:$A$205)-5))))+SUMIFS('Движения'!$F$6:$F$5005,'Движения'!$B$6:$B$5005,B572,'Движения'!$A$6:$A$5005,"&lt;"&amp;(Q572+1))-SUMIFS('Движения'!$F$6:$F$5005,'Движения'!$B$6:$B$5005,B572,'Движения'!$C$6:$C$5005,"Корректировка остатка",'Движения'!$A$6:$A$5005,"&gt;="&amp;Q572,'Движения'!$A$6:$A$5005,"&lt;"&amp;(Q572+1)),6))</f>
        <v/>
      </c>
      <c r="I572" s="18" t="str">
        <f>IF(E572&lt;&gt;"ОК","",ROUND(C572-H572,6))</f>
        <v/>
      </c>
      <c r="J572" s="21" t="str">
        <f>IF(E572&lt;&gt;"ОК","",IF(P572&gt;0,ABS(I572)/P572,"нет базы"))</f>
        <v/>
      </c>
      <c r="K572" s="17" t="str">
        <f>IF(E572&lt;&gt;"ОК","",IF(I572&lt;0,"Недостача",IF(I572&gt;0,"Излишек","Совпадает")))</f>
        <v/>
      </c>
      <c r="L572" s="18" t="str">
        <f>IF(E572&lt;&gt;"ОК","",ROUND(SUMIFS('Движения'!$F$6:$F$5005,'Движения'!$B$6:$B$5005,B572,'Движения'!$C$6:$C$5005,"Корректировка остатка",'Движения'!$A$6:$A$5005,"&gt;="&amp;Q572,'Движения'!$A$6:$A$5005,"&lt;"&amp;(Q572+1)),6))</f>
        <v/>
      </c>
      <c r="M572" s="18" t="str">
        <f>IF(E572&lt;&gt;"ОК","",ROUND(I572-L572,6))</f>
        <v/>
      </c>
      <c r="N572" s="15" t="str">
        <f>IF(E572&lt;&gt;"ОК","",IF(AND(I572=0,L572=0),"Корректировка не нужна",IF(M572=0,"Корректировка внесена",IF(L572=0,"Внесите корректировку на "&amp;DAY(Q572)&amp;"."&amp;MONTH(Q572)&amp;"."&amp;YEAR(Q572)&amp;": "&amp;IF(M572&gt;0,"+","")&amp;M572&amp;" "&amp;G572,"Проверьте корректировки: внесено "&amp;L572&amp;", нужно "&amp;I572&amp;" "&amp;G572))))</f>
        <v/>
      </c>
      <c r="O572" s="22" t="str">
        <f>IF(E572&lt;&gt;"ОК","",IF(SUMPRODUCT(MAX(($B$6:$B$1005=B572)*($Q$6:$Q$1005&lt;Q572)*($E$6:$E$1005="ОК")*$Q$6:$Q$1005))&gt;0,SUMPRODUCT(MAX(($B$6:$B$1005=B572)*($Q$6:$Q$1005&lt;Q572)*($E$6:$E$1005="ОК")*$Q$6:$Q$1005))+1,INT('Номенклатура'!$C$2)))</f>
        <v/>
      </c>
      <c r="P572" s="18" t="str">
        <f>IF(E572&lt;&gt;"ОК","",-(SUMIFS('Движения'!$F$6:$F$5005,'Движения'!$B$6:$B$5005,B572,'Движения'!$C$6:$C$5005,"Расход",'Движения'!$A$6:$A$5005,"&gt;="&amp;O572,'Движения'!$A$6:$A$5005,"&lt;"&amp;(Q572+1))+SUMIFS('Движения'!$F$6:$F$5005,'Движения'!$B$6:$B$5005,B572,'Движения'!$C$6:$C$5005,"Списание",'Движения'!$A$6:$A$5005,"&gt;="&amp;O572,'Движения'!$A$6:$A$5005,"&lt;"&amp;(Q572+1))))</f>
        <v/>
      </c>
      <c r="Q572" s="18" t="str">
        <f>IF(ISNUMBER(A572),INT(A572),0)</f>
        <v/>
      </c>
    </row>
    <row r="573" spans="1:17" x14ac:dyDescent="0.25">
      <c r="A573" s="16"/>
      <c r="B573" s="13"/>
      <c r="C573" s="14"/>
      <c r="D573" s="13"/>
      <c r="E573" s="15" t="str">
        <f>IF(COUNTA(A573:D573)=0,"",IF(NOT(ISNUMBER(A573)),"Укажите дату",IF(B573="","Укажите код",IF(NOT(AND(ISTEXT(B573),LEN(B573)&gt;0,LEN(B573)&lt;=30,ISNUMBER(FIND(LEFT(B573,1),"ABCDEFGHIJKLMNOPQRSTUVWXYZ")),SUMPRODUCT((MID(B573,{1,2,3,4,5,6,7,8,9,10,11,12,13,14,15,16,17,18,19,20,21,22,23,24,25,26,27,28,29,30},1)&lt;&gt;"")*ISERROR(FIND(MID(B573,{1,2,3,4,5,6,7,8,9,10,11,12,13,14,15,16,17,18,19,20,21,22,23,24,25,26,27,28,29,30},1),"ABCDEFGHIJKLMNOPQRSTUVWXYZ0123456789-_")))=0,ISERROR(VALUE(B573)))),"Недопустимый код: только латинские буквы A-Z в верхнем регистре, цифры, - и _; начало с буквы, до 30 символов (например MILK-001)",IF(SUMPRODUCT(--EXACT('Номенклатура'!$A$6:$A$205,B573))=0,"Код не найден",IF(SUMPRODUCT(--EXACT('Номенклатура'!$A$6:$A$205,B573))&gt;1,"Код повторяется в номенклатуре",IF(NOT(ISNUMBER(C573)),"Укажите фактическое количество",IF(C573&lt;0,"Факт не может быть меньше нуля",IF(NOT(ISNUMBER('Номенклатура'!$C$2)),"Укажите дату начала учёта",IF(Q573&lt;INT('Номенклатура'!$C$2),"Дата раньше начала учёта","ОК"))))))))))</f>
        <v/>
      </c>
      <c r="F573" s="15" t="str">
        <f>IF(E573&lt;&gt;"ОК","",INDEX('Номенклатура'!$B$6:$B$205,SUMPRODUCT(EXACT('Номенклатура'!$A$6:$A$205,B573)*(ROW('Номенклатура'!$A$6:$A$205)-5)))&amp;"")</f>
        <v/>
      </c>
      <c r="G573" s="17" t="str">
        <f>IF(E573&lt;&gt;"ОК","",INDEX('Номенклатура'!$D$6:$D$205,SUMPRODUCT(EXACT('Номенклатура'!$A$6:$A$205,B573)*(ROW('Номенклатура'!$A$6:$A$205)-5)))&amp;"")</f>
        <v/>
      </c>
      <c r="H573" s="18" t="str">
        <f>IF(E573&lt;&gt;"ОК","",ROUND(N(INDEX('Номенклатура'!$F$6:$F$205,SUMPRODUCT(EXACT('Номенклатура'!$A$6:$A$205,B573)*(ROW('Номенклатура'!$A$6:$A$205)-5))))+SUMIFS('Движения'!$F$6:$F$5005,'Движения'!$B$6:$B$5005,B573,'Движения'!$A$6:$A$5005,"&lt;"&amp;(Q573+1))-SUMIFS('Движения'!$F$6:$F$5005,'Движения'!$B$6:$B$5005,B573,'Движения'!$C$6:$C$5005,"Корректировка остатка",'Движения'!$A$6:$A$5005,"&gt;="&amp;Q573,'Движения'!$A$6:$A$5005,"&lt;"&amp;(Q573+1)),6))</f>
        <v/>
      </c>
      <c r="I573" s="18" t="str">
        <f>IF(E573&lt;&gt;"ОК","",ROUND(C573-H573,6))</f>
        <v/>
      </c>
      <c r="J573" s="21" t="str">
        <f>IF(E573&lt;&gt;"ОК","",IF(P573&gt;0,ABS(I573)/P573,"нет базы"))</f>
        <v/>
      </c>
      <c r="K573" s="17" t="str">
        <f>IF(E573&lt;&gt;"ОК","",IF(I573&lt;0,"Недостача",IF(I573&gt;0,"Излишек","Совпадает")))</f>
        <v/>
      </c>
      <c r="L573" s="18" t="str">
        <f>IF(E573&lt;&gt;"ОК","",ROUND(SUMIFS('Движения'!$F$6:$F$5005,'Движения'!$B$6:$B$5005,B573,'Движения'!$C$6:$C$5005,"Корректировка остатка",'Движения'!$A$6:$A$5005,"&gt;="&amp;Q573,'Движения'!$A$6:$A$5005,"&lt;"&amp;(Q573+1)),6))</f>
        <v/>
      </c>
      <c r="M573" s="18" t="str">
        <f>IF(E573&lt;&gt;"ОК","",ROUND(I573-L573,6))</f>
        <v/>
      </c>
      <c r="N573" s="15" t="str">
        <f>IF(E573&lt;&gt;"ОК","",IF(AND(I573=0,L573=0),"Корректировка не нужна",IF(M573=0,"Корректировка внесена",IF(L573=0,"Внесите корректировку на "&amp;DAY(Q573)&amp;"."&amp;MONTH(Q573)&amp;"."&amp;YEAR(Q573)&amp;": "&amp;IF(M573&gt;0,"+","")&amp;M573&amp;" "&amp;G573,"Проверьте корректировки: внесено "&amp;L573&amp;", нужно "&amp;I573&amp;" "&amp;G573))))</f>
        <v/>
      </c>
      <c r="O573" s="22" t="str">
        <f>IF(E573&lt;&gt;"ОК","",IF(SUMPRODUCT(MAX(($B$6:$B$1005=B573)*($Q$6:$Q$1005&lt;Q573)*($E$6:$E$1005="ОК")*$Q$6:$Q$1005))&gt;0,SUMPRODUCT(MAX(($B$6:$B$1005=B573)*($Q$6:$Q$1005&lt;Q573)*($E$6:$E$1005="ОК")*$Q$6:$Q$1005))+1,INT('Номенклатура'!$C$2)))</f>
        <v/>
      </c>
      <c r="P573" s="18" t="str">
        <f>IF(E573&lt;&gt;"ОК","",-(SUMIFS('Движения'!$F$6:$F$5005,'Движения'!$B$6:$B$5005,B573,'Движения'!$C$6:$C$5005,"Расход",'Движения'!$A$6:$A$5005,"&gt;="&amp;O573,'Движения'!$A$6:$A$5005,"&lt;"&amp;(Q573+1))+SUMIFS('Движения'!$F$6:$F$5005,'Движения'!$B$6:$B$5005,B573,'Движения'!$C$6:$C$5005,"Списание",'Движения'!$A$6:$A$5005,"&gt;="&amp;O573,'Движения'!$A$6:$A$5005,"&lt;"&amp;(Q573+1))))</f>
        <v/>
      </c>
      <c r="Q573" s="18" t="str">
        <f>IF(ISNUMBER(A573),INT(A573),0)</f>
        <v/>
      </c>
    </row>
    <row r="574" spans="1:17" x14ac:dyDescent="0.25">
      <c r="A574" s="16"/>
      <c r="B574" s="13"/>
      <c r="C574" s="14"/>
      <c r="D574" s="13"/>
      <c r="E574" s="15" t="str">
        <f>IF(COUNTA(A574:D574)=0,"",IF(NOT(ISNUMBER(A574)),"Укажите дату",IF(B574="","Укажите код",IF(NOT(AND(ISTEXT(B574),LEN(B574)&gt;0,LEN(B574)&lt;=30,ISNUMBER(FIND(LEFT(B574,1),"ABCDEFGHIJKLMNOPQRSTUVWXYZ")),SUMPRODUCT((MID(B574,{1,2,3,4,5,6,7,8,9,10,11,12,13,14,15,16,17,18,19,20,21,22,23,24,25,26,27,28,29,30},1)&lt;&gt;"")*ISERROR(FIND(MID(B574,{1,2,3,4,5,6,7,8,9,10,11,12,13,14,15,16,17,18,19,20,21,22,23,24,25,26,27,28,29,30},1),"ABCDEFGHIJKLMNOPQRSTUVWXYZ0123456789-_")))=0,ISERROR(VALUE(B574)))),"Недопустимый код: только латинские буквы A-Z в верхнем регистре, цифры, - и _; начало с буквы, до 30 символов (например MILK-001)",IF(SUMPRODUCT(--EXACT('Номенклатура'!$A$6:$A$205,B574))=0,"Код не найден",IF(SUMPRODUCT(--EXACT('Номенклатура'!$A$6:$A$205,B574))&gt;1,"Код повторяется в номенклатуре",IF(NOT(ISNUMBER(C574)),"Укажите фактическое количество",IF(C574&lt;0,"Факт не может быть меньше нуля",IF(NOT(ISNUMBER('Номенклатура'!$C$2)),"Укажите дату начала учёта",IF(Q574&lt;INT('Номенклатура'!$C$2),"Дата раньше начала учёта","ОК"))))))))))</f>
        <v/>
      </c>
      <c r="F574" s="15" t="str">
        <f>IF(E574&lt;&gt;"ОК","",INDEX('Номенклатура'!$B$6:$B$205,SUMPRODUCT(EXACT('Номенклатура'!$A$6:$A$205,B574)*(ROW('Номенклатура'!$A$6:$A$205)-5)))&amp;"")</f>
        <v/>
      </c>
      <c r="G574" s="17" t="str">
        <f>IF(E574&lt;&gt;"ОК","",INDEX('Номенклатура'!$D$6:$D$205,SUMPRODUCT(EXACT('Номенклатура'!$A$6:$A$205,B574)*(ROW('Номенклатура'!$A$6:$A$205)-5)))&amp;"")</f>
        <v/>
      </c>
      <c r="H574" s="18" t="str">
        <f>IF(E574&lt;&gt;"ОК","",ROUND(N(INDEX('Номенклатура'!$F$6:$F$205,SUMPRODUCT(EXACT('Номенклатура'!$A$6:$A$205,B574)*(ROW('Номенклатура'!$A$6:$A$205)-5))))+SUMIFS('Движения'!$F$6:$F$5005,'Движения'!$B$6:$B$5005,B574,'Движения'!$A$6:$A$5005,"&lt;"&amp;(Q574+1))-SUMIFS('Движения'!$F$6:$F$5005,'Движения'!$B$6:$B$5005,B574,'Движения'!$C$6:$C$5005,"Корректировка остатка",'Движения'!$A$6:$A$5005,"&gt;="&amp;Q574,'Движения'!$A$6:$A$5005,"&lt;"&amp;(Q574+1)),6))</f>
        <v/>
      </c>
      <c r="I574" s="18" t="str">
        <f>IF(E574&lt;&gt;"ОК","",ROUND(C574-H574,6))</f>
        <v/>
      </c>
      <c r="J574" s="21" t="str">
        <f>IF(E574&lt;&gt;"ОК","",IF(P574&gt;0,ABS(I574)/P574,"нет базы"))</f>
        <v/>
      </c>
      <c r="K574" s="17" t="str">
        <f>IF(E574&lt;&gt;"ОК","",IF(I574&lt;0,"Недостача",IF(I574&gt;0,"Излишек","Совпадает")))</f>
        <v/>
      </c>
      <c r="L574" s="18" t="str">
        <f>IF(E574&lt;&gt;"ОК","",ROUND(SUMIFS('Движения'!$F$6:$F$5005,'Движения'!$B$6:$B$5005,B574,'Движения'!$C$6:$C$5005,"Корректировка остатка",'Движения'!$A$6:$A$5005,"&gt;="&amp;Q574,'Движения'!$A$6:$A$5005,"&lt;"&amp;(Q574+1)),6))</f>
        <v/>
      </c>
      <c r="M574" s="18" t="str">
        <f>IF(E574&lt;&gt;"ОК","",ROUND(I574-L574,6))</f>
        <v/>
      </c>
      <c r="N574" s="15" t="str">
        <f>IF(E574&lt;&gt;"ОК","",IF(AND(I574=0,L574=0),"Корректировка не нужна",IF(M574=0,"Корректировка внесена",IF(L574=0,"Внесите корректировку на "&amp;DAY(Q574)&amp;"."&amp;MONTH(Q574)&amp;"."&amp;YEAR(Q574)&amp;": "&amp;IF(M574&gt;0,"+","")&amp;M574&amp;" "&amp;G574,"Проверьте корректировки: внесено "&amp;L574&amp;", нужно "&amp;I574&amp;" "&amp;G574))))</f>
        <v/>
      </c>
      <c r="O574" s="22" t="str">
        <f>IF(E574&lt;&gt;"ОК","",IF(SUMPRODUCT(MAX(($B$6:$B$1005=B574)*($Q$6:$Q$1005&lt;Q574)*($E$6:$E$1005="ОК")*$Q$6:$Q$1005))&gt;0,SUMPRODUCT(MAX(($B$6:$B$1005=B574)*($Q$6:$Q$1005&lt;Q574)*($E$6:$E$1005="ОК")*$Q$6:$Q$1005))+1,INT('Номенклатура'!$C$2)))</f>
        <v/>
      </c>
      <c r="P574" s="18" t="str">
        <f>IF(E574&lt;&gt;"ОК","",-(SUMIFS('Движения'!$F$6:$F$5005,'Движения'!$B$6:$B$5005,B574,'Движения'!$C$6:$C$5005,"Расход",'Движения'!$A$6:$A$5005,"&gt;="&amp;O574,'Движения'!$A$6:$A$5005,"&lt;"&amp;(Q574+1))+SUMIFS('Движения'!$F$6:$F$5005,'Движения'!$B$6:$B$5005,B574,'Движения'!$C$6:$C$5005,"Списание",'Движения'!$A$6:$A$5005,"&gt;="&amp;O574,'Движения'!$A$6:$A$5005,"&lt;"&amp;(Q574+1))))</f>
        <v/>
      </c>
      <c r="Q574" s="18" t="str">
        <f>IF(ISNUMBER(A574),INT(A574),0)</f>
        <v/>
      </c>
    </row>
    <row r="575" spans="1:17" x14ac:dyDescent="0.25">
      <c r="A575" s="16"/>
      <c r="B575" s="13"/>
      <c r="C575" s="14"/>
      <c r="D575" s="13"/>
      <c r="E575" s="15" t="str">
        <f>IF(COUNTA(A575:D575)=0,"",IF(NOT(ISNUMBER(A575)),"Укажите дату",IF(B575="","Укажите код",IF(NOT(AND(ISTEXT(B575),LEN(B575)&gt;0,LEN(B575)&lt;=30,ISNUMBER(FIND(LEFT(B575,1),"ABCDEFGHIJKLMNOPQRSTUVWXYZ")),SUMPRODUCT((MID(B575,{1,2,3,4,5,6,7,8,9,10,11,12,13,14,15,16,17,18,19,20,21,22,23,24,25,26,27,28,29,30},1)&lt;&gt;"")*ISERROR(FIND(MID(B575,{1,2,3,4,5,6,7,8,9,10,11,12,13,14,15,16,17,18,19,20,21,22,23,24,25,26,27,28,29,30},1),"ABCDEFGHIJKLMNOPQRSTUVWXYZ0123456789-_")))=0,ISERROR(VALUE(B575)))),"Недопустимый код: только латинские буквы A-Z в верхнем регистре, цифры, - и _; начало с буквы, до 30 символов (например MILK-001)",IF(SUMPRODUCT(--EXACT('Номенклатура'!$A$6:$A$205,B575))=0,"Код не найден",IF(SUMPRODUCT(--EXACT('Номенклатура'!$A$6:$A$205,B575))&gt;1,"Код повторяется в номенклатуре",IF(NOT(ISNUMBER(C575)),"Укажите фактическое количество",IF(C575&lt;0,"Факт не может быть меньше нуля",IF(NOT(ISNUMBER('Номенклатура'!$C$2)),"Укажите дату начала учёта",IF(Q575&lt;INT('Номенклатура'!$C$2),"Дата раньше начала учёта","ОК"))))))))))</f>
        <v/>
      </c>
      <c r="F575" s="15" t="str">
        <f>IF(E575&lt;&gt;"ОК","",INDEX('Номенклатура'!$B$6:$B$205,SUMPRODUCT(EXACT('Номенклатура'!$A$6:$A$205,B575)*(ROW('Номенклатура'!$A$6:$A$205)-5)))&amp;"")</f>
        <v/>
      </c>
      <c r="G575" s="17" t="str">
        <f>IF(E575&lt;&gt;"ОК","",INDEX('Номенклатура'!$D$6:$D$205,SUMPRODUCT(EXACT('Номенклатура'!$A$6:$A$205,B575)*(ROW('Номенклатура'!$A$6:$A$205)-5)))&amp;"")</f>
        <v/>
      </c>
      <c r="H575" s="18" t="str">
        <f>IF(E575&lt;&gt;"ОК","",ROUND(N(INDEX('Номенклатура'!$F$6:$F$205,SUMPRODUCT(EXACT('Номенклатура'!$A$6:$A$205,B575)*(ROW('Номенклатура'!$A$6:$A$205)-5))))+SUMIFS('Движения'!$F$6:$F$5005,'Движения'!$B$6:$B$5005,B575,'Движения'!$A$6:$A$5005,"&lt;"&amp;(Q575+1))-SUMIFS('Движения'!$F$6:$F$5005,'Движения'!$B$6:$B$5005,B575,'Движения'!$C$6:$C$5005,"Корректировка остатка",'Движения'!$A$6:$A$5005,"&gt;="&amp;Q575,'Движения'!$A$6:$A$5005,"&lt;"&amp;(Q575+1)),6))</f>
        <v/>
      </c>
      <c r="I575" s="18" t="str">
        <f>IF(E575&lt;&gt;"ОК","",ROUND(C575-H575,6))</f>
        <v/>
      </c>
      <c r="J575" s="21" t="str">
        <f>IF(E575&lt;&gt;"ОК","",IF(P575&gt;0,ABS(I575)/P575,"нет базы"))</f>
        <v/>
      </c>
      <c r="K575" s="17" t="str">
        <f>IF(E575&lt;&gt;"ОК","",IF(I575&lt;0,"Недостача",IF(I575&gt;0,"Излишек","Совпадает")))</f>
        <v/>
      </c>
      <c r="L575" s="18" t="str">
        <f>IF(E575&lt;&gt;"ОК","",ROUND(SUMIFS('Движения'!$F$6:$F$5005,'Движения'!$B$6:$B$5005,B575,'Движения'!$C$6:$C$5005,"Корректировка остатка",'Движения'!$A$6:$A$5005,"&gt;="&amp;Q575,'Движения'!$A$6:$A$5005,"&lt;"&amp;(Q575+1)),6))</f>
        <v/>
      </c>
      <c r="M575" s="18" t="str">
        <f>IF(E575&lt;&gt;"ОК","",ROUND(I575-L575,6))</f>
        <v/>
      </c>
      <c r="N575" s="15" t="str">
        <f>IF(E575&lt;&gt;"ОК","",IF(AND(I575=0,L575=0),"Корректировка не нужна",IF(M575=0,"Корректировка внесена",IF(L575=0,"Внесите корректировку на "&amp;DAY(Q575)&amp;"."&amp;MONTH(Q575)&amp;"."&amp;YEAR(Q575)&amp;": "&amp;IF(M575&gt;0,"+","")&amp;M575&amp;" "&amp;G575,"Проверьте корректировки: внесено "&amp;L575&amp;", нужно "&amp;I575&amp;" "&amp;G575))))</f>
        <v/>
      </c>
      <c r="O575" s="22" t="str">
        <f>IF(E575&lt;&gt;"ОК","",IF(SUMPRODUCT(MAX(($B$6:$B$1005=B575)*($Q$6:$Q$1005&lt;Q575)*($E$6:$E$1005="ОК")*$Q$6:$Q$1005))&gt;0,SUMPRODUCT(MAX(($B$6:$B$1005=B575)*($Q$6:$Q$1005&lt;Q575)*($E$6:$E$1005="ОК")*$Q$6:$Q$1005))+1,INT('Номенклатура'!$C$2)))</f>
        <v/>
      </c>
      <c r="P575" s="18" t="str">
        <f>IF(E575&lt;&gt;"ОК","",-(SUMIFS('Движения'!$F$6:$F$5005,'Движения'!$B$6:$B$5005,B575,'Движения'!$C$6:$C$5005,"Расход",'Движения'!$A$6:$A$5005,"&gt;="&amp;O575,'Движения'!$A$6:$A$5005,"&lt;"&amp;(Q575+1))+SUMIFS('Движения'!$F$6:$F$5005,'Движения'!$B$6:$B$5005,B575,'Движения'!$C$6:$C$5005,"Списание",'Движения'!$A$6:$A$5005,"&gt;="&amp;O575,'Движения'!$A$6:$A$5005,"&lt;"&amp;(Q575+1))))</f>
        <v/>
      </c>
      <c r="Q575" s="18" t="str">
        <f>IF(ISNUMBER(A575),INT(A575),0)</f>
        <v/>
      </c>
    </row>
    <row r="576" spans="1:17" x14ac:dyDescent="0.25">
      <c r="A576" s="16"/>
      <c r="B576" s="13"/>
      <c r="C576" s="14"/>
      <c r="D576" s="13"/>
      <c r="E576" s="15" t="str">
        <f>IF(COUNTA(A576:D576)=0,"",IF(NOT(ISNUMBER(A576)),"Укажите дату",IF(B576="","Укажите код",IF(NOT(AND(ISTEXT(B576),LEN(B576)&gt;0,LEN(B576)&lt;=30,ISNUMBER(FIND(LEFT(B576,1),"ABCDEFGHIJKLMNOPQRSTUVWXYZ")),SUMPRODUCT((MID(B576,{1,2,3,4,5,6,7,8,9,10,11,12,13,14,15,16,17,18,19,20,21,22,23,24,25,26,27,28,29,30},1)&lt;&gt;"")*ISERROR(FIND(MID(B576,{1,2,3,4,5,6,7,8,9,10,11,12,13,14,15,16,17,18,19,20,21,22,23,24,25,26,27,28,29,30},1),"ABCDEFGHIJKLMNOPQRSTUVWXYZ0123456789-_")))=0,ISERROR(VALUE(B576)))),"Недопустимый код: только латинские буквы A-Z в верхнем регистре, цифры, - и _; начало с буквы, до 30 символов (например MILK-001)",IF(SUMPRODUCT(--EXACT('Номенклатура'!$A$6:$A$205,B576))=0,"Код не найден",IF(SUMPRODUCT(--EXACT('Номенклатура'!$A$6:$A$205,B576))&gt;1,"Код повторяется в номенклатуре",IF(NOT(ISNUMBER(C576)),"Укажите фактическое количество",IF(C576&lt;0,"Факт не может быть меньше нуля",IF(NOT(ISNUMBER('Номенклатура'!$C$2)),"Укажите дату начала учёта",IF(Q576&lt;INT('Номенклатура'!$C$2),"Дата раньше начала учёта","ОК"))))))))))</f>
        <v/>
      </c>
      <c r="F576" s="15" t="str">
        <f>IF(E576&lt;&gt;"ОК","",INDEX('Номенклатура'!$B$6:$B$205,SUMPRODUCT(EXACT('Номенклатура'!$A$6:$A$205,B576)*(ROW('Номенклатура'!$A$6:$A$205)-5)))&amp;"")</f>
        <v/>
      </c>
      <c r="G576" s="17" t="str">
        <f>IF(E576&lt;&gt;"ОК","",INDEX('Номенклатура'!$D$6:$D$205,SUMPRODUCT(EXACT('Номенклатура'!$A$6:$A$205,B576)*(ROW('Номенклатура'!$A$6:$A$205)-5)))&amp;"")</f>
        <v/>
      </c>
      <c r="H576" s="18" t="str">
        <f>IF(E576&lt;&gt;"ОК","",ROUND(N(INDEX('Номенклатура'!$F$6:$F$205,SUMPRODUCT(EXACT('Номенклатура'!$A$6:$A$205,B576)*(ROW('Номенклатура'!$A$6:$A$205)-5))))+SUMIFS('Движения'!$F$6:$F$5005,'Движения'!$B$6:$B$5005,B576,'Движения'!$A$6:$A$5005,"&lt;"&amp;(Q576+1))-SUMIFS('Движения'!$F$6:$F$5005,'Движения'!$B$6:$B$5005,B576,'Движения'!$C$6:$C$5005,"Корректировка остатка",'Движения'!$A$6:$A$5005,"&gt;="&amp;Q576,'Движения'!$A$6:$A$5005,"&lt;"&amp;(Q576+1)),6))</f>
        <v/>
      </c>
      <c r="I576" s="18" t="str">
        <f>IF(E576&lt;&gt;"ОК","",ROUND(C576-H576,6))</f>
        <v/>
      </c>
      <c r="J576" s="21" t="str">
        <f>IF(E576&lt;&gt;"ОК","",IF(P576&gt;0,ABS(I576)/P576,"нет базы"))</f>
        <v/>
      </c>
      <c r="K576" s="17" t="str">
        <f>IF(E576&lt;&gt;"ОК","",IF(I576&lt;0,"Недостача",IF(I576&gt;0,"Излишек","Совпадает")))</f>
        <v/>
      </c>
      <c r="L576" s="18" t="str">
        <f>IF(E576&lt;&gt;"ОК","",ROUND(SUMIFS('Движения'!$F$6:$F$5005,'Движения'!$B$6:$B$5005,B576,'Движения'!$C$6:$C$5005,"Корректировка остатка",'Движения'!$A$6:$A$5005,"&gt;="&amp;Q576,'Движения'!$A$6:$A$5005,"&lt;"&amp;(Q576+1)),6))</f>
        <v/>
      </c>
      <c r="M576" s="18" t="str">
        <f>IF(E576&lt;&gt;"ОК","",ROUND(I576-L576,6))</f>
        <v/>
      </c>
      <c r="N576" s="15" t="str">
        <f>IF(E576&lt;&gt;"ОК","",IF(AND(I576=0,L576=0),"Корректировка не нужна",IF(M576=0,"Корректировка внесена",IF(L576=0,"Внесите корректировку на "&amp;DAY(Q576)&amp;"."&amp;MONTH(Q576)&amp;"."&amp;YEAR(Q576)&amp;": "&amp;IF(M576&gt;0,"+","")&amp;M576&amp;" "&amp;G576,"Проверьте корректировки: внесено "&amp;L576&amp;", нужно "&amp;I576&amp;" "&amp;G576))))</f>
        <v/>
      </c>
      <c r="O576" s="22" t="str">
        <f>IF(E576&lt;&gt;"ОК","",IF(SUMPRODUCT(MAX(($B$6:$B$1005=B576)*($Q$6:$Q$1005&lt;Q576)*($E$6:$E$1005="ОК")*$Q$6:$Q$1005))&gt;0,SUMPRODUCT(MAX(($B$6:$B$1005=B576)*($Q$6:$Q$1005&lt;Q576)*($E$6:$E$1005="ОК")*$Q$6:$Q$1005))+1,INT('Номенклатура'!$C$2)))</f>
        <v/>
      </c>
      <c r="P576" s="18" t="str">
        <f>IF(E576&lt;&gt;"ОК","",-(SUMIFS('Движения'!$F$6:$F$5005,'Движения'!$B$6:$B$5005,B576,'Движения'!$C$6:$C$5005,"Расход",'Движения'!$A$6:$A$5005,"&gt;="&amp;O576,'Движения'!$A$6:$A$5005,"&lt;"&amp;(Q576+1))+SUMIFS('Движения'!$F$6:$F$5005,'Движения'!$B$6:$B$5005,B576,'Движения'!$C$6:$C$5005,"Списание",'Движения'!$A$6:$A$5005,"&gt;="&amp;O576,'Движения'!$A$6:$A$5005,"&lt;"&amp;(Q576+1))))</f>
        <v/>
      </c>
      <c r="Q576" s="18" t="str">
        <f>IF(ISNUMBER(A576),INT(A576),0)</f>
        <v/>
      </c>
    </row>
    <row r="577" spans="1:17" x14ac:dyDescent="0.25">
      <c r="A577" s="16"/>
      <c r="B577" s="13"/>
      <c r="C577" s="14"/>
      <c r="D577" s="13"/>
      <c r="E577" s="15" t="str">
        <f>IF(COUNTA(A577:D577)=0,"",IF(NOT(ISNUMBER(A577)),"Укажите дату",IF(B577="","Укажите код",IF(NOT(AND(ISTEXT(B577),LEN(B577)&gt;0,LEN(B577)&lt;=30,ISNUMBER(FIND(LEFT(B577,1),"ABCDEFGHIJKLMNOPQRSTUVWXYZ")),SUMPRODUCT((MID(B577,{1,2,3,4,5,6,7,8,9,10,11,12,13,14,15,16,17,18,19,20,21,22,23,24,25,26,27,28,29,30},1)&lt;&gt;"")*ISERROR(FIND(MID(B577,{1,2,3,4,5,6,7,8,9,10,11,12,13,14,15,16,17,18,19,20,21,22,23,24,25,26,27,28,29,30},1),"ABCDEFGHIJKLMNOPQRSTUVWXYZ0123456789-_")))=0,ISERROR(VALUE(B577)))),"Недопустимый код: только латинские буквы A-Z в верхнем регистре, цифры, - и _; начало с буквы, до 30 символов (например MILK-001)",IF(SUMPRODUCT(--EXACT('Номенклатура'!$A$6:$A$205,B577))=0,"Код не найден",IF(SUMPRODUCT(--EXACT('Номенклатура'!$A$6:$A$205,B577))&gt;1,"Код повторяется в номенклатуре",IF(NOT(ISNUMBER(C577)),"Укажите фактическое количество",IF(C577&lt;0,"Факт не может быть меньше нуля",IF(NOT(ISNUMBER('Номенклатура'!$C$2)),"Укажите дату начала учёта",IF(Q577&lt;INT('Номенклатура'!$C$2),"Дата раньше начала учёта","ОК"))))))))))</f>
        <v/>
      </c>
      <c r="F577" s="15" t="str">
        <f>IF(E577&lt;&gt;"ОК","",INDEX('Номенклатура'!$B$6:$B$205,SUMPRODUCT(EXACT('Номенклатура'!$A$6:$A$205,B577)*(ROW('Номенклатура'!$A$6:$A$205)-5)))&amp;"")</f>
        <v/>
      </c>
      <c r="G577" s="17" t="str">
        <f>IF(E577&lt;&gt;"ОК","",INDEX('Номенклатура'!$D$6:$D$205,SUMPRODUCT(EXACT('Номенклатура'!$A$6:$A$205,B577)*(ROW('Номенклатура'!$A$6:$A$205)-5)))&amp;"")</f>
        <v/>
      </c>
      <c r="H577" s="18" t="str">
        <f>IF(E577&lt;&gt;"ОК","",ROUND(N(INDEX('Номенклатура'!$F$6:$F$205,SUMPRODUCT(EXACT('Номенклатура'!$A$6:$A$205,B577)*(ROW('Номенклатура'!$A$6:$A$205)-5))))+SUMIFS('Движения'!$F$6:$F$5005,'Движения'!$B$6:$B$5005,B577,'Движения'!$A$6:$A$5005,"&lt;"&amp;(Q577+1))-SUMIFS('Движения'!$F$6:$F$5005,'Движения'!$B$6:$B$5005,B577,'Движения'!$C$6:$C$5005,"Корректировка остатка",'Движения'!$A$6:$A$5005,"&gt;="&amp;Q577,'Движения'!$A$6:$A$5005,"&lt;"&amp;(Q577+1)),6))</f>
        <v/>
      </c>
      <c r="I577" s="18" t="str">
        <f>IF(E577&lt;&gt;"ОК","",ROUND(C577-H577,6))</f>
        <v/>
      </c>
      <c r="J577" s="21" t="str">
        <f>IF(E577&lt;&gt;"ОК","",IF(P577&gt;0,ABS(I577)/P577,"нет базы"))</f>
        <v/>
      </c>
      <c r="K577" s="17" t="str">
        <f>IF(E577&lt;&gt;"ОК","",IF(I577&lt;0,"Недостача",IF(I577&gt;0,"Излишек","Совпадает")))</f>
        <v/>
      </c>
      <c r="L577" s="18" t="str">
        <f>IF(E577&lt;&gt;"ОК","",ROUND(SUMIFS('Движения'!$F$6:$F$5005,'Движения'!$B$6:$B$5005,B577,'Движения'!$C$6:$C$5005,"Корректировка остатка",'Движения'!$A$6:$A$5005,"&gt;="&amp;Q577,'Движения'!$A$6:$A$5005,"&lt;"&amp;(Q577+1)),6))</f>
        <v/>
      </c>
      <c r="M577" s="18" t="str">
        <f>IF(E577&lt;&gt;"ОК","",ROUND(I577-L577,6))</f>
        <v/>
      </c>
      <c r="N577" s="15" t="str">
        <f>IF(E577&lt;&gt;"ОК","",IF(AND(I577=0,L577=0),"Корректировка не нужна",IF(M577=0,"Корректировка внесена",IF(L577=0,"Внесите корректировку на "&amp;DAY(Q577)&amp;"."&amp;MONTH(Q577)&amp;"."&amp;YEAR(Q577)&amp;": "&amp;IF(M577&gt;0,"+","")&amp;M577&amp;" "&amp;G577,"Проверьте корректировки: внесено "&amp;L577&amp;", нужно "&amp;I577&amp;" "&amp;G577))))</f>
        <v/>
      </c>
      <c r="O577" s="22" t="str">
        <f>IF(E577&lt;&gt;"ОК","",IF(SUMPRODUCT(MAX(($B$6:$B$1005=B577)*($Q$6:$Q$1005&lt;Q577)*($E$6:$E$1005="ОК")*$Q$6:$Q$1005))&gt;0,SUMPRODUCT(MAX(($B$6:$B$1005=B577)*($Q$6:$Q$1005&lt;Q577)*($E$6:$E$1005="ОК")*$Q$6:$Q$1005))+1,INT('Номенклатура'!$C$2)))</f>
        <v/>
      </c>
      <c r="P577" s="18" t="str">
        <f>IF(E577&lt;&gt;"ОК","",-(SUMIFS('Движения'!$F$6:$F$5005,'Движения'!$B$6:$B$5005,B577,'Движения'!$C$6:$C$5005,"Расход",'Движения'!$A$6:$A$5005,"&gt;="&amp;O577,'Движения'!$A$6:$A$5005,"&lt;"&amp;(Q577+1))+SUMIFS('Движения'!$F$6:$F$5005,'Движения'!$B$6:$B$5005,B577,'Движения'!$C$6:$C$5005,"Списание",'Движения'!$A$6:$A$5005,"&gt;="&amp;O577,'Движения'!$A$6:$A$5005,"&lt;"&amp;(Q577+1))))</f>
        <v/>
      </c>
      <c r="Q577" s="18" t="str">
        <f>IF(ISNUMBER(A577),INT(A577),0)</f>
        <v/>
      </c>
    </row>
    <row r="578" spans="1:17" x14ac:dyDescent="0.25">
      <c r="A578" s="16"/>
      <c r="B578" s="13"/>
      <c r="C578" s="14"/>
      <c r="D578" s="13"/>
      <c r="E578" s="15" t="str">
        <f>IF(COUNTA(A578:D578)=0,"",IF(NOT(ISNUMBER(A578)),"Укажите дату",IF(B578="","Укажите код",IF(NOT(AND(ISTEXT(B578),LEN(B578)&gt;0,LEN(B578)&lt;=30,ISNUMBER(FIND(LEFT(B578,1),"ABCDEFGHIJKLMNOPQRSTUVWXYZ")),SUMPRODUCT((MID(B578,{1,2,3,4,5,6,7,8,9,10,11,12,13,14,15,16,17,18,19,20,21,22,23,24,25,26,27,28,29,30},1)&lt;&gt;"")*ISERROR(FIND(MID(B578,{1,2,3,4,5,6,7,8,9,10,11,12,13,14,15,16,17,18,19,20,21,22,23,24,25,26,27,28,29,30},1),"ABCDEFGHIJKLMNOPQRSTUVWXYZ0123456789-_")))=0,ISERROR(VALUE(B578)))),"Недопустимый код: только латинские буквы A-Z в верхнем регистре, цифры, - и _; начало с буквы, до 30 символов (например MILK-001)",IF(SUMPRODUCT(--EXACT('Номенклатура'!$A$6:$A$205,B578))=0,"Код не найден",IF(SUMPRODUCT(--EXACT('Номенклатура'!$A$6:$A$205,B578))&gt;1,"Код повторяется в номенклатуре",IF(NOT(ISNUMBER(C578)),"Укажите фактическое количество",IF(C578&lt;0,"Факт не может быть меньше нуля",IF(NOT(ISNUMBER('Номенклатура'!$C$2)),"Укажите дату начала учёта",IF(Q578&lt;INT('Номенклатура'!$C$2),"Дата раньше начала учёта","ОК"))))))))))</f>
        <v/>
      </c>
      <c r="F578" s="15" t="str">
        <f>IF(E578&lt;&gt;"ОК","",INDEX('Номенклатура'!$B$6:$B$205,SUMPRODUCT(EXACT('Номенклатура'!$A$6:$A$205,B578)*(ROW('Номенклатура'!$A$6:$A$205)-5)))&amp;"")</f>
        <v/>
      </c>
      <c r="G578" s="17" t="str">
        <f>IF(E578&lt;&gt;"ОК","",INDEX('Номенклатура'!$D$6:$D$205,SUMPRODUCT(EXACT('Номенклатура'!$A$6:$A$205,B578)*(ROW('Номенклатура'!$A$6:$A$205)-5)))&amp;"")</f>
        <v/>
      </c>
      <c r="H578" s="18" t="str">
        <f>IF(E578&lt;&gt;"ОК","",ROUND(N(INDEX('Номенклатура'!$F$6:$F$205,SUMPRODUCT(EXACT('Номенклатура'!$A$6:$A$205,B578)*(ROW('Номенклатура'!$A$6:$A$205)-5))))+SUMIFS('Движения'!$F$6:$F$5005,'Движения'!$B$6:$B$5005,B578,'Движения'!$A$6:$A$5005,"&lt;"&amp;(Q578+1))-SUMIFS('Движения'!$F$6:$F$5005,'Движения'!$B$6:$B$5005,B578,'Движения'!$C$6:$C$5005,"Корректировка остатка",'Движения'!$A$6:$A$5005,"&gt;="&amp;Q578,'Движения'!$A$6:$A$5005,"&lt;"&amp;(Q578+1)),6))</f>
        <v/>
      </c>
      <c r="I578" s="18" t="str">
        <f>IF(E578&lt;&gt;"ОК","",ROUND(C578-H578,6))</f>
        <v/>
      </c>
      <c r="J578" s="21" t="str">
        <f>IF(E578&lt;&gt;"ОК","",IF(P578&gt;0,ABS(I578)/P578,"нет базы"))</f>
        <v/>
      </c>
      <c r="K578" s="17" t="str">
        <f>IF(E578&lt;&gt;"ОК","",IF(I578&lt;0,"Недостача",IF(I578&gt;0,"Излишек","Совпадает")))</f>
        <v/>
      </c>
      <c r="L578" s="18" t="str">
        <f>IF(E578&lt;&gt;"ОК","",ROUND(SUMIFS('Движения'!$F$6:$F$5005,'Движения'!$B$6:$B$5005,B578,'Движения'!$C$6:$C$5005,"Корректировка остатка",'Движения'!$A$6:$A$5005,"&gt;="&amp;Q578,'Движения'!$A$6:$A$5005,"&lt;"&amp;(Q578+1)),6))</f>
        <v/>
      </c>
      <c r="M578" s="18" t="str">
        <f>IF(E578&lt;&gt;"ОК","",ROUND(I578-L578,6))</f>
        <v/>
      </c>
      <c r="N578" s="15" t="str">
        <f>IF(E578&lt;&gt;"ОК","",IF(AND(I578=0,L578=0),"Корректировка не нужна",IF(M578=0,"Корректировка внесена",IF(L578=0,"Внесите корректировку на "&amp;DAY(Q578)&amp;"."&amp;MONTH(Q578)&amp;"."&amp;YEAR(Q578)&amp;": "&amp;IF(M578&gt;0,"+","")&amp;M578&amp;" "&amp;G578,"Проверьте корректировки: внесено "&amp;L578&amp;", нужно "&amp;I578&amp;" "&amp;G578))))</f>
        <v/>
      </c>
      <c r="O578" s="22" t="str">
        <f>IF(E578&lt;&gt;"ОК","",IF(SUMPRODUCT(MAX(($B$6:$B$1005=B578)*($Q$6:$Q$1005&lt;Q578)*($E$6:$E$1005="ОК")*$Q$6:$Q$1005))&gt;0,SUMPRODUCT(MAX(($B$6:$B$1005=B578)*($Q$6:$Q$1005&lt;Q578)*($E$6:$E$1005="ОК")*$Q$6:$Q$1005))+1,INT('Номенклатура'!$C$2)))</f>
        <v/>
      </c>
      <c r="P578" s="18" t="str">
        <f>IF(E578&lt;&gt;"ОК","",-(SUMIFS('Движения'!$F$6:$F$5005,'Движения'!$B$6:$B$5005,B578,'Движения'!$C$6:$C$5005,"Расход",'Движения'!$A$6:$A$5005,"&gt;="&amp;O578,'Движения'!$A$6:$A$5005,"&lt;"&amp;(Q578+1))+SUMIFS('Движения'!$F$6:$F$5005,'Движения'!$B$6:$B$5005,B578,'Движения'!$C$6:$C$5005,"Списание",'Движения'!$A$6:$A$5005,"&gt;="&amp;O578,'Движения'!$A$6:$A$5005,"&lt;"&amp;(Q578+1))))</f>
        <v/>
      </c>
      <c r="Q578" s="18" t="str">
        <f>IF(ISNUMBER(A578),INT(A578),0)</f>
        <v/>
      </c>
    </row>
    <row r="579" spans="1:17" x14ac:dyDescent="0.25">
      <c r="A579" s="16"/>
      <c r="B579" s="13"/>
      <c r="C579" s="14"/>
      <c r="D579" s="13"/>
      <c r="E579" s="15" t="str">
        <f>IF(COUNTA(A579:D579)=0,"",IF(NOT(ISNUMBER(A579)),"Укажите дату",IF(B579="","Укажите код",IF(NOT(AND(ISTEXT(B579),LEN(B579)&gt;0,LEN(B579)&lt;=30,ISNUMBER(FIND(LEFT(B579,1),"ABCDEFGHIJKLMNOPQRSTUVWXYZ")),SUMPRODUCT((MID(B579,{1,2,3,4,5,6,7,8,9,10,11,12,13,14,15,16,17,18,19,20,21,22,23,24,25,26,27,28,29,30},1)&lt;&gt;"")*ISERROR(FIND(MID(B579,{1,2,3,4,5,6,7,8,9,10,11,12,13,14,15,16,17,18,19,20,21,22,23,24,25,26,27,28,29,30},1),"ABCDEFGHIJKLMNOPQRSTUVWXYZ0123456789-_")))=0,ISERROR(VALUE(B579)))),"Недопустимый код: только латинские буквы A-Z в верхнем регистре, цифры, - и _; начало с буквы, до 30 символов (например MILK-001)",IF(SUMPRODUCT(--EXACT('Номенклатура'!$A$6:$A$205,B579))=0,"Код не найден",IF(SUMPRODUCT(--EXACT('Номенклатура'!$A$6:$A$205,B579))&gt;1,"Код повторяется в номенклатуре",IF(NOT(ISNUMBER(C579)),"Укажите фактическое количество",IF(C579&lt;0,"Факт не может быть меньше нуля",IF(NOT(ISNUMBER('Номенклатура'!$C$2)),"Укажите дату начала учёта",IF(Q579&lt;INT('Номенклатура'!$C$2),"Дата раньше начала учёта","ОК"))))))))))</f>
        <v/>
      </c>
      <c r="F579" s="15" t="str">
        <f>IF(E579&lt;&gt;"ОК","",INDEX('Номенклатура'!$B$6:$B$205,SUMPRODUCT(EXACT('Номенклатура'!$A$6:$A$205,B579)*(ROW('Номенклатура'!$A$6:$A$205)-5)))&amp;"")</f>
        <v/>
      </c>
      <c r="G579" s="17" t="str">
        <f>IF(E579&lt;&gt;"ОК","",INDEX('Номенклатура'!$D$6:$D$205,SUMPRODUCT(EXACT('Номенклатура'!$A$6:$A$205,B579)*(ROW('Номенклатура'!$A$6:$A$205)-5)))&amp;"")</f>
        <v/>
      </c>
      <c r="H579" s="18" t="str">
        <f>IF(E579&lt;&gt;"ОК","",ROUND(N(INDEX('Номенклатура'!$F$6:$F$205,SUMPRODUCT(EXACT('Номенклатура'!$A$6:$A$205,B579)*(ROW('Номенклатура'!$A$6:$A$205)-5))))+SUMIFS('Движения'!$F$6:$F$5005,'Движения'!$B$6:$B$5005,B579,'Движения'!$A$6:$A$5005,"&lt;"&amp;(Q579+1))-SUMIFS('Движения'!$F$6:$F$5005,'Движения'!$B$6:$B$5005,B579,'Движения'!$C$6:$C$5005,"Корректировка остатка",'Движения'!$A$6:$A$5005,"&gt;="&amp;Q579,'Движения'!$A$6:$A$5005,"&lt;"&amp;(Q579+1)),6))</f>
        <v/>
      </c>
      <c r="I579" s="18" t="str">
        <f>IF(E579&lt;&gt;"ОК","",ROUND(C579-H579,6))</f>
        <v/>
      </c>
      <c r="J579" s="21" t="str">
        <f>IF(E579&lt;&gt;"ОК","",IF(P579&gt;0,ABS(I579)/P579,"нет базы"))</f>
        <v/>
      </c>
      <c r="K579" s="17" t="str">
        <f>IF(E579&lt;&gt;"ОК","",IF(I579&lt;0,"Недостача",IF(I579&gt;0,"Излишек","Совпадает")))</f>
        <v/>
      </c>
      <c r="L579" s="18" t="str">
        <f>IF(E579&lt;&gt;"ОК","",ROUND(SUMIFS('Движения'!$F$6:$F$5005,'Движения'!$B$6:$B$5005,B579,'Движения'!$C$6:$C$5005,"Корректировка остатка",'Движения'!$A$6:$A$5005,"&gt;="&amp;Q579,'Движения'!$A$6:$A$5005,"&lt;"&amp;(Q579+1)),6))</f>
        <v/>
      </c>
      <c r="M579" s="18" t="str">
        <f>IF(E579&lt;&gt;"ОК","",ROUND(I579-L579,6))</f>
        <v/>
      </c>
      <c r="N579" s="15" t="str">
        <f>IF(E579&lt;&gt;"ОК","",IF(AND(I579=0,L579=0),"Корректировка не нужна",IF(M579=0,"Корректировка внесена",IF(L579=0,"Внесите корректировку на "&amp;DAY(Q579)&amp;"."&amp;MONTH(Q579)&amp;"."&amp;YEAR(Q579)&amp;": "&amp;IF(M579&gt;0,"+","")&amp;M579&amp;" "&amp;G579,"Проверьте корректировки: внесено "&amp;L579&amp;", нужно "&amp;I579&amp;" "&amp;G579))))</f>
        <v/>
      </c>
      <c r="O579" s="22" t="str">
        <f>IF(E579&lt;&gt;"ОК","",IF(SUMPRODUCT(MAX(($B$6:$B$1005=B579)*($Q$6:$Q$1005&lt;Q579)*($E$6:$E$1005="ОК")*$Q$6:$Q$1005))&gt;0,SUMPRODUCT(MAX(($B$6:$B$1005=B579)*($Q$6:$Q$1005&lt;Q579)*($E$6:$E$1005="ОК")*$Q$6:$Q$1005))+1,INT('Номенклатура'!$C$2)))</f>
        <v/>
      </c>
      <c r="P579" s="18" t="str">
        <f>IF(E579&lt;&gt;"ОК","",-(SUMIFS('Движения'!$F$6:$F$5005,'Движения'!$B$6:$B$5005,B579,'Движения'!$C$6:$C$5005,"Расход",'Движения'!$A$6:$A$5005,"&gt;="&amp;O579,'Движения'!$A$6:$A$5005,"&lt;"&amp;(Q579+1))+SUMIFS('Движения'!$F$6:$F$5005,'Движения'!$B$6:$B$5005,B579,'Движения'!$C$6:$C$5005,"Списание",'Движения'!$A$6:$A$5005,"&gt;="&amp;O579,'Движения'!$A$6:$A$5005,"&lt;"&amp;(Q579+1))))</f>
        <v/>
      </c>
      <c r="Q579" s="18" t="str">
        <f>IF(ISNUMBER(A579),INT(A579),0)</f>
        <v/>
      </c>
    </row>
    <row r="580" spans="1:17" x14ac:dyDescent="0.25">
      <c r="A580" s="16"/>
      <c r="B580" s="13"/>
      <c r="C580" s="14"/>
      <c r="D580" s="13"/>
      <c r="E580" s="15" t="str">
        <f>IF(COUNTA(A580:D580)=0,"",IF(NOT(ISNUMBER(A580)),"Укажите дату",IF(B580="","Укажите код",IF(NOT(AND(ISTEXT(B580),LEN(B580)&gt;0,LEN(B580)&lt;=30,ISNUMBER(FIND(LEFT(B580,1),"ABCDEFGHIJKLMNOPQRSTUVWXYZ")),SUMPRODUCT((MID(B580,{1,2,3,4,5,6,7,8,9,10,11,12,13,14,15,16,17,18,19,20,21,22,23,24,25,26,27,28,29,30},1)&lt;&gt;"")*ISERROR(FIND(MID(B580,{1,2,3,4,5,6,7,8,9,10,11,12,13,14,15,16,17,18,19,20,21,22,23,24,25,26,27,28,29,30},1),"ABCDEFGHIJKLMNOPQRSTUVWXYZ0123456789-_")))=0,ISERROR(VALUE(B580)))),"Недопустимый код: только латинские буквы A-Z в верхнем регистре, цифры, - и _; начало с буквы, до 30 символов (например MILK-001)",IF(SUMPRODUCT(--EXACT('Номенклатура'!$A$6:$A$205,B580))=0,"Код не найден",IF(SUMPRODUCT(--EXACT('Номенклатура'!$A$6:$A$205,B580))&gt;1,"Код повторяется в номенклатуре",IF(NOT(ISNUMBER(C580)),"Укажите фактическое количество",IF(C580&lt;0,"Факт не может быть меньше нуля",IF(NOT(ISNUMBER('Номенклатура'!$C$2)),"Укажите дату начала учёта",IF(Q580&lt;INT('Номенклатура'!$C$2),"Дата раньше начала учёта","ОК"))))))))))</f>
        <v/>
      </c>
      <c r="F580" s="15" t="str">
        <f>IF(E580&lt;&gt;"ОК","",INDEX('Номенклатура'!$B$6:$B$205,SUMPRODUCT(EXACT('Номенклатура'!$A$6:$A$205,B580)*(ROW('Номенклатура'!$A$6:$A$205)-5)))&amp;"")</f>
        <v/>
      </c>
      <c r="G580" s="17" t="str">
        <f>IF(E580&lt;&gt;"ОК","",INDEX('Номенклатура'!$D$6:$D$205,SUMPRODUCT(EXACT('Номенклатура'!$A$6:$A$205,B580)*(ROW('Номенклатура'!$A$6:$A$205)-5)))&amp;"")</f>
        <v/>
      </c>
      <c r="H580" s="18" t="str">
        <f>IF(E580&lt;&gt;"ОК","",ROUND(N(INDEX('Номенклатура'!$F$6:$F$205,SUMPRODUCT(EXACT('Номенклатура'!$A$6:$A$205,B580)*(ROW('Номенклатура'!$A$6:$A$205)-5))))+SUMIFS('Движения'!$F$6:$F$5005,'Движения'!$B$6:$B$5005,B580,'Движения'!$A$6:$A$5005,"&lt;"&amp;(Q580+1))-SUMIFS('Движения'!$F$6:$F$5005,'Движения'!$B$6:$B$5005,B580,'Движения'!$C$6:$C$5005,"Корректировка остатка",'Движения'!$A$6:$A$5005,"&gt;="&amp;Q580,'Движения'!$A$6:$A$5005,"&lt;"&amp;(Q580+1)),6))</f>
        <v/>
      </c>
      <c r="I580" s="18" t="str">
        <f>IF(E580&lt;&gt;"ОК","",ROUND(C580-H580,6))</f>
        <v/>
      </c>
      <c r="J580" s="21" t="str">
        <f>IF(E580&lt;&gt;"ОК","",IF(P580&gt;0,ABS(I580)/P580,"нет базы"))</f>
        <v/>
      </c>
      <c r="K580" s="17" t="str">
        <f>IF(E580&lt;&gt;"ОК","",IF(I580&lt;0,"Недостача",IF(I580&gt;0,"Излишек","Совпадает")))</f>
        <v/>
      </c>
      <c r="L580" s="18" t="str">
        <f>IF(E580&lt;&gt;"ОК","",ROUND(SUMIFS('Движения'!$F$6:$F$5005,'Движения'!$B$6:$B$5005,B580,'Движения'!$C$6:$C$5005,"Корректировка остатка",'Движения'!$A$6:$A$5005,"&gt;="&amp;Q580,'Движения'!$A$6:$A$5005,"&lt;"&amp;(Q580+1)),6))</f>
        <v/>
      </c>
      <c r="M580" s="18" t="str">
        <f>IF(E580&lt;&gt;"ОК","",ROUND(I580-L580,6))</f>
        <v/>
      </c>
      <c r="N580" s="15" t="str">
        <f>IF(E580&lt;&gt;"ОК","",IF(AND(I580=0,L580=0),"Корректировка не нужна",IF(M580=0,"Корректировка внесена",IF(L580=0,"Внесите корректировку на "&amp;DAY(Q580)&amp;"."&amp;MONTH(Q580)&amp;"."&amp;YEAR(Q580)&amp;": "&amp;IF(M580&gt;0,"+","")&amp;M580&amp;" "&amp;G580,"Проверьте корректировки: внесено "&amp;L580&amp;", нужно "&amp;I580&amp;" "&amp;G580))))</f>
        <v/>
      </c>
      <c r="O580" s="22" t="str">
        <f>IF(E580&lt;&gt;"ОК","",IF(SUMPRODUCT(MAX(($B$6:$B$1005=B580)*($Q$6:$Q$1005&lt;Q580)*($E$6:$E$1005="ОК")*$Q$6:$Q$1005))&gt;0,SUMPRODUCT(MAX(($B$6:$B$1005=B580)*($Q$6:$Q$1005&lt;Q580)*($E$6:$E$1005="ОК")*$Q$6:$Q$1005))+1,INT('Номенклатура'!$C$2)))</f>
        <v/>
      </c>
      <c r="P580" s="18" t="str">
        <f>IF(E580&lt;&gt;"ОК","",-(SUMIFS('Движения'!$F$6:$F$5005,'Движения'!$B$6:$B$5005,B580,'Движения'!$C$6:$C$5005,"Расход",'Движения'!$A$6:$A$5005,"&gt;="&amp;O580,'Движения'!$A$6:$A$5005,"&lt;"&amp;(Q580+1))+SUMIFS('Движения'!$F$6:$F$5005,'Движения'!$B$6:$B$5005,B580,'Движения'!$C$6:$C$5005,"Списание",'Движения'!$A$6:$A$5005,"&gt;="&amp;O580,'Движения'!$A$6:$A$5005,"&lt;"&amp;(Q580+1))))</f>
        <v/>
      </c>
      <c r="Q580" s="18" t="str">
        <f>IF(ISNUMBER(A580),INT(A580),0)</f>
        <v/>
      </c>
    </row>
    <row r="581" spans="1:17" x14ac:dyDescent="0.25">
      <c r="A581" s="16"/>
      <c r="B581" s="13"/>
      <c r="C581" s="14"/>
      <c r="D581" s="13"/>
      <c r="E581" s="15" t="str">
        <f>IF(COUNTA(A581:D581)=0,"",IF(NOT(ISNUMBER(A581)),"Укажите дату",IF(B581="","Укажите код",IF(NOT(AND(ISTEXT(B581),LEN(B581)&gt;0,LEN(B581)&lt;=30,ISNUMBER(FIND(LEFT(B581,1),"ABCDEFGHIJKLMNOPQRSTUVWXYZ")),SUMPRODUCT((MID(B581,{1,2,3,4,5,6,7,8,9,10,11,12,13,14,15,16,17,18,19,20,21,22,23,24,25,26,27,28,29,30},1)&lt;&gt;"")*ISERROR(FIND(MID(B581,{1,2,3,4,5,6,7,8,9,10,11,12,13,14,15,16,17,18,19,20,21,22,23,24,25,26,27,28,29,30},1),"ABCDEFGHIJKLMNOPQRSTUVWXYZ0123456789-_")))=0,ISERROR(VALUE(B581)))),"Недопустимый код: только латинские буквы A-Z в верхнем регистре, цифры, - и _; начало с буквы, до 30 символов (например MILK-001)",IF(SUMPRODUCT(--EXACT('Номенклатура'!$A$6:$A$205,B581))=0,"Код не найден",IF(SUMPRODUCT(--EXACT('Номенклатура'!$A$6:$A$205,B581))&gt;1,"Код повторяется в номенклатуре",IF(NOT(ISNUMBER(C581)),"Укажите фактическое количество",IF(C581&lt;0,"Факт не может быть меньше нуля",IF(NOT(ISNUMBER('Номенклатура'!$C$2)),"Укажите дату начала учёта",IF(Q581&lt;INT('Номенклатура'!$C$2),"Дата раньше начала учёта","ОК"))))))))))</f>
        <v/>
      </c>
      <c r="F581" s="15" t="str">
        <f>IF(E581&lt;&gt;"ОК","",INDEX('Номенклатура'!$B$6:$B$205,SUMPRODUCT(EXACT('Номенклатура'!$A$6:$A$205,B581)*(ROW('Номенклатура'!$A$6:$A$205)-5)))&amp;"")</f>
        <v/>
      </c>
      <c r="G581" s="17" t="str">
        <f>IF(E581&lt;&gt;"ОК","",INDEX('Номенклатура'!$D$6:$D$205,SUMPRODUCT(EXACT('Номенклатура'!$A$6:$A$205,B581)*(ROW('Номенклатура'!$A$6:$A$205)-5)))&amp;"")</f>
        <v/>
      </c>
      <c r="H581" s="18" t="str">
        <f>IF(E581&lt;&gt;"ОК","",ROUND(N(INDEX('Номенклатура'!$F$6:$F$205,SUMPRODUCT(EXACT('Номенклатура'!$A$6:$A$205,B581)*(ROW('Номенклатура'!$A$6:$A$205)-5))))+SUMIFS('Движения'!$F$6:$F$5005,'Движения'!$B$6:$B$5005,B581,'Движения'!$A$6:$A$5005,"&lt;"&amp;(Q581+1))-SUMIFS('Движения'!$F$6:$F$5005,'Движения'!$B$6:$B$5005,B581,'Движения'!$C$6:$C$5005,"Корректировка остатка",'Движения'!$A$6:$A$5005,"&gt;="&amp;Q581,'Движения'!$A$6:$A$5005,"&lt;"&amp;(Q581+1)),6))</f>
        <v/>
      </c>
      <c r="I581" s="18" t="str">
        <f>IF(E581&lt;&gt;"ОК","",ROUND(C581-H581,6))</f>
        <v/>
      </c>
      <c r="J581" s="21" t="str">
        <f>IF(E581&lt;&gt;"ОК","",IF(P581&gt;0,ABS(I581)/P581,"нет базы"))</f>
        <v/>
      </c>
      <c r="K581" s="17" t="str">
        <f>IF(E581&lt;&gt;"ОК","",IF(I581&lt;0,"Недостача",IF(I581&gt;0,"Излишек","Совпадает")))</f>
        <v/>
      </c>
      <c r="L581" s="18" t="str">
        <f>IF(E581&lt;&gt;"ОК","",ROUND(SUMIFS('Движения'!$F$6:$F$5005,'Движения'!$B$6:$B$5005,B581,'Движения'!$C$6:$C$5005,"Корректировка остатка",'Движения'!$A$6:$A$5005,"&gt;="&amp;Q581,'Движения'!$A$6:$A$5005,"&lt;"&amp;(Q581+1)),6))</f>
        <v/>
      </c>
      <c r="M581" s="18" t="str">
        <f>IF(E581&lt;&gt;"ОК","",ROUND(I581-L581,6))</f>
        <v/>
      </c>
      <c r="N581" s="15" t="str">
        <f>IF(E581&lt;&gt;"ОК","",IF(AND(I581=0,L581=0),"Корректировка не нужна",IF(M581=0,"Корректировка внесена",IF(L581=0,"Внесите корректировку на "&amp;DAY(Q581)&amp;"."&amp;MONTH(Q581)&amp;"."&amp;YEAR(Q581)&amp;": "&amp;IF(M581&gt;0,"+","")&amp;M581&amp;" "&amp;G581,"Проверьте корректировки: внесено "&amp;L581&amp;", нужно "&amp;I581&amp;" "&amp;G581))))</f>
        <v/>
      </c>
      <c r="O581" s="22" t="str">
        <f>IF(E581&lt;&gt;"ОК","",IF(SUMPRODUCT(MAX(($B$6:$B$1005=B581)*($Q$6:$Q$1005&lt;Q581)*($E$6:$E$1005="ОК")*$Q$6:$Q$1005))&gt;0,SUMPRODUCT(MAX(($B$6:$B$1005=B581)*($Q$6:$Q$1005&lt;Q581)*($E$6:$E$1005="ОК")*$Q$6:$Q$1005))+1,INT('Номенклатура'!$C$2)))</f>
        <v/>
      </c>
      <c r="P581" s="18" t="str">
        <f>IF(E581&lt;&gt;"ОК","",-(SUMIFS('Движения'!$F$6:$F$5005,'Движения'!$B$6:$B$5005,B581,'Движения'!$C$6:$C$5005,"Расход",'Движения'!$A$6:$A$5005,"&gt;="&amp;O581,'Движения'!$A$6:$A$5005,"&lt;"&amp;(Q581+1))+SUMIFS('Движения'!$F$6:$F$5005,'Движения'!$B$6:$B$5005,B581,'Движения'!$C$6:$C$5005,"Списание",'Движения'!$A$6:$A$5005,"&gt;="&amp;O581,'Движения'!$A$6:$A$5005,"&lt;"&amp;(Q581+1))))</f>
        <v/>
      </c>
      <c r="Q581" s="18" t="str">
        <f>IF(ISNUMBER(A581),INT(A581),0)</f>
        <v/>
      </c>
    </row>
    <row r="582" spans="1:17" x14ac:dyDescent="0.25">
      <c r="A582" s="16"/>
      <c r="B582" s="13"/>
      <c r="C582" s="14"/>
      <c r="D582" s="13"/>
      <c r="E582" s="15" t="str">
        <f>IF(COUNTA(A582:D582)=0,"",IF(NOT(ISNUMBER(A582)),"Укажите дату",IF(B582="","Укажите код",IF(NOT(AND(ISTEXT(B582),LEN(B582)&gt;0,LEN(B582)&lt;=30,ISNUMBER(FIND(LEFT(B582,1),"ABCDEFGHIJKLMNOPQRSTUVWXYZ")),SUMPRODUCT((MID(B582,{1,2,3,4,5,6,7,8,9,10,11,12,13,14,15,16,17,18,19,20,21,22,23,24,25,26,27,28,29,30},1)&lt;&gt;"")*ISERROR(FIND(MID(B582,{1,2,3,4,5,6,7,8,9,10,11,12,13,14,15,16,17,18,19,20,21,22,23,24,25,26,27,28,29,30},1),"ABCDEFGHIJKLMNOPQRSTUVWXYZ0123456789-_")))=0,ISERROR(VALUE(B582)))),"Недопустимый код: только латинские буквы A-Z в верхнем регистре, цифры, - и _; начало с буквы, до 30 символов (например MILK-001)",IF(SUMPRODUCT(--EXACT('Номенклатура'!$A$6:$A$205,B582))=0,"Код не найден",IF(SUMPRODUCT(--EXACT('Номенклатура'!$A$6:$A$205,B582))&gt;1,"Код повторяется в номенклатуре",IF(NOT(ISNUMBER(C582)),"Укажите фактическое количество",IF(C582&lt;0,"Факт не может быть меньше нуля",IF(NOT(ISNUMBER('Номенклатура'!$C$2)),"Укажите дату начала учёта",IF(Q582&lt;INT('Номенклатура'!$C$2),"Дата раньше начала учёта","ОК"))))))))))</f>
        <v/>
      </c>
      <c r="F582" s="15" t="str">
        <f>IF(E582&lt;&gt;"ОК","",INDEX('Номенклатура'!$B$6:$B$205,SUMPRODUCT(EXACT('Номенклатура'!$A$6:$A$205,B582)*(ROW('Номенклатура'!$A$6:$A$205)-5)))&amp;"")</f>
        <v/>
      </c>
      <c r="G582" s="17" t="str">
        <f>IF(E582&lt;&gt;"ОК","",INDEX('Номенклатура'!$D$6:$D$205,SUMPRODUCT(EXACT('Номенклатура'!$A$6:$A$205,B582)*(ROW('Номенклатура'!$A$6:$A$205)-5)))&amp;"")</f>
        <v/>
      </c>
      <c r="H582" s="18" t="str">
        <f>IF(E582&lt;&gt;"ОК","",ROUND(N(INDEX('Номенклатура'!$F$6:$F$205,SUMPRODUCT(EXACT('Номенклатура'!$A$6:$A$205,B582)*(ROW('Номенклатура'!$A$6:$A$205)-5))))+SUMIFS('Движения'!$F$6:$F$5005,'Движения'!$B$6:$B$5005,B582,'Движения'!$A$6:$A$5005,"&lt;"&amp;(Q582+1))-SUMIFS('Движения'!$F$6:$F$5005,'Движения'!$B$6:$B$5005,B582,'Движения'!$C$6:$C$5005,"Корректировка остатка",'Движения'!$A$6:$A$5005,"&gt;="&amp;Q582,'Движения'!$A$6:$A$5005,"&lt;"&amp;(Q582+1)),6))</f>
        <v/>
      </c>
      <c r="I582" s="18" t="str">
        <f>IF(E582&lt;&gt;"ОК","",ROUND(C582-H582,6))</f>
        <v/>
      </c>
      <c r="J582" s="21" t="str">
        <f>IF(E582&lt;&gt;"ОК","",IF(P582&gt;0,ABS(I582)/P582,"нет базы"))</f>
        <v/>
      </c>
      <c r="K582" s="17" t="str">
        <f>IF(E582&lt;&gt;"ОК","",IF(I582&lt;0,"Недостача",IF(I582&gt;0,"Излишек","Совпадает")))</f>
        <v/>
      </c>
      <c r="L582" s="18" t="str">
        <f>IF(E582&lt;&gt;"ОК","",ROUND(SUMIFS('Движения'!$F$6:$F$5005,'Движения'!$B$6:$B$5005,B582,'Движения'!$C$6:$C$5005,"Корректировка остатка",'Движения'!$A$6:$A$5005,"&gt;="&amp;Q582,'Движения'!$A$6:$A$5005,"&lt;"&amp;(Q582+1)),6))</f>
        <v/>
      </c>
      <c r="M582" s="18" t="str">
        <f>IF(E582&lt;&gt;"ОК","",ROUND(I582-L582,6))</f>
        <v/>
      </c>
      <c r="N582" s="15" t="str">
        <f>IF(E582&lt;&gt;"ОК","",IF(AND(I582=0,L582=0),"Корректировка не нужна",IF(M582=0,"Корректировка внесена",IF(L582=0,"Внесите корректировку на "&amp;DAY(Q582)&amp;"."&amp;MONTH(Q582)&amp;"."&amp;YEAR(Q582)&amp;": "&amp;IF(M582&gt;0,"+","")&amp;M582&amp;" "&amp;G582,"Проверьте корректировки: внесено "&amp;L582&amp;", нужно "&amp;I582&amp;" "&amp;G582))))</f>
        <v/>
      </c>
      <c r="O582" s="22" t="str">
        <f>IF(E582&lt;&gt;"ОК","",IF(SUMPRODUCT(MAX(($B$6:$B$1005=B582)*($Q$6:$Q$1005&lt;Q582)*($E$6:$E$1005="ОК")*$Q$6:$Q$1005))&gt;0,SUMPRODUCT(MAX(($B$6:$B$1005=B582)*($Q$6:$Q$1005&lt;Q582)*($E$6:$E$1005="ОК")*$Q$6:$Q$1005))+1,INT('Номенклатура'!$C$2)))</f>
        <v/>
      </c>
      <c r="P582" s="18" t="str">
        <f>IF(E582&lt;&gt;"ОК","",-(SUMIFS('Движения'!$F$6:$F$5005,'Движения'!$B$6:$B$5005,B582,'Движения'!$C$6:$C$5005,"Расход",'Движения'!$A$6:$A$5005,"&gt;="&amp;O582,'Движения'!$A$6:$A$5005,"&lt;"&amp;(Q582+1))+SUMIFS('Движения'!$F$6:$F$5005,'Движения'!$B$6:$B$5005,B582,'Движения'!$C$6:$C$5005,"Списание",'Движения'!$A$6:$A$5005,"&gt;="&amp;O582,'Движения'!$A$6:$A$5005,"&lt;"&amp;(Q582+1))))</f>
        <v/>
      </c>
      <c r="Q582" s="18" t="str">
        <f>IF(ISNUMBER(A582),INT(A582),0)</f>
        <v/>
      </c>
    </row>
    <row r="583" spans="1:17" x14ac:dyDescent="0.25">
      <c r="A583" s="16"/>
      <c r="B583" s="13"/>
      <c r="C583" s="14"/>
      <c r="D583" s="13"/>
      <c r="E583" s="15" t="str">
        <f>IF(COUNTA(A583:D583)=0,"",IF(NOT(ISNUMBER(A583)),"Укажите дату",IF(B583="","Укажите код",IF(NOT(AND(ISTEXT(B583),LEN(B583)&gt;0,LEN(B583)&lt;=30,ISNUMBER(FIND(LEFT(B583,1),"ABCDEFGHIJKLMNOPQRSTUVWXYZ")),SUMPRODUCT((MID(B583,{1,2,3,4,5,6,7,8,9,10,11,12,13,14,15,16,17,18,19,20,21,22,23,24,25,26,27,28,29,30},1)&lt;&gt;"")*ISERROR(FIND(MID(B583,{1,2,3,4,5,6,7,8,9,10,11,12,13,14,15,16,17,18,19,20,21,22,23,24,25,26,27,28,29,30},1),"ABCDEFGHIJKLMNOPQRSTUVWXYZ0123456789-_")))=0,ISERROR(VALUE(B583)))),"Недопустимый код: только латинские буквы A-Z в верхнем регистре, цифры, - и _; начало с буквы, до 30 символов (например MILK-001)",IF(SUMPRODUCT(--EXACT('Номенклатура'!$A$6:$A$205,B583))=0,"Код не найден",IF(SUMPRODUCT(--EXACT('Номенклатура'!$A$6:$A$205,B583))&gt;1,"Код повторяется в номенклатуре",IF(NOT(ISNUMBER(C583)),"Укажите фактическое количество",IF(C583&lt;0,"Факт не может быть меньше нуля",IF(NOT(ISNUMBER('Номенклатура'!$C$2)),"Укажите дату начала учёта",IF(Q583&lt;INT('Номенклатура'!$C$2),"Дата раньше начала учёта","ОК"))))))))))</f>
        <v/>
      </c>
      <c r="F583" s="15" t="str">
        <f>IF(E583&lt;&gt;"ОК","",INDEX('Номенклатура'!$B$6:$B$205,SUMPRODUCT(EXACT('Номенклатура'!$A$6:$A$205,B583)*(ROW('Номенклатура'!$A$6:$A$205)-5)))&amp;"")</f>
        <v/>
      </c>
      <c r="G583" s="17" t="str">
        <f>IF(E583&lt;&gt;"ОК","",INDEX('Номенклатура'!$D$6:$D$205,SUMPRODUCT(EXACT('Номенклатура'!$A$6:$A$205,B583)*(ROW('Номенклатура'!$A$6:$A$205)-5)))&amp;"")</f>
        <v/>
      </c>
      <c r="H583" s="18" t="str">
        <f>IF(E583&lt;&gt;"ОК","",ROUND(N(INDEX('Номенклатура'!$F$6:$F$205,SUMPRODUCT(EXACT('Номенклатура'!$A$6:$A$205,B583)*(ROW('Номенклатура'!$A$6:$A$205)-5))))+SUMIFS('Движения'!$F$6:$F$5005,'Движения'!$B$6:$B$5005,B583,'Движения'!$A$6:$A$5005,"&lt;"&amp;(Q583+1))-SUMIFS('Движения'!$F$6:$F$5005,'Движения'!$B$6:$B$5005,B583,'Движения'!$C$6:$C$5005,"Корректировка остатка",'Движения'!$A$6:$A$5005,"&gt;="&amp;Q583,'Движения'!$A$6:$A$5005,"&lt;"&amp;(Q583+1)),6))</f>
        <v/>
      </c>
      <c r="I583" s="18" t="str">
        <f>IF(E583&lt;&gt;"ОК","",ROUND(C583-H583,6))</f>
        <v/>
      </c>
      <c r="J583" s="21" t="str">
        <f>IF(E583&lt;&gt;"ОК","",IF(P583&gt;0,ABS(I583)/P583,"нет базы"))</f>
        <v/>
      </c>
      <c r="K583" s="17" t="str">
        <f>IF(E583&lt;&gt;"ОК","",IF(I583&lt;0,"Недостача",IF(I583&gt;0,"Излишек","Совпадает")))</f>
        <v/>
      </c>
      <c r="L583" s="18" t="str">
        <f>IF(E583&lt;&gt;"ОК","",ROUND(SUMIFS('Движения'!$F$6:$F$5005,'Движения'!$B$6:$B$5005,B583,'Движения'!$C$6:$C$5005,"Корректировка остатка",'Движения'!$A$6:$A$5005,"&gt;="&amp;Q583,'Движения'!$A$6:$A$5005,"&lt;"&amp;(Q583+1)),6))</f>
        <v/>
      </c>
      <c r="M583" s="18" t="str">
        <f>IF(E583&lt;&gt;"ОК","",ROUND(I583-L583,6))</f>
        <v/>
      </c>
      <c r="N583" s="15" t="str">
        <f>IF(E583&lt;&gt;"ОК","",IF(AND(I583=0,L583=0),"Корректировка не нужна",IF(M583=0,"Корректировка внесена",IF(L583=0,"Внесите корректировку на "&amp;DAY(Q583)&amp;"."&amp;MONTH(Q583)&amp;"."&amp;YEAR(Q583)&amp;": "&amp;IF(M583&gt;0,"+","")&amp;M583&amp;" "&amp;G583,"Проверьте корректировки: внесено "&amp;L583&amp;", нужно "&amp;I583&amp;" "&amp;G583))))</f>
        <v/>
      </c>
      <c r="O583" s="22" t="str">
        <f>IF(E583&lt;&gt;"ОК","",IF(SUMPRODUCT(MAX(($B$6:$B$1005=B583)*($Q$6:$Q$1005&lt;Q583)*($E$6:$E$1005="ОК")*$Q$6:$Q$1005))&gt;0,SUMPRODUCT(MAX(($B$6:$B$1005=B583)*($Q$6:$Q$1005&lt;Q583)*($E$6:$E$1005="ОК")*$Q$6:$Q$1005))+1,INT('Номенклатура'!$C$2)))</f>
        <v/>
      </c>
      <c r="P583" s="18" t="str">
        <f>IF(E583&lt;&gt;"ОК","",-(SUMIFS('Движения'!$F$6:$F$5005,'Движения'!$B$6:$B$5005,B583,'Движения'!$C$6:$C$5005,"Расход",'Движения'!$A$6:$A$5005,"&gt;="&amp;O583,'Движения'!$A$6:$A$5005,"&lt;"&amp;(Q583+1))+SUMIFS('Движения'!$F$6:$F$5005,'Движения'!$B$6:$B$5005,B583,'Движения'!$C$6:$C$5005,"Списание",'Движения'!$A$6:$A$5005,"&gt;="&amp;O583,'Движения'!$A$6:$A$5005,"&lt;"&amp;(Q583+1))))</f>
        <v/>
      </c>
      <c r="Q583" s="18" t="str">
        <f>IF(ISNUMBER(A583),INT(A583),0)</f>
        <v/>
      </c>
    </row>
    <row r="584" spans="1:17" x14ac:dyDescent="0.25">
      <c r="A584" s="16"/>
      <c r="B584" s="13"/>
      <c r="C584" s="14"/>
      <c r="D584" s="13"/>
      <c r="E584" s="15" t="str">
        <f>IF(COUNTA(A584:D584)=0,"",IF(NOT(ISNUMBER(A584)),"Укажите дату",IF(B584="","Укажите код",IF(NOT(AND(ISTEXT(B584),LEN(B584)&gt;0,LEN(B584)&lt;=30,ISNUMBER(FIND(LEFT(B584,1),"ABCDEFGHIJKLMNOPQRSTUVWXYZ")),SUMPRODUCT((MID(B584,{1,2,3,4,5,6,7,8,9,10,11,12,13,14,15,16,17,18,19,20,21,22,23,24,25,26,27,28,29,30},1)&lt;&gt;"")*ISERROR(FIND(MID(B584,{1,2,3,4,5,6,7,8,9,10,11,12,13,14,15,16,17,18,19,20,21,22,23,24,25,26,27,28,29,30},1),"ABCDEFGHIJKLMNOPQRSTUVWXYZ0123456789-_")))=0,ISERROR(VALUE(B584)))),"Недопустимый код: только латинские буквы A-Z в верхнем регистре, цифры, - и _; начало с буквы, до 30 символов (например MILK-001)",IF(SUMPRODUCT(--EXACT('Номенклатура'!$A$6:$A$205,B584))=0,"Код не найден",IF(SUMPRODUCT(--EXACT('Номенклатура'!$A$6:$A$205,B584))&gt;1,"Код повторяется в номенклатуре",IF(NOT(ISNUMBER(C584)),"Укажите фактическое количество",IF(C584&lt;0,"Факт не может быть меньше нуля",IF(NOT(ISNUMBER('Номенклатура'!$C$2)),"Укажите дату начала учёта",IF(Q584&lt;INT('Номенклатура'!$C$2),"Дата раньше начала учёта","ОК"))))))))))</f>
        <v/>
      </c>
      <c r="F584" s="15" t="str">
        <f>IF(E584&lt;&gt;"ОК","",INDEX('Номенклатура'!$B$6:$B$205,SUMPRODUCT(EXACT('Номенклатура'!$A$6:$A$205,B584)*(ROW('Номенклатура'!$A$6:$A$205)-5)))&amp;"")</f>
        <v/>
      </c>
      <c r="G584" s="17" t="str">
        <f>IF(E584&lt;&gt;"ОК","",INDEX('Номенклатура'!$D$6:$D$205,SUMPRODUCT(EXACT('Номенклатура'!$A$6:$A$205,B584)*(ROW('Номенклатура'!$A$6:$A$205)-5)))&amp;"")</f>
        <v/>
      </c>
      <c r="H584" s="18" t="str">
        <f>IF(E584&lt;&gt;"ОК","",ROUND(N(INDEX('Номенклатура'!$F$6:$F$205,SUMPRODUCT(EXACT('Номенклатура'!$A$6:$A$205,B584)*(ROW('Номенклатура'!$A$6:$A$205)-5))))+SUMIFS('Движения'!$F$6:$F$5005,'Движения'!$B$6:$B$5005,B584,'Движения'!$A$6:$A$5005,"&lt;"&amp;(Q584+1))-SUMIFS('Движения'!$F$6:$F$5005,'Движения'!$B$6:$B$5005,B584,'Движения'!$C$6:$C$5005,"Корректировка остатка",'Движения'!$A$6:$A$5005,"&gt;="&amp;Q584,'Движения'!$A$6:$A$5005,"&lt;"&amp;(Q584+1)),6))</f>
        <v/>
      </c>
      <c r="I584" s="18" t="str">
        <f>IF(E584&lt;&gt;"ОК","",ROUND(C584-H584,6))</f>
        <v/>
      </c>
      <c r="J584" s="21" t="str">
        <f>IF(E584&lt;&gt;"ОК","",IF(P584&gt;0,ABS(I584)/P584,"нет базы"))</f>
        <v/>
      </c>
      <c r="K584" s="17" t="str">
        <f>IF(E584&lt;&gt;"ОК","",IF(I584&lt;0,"Недостача",IF(I584&gt;0,"Излишек","Совпадает")))</f>
        <v/>
      </c>
      <c r="L584" s="18" t="str">
        <f>IF(E584&lt;&gt;"ОК","",ROUND(SUMIFS('Движения'!$F$6:$F$5005,'Движения'!$B$6:$B$5005,B584,'Движения'!$C$6:$C$5005,"Корректировка остатка",'Движения'!$A$6:$A$5005,"&gt;="&amp;Q584,'Движения'!$A$6:$A$5005,"&lt;"&amp;(Q584+1)),6))</f>
        <v/>
      </c>
      <c r="M584" s="18" t="str">
        <f>IF(E584&lt;&gt;"ОК","",ROUND(I584-L584,6))</f>
        <v/>
      </c>
      <c r="N584" s="15" t="str">
        <f>IF(E584&lt;&gt;"ОК","",IF(AND(I584=0,L584=0),"Корректировка не нужна",IF(M584=0,"Корректировка внесена",IF(L584=0,"Внесите корректировку на "&amp;DAY(Q584)&amp;"."&amp;MONTH(Q584)&amp;"."&amp;YEAR(Q584)&amp;": "&amp;IF(M584&gt;0,"+","")&amp;M584&amp;" "&amp;G584,"Проверьте корректировки: внесено "&amp;L584&amp;", нужно "&amp;I584&amp;" "&amp;G584))))</f>
        <v/>
      </c>
      <c r="O584" s="22" t="str">
        <f>IF(E584&lt;&gt;"ОК","",IF(SUMPRODUCT(MAX(($B$6:$B$1005=B584)*($Q$6:$Q$1005&lt;Q584)*($E$6:$E$1005="ОК")*$Q$6:$Q$1005))&gt;0,SUMPRODUCT(MAX(($B$6:$B$1005=B584)*($Q$6:$Q$1005&lt;Q584)*($E$6:$E$1005="ОК")*$Q$6:$Q$1005))+1,INT('Номенклатура'!$C$2)))</f>
        <v/>
      </c>
      <c r="P584" s="18" t="str">
        <f>IF(E584&lt;&gt;"ОК","",-(SUMIFS('Движения'!$F$6:$F$5005,'Движения'!$B$6:$B$5005,B584,'Движения'!$C$6:$C$5005,"Расход",'Движения'!$A$6:$A$5005,"&gt;="&amp;O584,'Движения'!$A$6:$A$5005,"&lt;"&amp;(Q584+1))+SUMIFS('Движения'!$F$6:$F$5005,'Движения'!$B$6:$B$5005,B584,'Движения'!$C$6:$C$5005,"Списание",'Движения'!$A$6:$A$5005,"&gt;="&amp;O584,'Движения'!$A$6:$A$5005,"&lt;"&amp;(Q584+1))))</f>
        <v/>
      </c>
      <c r="Q584" s="18" t="str">
        <f>IF(ISNUMBER(A584),INT(A584),0)</f>
        <v/>
      </c>
    </row>
    <row r="585" spans="1:17" x14ac:dyDescent="0.25">
      <c r="A585" s="16"/>
      <c r="B585" s="13"/>
      <c r="C585" s="14"/>
      <c r="D585" s="13"/>
      <c r="E585" s="15" t="str">
        <f>IF(COUNTA(A585:D585)=0,"",IF(NOT(ISNUMBER(A585)),"Укажите дату",IF(B585="","Укажите код",IF(NOT(AND(ISTEXT(B585),LEN(B585)&gt;0,LEN(B585)&lt;=30,ISNUMBER(FIND(LEFT(B585,1),"ABCDEFGHIJKLMNOPQRSTUVWXYZ")),SUMPRODUCT((MID(B585,{1,2,3,4,5,6,7,8,9,10,11,12,13,14,15,16,17,18,19,20,21,22,23,24,25,26,27,28,29,30},1)&lt;&gt;"")*ISERROR(FIND(MID(B585,{1,2,3,4,5,6,7,8,9,10,11,12,13,14,15,16,17,18,19,20,21,22,23,24,25,26,27,28,29,30},1),"ABCDEFGHIJKLMNOPQRSTUVWXYZ0123456789-_")))=0,ISERROR(VALUE(B585)))),"Недопустимый код: только латинские буквы A-Z в верхнем регистре, цифры, - и _; начало с буквы, до 30 символов (например MILK-001)",IF(SUMPRODUCT(--EXACT('Номенклатура'!$A$6:$A$205,B585))=0,"Код не найден",IF(SUMPRODUCT(--EXACT('Номенклатура'!$A$6:$A$205,B585))&gt;1,"Код повторяется в номенклатуре",IF(NOT(ISNUMBER(C585)),"Укажите фактическое количество",IF(C585&lt;0,"Факт не может быть меньше нуля",IF(NOT(ISNUMBER('Номенклатура'!$C$2)),"Укажите дату начала учёта",IF(Q585&lt;INT('Номенклатура'!$C$2),"Дата раньше начала учёта","ОК"))))))))))</f>
        <v/>
      </c>
      <c r="F585" s="15" t="str">
        <f>IF(E585&lt;&gt;"ОК","",INDEX('Номенклатура'!$B$6:$B$205,SUMPRODUCT(EXACT('Номенклатура'!$A$6:$A$205,B585)*(ROW('Номенклатура'!$A$6:$A$205)-5)))&amp;"")</f>
        <v/>
      </c>
      <c r="G585" s="17" t="str">
        <f>IF(E585&lt;&gt;"ОК","",INDEX('Номенклатура'!$D$6:$D$205,SUMPRODUCT(EXACT('Номенклатура'!$A$6:$A$205,B585)*(ROW('Номенклатура'!$A$6:$A$205)-5)))&amp;"")</f>
        <v/>
      </c>
      <c r="H585" s="18" t="str">
        <f>IF(E585&lt;&gt;"ОК","",ROUND(N(INDEX('Номенклатура'!$F$6:$F$205,SUMPRODUCT(EXACT('Номенклатура'!$A$6:$A$205,B585)*(ROW('Номенклатура'!$A$6:$A$205)-5))))+SUMIFS('Движения'!$F$6:$F$5005,'Движения'!$B$6:$B$5005,B585,'Движения'!$A$6:$A$5005,"&lt;"&amp;(Q585+1))-SUMIFS('Движения'!$F$6:$F$5005,'Движения'!$B$6:$B$5005,B585,'Движения'!$C$6:$C$5005,"Корректировка остатка",'Движения'!$A$6:$A$5005,"&gt;="&amp;Q585,'Движения'!$A$6:$A$5005,"&lt;"&amp;(Q585+1)),6))</f>
        <v/>
      </c>
      <c r="I585" s="18" t="str">
        <f>IF(E585&lt;&gt;"ОК","",ROUND(C585-H585,6))</f>
        <v/>
      </c>
      <c r="J585" s="21" t="str">
        <f>IF(E585&lt;&gt;"ОК","",IF(P585&gt;0,ABS(I585)/P585,"нет базы"))</f>
        <v/>
      </c>
      <c r="K585" s="17" t="str">
        <f>IF(E585&lt;&gt;"ОК","",IF(I585&lt;0,"Недостача",IF(I585&gt;0,"Излишек","Совпадает")))</f>
        <v/>
      </c>
      <c r="L585" s="18" t="str">
        <f>IF(E585&lt;&gt;"ОК","",ROUND(SUMIFS('Движения'!$F$6:$F$5005,'Движения'!$B$6:$B$5005,B585,'Движения'!$C$6:$C$5005,"Корректировка остатка",'Движения'!$A$6:$A$5005,"&gt;="&amp;Q585,'Движения'!$A$6:$A$5005,"&lt;"&amp;(Q585+1)),6))</f>
        <v/>
      </c>
      <c r="M585" s="18" t="str">
        <f>IF(E585&lt;&gt;"ОК","",ROUND(I585-L585,6))</f>
        <v/>
      </c>
      <c r="N585" s="15" t="str">
        <f>IF(E585&lt;&gt;"ОК","",IF(AND(I585=0,L585=0),"Корректировка не нужна",IF(M585=0,"Корректировка внесена",IF(L585=0,"Внесите корректировку на "&amp;DAY(Q585)&amp;"."&amp;MONTH(Q585)&amp;"."&amp;YEAR(Q585)&amp;": "&amp;IF(M585&gt;0,"+","")&amp;M585&amp;" "&amp;G585,"Проверьте корректировки: внесено "&amp;L585&amp;", нужно "&amp;I585&amp;" "&amp;G585))))</f>
        <v/>
      </c>
      <c r="O585" s="22" t="str">
        <f>IF(E585&lt;&gt;"ОК","",IF(SUMPRODUCT(MAX(($B$6:$B$1005=B585)*($Q$6:$Q$1005&lt;Q585)*($E$6:$E$1005="ОК")*$Q$6:$Q$1005))&gt;0,SUMPRODUCT(MAX(($B$6:$B$1005=B585)*($Q$6:$Q$1005&lt;Q585)*($E$6:$E$1005="ОК")*$Q$6:$Q$1005))+1,INT('Номенклатура'!$C$2)))</f>
        <v/>
      </c>
      <c r="P585" s="18" t="str">
        <f>IF(E585&lt;&gt;"ОК","",-(SUMIFS('Движения'!$F$6:$F$5005,'Движения'!$B$6:$B$5005,B585,'Движения'!$C$6:$C$5005,"Расход",'Движения'!$A$6:$A$5005,"&gt;="&amp;O585,'Движения'!$A$6:$A$5005,"&lt;"&amp;(Q585+1))+SUMIFS('Движения'!$F$6:$F$5005,'Движения'!$B$6:$B$5005,B585,'Движения'!$C$6:$C$5005,"Списание",'Движения'!$A$6:$A$5005,"&gt;="&amp;O585,'Движения'!$A$6:$A$5005,"&lt;"&amp;(Q585+1))))</f>
        <v/>
      </c>
      <c r="Q585" s="18" t="str">
        <f>IF(ISNUMBER(A585),INT(A585),0)</f>
        <v/>
      </c>
    </row>
    <row r="586" spans="1:17" x14ac:dyDescent="0.25">
      <c r="A586" s="16"/>
      <c r="B586" s="13"/>
      <c r="C586" s="14"/>
      <c r="D586" s="13"/>
      <c r="E586" s="15" t="str">
        <f>IF(COUNTA(A586:D586)=0,"",IF(NOT(ISNUMBER(A586)),"Укажите дату",IF(B586="","Укажите код",IF(NOT(AND(ISTEXT(B586),LEN(B586)&gt;0,LEN(B586)&lt;=30,ISNUMBER(FIND(LEFT(B586,1),"ABCDEFGHIJKLMNOPQRSTUVWXYZ")),SUMPRODUCT((MID(B586,{1,2,3,4,5,6,7,8,9,10,11,12,13,14,15,16,17,18,19,20,21,22,23,24,25,26,27,28,29,30},1)&lt;&gt;"")*ISERROR(FIND(MID(B586,{1,2,3,4,5,6,7,8,9,10,11,12,13,14,15,16,17,18,19,20,21,22,23,24,25,26,27,28,29,30},1),"ABCDEFGHIJKLMNOPQRSTUVWXYZ0123456789-_")))=0,ISERROR(VALUE(B586)))),"Недопустимый код: только латинские буквы A-Z в верхнем регистре, цифры, - и _; начало с буквы, до 30 символов (например MILK-001)",IF(SUMPRODUCT(--EXACT('Номенклатура'!$A$6:$A$205,B586))=0,"Код не найден",IF(SUMPRODUCT(--EXACT('Номенклатура'!$A$6:$A$205,B586))&gt;1,"Код повторяется в номенклатуре",IF(NOT(ISNUMBER(C586)),"Укажите фактическое количество",IF(C586&lt;0,"Факт не может быть меньше нуля",IF(NOT(ISNUMBER('Номенклатура'!$C$2)),"Укажите дату начала учёта",IF(Q586&lt;INT('Номенклатура'!$C$2),"Дата раньше начала учёта","ОК"))))))))))</f>
        <v/>
      </c>
      <c r="F586" s="15" t="str">
        <f>IF(E586&lt;&gt;"ОК","",INDEX('Номенклатура'!$B$6:$B$205,SUMPRODUCT(EXACT('Номенклатура'!$A$6:$A$205,B586)*(ROW('Номенклатура'!$A$6:$A$205)-5)))&amp;"")</f>
        <v/>
      </c>
      <c r="G586" s="17" t="str">
        <f>IF(E586&lt;&gt;"ОК","",INDEX('Номенклатура'!$D$6:$D$205,SUMPRODUCT(EXACT('Номенклатура'!$A$6:$A$205,B586)*(ROW('Номенклатура'!$A$6:$A$205)-5)))&amp;"")</f>
        <v/>
      </c>
      <c r="H586" s="18" t="str">
        <f>IF(E586&lt;&gt;"ОК","",ROUND(N(INDEX('Номенклатура'!$F$6:$F$205,SUMPRODUCT(EXACT('Номенклатура'!$A$6:$A$205,B586)*(ROW('Номенклатура'!$A$6:$A$205)-5))))+SUMIFS('Движения'!$F$6:$F$5005,'Движения'!$B$6:$B$5005,B586,'Движения'!$A$6:$A$5005,"&lt;"&amp;(Q586+1))-SUMIFS('Движения'!$F$6:$F$5005,'Движения'!$B$6:$B$5005,B586,'Движения'!$C$6:$C$5005,"Корректировка остатка",'Движения'!$A$6:$A$5005,"&gt;="&amp;Q586,'Движения'!$A$6:$A$5005,"&lt;"&amp;(Q586+1)),6))</f>
        <v/>
      </c>
      <c r="I586" s="18" t="str">
        <f>IF(E586&lt;&gt;"ОК","",ROUND(C586-H586,6))</f>
        <v/>
      </c>
      <c r="J586" s="21" t="str">
        <f>IF(E586&lt;&gt;"ОК","",IF(P586&gt;0,ABS(I586)/P586,"нет базы"))</f>
        <v/>
      </c>
      <c r="K586" s="17" t="str">
        <f>IF(E586&lt;&gt;"ОК","",IF(I586&lt;0,"Недостача",IF(I586&gt;0,"Излишек","Совпадает")))</f>
        <v/>
      </c>
      <c r="L586" s="18" t="str">
        <f>IF(E586&lt;&gt;"ОК","",ROUND(SUMIFS('Движения'!$F$6:$F$5005,'Движения'!$B$6:$B$5005,B586,'Движения'!$C$6:$C$5005,"Корректировка остатка",'Движения'!$A$6:$A$5005,"&gt;="&amp;Q586,'Движения'!$A$6:$A$5005,"&lt;"&amp;(Q586+1)),6))</f>
        <v/>
      </c>
      <c r="M586" s="18" t="str">
        <f>IF(E586&lt;&gt;"ОК","",ROUND(I586-L586,6))</f>
        <v/>
      </c>
      <c r="N586" s="15" t="str">
        <f>IF(E586&lt;&gt;"ОК","",IF(AND(I586=0,L586=0),"Корректировка не нужна",IF(M586=0,"Корректировка внесена",IF(L586=0,"Внесите корректировку на "&amp;DAY(Q586)&amp;"."&amp;MONTH(Q586)&amp;"."&amp;YEAR(Q586)&amp;": "&amp;IF(M586&gt;0,"+","")&amp;M586&amp;" "&amp;G586,"Проверьте корректировки: внесено "&amp;L586&amp;", нужно "&amp;I586&amp;" "&amp;G586))))</f>
        <v/>
      </c>
      <c r="O586" s="22" t="str">
        <f>IF(E586&lt;&gt;"ОК","",IF(SUMPRODUCT(MAX(($B$6:$B$1005=B586)*($Q$6:$Q$1005&lt;Q586)*($E$6:$E$1005="ОК")*$Q$6:$Q$1005))&gt;0,SUMPRODUCT(MAX(($B$6:$B$1005=B586)*($Q$6:$Q$1005&lt;Q586)*($E$6:$E$1005="ОК")*$Q$6:$Q$1005))+1,INT('Номенклатура'!$C$2)))</f>
        <v/>
      </c>
      <c r="P586" s="18" t="str">
        <f>IF(E586&lt;&gt;"ОК","",-(SUMIFS('Движения'!$F$6:$F$5005,'Движения'!$B$6:$B$5005,B586,'Движения'!$C$6:$C$5005,"Расход",'Движения'!$A$6:$A$5005,"&gt;="&amp;O586,'Движения'!$A$6:$A$5005,"&lt;"&amp;(Q586+1))+SUMIFS('Движения'!$F$6:$F$5005,'Движения'!$B$6:$B$5005,B586,'Движения'!$C$6:$C$5005,"Списание",'Движения'!$A$6:$A$5005,"&gt;="&amp;O586,'Движения'!$A$6:$A$5005,"&lt;"&amp;(Q586+1))))</f>
        <v/>
      </c>
      <c r="Q586" s="18" t="str">
        <f>IF(ISNUMBER(A586),INT(A586),0)</f>
        <v/>
      </c>
    </row>
    <row r="587" spans="1:17" x14ac:dyDescent="0.25">
      <c r="A587" s="16"/>
      <c r="B587" s="13"/>
      <c r="C587" s="14"/>
      <c r="D587" s="13"/>
      <c r="E587" s="15" t="str">
        <f>IF(COUNTA(A587:D587)=0,"",IF(NOT(ISNUMBER(A587)),"Укажите дату",IF(B587="","Укажите код",IF(NOT(AND(ISTEXT(B587),LEN(B587)&gt;0,LEN(B587)&lt;=30,ISNUMBER(FIND(LEFT(B587,1),"ABCDEFGHIJKLMNOPQRSTUVWXYZ")),SUMPRODUCT((MID(B587,{1,2,3,4,5,6,7,8,9,10,11,12,13,14,15,16,17,18,19,20,21,22,23,24,25,26,27,28,29,30},1)&lt;&gt;"")*ISERROR(FIND(MID(B587,{1,2,3,4,5,6,7,8,9,10,11,12,13,14,15,16,17,18,19,20,21,22,23,24,25,26,27,28,29,30},1),"ABCDEFGHIJKLMNOPQRSTUVWXYZ0123456789-_")))=0,ISERROR(VALUE(B587)))),"Недопустимый код: только латинские буквы A-Z в верхнем регистре, цифры, - и _; начало с буквы, до 30 символов (например MILK-001)",IF(SUMPRODUCT(--EXACT('Номенклатура'!$A$6:$A$205,B587))=0,"Код не найден",IF(SUMPRODUCT(--EXACT('Номенклатура'!$A$6:$A$205,B587))&gt;1,"Код повторяется в номенклатуре",IF(NOT(ISNUMBER(C587)),"Укажите фактическое количество",IF(C587&lt;0,"Факт не может быть меньше нуля",IF(NOT(ISNUMBER('Номенклатура'!$C$2)),"Укажите дату начала учёта",IF(Q587&lt;INT('Номенклатура'!$C$2),"Дата раньше начала учёта","ОК"))))))))))</f>
        <v/>
      </c>
      <c r="F587" s="15" t="str">
        <f>IF(E587&lt;&gt;"ОК","",INDEX('Номенклатура'!$B$6:$B$205,SUMPRODUCT(EXACT('Номенклатура'!$A$6:$A$205,B587)*(ROW('Номенклатура'!$A$6:$A$205)-5)))&amp;"")</f>
        <v/>
      </c>
      <c r="G587" s="17" t="str">
        <f>IF(E587&lt;&gt;"ОК","",INDEX('Номенклатура'!$D$6:$D$205,SUMPRODUCT(EXACT('Номенклатура'!$A$6:$A$205,B587)*(ROW('Номенклатура'!$A$6:$A$205)-5)))&amp;"")</f>
        <v/>
      </c>
      <c r="H587" s="18" t="str">
        <f>IF(E587&lt;&gt;"ОК","",ROUND(N(INDEX('Номенклатура'!$F$6:$F$205,SUMPRODUCT(EXACT('Номенклатура'!$A$6:$A$205,B587)*(ROW('Номенклатура'!$A$6:$A$205)-5))))+SUMIFS('Движения'!$F$6:$F$5005,'Движения'!$B$6:$B$5005,B587,'Движения'!$A$6:$A$5005,"&lt;"&amp;(Q587+1))-SUMIFS('Движения'!$F$6:$F$5005,'Движения'!$B$6:$B$5005,B587,'Движения'!$C$6:$C$5005,"Корректировка остатка",'Движения'!$A$6:$A$5005,"&gt;="&amp;Q587,'Движения'!$A$6:$A$5005,"&lt;"&amp;(Q587+1)),6))</f>
        <v/>
      </c>
      <c r="I587" s="18" t="str">
        <f>IF(E587&lt;&gt;"ОК","",ROUND(C587-H587,6))</f>
        <v/>
      </c>
      <c r="J587" s="21" t="str">
        <f>IF(E587&lt;&gt;"ОК","",IF(P587&gt;0,ABS(I587)/P587,"нет базы"))</f>
        <v/>
      </c>
      <c r="K587" s="17" t="str">
        <f>IF(E587&lt;&gt;"ОК","",IF(I587&lt;0,"Недостача",IF(I587&gt;0,"Излишек","Совпадает")))</f>
        <v/>
      </c>
      <c r="L587" s="18" t="str">
        <f>IF(E587&lt;&gt;"ОК","",ROUND(SUMIFS('Движения'!$F$6:$F$5005,'Движения'!$B$6:$B$5005,B587,'Движения'!$C$6:$C$5005,"Корректировка остатка",'Движения'!$A$6:$A$5005,"&gt;="&amp;Q587,'Движения'!$A$6:$A$5005,"&lt;"&amp;(Q587+1)),6))</f>
        <v/>
      </c>
      <c r="M587" s="18" t="str">
        <f>IF(E587&lt;&gt;"ОК","",ROUND(I587-L587,6))</f>
        <v/>
      </c>
      <c r="N587" s="15" t="str">
        <f>IF(E587&lt;&gt;"ОК","",IF(AND(I587=0,L587=0),"Корректировка не нужна",IF(M587=0,"Корректировка внесена",IF(L587=0,"Внесите корректировку на "&amp;DAY(Q587)&amp;"."&amp;MONTH(Q587)&amp;"."&amp;YEAR(Q587)&amp;": "&amp;IF(M587&gt;0,"+","")&amp;M587&amp;" "&amp;G587,"Проверьте корректировки: внесено "&amp;L587&amp;", нужно "&amp;I587&amp;" "&amp;G587))))</f>
        <v/>
      </c>
      <c r="O587" s="22" t="str">
        <f>IF(E587&lt;&gt;"ОК","",IF(SUMPRODUCT(MAX(($B$6:$B$1005=B587)*($Q$6:$Q$1005&lt;Q587)*($E$6:$E$1005="ОК")*$Q$6:$Q$1005))&gt;0,SUMPRODUCT(MAX(($B$6:$B$1005=B587)*($Q$6:$Q$1005&lt;Q587)*($E$6:$E$1005="ОК")*$Q$6:$Q$1005))+1,INT('Номенклатура'!$C$2)))</f>
        <v/>
      </c>
      <c r="P587" s="18" t="str">
        <f>IF(E587&lt;&gt;"ОК","",-(SUMIFS('Движения'!$F$6:$F$5005,'Движения'!$B$6:$B$5005,B587,'Движения'!$C$6:$C$5005,"Расход",'Движения'!$A$6:$A$5005,"&gt;="&amp;O587,'Движения'!$A$6:$A$5005,"&lt;"&amp;(Q587+1))+SUMIFS('Движения'!$F$6:$F$5005,'Движения'!$B$6:$B$5005,B587,'Движения'!$C$6:$C$5005,"Списание",'Движения'!$A$6:$A$5005,"&gt;="&amp;O587,'Движения'!$A$6:$A$5005,"&lt;"&amp;(Q587+1))))</f>
        <v/>
      </c>
      <c r="Q587" s="18" t="str">
        <f>IF(ISNUMBER(A587),INT(A587),0)</f>
        <v/>
      </c>
    </row>
    <row r="588" spans="1:17" x14ac:dyDescent="0.25">
      <c r="A588" s="16"/>
      <c r="B588" s="13"/>
      <c r="C588" s="14"/>
      <c r="D588" s="13"/>
      <c r="E588" s="15" t="str">
        <f>IF(COUNTA(A588:D588)=0,"",IF(NOT(ISNUMBER(A588)),"Укажите дату",IF(B588="","Укажите код",IF(NOT(AND(ISTEXT(B588),LEN(B588)&gt;0,LEN(B588)&lt;=30,ISNUMBER(FIND(LEFT(B588,1),"ABCDEFGHIJKLMNOPQRSTUVWXYZ")),SUMPRODUCT((MID(B588,{1,2,3,4,5,6,7,8,9,10,11,12,13,14,15,16,17,18,19,20,21,22,23,24,25,26,27,28,29,30},1)&lt;&gt;"")*ISERROR(FIND(MID(B588,{1,2,3,4,5,6,7,8,9,10,11,12,13,14,15,16,17,18,19,20,21,22,23,24,25,26,27,28,29,30},1),"ABCDEFGHIJKLMNOPQRSTUVWXYZ0123456789-_")))=0,ISERROR(VALUE(B588)))),"Недопустимый код: только латинские буквы A-Z в верхнем регистре, цифры, - и _; начало с буквы, до 30 символов (например MILK-001)",IF(SUMPRODUCT(--EXACT('Номенклатура'!$A$6:$A$205,B588))=0,"Код не найден",IF(SUMPRODUCT(--EXACT('Номенклатура'!$A$6:$A$205,B588))&gt;1,"Код повторяется в номенклатуре",IF(NOT(ISNUMBER(C588)),"Укажите фактическое количество",IF(C588&lt;0,"Факт не может быть меньше нуля",IF(NOT(ISNUMBER('Номенклатура'!$C$2)),"Укажите дату начала учёта",IF(Q588&lt;INT('Номенклатура'!$C$2),"Дата раньше начала учёта","ОК"))))))))))</f>
        <v/>
      </c>
      <c r="F588" s="15" t="str">
        <f>IF(E588&lt;&gt;"ОК","",INDEX('Номенклатура'!$B$6:$B$205,SUMPRODUCT(EXACT('Номенклатура'!$A$6:$A$205,B588)*(ROW('Номенклатура'!$A$6:$A$205)-5)))&amp;"")</f>
        <v/>
      </c>
      <c r="G588" s="17" t="str">
        <f>IF(E588&lt;&gt;"ОК","",INDEX('Номенклатура'!$D$6:$D$205,SUMPRODUCT(EXACT('Номенклатура'!$A$6:$A$205,B588)*(ROW('Номенклатура'!$A$6:$A$205)-5)))&amp;"")</f>
        <v/>
      </c>
      <c r="H588" s="18" t="str">
        <f>IF(E588&lt;&gt;"ОК","",ROUND(N(INDEX('Номенклатура'!$F$6:$F$205,SUMPRODUCT(EXACT('Номенклатура'!$A$6:$A$205,B588)*(ROW('Номенклатура'!$A$6:$A$205)-5))))+SUMIFS('Движения'!$F$6:$F$5005,'Движения'!$B$6:$B$5005,B588,'Движения'!$A$6:$A$5005,"&lt;"&amp;(Q588+1))-SUMIFS('Движения'!$F$6:$F$5005,'Движения'!$B$6:$B$5005,B588,'Движения'!$C$6:$C$5005,"Корректировка остатка",'Движения'!$A$6:$A$5005,"&gt;="&amp;Q588,'Движения'!$A$6:$A$5005,"&lt;"&amp;(Q588+1)),6))</f>
        <v/>
      </c>
      <c r="I588" s="18" t="str">
        <f>IF(E588&lt;&gt;"ОК","",ROUND(C588-H588,6))</f>
        <v/>
      </c>
      <c r="J588" s="21" t="str">
        <f>IF(E588&lt;&gt;"ОК","",IF(P588&gt;0,ABS(I588)/P588,"нет базы"))</f>
        <v/>
      </c>
      <c r="K588" s="17" t="str">
        <f>IF(E588&lt;&gt;"ОК","",IF(I588&lt;0,"Недостача",IF(I588&gt;0,"Излишек","Совпадает")))</f>
        <v/>
      </c>
      <c r="L588" s="18" t="str">
        <f>IF(E588&lt;&gt;"ОК","",ROUND(SUMIFS('Движения'!$F$6:$F$5005,'Движения'!$B$6:$B$5005,B588,'Движения'!$C$6:$C$5005,"Корректировка остатка",'Движения'!$A$6:$A$5005,"&gt;="&amp;Q588,'Движения'!$A$6:$A$5005,"&lt;"&amp;(Q588+1)),6))</f>
        <v/>
      </c>
      <c r="M588" s="18" t="str">
        <f>IF(E588&lt;&gt;"ОК","",ROUND(I588-L588,6))</f>
        <v/>
      </c>
      <c r="N588" s="15" t="str">
        <f>IF(E588&lt;&gt;"ОК","",IF(AND(I588=0,L588=0),"Корректировка не нужна",IF(M588=0,"Корректировка внесена",IF(L588=0,"Внесите корректировку на "&amp;DAY(Q588)&amp;"."&amp;MONTH(Q588)&amp;"."&amp;YEAR(Q588)&amp;": "&amp;IF(M588&gt;0,"+","")&amp;M588&amp;" "&amp;G588,"Проверьте корректировки: внесено "&amp;L588&amp;", нужно "&amp;I588&amp;" "&amp;G588))))</f>
        <v/>
      </c>
      <c r="O588" s="22" t="str">
        <f>IF(E588&lt;&gt;"ОК","",IF(SUMPRODUCT(MAX(($B$6:$B$1005=B588)*($Q$6:$Q$1005&lt;Q588)*($E$6:$E$1005="ОК")*$Q$6:$Q$1005))&gt;0,SUMPRODUCT(MAX(($B$6:$B$1005=B588)*($Q$6:$Q$1005&lt;Q588)*($E$6:$E$1005="ОК")*$Q$6:$Q$1005))+1,INT('Номенклатура'!$C$2)))</f>
        <v/>
      </c>
      <c r="P588" s="18" t="str">
        <f>IF(E588&lt;&gt;"ОК","",-(SUMIFS('Движения'!$F$6:$F$5005,'Движения'!$B$6:$B$5005,B588,'Движения'!$C$6:$C$5005,"Расход",'Движения'!$A$6:$A$5005,"&gt;="&amp;O588,'Движения'!$A$6:$A$5005,"&lt;"&amp;(Q588+1))+SUMIFS('Движения'!$F$6:$F$5005,'Движения'!$B$6:$B$5005,B588,'Движения'!$C$6:$C$5005,"Списание",'Движения'!$A$6:$A$5005,"&gt;="&amp;O588,'Движения'!$A$6:$A$5005,"&lt;"&amp;(Q588+1))))</f>
        <v/>
      </c>
      <c r="Q588" s="18" t="str">
        <f>IF(ISNUMBER(A588),INT(A588),0)</f>
        <v/>
      </c>
    </row>
    <row r="589" spans="1:17" x14ac:dyDescent="0.25">
      <c r="A589" s="16"/>
      <c r="B589" s="13"/>
      <c r="C589" s="14"/>
      <c r="D589" s="13"/>
      <c r="E589" s="15" t="str">
        <f>IF(COUNTA(A589:D589)=0,"",IF(NOT(ISNUMBER(A589)),"Укажите дату",IF(B589="","Укажите код",IF(NOT(AND(ISTEXT(B589),LEN(B589)&gt;0,LEN(B589)&lt;=30,ISNUMBER(FIND(LEFT(B589,1),"ABCDEFGHIJKLMNOPQRSTUVWXYZ")),SUMPRODUCT((MID(B589,{1,2,3,4,5,6,7,8,9,10,11,12,13,14,15,16,17,18,19,20,21,22,23,24,25,26,27,28,29,30},1)&lt;&gt;"")*ISERROR(FIND(MID(B589,{1,2,3,4,5,6,7,8,9,10,11,12,13,14,15,16,17,18,19,20,21,22,23,24,25,26,27,28,29,30},1),"ABCDEFGHIJKLMNOPQRSTUVWXYZ0123456789-_")))=0,ISERROR(VALUE(B589)))),"Недопустимый код: только латинские буквы A-Z в верхнем регистре, цифры, - и _; начало с буквы, до 30 символов (например MILK-001)",IF(SUMPRODUCT(--EXACT('Номенклатура'!$A$6:$A$205,B589))=0,"Код не найден",IF(SUMPRODUCT(--EXACT('Номенклатура'!$A$6:$A$205,B589))&gt;1,"Код повторяется в номенклатуре",IF(NOT(ISNUMBER(C589)),"Укажите фактическое количество",IF(C589&lt;0,"Факт не может быть меньше нуля",IF(NOT(ISNUMBER('Номенклатура'!$C$2)),"Укажите дату начала учёта",IF(Q589&lt;INT('Номенклатура'!$C$2),"Дата раньше начала учёта","ОК"))))))))))</f>
        <v/>
      </c>
      <c r="F589" s="15" t="str">
        <f>IF(E589&lt;&gt;"ОК","",INDEX('Номенклатура'!$B$6:$B$205,SUMPRODUCT(EXACT('Номенклатура'!$A$6:$A$205,B589)*(ROW('Номенклатура'!$A$6:$A$205)-5)))&amp;"")</f>
        <v/>
      </c>
      <c r="G589" s="17" t="str">
        <f>IF(E589&lt;&gt;"ОК","",INDEX('Номенклатура'!$D$6:$D$205,SUMPRODUCT(EXACT('Номенклатура'!$A$6:$A$205,B589)*(ROW('Номенклатура'!$A$6:$A$205)-5)))&amp;"")</f>
        <v/>
      </c>
      <c r="H589" s="18" t="str">
        <f>IF(E589&lt;&gt;"ОК","",ROUND(N(INDEX('Номенклатура'!$F$6:$F$205,SUMPRODUCT(EXACT('Номенклатура'!$A$6:$A$205,B589)*(ROW('Номенклатура'!$A$6:$A$205)-5))))+SUMIFS('Движения'!$F$6:$F$5005,'Движения'!$B$6:$B$5005,B589,'Движения'!$A$6:$A$5005,"&lt;"&amp;(Q589+1))-SUMIFS('Движения'!$F$6:$F$5005,'Движения'!$B$6:$B$5005,B589,'Движения'!$C$6:$C$5005,"Корректировка остатка",'Движения'!$A$6:$A$5005,"&gt;="&amp;Q589,'Движения'!$A$6:$A$5005,"&lt;"&amp;(Q589+1)),6))</f>
        <v/>
      </c>
      <c r="I589" s="18" t="str">
        <f>IF(E589&lt;&gt;"ОК","",ROUND(C589-H589,6))</f>
        <v/>
      </c>
      <c r="J589" s="21" t="str">
        <f>IF(E589&lt;&gt;"ОК","",IF(P589&gt;0,ABS(I589)/P589,"нет базы"))</f>
        <v/>
      </c>
      <c r="K589" s="17" t="str">
        <f>IF(E589&lt;&gt;"ОК","",IF(I589&lt;0,"Недостача",IF(I589&gt;0,"Излишек","Совпадает")))</f>
        <v/>
      </c>
      <c r="L589" s="18" t="str">
        <f>IF(E589&lt;&gt;"ОК","",ROUND(SUMIFS('Движения'!$F$6:$F$5005,'Движения'!$B$6:$B$5005,B589,'Движения'!$C$6:$C$5005,"Корректировка остатка",'Движения'!$A$6:$A$5005,"&gt;="&amp;Q589,'Движения'!$A$6:$A$5005,"&lt;"&amp;(Q589+1)),6))</f>
        <v/>
      </c>
      <c r="M589" s="18" t="str">
        <f>IF(E589&lt;&gt;"ОК","",ROUND(I589-L589,6))</f>
        <v/>
      </c>
      <c r="N589" s="15" t="str">
        <f>IF(E589&lt;&gt;"ОК","",IF(AND(I589=0,L589=0),"Корректировка не нужна",IF(M589=0,"Корректировка внесена",IF(L589=0,"Внесите корректировку на "&amp;DAY(Q589)&amp;"."&amp;MONTH(Q589)&amp;"."&amp;YEAR(Q589)&amp;": "&amp;IF(M589&gt;0,"+","")&amp;M589&amp;" "&amp;G589,"Проверьте корректировки: внесено "&amp;L589&amp;", нужно "&amp;I589&amp;" "&amp;G589))))</f>
        <v/>
      </c>
      <c r="O589" s="22" t="str">
        <f>IF(E589&lt;&gt;"ОК","",IF(SUMPRODUCT(MAX(($B$6:$B$1005=B589)*($Q$6:$Q$1005&lt;Q589)*($E$6:$E$1005="ОК")*$Q$6:$Q$1005))&gt;0,SUMPRODUCT(MAX(($B$6:$B$1005=B589)*($Q$6:$Q$1005&lt;Q589)*($E$6:$E$1005="ОК")*$Q$6:$Q$1005))+1,INT('Номенклатура'!$C$2)))</f>
        <v/>
      </c>
      <c r="P589" s="18" t="str">
        <f>IF(E589&lt;&gt;"ОК","",-(SUMIFS('Движения'!$F$6:$F$5005,'Движения'!$B$6:$B$5005,B589,'Движения'!$C$6:$C$5005,"Расход",'Движения'!$A$6:$A$5005,"&gt;="&amp;O589,'Движения'!$A$6:$A$5005,"&lt;"&amp;(Q589+1))+SUMIFS('Движения'!$F$6:$F$5005,'Движения'!$B$6:$B$5005,B589,'Движения'!$C$6:$C$5005,"Списание",'Движения'!$A$6:$A$5005,"&gt;="&amp;O589,'Движения'!$A$6:$A$5005,"&lt;"&amp;(Q589+1))))</f>
        <v/>
      </c>
      <c r="Q589" s="18" t="str">
        <f>IF(ISNUMBER(A589),INT(A589),0)</f>
        <v/>
      </c>
    </row>
    <row r="590" spans="1:17" x14ac:dyDescent="0.25">
      <c r="A590" s="16"/>
      <c r="B590" s="13"/>
      <c r="C590" s="14"/>
      <c r="D590" s="13"/>
      <c r="E590" s="15" t="str">
        <f>IF(COUNTA(A590:D590)=0,"",IF(NOT(ISNUMBER(A590)),"Укажите дату",IF(B590="","Укажите код",IF(NOT(AND(ISTEXT(B590),LEN(B590)&gt;0,LEN(B590)&lt;=30,ISNUMBER(FIND(LEFT(B590,1),"ABCDEFGHIJKLMNOPQRSTUVWXYZ")),SUMPRODUCT((MID(B590,{1,2,3,4,5,6,7,8,9,10,11,12,13,14,15,16,17,18,19,20,21,22,23,24,25,26,27,28,29,30},1)&lt;&gt;"")*ISERROR(FIND(MID(B590,{1,2,3,4,5,6,7,8,9,10,11,12,13,14,15,16,17,18,19,20,21,22,23,24,25,26,27,28,29,30},1),"ABCDEFGHIJKLMNOPQRSTUVWXYZ0123456789-_")))=0,ISERROR(VALUE(B590)))),"Недопустимый код: только латинские буквы A-Z в верхнем регистре, цифры, - и _; начало с буквы, до 30 символов (например MILK-001)",IF(SUMPRODUCT(--EXACT('Номенклатура'!$A$6:$A$205,B590))=0,"Код не найден",IF(SUMPRODUCT(--EXACT('Номенклатура'!$A$6:$A$205,B590))&gt;1,"Код повторяется в номенклатуре",IF(NOT(ISNUMBER(C590)),"Укажите фактическое количество",IF(C590&lt;0,"Факт не может быть меньше нуля",IF(NOT(ISNUMBER('Номенклатура'!$C$2)),"Укажите дату начала учёта",IF(Q590&lt;INT('Номенклатура'!$C$2),"Дата раньше начала учёта","ОК"))))))))))</f>
        <v/>
      </c>
      <c r="F590" s="15" t="str">
        <f>IF(E590&lt;&gt;"ОК","",INDEX('Номенклатура'!$B$6:$B$205,SUMPRODUCT(EXACT('Номенклатура'!$A$6:$A$205,B590)*(ROW('Номенклатура'!$A$6:$A$205)-5)))&amp;"")</f>
        <v/>
      </c>
      <c r="G590" s="17" t="str">
        <f>IF(E590&lt;&gt;"ОК","",INDEX('Номенклатура'!$D$6:$D$205,SUMPRODUCT(EXACT('Номенклатура'!$A$6:$A$205,B590)*(ROW('Номенклатура'!$A$6:$A$205)-5)))&amp;"")</f>
        <v/>
      </c>
      <c r="H590" s="18" t="str">
        <f>IF(E590&lt;&gt;"ОК","",ROUND(N(INDEX('Номенклатура'!$F$6:$F$205,SUMPRODUCT(EXACT('Номенклатура'!$A$6:$A$205,B590)*(ROW('Номенклатура'!$A$6:$A$205)-5))))+SUMIFS('Движения'!$F$6:$F$5005,'Движения'!$B$6:$B$5005,B590,'Движения'!$A$6:$A$5005,"&lt;"&amp;(Q590+1))-SUMIFS('Движения'!$F$6:$F$5005,'Движения'!$B$6:$B$5005,B590,'Движения'!$C$6:$C$5005,"Корректировка остатка",'Движения'!$A$6:$A$5005,"&gt;="&amp;Q590,'Движения'!$A$6:$A$5005,"&lt;"&amp;(Q590+1)),6))</f>
        <v/>
      </c>
      <c r="I590" s="18" t="str">
        <f>IF(E590&lt;&gt;"ОК","",ROUND(C590-H590,6))</f>
        <v/>
      </c>
      <c r="J590" s="21" t="str">
        <f>IF(E590&lt;&gt;"ОК","",IF(P590&gt;0,ABS(I590)/P590,"нет базы"))</f>
        <v/>
      </c>
      <c r="K590" s="17" t="str">
        <f>IF(E590&lt;&gt;"ОК","",IF(I590&lt;0,"Недостача",IF(I590&gt;0,"Излишек","Совпадает")))</f>
        <v/>
      </c>
      <c r="L590" s="18" t="str">
        <f>IF(E590&lt;&gt;"ОК","",ROUND(SUMIFS('Движения'!$F$6:$F$5005,'Движения'!$B$6:$B$5005,B590,'Движения'!$C$6:$C$5005,"Корректировка остатка",'Движения'!$A$6:$A$5005,"&gt;="&amp;Q590,'Движения'!$A$6:$A$5005,"&lt;"&amp;(Q590+1)),6))</f>
        <v/>
      </c>
      <c r="M590" s="18" t="str">
        <f>IF(E590&lt;&gt;"ОК","",ROUND(I590-L590,6))</f>
        <v/>
      </c>
      <c r="N590" s="15" t="str">
        <f>IF(E590&lt;&gt;"ОК","",IF(AND(I590=0,L590=0),"Корректировка не нужна",IF(M590=0,"Корректировка внесена",IF(L590=0,"Внесите корректировку на "&amp;DAY(Q590)&amp;"."&amp;MONTH(Q590)&amp;"."&amp;YEAR(Q590)&amp;": "&amp;IF(M590&gt;0,"+","")&amp;M590&amp;" "&amp;G590,"Проверьте корректировки: внесено "&amp;L590&amp;", нужно "&amp;I590&amp;" "&amp;G590))))</f>
        <v/>
      </c>
      <c r="O590" s="22" t="str">
        <f>IF(E590&lt;&gt;"ОК","",IF(SUMPRODUCT(MAX(($B$6:$B$1005=B590)*($Q$6:$Q$1005&lt;Q590)*($E$6:$E$1005="ОК")*$Q$6:$Q$1005))&gt;0,SUMPRODUCT(MAX(($B$6:$B$1005=B590)*($Q$6:$Q$1005&lt;Q590)*($E$6:$E$1005="ОК")*$Q$6:$Q$1005))+1,INT('Номенклатура'!$C$2)))</f>
        <v/>
      </c>
      <c r="P590" s="18" t="str">
        <f>IF(E590&lt;&gt;"ОК","",-(SUMIFS('Движения'!$F$6:$F$5005,'Движения'!$B$6:$B$5005,B590,'Движения'!$C$6:$C$5005,"Расход",'Движения'!$A$6:$A$5005,"&gt;="&amp;O590,'Движения'!$A$6:$A$5005,"&lt;"&amp;(Q590+1))+SUMIFS('Движения'!$F$6:$F$5005,'Движения'!$B$6:$B$5005,B590,'Движения'!$C$6:$C$5005,"Списание",'Движения'!$A$6:$A$5005,"&gt;="&amp;O590,'Движения'!$A$6:$A$5005,"&lt;"&amp;(Q590+1))))</f>
        <v/>
      </c>
      <c r="Q590" s="18" t="str">
        <f>IF(ISNUMBER(A590),INT(A590),0)</f>
        <v/>
      </c>
    </row>
    <row r="591" spans="1:17" x14ac:dyDescent="0.25">
      <c r="A591" s="16"/>
      <c r="B591" s="13"/>
      <c r="C591" s="14"/>
      <c r="D591" s="13"/>
      <c r="E591" s="15" t="str">
        <f>IF(COUNTA(A591:D591)=0,"",IF(NOT(ISNUMBER(A591)),"Укажите дату",IF(B591="","Укажите код",IF(NOT(AND(ISTEXT(B591),LEN(B591)&gt;0,LEN(B591)&lt;=30,ISNUMBER(FIND(LEFT(B591,1),"ABCDEFGHIJKLMNOPQRSTUVWXYZ")),SUMPRODUCT((MID(B591,{1,2,3,4,5,6,7,8,9,10,11,12,13,14,15,16,17,18,19,20,21,22,23,24,25,26,27,28,29,30},1)&lt;&gt;"")*ISERROR(FIND(MID(B591,{1,2,3,4,5,6,7,8,9,10,11,12,13,14,15,16,17,18,19,20,21,22,23,24,25,26,27,28,29,30},1),"ABCDEFGHIJKLMNOPQRSTUVWXYZ0123456789-_")))=0,ISERROR(VALUE(B591)))),"Недопустимый код: только латинские буквы A-Z в верхнем регистре, цифры, - и _; начало с буквы, до 30 символов (например MILK-001)",IF(SUMPRODUCT(--EXACT('Номенклатура'!$A$6:$A$205,B591))=0,"Код не найден",IF(SUMPRODUCT(--EXACT('Номенклатура'!$A$6:$A$205,B591))&gt;1,"Код повторяется в номенклатуре",IF(NOT(ISNUMBER(C591)),"Укажите фактическое количество",IF(C591&lt;0,"Факт не может быть меньше нуля",IF(NOT(ISNUMBER('Номенклатура'!$C$2)),"Укажите дату начала учёта",IF(Q591&lt;INT('Номенклатура'!$C$2),"Дата раньше начала учёта","ОК"))))))))))</f>
        <v/>
      </c>
      <c r="F591" s="15" t="str">
        <f>IF(E591&lt;&gt;"ОК","",INDEX('Номенклатура'!$B$6:$B$205,SUMPRODUCT(EXACT('Номенклатура'!$A$6:$A$205,B591)*(ROW('Номенклатура'!$A$6:$A$205)-5)))&amp;"")</f>
        <v/>
      </c>
      <c r="G591" s="17" t="str">
        <f>IF(E591&lt;&gt;"ОК","",INDEX('Номенклатура'!$D$6:$D$205,SUMPRODUCT(EXACT('Номенклатура'!$A$6:$A$205,B591)*(ROW('Номенклатура'!$A$6:$A$205)-5)))&amp;"")</f>
        <v/>
      </c>
      <c r="H591" s="18" t="str">
        <f>IF(E591&lt;&gt;"ОК","",ROUND(N(INDEX('Номенклатура'!$F$6:$F$205,SUMPRODUCT(EXACT('Номенклатура'!$A$6:$A$205,B591)*(ROW('Номенклатура'!$A$6:$A$205)-5))))+SUMIFS('Движения'!$F$6:$F$5005,'Движения'!$B$6:$B$5005,B591,'Движения'!$A$6:$A$5005,"&lt;"&amp;(Q591+1))-SUMIFS('Движения'!$F$6:$F$5005,'Движения'!$B$6:$B$5005,B591,'Движения'!$C$6:$C$5005,"Корректировка остатка",'Движения'!$A$6:$A$5005,"&gt;="&amp;Q591,'Движения'!$A$6:$A$5005,"&lt;"&amp;(Q591+1)),6))</f>
        <v/>
      </c>
      <c r="I591" s="18" t="str">
        <f>IF(E591&lt;&gt;"ОК","",ROUND(C591-H591,6))</f>
        <v/>
      </c>
      <c r="J591" s="21" t="str">
        <f>IF(E591&lt;&gt;"ОК","",IF(P591&gt;0,ABS(I591)/P591,"нет базы"))</f>
        <v/>
      </c>
      <c r="K591" s="17" t="str">
        <f>IF(E591&lt;&gt;"ОК","",IF(I591&lt;0,"Недостача",IF(I591&gt;0,"Излишек","Совпадает")))</f>
        <v/>
      </c>
      <c r="L591" s="18" t="str">
        <f>IF(E591&lt;&gt;"ОК","",ROUND(SUMIFS('Движения'!$F$6:$F$5005,'Движения'!$B$6:$B$5005,B591,'Движения'!$C$6:$C$5005,"Корректировка остатка",'Движения'!$A$6:$A$5005,"&gt;="&amp;Q591,'Движения'!$A$6:$A$5005,"&lt;"&amp;(Q591+1)),6))</f>
        <v/>
      </c>
      <c r="M591" s="18" t="str">
        <f>IF(E591&lt;&gt;"ОК","",ROUND(I591-L591,6))</f>
        <v/>
      </c>
      <c r="N591" s="15" t="str">
        <f>IF(E591&lt;&gt;"ОК","",IF(AND(I591=0,L591=0),"Корректировка не нужна",IF(M591=0,"Корректировка внесена",IF(L591=0,"Внесите корректировку на "&amp;DAY(Q591)&amp;"."&amp;MONTH(Q591)&amp;"."&amp;YEAR(Q591)&amp;": "&amp;IF(M591&gt;0,"+","")&amp;M591&amp;" "&amp;G591,"Проверьте корректировки: внесено "&amp;L591&amp;", нужно "&amp;I591&amp;" "&amp;G591))))</f>
        <v/>
      </c>
      <c r="O591" s="22" t="str">
        <f>IF(E591&lt;&gt;"ОК","",IF(SUMPRODUCT(MAX(($B$6:$B$1005=B591)*($Q$6:$Q$1005&lt;Q591)*($E$6:$E$1005="ОК")*$Q$6:$Q$1005))&gt;0,SUMPRODUCT(MAX(($B$6:$B$1005=B591)*($Q$6:$Q$1005&lt;Q591)*($E$6:$E$1005="ОК")*$Q$6:$Q$1005))+1,INT('Номенклатура'!$C$2)))</f>
        <v/>
      </c>
      <c r="P591" s="18" t="str">
        <f>IF(E591&lt;&gt;"ОК","",-(SUMIFS('Движения'!$F$6:$F$5005,'Движения'!$B$6:$B$5005,B591,'Движения'!$C$6:$C$5005,"Расход",'Движения'!$A$6:$A$5005,"&gt;="&amp;O591,'Движения'!$A$6:$A$5005,"&lt;"&amp;(Q591+1))+SUMIFS('Движения'!$F$6:$F$5005,'Движения'!$B$6:$B$5005,B591,'Движения'!$C$6:$C$5005,"Списание",'Движения'!$A$6:$A$5005,"&gt;="&amp;O591,'Движения'!$A$6:$A$5005,"&lt;"&amp;(Q591+1))))</f>
        <v/>
      </c>
      <c r="Q591" s="18" t="str">
        <f>IF(ISNUMBER(A591),INT(A591),0)</f>
        <v/>
      </c>
    </row>
    <row r="592" spans="1:17" x14ac:dyDescent="0.25">
      <c r="A592" s="16"/>
      <c r="B592" s="13"/>
      <c r="C592" s="14"/>
      <c r="D592" s="13"/>
      <c r="E592" s="15" t="str">
        <f>IF(COUNTA(A592:D592)=0,"",IF(NOT(ISNUMBER(A592)),"Укажите дату",IF(B592="","Укажите код",IF(NOT(AND(ISTEXT(B592),LEN(B592)&gt;0,LEN(B592)&lt;=30,ISNUMBER(FIND(LEFT(B592,1),"ABCDEFGHIJKLMNOPQRSTUVWXYZ")),SUMPRODUCT((MID(B592,{1,2,3,4,5,6,7,8,9,10,11,12,13,14,15,16,17,18,19,20,21,22,23,24,25,26,27,28,29,30},1)&lt;&gt;"")*ISERROR(FIND(MID(B592,{1,2,3,4,5,6,7,8,9,10,11,12,13,14,15,16,17,18,19,20,21,22,23,24,25,26,27,28,29,30},1),"ABCDEFGHIJKLMNOPQRSTUVWXYZ0123456789-_")))=0,ISERROR(VALUE(B592)))),"Недопустимый код: только латинские буквы A-Z в верхнем регистре, цифры, - и _; начало с буквы, до 30 символов (например MILK-001)",IF(SUMPRODUCT(--EXACT('Номенклатура'!$A$6:$A$205,B592))=0,"Код не найден",IF(SUMPRODUCT(--EXACT('Номенклатура'!$A$6:$A$205,B592))&gt;1,"Код повторяется в номенклатуре",IF(NOT(ISNUMBER(C592)),"Укажите фактическое количество",IF(C592&lt;0,"Факт не может быть меньше нуля",IF(NOT(ISNUMBER('Номенклатура'!$C$2)),"Укажите дату начала учёта",IF(Q592&lt;INT('Номенклатура'!$C$2),"Дата раньше начала учёта","ОК"))))))))))</f>
        <v/>
      </c>
      <c r="F592" s="15" t="str">
        <f>IF(E592&lt;&gt;"ОК","",INDEX('Номенклатура'!$B$6:$B$205,SUMPRODUCT(EXACT('Номенклатура'!$A$6:$A$205,B592)*(ROW('Номенклатура'!$A$6:$A$205)-5)))&amp;"")</f>
        <v/>
      </c>
      <c r="G592" s="17" t="str">
        <f>IF(E592&lt;&gt;"ОК","",INDEX('Номенклатура'!$D$6:$D$205,SUMPRODUCT(EXACT('Номенклатура'!$A$6:$A$205,B592)*(ROW('Номенклатура'!$A$6:$A$205)-5)))&amp;"")</f>
        <v/>
      </c>
      <c r="H592" s="18" t="str">
        <f>IF(E592&lt;&gt;"ОК","",ROUND(N(INDEX('Номенклатура'!$F$6:$F$205,SUMPRODUCT(EXACT('Номенклатура'!$A$6:$A$205,B592)*(ROW('Номенклатура'!$A$6:$A$205)-5))))+SUMIFS('Движения'!$F$6:$F$5005,'Движения'!$B$6:$B$5005,B592,'Движения'!$A$6:$A$5005,"&lt;"&amp;(Q592+1))-SUMIFS('Движения'!$F$6:$F$5005,'Движения'!$B$6:$B$5005,B592,'Движения'!$C$6:$C$5005,"Корректировка остатка",'Движения'!$A$6:$A$5005,"&gt;="&amp;Q592,'Движения'!$A$6:$A$5005,"&lt;"&amp;(Q592+1)),6))</f>
        <v/>
      </c>
      <c r="I592" s="18" t="str">
        <f>IF(E592&lt;&gt;"ОК","",ROUND(C592-H592,6))</f>
        <v/>
      </c>
      <c r="J592" s="21" t="str">
        <f>IF(E592&lt;&gt;"ОК","",IF(P592&gt;0,ABS(I592)/P592,"нет базы"))</f>
        <v/>
      </c>
      <c r="K592" s="17" t="str">
        <f>IF(E592&lt;&gt;"ОК","",IF(I592&lt;0,"Недостача",IF(I592&gt;0,"Излишек","Совпадает")))</f>
        <v/>
      </c>
      <c r="L592" s="18" t="str">
        <f>IF(E592&lt;&gt;"ОК","",ROUND(SUMIFS('Движения'!$F$6:$F$5005,'Движения'!$B$6:$B$5005,B592,'Движения'!$C$6:$C$5005,"Корректировка остатка",'Движения'!$A$6:$A$5005,"&gt;="&amp;Q592,'Движения'!$A$6:$A$5005,"&lt;"&amp;(Q592+1)),6))</f>
        <v/>
      </c>
      <c r="M592" s="18" t="str">
        <f>IF(E592&lt;&gt;"ОК","",ROUND(I592-L592,6))</f>
        <v/>
      </c>
      <c r="N592" s="15" t="str">
        <f>IF(E592&lt;&gt;"ОК","",IF(AND(I592=0,L592=0),"Корректировка не нужна",IF(M592=0,"Корректировка внесена",IF(L592=0,"Внесите корректировку на "&amp;DAY(Q592)&amp;"."&amp;MONTH(Q592)&amp;"."&amp;YEAR(Q592)&amp;": "&amp;IF(M592&gt;0,"+","")&amp;M592&amp;" "&amp;G592,"Проверьте корректировки: внесено "&amp;L592&amp;", нужно "&amp;I592&amp;" "&amp;G592))))</f>
        <v/>
      </c>
      <c r="O592" s="22" t="str">
        <f>IF(E592&lt;&gt;"ОК","",IF(SUMPRODUCT(MAX(($B$6:$B$1005=B592)*($Q$6:$Q$1005&lt;Q592)*($E$6:$E$1005="ОК")*$Q$6:$Q$1005))&gt;0,SUMPRODUCT(MAX(($B$6:$B$1005=B592)*($Q$6:$Q$1005&lt;Q592)*($E$6:$E$1005="ОК")*$Q$6:$Q$1005))+1,INT('Номенклатура'!$C$2)))</f>
        <v/>
      </c>
      <c r="P592" s="18" t="str">
        <f>IF(E592&lt;&gt;"ОК","",-(SUMIFS('Движения'!$F$6:$F$5005,'Движения'!$B$6:$B$5005,B592,'Движения'!$C$6:$C$5005,"Расход",'Движения'!$A$6:$A$5005,"&gt;="&amp;O592,'Движения'!$A$6:$A$5005,"&lt;"&amp;(Q592+1))+SUMIFS('Движения'!$F$6:$F$5005,'Движения'!$B$6:$B$5005,B592,'Движения'!$C$6:$C$5005,"Списание",'Движения'!$A$6:$A$5005,"&gt;="&amp;O592,'Движения'!$A$6:$A$5005,"&lt;"&amp;(Q592+1))))</f>
        <v/>
      </c>
      <c r="Q592" s="18" t="str">
        <f>IF(ISNUMBER(A592),INT(A592),0)</f>
        <v/>
      </c>
    </row>
    <row r="593" spans="1:17" x14ac:dyDescent="0.25">
      <c r="A593" s="16"/>
      <c r="B593" s="13"/>
      <c r="C593" s="14"/>
      <c r="D593" s="13"/>
      <c r="E593" s="15" t="str">
        <f>IF(COUNTA(A593:D593)=0,"",IF(NOT(ISNUMBER(A593)),"Укажите дату",IF(B593="","Укажите код",IF(NOT(AND(ISTEXT(B593),LEN(B593)&gt;0,LEN(B593)&lt;=30,ISNUMBER(FIND(LEFT(B593,1),"ABCDEFGHIJKLMNOPQRSTUVWXYZ")),SUMPRODUCT((MID(B593,{1,2,3,4,5,6,7,8,9,10,11,12,13,14,15,16,17,18,19,20,21,22,23,24,25,26,27,28,29,30},1)&lt;&gt;"")*ISERROR(FIND(MID(B593,{1,2,3,4,5,6,7,8,9,10,11,12,13,14,15,16,17,18,19,20,21,22,23,24,25,26,27,28,29,30},1),"ABCDEFGHIJKLMNOPQRSTUVWXYZ0123456789-_")))=0,ISERROR(VALUE(B593)))),"Недопустимый код: только латинские буквы A-Z в верхнем регистре, цифры, - и _; начало с буквы, до 30 символов (например MILK-001)",IF(SUMPRODUCT(--EXACT('Номенклатура'!$A$6:$A$205,B593))=0,"Код не найден",IF(SUMPRODUCT(--EXACT('Номенклатура'!$A$6:$A$205,B593))&gt;1,"Код повторяется в номенклатуре",IF(NOT(ISNUMBER(C593)),"Укажите фактическое количество",IF(C593&lt;0,"Факт не может быть меньше нуля",IF(NOT(ISNUMBER('Номенклатура'!$C$2)),"Укажите дату начала учёта",IF(Q593&lt;INT('Номенклатура'!$C$2),"Дата раньше начала учёта","ОК"))))))))))</f>
        <v/>
      </c>
      <c r="F593" s="15" t="str">
        <f>IF(E593&lt;&gt;"ОК","",INDEX('Номенклатура'!$B$6:$B$205,SUMPRODUCT(EXACT('Номенклатура'!$A$6:$A$205,B593)*(ROW('Номенклатура'!$A$6:$A$205)-5)))&amp;"")</f>
        <v/>
      </c>
      <c r="G593" s="17" t="str">
        <f>IF(E593&lt;&gt;"ОК","",INDEX('Номенклатура'!$D$6:$D$205,SUMPRODUCT(EXACT('Номенклатура'!$A$6:$A$205,B593)*(ROW('Номенклатура'!$A$6:$A$205)-5)))&amp;"")</f>
        <v/>
      </c>
      <c r="H593" s="18" t="str">
        <f>IF(E593&lt;&gt;"ОК","",ROUND(N(INDEX('Номенклатура'!$F$6:$F$205,SUMPRODUCT(EXACT('Номенклатура'!$A$6:$A$205,B593)*(ROW('Номенклатура'!$A$6:$A$205)-5))))+SUMIFS('Движения'!$F$6:$F$5005,'Движения'!$B$6:$B$5005,B593,'Движения'!$A$6:$A$5005,"&lt;"&amp;(Q593+1))-SUMIFS('Движения'!$F$6:$F$5005,'Движения'!$B$6:$B$5005,B593,'Движения'!$C$6:$C$5005,"Корректировка остатка",'Движения'!$A$6:$A$5005,"&gt;="&amp;Q593,'Движения'!$A$6:$A$5005,"&lt;"&amp;(Q593+1)),6))</f>
        <v/>
      </c>
      <c r="I593" s="18" t="str">
        <f>IF(E593&lt;&gt;"ОК","",ROUND(C593-H593,6))</f>
        <v/>
      </c>
      <c r="J593" s="21" t="str">
        <f>IF(E593&lt;&gt;"ОК","",IF(P593&gt;0,ABS(I593)/P593,"нет базы"))</f>
        <v/>
      </c>
      <c r="K593" s="17" t="str">
        <f>IF(E593&lt;&gt;"ОК","",IF(I593&lt;0,"Недостача",IF(I593&gt;0,"Излишек","Совпадает")))</f>
        <v/>
      </c>
      <c r="L593" s="18" t="str">
        <f>IF(E593&lt;&gt;"ОК","",ROUND(SUMIFS('Движения'!$F$6:$F$5005,'Движения'!$B$6:$B$5005,B593,'Движения'!$C$6:$C$5005,"Корректировка остатка",'Движения'!$A$6:$A$5005,"&gt;="&amp;Q593,'Движения'!$A$6:$A$5005,"&lt;"&amp;(Q593+1)),6))</f>
        <v/>
      </c>
      <c r="M593" s="18" t="str">
        <f>IF(E593&lt;&gt;"ОК","",ROUND(I593-L593,6))</f>
        <v/>
      </c>
      <c r="N593" s="15" t="str">
        <f>IF(E593&lt;&gt;"ОК","",IF(AND(I593=0,L593=0),"Корректировка не нужна",IF(M593=0,"Корректировка внесена",IF(L593=0,"Внесите корректировку на "&amp;DAY(Q593)&amp;"."&amp;MONTH(Q593)&amp;"."&amp;YEAR(Q593)&amp;": "&amp;IF(M593&gt;0,"+","")&amp;M593&amp;" "&amp;G593,"Проверьте корректировки: внесено "&amp;L593&amp;", нужно "&amp;I593&amp;" "&amp;G593))))</f>
        <v/>
      </c>
      <c r="O593" s="22" t="str">
        <f>IF(E593&lt;&gt;"ОК","",IF(SUMPRODUCT(MAX(($B$6:$B$1005=B593)*($Q$6:$Q$1005&lt;Q593)*($E$6:$E$1005="ОК")*$Q$6:$Q$1005))&gt;0,SUMPRODUCT(MAX(($B$6:$B$1005=B593)*($Q$6:$Q$1005&lt;Q593)*($E$6:$E$1005="ОК")*$Q$6:$Q$1005))+1,INT('Номенклатура'!$C$2)))</f>
        <v/>
      </c>
      <c r="P593" s="18" t="str">
        <f>IF(E593&lt;&gt;"ОК","",-(SUMIFS('Движения'!$F$6:$F$5005,'Движения'!$B$6:$B$5005,B593,'Движения'!$C$6:$C$5005,"Расход",'Движения'!$A$6:$A$5005,"&gt;="&amp;O593,'Движения'!$A$6:$A$5005,"&lt;"&amp;(Q593+1))+SUMIFS('Движения'!$F$6:$F$5005,'Движения'!$B$6:$B$5005,B593,'Движения'!$C$6:$C$5005,"Списание",'Движения'!$A$6:$A$5005,"&gt;="&amp;O593,'Движения'!$A$6:$A$5005,"&lt;"&amp;(Q593+1))))</f>
        <v/>
      </c>
      <c r="Q593" s="18" t="str">
        <f>IF(ISNUMBER(A593),INT(A593),0)</f>
        <v/>
      </c>
    </row>
    <row r="594" spans="1:17" x14ac:dyDescent="0.25">
      <c r="A594" s="16"/>
      <c r="B594" s="13"/>
      <c r="C594" s="14"/>
      <c r="D594" s="13"/>
      <c r="E594" s="15" t="str">
        <f>IF(COUNTA(A594:D594)=0,"",IF(NOT(ISNUMBER(A594)),"Укажите дату",IF(B594="","Укажите код",IF(NOT(AND(ISTEXT(B594),LEN(B594)&gt;0,LEN(B594)&lt;=30,ISNUMBER(FIND(LEFT(B594,1),"ABCDEFGHIJKLMNOPQRSTUVWXYZ")),SUMPRODUCT((MID(B594,{1,2,3,4,5,6,7,8,9,10,11,12,13,14,15,16,17,18,19,20,21,22,23,24,25,26,27,28,29,30},1)&lt;&gt;"")*ISERROR(FIND(MID(B594,{1,2,3,4,5,6,7,8,9,10,11,12,13,14,15,16,17,18,19,20,21,22,23,24,25,26,27,28,29,30},1),"ABCDEFGHIJKLMNOPQRSTUVWXYZ0123456789-_")))=0,ISERROR(VALUE(B594)))),"Недопустимый код: только латинские буквы A-Z в верхнем регистре, цифры, - и _; начало с буквы, до 30 символов (например MILK-001)",IF(SUMPRODUCT(--EXACT('Номенклатура'!$A$6:$A$205,B594))=0,"Код не найден",IF(SUMPRODUCT(--EXACT('Номенклатура'!$A$6:$A$205,B594))&gt;1,"Код повторяется в номенклатуре",IF(NOT(ISNUMBER(C594)),"Укажите фактическое количество",IF(C594&lt;0,"Факт не может быть меньше нуля",IF(NOT(ISNUMBER('Номенклатура'!$C$2)),"Укажите дату начала учёта",IF(Q594&lt;INT('Номенклатура'!$C$2),"Дата раньше начала учёта","ОК"))))))))))</f>
        <v/>
      </c>
      <c r="F594" s="15" t="str">
        <f>IF(E594&lt;&gt;"ОК","",INDEX('Номенклатура'!$B$6:$B$205,SUMPRODUCT(EXACT('Номенклатура'!$A$6:$A$205,B594)*(ROW('Номенклатура'!$A$6:$A$205)-5)))&amp;"")</f>
        <v/>
      </c>
      <c r="G594" s="17" t="str">
        <f>IF(E594&lt;&gt;"ОК","",INDEX('Номенклатура'!$D$6:$D$205,SUMPRODUCT(EXACT('Номенклатура'!$A$6:$A$205,B594)*(ROW('Номенклатура'!$A$6:$A$205)-5)))&amp;"")</f>
        <v/>
      </c>
      <c r="H594" s="18" t="str">
        <f>IF(E594&lt;&gt;"ОК","",ROUND(N(INDEX('Номенклатура'!$F$6:$F$205,SUMPRODUCT(EXACT('Номенклатура'!$A$6:$A$205,B594)*(ROW('Номенклатура'!$A$6:$A$205)-5))))+SUMIFS('Движения'!$F$6:$F$5005,'Движения'!$B$6:$B$5005,B594,'Движения'!$A$6:$A$5005,"&lt;"&amp;(Q594+1))-SUMIFS('Движения'!$F$6:$F$5005,'Движения'!$B$6:$B$5005,B594,'Движения'!$C$6:$C$5005,"Корректировка остатка",'Движения'!$A$6:$A$5005,"&gt;="&amp;Q594,'Движения'!$A$6:$A$5005,"&lt;"&amp;(Q594+1)),6))</f>
        <v/>
      </c>
      <c r="I594" s="18" t="str">
        <f>IF(E594&lt;&gt;"ОК","",ROUND(C594-H594,6))</f>
        <v/>
      </c>
      <c r="J594" s="21" t="str">
        <f>IF(E594&lt;&gt;"ОК","",IF(P594&gt;0,ABS(I594)/P594,"нет базы"))</f>
        <v/>
      </c>
      <c r="K594" s="17" t="str">
        <f>IF(E594&lt;&gt;"ОК","",IF(I594&lt;0,"Недостача",IF(I594&gt;0,"Излишек","Совпадает")))</f>
        <v/>
      </c>
      <c r="L594" s="18" t="str">
        <f>IF(E594&lt;&gt;"ОК","",ROUND(SUMIFS('Движения'!$F$6:$F$5005,'Движения'!$B$6:$B$5005,B594,'Движения'!$C$6:$C$5005,"Корректировка остатка",'Движения'!$A$6:$A$5005,"&gt;="&amp;Q594,'Движения'!$A$6:$A$5005,"&lt;"&amp;(Q594+1)),6))</f>
        <v/>
      </c>
      <c r="M594" s="18" t="str">
        <f>IF(E594&lt;&gt;"ОК","",ROUND(I594-L594,6))</f>
        <v/>
      </c>
      <c r="N594" s="15" t="str">
        <f>IF(E594&lt;&gt;"ОК","",IF(AND(I594=0,L594=0),"Корректировка не нужна",IF(M594=0,"Корректировка внесена",IF(L594=0,"Внесите корректировку на "&amp;DAY(Q594)&amp;"."&amp;MONTH(Q594)&amp;"."&amp;YEAR(Q594)&amp;": "&amp;IF(M594&gt;0,"+","")&amp;M594&amp;" "&amp;G594,"Проверьте корректировки: внесено "&amp;L594&amp;", нужно "&amp;I594&amp;" "&amp;G594))))</f>
        <v/>
      </c>
      <c r="O594" s="22" t="str">
        <f>IF(E594&lt;&gt;"ОК","",IF(SUMPRODUCT(MAX(($B$6:$B$1005=B594)*($Q$6:$Q$1005&lt;Q594)*($E$6:$E$1005="ОК")*$Q$6:$Q$1005))&gt;0,SUMPRODUCT(MAX(($B$6:$B$1005=B594)*($Q$6:$Q$1005&lt;Q594)*($E$6:$E$1005="ОК")*$Q$6:$Q$1005))+1,INT('Номенклатура'!$C$2)))</f>
        <v/>
      </c>
      <c r="P594" s="18" t="str">
        <f>IF(E594&lt;&gt;"ОК","",-(SUMIFS('Движения'!$F$6:$F$5005,'Движения'!$B$6:$B$5005,B594,'Движения'!$C$6:$C$5005,"Расход",'Движения'!$A$6:$A$5005,"&gt;="&amp;O594,'Движения'!$A$6:$A$5005,"&lt;"&amp;(Q594+1))+SUMIFS('Движения'!$F$6:$F$5005,'Движения'!$B$6:$B$5005,B594,'Движения'!$C$6:$C$5005,"Списание",'Движения'!$A$6:$A$5005,"&gt;="&amp;O594,'Движения'!$A$6:$A$5005,"&lt;"&amp;(Q594+1))))</f>
        <v/>
      </c>
      <c r="Q594" s="18" t="str">
        <f>IF(ISNUMBER(A594),INT(A594),0)</f>
        <v/>
      </c>
    </row>
    <row r="595" spans="1:17" x14ac:dyDescent="0.25">
      <c r="A595" s="16"/>
      <c r="B595" s="13"/>
      <c r="C595" s="14"/>
      <c r="D595" s="13"/>
      <c r="E595" s="15" t="str">
        <f>IF(COUNTA(A595:D595)=0,"",IF(NOT(ISNUMBER(A595)),"Укажите дату",IF(B595="","Укажите код",IF(NOT(AND(ISTEXT(B595),LEN(B595)&gt;0,LEN(B595)&lt;=30,ISNUMBER(FIND(LEFT(B595,1),"ABCDEFGHIJKLMNOPQRSTUVWXYZ")),SUMPRODUCT((MID(B595,{1,2,3,4,5,6,7,8,9,10,11,12,13,14,15,16,17,18,19,20,21,22,23,24,25,26,27,28,29,30},1)&lt;&gt;"")*ISERROR(FIND(MID(B595,{1,2,3,4,5,6,7,8,9,10,11,12,13,14,15,16,17,18,19,20,21,22,23,24,25,26,27,28,29,30},1),"ABCDEFGHIJKLMNOPQRSTUVWXYZ0123456789-_")))=0,ISERROR(VALUE(B595)))),"Недопустимый код: только латинские буквы A-Z в верхнем регистре, цифры, - и _; начало с буквы, до 30 символов (например MILK-001)",IF(SUMPRODUCT(--EXACT('Номенклатура'!$A$6:$A$205,B595))=0,"Код не найден",IF(SUMPRODUCT(--EXACT('Номенклатура'!$A$6:$A$205,B595))&gt;1,"Код повторяется в номенклатуре",IF(NOT(ISNUMBER(C595)),"Укажите фактическое количество",IF(C595&lt;0,"Факт не может быть меньше нуля",IF(NOT(ISNUMBER('Номенклатура'!$C$2)),"Укажите дату начала учёта",IF(Q595&lt;INT('Номенклатура'!$C$2),"Дата раньше начала учёта","ОК"))))))))))</f>
        <v/>
      </c>
      <c r="F595" s="15" t="str">
        <f>IF(E595&lt;&gt;"ОК","",INDEX('Номенклатура'!$B$6:$B$205,SUMPRODUCT(EXACT('Номенклатура'!$A$6:$A$205,B595)*(ROW('Номенклатура'!$A$6:$A$205)-5)))&amp;"")</f>
        <v/>
      </c>
      <c r="G595" s="17" t="str">
        <f>IF(E595&lt;&gt;"ОК","",INDEX('Номенклатура'!$D$6:$D$205,SUMPRODUCT(EXACT('Номенклатура'!$A$6:$A$205,B595)*(ROW('Номенклатура'!$A$6:$A$205)-5)))&amp;"")</f>
        <v/>
      </c>
      <c r="H595" s="18" t="str">
        <f>IF(E595&lt;&gt;"ОК","",ROUND(N(INDEX('Номенклатура'!$F$6:$F$205,SUMPRODUCT(EXACT('Номенклатура'!$A$6:$A$205,B595)*(ROW('Номенклатура'!$A$6:$A$205)-5))))+SUMIFS('Движения'!$F$6:$F$5005,'Движения'!$B$6:$B$5005,B595,'Движения'!$A$6:$A$5005,"&lt;"&amp;(Q595+1))-SUMIFS('Движения'!$F$6:$F$5005,'Движения'!$B$6:$B$5005,B595,'Движения'!$C$6:$C$5005,"Корректировка остатка",'Движения'!$A$6:$A$5005,"&gt;="&amp;Q595,'Движения'!$A$6:$A$5005,"&lt;"&amp;(Q595+1)),6))</f>
        <v/>
      </c>
      <c r="I595" s="18" t="str">
        <f>IF(E595&lt;&gt;"ОК","",ROUND(C595-H595,6))</f>
        <v/>
      </c>
      <c r="J595" s="21" t="str">
        <f>IF(E595&lt;&gt;"ОК","",IF(P595&gt;0,ABS(I595)/P595,"нет базы"))</f>
        <v/>
      </c>
      <c r="K595" s="17" t="str">
        <f>IF(E595&lt;&gt;"ОК","",IF(I595&lt;0,"Недостача",IF(I595&gt;0,"Излишек","Совпадает")))</f>
        <v/>
      </c>
      <c r="L595" s="18" t="str">
        <f>IF(E595&lt;&gt;"ОК","",ROUND(SUMIFS('Движения'!$F$6:$F$5005,'Движения'!$B$6:$B$5005,B595,'Движения'!$C$6:$C$5005,"Корректировка остатка",'Движения'!$A$6:$A$5005,"&gt;="&amp;Q595,'Движения'!$A$6:$A$5005,"&lt;"&amp;(Q595+1)),6))</f>
        <v/>
      </c>
      <c r="M595" s="18" t="str">
        <f>IF(E595&lt;&gt;"ОК","",ROUND(I595-L595,6))</f>
        <v/>
      </c>
      <c r="N595" s="15" t="str">
        <f>IF(E595&lt;&gt;"ОК","",IF(AND(I595=0,L595=0),"Корректировка не нужна",IF(M595=0,"Корректировка внесена",IF(L595=0,"Внесите корректировку на "&amp;DAY(Q595)&amp;"."&amp;MONTH(Q595)&amp;"."&amp;YEAR(Q595)&amp;": "&amp;IF(M595&gt;0,"+","")&amp;M595&amp;" "&amp;G595,"Проверьте корректировки: внесено "&amp;L595&amp;", нужно "&amp;I595&amp;" "&amp;G595))))</f>
        <v/>
      </c>
      <c r="O595" s="22" t="str">
        <f>IF(E595&lt;&gt;"ОК","",IF(SUMPRODUCT(MAX(($B$6:$B$1005=B595)*($Q$6:$Q$1005&lt;Q595)*($E$6:$E$1005="ОК")*$Q$6:$Q$1005))&gt;0,SUMPRODUCT(MAX(($B$6:$B$1005=B595)*($Q$6:$Q$1005&lt;Q595)*($E$6:$E$1005="ОК")*$Q$6:$Q$1005))+1,INT('Номенклатура'!$C$2)))</f>
        <v/>
      </c>
      <c r="P595" s="18" t="str">
        <f>IF(E595&lt;&gt;"ОК","",-(SUMIFS('Движения'!$F$6:$F$5005,'Движения'!$B$6:$B$5005,B595,'Движения'!$C$6:$C$5005,"Расход",'Движения'!$A$6:$A$5005,"&gt;="&amp;O595,'Движения'!$A$6:$A$5005,"&lt;"&amp;(Q595+1))+SUMIFS('Движения'!$F$6:$F$5005,'Движения'!$B$6:$B$5005,B595,'Движения'!$C$6:$C$5005,"Списание",'Движения'!$A$6:$A$5005,"&gt;="&amp;O595,'Движения'!$A$6:$A$5005,"&lt;"&amp;(Q595+1))))</f>
        <v/>
      </c>
      <c r="Q595" s="18" t="str">
        <f>IF(ISNUMBER(A595),INT(A595),0)</f>
        <v/>
      </c>
    </row>
    <row r="596" spans="1:17" x14ac:dyDescent="0.25">
      <c r="A596" s="16"/>
      <c r="B596" s="13"/>
      <c r="C596" s="14"/>
      <c r="D596" s="13"/>
      <c r="E596" s="15" t="str">
        <f>IF(COUNTA(A596:D596)=0,"",IF(NOT(ISNUMBER(A596)),"Укажите дату",IF(B596="","Укажите код",IF(NOT(AND(ISTEXT(B596),LEN(B596)&gt;0,LEN(B596)&lt;=30,ISNUMBER(FIND(LEFT(B596,1),"ABCDEFGHIJKLMNOPQRSTUVWXYZ")),SUMPRODUCT((MID(B596,{1,2,3,4,5,6,7,8,9,10,11,12,13,14,15,16,17,18,19,20,21,22,23,24,25,26,27,28,29,30},1)&lt;&gt;"")*ISERROR(FIND(MID(B596,{1,2,3,4,5,6,7,8,9,10,11,12,13,14,15,16,17,18,19,20,21,22,23,24,25,26,27,28,29,30},1),"ABCDEFGHIJKLMNOPQRSTUVWXYZ0123456789-_")))=0,ISERROR(VALUE(B596)))),"Недопустимый код: только латинские буквы A-Z в верхнем регистре, цифры, - и _; начало с буквы, до 30 символов (например MILK-001)",IF(SUMPRODUCT(--EXACT('Номенклатура'!$A$6:$A$205,B596))=0,"Код не найден",IF(SUMPRODUCT(--EXACT('Номенклатура'!$A$6:$A$205,B596))&gt;1,"Код повторяется в номенклатуре",IF(NOT(ISNUMBER(C596)),"Укажите фактическое количество",IF(C596&lt;0,"Факт не может быть меньше нуля",IF(NOT(ISNUMBER('Номенклатура'!$C$2)),"Укажите дату начала учёта",IF(Q596&lt;INT('Номенклатура'!$C$2),"Дата раньше начала учёта","ОК"))))))))))</f>
        <v/>
      </c>
      <c r="F596" s="15" t="str">
        <f>IF(E596&lt;&gt;"ОК","",INDEX('Номенклатура'!$B$6:$B$205,SUMPRODUCT(EXACT('Номенклатура'!$A$6:$A$205,B596)*(ROW('Номенклатура'!$A$6:$A$205)-5)))&amp;"")</f>
        <v/>
      </c>
      <c r="G596" s="17" t="str">
        <f>IF(E596&lt;&gt;"ОК","",INDEX('Номенклатура'!$D$6:$D$205,SUMPRODUCT(EXACT('Номенклатура'!$A$6:$A$205,B596)*(ROW('Номенклатура'!$A$6:$A$205)-5)))&amp;"")</f>
        <v/>
      </c>
      <c r="H596" s="18" t="str">
        <f>IF(E596&lt;&gt;"ОК","",ROUND(N(INDEX('Номенклатура'!$F$6:$F$205,SUMPRODUCT(EXACT('Номенклатура'!$A$6:$A$205,B596)*(ROW('Номенклатура'!$A$6:$A$205)-5))))+SUMIFS('Движения'!$F$6:$F$5005,'Движения'!$B$6:$B$5005,B596,'Движения'!$A$6:$A$5005,"&lt;"&amp;(Q596+1))-SUMIFS('Движения'!$F$6:$F$5005,'Движения'!$B$6:$B$5005,B596,'Движения'!$C$6:$C$5005,"Корректировка остатка",'Движения'!$A$6:$A$5005,"&gt;="&amp;Q596,'Движения'!$A$6:$A$5005,"&lt;"&amp;(Q596+1)),6))</f>
        <v/>
      </c>
      <c r="I596" s="18" t="str">
        <f>IF(E596&lt;&gt;"ОК","",ROUND(C596-H596,6))</f>
        <v/>
      </c>
      <c r="J596" s="21" t="str">
        <f>IF(E596&lt;&gt;"ОК","",IF(P596&gt;0,ABS(I596)/P596,"нет базы"))</f>
        <v/>
      </c>
      <c r="K596" s="17" t="str">
        <f>IF(E596&lt;&gt;"ОК","",IF(I596&lt;0,"Недостача",IF(I596&gt;0,"Излишек","Совпадает")))</f>
        <v/>
      </c>
      <c r="L596" s="18" t="str">
        <f>IF(E596&lt;&gt;"ОК","",ROUND(SUMIFS('Движения'!$F$6:$F$5005,'Движения'!$B$6:$B$5005,B596,'Движения'!$C$6:$C$5005,"Корректировка остатка",'Движения'!$A$6:$A$5005,"&gt;="&amp;Q596,'Движения'!$A$6:$A$5005,"&lt;"&amp;(Q596+1)),6))</f>
        <v/>
      </c>
      <c r="M596" s="18" t="str">
        <f>IF(E596&lt;&gt;"ОК","",ROUND(I596-L596,6))</f>
        <v/>
      </c>
      <c r="N596" s="15" t="str">
        <f>IF(E596&lt;&gt;"ОК","",IF(AND(I596=0,L596=0),"Корректировка не нужна",IF(M596=0,"Корректировка внесена",IF(L596=0,"Внесите корректировку на "&amp;DAY(Q596)&amp;"."&amp;MONTH(Q596)&amp;"."&amp;YEAR(Q596)&amp;": "&amp;IF(M596&gt;0,"+","")&amp;M596&amp;" "&amp;G596,"Проверьте корректировки: внесено "&amp;L596&amp;", нужно "&amp;I596&amp;" "&amp;G596))))</f>
        <v/>
      </c>
      <c r="O596" s="22" t="str">
        <f>IF(E596&lt;&gt;"ОК","",IF(SUMPRODUCT(MAX(($B$6:$B$1005=B596)*($Q$6:$Q$1005&lt;Q596)*($E$6:$E$1005="ОК")*$Q$6:$Q$1005))&gt;0,SUMPRODUCT(MAX(($B$6:$B$1005=B596)*($Q$6:$Q$1005&lt;Q596)*($E$6:$E$1005="ОК")*$Q$6:$Q$1005))+1,INT('Номенклатура'!$C$2)))</f>
        <v/>
      </c>
      <c r="P596" s="18" t="str">
        <f>IF(E596&lt;&gt;"ОК","",-(SUMIFS('Движения'!$F$6:$F$5005,'Движения'!$B$6:$B$5005,B596,'Движения'!$C$6:$C$5005,"Расход",'Движения'!$A$6:$A$5005,"&gt;="&amp;O596,'Движения'!$A$6:$A$5005,"&lt;"&amp;(Q596+1))+SUMIFS('Движения'!$F$6:$F$5005,'Движения'!$B$6:$B$5005,B596,'Движения'!$C$6:$C$5005,"Списание",'Движения'!$A$6:$A$5005,"&gt;="&amp;O596,'Движения'!$A$6:$A$5005,"&lt;"&amp;(Q596+1))))</f>
        <v/>
      </c>
      <c r="Q596" s="18" t="str">
        <f>IF(ISNUMBER(A596),INT(A596),0)</f>
        <v/>
      </c>
    </row>
    <row r="597" spans="1:17" x14ac:dyDescent="0.25">
      <c r="A597" s="16"/>
      <c r="B597" s="13"/>
      <c r="C597" s="14"/>
      <c r="D597" s="13"/>
      <c r="E597" s="15" t="str">
        <f>IF(COUNTA(A597:D597)=0,"",IF(NOT(ISNUMBER(A597)),"Укажите дату",IF(B597="","Укажите код",IF(NOT(AND(ISTEXT(B597),LEN(B597)&gt;0,LEN(B597)&lt;=30,ISNUMBER(FIND(LEFT(B597,1),"ABCDEFGHIJKLMNOPQRSTUVWXYZ")),SUMPRODUCT((MID(B597,{1,2,3,4,5,6,7,8,9,10,11,12,13,14,15,16,17,18,19,20,21,22,23,24,25,26,27,28,29,30},1)&lt;&gt;"")*ISERROR(FIND(MID(B597,{1,2,3,4,5,6,7,8,9,10,11,12,13,14,15,16,17,18,19,20,21,22,23,24,25,26,27,28,29,30},1),"ABCDEFGHIJKLMNOPQRSTUVWXYZ0123456789-_")))=0,ISERROR(VALUE(B597)))),"Недопустимый код: только латинские буквы A-Z в верхнем регистре, цифры, - и _; начало с буквы, до 30 символов (например MILK-001)",IF(SUMPRODUCT(--EXACT('Номенклатура'!$A$6:$A$205,B597))=0,"Код не найден",IF(SUMPRODUCT(--EXACT('Номенклатура'!$A$6:$A$205,B597))&gt;1,"Код повторяется в номенклатуре",IF(NOT(ISNUMBER(C597)),"Укажите фактическое количество",IF(C597&lt;0,"Факт не может быть меньше нуля",IF(NOT(ISNUMBER('Номенклатура'!$C$2)),"Укажите дату начала учёта",IF(Q597&lt;INT('Номенклатура'!$C$2),"Дата раньше начала учёта","ОК"))))))))))</f>
        <v/>
      </c>
      <c r="F597" s="15" t="str">
        <f>IF(E597&lt;&gt;"ОК","",INDEX('Номенклатура'!$B$6:$B$205,SUMPRODUCT(EXACT('Номенклатура'!$A$6:$A$205,B597)*(ROW('Номенклатура'!$A$6:$A$205)-5)))&amp;"")</f>
        <v/>
      </c>
      <c r="G597" s="17" t="str">
        <f>IF(E597&lt;&gt;"ОК","",INDEX('Номенклатура'!$D$6:$D$205,SUMPRODUCT(EXACT('Номенклатура'!$A$6:$A$205,B597)*(ROW('Номенклатура'!$A$6:$A$205)-5)))&amp;"")</f>
        <v/>
      </c>
      <c r="H597" s="18" t="str">
        <f>IF(E597&lt;&gt;"ОК","",ROUND(N(INDEX('Номенклатура'!$F$6:$F$205,SUMPRODUCT(EXACT('Номенклатура'!$A$6:$A$205,B597)*(ROW('Номенклатура'!$A$6:$A$205)-5))))+SUMIFS('Движения'!$F$6:$F$5005,'Движения'!$B$6:$B$5005,B597,'Движения'!$A$6:$A$5005,"&lt;"&amp;(Q597+1))-SUMIFS('Движения'!$F$6:$F$5005,'Движения'!$B$6:$B$5005,B597,'Движения'!$C$6:$C$5005,"Корректировка остатка",'Движения'!$A$6:$A$5005,"&gt;="&amp;Q597,'Движения'!$A$6:$A$5005,"&lt;"&amp;(Q597+1)),6))</f>
        <v/>
      </c>
      <c r="I597" s="18" t="str">
        <f>IF(E597&lt;&gt;"ОК","",ROUND(C597-H597,6))</f>
        <v/>
      </c>
      <c r="J597" s="21" t="str">
        <f>IF(E597&lt;&gt;"ОК","",IF(P597&gt;0,ABS(I597)/P597,"нет базы"))</f>
        <v/>
      </c>
      <c r="K597" s="17" t="str">
        <f>IF(E597&lt;&gt;"ОК","",IF(I597&lt;0,"Недостача",IF(I597&gt;0,"Излишек","Совпадает")))</f>
        <v/>
      </c>
      <c r="L597" s="18" t="str">
        <f>IF(E597&lt;&gt;"ОК","",ROUND(SUMIFS('Движения'!$F$6:$F$5005,'Движения'!$B$6:$B$5005,B597,'Движения'!$C$6:$C$5005,"Корректировка остатка",'Движения'!$A$6:$A$5005,"&gt;="&amp;Q597,'Движения'!$A$6:$A$5005,"&lt;"&amp;(Q597+1)),6))</f>
        <v/>
      </c>
      <c r="M597" s="18" t="str">
        <f>IF(E597&lt;&gt;"ОК","",ROUND(I597-L597,6))</f>
        <v/>
      </c>
      <c r="N597" s="15" t="str">
        <f>IF(E597&lt;&gt;"ОК","",IF(AND(I597=0,L597=0),"Корректировка не нужна",IF(M597=0,"Корректировка внесена",IF(L597=0,"Внесите корректировку на "&amp;DAY(Q597)&amp;"."&amp;MONTH(Q597)&amp;"."&amp;YEAR(Q597)&amp;": "&amp;IF(M597&gt;0,"+","")&amp;M597&amp;" "&amp;G597,"Проверьте корректировки: внесено "&amp;L597&amp;", нужно "&amp;I597&amp;" "&amp;G597))))</f>
        <v/>
      </c>
      <c r="O597" s="22" t="str">
        <f>IF(E597&lt;&gt;"ОК","",IF(SUMPRODUCT(MAX(($B$6:$B$1005=B597)*($Q$6:$Q$1005&lt;Q597)*($E$6:$E$1005="ОК")*$Q$6:$Q$1005))&gt;0,SUMPRODUCT(MAX(($B$6:$B$1005=B597)*($Q$6:$Q$1005&lt;Q597)*($E$6:$E$1005="ОК")*$Q$6:$Q$1005))+1,INT('Номенклатура'!$C$2)))</f>
        <v/>
      </c>
      <c r="P597" s="18" t="str">
        <f>IF(E597&lt;&gt;"ОК","",-(SUMIFS('Движения'!$F$6:$F$5005,'Движения'!$B$6:$B$5005,B597,'Движения'!$C$6:$C$5005,"Расход",'Движения'!$A$6:$A$5005,"&gt;="&amp;O597,'Движения'!$A$6:$A$5005,"&lt;"&amp;(Q597+1))+SUMIFS('Движения'!$F$6:$F$5005,'Движения'!$B$6:$B$5005,B597,'Движения'!$C$6:$C$5005,"Списание",'Движения'!$A$6:$A$5005,"&gt;="&amp;O597,'Движения'!$A$6:$A$5005,"&lt;"&amp;(Q597+1))))</f>
        <v/>
      </c>
      <c r="Q597" s="18" t="str">
        <f>IF(ISNUMBER(A597),INT(A597),0)</f>
        <v/>
      </c>
    </row>
    <row r="598" spans="1:17" x14ac:dyDescent="0.25">
      <c r="A598" s="16"/>
      <c r="B598" s="13"/>
      <c r="C598" s="14"/>
      <c r="D598" s="13"/>
      <c r="E598" s="15" t="str">
        <f>IF(COUNTA(A598:D598)=0,"",IF(NOT(ISNUMBER(A598)),"Укажите дату",IF(B598="","Укажите код",IF(NOT(AND(ISTEXT(B598),LEN(B598)&gt;0,LEN(B598)&lt;=30,ISNUMBER(FIND(LEFT(B598,1),"ABCDEFGHIJKLMNOPQRSTUVWXYZ")),SUMPRODUCT((MID(B598,{1,2,3,4,5,6,7,8,9,10,11,12,13,14,15,16,17,18,19,20,21,22,23,24,25,26,27,28,29,30},1)&lt;&gt;"")*ISERROR(FIND(MID(B598,{1,2,3,4,5,6,7,8,9,10,11,12,13,14,15,16,17,18,19,20,21,22,23,24,25,26,27,28,29,30},1),"ABCDEFGHIJKLMNOPQRSTUVWXYZ0123456789-_")))=0,ISERROR(VALUE(B598)))),"Недопустимый код: только латинские буквы A-Z в верхнем регистре, цифры, - и _; начало с буквы, до 30 символов (например MILK-001)",IF(SUMPRODUCT(--EXACT('Номенклатура'!$A$6:$A$205,B598))=0,"Код не найден",IF(SUMPRODUCT(--EXACT('Номенклатура'!$A$6:$A$205,B598))&gt;1,"Код повторяется в номенклатуре",IF(NOT(ISNUMBER(C598)),"Укажите фактическое количество",IF(C598&lt;0,"Факт не может быть меньше нуля",IF(NOT(ISNUMBER('Номенклатура'!$C$2)),"Укажите дату начала учёта",IF(Q598&lt;INT('Номенклатура'!$C$2),"Дата раньше начала учёта","ОК"))))))))))</f>
        <v/>
      </c>
      <c r="F598" s="15" t="str">
        <f>IF(E598&lt;&gt;"ОК","",INDEX('Номенклатура'!$B$6:$B$205,SUMPRODUCT(EXACT('Номенклатура'!$A$6:$A$205,B598)*(ROW('Номенклатура'!$A$6:$A$205)-5)))&amp;"")</f>
        <v/>
      </c>
      <c r="G598" s="17" t="str">
        <f>IF(E598&lt;&gt;"ОК","",INDEX('Номенклатура'!$D$6:$D$205,SUMPRODUCT(EXACT('Номенклатура'!$A$6:$A$205,B598)*(ROW('Номенклатура'!$A$6:$A$205)-5)))&amp;"")</f>
        <v/>
      </c>
      <c r="H598" s="18" t="str">
        <f>IF(E598&lt;&gt;"ОК","",ROUND(N(INDEX('Номенклатура'!$F$6:$F$205,SUMPRODUCT(EXACT('Номенклатура'!$A$6:$A$205,B598)*(ROW('Номенклатура'!$A$6:$A$205)-5))))+SUMIFS('Движения'!$F$6:$F$5005,'Движения'!$B$6:$B$5005,B598,'Движения'!$A$6:$A$5005,"&lt;"&amp;(Q598+1))-SUMIFS('Движения'!$F$6:$F$5005,'Движения'!$B$6:$B$5005,B598,'Движения'!$C$6:$C$5005,"Корректировка остатка",'Движения'!$A$6:$A$5005,"&gt;="&amp;Q598,'Движения'!$A$6:$A$5005,"&lt;"&amp;(Q598+1)),6))</f>
        <v/>
      </c>
      <c r="I598" s="18" t="str">
        <f>IF(E598&lt;&gt;"ОК","",ROUND(C598-H598,6))</f>
        <v/>
      </c>
      <c r="J598" s="21" t="str">
        <f>IF(E598&lt;&gt;"ОК","",IF(P598&gt;0,ABS(I598)/P598,"нет базы"))</f>
        <v/>
      </c>
      <c r="K598" s="17" t="str">
        <f>IF(E598&lt;&gt;"ОК","",IF(I598&lt;0,"Недостача",IF(I598&gt;0,"Излишек","Совпадает")))</f>
        <v/>
      </c>
      <c r="L598" s="18" t="str">
        <f>IF(E598&lt;&gt;"ОК","",ROUND(SUMIFS('Движения'!$F$6:$F$5005,'Движения'!$B$6:$B$5005,B598,'Движения'!$C$6:$C$5005,"Корректировка остатка",'Движения'!$A$6:$A$5005,"&gt;="&amp;Q598,'Движения'!$A$6:$A$5005,"&lt;"&amp;(Q598+1)),6))</f>
        <v/>
      </c>
      <c r="M598" s="18" t="str">
        <f>IF(E598&lt;&gt;"ОК","",ROUND(I598-L598,6))</f>
        <v/>
      </c>
      <c r="N598" s="15" t="str">
        <f>IF(E598&lt;&gt;"ОК","",IF(AND(I598=0,L598=0),"Корректировка не нужна",IF(M598=0,"Корректировка внесена",IF(L598=0,"Внесите корректировку на "&amp;DAY(Q598)&amp;"."&amp;MONTH(Q598)&amp;"."&amp;YEAR(Q598)&amp;": "&amp;IF(M598&gt;0,"+","")&amp;M598&amp;" "&amp;G598,"Проверьте корректировки: внесено "&amp;L598&amp;", нужно "&amp;I598&amp;" "&amp;G598))))</f>
        <v/>
      </c>
      <c r="O598" s="22" t="str">
        <f>IF(E598&lt;&gt;"ОК","",IF(SUMPRODUCT(MAX(($B$6:$B$1005=B598)*($Q$6:$Q$1005&lt;Q598)*($E$6:$E$1005="ОК")*$Q$6:$Q$1005))&gt;0,SUMPRODUCT(MAX(($B$6:$B$1005=B598)*($Q$6:$Q$1005&lt;Q598)*($E$6:$E$1005="ОК")*$Q$6:$Q$1005))+1,INT('Номенклатура'!$C$2)))</f>
        <v/>
      </c>
      <c r="P598" s="18" t="str">
        <f>IF(E598&lt;&gt;"ОК","",-(SUMIFS('Движения'!$F$6:$F$5005,'Движения'!$B$6:$B$5005,B598,'Движения'!$C$6:$C$5005,"Расход",'Движения'!$A$6:$A$5005,"&gt;="&amp;O598,'Движения'!$A$6:$A$5005,"&lt;"&amp;(Q598+1))+SUMIFS('Движения'!$F$6:$F$5005,'Движения'!$B$6:$B$5005,B598,'Движения'!$C$6:$C$5005,"Списание",'Движения'!$A$6:$A$5005,"&gt;="&amp;O598,'Движения'!$A$6:$A$5005,"&lt;"&amp;(Q598+1))))</f>
        <v/>
      </c>
      <c r="Q598" s="18" t="str">
        <f>IF(ISNUMBER(A598),INT(A598),0)</f>
        <v/>
      </c>
    </row>
    <row r="599" spans="1:17" x14ac:dyDescent="0.25">
      <c r="A599" s="16"/>
      <c r="B599" s="13"/>
      <c r="C599" s="14"/>
      <c r="D599" s="13"/>
      <c r="E599" s="15" t="str">
        <f>IF(COUNTA(A599:D599)=0,"",IF(NOT(ISNUMBER(A599)),"Укажите дату",IF(B599="","Укажите код",IF(NOT(AND(ISTEXT(B599),LEN(B599)&gt;0,LEN(B599)&lt;=30,ISNUMBER(FIND(LEFT(B599,1),"ABCDEFGHIJKLMNOPQRSTUVWXYZ")),SUMPRODUCT((MID(B599,{1,2,3,4,5,6,7,8,9,10,11,12,13,14,15,16,17,18,19,20,21,22,23,24,25,26,27,28,29,30},1)&lt;&gt;"")*ISERROR(FIND(MID(B599,{1,2,3,4,5,6,7,8,9,10,11,12,13,14,15,16,17,18,19,20,21,22,23,24,25,26,27,28,29,30},1),"ABCDEFGHIJKLMNOPQRSTUVWXYZ0123456789-_")))=0,ISERROR(VALUE(B599)))),"Недопустимый код: только латинские буквы A-Z в верхнем регистре, цифры, - и _; начало с буквы, до 30 символов (например MILK-001)",IF(SUMPRODUCT(--EXACT('Номенклатура'!$A$6:$A$205,B599))=0,"Код не найден",IF(SUMPRODUCT(--EXACT('Номенклатура'!$A$6:$A$205,B599))&gt;1,"Код повторяется в номенклатуре",IF(NOT(ISNUMBER(C599)),"Укажите фактическое количество",IF(C599&lt;0,"Факт не может быть меньше нуля",IF(NOT(ISNUMBER('Номенклатура'!$C$2)),"Укажите дату начала учёта",IF(Q599&lt;INT('Номенклатура'!$C$2),"Дата раньше начала учёта","ОК"))))))))))</f>
        <v/>
      </c>
      <c r="F599" s="15" t="str">
        <f>IF(E599&lt;&gt;"ОК","",INDEX('Номенклатура'!$B$6:$B$205,SUMPRODUCT(EXACT('Номенклатура'!$A$6:$A$205,B599)*(ROW('Номенклатура'!$A$6:$A$205)-5)))&amp;"")</f>
        <v/>
      </c>
      <c r="G599" s="17" t="str">
        <f>IF(E599&lt;&gt;"ОК","",INDEX('Номенклатура'!$D$6:$D$205,SUMPRODUCT(EXACT('Номенклатура'!$A$6:$A$205,B599)*(ROW('Номенклатура'!$A$6:$A$205)-5)))&amp;"")</f>
        <v/>
      </c>
      <c r="H599" s="18" t="str">
        <f>IF(E599&lt;&gt;"ОК","",ROUND(N(INDEX('Номенклатура'!$F$6:$F$205,SUMPRODUCT(EXACT('Номенклатура'!$A$6:$A$205,B599)*(ROW('Номенклатура'!$A$6:$A$205)-5))))+SUMIFS('Движения'!$F$6:$F$5005,'Движения'!$B$6:$B$5005,B599,'Движения'!$A$6:$A$5005,"&lt;"&amp;(Q599+1))-SUMIFS('Движения'!$F$6:$F$5005,'Движения'!$B$6:$B$5005,B599,'Движения'!$C$6:$C$5005,"Корректировка остатка",'Движения'!$A$6:$A$5005,"&gt;="&amp;Q599,'Движения'!$A$6:$A$5005,"&lt;"&amp;(Q599+1)),6))</f>
        <v/>
      </c>
      <c r="I599" s="18" t="str">
        <f>IF(E599&lt;&gt;"ОК","",ROUND(C599-H599,6))</f>
        <v/>
      </c>
      <c r="J599" s="21" t="str">
        <f>IF(E599&lt;&gt;"ОК","",IF(P599&gt;0,ABS(I599)/P599,"нет базы"))</f>
        <v/>
      </c>
      <c r="K599" s="17" t="str">
        <f>IF(E599&lt;&gt;"ОК","",IF(I599&lt;0,"Недостача",IF(I599&gt;0,"Излишек","Совпадает")))</f>
        <v/>
      </c>
      <c r="L599" s="18" t="str">
        <f>IF(E599&lt;&gt;"ОК","",ROUND(SUMIFS('Движения'!$F$6:$F$5005,'Движения'!$B$6:$B$5005,B599,'Движения'!$C$6:$C$5005,"Корректировка остатка",'Движения'!$A$6:$A$5005,"&gt;="&amp;Q599,'Движения'!$A$6:$A$5005,"&lt;"&amp;(Q599+1)),6))</f>
        <v/>
      </c>
      <c r="M599" s="18" t="str">
        <f>IF(E599&lt;&gt;"ОК","",ROUND(I599-L599,6))</f>
        <v/>
      </c>
      <c r="N599" s="15" t="str">
        <f>IF(E599&lt;&gt;"ОК","",IF(AND(I599=0,L599=0),"Корректировка не нужна",IF(M599=0,"Корректировка внесена",IF(L599=0,"Внесите корректировку на "&amp;DAY(Q599)&amp;"."&amp;MONTH(Q599)&amp;"."&amp;YEAR(Q599)&amp;": "&amp;IF(M599&gt;0,"+","")&amp;M599&amp;" "&amp;G599,"Проверьте корректировки: внесено "&amp;L599&amp;", нужно "&amp;I599&amp;" "&amp;G599))))</f>
        <v/>
      </c>
      <c r="O599" s="22" t="str">
        <f>IF(E599&lt;&gt;"ОК","",IF(SUMPRODUCT(MAX(($B$6:$B$1005=B599)*($Q$6:$Q$1005&lt;Q599)*($E$6:$E$1005="ОК")*$Q$6:$Q$1005))&gt;0,SUMPRODUCT(MAX(($B$6:$B$1005=B599)*($Q$6:$Q$1005&lt;Q599)*($E$6:$E$1005="ОК")*$Q$6:$Q$1005))+1,INT('Номенклатура'!$C$2)))</f>
        <v/>
      </c>
      <c r="P599" s="18" t="str">
        <f>IF(E599&lt;&gt;"ОК","",-(SUMIFS('Движения'!$F$6:$F$5005,'Движения'!$B$6:$B$5005,B599,'Движения'!$C$6:$C$5005,"Расход",'Движения'!$A$6:$A$5005,"&gt;="&amp;O599,'Движения'!$A$6:$A$5005,"&lt;"&amp;(Q599+1))+SUMIFS('Движения'!$F$6:$F$5005,'Движения'!$B$6:$B$5005,B599,'Движения'!$C$6:$C$5005,"Списание",'Движения'!$A$6:$A$5005,"&gt;="&amp;O599,'Движения'!$A$6:$A$5005,"&lt;"&amp;(Q599+1))))</f>
        <v/>
      </c>
      <c r="Q599" s="18" t="str">
        <f>IF(ISNUMBER(A599),INT(A599),0)</f>
        <v/>
      </c>
    </row>
    <row r="600" spans="1:17" x14ac:dyDescent="0.25">
      <c r="A600" s="16"/>
      <c r="B600" s="13"/>
      <c r="C600" s="14"/>
      <c r="D600" s="13"/>
      <c r="E600" s="15" t="str">
        <f>IF(COUNTA(A600:D600)=0,"",IF(NOT(ISNUMBER(A600)),"Укажите дату",IF(B600="","Укажите код",IF(NOT(AND(ISTEXT(B600),LEN(B600)&gt;0,LEN(B600)&lt;=30,ISNUMBER(FIND(LEFT(B600,1),"ABCDEFGHIJKLMNOPQRSTUVWXYZ")),SUMPRODUCT((MID(B600,{1,2,3,4,5,6,7,8,9,10,11,12,13,14,15,16,17,18,19,20,21,22,23,24,25,26,27,28,29,30},1)&lt;&gt;"")*ISERROR(FIND(MID(B600,{1,2,3,4,5,6,7,8,9,10,11,12,13,14,15,16,17,18,19,20,21,22,23,24,25,26,27,28,29,30},1),"ABCDEFGHIJKLMNOPQRSTUVWXYZ0123456789-_")))=0,ISERROR(VALUE(B600)))),"Недопустимый код: только латинские буквы A-Z в верхнем регистре, цифры, - и _; начало с буквы, до 30 символов (например MILK-001)",IF(SUMPRODUCT(--EXACT('Номенклатура'!$A$6:$A$205,B600))=0,"Код не найден",IF(SUMPRODUCT(--EXACT('Номенклатура'!$A$6:$A$205,B600))&gt;1,"Код повторяется в номенклатуре",IF(NOT(ISNUMBER(C600)),"Укажите фактическое количество",IF(C600&lt;0,"Факт не может быть меньше нуля",IF(NOT(ISNUMBER('Номенклатура'!$C$2)),"Укажите дату начала учёта",IF(Q600&lt;INT('Номенклатура'!$C$2),"Дата раньше начала учёта","ОК"))))))))))</f>
        <v/>
      </c>
      <c r="F600" s="15" t="str">
        <f>IF(E600&lt;&gt;"ОК","",INDEX('Номенклатура'!$B$6:$B$205,SUMPRODUCT(EXACT('Номенклатура'!$A$6:$A$205,B600)*(ROW('Номенклатура'!$A$6:$A$205)-5)))&amp;"")</f>
        <v/>
      </c>
      <c r="G600" s="17" t="str">
        <f>IF(E600&lt;&gt;"ОК","",INDEX('Номенклатура'!$D$6:$D$205,SUMPRODUCT(EXACT('Номенклатура'!$A$6:$A$205,B600)*(ROW('Номенклатура'!$A$6:$A$205)-5)))&amp;"")</f>
        <v/>
      </c>
      <c r="H600" s="18" t="str">
        <f>IF(E600&lt;&gt;"ОК","",ROUND(N(INDEX('Номенклатура'!$F$6:$F$205,SUMPRODUCT(EXACT('Номенклатура'!$A$6:$A$205,B600)*(ROW('Номенклатура'!$A$6:$A$205)-5))))+SUMIFS('Движения'!$F$6:$F$5005,'Движения'!$B$6:$B$5005,B600,'Движения'!$A$6:$A$5005,"&lt;"&amp;(Q600+1))-SUMIFS('Движения'!$F$6:$F$5005,'Движения'!$B$6:$B$5005,B600,'Движения'!$C$6:$C$5005,"Корректировка остатка",'Движения'!$A$6:$A$5005,"&gt;="&amp;Q600,'Движения'!$A$6:$A$5005,"&lt;"&amp;(Q600+1)),6))</f>
        <v/>
      </c>
      <c r="I600" s="18" t="str">
        <f>IF(E600&lt;&gt;"ОК","",ROUND(C600-H600,6))</f>
        <v/>
      </c>
      <c r="J600" s="21" t="str">
        <f>IF(E600&lt;&gt;"ОК","",IF(P600&gt;0,ABS(I600)/P600,"нет базы"))</f>
        <v/>
      </c>
      <c r="K600" s="17" t="str">
        <f>IF(E600&lt;&gt;"ОК","",IF(I600&lt;0,"Недостача",IF(I600&gt;0,"Излишек","Совпадает")))</f>
        <v/>
      </c>
      <c r="L600" s="18" t="str">
        <f>IF(E600&lt;&gt;"ОК","",ROUND(SUMIFS('Движения'!$F$6:$F$5005,'Движения'!$B$6:$B$5005,B600,'Движения'!$C$6:$C$5005,"Корректировка остатка",'Движения'!$A$6:$A$5005,"&gt;="&amp;Q600,'Движения'!$A$6:$A$5005,"&lt;"&amp;(Q600+1)),6))</f>
        <v/>
      </c>
      <c r="M600" s="18" t="str">
        <f>IF(E600&lt;&gt;"ОК","",ROUND(I600-L600,6))</f>
        <v/>
      </c>
      <c r="N600" s="15" t="str">
        <f>IF(E600&lt;&gt;"ОК","",IF(AND(I600=0,L600=0),"Корректировка не нужна",IF(M600=0,"Корректировка внесена",IF(L600=0,"Внесите корректировку на "&amp;DAY(Q600)&amp;"."&amp;MONTH(Q600)&amp;"."&amp;YEAR(Q600)&amp;": "&amp;IF(M600&gt;0,"+","")&amp;M600&amp;" "&amp;G600,"Проверьте корректировки: внесено "&amp;L600&amp;", нужно "&amp;I600&amp;" "&amp;G600))))</f>
        <v/>
      </c>
      <c r="O600" s="22" t="str">
        <f>IF(E600&lt;&gt;"ОК","",IF(SUMPRODUCT(MAX(($B$6:$B$1005=B600)*($Q$6:$Q$1005&lt;Q600)*($E$6:$E$1005="ОК")*$Q$6:$Q$1005))&gt;0,SUMPRODUCT(MAX(($B$6:$B$1005=B600)*($Q$6:$Q$1005&lt;Q600)*($E$6:$E$1005="ОК")*$Q$6:$Q$1005))+1,INT('Номенклатура'!$C$2)))</f>
        <v/>
      </c>
      <c r="P600" s="18" t="str">
        <f>IF(E600&lt;&gt;"ОК","",-(SUMIFS('Движения'!$F$6:$F$5005,'Движения'!$B$6:$B$5005,B600,'Движения'!$C$6:$C$5005,"Расход",'Движения'!$A$6:$A$5005,"&gt;="&amp;O600,'Движения'!$A$6:$A$5005,"&lt;"&amp;(Q600+1))+SUMIFS('Движения'!$F$6:$F$5005,'Движения'!$B$6:$B$5005,B600,'Движения'!$C$6:$C$5005,"Списание",'Движения'!$A$6:$A$5005,"&gt;="&amp;O600,'Движения'!$A$6:$A$5005,"&lt;"&amp;(Q600+1))))</f>
        <v/>
      </c>
      <c r="Q600" s="18" t="str">
        <f>IF(ISNUMBER(A600),INT(A600),0)</f>
        <v/>
      </c>
    </row>
    <row r="601" spans="1:17" x14ac:dyDescent="0.25">
      <c r="A601" s="16"/>
      <c r="B601" s="13"/>
      <c r="C601" s="14"/>
      <c r="D601" s="13"/>
      <c r="E601" s="15" t="str">
        <f>IF(COUNTA(A601:D601)=0,"",IF(NOT(ISNUMBER(A601)),"Укажите дату",IF(B601="","Укажите код",IF(NOT(AND(ISTEXT(B601),LEN(B601)&gt;0,LEN(B601)&lt;=30,ISNUMBER(FIND(LEFT(B601,1),"ABCDEFGHIJKLMNOPQRSTUVWXYZ")),SUMPRODUCT((MID(B601,{1,2,3,4,5,6,7,8,9,10,11,12,13,14,15,16,17,18,19,20,21,22,23,24,25,26,27,28,29,30},1)&lt;&gt;"")*ISERROR(FIND(MID(B601,{1,2,3,4,5,6,7,8,9,10,11,12,13,14,15,16,17,18,19,20,21,22,23,24,25,26,27,28,29,30},1),"ABCDEFGHIJKLMNOPQRSTUVWXYZ0123456789-_")))=0,ISERROR(VALUE(B601)))),"Недопустимый код: только латинские буквы A-Z в верхнем регистре, цифры, - и _; начало с буквы, до 30 символов (например MILK-001)",IF(SUMPRODUCT(--EXACT('Номенклатура'!$A$6:$A$205,B601))=0,"Код не найден",IF(SUMPRODUCT(--EXACT('Номенклатура'!$A$6:$A$205,B601))&gt;1,"Код повторяется в номенклатуре",IF(NOT(ISNUMBER(C601)),"Укажите фактическое количество",IF(C601&lt;0,"Факт не может быть меньше нуля",IF(NOT(ISNUMBER('Номенклатура'!$C$2)),"Укажите дату начала учёта",IF(Q601&lt;INT('Номенклатура'!$C$2),"Дата раньше начала учёта","ОК"))))))))))</f>
        <v/>
      </c>
      <c r="F601" s="15" t="str">
        <f>IF(E601&lt;&gt;"ОК","",INDEX('Номенклатура'!$B$6:$B$205,SUMPRODUCT(EXACT('Номенклатура'!$A$6:$A$205,B601)*(ROW('Номенклатура'!$A$6:$A$205)-5)))&amp;"")</f>
        <v/>
      </c>
      <c r="G601" s="17" t="str">
        <f>IF(E601&lt;&gt;"ОК","",INDEX('Номенклатура'!$D$6:$D$205,SUMPRODUCT(EXACT('Номенклатура'!$A$6:$A$205,B601)*(ROW('Номенклатура'!$A$6:$A$205)-5)))&amp;"")</f>
        <v/>
      </c>
      <c r="H601" s="18" t="str">
        <f>IF(E601&lt;&gt;"ОК","",ROUND(N(INDEX('Номенклатура'!$F$6:$F$205,SUMPRODUCT(EXACT('Номенклатура'!$A$6:$A$205,B601)*(ROW('Номенклатура'!$A$6:$A$205)-5))))+SUMIFS('Движения'!$F$6:$F$5005,'Движения'!$B$6:$B$5005,B601,'Движения'!$A$6:$A$5005,"&lt;"&amp;(Q601+1))-SUMIFS('Движения'!$F$6:$F$5005,'Движения'!$B$6:$B$5005,B601,'Движения'!$C$6:$C$5005,"Корректировка остатка",'Движения'!$A$6:$A$5005,"&gt;="&amp;Q601,'Движения'!$A$6:$A$5005,"&lt;"&amp;(Q601+1)),6))</f>
        <v/>
      </c>
      <c r="I601" s="18" t="str">
        <f>IF(E601&lt;&gt;"ОК","",ROUND(C601-H601,6))</f>
        <v/>
      </c>
      <c r="J601" s="21" t="str">
        <f>IF(E601&lt;&gt;"ОК","",IF(P601&gt;0,ABS(I601)/P601,"нет базы"))</f>
        <v/>
      </c>
      <c r="K601" s="17" t="str">
        <f>IF(E601&lt;&gt;"ОК","",IF(I601&lt;0,"Недостача",IF(I601&gt;0,"Излишек","Совпадает")))</f>
        <v/>
      </c>
      <c r="L601" s="18" t="str">
        <f>IF(E601&lt;&gt;"ОК","",ROUND(SUMIFS('Движения'!$F$6:$F$5005,'Движения'!$B$6:$B$5005,B601,'Движения'!$C$6:$C$5005,"Корректировка остатка",'Движения'!$A$6:$A$5005,"&gt;="&amp;Q601,'Движения'!$A$6:$A$5005,"&lt;"&amp;(Q601+1)),6))</f>
        <v/>
      </c>
      <c r="M601" s="18" t="str">
        <f>IF(E601&lt;&gt;"ОК","",ROUND(I601-L601,6))</f>
        <v/>
      </c>
      <c r="N601" s="15" t="str">
        <f>IF(E601&lt;&gt;"ОК","",IF(AND(I601=0,L601=0),"Корректировка не нужна",IF(M601=0,"Корректировка внесена",IF(L601=0,"Внесите корректировку на "&amp;DAY(Q601)&amp;"."&amp;MONTH(Q601)&amp;"."&amp;YEAR(Q601)&amp;": "&amp;IF(M601&gt;0,"+","")&amp;M601&amp;" "&amp;G601,"Проверьте корректировки: внесено "&amp;L601&amp;", нужно "&amp;I601&amp;" "&amp;G601))))</f>
        <v/>
      </c>
      <c r="O601" s="22" t="str">
        <f>IF(E601&lt;&gt;"ОК","",IF(SUMPRODUCT(MAX(($B$6:$B$1005=B601)*($Q$6:$Q$1005&lt;Q601)*($E$6:$E$1005="ОК")*$Q$6:$Q$1005))&gt;0,SUMPRODUCT(MAX(($B$6:$B$1005=B601)*($Q$6:$Q$1005&lt;Q601)*($E$6:$E$1005="ОК")*$Q$6:$Q$1005))+1,INT('Номенклатура'!$C$2)))</f>
        <v/>
      </c>
      <c r="P601" s="18" t="str">
        <f>IF(E601&lt;&gt;"ОК","",-(SUMIFS('Движения'!$F$6:$F$5005,'Движения'!$B$6:$B$5005,B601,'Движения'!$C$6:$C$5005,"Расход",'Движения'!$A$6:$A$5005,"&gt;="&amp;O601,'Движения'!$A$6:$A$5005,"&lt;"&amp;(Q601+1))+SUMIFS('Движения'!$F$6:$F$5005,'Движения'!$B$6:$B$5005,B601,'Движения'!$C$6:$C$5005,"Списание",'Движения'!$A$6:$A$5005,"&gt;="&amp;O601,'Движения'!$A$6:$A$5005,"&lt;"&amp;(Q601+1))))</f>
        <v/>
      </c>
      <c r="Q601" s="18" t="str">
        <f>IF(ISNUMBER(A601),INT(A601),0)</f>
        <v/>
      </c>
    </row>
    <row r="602" spans="1:17" x14ac:dyDescent="0.25">
      <c r="A602" s="16"/>
      <c r="B602" s="13"/>
      <c r="C602" s="14"/>
      <c r="D602" s="13"/>
      <c r="E602" s="15" t="str">
        <f>IF(COUNTA(A602:D602)=0,"",IF(NOT(ISNUMBER(A602)),"Укажите дату",IF(B602="","Укажите код",IF(NOT(AND(ISTEXT(B602),LEN(B602)&gt;0,LEN(B602)&lt;=30,ISNUMBER(FIND(LEFT(B602,1),"ABCDEFGHIJKLMNOPQRSTUVWXYZ")),SUMPRODUCT((MID(B602,{1,2,3,4,5,6,7,8,9,10,11,12,13,14,15,16,17,18,19,20,21,22,23,24,25,26,27,28,29,30},1)&lt;&gt;"")*ISERROR(FIND(MID(B602,{1,2,3,4,5,6,7,8,9,10,11,12,13,14,15,16,17,18,19,20,21,22,23,24,25,26,27,28,29,30},1),"ABCDEFGHIJKLMNOPQRSTUVWXYZ0123456789-_")))=0,ISERROR(VALUE(B602)))),"Недопустимый код: только латинские буквы A-Z в верхнем регистре, цифры, - и _; начало с буквы, до 30 символов (например MILK-001)",IF(SUMPRODUCT(--EXACT('Номенклатура'!$A$6:$A$205,B602))=0,"Код не найден",IF(SUMPRODUCT(--EXACT('Номенклатура'!$A$6:$A$205,B602))&gt;1,"Код повторяется в номенклатуре",IF(NOT(ISNUMBER(C602)),"Укажите фактическое количество",IF(C602&lt;0,"Факт не может быть меньше нуля",IF(NOT(ISNUMBER('Номенклатура'!$C$2)),"Укажите дату начала учёта",IF(Q602&lt;INT('Номенклатура'!$C$2),"Дата раньше начала учёта","ОК"))))))))))</f>
        <v/>
      </c>
      <c r="F602" s="15" t="str">
        <f>IF(E602&lt;&gt;"ОК","",INDEX('Номенклатура'!$B$6:$B$205,SUMPRODUCT(EXACT('Номенклатура'!$A$6:$A$205,B602)*(ROW('Номенклатура'!$A$6:$A$205)-5)))&amp;"")</f>
        <v/>
      </c>
      <c r="G602" s="17" t="str">
        <f>IF(E602&lt;&gt;"ОК","",INDEX('Номенклатура'!$D$6:$D$205,SUMPRODUCT(EXACT('Номенклатура'!$A$6:$A$205,B602)*(ROW('Номенклатура'!$A$6:$A$205)-5)))&amp;"")</f>
        <v/>
      </c>
      <c r="H602" s="18" t="str">
        <f>IF(E602&lt;&gt;"ОК","",ROUND(N(INDEX('Номенклатура'!$F$6:$F$205,SUMPRODUCT(EXACT('Номенклатура'!$A$6:$A$205,B602)*(ROW('Номенклатура'!$A$6:$A$205)-5))))+SUMIFS('Движения'!$F$6:$F$5005,'Движения'!$B$6:$B$5005,B602,'Движения'!$A$6:$A$5005,"&lt;"&amp;(Q602+1))-SUMIFS('Движения'!$F$6:$F$5005,'Движения'!$B$6:$B$5005,B602,'Движения'!$C$6:$C$5005,"Корректировка остатка",'Движения'!$A$6:$A$5005,"&gt;="&amp;Q602,'Движения'!$A$6:$A$5005,"&lt;"&amp;(Q602+1)),6))</f>
        <v/>
      </c>
      <c r="I602" s="18" t="str">
        <f>IF(E602&lt;&gt;"ОК","",ROUND(C602-H602,6))</f>
        <v/>
      </c>
      <c r="J602" s="21" t="str">
        <f>IF(E602&lt;&gt;"ОК","",IF(P602&gt;0,ABS(I602)/P602,"нет базы"))</f>
        <v/>
      </c>
      <c r="K602" s="17" t="str">
        <f>IF(E602&lt;&gt;"ОК","",IF(I602&lt;0,"Недостача",IF(I602&gt;0,"Излишек","Совпадает")))</f>
        <v/>
      </c>
      <c r="L602" s="18" t="str">
        <f>IF(E602&lt;&gt;"ОК","",ROUND(SUMIFS('Движения'!$F$6:$F$5005,'Движения'!$B$6:$B$5005,B602,'Движения'!$C$6:$C$5005,"Корректировка остатка",'Движения'!$A$6:$A$5005,"&gt;="&amp;Q602,'Движения'!$A$6:$A$5005,"&lt;"&amp;(Q602+1)),6))</f>
        <v/>
      </c>
      <c r="M602" s="18" t="str">
        <f>IF(E602&lt;&gt;"ОК","",ROUND(I602-L602,6))</f>
        <v/>
      </c>
      <c r="N602" s="15" t="str">
        <f>IF(E602&lt;&gt;"ОК","",IF(AND(I602=0,L602=0),"Корректировка не нужна",IF(M602=0,"Корректировка внесена",IF(L602=0,"Внесите корректировку на "&amp;DAY(Q602)&amp;"."&amp;MONTH(Q602)&amp;"."&amp;YEAR(Q602)&amp;": "&amp;IF(M602&gt;0,"+","")&amp;M602&amp;" "&amp;G602,"Проверьте корректировки: внесено "&amp;L602&amp;", нужно "&amp;I602&amp;" "&amp;G602))))</f>
        <v/>
      </c>
      <c r="O602" s="22" t="str">
        <f>IF(E602&lt;&gt;"ОК","",IF(SUMPRODUCT(MAX(($B$6:$B$1005=B602)*($Q$6:$Q$1005&lt;Q602)*($E$6:$E$1005="ОК")*$Q$6:$Q$1005))&gt;0,SUMPRODUCT(MAX(($B$6:$B$1005=B602)*($Q$6:$Q$1005&lt;Q602)*($E$6:$E$1005="ОК")*$Q$6:$Q$1005))+1,INT('Номенклатура'!$C$2)))</f>
        <v/>
      </c>
      <c r="P602" s="18" t="str">
        <f>IF(E602&lt;&gt;"ОК","",-(SUMIFS('Движения'!$F$6:$F$5005,'Движения'!$B$6:$B$5005,B602,'Движения'!$C$6:$C$5005,"Расход",'Движения'!$A$6:$A$5005,"&gt;="&amp;O602,'Движения'!$A$6:$A$5005,"&lt;"&amp;(Q602+1))+SUMIFS('Движения'!$F$6:$F$5005,'Движения'!$B$6:$B$5005,B602,'Движения'!$C$6:$C$5005,"Списание",'Движения'!$A$6:$A$5005,"&gt;="&amp;O602,'Движения'!$A$6:$A$5005,"&lt;"&amp;(Q602+1))))</f>
        <v/>
      </c>
      <c r="Q602" s="18" t="str">
        <f>IF(ISNUMBER(A602),INT(A602),0)</f>
        <v/>
      </c>
    </row>
    <row r="603" spans="1:17" x14ac:dyDescent="0.25">
      <c r="A603" s="16"/>
      <c r="B603" s="13"/>
      <c r="C603" s="14"/>
      <c r="D603" s="13"/>
      <c r="E603" s="15" t="str">
        <f>IF(COUNTA(A603:D603)=0,"",IF(NOT(ISNUMBER(A603)),"Укажите дату",IF(B603="","Укажите код",IF(NOT(AND(ISTEXT(B603),LEN(B603)&gt;0,LEN(B603)&lt;=30,ISNUMBER(FIND(LEFT(B603,1),"ABCDEFGHIJKLMNOPQRSTUVWXYZ")),SUMPRODUCT((MID(B603,{1,2,3,4,5,6,7,8,9,10,11,12,13,14,15,16,17,18,19,20,21,22,23,24,25,26,27,28,29,30},1)&lt;&gt;"")*ISERROR(FIND(MID(B603,{1,2,3,4,5,6,7,8,9,10,11,12,13,14,15,16,17,18,19,20,21,22,23,24,25,26,27,28,29,30},1),"ABCDEFGHIJKLMNOPQRSTUVWXYZ0123456789-_")))=0,ISERROR(VALUE(B603)))),"Недопустимый код: только латинские буквы A-Z в верхнем регистре, цифры, - и _; начало с буквы, до 30 символов (например MILK-001)",IF(SUMPRODUCT(--EXACT('Номенклатура'!$A$6:$A$205,B603))=0,"Код не найден",IF(SUMPRODUCT(--EXACT('Номенклатура'!$A$6:$A$205,B603))&gt;1,"Код повторяется в номенклатуре",IF(NOT(ISNUMBER(C603)),"Укажите фактическое количество",IF(C603&lt;0,"Факт не может быть меньше нуля",IF(NOT(ISNUMBER('Номенклатура'!$C$2)),"Укажите дату начала учёта",IF(Q603&lt;INT('Номенклатура'!$C$2),"Дата раньше начала учёта","ОК"))))))))))</f>
        <v/>
      </c>
      <c r="F603" s="15" t="str">
        <f>IF(E603&lt;&gt;"ОК","",INDEX('Номенклатура'!$B$6:$B$205,SUMPRODUCT(EXACT('Номенклатура'!$A$6:$A$205,B603)*(ROW('Номенклатура'!$A$6:$A$205)-5)))&amp;"")</f>
        <v/>
      </c>
      <c r="G603" s="17" t="str">
        <f>IF(E603&lt;&gt;"ОК","",INDEX('Номенклатура'!$D$6:$D$205,SUMPRODUCT(EXACT('Номенклатура'!$A$6:$A$205,B603)*(ROW('Номенклатура'!$A$6:$A$205)-5)))&amp;"")</f>
        <v/>
      </c>
      <c r="H603" s="18" t="str">
        <f>IF(E603&lt;&gt;"ОК","",ROUND(N(INDEX('Номенклатура'!$F$6:$F$205,SUMPRODUCT(EXACT('Номенклатура'!$A$6:$A$205,B603)*(ROW('Номенклатура'!$A$6:$A$205)-5))))+SUMIFS('Движения'!$F$6:$F$5005,'Движения'!$B$6:$B$5005,B603,'Движения'!$A$6:$A$5005,"&lt;"&amp;(Q603+1))-SUMIFS('Движения'!$F$6:$F$5005,'Движения'!$B$6:$B$5005,B603,'Движения'!$C$6:$C$5005,"Корректировка остатка",'Движения'!$A$6:$A$5005,"&gt;="&amp;Q603,'Движения'!$A$6:$A$5005,"&lt;"&amp;(Q603+1)),6))</f>
        <v/>
      </c>
      <c r="I603" s="18" t="str">
        <f>IF(E603&lt;&gt;"ОК","",ROUND(C603-H603,6))</f>
        <v/>
      </c>
      <c r="J603" s="21" t="str">
        <f>IF(E603&lt;&gt;"ОК","",IF(P603&gt;0,ABS(I603)/P603,"нет базы"))</f>
        <v/>
      </c>
      <c r="K603" s="17" t="str">
        <f>IF(E603&lt;&gt;"ОК","",IF(I603&lt;0,"Недостача",IF(I603&gt;0,"Излишек","Совпадает")))</f>
        <v/>
      </c>
      <c r="L603" s="18" t="str">
        <f>IF(E603&lt;&gt;"ОК","",ROUND(SUMIFS('Движения'!$F$6:$F$5005,'Движения'!$B$6:$B$5005,B603,'Движения'!$C$6:$C$5005,"Корректировка остатка",'Движения'!$A$6:$A$5005,"&gt;="&amp;Q603,'Движения'!$A$6:$A$5005,"&lt;"&amp;(Q603+1)),6))</f>
        <v/>
      </c>
      <c r="M603" s="18" t="str">
        <f>IF(E603&lt;&gt;"ОК","",ROUND(I603-L603,6))</f>
        <v/>
      </c>
      <c r="N603" s="15" t="str">
        <f>IF(E603&lt;&gt;"ОК","",IF(AND(I603=0,L603=0),"Корректировка не нужна",IF(M603=0,"Корректировка внесена",IF(L603=0,"Внесите корректировку на "&amp;DAY(Q603)&amp;"."&amp;MONTH(Q603)&amp;"."&amp;YEAR(Q603)&amp;": "&amp;IF(M603&gt;0,"+","")&amp;M603&amp;" "&amp;G603,"Проверьте корректировки: внесено "&amp;L603&amp;", нужно "&amp;I603&amp;" "&amp;G603))))</f>
        <v/>
      </c>
      <c r="O603" s="22" t="str">
        <f>IF(E603&lt;&gt;"ОК","",IF(SUMPRODUCT(MAX(($B$6:$B$1005=B603)*($Q$6:$Q$1005&lt;Q603)*($E$6:$E$1005="ОК")*$Q$6:$Q$1005))&gt;0,SUMPRODUCT(MAX(($B$6:$B$1005=B603)*($Q$6:$Q$1005&lt;Q603)*($E$6:$E$1005="ОК")*$Q$6:$Q$1005))+1,INT('Номенклатура'!$C$2)))</f>
        <v/>
      </c>
      <c r="P603" s="18" t="str">
        <f>IF(E603&lt;&gt;"ОК","",-(SUMIFS('Движения'!$F$6:$F$5005,'Движения'!$B$6:$B$5005,B603,'Движения'!$C$6:$C$5005,"Расход",'Движения'!$A$6:$A$5005,"&gt;="&amp;O603,'Движения'!$A$6:$A$5005,"&lt;"&amp;(Q603+1))+SUMIFS('Движения'!$F$6:$F$5005,'Движения'!$B$6:$B$5005,B603,'Движения'!$C$6:$C$5005,"Списание",'Движения'!$A$6:$A$5005,"&gt;="&amp;O603,'Движения'!$A$6:$A$5005,"&lt;"&amp;(Q603+1))))</f>
        <v/>
      </c>
      <c r="Q603" s="18" t="str">
        <f>IF(ISNUMBER(A603),INT(A603),0)</f>
        <v/>
      </c>
    </row>
    <row r="604" spans="1:17" x14ac:dyDescent="0.25">
      <c r="A604" s="16"/>
      <c r="B604" s="13"/>
      <c r="C604" s="14"/>
      <c r="D604" s="13"/>
      <c r="E604" s="15" t="str">
        <f>IF(COUNTA(A604:D604)=0,"",IF(NOT(ISNUMBER(A604)),"Укажите дату",IF(B604="","Укажите код",IF(NOT(AND(ISTEXT(B604),LEN(B604)&gt;0,LEN(B604)&lt;=30,ISNUMBER(FIND(LEFT(B604,1),"ABCDEFGHIJKLMNOPQRSTUVWXYZ")),SUMPRODUCT((MID(B604,{1,2,3,4,5,6,7,8,9,10,11,12,13,14,15,16,17,18,19,20,21,22,23,24,25,26,27,28,29,30},1)&lt;&gt;"")*ISERROR(FIND(MID(B604,{1,2,3,4,5,6,7,8,9,10,11,12,13,14,15,16,17,18,19,20,21,22,23,24,25,26,27,28,29,30},1),"ABCDEFGHIJKLMNOPQRSTUVWXYZ0123456789-_")))=0,ISERROR(VALUE(B604)))),"Недопустимый код: только латинские буквы A-Z в верхнем регистре, цифры, - и _; начало с буквы, до 30 символов (например MILK-001)",IF(SUMPRODUCT(--EXACT('Номенклатура'!$A$6:$A$205,B604))=0,"Код не найден",IF(SUMPRODUCT(--EXACT('Номенклатура'!$A$6:$A$205,B604))&gt;1,"Код повторяется в номенклатуре",IF(NOT(ISNUMBER(C604)),"Укажите фактическое количество",IF(C604&lt;0,"Факт не может быть меньше нуля",IF(NOT(ISNUMBER('Номенклатура'!$C$2)),"Укажите дату начала учёта",IF(Q604&lt;INT('Номенклатура'!$C$2),"Дата раньше начала учёта","ОК"))))))))))</f>
        <v/>
      </c>
      <c r="F604" s="15" t="str">
        <f>IF(E604&lt;&gt;"ОК","",INDEX('Номенклатура'!$B$6:$B$205,SUMPRODUCT(EXACT('Номенклатура'!$A$6:$A$205,B604)*(ROW('Номенклатура'!$A$6:$A$205)-5)))&amp;"")</f>
        <v/>
      </c>
      <c r="G604" s="17" t="str">
        <f>IF(E604&lt;&gt;"ОК","",INDEX('Номенклатура'!$D$6:$D$205,SUMPRODUCT(EXACT('Номенклатура'!$A$6:$A$205,B604)*(ROW('Номенклатура'!$A$6:$A$205)-5)))&amp;"")</f>
        <v/>
      </c>
      <c r="H604" s="18" t="str">
        <f>IF(E604&lt;&gt;"ОК","",ROUND(N(INDEX('Номенклатура'!$F$6:$F$205,SUMPRODUCT(EXACT('Номенклатура'!$A$6:$A$205,B604)*(ROW('Номенклатура'!$A$6:$A$205)-5))))+SUMIFS('Движения'!$F$6:$F$5005,'Движения'!$B$6:$B$5005,B604,'Движения'!$A$6:$A$5005,"&lt;"&amp;(Q604+1))-SUMIFS('Движения'!$F$6:$F$5005,'Движения'!$B$6:$B$5005,B604,'Движения'!$C$6:$C$5005,"Корректировка остатка",'Движения'!$A$6:$A$5005,"&gt;="&amp;Q604,'Движения'!$A$6:$A$5005,"&lt;"&amp;(Q604+1)),6))</f>
        <v/>
      </c>
      <c r="I604" s="18" t="str">
        <f>IF(E604&lt;&gt;"ОК","",ROUND(C604-H604,6))</f>
        <v/>
      </c>
      <c r="J604" s="21" t="str">
        <f>IF(E604&lt;&gt;"ОК","",IF(P604&gt;0,ABS(I604)/P604,"нет базы"))</f>
        <v/>
      </c>
      <c r="K604" s="17" t="str">
        <f>IF(E604&lt;&gt;"ОК","",IF(I604&lt;0,"Недостача",IF(I604&gt;0,"Излишек","Совпадает")))</f>
        <v/>
      </c>
      <c r="L604" s="18" t="str">
        <f>IF(E604&lt;&gt;"ОК","",ROUND(SUMIFS('Движения'!$F$6:$F$5005,'Движения'!$B$6:$B$5005,B604,'Движения'!$C$6:$C$5005,"Корректировка остатка",'Движения'!$A$6:$A$5005,"&gt;="&amp;Q604,'Движения'!$A$6:$A$5005,"&lt;"&amp;(Q604+1)),6))</f>
        <v/>
      </c>
      <c r="M604" s="18" t="str">
        <f>IF(E604&lt;&gt;"ОК","",ROUND(I604-L604,6))</f>
        <v/>
      </c>
      <c r="N604" s="15" t="str">
        <f>IF(E604&lt;&gt;"ОК","",IF(AND(I604=0,L604=0),"Корректировка не нужна",IF(M604=0,"Корректировка внесена",IF(L604=0,"Внесите корректировку на "&amp;DAY(Q604)&amp;"."&amp;MONTH(Q604)&amp;"."&amp;YEAR(Q604)&amp;": "&amp;IF(M604&gt;0,"+","")&amp;M604&amp;" "&amp;G604,"Проверьте корректировки: внесено "&amp;L604&amp;", нужно "&amp;I604&amp;" "&amp;G604))))</f>
        <v/>
      </c>
      <c r="O604" s="22" t="str">
        <f>IF(E604&lt;&gt;"ОК","",IF(SUMPRODUCT(MAX(($B$6:$B$1005=B604)*($Q$6:$Q$1005&lt;Q604)*($E$6:$E$1005="ОК")*$Q$6:$Q$1005))&gt;0,SUMPRODUCT(MAX(($B$6:$B$1005=B604)*($Q$6:$Q$1005&lt;Q604)*($E$6:$E$1005="ОК")*$Q$6:$Q$1005))+1,INT('Номенклатура'!$C$2)))</f>
        <v/>
      </c>
      <c r="P604" s="18" t="str">
        <f>IF(E604&lt;&gt;"ОК","",-(SUMIFS('Движения'!$F$6:$F$5005,'Движения'!$B$6:$B$5005,B604,'Движения'!$C$6:$C$5005,"Расход",'Движения'!$A$6:$A$5005,"&gt;="&amp;O604,'Движения'!$A$6:$A$5005,"&lt;"&amp;(Q604+1))+SUMIFS('Движения'!$F$6:$F$5005,'Движения'!$B$6:$B$5005,B604,'Движения'!$C$6:$C$5005,"Списание",'Движения'!$A$6:$A$5005,"&gt;="&amp;O604,'Движения'!$A$6:$A$5005,"&lt;"&amp;(Q604+1))))</f>
        <v/>
      </c>
      <c r="Q604" s="18" t="str">
        <f>IF(ISNUMBER(A604),INT(A604),0)</f>
        <v/>
      </c>
    </row>
    <row r="605" spans="1:17" x14ac:dyDescent="0.25">
      <c r="A605" s="16"/>
      <c r="B605" s="13"/>
      <c r="C605" s="14"/>
      <c r="D605" s="13"/>
      <c r="E605" s="15" t="str">
        <f>IF(COUNTA(A605:D605)=0,"",IF(NOT(ISNUMBER(A605)),"Укажите дату",IF(B605="","Укажите код",IF(NOT(AND(ISTEXT(B605),LEN(B605)&gt;0,LEN(B605)&lt;=30,ISNUMBER(FIND(LEFT(B605,1),"ABCDEFGHIJKLMNOPQRSTUVWXYZ")),SUMPRODUCT((MID(B605,{1,2,3,4,5,6,7,8,9,10,11,12,13,14,15,16,17,18,19,20,21,22,23,24,25,26,27,28,29,30},1)&lt;&gt;"")*ISERROR(FIND(MID(B605,{1,2,3,4,5,6,7,8,9,10,11,12,13,14,15,16,17,18,19,20,21,22,23,24,25,26,27,28,29,30},1),"ABCDEFGHIJKLMNOPQRSTUVWXYZ0123456789-_")))=0,ISERROR(VALUE(B605)))),"Недопустимый код: только латинские буквы A-Z в верхнем регистре, цифры, - и _; начало с буквы, до 30 символов (например MILK-001)",IF(SUMPRODUCT(--EXACT('Номенклатура'!$A$6:$A$205,B605))=0,"Код не найден",IF(SUMPRODUCT(--EXACT('Номенклатура'!$A$6:$A$205,B605))&gt;1,"Код повторяется в номенклатуре",IF(NOT(ISNUMBER(C605)),"Укажите фактическое количество",IF(C605&lt;0,"Факт не может быть меньше нуля",IF(NOT(ISNUMBER('Номенклатура'!$C$2)),"Укажите дату начала учёта",IF(Q605&lt;INT('Номенклатура'!$C$2),"Дата раньше начала учёта","ОК"))))))))))</f>
        <v/>
      </c>
      <c r="F605" s="15" t="str">
        <f>IF(E605&lt;&gt;"ОК","",INDEX('Номенклатура'!$B$6:$B$205,SUMPRODUCT(EXACT('Номенклатура'!$A$6:$A$205,B605)*(ROW('Номенклатура'!$A$6:$A$205)-5)))&amp;"")</f>
        <v/>
      </c>
      <c r="G605" s="17" t="str">
        <f>IF(E605&lt;&gt;"ОК","",INDEX('Номенклатура'!$D$6:$D$205,SUMPRODUCT(EXACT('Номенклатура'!$A$6:$A$205,B605)*(ROW('Номенклатура'!$A$6:$A$205)-5)))&amp;"")</f>
        <v/>
      </c>
      <c r="H605" s="18" t="str">
        <f>IF(E605&lt;&gt;"ОК","",ROUND(N(INDEX('Номенклатура'!$F$6:$F$205,SUMPRODUCT(EXACT('Номенклатура'!$A$6:$A$205,B605)*(ROW('Номенклатура'!$A$6:$A$205)-5))))+SUMIFS('Движения'!$F$6:$F$5005,'Движения'!$B$6:$B$5005,B605,'Движения'!$A$6:$A$5005,"&lt;"&amp;(Q605+1))-SUMIFS('Движения'!$F$6:$F$5005,'Движения'!$B$6:$B$5005,B605,'Движения'!$C$6:$C$5005,"Корректировка остатка",'Движения'!$A$6:$A$5005,"&gt;="&amp;Q605,'Движения'!$A$6:$A$5005,"&lt;"&amp;(Q605+1)),6))</f>
        <v/>
      </c>
      <c r="I605" s="18" t="str">
        <f>IF(E605&lt;&gt;"ОК","",ROUND(C605-H605,6))</f>
        <v/>
      </c>
      <c r="J605" s="21" t="str">
        <f>IF(E605&lt;&gt;"ОК","",IF(P605&gt;0,ABS(I605)/P605,"нет базы"))</f>
        <v/>
      </c>
      <c r="K605" s="17" t="str">
        <f>IF(E605&lt;&gt;"ОК","",IF(I605&lt;0,"Недостача",IF(I605&gt;0,"Излишек","Совпадает")))</f>
        <v/>
      </c>
      <c r="L605" s="18" t="str">
        <f>IF(E605&lt;&gt;"ОК","",ROUND(SUMIFS('Движения'!$F$6:$F$5005,'Движения'!$B$6:$B$5005,B605,'Движения'!$C$6:$C$5005,"Корректировка остатка",'Движения'!$A$6:$A$5005,"&gt;="&amp;Q605,'Движения'!$A$6:$A$5005,"&lt;"&amp;(Q605+1)),6))</f>
        <v/>
      </c>
      <c r="M605" s="18" t="str">
        <f>IF(E605&lt;&gt;"ОК","",ROUND(I605-L605,6))</f>
        <v/>
      </c>
      <c r="N605" s="15" t="str">
        <f>IF(E605&lt;&gt;"ОК","",IF(AND(I605=0,L605=0),"Корректировка не нужна",IF(M605=0,"Корректировка внесена",IF(L605=0,"Внесите корректировку на "&amp;DAY(Q605)&amp;"."&amp;MONTH(Q605)&amp;"."&amp;YEAR(Q605)&amp;": "&amp;IF(M605&gt;0,"+","")&amp;M605&amp;" "&amp;G605,"Проверьте корректировки: внесено "&amp;L605&amp;", нужно "&amp;I605&amp;" "&amp;G605))))</f>
        <v/>
      </c>
      <c r="O605" s="22" t="str">
        <f>IF(E605&lt;&gt;"ОК","",IF(SUMPRODUCT(MAX(($B$6:$B$1005=B605)*($Q$6:$Q$1005&lt;Q605)*($E$6:$E$1005="ОК")*$Q$6:$Q$1005))&gt;0,SUMPRODUCT(MAX(($B$6:$B$1005=B605)*($Q$6:$Q$1005&lt;Q605)*($E$6:$E$1005="ОК")*$Q$6:$Q$1005))+1,INT('Номенклатура'!$C$2)))</f>
        <v/>
      </c>
      <c r="P605" s="18" t="str">
        <f>IF(E605&lt;&gt;"ОК","",-(SUMIFS('Движения'!$F$6:$F$5005,'Движения'!$B$6:$B$5005,B605,'Движения'!$C$6:$C$5005,"Расход",'Движения'!$A$6:$A$5005,"&gt;="&amp;O605,'Движения'!$A$6:$A$5005,"&lt;"&amp;(Q605+1))+SUMIFS('Движения'!$F$6:$F$5005,'Движения'!$B$6:$B$5005,B605,'Движения'!$C$6:$C$5005,"Списание",'Движения'!$A$6:$A$5005,"&gt;="&amp;O605,'Движения'!$A$6:$A$5005,"&lt;"&amp;(Q605+1))))</f>
        <v/>
      </c>
      <c r="Q605" s="18" t="str">
        <f>IF(ISNUMBER(A605),INT(A605),0)</f>
        <v/>
      </c>
    </row>
    <row r="606" spans="1:17" x14ac:dyDescent="0.25">
      <c r="A606" s="16"/>
      <c r="B606" s="13"/>
      <c r="C606" s="14"/>
      <c r="D606" s="13"/>
      <c r="E606" s="15" t="str">
        <f>IF(COUNTA(A606:D606)=0,"",IF(NOT(ISNUMBER(A606)),"Укажите дату",IF(B606="","Укажите код",IF(NOT(AND(ISTEXT(B606),LEN(B606)&gt;0,LEN(B606)&lt;=30,ISNUMBER(FIND(LEFT(B606,1),"ABCDEFGHIJKLMNOPQRSTUVWXYZ")),SUMPRODUCT((MID(B606,{1,2,3,4,5,6,7,8,9,10,11,12,13,14,15,16,17,18,19,20,21,22,23,24,25,26,27,28,29,30},1)&lt;&gt;"")*ISERROR(FIND(MID(B606,{1,2,3,4,5,6,7,8,9,10,11,12,13,14,15,16,17,18,19,20,21,22,23,24,25,26,27,28,29,30},1),"ABCDEFGHIJKLMNOPQRSTUVWXYZ0123456789-_")))=0,ISERROR(VALUE(B606)))),"Недопустимый код: только латинские буквы A-Z в верхнем регистре, цифры, - и _; начало с буквы, до 30 символов (например MILK-001)",IF(SUMPRODUCT(--EXACT('Номенклатура'!$A$6:$A$205,B606))=0,"Код не найден",IF(SUMPRODUCT(--EXACT('Номенклатура'!$A$6:$A$205,B606))&gt;1,"Код повторяется в номенклатуре",IF(NOT(ISNUMBER(C606)),"Укажите фактическое количество",IF(C606&lt;0,"Факт не может быть меньше нуля",IF(NOT(ISNUMBER('Номенклатура'!$C$2)),"Укажите дату начала учёта",IF(Q606&lt;INT('Номенклатура'!$C$2),"Дата раньше начала учёта","ОК"))))))))))</f>
        <v/>
      </c>
      <c r="F606" s="15" t="str">
        <f>IF(E606&lt;&gt;"ОК","",INDEX('Номенклатура'!$B$6:$B$205,SUMPRODUCT(EXACT('Номенклатура'!$A$6:$A$205,B606)*(ROW('Номенклатура'!$A$6:$A$205)-5)))&amp;"")</f>
        <v/>
      </c>
      <c r="G606" s="17" t="str">
        <f>IF(E606&lt;&gt;"ОК","",INDEX('Номенклатура'!$D$6:$D$205,SUMPRODUCT(EXACT('Номенклатура'!$A$6:$A$205,B606)*(ROW('Номенклатура'!$A$6:$A$205)-5)))&amp;"")</f>
        <v/>
      </c>
      <c r="H606" s="18" t="str">
        <f>IF(E606&lt;&gt;"ОК","",ROUND(N(INDEX('Номенклатура'!$F$6:$F$205,SUMPRODUCT(EXACT('Номенклатура'!$A$6:$A$205,B606)*(ROW('Номенклатура'!$A$6:$A$205)-5))))+SUMIFS('Движения'!$F$6:$F$5005,'Движения'!$B$6:$B$5005,B606,'Движения'!$A$6:$A$5005,"&lt;"&amp;(Q606+1))-SUMIFS('Движения'!$F$6:$F$5005,'Движения'!$B$6:$B$5005,B606,'Движения'!$C$6:$C$5005,"Корректировка остатка",'Движения'!$A$6:$A$5005,"&gt;="&amp;Q606,'Движения'!$A$6:$A$5005,"&lt;"&amp;(Q606+1)),6))</f>
        <v/>
      </c>
      <c r="I606" s="18" t="str">
        <f>IF(E606&lt;&gt;"ОК","",ROUND(C606-H606,6))</f>
        <v/>
      </c>
      <c r="J606" s="21" t="str">
        <f>IF(E606&lt;&gt;"ОК","",IF(P606&gt;0,ABS(I606)/P606,"нет базы"))</f>
        <v/>
      </c>
      <c r="K606" s="17" t="str">
        <f>IF(E606&lt;&gt;"ОК","",IF(I606&lt;0,"Недостача",IF(I606&gt;0,"Излишек","Совпадает")))</f>
        <v/>
      </c>
      <c r="L606" s="18" t="str">
        <f>IF(E606&lt;&gt;"ОК","",ROUND(SUMIFS('Движения'!$F$6:$F$5005,'Движения'!$B$6:$B$5005,B606,'Движения'!$C$6:$C$5005,"Корректировка остатка",'Движения'!$A$6:$A$5005,"&gt;="&amp;Q606,'Движения'!$A$6:$A$5005,"&lt;"&amp;(Q606+1)),6))</f>
        <v/>
      </c>
      <c r="M606" s="18" t="str">
        <f>IF(E606&lt;&gt;"ОК","",ROUND(I606-L606,6))</f>
        <v/>
      </c>
      <c r="N606" s="15" t="str">
        <f>IF(E606&lt;&gt;"ОК","",IF(AND(I606=0,L606=0),"Корректировка не нужна",IF(M606=0,"Корректировка внесена",IF(L606=0,"Внесите корректировку на "&amp;DAY(Q606)&amp;"."&amp;MONTH(Q606)&amp;"."&amp;YEAR(Q606)&amp;": "&amp;IF(M606&gt;0,"+","")&amp;M606&amp;" "&amp;G606,"Проверьте корректировки: внесено "&amp;L606&amp;", нужно "&amp;I606&amp;" "&amp;G606))))</f>
        <v/>
      </c>
      <c r="O606" s="22" t="str">
        <f>IF(E606&lt;&gt;"ОК","",IF(SUMPRODUCT(MAX(($B$6:$B$1005=B606)*($Q$6:$Q$1005&lt;Q606)*($E$6:$E$1005="ОК")*$Q$6:$Q$1005))&gt;0,SUMPRODUCT(MAX(($B$6:$B$1005=B606)*($Q$6:$Q$1005&lt;Q606)*($E$6:$E$1005="ОК")*$Q$6:$Q$1005))+1,INT('Номенклатура'!$C$2)))</f>
        <v/>
      </c>
      <c r="P606" s="18" t="str">
        <f>IF(E606&lt;&gt;"ОК","",-(SUMIFS('Движения'!$F$6:$F$5005,'Движения'!$B$6:$B$5005,B606,'Движения'!$C$6:$C$5005,"Расход",'Движения'!$A$6:$A$5005,"&gt;="&amp;O606,'Движения'!$A$6:$A$5005,"&lt;"&amp;(Q606+1))+SUMIFS('Движения'!$F$6:$F$5005,'Движения'!$B$6:$B$5005,B606,'Движения'!$C$6:$C$5005,"Списание",'Движения'!$A$6:$A$5005,"&gt;="&amp;O606,'Движения'!$A$6:$A$5005,"&lt;"&amp;(Q606+1))))</f>
        <v/>
      </c>
      <c r="Q606" s="18" t="str">
        <f>IF(ISNUMBER(A606),INT(A606),0)</f>
        <v/>
      </c>
    </row>
    <row r="607" spans="1:17" x14ac:dyDescent="0.25">
      <c r="A607" s="16"/>
      <c r="B607" s="13"/>
      <c r="C607" s="14"/>
      <c r="D607" s="13"/>
      <c r="E607" s="15" t="str">
        <f>IF(COUNTA(A607:D607)=0,"",IF(NOT(ISNUMBER(A607)),"Укажите дату",IF(B607="","Укажите код",IF(NOT(AND(ISTEXT(B607),LEN(B607)&gt;0,LEN(B607)&lt;=30,ISNUMBER(FIND(LEFT(B607,1),"ABCDEFGHIJKLMNOPQRSTUVWXYZ")),SUMPRODUCT((MID(B607,{1,2,3,4,5,6,7,8,9,10,11,12,13,14,15,16,17,18,19,20,21,22,23,24,25,26,27,28,29,30},1)&lt;&gt;"")*ISERROR(FIND(MID(B607,{1,2,3,4,5,6,7,8,9,10,11,12,13,14,15,16,17,18,19,20,21,22,23,24,25,26,27,28,29,30},1),"ABCDEFGHIJKLMNOPQRSTUVWXYZ0123456789-_")))=0,ISERROR(VALUE(B607)))),"Недопустимый код: только латинские буквы A-Z в верхнем регистре, цифры, - и _; начало с буквы, до 30 символов (например MILK-001)",IF(SUMPRODUCT(--EXACT('Номенклатура'!$A$6:$A$205,B607))=0,"Код не найден",IF(SUMPRODUCT(--EXACT('Номенклатура'!$A$6:$A$205,B607))&gt;1,"Код повторяется в номенклатуре",IF(NOT(ISNUMBER(C607)),"Укажите фактическое количество",IF(C607&lt;0,"Факт не может быть меньше нуля",IF(NOT(ISNUMBER('Номенклатура'!$C$2)),"Укажите дату начала учёта",IF(Q607&lt;INT('Номенклатура'!$C$2),"Дата раньше начала учёта","ОК"))))))))))</f>
        <v/>
      </c>
      <c r="F607" s="15" t="str">
        <f>IF(E607&lt;&gt;"ОК","",INDEX('Номенклатура'!$B$6:$B$205,SUMPRODUCT(EXACT('Номенклатура'!$A$6:$A$205,B607)*(ROW('Номенклатура'!$A$6:$A$205)-5)))&amp;"")</f>
        <v/>
      </c>
      <c r="G607" s="17" t="str">
        <f>IF(E607&lt;&gt;"ОК","",INDEX('Номенклатура'!$D$6:$D$205,SUMPRODUCT(EXACT('Номенклатура'!$A$6:$A$205,B607)*(ROW('Номенклатура'!$A$6:$A$205)-5)))&amp;"")</f>
        <v/>
      </c>
      <c r="H607" s="18" t="str">
        <f>IF(E607&lt;&gt;"ОК","",ROUND(N(INDEX('Номенклатура'!$F$6:$F$205,SUMPRODUCT(EXACT('Номенклатура'!$A$6:$A$205,B607)*(ROW('Номенклатура'!$A$6:$A$205)-5))))+SUMIFS('Движения'!$F$6:$F$5005,'Движения'!$B$6:$B$5005,B607,'Движения'!$A$6:$A$5005,"&lt;"&amp;(Q607+1))-SUMIFS('Движения'!$F$6:$F$5005,'Движения'!$B$6:$B$5005,B607,'Движения'!$C$6:$C$5005,"Корректировка остатка",'Движения'!$A$6:$A$5005,"&gt;="&amp;Q607,'Движения'!$A$6:$A$5005,"&lt;"&amp;(Q607+1)),6))</f>
        <v/>
      </c>
      <c r="I607" s="18" t="str">
        <f>IF(E607&lt;&gt;"ОК","",ROUND(C607-H607,6))</f>
        <v/>
      </c>
      <c r="J607" s="21" t="str">
        <f>IF(E607&lt;&gt;"ОК","",IF(P607&gt;0,ABS(I607)/P607,"нет базы"))</f>
        <v/>
      </c>
      <c r="K607" s="17" t="str">
        <f>IF(E607&lt;&gt;"ОК","",IF(I607&lt;0,"Недостача",IF(I607&gt;0,"Излишек","Совпадает")))</f>
        <v/>
      </c>
      <c r="L607" s="18" t="str">
        <f>IF(E607&lt;&gt;"ОК","",ROUND(SUMIFS('Движения'!$F$6:$F$5005,'Движения'!$B$6:$B$5005,B607,'Движения'!$C$6:$C$5005,"Корректировка остатка",'Движения'!$A$6:$A$5005,"&gt;="&amp;Q607,'Движения'!$A$6:$A$5005,"&lt;"&amp;(Q607+1)),6))</f>
        <v/>
      </c>
      <c r="M607" s="18" t="str">
        <f>IF(E607&lt;&gt;"ОК","",ROUND(I607-L607,6))</f>
        <v/>
      </c>
      <c r="N607" s="15" t="str">
        <f>IF(E607&lt;&gt;"ОК","",IF(AND(I607=0,L607=0),"Корректировка не нужна",IF(M607=0,"Корректировка внесена",IF(L607=0,"Внесите корректировку на "&amp;DAY(Q607)&amp;"."&amp;MONTH(Q607)&amp;"."&amp;YEAR(Q607)&amp;": "&amp;IF(M607&gt;0,"+","")&amp;M607&amp;" "&amp;G607,"Проверьте корректировки: внесено "&amp;L607&amp;", нужно "&amp;I607&amp;" "&amp;G607))))</f>
        <v/>
      </c>
      <c r="O607" s="22" t="str">
        <f>IF(E607&lt;&gt;"ОК","",IF(SUMPRODUCT(MAX(($B$6:$B$1005=B607)*($Q$6:$Q$1005&lt;Q607)*($E$6:$E$1005="ОК")*$Q$6:$Q$1005))&gt;0,SUMPRODUCT(MAX(($B$6:$B$1005=B607)*($Q$6:$Q$1005&lt;Q607)*($E$6:$E$1005="ОК")*$Q$6:$Q$1005))+1,INT('Номенклатура'!$C$2)))</f>
        <v/>
      </c>
      <c r="P607" s="18" t="str">
        <f>IF(E607&lt;&gt;"ОК","",-(SUMIFS('Движения'!$F$6:$F$5005,'Движения'!$B$6:$B$5005,B607,'Движения'!$C$6:$C$5005,"Расход",'Движения'!$A$6:$A$5005,"&gt;="&amp;O607,'Движения'!$A$6:$A$5005,"&lt;"&amp;(Q607+1))+SUMIFS('Движения'!$F$6:$F$5005,'Движения'!$B$6:$B$5005,B607,'Движения'!$C$6:$C$5005,"Списание",'Движения'!$A$6:$A$5005,"&gt;="&amp;O607,'Движения'!$A$6:$A$5005,"&lt;"&amp;(Q607+1))))</f>
        <v/>
      </c>
      <c r="Q607" s="18" t="str">
        <f>IF(ISNUMBER(A607),INT(A607),0)</f>
        <v/>
      </c>
    </row>
    <row r="608" spans="1:17" x14ac:dyDescent="0.25">
      <c r="A608" s="16"/>
      <c r="B608" s="13"/>
      <c r="C608" s="14"/>
      <c r="D608" s="13"/>
      <c r="E608" s="15" t="str">
        <f>IF(COUNTA(A608:D608)=0,"",IF(NOT(ISNUMBER(A608)),"Укажите дату",IF(B608="","Укажите код",IF(NOT(AND(ISTEXT(B608),LEN(B608)&gt;0,LEN(B608)&lt;=30,ISNUMBER(FIND(LEFT(B608,1),"ABCDEFGHIJKLMNOPQRSTUVWXYZ")),SUMPRODUCT((MID(B608,{1,2,3,4,5,6,7,8,9,10,11,12,13,14,15,16,17,18,19,20,21,22,23,24,25,26,27,28,29,30},1)&lt;&gt;"")*ISERROR(FIND(MID(B608,{1,2,3,4,5,6,7,8,9,10,11,12,13,14,15,16,17,18,19,20,21,22,23,24,25,26,27,28,29,30},1),"ABCDEFGHIJKLMNOPQRSTUVWXYZ0123456789-_")))=0,ISERROR(VALUE(B608)))),"Недопустимый код: только латинские буквы A-Z в верхнем регистре, цифры, - и _; начало с буквы, до 30 символов (например MILK-001)",IF(SUMPRODUCT(--EXACT('Номенклатура'!$A$6:$A$205,B608))=0,"Код не найден",IF(SUMPRODUCT(--EXACT('Номенклатура'!$A$6:$A$205,B608))&gt;1,"Код повторяется в номенклатуре",IF(NOT(ISNUMBER(C608)),"Укажите фактическое количество",IF(C608&lt;0,"Факт не может быть меньше нуля",IF(NOT(ISNUMBER('Номенклатура'!$C$2)),"Укажите дату начала учёта",IF(Q608&lt;INT('Номенклатура'!$C$2),"Дата раньше начала учёта","ОК"))))))))))</f>
        <v/>
      </c>
      <c r="F608" s="15" t="str">
        <f>IF(E608&lt;&gt;"ОК","",INDEX('Номенклатура'!$B$6:$B$205,SUMPRODUCT(EXACT('Номенклатура'!$A$6:$A$205,B608)*(ROW('Номенклатура'!$A$6:$A$205)-5)))&amp;"")</f>
        <v/>
      </c>
      <c r="G608" s="17" t="str">
        <f>IF(E608&lt;&gt;"ОК","",INDEX('Номенклатура'!$D$6:$D$205,SUMPRODUCT(EXACT('Номенклатура'!$A$6:$A$205,B608)*(ROW('Номенклатура'!$A$6:$A$205)-5)))&amp;"")</f>
        <v/>
      </c>
      <c r="H608" s="18" t="str">
        <f>IF(E608&lt;&gt;"ОК","",ROUND(N(INDEX('Номенклатура'!$F$6:$F$205,SUMPRODUCT(EXACT('Номенклатура'!$A$6:$A$205,B608)*(ROW('Номенклатура'!$A$6:$A$205)-5))))+SUMIFS('Движения'!$F$6:$F$5005,'Движения'!$B$6:$B$5005,B608,'Движения'!$A$6:$A$5005,"&lt;"&amp;(Q608+1))-SUMIFS('Движения'!$F$6:$F$5005,'Движения'!$B$6:$B$5005,B608,'Движения'!$C$6:$C$5005,"Корректировка остатка",'Движения'!$A$6:$A$5005,"&gt;="&amp;Q608,'Движения'!$A$6:$A$5005,"&lt;"&amp;(Q608+1)),6))</f>
        <v/>
      </c>
      <c r="I608" s="18" t="str">
        <f>IF(E608&lt;&gt;"ОК","",ROUND(C608-H608,6))</f>
        <v/>
      </c>
      <c r="J608" s="21" t="str">
        <f>IF(E608&lt;&gt;"ОК","",IF(P608&gt;0,ABS(I608)/P608,"нет базы"))</f>
        <v/>
      </c>
      <c r="K608" s="17" t="str">
        <f>IF(E608&lt;&gt;"ОК","",IF(I608&lt;0,"Недостача",IF(I608&gt;0,"Излишек","Совпадает")))</f>
        <v/>
      </c>
      <c r="L608" s="18" t="str">
        <f>IF(E608&lt;&gt;"ОК","",ROUND(SUMIFS('Движения'!$F$6:$F$5005,'Движения'!$B$6:$B$5005,B608,'Движения'!$C$6:$C$5005,"Корректировка остатка",'Движения'!$A$6:$A$5005,"&gt;="&amp;Q608,'Движения'!$A$6:$A$5005,"&lt;"&amp;(Q608+1)),6))</f>
        <v/>
      </c>
      <c r="M608" s="18" t="str">
        <f>IF(E608&lt;&gt;"ОК","",ROUND(I608-L608,6))</f>
        <v/>
      </c>
      <c r="N608" s="15" t="str">
        <f>IF(E608&lt;&gt;"ОК","",IF(AND(I608=0,L608=0),"Корректировка не нужна",IF(M608=0,"Корректировка внесена",IF(L608=0,"Внесите корректировку на "&amp;DAY(Q608)&amp;"."&amp;MONTH(Q608)&amp;"."&amp;YEAR(Q608)&amp;": "&amp;IF(M608&gt;0,"+","")&amp;M608&amp;" "&amp;G608,"Проверьте корректировки: внесено "&amp;L608&amp;", нужно "&amp;I608&amp;" "&amp;G608))))</f>
        <v/>
      </c>
      <c r="O608" s="22" t="str">
        <f>IF(E608&lt;&gt;"ОК","",IF(SUMPRODUCT(MAX(($B$6:$B$1005=B608)*($Q$6:$Q$1005&lt;Q608)*($E$6:$E$1005="ОК")*$Q$6:$Q$1005))&gt;0,SUMPRODUCT(MAX(($B$6:$B$1005=B608)*($Q$6:$Q$1005&lt;Q608)*($E$6:$E$1005="ОК")*$Q$6:$Q$1005))+1,INT('Номенклатура'!$C$2)))</f>
        <v/>
      </c>
      <c r="P608" s="18" t="str">
        <f>IF(E608&lt;&gt;"ОК","",-(SUMIFS('Движения'!$F$6:$F$5005,'Движения'!$B$6:$B$5005,B608,'Движения'!$C$6:$C$5005,"Расход",'Движения'!$A$6:$A$5005,"&gt;="&amp;O608,'Движения'!$A$6:$A$5005,"&lt;"&amp;(Q608+1))+SUMIFS('Движения'!$F$6:$F$5005,'Движения'!$B$6:$B$5005,B608,'Движения'!$C$6:$C$5005,"Списание",'Движения'!$A$6:$A$5005,"&gt;="&amp;O608,'Движения'!$A$6:$A$5005,"&lt;"&amp;(Q608+1))))</f>
        <v/>
      </c>
      <c r="Q608" s="18" t="str">
        <f>IF(ISNUMBER(A608),INT(A608),0)</f>
        <v/>
      </c>
    </row>
    <row r="609" spans="1:17" x14ac:dyDescent="0.25">
      <c r="A609" s="16"/>
      <c r="B609" s="13"/>
      <c r="C609" s="14"/>
      <c r="D609" s="13"/>
      <c r="E609" s="15" t="str">
        <f>IF(COUNTA(A609:D609)=0,"",IF(NOT(ISNUMBER(A609)),"Укажите дату",IF(B609="","Укажите код",IF(NOT(AND(ISTEXT(B609),LEN(B609)&gt;0,LEN(B609)&lt;=30,ISNUMBER(FIND(LEFT(B609,1),"ABCDEFGHIJKLMNOPQRSTUVWXYZ")),SUMPRODUCT((MID(B609,{1,2,3,4,5,6,7,8,9,10,11,12,13,14,15,16,17,18,19,20,21,22,23,24,25,26,27,28,29,30},1)&lt;&gt;"")*ISERROR(FIND(MID(B609,{1,2,3,4,5,6,7,8,9,10,11,12,13,14,15,16,17,18,19,20,21,22,23,24,25,26,27,28,29,30},1),"ABCDEFGHIJKLMNOPQRSTUVWXYZ0123456789-_")))=0,ISERROR(VALUE(B609)))),"Недопустимый код: только латинские буквы A-Z в верхнем регистре, цифры, - и _; начало с буквы, до 30 символов (например MILK-001)",IF(SUMPRODUCT(--EXACT('Номенклатура'!$A$6:$A$205,B609))=0,"Код не найден",IF(SUMPRODUCT(--EXACT('Номенклатура'!$A$6:$A$205,B609))&gt;1,"Код повторяется в номенклатуре",IF(NOT(ISNUMBER(C609)),"Укажите фактическое количество",IF(C609&lt;0,"Факт не может быть меньше нуля",IF(NOT(ISNUMBER('Номенклатура'!$C$2)),"Укажите дату начала учёта",IF(Q609&lt;INT('Номенклатура'!$C$2),"Дата раньше начала учёта","ОК"))))))))))</f>
        <v/>
      </c>
      <c r="F609" s="15" t="str">
        <f>IF(E609&lt;&gt;"ОК","",INDEX('Номенклатура'!$B$6:$B$205,SUMPRODUCT(EXACT('Номенклатура'!$A$6:$A$205,B609)*(ROW('Номенклатура'!$A$6:$A$205)-5)))&amp;"")</f>
        <v/>
      </c>
      <c r="G609" s="17" t="str">
        <f>IF(E609&lt;&gt;"ОК","",INDEX('Номенклатура'!$D$6:$D$205,SUMPRODUCT(EXACT('Номенклатура'!$A$6:$A$205,B609)*(ROW('Номенклатура'!$A$6:$A$205)-5)))&amp;"")</f>
        <v/>
      </c>
      <c r="H609" s="18" t="str">
        <f>IF(E609&lt;&gt;"ОК","",ROUND(N(INDEX('Номенклатура'!$F$6:$F$205,SUMPRODUCT(EXACT('Номенклатура'!$A$6:$A$205,B609)*(ROW('Номенклатура'!$A$6:$A$205)-5))))+SUMIFS('Движения'!$F$6:$F$5005,'Движения'!$B$6:$B$5005,B609,'Движения'!$A$6:$A$5005,"&lt;"&amp;(Q609+1))-SUMIFS('Движения'!$F$6:$F$5005,'Движения'!$B$6:$B$5005,B609,'Движения'!$C$6:$C$5005,"Корректировка остатка",'Движения'!$A$6:$A$5005,"&gt;="&amp;Q609,'Движения'!$A$6:$A$5005,"&lt;"&amp;(Q609+1)),6))</f>
        <v/>
      </c>
      <c r="I609" s="18" t="str">
        <f>IF(E609&lt;&gt;"ОК","",ROUND(C609-H609,6))</f>
        <v/>
      </c>
      <c r="J609" s="21" t="str">
        <f>IF(E609&lt;&gt;"ОК","",IF(P609&gt;0,ABS(I609)/P609,"нет базы"))</f>
        <v/>
      </c>
      <c r="K609" s="17" t="str">
        <f>IF(E609&lt;&gt;"ОК","",IF(I609&lt;0,"Недостача",IF(I609&gt;0,"Излишек","Совпадает")))</f>
        <v/>
      </c>
      <c r="L609" s="18" t="str">
        <f>IF(E609&lt;&gt;"ОК","",ROUND(SUMIFS('Движения'!$F$6:$F$5005,'Движения'!$B$6:$B$5005,B609,'Движения'!$C$6:$C$5005,"Корректировка остатка",'Движения'!$A$6:$A$5005,"&gt;="&amp;Q609,'Движения'!$A$6:$A$5005,"&lt;"&amp;(Q609+1)),6))</f>
        <v/>
      </c>
      <c r="M609" s="18" t="str">
        <f>IF(E609&lt;&gt;"ОК","",ROUND(I609-L609,6))</f>
        <v/>
      </c>
      <c r="N609" s="15" t="str">
        <f>IF(E609&lt;&gt;"ОК","",IF(AND(I609=0,L609=0),"Корректировка не нужна",IF(M609=0,"Корректировка внесена",IF(L609=0,"Внесите корректировку на "&amp;DAY(Q609)&amp;"."&amp;MONTH(Q609)&amp;"."&amp;YEAR(Q609)&amp;": "&amp;IF(M609&gt;0,"+","")&amp;M609&amp;" "&amp;G609,"Проверьте корректировки: внесено "&amp;L609&amp;", нужно "&amp;I609&amp;" "&amp;G609))))</f>
        <v/>
      </c>
      <c r="O609" s="22" t="str">
        <f>IF(E609&lt;&gt;"ОК","",IF(SUMPRODUCT(MAX(($B$6:$B$1005=B609)*($Q$6:$Q$1005&lt;Q609)*($E$6:$E$1005="ОК")*$Q$6:$Q$1005))&gt;0,SUMPRODUCT(MAX(($B$6:$B$1005=B609)*($Q$6:$Q$1005&lt;Q609)*($E$6:$E$1005="ОК")*$Q$6:$Q$1005))+1,INT('Номенклатура'!$C$2)))</f>
        <v/>
      </c>
      <c r="P609" s="18" t="str">
        <f>IF(E609&lt;&gt;"ОК","",-(SUMIFS('Движения'!$F$6:$F$5005,'Движения'!$B$6:$B$5005,B609,'Движения'!$C$6:$C$5005,"Расход",'Движения'!$A$6:$A$5005,"&gt;="&amp;O609,'Движения'!$A$6:$A$5005,"&lt;"&amp;(Q609+1))+SUMIFS('Движения'!$F$6:$F$5005,'Движения'!$B$6:$B$5005,B609,'Движения'!$C$6:$C$5005,"Списание",'Движения'!$A$6:$A$5005,"&gt;="&amp;O609,'Движения'!$A$6:$A$5005,"&lt;"&amp;(Q609+1))))</f>
        <v/>
      </c>
      <c r="Q609" s="18" t="str">
        <f>IF(ISNUMBER(A609),INT(A609),0)</f>
        <v/>
      </c>
    </row>
    <row r="610" spans="1:17" x14ac:dyDescent="0.25">
      <c r="A610" s="16"/>
      <c r="B610" s="13"/>
      <c r="C610" s="14"/>
      <c r="D610" s="13"/>
      <c r="E610" s="15" t="str">
        <f>IF(COUNTA(A610:D610)=0,"",IF(NOT(ISNUMBER(A610)),"Укажите дату",IF(B610="","Укажите код",IF(NOT(AND(ISTEXT(B610),LEN(B610)&gt;0,LEN(B610)&lt;=30,ISNUMBER(FIND(LEFT(B610,1),"ABCDEFGHIJKLMNOPQRSTUVWXYZ")),SUMPRODUCT((MID(B610,{1,2,3,4,5,6,7,8,9,10,11,12,13,14,15,16,17,18,19,20,21,22,23,24,25,26,27,28,29,30},1)&lt;&gt;"")*ISERROR(FIND(MID(B610,{1,2,3,4,5,6,7,8,9,10,11,12,13,14,15,16,17,18,19,20,21,22,23,24,25,26,27,28,29,30},1),"ABCDEFGHIJKLMNOPQRSTUVWXYZ0123456789-_")))=0,ISERROR(VALUE(B610)))),"Недопустимый код: только латинские буквы A-Z в верхнем регистре, цифры, - и _; начало с буквы, до 30 символов (например MILK-001)",IF(SUMPRODUCT(--EXACT('Номенклатура'!$A$6:$A$205,B610))=0,"Код не найден",IF(SUMPRODUCT(--EXACT('Номенклатура'!$A$6:$A$205,B610))&gt;1,"Код повторяется в номенклатуре",IF(NOT(ISNUMBER(C610)),"Укажите фактическое количество",IF(C610&lt;0,"Факт не может быть меньше нуля",IF(NOT(ISNUMBER('Номенклатура'!$C$2)),"Укажите дату начала учёта",IF(Q610&lt;INT('Номенклатура'!$C$2),"Дата раньше начала учёта","ОК"))))))))))</f>
        <v/>
      </c>
      <c r="F610" s="15" t="str">
        <f>IF(E610&lt;&gt;"ОК","",INDEX('Номенклатура'!$B$6:$B$205,SUMPRODUCT(EXACT('Номенклатура'!$A$6:$A$205,B610)*(ROW('Номенклатура'!$A$6:$A$205)-5)))&amp;"")</f>
        <v/>
      </c>
      <c r="G610" s="17" t="str">
        <f>IF(E610&lt;&gt;"ОК","",INDEX('Номенклатура'!$D$6:$D$205,SUMPRODUCT(EXACT('Номенклатура'!$A$6:$A$205,B610)*(ROW('Номенклатура'!$A$6:$A$205)-5)))&amp;"")</f>
        <v/>
      </c>
      <c r="H610" s="18" t="str">
        <f>IF(E610&lt;&gt;"ОК","",ROUND(N(INDEX('Номенклатура'!$F$6:$F$205,SUMPRODUCT(EXACT('Номенклатура'!$A$6:$A$205,B610)*(ROW('Номенклатура'!$A$6:$A$205)-5))))+SUMIFS('Движения'!$F$6:$F$5005,'Движения'!$B$6:$B$5005,B610,'Движения'!$A$6:$A$5005,"&lt;"&amp;(Q610+1))-SUMIFS('Движения'!$F$6:$F$5005,'Движения'!$B$6:$B$5005,B610,'Движения'!$C$6:$C$5005,"Корректировка остатка",'Движения'!$A$6:$A$5005,"&gt;="&amp;Q610,'Движения'!$A$6:$A$5005,"&lt;"&amp;(Q610+1)),6))</f>
        <v/>
      </c>
      <c r="I610" s="18" t="str">
        <f>IF(E610&lt;&gt;"ОК","",ROUND(C610-H610,6))</f>
        <v/>
      </c>
      <c r="J610" s="21" t="str">
        <f>IF(E610&lt;&gt;"ОК","",IF(P610&gt;0,ABS(I610)/P610,"нет базы"))</f>
        <v/>
      </c>
      <c r="K610" s="17" t="str">
        <f>IF(E610&lt;&gt;"ОК","",IF(I610&lt;0,"Недостача",IF(I610&gt;0,"Излишек","Совпадает")))</f>
        <v/>
      </c>
      <c r="L610" s="18" t="str">
        <f>IF(E610&lt;&gt;"ОК","",ROUND(SUMIFS('Движения'!$F$6:$F$5005,'Движения'!$B$6:$B$5005,B610,'Движения'!$C$6:$C$5005,"Корректировка остатка",'Движения'!$A$6:$A$5005,"&gt;="&amp;Q610,'Движения'!$A$6:$A$5005,"&lt;"&amp;(Q610+1)),6))</f>
        <v/>
      </c>
      <c r="M610" s="18" t="str">
        <f>IF(E610&lt;&gt;"ОК","",ROUND(I610-L610,6))</f>
        <v/>
      </c>
      <c r="N610" s="15" t="str">
        <f>IF(E610&lt;&gt;"ОК","",IF(AND(I610=0,L610=0),"Корректировка не нужна",IF(M610=0,"Корректировка внесена",IF(L610=0,"Внесите корректировку на "&amp;DAY(Q610)&amp;"."&amp;MONTH(Q610)&amp;"."&amp;YEAR(Q610)&amp;": "&amp;IF(M610&gt;0,"+","")&amp;M610&amp;" "&amp;G610,"Проверьте корректировки: внесено "&amp;L610&amp;", нужно "&amp;I610&amp;" "&amp;G610))))</f>
        <v/>
      </c>
      <c r="O610" s="22" t="str">
        <f>IF(E610&lt;&gt;"ОК","",IF(SUMPRODUCT(MAX(($B$6:$B$1005=B610)*($Q$6:$Q$1005&lt;Q610)*($E$6:$E$1005="ОК")*$Q$6:$Q$1005))&gt;0,SUMPRODUCT(MAX(($B$6:$B$1005=B610)*($Q$6:$Q$1005&lt;Q610)*($E$6:$E$1005="ОК")*$Q$6:$Q$1005))+1,INT('Номенклатура'!$C$2)))</f>
        <v/>
      </c>
      <c r="P610" s="18" t="str">
        <f>IF(E610&lt;&gt;"ОК","",-(SUMIFS('Движения'!$F$6:$F$5005,'Движения'!$B$6:$B$5005,B610,'Движения'!$C$6:$C$5005,"Расход",'Движения'!$A$6:$A$5005,"&gt;="&amp;O610,'Движения'!$A$6:$A$5005,"&lt;"&amp;(Q610+1))+SUMIFS('Движения'!$F$6:$F$5005,'Движения'!$B$6:$B$5005,B610,'Движения'!$C$6:$C$5005,"Списание",'Движения'!$A$6:$A$5005,"&gt;="&amp;O610,'Движения'!$A$6:$A$5005,"&lt;"&amp;(Q610+1))))</f>
        <v/>
      </c>
      <c r="Q610" s="18" t="str">
        <f>IF(ISNUMBER(A610),INT(A610),0)</f>
        <v/>
      </c>
    </row>
    <row r="611" spans="1:17" x14ac:dyDescent="0.25">
      <c r="A611" s="16"/>
      <c r="B611" s="13"/>
      <c r="C611" s="14"/>
      <c r="D611" s="13"/>
      <c r="E611" s="15" t="str">
        <f>IF(COUNTA(A611:D611)=0,"",IF(NOT(ISNUMBER(A611)),"Укажите дату",IF(B611="","Укажите код",IF(NOT(AND(ISTEXT(B611),LEN(B611)&gt;0,LEN(B611)&lt;=30,ISNUMBER(FIND(LEFT(B611,1),"ABCDEFGHIJKLMNOPQRSTUVWXYZ")),SUMPRODUCT((MID(B611,{1,2,3,4,5,6,7,8,9,10,11,12,13,14,15,16,17,18,19,20,21,22,23,24,25,26,27,28,29,30},1)&lt;&gt;"")*ISERROR(FIND(MID(B611,{1,2,3,4,5,6,7,8,9,10,11,12,13,14,15,16,17,18,19,20,21,22,23,24,25,26,27,28,29,30},1),"ABCDEFGHIJKLMNOPQRSTUVWXYZ0123456789-_")))=0,ISERROR(VALUE(B611)))),"Недопустимый код: только латинские буквы A-Z в верхнем регистре, цифры, - и _; начало с буквы, до 30 символов (например MILK-001)",IF(SUMPRODUCT(--EXACT('Номенклатура'!$A$6:$A$205,B611))=0,"Код не найден",IF(SUMPRODUCT(--EXACT('Номенклатура'!$A$6:$A$205,B611))&gt;1,"Код повторяется в номенклатуре",IF(NOT(ISNUMBER(C611)),"Укажите фактическое количество",IF(C611&lt;0,"Факт не может быть меньше нуля",IF(NOT(ISNUMBER('Номенклатура'!$C$2)),"Укажите дату начала учёта",IF(Q611&lt;INT('Номенклатура'!$C$2),"Дата раньше начала учёта","ОК"))))))))))</f>
        <v/>
      </c>
      <c r="F611" s="15" t="str">
        <f>IF(E611&lt;&gt;"ОК","",INDEX('Номенклатура'!$B$6:$B$205,SUMPRODUCT(EXACT('Номенклатура'!$A$6:$A$205,B611)*(ROW('Номенклатура'!$A$6:$A$205)-5)))&amp;"")</f>
        <v/>
      </c>
      <c r="G611" s="17" t="str">
        <f>IF(E611&lt;&gt;"ОК","",INDEX('Номенклатура'!$D$6:$D$205,SUMPRODUCT(EXACT('Номенклатура'!$A$6:$A$205,B611)*(ROW('Номенклатура'!$A$6:$A$205)-5)))&amp;"")</f>
        <v/>
      </c>
      <c r="H611" s="18" t="str">
        <f>IF(E611&lt;&gt;"ОК","",ROUND(N(INDEX('Номенклатура'!$F$6:$F$205,SUMPRODUCT(EXACT('Номенклатура'!$A$6:$A$205,B611)*(ROW('Номенклатура'!$A$6:$A$205)-5))))+SUMIFS('Движения'!$F$6:$F$5005,'Движения'!$B$6:$B$5005,B611,'Движения'!$A$6:$A$5005,"&lt;"&amp;(Q611+1))-SUMIFS('Движения'!$F$6:$F$5005,'Движения'!$B$6:$B$5005,B611,'Движения'!$C$6:$C$5005,"Корректировка остатка",'Движения'!$A$6:$A$5005,"&gt;="&amp;Q611,'Движения'!$A$6:$A$5005,"&lt;"&amp;(Q611+1)),6))</f>
        <v/>
      </c>
      <c r="I611" s="18" t="str">
        <f>IF(E611&lt;&gt;"ОК","",ROUND(C611-H611,6))</f>
        <v/>
      </c>
      <c r="J611" s="21" t="str">
        <f>IF(E611&lt;&gt;"ОК","",IF(P611&gt;0,ABS(I611)/P611,"нет базы"))</f>
        <v/>
      </c>
      <c r="K611" s="17" t="str">
        <f>IF(E611&lt;&gt;"ОК","",IF(I611&lt;0,"Недостача",IF(I611&gt;0,"Излишек","Совпадает")))</f>
        <v/>
      </c>
      <c r="L611" s="18" t="str">
        <f>IF(E611&lt;&gt;"ОК","",ROUND(SUMIFS('Движения'!$F$6:$F$5005,'Движения'!$B$6:$B$5005,B611,'Движения'!$C$6:$C$5005,"Корректировка остатка",'Движения'!$A$6:$A$5005,"&gt;="&amp;Q611,'Движения'!$A$6:$A$5005,"&lt;"&amp;(Q611+1)),6))</f>
        <v/>
      </c>
      <c r="M611" s="18" t="str">
        <f>IF(E611&lt;&gt;"ОК","",ROUND(I611-L611,6))</f>
        <v/>
      </c>
      <c r="N611" s="15" t="str">
        <f>IF(E611&lt;&gt;"ОК","",IF(AND(I611=0,L611=0),"Корректировка не нужна",IF(M611=0,"Корректировка внесена",IF(L611=0,"Внесите корректировку на "&amp;DAY(Q611)&amp;"."&amp;MONTH(Q611)&amp;"."&amp;YEAR(Q611)&amp;": "&amp;IF(M611&gt;0,"+","")&amp;M611&amp;" "&amp;G611,"Проверьте корректировки: внесено "&amp;L611&amp;", нужно "&amp;I611&amp;" "&amp;G611))))</f>
        <v/>
      </c>
      <c r="O611" s="22" t="str">
        <f>IF(E611&lt;&gt;"ОК","",IF(SUMPRODUCT(MAX(($B$6:$B$1005=B611)*($Q$6:$Q$1005&lt;Q611)*($E$6:$E$1005="ОК")*$Q$6:$Q$1005))&gt;0,SUMPRODUCT(MAX(($B$6:$B$1005=B611)*($Q$6:$Q$1005&lt;Q611)*($E$6:$E$1005="ОК")*$Q$6:$Q$1005))+1,INT('Номенклатура'!$C$2)))</f>
        <v/>
      </c>
      <c r="P611" s="18" t="str">
        <f>IF(E611&lt;&gt;"ОК","",-(SUMIFS('Движения'!$F$6:$F$5005,'Движения'!$B$6:$B$5005,B611,'Движения'!$C$6:$C$5005,"Расход",'Движения'!$A$6:$A$5005,"&gt;="&amp;O611,'Движения'!$A$6:$A$5005,"&lt;"&amp;(Q611+1))+SUMIFS('Движения'!$F$6:$F$5005,'Движения'!$B$6:$B$5005,B611,'Движения'!$C$6:$C$5005,"Списание",'Движения'!$A$6:$A$5005,"&gt;="&amp;O611,'Движения'!$A$6:$A$5005,"&lt;"&amp;(Q611+1))))</f>
        <v/>
      </c>
      <c r="Q611" s="18" t="str">
        <f>IF(ISNUMBER(A611),INT(A611),0)</f>
        <v/>
      </c>
    </row>
    <row r="612" spans="1:17" x14ac:dyDescent="0.25">
      <c r="A612" s="16"/>
      <c r="B612" s="13"/>
      <c r="C612" s="14"/>
      <c r="D612" s="13"/>
      <c r="E612" s="15" t="str">
        <f>IF(COUNTA(A612:D612)=0,"",IF(NOT(ISNUMBER(A612)),"Укажите дату",IF(B612="","Укажите код",IF(NOT(AND(ISTEXT(B612),LEN(B612)&gt;0,LEN(B612)&lt;=30,ISNUMBER(FIND(LEFT(B612,1),"ABCDEFGHIJKLMNOPQRSTUVWXYZ")),SUMPRODUCT((MID(B612,{1,2,3,4,5,6,7,8,9,10,11,12,13,14,15,16,17,18,19,20,21,22,23,24,25,26,27,28,29,30},1)&lt;&gt;"")*ISERROR(FIND(MID(B612,{1,2,3,4,5,6,7,8,9,10,11,12,13,14,15,16,17,18,19,20,21,22,23,24,25,26,27,28,29,30},1),"ABCDEFGHIJKLMNOPQRSTUVWXYZ0123456789-_")))=0,ISERROR(VALUE(B612)))),"Недопустимый код: только латинские буквы A-Z в верхнем регистре, цифры, - и _; начало с буквы, до 30 символов (например MILK-001)",IF(SUMPRODUCT(--EXACT('Номенклатура'!$A$6:$A$205,B612))=0,"Код не найден",IF(SUMPRODUCT(--EXACT('Номенклатура'!$A$6:$A$205,B612))&gt;1,"Код повторяется в номенклатуре",IF(NOT(ISNUMBER(C612)),"Укажите фактическое количество",IF(C612&lt;0,"Факт не может быть меньше нуля",IF(NOT(ISNUMBER('Номенклатура'!$C$2)),"Укажите дату начала учёта",IF(Q612&lt;INT('Номенклатура'!$C$2),"Дата раньше начала учёта","ОК"))))))))))</f>
        <v/>
      </c>
      <c r="F612" s="15" t="str">
        <f>IF(E612&lt;&gt;"ОК","",INDEX('Номенклатура'!$B$6:$B$205,SUMPRODUCT(EXACT('Номенклатура'!$A$6:$A$205,B612)*(ROW('Номенклатура'!$A$6:$A$205)-5)))&amp;"")</f>
        <v/>
      </c>
      <c r="G612" s="17" t="str">
        <f>IF(E612&lt;&gt;"ОК","",INDEX('Номенклатура'!$D$6:$D$205,SUMPRODUCT(EXACT('Номенклатура'!$A$6:$A$205,B612)*(ROW('Номенклатура'!$A$6:$A$205)-5)))&amp;"")</f>
        <v/>
      </c>
      <c r="H612" s="18" t="str">
        <f>IF(E612&lt;&gt;"ОК","",ROUND(N(INDEX('Номенклатура'!$F$6:$F$205,SUMPRODUCT(EXACT('Номенклатура'!$A$6:$A$205,B612)*(ROW('Номенклатура'!$A$6:$A$205)-5))))+SUMIFS('Движения'!$F$6:$F$5005,'Движения'!$B$6:$B$5005,B612,'Движения'!$A$6:$A$5005,"&lt;"&amp;(Q612+1))-SUMIFS('Движения'!$F$6:$F$5005,'Движения'!$B$6:$B$5005,B612,'Движения'!$C$6:$C$5005,"Корректировка остатка",'Движения'!$A$6:$A$5005,"&gt;="&amp;Q612,'Движения'!$A$6:$A$5005,"&lt;"&amp;(Q612+1)),6))</f>
        <v/>
      </c>
      <c r="I612" s="18" t="str">
        <f>IF(E612&lt;&gt;"ОК","",ROUND(C612-H612,6))</f>
        <v/>
      </c>
      <c r="J612" s="21" t="str">
        <f>IF(E612&lt;&gt;"ОК","",IF(P612&gt;0,ABS(I612)/P612,"нет базы"))</f>
        <v/>
      </c>
      <c r="K612" s="17" t="str">
        <f>IF(E612&lt;&gt;"ОК","",IF(I612&lt;0,"Недостача",IF(I612&gt;0,"Излишек","Совпадает")))</f>
        <v/>
      </c>
      <c r="L612" s="18" t="str">
        <f>IF(E612&lt;&gt;"ОК","",ROUND(SUMIFS('Движения'!$F$6:$F$5005,'Движения'!$B$6:$B$5005,B612,'Движения'!$C$6:$C$5005,"Корректировка остатка",'Движения'!$A$6:$A$5005,"&gt;="&amp;Q612,'Движения'!$A$6:$A$5005,"&lt;"&amp;(Q612+1)),6))</f>
        <v/>
      </c>
      <c r="M612" s="18" t="str">
        <f>IF(E612&lt;&gt;"ОК","",ROUND(I612-L612,6))</f>
        <v/>
      </c>
      <c r="N612" s="15" t="str">
        <f>IF(E612&lt;&gt;"ОК","",IF(AND(I612=0,L612=0),"Корректировка не нужна",IF(M612=0,"Корректировка внесена",IF(L612=0,"Внесите корректировку на "&amp;DAY(Q612)&amp;"."&amp;MONTH(Q612)&amp;"."&amp;YEAR(Q612)&amp;": "&amp;IF(M612&gt;0,"+","")&amp;M612&amp;" "&amp;G612,"Проверьте корректировки: внесено "&amp;L612&amp;", нужно "&amp;I612&amp;" "&amp;G612))))</f>
        <v/>
      </c>
      <c r="O612" s="22" t="str">
        <f>IF(E612&lt;&gt;"ОК","",IF(SUMPRODUCT(MAX(($B$6:$B$1005=B612)*($Q$6:$Q$1005&lt;Q612)*($E$6:$E$1005="ОК")*$Q$6:$Q$1005))&gt;0,SUMPRODUCT(MAX(($B$6:$B$1005=B612)*($Q$6:$Q$1005&lt;Q612)*($E$6:$E$1005="ОК")*$Q$6:$Q$1005))+1,INT('Номенклатура'!$C$2)))</f>
        <v/>
      </c>
      <c r="P612" s="18" t="str">
        <f>IF(E612&lt;&gt;"ОК","",-(SUMIFS('Движения'!$F$6:$F$5005,'Движения'!$B$6:$B$5005,B612,'Движения'!$C$6:$C$5005,"Расход",'Движения'!$A$6:$A$5005,"&gt;="&amp;O612,'Движения'!$A$6:$A$5005,"&lt;"&amp;(Q612+1))+SUMIFS('Движения'!$F$6:$F$5005,'Движения'!$B$6:$B$5005,B612,'Движения'!$C$6:$C$5005,"Списание",'Движения'!$A$6:$A$5005,"&gt;="&amp;O612,'Движения'!$A$6:$A$5005,"&lt;"&amp;(Q612+1))))</f>
        <v/>
      </c>
      <c r="Q612" s="18" t="str">
        <f>IF(ISNUMBER(A612),INT(A612),0)</f>
        <v/>
      </c>
    </row>
    <row r="613" spans="1:17" x14ac:dyDescent="0.25">
      <c r="A613" s="16"/>
      <c r="B613" s="13"/>
      <c r="C613" s="14"/>
      <c r="D613" s="13"/>
      <c r="E613" s="15" t="str">
        <f>IF(COUNTA(A613:D613)=0,"",IF(NOT(ISNUMBER(A613)),"Укажите дату",IF(B613="","Укажите код",IF(NOT(AND(ISTEXT(B613),LEN(B613)&gt;0,LEN(B613)&lt;=30,ISNUMBER(FIND(LEFT(B613,1),"ABCDEFGHIJKLMNOPQRSTUVWXYZ")),SUMPRODUCT((MID(B613,{1,2,3,4,5,6,7,8,9,10,11,12,13,14,15,16,17,18,19,20,21,22,23,24,25,26,27,28,29,30},1)&lt;&gt;"")*ISERROR(FIND(MID(B613,{1,2,3,4,5,6,7,8,9,10,11,12,13,14,15,16,17,18,19,20,21,22,23,24,25,26,27,28,29,30},1),"ABCDEFGHIJKLMNOPQRSTUVWXYZ0123456789-_")))=0,ISERROR(VALUE(B613)))),"Недопустимый код: только латинские буквы A-Z в верхнем регистре, цифры, - и _; начало с буквы, до 30 символов (например MILK-001)",IF(SUMPRODUCT(--EXACT('Номенклатура'!$A$6:$A$205,B613))=0,"Код не найден",IF(SUMPRODUCT(--EXACT('Номенклатура'!$A$6:$A$205,B613))&gt;1,"Код повторяется в номенклатуре",IF(NOT(ISNUMBER(C613)),"Укажите фактическое количество",IF(C613&lt;0,"Факт не может быть меньше нуля",IF(NOT(ISNUMBER('Номенклатура'!$C$2)),"Укажите дату начала учёта",IF(Q613&lt;INT('Номенклатура'!$C$2),"Дата раньше начала учёта","ОК"))))))))))</f>
        <v/>
      </c>
      <c r="F613" s="15" t="str">
        <f>IF(E613&lt;&gt;"ОК","",INDEX('Номенклатура'!$B$6:$B$205,SUMPRODUCT(EXACT('Номенклатура'!$A$6:$A$205,B613)*(ROW('Номенклатура'!$A$6:$A$205)-5)))&amp;"")</f>
        <v/>
      </c>
      <c r="G613" s="17" t="str">
        <f>IF(E613&lt;&gt;"ОК","",INDEX('Номенклатура'!$D$6:$D$205,SUMPRODUCT(EXACT('Номенклатура'!$A$6:$A$205,B613)*(ROW('Номенклатура'!$A$6:$A$205)-5)))&amp;"")</f>
        <v/>
      </c>
      <c r="H613" s="18" t="str">
        <f>IF(E613&lt;&gt;"ОК","",ROUND(N(INDEX('Номенклатура'!$F$6:$F$205,SUMPRODUCT(EXACT('Номенклатура'!$A$6:$A$205,B613)*(ROW('Номенклатура'!$A$6:$A$205)-5))))+SUMIFS('Движения'!$F$6:$F$5005,'Движения'!$B$6:$B$5005,B613,'Движения'!$A$6:$A$5005,"&lt;"&amp;(Q613+1))-SUMIFS('Движения'!$F$6:$F$5005,'Движения'!$B$6:$B$5005,B613,'Движения'!$C$6:$C$5005,"Корректировка остатка",'Движения'!$A$6:$A$5005,"&gt;="&amp;Q613,'Движения'!$A$6:$A$5005,"&lt;"&amp;(Q613+1)),6))</f>
        <v/>
      </c>
      <c r="I613" s="18" t="str">
        <f>IF(E613&lt;&gt;"ОК","",ROUND(C613-H613,6))</f>
        <v/>
      </c>
      <c r="J613" s="21" t="str">
        <f>IF(E613&lt;&gt;"ОК","",IF(P613&gt;0,ABS(I613)/P613,"нет базы"))</f>
        <v/>
      </c>
      <c r="K613" s="17" t="str">
        <f>IF(E613&lt;&gt;"ОК","",IF(I613&lt;0,"Недостача",IF(I613&gt;0,"Излишек","Совпадает")))</f>
        <v/>
      </c>
      <c r="L613" s="18" t="str">
        <f>IF(E613&lt;&gt;"ОК","",ROUND(SUMIFS('Движения'!$F$6:$F$5005,'Движения'!$B$6:$B$5005,B613,'Движения'!$C$6:$C$5005,"Корректировка остатка",'Движения'!$A$6:$A$5005,"&gt;="&amp;Q613,'Движения'!$A$6:$A$5005,"&lt;"&amp;(Q613+1)),6))</f>
        <v/>
      </c>
      <c r="M613" s="18" t="str">
        <f>IF(E613&lt;&gt;"ОК","",ROUND(I613-L613,6))</f>
        <v/>
      </c>
      <c r="N613" s="15" t="str">
        <f>IF(E613&lt;&gt;"ОК","",IF(AND(I613=0,L613=0),"Корректировка не нужна",IF(M613=0,"Корректировка внесена",IF(L613=0,"Внесите корректировку на "&amp;DAY(Q613)&amp;"."&amp;MONTH(Q613)&amp;"."&amp;YEAR(Q613)&amp;": "&amp;IF(M613&gt;0,"+","")&amp;M613&amp;" "&amp;G613,"Проверьте корректировки: внесено "&amp;L613&amp;", нужно "&amp;I613&amp;" "&amp;G613))))</f>
        <v/>
      </c>
      <c r="O613" s="22" t="str">
        <f>IF(E613&lt;&gt;"ОК","",IF(SUMPRODUCT(MAX(($B$6:$B$1005=B613)*($Q$6:$Q$1005&lt;Q613)*($E$6:$E$1005="ОК")*$Q$6:$Q$1005))&gt;0,SUMPRODUCT(MAX(($B$6:$B$1005=B613)*($Q$6:$Q$1005&lt;Q613)*($E$6:$E$1005="ОК")*$Q$6:$Q$1005))+1,INT('Номенклатура'!$C$2)))</f>
        <v/>
      </c>
      <c r="P613" s="18" t="str">
        <f>IF(E613&lt;&gt;"ОК","",-(SUMIFS('Движения'!$F$6:$F$5005,'Движения'!$B$6:$B$5005,B613,'Движения'!$C$6:$C$5005,"Расход",'Движения'!$A$6:$A$5005,"&gt;="&amp;O613,'Движения'!$A$6:$A$5005,"&lt;"&amp;(Q613+1))+SUMIFS('Движения'!$F$6:$F$5005,'Движения'!$B$6:$B$5005,B613,'Движения'!$C$6:$C$5005,"Списание",'Движения'!$A$6:$A$5005,"&gt;="&amp;O613,'Движения'!$A$6:$A$5005,"&lt;"&amp;(Q613+1))))</f>
        <v/>
      </c>
      <c r="Q613" s="18" t="str">
        <f>IF(ISNUMBER(A613),INT(A613),0)</f>
        <v/>
      </c>
    </row>
    <row r="614" spans="1:17" x14ac:dyDescent="0.25">
      <c r="A614" s="16"/>
      <c r="B614" s="13"/>
      <c r="C614" s="14"/>
      <c r="D614" s="13"/>
      <c r="E614" s="15" t="str">
        <f>IF(COUNTA(A614:D614)=0,"",IF(NOT(ISNUMBER(A614)),"Укажите дату",IF(B614="","Укажите код",IF(NOT(AND(ISTEXT(B614),LEN(B614)&gt;0,LEN(B614)&lt;=30,ISNUMBER(FIND(LEFT(B614,1),"ABCDEFGHIJKLMNOPQRSTUVWXYZ")),SUMPRODUCT((MID(B614,{1,2,3,4,5,6,7,8,9,10,11,12,13,14,15,16,17,18,19,20,21,22,23,24,25,26,27,28,29,30},1)&lt;&gt;"")*ISERROR(FIND(MID(B614,{1,2,3,4,5,6,7,8,9,10,11,12,13,14,15,16,17,18,19,20,21,22,23,24,25,26,27,28,29,30},1),"ABCDEFGHIJKLMNOPQRSTUVWXYZ0123456789-_")))=0,ISERROR(VALUE(B614)))),"Недопустимый код: только латинские буквы A-Z в верхнем регистре, цифры, - и _; начало с буквы, до 30 символов (например MILK-001)",IF(SUMPRODUCT(--EXACT('Номенклатура'!$A$6:$A$205,B614))=0,"Код не найден",IF(SUMPRODUCT(--EXACT('Номенклатура'!$A$6:$A$205,B614))&gt;1,"Код повторяется в номенклатуре",IF(NOT(ISNUMBER(C614)),"Укажите фактическое количество",IF(C614&lt;0,"Факт не может быть меньше нуля",IF(NOT(ISNUMBER('Номенклатура'!$C$2)),"Укажите дату начала учёта",IF(Q614&lt;INT('Номенклатура'!$C$2),"Дата раньше начала учёта","ОК"))))))))))</f>
        <v/>
      </c>
      <c r="F614" s="15" t="str">
        <f>IF(E614&lt;&gt;"ОК","",INDEX('Номенклатура'!$B$6:$B$205,SUMPRODUCT(EXACT('Номенклатура'!$A$6:$A$205,B614)*(ROW('Номенклатура'!$A$6:$A$205)-5)))&amp;"")</f>
        <v/>
      </c>
      <c r="G614" s="17" t="str">
        <f>IF(E614&lt;&gt;"ОК","",INDEX('Номенклатура'!$D$6:$D$205,SUMPRODUCT(EXACT('Номенклатура'!$A$6:$A$205,B614)*(ROW('Номенклатура'!$A$6:$A$205)-5)))&amp;"")</f>
        <v/>
      </c>
      <c r="H614" s="18" t="str">
        <f>IF(E614&lt;&gt;"ОК","",ROUND(N(INDEX('Номенклатура'!$F$6:$F$205,SUMPRODUCT(EXACT('Номенклатура'!$A$6:$A$205,B614)*(ROW('Номенклатура'!$A$6:$A$205)-5))))+SUMIFS('Движения'!$F$6:$F$5005,'Движения'!$B$6:$B$5005,B614,'Движения'!$A$6:$A$5005,"&lt;"&amp;(Q614+1))-SUMIFS('Движения'!$F$6:$F$5005,'Движения'!$B$6:$B$5005,B614,'Движения'!$C$6:$C$5005,"Корректировка остатка",'Движения'!$A$6:$A$5005,"&gt;="&amp;Q614,'Движения'!$A$6:$A$5005,"&lt;"&amp;(Q614+1)),6))</f>
        <v/>
      </c>
      <c r="I614" s="18" t="str">
        <f>IF(E614&lt;&gt;"ОК","",ROUND(C614-H614,6))</f>
        <v/>
      </c>
      <c r="J614" s="21" t="str">
        <f>IF(E614&lt;&gt;"ОК","",IF(P614&gt;0,ABS(I614)/P614,"нет базы"))</f>
        <v/>
      </c>
      <c r="K614" s="17" t="str">
        <f>IF(E614&lt;&gt;"ОК","",IF(I614&lt;0,"Недостача",IF(I614&gt;0,"Излишек","Совпадает")))</f>
        <v/>
      </c>
      <c r="L614" s="18" t="str">
        <f>IF(E614&lt;&gt;"ОК","",ROUND(SUMIFS('Движения'!$F$6:$F$5005,'Движения'!$B$6:$B$5005,B614,'Движения'!$C$6:$C$5005,"Корректировка остатка",'Движения'!$A$6:$A$5005,"&gt;="&amp;Q614,'Движения'!$A$6:$A$5005,"&lt;"&amp;(Q614+1)),6))</f>
        <v/>
      </c>
      <c r="M614" s="18" t="str">
        <f>IF(E614&lt;&gt;"ОК","",ROUND(I614-L614,6))</f>
        <v/>
      </c>
      <c r="N614" s="15" t="str">
        <f>IF(E614&lt;&gt;"ОК","",IF(AND(I614=0,L614=0),"Корректировка не нужна",IF(M614=0,"Корректировка внесена",IF(L614=0,"Внесите корректировку на "&amp;DAY(Q614)&amp;"."&amp;MONTH(Q614)&amp;"."&amp;YEAR(Q614)&amp;": "&amp;IF(M614&gt;0,"+","")&amp;M614&amp;" "&amp;G614,"Проверьте корректировки: внесено "&amp;L614&amp;", нужно "&amp;I614&amp;" "&amp;G614))))</f>
        <v/>
      </c>
      <c r="O614" s="22" t="str">
        <f>IF(E614&lt;&gt;"ОК","",IF(SUMPRODUCT(MAX(($B$6:$B$1005=B614)*($Q$6:$Q$1005&lt;Q614)*($E$6:$E$1005="ОК")*$Q$6:$Q$1005))&gt;0,SUMPRODUCT(MAX(($B$6:$B$1005=B614)*($Q$6:$Q$1005&lt;Q614)*($E$6:$E$1005="ОК")*$Q$6:$Q$1005))+1,INT('Номенклатура'!$C$2)))</f>
        <v/>
      </c>
      <c r="P614" s="18" t="str">
        <f>IF(E614&lt;&gt;"ОК","",-(SUMIFS('Движения'!$F$6:$F$5005,'Движения'!$B$6:$B$5005,B614,'Движения'!$C$6:$C$5005,"Расход",'Движения'!$A$6:$A$5005,"&gt;="&amp;O614,'Движения'!$A$6:$A$5005,"&lt;"&amp;(Q614+1))+SUMIFS('Движения'!$F$6:$F$5005,'Движения'!$B$6:$B$5005,B614,'Движения'!$C$6:$C$5005,"Списание",'Движения'!$A$6:$A$5005,"&gt;="&amp;O614,'Движения'!$A$6:$A$5005,"&lt;"&amp;(Q614+1))))</f>
        <v/>
      </c>
      <c r="Q614" s="18" t="str">
        <f>IF(ISNUMBER(A614),INT(A614),0)</f>
        <v/>
      </c>
    </row>
    <row r="615" spans="1:17" x14ac:dyDescent="0.25">
      <c r="A615" s="16"/>
      <c r="B615" s="13"/>
      <c r="C615" s="14"/>
      <c r="D615" s="13"/>
      <c r="E615" s="15" t="str">
        <f>IF(COUNTA(A615:D615)=0,"",IF(NOT(ISNUMBER(A615)),"Укажите дату",IF(B615="","Укажите код",IF(NOT(AND(ISTEXT(B615),LEN(B615)&gt;0,LEN(B615)&lt;=30,ISNUMBER(FIND(LEFT(B615,1),"ABCDEFGHIJKLMNOPQRSTUVWXYZ")),SUMPRODUCT((MID(B615,{1,2,3,4,5,6,7,8,9,10,11,12,13,14,15,16,17,18,19,20,21,22,23,24,25,26,27,28,29,30},1)&lt;&gt;"")*ISERROR(FIND(MID(B615,{1,2,3,4,5,6,7,8,9,10,11,12,13,14,15,16,17,18,19,20,21,22,23,24,25,26,27,28,29,30},1),"ABCDEFGHIJKLMNOPQRSTUVWXYZ0123456789-_")))=0,ISERROR(VALUE(B615)))),"Недопустимый код: только латинские буквы A-Z в верхнем регистре, цифры, - и _; начало с буквы, до 30 символов (например MILK-001)",IF(SUMPRODUCT(--EXACT('Номенклатура'!$A$6:$A$205,B615))=0,"Код не найден",IF(SUMPRODUCT(--EXACT('Номенклатура'!$A$6:$A$205,B615))&gt;1,"Код повторяется в номенклатуре",IF(NOT(ISNUMBER(C615)),"Укажите фактическое количество",IF(C615&lt;0,"Факт не может быть меньше нуля",IF(NOT(ISNUMBER('Номенклатура'!$C$2)),"Укажите дату начала учёта",IF(Q615&lt;INT('Номенклатура'!$C$2),"Дата раньше начала учёта","ОК"))))))))))</f>
        <v/>
      </c>
      <c r="F615" s="15" t="str">
        <f>IF(E615&lt;&gt;"ОК","",INDEX('Номенклатура'!$B$6:$B$205,SUMPRODUCT(EXACT('Номенклатура'!$A$6:$A$205,B615)*(ROW('Номенклатура'!$A$6:$A$205)-5)))&amp;"")</f>
        <v/>
      </c>
      <c r="G615" s="17" t="str">
        <f>IF(E615&lt;&gt;"ОК","",INDEX('Номенклатура'!$D$6:$D$205,SUMPRODUCT(EXACT('Номенклатура'!$A$6:$A$205,B615)*(ROW('Номенклатура'!$A$6:$A$205)-5)))&amp;"")</f>
        <v/>
      </c>
      <c r="H615" s="18" t="str">
        <f>IF(E615&lt;&gt;"ОК","",ROUND(N(INDEX('Номенклатура'!$F$6:$F$205,SUMPRODUCT(EXACT('Номенклатура'!$A$6:$A$205,B615)*(ROW('Номенклатура'!$A$6:$A$205)-5))))+SUMIFS('Движения'!$F$6:$F$5005,'Движения'!$B$6:$B$5005,B615,'Движения'!$A$6:$A$5005,"&lt;"&amp;(Q615+1))-SUMIFS('Движения'!$F$6:$F$5005,'Движения'!$B$6:$B$5005,B615,'Движения'!$C$6:$C$5005,"Корректировка остатка",'Движения'!$A$6:$A$5005,"&gt;="&amp;Q615,'Движения'!$A$6:$A$5005,"&lt;"&amp;(Q615+1)),6))</f>
        <v/>
      </c>
      <c r="I615" s="18" t="str">
        <f>IF(E615&lt;&gt;"ОК","",ROUND(C615-H615,6))</f>
        <v/>
      </c>
      <c r="J615" s="21" t="str">
        <f>IF(E615&lt;&gt;"ОК","",IF(P615&gt;0,ABS(I615)/P615,"нет базы"))</f>
        <v/>
      </c>
      <c r="K615" s="17" t="str">
        <f>IF(E615&lt;&gt;"ОК","",IF(I615&lt;0,"Недостача",IF(I615&gt;0,"Излишек","Совпадает")))</f>
        <v/>
      </c>
      <c r="L615" s="18" t="str">
        <f>IF(E615&lt;&gt;"ОК","",ROUND(SUMIFS('Движения'!$F$6:$F$5005,'Движения'!$B$6:$B$5005,B615,'Движения'!$C$6:$C$5005,"Корректировка остатка",'Движения'!$A$6:$A$5005,"&gt;="&amp;Q615,'Движения'!$A$6:$A$5005,"&lt;"&amp;(Q615+1)),6))</f>
        <v/>
      </c>
      <c r="M615" s="18" t="str">
        <f>IF(E615&lt;&gt;"ОК","",ROUND(I615-L615,6))</f>
        <v/>
      </c>
      <c r="N615" s="15" t="str">
        <f>IF(E615&lt;&gt;"ОК","",IF(AND(I615=0,L615=0),"Корректировка не нужна",IF(M615=0,"Корректировка внесена",IF(L615=0,"Внесите корректировку на "&amp;DAY(Q615)&amp;"."&amp;MONTH(Q615)&amp;"."&amp;YEAR(Q615)&amp;": "&amp;IF(M615&gt;0,"+","")&amp;M615&amp;" "&amp;G615,"Проверьте корректировки: внесено "&amp;L615&amp;", нужно "&amp;I615&amp;" "&amp;G615))))</f>
        <v/>
      </c>
      <c r="O615" s="22" t="str">
        <f>IF(E615&lt;&gt;"ОК","",IF(SUMPRODUCT(MAX(($B$6:$B$1005=B615)*($Q$6:$Q$1005&lt;Q615)*($E$6:$E$1005="ОК")*$Q$6:$Q$1005))&gt;0,SUMPRODUCT(MAX(($B$6:$B$1005=B615)*($Q$6:$Q$1005&lt;Q615)*($E$6:$E$1005="ОК")*$Q$6:$Q$1005))+1,INT('Номенклатура'!$C$2)))</f>
        <v/>
      </c>
      <c r="P615" s="18" t="str">
        <f>IF(E615&lt;&gt;"ОК","",-(SUMIFS('Движения'!$F$6:$F$5005,'Движения'!$B$6:$B$5005,B615,'Движения'!$C$6:$C$5005,"Расход",'Движения'!$A$6:$A$5005,"&gt;="&amp;O615,'Движения'!$A$6:$A$5005,"&lt;"&amp;(Q615+1))+SUMIFS('Движения'!$F$6:$F$5005,'Движения'!$B$6:$B$5005,B615,'Движения'!$C$6:$C$5005,"Списание",'Движения'!$A$6:$A$5005,"&gt;="&amp;O615,'Движения'!$A$6:$A$5005,"&lt;"&amp;(Q615+1))))</f>
        <v/>
      </c>
      <c r="Q615" s="18" t="str">
        <f>IF(ISNUMBER(A615),INT(A615),0)</f>
        <v/>
      </c>
    </row>
    <row r="616" spans="1:17" x14ac:dyDescent="0.25">
      <c r="A616" s="16"/>
      <c r="B616" s="13"/>
      <c r="C616" s="14"/>
      <c r="D616" s="13"/>
      <c r="E616" s="15" t="str">
        <f>IF(COUNTA(A616:D616)=0,"",IF(NOT(ISNUMBER(A616)),"Укажите дату",IF(B616="","Укажите код",IF(NOT(AND(ISTEXT(B616),LEN(B616)&gt;0,LEN(B616)&lt;=30,ISNUMBER(FIND(LEFT(B616,1),"ABCDEFGHIJKLMNOPQRSTUVWXYZ")),SUMPRODUCT((MID(B616,{1,2,3,4,5,6,7,8,9,10,11,12,13,14,15,16,17,18,19,20,21,22,23,24,25,26,27,28,29,30},1)&lt;&gt;"")*ISERROR(FIND(MID(B616,{1,2,3,4,5,6,7,8,9,10,11,12,13,14,15,16,17,18,19,20,21,22,23,24,25,26,27,28,29,30},1),"ABCDEFGHIJKLMNOPQRSTUVWXYZ0123456789-_")))=0,ISERROR(VALUE(B616)))),"Недопустимый код: только латинские буквы A-Z в верхнем регистре, цифры, - и _; начало с буквы, до 30 символов (например MILK-001)",IF(SUMPRODUCT(--EXACT('Номенклатура'!$A$6:$A$205,B616))=0,"Код не найден",IF(SUMPRODUCT(--EXACT('Номенклатура'!$A$6:$A$205,B616))&gt;1,"Код повторяется в номенклатуре",IF(NOT(ISNUMBER(C616)),"Укажите фактическое количество",IF(C616&lt;0,"Факт не может быть меньше нуля",IF(NOT(ISNUMBER('Номенклатура'!$C$2)),"Укажите дату начала учёта",IF(Q616&lt;INT('Номенклатура'!$C$2),"Дата раньше начала учёта","ОК"))))))))))</f>
        <v/>
      </c>
      <c r="F616" s="15" t="str">
        <f>IF(E616&lt;&gt;"ОК","",INDEX('Номенклатура'!$B$6:$B$205,SUMPRODUCT(EXACT('Номенклатура'!$A$6:$A$205,B616)*(ROW('Номенклатура'!$A$6:$A$205)-5)))&amp;"")</f>
        <v/>
      </c>
      <c r="G616" s="17" t="str">
        <f>IF(E616&lt;&gt;"ОК","",INDEX('Номенклатура'!$D$6:$D$205,SUMPRODUCT(EXACT('Номенклатура'!$A$6:$A$205,B616)*(ROW('Номенклатура'!$A$6:$A$205)-5)))&amp;"")</f>
        <v/>
      </c>
      <c r="H616" s="18" t="str">
        <f>IF(E616&lt;&gt;"ОК","",ROUND(N(INDEX('Номенклатура'!$F$6:$F$205,SUMPRODUCT(EXACT('Номенклатура'!$A$6:$A$205,B616)*(ROW('Номенклатура'!$A$6:$A$205)-5))))+SUMIFS('Движения'!$F$6:$F$5005,'Движения'!$B$6:$B$5005,B616,'Движения'!$A$6:$A$5005,"&lt;"&amp;(Q616+1))-SUMIFS('Движения'!$F$6:$F$5005,'Движения'!$B$6:$B$5005,B616,'Движения'!$C$6:$C$5005,"Корректировка остатка",'Движения'!$A$6:$A$5005,"&gt;="&amp;Q616,'Движения'!$A$6:$A$5005,"&lt;"&amp;(Q616+1)),6))</f>
        <v/>
      </c>
      <c r="I616" s="18" t="str">
        <f>IF(E616&lt;&gt;"ОК","",ROUND(C616-H616,6))</f>
        <v/>
      </c>
      <c r="J616" s="21" t="str">
        <f>IF(E616&lt;&gt;"ОК","",IF(P616&gt;0,ABS(I616)/P616,"нет базы"))</f>
        <v/>
      </c>
      <c r="K616" s="17" t="str">
        <f>IF(E616&lt;&gt;"ОК","",IF(I616&lt;0,"Недостача",IF(I616&gt;0,"Излишек","Совпадает")))</f>
        <v/>
      </c>
      <c r="L616" s="18" t="str">
        <f>IF(E616&lt;&gt;"ОК","",ROUND(SUMIFS('Движения'!$F$6:$F$5005,'Движения'!$B$6:$B$5005,B616,'Движения'!$C$6:$C$5005,"Корректировка остатка",'Движения'!$A$6:$A$5005,"&gt;="&amp;Q616,'Движения'!$A$6:$A$5005,"&lt;"&amp;(Q616+1)),6))</f>
        <v/>
      </c>
      <c r="M616" s="18" t="str">
        <f>IF(E616&lt;&gt;"ОК","",ROUND(I616-L616,6))</f>
        <v/>
      </c>
      <c r="N616" s="15" t="str">
        <f>IF(E616&lt;&gt;"ОК","",IF(AND(I616=0,L616=0),"Корректировка не нужна",IF(M616=0,"Корректировка внесена",IF(L616=0,"Внесите корректировку на "&amp;DAY(Q616)&amp;"."&amp;MONTH(Q616)&amp;"."&amp;YEAR(Q616)&amp;": "&amp;IF(M616&gt;0,"+","")&amp;M616&amp;" "&amp;G616,"Проверьте корректировки: внесено "&amp;L616&amp;", нужно "&amp;I616&amp;" "&amp;G616))))</f>
        <v/>
      </c>
      <c r="O616" s="22" t="str">
        <f>IF(E616&lt;&gt;"ОК","",IF(SUMPRODUCT(MAX(($B$6:$B$1005=B616)*($Q$6:$Q$1005&lt;Q616)*($E$6:$E$1005="ОК")*$Q$6:$Q$1005))&gt;0,SUMPRODUCT(MAX(($B$6:$B$1005=B616)*($Q$6:$Q$1005&lt;Q616)*($E$6:$E$1005="ОК")*$Q$6:$Q$1005))+1,INT('Номенклатура'!$C$2)))</f>
        <v/>
      </c>
      <c r="P616" s="18" t="str">
        <f>IF(E616&lt;&gt;"ОК","",-(SUMIFS('Движения'!$F$6:$F$5005,'Движения'!$B$6:$B$5005,B616,'Движения'!$C$6:$C$5005,"Расход",'Движения'!$A$6:$A$5005,"&gt;="&amp;O616,'Движения'!$A$6:$A$5005,"&lt;"&amp;(Q616+1))+SUMIFS('Движения'!$F$6:$F$5005,'Движения'!$B$6:$B$5005,B616,'Движения'!$C$6:$C$5005,"Списание",'Движения'!$A$6:$A$5005,"&gt;="&amp;O616,'Движения'!$A$6:$A$5005,"&lt;"&amp;(Q616+1))))</f>
        <v/>
      </c>
      <c r="Q616" s="18" t="str">
        <f>IF(ISNUMBER(A616),INT(A616),0)</f>
        <v/>
      </c>
    </row>
    <row r="617" spans="1:17" x14ac:dyDescent="0.25">
      <c r="A617" s="16"/>
      <c r="B617" s="13"/>
      <c r="C617" s="14"/>
      <c r="D617" s="13"/>
      <c r="E617" s="15" t="str">
        <f>IF(COUNTA(A617:D617)=0,"",IF(NOT(ISNUMBER(A617)),"Укажите дату",IF(B617="","Укажите код",IF(NOT(AND(ISTEXT(B617),LEN(B617)&gt;0,LEN(B617)&lt;=30,ISNUMBER(FIND(LEFT(B617,1),"ABCDEFGHIJKLMNOPQRSTUVWXYZ")),SUMPRODUCT((MID(B617,{1,2,3,4,5,6,7,8,9,10,11,12,13,14,15,16,17,18,19,20,21,22,23,24,25,26,27,28,29,30},1)&lt;&gt;"")*ISERROR(FIND(MID(B617,{1,2,3,4,5,6,7,8,9,10,11,12,13,14,15,16,17,18,19,20,21,22,23,24,25,26,27,28,29,30},1),"ABCDEFGHIJKLMNOPQRSTUVWXYZ0123456789-_")))=0,ISERROR(VALUE(B617)))),"Недопустимый код: только латинские буквы A-Z в верхнем регистре, цифры, - и _; начало с буквы, до 30 символов (например MILK-001)",IF(SUMPRODUCT(--EXACT('Номенклатура'!$A$6:$A$205,B617))=0,"Код не найден",IF(SUMPRODUCT(--EXACT('Номенклатура'!$A$6:$A$205,B617))&gt;1,"Код повторяется в номенклатуре",IF(NOT(ISNUMBER(C617)),"Укажите фактическое количество",IF(C617&lt;0,"Факт не может быть меньше нуля",IF(NOT(ISNUMBER('Номенклатура'!$C$2)),"Укажите дату начала учёта",IF(Q617&lt;INT('Номенклатура'!$C$2),"Дата раньше начала учёта","ОК"))))))))))</f>
        <v/>
      </c>
      <c r="F617" s="15" t="str">
        <f>IF(E617&lt;&gt;"ОК","",INDEX('Номенклатура'!$B$6:$B$205,SUMPRODUCT(EXACT('Номенклатура'!$A$6:$A$205,B617)*(ROW('Номенклатура'!$A$6:$A$205)-5)))&amp;"")</f>
        <v/>
      </c>
      <c r="G617" s="17" t="str">
        <f>IF(E617&lt;&gt;"ОК","",INDEX('Номенклатура'!$D$6:$D$205,SUMPRODUCT(EXACT('Номенклатура'!$A$6:$A$205,B617)*(ROW('Номенклатура'!$A$6:$A$205)-5)))&amp;"")</f>
        <v/>
      </c>
      <c r="H617" s="18" t="str">
        <f>IF(E617&lt;&gt;"ОК","",ROUND(N(INDEX('Номенклатура'!$F$6:$F$205,SUMPRODUCT(EXACT('Номенклатура'!$A$6:$A$205,B617)*(ROW('Номенклатура'!$A$6:$A$205)-5))))+SUMIFS('Движения'!$F$6:$F$5005,'Движения'!$B$6:$B$5005,B617,'Движения'!$A$6:$A$5005,"&lt;"&amp;(Q617+1))-SUMIFS('Движения'!$F$6:$F$5005,'Движения'!$B$6:$B$5005,B617,'Движения'!$C$6:$C$5005,"Корректировка остатка",'Движения'!$A$6:$A$5005,"&gt;="&amp;Q617,'Движения'!$A$6:$A$5005,"&lt;"&amp;(Q617+1)),6))</f>
        <v/>
      </c>
      <c r="I617" s="18" t="str">
        <f>IF(E617&lt;&gt;"ОК","",ROUND(C617-H617,6))</f>
        <v/>
      </c>
      <c r="J617" s="21" t="str">
        <f>IF(E617&lt;&gt;"ОК","",IF(P617&gt;0,ABS(I617)/P617,"нет базы"))</f>
        <v/>
      </c>
      <c r="K617" s="17" t="str">
        <f>IF(E617&lt;&gt;"ОК","",IF(I617&lt;0,"Недостача",IF(I617&gt;0,"Излишек","Совпадает")))</f>
        <v/>
      </c>
      <c r="L617" s="18" t="str">
        <f>IF(E617&lt;&gt;"ОК","",ROUND(SUMIFS('Движения'!$F$6:$F$5005,'Движения'!$B$6:$B$5005,B617,'Движения'!$C$6:$C$5005,"Корректировка остатка",'Движения'!$A$6:$A$5005,"&gt;="&amp;Q617,'Движения'!$A$6:$A$5005,"&lt;"&amp;(Q617+1)),6))</f>
        <v/>
      </c>
      <c r="M617" s="18" t="str">
        <f>IF(E617&lt;&gt;"ОК","",ROUND(I617-L617,6))</f>
        <v/>
      </c>
      <c r="N617" s="15" t="str">
        <f>IF(E617&lt;&gt;"ОК","",IF(AND(I617=0,L617=0),"Корректировка не нужна",IF(M617=0,"Корректировка внесена",IF(L617=0,"Внесите корректировку на "&amp;DAY(Q617)&amp;"."&amp;MONTH(Q617)&amp;"."&amp;YEAR(Q617)&amp;": "&amp;IF(M617&gt;0,"+","")&amp;M617&amp;" "&amp;G617,"Проверьте корректировки: внесено "&amp;L617&amp;", нужно "&amp;I617&amp;" "&amp;G617))))</f>
        <v/>
      </c>
      <c r="O617" s="22" t="str">
        <f>IF(E617&lt;&gt;"ОК","",IF(SUMPRODUCT(MAX(($B$6:$B$1005=B617)*($Q$6:$Q$1005&lt;Q617)*($E$6:$E$1005="ОК")*$Q$6:$Q$1005))&gt;0,SUMPRODUCT(MAX(($B$6:$B$1005=B617)*($Q$6:$Q$1005&lt;Q617)*($E$6:$E$1005="ОК")*$Q$6:$Q$1005))+1,INT('Номенклатура'!$C$2)))</f>
        <v/>
      </c>
      <c r="P617" s="18" t="str">
        <f>IF(E617&lt;&gt;"ОК","",-(SUMIFS('Движения'!$F$6:$F$5005,'Движения'!$B$6:$B$5005,B617,'Движения'!$C$6:$C$5005,"Расход",'Движения'!$A$6:$A$5005,"&gt;="&amp;O617,'Движения'!$A$6:$A$5005,"&lt;"&amp;(Q617+1))+SUMIFS('Движения'!$F$6:$F$5005,'Движения'!$B$6:$B$5005,B617,'Движения'!$C$6:$C$5005,"Списание",'Движения'!$A$6:$A$5005,"&gt;="&amp;O617,'Движения'!$A$6:$A$5005,"&lt;"&amp;(Q617+1))))</f>
        <v/>
      </c>
      <c r="Q617" s="18" t="str">
        <f>IF(ISNUMBER(A617),INT(A617),0)</f>
        <v/>
      </c>
    </row>
    <row r="618" spans="1:17" x14ac:dyDescent="0.25">
      <c r="A618" s="16"/>
      <c r="B618" s="13"/>
      <c r="C618" s="14"/>
      <c r="D618" s="13"/>
      <c r="E618" s="15" t="str">
        <f>IF(COUNTA(A618:D618)=0,"",IF(NOT(ISNUMBER(A618)),"Укажите дату",IF(B618="","Укажите код",IF(NOT(AND(ISTEXT(B618),LEN(B618)&gt;0,LEN(B618)&lt;=30,ISNUMBER(FIND(LEFT(B618,1),"ABCDEFGHIJKLMNOPQRSTUVWXYZ")),SUMPRODUCT((MID(B618,{1,2,3,4,5,6,7,8,9,10,11,12,13,14,15,16,17,18,19,20,21,22,23,24,25,26,27,28,29,30},1)&lt;&gt;"")*ISERROR(FIND(MID(B618,{1,2,3,4,5,6,7,8,9,10,11,12,13,14,15,16,17,18,19,20,21,22,23,24,25,26,27,28,29,30},1),"ABCDEFGHIJKLMNOPQRSTUVWXYZ0123456789-_")))=0,ISERROR(VALUE(B618)))),"Недопустимый код: только латинские буквы A-Z в верхнем регистре, цифры, - и _; начало с буквы, до 30 символов (например MILK-001)",IF(SUMPRODUCT(--EXACT('Номенклатура'!$A$6:$A$205,B618))=0,"Код не найден",IF(SUMPRODUCT(--EXACT('Номенклатура'!$A$6:$A$205,B618))&gt;1,"Код повторяется в номенклатуре",IF(NOT(ISNUMBER(C618)),"Укажите фактическое количество",IF(C618&lt;0,"Факт не может быть меньше нуля",IF(NOT(ISNUMBER('Номенклатура'!$C$2)),"Укажите дату начала учёта",IF(Q618&lt;INT('Номенклатура'!$C$2),"Дата раньше начала учёта","ОК"))))))))))</f>
        <v/>
      </c>
      <c r="F618" s="15" t="str">
        <f>IF(E618&lt;&gt;"ОК","",INDEX('Номенклатура'!$B$6:$B$205,SUMPRODUCT(EXACT('Номенклатура'!$A$6:$A$205,B618)*(ROW('Номенклатура'!$A$6:$A$205)-5)))&amp;"")</f>
        <v/>
      </c>
      <c r="G618" s="17" t="str">
        <f>IF(E618&lt;&gt;"ОК","",INDEX('Номенклатура'!$D$6:$D$205,SUMPRODUCT(EXACT('Номенклатура'!$A$6:$A$205,B618)*(ROW('Номенклатура'!$A$6:$A$205)-5)))&amp;"")</f>
        <v/>
      </c>
      <c r="H618" s="18" t="str">
        <f>IF(E618&lt;&gt;"ОК","",ROUND(N(INDEX('Номенклатура'!$F$6:$F$205,SUMPRODUCT(EXACT('Номенклатура'!$A$6:$A$205,B618)*(ROW('Номенклатура'!$A$6:$A$205)-5))))+SUMIFS('Движения'!$F$6:$F$5005,'Движения'!$B$6:$B$5005,B618,'Движения'!$A$6:$A$5005,"&lt;"&amp;(Q618+1))-SUMIFS('Движения'!$F$6:$F$5005,'Движения'!$B$6:$B$5005,B618,'Движения'!$C$6:$C$5005,"Корректировка остатка",'Движения'!$A$6:$A$5005,"&gt;="&amp;Q618,'Движения'!$A$6:$A$5005,"&lt;"&amp;(Q618+1)),6))</f>
        <v/>
      </c>
      <c r="I618" s="18" t="str">
        <f>IF(E618&lt;&gt;"ОК","",ROUND(C618-H618,6))</f>
        <v/>
      </c>
      <c r="J618" s="21" t="str">
        <f>IF(E618&lt;&gt;"ОК","",IF(P618&gt;0,ABS(I618)/P618,"нет базы"))</f>
        <v/>
      </c>
      <c r="K618" s="17" t="str">
        <f>IF(E618&lt;&gt;"ОК","",IF(I618&lt;0,"Недостача",IF(I618&gt;0,"Излишек","Совпадает")))</f>
        <v/>
      </c>
      <c r="L618" s="18" t="str">
        <f>IF(E618&lt;&gt;"ОК","",ROUND(SUMIFS('Движения'!$F$6:$F$5005,'Движения'!$B$6:$B$5005,B618,'Движения'!$C$6:$C$5005,"Корректировка остатка",'Движения'!$A$6:$A$5005,"&gt;="&amp;Q618,'Движения'!$A$6:$A$5005,"&lt;"&amp;(Q618+1)),6))</f>
        <v/>
      </c>
      <c r="M618" s="18" t="str">
        <f>IF(E618&lt;&gt;"ОК","",ROUND(I618-L618,6))</f>
        <v/>
      </c>
      <c r="N618" s="15" t="str">
        <f>IF(E618&lt;&gt;"ОК","",IF(AND(I618=0,L618=0),"Корректировка не нужна",IF(M618=0,"Корректировка внесена",IF(L618=0,"Внесите корректировку на "&amp;DAY(Q618)&amp;"."&amp;MONTH(Q618)&amp;"."&amp;YEAR(Q618)&amp;": "&amp;IF(M618&gt;0,"+","")&amp;M618&amp;" "&amp;G618,"Проверьте корректировки: внесено "&amp;L618&amp;", нужно "&amp;I618&amp;" "&amp;G618))))</f>
        <v/>
      </c>
      <c r="O618" s="22" t="str">
        <f>IF(E618&lt;&gt;"ОК","",IF(SUMPRODUCT(MAX(($B$6:$B$1005=B618)*($Q$6:$Q$1005&lt;Q618)*($E$6:$E$1005="ОК")*$Q$6:$Q$1005))&gt;0,SUMPRODUCT(MAX(($B$6:$B$1005=B618)*($Q$6:$Q$1005&lt;Q618)*($E$6:$E$1005="ОК")*$Q$6:$Q$1005))+1,INT('Номенклатура'!$C$2)))</f>
        <v/>
      </c>
      <c r="P618" s="18" t="str">
        <f>IF(E618&lt;&gt;"ОК","",-(SUMIFS('Движения'!$F$6:$F$5005,'Движения'!$B$6:$B$5005,B618,'Движения'!$C$6:$C$5005,"Расход",'Движения'!$A$6:$A$5005,"&gt;="&amp;O618,'Движения'!$A$6:$A$5005,"&lt;"&amp;(Q618+1))+SUMIFS('Движения'!$F$6:$F$5005,'Движения'!$B$6:$B$5005,B618,'Движения'!$C$6:$C$5005,"Списание",'Движения'!$A$6:$A$5005,"&gt;="&amp;O618,'Движения'!$A$6:$A$5005,"&lt;"&amp;(Q618+1))))</f>
        <v/>
      </c>
      <c r="Q618" s="18" t="str">
        <f>IF(ISNUMBER(A618),INT(A618),0)</f>
        <v/>
      </c>
    </row>
    <row r="619" spans="1:17" x14ac:dyDescent="0.25">
      <c r="A619" s="16"/>
      <c r="B619" s="13"/>
      <c r="C619" s="14"/>
      <c r="D619" s="13"/>
      <c r="E619" s="15" t="str">
        <f>IF(COUNTA(A619:D619)=0,"",IF(NOT(ISNUMBER(A619)),"Укажите дату",IF(B619="","Укажите код",IF(NOT(AND(ISTEXT(B619),LEN(B619)&gt;0,LEN(B619)&lt;=30,ISNUMBER(FIND(LEFT(B619,1),"ABCDEFGHIJKLMNOPQRSTUVWXYZ")),SUMPRODUCT((MID(B619,{1,2,3,4,5,6,7,8,9,10,11,12,13,14,15,16,17,18,19,20,21,22,23,24,25,26,27,28,29,30},1)&lt;&gt;"")*ISERROR(FIND(MID(B619,{1,2,3,4,5,6,7,8,9,10,11,12,13,14,15,16,17,18,19,20,21,22,23,24,25,26,27,28,29,30},1),"ABCDEFGHIJKLMNOPQRSTUVWXYZ0123456789-_")))=0,ISERROR(VALUE(B619)))),"Недопустимый код: только латинские буквы A-Z в верхнем регистре, цифры, - и _; начало с буквы, до 30 символов (например MILK-001)",IF(SUMPRODUCT(--EXACT('Номенклатура'!$A$6:$A$205,B619))=0,"Код не найден",IF(SUMPRODUCT(--EXACT('Номенклатура'!$A$6:$A$205,B619))&gt;1,"Код повторяется в номенклатуре",IF(NOT(ISNUMBER(C619)),"Укажите фактическое количество",IF(C619&lt;0,"Факт не может быть меньше нуля",IF(NOT(ISNUMBER('Номенклатура'!$C$2)),"Укажите дату начала учёта",IF(Q619&lt;INT('Номенклатура'!$C$2),"Дата раньше начала учёта","ОК"))))))))))</f>
        <v/>
      </c>
      <c r="F619" s="15" t="str">
        <f>IF(E619&lt;&gt;"ОК","",INDEX('Номенклатура'!$B$6:$B$205,SUMPRODUCT(EXACT('Номенклатура'!$A$6:$A$205,B619)*(ROW('Номенклатура'!$A$6:$A$205)-5)))&amp;"")</f>
        <v/>
      </c>
      <c r="G619" s="17" t="str">
        <f>IF(E619&lt;&gt;"ОК","",INDEX('Номенклатура'!$D$6:$D$205,SUMPRODUCT(EXACT('Номенклатура'!$A$6:$A$205,B619)*(ROW('Номенклатура'!$A$6:$A$205)-5)))&amp;"")</f>
        <v/>
      </c>
      <c r="H619" s="18" t="str">
        <f>IF(E619&lt;&gt;"ОК","",ROUND(N(INDEX('Номенклатура'!$F$6:$F$205,SUMPRODUCT(EXACT('Номенклатура'!$A$6:$A$205,B619)*(ROW('Номенклатура'!$A$6:$A$205)-5))))+SUMIFS('Движения'!$F$6:$F$5005,'Движения'!$B$6:$B$5005,B619,'Движения'!$A$6:$A$5005,"&lt;"&amp;(Q619+1))-SUMIFS('Движения'!$F$6:$F$5005,'Движения'!$B$6:$B$5005,B619,'Движения'!$C$6:$C$5005,"Корректировка остатка",'Движения'!$A$6:$A$5005,"&gt;="&amp;Q619,'Движения'!$A$6:$A$5005,"&lt;"&amp;(Q619+1)),6))</f>
        <v/>
      </c>
      <c r="I619" s="18" t="str">
        <f>IF(E619&lt;&gt;"ОК","",ROUND(C619-H619,6))</f>
        <v/>
      </c>
      <c r="J619" s="21" t="str">
        <f>IF(E619&lt;&gt;"ОК","",IF(P619&gt;0,ABS(I619)/P619,"нет базы"))</f>
        <v/>
      </c>
      <c r="K619" s="17" t="str">
        <f>IF(E619&lt;&gt;"ОК","",IF(I619&lt;0,"Недостача",IF(I619&gt;0,"Излишек","Совпадает")))</f>
        <v/>
      </c>
      <c r="L619" s="18" t="str">
        <f>IF(E619&lt;&gt;"ОК","",ROUND(SUMIFS('Движения'!$F$6:$F$5005,'Движения'!$B$6:$B$5005,B619,'Движения'!$C$6:$C$5005,"Корректировка остатка",'Движения'!$A$6:$A$5005,"&gt;="&amp;Q619,'Движения'!$A$6:$A$5005,"&lt;"&amp;(Q619+1)),6))</f>
        <v/>
      </c>
      <c r="M619" s="18" t="str">
        <f>IF(E619&lt;&gt;"ОК","",ROUND(I619-L619,6))</f>
        <v/>
      </c>
      <c r="N619" s="15" t="str">
        <f>IF(E619&lt;&gt;"ОК","",IF(AND(I619=0,L619=0),"Корректировка не нужна",IF(M619=0,"Корректировка внесена",IF(L619=0,"Внесите корректировку на "&amp;DAY(Q619)&amp;"."&amp;MONTH(Q619)&amp;"."&amp;YEAR(Q619)&amp;": "&amp;IF(M619&gt;0,"+","")&amp;M619&amp;" "&amp;G619,"Проверьте корректировки: внесено "&amp;L619&amp;", нужно "&amp;I619&amp;" "&amp;G619))))</f>
        <v/>
      </c>
      <c r="O619" s="22" t="str">
        <f>IF(E619&lt;&gt;"ОК","",IF(SUMPRODUCT(MAX(($B$6:$B$1005=B619)*($Q$6:$Q$1005&lt;Q619)*($E$6:$E$1005="ОК")*$Q$6:$Q$1005))&gt;0,SUMPRODUCT(MAX(($B$6:$B$1005=B619)*($Q$6:$Q$1005&lt;Q619)*($E$6:$E$1005="ОК")*$Q$6:$Q$1005))+1,INT('Номенклатура'!$C$2)))</f>
        <v/>
      </c>
      <c r="P619" s="18" t="str">
        <f>IF(E619&lt;&gt;"ОК","",-(SUMIFS('Движения'!$F$6:$F$5005,'Движения'!$B$6:$B$5005,B619,'Движения'!$C$6:$C$5005,"Расход",'Движения'!$A$6:$A$5005,"&gt;="&amp;O619,'Движения'!$A$6:$A$5005,"&lt;"&amp;(Q619+1))+SUMIFS('Движения'!$F$6:$F$5005,'Движения'!$B$6:$B$5005,B619,'Движения'!$C$6:$C$5005,"Списание",'Движения'!$A$6:$A$5005,"&gt;="&amp;O619,'Движения'!$A$6:$A$5005,"&lt;"&amp;(Q619+1))))</f>
        <v/>
      </c>
      <c r="Q619" s="18" t="str">
        <f>IF(ISNUMBER(A619),INT(A619),0)</f>
        <v/>
      </c>
    </row>
    <row r="620" spans="1:17" x14ac:dyDescent="0.25">
      <c r="A620" s="16"/>
      <c r="B620" s="13"/>
      <c r="C620" s="14"/>
      <c r="D620" s="13"/>
      <c r="E620" s="15" t="str">
        <f>IF(COUNTA(A620:D620)=0,"",IF(NOT(ISNUMBER(A620)),"Укажите дату",IF(B620="","Укажите код",IF(NOT(AND(ISTEXT(B620),LEN(B620)&gt;0,LEN(B620)&lt;=30,ISNUMBER(FIND(LEFT(B620,1),"ABCDEFGHIJKLMNOPQRSTUVWXYZ")),SUMPRODUCT((MID(B620,{1,2,3,4,5,6,7,8,9,10,11,12,13,14,15,16,17,18,19,20,21,22,23,24,25,26,27,28,29,30},1)&lt;&gt;"")*ISERROR(FIND(MID(B620,{1,2,3,4,5,6,7,8,9,10,11,12,13,14,15,16,17,18,19,20,21,22,23,24,25,26,27,28,29,30},1),"ABCDEFGHIJKLMNOPQRSTUVWXYZ0123456789-_")))=0,ISERROR(VALUE(B620)))),"Недопустимый код: только латинские буквы A-Z в верхнем регистре, цифры, - и _; начало с буквы, до 30 символов (например MILK-001)",IF(SUMPRODUCT(--EXACT('Номенклатура'!$A$6:$A$205,B620))=0,"Код не найден",IF(SUMPRODUCT(--EXACT('Номенклатура'!$A$6:$A$205,B620))&gt;1,"Код повторяется в номенклатуре",IF(NOT(ISNUMBER(C620)),"Укажите фактическое количество",IF(C620&lt;0,"Факт не может быть меньше нуля",IF(NOT(ISNUMBER('Номенклатура'!$C$2)),"Укажите дату начала учёта",IF(Q620&lt;INT('Номенклатура'!$C$2),"Дата раньше начала учёта","ОК"))))))))))</f>
        <v/>
      </c>
      <c r="F620" s="15" t="str">
        <f>IF(E620&lt;&gt;"ОК","",INDEX('Номенклатура'!$B$6:$B$205,SUMPRODUCT(EXACT('Номенклатура'!$A$6:$A$205,B620)*(ROW('Номенклатура'!$A$6:$A$205)-5)))&amp;"")</f>
        <v/>
      </c>
      <c r="G620" s="17" t="str">
        <f>IF(E620&lt;&gt;"ОК","",INDEX('Номенклатура'!$D$6:$D$205,SUMPRODUCT(EXACT('Номенклатура'!$A$6:$A$205,B620)*(ROW('Номенклатура'!$A$6:$A$205)-5)))&amp;"")</f>
        <v/>
      </c>
      <c r="H620" s="18" t="str">
        <f>IF(E620&lt;&gt;"ОК","",ROUND(N(INDEX('Номенклатура'!$F$6:$F$205,SUMPRODUCT(EXACT('Номенклатура'!$A$6:$A$205,B620)*(ROW('Номенклатура'!$A$6:$A$205)-5))))+SUMIFS('Движения'!$F$6:$F$5005,'Движения'!$B$6:$B$5005,B620,'Движения'!$A$6:$A$5005,"&lt;"&amp;(Q620+1))-SUMIFS('Движения'!$F$6:$F$5005,'Движения'!$B$6:$B$5005,B620,'Движения'!$C$6:$C$5005,"Корректировка остатка",'Движения'!$A$6:$A$5005,"&gt;="&amp;Q620,'Движения'!$A$6:$A$5005,"&lt;"&amp;(Q620+1)),6))</f>
        <v/>
      </c>
      <c r="I620" s="18" t="str">
        <f>IF(E620&lt;&gt;"ОК","",ROUND(C620-H620,6))</f>
        <v/>
      </c>
      <c r="J620" s="21" t="str">
        <f>IF(E620&lt;&gt;"ОК","",IF(P620&gt;0,ABS(I620)/P620,"нет базы"))</f>
        <v/>
      </c>
      <c r="K620" s="17" t="str">
        <f>IF(E620&lt;&gt;"ОК","",IF(I620&lt;0,"Недостача",IF(I620&gt;0,"Излишек","Совпадает")))</f>
        <v/>
      </c>
      <c r="L620" s="18" t="str">
        <f>IF(E620&lt;&gt;"ОК","",ROUND(SUMIFS('Движения'!$F$6:$F$5005,'Движения'!$B$6:$B$5005,B620,'Движения'!$C$6:$C$5005,"Корректировка остатка",'Движения'!$A$6:$A$5005,"&gt;="&amp;Q620,'Движения'!$A$6:$A$5005,"&lt;"&amp;(Q620+1)),6))</f>
        <v/>
      </c>
      <c r="M620" s="18" t="str">
        <f>IF(E620&lt;&gt;"ОК","",ROUND(I620-L620,6))</f>
        <v/>
      </c>
      <c r="N620" s="15" t="str">
        <f>IF(E620&lt;&gt;"ОК","",IF(AND(I620=0,L620=0),"Корректировка не нужна",IF(M620=0,"Корректировка внесена",IF(L620=0,"Внесите корректировку на "&amp;DAY(Q620)&amp;"."&amp;MONTH(Q620)&amp;"."&amp;YEAR(Q620)&amp;": "&amp;IF(M620&gt;0,"+","")&amp;M620&amp;" "&amp;G620,"Проверьте корректировки: внесено "&amp;L620&amp;", нужно "&amp;I620&amp;" "&amp;G620))))</f>
        <v/>
      </c>
      <c r="O620" s="22" t="str">
        <f>IF(E620&lt;&gt;"ОК","",IF(SUMPRODUCT(MAX(($B$6:$B$1005=B620)*($Q$6:$Q$1005&lt;Q620)*($E$6:$E$1005="ОК")*$Q$6:$Q$1005))&gt;0,SUMPRODUCT(MAX(($B$6:$B$1005=B620)*($Q$6:$Q$1005&lt;Q620)*($E$6:$E$1005="ОК")*$Q$6:$Q$1005))+1,INT('Номенклатура'!$C$2)))</f>
        <v/>
      </c>
      <c r="P620" s="18" t="str">
        <f>IF(E620&lt;&gt;"ОК","",-(SUMIFS('Движения'!$F$6:$F$5005,'Движения'!$B$6:$B$5005,B620,'Движения'!$C$6:$C$5005,"Расход",'Движения'!$A$6:$A$5005,"&gt;="&amp;O620,'Движения'!$A$6:$A$5005,"&lt;"&amp;(Q620+1))+SUMIFS('Движения'!$F$6:$F$5005,'Движения'!$B$6:$B$5005,B620,'Движения'!$C$6:$C$5005,"Списание",'Движения'!$A$6:$A$5005,"&gt;="&amp;O620,'Движения'!$A$6:$A$5005,"&lt;"&amp;(Q620+1))))</f>
        <v/>
      </c>
      <c r="Q620" s="18" t="str">
        <f>IF(ISNUMBER(A620),INT(A620),0)</f>
        <v/>
      </c>
    </row>
    <row r="621" spans="1:17" x14ac:dyDescent="0.25">
      <c r="A621" s="16"/>
      <c r="B621" s="13"/>
      <c r="C621" s="14"/>
      <c r="D621" s="13"/>
      <c r="E621" s="15" t="str">
        <f>IF(COUNTA(A621:D621)=0,"",IF(NOT(ISNUMBER(A621)),"Укажите дату",IF(B621="","Укажите код",IF(NOT(AND(ISTEXT(B621),LEN(B621)&gt;0,LEN(B621)&lt;=30,ISNUMBER(FIND(LEFT(B621,1),"ABCDEFGHIJKLMNOPQRSTUVWXYZ")),SUMPRODUCT((MID(B621,{1,2,3,4,5,6,7,8,9,10,11,12,13,14,15,16,17,18,19,20,21,22,23,24,25,26,27,28,29,30},1)&lt;&gt;"")*ISERROR(FIND(MID(B621,{1,2,3,4,5,6,7,8,9,10,11,12,13,14,15,16,17,18,19,20,21,22,23,24,25,26,27,28,29,30},1),"ABCDEFGHIJKLMNOPQRSTUVWXYZ0123456789-_")))=0,ISERROR(VALUE(B621)))),"Недопустимый код: только латинские буквы A-Z в верхнем регистре, цифры, - и _; начало с буквы, до 30 символов (например MILK-001)",IF(SUMPRODUCT(--EXACT('Номенклатура'!$A$6:$A$205,B621))=0,"Код не найден",IF(SUMPRODUCT(--EXACT('Номенклатура'!$A$6:$A$205,B621))&gt;1,"Код повторяется в номенклатуре",IF(NOT(ISNUMBER(C621)),"Укажите фактическое количество",IF(C621&lt;0,"Факт не может быть меньше нуля",IF(NOT(ISNUMBER('Номенклатура'!$C$2)),"Укажите дату начала учёта",IF(Q621&lt;INT('Номенклатура'!$C$2),"Дата раньше начала учёта","ОК"))))))))))</f>
        <v/>
      </c>
      <c r="F621" s="15" t="str">
        <f>IF(E621&lt;&gt;"ОК","",INDEX('Номенклатура'!$B$6:$B$205,SUMPRODUCT(EXACT('Номенклатура'!$A$6:$A$205,B621)*(ROW('Номенклатура'!$A$6:$A$205)-5)))&amp;"")</f>
        <v/>
      </c>
      <c r="G621" s="17" t="str">
        <f>IF(E621&lt;&gt;"ОК","",INDEX('Номенклатура'!$D$6:$D$205,SUMPRODUCT(EXACT('Номенклатура'!$A$6:$A$205,B621)*(ROW('Номенклатура'!$A$6:$A$205)-5)))&amp;"")</f>
        <v/>
      </c>
      <c r="H621" s="18" t="str">
        <f>IF(E621&lt;&gt;"ОК","",ROUND(N(INDEX('Номенклатура'!$F$6:$F$205,SUMPRODUCT(EXACT('Номенклатура'!$A$6:$A$205,B621)*(ROW('Номенклатура'!$A$6:$A$205)-5))))+SUMIFS('Движения'!$F$6:$F$5005,'Движения'!$B$6:$B$5005,B621,'Движения'!$A$6:$A$5005,"&lt;"&amp;(Q621+1))-SUMIFS('Движения'!$F$6:$F$5005,'Движения'!$B$6:$B$5005,B621,'Движения'!$C$6:$C$5005,"Корректировка остатка",'Движения'!$A$6:$A$5005,"&gt;="&amp;Q621,'Движения'!$A$6:$A$5005,"&lt;"&amp;(Q621+1)),6))</f>
        <v/>
      </c>
      <c r="I621" s="18" t="str">
        <f>IF(E621&lt;&gt;"ОК","",ROUND(C621-H621,6))</f>
        <v/>
      </c>
      <c r="J621" s="21" t="str">
        <f>IF(E621&lt;&gt;"ОК","",IF(P621&gt;0,ABS(I621)/P621,"нет базы"))</f>
        <v/>
      </c>
      <c r="K621" s="17" t="str">
        <f>IF(E621&lt;&gt;"ОК","",IF(I621&lt;0,"Недостача",IF(I621&gt;0,"Излишек","Совпадает")))</f>
        <v/>
      </c>
      <c r="L621" s="18" t="str">
        <f>IF(E621&lt;&gt;"ОК","",ROUND(SUMIFS('Движения'!$F$6:$F$5005,'Движения'!$B$6:$B$5005,B621,'Движения'!$C$6:$C$5005,"Корректировка остатка",'Движения'!$A$6:$A$5005,"&gt;="&amp;Q621,'Движения'!$A$6:$A$5005,"&lt;"&amp;(Q621+1)),6))</f>
        <v/>
      </c>
      <c r="M621" s="18" t="str">
        <f>IF(E621&lt;&gt;"ОК","",ROUND(I621-L621,6))</f>
        <v/>
      </c>
      <c r="N621" s="15" t="str">
        <f>IF(E621&lt;&gt;"ОК","",IF(AND(I621=0,L621=0),"Корректировка не нужна",IF(M621=0,"Корректировка внесена",IF(L621=0,"Внесите корректировку на "&amp;DAY(Q621)&amp;"."&amp;MONTH(Q621)&amp;"."&amp;YEAR(Q621)&amp;": "&amp;IF(M621&gt;0,"+","")&amp;M621&amp;" "&amp;G621,"Проверьте корректировки: внесено "&amp;L621&amp;", нужно "&amp;I621&amp;" "&amp;G621))))</f>
        <v/>
      </c>
      <c r="O621" s="22" t="str">
        <f>IF(E621&lt;&gt;"ОК","",IF(SUMPRODUCT(MAX(($B$6:$B$1005=B621)*($Q$6:$Q$1005&lt;Q621)*($E$6:$E$1005="ОК")*$Q$6:$Q$1005))&gt;0,SUMPRODUCT(MAX(($B$6:$B$1005=B621)*($Q$6:$Q$1005&lt;Q621)*($E$6:$E$1005="ОК")*$Q$6:$Q$1005))+1,INT('Номенклатура'!$C$2)))</f>
        <v/>
      </c>
      <c r="P621" s="18" t="str">
        <f>IF(E621&lt;&gt;"ОК","",-(SUMIFS('Движения'!$F$6:$F$5005,'Движения'!$B$6:$B$5005,B621,'Движения'!$C$6:$C$5005,"Расход",'Движения'!$A$6:$A$5005,"&gt;="&amp;O621,'Движения'!$A$6:$A$5005,"&lt;"&amp;(Q621+1))+SUMIFS('Движения'!$F$6:$F$5005,'Движения'!$B$6:$B$5005,B621,'Движения'!$C$6:$C$5005,"Списание",'Движения'!$A$6:$A$5005,"&gt;="&amp;O621,'Движения'!$A$6:$A$5005,"&lt;"&amp;(Q621+1))))</f>
        <v/>
      </c>
      <c r="Q621" s="18" t="str">
        <f>IF(ISNUMBER(A621),INT(A621),0)</f>
        <v/>
      </c>
    </row>
    <row r="622" spans="1:17" x14ac:dyDescent="0.25">
      <c r="A622" s="16"/>
      <c r="B622" s="13"/>
      <c r="C622" s="14"/>
      <c r="D622" s="13"/>
      <c r="E622" s="15" t="str">
        <f>IF(COUNTA(A622:D622)=0,"",IF(NOT(ISNUMBER(A622)),"Укажите дату",IF(B622="","Укажите код",IF(NOT(AND(ISTEXT(B622),LEN(B622)&gt;0,LEN(B622)&lt;=30,ISNUMBER(FIND(LEFT(B622,1),"ABCDEFGHIJKLMNOPQRSTUVWXYZ")),SUMPRODUCT((MID(B622,{1,2,3,4,5,6,7,8,9,10,11,12,13,14,15,16,17,18,19,20,21,22,23,24,25,26,27,28,29,30},1)&lt;&gt;"")*ISERROR(FIND(MID(B622,{1,2,3,4,5,6,7,8,9,10,11,12,13,14,15,16,17,18,19,20,21,22,23,24,25,26,27,28,29,30},1),"ABCDEFGHIJKLMNOPQRSTUVWXYZ0123456789-_")))=0,ISERROR(VALUE(B622)))),"Недопустимый код: только латинские буквы A-Z в верхнем регистре, цифры, - и _; начало с буквы, до 30 символов (например MILK-001)",IF(SUMPRODUCT(--EXACT('Номенклатура'!$A$6:$A$205,B622))=0,"Код не найден",IF(SUMPRODUCT(--EXACT('Номенклатура'!$A$6:$A$205,B622))&gt;1,"Код повторяется в номенклатуре",IF(NOT(ISNUMBER(C622)),"Укажите фактическое количество",IF(C622&lt;0,"Факт не может быть меньше нуля",IF(NOT(ISNUMBER('Номенклатура'!$C$2)),"Укажите дату начала учёта",IF(Q622&lt;INT('Номенклатура'!$C$2),"Дата раньше начала учёта","ОК"))))))))))</f>
        <v/>
      </c>
      <c r="F622" s="15" t="str">
        <f>IF(E622&lt;&gt;"ОК","",INDEX('Номенклатура'!$B$6:$B$205,SUMPRODUCT(EXACT('Номенклатура'!$A$6:$A$205,B622)*(ROW('Номенклатура'!$A$6:$A$205)-5)))&amp;"")</f>
        <v/>
      </c>
      <c r="G622" s="17" t="str">
        <f>IF(E622&lt;&gt;"ОК","",INDEX('Номенклатура'!$D$6:$D$205,SUMPRODUCT(EXACT('Номенклатура'!$A$6:$A$205,B622)*(ROW('Номенклатура'!$A$6:$A$205)-5)))&amp;"")</f>
        <v/>
      </c>
      <c r="H622" s="18" t="str">
        <f>IF(E622&lt;&gt;"ОК","",ROUND(N(INDEX('Номенклатура'!$F$6:$F$205,SUMPRODUCT(EXACT('Номенклатура'!$A$6:$A$205,B622)*(ROW('Номенклатура'!$A$6:$A$205)-5))))+SUMIFS('Движения'!$F$6:$F$5005,'Движения'!$B$6:$B$5005,B622,'Движения'!$A$6:$A$5005,"&lt;"&amp;(Q622+1))-SUMIFS('Движения'!$F$6:$F$5005,'Движения'!$B$6:$B$5005,B622,'Движения'!$C$6:$C$5005,"Корректировка остатка",'Движения'!$A$6:$A$5005,"&gt;="&amp;Q622,'Движения'!$A$6:$A$5005,"&lt;"&amp;(Q622+1)),6))</f>
        <v/>
      </c>
      <c r="I622" s="18" t="str">
        <f>IF(E622&lt;&gt;"ОК","",ROUND(C622-H622,6))</f>
        <v/>
      </c>
      <c r="J622" s="21" t="str">
        <f>IF(E622&lt;&gt;"ОК","",IF(P622&gt;0,ABS(I622)/P622,"нет базы"))</f>
        <v/>
      </c>
      <c r="K622" s="17" t="str">
        <f>IF(E622&lt;&gt;"ОК","",IF(I622&lt;0,"Недостача",IF(I622&gt;0,"Излишек","Совпадает")))</f>
        <v/>
      </c>
      <c r="L622" s="18" t="str">
        <f>IF(E622&lt;&gt;"ОК","",ROUND(SUMIFS('Движения'!$F$6:$F$5005,'Движения'!$B$6:$B$5005,B622,'Движения'!$C$6:$C$5005,"Корректировка остатка",'Движения'!$A$6:$A$5005,"&gt;="&amp;Q622,'Движения'!$A$6:$A$5005,"&lt;"&amp;(Q622+1)),6))</f>
        <v/>
      </c>
      <c r="M622" s="18" t="str">
        <f>IF(E622&lt;&gt;"ОК","",ROUND(I622-L622,6))</f>
        <v/>
      </c>
      <c r="N622" s="15" t="str">
        <f>IF(E622&lt;&gt;"ОК","",IF(AND(I622=0,L622=0),"Корректировка не нужна",IF(M622=0,"Корректировка внесена",IF(L622=0,"Внесите корректировку на "&amp;DAY(Q622)&amp;"."&amp;MONTH(Q622)&amp;"."&amp;YEAR(Q622)&amp;": "&amp;IF(M622&gt;0,"+","")&amp;M622&amp;" "&amp;G622,"Проверьте корректировки: внесено "&amp;L622&amp;", нужно "&amp;I622&amp;" "&amp;G622))))</f>
        <v/>
      </c>
      <c r="O622" s="22" t="str">
        <f>IF(E622&lt;&gt;"ОК","",IF(SUMPRODUCT(MAX(($B$6:$B$1005=B622)*($Q$6:$Q$1005&lt;Q622)*($E$6:$E$1005="ОК")*$Q$6:$Q$1005))&gt;0,SUMPRODUCT(MAX(($B$6:$B$1005=B622)*($Q$6:$Q$1005&lt;Q622)*($E$6:$E$1005="ОК")*$Q$6:$Q$1005))+1,INT('Номенклатура'!$C$2)))</f>
        <v/>
      </c>
      <c r="P622" s="18" t="str">
        <f>IF(E622&lt;&gt;"ОК","",-(SUMIFS('Движения'!$F$6:$F$5005,'Движения'!$B$6:$B$5005,B622,'Движения'!$C$6:$C$5005,"Расход",'Движения'!$A$6:$A$5005,"&gt;="&amp;O622,'Движения'!$A$6:$A$5005,"&lt;"&amp;(Q622+1))+SUMIFS('Движения'!$F$6:$F$5005,'Движения'!$B$6:$B$5005,B622,'Движения'!$C$6:$C$5005,"Списание",'Движения'!$A$6:$A$5005,"&gt;="&amp;O622,'Движения'!$A$6:$A$5005,"&lt;"&amp;(Q622+1))))</f>
        <v/>
      </c>
      <c r="Q622" s="18" t="str">
        <f>IF(ISNUMBER(A622),INT(A622),0)</f>
        <v/>
      </c>
    </row>
    <row r="623" spans="1:17" x14ac:dyDescent="0.25">
      <c r="A623" s="16"/>
      <c r="B623" s="13"/>
      <c r="C623" s="14"/>
      <c r="D623" s="13"/>
      <c r="E623" s="15" t="str">
        <f>IF(COUNTA(A623:D623)=0,"",IF(NOT(ISNUMBER(A623)),"Укажите дату",IF(B623="","Укажите код",IF(NOT(AND(ISTEXT(B623),LEN(B623)&gt;0,LEN(B623)&lt;=30,ISNUMBER(FIND(LEFT(B623,1),"ABCDEFGHIJKLMNOPQRSTUVWXYZ")),SUMPRODUCT((MID(B623,{1,2,3,4,5,6,7,8,9,10,11,12,13,14,15,16,17,18,19,20,21,22,23,24,25,26,27,28,29,30},1)&lt;&gt;"")*ISERROR(FIND(MID(B623,{1,2,3,4,5,6,7,8,9,10,11,12,13,14,15,16,17,18,19,20,21,22,23,24,25,26,27,28,29,30},1),"ABCDEFGHIJKLMNOPQRSTUVWXYZ0123456789-_")))=0,ISERROR(VALUE(B623)))),"Недопустимый код: только латинские буквы A-Z в верхнем регистре, цифры, - и _; начало с буквы, до 30 символов (например MILK-001)",IF(SUMPRODUCT(--EXACT('Номенклатура'!$A$6:$A$205,B623))=0,"Код не найден",IF(SUMPRODUCT(--EXACT('Номенклатура'!$A$6:$A$205,B623))&gt;1,"Код повторяется в номенклатуре",IF(NOT(ISNUMBER(C623)),"Укажите фактическое количество",IF(C623&lt;0,"Факт не может быть меньше нуля",IF(NOT(ISNUMBER('Номенклатура'!$C$2)),"Укажите дату начала учёта",IF(Q623&lt;INT('Номенклатура'!$C$2),"Дата раньше начала учёта","ОК"))))))))))</f>
        <v/>
      </c>
      <c r="F623" s="15" t="str">
        <f>IF(E623&lt;&gt;"ОК","",INDEX('Номенклатура'!$B$6:$B$205,SUMPRODUCT(EXACT('Номенклатура'!$A$6:$A$205,B623)*(ROW('Номенклатура'!$A$6:$A$205)-5)))&amp;"")</f>
        <v/>
      </c>
      <c r="G623" s="17" t="str">
        <f>IF(E623&lt;&gt;"ОК","",INDEX('Номенклатура'!$D$6:$D$205,SUMPRODUCT(EXACT('Номенклатура'!$A$6:$A$205,B623)*(ROW('Номенклатура'!$A$6:$A$205)-5)))&amp;"")</f>
        <v/>
      </c>
      <c r="H623" s="18" t="str">
        <f>IF(E623&lt;&gt;"ОК","",ROUND(N(INDEX('Номенклатура'!$F$6:$F$205,SUMPRODUCT(EXACT('Номенклатура'!$A$6:$A$205,B623)*(ROW('Номенклатура'!$A$6:$A$205)-5))))+SUMIFS('Движения'!$F$6:$F$5005,'Движения'!$B$6:$B$5005,B623,'Движения'!$A$6:$A$5005,"&lt;"&amp;(Q623+1))-SUMIFS('Движения'!$F$6:$F$5005,'Движения'!$B$6:$B$5005,B623,'Движения'!$C$6:$C$5005,"Корректировка остатка",'Движения'!$A$6:$A$5005,"&gt;="&amp;Q623,'Движения'!$A$6:$A$5005,"&lt;"&amp;(Q623+1)),6))</f>
        <v/>
      </c>
      <c r="I623" s="18" t="str">
        <f>IF(E623&lt;&gt;"ОК","",ROUND(C623-H623,6))</f>
        <v/>
      </c>
      <c r="J623" s="21" t="str">
        <f>IF(E623&lt;&gt;"ОК","",IF(P623&gt;0,ABS(I623)/P623,"нет базы"))</f>
        <v/>
      </c>
      <c r="K623" s="17" t="str">
        <f>IF(E623&lt;&gt;"ОК","",IF(I623&lt;0,"Недостача",IF(I623&gt;0,"Излишек","Совпадает")))</f>
        <v/>
      </c>
      <c r="L623" s="18" t="str">
        <f>IF(E623&lt;&gt;"ОК","",ROUND(SUMIFS('Движения'!$F$6:$F$5005,'Движения'!$B$6:$B$5005,B623,'Движения'!$C$6:$C$5005,"Корректировка остатка",'Движения'!$A$6:$A$5005,"&gt;="&amp;Q623,'Движения'!$A$6:$A$5005,"&lt;"&amp;(Q623+1)),6))</f>
        <v/>
      </c>
      <c r="M623" s="18" t="str">
        <f>IF(E623&lt;&gt;"ОК","",ROUND(I623-L623,6))</f>
        <v/>
      </c>
      <c r="N623" s="15" t="str">
        <f>IF(E623&lt;&gt;"ОК","",IF(AND(I623=0,L623=0),"Корректировка не нужна",IF(M623=0,"Корректировка внесена",IF(L623=0,"Внесите корректировку на "&amp;DAY(Q623)&amp;"."&amp;MONTH(Q623)&amp;"."&amp;YEAR(Q623)&amp;": "&amp;IF(M623&gt;0,"+","")&amp;M623&amp;" "&amp;G623,"Проверьте корректировки: внесено "&amp;L623&amp;", нужно "&amp;I623&amp;" "&amp;G623))))</f>
        <v/>
      </c>
      <c r="O623" s="22" t="str">
        <f>IF(E623&lt;&gt;"ОК","",IF(SUMPRODUCT(MAX(($B$6:$B$1005=B623)*($Q$6:$Q$1005&lt;Q623)*($E$6:$E$1005="ОК")*$Q$6:$Q$1005))&gt;0,SUMPRODUCT(MAX(($B$6:$B$1005=B623)*($Q$6:$Q$1005&lt;Q623)*($E$6:$E$1005="ОК")*$Q$6:$Q$1005))+1,INT('Номенклатура'!$C$2)))</f>
        <v/>
      </c>
      <c r="P623" s="18" t="str">
        <f>IF(E623&lt;&gt;"ОК","",-(SUMIFS('Движения'!$F$6:$F$5005,'Движения'!$B$6:$B$5005,B623,'Движения'!$C$6:$C$5005,"Расход",'Движения'!$A$6:$A$5005,"&gt;="&amp;O623,'Движения'!$A$6:$A$5005,"&lt;"&amp;(Q623+1))+SUMIFS('Движения'!$F$6:$F$5005,'Движения'!$B$6:$B$5005,B623,'Движения'!$C$6:$C$5005,"Списание",'Движения'!$A$6:$A$5005,"&gt;="&amp;O623,'Движения'!$A$6:$A$5005,"&lt;"&amp;(Q623+1))))</f>
        <v/>
      </c>
      <c r="Q623" s="18" t="str">
        <f>IF(ISNUMBER(A623),INT(A623),0)</f>
        <v/>
      </c>
    </row>
    <row r="624" spans="1:17" x14ac:dyDescent="0.25">
      <c r="A624" s="16"/>
      <c r="B624" s="13"/>
      <c r="C624" s="14"/>
      <c r="D624" s="13"/>
      <c r="E624" s="15" t="str">
        <f>IF(COUNTA(A624:D624)=0,"",IF(NOT(ISNUMBER(A624)),"Укажите дату",IF(B624="","Укажите код",IF(NOT(AND(ISTEXT(B624),LEN(B624)&gt;0,LEN(B624)&lt;=30,ISNUMBER(FIND(LEFT(B624,1),"ABCDEFGHIJKLMNOPQRSTUVWXYZ")),SUMPRODUCT((MID(B624,{1,2,3,4,5,6,7,8,9,10,11,12,13,14,15,16,17,18,19,20,21,22,23,24,25,26,27,28,29,30},1)&lt;&gt;"")*ISERROR(FIND(MID(B624,{1,2,3,4,5,6,7,8,9,10,11,12,13,14,15,16,17,18,19,20,21,22,23,24,25,26,27,28,29,30},1),"ABCDEFGHIJKLMNOPQRSTUVWXYZ0123456789-_")))=0,ISERROR(VALUE(B624)))),"Недопустимый код: только латинские буквы A-Z в верхнем регистре, цифры, - и _; начало с буквы, до 30 символов (например MILK-001)",IF(SUMPRODUCT(--EXACT('Номенклатура'!$A$6:$A$205,B624))=0,"Код не найден",IF(SUMPRODUCT(--EXACT('Номенклатура'!$A$6:$A$205,B624))&gt;1,"Код повторяется в номенклатуре",IF(NOT(ISNUMBER(C624)),"Укажите фактическое количество",IF(C624&lt;0,"Факт не может быть меньше нуля",IF(NOT(ISNUMBER('Номенклатура'!$C$2)),"Укажите дату начала учёта",IF(Q624&lt;INT('Номенклатура'!$C$2),"Дата раньше начала учёта","ОК"))))))))))</f>
        <v/>
      </c>
      <c r="F624" s="15" t="str">
        <f>IF(E624&lt;&gt;"ОК","",INDEX('Номенклатура'!$B$6:$B$205,SUMPRODUCT(EXACT('Номенклатура'!$A$6:$A$205,B624)*(ROW('Номенклатура'!$A$6:$A$205)-5)))&amp;"")</f>
        <v/>
      </c>
      <c r="G624" s="17" t="str">
        <f>IF(E624&lt;&gt;"ОК","",INDEX('Номенклатура'!$D$6:$D$205,SUMPRODUCT(EXACT('Номенклатура'!$A$6:$A$205,B624)*(ROW('Номенклатура'!$A$6:$A$205)-5)))&amp;"")</f>
        <v/>
      </c>
      <c r="H624" s="18" t="str">
        <f>IF(E624&lt;&gt;"ОК","",ROUND(N(INDEX('Номенклатура'!$F$6:$F$205,SUMPRODUCT(EXACT('Номенклатура'!$A$6:$A$205,B624)*(ROW('Номенклатура'!$A$6:$A$205)-5))))+SUMIFS('Движения'!$F$6:$F$5005,'Движения'!$B$6:$B$5005,B624,'Движения'!$A$6:$A$5005,"&lt;"&amp;(Q624+1))-SUMIFS('Движения'!$F$6:$F$5005,'Движения'!$B$6:$B$5005,B624,'Движения'!$C$6:$C$5005,"Корректировка остатка",'Движения'!$A$6:$A$5005,"&gt;="&amp;Q624,'Движения'!$A$6:$A$5005,"&lt;"&amp;(Q624+1)),6))</f>
        <v/>
      </c>
      <c r="I624" s="18" t="str">
        <f>IF(E624&lt;&gt;"ОК","",ROUND(C624-H624,6))</f>
        <v/>
      </c>
      <c r="J624" s="21" t="str">
        <f>IF(E624&lt;&gt;"ОК","",IF(P624&gt;0,ABS(I624)/P624,"нет базы"))</f>
        <v/>
      </c>
      <c r="K624" s="17" t="str">
        <f>IF(E624&lt;&gt;"ОК","",IF(I624&lt;0,"Недостача",IF(I624&gt;0,"Излишек","Совпадает")))</f>
        <v/>
      </c>
      <c r="L624" s="18" t="str">
        <f>IF(E624&lt;&gt;"ОК","",ROUND(SUMIFS('Движения'!$F$6:$F$5005,'Движения'!$B$6:$B$5005,B624,'Движения'!$C$6:$C$5005,"Корректировка остатка",'Движения'!$A$6:$A$5005,"&gt;="&amp;Q624,'Движения'!$A$6:$A$5005,"&lt;"&amp;(Q624+1)),6))</f>
        <v/>
      </c>
      <c r="M624" s="18" t="str">
        <f>IF(E624&lt;&gt;"ОК","",ROUND(I624-L624,6))</f>
        <v/>
      </c>
      <c r="N624" s="15" t="str">
        <f>IF(E624&lt;&gt;"ОК","",IF(AND(I624=0,L624=0),"Корректировка не нужна",IF(M624=0,"Корректировка внесена",IF(L624=0,"Внесите корректировку на "&amp;DAY(Q624)&amp;"."&amp;MONTH(Q624)&amp;"."&amp;YEAR(Q624)&amp;": "&amp;IF(M624&gt;0,"+","")&amp;M624&amp;" "&amp;G624,"Проверьте корректировки: внесено "&amp;L624&amp;", нужно "&amp;I624&amp;" "&amp;G624))))</f>
        <v/>
      </c>
      <c r="O624" s="22" t="str">
        <f>IF(E624&lt;&gt;"ОК","",IF(SUMPRODUCT(MAX(($B$6:$B$1005=B624)*($Q$6:$Q$1005&lt;Q624)*($E$6:$E$1005="ОК")*$Q$6:$Q$1005))&gt;0,SUMPRODUCT(MAX(($B$6:$B$1005=B624)*($Q$6:$Q$1005&lt;Q624)*($E$6:$E$1005="ОК")*$Q$6:$Q$1005))+1,INT('Номенклатура'!$C$2)))</f>
        <v/>
      </c>
      <c r="P624" s="18" t="str">
        <f>IF(E624&lt;&gt;"ОК","",-(SUMIFS('Движения'!$F$6:$F$5005,'Движения'!$B$6:$B$5005,B624,'Движения'!$C$6:$C$5005,"Расход",'Движения'!$A$6:$A$5005,"&gt;="&amp;O624,'Движения'!$A$6:$A$5005,"&lt;"&amp;(Q624+1))+SUMIFS('Движения'!$F$6:$F$5005,'Движения'!$B$6:$B$5005,B624,'Движения'!$C$6:$C$5005,"Списание",'Движения'!$A$6:$A$5005,"&gt;="&amp;O624,'Движения'!$A$6:$A$5005,"&lt;"&amp;(Q624+1))))</f>
        <v/>
      </c>
      <c r="Q624" s="18" t="str">
        <f>IF(ISNUMBER(A624),INT(A624),0)</f>
        <v/>
      </c>
    </row>
    <row r="625" spans="1:17" x14ac:dyDescent="0.25">
      <c r="A625" s="16"/>
      <c r="B625" s="13"/>
      <c r="C625" s="14"/>
      <c r="D625" s="13"/>
      <c r="E625" s="15" t="str">
        <f>IF(COUNTA(A625:D625)=0,"",IF(NOT(ISNUMBER(A625)),"Укажите дату",IF(B625="","Укажите код",IF(NOT(AND(ISTEXT(B625),LEN(B625)&gt;0,LEN(B625)&lt;=30,ISNUMBER(FIND(LEFT(B625,1),"ABCDEFGHIJKLMNOPQRSTUVWXYZ")),SUMPRODUCT((MID(B625,{1,2,3,4,5,6,7,8,9,10,11,12,13,14,15,16,17,18,19,20,21,22,23,24,25,26,27,28,29,30},1)&lt;&gt;"")*ISERROR(FIND(MID(B625,{1,2,3,4,5,6,7,8,9,10,11,12,13,14,15,16,17,18,19,20,21,22,23,24,25,26,27,28,29,30},1),"ABCDEFGHIJKLMNOPQRSTUVWXYZ0123456789-_")))=0,ISERROR(VALUE(B625)))),"Недопустимый код: только латинские буквы A-Z в верхнем регистре, цифры, - и _; начало с буквы, до 30 символов (например MILK-001)",IF(SUMPRODUCT(--EXACT('Номенклатура'!$A$6:$A$205,B625))=0,"Код не найден",IF(SUMPRODUCT(--EXACT('Номенклатура'!$A$6:$A$205,B625))&gt;1,"Код повторяется в номенклатуре",IF(NOT(ISNUMBER(C625)),"Укажите фактическое количество",IF(C625&lt;0,"Факт не может быть меньше нуля",IF(NOT(ISNUMBER('Номенклатура'!$C$2)),"Укажите дату начала учёта",IF(Q625&lt;INT('Номенклатура'!$C$2),"Дата раньше начала учёта","ОК"))))))))))</f>
        <v/>
      </c>
      <c r="F625" s="15" t="str">
        <f>IF(E625&lt;&gt;"ОК","",INDEX('Номенклатура'!$B$6:$B$205,SUMPRODUCT(EXACT('Номенклатура'!$A$6:$A$205,B625)*(ROW('Номенклатура'!$A$6:$A$205)-5)))&amp;"")</f>
        <v/>
      </c>
      <c r="G625" s="17" t="str">
        <f>IF(E625&lt;&gt;"ОК","",INDEX('Номенклатура'!$D$6:$D$205,SUMPRODUCT(EXACT('Номенклатура'!$A$6:$A$205,B625)*(ROW('Номенклатура'!$A$6:$A$205)-5)))&amp;"")</f>
        <v/>
      </c>
      <c r="H625" s="18" t="str">
        <f>IF(E625&lt;&gt;"ОК","",ROUND(N(INDEX('Номенклатура'!$F$6:$F$205,SUMPRODUCT(EXACT('Номенклатура'!$A$6:$A$205,B625)*(ROW('Номенклатура'!$A$6:$A$205)-5))))+SUMIFS('Движения'!$F$6:$F$5005,'Движения'!$B$6:$B$5005,B625,'Движения'!$A$6:$A$5005,"&lt;"&amp;(Q625+1))-SUMIFS('Движения'!$F$6:$F$5005,'Движения'!$B$6:$B$5005,B625,'Движения'!$C$6:$C$5005,"Корректировка остатка",'Движения'!$A$6:$A$5005,"&gt;="&amp;Q625,'Движения'!$A$6:$A$5005,"&lt;"&amp;(Q625+1)),6))</f>
        <v/>
      </c>
      <c r="I625" s="18" t="str">
        <f>IF(E625&lt;&gt;"ОК","",ROUND(C625-H625,6))</f>
        <v/>
      </c>
      <c r="J625" s="21" t="str">
        <f>IF(E625&lt;&gt;"ОК","",IF(P625&gt;0,ABS(I625)/P625,"нет базы"))</f>
        <v/>
      </c>
      <c r="K625" s="17" t="str">
        <f>IF(E625&lt;&gt;"ОК","",IF(I625&lt;0,"Недостача",IF(I625&gt;0,"Излишек","Совпадает")))</f>
        <v/>
      </c>
      <c r="L625" s="18" t="str">
        <f>IF(E625&lt;&gt;"ОК","",ROUND(SUMIFS('Движения'!$F$6:$F$5005,'Движения'!$B$6:$B$5005,B625,'Движения'!$C$6:$C$5005,"Корректировка остатка",'Движения'!$A$6:$A$5005,"&gt;="&amp;Q625,'Движения'!$A$6:$A$5005,"&lt;"&amp;(Q625+1)),6))</f>
        <v/>
      </c>
      <c r="M625" s="18" t="str">
        <f>IF(E625&lt;&gt;"ОК","",ROUND(I625-L625,6))</f>
        <v/>
      </c>
      <c r="N625" s="15" t="str">
        <f>IF(E625&lt;&gt;"ОК","",IF(AND(I625=0,L625=0),"Корректировка не нужна",IF(M625=0,"Корректировка внесена",IF(L625=0,"Внесите корректировку на "&amp;DAY(Q625)&amp;"."&amp;MONTH(Q625)&amp;"."&amp;YEAR(Q625)&amp;": "&amp;IF(M625&gt;0,"+","")&amp;M625&amp;" "&amp;G625,"Проверьте корректировки: внесено "&amp;L625&amp;", нужно "&amp;I625&amp;" "&amp;G625))))</f>
        <v/>
      </c>
      <c r="O625" s="22" t="str">
        <f>IF(E625&lt;&gt;"ОК","",IF(SUMPRODUCT(MAX(($B$6:$B$1005=B625)*($Q$6:$Q$1005&lt;Q625)*($E$6:$E$1005="ОК")*$Q$6:$Q$1005))&gt;0,SUMPRODUCT(MAX(($B$6:$B$1005=B625)*($Q$6:$Q$1005&lt;Q625)*($E$6:$E$1005="ОК")*$Q$6:$Q$1005))+1,INT('Номенклатура'!$C$2)))</f>
        <v/>
      </c>
      <c r="P625" s="18" t="str">
        <f>IF(E625&lt;&gt;"ОК","",-(SUMIFS('Движения'!$F$6:$F$5005,'Движения'!$B$6:$B$5005,B625,'Движения'!$C$6:$C$5005,"Расход",'Движения'!$A$6:$A$5005,"&gt;="&amp;O625,'Движения'!$A$6:$A$5005,"&lt;"&amp;(Q625+1))+SUMIFS('Движения'!$F$6:$F$5005,'Движения'!$B$6:$B$5005,B625,'Движения'!$C$6:$C$5005,"Списание",'Движения'!$A$6:$A$5005,"&gt;="&amp;O625,'Движения'!$A$6:$A$5005,"&lt;"&amp;(Q625+1))))</f>
        <v/>
      </c>
      <c r="Q625" s="18" t="str">
        <f>IF(ISNUMBER(A625),INT(A625),0)</f>
        <v/>
      </c>
    </row>
    <row r="626" spans="1:17" x14ac:dyDescent="0.25">
      <c r="A626" s="16"/>
      <c r="B626" s="13"/>
      <c r="C626" s="14"/>
      <c r="D626" s="13"/>
      <c r="E626" s="15" t="str">
        <f>IF(COUNTA(A626:D626)=0,"",IF(NOT(ISNUMBER(A626)),"Укажите дату",IF(B626="","Укажите код",IF(NOT(AND(ISTEXT(B626),LEN(B626)&gt;0,LEN(B626)&lt;=30,ISNUMBER(FIND(LEFT(B626,1),"ABCDEFGHIJKLMNOPQRSTUVWXYZ")),SUMPRODUCT((MID(B626,{1,2,3,4,5,6,7,8,9,10,11,12,13,14,15,16,17,18,19,20,21,22,23,24,25,26,27,28,29,30},1)&lt;&gt;"")*ISERROR(FIND(MID(B626,{1,2,3,4,5,6,7,8,9,10,11,12,13,14,15,16,17,18,19,20,21,22,23,24,25,26,27,28,29,30},1),"ABCDEFGHIJKLMNOPQRSTUVWXYZ0123456789-_")))=0,ISERROR(VALUE(B626)))),"Недопустимый код: только латинские буквы A-Z в верхнем регистре, цифры, - и _; начало с буквы, до 30 символов (например MILK-001)",IF(SUMPRODUCT(--EXACT('Номенклатура'!$A$6:$A$205,B626))=0,"Код не найден",IF(SUMPRODUCT(--EXACT('Номенклатура'!$A$6:$A$205,B626))&gt;1,"Код повторяется в номенклатуре",IF(NOT(ISNUMBER(C626)),"Укажите фактическое количество",IF(C626&lt;0,"Факт не может быть меньше нуля",IF(NOT(ISNUMBER('Номенклатура'!$C$2)),"Укажите дату начала учёта",IF(Q626&lt;INT('Номенклатура'!$C$2),"Дата раньше начала учёта","ОК"))))))))))</f>
        <v/>
      </c>
      <c r="F626" s="15" t="str">
        <f>IF(E626&lt;&gt;"ОК","",INDEX('Номенклатура'!$B$6:$B$205,SUMPRODUCT(EXACT('Номенклатура'!$A$6:$A$205,B626)*(ROW('Номенклатура'!$A$6:$A$205)-5)))&amp;"")</f>
        <v/>
      </c>
      <c r="G626" s="17" t="str">
        <f>IF(E626&lt;&gt;"ОК","",INDEX('Номенклатура'!$D$6:$D$205,SUMPRODUCT(EXACT('Номенклатура'!$A$6:$A$205,B626)*(ROW('Номенклатура'!$A$6:$A$205)-5)))&amp;"")</f>
        <v/>
      </c>
      <c r="H626" s="18" t="str">
        <f>IF(E626&lt;&gt;"ОК","",ROUND(N(INDEX('Номенклатура'!$F$6:$F$205,SUMPRODUCT(EXACT('Номенклатура'!$A$6:$A$205,B626)*(ROW('Номенклатура'!$A$6:$A$205)-5))))+SUMIFS('Движения'!$F$6:$F$5005,'Движения'!$B$6:$B$5005,B626,'Движения'!$A$6:$A$5005,"&lt;"&amp;(Q626+1))-SUMIFS('Движения'!$F$6:$F$5005,'Движения'!$B$6:$B$5005,B626,'Движения'!$C$6:$C$5005,"Корректировка остатка",'Движения'!$A$6:$A$5005,"&gt;="&amp;Q626,'Движения'!$A$6:$A$5005,"&lt;"&amp;(Q626+1)),6))</f>
        <v/>
      </c>
      <c r="I626" s="18" t="str">
        <f>IF(E626&lt;&gt;"ОК","",ROUND(C626-H626,6))</f>
        <v/>
      </c>
      <c r="J626" s="21" t="str">
        <f>IF(E626&lt;&gt;"ОК","",IF(P626&gt;0,ABS(I626)/P626,"нет базы"))</f>
        <v/>
      </c>
      <c r="K626" s="17" t="str">
        <f>IF(E626&lt;&gt;"ОК","",IF(I626&lt;0,"Недостача",IF(I626&gt;0,"Излишек","Совпадает")))</f>
        <v/>
      </c>
      <c r="L626" s="18" t="str">
        <f>IF(E626&lt;&gt;"ОК","",ROUND(SUMIFS('Движения'!$F$6:$F$5005,'Движения'!$B$6:$B$5005,B626,'Движения'!$C$6:$C$5005,"Корректировка остатка",'Движения'!$A$6:$A$5005,"&gt;="&amp;Q626,'Движения'!$A$6:$A$5005,"&lt;"&amp;(Q626+1)),6))</f>
        <v/>
      </c>
      <c r="M626" s="18" t="str">
        <f>IF(E626&lt;&gt;"ОК","",ROUND(I626-L626,6))</f>
        <v/>
      </c>
      <c r="N626" s="15" t="str">
        <f>IF(E626&lt;&gt;"ОК","",IF(AND(I626=0,L626=0),"Корректировка не нужна",IF(M626=0,"Корректировка внесена",IF(L626=0,"Внесите корректировку на "&amp;DAY(Q626)&amp;"."&amp;MONTH(Q626)&amp;"."&amp;YEAR(Q626)&amp;": "&amp;IF(M626&gt;0,"+","")&amp;M626&amp;" "&amp;G626,"Проверьте корректировки: внесено "&amp;L626&amp;", нужно "&amp;I626&amp;" "&amp;G626))))</f>
        <v/>
      </c>
      <c r="O626" s="22" t="str">
        <f>IF(E626&lt;&gt;"ОК","",IF(SUMPRODUCT(MAX(($B$6:$B$1005=B626)*($Q$6:$Q$1005&lt;Q626)*($E$6:$E$1005="ОК")*$Q$6:$Q$1005))&gt;0,SUMPRODUCT(MAX(($B$6:$B$1005=B626)*($Q$6:$Q$1005&lt;Q626)*($E$6:$E$1005="ОК")*$Q$6:$Q$1005))+1,INT('Номенклатура'!$C$2)))</f>
        <v/>
      </c>
      <c r="P626" s="18" t="str">
        <f>IF(E626&lt;&gt;"ОК","",-(SUMIFS('Движения'!$F$6:$F$5005,'Движения'!$B$6:$B$5005,B626,'Движения'!$C$6:$C$5005,"Расход",'Движения'!$A$6:$A$5005,"&gt;="&amp;O626,'Движения'!$A$6:$A$5005,"&lt;"&amp;(Q626+1))+SUMIFS('Движения'!$F$6:$F$5005,'Движения'!$B$6:$B$5005,B626,'Движения'!$C$6:$C$5005,"Списание",'Движения'!$A$6:$A$5005,"&gt;="&amp;O626,'Движения'!$A$6:$A$5005,"&lt;"&amp;(Q626+1))))</f>
        <v/>
      </c>
      <c r="Q626" s="18" t="str">
        <f>IF(ISNUMBER(A626),INT(A626),0)</f>
        <v/>
      </c>
    </row>
    <row r="627" spans="1:17" x14ac:dyDescent="0.25">
      <c r="A627" s="16"/>
      <c r="B627" s="13"/>
      <c r="C627" s="14"/>
      <c r="D627" s="13"/>
      <c r="E627" s="15" t="str">
        <f>IF(COUNTA(A627:D627)=0,"",IF(NOT(ISNUMBER(A627)),"Укажите дату",IF(B627="","Укажите код",IF(NOT(AND(ISTEXT(B627),LEN(B627)&gt;0,LEN(B627)&lt;=30,ISNUMBER(FIND(LEFT(B627,1),"ABCDEFGHIJKLMNOPQRSTUVWXYZ")),SUMPRODUCT((MID(B627,{1,2,3,4,5,6,7,8,9,10,11,12,13,14,15,16,17,18,19,20,21,22,23,24,25,26,27,28,29,30},1)&lt;&gt;"")*ISERROR(FIND(MID(B627,{1,2,3,4,5,6,7,8,9,10,11,12,13,14,15,16,17,18,19,20,21,22,23,24,25,26,27,28,29,30},1),"ABCDEFGHIJKLMNOPQRSTUVWXYZ0123456789-_")))=0,ISERROR(VALUE(B627)))),"Недопустимый код: только латинские буквы A-Z в верхнем регистре, цифры, - и _; начало с буквы, до 30 символов (например MILK-001)",IF(SUMPRODUCT(--EXACT('Номенклатура'!$A$6:$A$205,B627))=0,"Код не найден",IF(SUMPRODUCT(--EXACT('Номенклатура'!$A$6:$A$205,B627))&gt;1,"Код повторяется в номенклатуре",IF(NOT(ISNUMBER(C627)),"Укажите фактическое количество",IF(C627&lt;0,"Факт не может быть меньше нуля",IF(NOT(ISNUMBER('Номенклатура'!$C$2)),"Укажите дату начала учёта",IF(Q627&lt;INT('Номенклатура'!$C$2),"Дата раньше начала учёта","ОК"))))))))))</f>
        <v/>
      </c>
      <c r="F627" s="15" t="str">
        <f>IF(E627&lt;&gt;"ОК","",INDEX('Номенклатура'!$B$6:$B$205,SUMPRODUCT(EXACT('Номенклатура'!$A$6:$A$205,B627)*(ROW('Номенклатура'!$A$6:$A$205)-5)))&amp;"")</f>
        <v/>
      </c>
      <c r="G627" s="17" t="str">
        <f>IF(E627&lt;&gt;"ОК","",INDEX('Номенклатура'!$D$6:$D$205,SUMPRODUCT(EXACT('Номенклатура'!$A$6:$A$205,B627)*(ROW('Номенклатура'!$A$6:$A$205)-5)))&amp;"")</f>
        <v/>
      </c>
      <c r="H627" s="18" t="str">
        <f>IF(E627&lt;&gt;"ОК","",ROUND(N(INDEX('Номенклатура'!$F$6:$F$205,SUMPRODUCT(EXACT('Номенклатура'!$A$6:$A$205,B627)*(ROW('Номенклатура'!$A$6:$A$205)-5))))+SUMIFS('Движения'!$F$6:$F$5005,'Движения'!$B$6:$B$5005,B627,'Движения'!$A$6:$A$5005,"&lt;"&amp;(Q627+1))-SUMIFS('Движения'!$F$6:$F$5005,'Движения'!$B$6:$B$5005,B627,'Движения'!$C$6:$C$5005,"Корректировка остатка",'Движения'!$A$6:$A$5005,"&gt;="&amp;Q627,'Движения'!$A$6:$A$5005,"&lt;"&amp;(Q627+1)),6))</f>
        <v/>
      </c>
      <c r="I627" s="18" t="str">
        <f>IF(E627&lt;&gt;"ОК","",ROUND(C627-H627,6))</f>
        <v/>
      </c>
      <c r="J627" s="21" t="str">
        <f>IF(E627&lt;&gt;"ОК","",IF(P627&gt;0,ABS(I627)/P627,"нет базы"))</f>
        <v/>
      </c>
      <c r="K627" s="17" t="str">
        <f>IF(E627&lt;&gt;"ОК","",IF(I627&lt;0,"Недостача",IF(I627&gt;0,"Излишек","Совпадает")))</f>
        <v/>
      </c>
      <c r="L627" s="18" t="str">
        <f>IF(E627&lt;&gt;"ОК","",ROUND(SUMIFS('Движения'!$F$6:$F$5005,'Движения'!$B$6:$B$5005,B627,'Движения'!$C$6:$C$5005,"Корректировка остатка",'Движения'!$A$6:$A$5005,"&gt;="&amp;Q627,'Движения'!$A$6:$A$5005,"&lt;"&amp;(Q627+1)),6))</f>
        <v/>
      </c>
      <c r="M627" s="18" t="str">
        <f>IF(E627&lt;&gt;"ОК","",ROUND(I627-L627,6))</f>
        <v/>
      </c>
      <c r="N627" s="15" t="str">
        <f>IF(E627&lt;&gt;"ОК","",IF(AND(I627=0,L627=0),"Корректировка не нужна",IF(M627=0,"Корректировка внесена",IF(L627=0,"Внесите корректировку на "&amp;DAY(Q627)&amp;"."&amp;MONTH(Q627)&amp;"."&amp;YEAR(Q627)&amp;": "&amp;IF(M627&gt;0,"+","")&amp;M627&amp;" "&amp;G627,"Проверьте корректировки: внесено "&amp;L627&amp;", нужно "&amp;I627&amp;" "&amp;G627))))</f>
        <v/>
      </c>
      <c r="O627" s="22" t="str">
        <f>IF(E627&lt;&gt;"ОК","",IF(SUMPRODUCT(MAX(($B$6:$B$1005=B627)*($Q$6:$Q$1005&lt;Q627)*($E$6:$E$1005="ОК")*$Q$6:$Q$1005))&gt;0,SUMPRODUCT(MAX(($B$6:$B$1005=B627)*($Q$6:$Q$1005&lt;Q627)*($E$6:$E$1005="ОК")*$Q$6:$Q$1005))+1,INT('Номенклатура'!$C$2)))</f>
        <v/>
      </c>
      <c r="P627" s="18" t="str">
        <f>IF(E627&lt;&gt;"ОК","",-(SUMIFS('Движения'!$F$6:$F$5005,'Движения'!$B$6:$B$5005,B627,'Движения'!$C$6:$C$5005,"Расход",'Движения'!$A$6:$A$5005,"&gt;="&amp;O627,'Движения'!$A$6:$A$5005,"&lt;"&amp;(Q627+1))+SUMIFS('Движения'!$F$6:$F$5005,'Движения'!$B$6:$B$5005,B627,'Движения'!$C$6:$C$5005,"Списание",'Движения'!$A$6:$A$5005,"&gt;="&amp;O627,'Движения'!$A$6:$A$5005,"&lt;"&amp;(Q627+1))))</f>
        <v/>
      </c>
      <c r="Q627" s="18" t="str">
        <f>IF(ISNUMBER(A627),INT(A627),0)</f>
        <v/>
      </c>
    </row>
    <row r="628" spans="1:17" x14ac:dyDescent="0.25">
      <c r="A628" s="16"/>
      <c r="B628" s="13"/>
      <c r="C628" s="14"/>
      <c r="D628" s="13"/>
      <c r="E628" s="15" t="str">
        <f>IF(COUNTA(A628:D628)=0,"",IF(NOT(ISNUMBER(A628)),"Укажите дату",IF(B628="","Укажите код",IF(NOT(AND(ISTEXT(B628),LEN(B628)&gt;0,LEN(B628)&lt;=30,ISNUMBER(FIND(LEFT(B628,1),"ABCDEFGHIJKLMNOPQRSTUVWXYZ")),SUMPRODUCT((MID(B628,{1,2,3,4,5,6,7,8,9,10,11,12,13,14,15,16,17,18,19,20,21,22,23,24,25,26,27,28,29,30},1)&lt;&gt;"")*ISERROR(FIND(MID(B628,{1,2,3,4,5,6,7,8,9,10,11,12,13,14,15,16,17,18,19,20,21,22,23,24,25,26,27,28,29,30},1),"ABCDEFGHIJKLMNOPQRSTUVWXYZ0123456789-_")))=0,ISERROR(VALUE(B628)))),"Недопустимый код: только латинские буквы A-Z в верхнем регистре, цифры, - и _; начало с буквы, до 30 символов (например MILK-001)",IF(SUMPRODUCT(--EXACT('Номенклатура'!$A$6:$A$205,B628))=0,"Код не найден",IF(SUMPRODUCT(--EXACT('Номенклатура'!$A$6:$A$205,B628))&gt;1,"Код повторяется в номенклатуре",IF(NOT(ISNUMBER(C628)),"Укажите фактическое количество",IF(C628&lt;0,"Факт не может быть меньше нуля",IF(NOT(ISNUMBER('Номенклатура'!$C$2)),"Укажите дату начала учёта",IF(Q628&lt;INT('Номенклатура'!$C$2),"Дата раньше начала учёта","ОК"))))))))))</f>
        <v/>
      </c>
      <c r="F628" s="15" t="str">
        <f>IF(E628&lt;&gt;"ОК","",INDEX('Номенклатура'!$B$6:$B$205,SUMPRODUCT(EXACT('Номенклатура'!$A$6:$A$205,B628)*(ROW('Номенклатура'!$A$6:$A$205)-5)))&amp;"")</f>
        <v/>
      </c>
      <c r="G628" s="17" t="str">
        <f>IF(E628&lt;&gt;"ОК","",INDEX('Номенклатура'!$D$6:$D$205,SUMPRODUCT(EXACT('Номенклатура'!$A$6:$A$205,B628)*(ROW('Номенклатура'!$A$6:$A$205)-5)))&amp;"")</f>
        <v/>
      </c>
      <c r="H628" s="18" t="str">
        <f>IF(E628&lt;&gt;"ОК","",ROUND(N(INDEX('Номенклатура'!$F$6:$F$205,SUMPRODUCT(EXACT('Номенклатура'!$A$6:$A$205,B628)*(ROW('Номенклатура'!$A$6:$A$205)-5))))+SUMIFS('Движения'!$F$6:$F$5005,'Движения'!$B$6:$B$5005,B628,'Движения'!$A$6:$A$5005,"&lt;"&amp;(Q628+1))-SUMIFS('Движения'!$F$6:$F$5005,'Движения'!$B$6:$B$5005,B628,'Движения'!$C$6:$C$5005,"Корректировка остатка",'Движения'!$A$6:$A$5005,"&gt;="&amp;Q628,'Движения'!$A$6:$A$5005,"&lt;"&amp;(Q628+1)),6))</f>
        <v/>
      </c>
      <c r="I628" s="18" t="str">
        <f>IF(E628&lt;&gt;"ОК","",ROUND(C628-H628,6))</f>
        <v/>
      </c>
      <c r="J628" s="21" t="str">
        <f>IF(E628&lt;&gt;"ОК","",IF(P628&gt;0,ABS(I628)/P628,"нет базы"))</f>
        <v/>
      </c>
      <c r="K628" s="17" t="str">
        <f>IF(E628&lt;&gt;"ОК","",IF(I628&lt;0,"Недостача",IF(I628&gt;0,"Излишек","Совпадает")))</f>
        <v/>
      </c>
      <c r="L628" s="18" t="str">
        <f>IF(E628&lt;&gt;"ОК","",ROUND(SUMIFS('Движения'!$F$6:$F$5005,'Движения'!$B$6:$B$5005,B628,'Движения'!$C$6:$C$5005,"Корректировка остатка",'Движения'!$A$6:$A$5005,"&gt;="&amp;Q628,'Движения'!$A$6:$A$5005,"&lt;"&amp;(Q628+1)),6))</f>
        <v/>
      </c>
      <c r="M628" s="18" t="str">
        <f>IF(E628&lt;&gt;"ОК","",ROUND(I628-L628,6))</f>
        <v/>
      </c>
      <c r="N628" s="15" t="str">
        <f>IF(E628&lt;&gt;"ОК","",IF(AND(I628=0,L628=0),"Корректировка не нужна",IF(M628=0,"Корректировка внесена",IF(L628=0,"Внесите корректировку на "&amp;DAY(Q628)&amp;"."&amp;MONTH(Q628)&amp;"."&amp;YEAR(Q628)&amp;": "&amp;IF(M628&gt;0,"+","")&amp;M628&amp;" "&amp;G628,"Проверьте корректировки: внесено "&amp;L628&amp;", нужно "&amp;I628&amp;" "&amp;G628))))</f>
        <v/>
      </c>
      <c r="O628" s="22" t="str">
        <f>IF(E628&lt;&gt;"ОК","",IF(SUMPRODUCT(MAX(($B$6:$B$1005=B628)*($Q$6:$Q$1005&lt;Q628)*($E$6:$E$1005="ОК")*$Q$6:$Q$1005))&gt;0,SUMPRODUCT(MAX(($B$6:$B$1005=B628)*($Q$6:$Q$1005&lt;Q628)*($E$6:$E$1005="ОК")*$Q$6:$Q$1005))+1,INT('Номенклатура'!$C$2)))</f>
        <v/>
      </c>
      <c r="P628" s="18" t="str">
        <f>IF(E628&lt;&gt;"ОК","",-(SUMIFS('Движения'!$F$6:$F$5005,'Движения'!$B$6:$B$5005,B628,'Движения'!$C$6:$C$5005,"Расход",'Движения'!$A$6:$A$5005,"&gt;="&amp;O628,'Движения'!$A$6:$A$5005,"&lt;"&amp;(Q628+1))+SUMIFS('Движения'!$F$6:$F$5005,'Движения'!$B$6:$B$5005,B628,'Движения'!$C$6:$C$5005,"Списание",'Движения'!$A$6:$A$5005,"&gt;="&amp;O628,'Движения'!$A$6:$A$5005,"&lt;"&amp;(Q628+1))))</f>
        <v/>
      </c>
      <c r="Q628" s="18" t="str">
        <f>IF(ISNUMBER(A628),INT(A628),0)</f>
        <v/>
      </c>
    </row>
    <row r="629" spans="1:17" x14ac:dyDescent="0.25">
      <c r="A629" s="16"/>
      <c r="B629" s="13"/>
      <c r="C629" s="14"/>
      <c r="D629" s="13"/>
      <c r="E629" s="15" t="str">
        <f>IF(COUNTA(A629:D629)=0,"",IF(NOT(ISNUMBER(A629)),"Укажите дату",IF(B629="","Укажите код",IF(NOT(AND(ISTEXT(B629),LEN(B629)&gt;0,LEN(B629)&lt;=30,ISNUMBER(FIND(LEFT(B629,1),"ABCDEFGHIJKLMNOPQRSTUVWXYZ")),SUMPRODUCT((MID(B629,{1,2,3,4,5,6,7,8,9,10,11,12,13,14,15,16,17,18,19,20,21,22,23,24,25,26,27,28,29,30},1)&lt;&gt;"")*ISERROR(FIND(MID(B629,{1,2,3,4,5,6,7,8,9,10,11,12,13,14,15,16,17,18,19,20,21,22,23,24,25,26,27,28,29,30},1),"ABCDEFGHIJKLMNOPQRSTUVWXYZ0123456789-_")))=0,ISERROR(VALUE(B629)))),"Недопустимый код: только латинские буквы A-Z в верхнем регистре, цифры, - и _; начало с буквы, до 30 символов (например MILK-001)",IF(SUMPRODUCT(--EXACT('Номенклатура'!$A$6:$A$205,B629))=0,"Код не найден",IF(SUMPRODUCT(--EXACT('Номенклатура'!$A$6:$A$205,B629))&gt;1,"Код повторяется в номенклатуре",IF(NOT(ISNUMBER(C629)),"Укажите фактическое количество",IF(C629&lt;0,"Факт не может быть меньше нуля",IF(NOT(ISNUMBER('Номенклатура'!$C$2)),"Укажите дату начала учёта",IF(Q629&lt;INT('Номенклатура'!$C$2),"Дата раньше начала учёта","ОК"))))))))))</f>
        <v/>
      </c>
      <c r="F629" s="15" t="str">
        <f>IF(E629&lt;&gt;"ОК","",INDEX('Номенклатура'!$B$6:$B$205,SUMPRODUCT(EXACT('Номенклатура'!$A$6:$A$205,B629)*(ROW('Номенклатура'!$A$6:$A$205)-5)))&amp;"")</f>
        <v/>
      </c>
      <c r="G629" s="17" t="str">
        <f>IF(E629&lt;&gt;"ОК","",INDEX('Номенклатура'!$D$6:$D$205,SUMPRODUCT(EXACT('Номенклатура'!$A$6:$A$205,B629)*(ROW('Номенклатура'!$A$6:$A$205)-5)))&amp;"")</f>
        <v/>
      </c>
      <c r="H629" s="18" t="str">
        <f>IF(E629&lt;&gt;"ОК","",ROUND(N(INDEX('Номенклатура'!$F$6:$F$205,SUMPRODUCT(EXACT('Номенклатура'!$A$6:$A$205,B629)*(ROW('Номенклатура'!$A$6:$A$205)-5))))+SUMIFS('Движения'!$F$6:$F$5005,'Движения'!$B$6:$B$5005,B629,'Движения'!$A$6:$A$5005,"&lt;"&amp;(Q629+1))-SUMIFS('Движения'!$F$6:$F$5005,'Движения'!$B$6:$B$5005,B629,'Движения'!$C$6:$C$5005,"Корректировка остатка",'Движения'!$A$6:$A$5005,"&gt;="&amp;Q629,'Движения'!$A$6:$A$5005,"&lt;"&amp;(Q629+1)),6))</f>
        <v/>
      </c>
      <c r="I629" s="18" t="str">
        <f>IF(E629&lt;&gt;"ОК","",ROUND(C629-H629,6))</f>
        <v/>
      </c>
      <c r="J629" s="21" t="str">
        <f>IF(E629&lt;&gt;"ОК","",IF(P629&gt;0,ABS(I629)/P629,"нет базы"))</f>
        <v/>
      </c>
      <c r="K629" s="17" t="str">
        <f>IF(E629&lt;&gt;"ОК","",IF(I629&lt;0,"Недостача",IF(I629&gt;0,"Излишек","Совпадает")))</f>
        <v/>
      </c>
      <c r="L629" s="18" t="str">
        <f>IF(E629&lt;&gt;"ОК","",ROUND(SUMIFS('Движения'!$F$6:$F$5005,'Движения'!$B$6:$B$5005,B629,'Движения'!$C$6:$C$5005,"Корректировка остатка",'Движения'!$A$6:$A$5005,"&gt;="&amp;Q629,'Движения'!$A$6:$A$5005,"&lt;"&amp;(Q629+1)),6))</f>
        <v/>
      </c>
      <c r="M629" s="18" t="str">
        <f>IF(E629&lt;&gt;"ОК","",ROUND(I629-L629,6))</f>
        <v/>
      </c>
      <c r="N629" s="15" t="str">
        <f>IF(E629&lt;&gt;"ОК","",IF(AND(I629=0,L629=0),"Корректировка не нужна",IF(M629=0,"Корректировка внесена",IF(L629=0,"Внесите корректировку на "&amp;DAY(Q629)&amp;"."&amp;MONTH(Q629)&amp;"."&amp;YEAR(Q629)&amp;": "&amp;IF(M629&gt;0,"+","")&amp;M629&amp;" "&amp;G629,"Проверьте корректировки: внесено "&amp;L629&amp;", нужно "&amp;I629&amp;" "&amp;G629))))</f>
        <v/>
      </c>
      <c r="O629" s="22" t="str">
        <f>IF(E629&lt;&gt;"ОК","",IF(SUMPRODUCT(MAX(($B$6:$B$1005=B629)*($Q$6:$Q$1005&lt;Q629)*($E$6:$E$1005="ОК")*$Q$6:$Q$1005))&gt;0,SUMPRODUCT(MAX(($B$6:$B$1005=B629)*($Q$6:$Q$1005&lt;Q629)*($E$6:$E$1005="ОК")*$Q$6:$Q$1005))+1,INT('Номенклатура'!$C$2)))</f>
        <v/>
      </c>
      <c r="P629" s="18" t="str">
        <f>IF(E629&lt;&gt;"ОК","",-(SUMIFS('Движения'!$F$6:$F$5005,'Движения'!$B$6:$B$5005,B629,'Движения'!$C$6:$C$5005,"Расход",'Движения'!$A$6:$A$5005,"&gt;="&amp;O629,'Движения'!$A$6:$A$5005,"&lt;"&amp;(Q629+1))+SUMIFS('Движения'!$F$6:$F$5005,'Движения'!$B$6:$B$5005,B629,'Движения'!$C$6:$C$5005,"Списание",'Движения'!$A$6:$A$5005,"&gt;="&amp;O629,'Движения'!$A$6:$A$5005,"&lt;"&amp;(Q629+1))))</f>
        <v/>
      </c>
      <c r="Q629" s="18" t="str">
        <f>IF(ISNUMBER(A629),INT(A629),0)</f>
        <v/>
      </c>
    </row>
    <row r="630" spans="1:17" x14ac:dyDescent="0.25">
      <c r="A630" s="16"/>
      <c r="B630" s="13"/>
      <c r="C630" s="14"/>
      <c r="D630" s="13"/>
      <c r="E630" s="15" t="str">
        <f>IF(COUNTA(A630:D630)=0,"",IF(NOT(ISNUMBER(A630)),"Укажите дату",IF(B630="","Укажите код",IF(NOT(AND(ISTEXT(B630),LEN(B630)&gt;0,LEN(B630)&lt;=30,ISNUMBER(FIND(LEFT(B630,1),"ABCDEFGHIJKLMNOPQRSTUVWXYZ")),SUMPRODUCT((MID(B630,{1,2,3,4,5,6,7,8,9,10,11,12,13,14,15,16,17,18,19,20,21,22,23,24,25,26,27,28,29,30},1)&lt;&gt;"")*ISERROR(FIND(MID(B630,{1,2,3,4,5,6,7,8,9,10,11,12,13,14,15,16,17,18,19,20,21,22,23,24,25,26,27,28,29,30},1),"ABCDEFGHIJKLMNOPQRSTUVWXYZ0123456789-_")))=0,ISERROR(VALUE(B630)))),"Недопустимый код: только латинские буквы A-Z в верхнем регистре, цифры, - и _; начало с буквы, до 30 символов (например MILK-001)",IF(SUMPRODUCT(--EXACT('Номенклатура'!$A$6:$A$205,B630))=0,"Код не найден",IF(SUMPRODUCT(--EXACT('Номенклатура'!$A$6:$A$205,B630))&gt;1,"Код повторяется в номенклатуре",IF(NOT(ISNUMBER(C630)),"Укажите фактическое количество",IF(C630&lt;0,"Факт не может быть меньше нуля",IF(NOT(ISNUMBER('Номенклатура'!$C$2)),"Укажите дату начала учёта",IF(Q630&lt;INT('Номенклатура'!$C$2),"Дата раньше начала учёта","ОК"))))))))))</f>
        <v/>
      </c>
      <c r="F630" s="15" t="str">
        <f>IF(E630&lt;&gt;"ОК","",INDEX('Номенклатура'!$B$6:$B$205,SUMPRODUCT(EXACT('Номенклатура'!$A$6:$A$205,B630)*(ROW('Номенклатура'!$A$6:$A$205)-5)))&amp;"")</f>
        <v/>
      </c>
      <c r="G630" s="17" t="str">
        <f>IF(E630&lt;&gt;"ОК","",INDEX('Номенклатура'!$D$6:$D$205,SUMPRODUCT(EXACT('Номенклатура'!$A$6:$A$205,B630)*(ROW('Номенклатура'!$A$6:$A$205)-5)))&amp;"")</f>
        <v/>
      </c>
      <c r="H630" s="18" t="str">
        <f>IF(E630&lt;&gt;"ОК","",ROUND(N(INDEX('Номенклатура'!$F$6:$F$205,SUMPRODUCT(EXACT('Номенклатура'!$A$6:$A$205,B630)*(ROW('Номенклатура'!$A$6:$A$205)-5))))+SUMIFS('Движения'!$F$6:$F$5005,'Движения'!$B$6:$B$5005,B630,'Движения'!$A$6:$A$5005,"&lt;"&amp;(Q630+1))-SUMIFS('Движения'!$F$6:$F$5005,'Движения'!$B$6:$B$5005,B630,'Движения'!$C$6:$C$5005,"Корректировка остатка",'Движения'!$A$6:$A$5005,"&gt;="&amp;Q630,'Движения'!$A$6:$A$5005,"&lt;"&amp;(Q630+1)),6))</f>
        <v/>
      </c>
      <c r="I630" s="18" t="str">
        <f>IF(E630&lt;&gt;"ОК","",ROUND(C630-H630,6))</f>
        <v/>
      </c>
      <c r="J630" s="21" t="str">
        <f>IF(E630&lt;&gt;"ОК","",IF(P630&gt;0,ABS(I630)/P630,"нет базы"))</f>
        <v/>
      </c>
      <c r="K630" s="17" t="str">
        <f>IF(E630&lt;&gt;"ОК","",IF(I630&lt;0,"Недостача",IF(I630&gt;0,"Излишек","Совпадает")))</f>
        <v/>
      </c>
      <c r="L630" s="18" t="str">
        <f>IF(E630&lt;&gt;"ОК","",ROUND(SUMIFS('Движения'!$F$6:$F$5005,'Движения'!$B$6:$B$5005,B630,'Движения'!$C$6:$C$5005,"Корректировка остатка",'Движения'!$A$6:$A$5005,"&gt;="&amp;Q630,'Движения'!$A$6:$A$5005,"&lt;"&amp;(Q630+1)),6))</f>
        <v/>
      </c>
      <c r="M630" s="18" t="str">
        <f>IF(E630&lt;&gt;"ОК","",ROUND(I630-L630,6))</f>
        <v/>
      </c>
      <c r="N630" s="15" t="str">
        <f>IF(E630&lt;&gt;"ОК","",IF(AND(I630=0,L630=0),"Корректировка не нужна",IF(M630=0,"Корректировка внесена",IF(L630=0,"Внесите корректировку на "&amp;DAY(Q630)&amp;"."&amp;MONTH(Q630)&amp;"."&amp;YEAR(Q630)&amp;": "&amp;IF(M630&gt;0,"+","")&amp;M630&amp;" "&amp;G630,"Проверьте корректировки: внесено "&amp;L630&amp;", нужно "&amp;I630&amp;" "&amp;G630))))</f>
        <v/>
      </c>
      <c r="O630" s="22" t="str">
        <f>IF(E630&lt;&gt;"ОК","",IF(SUMPRODUCT(MAX(($B$6:$B$1005=B630)*($Q$6:$Q$1005&lt;Q630)*($E$6:$E$1005="ОК")*$Q$6:$Q$1005))&gt;0,SUMPRODUCT(MAX(($B$6:$B$1005=B630)*($Q$6:$Q$1005&lt;Q630)*($E$6:$E$1005="ОК")*$Q$6:$Q$1005))+1,INT('Номенклатура'!$C$2)))</f>
        <v/>
      </c>
      <c r="P630" s="18" t="str">
        <f>IF(E630&lt;&gt;"ОК","",-(SUMIFS('Движения'!$F$6:$F$5005,'Движения'!$B$6:$B$5005,B630,'Движения'!$C$6:$C$5005,"Расход",'Движения'!$A$6:$A$5005,"&gt;="&amp;O630,'Движения'!$A$6:$A$5005,"&lt;"&amp;(Q630+1))+SUMIFS('Движения'!$F$6:$F$5005,'Движения'!$B$6:$B$5005,B630,'Движения'!$C$6:$C$5005,"Списание",'Движения'!$A$6:$A$5005,"&gt;="&amp;O630,'Движения'!$A$6:$A$5005,"&lt;"&amp;(Q630+1))))</f>
        <v/>
      </c>
      <c r="Q630" s="18" t="str">
        <f>IF(ISNUMBER(A630),INT(A630),0)</f>
        <v/>
      </c>
    </row>
    <row r="631" spans="1:17" x14ac:dyDescent="0.25">
      <c r="A631" s="16"/>
      <c r="B631" s="13"/>
      <c r="C631" s="14"/>
      <c r="D631" s="13"/>
      <c r="E631" s="15" t="str">
        <f>IF(COUNTA(A631:D631)=0,"",IF(NOT(ISNUMBER(A631)),"Укажите дату",IF(B631="","Укажите код",IF(NOT(AND(ISTEXT(B631),LEN(B631)&gt;0,LEN(B631)&lt;=30,ISNUMBER(FIND(LEFT(B631,1),"ABCDEFGHIJKLMNOPQRSTUVWXYZ")),SUMPRODUCT((MID(B631,{1,2,3,4,5,6,7,8,9,10,11,12,13,14,15,16,17,18,19,20,21,22,23,24,25,26,27,28,29,30},1)&lt;&gt;"")*ISERROR(FIND(MID(B631,{1,2,3,4,5,6,7,8,9,10,11,12,13,14,15,16,17,18,19,20,21,22,23,24,25,26,27,28,29,30},1),"ABCDEFGHIJKLMNOPQRSTUVWXYZ0123456789-_")))=0,ISERROR(VALUE(B631)))),"Недопустимый код: только латинские буквы A-Z в верхнем регистре, цифры, - и _; начало с буквы, до 30 символов (например MILK-001)",IF(SUMPRODUCT(--EXACT('Номенклатура'!$A$6:$A$205,B631))=0,"Код не найден",IF(SUMPRODUCT(--EXACT('Номенклатура'!$A$6:$A$205,B631))&gt;1,"Код повторяется в номенклатуре",IF(NOT(ISNUMBER(C631)),"Укажите фактическое количество",IF(C631&lt;0,"Факт не может быть меньше нуля",IF(NOT(ISNUMBER('Номенклатура'!$C$2)),"Укажите дату начала учёта",IF(Q631&lt;INT('Номенклатура'!$C$2),"Дата раньше начала учёта","ОК"))))))))))</f>
        <v/>
      </c>
      <c r="F631" s="15" t="str">
        <f>IF(E631&lt;&gt;"ОК","",INDEX('Номенклатура'!$B$6:$B$205,SUMPRODUCT(EXACT('Номенклатура'!$A$6:$A$205,B631)*(ROW('Номенклатура'!$A$6:$A$205)-5)))&amp;"")</f>
        <v/>
      </c>
      <c r="G631" s="17" t="str">
        <f>IF(E631&lt;&gt;"ОК","",INDEX('Номенклатура'!$D$6:$D$205,SUMPRODUCT(EXACT('Номенклатура'!$A$6:$A$205,B631)*(ROW('Номенклатура'!$A$6:$A$205)-5)))&amp;"")</f>
        <v/>
      </c>
      <c r="H631" s="18" t="str">
        <f>IF(E631&lt;&gt;"ОК","",ROUND(N(INDEX('Номенклатура'!$F$6:$F$205,SUMPRODUCT(EXACT('Номенклатура'!$A$6:$A$205,B631)*(ROW('Номенклатура'!$A$6:$A$205)-5))))+SUMIFS('Движения'!$F$6:$F$5005,'Движения'!$B$6:$B$5005,B631,'Движения'!$A$6:$A$5005,"&lt;"&amp;(Q631+1))-SUMIFS('Движения'!$F$6:$F$5005,'Движения'!$B$6:$B$5005,B631,'Движения'!$C$6:$C$5005,"Корректировка остатка",'Движения'!$A$6:$A$5005,"&gt;="&amp;Q631,'Движения'!$A$6:$A$5005,"&lt;"&amp;(Q631+1)),6))</f>
        <v/>
      </c>
      <c r="I631" s="18" t="str">
        <f>IF(E631&lt;&gt;"ОК","",ROUND(C631-H631,6))</f>
        <v/>
      </c>
      <c r="J631" s="21" t="str">
        <f>IF(E631&lt;&gt;"ОК","",IF(P631&gt;0,ABS(I631)/P631,"нет базы"))</f>
        <v/>
      </c>
      <c r="K631" s="17" t="str">
        <f>IF(E631&lt;&gt;"ОК","",IF(I631&lt;0,"Недостача",IF(I631&gt;0,"Излишек","Совпадает")))</f>
        <v/>
      </c>
      <c r="L631" s="18" t="str">
        <f>IF(E631&lt;&gt;"ОК","",ROUND(SUMIFS('Движения'!$F$6:$F$5005,'Движения'!$B$6:$B$5005,B631,'Движения'!$C$6:$C$5005,"Корректировка остатка",'Движения'!$A$6:$A$5005,"&gt;="&amp;Q631,'Движения'!$A$6:$A$5005,"&lt;"&amp;(Q631+1)),6))</f>
        <v/>
      </c>
      <c r="M631" s="18" t="str">
        <f>IF(E631&lt;&gt;"ОК","",ROUND(I631-L631,6))</f>
        <v/>
      </c>
      <c r="N631" s="15" t="str">
        <f>IF(E631&lt;&gt;"ОК","",IF(AND(I631=0,L631=0),"Корректировка не нужна",IF(M631=0,"Корректировка внесена",IF(L631=0,"Внесите корректировку на "&amp;DAY(Q631)&amp;"."&amp;MONTH(Q631)&amp;"."&amp;YEAR(Q631)&amp;": "&amp;IF(M631&gt;0,"+","")&amp;M631&amp;" "&amp;G631,"Проверьте корректировки: внесено "&amp;L631&amp;", нужно "&amp;I631&amp;" "&amp;G631))))</f>
        <v/>
      </c>
      <c r="O631" s="22" t="str">
        <f>IF(E631&lt;&gt;"ОК","",IF(SUMPRODUCT(MAX(($B$6:$B$1005=B631)*($Q$6:$Q$1005&lt;Q631)*($E$6:$E$1005="ОК")*$Q$6:$Q$1005))&gt;0,SUMPRODUCT(MAX(($B$6:$B$1005=B631)*($Q$6:$Q$1005&lt;Q631)*($E$6:$E$1005="ОК")*$Q$6:$Q$1005))+1,INT('Номенклатура'!$C$2)))</f>
        <v/>
      </c>
      <c r="P631" s="18" t="str">
        <f>IF(E631&lt;&gt;"ОК","",-(SUMIFS('Движения'!$F$6:$F$5005,'Движения'!$B$6:$B$5005,B631,'Движения'!$C$6:$C$5005,"Расход",'Движения'!$A$6:$A$5005,"&gt;="&amp;O631,'Движения'!$A$6:$A$5005,"&lt;"&amp;(Q631+1))+SUMIFS('Движения'!$F$6:$F$5005,'Движения'!$B$6:$B$5005,B631,'Движения'!$C$6:$C$5005,"Списание",'Движения'!$A$6:$A$5005,"&gt;="&amp;O631,'Движения'!$A$6:$A$5005,"&lt;"&amp;(Q631+1))))</f>
        <v/>
      </c>
      <c r="Q631" s="18" t="str">
        <f>IF(ISNUMBER(A631),INT(A631),0)</f>
        <v/>
      </c>
    </row>
    <row r="632" spans="1:17" x14ac:dyDescent="0.25">
      <c r="A632" s="16"/>
      <c r="B632" s="13"/>
      <c r="C632" s="14"/>
      <c r="D632" s="13"/>
      <c r="E632" s="15" t="str">
        <f>IF(COUNTA(A632:D632)=0,"",IF(NOT(ISNUMBER(A632)),"Укажите дату",IF(B632="","Укажите код",IF(NOT(AND(ISTEXT(B632),LEN(B632)&gt;0,LEN(B632)&lt;=30,ISNUMBER(FIND(LEFT(B632,1),"ABCDEFGHIJKLMNOPQRSTUVWXYZ")),SUMPRODUCT((MID(B632,{1,2,3,4,5,6,7,8,9,10,11,12,13,14,15,16,17,18,19,20,21,22,23,24,25,26,27,28,29,30},1)&lt;&gt;"")*ISERROR(FIND(MID(B632,{1,2,3,4,5,6,7,8,9,10,11,12,13,14,15,16,17,18,19,20,21,22,23,24,25,26,27,28,29,30},1),"ABCDEFGHIJKLMNOPQRSTUVWXYZ0123456789-_")))=0,ISERROR(VALUE(B632)))),"Недопустимый код: только латинские буквы A-Z в верхнем регистре, цифры, - и _; начало с буквы, до 30 символов (например MILK-001)",IF(SUMPRODUCT(--EXACT('Номенклатура'!$A$6:$A$205,B632))=0,"Код не найден",IF(SUMPRODUCT(--EXACT('Номенклатура'!$A$6:$A$205,B632))&gt;1,"Код повторяется в номенклатуре",IF(NOT(ISNUMBER(C632)),"Укажите фактическое количество",IF(C632&lt;0,"Факт не может быть меньше нуля",IF(NOT(ISNUMBER('Номенклатура'!$C$2)),"Укажите дату начала учёта",IF(Q632&lt;INT('Номенклатура'!$C$2),"Дата раньше начала учёта","ОК"))))))))))</f>
        <v/>
      </c>
      <c r="F632" s="15" t="str">
        <f>IF(E632&lt;&gt;"ОК","",INDEX('Номенклатура'!$B$6:$B$205,SUMPRODUCT(EXACT('Номенклатура'!$A$6:$A$205,B632)*(ROW('Номенклатура'!$A$6:$A$205)-5)))&amp;"")</f>
        <v/>
      </c>
      <c r="G632" s="17" t="str">
        <f>IF(E632&lt;&gt;"ОК","",INDEX('Номенклатура'!$D$6:$D$205,SUMPRODUCT(EXACT('Номенклатура'!$A$6:$A$205,B632)*(ROW('Номенклатура'!$A$6:$A$205)-5)))&amp;"")</f>
        <v/>
      </c>
      <c r="H632" s="18" t="str">
        <f>IF(E632&lt;&gt;"ОК","",ROUND(N(INDEX('Номенклатура'!$F$6:$F$205,SUMPRODUCT(EXACT('Номенклатура'!$A$6:$A$205,B632)*(ROW('Номенклатура'!$A$6:$A$205)-5))))+SUMIFS('Движения'!$F$6:$F$5005,'Движения'!$B$6:$B$5005,B632,'Движения'!$A$6:$A$5005,"&lt;"&amp;(Q632+1))-SUMIFS('Движения'!$F$6:$F$5005,'Движения'!$B$6:$B$5005,B632,'Движения'!$C$6:$C$5005,"Корректировка остатка",'Движения'!$A$6:$A$5005,"&gt;="&amp;Q632,'Движения'!$A$6:$A$5005,"&lt;"&amp;(Q632+1)),6))</f>
        <v/>
      </c>
      <c r="I632" s="18" t="str">
        <f>IF(E632&lt;&gt;"ОК","",ROUND(C632-H632,6))</f>
        <v/>
      </c>
      <c r="J632" s="21" t="str">
        <f>IF(E632&lt;&gt;"ОК","",IF(P632&gt;0,ABS(I632)/P632,"нет базы"))</f>
        <v/>
      </c>
      <c r="K632" s="17" t="str">
        <f>IF(E632&lt;&gt;"ОК","",IF(I632&lt;0,"Недостача",IF(I632&gt;0,"Излишек","Совпадает")))</f>
        <v/>
      </c>
      <c r="L632" s="18" t="str">
        <f>IF(E632&lt;&gt;"ОК","",ROUND(SUMIFS('Движения'!$F$6:$F$5005,'Движения'!$B$6:$B$5005,B632,'Движения'!$C$6:$C$5005,"Корректировка остатка",'Движения'!$A$6:$A$5005,"&gt;="&amp;Q632,'Движения'!$A$6:$A$5005,"&lt;"&amp;(Q632+1)),6))</f>
        <v/>
      </c>
      <c r="M632" s="18" t="str">
        <f>IF(E632&lt;&gt;"ОК","",ROUND(I632-L632,6))</f>
        <v/>
      </c>
      <c r="N632" s="15" t="str">
        <f>IF(E632&lt;&gt;"ОК","",IF(AND(I632=0,L632=0),"Корректировка не нужна",IF(M632=0,"Корректировка внесена",IF(L632=0,"Внесите корректировку на "&amp;DAY(Q632)&amp;"."&amp;MONTH(Q632)&amp;"."&amp;YEAR(Q632)&amp;": "&amp;IF(M632&gt;0,"+","")&amp;M632&amp;" "&amp;G632,"Проверьте корректировки: внесено "&amp;L632&amp;", нужно "&amp;I632&amp;" "&amp;G632))))</f>
        <v/>
      </c>
      <c r="O632" s="22" t="str">
        <f>IF(E632&lt;&gt;"ОК","",IF(SUMPRODUCT(MAX(($B$6:$B$1005=B632)*($Q$6:$Q$1005&lt;Q632)*($E$6:$E$1005="ОК")*$Q$6:$Q$1005))&gt;0,SUMPRODUCT(MAX(($B$6:$B$1005=B632)*($Q$6:$Q$1005&lt;Q632)*($E$6:$E$1005="ОК")*$Q$6:$Q$1005))+1,INT('Номенклатура'!$C$2)))</f>
        <v/>
      </c>
      <c r="P632" s="18" t="str">
        <f>IF(E632&lt;&gt;"ОК","",-(SUMIFS('Движения'!$F$6:$F$5005,'Движения'!$B$6:$B$5005,B632,'Движения'!$C$6:$C$5005,"Расход",'Движения'!$A$6:$A$5005,"&gt;="&amp;O632,'Движения'!$A$6:$A$5005,"&lt;"&amp;(Q632+1))+SUMIFS('Движения'!$F$6:$F$5005,'Движения'!$B$6:$B$5005,B632,'Движения'!$C$6:$C$5005,"Списание",'Движения'!$A$6:$A$5005,"&gt;="&amp;O632,'Движения'!$A$6:$A$5005,"&lt;"&amp;(Q632+1))))</f>
        <v/>
      </c>
      <c r="Q632" s="18" t="str">
        <f>IF(ISNUMBER(A632),INT(A632),0)</f>
        <v/>
      </c>
    </row>
    <row r="633" spans="1:17" x14ac:dyDescent="0.25">
      <c r="A633" s="16"/>
      <c r="B633" s="13"/>
      <c r="C633" s="14"/>
      <c r="D633" s="13"/>
      <c r="E633" s="15" t="str">
        <f>IF(COUNTA(A633:D633)=0,"",IF(NOT(ISNUMBER(A633)),"Укажите дату",IF(B633="","Укажите код",IF(NOT(AND(ISTEXT(B633),LEN(B633)&gt;0,LEN(B633)&lt;=30,ISNUMBER(FIND(LEFT(B633,1),"ABCDEFGHIJKLMNOPQRSTUVWXYZ")),SUMPRODUCT((MID(B633,{1,2,3,4,5,6,7,8,9,10,11,12,13,14,15,16,17,18,19,20,21,22,23,24,25,26,27,28,29,30},1)&lt;&gt;"")*ISERROR(FIND(MID(B633,{1,2,3,4,5,6,7,8,9,10,11,12,13,14,15,16,17,18,19,20,21,22,23,24,25,26,27,28,29,30},1),"ABCDEFGHIJKLMNOPQRSTUVWXYZ0123456789-_")))=0,ISERROR(VALUE(B633)))),"Недопустимый код: только латинские буквы A-Z в верхнем регистре, цифры, - и _; начало с буквы, до 30 символов (например MILK-001)",IF(SUMPRODUCT(--EXACT('Номенклатура'!$A$6:$A$205,B633))=0,"Код не найден",IF(SUMPRODUCT(--EXACT('Номенклатура'!$A$6:$A$205,B633))&gt;1,"Код повторяется в номенклатуре",IF(NOT(ISNUMBER(C633)),"Укажите фактическое количество",IF(C633&lt;0,"Факт не может быть меньше нуля",IF(NOT(ISNUMBER('Номенклатура'!$C$2)),"Укажите дату начала учёта",IF(Q633&lt;INT('Номенклатура'!$C$2),"Дата раньше начала учёта","ОК"))))))))))</f>
        <v/>
      </c>
      <c r="F633" s="15" t="str">
        <f>IF(E633&lt;&gt;"ОК","",INDEX('Номенклатура'!$B$6:$B$205,SUMPRODUCT(EXACT('Номенклатура'!$A$6:$A$205,B633)*(ROW('Номенклатура'!$A$6:$A$205)-5)))&amp;"")</f>
        <v/>
      </c>
      <c r="G633" s="17" t="str">
        <f>IF(E633&lt;&gt;"ОК","",INDEX('Номенклатура'!$D$6:$D$205,SUMPRODUCT(EXACT('Номенклатура'!$A$6:$A$205,B633)*(ROW('Номенклатура'!$A$6:$A$205)-5)))&amp;"")</f>
        <v/>
      </c>
      <c r="H633" s="18" t="str">
        <f>IF(E633&lt;&gt;"ОК","",ROUND(N(INDEX('Номенклатура'!$F$6:$F$205,SUMPRODUCT(EXACT('Номенклатура'!$A$6:$A$205,B633)*(ROW('Номенклатура'!$A$6:$A$205)-5))))+SUMIFS('Движения'!$F$6:$F$5005,'Движения'!$B$6:$B$5005,B633,'Движения'!$A$6:$A$5005,"&lt;"&amp;(Q633+1))-SUMIFS('Движения'!$F$6:$F$5005,'Движения'!$B$6:$B$5005,B633,'Движения'!$C$6:$C$5005,"Корректировка остатка",'Движения'!$A$6:$A$5005,"&gt;="&amp;Q633,'Движения'!$A$6:$A$5005,"&lt;"&amp;(Q633+1)),6))</f>
        <v/>
      </c>
      <c r="I633" s="18" t="str">
        <f>IF(E633&lt;&gt;"ОК","",ROUND(C633-H633,6))</f>
        <v/>
      </c>
      <c r="J633" s="21" t="str">
        <f>IF(E633&lt;&gt;"ОК","",IF(P633&gt;0,ABS(I633)/P633,"нет базы"))</f>
        <v/>
      </c>
      <c r="K633" s="17" t="str">
        <f>IF(E633&lt;&gt;"ОК","",IF(I633&lt;0,"Недостача",IF(I633&gt;0,"Излишек","Совпадает")))</f>
        <v/>
      </c>
      <c r="L633" s="18" t="str">
        <f>IF(E633&lt;&gt;"ОК","",ROUND(SUMIFS('Движения'!$F$6:$F$5005,'Движения'!$B$6:$B$5005,B633,'Движения'!$C$6:$C$5005,"Корректировка остатка",'Движения'!$A$6:$A$5005,"&gt;="&amp;Q633,'Движения'!$A$6:$A$5005,"&lt;"&amp;(Q633+1)),6))</f>
        <v/>
      </c>
      <c r="M633" s="18" t="str">
        <f>IF(E633&lt;&gt;"ОК","",ROUND(I633-L633,6))</f>
        <v/>
      </c>
      <c r="N633" s="15" t="str">
        <f>IF(E633&lt;&gt;"ОК","",IF(AND(I633=0,L633=0),"Корректировка не нужна",IF(M633=0,"Корректировка внесена",IF(L633=0,"Внесите корректировку на "&amp;DAY(Q633)&amp;"."&amp;MONTH(Q633)&amp;"."&amp;YEAR(Q633)&amp;": "&amp;IF(M633&gt;0,"+","")&amp;M633&amp;" "&amp;G633,"Проверьте корректировки: внесено "&amp;L633&amp;", нужно "&amp;I633&amp;" "&amp;G633))))</f>
        <v/>
      </c>
      <c r="O633" s="22" t="str">
        <f>IF(E633&lt;&gt;"ОК","",IF(SUMPRODUCT(MAX(($B$6:$B$1005=B633)*($Q$6:$Q$1005&lt;Q633)*($E$6:$E$1005="ОК")*$Q$6:$Q$1005))&gt;0,SUMPRODUCT(MAX(($B$6:$B$1005=B633)*($Q$6:$Q$1005&lt;Q633)*($E$6:$E$1005="ОК")*$Q$6:$Q$1005))+1,INT('Номенклатура'!$C$2)))</f>
        <v/>
      </c>
      <c r="P633" s="18" t="str">
        <f>IF(E633&lt;&gt;"ОК","",-(SUMIFS('Движения'!$F$6:$F$5005,'Движения'!$B$6:$B$5005,B633,'Движения'!$C$6:$C$5005,"Расход",'Движения'!$A$6:$A$5005,"&gt;="&amp;O633,'Движения'!$A$6:$A$5005,"&lt;"&amp;(Q633+1))+SUMIFS('Движения'!$F$6:$F$5005,'Движения'!$B$6:$B$5005,B633,'Движения'!$C$6:$C$5005,"Списание",'Движения'!$A$6:$A$5005,"&gt;="&amp;O633,'Движения'!$A$6:$A$5005,"&lt;"&amp;(Q633+1))))</f>
        <v/>
      </c>
      <c r="Q633" s="18" t="str">
        <f>IF(ISNUMBER(A633),INT(A633),0)</f>
        <v/>
      </c>
    </row>
    <row r="634" spans="1:17" x14ac:dyDescent="0.25">
      <c r="A634" s="16"/>
      <c r="B634" s="13"/>
      <c r="C634" s="14"/>
      <c r="D634" s="13"/>
      <c r="E634" s="15" t="str">
        <f>IF(COUNTA(A634:D634)=0,"",IF(NOT(ISNUMBER(A634)),"Укажите дату",IF(B634="","Укажите код",IF(NOT(AND(ISTEXT(B634),LEN(B634)&gt;0,LEN(B634)&lt;=30,ISNUMBER(FIND(LEFT(B634,1),"ABCDEFGHIJKLMNOPQRSTUVWXYZ")),SUMPRODUCT((MID(B634,{1,2,3,4,5,6,7,8,9,10,11,12,13,14,15,16,17,18,19,20,21,22,23,24,25,26,27,28,29,30},1)&lt;&gt;"")*ISERROR(FIND(MID(B634,{1,2,3,4,5,6,7,8,9,10,11,12,13,14,15,16,17,18,19,20,21,22,23,24,25,26,27,28,29,30},1),"ABCDEFGHIJKLMNOPQRSTUVWXYZ0123456789-_")))=0,ISERROR(VALUE(B634)))),"Недопустимый код: только латинские буквы A-Z в верхнем регистре, цифры, - и _; начало с буквы, до 30 символов (например MILK-001)",IF(SUMPRODUCT(--EXACT('Номенклатура'!$A$6:$A$205,B634))=0,"Код не найден",IF(SUMPRODUCT(--EXACT('Номенклатура'!$A$6:$A$205,B634))&gt;1,"Код повторяется в номенклатуре",IF(NOT(ISNUMBER(C634)),"Укажите фактическое количество",IF(C634&lt;0,"Факт не может быть меньше нуля",IF(NOT(ISNUMBER('Номенклатура'!$C$2)),"Укажите дату начала учёта",IF(Q634&lt;INT('Номенклатура'!$C$2),"Дата раньше начала учёта","ОК"))))))))))</f>
        <v/>
      </c>
      <c r="F634" s="15" t="str">
        <f>IF(E634&lt;&gt;"ОК","",INDEX('Номенклатура'!$B$6:$B$205,SUMPRODUCT(EXACT('Номенклатура'!$A$6:$A$205,B634)*(ROW('Номенклатура'!$A$6:$A$205)-5)))&amp;"")</f>
        <v/>
      </c>
      <c r="G634" s="17" t="str">
        <f>IF(E634&lt;&gt;"ОК","",INDEX('Номенклатура'!$D$6:$D$205,SUMPRODUCT(EXACT('Номенклатура'!$A$6:$A$205,B634)*(ROW('Номенклатура'!$A$6:$A$205)-5)))&amp;"")</f>
        <v/>
      </c>
      <c r="H634" s="18" t="str">
        <f>IF(E634&lt;&gt;"ОК","",ROUND(N(INDEX('Номенклатура'!$F$6:$F$205,SUMPRODUCT(EXACT('Номенклатура'!$A$6:$A$205,B634)*(ROW('Номенклатура'!$A$6:$A$205)-5))))+SUMIFS('Движения'!$F$6:$F$5005,'Движения'!$B$6:$B$5005,B634,'Движения'!$A$6:$A$5005,"&lt;"&amp;(Q634+1))-SUMIFS('Движения'!$F$6:$F$5005,'Движения'!$B$6:$B$5005,B634,'Движения'!$C$6:$C$5005,"Корректировка остатка",'Движения'!$A$6:$A$5005,"&gt;="&amp;Q634,'Движения'!$A$6:$A$5005,"&lt;"&amp;(Q634+1)),6))</f>
        <v/>
      </c>
      <c r="I634" s="18" t="str">
        <f>IF(E634&lt;&gt;"ОК","",ROUND(C634-H634,6))</f>
        <v/>
      </c>
      <c r="J634" s="21" t="str">
        <f>IF(E634&lt;&gt;"ОК","",IF(P634&gt;0,ABS(I634)/P634,"нет базы"))</f>
        <v/>
      </c>
      <c r="K634" s="17" t="str">
        <f>IF(E634&lt;&gt;"ОК","",IF(I634&lt;0,"Недостача",IF(I634&gt;0,"Излишек","Совпадает")))</f>
        <v/>
      </c>
      <c r="L634" s="18" t="str">
        <f>IF(E634&lt;&gt;"ОК","",ROUND(SUMIFS('Движения'!$F$6:$F$5005,'Движения'!$B$6:$B$5005,B634,'Движения'!$C$6:$C$5005,"Корректировка остатка",'Движения'!$A$6:$A$5005,"&gt;="&amp;Q634,'Движения'!$A$6:$A$5005,"&lt;"&amp;(Q634+1)),6))</f>
        <v/>
      </c>
      <c r="M634" s="18" t="str">
        <f>IF(E634&lt;&gt;"ОК","",ROUND(I634-L634,6))</f>
        <v/>
      </c>
      <c r="N634" s="15" t="str">
        <f>IF(E634&lt;&gt;"ОК","",IF(AND(I634=0,L634=0),"Корректировка не нужна",IF(M634=0,"Корректировка внесена",IF(L634=0,"Внесите корректировку на "&amp;DAY(Q634)&amp;"."&amp;MONTH(Q634)&amp;"."&amp;YEAR(Q634)&amp;": "&amp;IF(M634&gt;0,"+","")&amp;M634&amp;" "&amp;G634,"Проверьте корректировки: внесено "&amp;L634&amp;", нужно "&amp;I634&amp;" "&amp;G634))))</f>
        <v/>
      </c>
      <c r="O634" s="22" t="str">
        <f>IF(E634&lt;&gt;"ОК","",IF(SUMPRODUCT(MAX(($B$6:$B$1005=B634)*($Q$6:$Q$1005&lt;Q634)*($E$6:$E$1005="ОК")*$Q$6:$Q$1005))&gt;0,SUMPRODUCT(MAX(($B$6:$B$1005=B634)*($Q$6:$Q$1005&lt;Q634)*($E$6:$E$1005="ОК")*$Q$6:$Q$1005))+1,INT('Номенклатура'!$C$2)))</f>
        <v/>
      </c>
      <c r="P634" s="18" t="str">
        <f>IF(E634&lt;&gt;"ОК","",-(SUMIFS('Движения'!$F$6:$F$5005,'Движения'!$B$6:$B$5005,B634,'Движения'!$C$6:$C$5005,"Расход",'Движения'!$A$6:$A$5005,"&gt;="&amp;O634,'Движения'!$A$6:$A$5005,"&lt;"&amp;(Q634+1))+SUMIFS('Движения'!$F$6:$F$5005,'Движения'!$B$6:$B$5005,B634,'Движения'!$C$6:$C$5005,"Списание",'Движения'!$A$6:$A$5005,"&gt;="&amp;O634,'Движения'!$A$6:$A$5005,"&lt;"&amp;(Q634+1))))</f>
        <v/>
      </c>
      <c r="Q634" s="18" t="str">
        <f>IF(ISNUMBER(A634),INT(A634),0)</f>
        <v/>
      </c>
    </row>
    <row r="635" spans="1:17" x14ac:dyDescent="0.25">
      <c r="A635" s="16"/>
      <c r="B635" s="13"/>
      <c r="C635" s="14"/>
      <c r="D635" s="13"/>
      <c r="E635" s="15" t="str">
        <f>IF(COUNTA(A635:D635)=0,"",IF(NOT(ISNUMBER(A635)),"Укажите дату",IF(B635="","Укажите код",IF(NOT(AND(ISTEXT(B635),LEN(B635)&gt;0,LEN(B635)&lt;=30,ISNUMBER(FIND(LEFT(B635,1),"ABCDEFGHIJKLMNOPQRSTUVWXYZ")),SUMPRODUCT((MID(B635,{1,2,3,4,5,6,7,8,9,10,11,12,13,14,15,16,17,18,19,20,21,22,23,24,25,26,27,28,29,30},1)&lt;&gt;"")*ISERROR(FIND(MID(B635,{1,2,3,4,5,6,7,8,9,10,11,12,13,14,15,16,17,18,19,20,21,22,23,24,25,26,27,28,29,30},1),"ABCDEFGHIJKLMNOPQRSTUVWXYZ0123456789-_")))=0,ISERROR(VALUE(B635)))),"Недопустимый код: только латинские буквы A-Z в верхнем регистре, цифры, - и _; начало с буквы, до 30 символов (например MILK-001)",IF(SUMPRODUCT(--EXACT('Номенклатура'!$A$6:$A$205,B635))=0,"Код не найден",IF(SUMPRODUCT(--EXACT('Номенклатура'!$A$6:$A$205,B635))&gt;1,"Код повторяется в номенклатуре",IF(NOT(ISNUMBER(C635)),"Укажите фактическое количество",IF(C635&lt;0,"Факт не может быть меньше нуля",IF(NOT(ISNUMBER('Номенклатура'!$C$2)),"Укажите дату начала учёта",IF(Q635&lt;INT('Номенклатура'!$C$2),"Дата раньше начала учёта","ОК"))))))))))</f>
        <v/>
      </c>
      <c r="F635" s="15" t="str">
        <f>IF(E635&lt;&gt;"ОК","",INDEX('Номенклатура'!$B$6:$B$205,SUMPRODUCT(EXACT('Номенклатура'!$A$6:$A$205,B635)*(ROW('Номенклатура'!$A$6:$A$205)-5)))&amp;"")</f>
        <v/>
      </c>
      <c r="G635" s="17" t="str">
        <f>IF(E635&lt;&gt;"ОК","",INDEX('Номенклатура'!$D$6:$D$205,SUMPRODUCT(EXACT('Номенклатура'!$A$6:$A$205,B635)*(ROW('Номенклатура'!$A$6:$A$205)-5)))&amp;"")</f>
        <v/>
      </c>
      <c r="H635" s="18" t="str">
        <f>IF(E635&lt;&gt;"ОК","",ROUND(N(INDEX('Номенклатура'!$F$6:$F$205,SUMPRODUCT(EXACT('Номенклатура'!$A$6:$A$205,B635)*(ROW('Номенклатура'!$A$6:$A$205)-5))))+SUMIFS('Движения'!$F$6:$F$5005,'Движения'!$B$6:$B$5005,B635,'Движения'!$A$6:$A$5005,"&lt;"&amp;(Q635+1))-SUMIFS('Движения'!$F$6:$F$5005,'Движения'!$B$6:$B$5005,B635,'Движения'!$C$6:$C$5005,"Корректировка остатка",'Движения'!$A$6:$A$5005,"&gt;="&amp;Q635,'Движения'!$A$6:$A$5005,"&lt;"&amp;(Q635+1)),6))</f>
        <v/>
      </c>
      <c r="I635" s="18" t="str">
        <f>IF(E635&lt;&gt;"ОК","",ROUND(C635-H635,6))</f>
        <v/>
      </c>
      <c r="J635" s="21" t="str">
        <f>IF(E635&lt;&gt;"ОК","",IF(P635&gt;0,ABS(I635)/P635,"нет базы"))</f>
        <v/>
      </c>
      <c r="K635" s="17" t="str">
        <f>IF(E635&lt;&gt;"ОК","",IF(I635&lt;0,"Недостача",IF(I635&gt;0,"Излишек","Совпадает")))</f>
        <v/>
      </c>
      <c r="L635" s="18" t="str">
        <f>IF(E635&lt;&gt;"ОК","",ROUND(SUMIFS('Движения'!$F$6:$F$5005,'Движения'!$B$6:$B$5005,B635,'Движения'!$C$6:$C$5005,"Корректировка остатка",'Движения'!$A$6:$A$5005,"&gt;="&amp;Q635,'Движения'!$A$6:$A$5005,"&lt;"&amp;(Q635+1)),6))</f>
        <v/>
      </c>
      <c r="M635" s="18" t="str">
        <f>IF(E635&lt;&gt;"ОК","",ROUND(I635-L635,6))</f>
        <v/>
      </c>
      <c r="N635" s="15" t="str">
        <f>IF(E635&lt;&gt;"ОК","",IF(AND(I635=0,L635=0),"Корректировка не нужна",IF(M635=0,"Корректировка внесена",IF(L635=0,"Внесите корректировку на "&amp;DAY(Q635)&amp;"."&amp;MONTH(Q635)&amp;"."&amp;YEAR(Q635)&amp;": "&amp;IF(M635&gt;0,"+","")&amp;M635&amp;" "&amp;G635,"Проверьте корректировки: внесено "&amp;L635&amp;", нужно "&amp;I635&amp;" "&amp;G635))))</f>
        <v/>
      </c>
      <c r="O635" s="22" t="str">
        <f>IF(E635&lt;&gt;"ОК","",IF(SUMPRODUCT(MAX(($B$6:$B$1005=B635)*($Q$6:$Q$1005&lt;Q635)*($E$6:$E$1005="ОК")*$Q$6:$Q$1005))&gt;0,SUMPRODUCT(MAX(($B$6:$B$1005=B635)*($Q$6:$Q$1005&lt;Q635)*($E$6:$E$1005="ОК")*$Q$6:$Q$1005))+1,INT('Номенклатура'!$C$2)))</f>
        <v/>
      </c>
      <c r="P635" s="18" t="str">
        <f>IF(E635&lt;&gt;"ОК","",-(SUMIFS('Движения'!$F$6:$F$5005,'Движения'!$B$6:$B$5005,B635,'Движения'!$C$6:$C$5005,"Расход",'Движения'!$A$6:$A$5005,"&gt;="&amp;O635,'Движения'!$A$6:$A$5005,"&lt;"&amp;(Q635+1))+SUMIFS('Движения'!$F$6:$F$5005,'Движения'!$B$6:$B$5005,B635,'Движения'!$C$6:$C$5005,"Списание",'Движения'!$A$6:$A$5005,"&gt;="&amp;O635,'Движения'!$A$6:$A$5005,"&lt;"&amp;(Q635+1))))</f>
        <v/>
      </c>
      <c r="Q635" s="18" t="str">
        <f>IF(ISNUMBER(A635),INT(A635),0)</f>
        <v/>
      </c>
    </row>
    <row r="636" spans="1:17" x14ac:dyDescent="0.25">
      <c r="A636" s="16"/>
      <c r="B636" s="13"/>
      <c r="C636" s="14"/>
      <c r="D636" s="13"/>
      <c r="E636" s="15" t="str">
        <f>IF(COUNTA(A636:D636)=0,"",IF(NOT(ISNUMBER(A636)),"Укажите дату",IF(B636="","Укажите код",IF(NOT(AND(ISTEXT(B636),LEN(B636)&gt;0,LEN(B636)&lt;=30,ISNUMBER(FIND(LEFT(B636,1),"ABCDEFGHIJKLMNOPQRSTUVWXYZ")),SUMPRODUCT((MID(B636,{1,2,3,4,5,6,7,8,9,10,11,12,13,14,15,16,17,18,19,20,21,22,23,24,25,26,27,28,29,30},1)&lt;&gt;"")*ISERROR(FIND(MID(B636,{1,2,3,4,5,6,7,8,9,10,11,12,13,14,15,16,17,18,19,20,21,22,23,24,25,26,27,28,29,30},1),"ABCDEFGHIJKLMNOPQRSTUVWXYZ0123456789-_")))=0,ISERROR(VALUE(B636)))),"Недопустимый код: только латинские буквы A-Z в верхнем регистре, цифры, - и _; начало с буквы, до 30 символов (например MILK-001)",IF(SUMPRODUCT(--EXACT('Номенклатура'!$A$6:$A$205,B636))=0,"Код не найден",IF(SUMPRODUCT(--EXACT('Номенклатура'!$A$6:$A$205,B636))&gt;1,"Код повторяется в номенклатуре",IF(NOT(ISNUMBER(C636)),"Укажите фактическое количество",IF(C636&lt;0,"Факт не может быть меньше нуля",IF(NOT(ISNUMBER('Номенклатура'!$C$2)),"Укажите дату начала учёта",IF(Q636&lt;INT('Номенклатура'!$C$2),"Дата раньше начала учёта","ОК"))))))))))</f>
        <v/>
      </c>
      <c r="F636" s="15" t="str">
        <f>IF(E636&lt;&gt;"ОК","",INDEX('Номенклатура'!$B$6:$B$205,SUMPRODUCT(EXACT('Номенклатура'!$A$6:$A$205,B636)*(ROW('Номенклатура'!$A$6:$A$205)-5)))&amp;"")</f>
        <v/>
      </c>
      <c r="G636" s="17" t="str">
        <f>IF(E636&lt;&gt;"ОК","",INDEX('Номенклатура'!$D$6:$D$205,SUMPRODUCT(EXACT('Номенклатура'!$A$6:$A$205,B636)*(ROW('Номенклатура'!$A$6:$A$205)-5)))&amp;"")</f>
        <v/>
      </c>
      <c r="H636" s="18" t="str">
        <f>IF(E636&lt;&gt;"ОК","",ROUND(N(INDEX('Номенклатура'!$F$6:$F$205,SUMPRODUCT(EXACT('Номенклатура'!$A$6:$A$205,B636)*(ROW('Номенклатура'!$A$6:$A$205)-5))))+SUMIFS('Движения'!$F$6:$F$5005,'Движения'!$B$6:$B$5005,B636,'Движения'!$A$6:$A$5005,"&lt;"&amp;(Q636+1))-SUMIFS('Движения'!$F$6:$F$5005,'Движения'!$B$6:$B$5005,B636,'Движения'!$C$6:$C$5005,"Корректировка остатка",'Движения'!$A$6:$A$5005,"&gt;="&amp;Q636,'Движения'!$A$6:$A$5005,"&lt;"&amp;(Q636+1)),6))</f>
        <v/>
      </c>
      <c r="I636" s="18" t="str">
        <f>IF(E636&lt;&gt;"ОК","",ROUND(C636-H636,6))</f>
        <v/>
      </c>
      <c r="J636" s="21" t="str">
        <f>IF(E636&lt;&gt;"ОК","",IF(P636&gt;0,ABS(I636)/P636,"нет базы"))</f>
        <v/>
      </c>
      <c r="K636" s="17" t="str">
        <f>IF(E636&lt;&gt;"ОК","",IF(I636&lt;0,"Недостача",IF(I636&gt;0,"Излишек","Совпадает")))</f>
        <v/>
      </c>
      <c r="L636" s="18" t="str">
        <f>IF(E636&lt;&gt;"ОК","",ROUND(SUMIFS('Движения'!$F$6:$F$5005,'Движения'!$B$6:$B$5005,B636,'Движения'!$C$6:$C$5005,"Корректировка остатка",'Движения'!$A$6:$A$5005,"&gt;="&amp;Q636,'Движения'!$A$6:$A$5005,"&lt;"&amp;(Q636+1)),6))</f>
        <v/>
      </c>
      <c r="M636" s="18" t="str">
        <f>IF(E636&lt;&gt;"ОК","",ROUND(I636-L636,6))</f>
        <v/>
      </c>
      <c r="N636" s="15" t="str">
        <f>IF(E636&lt;&gt;"ОК","",IF(AND(I636=0,L636=0),"Корректировка не нужна",IF(M636=0,"Корректировка внесена",IF(L636=0,"Внесите корректировку на "&amp;DAY(Q636)&amp;"."&amp;MONTH(Q636)&amp;"."&amp;YEAR(Q636)&amp;": "&amp;IF(M636&gt;0,"+","")&amp;M636&amp;" "&amp;G636,"Проверьте корректировки: внесено "&amp;L636&amp;", нужно "&amp;I636&amp;" "&amp;G636))))</f>
        <v/>
      </c>
      <c r="O636" s="22" t="str">
        <f>IF(E636&lt;&gt;"ОК","",IF(SUMPRODUCT(MAX(($B$6:$B$1005=B636)*($Q$6:$Q$1005&lt;Q636)*($E$6:$E$1005="ОК")*$Q$6:$Q$1005))&gt;0,SUMPRODUCT(MAX(($B$6:$B$1005=B636)*($Q$6:$Q$1005&lt;Q636)*($E$6:$E$1005="ОК")*$Q$6:$Q$1005))+1,INT('Номенклатура'!$C$2)))</f>
        <v/>
      </c>
      <c r="P636" s="18" t="str">
        <f>IF(E636&lt;&gt;"ОК","",-(SUMIFS('Движения'!$F$6:$F$5005,'Движения'!$B$6:$B$5005,B636,'Движения'!$C$6:$C$5005,"Расход",'Движения'!$A$6:$A$5005,"&gt;="&amp;O636,'Движения'!$A$6:$A$5005,"&lt;"&amp;(Q636+1))+SUMIFS('Движения'!$F$6:$F$5005,'Движения'!$B$6:$B$5005,B636,'Движения'!$C$6:$C$5005,"Списание",'Движения'!$A$6:$A$5005,"&gt;="&amp;O636,'Движения'!$A$6:$A$5005,"&lt;"&amp;(Q636+1))))</f>
        <v/>
      </c>
      <c r="Q636" s="18" t="str">
        <f>IF(ISNUMBER(A636),INT(A636),0)</f>
        <v/>
      </c>
    </row>
    <row r="637" spans="1:17" x14ac:dyDescent="0.25">
      <c r="A637" s="16"/>
      <c r="B637" s="13"/>
      <c r="C637" s="14"/>
      <c r="D637" s="13"/>
      <c r="E637" s="15" t="str">
        <f>IF(COUNTA(A637:D637)=0,"",IF(NOT(ISNUMBER(A637)),"Укажите дату",IF(B637="","Укажите код",IF(NOT(AND(ISTEXT(B637),LEN(B637)&gt;0,LEN(B637)&lt;=30,ISNUMBER(FIND(LEFT(B637,1),"ABCDEFGHIJKLMNOPQRSTUVWXYZ")),SUMPRODUCT((MID(B637,{1,2,3,4,5,6,7,8,9,10,11,12,13,14,15,16,17,18,19,20,21,22,23,24,25,26,27,28,29,30},1)&lt;&gt;"")*ISERROR(FIND(MID(B637,{1,2,3,4,5,6,7,8,9,10,11,12,13,14,15,16,17,18,19,20,21,22,23,24,25,26,27,28,29,30},1),"ABCDEFGHIJKLMNOPQRSTUVWXYZ0123456789-_")))=0,ISERROR(VALUE(B637)))),"Недопустимый код: только латинские буквы A-Z в верхнем регистре, цифры, - и _; начало с буквы, до 30 символов (например MILK-001)",IF(SUMPRODUCT(--EXACT('Номенклатура'!$A$6:$A$205,B637))=0,"Код не найден",IF(SUMPRODUCT(--EXACT('Номенклатура'!$A$6:$A$205,B637))&gt;1,"Код повторяется в номенклатуре",IF(NOT(ISNUMBER(C637)),"Укажите фактическое количество",IF(C637&lt;0,"Факт не может быть меньше нуля",IF(NOT(ISNUMBER('Номенклатура'!$C$2)),"Укажите дату начала учёта",IF(Q637&lt;INT('Номенклатура'!$C$2),"Дата раньше начала учёта","ОК"))))))))))</f>
        <v/>
      </c>
      <c r="F637" s="15" t="str">
        <f>IF(E637&lt;&gt;"ОК","",INDEX('Номенклатура'!$B$6:$B$205,SUMPRODUCT(EXACT('Номенклатура'!$A$6:$A$205,B637)*(ROW('Номенклатура'!$A$6:$A$205)-5)))&amp;"")</f>
        <v/>
      </c>
      <c r="G637" s="17" t="str">
        <f>IF(E637&lt;&gt;"ОК","",INDEX('Номенклатура'!$D$6:$D$205,SUMPRODUCT(EXACT('Номенклатура'!$A$6:$A$205,B637)*(ROW('Номенклатура'!$A$6:$A$205)-5)))&amp;"")</f>
        <v/>
      </c>
      <c r="H637" s="18" t="str">
        <f>IF(E637&lt;&gt;"ОК","",ROUND(N(INDEX('Номенклатура'!$F$6:$F$205,SUMPRODUCT(EXACT('Номенклатура'!$A$6:$A$205,B637)*(ROW('Номенклатура'!$A$6:$A$205)-5))))+SUMIFS('Движения'!$F$6:$F$5005,'Движения'!$B$6:$B$5005,B637,'Движения'!$A$6:$A$5005,"&lt;"&amp;(Q637+1))-SUMIFS('Движения'!$F$6:$F$5005,'Движения'!$B$6:$B$5005,B637,'Движения'!$C$6:$C$5005,"Корректировка остатка",'Движения'!$A$6:$A$5005,"&gt;="&amp;Q637,'Движения'!$A$6:$A$5005,"&lt;"&amp;(Q637+1)),6))</f>
        <v/>
      </c>
      <c r="I637" s="18" t="str">
        <f>IF(E637&lt;&gt;"ОК","",ROUND(C637-H637,6))</f>
        <v/>
      </c>
      <c r="J637" s="21" t="str">
        <f>IF(E637&lt;&gt;"ОК","",IF(P637&gt;0,ABS(I637)/P637,"нет базы"))</f>
        <v/>
      </c>
      <c r="K637" s="17" t="str">
        <f>IF(E637&lt;&gt;"ОК","",IF(I637&lt;0,"Недостача",IF(I637&gt;0,"Излишек","Совпадает")))</f>
        <v/>
      </c>
      <c r="L637" s="18" t="str">
        <f>IF(E637&lt;&gt;"ОК","",ROUND(SUMIFS('Движения'!$F$6:$F$5005,'Движения'!$B$6:$B$5005,B637,'Движения'!$C$6:$C$5005,"Корректировка остатка",'Движения'!$A$6:$A$5005,"&gt;="&amp;Q637,'Движения'!$A$6:$A$5005,"&lt;"&amp;(Q637+1)),6))</f>
        <v/>
      </c>
      <c r="M637" s="18" t="str">
        <f>IF(E637&lt;&gt;"ОК","",ROUND(I637-L637,6))</f>
        <v/>
      </c>
      <c r="N637" s="15" t="str">
        <f>IF(E637&lt;&gt;"ОК","",IF(AND(I637=0,L637=0),"Корректировка не нужна",IF(M637=0,"Корректировка внесена",IF(L637=0,"Внесите корректировку на "&amp;DAY(Q637)&amp;"."&amp;MONTH(Q637)&amp;"."&amp;YEAR(Q637)&amp;": "&amp;IF(M637&gt;0,"+","")&amp;M637&amp;" "&amp;G637,"Проверьте корректировки: внесено "&amp;L637&amp;", нужно "&amp;I637&amp;" "&amp;G637))))</f>
        <v/>
      </c>
      <c r="O637" s="22" t="str">
        <f>IF(E637&lt;&gt;"ОК","",IF(SUMPRODUCT(MAX(($B$6:$B$1005=B637)*($Q$6:$Q$1005&lt;Q637)*($E$6:$E$1005="ОК")*$Q$6:$Q$1005))&gt;0,SUMPRODUCT(MAX(($B$6:$B$1005=B637)*($Q$6:$Q$1005&lt;Q637)*($E$6:$E$1005="ОК")*$Q$6:$Q$1005))+1,INT('Номенклатура'!$C$2)))</f>
        <v/>
      </c>
      <c r="P637" s="18" t="str">
        <f>IF(E637&lt;&gt;"ОК","",-(SUMIFS('Движения'!$F$6:$F$5005,'Движения'!$B$6:$B$5005,B637,'Движения'!$C$6:$C$5005,"Расход",'Движения'!$A$6:$A$5005,"&gt;="&amp;O637,'Движения'!$A$6:$A$5005,"&lt;"&amp;(Q637+1))+SUMIFS('Движения'!$F$6:$F$5005,'Движения'!$B$6:$B$5005,B637,'Движения'!$C$6:$C$5005,"Списание",'Движения'!$A$6:$A$5005,"&gt;="&amp;O637,'Движения'!$A$6:$A$5005,"&lt;"&amp;(Q637+1))))</f>
        <v/>
      </c>
      <c r="Q637" s="18" t="str">
        <f>IF(ISNUMBER(A637),INT(A637),0)</f>
        <v/>
      </c>
    </row>
    <row r="638" spans="1:17" x14ac:dyDescent="0.25">
      <c r="A638" s="16"/>
      <c r="B638" s="13"/>
      <c r="C638" s="14"/>
      <c r="D638" s="13"/>
      <c r="E638" s="15" t="str">
        <f>IF(COUNTA(A638:D638)=0,"",IF(NOT(ISNUMBER(A638)),"Укажите дату",IF(B638="","Укажите код",IF(NOT(AND(ISTEXT(B638),LEN(B638)&gt;0,LEN(B638)&lt;=30,ISNUMBER(FIND(LEFT(B638,1),"ABCDEFGHIJKLMNOPQRSTUVWXYZ")),SUMPRODUCT((MID(B638,{1,2,3,4,5,6,7,8,9,10,11,12,13,14,15,16,17,18,19,20,21,22,23,24,25,26,27,28,29,30},1)&lt;&gt;"")*ISERROR(FIND(MID(B638,{1,2,3,4,5,6,7,8,9,10,11,12,13,14,15,16,17,18,19,20,21,22,23,24,25,26,27,28,29,30},1),"ABCDEFGHIJKLMNOPQRSTUVWXYZ0123456789-_")))=0,ISERROR(VALUE(B638)))),"Недопустимый код: только латинские буквы A-Z в верхнем регистре, цифры, - и _; начало с буквы, до 30 символов (например MILK-001)",IF(SUMPRODUCT(--EXACT('Номенклатура'!$A$6:$A$205,B638))=0,"Код не найден",IF(SUMPRODUCT(--EXACT('Номенклатура'!$A$6:$A$205,B638))&gt;1,"Код повторяется в номенклатуре",IF(NOT(ISNUMBER(C638)),"Укажите фактическое количество",IF(C638&lt;0,"Факт не может быть меньше нуля",IF(NOT(ISNUMBER('Номенклатура'!$C$2)),"Укажите дату начала учёта",IF(Q638&lt;INT('Номенклатура'!$C$2),"Дата раньше начала учёта","ОК"))))))))))</f>
        <v/>
      </c>
      <c r="F638" s="15" t="str">
        <f>IF(E638&lt;&gt;"ОК","",INDEX('Номенклатура'!$B$6:$B$205,SUMPRODUCT(EXACT('Номенклатура'!$A$6:$A$205,B638)*(ROW('Номенклатура'!$A$6:$A$205)-5)))&amp;"")</f>
        <v/>
      </c>
      <c r="G638" s="17" t="str">
        <f>IF(E638&lt;&gt;"ОК","",INDEX('Номенклатура'!$D$6:$D$205,SUMPRODUCT(EXACT('Номенклатура'!$A$6:$A$205,B638)*(ROW('Номенклатура'!$A$6:$A$205)-5)))&amp;"")</f>
        <v/>
      </c>
      <c r="H638" s="18" t="str">
        <f>IF(E638&lt;&gt;"ОК","",ROUND(N(INDEX('Номенклатура'!$F$6:$F$205,SUMPRODUCT(EXACT('Номенклатура'!$A$6:$A$205,B638)*(ROW('Номенклатура'!$A$6:$A$205)-5))))+SUMIFS('Движения'!$F$6:$F$5005,'Движения'!$B$6:$B$5005,B638,'Движения'!$A$6:$A$5005,"&lt;"&amp;(Q638+1))-SUMIFS('Движения'!$F$6:$F$5005,'Движения'!$B$6:$B$5005,B638,'Движения'!$C$6:$C$5005,"Корректировка остатка",'Движения'!$A$6:$A$5005,"&gt;="&amp;Q638,'Движения'!$A$6:$A$5005,"&lt;"&amp;(Q638+1)),6))</f>
        <v/>
      </c>
      <c r="I638" s="18" t="str">
        <f>IF(E638&lt;&gt;"ОК","",ROUND(C638-H638,6))</f>
        <v/>
      </c>
      <c r="J638" s="21" t="str">
        <f>IF(E638&lt;&gt;"ОК","",IF(P638&gt;0,ABS(I638)/P638,"нет базы"))</f>
        <v/>
      </c>
      <c r="K638" s="17" t="str">
        <f>IF(E638&lt;&gt;"ОК","",IF(I638&lt;0,"Недостача",IF(I638&gt;0,"Излишек","Совпадает")))</f>
        <v/>
      </c>
      <c r="L638" s="18" t="str">
        <f>IF(E638&lt;&gt;"ОК","",ROUND(SUMIFS('Движения'!$F$6:$F$5005,'Движения'!$B$6:$B$5005,B638,'Движения'!$C$6:$C$5005,"Корректировка остатка",'Движения'!$A$6:$A$5005,"&gt;="&amp;Q638,'Движения'!$A$6:$A$5005,"&lt;"&amp;(Q638+1)),6))</f>
        <v/>
      </c>
      <c r="M638" s="18" t="str">
        <f>IF(E638&lt;&gt;"ОК","",ROUND(I638-L638,6))</f>
        <v/>
      </c>
      <c r="N638" s="15" t="str">
        <f>IF(E638&lt;&gt;"ОК","",IF(AND(I638=0,L638=0),"Корректировка не нужна",IF(M638=0,"Корректировка внесена",IF(L638=0,"Внесите корректировку на "&amp;DAY(Q638)&amp;"."&amp;MONTH(Q638)&amp;"."&amp;YEAR(Q638)&amp;": "&amp;IF(M638&gt;0,"+","")&amp;M638&amp;" "&amp;G638,"Проверьте корректировки: внесено "&amp;L638&amp;", нужно "&amp;I638&amp;" "&amp;G638))))</f>
        <v/>
      </c>
      <c r="O638" s="22" t="str">
        <f>IF(E638&lt;&gt;"ОК","",IF(SUMPRODUCT(MAX(($B$6:$B$1005=B638)*($Q$6:$Q$1005&lt;Q638)*($E$6:$E$1005="ОК")*$Q$6:$Q$1005))&gt;0,SUMPRODUCT(MAX(($B$6:$B$1005=B638)*($Q$6:$Q$1005&lt;Q638)*($E$6:$E$1005="ОК")*$Q$6:$Q$1005))+1,INT('Номенклатура'!$C$2)))</f>
        <v/>
      </c>
      <c r="P638" s="18" t="str">
        <f>IF(E638&lt;&gt;"ОК","",-(SUMIFS('Движения'!$F$6:$F$5005,'Движения'!$B$6:$B$5005,B638,'Движения'!$C$6:$C$5005,"Расход",'Движения'!$A$6:$A$5005,"&gt;="&amp;O638,'Движения'!$A$6:$A$5005,"&lt;"&amp;(Q638+1))+SUMIFS('Движения'!$F$6:$F$5005,'Движения'!$B$6:$B$5005,B638,'Движения'!$C$6:$C$5005,"Списание",'Движения'!$A$6:$A$5005,"&gt;="&amp;O638,'Движения'!$A$6:$A$5005,"&lt;"&amp;(Q638+1))))</f>
        <v/>
      </c>
      <c r="Q638" s="18" t="str">
        <f>IF(ISNUMBER(A638),INT(A638),0)</f>
        <v/>
      </c>
    </row>
    <row r="639" spans="1:17" x14ac:dyDescent="0.25">
      <c r="A639" s="16"/>
      <c r="B639" s="13"/>
      <c r="C639" s="14"/>
      <c r="D639" s="13"/>
      <c r="E639" s="15" t="str">
        <f>IF(COUNTA(A639:D639)=0,"",IF(NOT(ISNUMBER(A639)),"Укажите дату",IF(B639="","Укажите код",IF(NOT(AND(ISTEXT(B639),LEN(B639)&gt;0,LEN(B639)&lt;=30,ISNUMBER(FIND(LEFT(B639,1),"ABCDEFGHIJKLMNOPQRSTUVWXYZ")),SUMPRODUCT((MID(B639,{1,2,3,4,5,6,7,8,9,10,11,12,13,14,15,16,17,18,19,20,21,22,23,24,25,26,27,28,29,30},1)&lt;&gt;"")*ISERROR(FIND(MID(B639,{1,2,3,4,5,6,7,8,9,10,11,12,13,14,15,16,17,18,19,20,21,22,23,24,25,26,27,28,29,30},1),"ABCDEFGHIJKLMNOPQRSTUVWXYZ0123456789-_")))=0,ISERROR(VALUE(B639)))),"Недопустимый код: только латинские буквы A-Z в верхнем регистре, цифры, - и _; начало с буквы, до 30 символов (например MILK-001)",IF(SUMPRODUCT(--EXACT('Номенклатура'!$A$6:$A$205,B639))=0,"Код не найден",IF(SUMPRODUCT(--EXACT('Номенклатура'!$A$6:$A$205,B639))&gt;1,"Код повторяется в номенклатуре",IF(NOT(ISNUMBER(C639)),"Укажите фактическое количество",IF(C639&lt;0,"Факт не может быть меньше нуля",IF(NOT(ISNUMBER('Номенклатура'!$C$2)),"Укажите дату начала учёта",IF(Q639&lt;INT('Номенклатура'!$C$2),"Дата раньше начала учёта","ОК"))))))))))</f>
        <v/>
      </c>
      <c r="F639" s="15" t="str">
        <f>IF(E639&lt;&gt;"ОК","",INDEX('Номенклатура'!$B$6:$B$205,SUMPRODUCT(EXACT('Номенклатура'!$A$6:$A$205,B639)*(ROW('Номенклатура'!$A$6:$A$205)-5)))&amp;"")</f>
        <v/>
      </c>
      <c r="G639" s="17" t="str">
        <f>IF(E639&lt;&gt;"ОК","",INDEX('Номенклатура'!$D$6:$D$205,SUMPRODUCT(EXACT('Номенклатура'!$A$6:$A$205,B639)*(ROW('Номенклатура'!$A$6:$A$205)-5)))&amp;"")</f>
        <v/>
      </c>
      <c r="H639" s="18" t="str">
        <f>IF(E639&lt;&gt;"ОК","",ROUND(N(INDEX('Номенклатура'!$F$6:$F$205,SUMPRODUCT(EXACT('Номенклатура'!$A$6:$A$205,B639)*(ROW('Номенклатура'!$A$6:$A$205)-5))))+SUMIFS('Движения'!$F$6:$F$5005,'Движения'!$B$6:$B$5005,B639,'Движения'!$A$6:$A$5005,"&lt;"&amp;(Q639+1))-SUMIFS('Движения'!$F$6:$F$5005,'Движения'!$B$6:$B$5005,B639,'Движения'!$C$6:$C$5005,"Корректировка остатка",'Движения'!$A$6:$A$5005,"&gt;="&amp;Q639,'Движения'!$A$6:$A$5005,"&lt;"&amp;(Q639+1)),6))</f>
        <v/>
      </c>
      <c r="I639" s="18" t="str">
        <f>IF(E639&lt;&gt;"ОК","",ROUND(C639-H639,6))</f>
        <v/>
      </c>
      <c r="J639" s="21" t="str">
        <f>IF(E639&lt;&gt;"ОК","",IF(P639&gt;0,ABS(I639)/P639,"нет базы"))</f>
        <v/>
      </c>
      <c r="K639" s="17" t="str">
        <f>IF(E639&lt;&gt;"ОК","",IF(I639&lt;0,"Недостача",IF(I639&gt;0,"Излишек","Совпадает")))</f>
        <v/>
      </c>
      <c r="L639" s="18" t="str">
        <f>IF(E639&lt;&gt;"ОК","",ROUND(SUMIFS('Движения'!$F$6:$F$5005,'Движения'!$B$6:$B$5005,B639,'Движения'!$C$6:$C$5005,"Корректировка остатка",'Движения'!$A$6:$A$5005,"&gt;="&amp;Q639,'Движения'!$A$6:$A$5005,"&lt;"&amp;(Q639+1)),6))</f>
        <v/>
      </c>
      <c r="M639" s="18" t="str">
        <f>IF(E639&lt;&gt;"ОК","",ROUND(I639-L639,6))</f>
        <v/>
      </c>
      <c r="N639" s="15" t="str">
        <f>IF(E639&lt;&gt;"ОК","",IF(AND(I639=0,L639=0),"Корректировка не нужна",IF(M639=0,"Корректировка внесена",IF(L639=0,"Внесите корректировку на "&amp;DAY(Q639)&amp;"."&amp;MONTH(Q639)&amp;"."&amp;YEAR(Q639)&amp;": "&amp;IF(M639&gt;0,"+","")&amp;M639&amp;" "&amp;G639,"Проверьте корректировки: внесено "&amp;L639&amp;", нужно "&amp;I639&amp;" "&amp;G639))))</f>
        <v/>
      </c>
      <c r="O639" s="22" t="str">
        <f>IF(E639&lt;&gt;"ОК","",IF(SUMPRODUCT(MAX(($B$6:$B$1005=B639)*($Q$6:$Q$1005&lt;Q639)*($E$6:$E$1005="ОК")*$Q$6:$Q$1005))&gt;0,SUMPRODUCT(MAX(($B$6:$B$1005=B639)*($Q$6:$Q$1005&lt;Q639)*($E$6:$E$1005="ОК")*$Q$6:$Q$1005))+1,INT('Номенклатура'!$C$2)))</f>
        <v/>
      </c>
      <c r="P639" s="18" t="str">
        <f>IF(E639&lt;&gt;"ОК","",-(SUMIFS('Движения'!$F$6:$F$5005,'Движения'!$B$6:$B$5005,B639,'Движения'!$C$6:$C$5005,"Расход",'Движения'!$A$6:$A$5005,"&gt;="&amp;O639,'Движения'!$A$6:$A$5005,"&lt;"&amp;(Q639+1))+SUMIFS('Движения'!$F$6:$F$5005,'Движения'!$B$6:$B$5005,B639,'Движения'!$C$6:$C$5005,"Списание",'Движения'!$A$6:$A$5005,"&gt;="&amp;O639,'Движения'!$A$6:$A$5005,"&lt;"&amp;(Q639+1))))</f>
        <v/>
      </c>
      <c r="Q639" s="18" t="str">
        <f>IF(ISNUMBER(A639),INT(A639),0)</f>
        <v/>
      </c>
    </row>
    <row r="640" spans="1:17" x14ac:dyDescent="0.25">
      <c r="A640" s="16"/>
      <c r="B640" s="13"/>
      <c r="C640" s="14"/>
      <c r="D640" s="13"/>
      <c r="E640" s="15" t="str">
        <f>IF(COUNTA(A640:D640)=0,"",IF(NOT(ISNUMBER(A640)),"Укажите дату",IF(B640="","Укажите код",IF(NOT(AND(ISTEXT(B640),LEN(B640)&gt;0,LEN(B640)&lt;=30,ISNUMBER(FIND(LEFT(B640,1),"ABCDEFGHIJKLMNOPQRSTUVWXYZ")),SUMPRODUCT((MID(B640,{1,2,3,4,5,6,7,8,9,10,11,12,13,14,15,16,17,18,19,20,21,22,23,24,25,26,27,28,29,30},1)&lt;&gt;"")*ISERROR(FIND(MID(B640,{1,2,3,4,5,6,7,8,9,10,11,12,13,14,15,16,17,18,19,20,21,22,23,24,25,26,27,28,29,30},1),"ABCDEFGHIJKLMNOPQRSTUVWXYZ0123456789-_")))=0,ISERROR(VALUE(B640)))),"Недопустимый код: только латинские буквы A-Z в верхнем регистре, цифры, - и _; начало с буквы, до 30 символов (например MILK-001)",IF(SUMPRODUCT(--EXACT('Номенклатура'!$A$6:$A$205,B640))=0,"Код не найден",IF(SUMPRODUCT(--EXACT('Номенклатура'!$A$6:$A$205,B640))&gt;1,"Код повторяется в номенклатуре",IF(NOT(ISNUMBER(C640)),"Укажите фактическое количество",IF(C640&lt;0,"Факт не может быть меньше нуля",IF(NOT(ISNUMBER('Номенклатура'!$C$2)),"Укажите дату начала учёта",IF(Q640&lt;INT('Номенклатура'!$C$2),"Дата раньше начала учёта","ОК"))))))))))</f>
        <v/>
      </c>
      <c r="F640" s="15" t="str">
        <f>IF(E640&lt;&gt;"ОК","",INDEX('Номенклатура'!$B$6:$B$205,SUMPRODUCT(EXACT('Номенклатура'!$A$6:$A$205,B640)*(ROW('Номенклатура'!$A$6:$A$205)-5)))&amp;"")</f>
        <v/>
      </c>
      <c r="G640" s="17" t="str">
        <f>IF(E640&lt;&gt;"ОК","",INDEX('Номенклатура'!$D$6:$D$205,SUMPRODUCT(EXACT('Номенклатура'!$A$6:$A$205,B640)*(ROW('Номенклатура'!$A$6:$A$205)-5)))&amp;"")</f>
        <v/>
      </c>
      <c r="H640" s="18" t="str">
        <f>IF(E640&lt;&gt;"ОК","",ROUND(N(INDEX('Номенклатура'!$F$6:$F$205,SUMPRODUCT(EXACT('Номенклатура'!$A$6:$A$205,B640)*(ROW('Номенклатура'!$A$6:$A$205)-5))))+SUMIFS('Движения'!$F$6:$F$5005,'Движения'!$B$6:$B$5005,B640,'Движения'!$A$6:$A$5005,"&lt;"&amp;(Q640+1))-SUMIFS('Движения'!$F$6:$F$5005,'Движения'!$B$6:$B$5005,B640,'Движения'!$C$6:$C$5005,"Корректировка остатка",'Движения'!$A$6:$A$5005,"&gt;="&amp;Q640,'Движения'!$A$6:$A$5005,"&lt;"&amp;(Q640+1)),6))</f>
        <v/>
      </c>
      <c r="I640" s="18" t="str">
        <f>IF(E640&lt;&gt;"ОК","",ROUND(C640-H640,6))</f>
        <v/>
      </c>
      <c r="J640" s="21" t="str">
        <f>IF(E640&lt;&gt;"ОК","",IF(P640&gt;0,ABS(I640)/P640,"нет базы"))</f>
        <v/>
      </c>
      <c r="K640" s="17" t="str">
        <f>IF(E640&lt;&gt;"ОК","",IF(I640&lt;0,"Недостача",IF(I640&gt;0,"Излишек","Совпадает")))</f>
        <v/>
      </c>
      <c r="L640" s="18" t="str">
        <f>IF(E640&lt;&gt;"ОК","",ROUND(SUMIFS('Движения'!$F$6:$F$5005,'Движения'!$B$6:$B$5005,B640,'Движения'!$C$6:$C$5005,"Корректировка остатка",'Движения'!$A$6:$A$5005,"&gt;="&amp;Q640,'Движения'!$A$6:$A$5005,"&lt;"&amp;(Q640+1)),6))</f>
        <v/>
      </c>
      <c r="M640" s="18" t="str">
        <f>IF(E640&lt;&gt;"ОК","",ROUND(I640-L640,6))</f>
        <v/>
      </c>
      <c r="N640" s="15" t="str">
        <f>IF(E640&lt;&gt;"ОК","",IF(AND(I640=0,L640=0),"Корректировка не нужна",IF(M640=0,"Корректировка внесена",IF(L640=0,"Внесите корректировку на "&amp;DAY(Q640)&amp;"."&amp;MONTH(Q640)&amp;"."&amp;YEAR(Q640)&amp;": "&amp;IF(M640&gt;0,"+","")&amp;M640&amp;" "&amp;G640,"Проверьте корректировки: внесено "&amp;L640&amp;", нужно "&amp;I640&amp;" "&amp;G640))))</f>
        <v/>
      </c>
      <c r="O640" s="22" t="str">
        <f>IF(E640&lt;&gt;"ОК","",IF(SUMPRODUCT(MAX(($B$6:$B$1005=B640)*($Q$6:$Q$1005&lt;Q640)*($E$6:$E$1005="ОК")*$Q$6:$Q$1005))&gt;0,SUMPRODUCT(MAX(($B$6:$B$1005=B640)*($Q$6:$Q$1005&lt;Q640)*($E$6:$E$1005="ОК")*$Q$6:$Q$1005))+1,INT('Номенклатура'!$C$2)))</f>
        <v/>
      </c>
      <c r="P640" s="18" t="str">
        <f>IF(E640&lt;&gt;"ОК","",-(SUMIFS('Движения'!$F$6:$F$5005,'Движения'!$B$6:$B$5005,B640,'Движения'!$C$6:$C$5005,"Расход",'Движения'!$A$6:$A$5005,"&gt;="&amp;O640,'Движения'!$A$6:$A$5005,"&lt;"&amp;(Q640+1))+SUMIFS('Движения'!$F$6:$F$5005,'Движения'!$B$6:$B$5005,B640,'Движения'!$C$6:$C$5005,"Списание",'Движения'!$A$6:$A$5005,"&gt;="&amp;O640,'Движения'!$A$6:$A$5005,"&lt;"&amp;(Q640+1))))</f>
        <v/>
      </c>
      <c r="Q640" s="18" t="str">
        <f>IF(ISNUMBER(A640),INT(A640),0)</f>
        <v/>
      </c>
    </row>
    <row r="641" spans="1:17" x14ac:dyDescent="0.25">
      <c r="A641" s="16"/>
      <c r="B641" s="13"/>
      <c r="C641" s="14"/>
      <c r="D641" s="13"/>
      <c r="E641" s="15" t="str">
        <f>IF(COUNTA(A641:D641)=0,"",IF(NOT(ISNUMBER(A641)),"Укажите дату",IF(B641="","Укажите код",IF(NOT(AND(ISTEXT(B641),LEN(B641)&gt;0,LEN(B641)&lt;=30,ISNUMBER(FIND(LEFT(B641,1),"ABCDEFGHIJKLMNOPQRSTUVWXYZ")),SUMPRODUCT((MID(B641,{1,2,3,4,5,6,7,8,9,10,11,12,13,14,15,16,17,18,19,20,21,22,23,24,25,26,27,28,29,30},1)&lt;&gt;"")*ISERROR(FIND(MID(B641,{1,2,3,4,5,6,7,8,9,10,11,12,13,14,15,16,17,18,19,20,21,22,23,24,25,26,27,28,29,30},1),"ABCDEFGHIJKLMNOPQRSTUVWXYZ0123456789-_")))=0,ISERROR(VALUE(B641)))),"Недопустимый код: только латинские буквы A-Z в верхнем регистре, цифры, - и _; начало с буквы, до 30 символов (например MILK-001)",IF(SUMPRODUCT(--EXACT('Номенклатура'!$A$6:$A$205,B641))=0,"Код не найден",IF(SUMPRODUCT(--EXACT('Номенклатура'!$A$6:$A$205,B641))&gt;1,"Код повторяется в номенклатуре",IF(NOT(ISNUMBER(C641)),"Укажите фактическое количество",IF(C641&lt;0,"Факт не может быть меньше нуля",IF(NOT(ISNUMBER('Номенклатура'!$C$2)),"Укажите дату начала учёта",IF(Q641&lt;INT('Номенклатура'!$C$2),"Дата раньше начала учёта","ОК"))))))))))</f>
        <v/>
      </c>
      <c r="F641" s="15" t="str">
        <f>IF(E641&lt;&gt;"ОК","",INDEX('Номенклатура'!$B$6:$B$205,SUMPRODUCT(EXACT('Номенклатура'!$A$6:$A$205,B641)*(ROW('Номенклатура'!$A$6:$A$205)-5)))&amp;"")</f>
        <v/>
      </c>
      <c r="G641" s="17" t="str">
        <f>IF(E641&lt;&gt;"ОК","",INDEX('Номенклатура'!$D$6:$D$205,SUMPRODUCT(EXACT('Номенклатура'!$A$6:$A$205,B641)*(ROW('Номенклатура'!$A$6:$A$205)-5)))&amp;"")</f>
        <v/>
      </c>
      <c r="H641" s="18" t="str">
        <f>IF(E641&lt;&gt;"ОК","",ROUND(N(INDEX('Номенклатура'!$F$6:$F$205,SUMPRODUCT(EXACT('Номенклатура'!$A$6:$A$205,B641)*(ROW('Номенклатура'!$A$6:$A$205)-5))))+SUMIFS('Движения'!$F$6:$F$5005,'Движения'!$B$6:$B$5005,B641,'Движения'!$A$6:$A$5005,"&lt;"&amp;(Q641+1))-SUMIFS('Движения'!$F$6:$F$5005,'Движения'!$B$6:$B$5005,B641,'Движения'!$C$6:$C$5005,"Корректировка остатка",'Движения'!$A$6:$A$5005,"&gt;="&amp;Q641,'Движения'!$A$6:$A$5005,"&lt;"&amp;(Q641+1)),6))</f>
        <v/>
      </c>
      <c r="I641" s="18" t="str">
        <f>IF(E641&lt;&gt;"ОК","",ROUND(C641-H641,6))</f>
        <v/>
      </c>
      <c r="J641" s="21" t="str">
        <f>IF(E641&lt;&gt;"ОК","",IF(P641&gt;0,ABS(I641)/P641,"нет базы"))</f>
        <v/>
      </c>
      <c r="K641" s="17" t="str">
        <f>IF(E641&lt;&gt;"ОК","",IF(I641&lt;0,"Недостача",IF(I641&gt;0,"Излишек","Совпадает")))</f>
        <v/>
      </c>
      <c r="L641" s="18" t="str">
        <f>IF(E641&lt;&gt;"ОК","",ROUND(SUMIFS('Движения'!$F$6:$F$5005,'Движения'!$B$6:$B$5005,B641,'Движения'!$C$6:$C$5005,"Корректировка остатка",'Движения'!$A$6:$A$5005,"&gt;="&amp;Q641,'Движения'!$A$6:$A$5005,"&lt;"&amp;(Q641+1)),6))</f>
        <v/>
      </c>
      <c r="M641" s="18" t="str">
        <f>IF(E641&lt;&gt;"ОК","",ROUND(I641-L641,6))</f>
        <v/>
      </c>
      <c r="N641" s="15" t="str">
        <f>IF(E641&lt;&gt;"ОК","",IF(AND(I641=0,L641=0),"Корректировка не нужна",IF(M641=0,"Корректировка внесена",IF(L641=0,"Внесите корректировку на "&amp;DAY(Q641)&amp;"."&amp;MONTH(Q641)&amp;"."&amp;YEAR(Q641)&amp;": "&amp;IF(M641&gt;0,"+","")&amp;M641&amp;" "&amp;G641,"Проверьте корректировки: внесено "&amp;L641&amp;", нужно "&amp;I641&amp;" "&amp;G641))))</f>
        <v/>
      </c>
      <c r="O641" s="22" t="str">
        <f>IF(E641&lt;&gt;"ОК","",IF(SUMPRODUCT(MAX(($B$6:$B$1005=B641)*($Q$6:$Q$1005&lt;Q641)*($E$6:$E$1005="ОК")*$Q$6:$Q$1005))&gt;0,SUMPRODUCT(MAX(($B$6:$B$1005=B641)*($Q$6:$Q$1005&lt;Q641)*($E$6:$E$1005="ОК")*$Q$6:$Q$1005))+1,INT('Номенклатура'!$C$2)))</f>
        <v/>
      </c>
      <c r="P641" s="18" t="str">
        <f>IF(E641&lt;&gt;"ОК","",-(SUMIFS('Движения'!$F$6:$F$5005,'Движения'!$B$6:$B$5005,B641,'Движения'!$C$6:$C$5005,"Расход",'Движения'!$A$6:$A$5005,"&gt;="&amp;O641,'Движения'!$A$6:$A$5005,"&lt;"&amp;(Q641+1))+SUMIFS('Движения'!$F$6:$F$5005,'Движения'!$B$6:$B$5005,B641,'Движения'!$C$6:$C$5005,"Списание",'Движения'!$A$6:$A$5005,"&gt;="&amp;O641,'Движения'!$A$6:$A$5005,"&lt;"&amp;(Q641+1))))</f>
        <v/>
      </c>
      <c r="Q641" s="18" t="str">
        <f>IF(ISNUMBER(A641),INT(A641),0)</f>
        <v/>
      </c>
    </row>
    <row r="642" spans="1:17" x14ac:dyDescent="0.25">
      <c r="A642" s="16"/>
      <c r="B642" s="13"/>
      <c r="C642" s="14"/>
      <c r="D642" s="13"/>
      <c r="E642" s="15" t="str">
        <f>IF(COUNTA(A642:D642)=0,"",IF(NOT(ISNUMBER(A642)),"Укажите дату",IF(B642="","Укажите код",IF(NOT(AND(ISTEXT(B642),LEN(B642)&gt;0,LEN(B642)&lt;=30,ISNUMBER(FIND(LEFT(B642,1),"ABCDEFGHIJKLMNOPQRSTUVWXYZ")),SUMPRODUCT((MID(B642,{1,2,3,4,5,6,7,8,9,10,11,12,13,14,15,16,17,18,19,20,21,22,23,24,25,26,27,28,29,30},1)&lt;&gt;"")*ISERROR(FIND(MID(B642,{1,2,3,4,5,6,7,8,9,10,11,12,13,14,15,16,17,18,19,20,21,22,23,24,25,26,27,28,29,30},1),"ABCDEFGHIJKLMNOPQRSTUVWXYZ0123456789-_")))=0,ISERROR(VALUE(B642)))),"Недопустимый код: только латинские буквы A-Z в верхнем регистре, цифры, - и _; начало с буквы, до 30 символов (например MILK-001)",IF(SUMPRODUCT(--EXACT('Номенклатура'!$A$6:$A$205,B642))=0,"Код не найден",IF(SUMPRODUCT(--EXACT('Номенклатура'!$A$6:$A$205,B642))&gt;1,"Код повторяется в номенклатуре",IF(NOT(ISNUMBER(C642)),"Укажите фактическое количество",IF(C642&lt;0,"Факт не может быть меньше нуля",IF(NOT(ISNUMBER('Номенклатура'!$C$2)),"Укажите дату начала учёта",IF(Q642&lt;INT('Номенклатура'!$C$2),"Дата раньше начала учёта","ОК"))))))))))</f>
        <v/>
      </c>
      <c r="F642" s="15" t="str">
        <f>IF(E642&lt;&gt;"ОК","",INDEX('Номенклатура'!$B$6:$B$205,SUMPRODUCT(EXACT('Номенклатура'!$A$6:$A$205,B642)*(ROW('Номенклатура'!$A$6:$A$205)-5)))&amp;"")</f>
        <v/>
      </c>
      <c r="G642" s="17" t="str">
        <f>IF(E642&lt;&gt;"ОК","",INDEX('Номенклатура'!$D$6:$D$205,SUMPRODUCT(EXACT('Номенклатура'!$A$6:$A$205,B642)*(ROW('Номенклатура'!$A$6:$A$205)-5)))&amp;"")</f>
        <v/>
      </c>
      <c r="H642" s="18" t="str">
        <f>IF(E642&lt;&gt;"ОК","",ROUND(N(INDEX('Номенклатура'!$F$6:$F$205,SUMPRODUCT(EXACT('Номенклатура'!$A$6:$A$205,B642)*(ROW('Номенклатура'!$A$6:$A$205)-5))))+SUMIFS('Движения'!$F$6:$F$5005,'Движения'!$B$6:$B$5005,B642,'Движения'!$A$6:$A$5005,"&lt;"&amp;(Q642+1))-SUMIFS('Движения'!$F$6:$F$5005,'Движения'!$B$6:$B$5005,B642,'Движения'!$C$6:$C$5005,"Корректировка остатка",'Движения'!$A$6:$A$5005,"&gt;="&amp;Q642,'Движения'!$A$6:$A$5005,"&lt;"&amp;(Q642+1)),6))</f>
        <v/>
      </c>
      <c r="I642" s="18" t="str">
        <f>IF(E642&lt;&gt;"ОК","",ROUND(C642-H642,6))</f>
        <v/>
      </c>
      <c r="J642" s="21" t="str">
        <f>IF(E642&lt;&gt;"ОК","",IF(P642&gt;0,ABS(I642)/P642,"нет базы"))</f>
        <v/>
      </c>
      <c r="K642" s="17" t="str">
        <f>IF(E642&lt;&gt;"ОК","",IF(I642&lt;0,"Недостача",IF(I642&gt;0,"Излишек","Совпадает")))</f>
        <v/>
      </c>
      <c r="L642" s="18" t="str">
        <f>IF(E642&lt;&gt;"ОК","",ROUND(SUMIFS('Движения'!$F$6:$F$5005,'Движения'!$B$6:$B$5005,B642,'Движения'!$C$6:$C$5005,"Корректировка остатка",'Движения'!$A$6:$A$5005,"&gt;="&amp;Q642,'Движения'!$A$6:$A$5005,"&lt;"&amp;(Q642+1)),6))</f>
        <v/>
      </c>
      <c r="M642" s="18" t="str">
        <f>IF(E642&lt;&gt;"ОК","",ROUND(I642-L642,6))</f>
        <v/>
      </c>
      <c r="N642" s="15" t="str">
        <f>IF(E642&lt;&gt;"ОК","",IF(AND(I642=0,L642=0),"Корректировка не нужна",IF(M642=0,"Корректировка внесена",IF(L642=0,"Внесите корректировку на "&amp;DAY(Q642)&amp;"."&amp;MONTH(Q642)&amp;"."&amp;YEAR(Q642)&amp;": "&amp;IF(M642&gt;0,"+","")&amp;M642&amp;" "&amp;G642,"Проверьте корректировки: внесено "&amp;L642&amp;", нужно "&amp;I642&amp;" "&amp;G642))))</f>
        <v/>
      </c>
      <c r="O642" s="22" t="str">
        <f>IF(E642&lt;&gt;"ОК","",IF(SUMPRODUCT(MAX(($B$6:$B$1005=B642)*($Q$6:$Q$1005&lt;Q642)*($E$6:$E$1005="ОК")*$Q$6:$Q$1005))&gt;0,SUMPRODUCT(MAX(($B$6:$B$1005=B642)*($Q$6:$Q$1005&lt;Q642)*($E$6:$E$1005="ОК")*$Q$6:$Q$1005))+1,INT('Номенклатура'!$C$2)))</f>
        <v/>
      </c>
      <c r="P642" s="18" t="str">
        <f>IF(E642&lt;&gt;"ОК","",-(SUMIFS('Движения'!$F$6:$F$5005,'Движения'!$B$6:$B$5005,B642,'Движения'!$C$6:$C$5005,"Расход",'Движения'!$A$6:$A$5005,"&gt;="&amp;O642,'Движения'!$A$6:$A$5005,"&lt;"&amp;(Q642+1))+SUMIFS('Движения'!$F$6:$F$5005,'Движения'!$B$6:$B$5005,B642,'Движения'!$C$6:$C$5005,"Списание",'Движения'!$A$6:$A$5005,"&gt;="&amp;O642,'Движения'!$A$6:$A$5005,"&lt;"&amp;(Q642+1))))</f>
        <v/>
      </c>
      <c r="Q642" s="18" t="str">
        <f>IF(ISNUMBER(A642),INT(A642),0)</f>
        <v/>
      </c>
    </row>
    <row r="643" spans="1:17" x14ac:dyDescent="0.25">
      <c r="A643" s="16"/>
      <c r="B643" s="13"/>
      <c r="C643" s="14"/>
      <c r="D643" s="13"/>
      <c r="E643" s="15" t="str">
        <f>IF(COUNTA(A643:D643)=0,"",IF(NOT(ISNUMBER(A643)),"Укажите дату",IF(B643="","Укажите код",IF(NOT(AND(ISTEXT(B643),LEN(B643)&gt;0,LEN(B643)&lt;=30,ISNUMBER(FIND(LEFT(B643,1),"ABCDEFGHIJKLMNOPQRSTUVWXYZ")),SUMPRODUCT((MID(B643,{1,2,3,4,5,6,7,8,9,10,11,12,13,14,15,16,17,18,19,20,21,22,23,24,25,26,27,28,29,30},1)&lt;&gt;"")*ISERROR(FIND(MID(B643,{1,2,3,4,5,6,7,8,9,10,11,12,13,14,15,16,17,18,19,20,21,22,23,24,25,26,27,28,29,30},1),"ABCDEFGHIJKLMNOPQRSTUVWXYZ0123456789-_")))=0,ISERROR(VALUE(B643)))),"Недопустимый код: только латинские буквы A-Z в верхнем регистре, цифры, - и _; начало с буквы, до 30 символов (например MILK-001)",IF(SUMPRODUCT(--EXACT('Номенклатура'!$A$6:$A$205,B643))=0,"Код не найден",IF(SUMPRODUCT(--EXACT('Номенклатура'!$A$6:$A$205,B643))&gt;1,"Код повторяется в номенклатуре",IF(NOT(ISNUMBER(C643)),"Укажите фактическое количество",IF(C643&lt;0,"Факт не может быть меньше нуля",IF(NOT(ISNUMBER('Номенклатура'!$C$2)),"Укажите дату начала учёта",IF(Q643&lt;INT('Номенклатура'!$C$2),"Дата раньше начала учёта","ОК"))))))))))</f>
        <v/>
      </c>
      <c r="F643" s="15" t="str">
        <f>IF(E643&lt;&gt;"ОК","",INDEX('Номенклатура'!$B$6:$B$205,SUMPRODUCT(EXACT('Номенклатура'!$A$6:$A$205,B643)*(ROW('Номенклатура'!$A$6:$A$205)-5)))&amp;"")</f>
        <v/>
      </c>
      <c r="G643" s="17" t="str">
        <f>IF(E643&lt;&gt;"ОК","",INDEX('Номенклатура'!$D$6:$D$205,SUMPRODUCT(EXACT('Номенклатура'!$A$6:$A$205,B643)*(ROW('Номенклатура'!$A$6:$A$205)-5)))&amp;"")</f>
        <v/>
      </c>
      <c r="H643" s="18" t="str">
        <f>IF(E643&lt;&gt;"ОК","",ROUND(N(INDEX('Номенклатура'!$F$6:$F$205,SUMPRODUCT(EXACT('Номенклатура'!$A$6:$A$205,B643)*(ROW('Номенклатура'!$A$6:$A$205)-5))))+SUMIFS('Движения'!$F$6:$F$5005,'Движения'!$B$6:$B$5005,B643,'Движения'!$A$6:$A$5005,"&lt;"&amp;(Q643+1))-SUMIFS('Движения'!$F$6:$F$5005,'Движения'!$B$6:$B$5005,B643,'Движения'!$C$6:$C$5005,"Корректировка остатка",'Движения'!$A$6:$A$5005,"&gt;="&amp;Q643,'Движения'!$A$6:$A$5005,"&lt;"&amp;(Q643+1)),6))</f>
        <v/>
      </c>
      <c r="I643" s="18" t="str">
        <f>IF(E643&lt;&gt;"ОК","",ROUND(C643-H643,6))</f>
        <v/>
      </c>
      <c r="J643" s="21" t="str">
        <f>IF(E643&lt;&gt;"ОК","",IF(P643&gt;0,ABS(I643)/P643,"нет базы"))</f>
        <v/>
      </c>
      <c r="K643" s="17" t="str">
        <f>IF(E643&lt;&gt;"ОК","",IF(I643&lt;0,"Недостача",IF(I643&gt;0,"Излишек","Совпадает")))</f>
        <v/>
      </c>
      <c r="L643" s="18" t="str">
        <f>IF(E643&lt;&gt;"ОК","",ROUND(SUMIFS('Движения'!$F$6:$F$5005,'Движения'!$B$6:$B$5005,B643,'Движения'!$C$6:$C$5005,"Корректировка остатка",'Движения'!$A$6:$A$5005,"&gt;="&amp;Q643,'Движения'!$A$6:$A$5005,"&lt;"&amp;(Q643+1)),6))</f>
        <v/>
      </c>
      <c r="M643" s="18" t="str">
        <f>IF(E643&lt;&gt;"ОК","",ROUND(I643-L643,6))</f>
        <v/>
      </c>
      <c r="N643" s="15" t="str">
        <f>IF(E643&lt;&gt;"ОК","",IF(AND(I643=0,L643=0),"Корректировка не нужна",IF(M643=0,"Корректировка внесена",IF(L643=0,"Внесите корректировку на "&amp;DAY(Q643)&amp;"."&amp;MONTH(Q643)&amp;"."&amp;YEAR(Q643)&amp;": "&amp;IF(M643&gt;0,"+","")&amp;M643&amp;" "&amp;G643,"Проверьте корректировки: внесено "&amp;L643&amp;", нужно "&amp;I643&amp;" "&amp;G643))))</f>
        <v/>
      </c>
      <c r="O643" s="22" t="str">
        <f>IF(E643&lt;&gt;"ОК","",IF(SUMPRODUCT(MAX(($B$6:$B$1005=B643)*($Q$6:$Q$1005&lt;Q643)*($E$6:$E$1005="ОК")*$Q$6:$Q$1005))&gt;0,SUMPRODUCT(MAX(($B$6:$B$1005=B643)*($Q$6:$Q$1005&lt;Q643)*($E$6:$E$1005="ОК")*$Q$6:$Q$1005))+1,INT('Номенклатура'!$C$2)))</f>
        <v/>
      </c>
      <c r="P643" s="18" t="str">
        <f>IF(E643&lt;&gt;"ОК","",-(SUMIFS('Движения'!$F$6:$F$5005,'Движения'!$B$6:$B$5005,B643,'Движения'!$C$6:$C$5005,"Расход",'Движения'!$A$6:$A$5005,"&gt;="&amp;O643,'Движения'!$A$6:$A$5005,"&lt;"&amp;(Q643+1))+SUMIFS('Движения'!$F$6:$F$5005,'Движения'!$B$6:$B$5005,B643,'Движения'!$C$6:$C$5005,"Списание",'Движения'!$A$6:$A$5005,"&gt;="&amp;O643,'Движения'!$A$6:$A$5005,"&lt;"&amp;(Q643+1))))</f>
        <v/>
      </c>
      <c r="Q643" s="18" t="str">
        <f>IF(ISNUMBER(A643),INT(A643),0)</f>
        <v/>
      </c>
    </row>
    <row r="644" spans="1:17" x14ac:dyDescent="0.25">
      <c r="A644" s="16"/>
      <c r="B644" s="13"/>
      <c r="C644" s="14"/>
      <c r="D644" s="13"/>
      <c r="E644" s="15" t="str">
        <f>IF(COUNTA(A644:D644)=0,"",IF(NOT(ISNUMBER(A644)),"Укажите дату",IF(B644="","Укажите код",IF(NOT(AND(ISTEXT(B644),LEN(B644)&gt;0,LEN(B644)&lt;=30,ISNUMBER(FIND(LEFT(B644,1),"ABCDEFGHIJKLMNOPQRSTUVWXYZ")),SUMPRODUCT((MID(B644,{1,2,3,4,5,6,7,8,9,10,11,12,13,14,15,16,17,18,19,20,21,22,23,24,25,26,27,28,29,30},1)&lt;&gt;"")*ISERROR(FIND(MID(B644,{1,2,3,4,5,6,7,8,9,10,11,12,13,14,15,16,17,18,19,20,21,22,23,24,25,26,27,28,29,30},1),"ABCDEFGHIJKLMNOPQRSTUVWXYZ0123456789-_")))=0,ISERROR(VALUE(B644)))),"Недопустимый код: только латинские буквы A-Z в верхнем регистре, цифры, - и _; начало с буквы, до 30 символов (например MILK-001)",IF(SUMPRODUCT(--EXACT('Номенклатура'!$A$6:$A$205,B644))=0,"Код не найден",IF(SUMPRODUCT(--EXACT('Номенклатура'!$A$6:$A$205,B644))&gt;1,"Код повторяется в номенклатуре",IF(NOT(ISNUMBER(C644)),"Укажите фактическое количество",IF(C644&lt;0,"Факт не может быть меньше нуля",IF(NOT(ISNUMBER('Номенклатура'!$C$2)),"Укажите дату начала учёта",IF(Q644&lt;INT('Номенклатура'!$C$2),"Дата раньше начала учёта","ОК"))))))))))</f>
        <v/>
      </c>
      <c r="F644" s="15" t="str">
        <f>IF(E644&lt;&gt;"ОК","",INDEX('Номенклатура'!$B$6:$B$205,SUMPRODUCT(EXACT('Номенклатура'!$A$6:$A$205,B644)*(ROW('Номенклатура'!$A$6:$A$205)-5)))&amp;"")</f>
        <v/>
      </c>
      <c r="G644" s="17" t="str">
        <f>IF(E644&lt;&gt;"ОК","",INDEX('Номенклатура'!$D$6:$D$205,SUMPRODUCT(EXACT('Номенклатура'!$A$6:$A$205,B644)*(ROW('Номенклатура'!$A$6:$A$205)-5)))&amp;"")</f>
        <v/>
      </c>
      <c r="H644" s="18" t="str">
        <f>IF(E644&lt;&gt;"ОК","",ROUND(N(INDEX('Номенклатура'!$F$6:$F$205,SUMPRODUCT(EXACT('Номенклатура'!$A$6:$A$205,B644)*(ROW('Номенклатура'!$A$6:$A$205)-5))))+SUMIFS('Движения'!$F$6:$F$5005,'Движения'!$B$6:$B$5005,B644,'Движения'!$A$6:$A$5005,"&lt;"&amp;(Q644+1))-SUMIFS('Движения'!$F$6:$F$5005,'Движения'!$B$6:$B$5005,B644,'Движения'!$C$6:$C$5005,"Корректировка остатка",'Движения'!$A$6:$A$5005,"&gt;="&amp;Q644,'Движения'!$A$6:$A$5005,"&lt;"&amp;(Q644+1)),6))</f>
        <v/>
      </c>
      <c r="I644" s="18" t="str">
        <f>IF(E644&lt;&gt;"ОК","",ROUND(C644-H644,6))</f>
        <v/>
      </c>
      <c r="J644" s="21" t="str">
        <f>IF(E644&lt;&gt;"ОК","",IF(P644&gt;0,ABS(I644)/P644,"нет базы"))</f>
        <v/>
      </c>
      <c r="K644" s="17" t="str">
        <f>IF(E644&lt;&gt;"ОК","",IF(I644&lt;0,"Недостача",IF(I644&gt;0,"Излишек","Совпадает")))</f>
        <v/>
      </c>
      <c r="L644" s="18" t="str">
        <f>IF(E644&lt;&gt;"ОК","",ROUND(SUMIFS('Движения'!$F$6:$F$5005,'Движения'!$B$6:$B$5005,B644,'Движения'!$C$6:$C$5005,"Корректировка остатка",'Движения'!$A$6:$A$5005,"&gt;="&amp;Q644,'Движения'!$A$6:$A$5005,"&lt;"&amp;(Q644+1)),6))</f>
        <v/>
      </c>
      <c r="M644" s="18" t="str">
        <f>IF(E644&lt;&gt;"ОК","",ROUND(I644-L644,6))</f>
        <v/>
      </c>
      <c r="N644" s="15" t="str">
        <f>IF(E644&lt;&gt;"ОК","",IF(AND(I644=0,L644=0),"Корректировка не нужна",IF(M644=0,"Корректировка внесена",IF(L644=0,"Внесите корректировку на "&amp;DAY(Q644)&amp;"."&amp;MONTH(Q644)&amp;"."&amp;YEAR(Q644)&amp;": "&amp;IF(M644&gt;0,"+","")&amp;M644&amp;" "&amp;G644,"Проверьте корректировки: внесено "&amp;L644&amp;", нужно "&amp;I644&amp;" "&amp;G644))))</f>
        <v/>
      </c>
      <c r="O644" s="22" t="str">
        <f>IF(E644&lt;&gt;"ОК","",IF(SUMPRODUCT(MAX(($B$6:$B$1005=B644)*($Q$6:$Q$1005&lt;Q644)*($E$6:$E$1005="ОК")*$Q$6:$Q$1005))&gt;0,SUMPRODUCT(MAX(($B$6:$B$1005=B644)*($Q$6:$Q$1005&lt;Q644)*($E$6:$E$1005="ОК")*$Q$6:$Q$1005))+1,INT('Номенклатура'!$C$2)))</f>
        <v/>
      </c>
      <c r="P644" s="18" t="str">
        <f>IF(E644&lt;&gt;"ОК","",-(SUMIFS('Движения'!$F$6:$F$5005,'Движения'!$B$6:$B$5005,B644,'Движения'!$C$6:$C$5005,"Расход",'Движения'!$A$6:$A$5005,"&gt;="&amp;O644,'Движения'!$A$6:$A$5005,"&lt;"&amp;(Q644+1))+SUMIFS('Движения'!$F$6:$F$5005,'Движения'!$B$6:$B$5005,B644,'Движения'!$C$6:$C$5005,"Списание",'Движения'!$A$6:$A$5005,"&gt;="&amp;O644,'Движения'!$A$6:$A$5005,"&lt;"&amp;(Q644+1))))</f>
        <v/>
      </c>
      <c r="Q644" s="18" t="str">
        <f>IF(ISNUMBER(A644),INT(A644),0)</f>
        <v/>
      </c>
    </row>
    <row r="645" spans="1:17" x14ac:dyDescent="0.25">
      <c r="A645" s="16"/>
      <c r="B645" s="13"/>
      <c r="C645" s="14"/>
      <c r="D645" s="13"/>
      <c r="E645" s="15" t="str">
        <f>IF(COUNTA(A645:D645)=0,"",IF(NOT(ISNUMBER(A645)),"Укажите дату",IF(B645="","Укажите код",IF(NOT(AND(ISTEXT(B645),LEN(B645)&gt;0,LEN(B645)&lt;=30,ISNUMBER(FIND(LEFT(B645,1),"ABCDEFGHIJKLMNOPQRSTUVWXYZ")),SUMPRODUCT((MID(B645,{1,2,3,4,5,6,7,8,9,10,11,12,13,14,15,16,17,18,19,20,21,22,23,24,25,26,27,28,29,30},1)&lt;&gt;"")*ISERROR(FIND(MID(B645,{1,2,3,4,5,6,7,8,9,10,11,12,13,14,15,16,17,18,19,20,21,22,23,24,25,26,27,28,29,30},1),"ABCDEFGHIJKLMNOPQRSTUVWXYZ0123456789-_")))=0,ISERROR(VALUE(B645)))),"Недопустимый код: только латинские буквы A-Z в верхнем регистре, цифры, - и _; начало с буквы, до 30 символов (например MILK-001)",IF(SUMPRODUCT(--EXACT('Номенклатура'!$A$6:$A$205,B645))=0,"Код не найден",IF(SUMPRODUCT(--EXACT('Номенклатура'!$A$6:$A$205,B645))&gt;1,"Код повторяется в номенклатуре",IF(NOT(ISNUMBER(C645)),"Укажите фактическое количество",IF(C645&lt;0,"Факт не может быть меньше нуля",IF(NOT(ISNUMBER('Номенклатура'!$C$2)),"Укажите дату начала учёта",IF(Q645&lt;INT('Номенклатура'!$C$2),"Дата раньше начала учёта","ОК"))))))))))</f>
        <v/>
      </c>
      <c r="F645" s="15" t="str">
        <f>IF(E645&lt;&gt;"ОК","",INDEX('Номенклатура'!$B$6:$B$205,SUMPRODUCT(EXACT('Номенклатура'!$A$6:$A$205,B645)*(ROW('Номенклатура'!$A$6:$A$205)-5)))&amp;"")</f>
        <v/>
      </c>
      <c r="G645" s="17" t="str">
        <f>IF(E645&lt;&gt;"ОК","",INDEX('Номенклатура'!$D$6:$D$205,SUMPRODUCT(EXACT('Номенклатура'!$A$6:$A$205,B645)*(ROW('Номенклатура'!$A$6:$A$205)-5)))&amp;"")</f>
        <v/>
      </c>
      <c r="H645" s="18" t="str">
        <f>IF(E645&lt;&gt;"ОК","",ROUND(N(INDEX('Номенклатура'!$F$6:$F$205,SUMPRODUCT(EXACT('Номенклатура'!$A$6:$A$205,B645)*(ROW('Номенклатура'!$A$6:$A$205)-5))))+SUMIFS('Движения'!$F$6:$F$5005,'Движения'!$B$6:$B$5005,B645,'Движения'!$A$6:$A$5005,"&lt;"&amp;(Q645+1))-SUMIFS('Движения'!$F$6:$F$5005,'Движения'!$B$6:$B$5005,B645,'Движения'!$C$6:$C$5005,"Корректировка остатка",'Движения'!$A$6:$A$5005,"&gt;="&amp;Q645,'Движения'!$A$6:$A$5005,"&lt;"&amp;(Q645+1)),6))</f>
        <v/>
      </c>
      <c r="I645" s="18" t="str">
        <f>IF(E645&lt;&gt;"ОК","",ROUND(C645-H645,6))</f>
        <v/>
      </c>
      <c r="J645" s="21" t="str">
        <f>IF(E645&lt;&gt;"ОК","",IF(P645&gt;0,ABS(I645)/P645,"нет базы"))</f>
        <v/>
      </c>
      <c r="K645" s="17" t="str">
        <f>IF(E645&lt;&gt;"ОК","",IF(I645&lt;0,"Недостача",IF(I645&gt;0,"Излишек","Совпадает")))</f>
        <v/>
      </c>
      <c r="L645" s="18" t="str">
        <f>IF(E645&lt;&gt;"ОК","",ROUND(SUMIFS('Движения'!$F$6:$F$5005,'Движения'!$B$6:$B$5005,B645,'Движения'!$C$6:$C$5005,"Корректировка остатка",'Движения'!$A$6:$A$5005,"&gt;="&amp;Q645,'Движения'!$A$6:$A$5005,"&lt;"&amp;(Q645+1)),6))</f>
        <v/>
      </c>
      <c r="M645" s="18" t="str">
        <f>IF(E645&lt;&gt;"ОК","",ROUND(I645-L645,6))</f>
        <v/>
      </c>
      <c r="N645" s="15" t="str">
        <f>IF(E645&lt;&gt;"ОК","",IF(AND(I645=0,L645=0),"Корректировка не нужна",IF(M645=0,"Корректировка внесена",IF(L645=0,"Внесите корректировку на "&amp;DAY(Q645)&amp;"."&amp;MONTH(Q645)&amp;"."&amp;YEAR(Q645)&amp;": "&amp;IF(M645&gt;0,"+","")&amp;M645&amp;" "&amp;G645,"Проверьте корректировки: внесено "&amp;L645&amp;", нужно "&amp;I645&amp;" "&amp;G645))))</f>
        <v/>
      </c>
      <c r="O645" s="22" t="str">
        <f>IF(E645&lt;&gt;"ОК","",IF(SUMPRODUCT(MAX(($B$6:$B$1005=B645)*($Q$6:$Q$1005&lt;Q645)*($E$6:$E$1005="ОК")*$Q$6:$Q$1005))&gt;0,SUMPRODUCT(MAX(($B$6:$B$1005=B645)*($Q$6:$Q$1005&lt;Q645)*($E$6:$E$1005="ОК")*$Q$6:$Q$1005))+1,INT('Номенклатура'!$C$2)))</f>
        <v/>
      </c>
      <c r="P645" s="18" t="str">
        <f>IF(E645&lt;&gt;"ОК","",-(SUMIFS('Движения'!$F$6:$F$5005,'Движения'!$B$6:$B$5005,B645,'Движения'!$C$6:$C$5005,"Расход",'Движения'!$A$6:$A$5005,"&gt;="&amp;O645,'Движения'!$A$6:$A$5005,"&lt;"&amp;(Q645+1))+SUMIFS('Движения'!$F$6:$F$5005,'Движения'!$B$6:$B$5005,B645,'Движения'!$C$6:$C$5005,"Списание",'Движения'!$A$6:$A$5005,"&gt;="&amp;O645,'Движения'!$A$6:$A$5005,"&lt;"&amp;(Q645+1))))</f>
        <v/>
      </c>
      <c r="Q645" s="18" t="str">
        <f>IF(ISNUMBER(A645),INT(A645),0)</f>
        <v/>
      </c>
    </row>
    <row r="646" spans="1:17" x14ac:dyDescent="0.25">
      <c r="A646" s="16"/>
      <c r="B646" s="13"/>
      <c r="C646" s="14"/>
      <c r="D646" s="13"/>
      <c r="E646" s="15" t="str">
        <f>IF(COUNTA(A646:D646)=0,"",IF(NOT(ISNUMBER(A646)),"Укажите дату",IF(B646="","Укажите код",IF(NOT(AND(ISTEXT(B646),LEN(B646)&gt;0,LEN(B646)&lt;=30,ISNUMBER(FIND(LEFT(B646,1),"ABCDEFGHIJKLMNOPQRSTUVWXYZ")),SUMPRODUCT((MID(B646,{1,2,3,4,5,6,7,8,9,10,11,12,13,14,15,16,17,18,19,20,21,22,23,24,25,26,27,28,29,30},1)&lt;&gt;"")*ISERROR(FIND(MID(B646,{1,2,3,4,5,6,7,8,9,10,11,12,13,14,15,16,17,18,19,20,21,22,23,24,25,26,27,28,29,30},1),"ABCDEFGHIJKLMNOPQRSTUVWXYZ0123456789-_")))=0,ISERROR(VALUE(B646)))),"Недопустимый код: только латинские буквы A-Z в верхнем регистре, цифры, - и _; начало с буквы, до 30 символов (например MILK-001)",IF(SUMPRODUCT(--EXACT('Номенклатура'!$A$6:$A$205,B646))=0,"Код не найден",IF(SUMPRODUCT(--EXACT('Номенклатура'!$A$6:$A$205,B646))&gt;1,"Код повторяется в номенклатуре",IF(NOT(ISNUMBER(C646)),"Укажите фактическое количество",IF(C646&lt;0,"Факт не может быть меньше нуля",IF(NOT(ISNUMBER('Номенклатура'!$C$2)),"Укажите дату начала учёта",IF(Q646&lt;INT('Номенклатура'!$C$2),"Дата раньше начала учёта","ОК"))))))))))</f>
        <v/>
      </c>
      <c r="F646" s="15" t="str">
        <f>IF(E646&lt;&gt;"ОК","",INDEX('Номенклатура'!$B$6:$B$205,SUMPRODUCT(EXACT('Номенклатура'!$A$6:$A$205,B646)*(ROW('Номенклатура'!$A$6:$A$205)-5)))&amp;"")</f>
        <v/>
      </c>
      <c r="G646" s="17" t="str">
        <f>IF(E646&lt;&gt;"ОК","",INDEX('Номенклатура'!$D$6:$D$205,SUMPRODUCT(EXACT('Номенклатура'!$A$6:$A$205,B646)*(ROW('Номенклатура'!$A$6:$A$205)-5)))&amp;"")</f>
        <v/>
      </c>
      <c r="H646" s="18" t="str">
        <f>IF(E646&lt;&gt;"ОК","",ROUND(N(INDEX('Номенклатура'!$F$6:$F$205,SUMPRODUCT(EXACT('Номенклатура'!$A$6:$A$205,B646)*(ROW('Номенклатура'!$A$6:$A$205)-5))))+SUMIFS('Движения'!$F$6:$F$5005,'Движения'!$B$6:$B$5005,B646,'Движения'!$A$6:$A$5005,"&lt;"&amp;(Q646+1))-SUMIFS('Движения'!$F$6:$F$5005,'Движения'!$B$6:$B$5005,B646,'Движения'!$C$6:$C$5005,"Корректировка остатка",'Движения'!$A$6:$A$5005,"&gt;="&amp;Q646,'Движения'!$A$6:$A$5005,"&lt;"&amp;(Q646+1)),6))</f>
        <v/>
      </c>
      <c r="I646" s="18" t="str">
        <f>IF(E646&lt;&gt;"ОК","",ROUND(C646-H646,6))</f>
        <v/>
      </c>
      <c r="J646" s="21" t="str">
        <f>IF(E646&lt;&gt;"ОК","",IF(P646&gt;0,ABS(I646)/P646,"нет базы"))</f>
        <v/>
      </c>
      <c r="K646" s="17" t="str">
        <f>IF(E646&lt;&gt;"ОК","",IF(I646&lt;0,"Недостача",IF(I646&gt;0,"Излишек","Совпадает")))</f>
        <v/>
      </c>
      <c r="L646" s="18" t="str">
        <f>IF(E646&lt;&gt;"ОК","",ROUND(SUMIFS('Движения'!$F$6:$F$5005,'Движения'!$B$6:$B$5005,B646,'Движения'!$C$6:$C$5005,"Корректировка остатка",'Движения'!$A$6:$A$5005,"&gt;="&amp;Q646,'Движения'!$A$6:$A$5005,"&lt;"&amp;(Q646+1)),6))</f>
        <v/>
      </c>
      <c r="M646" s="18" t="str">
        <f>IF(E646&lt;&gt;"ОК","",ROUND(I646-L646,6))</f>
        <v/>
      </c>
      <c r="N646" s="15" t="str">
        <f>IF(E646&lt;&gt;"ОК","",IF(AND(I646=0,L646=0),"Корректировка не нужна",IF(M646=0,"Корректировка внесена",IF(L646=0,"Внесите корректировку на "&amp;DAY(Q646)&amp;"."&amp;MONTH(Q646)&amp;"."&amp;YEAR(Q646)&amp;": "&amp;IF(M646&gt;0,"+","")&amp;M646&amp;" "&amp;G646,"Проверьте корректировки: внесено "&amp;L646&amp;", нужно "&amp;I646&amp;" "&amp;G646))))</f>
        <v/>
      </c>
      <c r="O646" s="22" t="str">
        <f>IF(E646&lt;&gt;"ОК","",IF(SUMPRODUCT(MAX(($B$6:$B$1005=B646)*($Q$6:$Q$1005&lt;Q646)*($E$6:$E$1005="ОК")*$Q$6:$Q$1005))&gt;0,SUMPRODUCT(MAX(($B$6:$B$1005=B646)*($Q$6:$Q$1005&lt;Q646)*($E$6:$E$1005="ОК")*$Q$6:$Q$1005))+1,INT('Номенклатура'!$C$2)))</f>
        <v/>
      </c>
      <c r="P646" s="18" t="str">
        <f>IF(E646&lt;&gt;"ОК","",-(SUMIFS('Движения'!$F$6:$F$5005,'Движения'!$B$6:$B$5005,B646,'Движения'!$C$6:$C$5005,"Расход",'Движения'!$A$6:$A$5005,"&gt;="&amp;O646,'Движения'!$A$6:$A$5005,"&lt;"&amp;(Q646+1))+SUMIFS('Движения'!$F$6:$F$5005,'Движения'!$B$6:$B$5005,B646,'Движения'!$C$6:$C$5005,"Списание",'Движения'!$A$6:$A$5005,"&gt;="&amp;O646,'Движения'!$A$6:$A$5005,"&lt;"&amp;(Q646+1))))</f>
        <v/>
      </c>
      <c r="Q646" s="18" t="str">
        <f>IF(ISNUMBER(A646),INT(A646),0)</f>
        <v/>
      </c>
    </row>
    <row r="647" spans="1:17" x14ac:dyDescent="0.25">
      <c r="A647" s="16"/>
      <c r="B647" s="13"/>
      <c r="C647" s="14"/>
      <c r="D647" s="13"/>
      <c r="E647" s="15" t="str">
        <f>IF(COUNTA(A647:D647)=0,"",IF(NOT(ISNUMBER(A647)),"Укажите дату",IF(B647="","Укажите код",IF(NOT(AND(ISTEXT(B647),LEN(B647)&gt;0,LEN(B647)&lt;=30,ISNUMBER(FIND(LEFT(B647,1),"ABCDEFGHIJKLMNOPQRSTUVWXYZ")),SUMPRODUCT((MID(B647,{1,2,3,4,5,6,7,8,9,10,11,12,13,14,15,16,17,18,19,20,21,22,23,24,25,26,27,28,29,30},1)&lt;&gt;"")*ISERROR(FIND(MID(B647,{1,2,3,4,5,6,7,8,9,10,11,12,13,14,15,16,17,18,19,20,21,22,23,24,25,26,27,28,29,30},1),"ABCDEFGHIJKLMNOPQRSTUVWXYZ0123456789-_")))=0,ISERROR(VALUE(B647)))),"Недопустимый код: только латинские буквы A-Z в верхнем регистре, цифры, - и _; начало с буквы, до 30 символов (например MILK-001)",IF(SUMPRODUCT(--EXACT('Номенклатура'!$A$6:$A$205,B647))=0,"Код не найден",IF(SUMPRODUCT(--EXACT('Номенклатура'!$A$6:$A$205,B647))&gt;1,"Код повторяется в номенклатуре",IF(NOT(ISNUMBER(C647)),"Укажите фактическое количество",IF(C647&lt;0,"Факт не может быть меньше нуля",IF(NOT(ISNUMBER('Номенклатура'!$C$2)),"Укажите дату начала учёта",IF(Q647&lt;INT('Номенклатура'!$C$2),"Дата раньше начала учёта","ОК"))))))))))</f>
        <v/>
      </c>
      <c r="F647" s="15" t="str">
        <f>IF(E647&lt;&gt;"ОК","",INDEX('Номенклатура'!$B$6:$B$205,SUMPRODUCT(EXACT('Номенклатура'!$A$6:$A$205,B647)*(ROW('Номенклатура'!$A$6:$A$205)-5)))&amp;"")</f>
        <v/>
      </c>
      <c r="G647" s="17" t="str">
        <f>IF(E647&lt;&gt;"ОК","",INDEX('Номенклатура'!$D$6:$D$205,SUMPRODUCT(EXACT('Номенклатура'!$A$6:$A$205,B647)*(ROW('Номенклатура'!$A$6:$A$205)-5)))&amp;"")</f>
        <v/>
      </c>
      <c r="H647" s="18" t="str">
        <f>IF(E647&lt;&gt;"ОК","",ROUND(N(INDEX('Номенклатура'!$F$6:$F$205,SUMPRODUCT(EXACT('Номенклатура'!$A$6:$A$205,B647)*(ROW('Номенклатура'!$A$6:$A$205)-5))))+SUMIFS('Движения'!$F$6:$F$5005,'Движения'!$B$6:$B$5005,B647,'Движения'!$A$6:$A$5005,"&lt;"&amp;(Q647+1))-SUMIFS('Движения'!$F$6:$F$5005,'Движения'!$B$6:$B$5005,B647,'Движения'!$C$6:$C$5005,"Корректировка остатка",'Движения'!$A$6:$A$5005,"&gt;="&amp;Q647,'Движения'!$A$6:$A$5005,"&lt;"&amp;(Q647+1)),6))</f>
        <v/>
      </c>
      <c r="I647" s="18" t="str">
        <f>IF(E647&lt;&gt;"ОК","",ROUND(C647-H647,6))</f>
        <v/>
      </c>
      <c r="J647" s="21" t="str">
        <f>IF(E647&lt;&gt;"ОК","",IF(P647&gt;0,ABS(I647)/P647,"нет базы"))</f>
        <v/>
      </c>
      <c r="K647" s="17" t="str">
        <f>IF(E647&lt;&gt;"ОК","",IF(I647&lt;0,"Недостача",IF(I647&gt;0,"Излишек","Совпадает")))</f>
        <v/>
      </c>
      <c r="L647" s="18" t="str">
        <f>IF(E647&lt;&gt;"ОК","",ROUND(SUMIFS('Движения'!$F$6:$F$5005,'Движения'!$B$6:$B$5005,B647,'Движения'!$C$6:$C$5005,"Корректировка остатка",'Движения'!$A$6:$A$5005,"&gt;="&amp;Q647,'Движения'!$A$6:$A$5005,"&lt;"&amp;(Q647+1)),6))</f>
        <v/>
      </c>
      <c r="M647" s="18" t="str">
        <f>IF(E647&lt;&gt;"ОК","",ROUND(I647-L647,6))</f>
        <v/>
      </c>
      <c r="N647" s="15" t="str">
        <f>IF(E647&lt;&gt;"ОК","",IF(AND(I647=0,L647=0),"Корректировка не нужна",IF(M647=0,"Корректировка внесена",IF(L647=0,"Внесите корректировку на "&amp;DAY(Q647)&amp;"."&amp;MONTH(Q647)&amp;"."&amp;YEAR(Q647)&amp;": "&amp;IF(M647&gt;0,"+","")&amp;M647&amp;" "&amp;G647,"Проверьте корректировки: внесено "&amp;L647&amp;", нужно "&amp;I647&amp;" "&amp;G647))))</f>
        <v/>
      </c>
      <c r="O647" s="22" t="str">
        <f>IF(E647&lt;&gt;"ОК","",IF(SUMPRODUCT(MAX(($B$6:$B$1005=B647)*($Q$6:$Q$1005&lt;Q647)*($E$6:$E$1005="ОК")*$Q$6:$Q$1005))&gt;0,SUMPRODUCT(MAX(($B$6:$B$1005=B647)*($Q$6:$Q$1005&lt;Q647)*($E$6:$E$1005="ОК")*$Q$6:$Q$1005))+1,INT('Номенклатура'!$C$2)))</f>
        <v/>
      </c>
      <c r="P647" s="18" t="str">
        <f>IF(E647&lt;&gt;"ОК","",-(SUMIFS('Движения'!$F$6:$F$5005,'Движения'!$B$6:$B$5005,B647,'Движения'!$C$6:$C$5005,"Расход",'Движения'!$A$6:$A$5005,"&gt;="&amp;O647,'Движения'!$A$6:$A$5005,"&lt;"&amp;(Q647+1))+SUMIFS('Движения'!$F$6:$F$5005,'Движения'!$B$6:$B$5005,B647,'Движения'!$C$6:$C$5005,"Списание",'Движения'!$A$6:$A$5005,"&gt;="&amp;O647,'Движения'!$A$6:$A$5005,"&lt;"&amp;(Q647+1))))</f>
        <v/>
      </c>
      <c r="Q647" s="18" t="str">
        <f>IF(ISNUMBER(A647),INT(A647),0)</f>
        <v/>
      </c>
    </row>
    <row r="648" spans="1:17" x14ac:dyDescent="0.25">
      <c r="A648" s="16"/>
      <c r="B648" s="13"/>
      <c r="C648" s="14"/>
      <c r="D648" s="13"/>
      <c r="E648" s="15" t="str">
        <f>IF(COUNTA(A648:D648)=0,"",IF(NOT(ISNUMBER(A648)),"Укажите дату",IF(B648="","Укажите код",IF(NOT(AND(ISTEXT(B648),LEN(B648)&gt;0,LEN(B648)&lt;=30,ISNUMBER(FIND(LEFT(B648,1),"ABCDEFGHIJKLMNOPQRSTUVWXYZ")),SUMPRODUCT((MID(B648,{1,2,3,4,5,6,7,8,9,10,11,12,13,14,15,16,17,18,19,20,21,22,23,24,25,26,27,28,29,30},1)&lt;&gt;"")*ISERROR(FIND(MID(B648,{1,2,3,4,5,6,7,8,9,10,11,12,13,14,15,16,17,18,19,20,21,22,23,24,25,26,27,28,29,30},1),"ABCDEFGHIJKLMNOPQRSTUVWXYZ0123456789-_")))=0,ISERROR(VALUE(B648)))),"Недопустимый код: только латинские буквы A-Z в верхнем регистре, цифры, - и _; начало с буквы, до 30 символов (например MILK-001)",IF(SUMPRODUCT(--EXACT('Номенклатура'!$A$6:$A$205,B648))=0,"Код не найден",IF(SUMPRODUCT(--EXACT('Номенклатура'!$A$6:$A$205,B648))&gt;1,"Код повторяется в номенклатуре",IF(NOT(ISNUMBER(C648)),"Укажите фактическое количество",IF(C648&lt;0,"Факт не может быть меньше нуля",IF(NOT(ISNUMBER('Номенклатура'!$C$2)),"Укажите дату начала учёта",IF(Q648&lt;INT('Номенклатура'!$C$2),"Дата раньше начала учёта","ОК"))))))))))</f>
        <v/>
      </c>
      <c r="F648" s="15" t="str">
        <f>IF(E648&lt;&gt;"ОК","",INDEX('Номенклатура'!$B$6:$B$205,SUMPRODUCT(EXACT('Номенклатура'!$A$6:$A$205,B648)*(ROW('Номенклатура'!$A$6:$A$205)-5)))&amp;"")</f>
        <v/>
      </c>
      <c r="G648" s="17" t="str">
        <f>IF(E648&lt;&gt;"ОК","",INDEX('Номенклатура'!$D$6:$D$205,SUMPRODUCT(EXACT('Номенклатура'!$A$6:$A$205,B648)*(ROW('Номенклатура'!$A$6:$A$205)-5)))&amp;"")</f>
        <v/>
      </c>
      <c r="H648" s="18" t="str">
        <f>IF(E648&lt;&gt;"ОК","",ROUND(N(INDEX('Номенклатура'!$F$6:$F$205,SUMPRODUCT(EXACT('Номенклатура'!$A$6:$A$205,B648)*(ROW('Номенклатура'!$A$6:$A$205)-5))))+SUMIFS('Движения'!$F$6:$F$5005,'Движения'!$B$6:$B$5005,B648,'Движения'!$A$6:$A$5005,"&lt;"&amp;(Q648+1))-SUMIFS('Движения'!$F$6:$F$5005,'Движения'!$B$6:$B$5005,B648,'Движения'!$C$6:$C$5005,"Корректировка остатка",'Движения'!$A$6:$A$5005,"&gt;="&amp;Q648,'Движения'!$A$6:$A$5005,"&lt;"&amp;(Q648+1)),6))</f>
        <v/>
      </c>
      <c r="I648" s="18" t="str">
        <f>IF(E648&lt;&gt;"ОК","",ROUND(C648-H648,6))</f>
        <v/>
      </c>
      <c r="J648" s="21" t="str">
        <f>IF(E648&lt;&gt;"ОК","",IF(P648&gt;0,ABS(I648)/P648,"нет базы"))</f>
        <v/>
      </c>
      <c r="K648" s="17" t="str">
        <f>IF(E648&lt;&gt;"ОК","",IF(I648&lt;0,"Недостача",IF(I648&gt;0,"Излишек","Совпадает")))</f>
        <v/>
      </c>
      <c r="L648" s="18" t="str">
        <f>IF(E648&lt;&gt;"ОК","",ROUND(SUMIFS('Движения'!$F$6:$F$5005,'Движения'!$B$6:$B$5005,B648,'Движения'!$C$6:$C$5005,"Корректировка остатка",'Движения'!$A$6:$A$5005,"&gt;="&amp;Q648,'Движения'!$A$6:$A$5005,"&lt;"&amp;(Q648+1)),6))</f>
        <v/>
      </c>
      <c r="M648" s="18" t="str">
        <f>IF(E648&lt;&gt;"ОК","",ROUND(I648-L648,6))</f>
        <v/>
      </c>
      <c r="N648" s="15" t="str">
        <f>IF(E648&lt;&gt;"ОК","",IF(AND(I648=0,L648=0),"Корректировка не нужна",IF(M648=0,"Корректировка внесена",IF(L648=0,"Внесите корректировку на "&amp;DAY(Q648)&amp;"."&amp;MONTH(Q648)&amp;"."&amp;YEAR(Q648)&amp;": "&amp;IF(M648&gt;0,"+","")&amp;M648&amp;" "&amp;G648,"Проверьте корректировки: внесено "&amp;L648&amp;", нужно "&amp;I648&amp;" "&amp;G648))))</f>
        <v/>
      </c>
      <c r="O648" s="22" t="str">
        <f>IF(E648&lt;&gt;"ОК","",IF(SUMPRODUCT(MAX(($B$6:$B$1005=B648)*($Q$6:$Q$1005&lt;Q648)*($E$6:$E$1005="ОК")*$Q$6:$Q$1005))&gt;0,SUMPRODUCT(MAX(($B$6:$B$1005=B648)*($Q$6:$Q$1005&lt;Q648)*($E$6:$E$1005="ОК")*$Q$6:$Q$1005))+1,INT('Номенклатура'!$C$2)))</f>
        <v/>
      </c>
      <c r="P648" s="18" t="str">
        <f>IF(E648&lt;&gt;"ОК","",-(SUMIFS('Движения'!$F$6:$F$5005,'Движения'!$B$6:$B$5005,B648,'Движения'!$C$6:$C$5005,"Расход",'Движения'!$A$6:$A$5005,"&gt;="&amp;O648,'Движения'!$A$6:$A$5005,"&lt;"&amp;(Q648+1))+SUMIFS('Движения'!$F$6:$F$5005,'Движения'!$B$6:$B$5005,B648,'Движения'!$C$6:$C$5005,"Списание",'Движения'!$A$6:$A$5005,"&gt;="&amp;O648,'Движения'!$A$6:$A$5005,"&lt;"&amp;(Q648+1))))</f>
        <v/>
      </c>
      <c r="Q648" s="18" t="str">
        <f>IF(ISNUMBER(A648),INT(A648),0)</f>
        <v/>
      </c>
    </row>
    <row r="649" spans="1:17" x14ac:dyDescent="0.25">
      <c r="A649" s="16"/>
      <c r="B649" s="13"/>
      <c r="C649" s="14"/>
      <c r="D649" s="13"/>
      <c r="E649" s="15" t="str">
        <f>IF(COUNTA(A649:D649)=0,"",IF(NOT(ISNUMBER(A649)),"Укажите дату",IF(B649="","Укажите код",IF(NOT(AND(ISTEXT(B649),LEN(B649)&gt;0,LEN(B649)&lt;=30,ISNUMBER(FIND(LEFT(B649,1),"ABCDEFGHIJKLMNOPQRSTUVWXYZ")),SUMPRODUCT((MID(B649,{1,2,3,4,5,6,7,8,9,10,11,12,13,14,15,16,17,18,19,20,21,22,23,24,25,26,27,28,29,30},1)&lt;&gt;"")*ISERROR(FIND(MID(B649,{1,2,3,4,5,6,7,8,9,10,11,12,13,14,15,16,17,18,19,20,21,22,23,24,25,26,27,28,29,30},1),"ABCDEFGHIJKLMNOPQRSTUVWXYZ0123456789-_")))=0,ISERROR(VALUE(B649)))),"Недопустимый код: только латинские буквы A-Z в верхнем регистре, цифры, - и _; начало с буквы, до 30 символов (например MILK-001)",IF(SUMPRODUCT(--EXACT('Номенклатура'!$A$6:$A$205,B649))=0,"Код не найден",IF(SUMPRODUCT(--EXACT('Номенклатура'!$A$6:$A$205,B649))&gt;1,"Код повторяется в номенклатуре",IF(NOT(ISNUMBER(C649)),"Укажите фактическое количество",IF(C649&lt;0,"Факт не может быть меньше нуля",IF(NOT(ISNUMBER('Номенклатура'!$C$2)),"Укажите дату начала учёта",IF(Q649&lt;INT('Номенклатура'!$C$2),"Дата раньше начала учёта","ОК"))))))))))</f>
        <v/>
      </c>
      <c r="F649" s="15" t="str">
        <f>IF(E649&lt;&gt;"ОК","",INDEX('Номенклатура'!$B$6:$B$205,SUMPRODUCT(EXACT('Номенклатура'!$A$6:$A$205,B649)*(ROW('Номенклатура'!$A$6:$A$205)-5)))&amp;"")</f>
        <v/>
      </c>
      <c r="G649" s="17" t="str">
        <f>IF(E649&lt;&gt;"ОК","",INDEX('Номенклатура'!$D$6:$D$205,SUMPRODUCT(EXACT('Номенклатура'!$A$6:$A$205,B649)*(ROW('Номенклатура'!$A$6:$A$205)-5)))&amp;"")</f>
        <v/>
      </c>
      <c r="H649" s="18" t="str">
        <f>IF(E649&lt;&gt;"ОК","",ROUND(N(INDEX('Номенклатура'!$F$6:$F$205,SUMPRODUCT(EXACT('Номенклатура'!$A$6:$A$205,B649)*(ROW('Номенклатура'!$A$6:$A$205)-5))))+SUMIFS('Движения'!$F$6:$F$5005,'Движения'!$B$6:$B$5005,B649,'Движения'!$A$6:$A$5005,"&lt;"&amp;(Q649+1))-SUMIFS('Движения'!$F$6:$F$5005,'Движения'!$B$6:$B$5005,B649,'Движения'!$C$6:$C$5005,"Корректировка остатка",'Движения'!$A$6:$A$5005,"&gt;="&amp;Q649,'Движения'!$A$6:$A$5005,"&lt;"&amp;(Q649+1)),6))</f>
        <v/>
      </c>
      <c r="I649" s="18" t="str">
        <f>IF(E649&lt;&gt;"ОК","",ROUND(C649-H649,6))</f>
        <v/>
      </c>
      <c r="J649" s="21" t="str">
        <f>IF(E649&lt;&gt;"ОК","",IF(P649&gt;0,ABS(I649)/P649,"нет базы"))</f>
        <v/>
      </c>
      <c r="K649" s="17" t="str">
        <f>IF(E649&lt;&gt;"ОК","",IF(I649&lt;0,"Недостача",IF(I649&gt;0,"Излишек","Совпадает")))</f>
        <v/>
      </c>
      <c r="L649" s="18" t="str">
        <f>IF(E649&lt;&gt;"ОК","",ROUND(SUMIFS('Движения'!$F$6:$F$5005,'Движения'!$B$6:$B$5005,B649,'Движения'!$C$6:$C$5005,"Корректировка остатка",'Движения'!$A$6:$A$5005,"&gt;="&amp;Q649,'Движения'!$A$6:$A$5005,"&lt;"&amp;(Q649+1)),6))</f>
        <v/>
      </c>
      <c r="M649" s="18" t="str">
        <f>IF(E649&lt;&gt;"ОК","",ROUND(I649-L649,6))</f>
        <v/>
      </c>
      <c r="N649" s="15" t="str">
        <f>IF(E649&lt;&gt;"ОК","",IF(AND(I649=0,L649=0),"Корректировка не нужна",IF(M649=0,"Корректировка внесена",IF(L649=0,"Внесите корректировку на "&amp;DAY(Q649)&amp;"."&amp;MONTH(Q649)&amp;"."&amp;YEAR(Q649)&amp;": "&amp;IF(M649&gt;0,"+","")&amp;M649&amp;" "&amp;G649,"Проверьте корректировки: внесено "&amp;L649&amp;", нужно "&amp;I649&amp;" "&amp;G649))))</f>
        <v/>
      </c>
      <c r="O649" s="22" t="str">
        <f>IF(E649&lt;&gt;"ОК","",IF(SUMPRODUCT(MAX(($B$6:$B$1005=B649)*($Q$6:$Q$1005&lt;Q649)*($E$6:$E$1005="ОК")*$Q$6:$Q$1005))&gt;0,SUMPRODUCT(MAX(($B$6:$B$1005=B649)*($Q$6:$Q$1005&lt;Q649)*($E$6:$E$1005="ОК")*$Q$6:$Q$1005))+1,INT('Номенклатура'!$C$2)))</f>
        <v/>
      </c>
      <c r="P649" s="18" t="str">
        <f>IF(E649&lt;&gt;"ОК","",-(SUMIFS('Движения'!$F$6:$F$5005,'Движения'!$B$6:$B$5005,B649,'Движения'!$C$6:$C$5005,"Расход",'Движения'!$A$6:$A$5005,"&gt;="&amp;O649,'Движения'!$A$6:$A$5005,"&lt;"&amp;(Q649+1))+SUMIFS('Движения'!$F$6:$F$5005,'Движения'!$B$6:$B$5005,B649,'Движения'!$C$6:$C$5005,"Списание",'Движения'!$A$6:$A$5005,"&gt;="&amp;O649,'Движения'!$A$6:$A$5005,"&lt;"&amp;(Q649+1))))</f>
        <v/>
      </c>
      <c r="Q649" s="18" t="str">
        <f>IF(ISNUMBER(A649),INT(A649),0)</f>
        <v/>
      </c>
    </row>
    <row r="650" spans="1:17" x14ac:dyDescent="0.25">
      <c r="A650" s="16"/>
      <c r="B650" s="13"/>
      <c r="C650" s="14"/>
      <c r="D650" s="13"/>
      <c r="E650" s="15" t="str">
        <f>IF(COUNTA(A650:D650)=0,"",IF(NOT(ISNUMBER(A650)),"Укажите дату",IF(B650="","Укажите код",IF(NOT(AND(ISTEXT(B650),LEN(B650)&gt;0,LEN(B650)&lt;=30,ISNUMBER(FIND(LEFT(B650,1),"ABCDEFGHIJKLMNOPQRSTUVWXYZ")),SUMPRODUCT((MID(B650,{1,2,3,4,5,6,7,8,9,10,11,12,13,14,15,16,17,18,19,20,21,22,23,24,25,26,27,28,29,30},1)&lt;&gt;"")*ISERROR(FIND(MID(B650,{1,2,3,4,5,6,7,8,9,10,11,12,13,14,15,16,17,18,19,20,21,22,23,24,25,26,27,28,29,30},1),"ABCDEFGHIJKLMNOPQRSTUVWXYZ0123456789-_")))=0,ISERROR(VALUE(B650)))),"Недопустимый код: только латинские буквы A-Z в верхнем регистре, цифры, - и _; начало с буквы, до 30 символов (например MILK-001)",IF(SUMPRODUCT(--EXACT('Номенклатура'!$A$6:$A$205,B650))=0,"Код не найден",IF(SUMPRODUCT(--EXACT('Номенклатура'!$A$6:$A$205,B650))&gt;1,"Код повторяется в номенклатуре",IF(NOT(ISNUMBER(C650)),"Укажите фактическое количество",IF(C650&lt;0,"Факт не может быть меньше нуля",IF(NOT(ISNUMBER('Номенклатура'!$C$2)),"Укажите дату начала учёта",IF(Q650&lt;INT('Номенклатура'!$C$2),"Дата раньше начала учёта","ОК"))))))))))</f>
        <v/>
      </c>
      <c r="F650" s="15" t="str">
        <f>IF(E650&lt;&gt;"ОК","",INDEX('Номенклатура'!$B$6:$B$205,SUMPRODUCT(EXACT('Номенклатура'!$A$6:$A$205,B650)*(ROW('Номенклатура'!$A$6:$A$205)-5)))&amp;"")</f>
        <v/>
      </c>
      <c r="G650" s="17" t="str">
        <f>IF(E650&lt;&gt;"ОК","",INDEX('Номенклатура'!$D$6:$D$205,SUMPRODUCT(EXACT('Номенклатура'!$A$6:$A$205,B650)*(ROW('Номенклатура'!$A$6:$A$205)-5)))&amp;"")</f>
        <v/>
      </c>
      <c r="H650" s="18" t="str">
        <f>IF(E650&lt;&gt;"ОК","",ROUND(N(INDEX('Номенклатура'!$F$6:$F$205,SUMPRODUCT(EXACT('Номенклатура'!$A$6:$A$205,B650)*(ROW('Номенклатура'!$A$6:$A$205)-5))))+SUMIFS('Движения'!$F$6:$F$5005,'Движения'!$B$6:$B$5005,B650,'Движения'!$A$6:$A$5005,"&lt;"&amp;(Q650+1))-SUMIFS('Движения'!$F$6:$F$5005,'Движения'!$B$6:$B$5005,B650,'Движения'!$C$6:$C$5005,"Корректировка остатка",'Движения'!$A$6:$A$5005,"&gt;="&amp;Q650,'Движения'!$A$6:$A$5005,"&lt;"&amp;(Q650+1)),6))</f>
        <v/>
      </c>
      <c r="I650" s="18" t="str">
        <f>IF(E650&lt;&gt;"ОК","",ROUND(C650-H650,6))</f>
        <v/>
      </c>
      <c r="J650" s="21" t="str">
        <f>IF(E650&lt;&gt;"ОК","",IF(P650&gt;0,ABS(I650)/P650,"нет базы"))</f>
        <v/>
      </c>
      <c r="K650" s="17" t="str">
        <f>IF(E650&lt;&gt;"ОК","",IF(I650&lt;0,"Недостача",IF(I650&gt;0,"Излишек","Совпадает")))</f>
        <v/>
      </c>
      <c r="L650" s="18" t="str">
        <f>IF(E650&lt;&gt;"ОК","",ROUND(SUMIFS('Движения'!$F$6:$F$5005,'Движения'!$B$6:$B$5005,B650,'Движения'!$C$6:$C$5005,"Корректировка остатка",'Движения'!$A$6:$A$5005,"&gt;="&amp;Q650,'Движения'!$A$6:$A$5005,"&lt;"&amp;(Q650+1)),6))</f>
        <v/>
      </c>
      <c r="M650" s="18" t="str">
        <f>IF(E650&lt;&gt;"ОК","",ROUND(I650-L650,6))</f>
        <v/>
      </c>
      <c r="N650" s="15" t="str">
        <f>IF(E650&lt;&gt;"ОК","",IF(AND(I650=0,L650=0),"Корректировка не нужна",IF(M650=0,"Корректировка внесена",IF(L650=0,"Внесите корректировку на "&amp;DAY(Q650)&amp;"."&amp;MONTH(Q650)&amp;"."&amp;YEAR(Q650)&amp;": "&amp;IF(M650&gt;0,"+","")&amp;M650&amp;" "&amp;G650,"Проверьте корректировки: внесено "&amp;L650&amp;", нужно "&amp;I650&amp;" "&amp;G650))))</f>
        <v/>
      </c>
      <c r="O650" s="22" t="str">
        <f>IF(E650&lt;&gt;"ОК","",IF(SUMPRODUCT(MAX(($B$6:$B$1005=B650)*($Q$6:$Q$1005&lt;Q650)*($E$6:$E$1005="ОК")*$Q$6:$Q$1005))&gt;0,SUMPRODUCT(MAX(($B$6:$B$1005=B650)*($Q$6:$Q$1005&lt;Q650)*($E$6:$E$1005="ОК")*$Q$6:$Q$1005))+1,INT('Номенклатура'!$C$2)))</f>
        <v/>
      </c>
      <c r="P650" s="18" t="str">
        <f>IF(E650&lt;&gt;"ОК","",-(SUMIFS('Движения'!$F$6:$F$5005,'Движения'!$B$6:$B$5005,B650,'Движения'!$C$6:$C$5005,"Расход",'Движения'!$A$6:$A$5005,"&gt;="&amp;O650,'Движения'!$A$6:$A$5005,"&lt;"&amp;(Q650+1))+SUMIFS('Движения'!$F$6:$F$5005,'Движения'!$B$6:$B$5005,B650,'Движения'!$C$6:$C$5005,"Списание",'Движения'!$A$6:$A$5005,"&gt;="&amp;O650,'Движения'!$A$6:$A$5005,"&lt;"&amp;(Q650+1))))</f>
        <v/>
      </c>
      <c r="Q650" s="18" t="str">
        <f>IF(ISNUMBER(A650),INT(A650),0)</f>
        <v/>
      </c>
    </row>
    <row r="651" spans="1:17" x14ac:dyDescent="0.25">
      <c r="A651" s="16"/>
      <c r="B651" s="13"/>
      <c r="C651" s="14"/>
      <c r="D651" s="13"/>
      <c r="E651" s="15" t="str">
        <f>IF(COUNTA(A651:D651)=0,"",IF(NOT(ISNUMBER(A651)),"Укажите дату",IF(B651="","Укажите код",IF(NOT(AND(ISTEXT(B651),LEN(B651)&gt;0,LEN(B651)&lt;=30,ISNUMBER(FIND(LEFT(B651,1),"ABCDEFGHIJKLMNOPQRSTUVWXYZ")),SUMPRODUCT((MID(B651,{1,2,3,4,5,6,7,8,9,10,11,12,13,14,15,16,17,18,19,20,21,22,23,24,25,26,27,28,29,30},1)&lt;&gt;"")*ISERROR(FIND(MID(B651,{1,2,3,4,5,6,7,8,9,10,11,12,13,14,15,16,17,18,19,20,21,22,23,24,25,26,27,28,29,30},1),"ABCDEFGHIJKLMNOPQRSTUVWXYZ0123456789-_")))=0,ISERROR(VALUE(B651)))),"Недопустимый код: только латинские буквы A-Z в верхнем регистре, цифры, - и _; начало с буквы, до 30 символов (например MILK-001)",IF(SUMPRODUCT(--EXACT('Номенклатура'!$A$6:$A$205,B651))=0,"Код не найден",IF(SUMPRODUCT(--EXACT('Номенклатура'!$A$6:$A$205,B651))&gt;1,"Код повторяется в номенклатуре",IF(NOT(ISNUMBER(C651)),"Укажите фактическое количество",IF(C651&lt;0,"Факт не может быть меньше нуля",IF(NOT(ISNUMBER('Номенклатура'!$C$2)),"Укажите дату начала учёта",IF(Q651&lt;INT('Номенклатура'!$C$2),"Дата раньше начала учёта","ОК"))))))))))</f>
        <v/>
      </c>
      <c r="F651" s="15" t="str">
        <f>IF(E651&lt;&gt;"ОК","",INDEX('Номенклатура'!$B$6:$B$205,SUMPRODUCT(EXACT('Номенклатура'!$A$6:$A$205,B651)*(ROW('Номенклатура'!$A$6:$A$205)-5)))&amp;"")</f>
        <v/>
      </c>
      <c r="G651" s="17" t="str">
        <f>IF(E651&lt;&gt;"ОК","",INDEX('Номенклатура'!$D$6:$D$205,SUMPRODUCT(EXACT('Номенклатура'!$A$6:$A$205,B651)*(ROW('Номенклатура'!$A$6:$A$205)-5)))&amp;"")</f>
        <v/>
      </c>
      <c r="H651" s="18" t="str">
        <f>IF(E651&lt;&gt;"ОК","",ROUND(N(INDEX('Номенклатура'!$F$6:$F$205,SUMPRODUCT(EXACT('Номенклатура'!$A$6:$A$205,B651)*(ROW('Номенклатура'!$A$6:$A$205)-5))))+SUMIFS('Движения'!$F$6:$F$5005,'Движения'!$B$6:$B$5005,B651,'Движения'!$A$6:$A$5005,"&lt;"&amp;(Q651+1))-SUMIFS('Движения'!$F$6:$F$5005,'Движения'!$B$6:$B$5005,B651,'Движения'!$C$6:$C$5005,"Корректировка остатка",'Движения'!$A$6:$A$5005,"&gt;="&amp;Q651,'Движения'!$A$6:$A$5005,"&lt;"&amp;(Q651+1)),6))</f>
        <v/>
      </c>
      <c r="I651" s="18" t="str">
        <f>IF(E651&lt;&gt;"ОК","",ROUND(C651-H651,6))</f>
        <v/>
      </c>
      <c r="J651" s="21" t="str">
        <f>IF(E651&lt;&gt;"ОК","",IF(P651&gt;0,ABS(I651)/P651,"нет базы"))</f>
        <v/>
      </c>
      <c r="K651" s="17" t="str">
        <f>IF(E651&lt;&gt;"ОК","",IF(I651&lt;0,"Недостача",IF(I651&gt;0,"Излишек","Совпадает")))</f>
        <v/>
      </c>
      <c r="L651" s="18" t="str">
        <f>IF(E651&lt;&gt;"ОК","",ROUND(SUMIFS('Движения'!$F$6:$F$5005,'Движения'!$B$6:$B$5005,B651,'Движения'!$C$6:$C$5005,"Корректировка остатка",'Движения'!$A$6:$A$5005,"&gt;="&amp;Q651,'Движения'!$A$6:$A$5005,"&lt;"&amp;(Q651+1)),6))</f>
        <v/>
      </c>
      <c r="M651" s="18" t="str">
        <f>IF(E651&lt;&gt;"ОК","",ROUND(I651-L651,6))</f>
        <v/>
      </c>
      <c r="N651" s="15" t="str">
        <f>IF(E651&lt;&gt;"ОК","",IF(AND(I651=0,L651=0),"Корректировка не нужна",IF(M651=0,"Корректировка внесена",IF(L651=0,"Внесите корректировку на "&amp;DAY(Q651)&amp;"."&amp;MONTH(Q651)&amp;"."&amp;YEAR(Q651)&amp;": "&amp;IF(M651&gt;0,"+","")&amp;M651&amp;" "&amp;G651,"Проверьте корректировки: внесено "&amp;L651&amp;", нужно "&amp;I651&amp;" "&amp;G651))))</f>
        <v/>
      </c>
      <c r="O651" s="22" t="str">
        <f>IF(E651&lt;&gt;"ОК","",IF(SUMPRODUCT(MAX(($B$6:$B$1005=B651)*($Q$6:$Q$1005&lt;Q651)*($E$6:$E$1005="ОК")*$Q$6:$Q$1005))&gt;0,SUMPRODUCT(MAX(($B$6:$B$1005=B651)*($Q$6:$Q$1005&lt;Q651)*($E$6:$E$1005="ОК")*$Q$6:$Q$1005))+1,INT('Номенклатура'!$C$2)))</f>
        <v/>
      </c>
      <c r="P651" s="18" t="str">
        <f>IF(E651&lt;&gt;"ОК","",-(SUMIFS('Движения'!$F$6:$F$5005,'Движения'!$B$6:$B$5005,B651,'Движения'!$C$6:$C$5005,"Расход",'Движения'!$A$6:$A$5005,"&gt;="&amp;O651,'Движения'!$A$6:$A$5005,"&lt;"&amp;(Q651+1))+SUMIFS('Движения'!$F$6:$F$5005,'Движения'!$B$6:$B$5005,B651,'Движения'!$C$6:$C$5005,"Списание",'Движения'!$A$6:$A$5005,"&gt;="&amp;O651,'Движения'!$A$6:$A$5005,"&lt;"&amp;(Q651+1))))</f>
        <v/>
      </c>
      <c r="Q651" s="18" t="str">
        <f>IF(ISNUMBER(A651),INT(A651),0)</f>
        <v/>
      </c>
    </row>
    <row r="652" spans="1:17" x14ac:dyDescent="0.25">
      <c r="A652" s="16"/>
      <c r="B652" s="13"/>
      <c r="C652" s="14"/>
      <c r="D652" s="13"/>
      <c r="E652" s="15" t="str">
        <f>IF(COUNTA(A652:D652)=0,"",IF(NOT(ISNUMBER(A652)),"Укажите дату",IF(B652="","Укажите код",IF(NOT(AND(ISTEXT(B652),LEN(B652)&gt;0,LEN(B652)&lt;=30,ISNUMBER(FIND(LEFT(B652,1),"ABCDEFGHIJKLMNOPQRSTUVWXYZ")),SUMPRODUCT((MID(B652,{1,2,3,4,5,6,7,8,9,10,11,12,13,14,15,16,17,18,19,20,21,22,23,24,25,26,27,28,29,30},1)&lt;&gt;"")*ISERROR(FIND(MID(B652,{1,2,3,4,5,6,7,8,9,10,11,12,13,14,15,16,17,18,19,20,21,22,23,24,25,26,27,28,29,30},1),"ABCDEFGHIJKLMNOPQRSTUVWXYZ0123456789-_")))=0,ISERROR(VALUE(B652)))),"Недопустимый код: только латинские буквы A-Z в верхнем регистре, цифры, - и _; начало с буквы, до 30 символов (например MILK-001)",IF(SUMPRODUCT(--EXACT('Номенклатура'!$A$6:$A$205,B652))=0,"Код не найден",IF(SUMPRODUCT(--EXACT('Номенклатура'!$A$6:$A$205,B652))&gt;1,"Код повторяется в номенклатуре",IF(NOT(ISNUMBER(C652)),"Укажите фактическое количество",IF(C652&lt;0,"Факт не может быть меньше нуля",IF(NOT(ISNUMBER('Номенклатура'!$C$2)),"Укажите дату начала учёта",IF(Q652&lt;INT('Номенклатура'!$C$2),"Дата раньше начала учёта","ОК"))))))))))</f>
        <v/>
      </c>
      <c r="F652" s="15" t="str">
        <f>IF(E652&lt;&gt;"ОК","",INDEX('Номенклатура'!$B$6:$B$205,SUMPRODUCT(EXACT('Номенклатура'!$A$6:$A$205,B652)*(ROW('Номенклатура'!$A$6:$A$205)-5)))&amp;"")</f>
        <v/>
      </c>
      <c r="G652" s="17" t="str">
        <f>IF(E652&lt;&gt;"ОК","",INDEX('Номенклатура'!$D$6:$D$205,SUMPRODUCT(EXACT('Номенклатура'!$A$6:$A$205,B652)*(ROW('Номенклатура'!$A$6:$A$205)-5)))&amp;"")</f>
        <v/>
      </c>
      <c r="H652" s="18" t="str">
        <f>IF(E652&lt;&gt;"ОК","",ROUND(N(INDEX('Номенклатура'!$F$6:$F$205,SUMPRODUCT(EXACT('Номенклатура'!$A$6:$A$205,B652)*(ROW('Номенклатура'!$A$6:$A$205)-5))))+SUMIFS('Движения'!$F$6:$F$5005,'Движения'!$B$6:$B$5005,B652,'Движения'!$A$6:$A$5005,"&lt;"&amp;(Q652+1))-SUMIFS('Движения'!$F$6:$F$5005,'Движения'!$B$6:$B$5005,B652,'Движения'!$C$6:$C$5005,"Корректировка остатка",'Движения'!$A$6:$A$5005,"&gt;="&amp;Q652,'Движения'!$A$6:$A$5005,"&lt;"&amp;(Q652+1)),6))</f>
        <v/>
      </c>
      <c r="I652" s="18" t="str">
        <f>IF(E652&lt;&gt;"ОК","",ROUND(C652-H652,6))</f>
        <v/>
      </c>
      <c r="J652" s="21" t="str">
        <f>IF(E652&lt;&gt;"ОК","",IF(P652&gt;0,ABS(I652)/P652,"нет базы"))</f>
        <v/>
      </c>
      <c r="K652" s="17" t="str">
        <f>IF(E652&lt;&gt;"ОК","",IF(I652&lt;0,"Недостача",IF(I652&gt;0,"Излишек","Совпадает")))</f>
        <v/>
      </c>
      <c r="L652" s="18" t="str">
        <f>IF(E652&lt;&gt;"ОК","",ROUND(SUMIFS('Движения'!$F$6:$F$5005,'Движения'!$B$6:$B$5005,B652,'Движения'!$C$6:$C$5005,"Корректировка остатка",'Движения'!$A$6:$A$5005,"&gt;="&amp;Q652,'Движения'!$A$6:$A$5005,"&lt;"&amp;(Q652+1)),6))</f>
        <v/>
      </c>
      <c r="M652" s="18" t="str">
        <f>IF(E652&lt;&gt;"ОК","",ROUND(I652-L652,6))</f>
        <v/>
      </c>
      <c r="N652" s="15" t="str">
        <f>IF(E652&lt;&gt;"ОК","",IF(AND(I652=0,L652=0),"Корректировка не нужна",IF(M652=0,"Корректировка внесена",IF(L652=0,"Внесите корректировку на "&amp;DAY(Q652)&amp;"."&amp;MONTH(Q652)&amp;"."&amp;YEAR(Q652)&amp;": "&amp;IF(M652&gt;0,"+","")&amp;M652&amp;" "&amp;G652,"Проверьте корректировки: внесено "&amp;L652&amp;", нужно "&amp;I652&amp;" "&amp;G652))))</f>
        <v/>
      </c>
      <c r="O652" s="22" t="str">
        <f>IF(E652&lt;&gt;"ОК","",IF(SUMPRODUCT(MAX(($B$6:$B$1005=B652)*($Q$6:$Q$1005&lt;Q652)*($E$6:$E$1005="ОК")*$Q$6:$Q$1005))&gt;0,SUMPRODUCT(MAX(($B$6:$B$1005=B652)*($Q$6:$Q$1005&lt;Q652)*($E$6:$E$1005="ОК")*$Q$6:$Q$1005))+1,INT('Номенклатура'!$C$2)))</f>
        <v/>
      </c>
      <c r="P652" s="18" t="str">
        <f>IF(E652&lt;&gt;"ОК","",-(SUMIFS('Движения'!$F$6:$F$5005,'Движения'!$B$6:$B$5005,B652,'Движения'!$C$6:$C$5005,"Расход",'Движения'!$A$6:$A$5005,"&gt;="&amp;O652,'Движения'!$A$6:$A$5005,"&lt;"&amp;(Q652+1))+SUMIFS('Движения'!$F$6:$F$5005,'Движения'!$B$6:$B$5005,B652,'Движения'!$C$6:$C$5005,"Списание",'Движения'!$A$6:$A$5005,"&gt;="&amp;O652,'Движения'!$A$6:$A$5005,"&lt;"&amp;(Q652+1))))</f>
        <v/>
      </c>
      <c r="Q652" s="18" t="str">
        <f>IF(ISNUMBER(A652),INT(A652),0)</f>
        <v/>
      </c>
    </row>
    <row r="653" spans="1:17" x14ac:dyDescent="0.25">
      <c r="A653" s="16"/>
      <c r="B653" s="13"/>
      <c r="C653" s="14"/>
      <c r="D653" s="13"/>
      <c r="E653" s="15" t="str">
        <f>IF(COUNTA(A653:D653)=0,"",IF(NOT(ISNUMBER(A653)),"Укажите дату",IF(B653="","Укажите код",IF(NOT(AND(ISTEXT(B653),LEN(B653)&gt;0,LEN(B653)&lt;=30,ISNUMBER(FIND(LEFT(B653,1),"ABCDEFGHIJKLMNOPQRSTUVWXYZ")),SUMPRODUCT((MID(B653,{1,2,3,4,5,6,7,8,9,10,11,12,13,14,15,16,17,18,19,20,21,22,23,24,25,26,27,28,29,30},1)&lt;&gt;"")*ISERROR(FIND(MID(B653,{1,2,3,4,5,6,7,8,9,10,11,12,13,14,15,16,17,18,19,20,21,22,23,24,25,26,27,28,29,30},1),"ABCDEFGHIJKLMNOPQRSTUVWXYZ0123456789-_")))=0,ISERROR(VALUE(B653)))),"Недопустимый код: только латинские буквы A-Z в верхнем регистре, цифры, - и _; начало с буквы, до 30 символов (например MILK-001)",IF(SUMPRODUCT(--EXACT('Номенклатура'!$A$6:$A$205,B653))=0,"Код не найден",IF(SUMPRODUCT(--EXACT('Номенклатура'!$A$6:$A$205,B653))&gt;1,"Код повторяется в номенклатуре",IF(NOT(ISNUMBER(C653)),"Укажите фактическое количество",IF(C653&lt;0,"Факт не может быть меньше нуля",IF(NOT(ISNUMBER('Номенклатура'!$C$2)),"Укажите дату начала учёта",IF(Q653&lt;INT('Номенклатура'!$C$2),"Дата раньше начала учёта","ОК"))))))))))</f>
        <v/>
      </c>
      <c r="F653" s="15" t="str">
        <f>IF(E653&lt;&gt;"ОК","",INDEX('Номенклатура'!$B$6:$B$205,SUMPRODUCT(EXACT('Номенклатура'!$A$6:$A$205,B653)*(ROW('Номенклатура'!$A$6:$A$205)-5)))&amp;"")</f>
        <v/>
      </c>
      <c r="G653" s="17" t="str">
        <f>IF(E653&lt;&gt;"ОК","",INDEX('Номенклатура'!$D$6:$D$205,SUMPRODUCT(EXACT('Номенклатура'!$A$6:$A$205,B653)*(ROW('Номенклатура'!$A$6:$A$205)-5)))&amp;"")</f>
        <v/>
      </c>
      <c r="H653" s="18" t="str">
        <f>IF(E653&lt;&gt;"ОК","",ROUND(N(INDEX('Номенклатура'!$F$6:$F$205,SUMPRODUCT(EXACT('Номенклатура'!$A$6:$A$205,B653)*(ROW('Номенклатура'!$A$6:$A$205)-5))))+SUMIFS('Движения'!$F$6:$F$5005,'Движения'!$B$6:$B$5005,B653,'Движения'!$A$6:$A$5005,"&lt;"&amp;(Q653+1))-SUMIFS('Движения'!$F$6:$F$5005,'Движения'!$B$6:$B$5005,B653,'Движения'!$C$6:$C$5005,"Корректировка остатка",'Движения'!$A$6:$A$5005,"&gt;="&amp;Q653,'Движения'!$A$6:$A$5005,"&lt;"&amp;(Q653+1)),6))</f>
        <v/>
      </c>
      <c r="I653" s="18" t="str">
        <f>IF(E653&lt;&gt;"ОК","",ROUND(C653-H653,6))</f>
        <v/>
      </c>
      <c r="J653" s="21" t="str">
        <f>IF(E653&lt;&gt;"ОК","",IF(P653&gt;0,ABS(I653)/P653,"нет базы"))</f>
        <v/>
      </c>
      <c r="K653" s="17" t="str">
        <f>IF(E653&lt;&gt;"ОК","",IF(I653&lt;0,"Недостача",IF(I653&gt;0,"Излишек","Совпадает")))</f>
        <v/>
      </c>
      <c r="L653" s="18" t="str">
        <f>IF(E653&lt;&gt;"ОК","",ROUND(SUMIFS('Движения'!$F$6:$F$5005,'Движения'!$B$6:$B$5005,B653,'Движения'!$C$6:$C$5005,"Корректировка остатка",'Движения'!$A$6:$A$5005,"&gt;="&amp;Q653,'Движения'!$A$6:$A$5005,"&lt;"&amp;(Q653+1)),6))</f>
        <v/>
      </c>
      <c r="M653" s="18" t="str">
        <f>IF(E653&lt;&gt;"ОК","",ROUND(I653-L653,6))</f>
        <v/>
      </c>
      <c r="N653" s="15" t="str">
        <f>IF(E653&lt;&gt;"ОК","",IF(AND(I653=0,L653=0),"Корректировка не нужна",IF(M653=0,"Корректировка внесена",IF(L653=0,"Внесите корректировку на "&amp;DAY(Q653)&amp;"."&amp;MONTH(Q653)&amp;"."&amp;YEAR(Q653)&amp;": "&amp;IF(M653&gt;0,"+","")&amp;M653&amp;" "&amp;G653,"Проверьте корректировки: внесено "&amp;L653&amp;", нужно "&amp;I653&amp;" "&amp;G653))))</f>
        <v/>
      </c>
      <c r="O653" s="22" t="str">
        <f>IF(E653&lt;&gt;"ОК","",IF(SUMPRODUCT(MAX(($B$6:$B$1005=B653)*($Q$6:$Q$1005&lt;Q653)*($E$6:$E$1005="ОК")*$Q$6:$Q$1005))&gt;0,SUMPRODUCT(MAX(($B$6:$B$1005=B653)*($Q$6:$Q$1005&lt;Q653)*($E$6:$E$1005="ОК")*$Q$6:$Q$1005))+1,INT('Номенклатура'!$C$2)))</f>
        <v/>
      </c>
      <c r="P653" s="18" t="str">
        <f>IF(E653&lt;&gt;"ОК","",-(SUMIFS('Движения'!$F$6:$F$5005,'Движения'!$B$6:$B$5005,B653,'Движения'!$C$6:$C$5005,"Расход",'Движения'!$A$6:$A$5005,"&gt;="&amp;O653,'Движения'!$A$6:$A$5005,"&lt;"&amp;(Q653+1))+SUMIFS('Движения'!$F$6:$F$5005,'Движения'!$B$6:$B$5005,B653,'Движения'!$C$6:$C$5005,"Списание",'Движения'!$A$6:$A$5005,"&gt;="&amp;O653,'Движения'!$A$6:$A$5005,"&lt;"&amp;(Q653+1))))</f>
        <v/>
      </c>
      <c r="Q653" s="18" t="str">
        <f>IF(ISNUMBER(A653),INT(A653),0)</f>
        <v/>
      </c>
    </row>
    <row r="654" spans="1:17" x14ac:dyDescent="0.25">
      <c r="A654" s="16"/>
      <c r="B654" s="13"/>
      <c r="C654" s="14"/>
      <c r="D654" s="13"/>
      <c r="E654" s="15" t="str">
        <f>IF(COUNTA(A654:D654)=0,"",IF(NOT(ISNUMBER(A654)),"Укажите дату",IF(B654="","Укажите код",IF(NOT(AND(ISTEXT(B654),LEN(B654)&gt;0,LEN(B654)&lt;=30,ISNUMBER(FIND(LEFT(B654,1),"ABCDEFGHIJKLMNOPQRSTUVWXYZ")),SUMPRODUCT((MID(B654,{1,2,3,4,5,6,7,8,9,10,11,12,13,14,15,16,17,18,19,20,21,22,23,24,25,26,27,28,29,30},1)&lt;&gt;"")*ISERROR(FIND(MID(B654,{1,2,3,4,5,6,7,8,9,10,11,12,13,14,15,16,17,18,19,20,21,22,23,24,25,26,27,28,29,30},1),"ABCDEFGHIJKLMNOPQRSTUVWXYZ0123456789-_")))=0,ISERROR(VALUE(B654)))),"Недопустимый код: только латинские буквы A-Z в верхнем регистре, цифры, - и _; начало с буквы, до 30 символов (например MILK-001)",IF(SUMPRODUCT(--EXACT('Номенклатура'!$A$6:$A$205,B654))=0,"Код не найден",IF(SUMPRODUCT(--EXACT('Номенклатура'!$A$6:$A$205,B654))&gt;1,"Код повторяется в номенклатуре",IF(NOT(ISNUMBER(C654)),"Укажите фактическое количество",IF(C654&lt;0,"Факт не может быть меньше нуля",IF(NOT(ISNUMBER('Номенклатура'!$C$2)),"Укажите дату начала учёта",IF(Q654&lt;INT('Номенклатура'!$C$2),"Дата раньше начала учёта","ОК"))))))))))</f>
        <v/>
      </c>
      <c r="F654" s="15" t="str">
        <f>IF(E654&lt;&gt;"ОК","",INDEX('Номенклатура'!$B$6:$B$205,SUMPRODUCT(EXACT('Номенклатура'!$A$6:$A$205,B654)*(ROW('Номенклатура'!$A$6:$A$205)-5)))&amp;"")</f>
        <v/>
      </c>
      <c r="G654" s="17" t="str">
        <f>IF(E654&lt;&gt;"ОК","",INDEX('Номенклатура'!$D$6:$D$205,SUMPRODUCT(EXACT('Номенклатура'!$A$6:$A$205,B654)*(ROW('Номенклатура'!$A$6:$A$205)-5)))&amp;"")</f>
        <v/>
      </c>
      <c r="H654" s="18" t="str">
        <f>IF(E654&lt;&gt;"ОК","",ROUND(N(INDEX('Номенклатура'!$F$6:$F$205,SUMPRODUCT(EXACT('Номенклатура'!$A$6:$A$205,B654)*(ROW('Номенклатура'!$A$6:$A$205)-5))))+SUMIFS('Движения'!$F$6:$F$5005,'Движения'!$B$6:$B$5005,B654,'Движения'!$A$6:$A$5005,"&lt;"&amp;(Q654+1))-SUMIFS('Движения'!$F$6:$F$5005,'Движения'!$B$6:$B$5005,B654,'Движения'!$C$6:$C$5005,"Корректировка остатка",'Движения'!$A$6:$A$5005,"&gt;="&amp;Q654,'Движения'!$A$6:$A$5005,"&lt;"&amp;(Q654+1)),6))</f>
        <v/>
      </c>
      <c r="I654" s="18" t="str">
        <f>IF(E654&lt;&gt;"ОК","",ROUND(C654-H654,6))</f>
        <v/>
      </c>
      <c r="J654" s="21" t="str">
        <f>IF(E654&lt;&gt;"ОК","",IF(P654&gt;0,ABS(I654)/P654,"нет базы"))</f>
        <v/>
      </c>
      <c r="K654" s="17" t="str">
        <f>IF(E654&lt;&gt;"ОК","",IF(I654&lt;0,"Недостача",IF(I654&gt;0,"Излишек","Совпадает")))</f>
        <v/>
      </c>
      <c r="L654" s="18" t="str">
        <f>IF(E654&lt;&gt;"ОК","",ROUND(SUMIFS('Движения'!$F$6:$F$5005,'Движения'!$B$6:$B$5005,B654,'Движения'!$C$6:$C$5005,"Корректировка остатка",'Движения'!$A$6:$A$5005,"&gt;="&amp;Q654,'Движения'!$A$6:$A$5005,"&lt;"&amp;(Q654+1)),6))</f>
        <v/>
      </c>
      <c r="M654" s="18" t="str">
        <f>IF(E654&lt;&gt;"ОК","",ROUND(I654-L654,6))</f>
        <v/>
      </c>
      <c r="N654" s="15" t="str">
        <f>IF(E654&lt;&gt;"ОК","",IF(AND(I654=0,L654=0),"Корректировка не нужна",IF(M654=0,"Корректировка внесена",IF(L654=0,"Внесите корректировку на "&amp;DAY(Q654)&amp;"."&amp;MONTH(Q654)&amp;"."&amp;YEAR(Q654)&amp;": "&amp;IF(M654&gt;0,"+","")&amp;M654&amp;" "&amp;G654,"Проверьте корректировки: внесено "&amp;L654&amp;", нужно "&amp;I654&amp;" "&amp;G654))))</f>
        <v/>
      </c>
      <c r="O654" s="22" t="str">
        <f>IF(E654&lt;&gt;"ОК","",IF(SUMPRODUCT(MAX(($B$6:$B$1005=B654)*($Q$6:$Q$1005&lt;Q654)*($E$6:$E$1005="ОК")*$Q$6:$Q$1005))&gt;0,SUMPRODUCT(MAX(($B$6:$B$1005=B654)*($Q$6:$Q$1005&lt;Q654)*($E$6:$E$1005="ОК")*$Q$6:$Q$1005))+1,INT('Номенклатура'!$C$2)))</f>
        <v/>
      </c>
      <c r="P654" s="18" t="str">
        <f>IF(E654&lt;&gt;"ОК","",-(SUMIFS('Движения'!$F$6:$F$5005,'Движения'!$B$6:$B$5005,B654,'Движения'!$C$6:$C$5005,"Расход",'Движения'!$A$6:$A$5005,"&gt;="&amp;O654,'Движения'!$A$6:$A$5005,"&lt;"&amp;(Q654+1))+SUMIFS('Движения'!$F$6:$F$5005,'Движения'!$B$6:$B$5005,B654,'Движения'!$C$6:$C$5005,"Списание",'Движения'!$A$6:$A$5005,"&gt;="&amp;O654,'Движения'!$A$6:$A$5005,"&lt;"&amp;(Q654+1))))</f>
        <v/>
      </c>
      <c r="Q654" s="18" t="str">
        <f>IF(ISNUMBER(A654),INT(A654),0)</f>
        <v/>
      </c>
    </row>
    <row r="655" spans="1:17" x14ac:dyDescent="0.25">
      <c r="A655" s="16"/>
      <c r="B655" s="13"/>
      <c r="C655" s="14"/>
      <c r="D655" s="13"/>
      <c r="E655" s="15" t="str">
        <f>IF(COUNTA(A655:D655)=0,"",IF(NOT(ISNUMBER(A655)),"Укажите дату",IF(B655="","Укажите код",IF(NOT(AND(ISTEXT(B655),LEN(B655)&gt;0,LEN(B655)&lt;=30,ISNUMBER(FIND(LEFT(B655,1),"ABCDEFGHIJKLMNOPQRSTUVWXYZ")),SUMPRODUCT((MID(B655,{1,2,3,4,5,6,7,8,9,10,11,12,13,14,15,16,17,18,19,20,21,22,23,24,25,26,27,28,29,30},1)&lt;&gt;"")*ISERROR(FIND(MID(B655,{1,2,3,4,5,6,7,8,9,10,11,12,13,14,15,16,17,18,19,20,21,22,23,24,25,26,27,28,29,30},1),"ABCDEFGHIJKLMNOPQRSTUVWXYZ0123456789-_")))=0,ISERROR(VALUE(B655)))),"Недопустимый код: только латинские буквы A-Z в верхнем регистре, цифры, - и _; начало с буквы, до 30 символов (например MILK-001)",IF(SUMPRODUCT(--EXACT('Номенклатура'!$A$6:$A$205,B655))=0,"Код не найден",IF(SUMPRODUCT(--EXACT('Номенклатура'!$A$6:$A$205,B655))&gt;1,"Код повторяется в номенклатуре",IF(NOT(ISNUMBER(C655)),"Укажите фактическое количество",IF(C655&lt;0,"Факт не может быть меньше нуля",IF(NOT(ISNUMBER('Номенклатура'!$C$2)),"Укажите дату начала учёта",IF(Q655&lt;INT('Номенклатура'!$C$2),"Дата раньше начала учёта","ОК"))))))))))</f>
        <v/>
      </c>
      <c r="F655" s="15" t="str">
        <f>IF(E655&lt;&gt;"ОК","",INDEX('Номенклатура'!$B$6:$B$205,SUMPRODUCT(EXACT('Номенклатура'!$A$6:$A$205,B655)*(ROW('Номенклатура'!$A$6:$A$205)-5)))&amp;"")</f>
        <v/>
      </c>
      <c r="G655" s="17" t="str">
        <f>IF(E655&lt;&gt;"ОК","",INDEX('Номенклатура'!$D$6:$D$205,SUMPRODUCT(EXACT('Номенклатура'!$A$6:$A$205,B655)*(ROW('Номенклатура'!$A$6:$A$205)-5)))&amp;"")</f>
        <v/>
      </c>
      <c r="H655" s="18" t="str">
        <f>IF(E655&lt;&gt;"ОК","",ROUND(N(INDEX('Номенклатура'!$F$6:$F$205,SUMPRODUCT(EXACT('Номенклатура'!$A$6:$A$205,B655)*(ROW('Номенклатура'!$A$6:$A$205)-5))))+SUMIFS('Движения'!$F$6:$F$5005,'Движения'!$B$6:$B$5005,B655,'Движения'!$A$6:$A$5005,"&lt;"&amp;(Q655+1))-SUMIFS('Движения'!$F$6:$F$5005,'Движения'!$B$6:$B$5005,B655,'Движения'!$C$6:$C$5005,"Корректировка остатка",'Движения'!$A$6:$A$5005,"&gt;="&amp;Q655,'Движения'!$A$6:$A$5005,"&lt;"&amp;(Q655+1)),6))</f>
        <v/>
      </c>
      <c r="I655" s="18" t="str">
        <f>IF(E655&lt;&gt;"ОК","",ROUND(C655-H655,6))</f>
        <v/>
      </c>
      <c r="J655" s="21" t="str">
        <f>IF(E655&lt;&gt;"ОК","",IF(P655&gt;0,ABS(I655)/P655,"нет базы"))</f>
        <v/>
      </c>
      <c r="K655" s="17" t="str">
        <f>IF(E655&lt;&gt;"ОК","",IF(I655&lt;0,"Недостача",IF(I655&gt;0,"Излишек","Совпадает")))</f>
        <v/>
      </c>
      <c r="L655" s="18" t="str">
        <f>IF(E655&lt;&gt;"ОК","",ROUND(SUMIFS('Движения'!$F$6:$F$5005,'Движения'!$B$6:$B$5005,B655,'Движения'!$C$6:$C$5005,"Корректировка остатка",'Движения'!$A$6:$A$5005,"&gt;="&amp;Q655,'Движения'!$A$6:$A$5005,"&lt;"&amp;(Q655+1)),6))</f>
        <v/>
      </c>
      <c r="M655" s="18" t="str">
        <f>IF(E655&lt;&gt;"ОК","",ROUND(I655-L655,6))</f>
        <v/>
      </c>
      <c r="N655" s="15" t="str">
        <f>IF(E655&lt;&gt;"ОК","",IF(AND(I655=0,L655=0),"Корректировка не нужна",IF(M655=0,"Корректировка внесена",IF(L655=0,"Внесите корректировку на "&amp;DAY(Q655)&amp;"."&amp;MONTH(Q655)&amp;"."&amp;YEAR(Q655)&amp;": "&amp;IF(M655&gt;0,"+","")&amp;M655&amp;" "&amp;G655,"Проверьте корректировки: внесено "&amp;L655&amp;", нужно "&amp;I655&amp;" "&amp;G655))))</f>
        <v/>
      </c>
      <c r="O655" s="22" t="str">
        <f>IF(E655&lt;&gt;"ОК","",IF(SUMPRODUCT(MAX(($B$6:$B$1005=B655)*($Q$6:$Q$1005&lt;Q655)*($E$6:$E$1005="ОК")*$Q$6:$Q$1005))&gt;0,SUMPRODUCT(MAX(($B$6:$B$1005=B655)*($Q$6:$Q$1005&lt;Q655)*($E$6:$E$1005="ОК")*$Q$6:$Q$1005))+1,INT('Номенклатура'!$C$2)))</f>
        <v/>
      </c>
      <c r="P655" s="18" t="str">
        <f>IF(E655&lt;&gt;"ОК","",-(SUMIFS('Движения'!$F$6:$F$5005,'Движения'!$B$6:$B$5005,B655,'Движения'!$C$6:$C$5005,"Расход",'Движения'!$A$6:$A$5005,"&gt;="&amp;O655,'Движения'!$A$6:$A$5005,"&lt;"&amp;(Q655+1))+SUMIFS('Движения'!$F$6:$F$5005,'Движения'!$B$6:$B$5005,B655,'Движения'!$C$6:$C$5005,"Списание",'Движения'!$A$6:$A$5005,"&gt;="&amp;O655,'Движения'!$A$6:$A$5005,"&lt;"&amp;(Q655+1))))</f>
        <v/>
      </c>
      <c r="Q655" s="18" t="str">
        <f>IF(ISNUMBER(A655),INT(A655),0)</f>
        <v/>
      </c>
    </row>
    <row r="656" spans="1:17" x14ac:dyDescent="0.25">
      <c r="A656" s="16"/>
      <c r="B656" s="13"/>
      <c r="C656" s="14"/>
      <c r="D656" s="13"/>
      <c r="E656" s="15" t="str">
        <f>IF(COUNTA(A656:D656)=0,"",IF(NOT(ISNUMBER(A656)),"Укажите дату",IF(B656="","Укажите код",IF(NOT(AND(ISTEXT(B656),LEN(B656)&gt;0,LEN(B656)&lt;=30,ISNUMBER(FIND(LEFT(B656,1),"ABCDEFGHIJKLMNOPQRSTUVWXYZ")),SUMPRODUCT((MID(B656,{1,2,3,4,5,6,7,8,9,10,11,12,13,14,15,16,17,18,19,20,21,22,23,24,25,26,27,28,29,30},1)&lt;&gt;"")*ISERROR(FIND(MID(B656,{1,2,3,4,5,6,7,8,9,10,11,12,13,14,15,16,17,18,19,20,21,22,23,24,25,26,27,28,29,30},1),"ABCDEFGHIJKLMNOPQRSTUVWXYZ0123456789-_")))=0,ISERROR(VALUE(B656)))),"Недопустимый код: только латинские буквы A-Z в верхнем регистре, цифры, - и _; начало с буквы, до 30 символов (например MILK-001)",IF(SUMPRODUCT(--EXACT('Номенклатура'!$A$6:$A$205,B656))=0,"Код не найден",IF(SUMPRODUCT(--EXACT('Номенклатура'!$A$6:$A$205,B656))&gt;1,"Код повторяется в номенклатуре",IF(NOT(ISNUMBER(C656)),"Укажите фактическое количество",IF(C656&lt;0,"Факт не может быть меньше нуля",IF(NOT(ISNUMBER('Номенклатура'!$C$2)),"Укажите дату начала учёта",IF(Q656&lt;INT('Номенклатура'!$C$2),"Дата раньше начала учёта","ОК"))))))))))</f>
        <v/>
      </c>
      <c r="F656" s="15" t="str">
        <f>IF(E656&lt;&gt;"ОК","",INDEX('Номенклатура'!$B$6:$B$205,SUMPRODUCT(EXACT('Номенклатура'!$A$6:$A$205,B656)*(ROW('Номенклатура'!$A$6:$A$205)-5)))&amp;"")</f>
        <v/>
      </c>
      <c r="G656" s="17" t="str">
        <f>IF(E656&lt;&gt;"ОК","",INDEX('Номенклатура'!$D$6:$D$205,SUMPRODUCT(EXACT('Номенклатура'!$A$6:$A$205,B656)*(ROW('Номенклатура'!$A$6:$A$205)-5)))&amp;"")</f>
        <v/>
      </c>
      <c r="H656" s="18" t="str">
        <f>IF(E656&lt;&gt;"ОК","",ROUND(N(INDEX('Номенклатура'!$F$6:$F$205,SUMPRODUCT(EXACT('Номенклатура'!$A$6:$A$205,B656)*(ROW('Номенклатура'!$A$6:$A$205)-5))))+SUMIFS('Движения'!$F$6:$F$5005,'Движения'!$B$6:$B$5005,B656,'Движения'!$A$6:$A$5005,"&lt;"&amp;(Q656+1))-SUMIFS('Движения'!$F$6:$F$5005,'Движения'!$B$6:$B$5005,B656,'Движения'!$C$6:$C$5005,"Корректировка остатка",'Движения'!$A$6:$A$5005,"&gt;="&amp;Q656,'Движения'!$A$6:$A$5005,"&lt;"&amp;(Q656+1)),6))</f>
        <v/>
      </c>
      <c r="I656" s="18" t="str">
        <f>IF(E656&lt;&gt;"ОК","",ROUND(C656-H656,6))</f>
        <v/>
      </c>
      <c r="J656" s="21" t="str">
        <f>IF(E656&lt;&gt;"ОК","",IF(P656&gt;0,ABS(I656)/P656,"нет базы"))</f>
        <v/>
      </c>
      <c r="K656" s="17" t="str">
        <f>IF(E656&lt;&gt;"ОК","",IF(I656&lt;0,"Недостача",IF(I656&gt;0,"Излишек","Совпадает")))</f>
        <v/>
      </c>
      <c r="L656" s="18" t="str">
        <f>IF(E656&lt;&gt;"ОК","",ROUND(SUMIFS('Движения'!$F$6:$F$5005,'Движения'!$B$6:$B$5005,B656,'Движения'!$C$6:$C$5005,"Корректировка остатка",'Движения'!$A$6:$A$5005,"&gt;="&amp;Q656,'Движения'!$A$6:$A$5005,"&lt;"&amp;(Q656+1)),6))</f>
        <v/>
      </c>
      <c r="M656" s="18" t="str">
        <f>IF(E656&lt;&gt;"ОК","",ROUND(I656-L656,6))</f>
        <v/>
      </c>
      <c r="N656" s="15" t="str">
        <f>IF(E656&lt;&gt;"ОК","",IF(AND(I656=0,L656=0),"Корректировка не нужна",IF(M656=0,"Корректировка внесена",IF(L656=0,"Внесите корректировку на "&amp;DAY(Q656)&amp;"."&amp;MONTH(Q656)&amp;"."&amp;YEAR(Q656)&amp;": "&amp;IF(M656&gt;0,"+","")&amp;M656&amp;" "&amp;G656,"Проверьте корректировки: внесено "&amp;L656&amp;", нужно "&amp;I656&amp;" "&amp;G656))))</f>
        <v/>
      </c>
      <c r="O656" s="22" t="str">
        <f>IF(E656&lt;&gt;"ОК","",IF(SUMPRODUCT(MAX(($B$6:$B$1005=B656)*($Q$6:$Q$1005&lt;Q656)*($E$6:$E$1005="ОК")*$Q$6:$Q$1005))&gt;0,SUMPRODUCT(MAX(($B$6:$B$1005=B656)*($Q$6:$Q$1005&lt;Q656)*($E$6:$E$1005="ОК")*$Q$6:$Q$1005))+1,INT('Номенклатура'!$C$2)))</f>
        <v/>
      </c>
      <c r="P656" s="18" t="str">
        <f>IF(E656&lt;&gt;"ОК","",-(SUMIFS('Движения'!$F$6:$F$5005,'Движения'!$B$6:$B$5005,B656,'Движения'!$C$6:$C$5005,"Расход",'Движения'!$A$6:$A$5005,"&gt;="&amp;O656,'Движения'!$A$6:$A$5005,"&lt;"&amp;(Q656+1))+SUMIFS('Движения'!$F$6:$F$5005,'Движения'!$B$6:$B$5005,B656,'Движения'!$C$6:$C$5005,"Списание",'Движения'!$A$6:$A$5005,"&gt;="&amp;O656,'Движения'!$A$6:$A$5005,"&lt;"&amp;(Q656+1))))</f>
        <v/>
      </c>
      <c r="Q656" s="18" t="str">
        <f>IF(ISNUMBER(A656),INT(A656),0)</f>
        <v/>
      </c>
    </row>
    <row r="657" spans="1:17" x14ac:dyDescent="0.25">
      <c r="A657" s="16"/>
      <c r="B657" s="13"/>
      <c r="C657" s="14"/>
      <c r="D657" s="13"/>
      <c r="E657" s="15" t="str">
        <f>IF(COUNTA(A657:D657)=0,"",IF(NOT(ISNUMBER(A657)),"Укажите дату",IF(B657="","Укажите код",IF(NOT(AND(ISTEXT(B657),LEN(B657)&gt;0,LEN(B657)&lt;=30,ISNUMBER(FIND(LEFT(B657,1),"ABCDEFGHIJKLMNOPQRSTUVWXYZ")),SUMPRODUCT((MID(B657,{1,2,3,4,5,6,7,8,9,10,11,12,13,14,15,16,17,18,19,20,21,22,23,24,25,26,27,28,29,30},1)&lt;&gt;"")*ISERROR(FIND(MID(B657,{1,2,3,4,5,6,7,8,9,10,11,12,13,14,15,16,17,18,19,20,21,22,23,24,25,26,27,28,29,30},1),"ABCDEFGHIJKLMNOPQRSTUVWXYZ0123456789-_")))=0,ISERROR(VALUE(B657)))),"Недопустимый код: только латинские буквы A-Z в верхнем регистре, цифры, - и _; начало с буквы, до 30 символов (например MILK-001)",IF(SUMPRODUCT(--EXACT('Номенклатура'!$A$6:$A$205,B657))=0,"Код не найден",IF(SUMPRODUCT(--EXACT('Номенклатура'!$A$6:$A$205,B657))&gt;1,"Код повторяется в номенклатуре",IF(NOT(ISNUMBER(C657)),"Укажите фактическое количество",IF(C657&lt;0,"Факт не может быть меньше нуля",IF(NOT(ISNUMBER('Номенклатура'!$C$2)),"Укажите дату начала учёта",IF(Q657&lt;INT('Номенклатура'!$C$2),"Дата раньше начала учёта","ОК"))))))))))</f>
        <v/>
      </c>
      <c r="F657" s="15" t="str">
        <f>IF(E657&lt;&gt;"ОК","",INDEX('Номенклатура'!$B$6:$B$205,SUMPRODUCT(EXACT('Номенклатура'!$A$6:$A$205,B657)*(ROW('Номенклатура'!$A$6:$A$205)-5)))&amp;"")</f>
        <v/>
      </c>
      <c r="G657" s="17" t="str">
        <f>IF(E657&lt;&gt;"ОК","",INDEX('Номенклатура'!$D$6:$D$205,SUMPRODUCT(EXACT('Номенклатура'!$A$6:$A$205,B657)*(ROW('Номенклатура'!$A$6:$A$205)-5)))&amp;"")</f>
        <v/>
      </c>
      <c r="H657" s="18" t="str">
        <f>IF(E657&lt;&gt;"ОК","",ROUND(N(INDEX('Номенклатура'!$F$6:$F$205,SUMPRODUCT(EXACT('Номенклатура'!$A$6:$A$205,B657)*(ROW('Номенклатура'!$A$6:$A$205)-5))))+SUMIFS('Движения'!$F$6:$F$5005,'Движения'!$B$6:$B$5005,B657,'Движения'!$A$6:$A$5005,"&lt;"&amp;(Q657+1))-SUMIFS('Движения'!$F$6:$F$5005,'Движения'!$B$6:$B$5005,B657,'Движения'!$C$6:$C$5005,"Корректировка остатка",'Движения'!$A$6:$A$5005,"&gt;="&amp;Q657,'Движения'!$A$6:$A$5005,"&lt;"&amp;(Q657+1)),6))</f>
        <v/>
      </c>
      <c r="I657" s="18" t="str">
        <f>IF(E657&lt;&gt;"ОК","",ROUND(C657-H657,6))</f>
        <v/>
      </c>
      <c r="J657" s="21" t="str">
        <f>IF(E657&lt;&gt;"ОК","",IF(P657&gt;0,ABS(I657)/P657,"нет базы"))</f>
        <v/>
      </c>
      <c r="K657" s="17" t="str">
        <f>IF(E657&lt;&gt;"ОК","",IF(I657&lt;0,"Недостача",IF(I657&gt;0,"Излишек","Совпадает")))</f>
        <v/>
      </c>
      <c r="L657" s="18" t="str">
        <f>IF(E657&lt;&gt;"ОК","",ROUND(SUMIFS('Движения'!$F$6:$F$5005,'Движения'!$B$6:$B$5005,B657,'Движения'!$C$6:$C$5005,"Корректировка остатка",'Движения'!$A$6:$A$5005,"&gt;="&amp;Q657,'Движения'!$A$6:$A$5005,"&lt;"&amp;(Q657+1)),6))</f>
        <v/>
      </c>
      <c r="M657" s="18" t="str">
        <f>IF(E657&lt;&gt;"ОК","",ROUND(I657-L657,6))</f>
        <v/>
      </c>
      <c r="N657" s="15" t="str">
        <f>IF(E657&lt;&gt;"ОК","",IF(AND(I657=0,L657=0),"Корректировка не нужна",IF(M657=0,"Корректировка внесена",IF(L657=0,"Внесите корректировку на "&amp;DAY(Q657)&amp;"."&amp;MONTH(Q657)&amp;"."&amp;YEAR(Q657)&amp;": "&amp;IF(M657&gt;0,"+","")&amp;M657&amp;" "&amp;G657,"Проверьте корректировки: внесено "&amp;L657&amp;", нужно "&amp;I657&amp;" "&amp;G657))))</f>
        <v/>
      </c>
      <c r="O657" s="22" t="str">
        <f>IF(E657&lt;&gt;"ОК","",IF(SUMPRODUCT(MAX(($B$6:$B$1005=B657)*($Q$6:$Q$1005&lt;Q657)*($E$6:$E$1005="ОК")*$Q$6:$Q$1005))&gt;0,SUMPRODUCT(MAX(($B$6:$B$1005=B657)*($Q$6:$Q$1005&lt;Q657)*($E$6:$E$1005="ОК")*$Q$6:$Q$1005))+1,INT('Номенклатура'!$C$2)))</f>
        <v/>
      </c>
      <c r="P657" s="18" t="str">
        <f>IF(E657&lt;&gt;"ОК","",-(SUMIFS('Движения'!$F$6:$F$5005,'Движения'!$B$6:$B$5005,B657,'Движения'!$C$6:$C$5005,"Расход",'Движения'!$A$6:$A$5005,"&gt;="&amp;O657,'Движения'!$A$6:$A$5005,"&lt;"&amp;(Q657+1))+SUMIFS('Движения'!$F$6:$F$5005,'Движения'!$B$6:$B$5005,B657,'Движения'!$C$6:$C$5005,"Списание",'Движения'!$A$6:$A$5005,"&gt;="&amp;O657,'Движения'!$A$6:$A$5005,"&lt;"&amp;(Q657+1))))</f>
        <v/>
      </c>
      <c r="Q657" s="18" t="str">
        <f>IF(ISNUMBER(A657),INT(A657),0)</f>
        <v/>
      </c>
    </row>
    <row r="658" spans="1:17" x14ac:dyDescent="0.25">
      <c r="A658" s="16"/>
      <c r="B658" s="13"/>
      <c r="C658" s="14"/>
      <c r="D658" s="13"/>
      <c r="E658" s="15" t="str">
        <f>IF(COUNTA(A658:D658)=0,"",IF(NOT(ISNUMBER(A658)),"Укажите дату",IF(B658="","Укажите код",IF(NOT(AND(ISTEXT(B658),LEN(B658)&gt;0,LEN(B658)&lt;=30,ISNUMBER(FIND(LEFT(B658,1),"ABCDEFGHIJKLMNOPQRSTUVWXYZ")),SUMPRODUCT((MID(B658,{1,2,3,4,5,6,7,8,9,10,11,12,13,14,15,16,17,18,19,20,21,22,23,24,25,26,27,28,29,30},1)&lt;&gt;"")*ISERROR(FIND(MID(B658,{1,2,3,4,5,6,7,8,9,10,11,12,13,14,15,16,17,18,19,20,21,22,23,24,25,26,27,28,29,30},1),"ABCDEFGHIJKLMNOPQRSTUVWXYZ0123456789-_")))=0,ISERROR(VALUE(B658)))),"Недопустимый код: только латинские буквы A-Z в верхнем регистре, цифры, - и _; начало с буквы, до 30 символов (например MILK-001)",IF(SUMPRODUCT(--EXACT('Номенклатура'!$A$6:$A$205,B658))=0,"Код не найден",IF(SUMPRODUCT(--EXACT('Номенклатура'!$A$6:$A$205,B658))&gt;1,"Код повторяется в номенклатуре",IF(NOT(ISNUMBER(C658)),"Укажите фактическое количество",IF(C658&lt;0,"Факт не может быть меньше нуля",IF(NOT(ISNUMBER('Номенклатура'!$C$2)),"Укажите дату начала учёта",IF(Q658&lt;INT('Номенклатура'!$C$2),"Дата раньше начала учёта","ОК"))))))))))</f>
        <v/>
      </c>
      <c r="F658" s="15" t="str">
        <f>IF(E658&lt;&gt;"ОК","",INDEX('Номенклатура'!$B$6:$B$205,SUMPRODUCT(EXACT('Номенклатура'!$A$6:$A$205,B658)*(ROW('Номенклатура'!$A$6:$A$205)-5)))&amp;"")</f>
        <v/>
      </c>
      <c r="G658" s="17" t="str">
        <f>IF(E658&lt;&gt;"ОК","",INDEX('Номенклатура'!$D$6:$D$205,SUMPRODUCT(EXACT('Номенклатура'!$A$6:$A$205,B658)*(ROW('Номенклатура'!$A$6:$A$205)-5)))&amp;"")</f>
        <v/>
      </c>
      <c r="H658" s="18" t="str">
        <f>IF(E658&lt;&gt;"ОК","",ROUND(N(INDEX('Номенклатура'!$F$6:$F$205,SUMPRODUCT(EXACT('Номенклатура'!$A$6:$A$205,B658)*(ROW('Номенклатура'!$A$6:$A$205)-5))))+SUMIFS('Движения'!$F$6:$F$5005,'Движения'!$B$6:$B$5005,B658,'Движения'!$A$6:$A$5005,"&lt;"&amp;(Q658+1))-SUMIFS('Движения'!$F$6:$F$5005,'Движения'!$B$6:$B$5005,B658,'Движения'!$C$6:$C$5005,"Корректировка остатка",'Движения'!$A$6:$A$5005,"&gt;="&amp;Q658,'Движения'!$A$6:$A$5005,"&lt;"&amp;(Q658+1)),6))</f>
        <v/>
      </c>
      <c r="I658" s="18" t="str">
        <f>IF(E658&lt;&gt;"ОК","",ROUND(C658-H658,6))</f>
        <v/>
      </c>
      <c r="J658" s="21" t="str">
        <f>IF(E658&lt;&gt;"ОК","",IF(P658&gt;0,ABS(I658)/P658,"нет базы"))</f>
        <v/>
      </c>
      <c r="K658" s="17" t="str">
        <f>IF(E658&lt;&gt;"ОК","",IF(I658&lt;0,"Недостача",IF(I658&gt;0,"Излишек","Совпадает")))</f>
        <v/>
      </c>
      <c r="L658" s="18" t="str">
        <f>IF(E658&lt;&gt;"ОК","",ROUND(SUMIFS('Движения'!$F$6:$F$5005,'Движения'!$B$6:$B$5005,B658,'Движения'!$C$6:$C$5005,"Корректировка остатка",'Движения'!$A$6:$A$5005,"&gt;="&amp;Q658,'Движения'!$A$6:$A$5005,"&lt;"&amp;(Q658+1)),6))</f>
        <v/>
      </c>
      <c r="M658" s="18" t="str">
        <f>IF(E658&lt;&gt;"ОК","",ROUND(I658-L658,6))</f>
        <v/>
      </c>
      <c r="N658" s="15" t="str">
        <f>IF(E658&lt;&gt;"ОК","",IF(AND(I658=0,L658=0),"Корректировка не нужна",IF(M658=0,"Корректировка внесена",IF(L658=0,"Внесите корректировку на "&amp;DAY(Q658)&amp;"."&amp;MONTH(Q658)&amp;"."&amp;YEAR(Q658)&amp;": "&amp;IF(M658&gt;0,"+","")&amp;M658&amp;" "&amp;G658,"Проверьте корректировки: внесено "&amp;L658&amp;", нужно "&amp;I658&amp;" "&amp;G658))))</f>
        <v/>
      </c>
      <c r="O658" s="22" t="str">
        <f>IF(E658&lt;&gt;"ОК","",IF(SUMPRODUCT(MAX(($B$6:$B$1005=B658)*($Q$6:$Q$1005&lt;Q658)*($E$6:$E$1005="ОК")*$Q$6:$Q$1005))&gt;0,SUMPRODUCT(MAX(($B$6:$B$1005=B658)*($Q$6:$Q$1005&lt;Q658)*($E$6:$E$1005="ОК")*$Q$6:$Q$1005))+1,INT('Номенклатура'!$C$2)))</f>
        <v/>
      </c>
      <c r="P658" s="18" t="str">
        <f>IF(E658&lt;&gt;"ОК","",-(SUMIFS('Движения'!$F$6:$F$5005,'Движения'!$B$6:$B$5005,B658,'Движения'!$C$6:$C$5005,"Расход",'Движения'!$A$6:$A$5005,"&gt;="&amp;O658,'Движения'!$A$6:$A$5005,"&lt;"&amp;(Q658+1))+SUMIFS('Движения'!$F$6:$F$5005,'Движения'!$B$6:$B$5005,B658,'Движения'!$C$6:$C$5005,"Списание",'Движения'!$A$6:$A$5005,"&gt;="&amp;O658,'Движения'!$A$6:$A$5005,"&lt;"&amp;(Q658+1))))</f>
        <v/>
      </c>
      <c r="Q658" s="18" t="str">
        <f>IF(ISNUMBER(A658),INT(A658),0)</f>
        <v/>
      </c>
    </row>
    <row r="659" spans="1:17" x14ac:dyDescent="0.25">
      <c r="A659" s="16"/>
      <c r="B659" s="13"/>
      <c r="C659" s="14"/>
      <c r="D659" s="13"/>
      <c r="E659" s="15" t="str">
        <f>IF(COUNTA(A659:D659)=0,"",IF(NOT(ISNUMBER(A659)),"Укажите дату",IF(B659="","Укажите код",IF(NOT(AND(ISTEXT(B659),LEN(B659)&gt;0,LEN(B659)&lt;=30,ISNUMBER(FIND(LEFT(B659,1),"ABCDEFGHIJKLMNOPQRSTUVWXYZ")),SUMPRODUCT((MID(B659,{1,2,3,4,5,6,7,8,9,10,11,12,13,14,15,16,17,18,19,20,21,22,23,24,25,26,27,28,29,30},1)&lt;&gt;"")*ISERROR(FIND(MID(B659,{1,2,3,4,5,6,7,8,9,10,11,12,13,14,15,16,17,18,19,20,21,22,23,24,25,26,27,28,29,30},1),"ABCDEFGHIJKLMNOPQRSTUVWXYZ0123456789-_")))=0,ISERROR(VALUE(B659)))),"Недопустимый код: только латинские буквы A-Z в верхнем регистре, цифры, - и _; начало с буквы, до 30 символов (например MILK-001)",IF(SUMPRODUCT(--EXACT('Номенклатура'!$A$6:$A$205,B659))=0,"Код не найден",IF(SUMPRODUCT(--EXACT('Номенклатура'!$A$6:$A$205,B659))&gt;1,"Код повторяется в номенклатуре",IF(NOT(ISNUMBER(C659)),"Укажите фактическое количество",IF(C659&lt;0,"Факт не может быть меньше нуля",IF(NOT(ISNUMBER('Номенклатура'!$C$2)),"Укажите дату начала учёта",IF(Q659&lt;INT('Номенклатура'!$C$2),"Дата раньше начала учёта","ОК"))))))))))</f>
        <v/>
      </c>
      <c r="F659" s="15" t="str">
        <f>IF(E659&lt;&gt;"ОК","",INDEX('Номенклатура'!$B$6:$B$205,SUMPRODUCT(EXACT('Номенклатура'!$A$6:$A$205,B659)*(ROW('Номенклатура'!$A$6:$A$205)-5)))&amp;"")</f>
        <v/>
      </c>
      <c r="G659" s="17" t="str">
        <f>IF(E659&lt;&gt;"ОК","",INDEX('Номенклатура'!$D$6:$D$205,SUMPRODUCT(EXACT('Номенклатура'!$A$6:$A$205,B659)*(ROW('Номенклатура'!$A$6:$A$205)-5)))&amp;"")</f>
        <v/>
      </c>
      <c r="H659" s="18" t="str">
        <f>IF(E659&lt;&gt;"ОК","",ROUND(N(INDEX('Номенклатура'!$F$6:$F$205,SUMPRODUCT(EXACT('Номенклатура'!$A$6:$A$205,B659)*(ROW('Номенклатура'!$A$6:$A$205)-5))))+SUMIFS('Движения'!$F$6:$F$5005,'Движения'!$B$6:$B$5005,B659,'Движения'!$A$6:$A$5005,"&lt;"&amp;(Q659+1))-SUMIFS('Движения'!$F$6:$F$5005,'Движения'!$B$6:$B$5005,B659,'Движения'!$C$6:$C$5005,"Корректировка остатка",'Движения'!$A$6:$A$5005,"&gt;="&amp;Q659,'Движения'!$A$6:$A$5005,"&lt;"&amp;(Q659+1)),6))</f>
        <v/>
      </c>
      <c r="I659" s="18" t="str">
        <f>IF(E659&lt;&gt;"ОК","",ROUND(C659-H659,6))</f>
        <v/>
      </c>
      <c r="J659" s="21" t="str">
        <f>IF(E659&lt;&gt;"ОК","",IF(P659&gt;0,ABS(I659)/P659,"нет базы"))</f>
        <v/>
      </c>
      <c r="K659" s="17" t="str">
        <f>IF(E659&lt;&gt;"ОК","",IF(I659&lt;0,"Недостача",IF(I659&gt;0,"Излишек","Совпадает")))</f>
        <v/>
      </c>
      <c r="L659" s="18" t="str">
        <f>IF(E659&lt;&gt;"ОК","",ROUND(SUMIFS('Движения'!$F$6:$F$5005,'Движения'!$B$6:$B$5005,B659,'Движения'!$C$6:$C$5005,"Корректировка остатка",'Движения'!$A$6:$A$5005,"&gt;="&amp;Q659,'Движения'!$A$6:$A$5005,"&lt;"&amp;(Q659+1)),6))</f>
        <v/>
      </c>
      <c r="M659" s="18" t="str">
        <f>IF(E659&lt;&gt;"ОК","",ROUND(I659-L659,6))</f>
        <v/>
      </c>
      <c r="N659" s="15" t="str">
        <f>IF(E659&lt;&gt;"ОК","",IF(AND(I659=0,L659=0),"Корректировка не нужна",IF(M659=0,"Корректировка внесена",IF(L659=0,"Внесите корректировку на "&amp;DAY(Q659)&amp;"."&amp;MONTH(Q659)&amp;"."&amp;YEAR(Q659)&amp;": "&amp;IF(M659&gt;0,"+","")&amp;M659&amp;" "&amp;G659,"Проверьте корректировки: внесено "&amp;L659&amp;", нужно "&amp;I659&amp;" "&amp;G659))))</f>
        <v/>
      </c>
      <c r="O659" s="22" t="str">
        <f>IF(E659&lt;&gt;"ОК","",IF(SUMPRODUCT(MAX(($B$6:$B$1005=B659)*($Q$6:$Q$1005&lt;Q659)*($E$6:$E$1005="ОК")*$Q$6:$Q$1005))&gt;0,SUMPRODUCT(MAX(($B$6:$B$1005=B659)*($Q$6:$Q$1005&lt;Q659)*($E$6:$E$1005="ОК")*$Q$6:$Q$1005))+1,INT('Номенклатура'!$C$2)))</f>
        <v/>
      </c>
      <c r="P659" s="18" t="str">
        <f>IF(E659&lt;&gt;"ОК","",-(SUMIFS('Движения'!$F$6:$F$5005,'Движения'!$B$6:$B$5005,B659,'Движения'!$C$6:$C$5005,"Расход",'Движения'!$A$6:$A$5005,"&gt;="&amp;O659,'Движения'!$A$6:$A$5005,"&lt;"&amp;(Q659+1))+SUMIFS('Движения'!$F$6:$F$5005,'Движения'!$B$6:$B$5005,B659,'Движения'!$C$6:$C$5005,"Списание",'Движения'!$A$6:$A$5005,"&gt;="&amp;O659,'Движения'!$A$6:$A$5005,"&lt;"&amp;(Q659+1))))</f>
        <v/>
      </c>
      <c r="Q659" s="18" t="str">
        <f>IF(ISNUMBER(A659),INT(A659),0)</f>
        <v/>
      </c>
    </row>
    <row r="660" spans="1:17" x14ac:dyDescent="0.25">
      <c r="A660" s="16"/>
      <c r="B660" s="13"/>
      <c r="C660" s="14"/>
      <c r="D660" s="13"/>
      <c r="E660" s="15" t="str">
        <f>IF(COUNTA(A660:D660)=0,"",IF(NOT(ISNUMBER(A660)),"Укажите дату",IF(B660="","Укажите код",IF(NOT(AND(ISTEXT(B660),LEN(B660)&gt;0,LEN(B660)&lt;=30,ISNUMBER(FIND(LEFT(B660,1),"ABCDEFGHIJKLMNOPQRSTUVWXYZ")),SUMPRODUCT((MID(B660,{1,2,3,4,5,6,7,8,9,10,11,12,13,14,15,16,17,18,19,20,21,22,23,24,25,26,27,28,29,30},1)&lt;&gt;"")*ISERROR(FIND(MID(B660,{1,2,3,4,5,6,7,8,9,10,11,12,13,14,15,16,17,18,19,20,21,22,23,24,25,26,27,28,29,30},1),"ABCDEFGHIJKLMNOPQRSTUVWXYZ0123456789-_")))=0,ISERROR(VALUE(B660)))),"Недопустимый код: только латинские буквы A-Z в верхнем регистре, цифры, - и _; начало с буквы, до 30 символов (например MILK-001)",IF(SUMPRODUCT(--EXACT('Номенклатура'!$A$6:$A$205,B660))=0,"Код не найден",IF(SUMPRODUCT(--EXACT('Номенклатура'!$A$6:$A$205,B660))&gt;1,"Код повторяется в номенклатуре",IF(NOT(ISNUMBER(C660)),"Укажите фактическое количество",IF(C660&lt;0,"Факт не может быть меньше нуля",IF(NOT(ISNUMBER('Номенклатура'!$C$2)),"Укажите дату начала учёта",IF(Q660&lt;INT('Номенклатура'!$C$2),"Дата раньше начала учёта","ОК"))))))))))</f>
        <v/>
      </c>
      <c r="F660" s="15" t="str">
        <f>IF(E660&lt;&gt;"ОК","",INDEX('Номенклатура'!$B$6:$B$205,SUMPRODUCT(EXACT('Номенклатура'!$A$6:$A$205,B660)*(ROW('Номенклатура'!$A$6:$A$205)-5)))&amp;"")</f>
        <v/>
      </c>
      <c r="G660" s="17" t="str">
        <f>IF(E660&lt;&gt;"ОК","",INDEX('Номенклатура'!$D$6:$D$205,SUMPRODUCT(EXACT('Номенклатура'!$A$6:$A$205,B660)*(ROW('Номенклатура'!$A$6:$A$205)-5)))&amp;"")</f>
        <v/>
      </c>
      <c r="H660" s="18" t="str">
        <f>IF(E660&lt;&gt;"ОК","",ROUND(N(INDEX('Номенклатура'!$F$6:$F$205,SUMPRODUCT(EXACT('Номенклатура'!$A$6:$A$205,B660)*(ROW('Номенклатура'!$A$6:$A$205)-5))))+SUMIFS('Движения'!$F$6:$F$5005,'Движения'!$B$6:$B$5005,B660,'Движения'!$A$6:$A$5005,"&lt;"&amp;(Q660+1))-SUMIFS('Движения'!$F$6:$F$5005,'Движения'!$B$6:$B$5005,B660,'Движения'!$C$6:$C$5005,"Корректировка остатка",'Движения'!$A$6:$A$5005,"&gt;="&amp;Q660,'Движения'!$A$6:$A$5005,"&lt;"&amp;(Q660+1)),6))</f>
        <v/>
      </c>
      <c r="I660" s="18" t="str">
        <f>IF(E660&lt;&gt;"ОК","",ROUND(C660-H660,6))</f>
        <v/>
      </c>
      <c r="J660" s="21" t="str">
        <f>IF(E660&lt;&gt;"ОК","",IF(P660&gt;0,ABS(I660)/P660,"нет базы"))</f>
        <v/>
      </c>
      <c r="K660" s="17" t="str">
        <f>IF(E660&lt;&gt;"ОК","",IF(I660&lt;0,"Недостача",IF(I660&gt;0,"Излишек","Совпадает")))</f>
        <v/>
      </c>
      <c r="L660" s="18" t="str">
        <f>IF(E660&lt;&gt;"ОК","",ROUND(SUMIFS('Движения'!$F$6:$F$5005,'Движения'!$B$6:$B$5005,B660,'Движения'!$C$6:$C$5005,"Корректировка остатка",'Движения'!$A$6:$A$5005,"&gt;="&amp;Q660,'Движения'!$A$6:$A$5005,"&lt;"&amp;(Q660+1)),6))</f>
        <v/>
      </c>
      <c r="M660" s="18" t="str">
        <f>IF(E660&lt;&gt;"ОК","",ROUND(I660-L660,6))</f>
        <v/>
      </c>
      <c r="N660" s="15" t="str">
        <f>IF(E660&lt;&gt;"ОК","",IF(AND(I660=0,L660=0),"Корректировка не нужна",IF(M660=0,"Корректировка внесена",IF(L660=0,"Внесите корректировку на "&amp;DAY(Q660)&amp;"."&amp;MONTH(Q660)&amp;"."&amp;YEAR(Q660)&amp;": "&amp;IF(M660&gt;0,"+","")&amp;M660&amp;" "&amp;G660,"Проверьте корректировки: внесено "&amp;L660&amp;", нужно "&amp;I660&amp;" "&amp;G660))))</f>
        <v/>
      </c>
      <c r="O660" s="22" t="str">
        <f>IF(E660&lt;&gt;"ОК","",IF(SUMPRODUCT(MAX(($B$6:$B$1005=B660)*($Q$6:$Q$1005&lt;Q660)*($E$6:$E$1005="ОК")*$Q$6:$Q$1005))&gt;0,SUMPRODUCT(MAX(($B$6:$B$1005=B660)*($Q$6:$Q$1005&lt;Q660)*($E$6:$E$1005="ОК")*$Q$6:$Q$1005))+1,INT('Номенклатура'!$C$2)))</f>
        <v/>
      </c>
      <c r="P660" s="18" t="str">
        <f>IF(E660&lt;&gt;"ОК","",-(SUMIFS('Движения'!$F$6:$F$5005,'Движения'!$B$6:$B$5005,B660,'Движения'!$C$6:$C$5005,"Расход",'Движения'!$A$6:$A$5005,"&gt;="&amp;O660,'Движения'!$A$6:$A$5005,"&lt;"&amp;(Q660+1))+SUMIFS('Движения'!$F$6:$F$5005,'Движения'!$B$6:$B$5005,B660,'Движения'!$C$6:$C$5005,"Списание",'Движения'!$A$6:$A$5005,"&gt;="&amp;O660,'Движения'!$A$6:$A$5005,"&lt;"&amp;(Q660+1))))</f>
        <v/>
      </c>
      <c r="Q660" s="18" t="str">
        <f>IF(ISNUMBER(A660),INT(A660),0)</f>
        <v/>
      </c>
    </row>
    <row r="661" spans="1:17" x14ac:dyDescent="0.25">
      <c r="A661" s="16"/>
      <c r="B661" s="13"/>
      <c r="C661" s="14"/>
      <c r="D661" s="13"/>
      <c r="E661" s="15" t="str">
        <f>IF(COUNTA(A661:D661)=0,"",IF(NOT(ISNUMBER(A661)),"Укажите дату",IF(B661="","Укажите код",IF(NOT(AND(ISTEXT(B661),LEN(B661)&gt;0,LEN(B661)&lt;=30,ISNUMBER(FIND(LEFT(B661,1),"ABCDEFGHIJKLMNOPQRSTUVWXYZ")),SUMPRODUCT((MID(B661,{1,2,3,4,5,6,7,8,9,10,11,12,13,14,15,16,17,18,19,20,21,22,23,24,25,26,27,28,29,30},1)&lt;&gt;"")*ISERROR(FIND(MID(B661,{1,2,3,4,5,6,7,8,9,10,11,12,13,14,15,16,17,18,19,20,21,22,23,24,25,26,27,28,29,30},1),"ABCDEFGHIJKLMNOPQRSTUVWXYZ0123456789-_")))=0,ISERROR(VALUE(B661)))),"Недопустимый код: только латинские буквы A-Z в верхнем регистре, цифры, - и _; начало с буквы, до 30 символов (например MILK-001)",IF(SUMPRODUCT(--EXACT('Номенклатура'!$A$6:$A$205,B661))=0,"Код не найден",IF(SUMPRODUCT(--EXACT('Номенклатура'!$A$6:$A$205,B661))&gt;1,"Код повторяется в номенклатуре",IF(NOT(ISNUMBER(C661)),"Укажите фактическое количество",IF(C661&lt;0,"Факт не может быть меньше нуля",IF(NOT(ISNUMBER('Номенклатура'!$C$2)),"Укажите дату начала учёта",IF(Q661&lt;INT('Номенклатура'!$C$2),"Дата раньше начала учёта","ОК"))))))))))</f>
        <v/>
      </c>
      <c r="F661" s="15" t="str">
        <f>IF(E661&lt;&gt;"ОК","",INDEX('Номенклатура'!$B$6:$B$205,SUMPRODUCT(EXACT('Номенклатура'!$A$6:$A$205,B661)*(ROW('Номенклатура'!$A$6:$A$205)-5)))&amp;"")</f>
        <v/>
      </c>
      <c r="G661" s="17" t="str">
        <f>IF(E661&lt;&gt;"ОК","",INDEX('Номенклатура'!$D$6:$D$205,SUMPRODUCT(EXACT('Номенклатура'!$A$6:$A$205,B661)*(ROW('Номенклатура'!$A$6:$A$205)-5)))&amp;"")</f>
        <v/>
      </c>
      <c r="H661" s="18" t="str">
        <f>IF(E661&lt;&gt;"ОК","",ROUND(N(INDEX('Номенклатура'!$F$6:$F$205,SUMPRODUCT(EXACT('Номенклатура'!$A$6:$A$205,B661)*(ROW('Номенклатура'!$A$6:$A$205)-5))))+SUMIFS('Движения'!$F$6:$F$5005,'Движения'!$B$6:$B$5005,B661,'Движения'!$A$6:$A$5005,"&lt;"&amp;(Q661+1))-SUMIFS('Движения'!$F$6:$F$5005,'Движения'!$B$6:$B$5005,B661,'Движения'!$C$6:$C$5005,"Корректировка остатка",'Движения'!$A$6:$A$5005,"&gt;="&amp;Q661,'Движения'!$A$6:$A$5005,"&lt;"&amp;(Q661+1)),6))</f>
        <v/>
      </c>
      <c r="I661" s="18" t="str">
        <f>IF(E661&lt;&gt;"ОК","",ROUND(C661-H661,6))</f>
        <v/>
      </c>
      <c r="J661" s="21" t="str">
        <f>IF(E661&lt;&gt;"ОК","",IF(P661&gt;0,ABS(I661)/P661,"нет базы"))</f>
        <v/>
      </c>
      <c r="K661" s="17" t="str">
        <f>IF(E661&lt;&gt;"ОК","",IF(I661&lt;0,"Недостача",IF(I661&gt;0,"Излишек","Совпадает")))</f>
        <v/>
      </c>
      <c r="L661" s="18" t="str">
        <f>IF(E661&lt;&gt;"ОК","",ROUND(SUMIFS('Движения'!$F$6:$F$5005,'Движения'!$B$6:$B$5005,B661,'Движения'!$C$6:$C$5005,"Корректировка остатка",'Движения'!$A$6:$A$5005,"&gt;="&amp;Q661,'Движения'!$A$6:$A$5005,"&lt;"&amp;(Q661+1)),6))</f>
        <v/>
      </c>
      <c r="M661" s="18" t="str">
        <f>IF(E661&lt;&gt;"ОК","",ROUND(I661-L661,6))</f>
        <v/>
      </c>
      <c r="N661" s="15" t="str">
        <f>IF(E661&lt;&gt;"ОК","",IF(AND(I661=0,L661=0),"Корректировка не нужна",IF(M661=0,"Корректировка внесена",IF(L661=0,"Внесите корректировку на "&amp;DAY(Q661)&amp;"."&amp;MONTH(Q661)&amp;"."&amp;YEAR(Q661)&amp;": "&amp;IF(M661&gt;0,"+","")&amp;M661&amp;" "&amp;G661,"Проверьте корректировки: внесено "&amp;L661&amp;", нужно "&amp;I661&amp;" "&amp;G661))))</f>
        <v/>
      </c>
      <c r="O661" s="22" t="str">
        <f>IF(E661&lt;&gt;"ОК","",IF(SUMPRODUCT(MAX(($B$6:$B$1005=B661)*($Q$6:$Q$1005&lt;Q661)*($E$6:$E$1005="ОК")*$Q$6:$Q$1005))&gt;0,SUMPRODUCT(MAX(($B$6:$B$1005=B661)*($Q$6:$Q$1005&lt;Q661)*($E$6:$E$1005="ОК")*$Q$6:$Q$1005))+1,INT('Номенклатура'!$C$2)))</f>
        <v/>
      </c>
      <c r="P661" s="18" t="str">
        <f>IF(E661&lt;&gt;"ОК","",-(SUMIFS('Движения'!$F$6:$F$5005,'Движения'!$B$6:$B$5005,B661,'Движения'!$C$6:$C$5005,"Расход",'Движения'!$A$6:$A$5005,"&gt;="&amp;O661,'Движения'!$A$6:$A$5005,"&lt;"&amp;(Q661+1))+SUMIFS('Движения'!$F$6:$F$5005,'Движения'!$B$6:$B$5005,B661,'Движения'!$C$6:$C$5005,"Списание",'Движения'!$A$6:$A$5005,"&gt;="&amp;O661,'Движения'!$A$6:$A$5005,"&lt;"&amp;(Q661+1))))</f>
        <v/>
      </c>
      <c r="Q661" s="18" t="str">
        <f>IF(ISNUMBER(A661),INT(A661),0)</f>
        <v/>
      </c>
    </row>
    <row r="662" spans="1:17" x14ac:dyDescent="0.25">
      <c r="A662" s="16"/>
      <c r="B662" s="13"/>
      <c r="C662" s="14"/>
      <c r="D662" s="13"/>
      <c r="E662" s="15" t="str">
        <f>IF(COUNTA(A662:D662)=0,"",IF(NOT(ISNUMBER(A662)),"Укажите дату",IF(B662="","Укажите код",IF(NOT(AND(ISTEXT(B662),LEN(B662)&gt;0,LEN(B662)&lt;=30,ISNUMBER(FIND(LEFT(B662,1),"ABCDEFGHIJKLMNOPQRSTUVWXYZ")),SUMPRODUCT((MID(B662,{1,2,3,4,5,6,7,8,9,10,11,12,13,14,15,16,17,18,19,20,21,22,23,24,25,26,27,28,29,30},1)&lt;&gt;"")*ISERROR(FIND(MID(B662,{1,2,3,4,5,6,7,8,9,10,11,12,13,14,15,16,17,18,19,20,21,22,23,24,25,26,27,28,29,30},1),"ABCDEFGHIJKLMNOPQRSTUVWXYZ0123456789-_")))=0,ISERROR(VALUE(B662)))),"Недопустимый код: только латинские буквы A-Z в верхнем регистре, цифры, - и _; начало с буквы, до 30 символов (например MILK-001)",IF(SUMPRODUCT(--EXACT('Номенклатура'!$A$6:$A$205,B662))=0,"Код не найден",IF(SUMPRODUCT(--EXACT('Номенклатура'!$A$6:$A$205,B662))&gt;1,"Код повторяется в номенклатуре",IF(NOT(ISNUMBER(C662)),"Укажите фактическое количество",IF(C662&lt;0,"Факт не может быть меньше нуля",IF(NOT(ISNUMBER('Номенклатура'!$C$2)),"Укажите дату начала учёта",IF(Q662&lt;INT('Номенклатура'!$C$2),"Дата раньше начала учёта","ОК"))))))))))</f>
        <v/>
      </c>
      <c r="F662" s="15" t="str">
        <f>IF(E662&lt;&gt;"ОК","",INDEX('Номенклатура'!$B$6:$B$205,SUMPRODUCT(EXACT('Номенклатура'!$A$6:$A$205,B662)*(ROW('Номенклатура'!$A$6:$A$205)-5)))&amp;"")</f>
        <v/>
      </c>
      <c r="G662" s="17" t="str">
        <f>IF(E662&lt;&gt;"ОК","",INDEX('Номенклатура'!$D$6:$D$205,SUMPRODUCT(EXACT('Номенклатура'!$A$6:$A$205,B662)*(ROW('Номенклатура'!$A$6:$A$205)-5)))&amp;"")</f>
        <v/>
      </c>
      <c r="H662" s="18" t="str">
        <f>IF(E662&lt;&gt;"ОК","",ROUND(N(INDEX('Номенклатура'!$F$6:$F$205,SUMPRODUCT(EXACT('Номенклатура'!$A$6:$A$205,B662)*(ROW('Номенклатура'!$A$6:$A$205)-5))))+SUMIFS('Движения'!$F$6:$F$5005,'Движения'!$B$6:$B$5005,B662,'Движения'!$A$6:$A$5005,"&lt;"&amp;(Q662+1))-SUMIFS('Движения'!$F$6:$F$5005,'Движения'!$B$6:$B$5005,B662,'Движения'!$C$6:$C$5005,"Корректировка остатка",'Движения'!$A$6:$A$5005,"&gt;="&amp;Q662,'Движения'!$A$6:$A$5005,"&lt;"&amp;(Q662+1)),6))</f>
        <v/>
      </c>
      <c r="I662" s="18" t="str">
        <f>IF(E662&lt;&gt;"ОК","",ROUND(C662-H662,6))</f>
        <v/>
      </c>
      <c r="J662" s="21" t="str">
        <f>IF(E662&lt;&gt;"ОК","",IF(P662&gt;0,ABS(I662)/P662,"нет базы"))</f>
        <v/>
      </c>
      <c r="K662" s="17" t="str">
        <f>IF(E662&lt;&gt;"ОК","",IF(I662&lt;0,"Недостача",IF(I662&gt;0,"Излишек","Совпадает")))</f>
        <v/>
      </c>
      <c r="L662" s="18" t="str">
        <f>IF(E662&lt;&gt;"ОК","",ROUND(SUMIFS('Движения'!$F$6:$F$5005,'Движения'!$B$6:$B$5005,B662,'Движения'!$C$6:$C$5005,"Корректировка остатка",'Движения'!$A$6:$A$5005,"&gt;="&amp;Q662,'Движения'!$A$6:$A$5005,"&lt;"&amp;(Q662+1)),6))</f>
        <v/>
      </c>
      <c r="M662" s="18" t="str">
        <f>IF(E662&lt;&gt;"ОК","",ROUND(I662-L662,6))</f>
        <v/>
      </c>
      <c r="N662" s="15" t="str">
        <f>IF(E662&lt;&gt;"ОК","",IF(AND(I662=0,L662=0),"Корректировка не нужна",IF(M662=0,"Корректировка внесена",IF(L662=0,"Внесите корректировку на "&amp;DAY(Q662)&amp;"."&amp;MONTH(Q662)&amp;"."&amp;YEAR(Q662)&amp;": "&amp;IF(M662&gt;0,"+","")&amp;M662&amp;" "&amp;G662,"Проверьте корректировки: внесено "&amp;L662&amp;", нужно "&amp;I662&amp;" "&amp;G662))))</f>
        <v/>
      </c>
      <c r="O662" s="22" t="str">
        <f>IF(E662&lt;&gt;"ОК","",IF(SUMPRODUCT(MAX(($B$6:$B$1005=B662)*($Q$6:$Q$1005&lt;Q662)*($E$6:$E$1005="ОК")*$Q$6:$Q$1005))&gt;0,SUMPRODUCT(MAX(($B$6:$B$1005=B662)*($Q$6:$Q$1005&lt;Q662)*($E$6:$E$1005="ОК")*$Q$6:$Q$1005))+1,INT('Номенклатура'!$C$2)))</f>
        <v/>
      </c>
      <c r="P662" s="18" t="str">
        <f>IF(E662&lt;&gt;"ОК","",-(SUMIFS('Движения'!$F$6:$F$5005,'Движения'!$B$6:$B$5005,B662,'Движения'!$C$6:$C$5005,"Расход",'Движения'!$A$6:$A$5005,"&gt;="&amp;O662,'Движения'!$A$6:$A$5005,"&lt;"&amp;(Q662+1))+SUMIFS('Движения'!$F$6:$F$5005,'Движения'!$B$6:$B$5005,B662,'Движения'!$C$6:$C$5005,"Списание",'Движения'!$A$6:$A$5005,"&gt;="&amp;O662,'Движения'!$A$6:$A$5005,"&lt;"&amp;(Q662+1))))</f>
        <v/>
      </c>
      <c r="Q662" s="18" t="str">
        <f>IF(ISNUMBER(A662),INT(A662),0)</f>
        <v/>
      </c>
    </row>
    <row r="663" spans="1:17" x14ac:dyDescent="0.25">
      <c r="A663" s="16"/>
      <c r="B663" s="13"/>
      <c r="C663" s="14"/>
      <c r="D663" s="13"/>
      <c r="E663" s="15" t="str">
        <f>IF(COUNTA(A663:D663)=0,"",IF(NOT(ISNUMBER(A663)),"Укажите дату",IF(B663="","Укажите код",IF(NOT(AND(ISTEXT(B663),LEN(B663)&gt;0,LEN(B663)&lt;=30,ISNUMBER(FIND(LEFT(B663,1),"ABCDEFGHIJKLMNOPQRSTUVWXYZ")),SUMPRODUCT((MID(B663,{1,2,3,4,5,6,7,8,9,10,11,12,13,14,15,16,17,18,19,20,21,22,23,24,25,26,27,28,29,30},1)&lt;&gt;"")*ISERROR(FIND(MID(B663,{1,2,3,4,5,6,7,8,9,10,11,12,13,14,15,16,17,18,19,20,21,22,23,24,25,26,27,28,29,30},1),"ABCDEFGHIJKLMNOPQRSTUVWXYZ0123456789-_")))=0,ISERROR(VALUE(B663)))),"Недопустимый код: только латинские буквы A-Z в верхнем регистре, цифры, - и _; начало с буквы, до 30 символов (например MILK-001)",IF(SUMPRODUCT(--EXACT('Номенклатура'!$A$6:$A$205,B663))=0,"Код не найден",IF(SUMPRODUCT(--EXACT('Номенклатура'!$A$6:$A$205,B663))&gt;1,"Код повторяется в номенклатуре",IF(NOT(ISNUMBER(C663)),"Укажите фактическое количество",IF(C663&lt;0,"Факт не может быть меньше нуля",IF(NOT(ISNUMBER('Номенклатура'!$C$2)),"Укажите дату начала учёта",IF(Q663&lt;INT('Номенклатура'!$C$2),"Дата раньше начала учёта","ОК"))))))))))</f>
        <v/>
      </c>
      <c r="F663" s="15" t="str">
        <f>IF(E663&lt;&gt;"ОК","",INDEX('Номенклатура'!$B$6:$B$205,SUMPRODUCT(EXACT('Номенклатура'!$A$6:$A$205,B663)*(ROW('Номенклатура'!$A$6:$A$205)-5)))&amp;"")</f>
        <v/>
      </c>
      <c r="G663" s="17" t="str">
        <f>IF(E663&lt;&gt;"ОК","",INDEX('Номенклатура'!$D$6:$D$205,SUMPRODUCT(EXACT('Номенклатура'!$A$6:$A$205,B663)*(ROW('Номенклатура'!$A$6:$A$205)-5)))&amp;"")</f>
        <v/>
      </c>
      <c r="H663" s="18" t="str">
        <f>IF(E663&lt;&gt;"ОК","",ROUND(N(INDEX('Номенклатура'!$F$6:$F$205,SUMPRODUCT(EXACT('Номенклатура'!$A$6:$A$205,B663)*(ROW('Номенклатура'!$A$6:$A$205)-5))))+SUMIFS('Движения'!$F$6:$F$5005,'Движения'!$B$6:$B$5005,B663,'Движения'!$A$6:$A$5005,"&lt;"&amp;(Q663+1))-SUMIFS('Движения'!$F$6:$F$5005,'Движения'!$B$6:$B$5005,B663,'Движения'!$C$6:$C$5005,"Корректировка остатка",'Движения'!$A$6:$A$5005,"&gt;="&amp;Q663,'Движения'!$A$6:$A$5005,"&lt;"&amp;(Q663+1)),6))</f>
        <v/>
      </c>
      <c r="I663" s="18" t="str">
        <f>IF(E663&lt;&gt;"ОК","",ROUND(C663-H663,6))</f>
        <v/>
      </c>
      <c r="J663" s="21" t="str">
        <f>IF(E663&lt;&gt;"ОК","",IF(P663&gt;0,ABS(I663)/P663,"нет базы"))</f>
        <v/>
      </c>
      <c r="K663" s="17" t="str">
        <f>IF(E663&lt;&gt;"ОК","",IF(I663&lt;0,"Недостача",IF(I663&gt;0,"Излишек","Совпадает")))</f>
        <v/>
      </c>
      <c r="L663" s="18" t="str">
        <f>IF(E663&lt;&gt;"ОК","",ROUND(SUMIFS('Движения'!$F$6:$F$5005,'Движения'!$B$6:$B$5005,B663,'Движения'!$C$6:$C$5005,"Корректировка остатка",'Движения'!$A$6:$A$5005,"&gt;="&amp;Q663,'Движения'!$A$6:$A$5005,"&lt;"&amp;(Q663+1)),6))</f>
        <v/>
      </c>
      <c r="M663" s="18" t="str">
        <f>IF(E663&lt;&gt;"ОК","",ROUND(I663-L663,6))</f>
        <v/>
      </c>
      <c r="N663" s="15" t="str">
        <f>IF(E663&lt;&gt;"ОК","",IF(AND(I663=0,L663=0),"Корректировка не нужна",IF(M663=0,"Корректировка внесена",IF(L663=0,"Внесите корректировку на "&amp;DAY(Q663)&amp;"."&amp;MONTH(Q663)&amp;"."&amp;YEAR(Q663)&amp;": "&amp;IF(M663&gt;0,"+","")&amp;M663&amp;" "&amp;G663,"Проверьте корректировки: внесено "&amp;L663&amp;", нужно "&amp;I663&amp;" "&amp;G663))))</f>
        <v/>
      </c>
      <c r="O663" s="22" t="str">
        <f>IF(E663&lt;&gt;"ОК","",IF(SUMPRODUCT(MAX(($B$6:$B$1005=B663)*($Q$6:$Q$1005&lt;Q663)*($E$6:$E$1005="ОК")*$Q$6:$Q$1005))&gt;0,SUMPRODUCT(MAX(($B$6:$B$1005=B663)*($Q$6:$Q$1005&lt;Q663)*($E$6:$E$1005="ОК")*$Q$6:$Q$1005))+1,INT('Номенклатура'!$C$2)))</f>
        <v/>
      </c>
      <c r="P663" s="18" t="str">
        <f>IF(E663&lt;&gt;"ОК","",-(SUMIFS('Движения'!$F$6:$F$5005,'Движения'!$B$6:$B$5005,B663,'Движения'!$C$6:$C$5005,"Расход",'Движения'!$A$6:$A$5005,"&gt;="&amp;O663,'Движения'!$A$6:$A$5005,"&lt;"&amp;(Q663+1))+SUMIFS('Движения'!$F$6:$F$5005,'Движения'!$B$6:$B$5005,B663,'Движения'!$C$6:$C$5005,"Списание",'Движения'!$A$6:$A$5005,"&gt;="&amp;O663,'Движения'!$A$6:$A$5005,"&lt;"&amp;(Q663+1))))</f>
        <v/>
      </c>
      <c r="Q663" s="18" t="str">
        <f>IF(ISNUMBER(A663),INT(A663),0)</f>
        <v/>
      </c>
    </row>
    <row r="664" spans="1:17" x14ac:dyDescent="0.25">
      <c r="A664" s="16"/>
      <c r="B664" s="13"/>
      <c r="C664" s="14"/>
      <c r="D664" s="13"/>
      <c r="E664" s="15" t="str">
        <f>IF(COUNTA(A664:D664)=0,"",IF(NOT(ISNUMBER(A664)),"Укажите дату",IF(B664="","Укажите код",IF(NOT(AND(ISTEXT(B664),LEN(B664)&gt;0,LEN(B664)&lt;=30,ISNUMBER(FIND(LEFT(B664,1),"ABCDEFGHIJKLMNOPQRSTUVWXYZ")),SUMPRODUCT((MID(B664,{1,2,3,4,5,6,7,8,9,10,11,12,13,14,15,16,17,18,19,20,21,22,23,24,25,26,27,28,29,30},1)&lt;&gt;"")*ISERROR(FIND(MID(B664,{1,2,3,4,5,6,7,8,9,10,11,12,13,14,15,16,17,18,19,20,21,22,23,24,25,26,27,28,29,30},1),"ABCDEFGHIJKLMNOPQRSTUVWXYZ0123456789-_")))=0,ISERROR(VALUE(B664)))),"Недопустимый код: только латинские буквы A-Z в верхнем регистре, цифры, - и _; начало с буквы, до 30 символов (например MILK-001)",IF(SUMPRODUCT(--EXACT('Номенклатура'!$A$6:$A$205,B664))=0,"Код не найден",IF(SUMPRODUCT(--EXACT('Номенклатура'!$A$6:$A$205,B664))&gt;1,"Код повторяется в номенклатуре",IF(NOT(ISNUMBER(C664)),"Укажите фактическое количество",IF(C664&lt;0,"Факт не может быть меньше нуля",IF(NOT(ISNUMBER('Номенклатура'!$C$2)),"Укажите дату начала учёта",IF(Q664&lt;INT('Номенклатура'!$C$2),"Дата раньше начала учёта","ОК"))))))))))</f>
        <v/>
      </c>
      <c r="F664" s="15" t="str">
        <f>IF(E664&lt;&gt;"ОК","",INDEX('Номенклатура'!$B$6:$B$205,SUMPRODUCT(EXACT('Номенклатура'!$A$6:$A$205,B664)*(ROW('Номенклатура'!$A$6:$A$205)-5)))&amp;"")</f>
        <v/>
      </c>
      <c r="G664" s="17" t="str">
        <f>IF(E664&lt;&gt;"ОК","",INDEX('Номенклатура'!$D$6:$D$205,SUMPRODUCT(EXACT('Номенклатура'!$A$6:$A$205,B664)*(ROW('Номенклатура'!$A$6:$A$205)-5)))&amp;"")</f>
        <v/>
      </c>
      <c r="H664" s="18" t="str">
        <f>IF(E664&lt;&gt;"ОК","",ROUND(N(INDEX('Номенклатура'!$F$6:$F$205,SUMPRODUCT(EXACT('Номенклатура'!$A$6:$A$205,B664)*(ROW('Номенклатура'!$A$6:$A$205)-5))))+SUMIFS('Движения'!$F$6:$F$5005,'Движения'!$B$6:$B$5005,B664,'Движения'!$A$6:$A$5005,"&lt;"&amp;(Q664+1))-SUMIFS('Движения'!$F$6:$F$5005,'Движения'!$B$6:$B$5005,B664,'Движения'!$C$6:$C$5005,"Корректировка остатка",'Движения'!$A$6:$A$5005,"&gt;="&amp;Q664,'Движения'!$A$6:$A$5005,"&lt;"&amp;(Q664+1)),6))</f>
        <v/>
      </c>
      <c r="I664" s="18" t="str">
        <f>IF(E664&lt;&gt;"ОК","",ROUND(C664-H664,6))</f>
        <v/>
      </c>
      <c r="J664" s="21" t="str">
        <f>IF(E664&lt;&gt;"ОК","",IF(P664&gt;0,ABS(I664)/P664,"нет базы"))</f>
        <v/>
      </c>
      <c r="K664" s="17" t="str">
        <f>IF(E664&lt;&gt;"ОК","",IF(I664&lt;0,"Недостача",IF(I664&gt;0,"Излишек","Совпадает")))</f>
        <v/>
      </c>
      <c r="L664" s="18" t="str">
        <f>IF(E664&lt;&gt;"ОК","",ROUND(SUMIFS('Движения'!$F$6:$F$5005,'Движения'!$B$6:$B$5005,B664,'Движения'!$C$6:$C$5005,"Корректировка остатка",'Движения'!$A$6:$A$5005,"&gt;="&amp;Q664,'Движения'!$A$6:$A$5005,"&lt;"&amp;(Q664+1)),6))</f>
        <v/>
      </c>
      <c r="M664" s="18" t="str">
        <f>IF(E664&lt;&gt;"ОК","",ROUND(I664-L664,6))</f>
        <v/>
      </c>
      <c r="N664" s="15" t="str">
        <f>IF(E664&lt;&gt;"ОК","",IF(AND(I664=0,L664=0),"Корректировка не нужна",IF(M664=0,"Корректировка внесена",IF(L664=0,"Внесите корректировку на "&amp;DAY(Q664)&amp;"."&amp;MONTH(Q664)&amp;"."&amp;YEAR(Q664)&amp;": "&amp;IF(M664&gt;0,"+","")&amp;M664&amp;" "&amp;G664,"Проверьте корректировки: внесено "&amp;L664&amp;", нужно "&amp;I664&amp;" "&amp;G664))))</f>
        <v/>
      </c>
      <c r="O664" s="22" t="str">
        <f>IF(E664&lt;&gt;"ОК","",IF(SUMPRODUCT(MAX(($B$6:$B$1005=B664)*($Q$6:$Q$1005&lt;Q664)*($E$6:$E$1005="ОК")*$Q$6:$Q$1005))&gt;0,SUMPRODUCT(MAX(($B$6:$B$1005=B664)*($Q$6:$Q$1005&lt;Q664)*($E$6:$E$1005="ОК")*$Q$6:$Q$1005))+1,INT('Номенклатура'!$C$2)))</f>
        <v/>
      </c>
      <c r="P664" s="18" t="str">
        <f>IF(E664&lt;&gt;"ОК","",-(SUMIFS('Движения'!$F$6:$F$5005,'Движения'!$B$6:$B$5005,B664,'Движения'!$C$6:$C$5005,"Расход",'Движения'!$A$6:$A$5005,"&gt;="&amp;O664,'Движения'!$A$6:$A$5005,"&lt;"&amp;(Q664+1))+SUMIFS('Движения'!$F$6:$F$5005,'Движения'!$B$6:$B$5005,B664,'Движения'!$C$6:$C$5005,"Списание",'Движения'!$A$6:$A$5005,"&gt;="&amp;O664,'Движения'!$A$6:$A$5005,"&lt;"&amp;(Q664+1))))</f>
        <v/>
      </c>
      <c r="Q664" s="18" t="str">
        <f>IF(ISNUMBER(A664),INT(A664),0)</f>
        <v/>
      </c>
    </row>
    <row r="665" spans="1:17" x14ac:dyDescent="0.25">
      <c r="A665" s="16"/>
      <c r="B665" s="13"/>
      <c r="C665" s="14"/>
      <c r="D665" s="13"/>
      <c r="E665" s="15" t="str">
        <f>IF(COUNTA(A665:D665)=0,"",IF(NOT(ISNUMBER(A665)),"Укажите дату",IF(B665="","Укажите код",IF(NOT(AND(ISTEXT(B665),LEN(B665)&gt;0,LEN(B665)&lt;=30,ISNUMBER(FIND(LEFT(B665,1),"ABCDEFGHIJKLMNOPQRSTUVWXYZ")),SUMPRODUCT((MID(B665,{1,2,3,4,5,6,7,8,9,10,11,12,13,14,15,16,17,18,19,20,21,22,23,24,25,26,27,28,29,30},1)&lt;&gt;"")*ISERROR(FIND(MID(B665,{1,2,3,4,5,6,7,8,9,10,11,12,13,14,15,16,17,18,19,20,21,22,23,24,25,26,27,28,29,30},1),"ABCDEFGHIJKLMNOPQRSTUVWXYZ0123456789-_")))=0,ISERROR(VALUE(B665)))),"Недопустимый код: только латинские буквы A-Z в верхнем регистре, цифры, - и _; начало с буквы, до 30 символов (например MILK-001)",IF(SUMPRODUCT(--EXACT('Номенклатура'!$A$6:$A$205,B665))=0,"Код не найден",IF(SUMPRODUCT(--EXACT('Номенклатура'!$A$6:$A$205,B665))&gt;1,"Код повторяется в номенклатуре",IF(NOT(ISNUMBER(C665)),"Укажите фактическое количество",IF(C665&lt;0,"Факт не может быть меньше нуля",IF(NOT(ISNUMBER('Номенклатура'!$C$2)),"Укажите дату начала учёта",IF(Q665&lt;INT('Номенклатура'!$C$2),"Дата раньше начала учёта","ОК"))))))))))</f>
        <v/>
      </c>
      <c r="F665" s="15" t="str">
        <f>IF(E665&lt;&gt;"ОК","",INDEX('Номенклатура'!$B$6:$B$205,SUMPRODUCT(EXACT('Номенклатура'!$A$6:$A$205,B665)*(ROW('Номенклатура'!$A$6:$A$205)-5)))&amp;"")</f>
        <v/>
      </c>
      <c r="G665" s="17" t="str">
        <f>IF(E665&lt;&gt;"ОК","",INDEX('Номенклатура'!$D$6:$D$205,SUMPRODUCT(EXACT('Номенклатура'!$A$6:$A$205,B665)*(ROW('Номенклатура'!$A$6:$A$205)-5)))&amp;"")</f>
        <v/>
      </c>
      <c r="H665" s="18" t="str">
        <f>IF(E665&lt;&gt;"ОК","",ROUND(N(INDEX('Номенклатура'!$F$6:$F$205,SUMPRODUCT(EXACT('Номенклатура'!$A$6:$A$205,B665)*(ROW('Номенклатура'!$A$6:$A$205)-5))))+SUMIFS('Движения'!$F$6:$F$5005,'Движения'!$B$6:$B$5005,B665,'Движения'!$A$6:$A$5005,"&lt;"&amp;(Q665+1))-SUMIFS('Движения'!$F$6:$F$5005,'Движения'!$B$6:$B$5005,B665,'Движения'!$C$6:$C$5005,"Корректировка остатка",'Движения'!$A$6:$A$5005,"&gt;="&amp;Q665,'Движения'!$A$6:$A$5005,"&lt;"&amp;(Q665+1)),6))</f>
        <v/>
      </c>
      <c r="I665" s="18" t="str">
        <f>IF(E665&lt;&gt;"ОК","",ROUND(C665-H665,6))</f>
        <v/>
      </c>
      <c r="J665" s="21" t="str">
        <f>IF(E665&lt;&gt;"ОК","",IF(P665&gt;0,ABS(I665)/P665,"нет базы"))</f>
        <v/>
      </c>
      <c r="K665" s="17" t="str">
        <f>IF(E665&lt;&gt;"ОК","",IF(I665&lt;0,"Недостача",IF(I665&gt;0,"Излишек","Совпадает")))</f>
        <v/>
      </c>
      <c r="L665" s="18" t="str">
        <f>IF(E665&lt;&gt;"ОК","",ROUND(SUMIFS('Движения'!$F$6:$F$5005,'Движения'!$B$6:$B$5005,B665,'Движения'!$C$6:$C$5005,"Корректировка остатка",'Движения'!$A$6:$A$5005,"&gt;="&amp;Q665,'Движения'!$A$6:$A$5005,"&lt;"&amp;(Q665+1)),6))</f>
        <v/>
      </c>
      <c r="M665" s="18" t="str">
        <f>IF(E665&lt;&gt;"ОК","",ROUND(I665-L665,6))</f>
        <v/>
      </c>
      <c r="N665" s="15" t="str">
        <f>IF(E665&lt;&gt;"ОК","",IF(AND(I665=0,L665=0),"Корректировка не нужна",IF(M665=0,"Корректировка внесена",IF(L665=0,"Внесите корректировку на "&amp;DAY(Q665)&amp;"."&amp;MONTH(Q665)&amp;"."&amp;YEAR(Q665)&amp;": "&amp;IF(M665&gt;0,"+","")&amp;M665&amp;" "&amp;G665,"Проверьте корректировки: внесено "&amp;L665&amp;", нужно "&amp;I665&amp;" "&amp;G665))))</f>
        <v/>
      </c>
      <c r="O665" s="22" t="str">
        <f>IF(E665&lt;&gt;"ОК","",IF(SUMPRODUCT(MAX(($B$6:$B$1005=B665)*($Q$6:$Q$1005&lt;Q665)*($E$6:$E$1005="ОК")*$Q$6:$Q$1005))&gt;0,SUMPRODUCT(MAX(($B$6:$B$1005=B665)*($Q$6:$Q$1005&lt;Q665)*($E$6:$E$1005="ОК")*$Q$6:$Q$1005))+1,INT('Номенклатура'!$C$2)))</f>
        <v/>
      </c>
      <c r="P665" s="18" t="str">
        <f>IF(E665&lt;&gt;"ОК","",-(SUMIFS('Движения'!$F$6:$F$5005,'Движения'!$B$6:$B$5005,B665,'Движения'!$C$6:$C$5005,"Расход",'Движения'!$A$6:$A$5005,"&gt;="&amp;O665,'Движения'!$A$6:$A$5005,"&lt;"&amp;(Q665+1))+SUMIFS('Движения'!$F$6:$F$5005,'Движения'!$B$6:$B$5005,B665,'Движения'!$C$6:$C$5005,"Списание",'Движения'!$A$6:$A$5005,"&gt;="&amp;O665,'Движения'!$A$6:$A$5005,"&lt;"&amp;(Q665+1))))</f>
        <v/>
      </c>
      <c r="Q665" s="18" t="str">
        <f>IF(ISNUMBER(A665),INT(A665),0)</f>
        <v/>
      </c>
    </row>
    <row r="666" spans="1:17" x14ac:dyDescent="0.25">
      <c r="A666" s="16"/>
      <c r="B666" s="13"/>
      <c r="C666" s="14"/>
      <c r="D666" s="13"/>
      <c r="E666" s="15" t="str">
        <f>IF(COUNTA(A666:D666)=0,"",IF(NOT(ISNUMBER(A666)),"Укажите дату",IF(B666="","Укажите код",IF(NOT(AND(ISTEXT(B666),LEN(B666)&gt;0,LEN(B666)&lt;=30,ISNUMBER(FIND(LEFT(B666,1),"ABCDEFGHIJKLMNOPQRSTUVWXYZ")),SUMPRODUCT((MID(B666,{1,2,3,4,5,6,7,8,9,10,11,12,13,14,15,16,17,18,19,20,21,22,23,24,25,26,27,28,29,30},1)&lt;&gt;"")*ISERROR(FIND(MID(B666,{1,2,3,4,5,6,7,8,9,10,11,12,13,14,15,16,17,18,19,20,21,22,23,24,25,26,27,28,29,30},1),"ABCDEFGHIJKLMNOPQRSTUVWXYZ0123456789-_")))=0,ISERROR(VALUE(B666)))),"Недопустимый код: только латинские буквы A-Z в верхнем регистре, цифры, - и _; начало с буквы, до 30 символов (например MILK-001)",IF(SUMPRODUCT(--EXACT('Номенклатура'!$A$6:$A$205,B666))=0,"Код не найден",IF(SUMPRODUCT(--EXACT('Номенклатура'!$A$6:$A$205,B666))&gt;1,"Код повторяется в номенклатуре",IF(NOT(ISNUMBER(C666)),"Укажите фактическое количество",IF(C666&lt;0,"Факт не может быть меньше нуля",IF(NOT(ISNUMBER('Номенклатура'!$C$2)),"Укажите дату начала учёта",IF(Q666&lt;INT('Номенклатура'!$C$2),"Дата раньше начала учёта","ОК"))))))))))</f>
        <v/>
      </c>
      <c r="F666" s="15" t="str">
        <f>IF(E666&lt;&gt;"ОК","",INDEX('Номенклатура'!$B$6:$B$205,SUMPRODUCT(EXACT('Номенклатура'!$A$6:$A$205,B666)*(ROW('Номенклатура'!$A$6:$A$205)-5)))&amp;"")</f>
        <v/>
      </c>
      <c r="G666" s="17" t="str">
        <f>IF(E666&lt;&gt;"ОК","",INDEX('Номенклатура'!$D$6:$D$205,SUMPRODUCT(EXACT('Номенклатура'!$A$6:$A$205,B666)*(ROW('Номенклатура'!$A$6:$A$205)-5)))&amp;"")</f>
        <v/>
      </c>
      <c r="H666" s="18" t="str">
        <f>IF(E666&lt;&gt;"ОК","",ROUND(N(INDEX('Номенклатура'!$F$6:$F$205,SUMPRODUCT(EXACT('Номенклатура'!$A$6:$A$205,B666)*(ROW('Номенклатура'!$A$6:$A$205)-5))))+SUMIFS('Движения'!$F$6:$F$5005,'Движения'!$B$6:$B$5005,B666,'Движения'!$A$6:$A$5005,"&lt;"&amp;(Q666+1))-SUMIFS('Движения'!$F$6:$F$5005,'Движения'!$B$6:$B$5005,B666,'Движения'!$C$6:$C$5005,"Корректировка остатка",'Движения'!$A$6:$A$5005,"&gt;="&amp;Q666,'Движения'!$A$6:$A$5005,"&lt;"&amp;(Q666+1)),6))</f>
        <v/>
      </c>
      <c r="I666" s="18" t="str">
        <f>IF(E666&lt;&gt;"ОК","",ROUND(C666-H666,6))</f>
        <v/>
      </c>
      <c r="J666" s="21" t="str">
        <f>IF(E666&lt;&gt;"ОК","",IF(P666&gt;0,ABS(I666)/P666,"нет базы"))</f>
        <v/>
      </c>
      <c r="K666" s="17" t="str">
        <f>IF(E666&lt;&gt;"ОК","",IF(I666&lt;0,"Недостача",IF(I666&gt;0,"Излишек","Совпадает")))</f>
        <v/>
      </c>
      <c r="L666" s="18" t="str">
        <f>IF(E666&lt;&gt;"ОК","",ROUND(SUMIFS('Движения'!$F$6:$F$5005,'Движения'!$B$6:$B$5005,B666,'Движения'!$C$6:$C$5005,"Корректировка остатка",'Движения'!$A$6:$A$5005,"&gt;="&amp;Q666,'Движения'!$A$6:$A$5005,"&lt;"&amp;(Q666+1)),6))</f>
        <v/>
      </c>
      <c r="M666" s="18" t="str">
        <f>IF(E666&lt;&gt;"ОК","",ROUND(I666-L666,6))</f>
        <v/>
      </c>
      <c r="N666" s="15" t="str">
        <f>IF(E666&lt;&gt;"ОК","",IF(AND(I666=0,L666=0),"Корректировка не нужна",IF(M666=0,"Корректировка внесена",IF(L666=0,"Внесите корректировку на "&amp;DAY(Q666)&amp;"."&amp;MONTH(Q666)&amp;"."&amp;YEAR(Q666)&amp;": "&amp;IF(M666&gt;0,"+","")&amp;M666&amp;" "&amp;G666,"Проверьте корректировки: внесено "&amp;L666&amp;", нужно "&amp;I666&amp;" "&amp;G666))))</f>
        <v/>
      </c>
      <c r="O666" s="22" t="str">
        <f>IF(E666&lt;&gt;"ОК","",IF(SUMPRODUCT(MAX(($B$6:$B$1005=B666)*($Q$6:$Q$1005&lt;Q666)*($E$6:$E$1005="ОК")*$Q$6:$Q$1005))&gt;0,SUMPRODUCT(MAX(($B$6:$B$1005=B666)*($Q$6:$Q$1005&lt;Q666)*($E$6:$E$1005="ОК")*$Q$6:$Q$1005))+1,INT('Номенклатура'!$C$2)))</f>
        <v/>
      </c>
      <c r="P666" s="18" t="str">
        <f>IF(E666&lt;&gt;"ОК","",-(SUMIFS('Движения'!$F$6:$F$5005,'Движения'!$B$6:$B$5005,B666,'Движения'!$C$6:$C$5005,"Расход",'Движения'!$A$6:$A$5005,"&gt;="&amp;O666,'Движения'!$A$6:$A$5005,"&lt;"&amp;(Q666+1))+SUMIFS('Движения'!$F$6:$F$5005,'Движения'!$B$6:$B$5005,B666,'Движения'!$C$6:$C$5005,"Списание",'Движения'!$A$6:$A$5005,"&gt;="&amp;O666,'Движения'!$A$6:$A$5005,"&lt;"&amp;(Q666+1))))</f>
        <v/>
      </c>
      <c r="Q666" s="18" t="str">
        <f>IF(ISNUMBER(A666),INT(A666),0)</f>
        <v/>
      </c>
    </row>
    <row r="667" spans="1:17" x14ac:dyDescent="0.25">
      <c r="A667" s="16"/>
      <c r="B667" s="13"/>
      <c r="C667" s="14"/>
      <c r="D667" s="13"/>
      <c r="E667" s="15" t="str">
        <f>IF(COUNTA(A667:D667)=0,"",IF(NOT(ISNUMBER(A667)),"Укажите дату",IF(B667="","Укажите код",IF(NOT(AND(ISTEXT(B667),LEN(B667)&gt;0,LEN(B667)&lt;=30,ISNUMBER(FIND(LEFT(B667,1),"ABCDEFGHIJKLMNOPQRSTUVWXYZ")),SUMPRODUCT((MID(B667,{1,2,3,4,5,6,7,8,9,10,11,12,13,14,15,16,17,18,19,20,21,22,23,24,25,26,27,28,29,30},1)&lt;&gt;"")*ISERROR(FIND(MID(B667,{1,2,3,4,5,6,7,8,9,10,11,12,13,14,15,16,17,18,19,20,21,22,23,24,25,26,27,28,29,30},1),"ABCDEFGHIJKLMNOPQRSTUVWXYZ0123456789-_")))=0,ISERROR(VALUE(B667)))),"Недопустимый код: только латинские буквы A-Z в верхнем регистре, цифры, - и _; начало с буквы, до 30 символов (например MILK-001)",IF(SUMPRODUCT(--EXACT('Номенклатура'!$A$6:$A$205,B667))=0,"Код не найден",IF(SUMPRODUCT(--EXACT('Номенклатура'!$A$6:$A$205,B667))&gt;1,"Код повторяется в номенклатуре",IF(NOT(ISNUMBER(C667)),"Укажите фактическое количество",IF(C667&lt;0,"Факт не может быть меньше нуля",IF(NOT(ISNUMBER('Номенклатура'!$C$2)),"Укажите дату начала учёта",IF(Q667&lt;INT('Номенклатура'!$C$2),"Дата раньше начала учёта","ОК"))))))))))</f>
        <v/>
      </c>
      <c r="F667" s="15" t="str">
        <f>IF(E667&lt;&gt;"ОК","",INDEX('Номенклатура'!$B$6:$B$205,SUMPRODUCT(EXACT('Номенклатура'!$A$6:$A$205,B667)*(ROW('Номенклатура'!$A$6:$A$205)-5)))&amp;"")</f>
        <v/>
      </c>
      <c r="G667" s="17" t="str">
        <f>IF(E667&lt;&gt;"ОК","",INDEX('Номенклатура'!$D$6:$D$205,SUMPRODUCT(EXACT('Номенклатура'!$A$6:$A$205,B667)*(ROW('Номенклатура'!$A$6:$A$205)-5)))&amp;"")</f>
        <v/>
      </c>
      <c r="H667" s="18" t="str">
        <f>IF(E667&lt;&gt;"ОК","",ROUND(N(INDEX('Номенклатура'!$F$6:$F$205,SUMPRODUCT(EXACT('Номенклатура'!$A$6:$A$205,B667)*(ROW('Номенклатура'!$A$6:$A$205)-5))))+SUMIFS('Движения'!$F$6:$F$5005,'Движения'!$B$6:$B$5005,B667,'Движения'!$A$6:$A$5005,"&lt;"&amp;(Q667+1))-SUMIFS('Движения'!$F$6:$F$5005,'Движения'!$B$6:$B$5005,B667,'Движения'!$C$6:$C$5005,"Корректировка остатка",'Движения'!$A$6:$A$5005,"&gt;="&amp;Q667,'Движения'!$A$6:$A$5005,"&lt;"&amp;(Q667+1)),6))</f>
        <v/>
      </c>
      <c r="I667" s="18" t="str">
        <f>IF(E667&lt;&gt;"ОК","",ROUND(C667-H667,6))</f>
        <v/>
      </c>
      <c r="J667" s="21" t="str">
        <f>IF(E667&lt;&gt;"ОК","",IF(P667&gt;0,ABS(I667)/P667,"нет базы"))</f>
        <v/>
      </c>
      <c r="K667" s="17" t="str">
        <f>IF(E667&lt;&gt;"ОК","",IF(I667&lt;0,"Недостача",IF(I667&gt;0,"Излишек","Совпадает")))</f>
        <v/>
      </c>
      <c r="L667" s="18" t="str">
        <f>IF(E667&lt;&gt;"ОК","",ROUND(SUMIFS('Движения'!$F$6:$F$5005,'Движения'!$B$6:$B$5005,B667,'Движения'!$C$6:$C$5005,"Корректировка остатка",'Движения'!$A$6:$A$5005,"&gt;="&amp;Q667,'Движения'!$A$6:$A$5005,"&lt;"&amp;(Q667+1)),6))</f>
        <v/>
      </c>
      <c r="M667" s="18" t="str">
        <f>IF(E667&lt;&gt;"ОК","",ROUND(I667-L667,6))</f>
        <v/>
      </c>
      <c r="N667" s="15" t="str">
        <f>IF(E667&lt;&gt;"ОК","",IF(AND(I667=0,L667=0),"Корректировка не нужна",IF(M667=0,"Корректировка внесена",IF(L667=0,"Внесите корректировку на "&amp;DAY(Q667)&amp;"."&amp;MONTH(Q667)&amp;"."&amp;YEAR(Q667)&amp;": "&amp;IF(M667&gt;0,"+","")&amp;M667&amp;" "&amp;G667,"Проверьте корректировки: внесено "&amp;L667&amp;", нужно "&amp;I667&amp;" "&amp;G667))))</f>
        <v/>
      </c>
      <c r="O667" s="22" t="str">
        <f>IF(E667&lt;&gt;"ОК","",IF(SUMPRODUCT(MAX(($B$6:$B$1005=B667)*($Q$6:$Q$1005&lt;Q667)*($E$6:$E$1005="ОК")*$Q$6:$Q$1005))&gt;0,SUMPRODUCT(MAX(($B$6:$B$1005=B667)*($Q$6:$Q$1005&lt;Q667)*($E$6:$E$1005="ОК")*$Q$6:$Q$1005))+1,INT('Номенклатура'!$C$2)))</f>
        <v/>
      </c>
      <c r="P667" s="18" t="str">
        <f>IF(E667&lt;&gt;"ОК","",-(SUMIFS('Движения'!$F$6:$F$5005,'Движения'!$B$6:$B$5005,B667,'Движения'!$C$6:$C$5005,"Расход",'Движения'!$A$6:$A$5005,"&gt;="&amp;O667,'Движения'!$A$6:$A$5005,"&lt;"&amp;(Q667+1))+SUMIFS('Движения'!$F$6:$F$5005,'Движения'!$B$6:$B$5005,B667,'Движения'!$C$6:$C$5005,"Списание",'Движения'!$A$6:$A$5005,"&gt;="&amp;O667,'Движения'!$A$6:$A$5005,"&lt;"&amp;(Q667+1))))</f>
        <v/>
      </c>
      <c r="Q667" s="18" t="str">
        <f>IF(ISNUMBER(A667),INT(A667),0)</f>
        <v/>
      </c>
    </row>
    <row r="668" spans="1:17" x14ac:dyDescent="0.25">
      <c r="A668" s="16"/>
      <c r="B668" s="13"/>
      <c r="C668" s="14"/>
      <c r="D668" s="13"/>
      <c r="E668" s="15" t="str">
        <f>IF(COUNTA(A668:D668)=0,"",IF(NOT(ISNUMBER(A668)),"Укажите дату",IF(B668="","Укажите код",IF(NOT(AND(ISTEXT(B668),LEN(B668)&gt;0,LEN(B668)&lt;=30,ISNUMBER(FIND(LEFT(B668,1),"ABCDEFGHIJKLMNOPQRSTUVWXYZ")),SUMPRODUCT((MID(B668,{1,2,3,4,5,6,7,8,9,10,11,12,13,14,15,16,17,18,19,20,21,22,23,24,25,26,27,28,29,30},1)&lt;&gt;"")*ISERROR(FIND(MID(B668,{1,2,3,4,5,6,7,8,9,10,11,12,13,14,15,16,17,18,19,20,21,22,23,24,25,26,27,28,29,30},1),"ABCDEFGHIJKLMNOPQRSTUVWXYZ0123456789-_")))=0,ISERROR(VALUE(B668)))),"Недопустимый код: только латинские буквы A-Z в верхнем регистре, цифры, - и _; начало с буквы, до 30 символов (например MILK-001)",IF(SUMPRODUCT(--EXACT('Номенклатура'!$A$6:$A$205,B668))=0,"Код не найден",IF(SUMPRODUCT(--EXACT('Номенклатура'!$A$6:$A$205,B668))&gt;1,"Код повторяется в номенклатуре",IF(NOT(ISNUMBER(C668)),"Укажите фактическое количество",IF(C668&lt;0,"Факт не может быть меньше нуля",IF(NOT(ISNUMBER('Номенклатура'!$C$2)),"Укажите дату начала учёта",IF(Q668&lt;INT('Номенклатура'!$C$2),"Дата раньше начала учёта","ОК"))))))))))</f>
        <v/>
      </c>
      <c r="F668" s="15" t="str">
        <f>IF(E668&lt;&gt;"ОК","",INDEX('Номенклатура'!$B$6:$B$205,SUMPRODUCT(EXACT('Номенклатура'!$A$6:$A$205,B668)*(ROW('Номенклатура'!$A$6:$A$205)-5)))&amp;"")</f>
        <v/>
      </c>
      <c r="G668" s="17" t="str">
        <f>IF(E668&lt;&gt;"ОК","",INDEX('Номенклатура'!$D$6:$D$205,SUMPRODUCT(EXACT('Номенклатура'!$A$6:$A$205,B668)*(ROW('Номенклатура'!$A$6:$A$205)-5)))&amp;"")</f>
        <v/>
      </c>
      <c r="H668" s="18" t="str">
        <f>IF(E668&lt;&gt;"ОК","",ROUND(N(INDEX('Номенклатура'!$F$6:$F$205,SUMPRODUCT(EXACT('Номенклатура'!$A$6:$A$205,B668)*(ROW('Номенклатура'!$A$6:$A$205)-5))))+SUMIFS('Движения'!$F$6:$F$5005,'Движения'!$B$6:$B$5005,B668,'Движения'!$A$6:$A$5005,"&lt;"&amp;(Q668+1))-SUMIFS('Движения'!$F$6:$F$5005,'Движения'!$B$6:$B$5005,B668,'Движения'!$C$6:$C$5005,"Корректировка остатка",'Движения'!$A$6:$A$5005,"&gt;="&amp;Q668,'Движения'!$A$6:$A$5005,"&lt;"&amp;(Q668+1)),6))</f>
        <v/>
      </c>
      <c r="I668" s="18" t="str">
        <f>IF(E668&lt;&gt;"ОК","",ROUND(C668-H668,6))</f>
        <v/>
      </c>
      <c r="J668" s="21" t="str">
        <f>IF(E668&lt;&gt;"ОК","",IF(P668&gt;0,ABS(I668)/P668,"нет базы"))</f>
        <v/>
      </c>
      <c r="K668" s="17" t="str">
        <f>IF(E668&lt;&gt;"ОК","",IF(I668&lt;0,"Недостача",IF(I668&gt;0,"Излишек","Совпадает")))</f>
        <v/>
      </c>
      <c r="L668" s="18" t="str">
        <f>IF(E668&lt;&gt;"ОК","",ROUND(SUMIFS('Движения'!$F$6:$F$5005,'Движения'!$B$6:$B$5005,B668,'Движения'!$C$6:$C$5005,"Корректировка остатка",'Движения'!$A$6:$A$5005,"&gt;="&amp;Q668,'Движения'!$A$6:$A$5005,"&lt;"&amp;(Q668+1)),6))</f>
        <v/>
      </c>
      <c r="M668" s="18" t="str">
        <f>IF(E668&lt;&gt;"ОК","",ROUND(I668-L668,6))</f>
        <v/>
      </c>
      <c r="N668" s="15" t="str">
        <f>IF(E668&lt;&gt;"ОК","",IF(AND(I668=0,L668=0),"Корректировка не нужна",IF(M668=0,"Корректировка внесена",IF(L668=0,"Внесите корректировку на "&amp;DAY(Q668)&amp;"."&amp;MONTH(Q668)&amp;"."&amp;YEAR(Q668)&amp;": "&amp;IF(M668&gt;0,"+","")&amp;M668&amp;" "&amp;G668,"Проверьте корректировки: внесено "&amp;L668&amp;", нужно "&amp;I668&amp;" "&amp;G668))))</f>
        <v/>
      </c>
      <c r="O668" s="22" t="str">
        <f>IF(E668&lt;&gt;"ОК","",IF(SUMPRODUCT(MAX(($B$6:$B$1005=B668)*($Q$6:$Q$1005&lt;Q668)*($E$6:$E$1005="ОК")*$Q$6:$Q$1005))&gt;0,SUMPRODUCT(MAX(($B$6:$B$1005=B668)*($Q$6:$Q$1005&lt;Q668)*($E$6:$E$1005="ОК")*$Q$6:$Q$1005))+1,INT('Номенклатура'!$C$2)))</f>
        <v/>
      </c>
      <c r="P668" s="18" t="str">
        <f>IF(E668&lt;&gt;"ОК","",-(SUMIFS('Движения'!$F$6:$F$5005,'Движения'!$B$6:$B$5005,B668,'Движения'!$C$6:$C$5005,"Расход",'Движения'!$A$6:$A$5005,"&gt;="&amp;O668,'Движения'!$A$6:$A$5005,"&lt;"&amp;(Q668+1))+SUMIFS('Движения'!$F$6:$F$5005,'Движения'!$B$6:$B$5005,B668,'Движения'!$C$6:$C$5005,"Списание",'Движения'!$A$6:$A$5005,"&gt;="&amp;O668,'Движения'!$A$6:$A$5005,"&lt;"&amp;(Q668+1))))</f>
        <v/>
      </c>
      <c r="Q668" s="18" t="str">
        <f>IF(ISNUMBER(A668),INT(A668),0)</f>
        <v/>
      </c>
    </row>
    <row r="669" spans="1:17" x14ac:dyDescent="0.25">
      <c r="A669" s="16"/>
      <c r="B669" s="13"/>
      <c r="C669" s="14"/>
      <c r="D669" s="13"/>
      <c r="E669" s="15" t="str">
        <f>IF(COUNTA(A669:D669)=0,"",IF(NOT(ISNUMBER(A669)),"Укажите дату",IF(B669="","Укажите код",IF(NOT(AND(ISTEXT(B669),LEN(B669)&gt;0,LEN(B669)&lt;=30,ISNUMBER(FIND(LEFT(B669,1),"ABCDEFGHIJKLMNOPQRSTUVWXYZ")),SUMPRODUCT((MID(B669,{1,2,3,4,5,6,7,8,9,10,11,12,13,14,15,16,17,18,19,20,21,22,23,24,25,26,27,28,29,30},1)&lt;&gt;"")*ISERROR(FIND(MID(B669,{1,2,3,4,5,6,7,8,9,10,11,12,13,14,15,16,17,18,19,20,21,22,23,24,25,26,27,28,29,30},1),"ABCDEFGHIJKLMNOPQRSTUVWXYZ0123456789-_")))=0,ISERROR(VALUE(B669)))),"Недопустимый код: только латинские буквы A-Z в верхнем регистре, цифры, - и _; начало с буквы, до 30 символов (например MILK-001)",IF(SUMPRODUCT(--EXACT('Номенклатура'!$A$6:$A$205,B669))=0,"Код не найден",IF(SUMPRODUCT(--EXACT('Номенклатура'!$A$6:$A$205,B669))&gt;1,"Код повторяется в номенклатуре",IF(NOT(ISNUMBER(C669)),"Укажите фактическое количество",IF(C669&lt;0,"Факт не может быть меньше нуля",IF(NOT(ISNUMBER('Номенклатура'!$C$2)),"Укажите дату начала учёта",IF(Q669&lt;INT('Номенклатура'!$C$2),"Дата раньше начала учёта","ОК"))))))))))</f>
        <v/>
      </c>
      <c r="F669" s="15" t="str">
        <f>IF(E669&lt;&gt;"ОК","",INDEX('Номенклатура'!$B$6:$B$205,SUMPRODUCT(EXACT('Номенклатура'!$A$6:$A$205,B669)*(ROW('Номенклатура'!$A$6:$A$205)-5)))&amp;"")</f>
        <v/>
      </c>
      <c r="G669" s="17" t="str">
        <f>IF(E669&lt;&gt;"ОК","",INDEX('Номенклатура'!$D$6:$D$205,SUMPRODUCT(EXACT('Номенклатура'!$A$6:$A$205,B669)*(ROW('Номенклатура'!$A$6:$A$205)-5)))&amp;"")</f>
        <v/>
      </c>
      <c r="H669" s="18" t="str">
        <f>IF(E669&lt;&gt;"ОК","",ROUND(N(INDEX('Номенклатура'!$F$6:$F$205,SUMPRODUCT(EXACT('Номенклатура'!$A$6:$A$205,B669)*(ROW('Номенклатура'!$A$6:$A$205)-5))))+SUMIFS('Движения'!$F$6:$F$5005,'Движения'!$B$6:$B$5005,B669,'Движения'!$A$6:$A$5005,"&lt;"&amp;(Q669+1))-SUMIFS('Движения'!$F$6:$F$5005,'Движения'!$B$6:$B$5005,B669,'Движения'!$C$6:$C$5005,"Корректировка остатка",'Движения'!$A$6:$A$5005,"&gt;="&amp;Q669,'Движения'!$A$6:$A$5005,"&lt;"&amp;(Q669+1)),6))</f>
        <v/>
      </c>
      <c r="I669" s="18" t="str">
        <f>IF(E669&lt;&gt;"ОК","",ROUND(C669-H669,6))</f>
        <v/>
      </c>
      <c r="J669" s="21" t="str">
        <f>IF(E669&lt;&gt;"ОК","",IF(P669&gt;0,ABS(I669)/P669,"нет базы"))</f>
        <v/>
      </c>
      <c r="K669" s="17" t="str">
        <f>IF(E669&lt;&gt;"ОК","",IF(I669&lt;0,"Недостача",IF(I669&gt;0,"Излишек","Совпадает")))</f>
        <v/>
      </c>
      <c r="L669" s="18" t="str">
        <f>IF(E669&lt;&gt;"ОК","",ROUND(SUMIFS('Движения'!$F$6:$F$5005,'Движения'!$B$6:$B$5005,B669,'Движения'!$C$6:$C$5005,"Корректировка остатка",'Движения'!$A$6:$A$5005,"&gt;="&amp;Q669,'Движения'!$A$6:$A$5005,"&lt;"&amp;(Q669+1)),6))</f>
        <v/>
      </c>
      <c r="M669" s="18" t="str">
        <f>IF(E669&lt;&gt;"ОК","",ROUND(I669-L669,6))</f>
        <v/>
      </c>
      <c r="N669" s="15" t="str">
        <f>IF(E669&lt;&gt;"ОК","",IF(AND(I669=0,L669=0),"Корректировка не нужна",IF(M669=0,"Корректировка внесена",IF(L669=0,"Внесите корректировку на "&amp;DAY(Q669)&amp;"."&amp;MONTH(Q669)&amp;"."&amp;YEAR(Q669)&amp;": "&amp;IF(M669&gt;0,"+","")&amp;M669&amp;" "&amp;G669,"Проверьте корректировки: внесено "&amp;L669&amp;", нужно "&amp;I669&amp;" "&amp;G669))))</f>
        <v/>
      </c>
      <c r="O669" s="22" t="str">
        <f>IF(E669&lt;&gt;"ОК","",IF(SUMPRODUCT(MAX(($B$6:$B$1005=B669)*($Q$6:$Q$1005&lt;Q669)*($E$6:$E$1005="ОК")*$Q$6:$Q$1005))&gt;0,SUMPRODUCT(MAX(($B$6:$B$1005=B669)*($Q$6:$Q$1005&lt;Q669)*($E$6:$E$1005="ОК")*$Q$6:$Q$1005))+1,INT('Номенклатура'!$C$2)))</f>
        <v/>
      </c>
      <c r="P669" s="18" t="str">
        <f>IF(E669&lt;&gt;"ОК","",-(SUMIFS('Движения'!$F$6:$F$5005,'Движения'!$B$6:$B$5005,B669,'Движения'!$C$6:$C$5005,"Расход",'Движения'!$A$6:$A$5005,"&gt;="&amp;O669,'Движения'!$A$6:$A$5005,"&lt;"&amp;(Q669+1))+SUMIFS('Движения'!$F$6:$F$5005,'Движения'!$B$6:$B$5005,B669,'Движения'!$C$6:$C$5005,"Списание",'Движения'!$A$6:$A$5005,"&gt;="&amp;O669,'Движения'!$A$6:$A$5005,"&lt;"&amp;(Q669+1))))</f>
        <v/>
      </c>
      <c r="Q669" s="18" t="str">
        <f>IF(ISNUMBER(A669),INT(A669),0)</f>
        <v/>
      </c>
    </row>
    <row r="670" spans="1:17" x14ac:dyDescent="0.25">
      <c r="A670" s="16"/>
      <c r="B670" s="13"/>
      <c r="C670" s="14"/>
      <c r="D670" s="13"/>
      <c r="E670" s="15" t="str">
        <f>IF(COUNTA(A670:D670)=0,"",IF(NOT(ISNUMBER(A670)),"Укажите дату",IF(B670="","Укажите код",IF(NOT(AND(ISTEXT(B670),LEN(B670)&gt;0,LEN(B670)&lt;=30,ISNUMBER(FIND(LEFT(B670,1),"ABCDEFGHIJKLMNOPQRSTUVWXYZ")),SUMPRODUCT((MID(B670,{1,2,3,4,5,6,7,8,9,10,11,12,13,14,15,16,17,18,19,20,21,22,23,24,25,26,27,28,29,30},1)&lt;&gt;"")*ISERROR(FIND(MID(B670,{1,2,3,4,5,6,7,8,9,10,11,12,13,14,15,16,17,18,19,20,21,22,23,24,25,26,27,28,29,30},1),"ABCDEFGHIJKLMNOPQRSTUVWXYZ0123456789-_")))=0,ISERROR(VALUE(B670)))),"Недопустимый код: только латинские буквы A-Z в верхнем регистре, цифры, - и _; начало с буквы, до 30 символов (например MILK-001)",IF(SUMPRODUCT(--EXACT('Номенклатура'!$A$6:$A$205,B670))=0,"Код не найден",IF(SUMPRODUCT(--EXACT('Номенклатура'!$A$6:$A$205,B670))&gt;1,"Код повторяется в номенклатуре",IF(NOT(ISNUMBER(C670)),"Укажите фактическое количество",IF(C670&lt;0,"Факт не может быть меньше нуля",IF(NOT(ISNUMBER('Номенклатура'!$C$2)),"Укажите дату начала учёта",IF(Q670&lt;INT('Номенклатура'!$C$2),"Дата раньше начала учёта","ОК"))))))))))</f>
        <v/>
      </c>
      <c r="F670" s="15" t="str">
        <f>IF(E670&lt;&gt;"ОК","",INDEX('Номенклатура'!$B$6:$B$205,SUMPRODUCT(EXACT('Номенклатура'!$A$6:$A$205,B670)*(ROW('Номенклатура'!$A$6:$A$205)-5)))&amp;"")</f>
        <v/>
      </c>
      <c r="G670" s="17" t="str">
        <f>IF(E670&lt;&gt;"ОК","",INDEX('Номенклатура'!$D$6:$D$205,SUMPRODUCT(EXACT('Номенклатура'!$A$6:$A$205,B670)*(ROW('Номенклатура'!$A$6:$A$205)-5)))&amp;"")</f>
        <v/>
      </c>
      <c r="H670" s="18" t="str">
        <f>IF(E670&lt;&gt;"ОК","",ROUND(N(INDEX('Номенклатура'!$F$6:$F$205,SUMPRODUCT(EXACT('Номенклатура'!$A$6:$A$205,B670)*(ROW('Номенклатура'!$A$6:$A$205)-5))))+SUMIFS('Движения'!$F$6:$F$5005,'Движения'!$B$6:$B$5005,B670,'Движения'!$A$6:$A$5005,"&lt;"&amp;(Q670+1))-SUMIFS('Движения'!$F$6:$F$5005,'Движения'!$B$6:$B$5005,B670,'Движения'!$C$6:$C$5005,"Корректировка остатка",'Движения'!$A$6:$A$5005,"&gt;="&amp;Q670,'Движения'!$A$6:$A$5005,"&lt;"&amp;(Q670+1)),6))</f>
        <v/>
      </c>
      <c r="I670" s="18" t="str">
        <f>IF(E670&lt;&gt;"ОК","",ROUND(C670-H670,6))</f>
        <v/>
      </c>
      <c r="J670" s="21" t="str">
        <f>IF(E670&lt;&gt;"ОК","",IF(P670&gt;0,ABS(I670)/P670,"нет базы"))</f>
        <v/>
      </c>
      <c r="K670" s="17" t="str">
        <f>IF(E670&lt;&gt;"ОК","",IF(I670&lt;0,"Недостача",IF(I670&gt;0,"Излишек","Совпадает")))</f>
        <v/>
      </c>
      <c r="L670" s="18" t="str">
        <f>IF(E670&lt;&gt;"ОК","",ROUND(SUMIFS('Движения'!$F$6:$F$5005,'Движения'!$B$6:$B$5005,B670,'Движения'!$C$6:$C$5005,"Корректировка остатка",'Движения'!$A$6:$A$5005,"&gt;="&amp;Q670,'Движения'!$A$6:$A$5005,"&lt;"&amp;(Q670+1)),6))</f>
        <v/>
      </c>
      <c r="M670" s="18" t="str">
        <f>IF(E670&lt;&gt;"ОК","",ROUND(I670-L670,6))</f>
        <v/>
      </c>
      <c r="N670" s="15" t="str">
        <f>IF(E670&lt;&gt;"ОК","",IF(AND(I670=0,L670=0),"Корректировка не нужна",IF(M670=0,"Корректировка внесена",IF(L670=0,"Внесите корректировку на "&amp;DAY(Q670)&amp;"."&amp;MONTH(Q670)&amp;"."&amp;YEAR(Q670)&amp;": "&amp;IF(M670&gt;0,"+","")&amp;M670&amp;" "&amp;G670,"Проверьте корректировки: внесено "&amp;L670&amp;", нужно "&amp;I670&amp;" "&amp;G670))))</f>
        <v/>
      </c>
      <c r="O670" s="22" t="str">
        <f>IF(E670&lt;&gt;"ОК","",IF(SUMPRODUCT(MAX(($B$6:$B$1005=B670)*($Q$6:$Q$1005&lt;Q670)*($E$6:$E$1005="ОК")*$Q$6:$Q$1005))&gt;0,SUMPRODUCT(MAX(($B$6:$B$1005=B670)*($Q$6:$Q$1005&lt;Q670)*($E$6:$E$1005="ОК")*$Q$6:$Q$1005))+1,INT('Номенклатура'!$C$2)))</f>
        <v/>
      </c>
      <c r="P670" s="18" t="str">
        <f>IF(E670&lt;&gt;"ОК","",-(SUMIFS('Движения'!$F$6:$F$5005,'Движения'!$B$6:$B$5005,B670,'Движения'!$C$6:$C$5005,"Расход",'Движения'!$A$6:$A$5005,"&gt;="&amp;O670,'Движения'!$A$6:$A$5005,"&lt;"&amp;(Q670+1))+SUMIFS('Движения'!$F$6:$F$5005,'Движения'!$B$6:$B$5005,B670,'Движения'!$C$6:$C$5005,"Списание",'Движения'!$A$6:$A$5005,"&gt;="&amp;O670,'Движения'!$A$6:$A$5005,"&lt;"&amp;(Q670+1))))</f>
        <v/>
      </c>
      <c r="Q670" s="18" t="str">
        <f>IF(ISNUMBER(A670),INT(A670),0)</f>
        <v/>
      </c>
    </row>
    <row r="671" spans="1:17" x14ac:dyDescent="0.25">
      <c r="A671" s="16"/>
      <c r="B671" s="13"/>
      <c r="C671" s="14"/>
      <c r="D671" s="13"/>
      <c r="E671" s="15" t="str">
        <f>IF(COUNTA(A671:D671)=0,"",IF(NOT(ISNUMBER(A671)),"Укажите дату",IF(B671="","Укажите код",IF(NOT(AND(ISTEXT(B671),LEN(B671)&gt;0,LEN(B671)&lt;=30,ISNUMBER(FIND(LEFT(B671,1),"ABCDEFGHIJKLMNOPQRSTUVWXYZ")),SUMPRODUCT((MID(B671,{1,2,3,4,5,6,7,8,9,10,11,12,13,14,15,16,17,18,19,20,21,22,23,24,25,26,27,28,29,30},1)&lt;&gt;"")*ISERROR(FIND(MID(B671,{1,2,3,4,5,6,7,8,9,10,11,12,13,14,15,16,17,18,19,20,21,22,23,24,25,26,27,28,29,30},1),"ABCDEFGHIJKLMNOPQRSTUVWXYZ0123456789-_")))=0,ISERROR(VALUE(B671)))),"Недопустимый код: только латинские буквы A-Z в верхнем регистре, цифры, - и _; начало с буквы, до 30 символов (например MILK-001)",IF(SUMPRODUCT(--EXACT('Номенклатура'!$A$6:$A$205,B671))=0,"Код не найден",IF(SUMPRODUCT(--EXACT('Номенклатура'!$A$6:$A$205,B671))&gt;1,"Код повторяется в номенклатуре",IF(NOT(ISNUMBER(C671)),"Укажите фактическое количество",IF(C671&lt;0,"Факт не может быть меньше нуля",IF(NOT(ISNUMBER('Номенклатура'!$C$2)),"Укажите дату начала учёта",IF(Q671&lt;INT('Номенклатура'!$C$2),"Дата раньше начала учёта","ОК"))))))))))</f>
        <v/>
      </c>
      <c r="F671" s="15" t="str">
        <f>IF(E671&lt;&gt;"ОК","",INDEX('Номенклатура'!$B$6:$B$205,SUMPRODUCT(EXACT('Номенклатура'!$A$6:$A$205,B671)*(ROW('Номенклатура'!$A$6:$A$205)-5)))&amp;"")</f>
        <v/>
      </c>
      <c r="G671" s="17" t="str">
        <f>IF(E671&lt;&gt;"ОК","",INDEX('Номенклатура'!$D$6:$D$205,SUMPRODUCT(EXACT('Номенклатура'!$A$6:$A$205,B671)*(ROW('Номенклатура'!$A$6:$A$205)-5)))&amp;"")</f>
        <v/>
      </c>
      <c r="H671" s="18" t="str">
        <f>IF(E671&lt;&gt;"ОК","",ROUND(N(INDEX('Номенклатура'!$F$6:$F$205,SUMPRODUCT(EXACT('Номенклатура'!$A$6:$A$205,B671)*(ROW('Номенклатура'!$A$6:$A$205)-5))))+SUMIFS('Движения'!$F$6:$F$5005,'Движения'!$B$6:$B$5005,B671,'Движения'!$A$6:$A$5005,"&lt;"&amp;(Q671+1))-SUMIFS('Движения'!$F$6:$F$5005,'Движения'!$B$6:$B$5005,B671,'Движения'!$C$6:$C$5005,"Корректировка остатка",'Движения'!$A$6:$A$5005,"&gt;="&amp;Q671,'Движения'!$A$6:$A$5005,"&lt;"&amp;(Q671+1)),6))</f>
        <v/>
      </c>
      <c r="I671" s="18" t="str">
        <f>IF(E671&lt;&gt;"ОК","",ROUND(C671-H671,6))</f>
        <v/>
      </c>
      <c r="J671" s="21" t="str">
        <f>IF(E671&lt;&gt;"ОК","",IF(P671&gt;0,ABS(I671)/P671,"нет базы"))</f>
        <v/>
      </c>
      <c r="K671" s="17" t="str">
        <f>IF(E671&lt;&gt;"ОК","",IF(I671&lt;0,"Недостача",IF(I671&gt;0,"Излишек","Совпадает")))</f>
        <v/>
      </c>
      <c r="L671" s="18" t="str">
        <f>IF(E671&lt;&gt;"ОК","",ROUND(SUMIFS('Движения'!$F$6:$F$5005,'Движения'!$B$6:$B$5005,B671,'Движения'!$C$6:$C$5005,"Корректировка остатка",'Движения'!$A$6:$A$5005,"&gt;="&amp;Q671,'Движения'!$A$6:$A$5005,"&lt;"&amp;(Q671+1)),6))</f>
        <v/>
      </c>
      <c r="M671" s="18" t="str">
        <f>IF(E671&lt;&gt;"ОК","",ROUND(I671-L671,6))</f>
        <v/>
      </c>
      <c r="N671" s="15" t="str">
        <f>IF(E671&lt;&gt;"ОК","",IF(AND(I671=0,L671=0),"Корректировка не нужна",IF(M671=0,"Корректировка внесена",IF(L671=0,"Внесите корректировку на "&amp;DAY(Q671)&amp;"."&amp;MONTH(Q671)&amp;"."&amp;YEAR(Q671)&amp;": "&amp;IF(M671&gt;0,"+","")&amp;M671&amp;" "&amp;G671,"Проверьте корректировки: внесено "&amp;L671&amp;", нужно "&amp;I671&amp;" "&amp;G671))))</f>
        <v/>
      </c>
      <c r="O671" s="22" t="str">
        <f>IF(E671&lt;&gt;"ОК","",IF(SUMPRODUCT(MAX(($B$6:$B$1005=B671)*($Q$6:$Q$1005&lt;Q671)*($E$6:$E$1005="ОК")*$Q$6:$Q$1005))&gt;0,SUMPRODUCT(MAX(($B$6:$B$1005=B671)*($Q$6:$Q$1005&lt;Q671)*($E$6:$E$1005="ОК")*$Q$6:$Q$1005))+1,INT('Номенклатура'!$C$2)))</f>
        <v/>
      </c>
      <c r="P671" s="18" t="str">
        <f>IF(E671&lt;&gt;"ОК","",-(SUMIFS('Движения'!$F$6:$F$5005,'Движения'!$B$6:$B$5005,B671,'Движения'!$C$6:$C$5005,"Расход",'Движения'!$A$6:$A$5005,"&gt;="&amp;O671,'Движения'!$A$6:$A$5005,"&lt;"&amp;(Q671+1))+SUMIFS('Движения'!$F$6:$F$5005,'Движения'!$B$6:$B$5005,B671,'Движения'!$C$6:$C$5005,"Списание",'Движения'!$A$6:$A$5005,"&gt;="&amp;O671,'Движения'!$A$6:$A$5005,"&lt;"&amp;(Q671+1))))</f>
        <v/>
      </c>
      <c r="Q671" s="18" t="str">
        <f>IF(ISNUMBER(A671),INT(A671),0)</f>
        <v/>
      </c>
    </row>
    <row r="672" spans="1:17" x14ac:dyDescent="0.25">
      <c r="A672" s="16"/>
      <c r="B672" s="13"/>
      <c r="C672" s="14"/>
      <c r="D672" s="13"/>
      <c r="E672" s="15" t="str">
        <f>IF(COUNTA(A672:D672)=0,"",IF(NOT(ISNUMBER(A672)),"Укажите дату",IF(B672="","Укажите код",IF(NOT(AND(ISTEXT(B672),LEN(B672)&gt;0,LEN(B672)&lt;=30,ISNUMBER(FIND(LEFT(B672,1),"ABCDEFGHIJKLMNOPQRSTUVWXYZ")),SUMPRODUCT((MID(B672,{1,2,3,4,5,6,7,8,9,10,11,12,13,14,15,16,17,18,19,20,21,22,23,24,25,26,27,28,29,30},1)&lt;&gt;"")*ISERROR(FIND(MID(B672,{1,2,3,4,5,6,7,8,9,10,11,12,13,14,15,16,17,18,19,20,21,22,23,24,25,26,27,28,29,30},1),"ABCDEFGHIJKLMNOPQRSTUVWXYZ0123456789-_")))=0,ISERROR(VALUE(B672)))),"Недопустимый код: только латинские буквы A-Z в верхнем регистре, цифры, - и _; начало с буквы, до 30 символов (например MILK-001)",IF(SUMPRODUCT(--EXACT('Номенклатура'!$A$6:$A$205,B672))=0,"Код не найден",IF(SUMPRODUCT(--EXACT('Номенклатура'!$A$6:$A$205,B672))&gt;1,"Код повторяется в номенклатуре",IF(NOT(ISNUMBER(C672)),"Укажите фактическое количество",IF(C672&lt;0,"Факт не может быть меньше нуля",IF(NOT(ISNUMBER('Номенклатура'!$C$2)),"Укажите дату начала учёта",IF(Q672&lt;INT('Номенклатура'!$C$2),"Дата раньше начала учёта","ОК"))))))))))</f>
        <v/>
      </c>
      <c r="F672" s="15" t="str">
        <f>IF(E672&lt;&gt;"ОК","",INDEX('Номенклатура'!$B$6:$B$205,SUMPRODUCT(EXACT('Номенклатура'!$A$6:$A$205,B672)*(ROW('Номенклатура'!$A$6:$A$205)-5)))&amp;"")</f>
        <v/>
      </c>
      <c r="G672" s="17" t="str">
        <f>IF(E672&lt;&gt;"ОК","",INDEX('Номенклатура'!$D$6:$D$205,SUMPRODUCT(EXACT('Номенклатура'!$A$6:$A$205,B672)*(ROW('Номенклатура'!$A$6:$A$205)-5)))&amp;"")</f>
        <v/>
      </c>
      <c r="H672" s="18" t="str">
        <f>IF(E672&lt;&gt;"ОК","",ROUND(N(INDEX('Номенклатура'!$F$6:$F$205,SUMPRODUCT(EXACT('Номенклатура'!$A$6:$A$205,B672)*(ROW('Номенклатура'!$A$6:$A$205)-5))))+SUMIFS('Движения'!$F$6:$F$5005,'Движения'!$B$6:$B$5005,B672,'Движения'!$A$6:$A$5005,"&lt;"&amp;(Q672+1))-SUMIFS('Движения'!$F$6:$F$5005,'Движения'!$B$6:$B$5005,B672,'Движения'!$C$6:$C$5005,"Корректировка остатка",'Движения'!$A$6:$A$5005,"&gt;="&amp;Q672,'Движения'!$A$6:$A$5005,"&lt;"&amp;(Q672+1)),6))</f>
        <v/>
      </c>
      <c r="I672" s="18" t="str">
        <f>IF(E672&lt;&gt;"ОК","",ROUND(C672-H672,6))</f>
        <v/>
      </c>
      <c r="J672" s="21" t="str">
        <f>IF(E672&lt;&gt;"ОК","",IF(P672&gt;0,ABS(I672)/P672,"нет базы"))</f>
        <v/>
      </c>
      <c r="K672" s="17" t="str">
        <f>IF(E672&lt;&gt;"ОК","",IF(I672&lt;0,"Недостача",IF(I672&gt;0,"Излишек","Совпадает")))</f>
        <v/>
      </c>
      <c r="L672" s="18" t="str">
        <f>IF(E672&lt;&gt;"ОК","",ROUND(SUMIFS('Движения'!$F$6:$F$5005,'Движения'!$B$6:$B$5005,B672,'Движения'!$C$6:$C$5005,"Корректировка остатка",'Движения'!$A$6:$A$5005,"&gt;="&amp;Q672,'Движения'!$A$6:$A$5005,"&lt;"&amp;(Q672+1)),6))</f>
        <v/>
      </c>
      <c r="M672" s="18" t="str">
        <f>IF(E672&lt;&gt;"ОК","",ROUND(I672-L672,6))</f>
        <v/>
      </c>
      <c r="N672" s="15" t="str">
        <f>IF(E672&lt;&gt;"ОК","",IF(AND(I672=0,L672=0),"Корректировка не нужна",IF(M672=0,"Корректировка внесена",IF(L672=0,"Внесите корректировку на "&amp;DAY(Q672)&amp;"."&amp;MONTH(Q672)&amp;"."&amp;YEAR(Q672)&amp;": "&amp;IF(M672&gt;0,"+","")&amp;M672&amp;" "&amp;G672,"Проверьте корректировки: внесено "&amp;L672&amp;", нужно "&amp;I672&amp;" "&amp;G672))))</f>
        <v/>
      </c>
      <c r="O672" s="22" t="str">
        <f>IF(E672&lt;&gt;"ОК","",IF(SUMPRODUCT(MAX(($B$6:$B$1005=B672)*($Q$6:$Q$1005&lt;Q672)*($E$6:$E$1005="ОК")*$Q$6:$Q$1005))&gt;0,SUMPRODUCT(MAX(($B$6:$B$1005=B672)*($Q$6:$Q$1005&lt;Q672)*($E$6:$E$1005="ОК")*$Q$6:$Q$1005))+1,INT('Номенклатура'!$C$2)))</f>
        <v/>
      </c>
      <c r="P672" s="18" t="str">
        <f>IF(E672&lt;&gt;"ОК","",-(SUMIFS('Движения'!$F$6:$F$5005,'Движения'!$B$6:$B$5005,B672,'Движения'!$C$6:$C$5005,"Расход",'Движения'!$A$6:$A$5005,"&gt;="&amp;O672,'Движения'!$A$6:$A$5005,"&lt;"&amp;(Q672+1))+SUMIFS('Движения'!$F$6:$F$5005,'Движения'!$B$6:$B$5005,B672,'Движения'!$C$6:$C$5005,"Списание",'Движения'!$A$6:$A$5005,"&gt;="&amp;O672,'Движения'!$A$6:$A$5005,"&lt;"&amp;(Q672+1))))</f>
        <v/>
      </c>
      <c r="Q672" s="18" t="str">
        <f>IF(ISNUMBER(A672),INT(A672),0)</f>
        <v/>
      </c>
    </row>
    <row r="673" spans="1:17" x14ac:dyDescent="0.25">
      <c r="A673" s="16"/>
      <c r="B673" s="13"/>
      <c r="C673" s="14"/>
      <c r="D673" s="13"/>
      <c r="E673" s="15" t="str">
        <f>IF(COUNTA(A673:D673)=0,"",IF(NOT(ISNUMBER(A673)),"Укажите дату",IF(B673="","Укажите код",IF(NOT(AND(ISTEXT(B673),LEN(B673)&gt;0,LEN(B673)&lt;=30,ISNUMBER(FIND(LEFT(B673,1),"ABCDEFGHIJKLMNOPQRSTUVWXYZ")),SUMPRODUCT((MID(B673,{1,2,3,4,5,6,7,8,9,10,11,12,13,14,15,16,17,18,19,20,21,22,23,24,25,26,27,28,29,30},1)&lt;&gt;"")*ISERROR(FIND(MID(B673,{1,2,3,4,5,6,7,8,9,10,11,12,13,14,15,16,17,18,19,20,21,22,23,24,25,26,27,28,29,30},1),"ABCDEFGHIJKLMNOPQRSTUVWXYZ0123456789-_")))=0,ISERROR(VALUE(B673)))),"Недопустимый код: только латинские буквы A-Z в верхнем регистре, цифры, - и _; начало с буквы, до 30 символов (например MILK-001)",IF(SUMPRODUCT(--EXACT('Номенклатура'!$A$6:$A$205,B673))=0,"Код не найден",IF(SUMPRODUCT(--EXACT('Номенклатура'!$A$6:$A$205,B673))&gt;1,"Код повторяется в номенклатуре",IF(NOT(ISNUMBER(C673)),"Укажите фактическое количество",IF(C673&lt;0,"Факт не может быть меньше нуля",IF(NOT(ISNUMBER('Номенклатура'!$C$2)),"Укажите дату начала учёта",IF(Q673&lt;INT('Номенклатура'!$C$2),"Дата раньше начала учёта","ОК"))))))))))</f>
        <v/>
      </c>
      <c r="F673" s="15" t="str">
        <f>IF(E673&lt;&gt;"ОК","",INDEX('Номенклатура'!$B$6:$B$205,SUMPRODUCT(EXACT('Номенклатура'!$A$6:$A$205,B673)*(ROW('Номенклатура'!$A$6:$A$205)-5)))&amp;"")</f>
        <v/>
      </c>
      <c r="G673" s="17" t="str">
        <f>IF(E673&lt;&gt;"ОК","",INDEX('Номенклатура'!$D$6:$D$205,SUMPRODUCT(EXACT('Номенклатура'!$A$6:$A$205,B673)*(ROW('Номенклатура'!$A$6:$A$205)-5)))&amp;"")</f>
        <v/>
      </c>
      <c r="H673" s="18" t="str">
        <f>IF(E673&lt;&gt;"ОК","",ROUND(N(INDEX('Номенклатура'!$F$6:$F$205,SUMPRODUCT(EXACT('Номенклатура'!$A$6:$A$205,B673)*(ROW('Номенклатура'!$A$6:$A$205)-5))))+SUMIFS('Движения'!$F$6:$F$5005,'Движения'!$B$6:$B$5005,B673,'Движения'!$A$6:$A$5005,"&lt;"&amp;(Q673+1))-SUMIFS('Движения'!$F$6:$F$5005,'Движения'!$B$6:$B$5005,B673,'Движения'!$C$6:$C$5005,"Корректировка остатка",'Движения'!$A$6:$A$5005,"&gt;="&amp;Q673,'Движения'!$A$6:$A$5005,"&lt;"&amp;(Q673+1)),6))</f>
        <v/>
      </c>
      <c r="I673" s="18" t="str">
        <f>IF(E673&lt;&gt;"ОК","",ROUND(C673-H673,6))</f>
        <v/>
      </c>
      <c r="J673" s="21" t="str">
        <f>IF(E673&lt;&gt;"ОК","",IF(P673&gt;0,ABS(I673)/P673,"нет базы"))</f>
        <v/>
      </c>
      <c r="K673" s="17" t="str">
        <f>IF(E673&lt;&gt;"ОК","",IF(I673&lt;0,"Недостача",IF(I673&gt;0,"Излишек","Совпадает")))</f>
        <v/>
      </c>
      <c r="L673" s="18" t="str">
        <f>IF(E673&lt;&gt;"ОК","",ROUND(SUMIFS('Движения'!$F$6:$F$5005,'Движения'!$B$6:$B$5005,B673,'Движения'!$C$6:$C$5005,"Корректировка остатка",'Движения'!$A$6:$A$5005,"&gt;="&amp;Q673,'Движения'!$A$6:$A$5005,"&lt;"&amp;(Q673+1)),6))</f>
        <v/>
      </c>
      <c r="M673" s="18" t="str">
        <f>IF(E673&lt;&gt;"ОК","",ROUND(I673-L673,6))</f>
        <v/>
      </c>
      <c r="N673" s="15" t="str">
        <f>IF(E673&lt;&gt;"ОК","",IF(AND(I673=0,L673=0),"Корректировка не нужна",IF(M673=0,"Корректировка внесена",IF(L673=0,"Внесите корректировку на "&amp;DAY(Q673)&amp;"."&amp;MONTH(Q673)&amp;"."&amp;YEAR(Q673)&amp;": "&amp;IF(M673&gt;0,"+","")&amp;M673&amp;" "&amp;G673,"Проверьте корректировки: внесено "&amp;L673&amp;", нужно "&amp;I673&amp;" "&amp;G673))))</f>
        <v/>
      </c>
      <c r="O673" s="22" t="str">
        <f>IF(E673&lt;&gt;"ОК","",IF(SUMPRODUCT(MAX(($B$6:$B$1005=B673)*($Q$6:$Q$1005&lt;Q673)*($E$6:$E$1005="ОК")*$Q$6:$Q$1005))&gt;0,SUMPRODUCT(MAX(($B$6:$B$1005=B673)*($Q$6:$Q$1005&lt;Q673)*($E$6:$E$1005="ОК")*$Q$6:$Q$1005))+1,INT('Номенклатура'!$C$2)))</f>
        <v/>
      </c>
      <c r="P673" s="18" t="str">
        <f>IF(E673&lt;&gt;"ОК","",-(SUMIFS('Движения'!$F$6:$F$5005,'Движения'!$B$6:$B$5005,B673,'Движения'!$C$6:$C$5005,"Расход",'Движения'!$A$6:$A$5005,"&gt;="&amp;O673,'Движения'!$A$6:$A$5005,"&lt;"&amp;(Q673+1))+SUMIFS('Движения'!$F$6:$F$5005,'Движения'!$B$6:$B$5005,B673,'Движения'!$C$6:$C$5005,"Списание",'Движения'!$A$6:$A$5005,"&gt;="&amp;O673,'Движения'!$A$6:$A$5005,"&lt;"&amp;(Q673+1))))</f>
        <v/>
      </c>
      <c r="Q673" s="18" t="str">
        <f>IF(ISNUMBER(A673),INT(A673),0)</f>
        <v/>
      </c>
    </row>
    <row r="674" spans="1:17" x14ac:dyDescent="0.25">
      <c r="A674" s="16"/>
      <c r="B674" s="13"/>
      <c r="C674" s="14"/>
      <c r="D674" s="13"/>
      <c r="E674" s="15" t="str">
        <f>IF(COUNTA(A674:D674)=0,"",IF(NOT(ISNUMBER(A674)),"Укажите дату",IF(B674="","Укажите код",IF(NOT(AND(ISTEXT(B674),LEN(B674)&gt;0,LEN(B674)&lt;=30,ISNUMBER(FIND(LEFT(B674,1),"ABCDEFGHIJKLMNOPQRSTUVWXYZ")),SUMPRODUCT((MID(B674,{1,2,3,4,5,6,7,8,9,10,11,12,13,14,15,16,17,18,19,20,21,22,23,24,25,26,27,28,29,30},1)&lt;&gt;"")*ISERROR(FIND(MID(B674,{1,2,3,4,5,6,7,8,9,10,11,12,13,14,15,16,17,18,19,20,21,22,23,24,25,26,27,28,29,30},1),"ABCDEFGHIJKLMNOPQRSTUVWXYZ0123456789-_")))=0,ISERROR(VALUE(B674)))),"Недопустимый код: только латинские буквы A-Z в верхнем регистре, цифры, - и _; начало с буквы, до 30 символов (например MILK-001)",IF(SUMPRODUCT(--EXACT('Номенклатура'!$A$6:$A$205,B674))=0,"Код не найден",IF(SUMPRODUCT(--EXACT('Номенклатура'!$A$6:$A$205,B674))&gt;1,"Код повторяется в номенклатуре",IF(NOT(ISNUMBER(C674)),"Укажите фактическое количество",IF(C674&lt;0,"Факт не может быть меньше нуля",IF(NOT(ISNUMBER('Номенклатура'!$C$2)),"Укажите дату начала учёта",IF(Q674&lt;INT('Номенклатура'!$C$2),"Дата раньше начала учёта","ОК"))))))))))</f>
        <v/>
      </c>
      <c r="F674" s="15" t="str">
        <f>IF(E674&lt;&gt;"ОК","",INDEX('Номенклатура'!$B$6:$B$205,SUMPRODUCT(EXACT('Номенклатура'!$A$6:$A$205,B674)*(ROW('Номенклатура'!$A$6:$A$205)-5)))&amp;"")</f>
        <v/>
      </c>
      <c r="G674" s="17" t="str">
        <f>IF(E674&lt;&gt;"ОК","",INDEX('Номенклатура'!$D$6:$D$205,SUMPRODUCT(EXACT('Номенклатура'!$A$6:$A$205,B674)*(ROW('Номенклатура'!$A$6:$A$205)-5)))&amp;"")</f>
        <v/>
      </c>
      <c r="H674" s="18" t="str">
        <f>IF(E674&lt;&gt;"ОК","",ROUND(N(INDEX('Номенклатура'!$F$6:$F$205,SUMPRODUCT(EXACT('Номенклатура'!$A$6:$A$205,B674)*(ROW('Номенклатура'!$A$6:$A$205)-5))))+SUMIFS('Движения'!$F$6:$F$5005,'Движения'!$B$6:$B$5005,B674,'Движения'!$A$6:$A$5005,"&lt;"&amp;(Q674+1))-SUMIFS('Движения'!$F$6:$F$5005,'Движения'!$B$6:$B$5005,B674,'Движения'!$C$6:$C$5005,"Корректировка остатка",'Движения'!$A$6:$A$5005,"&gt;="&amp;Q674,'Движения'!$A$6:$A$5005,"&lt;"&amp;(Q674+1)),6))</f>
        <v/>
      </c>
      <c r="I674" s="18" t="str">
        <f>IF(E674&lt;&gt;"ОК","",ROUND(C674-H674,6))</f>
        <v/>
      </c>
      <c r="J674" s="21" t="str">
        <f>IF(E674&lt;&gt;"ОК","",IF(P674&gt;0,ABS(I674)/P674,"нет базы"))</f>
        <v/>
      </c>
      <c r="K674" s="17" t="str">
        <f>IF(E674&lt;&gt;"ОК","",IF(I674&lt;0,"Недостача",IF(I674&gt;0,"Излишек","Совпадает")))</f>
        <v/>
      </c>
      <c r="L674" s="18" t="str">
        <f>IF(E674&lt;&gt;"ОК","",ROUND(SUMIFS('Движения'!$F$6:$F$5005,'Движения'!$B$6:$B$5005,B674,'Движения'!$C$6:$C$5005,"Корректировка остатка",'Движения'!$A$6:$A$5005,"&gt;="&amp;Q674,'Движения'!$A$6:$A$5005,"&lt;"&amp;(Q674+1)),6))</f>
        <v/>
      </c>
      <c r="M674" s="18" t="str">
        <f>IF(E674&lt;&gt;"ОК","",ROUND(I674-L674,6))</f>
        <v/>
      </c>
      <c r="N674" s="15" t="str">
        <f>IF(E674&lt;&gt;"ОК","",IF(AND(I674=0,L674=0),"Корректировка не нужна",IF(M674=0,"Корректировка внесена",IF(L674=0,"Внесите корректировку на "&amp;DAY(Q674)&amp;"."&amp;MONTH(Q674)&amp;"."&amp;YEAR(Q674)&amp;": "&amp;IF(M674&gt;0,"+","")&amp;M674&amp;" "&amp;G674,"Проверьте корректировки: внесено "&amp;L674&amp;", нужно "&amp;I674&amp;" "&amp;G674))))</f>
        <v/>
      </c>
      <c r="O674" s="22" t="str">
        <f>IF(E674&lt;&gt;"ОК","",IF(SUMPRODUCT(MAX(($B$6:$B$1005=B674)*($Q$6:$Q$1005&lt;Q674)*($E$6:$E$1005="ОК")*$Q$6:$Q$1005))&gt;0,SUMPRODUCT(MAX(($B$6:$B$1005=B674)*($Q$6:$Q$1005&lt;Q674)*($E$6:$E$1005="ОК")*$Q$6:$Q$1005))+1,INT('Номенклатура'!$C$2)))</f>
        <v/>
      </c>
      <c r="P674" s="18" t="str">
        <f>IF(E674&lt;&gt;"ОК","",-(SUMIFS('Движения'!$F$6:$F$5005,'Движения'!$B$6:$B$5005,B674,'Движения'!$C$6:$C$5005,"Расход",'Движения'!$A$6:$A$5005,"&gt;="&amp;O674,'Движения'!$A$6:$A$5005,"&lt;"&amp;(Q674+1))+SUMIFS('Движения'!$F$6:$F$5005,'Движения'!$B$6:$B$5005,B674,'Движения'!$C$6:$C$5005,"Списание",'Движения'!$A$6:$A$5005,"&gt;="&amp;O674,'Движения'!$A$6:$A$5005,"&lt;"&amp;(Q674+1))))</f>
        <v/>
      </c>
      <c r="Q674" s="18" t="str">
        <f>IF(ISNUMBER(A674),INT(A674),0)</f>
        <v/>
      </c>
    </row>
    <row r="675" spans="1:17" x14ac:dyDescent="0.25">
      <c r="A675" s="16"/>
      <c r="B675" s="13"/>
      <c r="C675" s="14"/>
      <c r="D675" s="13"/>
      <c r="E675" s="15" t="str">
        <f>IF(COUNTA(A675:D675)=0,"",IF(NOT(ISNUMBER(A675)),"Укажите дату",IF(B675="","Укажите код",IF(NOT(AND(ISTEXT(B675),LEN(B675)&gt;0,LEN(B675)&lt;=30,ISNUMBER(FIND(LEFT(B675,1),"ABCDEFGHIJKLMNOPQRSTUVWXYZ")),SUMPRODUCT((MID(B675,{1,2,3,4,5,6,7,8,9,10,11,12,13,14,15,16,17,18,19,20,21,22,23,24,25,26,27,28,29,30},1)&lt;&gt;"")*ISERROR(FIND(MID(B675,{1,2,3,4,5,6,7,8,9,10,11,12,13,14,15,16,17,18,19,20,21,22,23,24,25,26,27,28,29,30},1),"ABCDEFGHIJKLMNOPQRSTUVWXYZ0123456789-_")))=0,ISERROR(VALUE(B675)))),"Недопустимый код: только латинские буквы A-Z в верхнем регистре, цифры, - и _; начало с буквы, до 30 символов (например MILK-001)",IF(SUMPRODUCT(--EXACT('Номенклатура'!$A$6:$A$205,B675))=0,"Код не найден",IF(SUMPRODUCT(--EXACT('Номенклатура'!$A$6:$A$205,B675))&gt;1,"Код повторяется в номенклатуре",IF(NOT(ISNUMBER(C675)),"Укажите фактическое количество",IF(C675&lt;0,"Факт не может быть меньше нуля",IF(NOT(ISNUMBER('Номенклатура'!$C$2)),"Укажите дату начала учёта",IF(Q675&lt;INT('Номенклатура'!$C$2),"Дата раньше начала учёта","ОК"))))))))))</f>
        <v/>
      </c>
      <c r="F675" s="15" t="str">
        <f>IF(E675&lt;&gt;"ОК","",INDEX('Номенклатура'!$B$6:$B$205,SUMPRODUCT(EXACT('Номенклатура'!$A$6:$A$205,B675)*(ROW('Номенклатура'!$A$6:$A$205)-5)))&amp;"")</f>
        <v/>
      </c>
      <c r="G675" s="17" t="str">
        <f>IF(E675&lt;&gt;"ОК","",INDEX('Номенклатура'!$D$6:$D$205,SUMPRODUCT(EXACT('Номенклатура'!$A$6:$A$205,B675)*(ROW('Номенклатура'!$A$6:$A$205)-5)))&amp;"")</f>
        <v/>
      </c>
      <c r="H675" s="18" t="str">
        <f>IF(E675&lt;&gt;"ОК","",ROUND(N(INDEX('Номенклатура'!$F$6:$F$205,SUMPRODUCT(EXACT('Номенклатура'!$A$6:$A$205,B675)*(ROW('Номенклатура'!$A$6:$A$205)-5))))+SUMIFS('Движения'!$F$6:$F$5005,'Движения'!$B$6:$B$5005,B675,'Движения'!$A$6:$A$5005,"&lt;"&amp;(Q675+1))-SUMIFS('Движения'!$F$6:$F$5005,'Движения'!$B$6:$B$5005,B675,'Движения'!$C$6:$C$5005,"Корректировка остатка",'Движения'!$A$6:$A$5005,"&gt;="&amp;Q675,'Движения'!$A$6:$A$5005,"&lt;"&amp;(Q675+1)),6))</f>
        <v/>
      </c>
      <c r="I675" s="18" t="str">
        <f>IF(E675&lt;&gt;"ОК","",ROUND(C675-H675,6))</f>
        <v/>
      </c>
      <c r="J675" s="21" t="str">
        <f>IF(E675&lt;&gt;"ОК","",IF(P675&gt;0,ABS(I675)/P675,"нет базы"))</f>
        <v/>
      </c>
      <c r="K675" s="17" t="str">
        <f>IF(E675&lt;&gt;"ОК","",IF(I675&lt;0,"Недостача",IF(I675&gt;0,"Излишек","Совпадает")))</f>
        <v/>
      </c>
      <c r="L675" s="18" t="str">
        <f>IF(E675&lt;&gt;"ОК","",ROUND(SUMIFS('Движения'!$F$6:$F$5005,'Движения'!$B$6:$B$5005,B675,'Движения'!$C$6:$C$5005,"Корректировка остатка",'Движения'!$A$6:$A$5005,"&gt;="&amp;Q675,'Движения'!$A$6:$A$5005,"&lt;"&amp;(Q675+1)),6))</f>
        <v/>
      </c>
      <c r="M675" s="18" t="str">
        <f>IF(E675&lt;&gt;"ОК","",ROUND(I675-L675,6))</f>
        <v/>
      </c>
      <c r="N675" s="15" t="str">
        <f>IF(E675&lt;&gt;"ОК","",IF(AND(I675=0,L675=0),"Корректировка не нужна",IF(M675=0,"Корректировка внесена",IF(L675=0,"Внесите корректировку на "&amp;DAY(Q675)&amp;"."&amp;MONTH(Q675)&amp;"."&amp;YEAR(Q675)&amp;": "&amp;IF(M675&gt;0,"+","")&amp;M675&amp;" "&amp;G675,"Проверьте корректировки: внесено "&amp;L675&amp;", нужно "&amp;I675&amp;" "&amp;G675))))</f>
        <v/>
      </c>
      <c r="O675" s="22" t="str">
        <f>IF(E675&lt;&gt;"ОК","",IF(SUMPRODUCT(MAX(($B$6:$B$1005=B675)*($Q$6:$Q$1005&lt;Q675)*($E$6:$E$1005="ОК")*$Q$6:$Q$1005))&gt;0,SUMPRODUCT(MAX(($B$6:$B$1005=B675)*($Q$6:$Q$1005&lt;Q675)*($E$6:$E$1005="ОК")*$Q$6:$Q$1005))+1,INT('Номенклатура'!$C$2)))</f>
        <v/>
      </c>
      <c r="P675" s="18" t="str">
        <f>IF(E675&lt;&gt;"ОК","",-(SUMIFS('Движения'!$F$6:$F$5005,'Движения'!$B$6:$B$5005,B675,'Движения'!$C$6:$C$5005,"Расход",'Движения'!$A$6:$A$5005,"&gt;="&amp;O675,'Движения'!$A$6:$A$5005,"&lt;"&amp;(Q675+1))+SUMIFS('Движения'!$F$6:$F$5005,'Движения'!$B$6:$B$5005,B675,'Движения'!$C$6:$C$5005,"Списание",'Движения'!$A$6:$A$5005,"&gt;="&amp;O675,'Движения'!$A$6:$A$5005,"&lt;"&amp;(Q675+1))))</f>
        <v/>
      </c>
      <c r="Q675" s="18" t="str">
        <f>IF(ISNUMBER(A675),INT(A675),0)</f>
        <v/>
      </c>
    </row>
    <row r="676" spans="1:17" x14ac:dyDescent="0.25">
      <c r="A676" s="16"/>
      <c r="B676" s="13"/>
      <c r="C676" s="14"/>
      <c r="D676" s="13"/>
      <c r="E676" s="15" t="str">
        <f>IF(COUNTA(A676:D676)=0,"",IF(NOT(ISNUMBER(A676)),"Укажите дату",IF(B676="","Укажите код",IF(NOT(AND(ISTEXT(B676),LEN(B676)&gt;0,LEN(B676)&lt;=30,ISNUMBER(FIND(LEFT(B676,1),"ABCDEFGHIJKLMNOPQRSTUVWXYZ")),SUMPRODUCT((MID(B676,{1,2,3,4,5,6,7,8,9,10,11,12,13,14,15,16,17,18,19,20,21,22,23,24,25,26,27,28,29,30},1)&lt;&gt;"")*ISERROR(FIND(MID(B676,{1,2,3,4,5,6,7,8,9,10,11,12,13,14,15,16,17,18,19,20,21,22,23,24,25,26,27,28,29,30},1),"ABCDEFGHIJKLMNOPQRSTUVWXYZ0123456789-_")))=0,ISERROR(VALUE(B676)))),"Недопустимый код: только латинские буквы A-Z в верхнем регистре, цифры, - и _; начало с буквы, до 30 символов (например MILK-001)",IF(SUMPRODUCT(--EXACT('Номенклатура'!$A$6:$A$205,B676))=0,"Код не найден",IF(SUMPRODUCT(--EXACT('Номенклатура'!$A$6:$A$205,B676))&gt;1,"Код повторяется в номенклатуре",IF(NOT(ISNUMBER(C676)),"Укажите фактическое количество",IF(C676&lt;0,"Факт не может быть меньше нуля",IF(NOT(ISNUMBER('Номенклатура'!$C$2)),"Укажите дату начала учёта",IF(Q676&lt;INT('Номенклатура'!$C$2),"Дата раньше начала учёта","ОК"))))))))))</f>
        <v/>
      </c>
      <c r="F676" s="15" t="str">
        <f>IF(E676&lt;&gt;"ОК","",INDEX('Номенклатура'!$B$6:$B$205,SUMPRODUCT(EXACT('Номенклатура'!$A$6:$A$205,B676)*(ROW('Номенклатура'!$A$6:$A$205)-5)))&amp;"")</f>
        <v/>
      </c>
      <c r="G676" s="17" t="str">
        <f>IF(E676&lt;&gt;"ОК","",INDEX('Номенклатура'!$D$6:$D$205,SUMPRODUCT(EXACT('Номенклатура'!$A$6:$A$205,B676)*(ROW('Номенклатура'!$A$6:$A$205)-5)))&amp;"")</f>
        <v/>
      </c>
      <c r="H676" s="18" t="str">
        <f>IF(E676&lt;&gt;"ОК","",ROUND(N(INDEX('Номенклатура'!$F$6:$F$205,SUMPRODUCT(EXACT('Номенклатура'!$A$6:$A$205,B676)*(ROW('Номенклатура'!$A$6:$A$205)-5))))+SUMIFS('Движения'!$F$6:$F$5005,'Движения'!$B$6:$B$5005,B676,'Движения'!$A$6:$A$5005,"&lt;"&amp;(Q676+1))-SUMIFS('Движения'!$F$6:$F$5005,'Движения'!$B$6:$B$5005,B676,'Движения'!$C$6:$C$5005,"Корректировка остатка",'Движения'!$A$6:$A$5005,"&gt;="&amp;Q676,'Движения'!$A$6:$A$5005,"&lt;"&amp;(Q676+1)),6))</f>
        <v/>
      </c>
      <c r="I676" s="18" t="str">
        <f>IF(E676&lt;&gt;"ОК","",ROUND(C676-H676,6))</f>
        <v/>
      </c>
      <c r="J676" s="21" t="str">
        <f>IF(E676&lt;&gt;"ОК","",IF(P676&gt;0,ABS(I676)/P676,"нет базы"))</f>
        <v/>
      </c>
      <c r="K676" s="17" t="str">
        <f>IF(E676&lt;&gt;"ОК","",IF(I676&lt;0,"Недостача",IF(I676&gt;0,"Излишек","Совпадает")))</f>
        <v/>
      </c>
      <c r="L676" s="18" t="str">
        <f>IF(E676&lt;&gt;"ОК","",ROUND(SUMIFS('Движения'!$F$6:$F$5005,'Движения'!$B$6:$B$5005,B676,'Движения'!$C$6:$C$5005,"Корректировка остатка",'Движения'!$A$6:$A$5005,"&gt;="&amp;Q676,'Движения'!$A$6:$A$5005,"&lt;"&amp;(Q676+1)),6))</f>
        <v/>
      </c>
      <c r="M676" s="18" t="str">
        <f>IF(E676&lt;&gt;"ОК","",ROUND(I676-L676,6))</f>
        <v/>
      </c>
      <c r="N676" s="15" t="str">
        <f>IF(E676&lt;&gt;"ОК","",IF(AND(I676=0,L676=0),"Корректировка не нужна",IF(M676=0,"Корректировка внесена",IF(L676=0,"Внесите корректировку на "&amp;DAY(Q676)&amp;"."&amp;MONTH(Q676)&amp;"."&amp;YEAR(Q676)&amp;": "&amp;IF(M676&gt;0,"+","")&amp;M676&amp;" "&amp;G676,"Проверьте корректировки: внесено "&amp;L676&amp;", нужно "&amp;I676&amp;" "&amp;G676))))</f>
        <v/>
      </c>
      <c r="O676" s="22" t="str">
        <f>IF(E676&lt;&gt;"ОК","",IF(SUMPRODUCT(MAX(($B$6:$B$1005=B676)*($Q$6:$Q$1005&lt;Q676)*($E$6:$E$1005="ОК")*$Q$6:$Q$1005))&gt;0,SUMPRODUCT(MAX(($B$6:$B$1005=B676)*($Q$6:$Q$1005&lt;Q676)*($E$6:$E$1005="ОК")*$Q$6:$Q$1005))+1,INT('Номенклатура'!$C$2)))</f>
        <v/>
      </c>
      <c r="P676" s="18" t="str">
        <f>IF(E676&lt;&gt;"ОК","",-(SUMIFS('Движения'!$F$6:$F$5005,'Движения'!$B$6:$B$5005,B676,'Движения'!$C$6:$C$5005,"Расход",'Движения'!$A$6:$A$5005,"&gt;="&amp;O676,'Движения'!$A$6:$A$5005,"&lt;"&amp;(Q676+1))+SUMIFS('Движения'!$F$6:$F$5005,'Движения'!$B$6:$B$5005,B676,'Движения'!$C$6:$C$5005,"Списание",'Движения'!$A$6:$A$5005,"&gt;="&amp;O676,'Движения'!$A$6:$A$5005,"&lt;"&amp;(Q676+1))))</f>
        <v/>
      </c>
      <c r="Q676" s="18" t="str">
        <f>IF(ISNUMBER(A676),INT(A676),0)</f>
        <v/>
      </c>
    </row>
    <row r="677" spans="1:17" x14ac:dyDescent="0.25">
      <c r="A677" s="16"/>
      <c r="B677" s="13"/>
      <c r="C677" s="14"/>
      <c r="D677" s="13"/>
      <c r="E677" s="15" t="str">
        <f>IF(COUNTA(A677:D677)=0,"",IF(NOT(ISNUMBER(A677)),"Укажите дату",IF(B677="","Укажите код",IF(NOT(AND(ISTEXT(B677),LEN(B677)&gt;0,LEN(B677)&lt;=30,ISNUMBER(FIND(LEFT(B677,1),"ABCDEFGHIJKLMNOPQRSTUVWXYZ")),SUMPRODUCT((MID(B677,{1,2,3,4,5,6,7,8,9,10,11,12,13,14,15,16,17,18,19,20,21,22,23,24,25,26,27,28,29,30},1)&lt;&gt;"")*ISERROR(FIND(MID(B677,{1,2,3,4,5,6,7,8,9,10,11,12,13,14,15,16,17,18,19,20,21,22,23,24,25,26,27,28,29,30},1),"ABCDEFGHIJKLMNOPQRSTUVWXYZ0123456789-_")))=0,ISERROR(VALUE(B677)))),"Недопустимый код: только латинские буквы A-Z в верхнем регистре, цифры, - и _; начало с буквы, до 30 символов (например MILK-001)",IF(SUMPRODUCT(--EXACT('Номенклатура'!$A$6:$A$205,B677))=0,"Код не найден",IF(SUMPRODUCT(--EXACT('Номенклатура'!$A$6:$A$205,B677))&gt;1,"Код повторяется в номенклатуре",IF(NOT(ISNUMBER(C677)),"Укажите фактическое количество",IF(C677&lt;0,"Факт не может быть меньше нуля",IF(NOT(ISNUMBER('Номенклатура'!$C$2)),"Укажите дату начала учёта",IF(Q677&lt;INT('Номенклатура'!$C$2),"Дата раньше начала учёта","ОК"))))))))))</f>
        <v/>
      </c>
      <c r="F677" s="15" t="str">
        <f>IF(E677&lt;&gt;"ОК","",INDEX('Номенклатура'!$B$6:$B$205,SUMPRODUCT(EXACT('Номенклатура'!$A$6:$A$205,B677)*(ROW('Номенклатура'!$A$6:$A$205)-5)))&amp;"")</f>
        <v/>
      </c>
      <c r="G677" s="17" t="str">
        <f>IF(E677&lt;&gt;"ОК","",INDEX('Номенклатура'!$D$6:$D$205,SUMPRODUCT(EXACT('Номенклатура'!$A$6:$A$205,B677)*(ROW('Номенклатура'!$A$6:$A$205)-5)))&amp;"")</f>
        <v/>
      </c>
      <c r="H677" s="18" t="str">
        <f>IF(E677&lt;&gt;"ОК","",ROUND(N(INDEX('Номенклатура'!$F$6:$F$205,SUMPRODUCT(EXACT('Номенклатура'!$A$6:$A$205,B677)*(ROW('Номенклатура'!$A$6:$A$205)-5))))+SUMIFS('Движения'!$F$6:$F$5005,'Движения'!$B$6:$B$5005,B677,'Движения'!$A$6:$A$5005,"&lt;"&amp;(Q677+1))-SUMIFS('Движения'!$F$6:$F$5005,'Движения'!$B$6:$B$5005,B677,'Движения'!$C$6:$C$5005,"Корректировка остатка",'Движения'!$A$6:$A$5005,"&gt;="&amp;Q677,'Движения'!$A$6:$A$5005,"&lt;"&amp;(Q677+1)),6))</f>
        <v/>
      </c>
      <c r="I677" s="18" t="str">
        <f>IF(E677&lt;&gt;"ОК","",ROUND(C677-H677,6))</f>
        <v/>
      </c>
      <c r="J677" s="21" t="str">
        <f>IF(E677&lt;&gt;"ОК","",IF(P677&gt;0,ABS(I677)/P677,"нет базы"))</f>
        <v/>
      </c>
      <c r="K677" s="17" t="str">
        <f>IF(E677&lt;&gt;"ОК","",IF(I677&lt;0,"Недостача",IF(I677&gt;0,"Излишек","Совпадает")))</f>
        <v/>
      </c>
      <c r="L677" s="18" t="str">
        <f>IF(E677&lt;&gt;"ОК","",ROUND(SUMIFS('Движения'!$F$6:$F$5005,'Движения'!$B$6:$B$5005,B677,'Движения'!$C$6:$C$5005,"Корректировка остатка",'Движения'!$A$6:$A$5005,"&gt;="&amp;Q677,'Движения'!$A$6:$A$5005,"&lt;"&amp;(Q677+1)),6))</f>
        <v/>
      </c>
      <c r="M677" s="18" t="str">
        <f>IF(E677&lt;&gt;"ОК","",ROUND(I677-L677,6))</f>
        <v/>
      </c>
      <c r="N677" s="15" t="str">
        <f>IF(E677&lt;&gt;"ОК","",IF(AND(I677=0,L677=0),"Корректировка не нужна",IF(M677=0,"Корректировка внесена",IF(L677=0,"Внесите корректировку на "&amp;DAY(Q677)&amp;"."&amp;MONTH(Q677)&amp;"."&amp;YEAR(Q677)&amp;": "&amp;IF(M677&gt;0,"+","")&amp;M677&amp;" "&amp;G677,"Проверьте корректировки: внесено "&amp;L677&amp;", нужно "&amp;I677&amp;" "&amp;G677))))</f>
        <v/>
      </c>
      <c r="O677" s="22" t="str">
        <f>IF(E677&lt;&gt;"ОК","",IF(SUMPRODUCT(MAX(($B$6:$B$1005=B677)*($Q$6:$Q$1005&lt;Q677)*($E$6:$E$1005="ОК")*$Q$6:$Q$1005))&gt;0,SUMPRODUCT(MAX(($B$6:$B$1005=B677)*($Q$6:$Q$1005&lt;Q677)*($E$6:$E$1005="ОК")*$Q$6:$Q$1005))+1,INT('Номенклатура'!$C$2)))</f>
        <v/>
      </c>
      <c r="P677" s="18" t="str">
        <f>IF(E677&lt;&gt;"ОК","",-(SUMIFS('Движения'!$F$6:$F$5005,'Движения'!$B$6:$B$5005,B677,'Движения'!$C$6:$C$5005,"Расход",'Движения'!$A$6:$A$5005,"&gt;="&amp;O677,'Движения'!$A$6:$A$5005,"&lt;"&amp;(Q677+1))+SUMIFS('Движения'!$F$6:$F$5005,'Движения'!$B$6:$B$5005,B677,'Движения'!$C$6:$C$5005,"Списание",'Движения'!$A$6:$A$5005,"&gt;="&amp;O677,'Движения'!$A$6:$A$5005,"&lt;"&amp;(Q677+1))))</f>
        <v/>
      </c>
      <c r="Q677" s="18" t="str">
        <f>IF(ISNUMBER(A677),INT(A677),0)</f>
        <v/>
      </c>
    </row>
    <row r="678" spans="1:17" x14ac:dyDescent="0.25">
      <c r="A678" s="16"/>
      <c r="B678" s="13"/>
      <c r="C678" s="14"/>
      <c r="D678" s="13"/>
      <c r="E678" s="15" t="str">
        <f>IF(COUNTA(A678:D678)=0,"",IF(NOT(ISNUMBER(A678)),"Укажите дату",IF(B678="","Укажите код",IF(NOT(AND(ISTEXT(B678),LEN(B678)&gt;0,LEN(B678)&lt;=30,ISNUMBER(FIND(LEFT(B678,1),"ABCDEFGHIJKLMNOPQRSTUVWXYZ")),SUMPRODUCT((MID(B678,{1,2,3,4,5,6,7,8,9,10,11,12,13,14,15,16,17,18,19,20,21,22,23,24,25,26,27,28,29,30},1)&lt;&gt;"")*ISERROR(FIND(MID(B678,{1,2,3,4,5,6,7,8,9,10,11,12,13,14,15,16,17,18,19,20,21,22,23,24,25,26,27,28,29,30},1),"ABCDEFGHIJKLMNOPQRSTUVWXYZ0123456789-_")))=0,ISERROR(VALUE(B678)))),"Недопустимый код: только латинские буквы A-Z в верхнем регистре, цифры, - и _; начало с буквы, до 30 символов (например MILK-001)",IF(SUMPRODUCT(--EXACT('Номенклатура'!$A$6:$A$205,B678))=0,"Код не найден",IF(SUMPRODUCT(--EXACT('Номенклатура'!$A$6:$A$205,B678))&gt;1,"Код повторяется в номенклатуре",IF(NOT(ISNUMBER(C678)),"Укажите фактическое количество",IF(C678&lt;0,"Факт не может быть меньше нуля",IF(NOT(ISNUMBER('Номенклатура'!$C$2)),"Укажите дату начала учёта",IF(Q678&lt;INT('Номенклатура'!$C$2),"Дата раньше начала учёта","ОК"))))))))))</f>
        <v/>
      </c>
      <c r="F678" s="15" t="str">
        <f>IF(E678&lt;&gt;"ОК","",INDEX('Номенклатура'!$B$6:$B$205,SUMPRODUCT(EXACT('Номенклатура'!$A$6:$A$205,B678)*(ROW('Номенклатура'!$A$6:$A$205)-5)))&amp;"")</f>
        <v/>
      </c>
      <c r="G678" s="17" t="str">
        <f>IF(E678&lt;&gt;"ОК","",INDEX('Номенклатура'!$D$6:$D$205,SUMPRODUCT(EXACT('Номенклатура'!$A$6:$A$205,B678)*(ROW('Номенклатура'!$A$6:$A$205)-5)))&amp;"")</f>
        <v/>
      </c>
      <c r="H678" s="18" t="str">
        <f>IF(E678&lt;&gt;"ОК","",ROUND(N(INDEX('Номенклатура'!$F$6:$F$205,SUMPRODUCT(EXACT('Номенклатура'!$A$6:$A$205,B678)*(ROW('Номенклатура'!$A$6:$A$205)-5))))+SUMIFS('Движения'!$F$6:$F$5005,'Движения'!$B$6:$B$5005,B678,'Движения'!$A$6:$A$5005,"&lt;"&amp;(Q678+1))-SUMIFS('Движения'!$F$6:$F$5005,'Движения'!$B$6:$B$5005,B678,'Движения'!$C$6:$C$5005,"Корректировка остатка",'Движения'!$A$6:$A$5005,"&gt;="&amp;Q678,'Движения'!$A$6:$A$5005,"&lt;"&amp;(Q678+1)),6))</f>
        <v/>
      </c>
      <c r="I678" s="18" t="str">
        <f>IF(E678&lt;&gt;"ОК","",ROUND(C678-H678,6))</f>
        <v/>
      </c>
      <c r="J678" s="21" t="str">
        <f>IF(E678&lt;&gt;"ОК","",IF(P678&gt;0,ABS(I678)/P678,"нет базы"))</f>
        <v/>
      </c>
      <c r="K678" s="17" t="str">
        <f>IF(E678&lt;&gt;"ОК","",IF(I678&lt;0,"Недостача",IF(I678&gt;0,"Излишек","Совпадает")))</f>
        <v/>
      </c>
      <c r="L678" s="18" t="str">
        <f>IF(E678&lt;&gt;"ОК","",ROUND(SUMIFS('Движения'!$F$6:$F$5005,'Движения'!$B$6:$B$5005,B678,'Движения'!$C$6:$C$5005,"Корректировка остатка",'Движения'!$A$6:$A$5005,"&gt;="&amp;Q678,'Движения'!$A$6:$A$5005,"&lt;"&amp;(Q678+1)),6))</f>
        <v/>
      </c>
      <c r="M678" s="18" t="str">
        <f>IF(E678&lt;&gt;"ОК","",ROUND(I678-L678,6))</f>
        <v/>
      </c>
      <c r="N678" s="15" t="str">
        <f>IF(E678&lt;&gt;"ОК","",IF(AND(I678=0,L678=0),"Корректировка не нужна",IF(M678=0,"Корректировка внесена",IF(L678=0,"Внесите корректировку на "&amp;DAY(Q678)&amp;"."&amp;MONTH(Q678)&amp;"."&amp;YEAR(Q678)&amp;": "&amp;IF(M678&gt;0,"+","")&amp;M678&amp;" "&amp;G678,"Проверьте корректировки: внесено "&amp;L678&amp;", нужно "&amp;I678&amp;" "&amp;G678))))</f>
        <v/>
      </c>
      <c r="O678" s="22" t="str">
        <f>IF(E678&lt;&gt;"ОК","",IF(SUMPRODUCT(MAX(($B$6:$B$1005=B678)*($Q$6:$Q$1005&lt;Q678)*($E$6:$E$1005="ОК")*$Q$6:$Q$1005))&gt;0,SUMPRODUCT(MAX(($B$6:$B$1005=B678)*($Q$6:$Q$1005&lt;Q678)*($E$6:$E$1005="ОК")*$Q$6:$Q$1005))+1,INT('Номенклатура'!$C$2)))</f>
        <v/>
      </c>
      <c r="P678" s="18" t="str">
        <f>IF(E678&lt;&gt;"ОК","",-(SUMIFS('Движения'!$F$6:$F$5005,'Движения'!$B$6:$B$5005,B678,'Движения'!$C$6:$C$5005,"Расход",'Движения'!$A$6:$A$5005,"&gt;="&amp;O678,'Движения'!$A$6:$A$5005,"&lt;"&amp;(Q678+1))+SUMIFS('Движения'!$F$6:$F$5005,'Движения'!$B$6:$B$5005,B678,'Движения'!$C$6:$C$5005,"Списание",'Движения'!$A$6:$A$5005,"&gt;="&amp;O678,'Движения'!$A$6:$A$5005,"&lt;"&amp;(Q678+1))))</f>
        <v/>
      </c>
      <c r="Q678" s="18" t="str">
        <f>IF(ISNUMBER(A678),INT(A678),0)</f>
        <v/>
      </c>
    </row>
    <row r="679" spans="1:17" x14ac:dyDescent="0.25">
      <c r="A679" s="16"/>
      <c r="B679" s="13"/>
      <c r="C679" s="14"/>
      <c r="D679" s="13"/>
      <c r="E679" s="15" t="str">
        <f>IF(COUNTA(A679:D679)=0,"",IF(NOT(ISNUMBER(A679)),"Укажите дату",IF(B679="","Укажите код",IF(NOT(AND(ISTEXT(B679),LEN(B679)&gt;0,LEN(B679)&lt;=30,ISNUMBER(FIND(LEFT(B679,1),"ABCDEFGHIJKLMNOPQRSTUVWXYZ")),SUMPRODUCT((MID(B679,{1,2,3,4,5,6,7,8,9,10,11,12,13,14,15,16,17,18,19,20,21,22,23,24,25,26,27,28,29,30},1)&lt;&gt;"")*ISERROR(FIND(MID(B679,{1,2,3,4,5,6,7,8,9,10,11,12,13,14,15,16,17,18,19,20,21,22,23,24,25,26,27,28,29,30},1),"ABCDEFGHIJKLMNOPQRSTUVWXYZ0123456789-_")))=0,ISERROR(VALUE(B679)))),"Недопустимый код: только латинские буквы A-Z в верхнем регистре, цифры, - и _; начало с буквы, до 30 символов (например MILK-001)",IF(SUMPRODUCT(--EXACT('Номенклатура'!$A$6:$A$205,B679))=0,"Код не найден",IF(SUMPRODUCT(--EXACT('Номенклатура'!$A$6:$A$205,B679))&gt;1,"Код повторяется в номенклатуре",IF(NOT(ISNUMBER(C679)),"Укажите фактическое количество",IF(C679&lt;0,"Факт не может быть меньше нуля",IF(NOT(ISNUMBER('Номенклатура'!$C$2)),"Укажите дату начала учёта",IF(Q679&lt;INT('Номенклатура'!$C$2),"Дата раньше начала учёта","ОК"))))))))))</f>
        <v/>
      </c>
      <c r="F679" s="15" t="str">
        <f>IF(E679&lt;&gt;"ОК","",INDEX('Номенклатура'!$B$6:$B$205,SUMPRODUCT(EXACT('Номенклатура'!$A$6:$A$205,B679)*(ROW('Номенклатура'!$A$6:$A$205)-5)))&amp;"")</f>
        <v/>
      </c>
      <c r="G679" s="17" t="str">
        <f>IF(E679&lt;&gt;"ОК","",INDEX('Номенклатура'!$D$6:$D$205,SUMPRODUCT(EXACT('Номенклатура'!$A$6:$A$205,B679)*(ROW('Номенклатура'!$A$6:$A$205)-5)))&amp;"")</f>
        <v/>
      </c>
      <c r="H679" s="18" t="str">
        <f>IF(E679&lt;&gt;"ОК","",ROUND(N(INDEX('Номенклатура'!$F$6:$F$205,SUMPRODUCT(EXACT('Номенклатура'!$A$6:$A$205,B679)*(ROW('Номенклатура'!$A$6:$A$205)-5))))+SUMIFS('Движения'!$F$6:$F$5005,'Движения'!$B$6:$B$5005,B679,'Движения'!$A$6:$A$5005,"&lt;"&amp;(Q679+1))-SUMIFS('Движения'!$F$6:$F$5005,'Движения'!$B$6:$B$5005,B679,'Движения'!$C$6:$C$5005,"Корректировка остатка",'Движения'!$A$6:$A$5005,"&gt;="&amp;Q679,'Движения'!$A$6:$A$5005,"&lt;"&amp;(Q679+1)),6))</f>
        <v/>
      </c>
      <c r="I679" s="18" t="str">
        <f>IF(E679&lt;&gt;"ОК","",ROUND(C679-H679,6))</f>
        <v/>
      </c>
      <c r="J679" s="21" t="str">
        <f>IF(E679&lt;&gt;"ОК","",IF(P679&gt;0,ABS(I679)/P679,"нет базы"))</f>
        <v/>
      </c>
      <c r="K679" s="17" t="str">
        <f>IF(E679&lt;&gt;"ОК","",IF(I679&lt;0,"Недостача",IF(I679&gt;0,"Излишек","Совпадает")))</f>
        <v/>
      </c>
      <c r="L679" s="18" t="str">
        <f>IF(E679&lt;&gt;"ОК","",ROUND(SUMIFS('Движения'!$F$6:$F$5005,'Движения'!$B$6:$B$5005,B679,'Движения'!$C$6:$C$5005,"Корректировка остатка",'Движения'!$A$6:$A$5005,"&gt;="&amp;Q679,'Движения'!$A$6:$A$5005,"&lt;"&amp;(Q679+1)),6))</f>
        <v/>
      </c>
      <c r="M679" s="18" t="str">
        <f>IF(E679&lt;&gt;"ОК","",ROUND(I679-L679,6))</f>
        <v/>
      </c>
      <c r="N679" s="15" t="str">
        <f>IF(E679&lt;&gt;"ОК","",IF(AND(I679=0,L679=0),"Корректировка не нужна",IF(M679=0,"Корректировка внесена",IF(L679=0,"Внесите корректировку на "&amp;DAY(Q679)&amp;"."&amp;MONTH(Q679)&amp;"."&amp;YEAR(Q679)&amp;": "&amp;IF(M679&gt;0,"+","")&amp;M679&amp;" "&amp;G679,"Проверьте корректировки: внесено "&amp;L679&amp;", нужно "&amp;I679&amp;" "&amp;G679))))</f>
        <v/>
      </c>
      <c r="O679" s="22" t="str">
        <f>IF(E679&lt;&gt;"ОК","",IF(SUMPRODUCT(MAX(($B$6:$B$1005=B679)*($Q$6:$Q$1005&lt;Q679)*($E$6:$E$1005="ОК")*$Q$6:$Q$1005))&gt;0,SUMPRODUCT(MAX(($B$6:$B$1005=B679)*($Q$6:$Q$1005&lt;Q679)*($E$6:$E$1005="ОК")*$Q$6:$Q$1005))+1,INT('Номенклатура'!$C$2)))</f>
        <v/>
      </c>
      <c r="P679" s="18" t="str">
        <f>IF(E679&lt;&gt;"ОК","",-(SUMIFS('Движения'!$F$6:$F$5005,'Движения'!$B$6:$B$5005,B679,'Движения'!$C$6:$C$5005,"Расход",'Движения'!$A$6:$A$5005,"&gt;="&amp;O679,'Движения'!$A$6:$A$5005,"&lt;"&amp;(Q679+1))+SUMIFS('Движения'!$F$6:$F$5005,'Движения'!$B$6:$B$5005,B679,'Движения'!$C$6:$C$5005,"Списание",'Движения'!$A$6:$A$5005,"&gt;="&amp;O679,'Движения'!$A$6:$A$5005,"&lt;"&amp;(Q679+1))))</f>
        <v/>
      </c>
      <c r="Q679" s="18" t="str">
        <f>IF(ISNUMBER(A679),INT(A679),0)</f>
        <v/>
      </c>
    </row>
    <row r="680" spans="1:17" x14ac:dyDescent="0.25">
      <c r="A680" s="16"/>
      <c r="B680" s="13"/>
      <c r="C680" s="14"/>
      <c r="D680" s="13"/>
      <c r="E680" s="15" t="str">
        <f>IF(COUNTA(A680:D680)=0,"",IF(NOT(ISNUMBER(A680)),"Укажите дату",IF(B680="","Укажите код",IF(NOT(AND(ISTEXT(B680),LEN(B680)&gt;0,LEN(B680)&lt;=30,ISNUMBER(FIND(LEFT(B680,1),"ABCDEFGHIJKLMNOPQRSTUVWXYZ")),SUMPRODUCT((MID(B680,{1,2,3,4,5,6,7,8,9,10,11,12,13,14,15,16,17,18,19,20,21,22,23,24,25,26,27,28,29,30},1)&lt;&gt;"")*ISERROR(FIND(MID(B680,{1,2,3,4,5,6,7,8,9,10,11,12,13,14,15,16,17,18,19,20,21,22,23,24,25,26,27,28,29,30},1),"ABCDEFGHIJKLMNOPQRSTUVWXYZ0123456789-_")))=0,ISERROR(VALUE(B680)))),"Недопустимый код: только латинские буквы A-Z в верхнем регистре, цифры, - и _; начало с буквы, до 30 символов (например MILK-001)",IF(SUMPRODUCT(--EXACT('Номенклатура'!$A$6:$A$205,B680))=0,"Код не найден",IF(SUMPRODUCT(--EXACT('Номенклатура'!$A$6:$A$205,B680))&gt;1,"Код повторяется в номенклатуре",IF(NOT(ISNUMBER(C680)),"Укажите фактическое количество",IF(C680&lt;0,"Факт не может быть меньше нуля",IF(NOT(ISNUMBER('Номенклатура'!$C$2)),"Укажите дату начала учёта",IF(Q680&lt;INT('Номенклатура'!$C$2),"Дата раньше начала учёта","ОК"))))))))))</f>
        <v/>
      </c>
      <c r="F680" s="15" t="str">
        <f>IF(E680&lt;&gt;"ОК","",INDEX('Номенклатура'!$B$6:$B$205,SUMPRODUCT(EXACT('Номенклатура'!$A$6:$A$205,B680)*(ROW('Номенклатура'!$A$6:$A$205)-5)))&amp;"")</f>
        <v/>
      </c>
      <c r="G680" s="17" t="str">
        <f>IF(E680&lt;&gt;"ОК","",INDEX('Номенклатура'!$D$6:$D$205,SUMPRODUCT(EXACT('Номенклатура'!$A$6:$A$205,B680)*(ROW('Номенклатура'!$A$6:$A$205)-5)))&amp;"")</f>
        <v/>
      </c>
      <c r="H680" s="18" t="str">
        <f>IF(E680&lt;&gt;"ОК","",ROUND(N(INDEX('Номенклатура'!$F$6:$F$205,SUMPRODUCT(EXACT('Номенклатура'!$A$6:$A$205,B680)*(ROW('Номенклатура'!$A$6:$A$205)-5))))+SUMIFS('Движения'!$F$6:$F$5005,'Движения'!$B$6:$B$5005,B680,'Движения'!$A$6:$A$5005,"&lt;"&amp;(Q680+1))-SUMIFS('Движения'!$F$6:$F$5005,'Движения'!$B$6:$B$5005,B680,'Движения'!$C$6:$C$5005,"Корректировка остатка",'Движения'!$A$6:$A$5005,"&gt;="&amp;Q680,'Движения'!$A$6:$A$5005,"&lt;"&amp;(Q680+1)),6))</f>
        <v/>
      </c>
      <c r="I680" s="18" t="str">
        <f>IF(E680&lt;&gt;"ОК","",ROUND(C680-H680,6))</f>
        <v/>
      </c>
      <c r="J680" s="21" t="str">
        <f>IF(E680&lt;&gt;"ОК","",IF(P680&gt;0,ABS(I680)/P680,"нет базы"))</f>
        <v/>
      </c>
      <c r="K680" s="17" t="str">
        <f>IF(E680&lt;&gt;"ОК","",IF(I680&lt;0,"Недостача",IF(I680&gt;0,"Излишек","Совпадает")))</f>
        <v/>
      </c>
      <c r="L680" s="18" t="str">
        <f>IF(E680&lt;&gt;"ОК","",ROUND(SUMIFS('Движения'!$F$6:$F$5005,'Движения'!$B$6:$B$5005,B680,'Движения'!$C$6:$C$5005,"Корректировка остатка",'Движения'!$A$6:$A$5005,"&gt;="&amp;Q680,'Движения'!$A$6:$A$5005,"&lt;"&amp;(Q680+1)),6))</f>
        <v/>
      </c>
      <c r="M680" s="18" t="str">
        <f>IF(E680&lt;&gt;"ОК","",ROUND(I680-L680,6))</f>
        <v/>
      </c>
      <c r="N680" s="15" t="str">
        <f>IF(E680&lt;&gt;"ОК","",IF(AND(I680=0,L680=0),"Корректировка не нужна",IF(M680=0,"Корректировка внесена",IF(L680=0,"Внесите корректировку на "&amp;DAY(Q680)&amp;"."&amp;MONTH(Q680)&amp;"."&amp;YEAR(Q680)&amp;": "&amp;IF(M680&gt;0,"+","")&amp;M680&amp;" "&amp;G680,"Проверьте корректировки: внесено "&amp;L680&amp;", нужно "&amp;I680&amp;" "&amp;G680))))</f>
        <v/>
      </c>
      <c r="O680" s="22" t="str">
        <f>IF(E680&lt;&gt;"ОК","",IF(SUMPRODUCT(MAX(($B$6:$B$1005=B680)*($Q$6:$Q$1005&lt;Q680)*($E$6:$E$1005="ОК")*$Q$6:$Q$1005))&gt;0,SUMPRODUCT(MAX(($B$6:$B$1005=B680)*($Q$6:$Q$1005&lt;Q680)*($E$6:$E$1005="ОК")*$Q$6:$Q$1005))+1,INT('Номенклатура'!$C$2)))</f>
        <v/>
      </c>
      <c r="P680" s="18" t="str">
        <f>IF(E680&lt;&gt;"ОК","",-(SUMIFS('Движения'!$F$6:$F$5005,'Движения'!$B$6:$B$5005,B680,'Движения'!$C$6:$C$5005,"Расход",'Движения'!$A$6:$A$5005,"&gt;="&amp;O680,'Движения'!$A$6:$A$5005,"&lt;"&amp;(Q680+1))+SUMIFS('Движения'!$F$6:$F$5005,'Движения'!$B$6:$B$5005,B680,'Движения'!$C$6:$C$5005,"Списание",'Движения'!$A$6:$A$5005,"&gt;="&amp;O680,'Движения'!$A$6:$A$5005,"&lt;"&amp;(Q680+1))))</f>
        <v/>
      </c>
      <c r="Q680" s="18" t="str">
        <f>IF(ISNUMBER(A680),INT(A680),0)</f>
        <v/>
      </c>
    </row>
    <row r="681" spans="1:17" x14ac:dyDescent="0.25">
      <c r="A681" s="16"/>
      <c r="B681" s="13"/>
      <c r="C681" s="14"/>
      <c r="D681" s="13"/>
      <c r="E681" s="15" t="str">
        <f>IF(COUNTA(A681:D681)=0,"",IF(NOT(ISNUMBER(A681)),"Укажите дату",IF(B681="","Укажите код",IF(NOT(AND(ISTEXT(B681),LEN(B681)&gt;0,LEN(B681)&lt;=30,ISNUMBER(FIND(LEFT(B681,1),"ABCDEFGHIJKLMNOPQRSTUVWXYZ")),SUMPRODUCT((MID(B681,{1,2,3,4,5,6,7,8,9,10,11,12,13,14,15,16,17,18,19,20,21,22,23,24,25,26,27,28,29,30},1)&lt;&gt;"")*ISERROR(FIND(MID(B681,{1,2,3,4,5,6,7,8,9,10,11,12,13,14,15,16,17,18,19,20,21,22,23,24,25,26,27,28,29,30},1),"ABCDEFGHIJKLMNOPQRSTUVWXYZ0123456789-_")))=0,ISERROR(VALUE(B681)))),"Недопустимый код: только латинские буквы A-Z в верхнем регистре, цифры, - и _; начало с буквы, до 30 символов (например MILK-001)",IF(SUMPRODUCT(--EXACT('Номенклатура'!$A$6:$A$205,B681))=0,"Код не найден",IF(SUMPRODUCT(--EXACT('Номенклатура'!$A$6:$A$205,B681))&gt;1,"Код повторяется в номенклатуре",IF(NOT(ISNUMBER(C681)),"Укажите фактическое количество",IF(C681&lt;0,"Факт не может быть меньше нуля",IF(NOT(ISNUMBER('Номенклатура'!$C$2)),"Укажите дату начала учёта",IF(Q681&lt;INT('Номенклатура'!$C$2),"Дата раньше начала учёта","ОК"))))))))))</f>
        <v/>
      </c>
      <c r="F681" s="15" t="str">
        <f>IF(E681&lt;&gt;"ОК","",INDEX('Номенклатура'!$B$6:$B$205,SUMPRODUCT(EXACT('Номенклатура'!$A$6:$A$205,B681)*(ROW('Номенклатура'!$A$6:$A$205)-5)))&amp;"")</f>
        <v/>
      </c>
      <c r="G681" s="17" t="str">
        <f>IF(E681&lt;&gt;"ОК","",INDEX('Номенклатура'!$D$6:$D$205,SUMPRODUCT(EXACT('Номенклатура'!$A$6:$A$205,B681)*(ROW('Номенклатура'!$A$6:$A$205)-5)))&amp;"")</f>
        <v/>
      </c>
      <c r="H681" s="18" t="str">
        <f>IF(E681&lt;&gt;"ОК","",ROUND(N(INDEX('Номенклатура'!$F$6:$F$205,SUMPRODUCT(EXACT('Номенклатура'!$A$6:$A$205,B681)*(ROW('Номенклатура'!$A$6:$A$205)-5))))+SUMIFS('Движения'!$F$6:$F$5005,'Движения'!$B$6:$B$5005,B681,'Движения'!$A$6:$A$5005,"&lt;"&amp;(Q681+1))-SUMIFS('Движения'!$F$6:$F$5005,'Движения'!$B$6:$B$5005,B681,'Движения'!$C$6:$C$5005,"Корректировка остатка",'Движения'!$A$6:$A$5005,"&gt;="&amp;Q681,'Движения'!$A$6:$A$5005,"&lt;"&amp;(Q681+1)),6))</f>
        <v/>
      </c>
      <c r="I681" s="18" t="str">
        <f>IF(E681&lt;&gt;"ОК","",ROUND(C681-H681,6))</f>
        <v/>
      </c>
      <c r="J681" s="21" t="str">
        <f>IF(E681&lt;&gt;"ОК","",IF(P681&gt;0,ABS(I681)/P681,"нет базы"))</f>
        <v/>
      </c>
      <c r="K681" s="17" t="str">
        <f>IF(E681&lt;&gt;"ОК","",IF(I681&lt;0,"Недостача",IF(I681&gt;0,"Излишек","Совпадает")))</f>
        <v/>
      </c>
      <c r="L681" s="18" t="str">
        <f>IF(E681&lt;&gt;"ОК","",ROUND(SUMIFS('Движения'!$F$6:$F$5005,'Движения'!$B$6:$B$5005,B681,'Движения'!$C$6:$C$5005,"Корректировка остатка",'Движения'!$A$6:$A$5005,"&gt;="&amp;Q681,'Движения'!$A$6:$A$5005,"&lt;"&amp;(Q681+1)),6))</f>
        <v/>
      </c>
      <c r="M681" s="18" t="str">
        <f>IF(E681&lt;&gt;"ОК","",ROUND(I681-L681,6))</f>
        <v/>
      </c>
      <c r="N681" s="15" t="str">
        <f>IF(E681&lt;&gt;"ОК","",IF(AND(I681=0,L681=0),"Корректировка не нужна",IF(M681=0,"Корректировка внесена",IF(L681=0,"Внесите корректировку на "&amp;DAY(Q681)&amp;"."&amp;MONTH(Q681)&amp;"."&amp;YEAR(Q681)&amp;": "&amp;IF(M681&gt;0,"+","")&amp;M681&amp;" "&amp;G681,"Проверьте корректировки: внесено "&amp;L681&amp;", нужно "&amp;I681&amp;" "&amp;G681))))</f>
        <v/>
      </c>
      <c r="O681" s="22" t="str">
        <f>IF(E681&lt;&gt;"ОК","",IF(SUMPRODUCT(MAX(($B$6:$B$1005=B681)*($Q$6:$Q$1005&lt;Q681)*($E$6:$E$1005="ОК")*$Q$6:$Q$1005))&gt;0,SUMPRODUCT(MAX(($B$6:$B$1005=B681)*($Q$6:$Q$1005&lt;Q681)*($E$6:$E$1005="ОК")*$Q$6:$Q$1005))+1,INT('Номенклатура'!$C$2)))</f>
        <v/>
      </c>
      <c r="P681" s="18" t="str">
        <f>IF(E681&lt;&gt;"ОК","",-(SUMIFS('Движения'!$F$6:$F$5005,'Движения'!$B$6:$B$5005,B681,'Движения'!$C$6:$C$5005,"Расход",'Движения'!$A$6:$A$5005,"&gt;="&amp;O681,'Движения'!$A$6:$A$5005,"&lt;"&amp;(Q681+1))+SUMIFS('Движения'!$F$6:$F$5005,'Движения'!$B$6:$B$5005,B681,'Движения'!$C$6:$C$5005,"Списание",'Движения'!$A$6:$A$5005,"&gt;="&amp;O681,'Движения'!$A$6:$A$5005,"&lt;"&amp;(Q681+1))))</f>
        <v/>
      </c>
      <c r="Q681" s="18" t="str">
        <f>IF(ISNUMBER(A681),INT(A681),0)</f>
        <v/>
      </c>
    </row>
    <row r="682" spans="1:17" x14ac:dyDescent="0.25">
      <c r="A682" s="16"/>
      <c r="B682" s="13"/>
      <c r="C682" s="14"/>
      <c r="D682" s="13"/>
      <c r="E682" s="15" t="str">
        <f>IF(COUNTA(A682:D682)=0,"",IF(NOT(ISNUMBER(A682)),"Укажите дату",IF(B682="","Укажите код",IF(NOT(AND(ISTEXT(B682),LEN(B682)&gt;0,LEN(B682)&lt;=30,ISNUMBER(FIND(LEFT(B682,1),"ABCDEFGHIJKLMNOPQRSTUVWXYZ")),SUMPRODUCT((MID(B682,{1,2,3,4,5,6,7,8,9,10,11,12,13,14,15,16,17,18,19,20,21,22,23,24,25,26,27,28,29,30},1)&lt;&gt;"")*ISERROR(FIND(MID(B682,{1,2,3,4,5,6,7,8,9,10,11,12,13,14,15,16,17,18,19,20,21,22,23,24,25,26,27,28,29,30},1),"ABCDEFGHIJKLMNOPQRSTUVWXYZ0123456789-_")))=0,ISERROR(VALUE(B682)))),"Недопустимый код: только латинские буквы A-Z в верхнем регистре, цифры, - и _; начало с буквы, до 30 символов (например MILK-001)",IF(SUMPRODUCT(--EXACT('Номенклатура'!$A$6:$A$205,B682))=0,"Код не найден",IF(SUMPRODUCT(--EXACT('Номенклатура'!$A$6:$A$205,B682))&gt;1,"Код повторяется в номенклатуре",IF(NOT(ISNUMBER(C682)),"Укажите фактическое количество",IF(C682&lt;0,"Факт не может быть меньше нуля",IF(NOT(ISNUMBER('Номенклатура'!$C$2)),"Укажите дату начала учёта",IF(Q682&lt;INT('Номенклатура'!$C$2),"Дата раньше начала учёта","ОК"))))))))))</f>
        <v/>
      </c>
      <c r="F682" s="15" t="str">
        <f>IF(E682&lt;&gt;"ОК","",INDEX('Номенклатура'!$B$6:$B$205,SUMPRODUCT(EXACT('Номенклатура'!$A$6:$A$205,B682)*(ROW('Номенклатура'!$A$6:$A$205)-5)))&amp;"")</f>
        <v/>
      </c>
      <c r="G682" s="17" t="str">
        <f>IF(E682&lt;&gt;"ОК","",INDEX('Номенклатура'!$D$6:$D$205,SUMPRODUCT(EXACT('Номенклатура'!$A$6:$A$205,B682)*(ROW('Номенклатура'!$A$6:$A$205)-5)))&amp;"")</f>
        <v/>
      </c>
      <c r="H682" s="18" t="str">
        <f>IF(E682&lt;&gt;"ОК","",ROUND(N(INDEX('Номенклатура'!$F$6:$F$205,SUMPRODUCT(EXACT('Номенклатура'!$A$6:$A$205,B682)*(ROW('Номенклатура'!$A$6:$A$205)-5))))+SUMIFS('Движения'!$F$6:$F$5005,'Движения'!$B$6:$B$5005,B682,'Движения'!$A$6:$A$5005,"&lt;"&amp;(Q682+1))-SUMIFS('Движения'!$F$6:$F$5005,'Движения'!$B$6:$B$5005,B682,'Движения'!$C$6:$C$5005,"Корректировка остатка",'Движения'!$A$6:$A$5005,"&gt;="&amp;Q682,'Движения'!$A$6:$A$5005,"&lt;"&amp;(Q682+1)),6))</f>
        <v/>
      </c>
      <c r="I682" s="18" t="str">
        <f>IF(E682&lt;&gt;"ОК","",ROUND(C682-H682,6))</f>
        <v/>
      </c>
      <c r="J682" s="21" t="str">
        <f>IF(E682&lt;&gt;"ОК","",IF(P682&gt;0,ABS(I682)/P682,"нет базы"))</f>
        <v/>
      </c>
      <c r="K682" s="17" t="str">
        <f>IF(E682&lt;&gt;"ОК","",IF(I682&lt;0,"Недостача",IF(I682&gt;0,"Излишек","Совпадает")))</f>
        <v/>
      </c>
      <c r="L682" s="18" t="str">
        <f>IF(E682&lt;&gt;"ОК","",ROUND(SUMIFS('Движения'!$F$6:$F$5005,'Движения'!$B$6:$B$5005,B682,'Движения'!$C$6:$C$5005,"Корректировка остатка",'Движения'!$A$6:$A$5005,"&gt;="&amp;Q682,'Движения'!$A$6:$A$5005,"&lt;"&amp;(Q682+1)),6))</f>
        <v/>
      </c>
      <c r="M682" s="18" t="str">
        <f>IF(E682&lt;&gt;"ОК","",ROUND(I682-L682,6))</f>
        <v/>
      </c>
      <c r="N682" s="15" t="str">
        <f>IF(E682&lt;&gt;"ОК","",IF(AND(I682=0,L682=0),"Корректировка не нужна",IF(M682=0,"Корректировка внесена",IF(L682=0,"Внесите корректировку на "&amp;DAY(Q682)&amp;"."&amp;MONTH(Q682)&amp;"."&amp;YEAR(Q682)&amp;": "&amp;IF(M682&gt;0,"+","")&amp;M682&amp;" "&amp;G682,"Проверьте корректировки: внесено "&amp;L682&amp;", нужно "&amp;I682&amp;" "&amp;G682))))</f>
        <v/>
      </c>
      <c r="O682" s="22" t="str">
        <f>IF(E682&lt;&gt;"ОК","",IF(SUMPRODUCT(MAX(($B$6:$B$1005=B682)*($Q$6:$Q$1005&lt;Q682)*($E$6:$E$1005="ОК")*$Q$6:$Q$1005))&gt;0,SUMPRODUCT(MAX(($B$6:$B$1005=B682)*($Q$6:$Q$1005&lt;Q682)*($E$6:$E$1005="ОК")*$Q$6:$Q$1005))+1,INT('Номенклатура'!$C$2)))</f>
        <v/>
      </c>
      <c r="P682" s="18" t="str">
        <f>IF(E682&lt;&gt;"ОК","",-(SUMIFS('Движения'!$F$6:$F$5005,'Движения'!$B$6:$B$5005,B682,'Движения'!$C$6:$C$5005,"Расход",'Движения'!$A$6:$A$5005,"&gt;="&amp;O682,'Движения'!$A$6:$A$5005,"&lt;"&amp;(Q682+1))+SUMIFS('Движения'!$F$6:$F$5005,'Движения'!$B$6:$B$5005,B682,'Движения'!$C$6:$C$5005,"Списание",'Движения'!$A$6:$A$5005,"&gt;="&amp;O682,'Движения'!$A$6:$A$5005,"&lt;"&amp;(Q682+1))))</f>
        <v/>
      </c>
      <c r="Q682" s="18" t="str">
        <f>IF(ISNUMBER(A682),INT(A682),0)</f>
        <v/>
      </c>
    </row>
    <row r="683" spans="1:17" x14ac:dyDescent="0.25">
      <c r="A683" s="16"/>
      <c r="B683" s="13"/>
      <c r="C683" s="14"/>
      <c r="D683" s="13"/>
      <c r="E683" s="15" t="str">
        <f>IF(COUNTA(A683:D683)=0,"",IF(NOT(ISNUMBER(A683)),"Укажите дату",IF(B683="","Укажите код",IF(NOT(AND(ISTEXT(B683),LEN(B683)&gt;0,LEN(B683)&lt;=30,ISNUMBER(FIND(LEFT(B683,1),"ABCDEFGHIJKLMNOPQRSTUVWXYZ")),SUMPRODUCT((MID(B683,{1,2,3,4,5,6,7,8,9,10,11,12,13,14,15,16,17,18,19,20,21,22,23,24,25,26,27,28,29,30},1)&lt;&gt;"")*ISERROR(FIND(MID(B683,{1,2,3,4,5,6,7,8,9,10,11,12,13,14,15,16,17,18,19,20,21,22,23,24,25,26,27,28,29,30},1),"ABCDEFGHIJKLMNOPQRSTUVWXYZ0123456789-_")))=0,ISERROR(VALUE(B683)))),"Недопустимый код: только латинские буквы A-Z в верхнем регистре, цифры, - и _; начало с буквы, до 30 символов (например MILK-001)",IF(SUMPRODUCT(--EXACT('Номенклатура'!$A$6:$A$205,B683))=0,"Код не найден",IF(SUMPRODUCT(--EXACT('Номенклатура'!$A$6:$A$205,B683))&gt;1,"Код повторяется в номенклатуре",IF(NOT(ISNUMBER(C683)),"Укажите фактическое количество",IF(C683&lt;0,"Факт не может быть меньше нуля",IF(NOT(ISNUMBER('Номенклатура'!$C$2)),"Укажите дату начала учёта",IF(Q683&lt;INT('Номенклатура'!$C$2),"Дата раньше начала учёта","ОК"))))))))))</f>
        <v/>
      </c>
      <c r="F683" s="15" t="str">
        <f>IF(E683&lt;&gt;"ОК","",INDEX('Номенклатура'!$B$6:$B$205,SUMPRODUCT(EXACT('Номенклатура'!$A$6:$A$205,B683)*(ROW('Номенклатура'!$A$6:$A$205)-5)))&amp;"")</f>
        <v/>
      </c>
      <c r="G683" s="17" t="str">
        <f>IF(E683&lt;&gt;"ОК","",INDEX('Номенклатура'!$D$6:$D$205,SUMPRODUCT(EXACT('Номенклатура'!$A$6:$A$205,B683)*(ROW('Номенклатура'!$A$6:$A$205)-5)))&amp;"")</f>
        <v/>
      </c>
      <c r="H683" s="18" t="str">
        <f>IF(E683&lt;&gt;"ОК","",ROUND(N(INDEX('Номенклатура'!$F$6:$F$205,SUMPRODUCT(EXACT('Номенклатура'!$A$6:$A$205,B683)*(ROW('Номенклатура'!$A$6:$A$205)-5))))+SUMIFS('Движения'!$F$6:$F$5005,'Движения'!$B$6:$B$5005,B683,'Движения'!$A$6:$A$5005,"&lt;"&amp;(Q683+1))-SUMIFS('Движения'!$F$6:$F$5005,'Движения'!$B$6:$B$5005,B683,'Движения'!$C$6:$C$5005,"Корректировка остатка",'Движения'!$A$6:$A$5005,"&gt;="&amp;Q683,'Движения'!$A$6:$A$5005,"&lt;"&amp;(Q683+1)),6))</f>
        <v/>
      </c>
      <c r="I683" s="18" t="str">
        <f>IF(E683&lt;&gt;"ОК","",ROUND(C683-H683,6))</f>
        <v/>
      </c>
      <c r="J683" s="21" t="str">
        <f>IF(E683&lt;&gt;"ОК","",IF(P683&gt;0,ABS(I683)/P683,"нет базы"))</f>
        <v/>
      </c>
      <c r="K683" s="17" t="str">
        <f>IF(E683&lt;&gt;"ОК","",IF(I683&lt;0,"Недостача",IF(I683&gt;0,"Излишек","Совпадает")))</f>
        <v/>
      </c>
      <c r="L683" s="18" t="str">
        <f>IF(E683&lt;&gt;"ОК","",ROUND(SUMIFS('Движения'!$F$6:$F$5005,'Движения'!$B$6:$B$5005,B683,'Движения'!$C$6:$C$5005,"Корректировка остатка",'Движения'!$A$6:$A$5005,"&gt;="&amp;Q683,'Движения'!$A$6:$A$5005,"&lt;"&amp;(Q683+1)),6))</f>
        <v/>
      </c>
      <c r="M683" s="18" t="str">
        <f>IF(E683&lt;&gt;"ОК","",ROUND(I683-L683,6))</f>
        <v/>
      </c>
      <c r="N683" s="15" t="str">
        <f>IF(E683&lt;&gt;"ОК","",IF(AND(I683=0,L683=0),"Корректировка не нужна",IF(M683=0,"Корректировка внесена",IF(L683=0,"Внесите корректировку на "&amp;DAY(Q683)&amp;"."&amp;MONTH(Q683)&amp;"."&amp;YEAR(Q683)&amp;": "&amp;IF(M683&gt;0,"+","")&amp;M683&amp;" "&amp;G683,"Проверьте корректировки: внесено "&amp;L683&amp;", нужно "&amp;I683&amp;" "&amp;G683))))</f>
        <v/>
      </c>
      <c r="O683" s="22" t="str">
        <f>IF(E683&lt;&gt;"ОК","",IF(SUMPRODUCT(MAX(($B$6:$B$1005=B683)*($Q$6:$Q$1005&lt;Q683)*($E$6:$E$1005="ОК")*$Q$6:$Q$1005))&gt;0,SUMPRODUCT(MAX(($B$6:$B$1005=B683)*($Q$6:$Q$1005&lt;Q683)*($E$6:$E$1005="ОК")*$Q$6:$Q$1005))+1,INT('Номенклатура'!$C$2)))</f>
        <v/>
      </c>
      <c r="P683" s="18" t="str">
        <f>IF(E683&lt;&gt;"ОК","",-(SUMIFS('Движения'!$F$6:$F$5005,'Движения'!$B$6:$B$5005,B683,'Движения'!$C$6:$C$5005,"Расход",'Движения'!$A$6:$A$5005,"&gt;="&amp;O683,'Движения'!$A$6:$A$5005,"&lt;"&amp;(Q683+1))+SUMIFS('Движения'!$F$6:$F$5005,'Движения'!$B$6:$B$5005,B683,'Движения'!$C$6:$C$5005,"Списание",'Движения'!$A$6:$A$5005,"&gt;="&amp;O683,'Движения'!$A$6:$A$5005,"&lt;"&amp;(Q683+1))))</f>
        <v/>
      </c>
      <c r="Q683" s="18" t="str">
        <f>IF(ISNUMBER(A683),INT(A683),0)</f>
        <v/>
      </c>
    </row>
    <row r="684" spans="1:17" x14ac:dyDescent="0.25">
      <c r="A684" s="16"/>
      <c r="B684" s="13"/>
      <c r="C684" s="14"/>
      <c r="D684" s="13"/>
      <c r="E684" s="15" t="str">
        <f>IF(COUNTA(A684:D684)=0,"",IF(NOT(ISNUMBER(A684)),"Укажите дату",IF(B684="","Укажите код",IF(NOT(AND(ISTEXT(B684),LEN(B684)&gt;0,LEN(B684)&lt;=30,ISNUMBER(FIND(LEFT(B684,1),"ABCDEFGHIJKLMNOPQRSTUVWXYZ")),SUMPRODUCT((MID(B684,{1,2,3,4,5,6,7,8,9,10,11,12,13,14,15,16,17,18,19,20,21,22,23,24,25,26,27,28,29,30},1)&lt;&gt;"")*ISERROR(FIND(MID(B684,{1,2,3,4,5,6,7,8,9,10,11,12,13,14,15,16,17,18,19,20,21,22,23,24,25,26,27,28,29,30},1),"ABCDEFGHIJKLMNOPQRSTUVWXYZ0123456789-_")))=0,ISERROR(VALUE(B684)))),"Недопустимый код: только латинские буквы A-Z в верхнем регистре, цифры, - и _; начало с буквы, до 30 символов (например MILK-001)",IF(SUMPRODUCT(--EXACT('Номенклатура'!$A$6:$A$205,B684))=0,"Код не найден",IF(SUMPRODUCT(--EXACT('Номенклатура'!$A$6:$A$205,B684))&gt;1,"Код повторяется в номенклатуре",IF(NOT(ISNUMBER(C684)),"Укажите фактическое количество",IF(C684&lt;0,"Факт не может быть меньше нуля",IF(NOT(ISNUMBER('Номенклатура'!$C$2)),"Укажите дату начала учёта",IF(Q684&lt;INT('Номенклатура'!$C$2),"Дата раньше начала учёта","ОК"))))))))))</f>
        <v/>
      </c>
      <c r="F684" s="15" t="str">
        <f>IF(E684&lt;&gt;"ОК","",INDEX('Номенклатура'!$B$6:$B$205,SUMPRODUCT(EXACT('Номенклатура'!$A$6:$A$205,B684)*(ROW('Номенклатура'!$A$6:$A$205)-5)))&amp;"")</f>
        <v/>
      </c>
      <c r="G684" s="17" t="str">
        <f>IF(E684&lt;&gt;"ОК","",INDEX('Номенклатура'!$D$6:$D$205,SUMPRODUCT(EXACT('Номенклатура'!$A$6:$A$205,B684)*(ROW('Номенклатура'!$A$6:$A$205)-5)))&amp;"")</f>
        <v/>
      </c>
      <c r="H684" s="18" t="str">
        <f>IF(E684&lt;&gt;"ОК","",ROUND(N(INDEX('Номенклатура'!$F$6:$F$205,SUMPRODUCT(EXACT('Номенклатура'!$A$6:$A$205,B684)*(ROW('Номенклатура'!$A$6:$A$205)-5))))+SUMIFS('Движения'!$F$6:$F$5005,'Движения'!$B$6:$B$5005,B684,'Движения'!$A$6:$A$5005,"&lt;"&amp;(Q684+1))-SUMIFS('Движения'!$F$6:$F$5005,'Движения'!$B$6:$B$5005,B684,'Движения'!$C$6:$C$5005,"Корректировка остатка",'Движения'!$A$6:$A$5005,"&gt;="&amp;Q684,'Движения'!$A$6:$A$5005,"&lt;"&amp;(Q684+1)),6))</f>
        <v/>
      </c>
      <c r="I684" s="18" t="str">
        <f>IF(E684&lt;&gt;"ОК","",ROUND(C684-H684,6))</f>
        <v/>
      </c>
      <c r="J684" s="21" t="str">
        <f>IF(E684&lt;&gt;"ОК","",IF(P684&gt;0,ABS(I684)/P684,"нет базы"))</f>
        <v/>
      </c>
      <c r="K684" s="17" t="str">
        <f>IF(E684&lt;&gt;"ОК","",IF(I684&lt;0,"Недостача",IF(I684&gt;0,"Излишек","Совпадает")))</f>
        <v/>
      </c>
      <c r="L684" s="18" t="str">
        <f>IF(E684&lt;&gt;"ОК","",ROUND(SUMIFS('Движения'!$F$6:$F$5005,'Движения'!$B$6:$B$5005,B684,'Движения'!$C$6:$C$5005,"Корректировка остатка",'Движения'!$A$6:$A$5005,"&gt;="&amp;Q684,'Движения'!$A$6:$A$5005,"&lt;"&amp;(Q684+1)),6))</f>
        <v/>
      </c>
      <c r="M684" s="18" t="str">
        <f>IF(E684&lt;&gt;"ОК","",ROUND(I684-L684,6))</f>
        <v/>
      </c>
      <c r="N684" s="15" t="str">
        <f>IF(E684&lt;&gt;"ОК","",IF(AND(I684=0,L684=0),"Корректировка не нужна",IF(M684=0,"Корректировка внесена",IF(L684=0,"Внесите корректировку на "&amp;DAY(Q684)&amp;"."&amp;MONTH(Q684)&amp;"."&amp;YEAR(Q684)&amp;": "&amp;IF(M684&gt;0,"+","")&amp;M684&amp;" "&amp;G684,"Проверьте корректировки: внесено "&amp;L684&amp;", нужно "&amp;I684&amp;" "&amp;G684))))</f>
        <v/>
      </c>
      <c r="O684" s="22" t="str">
        <f>IF(E684&lt;&gt;"ОК","",IF(SUMPRODUCT(MAX(($B$6:$B$1005=B684)*($Q$6:$Q$1005&lt;Q684)*($E$6:$E$1005="ОК")*$Q$6:$Q$1005))&gt;0,SUMPRODUCT(MAX(($B$6:$B$1005=B684)*($Q$6:$Q$1005&lt;Q684)*($E$6:$E$1005="ОК")*$Q$6:$Q$1005))+1,INT('Номенклатура'!$C$2)))</f>
        <v/>
      </c>
      <c r="P684" s="18" t="str">
        <f>IF(E684&lt;&gt;"ОК","",-(SUMIFS('Движения'!$F$6:$F$5005,'Движения'!$B$6:$B$5005,B684,'Движения'!$C$6:$C$5005,"Расход",'Движения'!$A$6:$A$5005,"&gt;="&amp;O684,'Движения'!$A$6:$A$5005,"&lt;"&amp;(Q684+1))+SUMIFS('Движения'!$F$6:$F$5005,'Движения'!$B$6:$B$5005,B684,'Движения'!$C$6:$C$5005,"Списание",'Движения'!$A$6:$A$5005,"&gt;="&amp;O684,'Движения'!$A$6:$A$5005,"&lt;"&amp;(Q684+1))))</f>
        <v/>
      </c>
      <c r="Q684" s="18" t="str">
        <f>IF(ISNUMBER(A684),INT(A684),0)</f>
        <v/>
      </c>
    </row>
    <row r="685" spans="1:17" x14ac:dyDescent="0.25">
      <c r="A685" s="16"/>
      <c r="B685" s="13"/>
      <c r="C685" s="14"/>
      <c r="D685" s="13"/>
      <c r="E685" s="15" t="str">
        <f>IF(COUNTA(A685:D685)=0,"",IF(NOT(ISNUMBER(A685)),"Укажите дату",IF(B685="","Укажите код",IF(NOT(AND(ISTEXT(B685),LEN(B685)&gt;0,LEN(B685)&lt;=30,ISNUMBER(FIND(LEFT(B685,1),"ABCDEFGHIJKLMNOPQRSTUVWXYZ")),SUMPRODUCT((MID(B685,{1,2,3,4,5,6,7,8,9,10,11,12,13,14,15,16,17,18,19,20,21,22,23,24,25,26,27,28,29,30},1)&lt;&gt;"")*ISERROR(FIND(MID(B685,{1,2,3,4,5,6,7,8,9,10,11,12,13,14,15,16,17,18,19,20,21,22,23,24,25,26,27,28,29,30},1),"ABCDEFGHIJKLMNOPQRSTUVWXYZ0123456789-_")))=0,ISERROR(VALUE(B685)))),"Недопустимый код: только латинские буквы A-Z в верхнем регистре, цифры, - и _; начало с буквы, до 30 символов (например MILK-001)",IF(SUMPRODUCT(--EXACT('Номенклатура'!$A$6:$A$205,B685))=0,"Код не найден",IF(SUMPRODUCT(--EXACT('Номенклатура'!$A$6:$A$205,B685))&gt;1,"Код повторяется в номенклатуре",IF(NOT(ISNUMBER(C685)),"Укажите фактическое количество",IF(C685&lt;0,"Факт не может быть меньше нуля",IF(NOT(ISNUMBER('Номенклатура'!$C$2)),"Укажите дату начала учёта",IF(Q685&lt;INT('Номенклатура'!$C$2),"Дата раньше начала учёта","ОК"))))))))))</f>
        <v/>
      </c>
      <c r="F685" s="15" t="str">
        <f>IF(E685&lt;&gt;"ОК","",INDEX('Номенклатура'!$B$6:$B$205,SUMPRODUCT(EXACT('Номенклатура'!$A$6:$A$205,B685)*(ROW('Номенклатура'!$A$6:$A$205)-5)))&amp;"")</f>
        <v/>
      </c>
      <c r="G685" s="17" t="str">
        <f>IF(E685&lt;&gt;"ОК","",INDEX('Номенклатура'!$D$6:$D$205,SUMPRODUCT(EXACT('Номенклатура'!$A$6:$A$205,B685)*(ROW('Номенклатура'!$A$6:$A$205)-5)))&amp;"")</f>
        <v/>
      </c>
      <c r="H685" s="18" t="str">
        <f>IF(E685&lt;&gt;"ОК","",ROUND(N(INDEX('Номенклатура'!$F$6:$F$205,SUMPRODUCT(EXACT('Номенклатура'!$A$6:$A$205,B685)*(ROW('Номенклатура'!$A$6:$A$205)-5))))+SUMIFS('Движения'!$F$6:$F$5005,'Движения'!$B$6:$B$5005,B685,'Движения'!$A$6:$A$5005,"&lt;"&amp;(Q685+1))-SUMIFS('Движения'!$F$6:$F$5005,'Движения'!$B$6:$B$5005,B685,'Движения'!$C$6:$C$5005,"Корректировка остатка",'Движения'!$A$6:$A$5005,"&gt;="&amp;Q685,'Движения'!$A$6:$A$5005,"&lt;"&amp;(Q685+1)),6))</f>
        <v/>
      </c>
      <c r="I685" s="18" t="str">
        <f>IF(E685&lt;&gt;"ОК","",ROUND(C685-H685,6))</f>
        <v/>
      </c>
      <c r="J685" s="21" t="str">
        <f>IF(E685&lt;&gt;"ОК","",IF(P685&gt;0,ABS(I685)/P685,"нет базы"))</f>
        <v/>
      </c>
      <c r="K685" s="17" t="str">
        <f>IF(E685&lt;&gt;"ОК","",IF(I685&lt;0,"Недостача",IF(I685&gt;0,"Излишек","Совпадает")))</f>
        <v/>
      </c>
      <c r="L685" s="18" t="str">
        <f>IF(E685&lt;&gt;"ОК","",ROUND(SUMIFS('Движения'!$F$6:$F$5005,'Движения'!$B$6:$B$5005,B685,'Движения'!$C$6:$C$5005,"Корректировка остатка",'Движения'!$A$6:$A$5005,"&gt;="&amp;Q685,'Движения'!$A$6:$A$5005,"&lt;"&amp;(Q685+1)),6))</f>
        <v/>
      </c>
      <c r="M685" s="18" t="str">
        <f>IF(E685&lt;&gt;"ОК","",ROUND(I685-L685,6))</f>
        <v/>
      </c>
      <c r="N685" s="15" t="str">
        <f>IF(E685&lt;&gt;"ОК","",IF(AND(I685=0,L685=0),"Корректировка не нужна",IF(M685=0,"Корректировка внесена",IF(L685=0,"Внесите корректировку на "&amp;DAY(Q685)&amp;"."&amp;MONTH(Q685)&amp;"."&amp;YEAR(Q685)&amp;": "&amp;IF(M685&gt;0,"+","")&amp;M685&amp;" "&amp;G685,"Проверьте корректировки: внесено "&amp;L685&amp;", нужно "&amp;I685&amp;" "&amp;G685))))</f>
        <v/>
      </c>
      <c r="O685" s="22" t="str">
        <f>IF(E685&lt;&gt;"ОК","",IF(SUMPRODUCT(MAX(($B$6:$B$1005=B685)*($Q$6:$Q$1005&lt;Q685)*($E$6:$E$1005="ОК")*$Q$6:$Q$1005))&gt;0,SUMPRODUCT(MAX(($B$6:$B$1005=B685)*($Q$6:$Q$1005&lt;Q685)*($E$6:$E$1005="ОК")*$Q$6:$Q$1005))+1,INT('Номенклатура'!$C$2)))</f>
        <v/>
      </c>
      <c r="P685" s="18" t="str">
        <f>IF(E685&lt;&gt;"ОК","",-(SUMIFS('Движения'!$F$6:$F$5005,'Движения'!$B$6:$B$5005,B685,'Движения'!$C$6:$C$5005,"Расход",'Движения'!$A$6:$A$5005,"&gt;="&amp;O685,'Движения'!$A$6:$A$5005,"&lt;"&amp;(Q685+1))+SUMIFS('Движения'!$F$6:$F$5005,'Движения'!$B$6:$B$5005,B685,'Движения'!$C$6:$C$5005,"Списание",'Движения'!$A$6:$A$5005,"&gt;="&amp;O685,'Движения'!$A$6:$A$5005,"&lt;"&amp;(Q685+1))))</f>
        <v/>
      </c>
      <c r="Q685" s="18" t="str">
        <f>IF(ISNUMBER(A685),INT(A685),0)</f>
        <v/>
      </c>
    </row>
    <row r="686" spans="1:17" x14ac:dyDescent="0.25">
      <c r="A686" s="16"/>
      <c r="B686" s="13"/>
      <c r="C686" s="14"/>
      <c r="D686" s="13"/>
      <c r="E686" s="15" t="str">
        <f>IF(COUNTA(A686:D686)=0,"",IF(NOT(ISNUMBER(A686)),"Укажите дату",IF(B686="","Укажите код",IF(NOT(AND(ISTEXT(B686),LEN(B686)&gt;0,LEN(B686)&lt;=30,ISNUMBER(FIND(LEFT(B686,1),"ABCDEFGHIJKLMNOPQRSTUVWXYZ")),SUMPRODUCT((MID(B686,{1,2,3,4,5,6,7,8,9,10,11,12,13,14,15,16,17,18,19,20,21,22,23,24,25,26,27,28,29,30},1)&lt;&gt;"")*ISERROR(FIND(MID(B686,{1,2,3,4,5,6,7,8,9,10,11,12,13,14,15,16,17,18,19,20,21,22,23,24,25,26,27,28,29,30},1),"ABCDEFGHIJKLMNOPQRSTUVWXYZ0123456789-_")))=0,ISERROR(VALUE(B686)))),"Недопустимый код: только латинские буквы A-Z в верхнем регистре, цифры, - и _; начало с буквы, до 30 символов (например MILK-001)",IF(SUMPRODUCT(--EXACT('Номенклатура'!$A$6:$A$205,B686))=0,"Код не найден",IF(SUMPRODUCT(--EXACT('Номенклатура'!$A$6:$A$205,B686))&gt;1,"Код повторяется в номенклатуре",IF(NOT(ISNUMBER(C686)),"Укажите фактическое количество",IF(C686&lt;0,"Факт не может быть меньше нуля",IF(NOT(ISNUMBER('Номенклатура'!$C$2)),"Укажите дату начала учёта",IF(Q686&lt;INT('Номенклатура'!$C$2),"Дата раньше начала учёта","ОК"))))))))))</f>
        <v/>
      </c>
      <c r="F686" s="15" t="str">
        <f>IF(E686&lt;&gt;"ОК","",INDEX('Номенклатура'!$B$6:$B$205,SUMPRODUCT(EXACT('Номенклатура'!$A$6:$A$205,B686)*(ROW('Номенклатура'!$A$6:$A$205)-5)))&amp;"")</f>
        <v/>
      </c>
      <c r="G686" s="17" t="str">
        <f>IF(E686&lt;&gt;"ОК","",INDEX('Номенклатура'!$D$6:$D$205,SUMPRODUCT(EXACT('Номенклатура'!$A$6:$A$205,B686)*(ROW('Номенклатура'!$A$6:$A$205)-5)))&amp;"")</f>
        <v/>
      </c>
      <c r="H686" s="18" t="str">
        <f>IF(E686&lt;&gt;"ОК","",ROUND(N(INDEX('Номенклатура'!$F$6:$F$205,SUMPRODUCT(EXACT('Номенклатура'!$A$6:$A$205,B686)*(ROW('Номенклатура'!$A$6:$A$205)-5))))+SUMIFS('Движения'!$F$6:$F$5005,'Движения'!$B$6:$B$5005,B686,'Движения'!$A$6:$A$5005,"&lt;"&amp;(Q686+1))-SUMIFS('Движения'!$F$6:$F$5005,'Движения'!$B$6:$B$5005,B686,'Движения'!$C$6:$C$5005,"Корректировка остатка",'Движения'!$A$6:$A$5005,"&gt;="&amp;Q686,'Движения'!$A$6:$A$5005,"&lt;"&amp;(Q686+1)),6))</f>
        <v/>
      </c>
      <c r="I686" s="18" t="str">
        <f>IF(E686&lt;&gt;"ОК","",ROUND(C686-H686,6))</f>
        <v/>
      </c>
      <c r="J686" s="21" t="str">
        <f>IF(E686&lt;&gt;"ОК","",IF(P686&gt;0,ABS(I686)/P686,"нет базы"))</f>
        <v/>
      </c>
      <c r="K686" s="17" t="str">
        <f>IF(E686&lt;&gt;"ОК","",IF(I686&lt;0,"Недостача",IF(I686&gt;0,"Излишек","Совпадает")))</f>
        <v/>
      </c>
      <c r="L686" s="18" t="str">
        <f>IF(E686&lt;&gt;"ОК","",ROUND(SUMIFS('Движения'!$F$6:$F$5005,'Движения'!$B$6:$B$5005,B686,'Движения'!$C$6:$C$5005,"Корректировка остатка",'Движения'!$A$6:$A$5005,"&gt;="&amp;Q686,'Движения'!$A$6:$A$5005,"&lt;"&amp;(Q686+1)),6))</f>
        <v/>
      </c>
      <c r="M686" s="18" t="str">
        <f>IF(E686&lt;&gt;"ОК","",ROUND(I686-L686,6))</f>
        <v/>
      </c>
      <c r="N686" s="15" t="str">
        <f>IF(E686&lt;&gt;"ОК","",IF(AND(I686=0,L686=0),"Корректировка не нужна",IF(M686=0,"Корректировка внесена",IF(L686=0,"Внесите корректировку на "&amp;DAY(Q686)&amp;"."&amp;MONTH(Q686)&amp;"."&amp;YEAR(Q686)&amp;": "&amp;IF(M686&gt;0,"+","")&amp;M686&amp;" "&amp;G686,"Проверьте корректировки: внесено "&amp;L686&amp;", нужно "&amp;I686&amp;" "&amp;G686))))</f>
        <v/>
      </c>
      <c r="O686" s="22" t="str">
        <f>IF(E686&lt;&gt;"ОК","",IF(SUMPRODUCT(MAX(($B$6:$B$1005=B686)*($Q$6:$Q$1005&lt;Q686)*($E$6:$E$1005="ОК")*$Q$6:$Q$1005))&gt;0,SUMPRODUCT(MAX(($B$6:$B$1005=B686)*($Q$6:$Q$1005&lt;Q686)*($E$6:$E$1005="ОК")*$Q$6:$Q$1005))+1,INT('Номенклатура'!$C$2)))</f>
        <v/>
      </c>
      <c r="P686" s="18" t="str">
        <f>IF(E686&lt;&gt;"ОК","",-(SUMIFS('Движения'!$F$6:$F$5005,'Движения'!$B$6:$B$5005,B686,'Движения'!$C$6:$C$5005,"Расход",'Движения'!$A$6:$A$5005,"&gt;="&amp;O686,'Движения'!$A$6:$A$5005,"&lt;"&amp;(Q686+1))+SUMIFS('Движения'!$F$6:$F$5005,'Движения'!$B$6:$B$5005,B686,'Движения'!$C$6:$C$5005,"Списание",'Движения'!$A$6:$A$5005,"&gt;="&amp;O686,'Движения'!$A$6:$A$5005,"&lt;"&amp;(Q686+1))))</f>
        <v/>
      </c>
      <c r="Q686" s="18" t="str">
        <f>IF(ISNUMBER(A686),INT(A686),0)</f>
        <v/>
      </c>
    </row>
    <row r="687" spans="1:17" x14ac:dyDescent="0.25">
      <c r="A687" s="16"/>
      <c r="B687" s="13"/>
      <c r="C687" s="14"/>
      <c r="D687" s="13"/>
      <c r="E687" s="15" t="str">
        <f>IF(COUNTA(A687:D687)=0,"",IF(NOT(ISNUMBER(A687)),"Укажите дату",IF(B687="","Укажите код",IF(NOT(AND(ISTEXT(B687),LEN(B687)&gt;0,LEN(B687)&lt;=30,ISNUMBER(FIND(LEFT(B687,1),"ABCDEFGHIJKLMNOPQRSTUVWXYZ")),SUMPRODUCT((MID(B687,{1,2,3,4,5,6,7,8,9,10,11,12,13,14,15,16,17,18,19,20,21,22,23,24,25,26,27,28,29,30},1)&lt;&gt;"")*ISERROR(FIND(MID(B687,{1,2,3,4,5,6,7,8,9,10,11,12,13,14,15,16,17,18,19,20,21,22,23,24,25,26,27,28,29,30},1),"ABCDEFGHIJKLMNOPQRSTUVWXYZ0123456789-_")))=0,ISERROR(VALUE(B687)))),"Недопустимый код: только латинские буквы A-Z в верхнем регистре, цифры, - и _; начало с буквы, до 30 символов (например MILK-001)",IF(SUMPRODUCT(--EXACT('Номенклатура'!$A$6:$A$205,B687))=0,"Код не найден",IF(SUMPRODUCT(--EXACT('Номенклатура'!$A$6:$A$205,B687))&gt;1,"Код повторяется в номенклатуре",IF(NOT(ISNUMBER(C687)),"Укажите фактическое количество",IF(C687&lt;0,"Факт не может быть меньше нуля",IF(NOT(ISNUMBER('Номенклатура'!$C$2)),"Укажите дату начала учёта",IF(Q687&lt;INT('Номенклатура'!$C$2),"Дата раньше начала учёта","ОК"))))))))))</f>
        <v/>
      </c>
      <c r="F687" s="15" t="str">
        <f>IF(E687&lt;&gt;"ОК","",INDEX('Номенклатура'!$B$6:$B$205,SUMPRODUCT(EXACT('Номенклатура'!$A$6:$A$205,B687)*(ROW('Номенклатура'!$A$6:$A$205)-5)))&amp;"")</f>
        <v/>
      </c>
      <c r="G687" s="17" t="str">
        <f>IF(E687&lt;&gt;"ОК","",INDEX('Номенклатура'!$D$6:$D$205,SUMPRODUCT(EXACT('Номенклатура'!$A$6:$A$205,B687)*(ROW('Номенклатура'!$A$6:$A$205)-5)))&amp;"")</f>
        <v/>
      </c>
      <c r="H687" s="18" t="str">
        <f>IF(E687&lt;&gt;"ОК","",ROUND(N(INDEX('Номенклатура'!$F$6:$F$205,SUMPRODUCT(EXACT('Номенклатура'!$A$6:$A$205,B687)*(ROW('Номенклатура'!$A$6:$A$205)-5))))+SUMIFS('Движения'!$F$6:$F$5005,'Движения'!$B$6:$B$5005,B687,'Движения'!$A$6:$A$5005,"&lt;"&amp;(Q687+1))-SUMIFS('Движения'!$F$6:$F$5005,'Движения'!$B$6:$B$5005,B687,'Движения'!$C$6:$C$5005,"Корректировка остатка",'Движения'!$A$6:$A$5005,"&gt;="&amp;Q687,'Движения'!$A$6:$A$5005,"&lt;"&amp;(Q687+1)),6))</f>
        <v/>
      </c>
      <c r="I687" s="18" t="str">
        <f>IF(E687&lt;&gt;"ОК","",ROUND(C687-H687,6))</f>
        <v/>
      </c>
      <c r="J687" s="21" t="str">
        <f>IF(E687&lt;&gt;"ОК","",IF(P687&gt;0,ABS(I687)/P687,"нет базы"))</f>
        <v/>
      </c>
      <c r="K687" s="17" t="str">
        <f>IF(E687&lt;&gt;"ОК","",IF(I687&lt;0,"Недостача",IF(I687&gt;0,"Излишек","Совпадает")))</f>
        <v/>
      </c>
      <c r="L687" s="18" t="str">
        <f>IF(E687&lt;&gt;"ОК","",ROUND(SUMIFS('Движения'!$F$6:$F$5005,'Движения'!$B$6:$B$5005,B687,'Движения'!$C$6:$C$5005,"Корректировка остатка",'Движения'!$A$6:$A$5005,"&gt;="&amp;Q687,'Движения'!$A$6:$A$5005,"&lt;"&amp;(Q687+1)),6))</f>
        <v/>
      </c>
      <c r="M687" s="18" t="str">
        <f>IF(E687&lt;&gt;"ОК","",ROUND(I687-L687,6))</f>
        <v/>
      </c>
      <c r="N687" s="15" t="str">
        <f>IF(E687&lt;&gt;"ОК","",IF(AND(I687=0,L687=0),"Корректировка не нужна",IF(M687=0,"Корректировка внесена",IF(L687=0,"Внесите корректировку на "&amp;DAY(Q687)&amp;"."&amp;MONTH(Q687)&amp;"."&amp;YEAR(Q687)&amp;": "&amp;IF(M687&gt;0,"+","")&amp;M687&amp;" "&amp;G687,"Проверьте корректировки: внесено "&amp;L687&amp;", нужно "&amp;I687&amp;" "&amp;G687))))</f>
        <v/>
      </c>
      <c r="O687" s="22" t="str">
        <f>IF(E687&lt;&gt;"ОК","",IF(SUMPRODUCT(MAX(($B$6:$B$1005=B687)*($Q$6:$Q$1005&lt;Q687)*($E$6:$E$1005="ОК")*$Q$6:$Q$1005))&gt;0,SUMPRODUCT(MAX(($B$6:$B$1005=B687)*($Q$6:$Q$1005&lt;Q687)*($E$6:$E$1005="ОК")*$Q$6:$Q$1005))+1,INT('Номенклатура'!$C$2)))</f>
        <v/>
      </c>
      <c r="P687" s="18" t="str">
        <f>IF(E687&lt;&gt;"ОК","",-(SUMIFS('Движения'!$F$6:$F$5005,'Движения'!$B$6:$B$5005,B687,'Движения'!$C$6:$C$5005,"Расход",'Движения'!$A$6:$A$5005,"&gt;="&amp;O687,'Движения'!$A$6:$A$5005,"&lt;"&amp;(Q687+1))+SUMIFS('Движения'!$F$6:$F$5005,'Движения'!$B$6:$B$5005,B687,'Движения'!$C$6:$C$5005,"Списание",'Движения'!$A$6:$A$5005,"&gt;="&amp;O687,'Движения'!$A$6:$A$5005,"&lt;"&amp;(Q687+1))))</f>
        <v/>
      </c>
      <c r="Q687" s="18" t="str">
        <f>IF(ISNUMBER(A687),INT(A687),0)</f>
        <v/>
      </c>
    </row>
    <row r="688" spans="1:17" x14ac:dyDescent="0.25">
      <c r="A688" s="16"/>
      <c r="B688" s="13"/>
      <c r="C688" s="14"/>
      <c r="D688" s="13"/>
      <c r="E688" s="15" t="str">
        <f>IF(COUNTA(A688:D688)=0,"",IF(NOT(ISNUMBER(A688)),"Укажите дату",IF(B688="","Укажите код",IF(NOT(AND(ISTEXT(B688),LEN(B688)&gt;0,LEN(B688)&lt;=30,ISNUMBER(FIND(LEFT(B688,1),"ABCDEFGHIJKLMNOPQRSTUVWXYZ")),SUMPRODUCT((MID(B688,{1,2,3,4,5,6,7,8,9,10,11,12,13,14,15,16,17,18,19,20,21,22,23,24,25,26,27,28,29,30},1)&lt;&gt;"")*ISERROR(FIND(MID(B688,{1,2,3,4,5,6,7,8,9,10,11,12,13,14,15,16,17,18,19,20,21,22,23,24,25,26,27,28,29,30},1),"ABCDEFGHIJKLMNOPQRSTUVWXYZ0123456789-_")))=0,ISERROR(VALUE(B688)))),"Недопустимый код: только латинские буквы A-Z в верхнем регистре, цифры, - и _; начало с буквы, до 30 символов (например MILK-001)",IF(SUMPRODUCT(--EXACT('Номенклатура'!$A$6:$A$205,B688))=0,"Код не найден",IF(SUMPRODUCT(--EXACT('Номенклатура'!$A$6:$A$205,B688))&gt;1,"Код повторяется в номенклатуре",IF(NOT(ISNUMBER(C688)),"Укажите фактическое количество",IF(C688&lt;0,"Факт не может быть меньше нуля",IF(NOT(ISNUMBER('Номенклатура'!$C$2)),"Укажите дату начала учёта",IF(Q688&lt;INT('Номенклатура'!$C$2),"Дата раньше начала учёта","ОК"))))))))))</f>
        <v/>
      </c>
      <c r="F688" s="15" t="str">
        <f>IF(E688&lt;&gt;"ОК","",INDEX('Номенклатура'!$B$6:$B$205,SUMPRODUCT(EXACT('Номенклатура'!$A$6:$A$205,B688)*(ROW('Номенклатура'!$A$6:$A$205)-5)))&amp;"")</f>
        <v/>
      </c>
      <c r="G688" s="17" t="str">
        <f>IF(E688&lt;&gt;"ОК","",INDEX('Номенклатура'!$D$6:$D$205,SUMPRODUCT(EXACT('Номенклатура'!$A$6:$A$205,B688)*(ROW('Номенклатура'!$A$6:$A$205)-5)))&amp;"")</f>
        <v/>
      </c>
      <c r="H688" s="18" t="str">
        <f>IF(E688&lt;&gt;"ОК","",ROUND(N(INDEX('Номенклатура'!$F$6:$F$205,SUMPRODUCT(EXACT('Номенклатура'!$A$6:$A$205,B688)*(ROW('Номенклатура'!$A$6:$A$205)-5))))+SUMIFS('Движения'!$F$6:$F$5005,'Движения'!$B$6:$B$5005,B688,'Движения'!$A$6:$A$5005,"&lt;"&amp;(Q688+1))-SUMIFS('Движения'!$F$6:$F$5005,'Движения'!$B$6:$B$5005,B688,'Движения'!$C$6:$C$5005,"Корректировка остатка",'Движения'!$A$6:$A$5005,"&gt;="&amp;Q688,'Движения'!$A$6:$A$5005,"&lt;"&amp;(Q688+1)),6))</f>
        <v/>
      </c>
      <c r="I688" s="18" t="str">
        <f>IF(E688&lt;&gt;"ОК","",ROUND(C688-H688,6))</f>
        <v/>
      </c>
      <c r="J688" s="21" t="str">
        <f>IF(E688&lt;&gt;"ОК","",IF(P688&gt;0,ABS(I688)/P688,"нет базы"))</f>
        <v/>
      </c>
      <c r="K688" s="17" t="str">
        <f>IF(E688&lt;&gt;"ОК","",IF(I688&lt;0,"Недостача",IF(I688&gt;0,"Излишек","Совпадает")))</f>
        <v/>
      </c>
      <c r="L688" s="18" t="str">
        <f>IF(E688&lt;&gt;"ОК","",ROUND(SUMIFS('Движения'!$F$6:$F$5005,'Движения'!$B$6:$B$5005,B688,'Движения'!$C$6:$C$5005,"Корректировка остатка",'Движения'!$A$6:$A$5005,"&gt;="&amp;Q688,'Движения'!$A$6:$A$5005,"&lt;"&amp;(Q688+1)),6))</f>
        <v/>
      </c>
      <c r="M688" s="18" t="str">
        <f>IF(E688&lt;&gt;"ОК","",ROUND(I688-L688,6))</f>
        <v/>
      </c>
      <c r="N688" s="15" t="str">
        <f>IF(E688&lt;&gt;"ОК","",IF(AND(I688=0,L688=0),"Корректировка не нужна",IF(M688=0,"Корректировка внесена",IF(L688=0,"Внесите корректировку на "&amp;DAY(Q688)&amp;"."&amp;MONTH(Q688)&amp;"."&amp;YEAR(Q688)&amp;": "&amp;IF(M688&gt;0,"+","")&amp;M688&amp;" "&amp;G688,"Проверьте корректировки: внесено "&amp;L688&amp;", нужно "&amp;I688&amp;" "&amp;G688))))</f>
        <v/>
      </c>
      <c r="O688" s="22" t="str">
        <f>IF(E688&lt;&gt;"ОК","",IF(SUMPRODUCT(MAX(($B$6:$B$1005=B688)*($Q$6:$Q$1005&lt;Q688)*($E$6:$E$1005="ОК")*$Q$6:$Q$1005))&gt;0,SUMPRODUCT(MAX(($B$6:$B$1005=B688)*($Q$6:$Q$1005&lt;Q688)*($E$6:$E$1005="ОК")*$Q$6:$Q$1005))+1,INT('Номенклатура'!$C$2)))</f>
        <v/>
      </c>
      <c r="P688" s="18" t="str">
        <f>IF(E688&lt;&gt;"ОК","",-(SUMIFS('Движения'!$F$6:$F$5005,'Движения'!$B$6:$B$5005,B688,'Движения'!$C$6:$C$5005,"Расход",'Движения'!$A$6:$A$5005,"&gt;="&amp;O688,'Движения'!$A$6:$A$5005,"&lt;"&amp;(Q688+1))+SUMIFS('Движения'!$F$6:$F$5005,'Движения'!$B$6:$B$5005,B688,'Движения'!$C$6:$C$5005,"Списание",'Движения'!$A$6:$A$5005,"&gt;="&amp;O688,'Движения'!$A$6:$A$5005,"&lt;"&amp;(Q688+1))))</f>
        <v/>
      </c>
      <c r="Q688" s="18" t="str">
        <f>IF(ISNUMBER(A688),INT(A688),0)</f>
        <v/>
      </c>
    </row>
    <row r="689" spans="1:17" x14ac:dyDescent="0.25">
      <c r="A689" s="16"/>
      <c r="B689" s="13"/>
      <c r="C689" s="14"/>
      <c r="D689" s="13"/>
      <c r="E689" s="15" t="str">
        <f>IF(COUNTA(A689:D689)=0,"",IF(NOT(ISNUMBER(A689)),"Укажите дату",IF(B689="","Укажите код",IF(NOT(AND(ISTEXT(B689),LEN(B689)&gt;0,LEN(B689)&lt;=30,ISNUMBER(FIND(LEFT(B689,1),"ABCDEFGHIJKLMNOPQRSTUVWXYZ")),SUMPRODUCT((MID(B689,{1,2,3,4,5,6,7,8,9,10,11,12,13,14,15,16,17,18,19,20,21,22,23,24,25,26,27,28,29,30},1)&lt;&gt;"")*ISERROR(FIND(MID(B689,{1,2,3,4,5,6,7,8,9,10,11,12,13,14,15,16,17,18,19,20,21,22,23,24,25,26,27,28,29,30},1),"ABCDEFGHIJKLMNOPQRSTUVWXYZ0123456789-_")))=0,ISERROR(VALUE(B689)))),"Недопустимый код: только латинские буквы A-Z в верхнем регистре, цифры, - и _; начало с буквы, до 30 символов (например MILK-001)",IF(SUMPRODUCT(--EXACT('Номенклатура'!$A$6:$A$205,B689))=0,"Код не найден",IF(SUMPRODUCT(--EXACT('Номенклатура'!$A$6:$A$205,B689))&gt;1,"Код повторяется в номенклатуре",IF(NOT(ISNUMBER(C689)),"Укажите фактическое количество",IF(C689&lt;0,"Факт не может быть меньше нуля",IF(NOT(ISNUMBER('Номенклатура'!$C$2)),"Укажите дату начала учёта",IF(Q689&lt;INT('Номенклатура'!$C$2),"Дата раньше начала учёта","ОК"))))))))))</f>
        <v/>
      </c>
      <c r="F689" s="15" t="str">
        <f>IF(E689&lt;&gt;"ОК","",INDEX('Номенклатура'!$B$6:$B$205,SUMPRODUCT(EXACT('Номенклатура'!$A$6:$A$205,B689)*(ROW('Номенклатура'!$A$6:$A$205)-5)))&amp;"")</f>
        <v/>
      </c>
      <c r="G689" s="17" t="str">
        <f>IF(E689&lt;&gt;"ОК","",INDEX('Номенклатура'!$D$6:$D$205,SUMPRODUCT(EXACT('Номенклатура'!$A$6:$A$205,B689)*(ROW('Номенклатура'!$A$6:$A$205)-5)))&amp;"")</f>
        <v/>
      </c>
      <c r="H689" s="18" t="str">
        <f>IF(E689&lt;&gt;"ОК","",ROUND(N(INDEX('Номенклатура'!$F$6:$F$205,SUMPRODUCT(EXACT('Номенклатура'!$A$6:$A$205,B689)*(ROW('Номенклатура'!$A$6:$A$205)-5))))+SUMIFS('Движения'!$F$6:$F$5005,'Движения'!$B$6:$B$5005,B689,'Движения'!$A$6:$A$5005,"&lt;"&amp;(Q689+1))-SUMIFS('Движения'!$F$6:$F$5005,'Движения'!$B$6:$B$5005,B689,'Движения'!$C$6:$C$5005,"Корректировка остатка",'Движения'!$A$6:$A$5005,"&gt;="&amp;Q689,'Движения'!$A$6:$A$5005,"&lt;"&amp;(Q689+1)),6))</f>
        <v/>
      </c>
      <c r="I689" s="18" t="str">
        <f>IF(E689&lt;&gt;"ОК","",ROUND(C689-H689,6))</f>
        <v/>
      </c>
      <c r="J689" s="21" t="str">
        <f>IF(E689&lt;&gt;"ОК","",IF(P689&gt;0,ABS(I689)/P689,"нет базы"))</f>
        <v/>
      </c>
      <c r="K689" s="17" t="str">
        <f>IF(E689&lt;&gt;"ОК","",IF(I689&lt;0,"Недостача",IF(I689&gt;0,"Излишек","Совпадает")))</f>
        <v/>
      </c>
      <c r="L689" s="18" t="str">
        <f>IF(E689&lt;&gt;"ОК","",ROUND(SUMIFS('Движения'!$F$6:$F$5005,'Движения'!$B$6:$B$5005,B689,'Движения'!$C$6:$C$5005,"Корректировка остатка",'Движения'!$A$6:$A$5005,"&gt;="&amp;Q689,'Движения'!$A$6:$A$5005,"&lt;"&amp;(Q689+1)),6))</f>
        <v/>
      </c>
      <c r="M689" s="18" t="str">
        <f>IF(E689&lt;&gt;"ОК","",ROUND(I689-L689,6))</f>
        <v/>
      </c>
      <c r="N689" s="15" t="str">
        <f>IF(E689&lt;&gt;"ОК","",IF(AND(I689=0,L689=0),"Корректировка не нужна",IF(M689=0,"Корректировка внесена",IF(L689=0,"Внесите корректировку на "&amp;DAY(Q689)&amp;"."&amp;MONTH(Q689)&amp;"."&amp;YEAR(Q689)&amp;": "&amp;IF(M689&gt;0,"+","")&amp;M689&amp;" "&amp;G689,"Проверьте корректировки: внесено "&amp;L689&amp;", нужно "&amp;I689&amp;" "&amp;G689))))</f>
        <v/>
      </c>
      <c r="O689" s="22" t="str">
        <f>IF(E689&lt;&gt;"ОК","",IF(SUMPRODUCT(MAX(($B$6:$B$1005=B689)*($Q$6:$Q$1005&lt;Q689)*($E$6:$E$1005="ОК")*$Q$6:$Q$1005))&gt;0,SUMPRODUCT(MAX(($B$6:$B$1005=B689)*($Q$6:$Q$1005&lt;Q689)*($E$6:$E$1005="ОК")*$Q$6:$Q$1005))+1,INT('Номенклатура'!$C$2)))</f>
        <v/>
      </c>
      <c r="P689" s="18" t="str">
        <f>IF(E689&lt;&gt;"ОК","",-(SUMIFS('Движения'!$F$6:$F$5005,'Движения'!$B$6:$B$5005,B689,'Движения'!$C$6:$C$5005,"Расход",'Движения'!$A$6:$A$5005,"&gt;="&amp;O689,'Движения'!$A$6:$A$5005,"&lt;"&amp;(Q689+1))+SUMIFS('Движения'!$F$6:$F$5005,'Движения'!$B$6:$B$5005,B689,'Движения'!$C$6:$C$5005,"Списание",'Движения'!$A$6:$A$5005,"&gt;="&amp;O689,'Движения'!$A$6:$A$5005,"&lt;"&amp;(Q689+1))))</f>
        <v/>
      </c>
      <c r="Q689" s="18" t="str">
        <f>IF(ISNUMBER(A689),INT(A689),0)</f>
        <v/>
      </c>
    </row>
    <row r="690" spans="1:17" x14ac:dyDescent="0.25">
      <c r="A690" s="16"/>
      <c r="B690" s="13"/>
      <c r="C690" s="14"/>
      <c r="D690" s="13"/>
      <c r="E690" s="15" t="str">
        <f>IF(COUNTA(A690:D690)=0,"",IF(NOT(ISNUMBER(A690)),"Укажите дату",IF(B690="","Укажите код",IF(NOT(AND(ISTEXT(B690),LEN(B690)&gt;0,LEN(B690)&lt;=30,ISNUMBER(FIND(LEFT(B690,1),"ABCDEFGHIJKLMNOPQRSTUVWXYZ")),SUMPRODUCT((MID(B690,{1,2,3,4,5,6,7,8,9,10,11,12,13,14,15,16,17,18,19,20,21,22,23,24,25,26,27,28,29,30},1)&lt;&gt;"")*ISERROR(FIND(MID(B690,{1,2,3,4,5,6,7,8,9,10,11,12,13,14,15,16,17,18,19,20,21,22,23,24,25,26,27,28,29,30},1),"ABCDEFGHIJKLMNOPQRSTUVWXYZ0123456789-_")))=0,ISERROR(VALUE(B690)))),"Недопустимый код: только латинские буквы A-Z в верхнем регистре, цифры, - и _; начало с буквы, до 30 символов (например MILK-001)",IF(SUMPRODUCT(--EXACT('Номенклатура'!$A$6:$A$205,B690))=0,"Код не найден",IF(SUMPRODUCT(--EXACT('Номенклатура'!$A$6:$A$205,B690))&gt;1,"Код повторяется в номенклатуре",IF(NOT(ISNUMBER(C690)),"Укажите фактическое количество",IF(C690&lt;0,"Факт не может быть меньше нуля",IF(NOT(ISNUMBER('Номенклатура'!$C$2)),"Укажите дату начала учёта",IF(Q690&lt;INT('Номенклатура'!$C$2),"Дата раньше начала учёта","ОК"))))))))))</f>
        <v/>
      </c>
      <c r="F690" s="15" t="str">
        <f>IF(E690&lt;&gt;"ОК","",INDEX('Номенклатура'!$B$6:$B$205,SUMPRODUCT(EXACT('Номенклатура'!$A$6:$A$205,B690)*(ROW('Номенклатура'!$A$6:$A$205)-5)))&amp;"")</f>
        <v/>
      </c>
      <c r="G690" s="17" t="str">
        <f>IF(E690&lt;&gt;"ОК","",INDEX('Номенклатура'!$D$6:$D$205,SUMPRODUCT(EXACT('Номенклатура'!$A$6:$A$205,B690)*(ROW('Номенклатура'!$A$6:$A$205)-5)))&amp;"")</f>
        <v/>
      </c>
      <c r="H690" s="18" t="str">
        <f>IF(E690&lt;&gt;"ОК","",ROUND(N(INDEX('Номенклатура'!$F$6:$F$205,SUMPRODUCT(EXACT('Номенклатура'!$A$6:$A$205,B690)*(ROW('Номенклатура'!$A$6:$A$205)-5))))+SUMIFS('Движения'!$F$6:$F$5005,'Движения'!$B$6:$B$5005,B690,'Движения'!$A$6:$A$5005,"&lt;"&amp;(Q690+1))-SUMIFS('Движения'!$F$6:$F$5005,'Движения'!$B$6:$B$5005,B690,'Движения'!$C$6:$C$5005,"Корректировка остатка",'Движения'!$A$6:$A$5005,"&gt;="&amp;Q690,'Движения'!$A$6:$A$5005,"&lt;"&amp;(Q690+1)),6))</f>
        <v/>
      </c>
      <c r="I690" s="18" t="str">
        <f>IF(E690&lt;&gt;"ОК","",ROUND(C690-H690,6))</f>
        <v/>
      </c>
      <c r="J690" s="21" t="str">
        <f>IF(E690&lt;&gt;"ОК","",IF(P690&gt;0,ABS(I690)/P690,"нет базы"))</f>
        <v/>
      </c>
      <c r="K690" s="17" t="str">
        <f>IF(E690&lt;&gt;"ОК","",IF(I690&lt;0,"Недостача",IF(I690&gt;0,"Излишек","Совпадает")))</f>
        <v/>
      </c>
      <c r="L690" s="18" t="str">
        <f>IF(E690&lt;&gt;"ОК","",ROUND(SUMIFS('Движения'!$F$6:$F$5005,'Движения'!$B$6:$B$5005,B690,'Движения'!$C$6:$C$5005,"Корректировка остатка",'Движения'!$A$6:$A$5005,"&gt;="&amp;Q690,'Движения'!$A$6:$A$5005,"&lt;"&amp;(Q690+1)),6))</f>
        <v/>
      </c>
      <c r="M690" s="18" t="str">
        <f>IF(E690&lt;&gt;"ОК","",ROUND(I690-L690,6))</f>
        <v/>
      </c>
      <c r="N690" s="15" t="str">
        <f>IF(E690&lt;&gt;"ОК","",IF(AND(I690=0,L690=0),"Корректировка не нужна",IF(M690=0,"Корректировка внесена",IF(L690=0,"Внесите корректировку на "&amp;DAY(Q690)&amp;"."&amp;MONTH(Q690)&amp;"."&amp;YEAR(Q690)&amp;": "&amp;IF(M690&gt;0,"+","")&amp;M690&amp;" "&amp;G690,"Проверьте корректировки: внесено "&amp;L690&amp;", нужно "&amp;I690&amp;" "&amp;G690))))</f>
        <v/>
      </c>
      <c r="O690" s="22" t="str">
        <f>IF(E690&lt;&gt;"ОК","",IF(SUMPRODUCT(MAX(($B$6:$B$1005=B690)*($Q$6:$Q$1005&lt;Q690)*($E$6:$E$1005="ОК")*$Q$6:$Q$1005))&gt;0,SUMPRODUCT(MAX(($B$6:$B$1005=B690)*($Q$6:$Q$1005&lt;Q690)*($E$6:$E$1005="ОК")*$Q$6:$Q$1005))+1,INT('Номенклатура'!$C$2)))</f>
        <v/>
      </c>
      <c r="P690" s="18" t="str">
        <f>IF(E690&lt;&gt;"ОК","",-(SUMIFS('Движения'!$F$6:$F$5005,'Движения'!$B$6:$B$5005,B690,'Движения'!$C$6:$C$5005,"Расход",'Движения'!$A$6:$A$5005,"&gt;="&amp;O690,'Движения'!$A$6:$A$5005,"&lt;"&amp;(Q690+1))+SUMIFS('Движения'!$F$6:$F$5005,'Движения'!$B$6:$B$5005,B690,'Движения'!$C$6:$C$5005,"Списание",'Движения'!$A$6:$A$5005,"&gt;="&amp;O690,'Движения'!$A$6:$A$5005,"&lt;"&amp;(Q690+1))))</f>
        <v/>
      </c>
      <c r="Q690" s="18" t="str">
        <f>IF(ISNUMBER(A690),INT(A690),0)</f>
        <v/>
      </c>
    </row>
    <row r="691" spans="1:17" x14ac:dyDescent="0.25">
      <c r="A691" s="16"/>
      <c r="B691" s="13"/>
      <c r="C691" s="14"/>
      <c r="D691" s="13"/>
      <c r="E691" s="15" t="str">
        <f>IF(COUNTA(A691:D691)=0,"",IF(NOT(ISNUMBER(A691)),"Укажите дату",IF(B691="","Укажите код",IF(NOT(AND(ISTEXT(B691),LEN(B691)&gt;0,LEN(B691)&lt;=30,ISNUMBER(FIND(LEFT(B691,1),"ABCDEFGHIJKLMNOPQRSTUVWXYZ")),SUMPRODUCT((MID(B691,{1,2,3,4,5,6,7,8,9,10,11,12,13,14,15,16,17,18,19,20,21,22,23,24,25,26,27,28,29,30},1)&lt;&gt;"")*ISERROR(FIND(MID(B691,{1,2,3,4,5,6,7,8,9,10,11,12,13,14,15,16,17,18,19,20,21,22,23,24,25,26,27,28,29,30},1),"ABCDEFGHIJKLMNOPQRSTUVWXYZ0123456789-_")))=0,ISERROR(VALUE(B691)))),"Недопустимый код: только латинские буквы A-Z в верхнем регистре, цифры, - и _; начало с буквы, до 30 символов (например MILK-001)",IF(SUMPRODUCT(--EXACT('Номенклатура'!$A$6:$A$205,B691))=0,"Код не найден",IF(SUMPRODUCT(--EXACT('Номенклатура'!$A$6:$A$205,B691))&gt;1,"Код повторяется в номенклатуре",IF(NOT(ISNUMBER(C691)),"Укажите фактическое количество",IF(C691&lt;0,"Факт не может быть меньше нуля",IF(NOT(ISNUMBER('Номенклатура'!$C$2)),"Укажите дату начала учёта",IF(Q691&lt;INT('Номенклатура'!$C$2),"Дата раньше начала учёта","ОК"))))))))))</f>
        <v/>
      </c>
      <c r="F691" s="15" t="str">
        <f>IF(E691&lt;&gt;"ОК","",INDEX('Номенклатура'!$B$6:$B$205,SUMPRODUCT(EXACT('Номенклатура'!$A$6:$A$205,B691)*(ROW('Номенклатура'!$A$6:$A$205)-5)))&amp;"")</f>
        <v/>
      </c>
      <c r="G691" s="17" t="str">
        <f>IF(E691&lt;&gt;"ОК","",INDEX('Номенклатура'!$D$6:$D$205,SUMPRODUCT(EXACT('Номенклатура'!$A$6:$A$205,B691)*(ROW('Номенклатура'!$A$6:$A$205)-5)))&amp;"")</f>
        <v/>
      </c>
      <c r="H691" s="18" t="str">
        <f>IF(E691&lt;&gt;"ОК","",ROUND(N(INDEX('Номенклатура'!$F$6:$F$205,SUMPRODUCT(EXACT('Номенклатура'!$A$6:$A$205,B691)*(ROW('Номенклатура'!$A$6:$A$205)-5))))+SUMIFS('Движения'!$F$6:$F$5005,'Движения'!$B$6:$B$5005,B691,'Движения'!$A$6:$A$5005,"&lt;"&amp;(Q691+1))-SUMIFS('Движения'!$F$6:$F$5005,'Движения'!$B$6:$B$5005,B691,'Движения'!$C$6:$C$5005,"Корректировка остатка",'Движения'!$A$6:$A$5005,"&gt;="&amp;Q691,'Движения'!$A$6:$A$5005,"&lt;"&amp;(Q691+1)),6))</f>
        <v/>
      </c>
      <c r="I691" s="18" t="str">
        <f>IF(E691&lt;&gt;"ОК","",ROUND(C691-H691,6))</f>
        <v/>
      </c>
      <c r="J691" s="21" t="str">
        <f>IF(E691&lt;&gt;"ОК","",IF(P691&gt;0,ABS(I691)/P691,"нет базы"))</f>
        <v/>
      </c>
      <c r="K691" s="17" t="str">
        <f>IF(E691&lt;&gt;"ОК","",IF(I691&lt;0,"Недостача",IF(I691&gt;0,"Излишек","Совпадает")))</f>
        <v/>
      </c>
      <c r="L691" s="18" t="str">
        <f>IF(E691&lt;&gt;"ОК","",ROUND(SUMIFS('Движения'!$F$6:$F$5005,'Движения'!$B$6:$B$5005,B691,'Движения'!$C$6:$C$5005,"Корректировка остатка",'Движения'!$A$6:$A$5005,"&gt;="&amp;Q691,'Движения'!$A$6:$A$5005,"&lt;"&amp;(Q691+1)),6))</f>
        <v/>
      </c>
      <c r="M691" s="18" t="str">
        <f>IF(E691&lt;&gt;"ОК","",ROUND(I691-L691,6))</f>
        <v/>
      </c>
      <c r="N691" s="15" t="str">
        <f>IF(E691&lt;&gt;"ОК","",IF(AND(I691=0,L691=0),"Корректировка не нужна",IF(M691=0,"Корректировка внесена",IF(L691=0,"Внесите корректировку на "&amp;DAY(Q691)&amp;"."&amp;MONTH(Q691)&amp;"."&amp;YEAR(Q691)&amp;": "&amp;IF(M691&gt;0,"+","")&amp;M691&amp;" "&amp;G691,"Проверьте корректировки: внесено "&amp;L691&amp;", нужно "&amp;I691&amp;" "&amp;G691))))</f>
        <v/>
      </c>
      <c r="O691" s="22" t="str">
        <f>IF(E691&lt;&gt;"ОК","",IF(SUMPRODUCT(MAX(($B$6:$B$1005=B691)*($Q$6:$Q$1005&lt;Q691)*($E$6:$E$1005="ОК")*$Q$6:$Q$1005))&gt;0,SUMPRODUCT(MAX(($B$6:$B$1005=B691)*($Q$6:$Q$1005&lt;Q691)*($E$6:$E$1005="ОК")*$Q$6:$Q$1005))+1,INT('Номенклатура'!$C$2)))</f>
        <v/>
      </c>
      <c r="P691" s="18" t="str">
        <f>IF(E691&lt;&gt;"ОК","",-(SUMIFS('Движения'!$F$6:$F$5005,'Движения'!$B$6:$B$5005,B691,'Движения'!$C$6:$C$5005,"Расход",'Движения'!$A$6:$A$5005,"&gt;="&amp;O691,'Движения'!$A$6:$A$5005,"&lt;"&amp;(Q691+1))+SUMIFS('Движения'!$F$6:$F$5005,'Движения'!$B$6:$B$5005,B691,'Движения'!$C$6:$C$5005,"Списание",'Движения'!$A$6:$A$5005,"&gt;="&amp;O691,'Движения'!$A$6:$A$5005,"&lt;"&amp;(Q691+1))))</f>
        <v/>
      </c>
      <c r="Q691" s="18" t="str">
        <f>IF(ISNUMBER(A691),INT(A691),0)</f>
        <v/>
      </c>
    </row>
    <row r="692" spans="1:17" x14ac:dyDescent="0.25">
      <c r="A692" s="16"/>
      <c r="B692" s="13"/>
      <c r="C692" s="14"/>
      <c r="D692" s="13"/>
      <c r="E692" s="15" t="str">
        <f>IF(COUNTA(A692:D692)=0,"",IF(NOT(ISNUMBER(A692)),"Укажите дату",IF(B692="","Укажите код",IF(NOT(AND(ISTEXT(B692),LEN(B692)&gt;0,LEN(B692)&lt;=30,ISNUMBER(FIND(LEFT(B692,1),"ABCDEFGHIJKLMNOPQRSTUVWXYZ")),SUMPRODUCT((MID(B692,{1,2,3,4,5,6,7,8,9,10,11,12,13,14,15,16,17,18,19,20,21,22,23,24,25,26,27,28,29,30},1)&lt;&gt;"")*ISERROR(FIND(MID(B692,{1,2,3,4,5,6,7,8,9,10,11,12,13,14,15,16,17,18,19,20,21,22,23,24,25,26,27,28,29,30},1),"ABCDEFGHIJKLMNOPQRSTUVWXYZ0123456789-_")))=0,ISERROR(VALUE(B692)))),"Недопустимый код: только латинские буквы A-Z в верхнем регистре, цифры, - и _; начало с буквы, до 30 символов (например MILK-001)",IF(SUMPRODUCT(--EXACT('Номенклатура'!$A$6:$A$205,B692))=0,"Код не найден",IF(SUMPRODUCT(--EXACT('Номенклатура'!$A$6:$A$205,B692))&gt;1,"Код повторяется в номенклатуре",IF(NOT(ISNUMBER(C692)),"Укажите фактическое количество",IF(C692&lt;0,"Факт не может быть меньше нуля",IF(NOT(ISNUMBER('Номенклатура'!$C$2)),"Укажите дату начала учёта",IF(Q692&lt;INT('Номенклатура'!$C$2),"Дата раньше начала учёта","ОК"))))))))))</f>
        <v/>
      </c>
      <c r="F692" s="15" t="str">
        <f>IF(E692&lt;&gt;"ОК","",INDEX('Номенклатура'!$B$6:$B$205,SUMPRODUCT(EXACT('Номенклатура'!$A$6:$A$205,B692)*(ROW('Номенклатура'!$A$6:$A$205)-5)))&amp;"")</f>
        <v/>
      </c>
      <c r="G692" s="17" t="str">
        <f>IF(E692&lt;&gt;"ОК","",INDEX('Номенклатура'!$D$6:$D$205,SUMPRODUCT(EXACT('Номенклатура'!$A$6:$A$205,B692)*(ROW('Номенклатура'!$A$6:$A$205)-5)))&amp;"")</f>
        <v/>
      </c>
      <c r="H692" s="18" t="str">
        <f>IF(E692&lt;&gt;"ОК","",ROUND(N(INDEX('Номенклатура'!$F$6:$F$205,SUMPRODUCT(EXACT('Номенклатура'!$A$6:$A$205,B692)*(ROW('Номенклатура'!$A$6:$A$205)-5))))+SUMIFS('Движения'!$F$6:$F$5005,'Движения'!$B$6:$B$5005,B692,'Движения'!$A$6:$A$5005,"&lt;"&amp;(Q692+1))-SUMIFS('Движения'!$F$6:$F$5005,'Движения'!$B$6:$B$5005,B692,'Движения'!$C$6:$C$5005,"Корректировка остатка",'Движения'!$A$6:$A$5005,"&gt;="&amp;Q692,'Движения'!$A$6:$A$5005,"&lt;"&amp;(Q692+1)),6))</f>
        <v/>
      </c>
      <c r="I692" s="18" t="str">
        <f>IF(E692&lt;&gt;"ОК","",ROUND(C692-H692,6))</f>
        <v/>
      </c>
      <c r="J692" s="21" t="str">
        <f>IF(E692&lt;&gt;"ОК","",IF(P692&gt;0,ABS(I692)/P692,"нет базы"))</f>
        <v/>
      </c>
      <c r="K692" s="17" t="str">
        <f>IF(E692&lt;&gt;"ОК","",IF(I692&lt;0,"Недостача",IF(I692&gt;0,"Излишек","Совпадает")))</f>
        <v/>
      </c>
      <c r="L692" s="18" t="str">
        <f>IF(E692&lt;&gt;"ОК","",ROUND(SUMIFS('Движения'!$F$6:$F$5005,'Движения'!$B$6:$B$5005,B692,'Движения'!$C$6:$C$5005,"Корректировка остатка",'Движения'!$A$6:$A$5005,"&gt;="&amp;Q692,'Движения'!$A$6:$A$5005,"&lt;"&amp;(Q692+1)),6))</f>
        <v/>
      </c>
      <c r="M692" s="18" t="str">
        <f>IF(E692&lt;&gt;"ОК","",ROUND(I692-L692,6))</f>
        <v/>
      </c>
      <c r="N692" s="15" t="str">
        <f>IF(E692&lt;&gt;"ОК","",IF(AND(I692=0,L692=0),"Корректировка не нужна",IF(M692=0,"Корректировка внесена",IF(L692=0,"Внесите корректировку на "&amp;DAY(Q692)&amp;"."&amp;MONTH(Q692)&amp;"."&amp;YEAR(Q692)&amp;": "&amp;IF(M692&gt;0,"+","")&amp;M692&amp;" "&amp;G692,"Проверьте корректировки: внесено "&amp;L692&amp;", нужно "&amp;I692&amp;" "&amp;G692))))</f>
        <v/>
      </c>
      <c r="O692" s="22" t="str">
        <f>IF(E692&lt;&gt;"ОК","",IF(SUMPRODUCT(MAX(($B$6:$B$1005=B692)*($Q$6:$Q$1005&lt;Q692)*($E$6:$E$1005="ОК")*$Q$6:$Q$1005))&gt;0,SUMPRODUCT(MAX(($B$6:$B$1005=B692)*($Q$6:$Q$1005&lt;Q692)*($E$6:$E$1005="ОК")*$Q$6:$Q$1005))+1,INT('Номенклатура'!$C$2)))</f>
        <v/>
      </c>
      <c r="P692" s="18" t="str">
        <f>IF(E692&lt;&gt;"ОК","",-(SUMIFS('Движения'!$F$6:$F$5005,'Движения'!$B$6:$B$5005,B692,'Движения'!$C$6:$C$5005,"Расход",'Движения'!$A$6:$A$5005,"&gt;="&amp;O692,'Движения'!$A$6:$A$5005,"&lt;"&amp;(Q692+1))+SUMIFS('Движения'!$F$6:$F$5005,'Движения'!$B$6:$B$5005,B692,'Движения'!$C$6:$C$5005,"Списание",'Движения'!$A$6:$A$5005,"&gt;="&amp;O692,'Движения'!$A$6:$A$5005,"&lt;"&amp;(Q692+1))))</f>
        <v/>
      </c>
      <c r="Q692" s="18" t="str">
        <f>IF(ISNUMBER(A692),INT(A692),0)</f>
        <v/>
      </c>
    </row>
    <row r="693" spans="1:17" x14ac:dyDescent="0.25">
      <c r="A693" s="16"/>
      <c r="B693" s="13"/>
      <c r="C693" s="14"/>
      <c r="D693" s="13"/>
      <c r="E693" s="15" t="str">
        <f>IF(COUNTA(A693:D693)=0,"",IF(NOT(ISNUMBER(A693)),"Укажите дату",IF(B693="","Укажите код",IF(NOT(AND(ISTEXT(B693),LEN(B693)&gt;0,LEN(B693)&lt;=30,ISNUMBER(FIND(LEFT(B693,1),"ABCDEFGHIJKLMNOPQRSTUVWXYZ")),SUMPRODUCT((MID(B693,{1,2,3,4,5,6,7,8,9,10,11,12,13,14,15,16,17,18,19,20,21,22,23,24,25,26,27,28,29,30},1)&lt;&gt;"")*ISERROR(FIND(MID(B693,{1,2,3,4,5,6,7,8,9,10,11,12,13,14,15,16,17,18,19,20,21,22,23,24,25,26,27,28,29,30},1),"ABCDEFGHIJKLMNOPQRSTUVWXYZ0123456789-_")))=0,ISERROR(VALUE(B693)))),"Недопустимый код: только латинские буквы A-Z в верхнем регистре, цифры, - и _; начало с буквы, до 30 символов (например MILK-001)",IF(SUMPRODUCT(--EXACT('Номенклатура'!$A$6:$A$205,B693))=0,"Код не найден",IF(SUMPRODUCT(--EXACT('Номенклатура'!$A$6:$A$205,B693))&gt;1,"Код повторяется в номенклатуре",IF(NOT(ISNUMBER(C693)),"Укажите фактическое количество",IF(C693&lt;0,"Факт не может быть меньше нуля",IF(NOT(ISNUMBER('Номенклатура'!$C$2)),"Укажите дату начала учёта",IF(Q693&lt;INT('Номенклатура'!$C$2),"Дата раньше начала учёта","ОК"))))))))))</f>
        <v/>
      </c>
      <c r="F693" s="15" t="str">
        <f>IF(E693&lt;&gt;"ОК","",INDEX('Номенклатура'!$B$6:$B$205,SUMPRODUCT(EXACT('Номенклатура'!$A$6:$A$205,B693)*(ROW('Номенклатура'!$A$6:$A$205)-5)))&amp;"")</f>
        <v/>
      </c>
      <c r="G693" s="17" t="str">
        <f>IF(E693&lt;&gt;"ОК","",INDEX('Номенклатура'!$D$6:$D$205,SUMPRODUCT(EXACT('Номенклатура'!$A$6:$A$205,B693)*(ROW('Номенклатура'!$A$6:$A$205)-5)))&amp;"")</f>
        <v/>
      </c>
      <c r="H693" s="18" t="str">
        <f>IF(E693&lt;&gt;"ОК","",ROUND(N(INDEX('Номенклатура'!$F$6:$F$205,SUMPRODUCT(EXACT('Номенклатура'!$A$6:$A$205,B693)*(ROW('Номенклатура'!$A$6:$A$205)-5))))+SUMIFS('Движения'!$F$6:$F$5005,'Движения'!$B$6:$B$5005,B693,'Движения'!$A$6:$A$5005,"&lt;"&amp;(Q693+1))-SUMIFS('Движения'!$F$6:$F$5005,'Движения'!$B$6:$B$5005,B693,'Движения'!$C$6:$C$5005,"Корректировка остатка",'Движения'!$A$6:$A$5005,"&gt;="&amp;Q693,'Движения'!$A$6:$A$5005,"&lt;"&amp;(Q693+1)),6))</f>
        <v/>
      </c>
      <c r="I693" s="18" t="str">
        <f>IF(E693&lt;&gt;"ОК","",ROUND(C693-H693,6))</f>
        <v/>
      </c>
      <c r="J693" s="21" t="str">
        <f>IF(E693&lt;&gt;"ОК","",IF(P693&gt;0,ABS(I693)/P693,"нет базы"))</f>
        <v/>
      </c>
      <c r="K693" s="17" t="str">
        <f>IF(E693&lt;&gt;"ОК","",IF(I693&lt;0,"Недостача",IF(I693&gt;0,"Излишек","Совпадает")))</f>
        <v/>
      </c>
      <c r="L693" s="18" t="str">
        <f>IF(E693&lt;&gt;"ОК","",ROUND(SUMIFS('Движения'!$F$6:$F$5005,'Движения'!$B$6:$B$5005,B693,'Движения'!$C$6:$C$5005,"Корректировка остатка",'Движения'!$A$6:$A$5005,"&gt;="&amp;Q693,'Движения'!$A$6:$A$5005,"&lt;"&amp;(Q693+1)),6))</f>
        <v/>
      </c>
      <c r="M693" s="18" t="str">
        <f>IF(E693&lt;&gt;"ОК","",ROUND(I693-L693,6))</f>
        <v/>
      </c>
      <c r="N693" s="15" t="str">
        <f>IF(E693&lt;&gt;"ОК","",IF(AND(I693=0,L693=0),"Корректировка не нужна",IF(M693=0,"Корректировка внесена",IF(L693=0,"Внесите корректировку на "&amp;DAY(Q693)&amp;"."&amp;MONTH(Q693)&amp;"."&amp;YEAR(Q693)&amp;": "&amp;IF(M693&gt;0,"+","")&amp;M693&amp;" "&amp;G693,"Проверьте корректировки: внесено "&amp;L693&amp;", нужно "&amp;I693&amp;" "&amp;G693))))</f>
        <v/>
      </c>
      <c r="O693" s="22" t="str">
        <f>IF(E693&lt;&gt;"ОК","",IF(SUMPRODUCT(MAX(($B$6:$B$1005=B693)*($Q$6:$Q$1005&lt;Q693)*($E$6:$E$1005="ОК")*$Q$6:$Q$1005))&gt;0,SUMPRODUCT(MAX(($B$6:$B$1005=B693)*($Q$6:$Q$1005&lt;Q693)*($E$6:$E$1005="ОК")*$Q$6:$Q$1005))+1,INT('Номенклатура'!$C$2)))</f>
        <v/>
      </c>
      <c r="P693" s="18" t="str">
        <f>IF(E693&lt;&gt;"ОК","",-(SUMIFS('Движения'!$F$6:$F$5005,'Движения'!$B$6:$B$5005,B693,'Движения'!$C$6:$C$5005,"Расход",'Движения'!$A$6:$A$5005,"&gt;="&amp;O693,'Движения'!$A$6:$A$5005,"&lt;"&amp;(Q693+1))+SUMIFS('Движения'!$F$6:$F$5005,'Движения'!$B$6:$B$5005,B693,'Движения'!$C$6:$C$5005,"Списание",'Движения'!$A$6:$A$5005,"&gt;="&amp;O693,'Движения'!$A$6:$A$5005,"&lt;"&amp;(Q693+1))))</f>
        <v/>
      </c>
      <c r="Q693" s="18" t="str">
        <f>IF(ISNUMBER(A693),INT(A693),0)</f>
        <v/>
      </c>
    </row>
    <row r="694" spans="1:17" x14ac:dyDescent="0.25">
      <c r="A694" s="16"/>
      <c r="B694" s="13"/>
      <c r="C694" s="14"/>
      <c r="D694" s="13"/>
      <c r="E694" s="15" t="str">
        <f>IF(COUNTA(A694:D694)=0,"",IF(NOT(ISNUMBER(A694)),"Укажите дату",IF(B694="","Укажите код",IF(NOT(AND(ISTEXT(B694),LEN(B694)&gt;0,LEN(B694)&lt;=30,ISNUMBER(FIND(LEFT(B694,1),"ABCDEFGHIJKLMNOPQRSTUVWXYZ")),SUMPRODUCT((MID(B694,{1,2,3,4,5,6,7,8,9,10,11,12,13,14,15,16,17,18,19,20,21,22,23,24,25,26,27,28,29,30},1)&lt;&gt;"")*ISERROR(FIND(MID(B694,{1,2,3,4,5,6,7,8,9,10,11,12,13,14,15,16,17,18,19,20,21,22,23,24,25,26,27,28,29,30},1),"ABCDEFGHIJKLMNOPQRSTUVWXYZ0123456789-_")))=0,ISERROR(VALUE(B694)))),"Недопустимый код: только латинские буквы A-Z в верхнем регистре, цифры, - и _; начало с буквы, до 30 символов (например MILK-001)",IF(SUMPRODUCT(--EXACT('Номенклатура'!$A$6:$A$205,B694))=0,"Код не найден",IF(SUMPRODUCT(--EXACT('Номенклатура'!$A$6:$A$205,B694))&gt;1,"Код повторяется в номенклатуре",IF(NOT(ISNUMBER(C694)),"Укажите фактическое количество",IF(C694&lt;0,"Факт не может быть меньше нуля",IF(NOT(ISNUMBER('Номенклатура'!$C$2)),"Укажите дату начала учёта",IF(Q694&lt;INT('Номенклатура'!$C$2),"Дата раньше начала учёта","ОК"))))))))))</f>
        <v/>
      </c>
      <c r="F694" s="15" t="str">
        <f>IF(E694&lt;&gt;"ОК","",INDEX('Номенклатура'!$B$6:$B$205,SUMPRODUCT(EXACT('Номенклатура'!$A$6:$A$205,B694)*(ROW('Номенклатура'!$A$6:$A$205)-5)))&amp;"")</f>
        <v/>
      </c>
      <c r="G694" s="17" t="str">
        <f>IF(E694&lt;&gt;"ОК","",INDEX('Номенклатура'!$D$6:$D$205,SUMPRODUCT(EXACT('Номенклатура'!$A$6:$A$205,B694)*(ROW('Номенклатура'!$A$6:$A$205)-5)))&amp;"")</f>
        <v/>
      </c>
      <c r="H694" s="18" t="str">
        <f>IF(E694&lt;&gt;"ОК","",ROUND(N(INDEX('Номенклатура'!$F$6:$F$205,SUMPRODUCT(EXACT('Номенклатура'!$A$6:$A$205,B694)*(ROW('Номенклатура'!$A$6:$A$205)-5))))+SUMIFS('Движения'!$F$6:$F$5005,'Движения'!$B$6:$B$5005,B694,'Движения'!$A$6:$A$5005,"&lt;"&amp;(Q694+1))-SUMIFS('Движения'!$F$6:$F$5005,'Движения'!$B$6:$B$5005,B694,'Движения'!$C$6:$C$5005,"Корректировка остатка",'Движения'!$A$6:$A$5005,"&gt;="&amp;Q694,'Движения'!$A$6:$A$5005,"&lt;"&amp;(Q694+1)),6))</f>
        <v/>
      </c>
      <c r="I694" s="18" t="str">
        <f>IF(E694&lt;&gt;"ОК","",ROUND(C694-H694,6))</f>
        <v/>
      </c>
      <c r="J694" s="21" t="str">
        <f>IF(E694&lt;&gt;"ОК","",IF(P694&gt;0,ABS(I694)/P694,"нет базы"))</f>
        <v/>
      </c>
      <c r="K694" s="17" t="str">
        <f>IF(E694&lt;&gt;"ОК","",IF(I694&lt;0,"Недостача",IF(I694&gt;0,"Излишек","Совпадает")))</f>
        <v/>
      </c>
      <c r="L694" s="18" t="str">
        <f>IF(E694&lt;&gt;"ОК","",ROUND(SUMIFS('Движения'!$F$6:$F$5005,'Движения'!$B$6:$B$5005,B694,'Движения'!$C$6:$C$5005,"Корректировка остатка",'Движения'!$A$6:$A$5005,"&gt;="&amp;Q694,'Движения'!$A$6:$A$5005,"&lt;"&amp;(Q694+1)),6))</f>
        <v/>
      </c>
      <c r="M694" s="18" t="str">
        <f>IF(E694&lt;&gt;"ОК","",ROUND(I694-L694,6))</f>
        <v/>
      </c>
      <c r="N694" s="15" t="str">
        <f>IF(E694&lt;&gt;"ОК","",IF(AND(I694=0,L694=0),"Корректировка не нужна",IF(M694=0,"Корректировка внесена",IF(L694=0,"Внесите корректировку на "&amp;DAY(Q694)&amp;"."&amp;MONTH(Q694)&amp;"."&amp;YEAR(Q694)&amp;": "&amp;IF(M694&gt;0,"+","")&amp;M694&amp;" "&amp;G694,"Проверьте корректировки: внесено "&amp;L694&amp;", нужно "&amp;I694&amp;" "&amp;G694))))</f>
        <v/>
      </c>
      <c r="O694" s="22" t="str">
        <f>IF(E694&lt;&gt;"ОК","",IF(SUMPRODUCT(MAX(($B$6:$B$1005=B694)*($Q$6:$Q$1005&lt;Q694)*($E$6:$E$1005="ОК")*$Q$6:$Q$1005))&gt;0,SUMPRODUCT(MAX(($B$6:$B$1005=B694)*($Q$6:$Q$1005&lt;Q694)*($E$6:$E$1005="ОК")*$Q$6:$Q$1005))+1,INT('Номенклатура'!$C$2)))</f>
        <v/>
      </c>
      <c r="P694" s="18" t="str">
        <f>IF(E694&lt;&gt;"ОК","",-(SUMIFS('Движения'!$F$6:$F$5005,'Движения'!$B$6:$B$5005,B694,'Движения'!$C$6:$C$5005,"Расход",'Движения'!$A$6:$A$5005,"&gt;="&amp;O694,'Движения'!$A$6:$A$5005,"&lt;"&amp;(Q694+1))+SUMIFS('Движения'!$F$6:$F$5005,'Движения'!$B$6:$B$5005,B694,'Движения'!$C$6:$C$5005,"Списание",'Движения'!$A$6:$A$5005,"&gt;="&amp;O694,'Движения'!$A$6:$A$5005,"&lt;"&amp;(Q694+1))))</f>
        <v/>
      </c>
      <c r="Q694" s="18" t="str">
        <f>IF(ISNUMBER(A694),INT(A694),0)</f>
        <v/>
      </c>
    </row>
    <row r="695" spans="1:17" x14ac:dyDescent="0.25">
      <c r="A695" s="16"/>
      <c r="B695" s="13"/>
      <c r="C695" s="14"/>
      <c r="D695" s="13"/>
      <c r="E695" s="15" t="str">
        <f>IF(COUNTA(A695:D695)=0,"",IF(NOT(ISNUMBER(A695)),"Укажите дату",IF(B695="","Укажите код",IF(NOT(AND(ISTEXT(B695),LEN(B695)&gt;0,LEN(B695)&lt;=30,ISNUMBER(FIND(LEFT(B695,1),"ABCDEFGHIJKLMNOPQRSTUVWXYZ")),SUMPRODUCT((MID(B695,{1,2,3,4,5,6,7,8,9,10,11,12,13,14,15,16,17,18,19,20,21,22,23,24,25,26,27,28,29,30},1)&lt;&gt;"")*ISERROR(FIND(MID(B695,{1,2,3,4,5,6,7,8,9,10,11,12,13,14,15,16,17,18,19,20,21,22,23,24,25,26,27,28,29,30},1),"ABCDEFGHIJKLMNOPQRSTUVWXYZ0123456789-_")))=0,ISERROR(VALUE(B695)))),"Недопустимый код: только латинские буквы A-Z в верхнем регистре, цифры, - и _; начало с буквы, до 30 символов (например MILK-001)",IF(SUMPRODUCT(--EXACT('Номенклатура'!$A$6:$A$205,B695))=0,"Код не найден",IF(SUMPRODUCT(--EXACT('Номенклатура'!$A$6:$A$205,B695))&gt;1,"Код повторяется в номенклатуре",IF(NOT(ISNUMBER(C695)),"Укажите фактическое количество",IF(C695&lt;0,"Факт не может быть меньше нуля",IF(NOT(ISNUMBER('Номенклатура'!$C$2)),"Укажите дату начала учёта",IF(Q695&lt;INT('Номенклатура'!$C$2),"Дата раньше начала учёта","ОК"))))))))))</f>
        <v/>
      </c>
      <c r="F695" s="15" t="str">
        <f>IF(E695&lt;&gt;"ОК","",INDEX('Номенклатура'!$B$6:$B$205,SUMPRODUCT(EXACT('Номенклатура'!$A$6:$A$205,B695)*(ROW('Номенклатура'!$A$6:$A$205)-5)))&amp;"")</f>
        <v/>
      </c>
      <c r="G695" s="17" t="str">
        <f>IF(E695&lt;&gt;"ОК","",INDEX('Номенклатура'!$D$6:$D$205,SUMPRODUCT(EXACT('Номенклатура'!$A$6:$A$205,B695)*(ROW('Номенклатура'!$A$6:$A$205)-5)))&amp;"")</f>
        <v/>
      </c>
      <c r="H695" s="18" t="str">
        <f>IF(E695&lt;&gt;"ОК","",ROUND(N(INDEX('Номенклатура'!$F$6:$F$205,SUMPRODUCT(EXACT('Номенклатура'!$A$6:$A$205,B695)*(ROW('Номенклатура'!$A$6:$A$205)-5))))+SUMIFS('Движения'!$F$6:$F$5005,'Движения'!$B$6:$B$5005,B695,'Движения'!$A$6:$A$5005,"&lt;"&amp;(Q695+1))-SUMIFS('Движения'!$F$6:$F$5005,'Движения'!$B$6:$B$5005,B695,'Движения'!$C$6:$C$5005,"Корректировка остатка",'Движения'!$A$6:$A$5005,"&gt;="&amp;Q695,'Движения'!$A$6:$A$5005,"&lt;"&amp;(Q695+1)),6))</f>
        <v/>
      </c>
      <c r="I695" s="18" t="str">
        <f>IF(E695&lt;&gt;"ОК","",ROUND(C695-H695,6))</f>
        <v/>
      </c>
      <c r="J695" s="21" t="str">
        <f>IF(E695&lt;&gt;"ОК","",IF(P695&gt;0,ABS(I695)/P695,"нет базы"))</f>
        <v/>
      </c>
      <c r="K695" s="17" t="str">
        <f>IF(E695&lt;&gt;"ОК","",IF(I695&lt;0,"Недостача",IF(I695&gt;0,"Излишек","Совпадает")))</f>
        <v/>
      </c>
      <c r="L695" s="18" t="str">
        <f>IF(E695&lt;&gt;"ОК","",ROUND(SUMIFS('Движения'!$F$6:$F$5005,'Движения'!$B$6:$B$5005,B695,'Движения'!$C$6:$C$5005,"Корректировка остатка",'Движения'!$A$6:$A$5005,"&gt;="&amp;Q695,'Движения'!$A$6:$A$5005,"&lt;"&amp;(Q695+1)),6))</f>
        <v/>
      </c>
      <c r="M695" s="18" t="str">
        <f>IF(E695&lt;&gt;"ОК","",ROUND(I695-L695,6))</f>
        <v/>
      </c>
      <c r="N695" s="15" t="str">
        <f>IF(E695&lt;&gt;"ОК","",IF(AND(I695=0,L695=0),"Корректировка не нужна",IF(M695=0,"Корректировка внесена",IF(L695=0,"Внесите корректировку на "&amp;DAY(Q695)&amp;"."&amp;MONTH(Q695)&amp;"."&amp;YEAR(Q695)&amp;": "&amp;IF(M695&gt;0,"+","")&amp;M695&amp;" "&amp;G695,"Проверьте корректировки: внесено "&amp;L695&amp;", нужно "&amp;I695&amp;" "&amp;G695))))</f>
        <v/>
      </c>
      <c r="O695" s="22" t="str">
        <f>IF(E695&lt;&gt;"ОК","",IF(SUMPRODUCT(MAX(($B$6:$B$1005=B695)*($Q$6:$Q$1005&lt;Q695)*($E$6:$E$1005="ОК")*$Q$6:$Q$1005))&gt;0,SUMPRODUCT(MAX(($B$6:$B$1005=B695)*($Q$6:$Q$1005&lt;Q695)*($E$6:$E$1005="ОК")*$Q$6:$Q$1005))+1,INT('Номенклатура'!$C$2)))</f>
        <v/>
      </c>
      <c r="P695" s="18" t="str">
        <f>IF(E695&lt;&gt;"ОК","",-(SUMIFS('Движения'!$F$6:$F$5005,'Движения'!$B$6:$B$5005,B695,'Движения'!$C$6:$C$5005,"Расход",'Движения'!$A$6:$A$5005,"&gt;="&amp;O695,'Движения'!$A$6:$A$5005,"&lt;"&amp;(Q695+1))+SUMIFS('Движения'!$F$6:$F$5005,'Движения'!$B$6:$B$5005,B695,'Движения'!$C$6:$C$5005,"Списание",'Движения'!$A$6:$A$5005,"&gt;="&amp;O695,'Движения'!$A$6:$A$5005,"&lt;"&amp;(Q695+1))))</f>
        <v/>
      </c>
      <c r="Q695" s="18" t="str">
        <f>IF(ISNUMBER(A695),INT(A695),0)</f>
        <v/>
      </c>
    </row>
    <row r="696" spans="1:17" x14ac:dyDescent="0.25">
      <c r="A696" s="16"/>
      <c r="B696" s="13"/>
      <c r="C696" s="14"/>
      <c r="D696" s="13"/>
      <c r="E696" s="15" t="str">
        <f>IF(COUNTA(A696:D696)=0,"",IF(NOT(ISNUMBER(A696)),"Укажите дату",IF(B696="","Укажите код",IF(NOT(AND(ISTEXT(B696),LEN(B696)&gt;0,LEN(B696)&lt;=30,ISNUMBER(FIND(LEFT(B696,1),"ABCDEFGHIJKLMNOPQRSTUVWXYZ")),SUMPRODUCT((MID(B696,{1,2,3,4,5,6,7,8,9,10,11,12,13,14,15,16,17,18,19,20,21,22,23,24,25,26,27,28,29,30},1)&lt;&gt;"")*ISERROR(FIND(MID(B696,{1,2,3,4,5,6,7,8,9,10,11,12,13,14,15,16,17,18,19,20,21,22,23,24,25,26,27,28,29,30},1),"ABCDEFGHIJKLMNOPQRSTUVWXYZ0123456789-_")))=0,ISERROR(VALUE(B696)))),"Недопустимый код: только латинские буквы A-Z в верхнем регистре, цифры, - и _; начало с буквы, до 30 символов (например MILK-001)",IF(SUMPRODUCT(--EXACT('Номенклатура'!$A$6:$A$205,B696))=0,"Код не найден",IF(SUMPRODUCT(--EXACT('Номенклатура'!$A$6:$A$205,B696))&gt;1,"Код повторяется в номенклатуре",IF(NOT(ISNUMBER(C696)),"Укажите фактическое количество",IF(C696&lt;0,"Факт не может быть меньше нуля",IF(NOT(ISNUMBER('Номенклатура'!$C$2)),"Укажите дату начала учёта",IF(Q696&lt;INT('Номенклатура'!$C$2),"Дата раньше начала учёта","ОК"))))))))))</f>
        <v/>
      </c>
      <c r="F696" s="15" t="str">
        <f>IF(E696&lt;&gt;"ОК","",INDEX('Номенклатура'!$B$6:$B$205,SUMPRODUCT(EXACT('Номенклатура'!$A$6:$A$205,B696)*(ROW('Номенклатура'!$A$6:$A$205)-5)))&amp;"")</f>
        <v/>
      </c>
      <c r="G696" s="17" t="str">
        <f>IF(E696&lt;&gt;"ОК","",INDEX('Номенклатура'!$D$6:$D$205,SUMPRODUCT(EXACT('Номенклатура'!$A$6:$A$205,B696)*(ROW('Номенклатура'!$A$6:$A$205)-5)))&amp;"")</f>
        <v/>
      </c>
      <c r="H696" s="18" t="str">
        <f>IF(E696&lt;&gt;"ОК","",ROUND(N(INDEX('Номенклатура'!$F$6:$F$205,SUMPRODUCT(EXACT('Номенклатура'!$A$6:$A$205,B696)*(ROW('Номенклатура'!$A$6:$A$205)-5))))+SUMIFS('Движения'!$F$6:$F$5005,'Движения'!$B$6:$B$5005,B696,'Движения'!$A$6:$A$5005,"&lt;"&amp;(Q696+1))-SUMIFS('Движения'!$F$6:$F$5005,'Движения'!$B$6:$B$5005,B696,'Движения'!$C$6:$C$5005,"Корректировка остатка",'Движения'!$A$6:$A$5005,"&gt;="&amp;Q696,'Движения'!$A$6:$A$5005,"&lt;"&amp;(Q696+1)),6))</f>
        <v/>
      </c>
      <c r="I696" s="18" t="str">
        <f>IF(E696&lt;&gt;"ОК","",ROUND(C696-H696,6))</f>
        <v/>
      </c>
      <c r="J696" s="21" t="str">
        <f>IF(E696&lt;&gt;"ОК","",IF(P696&gt;0,ABS(I696)/P696,"нет базы"))</f>
        <v/>
      </c>
      <c r="K696" s="17" t="str">
        <f>IF(E696&lt;&gt;"ОК","",IF(I696&lt;0,"Недостача",IF(I696&gt;0,"Излишек","Совпадает")))</f>
        <v/>
      </c>
      <c r="L696" s="18" t="str">
        <f>IF(E696&lt;&gt;"ОК","",ROUND(SUMIFS('Движения'!$F$6:$F$5005,'Движения'!$B$6:$B$5005,B696,'Движения'!$C$6:$C$5005,"Корректировка остатка",'Движения'!$A$6:$A$5005,"&gt;="&amp;Q696,'Движения'!$A$6:$A$5005,"&lt;"&amp;(Q696+1)),6))</f>
        <v/>
      </c>
      <c r="M696" s="18" t="str">
        <f>IF(E696&lt;&gt;"ОК","",ROUND(I696-L696,6))</f>
        <v/>
      </c>
      <c r="N696" s="15" t="str">
        <f>IF(E696&lt;&gt;"ОК","",IF(AND(I696=0,L696=0),"Корректировка не нужна",IF(M696=0,"Корректировка внесена",IF(L696=0,"Внесите корректировку на "&amp;DAY(Q696)&amp;"."&amp;MONTH(Q696)&amp;"."&amp;YEAR(Q696)&amp;": "&amp;IF(M696&gt;0,"+","")&amp;M696&amp;" "&amp;G696,"Проверьте корректировки: внесено "&amp;L696&amp;", нужно "&amp;I696&amp;" "&amp;G696))))</f>
        <v/>
      </c>
      <c r="O696" s="22" t="str">
        <f>IF(E696&lt;&gt;"ОК","",IF(SUMPRODUCT(MAX(($B$6:$B$1005=B696)*($Q$6:$Q$1005&lt;Q696)*($E$6:$E$1005="ОК")*$Q$6:$Q$1005))&gt;0,SUMPRODUCT(MAX(($B$6:$B$1005=B696)*($Q$6:$Q$1005&lt;Q696)*($E$6:$E$1005="ОК")*$Q$6:$Q$1005))+1,INT('Номенклатура'!$C$2)))</f>
        <v/>
      </c>
      <c r="P696" s="18" t="str">
        <f>IF(E696&lt;&gt;"ОК","",-(SUMIFS('Движения'!$F$6:$F$5005,'Движения'!$B$6:$B$5005,B696,'Движения'!$C$6:$C$5005,"Расход",'Движения'!$A$6:$A$5005,"&gt;="&amp;O696,'Движения'!$A$6:$A$5005,"&lt;"&amp;(Q696+1))+SUMIFS('Движения'!$F$6:$F$5005,'Движения'!$B$6:$B$5005,B696,'Движения'!$C$6:$C$5005,"Списание",'Движения'!$A$6:$A$5005,"&gt;="&amp;O696,'Движения'!$A$6:$A$5005,"&lt;"&amp;(Q696+1))))</f>
        <v/>
      </c>
      <c r="Q696" s="18" t="str">
        <f>IF(ISNUMBER(A696),INT(A696),0)</f>
        <v/>
      </c>
    </row>
    <row r="697" spans="1:17" x14ac:dyDescent="0.25">
      <c r="A697" s="16"/>
      <c r="B697" s="13"/>
      <c r="C697" s="14"/>
      <c r="D697" s="13"/>
      <c r="E697" s="15" t="str">
        <f>IF(COUNTA(A697:D697)=0,"",IF(NOT(ISNUMBER(A697)),"Укажите дату",IF(B697="","Укажите код",IF(NOT(AND(ISTEXT(B697),LEN(B697)&gt;0,LEN(B697)&lt;=30,ISNUMBER(FIND(LEFT(B697,1),"ABCDEFGHIJKLMNOPQRSTUVWXYZ")),SUMPRODUCT((MID(B697,{1,2,3,4,5,6,7,8,9,10,11,12,13,14,15,16,17,18,19,20,21,22,23,24,25,26,27,28,29,30},1)&lt;&gt;"")*ISERROR(FIND(MID(B697,{1,2,3,4,5,6,7,8,9,10,11,12,13,14,15,16,17,18,19,20,21,22,23,24,25,26,27,28,29,30},1),"ABCDEFGHIJKLMNOPQRSTUVWXYZ0123456789-_")))=0,ISERROR(VALUE(B697)))),"Недопустимый код: только латинские буквы A-Z в верхнем регистре, цифры, - и _; начало с буквы, до 30 символов (например MILK-001)",IF(SUMPRODUCT(--EXACT('Номенклатура'!$A$6:$A$205,B697))=0,"Код не найден",IF(SUMPRODUCT(--EXACT('Номенклатура'!$A$6:$A$205,B697))&gt;1,"Код повторяется в номенклатуре",IF(NOT(ISNUMBER(C697)),"Укажите фактическое количество",IF(C697&lt;0,"Факт не может быть меньше нуля",IF(NOT(ISNUMBER('Номенклатура'!$C$2)),"Укажите дату начала учёта",IF(Q697&lt;INT('Номенклатура'!$C$2),"Дата раньше начала учёта","ОК"))))))))))</f>
        <v/>
      </c>
      <c r="F697" s="15" t="str">
        <f>IF(E697&lt;&gt;"ОК","",INDEX('Номенклатура'!$B$6:$B$205,SUMPRODUCT(EXACT('Номенклатура'!$A$6:$A$205,B697)*(ROW('Номенклатура'!$A$6:$A$205)-5)))&amp;"")</f>
        <v/>
      </c>
      <c r="G697" s="17" t="str">
        <f>IF(E697&lt;&gt;"ОК","",INDEX('Номенклатура'!$D$6:$D$205,SUMPRODUCT(EXACT('Номенклатура'!$A$6:$A$205,B697)*(ROW('Номенклатура'!$A$6:$A$205)-5)))&amp;"")</f>
        <v/>
      </c>
      <c r="H697" s="18" t="str">
        <f>IF(E697&lt;&gt;"ОК","",ROUND(N(INDEX('Номенклатура'!$F$6:$F$205,SUMPRODUCT(EXACT('Номенклатура'!$A$6:$A$205,B697)*(ROW('Номенклатура'!$A$6:$A$205)-5))))+SUMIFS('Движения'!$F$6:$F$5005,'Движения'!$B$6:$B$5005,B697,'Движения'!$A$6:$A$5005,"&lt;"&amp;(Q697+1))-SUMIFS('Движения'!$F$6:$F$5005,'Движения'!$B$6:$B$5005,B697,'Движения'!$C$6:$C$5005,"Корректировка остатка",'Движения'!$A$6:$A$5005,"&gt;="&amp;Q697,'Движения'!$A$6:$A$5005,"&lt;"&amp;(Q697+1)),6))</f>
        <v/>
      </c>
      <c r="I697" s="18" t="str">
        <f>IF(E697&lt;&gt;"ОК","",ROUND(C697-H697,6))</f>
        <v/>
      </c>
      <c r="J697" s="21" t="str">
        <f>IF(E697&lt;&gt;"ОК","",IF(P697&gt;0,ABS(I697)/P697,"нет базы"))</f>
        <v/>
      </c>
      <c r="K697" s="17" t="str">
        <f>IF(E697&lt;&gt;"ОК","",IF(I697&lt;0,"Недостача",IF(I697&gt;0,"Излишек","Совпадает")))</f>
        <v/>
      </c>
      <c r="L697" s="18" t="str">
        <f>IF(E697&lt;&gt;"ОК","",ROUND(SUMIFS('Движения'!$F$6:$F$5005,'Движения'!$B$6:$B$5005,B697,'Движения'!$C$6:$C$5005,"Корректировка остатка",'Движения'!$A$6:$A$5005,"&gt;="&amp;Q697,'Движения'!$A$6:$A$5005,"&lt;"&amp;(Q697+1)),6))</f>
        <v/>
      </c>
      <c r="M697" s="18" t="str">
        <f>IF(E697&lt;&gt;"ОК","",ROUND(I697-L697,6))</f>
        <v/>
      </c>
      <c r="N697" s="15" t="str">
        <f>IF(E697&lt;&gt;"ОК","",IF(AND(I697=0,L697=0),"Корректировка не нужна",IF(M697=0,"Корректировка внесена",IF(L697=0,"Внесите корректировку на "&amp;DAY(Q697)&amp;"."&amp;MONTH(Q697)&amp;"."&amp;YEAR(Q697)&amp;": "&amp;IF(M697&gt;0,"+","")&amp;M697&amp;" "&amp;G697,"Проверьте корректировки: внесено "&amp;L697&amp;", нужно "&amp;I697&amp;" "&amp;G697))))</f>
        <v/>
      </c>
      <c r="O697" s="22" t="str">
        <f>IF(E697&lt;&gt;"ОК","",IF(SUMPRODUCT(MAX(($B$6:$B$1005=B697)*($Q$6:$Q$1005&lt;Q697)*($E$6:$E$1005="ОК")*$Q$6:$Q$1005))&gt;0,SUMPRODUCT(MAX(($B$6:$B$1005=B697)*($Q$6:$Q$1005&lt;Q697)*($E$6:$E$1005="ОК")*$Q$6:$Q$1005))+1,INT('Номенклатура'!$C$2)))</f>
        <v/>
      </c>
      <c r="P697" s="18" t="str">
        <f>IF(E697&lt;&gt;"ОК","",-(SUMIFS('Движения'!$F$6:$F$5005,'Движения'!$B$6:$B$5005,B697,'Движения'!$C$6:$C$5005,"Расход",'Движения'!$A$6:$A$5005,"&gt;="&amp;O697,'Движения'!$A$6:$A$5005,"&lt;"&amp;(Q697+1))+SUMIFS('Движения'!$F$6:$F$5005,'Движения'!$B$6:$B$5005,B697,'Движения'!$C$6:$C$5005,"Списание",'Движения'!$A$6:$A$5005,"&gt;="&amp;O697,'Движения'!$A$6:$A$5005,"&lt;"&amp;(Q697+1))))</f>
        <v/>
      </c>
      <c r="Q697" s="18" t="str">
        <f>IF(ISNUMBER(A697),INT(A697),0)</f>
        <v/>
      </c>
    </row>
    <row r="698" spans="1:17" x14ac:dyDescent="0.25">
      <c r="A698" s="16"/>
      <c r="B698" s="13"/>
      <c r="C698" s="14"/>
      <c r="D698" s="13"/>
      <c r="E698" s="15" t="str">
        <f>IF(COUNTA(A698:D698)=0,"",IF(NOT(ISNUMBER(A698)),"Укажите дату",IF(B698="","Укажите код",IF(NOT(AND(ISTEXT(B698),LEN(B698)&gt;0,LEN(B698)&lt;=30,ISNUMBER(FIND(LEFT(B698,1),"ABCDEFGHIJKLMNOPQRSTUVWXYZ")),SUMPRODUCT((MID(B698,{1,2,3,4,5,6,7,8,9,10,11,12,13,14,15,16,17,18,19,20,21,22,23,24,25,26,27,28,29,30},1)&lt;&gt;"")*ISERROR(FIND(MID(B698,{1,2,3,4,5,6,7,8,9,10,11,12,13,14,15,16,17,18,19,20,21,22,23,24,25,26,27,28,29,30},1),"ABCDEFGHIJKLMNOPQRSTUVWXYZ0123456789-_")))=0,ISERROR(VALUE(B698)))),"Недопустимый код: только латинские буквы A-Z в верхнем регистре, цифры, - и _; начало с буквы, до 30 символов (например MILK-001)",IF(SUMPRODUCT(--EXACT('Номенклатура'!$A$6:$A$205,B698))=0,"Код не найден",IF(SUMPRODUCT(--EXACT('Номенклатура'!$A$6:$A$205,B698))&gt;1,"Код повторяется в номенклатуре",IF(NOT(ISNUMBER(C698)),"Укажите фактическое количество",IF(C698&lt;0,"Факт не может быть меньше нуля",IF(NOT(ISNUMBER('Номенклатура'!$C$2)),"Укажите дату начала учёта",IF(Q698&lt;INT('Номенклатура'!$C$2),"Дата раньше начала учёта","ОК"))))))))))</f>
        <v/>
      </c>
      <c r="F698" s="15" t="str">
        <f>IF(E698&lt;&gt;"ОК","",INDEX('Номенклатура'!$B$6:$B$205,SUMPRODUCT(EXACT('Номенклатура'!$A$6:$A$205,B698)*(ROW('Номенклатура'!$A$6:$A$205)-5)))&amp;"")</f>
        <v/>
      </c>
      <c r="G698" s="17" t="str">
        <f>IF(E698&lt;&gt;"ОК","",INDEX('Номенклатура'!$D$6:$D$205,SUMPRODUCT(EXACT('Номенклатура'!$A$6:$A$205,B698)*(ROW('Номенклатура'!$A$6:$A$205)-5)))&amp;"")</f>
        <v/>
      </c>
      <c r="H698" s="18" t="str">
        <f>IF(E698&lt;&gt;"ОК","",ROUND(N(INDEX('Номенклатура'!$F$6:$F$205,SUMPRODUCT(EXACT('Номенклатура'!$A$6:$A$205,B698)*(ROW('Номенклатура'!$A$6:$A$205)-5))))+SUMIFS('Движения'!$F$6:$F$5005,'Движения'!$B$6:$B$5005,B698,'Движения'!$A$6:$A$5005,"&lt;"&amp;(Q698+1))-SUMIFS('Движения'!$F$6:$F$5005,'Движения'!$B$6:$B$5005,B698,'Движения'!$C$6:$C$5005,"Корректировка остатка",'Движения'!$A$6:$A$5005,"&gt;="&amp;Q698,'Движения'!$A$6:$A$5005,"&lt;"&amp;(Q698+1)),6))</f>
        <v/>
      </c>
      <c r="I698" s="18" t="str">
        <f>IF(E698&lt;&gt;"ОК","",ROUND(C698-H698,6))</f>
        <v/>
      </c>
      <c r="J698" s="21" t="str">
        <f>IF(E698&lt;&gt;"ОК","",IF(P698&gt;0,ABS(I698)/P698,"нет базы"))</f>
        <v/>
      </c>
      <c r="K698" s="17" t="str">
        <f>IF(E698&lt;&gt;"ОК","",IF(I698&lt;0,"Недостача",IF(I698&gt;0,"Излишек","Совпадает")))</f>
        <v/>
      </c>
      <c r="L698" s="18" t="str">
        <f>IF(E698&lt;&gt;"ОК","",ROUND(SUMIFS('Движения'!$F$6:$F$5005,'Движения'!$B$6:$B$5005,B698,'Движения'!$C$6:$C$5005,"Корректировка остатка",'Движения'!$A$6:$A$5005,"&gt;="&amp;Q698,'Движения'!$A$6:$A$5005,"&lt;"&amp;(Q698+1)),6))</f>
        <v/>
      </c>
      <c r="M698" s="18" t="str">
        <f>IF(E698&lt;&gt;"ОК","",ROUND(I698-L698,6))</f>
        <v/>
      </c>
      <c r="N698" s="15" t="str">
        <f>IF(E698&lt;&gt;"ОК","",IF(AND(I698=0,L698=0),"Корректировка не нужна",IF(M698=0,"Корректировка внесена",IF(L698=0,"Внесите корректировку на "&amp;DAY(Q698)&amp;"."&amp;MONTH(Q698)&amp;"."&amp;YEAR(Q698)&amp;": "&amp;IF(M698&gt;0,"+","")&amp;M698&amp;" "&amp;G698,"Проверьте корректировки: внесено "&amp;L698&amp;", нужно "&amp;I698&amp;" "&amp;G698))))</f>
        <v/>
      </c>
      <c r="O698" s="22" t="str">
        <f>IF(E698&lt;&gt;"ОК","",IF(SUMPRODUCT(MAX(($B$6:$B$1005=B698)*($Q$6:$Q$1005&lt;Q698)*($E$6:$E$1005="ОК")*$Q$6:$Q$1005))&gt;0,SUMPRODUCT(MAX(($B$6:$B$1005=B698)*($Q$6:$Q$1005&lt;Q698)*($E$6:$E$1005="ОК")*$Q$6:$Q$1005))+1,INT('Номенклатура'!$C$2)))</f>
        <v/>
      </c>
      <c r="P698" s="18" t="str">
        <f>IF(E698&lt;&gt;"ОК","",-(SUMIFS('Движения'!$F$6:$F$5005,'Движения'!$B$6:$B$5005,B698,'Движения'!$C$6:$C$5005,"Расход",'Движения'!$A$6:$A$5005,"&gt;="&amp;O698,'Движения'!$A$6:$A$5005,"&lt;"&amp;(Q698+1))+SUMIFS('Движения'!$F$6:$F$5005,'Движения'!$B$6:$B$5005,B698,'Движения'!$C$6:$C$5005,"Списание",'Движения'!$A$6:$A$5005,"&gt;="&amp;O698,'Движения'!$A$6:$A$5005,"&lt;"&amp;(Q698+1))))</f>
        <v/>
      </c>
      <c r="Q698" s="18" t="str">
        <f>IF(ISNUMBER(A698),INT(A698),0)</f>
        <v/>
      </c>
    </row>
    <row r="699" spans="1:17" x14ac:dyDescent="0.25">
      <c r="A699" s="16"/>
      <c r="B699" s="13"/>
      <c r="C699" s="14"/>
      <c r="D699" s="13"/>
      <c r="E699" s="15" t="str">
        <f>IF(COUNTA(A699:D699)=0,"",IF(NOT(ISNUMBER(A699)),"Укажите дату",IF(B699="","Укажите код",IF(NOT(AND(ISTEXT(B699),LEN(B699)&gt;0,LEN(B699)&lt;=30,ISNUMBER(FIND(LEFT(B699,1),"ABCDEFGHIJKLMNOPQRSTUVWXYZ")),SUMPRODUCT((MID(B699,{1,2,3,4,5,6,7,8,9,10,11,12,13,14,15,16,17,18,19,20,21,22,23,24,25,26,27,28,29,30},1)&lt;&gt;"")*ISERROR(FIND(MID(B699,{1,2,3,4,5,6,7,8,9,10,11,12,13,14,15,16,17,18,19,20,21,22,23,24,25,26,27,28,29,30},1),"ABCDEFGHIJKLMNOPQRSTUVWXYZ0123456789-_")))=0,ISERROR(VALUE(B699)))),"Недопустимый код: только латинские буквы A-Z в верхнем регистре, цифры, - и _; начало с буквы, до 30 символов (например MILK-001)",IF(SUMPRODUCT(--EXACT('Номенклатура'!$A$6:$A$205,B699))=0,"Код не найден",IF(SUMPRODUCT(--EXACT('Номенклатура'!$A$6:$A$205,B699))&gt;1,"Код повторяется в номенклатуре",IF(NOT(ISNUMBER(C699)),"Укажите фактическое количество",IF(C699&lt;0,"Факт не может быть меньше нуля",IF(NOT(ISNUMBER('Номенклатура'!$C$2)),"Укажите дату начала учёта",IF(Q699&lt;INT('Номенклатура'!$C$2),"Дата раньше начала учёта","ОК"))))))))))</f>
        <v/>
      </c>
      <c r="F699" s="15" t="str">
        <f>IF(E699&lt;&gt;"ОК","",INDEX('Номенклатура'!$B$6:$B$205,SUMPRODUCT(EXACT('Номенклатура'!$A$6:$A$205,B699)*(ROW('Номенклатура'!$A$6:$A$205)-5)))&amp;"")</f>
        <v/>
      </c>
      <c r="G699" s="17" t="str">
        <f>IF(E699&lt;&gt;"ОК","",INDEX('Номенклатура'!$D$6:$D$205,SUMPRODUCT(EXACT('Номенклатура'!$A$6:$A$205,B699)*(ROW('Номенклатура'!$A$6:$A$205)-5)))&amp;"")</f>
        <v/>
      </c>
      <c r="H699" s="18" t="str">
        <f>IF(E699&lt;&gt;"ОК","",ROUND(N(INDEX('Номенклатура'!$F$6:$F$205,SUMPRODUCT(EXACT('Номенклатура'!$A$6:$A$205,B699)*(ROW('Номенклатура'!$A$6:$A$205)-5))))+SUMIFS('Движения'!$F$6:$F$5005,'Движения'!$B$6:$B$5005,B699,'Движения'!$A$6:$A$5005,"&lt;"&amp;(Q699+1))-SUMIFS('Движения'!$F$6:$F$5005,'Движения'!$B$6:$B$5005,B699,'Движения'!$C$6:$C$5005,"Корректировка остатка",'Движения'!$A$6:$A$5005,"&gt;="&amp;Q699,'Движения'!$A$6:$A$5005,"&lt;"&amp;(Q699+1)),6))</f>
        <v/>
      </c>
      <c r="I699" s="18" t="str">
        <f>IF(E699&lt;&gt;"ОК","",ROUND(C699-H699,6))</f>
        <v/>
      </c>
      <c r="J699" s="21" t="str">
        <f>IF(E699&lt;&gt;"ОК","",IF(P699&gt;0,ABS(I699)/P699,"нет базы"))</f>
        <v/>
      </c>
      <c r="K699" s="17" t="str">
        <f>IF(E699&lt;&gt;"ОК","",IF(I699&lt;0,"Недостача",IF(I699&gt;0,"Излишек","Совпадает")))</f>
        <v/>
      </c>
      <c r="L699" s="18" t="str">
        <f>IF(E699&lt;&gt;"ОК","",ROUND(SUMIFS('Движения'!$F$6:$F$5005,'Движения'!$B$6:$B$5005,B699,'Движения'!$C$6:$C$5005,"Корректировка остатка",'Движения'!$A$6:$A$5005,"&gt;="&amp;Q699,'Движения'!$A$6:$A$5005,"&lt;"&amp;(Q699+1)),6))</f>
        <v/>
      </c>
      <c r="M699" s="18" t="str">
        <f>IF(E699&lt;&gt;"ОК","",ROUND(I699-L699,6))</f>
        <v/>
      </c>
      <c r="N699" s="15" t="str">
        <f>IF(E699&lt;&gt;"ОК","",IF(AND(I699=0,L699=0),"Корректировка не нужна",IF(M699=0,"Корректировка внесена",IF(L699=0,"Внесите корректировку на "&amp;DAY(Q699)&amp;"."&amp;MONTH(Q699)&amp;"."&amp;YEAR(Q699)&amp;": "&amp;IF(M699&gt;0,"+","")&amp;M699&amp;" "&amp;G699,"Проверьте корректировки: внесено "&amp;L699&amp;", нужно "&amp;I699&amp;" "&amp;G699))))</f>
        <v/>
      </c>
      <c r="O699" s="22" t="str">
        <f>IF(E699&lt;&gt;"ОК","",IF(SUMPRODUCT(MAX(($B$6:$B$1005=B699)*($Q$6:$Q$1005&lt;Q699)*($E$6:$E$1005="ОК")*$Q$6:$Q$1005))&gt;0,SUMPRODUCT(MAX(($B$6:$B$1005=B699)*($Q$6:$Q$1005&lt;Q699)*($E$6:$E$1005="ОК")*$Q$6:$Q$1005))+1,INT('Номенклатура'!$C$2)))</f>
        <v/>
      </c>
      <c r="P699" s="18" t="str">
        <f>IF(E699&lt;&gt;"ОК","",-(SUMIFS('Движения'!$F$6:$F$5005,'Движения'!$B$6:$B$5005,B699,'Движения'!$C$6:$C$5005,"Расход",'Движения'!$A$6:$A$5005,"&gt;="&amp;O699,'Движения'!$A$6:$A$5005,"&lt;"&amp;(Q699+1))+SUMIFS('Движения'!$F$6:$F$5005,'Движения'!$B$6:$B$5005,B699,'Движения'!$C$6:$C$5005,"Списание",'Движения'!$A$6:$A$5005,"&gt;="&amp;O699,'Движения'!$A$6:$A$5005,"&lt;"&amp;(Q699+1))))</f>
        <v/>
      </c>
      <c r="Q699" s="18" t="str">
        <f>IF(ISNUMBER(A699),INT(A699),0)</f>
        <v/>
      </c>
    </row>
    <row r="700" spans="1:17" x14ac:dyDescent="0.25">
      <c r="A700" s="16"/>
      <c r="B700" s="13"/>
      <c r="C700" s="14"/>
      <c r="D700" s="13"/>
      <c r="E700" s="15" t="str">
        <f>IF(COUNTA(A700:D700)=0,"",IF(NOT(ISNUMBER(A700)),"Укажите дату",IF(B700="","Укажите код",IF(NOT(AND(ISTEXT(B700),LEN(B700)&gt;0,LEN(B700)&lt;=30,ISNUMBER(FIND(LEFT(B700,1),"ABCDEFGHIJKLMNOPQRSTUVWXYZ")),SUMPRODUCT((MID(B700,{1,2,3,4,5,6,7,8,9,10,11,12,13,14,15,16,17,18,19,20,21,22,23,24,25,26,27,28,29,30},1)&lt;&gt;"")*ISERROR(FIND(MID(B700,{1,2,3,4,5,6,7,8,9,10,11,12,13,14,15,16,17,18,19,20,21,22,23,24,25,26,27,28,29,30},1),"ABCDEFGHIJKLMNOPQRSTUVWXYZ0123456789-_")))=0,ISERROR(VALUE(B700)))),"Недопустимый код: только латинские буквы A-Z в верхнем регистре, цифры, - и _; начало с буквы, до 30 символов (например MILK-001)",IF(SUMPRODUCT(--EXACT('Номенклатура'!$A$6:$A$205,B700))=0,"Код не найден",IF(SUMPRODUCT(--EXACT('Номенклатура'!$A$6:$A$205,B700))&gt;1,"Код повторяется в номенклатуре",IF(NOT(ISNUMBER(C700)),"Укажите фактическое количество",IF(C700&lt;0,"Факт не может быть меньше нуля",IF(NOT(ISNUMBER('Номенклатура'!$C$2)),"Укажите дату начала учёта",IF(Q700&lt;INT('Номенклатура'!$C$2),"Дата раньше начала учёта","ОК"))))))))))</f>
        <v/>
      </c>
      <c r="F700" s="15" t="str">
        <f>IF(E700&lt;&gt;"ОК","",INDEX('Номенклатура'!$B$6:$B$205,SUMPRODUCT(EXACT('Номенклатура'!$A$6:$A$205,B700)*(ROW('Номенклатура'!$A$6:$A$205)-5)))&amp;"")</f>
        <v/>
      </c>
      <c r="G700" s="17" t="str">
        <f>IF(E700&lt;&gt;"ОК","",INDEX('Номенклатура'!$D$6:$D$205,SUMPRODUCT(EXACT('Номенклатура'!$A$6:$A$205,B700)*(ROW('Номенклатура'!$A$6:$A$205)-5)))&amp;"")</f>
        <v/>
      </c>
      <c r="H700" s="18" t="str">
        <f>IF(E700&lt;&gt;"ОК","",ROUND(N(INDEX('Номенклатура'!$F$6:$F$205,SUMPRODUCT(EXACT('Номенклатура'!$A$6:$A$205,B700)*(ROW('Номенклатура'!$A$6:$A$205)-5))))+SUMIFS('Движения'!$F$6:$F$5005,'Движения'!$B$6:$B$5005,B700,'Движения'!$A$6:$A$5005,"&lt;"&amp;(Q700+1))-SUMIFS('Движения'!$F$6:$F$5005,'Движения'!$B$6:$B$5005,B700,'Движения'!$C$6:$C$5005,"Корректировка остатка",'Движения'!$A$6:$A$5005,"&gt;="&amp;Q700,'Движения'!$A$6:$A$5005,"&lt;"&amp;(Q700+1)),6))</f>
        <v/>
      </c>
      <c r="I700" s="18" t="str">
        <f>IF(E700&lt;&gt;"ОК","",ROUND(C700-H700,6))</f>
        <v/>
      </c>
      <c r="J700" s="21" t="str">
        <f>IF(E700&lt;&gt;"ОК","",IF(P700&gt;0,ABS(I700)/P700,"нет базы"))</f>
        <v/>
      </c>
      <c r="K700" s="17" t="str">
        <f>IF(E700&lt;&gt;"ОК","",IF(I700&lt;0,"Недостача",IF(I700&gt;0,"Излишек","Совпадает")))</f>
        <v/>
      </c>
      <c r="L700" s="18" t="str">
        <f>IF(E700&lt;&gt;"ОК","",ROUND(SUMIFS('Движения'!$F$6:$F$5005,'Движения'!$B$6:$B$5005,B700,'Движения'!$C$6:$C$5005,"Корректировка остатка",'Движения'!$A$6:$A$5005,"&gt;="&amp;Q700,'Движения'!$A$6:$A$5005,"&lt;"&amp;(Q700+1)),6))</f>
        <v/>
      </c>
      <c r="M700" s="18" t="str">
        <f>IF(E700&lt;&gt;"ОК","",ROUND(I700-L700,6))</f>
        <v/>
      </c>
      <c r="N700" s="15" t="str">
        <f>IF(E700&lt;&gt;"ОК","",IF(AND(I700=0,L700=0),"Корректировка не нужна",IF(M700=0,"Корректировка внесена",IF(L700=0,"Внесите корректировку на "&amp;DAY(Q700)&amp;"."&amp;MONTH(Q700)&amp;"."&amp;YEAR(Q700)&amp;": "&amp;IF(M700&gt;0,"+","")&amp;M700&amp;" "&amp;G700,"Проверьте корректировки: внесено "&amp;L700&amp;", нужно "&amp;I700&amp;" "&amp;G700))))</f>
        <v/>
      </c>
      <c r="O700" s="22" t="str">
        <f>IF(E700&lt;&gt;"ОК","",IF(SUMPRODUCT(MAX(($B$6:$B$1005=B700)*($Q$6:$Q$1005&lt;Q700)*($E$6:$E$1005="ОК")*$Q$6:$Q$1005))&gt;0,SUMPRODUCT(MAX(($B$6:$B$1005=B700)*($Q$6:$Q$1005&lt;Q700)*($E$6:$E$1005="ОК")*$Q$6:$Q$1005))+1,INT('Номенклатура'!$C$2)))</f>
        <v/>
      </c>
      <c r="P700" s="18" t="str">
        <f>IF(E700&lt;&gt;"ОК","",-(SUMIFS('Движения'!$F$6:$F$5005,'Движения'!$B$6:$B$5005,B700,'Движения'!$C$6:$C$5005,"Расход",'Движения'!$A$6:$A$5005,"&gt;="&amp;O700,'Движения'!$A$6:$A$5005,"&lt;"&amp;(Q700+1))+SUMIFS('Движения'!$F$6:$F$5005,'Движения'!$B$6:$B$5005,B700,'Движения'!$C$6:$C$5005,"Списание",'Движения'!$A$6:$A$5005,"&gt;="&amp;O700,'Движения'!$A$6:$A$5005,"&lt;"&amp;(Q700+1))))</f>
        <v/>
      </c>
      <c r="Q700" s="18" t="str">
        <f>IF(ISNUMBER(A700),INT(A700),0)</f>
        <v/>
      </c>
    </row>
    <row r="701" spans="1:17" x14ac:dyDescent="0.25">
      <c r="A701" s="16"/>
      <c r="B701" s="13"/>
      <c r="C701" s="14"/>
      <c r="D701" s="13"/>
      <c r="E701" s="15" t="str">
        <f>IF(COUNTA(A701:D701)=0,"",IF(NOT(ISNUMBER(A701)),"Укажите дату",IF(B701="","Укажите код",IF(NOT(AND(ISTEXT(B701),LEN(B701)&gt;0,LEN(B701)&lt;=30,ISNUMBER(FIND(LEFT(B701,1),"ABCDEFGHIJKLMNOPQRSTUVWXYZ")),SUMPRODUCT((MID(B701,{1,2,3,4,5,6,7,8,9,10,11,12,13,14,15,16,17,18,19,20,21,22,23,24,25,26,27,28,29,30},1)&lt;&gt;"")*ISERROR(FIND(MID(B701,{1,2,3,4,5,6,7,8,9,10,11,12,13,14,15,16,17,18,19,20,21,22,23,24,25,26,27,28,29,30},1),"ABCDEFGHIJKLMNOPQRSTUVWXYZ0123456789-_")))=0,ISERROR(VALUE(B701)))),"Недопустимый код: только латинские буквы A-Z в верхнем регистре, цифры, - и _; начало с буквы, до 30 символов (например MILK-001)",IF(SUMPRODUCT(--EXACT('Номенклатура'!$A$6:$A$205,B701))=0,"Код не найден",IF(SUMPRODUCT(--EXACT('Номенклатура'!$A$6:$A$205,B701))&gt;1,"Код повторяется в номенклатуре",IF(NOT(ISNUMBER(C701)),"Укажите фактическое количество",IF(C701&lt;0,"Факт не может быть меньше нуля",IF(NOT(ISNUMBER('Номенклатура'!$C$2)),"Укажите дату начала учёта",IF(Q701&lt;INT('Номенклатура'!$C$2),"Дата раньше начала учёта","ОК"))))))))))</f>
        <v/>
      </c>
      <c r="F701" s="15" t="str">
        <f>IF(E701&lt;&gt;"ОК","",INDEX('Номенклатура'!$B$6:$B$205,SUMPRODUCT(EXACT('Номенклатура'!$A$6:$A$205,B701)*(ROW('Номенклатура'!$A$6:$A$205)-5)))&amp;"")</f>
        <v/>
      </c>
      <c r="G701" s="17" t="str">
        <f>IF(E701&lt;&gt;"ОК","",INDEX('Номенклатура'!$D$6:$D$205,SUMPRODUCT(EXACT('Номенклатура'!$A$6:$A$205,B701)*(ROW('Номенклатура'!$A$6:$A$205)-5)))&amp;"")</f>
        <v/>
      </c>
      <c r="H701" s="18" t="str">
        <f>IF(E701&lt;&gt;"ОК","",ROUND(N(INDEX('Номенклатура'!$F$6:$F$205,SUMPRODUCT(EXACT('Номенклатура'!$A$6:$A$205,B701)*(ROW('Номенклатура'!$A$6:$A$205)-5))))+SUMIFS('Движения'!$F$6:$F$5005,'Движения'!$B$6:$B$5005,B701,'Движения'!$A$6:$A$5005,"&lt;"&amp;(Q701+1))-SUMIFS('Движения'!$F$6:$F$5005,'Движения'!$B$6:$B$5005,B701,'Движения'!$C$6:$C$5005,"Корректировка остатка",'Движения'!$A$6:$A$5005,"&gt;="&amp;Q701,'Движения'!$A$6:$A$5005,"&lt;"&amp;(Q701+1)),6))</f>
        <v/>
      </c>
      <c r="I701" s="18" t="str">
        <f>IF(E701&lt;&gt;"ОК","",ROUND(C701-H701,6))</f>
        <v/>
      </c>
      <c r="J701" s="21" t="str">
        <f>IF(E701&lt;&gt;"ОК","",IF(P701&gt;0,ABS(I701)/P701,"нет базы"))</f>
        <v/>
      </c>
      <c r="K701" s="17" t="str">
        <f>IF(E701&lt;&gt;"ОК","",IF(I701&lt;0,"Недостача",IF(I701&gt;0,"Излишек","Совпадает")))</f>
        <v/>
      </c>
      <c r="L701" s="18" t="str">
        <f>IF(E701&lt;&gt;"ОК","",ROUND(SUMIFS('Движения'!$F$6:$F$5005,'Движения'!$B$6:$B$5005,B701,'Движения'!$C$6:$C$5005,"Корректировка остатка",'Движения'!$A$6:$A$5005,"&gt;="&amp;Q701,'Движения'!$A$6:$A$5005,"&lt;"&amp;(Q701+1)),6))</f>
        <v/>
      </c>
      <c r="M701" s="18" t="str">
        <f>IF(E701&lt;&gt;"ОК","",ROUND(I701-L701,6))</f>
        <v/>
      </c>
      <c r="N701" s="15" t="str">
        <f>IF(E701&lt;&gt;"ОК","",IF(AND(I701=0,L701=0),"Корректировка не нужна",IF(M701=0,"Корректировка внесена",IF(L701=0,"Внесите корректировку на "&amp;DAY(Q701)&amp;"."&amp;MONTH(Q701)&amp;"."&amp;YEAR(Q701)&amp;": "&amp;IF(M701&gt;0,"+","")&amp;M701&amp;" "&amp;G701,"Проверьте корректировки: внесено "&amp;L701&amp;", нужно "&amp;I701&amp;" "&amp;G701))))</f>
        <v/>
      </c>
      <c r="O701" s="22" t="str">
        <f>IF(E701&lt;&gt;"ОК","",IF(SUMPRODUCT(MAX(($B$6:$B$1005=B701)*($Q$6:$Q$1005&lt;Q701)*($E$6:$E$1005="ОК")*$Q$6:$Q$1005))&gt;0,SUMPRODUCT(MAX(($B$6:$B$1005=B701)*($Q$6:$Q$1005&lt;Q701)*($E$6:$E$1005="ОК")*$Q$6:$Q$1005))+1,INT('Номенклатура'!$C$2)))</f>
        <v/>
      </c>
      <c r="P701" s="18" t="str">
        <f>IF(E701&lt;&gt;"ОК","",-(SUMIFS('Движения'!$F$6:$F$5005,'Движения'!$B$6:$B$5005,B701,'Движения'!$C$6:$C$5005,"Расход",'Движения'!$A$6:$A$5005,"&gt;="&amp;O701,'Движения'!$A$6:$A$5005,"&lt;"&amp;(Q701+1))+SUMIFS('Движения'!$F$6:$F$5005,'Движения'!$B$6:$B$5005,B701,'Движения'!$C$6:$C$5005,"Списание",'Движения'!$A$6:$A$5005,"&gt;="&amp;O701,'Движения'!$A$6:$A$5005,"&lt;"&amp;(Q701+1))))</f>
        <v/>
      </c>
      <c r="Q701" s="18" t="str">
        <f>IF(ISNUMBER(A701),INT(A701),0)</f>
        <v/>
      </c>
    </row>
    <row r="702" spans="1:17" x14ac:dyDescent="0.25">
      <c r="A702" s="16"/>
      <c r="B702" s="13"/>
      <c r="C702" s="14"/>
      <c r="D702" s="13"/>
      <c r="E702" s="15" t="str">
        <f>IF(COUNTA(A702:D702)=0,"",IF(NOT(ISNUMBER(A702)),"Укажите дату",IF(B702="","Укажите код",IF(NOT(AND(ISTEXT(B702),LEN(B702)&gt;0,LEN(B702)&lt;=30,ISNUMBER(FIND(LEFT(B702,1),"ABCDEFGHIJKLMNOPQRSTUVWXYZ")),SUMPRODUCT((MID(B702,{1,2,3,4,5,6,7,8,9,10,11,12,13,14,15,16,17,18,19,20,21,22,23,24,25,26,27,28,29,30},1)&lt;&gt;"")*ISERROR(FIND(MID(B702,{1,2,3,4,5,6,7,8,9,10,11,12,13,14,15,16,17,18,19,20,21,22,23,24,25,26,27,28,29,30},1),"ABCDEFGHIJKLMNOPQRSTUVWXYZ0123456789-_")))=0,ISERROR(VALUE(B702)))),"Недопустимый код: только латинские буквы A-Z в верхнем регистре, цифры, - и _; начало с буквы, до 30 символов (например MILK-001)",IF(SUMPRODUCT(--EXACT('Номенклатура'!$A$6:$A$205,B702))=0,"Код не найден",IF(SUMPRODUCT(--EXACT('Номенклатура'!$A$6:$A$205,B702))&gt;1,"Код повторяется в номенклатуре",IF(NOT(ISNUMBER(C702)),"Укажите фактическое количество",IF(C702&lt;0,"Факт не может быть меньше нуля",IF(NOT(ISNUMBER('Номенклатура'!$C$2)),"Укажите дату начала учёта",IF(Q702&lt;INT('Номенклатура'!$C$2),"Дата раньше начала учёта","ОК"))))))))))</f>
        <v/>
      </c>
      <c r="F702" s="15" t="str">
        <f>IF(E702&lt;&gt;"ОК","",INDEX('Номенклатура'!$B$6:$B$205,SUMPRODUCT(EXACT('Номенклатура'!$A$6:$A$205,B702)*(ROW('Номенклатура'!$A$6:$A$205)-5)))&amp;"")</f>
        <v/>
      </c>
      <c r="G702" s="17" t="str">
        <f>IF(E702&lt;&gt;"ОК","",INDEX('Номенклатура'!$D$6:$D$205,SUMPRODUCT(EXACT('Номенклатура'!$A$6:$A$205,B702)*(ROW('Номенклатура'!$A$6:$A$205)-5)))&amp;"")</f>
        <v/>
      </c>
      <c r="H702" s="18" t="str">
        <f>IF(E702&lt;&gt;"ОК","",ROUND(N(INDEX('Номенклатура'!$F$6:$F$205,SUMPRODUCT(EXACT('Номенклатура'!$A$6:$A$205,B702)*(ROW('Номенклатура'!$A$6:$A$205)-5))))+SUMIFS('Движения'!$F$6:$F$5005,'Движения'!$B$6:$B$5005,B702,'Движения'!$A$6:$A$5005,"&lt;"&amp;(Q702+1))-SUMIFS('Движения'!$F$6:$F$5005,'Движения'!$B$6:$B$5005,B702,'Движения'!$C$6:$C$5005,"Корректировка остатка",'Движения'!$A$6:$A$5005,"&gt;="&amp;Q702,'Движения'!$A$6:$A$5005,"&lt;"&amp;(Q702+1)),6))</f>
        <v/>
      </c>
      <c r="I702" s="18" t="str">
        <f>IF(E702&lt;&gt;"ОК","",ROUND(C702-H702,6))</f>
        <v/>
      </c>
      <c r="J702" s="21" t="str">
        <f>IF(E702&lt;&gt;"ОК","",IF(P702&gt;0,ABS(I702)/P702,"нет базы"))</f>
        <v/>
      </c>
      <c r="K702" s="17" t="str">
        <f>IF(E702&lt;&gt;"ОК","",IF(I702&lt;0,"Недостача",IF(I702&gt;0,"Излишек","Совпадает")))</f>
        <v/>
      </c>
      <c r="L702" s="18" t="str">
        <f>IF(E702&lt;&gt;"ОК","",ROUND(SUMIFS('Движения'!$F$6:$F$5005,'Движения'!$B$6:$B$5005,B702,'Движения'!$C$6:$C$5005,"Корректировка остатка",'Движения'!$A$6:$A$5005,"&gt;="&amp;Q702,'Движения'!$A$6:$A$5005,"&lt;"&amp;(Q702+1)),6))</f>
        <v/>
      </c>
      <c r="M702" s="18" t="str">
        <f>IF(E702&lt;&gt;"ОК","",ROUND(I702-L702,6))</f>
        <v/>
      </c>
      <c r="N702" s="15" t="str">
        <f>IF(E702&lt;&gt;"ОК","",IF(AND(I702=0,L702=0),"Корректировка не нужна",IF(M702=0,"Корректировка внесена",IF(L702=0,"Внесите корректировку на "&amp;DAY(Q702)&amp;"."&amp;MONTH(Q702)&amp;"."&amp;YEAR(Q702)&amp;": "&amp;IF(M702&gt;0,"+","")&amp;M702&amp;" "&amp;G702,"Проверьте корректировки: внесено "&amp;L702&amp;", нужно "&amp;I702&amp;" "&amp;G702))))</f>
        <v/>
      </c>
      <c r="O702" s="22" t="str">
        <f>IF(E702&lt;&gt;"ОК","",IF(SUMPRODUCT(MAX(($B$6:$B$1005=B702)*($Q$6:$Q$1005&lt;Q702)*($E$6:$E$1005="ОК")*$Q$6:$Q$1005))&gt;0,SUMPRODUCT(MAX(($B$6:$B$1005=B702)*($Q$6:$Q$1005&lt;Q702)*($E$6:$E$1005="ОК")*$Q$6:$Q$1005))+1,INT('Номенклатура'!$C$2)))</f>
        <v/>
      </c>
      <c r="P702" s="18" t="str">
        <f>IF(E702&lt;&gt;"ОК","",-(SUMIFS('Движения'!$F$6:$F$5005,'Движения'!$B$6:$B$5005,B702,'Движения'!$C$6:$C$5005,"Расход",'Движения'!$A$6:$A$5005,"&gt;="&amp;O702,'Движения'!$A$6:$A$5005,"&lt;"&amp;(Q702+1))+SUMIFS('Движения'!$F$6:$F$5005,'Движения'!$B$6:$B$5005,B702,'Движения'!$C$6:$C$5005,"Списание",'Движения'!$A$6:$A$5005,"&gt;="&amp;O702,'Движения'!$A$6:$A$5005,"&lt;"&amp;(Q702+1))))</f>
        <v/>
      </c>
      <c r="Q702" s="18" t="str">
        <f>IF(ISNUMBER(A702),INT(A702),0)</f>
        <v/>
      </c>
    </row>
    <row r="703" spans="1:17" x14ac:dyDescent="0.25">
      <c r="A703" s="16"/>
      <c r="B703" s="13"/>
      <c r="C703" s="14"/>
      <c r="D703" s="13"/>
      <c r="E703" s="15" t="str">
        <f>IF(COUNTA(A703:D703)=0,"",IF(NOT(ISNUMBER(A703)),"Укажите дату",IF(B703="","Укажите код",IF(NOT(AND(ISTEXT(B703),LEN(B703)&gt;0,LEN(B703)&lt;=30,ISNUMBER(FIND(LEFT(B703,1),"ABCDEFGHIJKLMNOPQRSTUVWXYZ")),SUMPRODUCT((MID(B703,{1,2,3,4,5,6,7,8,9,10,11,12,13,14,15,16,17,18,19,20,21,22,23,24,25,26,27,28,29,30},1)&lt;&gt;"")*ISERROR(FIND(MID(B703,{1,2,3,4,5,6,7,8,9,10,11,12,13,14,15,16,17,18,19,20,21,22,23,24,25,26,27,28,29,30},1),"ABCDEFGHIJKLMNOPQRSTUVWXYZ0123456789-_")))=0,ISERROR(VALUE(B703)))),"Недопустимый код: только латинские буквы A-Z в верхнем регистре, цифры, - и _; начало с буквы, до 30 символов (например MILK-001)",IF(SUMPRODUCT(--EXACT('Номенклатура'!$A$6:$A$205,B703))=0,"Код не найден",IF(SUMPRODUCT(--EXACT('Номенклатура'!$A$6:$A$205,B703))&gt;1,"Код повторяется в номенклатуре",IF(NOT(ISNUMBER(C703)),"Укажите фактическое количество",IF(C703&lt;0,"Факт не может быть меньше нуля",IF(NOT(ISNUMBER('Номенклатура'!$C$2)),"Укажите дату начала учёта",IF(Q703&lt;INT('Номенклатура'!$C$2),"Дата раньше начала учёта","ОК"))))))))))</f>
        <v/>
      </c>
      <c r="F703" s="15" t="str">
        <f>IF(E703&lt;&gt;"ОК","",INDEX('Номенклатура'!$B$6:$B$205,SUMPRODUCT(EXACT('Номенклатура'!$A$6:$A$205,B703)*(ROW('Номенклатура'!$A$6:$A$205)-5)))&amp;"")</f>
        <v/>
      </c>
      <c r="G703" s="17" t="str">
        <f>IF(E703&lt;&gt;"ОК","",INDEX('Номенклатура'!$D$6:$D$205,SUMPRODUCT(EXACT('Номенклатура'!$A$6:$A$205,B703)*(ROW('Номенклатура'!$A$6:$A$205)-5)))&amp;"")</f>
        <v/>
      </c>
      <c r="H703" s="18" t="str">
        <f>IF(E703&lt;&gt;"ОК","",ROUND(N(INDEX('Номенклатура'!$F$6:$F$205,SUMPRODUCT(EXACT('Номенклатура'!$A$6:$A$205,B703)*(ROW('Номенклатура'!$A$6:$A$205)-5))))+SUMIFS('Движения'!$F$6:$F$5005,'Движения'!$B$6:$B$5005,B703,'Движения'!$A$6:$A$5005,"&lt;"&amp;(Q703+1))-SUMIFS('Движения'!$F$6:$F$5005,'Движения'!$B$6:$B$5005,B703,'Движения'!$C$6:$C$5005,"Корректировка остатка",'Движения'!$A$6:$A$5005,"&gt;="&amp;Q703,'Движения'!$A$6:$A$5005,"&lt;"&amp;(Q703+1)),6))</f>
        <v/>
      </c>
      <c r="I703" s="18" t="str">
        <f>IF(E703&lt;&gt;"ОК","",ROUND(C703-H703,6))</f>
        <v/>
      </c>
      <c r="J703" s="21" t="str">
        <f>IF(E703&lt;&gt;"ОК","",IF(P703&gt;0,ABS(I703)/P703,"нет базы"))</f>
        <v/>
      </c>
      <c r="K703" s="17" t="str">
        <f>IF(E703&lt;&gt;"ОК","",IF(I703&lt;0,"Недостача",IF(I703&gt;0,"Излишек","Совпадает")))</f>
        <v/>
      </c>
      <c r="L703" s="18" t="str">
        <f>IF(E703&lt;&gt;"ОК","",ROUND(SUMIFS('Движения'!$F$6:$F$5005,'Движения'!$B$6:$B$5005,B703,'Движения'!$C$6:$C$5005,"Корректировка остатка",'Движения'!$A$6:$A$5005,"&gt;="&amp;Q703,'Движения'!$A$6:$A$5005,"&lt;"&amp;(Q703+1)),6))</f>
        <v/>
      </c>
      <c r="M703" s="18" t="str">
        <f>IF(E703&lt;&gt;"ОК","",ROUND(I703-L703,6))</f>
        <v/>
      </c>
      <c r="N703" s="15" t="str">
        <f>IF(E703&lt;&gt;"ОК","",IF(AND(I703=0,L703=0),"Корректировка не нужна",IF(M703=0,"Корректировка внесена",IF(L703=0,"Внесите корректировку на "&amp;DAY(Q703)&amp;"."&amp;MONTH(Q703)&amp;"."&amp;YEAR(Q703)&amp;": "&amp;IF(M703&gt;0,"+","")&amp;M703&amp;" "&amp;G703,"Проверьте корректировки: внесено "&amp;L703&amp;", нужно "&amp;I703&amp;" "&amp;G703))))</f>
        <v/>
      </c>
      <c r="O703" s="22" t="str">
        <f>IF(E703&lt;&gt;"ОК","",IF(SUMPRODUCT(MAX(($B$6:$B$1005=B703)*($Q$6:$Q$1005&lt;Q703)*($E$6:$E$1005="ОК")*$Q$6:$Q$1005))&gt;0,SUMPRODUCT(MAX(($B$6:$B$1005=B703)*($Q$6:$Q$1005&lt;Q703)*($E$6:$E$1005="ОК")*$Q$6:$Q$1005))+1,INT('Номенклатура'!$C$2)))</f>
        <v/>
      </c>
      <c r="P703" s="18" t="str">
        <f>IF(E703&lt;&gt;"ОК","",-(SUMIFS('Движения'!$F$6:$F$5005,'Движения'!$B$6:$B$5005,B703,'Движения'!$C$6:$C$5005,"Расход",'Движения'!$A$6:$A$5005,"&gt;="&amp;O703,'Движения'!$A$6:$A$5005,"&lt;"&amp;(Q703+1))+SUMIFS('Движения'!$F$6:$F$5005,'Движения'!$B$6:$B$5005,B703,'Движения'!$C$6:$C$5005,"Списание",'Движения'!$A$6:$A$5005,"&gt;="&amp;O703,'Движения'!$A$6:$A$5005,"&lt;"&amp;(Q703+1))))</f>
        <v/>
      </c>
      <c r="Q703" s="18" t="str">
        <f>IF(ISNUMBER(A703),INT(A703),0)</f>
        <v/>
      </c>
    </row>
    <row r="704" spans="1:17" x14ac:dyDescent="0.25">
      <c r="A704" s="16"/>
      <c r="B704" s="13"/>
      <c r="C704" s="14"/>
      <c r="D704" s="13"/>
      <c r="E704" s="15" t="str">
        <f>IF(COUNTA(A704:D704)=0,"",IF(NOT(ISNUMBER(A704)),"Укажите дату",IF(B704="","Укажите код",IF(NOT(AND(ISTEXT(B704),LEN(B704)&gt;0,LEN(B704)&lt;=30,ISNUMBER(FIND(LEFT(B704,1),"ABCDEFGHIJKLMNOPQRSTUVWXYZ")),SUMPRODUCT((MID(B704,{1,2,3,4,5,6,7,8,9,10,11,12,13,14,15,16,17,18,19,20,21,22,23,24,25,26,27,28,29,30},1)&lt;&gt;"")*ISERROR(FIND(MID(B704,{1,2,3,4,5,6,7,8,9,10,11,12,13,14,15,16,17,18,19,20,21,22,23,24,25,26,27,28,29,30},1),"ABCDEFGHIJKLMNOPQRSTUVWXYZ0123456789-_")))=0,ISERROR(VALUE(B704)))),"Недопустимый код: только латинские буквы A-Z в верхнем регистре, цифры, - и _; начало с буквы, до 30 символов (например MILK-001)",IF(SUMPRODUCT(--EXACT('Номенклатура'!$A$6:$A$205,B704))=0,"Код не найден",IF(SUMPRODUCT(--EXACT('Номенклатура'!$A$6:$A$205,B704))&gt;1,"Код повторяется в номенклатуре",IF(NOT(ISNUMBER(C704)),"Укажите фактическое количество",IF(C704&lt;0,"Факт не может быть меньше нуля",IF(NOT(ISNUMBER('Номенклатура'!$C$2)),"Укажите дату начала учёта",IF(Q704&lt;INT('Номенклатура'!$C$2),"Дата раньше начала учёта","ОК"))))))))))</f>
        <v/>
      </c>
      <c r="F704" s="15" t="str">
        <f>IF(E704&lt;&gt;"ОК","",INDEX('Номенклатура'!$B$6:$B$205,SUMPRODUCT(EXACT('Номенклатура'!$A$6:$A$205,B704)*(ROW('Номенклатура'!$A$6:$A$205)-5)))&amp;"")</f>
        <v/>
      </c>
      <c r="G704" s="17" t="str">
        <f>IF(E704&lt;&gt;"ОК","",INDEX('Номенклатура'!$D$6:$D$205,SUMPRODUCT(EXACT('Номенклатура'!$A$6:$A$205,B704)*(ROW('Номенклатура'!$A$6:$A$205)-5)))&amp;"")</f>
        <v/>
      </c>
      <c r="H704" s="18" t="str">
        <f>IF(E704&lt;&gt;"ОК","",ROUND(N(INDEX('Номенклатура'!$F$6:$F$205,SUMPRODUCT(EXACT('Номенклатура'!$A$6:$A$205,B704)*(ROW('Номенклатура'!$A$6:$A$205)-5))))+SUMIFS('Движения'!$F$6:$F$5005,'Движения'!$B$6:$B$5005,B704,'Движения'!$A$6:$A$5005,"&lt;"&amp;(Q704+1))-SUMIFS('Движения'!$F$6:$F$5005,'Движения'!$B$6:$B$5005,B704,'Движения'!$C$6:$C$5005,"Корректировка остатка",'Движения'!$A$6:$A$5005,"&gt;="&amp;Q704,'Движения'!$A$6:$A$5005,"&lt;"&amp;(Q704+1)),6))</f>
        <v/>
      </c>
      <c r="I704" s="18" t="str">
        <f>IF(E704&lt;&gt;"ОК","",ROUND(C704-H704,6))</f>
        <v/>
      </c>
      <c r="J704" s="21" t="str">
        <f>IF(E704&lt;&gt;"ОК","",IF(P704&gt;0,ABS(I704)/P704,"нет базы"))</f>
        <v/>
      </c>
      <c r="K704" s="17" t="str">
        <f>IF(E704&lt;&gt;"ОК","",IF(I704&lt;0,"Недостача",IF(I704&gt;0,"Излишек","Совпадает")))</f>
        <v/>
      </c>
      <c r="L704" s="18" t="str">
        <f>IF(E704&lt;&gt;"ОК","",ROUND(SUMIFS('Движения'!$F$6:$F$5005,'Движения'!$B$6:$B$5005,B704,'Движения'!$C$6:$C$5005,"Корректировка остатка",'Движения'!$A$6:$A$5005,"&gt;="&amp;Q704,'Движения'!$A$6:$A$5005,"&lt;"&amp;(Q704+1)),6))</f>
        <v/>
      </c>
      <c r="M704" s="18" t="str">
        <f>IF(E704&lt;&gt;"ОК","",ROUND(I704-L704,6))</f>
        <v/>
      </c>
      <c r="N704" s="15" t="str">
        <f>IF(E704&lt;&gt;"ОК","",IF(AND(I704=0,L704=0),"Корректировка не нужна",IF(M704=0,"Корректировка внесена",IF(L704=0,"Внесите корректировку на "&amp;DAY(Q704)&amp;"."&amp;MONTH(Q704)&amp;"."&amp;YEAR(Q704)&amp;": "&amp;IF(M704&gt;0,"+","")&amp;M704&amp;" "&amp;G704,"Проверьте корректировки: внесено "&amp;L704&amp;", нужно "&amp;I704&amp;" "&amp;G704))))</f>
        <v/>
      </c>
      <c r="O704" s="22" t="str">
        <f>IF(E704&lt;&gt;"ОК","",IF(SUMPRODUCT(MAX(($B$6:$B$1005=B704)*($Q$6:$Q$1005&lt;Q704)*($E$6:$E$1005="ОК")*$Q$6:$Q$1005))&gt;0,SUMPRODUCT(MAX(($B$6:$B$1005=B704)*($Q$6:$Q$1005&lt;Q704)*($E$6:$E$1005="ОК")*$Q$6:$Q$1005))+1,INT('Номенклатура'!$C$2)))</f>
        <v/>
      </c>
      <c r="P704" s="18" t="str">
        <f>IF(E704&lt;&gt;"ОК","",-(SUMIFS('Движения'!$F$6:$F$5005,'Движения'!$B$6:$B$5005,B704,'Движения'!$C$6:$C$5005,"Расход",'Движения'!$A$6:$A$5005,"&gt;="&amp;O704,'Движения'!$A$6:$A$5005,"&lt;"&amp;(Q704+1))+SUMIFS('Движения'!$F$6:$F$5005,'Движения'!$B$6:$B$5005,B704,'Движения'!$C$6:$C$5005,"Списание",'Движения'!$A$6:$A$5005,"&gt;="&amp;O704,'Движения'!$A$6:$A$5005,"&lt;"&amp;(Q704+1))))</f>
        <v/>
      </c>
      <c r="Q704" s="18" t="str">
        <f>IF(ISNUMBER(A704),INT(A704),0)</f>
        <v/>
      </c>
    </row>
    <row r="705" spans="1:17" x14ac:dyDescent="0.25">
      <c r="A705" s="16"/>
      <c r="B705" s="13"/>
      <c r="C705" s="14"/>
      <c r="D705" s="13"/>
      <c r="E705" s="15" t="str">
        <f>IF(COUNTA(A705:D705)=0,"",IF(NOT(ISNUMBER(A705)),"Укажите дату",IF(B705="","Укажите код",IF(NOT(AND(ISTEXT(B705),LEN(B705)&gt;0,LEN(B705)&lt;=30,ISNUMBER(FIND(LEFT(B705,1),"ABCDEFGHIJKLMNOPQRSTUVWXYZ")),SUMPRODUCT((MID(B705,{1,2,3,4,5,6,7,8,9,10,11,12,13,14,15,16,17,18,19,20,21,22,23,24,25,26,27,28,29,30},1)&lt;&gt;"")*ISERROR(FIND(MID(B705,{1,2,3,4,5,6,7,8,9,10,11,12,13,14,15,16,17,18,19,20,21,22,23,24,25,26,27,28,29,30},1),"ABCDEFGHIJKLMNOPQRSTUVWXYZ0123456789-_")))=0,ISERROR(VALUE(B705)))),"Недопустимый код: только латинские буквы A-Z в верхнем регистре, цифры, - и _; начало с буквы, до 30 символов (например MILK-001)",IF(SUMPRODUCT(--EXACT('Номенклатура'!$A$6:$A$205,B705))=0,"Код не найден",IF(SUMPRODUCT(--EXACT('Номенклатура'!$A$6:$A$205,B705))&gt;1,"Код повторяется в номенклатуре",IF(NOT(ISNUMBER(C705)),"Укажите фактическое количество",IF(C705&lt;0,"Факт не может быть меньше нуля",IF(NOT(ISNUMBER('Номенклатура'!$C$2)),"Укажите дату начала учёта",IF(Q705&lt;INT('Номенклатура'!$C$2),"Дата раньше начала учёта","ОК"))))))))))</f>
        <v/>
      </c>
      <c r="F705" s="15" t="str">
        <f>IF(E705&lt;&gt;"ОК","",INDEX('Номенклатура'!$B$6:$B$205,SUMPRODUCT(EXACT('Номенклатура'!$A$6:$A$205,B705)*(ROW('Номенклатура'!$A$6:$A$205)-5)))&amp;"")</f>
        <v/>
      </c>
      <c r="G705" s="17" t="str">
        <f>IF(E705&lt;&gt;"ОК","",INDEX('Номенклатура'!$D$6:$D$205,SUMPRODUCT(EXACT('Номенклатура'!$A$6:$A$205,B705)*(ROW('Номенклатура'!$A$6:$A$205)-5)))&amp;"")</f>
        <v/>
      </c>
      <c r="H705" s="18" t="str">
        <f>IF(E705&lt;&gt;"ОК","",ROUND(N(INDEX('Номенклатура'!$F$6:$F$205,SUMPRODUCT(EXACT('Номенклатура'!$A$6:$A$205,B705)*(ROW('Номенклатура'!$A$6:$A$205)-5))))+SUMIFS('Движения'!$F$6:$F$5005,'Движения'!$B$6:$B$5005,B705,'Движения'!$A$6:$A$5005,"&lt;"&amp;(Q705+1))-SUMIFS('Движения'!$F$6:$F$5005,'Движения'!$B$6:$B$5005,B705,'Движения'!$C$6:$C$5005,"Корректировка остатка",'Движения'!$A$6:$A$5005,"&gt;="&amp;Q705,'Движения'!$A$6:$A$5005,"&lt;"&amp;(Q705+1)),6))</f>
        <v/>
      </c>
      <c r="I705" s="18" t="str">
        <f>IF(E705&lt;&gt;"ОК","",ROUND(C705-H705,6))</f>
        <v/>
      </c>
      <c r="J705" s="21" t="str">
        <f>IF(E705&lt;&gt;"ОК","",IF(P705&gt;0,ABS(I705)/P705,"нет базы"))</f>
        <v/>
      </c>
      <c r="K705" s="17" t="str">
        <f>IF(E705&lt;&gt;"ОК","",IF(I705&lt;0,"Недостача",IF(I705&gt;0,"Излишек","Совпадает")))</f>
        <v/>
      </c>
      <c r="L705" s="18" t="str">
        <f>IF(E705&lt;&gt;"ОК","",ROUND(SUMIFS('Движения'!$F$6:$F$5005,'Движения'!$B$6:$B$5005,B705,'Движения'!$C$6:$C$5005,"Корректировка остатка",'Движения'!$A$6:$A$5005,"&gt;="&amp;Q705,'Движения'!$A$6:$A$5005,"&lt;"&amp;(Q705+1)),6))</f>
        <v/>
      </c>
      <c r="M705" s="18" t="str">
        <f>IF(E705&lt;&gt;"ОК","",ROUND(I705-L705,6))</f>
        <v/>
      </c>
      <c r="N705" s="15" t="str">
        <f>IF(E705&lt;&gt;"ОК","",IF(AND(I705=0,L705=0),"Корректировка не нужна",IF(M705=0,"Корректировка внесена",IF(L705=0,"Внесите корректировку на "&amp;DAY(Q705)&amp;"."&amp;MONTH(Q705)&amp;"."&amp;YEAR(Q705)&amp;": "&amp;IF(M705&gt;0,"+","")&amp;M705&amp;" "&amp;G705,"Проверьте корректировки: внесено "&amp;L705&amp;", нужно "&amp;I705&amp;" "&amp;G705))))</f>
        <v/>
      </c>
      <c r="O705" s="22" t="str">
        <f>IF(E705&lt;&gt;"ОК","",IF(SUMPRODUCT(MAX(($B$6:$B$1005=B705)*($Q$6:$Q$1005&lt;Q705)*($E$6:$E$1005="ОК")*$Q$6:$Q$1005))&gt;0,SUMPRODUCT(MAX(($B$6:$B$1005=B705)*($Q$6:$Q$1005&lt;Q705)*($E$6:$E$1005="ОК")*$Q$6:$Q$1005))+1,INT('Номенклатура'!$C$2)))</f>
        <v/>
      </c>
      <c r="P705" s="18" t="str">
        <f>IF(E705&lt;&gt;"ОК","",-(SUMIFS('Движения'!$F$6:$F$5005,'Движения'!$B$6:$B$5005,B705,'Движения'!$C$6:$C$5005,"Расход",'Движения'!$A$6:$A$5005,"&gt;="&amp;O705,'Движения'!$A$6:$A$5005,"&lt;"&amp;(Q705+1))+SUMIFS('Движения'!$F$6:$F$5005,'Движения'!$B$6:$B$5005,B705,'Движения'!$C$6:$C$5005,"Списание",'Движения'!$A$6:$A$5005,"&gt;="&amp;O705,'Движения'!$A$6:$A$5005,"&lt;"&amp;(Q705+1))))</f>
        <v/>
      </c>
      <c r="Q705" s="18" t="str">
        <f>IF(ISNUMBER(A705),INT(A705),0)</f>
        <v/>
      </c>
    </row>
    <row r="706" spans="1:17" x14ac:dyDescent="0.25">
      <c r="A706" s="16"/>
      <c r="B706" s="13"/>
      <c r="C706" s="14"/>
      <c r="D706" s="13"/>
      <c r="E706" s="15" t="str">
        <f>IF(COUNTA(A706:D706)=0,"",IF(NOT(ISNUMBER(A706)),"Укажите дату",IF(B706="","Укажите код",IF(NOT(AND(ISTEXT(B706),LEN(B706)&gt;0,LEN(B706)&lt;=30,ISNUMBER(FIND(LEFT(B706,1),"ABCDEFGHIJKLMNOPQRSTUVWXYZ")),SUMPRODUCT((MID(B706,{1,2,3,4,5,6,7,8,9,10,11,12,13,14,15,16,17,18,19,20,21,22,23,24,25,26,27,28,29,30},1)&lt;&gt;"")*ISERROR(FIND(MID(B706,{1,2,3,4,5,6,7,8,9,10,11,12,13,14,15,16,17,18,19,20,21,22,23,24,25,26,27,28,29,30},1),"ABCDEFGHIJKLMNOPQRSTUVWXYZ0123456789-_")))=0,ISERROR(VALUE(B706)))),"Недопустимый код: только латинские буквы A-Z в верхнем регистре, цифры, - и _; начало с буквы, до 30 символов (например MILK-001)",IF(SUMPRODUCT(--EXACT('Номенклатура'!$A$6:$A$205,B706))=0,"Код не найден",IF(SUMPRODUCT(--EXACT('Номенклатура'!$A$6:$A$205,B706))&gt;1,"Код повторяется в номенклатуре",IF(NOT(ISNUMBER(C706)),"Укажите фактическое количество",IF(C706&lt;0,"Факт не может быть меньше нуля",IF(NOT(ISNUMBER('Номенклатура'!$C$2)),"Укажите дату начала учёта",IF(Q706&lt;INT('Номенклатура'!$C$2),"Дата раньше начала учёта","ОК"))))))))))</f>
        <v/>
      </c>
      <c r="F706" s="15" t="str">
        <f>IF(E706&lt;&gt;"ОК","",INDEX('Номенклатура'!$B$6:$B$205,SUMPRODUCT(EXACT('Номенклатура'!$A$6:$A$205,B706)*(ROW('Номенклатура'!$A$6:$A$205)-5)))&amp;"")</f>
        <v/>
      </c>
      <c r="G706" s="17" t="str">
        <f>IF(E706&lt;&gt;"ОК","",INDEX('Номенклатура'!$D$6:$D$205,SUMPRODUCT(EXACT('Номенклатура'!$A$6:$A$205,B706)*(ROW('Номенклатура'!$A$6:$A$205)-5)))&amp;"")</f>
        <v/>
      </c>
      <c r="H706" s="18" t="str">
        <f>IF(E706&lt;&gt;"ОК","",ROUND(N(INDEX('Номенклатура'!$F$6:$F$205,SUMPRODUCT(EXACT('Номенклатура'!$A$6:$A$205,B706)*(ROW('Номенклатура'!$A$6:$A$205)-5))))+SUMIFS('Движения'!$F$6:$F$5005,'Движения'!$B$6:$B$5005,B706,'Движения'!$A$6:$A$5005,"&lt;"&amp;(Q706+1))-SUMIFS('Движения'!$F$6:$F$5005,'Движения'!$B$6:$B$5005,B706,'Движения'!$C$6:$C$5005,"Корректировка остатка",'Движения'!$A$6:$A$5005,"&gt;="&amp;Q706,'Движения'!$A$6:$A$5005,"&lt;"&amp;(Q706+1)),6))</f>
        <v/>
      </c>
      <c r="I706" s="18" t="str">
        <f>IF(E706&lt;&gt;"ОК","",ROUND(C706-H706,6))</f>
        <v/>
      </c>
      <c r="J706" s="21" t="str">
        <f>IF(E706&lt;&gt;"ОК","",IF(P706&gt;0,ABS(I706)/P706,"нет базы"))</f>
        <v/>
      </c>
      <c r="K706" s="17" t="str">
        <f>IF(E706&lt;&gt;"ОК","",IF(I706&lt;0,"Недостача",IF(I706&gt;0,"Излишек","Совпадает")))</f>
        <v/>
      </c>
      <c r="L706" s="18" t="str">
        <f>IF(E706&lt;&gt;"ОК","",ROUND(SUMIFS('Движения'!$F$6:$F$5005,'Движения'!$B$6:$B$5005,B706,'Движения'!$C$6:$C$5005,"Корректировка остатка",'Движения'!$A$6:$A$5005,"&gt;="&amp;Q706,'Движения'!$A$6:$A$5005,"&lt;"&amp;(Q706+1)),6))</f>
        <v/>
      </c>
      <c r="M706" s="18" t="str">
        <f>IF(E706&lt;&gt;"ОК","",ROUND(I706-L706,6))</f>
        <v/>
      </c>
      <c r="N706" s="15" t="str">
        <f>IF(E706&lt;&gt;"ОК","",IF(AND(I706=0,L706=0),"Корректировка не нужна",IF(M706=0,"Корректировка внесена",IF(L706=0,"Внесите корректировку на "&amp;DAY(Q706)&amp;"."&amp;MONTH(Q706)&amp;"."&amp;YEAR(Q706)&amp;": "&amp;IF(M706&gt;0,"+","")&amp;M706&amp;" "&amp;G706,"Проверьте корректировки: внесено "&amp;L706&amp;", нужно "&amp;I706&amp;" "&amp;G706))))</f>
        <v/>
      </c>
      <c r="O706" s="22" t="str">
        <f>IF(E706&lt;&gt;"ОК","",IF(SUMPRODUCT(MAX(($B$6:$B$1005=B706)*($Q$6:$Q$1005&lt;Q706)*($E$6:$E$1005="ОК")*$Q$6:$Q$1005))&gt;0,SUMPRODUCT(MAX(($B$6:$B$1005=B706)*($Q$6:$Q$1005&lt;Q706)*($E$6:$E$1005="ОК")*$Q$6:$Q$1005))+1,INT('Номенклатура'!$C$2)))</f>
        <v/>
      </c>
      <c r="P706" s="18" t="str">
        <f>IF(E706&lt;&gt;"ОК","",-(SUMIFS('Движения'!$F$6:$F$5005,'Движения'!$B$6:$B$5005,B706,'Движения'!$C$6:$C$5005,"Расход",'Движения'!$A$6:$A$5005,"&gt;="&amp;O706,'Движения'!$A$6:$A$5005,"&lt;"&amp;(Q706+1))+SUMIFS('Движения'!$F$6:$F$5005,'Движения'!$B$6:$B$5005,B706,'Движения'!$C$6:$C$5005,"Списание",'Движения'!$A$6:$A$5005,"&gt;="&amp;O706,'Движения'!$A$6:$A$5005,"&lt;"&amp;(Q706+1))))</f>
        <v/>
      </c>
      <c r="Q706" s="18" t="str">
        <f>IF(ISNUMBER(A706),INT(A706),0)</f>
        <v/>
      </c>
    </row>
    <row r="707" spans="1:17" x14ac:dyDescent="0.25">
      <c r="A707" s="16"/>
      <c r="B707" s="13"/>
      <c r="C707" s="14"/>
      <c r="D707" s="13"/>
      <c r="E707" s="15" t="str">
        <f>IF(COUNTA(A707:D707)=0,"",IF(NOT(ISNUMBER(A707)),"Укажите дату",IF(B707="","Укажите код",IF(NOT(AND(ISTEXT(B707),LEN(B707)&gt;0,LEN(B707)&lt;=30,ISNUMBER(FIND(LEFT(B707,1),"ABCDEFGHIJKLMNOPQRSTUVWXYZ")),SUMPRODUCT((MID(B707,{1,2,3,4,5,6,7,8,9,10,11,12,13,14,15,16,17,18,19,20,21,22,23,24,25,26,27,28,29,30},1)&lt;&gt;"")*ISERROR(FIND(MID(B707,{1,2,3,4,5,6,7,8,9,10,11,12,13,14,15,16,17,18,19,20,21,22,23,24,25,26,27,28,29,30},1),"ABCDEFGHIJKLMNOPQRSTUVWXYZ0123456789-_")))=0,ISERROR(VALUE(B707)))),"Недопустимый код: только латинские буквы A-Z в верхнем регистре, цифры, - и _; начало с буквы, до 30 символов (например MILK-001)",IF(SUMPRODUCT(--EXACT('Номенклатура'!$A$6:$A$205,B707))=0,"Код не найден",IF(SUMPRODUCT(--EXACT('Номенклатура'!$A$6:$A$205,B707))&gt;1,"Код повторяется в номенклатуре",IF(NOT(ISNUMBER(C707)),"Укажите фактическое количество",IF(C707&lt;0,"Факт не может быть меньше нуля",IF(NOT(ISNUMBER('Номенклатура'!$C$2)),"Укажите дату начала учёта",IF(Q707&lt;INT('Номенклатура'!$C$2),"Дата раньше начала учёта","ОК"))))))))))</f>
        <v/>
      </c>
      <c r="F707" s="15" t="str">
        <f>IF(E707&lt;&gt;"ОК","",INDEX('Номенклатура'!$B$6:$B$205,SUMPRODUCT(EXACT('Номенклатура'!$A$6:$A$205,B707)*(ROW('Номенклатура'!$A$6:$A$205)-5)))&amp;"")</f>
        <v/>
      </c>
      <c r="G707" s="17" t="str">
        <f>IF(E707&lt;&gt;"ОК","",INDEX('Номенклатура'!$D$6:$D$205,SUMPRODUCT(EXACT('Номенклатура'!$A$6:$A$205,B707)*(ROW('Номенклатура'!$A$6:$A$205)-5)))&amp;"")</f>
        <v/>
      </c>
      <c r="H707" s="18" t="str">
        <f>IF(E707&lt;&gt;"ОК","",ROUND(N(INDEX('Номенклатура'!$F$6:$F$205,SUMPRODUCT(EXACT('Номенклатура'!$A$6:$A$205,B707)*(ROW('Номенклатура'!$A$6:$A$205)-5))))+SUMIFS('Движения'!$F$6:$F$5005,'Движения'!$B$6:$B$5005,B707,'Движения'!$A$6:$A$5005,"&lt;"&amp;(Q707+1))-SUMIFS('Движения'!$F$6:$F$5005,'Движения'!$B$6:$B$5005,B707,'Движения'!$C$6:$C$5005,"Корректировка остатка",'Движения'!$A$6:$A$5005,"&gt;="&amp;Q707,'Движения'!$A$6:$A$5005,"&lt;"&amp;(Q707+1)),6))</f>
        <v/>
      </c>
      <c r="I707" s="18" t="str">
        <f>IF(E707&lt;&gt;"ОК","",ROUND(C707-H707,6))</f>
        <v/>
      </c>
      <c r="J707" s="21" t="str">
        <f>IF(E707&lt;&gt;"ОК","",IF(P707&gt;0,ABS(I707)/P707,"нет базы"))</f>
        <v/>
      </c>
      <c r="K707" s="17" t="str">
        <f>IF(E707&lt;&gt;"ОК","",IF(I707&lt;0,"Недостача",IF(I707&gt;0,"Излишек","Совпадает")))</f>
        <v/>
      </c>
      <c r="L707" s="18" t="str">
        <f>IF(E707&lt;&gt;"ОК","",ROUND(SUMIFS('Движения'!$F$6:$F$5005,'Движения'!$B$6:$B$5005,B707,'Движения'!$C$6:$C$5005,"Корректировка остатка",'Движения'!$A$6:$A$5005,"&gt;="&amp;Q707,'Движения'!$A$6:$A$5005,"&lt;"&amp;(Q707+1)),6))</f>
        <v/>
      </c>
      <c r="M707" s="18" t="str">
        <f>IF(E707&lt;&gt;"ОК","",ROUND(I707-L707,6))</f>
        <v/>
      </c>
      <c r="N707" s="15" t="str">
        <f>IF(E707&lt;&gt;"ОК","",IF(AND(I707=0,L707=0),"Корректировка не нужна",IF(M707=0,"Корректировка внесена",IF(L707=0,"Внесите корректировку на "&amp;DAY(Q707)&amp;"."&amp;MONTH(Q707)&amp;"."&amp;YEAR(Q707)&amp;": "&amp;IF(M707&gt;0,"+","")&amp;M707&amp;" "&amp;G707,"Проверьте корректировки: внесено "&amp;L707&amp;", нужно "&amp;I707&amp;" "&amp;G707))))</f>
        <v/>
      </c>
      <c r="O707" s="22" t="str">
        <f>IF(E707&lt;&gt;"ОК","",IF(SUMPRODUCT(MAX(($B$6:$B$1005=B707)*($Q$6:$Q$1005&lt;Q707)*($E$6:$E$1005="ОК")*$Q$6:$Q$1005))&gt;0,SUMPRODUCT(MAX(($B$6:$B$1005=B707)*($Q$6:$Q$1005&lt;Q707)*($E$6:$E$1005="ОК")*$Q$6:$Q$1005))+1,INT('Номенклатура'!$C$2)))</f>
        <v/>
      </c>
      <c r="P707" s="18" t="str">
        <f>IF(E707&lt;&gt;"ОК","",-(SUMIFS('Движения'!$F$6:$F$5005,'Движения'!$B$6:$B$5005,B707,'Движения'!$C$6:$C$5005,"Расход",'Движения'!$A$6:$A$5005,"&gt;="&amp;O707,'Движения'!$A$6:$A$5005,"&lt;"&amp;(Q707+1))+SUMIFS('Движения'!$F$6:$F$5005,'Движения'!$B$6:$B$5005,B707,'Движения'!$C$6:$C$5005,"Списание",'Движения'!$A$6:$A$5005,"&gt;="&amp;O707,'Движения'!$A$6:$A$5005,"&lt;"&amp;(Q707+1))))</f>
        <v/>
      </c>
      <c r="Q707" s="18" t="str">
        <f>IF(ISNUMBER(A707),INT(A707),0)</f>
        <v/>
      </c>
    </row>
    <row r="708" spans="1:17" x14ac:dyDescent="0.25">
      <c r="A708" s="16"/>
      <c r="B708" s="13"/>
      <c r="C708" s="14"/>
      <c r="D708" s="13"/>
      <c r="E708" s="15" t="str">
        <f>IF(COUNTA(A708:D708)=0,"",IF(NOT(ISNUMBER(A708)),"Укажите дату",IF(B708="","Укажите код",IF(NOT(AND(ISTEXT(B708),LEN(B708)&gt;0,LEN(B708)&lt;=30,ISNUMBER(FIND(LEFT(B708,1),"ABCDEFGHIJKLMNOPQRSTUVWXYZ")),SUMPRODUCT((MID(B708,{1,2,3,4,5,6,7,8,9,10,11,12,13,14,15,16,17,18,19,20,21,22,23,24,25,26,27,28,29,30},1)&lt;&gt;"")*ISERROR(FIND(MID(B708,{1,2,3,4,5,6,7,8,9,10,11,12,13,14,15,16,17,18,19,20,21,22,23,24,25,26,27,28,29,30},1),"ABCDEFGHIJKLMNOPQRSTUVWXYZ0123456789-_")))=0,ISERROR(VALUE(B708)))),"Недопустимый код: только латинские буквы A-Z в верхнем регистре, цифры, - и _; начало с буквы, до 30 символов (например MILK-001)",IF(SUMPRODUCT(--EXACT('Номенклатура'!$A$6:$A$205,B708))=0,"Код не найден",IF(SUMPRODUCT(--EXACT('Номенклатура'!$A$6:$A$205,B708))&gt;1,"Код повторяется в номенклатуре",IF(NOT(ISNUMBER(C708)),"Укажите фактическое количество",IF(C708&lt;0,"Факт не может быть меньше нуля",IF(NOT(ISNUMBER('Номенклатура'!$C$2)),"Укажите дату начала учёта",IF(Q708&lt;INT('Номенклатура'!$C$2),"Дата раньше начала учёта","ОК"))))))))))</f>
        <v/>
      </c>
      <c r="F708" s="15" t="str">
        <f>IF(E708&lt;&gt;"ОК","",INDEX('Номенклатура'!$B$6:$B$205,SUMPRODUCT(EXACT('Номенклатура'!$A$6:$A$205,B708)*(ROW('Номенклатура'!$A$6:$A$205)-5)))&amp;"")</f>
        <v/>
      </c>
      <c r="G708" s="17" t="str">
        <f>IF(E708&lt;&gt;"ОК","",INDEX('Номенклатура'!$D$6:$D$205,SUMPRODUCT(EXACT('Номенклатура'!$A$6:$A$205,B708)*(ROW('Номенклатура'!$A$6:$A$205)-5)))&amp;"")</f>
        <v/>
      </c>
      <c r="H708" s="18" t="str">
        <f>IF(E708&lt;&gt;"ОК","",ROUND(N(INDEX('Номенклатура'!$F$6:$F$205,SUMPRODUCT(EXACT('Номенклатура'!$A$6:$A$205,B708)*(ROW('Номенклатура'!$A$6:$A$205)-5))))+SUMIFS('Движения'!$F$6:$F$5005,'Движения'!$B$6:$B$5005,B708,'Движения'!$A$6:$A$5005,"&lt;"&amp;(Q708+1))-SUMIFS('Движения'!$F$6:$F$5005,'Движения'!$B$6:$B$5005,B708,'Движения'!$C$6:$C$5005,"Корректировка остатка",'Движения'!$A$6:$A$5005,"&gt;="&amp;Q708,'Движения'!$A$6:$A$5005,"&lt;"&amp;(Q708+1)),6))</f>
        <v/>
      </c>
      <c r="I708" s="18" t="str">
        <f>IF(E708&lt;&gt;"ОК","",ROUND(C708-H708,6))</f>
        <v/>
      </c>
      <c r="J708" s="21" t="str">
        <f>IF(E708&lt;&gt;"ОК","",IF(P708&gt;0,ABS(I708)/P708,"нет базы"))</f>
        <v/>
      </c>
      <c r="K708" s="17" t="str">
        <f>IF(E708&lt;&gt;"ОК","",IF(I708&lt;0,"Недостача",IF(I708&gt;0,"Излишек","Совпадает")))</f>
        <v/>
      </c>
      <c r="L708" s="18" t="str">
        <f>IF(E708&lt;&gt;"ОК","",ROUND(SUMIFS('Движения'!$F$6:$F$5005,'Движения'!$B$6:$B$5005,B708,'Движения'!$C$6:$C$5005,"Корректировка остатка",'Движения'!$A$6:$A$5005,"&gt;="&amp;Q708,'Движения'!$A$6:$A$5005,"&lt;"&amp;(Q708+1)),6))</f>
        <v/>
      </c>
      <c r="M708" s="18" t="str">
        <f>IF(E708&lt;&gt;"ОК","",ROUND(I708-L708,6))</f>
        <v/>
      </c>
      <c r="N708" s="15" t="str">
        <f>IF(E708&lt;&gt;"ОК","",IF(AND(I708=0,L708=0),"Корректировка не нужна",IF(M708=0,"Корректировка внесена",IF(L708=0,"Внесите корректировку на "&amp;DAY(Q708)&amp;"."&amp;MONTH(Q708)&amp;"."&amp;YEAR(Q708)&amp;": "&amp;IF(M708&gt;0,"+","")&amp;M708&amp;" "&amp;G708,"Проверьте корректировки: внесено "&amp;L708&amp;", нужно "&amp;I708&amp;" "&amp;G708))))</f>
        <v/>
      </c>
      <c r="O708" s="22" t="str">
        <f>IF(E708&lt;&gt;"ОК","",IF(SUMPRODUCT(MAX(($B$6:$B$1005=B708)*($Q$6:$Q$1005&lt;Q708)*($E$6:$E$1005="ОК")*$Q$6:$Q$1005))&gt;0,SUMPRODUCT(MAX(($B$6:$B$1005=B708)*($Q$6:$Q$1005&lt;Q708)*($E$6:$E$1005="ОК")*$Q$6:$Q$1005))+1,INT('Номенклатура'!$C$2)))</f>
        <v/>
      </c>
      <c r="P708" s="18" t="str">
        <f>IF(E708&lt;&gt;"ОК","",-(SUMIFS('Движения'!$F$6:$F$5005,'Движения'!$B$6:$B$5005,B708,'Движения'!$C$6:$C$5005,"Расход",'Движения'!$A$6:$A$5005,"&gt;="&amp;O708,'Движения'!$A$6:$A$5005,"&lt;"&amp;(Q708+1))+SUMIFS('Движения'!$F$6:$F$5005,'Движения'!$B$6:$B$5005,B708,'Движения'!$C$6:$C$5005,"Списание",'Движения'!$A$6:$A$5005,"&gt;="&amp;O708,'Движения'!$A$6:$A$5005,"&lt;"&amp;(Q708+1))))</f>
        <v/>
      </c>
      <c r="Q708" s="18" t="str">
        <f>IF(ISNUMBER(A708),INT(A708),0)</f>
        <v/>
      </c>
    </row>
    <row r="709" spans="1:17" x14ac:dyDescent="0.25">
      <c r="A709" s="16"/>
      <c r="B709" s="13"/>
      <c r="C709" s="14"/>
      <c r="D709" s="13"/>
      <c r="E709" s="15" t="str">
        <f>IF(COUNTA(A709:D709)=0,"",IF(NOT(ISNUMBER(A709)),"Укажите дату",IF(B709="","Укажите код",IF(NOT(AND(ISTEXT(B709),LEN(B709)&gt;0,LEN(B709)&lt;=30,ISNUMBER(FIND(LEFT(B709,1),"ABCDEFGHIJKLMNOPQRSTUVWXYZ")),SUMPRODUCT((MID(B709,{1,2,3,4,5,6,7,8,9,10,11,12,13,14,15,16,17,18,19,20,21,22,23,24,25,26,27,28,29,30},1)&lt;&gt;"")*ISERROR(FIND(MID(B709,{1,2,3,4,5,6,7,8,9,10,11,12,13,14,15,16,17,18,19,20,21,22,23,24,25,26,27,28,29,30},1),"ABCDEFGHIJKLMNOPQRSTUVWXYZ0123456789-_")))=0,ISERROR(VALUE(B709)))),"Недопустимый код: только латинские буквы A-Z в верхнем регистре, цифры, - и _; начало с буквы, до 30 символов (например MILK-001)",IF(SUMPRODUCT(--EXACT('Номенклатура'!$A$6:$A$205,B709))=0,"Код не найден",IF(SUMPRODUCT(--EXACT('Номенклатура'!$A$6:$A$205,B709))&gt;1,"Код повторяется в номенклатуре",IF(NOT(ISNUMBER(C709)),"Укажите фактическое количество",IF(C709&lt;0,"Факт не может быть меньше нуля",IF(NOT(ISNUMBER('Номенклатура'!$C$2)),"Укажите дату начала учёта",IF(Q709&lt;INT('Номенклатура'!$C$2),"Дата раньше начала учёта","ОК"))))))))))</f>
        <v/>
      </c>
      <c r="F709" s="15" t="str">
        <f>IF(E709&lt;&gt;"ОК","",INDEX('Номенклатура'!$B$6:$B$205,SUMPRODUCT(EXACT('Номенклатура'!$A$6:$A$205,B709)*(ROW('Номенклатура'!$A$6:$A$205)-5)))&amp;"")</f>
        <v/>
      </c>
      <c r="G709" s="17" t="str">
        <f>IF(E709&lt;&gt;"ОК","",INDEX('Номенклатура'!$D$6:$D$205,SUMPRODUCT(EXACT('Номенклатура'!$A$6:$A$205,B709)*(ROW('Номенклатура'!$A$6:$A$205)-5)))&amp;"")</f>
        <v/>
      </c>
      <c r="H709" s="18" t="str">
        <f>IF(E709&lt;&gt;"ОК","",ROUND(N(INDEX('Номенклатура'!$F$6:$F$205,SUMPRODUCT(EXACT('Номенклатура'!$A$6:$A$205,B709)*(ROW('Номенклатура'!$A$6:$A$205)-5))))+SUMIFS('Движения'!$F$6:$F$5005,'Движения'!$B$6:$B$5005,B709,'Движения'!$A$6:$A$5005,"&lt;"&amp;(Q709+1))-SUMIFS('Движения'!$F$6:$F$5005,'Движения'!$B$6:$B$5005,B709,'Движения'!$C$6:$C$5005,"Корректировка остатка",'Движения'!$A$6:$A$5005,"&gt;="&amp;Q709,'Движения'!$A$6:$A$5005,"&lt;"&amp;(Q709+1)),6))</f>
        <v/>
      </c>
      <c r="I709" s="18" t="str">
        <f>IF(E709&lt;&gt;"ОК","",ROUND(C709-H709,6))</f>
        <v/>
      </c>
      <c r="J709" s="21" t="str">
        <f>IF(E709&lt;&gt;"ОК","",IF(P709&gt;0,ABS(I709)/P709,"нет базы"))</f>
        <v/>
      </c>
      <c r="K709" s="17" t="str">
        <f>IF(E709&lt;&gt;"ОК","",IF(I709&lt;0,"Недостача",IF(I709&gt;0,"Излишек","Совпадает")))</f>
        <v/>
      </c>
      <c r="L709" s="18" t="str">
        <f>IF(E709&lt;&gt;"ОК","",ROUND(SUMIFS('Движения'!$F$6:$F$5005,'Движения'!$B$6:$B$5005,B709,'Движения'!$C$6:$C$5005,"Корректировка остатка",'Движения'!$A$6:$A$5005,"&gt;="&amp;Q709,'Движения'!$A$6:$A$5005,"&lt;"&amp;(Q709+1)),6))</f>
        <v/>
      </c>
      <c r="M709" s="18" t="str">
        <f>IF(E709&lt;&gt;"ОК","",ROUND(I709-L709,6))</f>
        <v/>
      </c>
      <c r="N709" s="15" t="str">
        <f>IF(E709&lt;&gt;"ОК","",IF(AND(I709=0,L709=0),"Корректировка не нужна",IF(M709=0,"Корректировка внесена",IF(L709=0,"Внесите корректировку на "&amp;DAY(Q709)&amp;"."&amp;MONTH(Q709)&amp;"."&amp;YEAR(Q709)&amp;": "&amp;IF(M709&gt;0,"+","")&amp;M709&amp;" "&amp;G709,"Проверьте корректировки: внесено "&amp;L709&amp;", нужно "&amp;I709&amp;" "&amp;G709))))</f>
        <v/>
      </c>
      <c r="O709" s="22" t="str">
        <f>IF(E709&lt;&gt;"ОК","",IF(SUMPRODUCT(MAX(($B$6:$B$1005=B709)*($Q$6:$Q$1005&lt;Q709)*($E$6:$E$1005="ОК")*$Q$6:$Q$1005))&gt;0,SUMPRODUCT(MAX(($B$6:$B$1005=B709)*($Q$6:$Q$1005&lt;Q709)*($E$6:$E$1005="ОК")*$Q$6:$Q$1005))+1,INT('Номенклатура'!$C$2)))</f>
        <v/>
      </c>
      <c r="P709" s="18" t="str">
        <f>IF(E709&lt;&gt;"ОК","",-(SUMIFS('Движения'!$F$6:$F$5005,'Движения'!$B$6:$B$5005,B709,'Движения'!$C$6:$C$5005,"Расход",'Движения'!$A$6:$A$5005,"&gt;="&amp;O709,'Движения'!$A$6:$A$5005,"&lt;"&amp;(Q709+1))+SUMIFS('Движения'!$F$6:$F$5005,'Движения'!$B$6:$B$5005,B709,'Движения'!$C$6:$C$5005,"Списание",'Движения'!$A$6:$A$5005,"&gt;="&amp;O709,'Движения'!$A$6:$A$5005,"&lt;"&amp;(Q709+1))))</f>
        <v/>
      </c>
      <c r="Q709" s="18" t="str">
        <f>IF(ISNUMBER(A709),INT(A709),0)</f>
        <v/>
      </c>
    </row>
    <row r="710" spans="1:17" x14ac:dyDescent="0.25">
      <c r="A710" s="16"/>
      <c r="B710" s="13"/>
      <c r="C710" s="14"/>
      <c r="D710" s="13"/>
      <c r="E710" s="15" t="str">
        <f>IF(COUNTA(A710:D710)=0,"",IF(NOT(ISNUMBER(A710)),"Укажите дату",IF(B710="","Укажите код",IF(NOT(AND(ISTEXT(B710),LEN(B710)&gt;0,LEN(B710)&lt;=30,ISNUMBER(FIND(LEFT(B710,1),"ABCDEFGHIJKLMNOPQRSTUVWXYZ")),SUMPRODUCT((MID(B710,{1,2,3,4,5,6,7,8,9,10,11,12,13,14,15,16,17,18,19,20,21,22,23,24,25,26,27,28,29,30},1)&lt;&gt;"")*ISERROR(FIND(MID(B710,{1,2,3,4,5,6,7,8,9,10,11,12,13,14,15,16,17,18,19,20,21,22,23,24,25,26,27,28,29,30},1),"ABCDEFGHIJKLMNOPQRSTUVWXYZ0123456789-_")))=0,ISERROR(VALUE(B710)))),"Недопустимый код: только латинские буквы A-Z в верхнем регистре, цифры, - и _; начало с буквы, до 30 символов (например MILK-001)",IF(SUMPRODUCT(--EXACT('Номенклатура'!$A$6:$A$205,B710))=0,"Код не найден",IF(SUMPRODUCT(--EXACT('Номенклатура'!$A$6:$A$205,B710))&gt;1,"Код повторяется в номенклатуре",IF(NOT(ISNUMBER(C710)),"Укажите фактическое количество",IF(C710&lt;0,"Факт не может быть меньше нуля",IF(NOT(ISNUMBER('Номенклатура'!$C$2)),"Укажите дату начала учёта",IF(Q710&lt;INT('Номенклатура'!$C$2),"Дата раньше начала учёта","ОК"))))))))))</f>
        <v/>
      </c>
      <c r="F710" s="15" t="str">
        <f>IF(E710&lt;&gt;"ОК","",INDEX('Номенклатура'!$B$6:$B$205,SUMPRODUCT(EXACT('Номенклатура'!$A$6:$A$205,B710)*(ROW('Номенклатура'!$A$6:$A$205)-5)))&amp;"")</f>
        <v/>
      </c>
      <c r="G710" s="17" t="str">
        <f>IF(E710&lt;&gt;"ОК","",INDEX('Номенклатура'!$D$6:$D$205,SUMPRODUCT(EXACT('Номенклатура'!$A$6:$A$205,B710)*(ROW('Номенклатура'!$A$6:$A$205)-5)))&amp;"")</f>
        <v/>
      </c>
      <c r="H710" s="18" t="str">
        <f>IF(E710&lt;&gt;"ОК","",ROUND(N(INDEX('Номенклатура'!$F$6:$F$205,SUMPRODUCT(EXACT('Номенклатура'!$A$6:$A$205,B710)*(ROW('Номенклатура'!$A$6:$A$205)-5))))+SUMIFS('Движения'!$F$6:$F$5005,'Движения'!$B$6:$B$5005,B710,'Движения'!$A$6:$A$5005,"&lt;"&amp;(Q710+1))-SUMIFS('Движения'!$F$6:$F$5005,'Движения'!$B$6:$B$5005,B710,'Движения'!$C$6:$C$5005,"Корректировка остатка",'Движения'!$A$6:$A$5005,"&gt;="&amp;Q710,'Движения'!$A$6:$A$5005,"&lt;"&amp;(Q710+1)),6))</f>
        <v/>
      </c>
      <c r="I710" s="18" t="str">
        <f>IF(E710&lt;&gt;"ОК","",ROUND(C710-H710,6))</f>
        <v/>
      </c>
      <c r="J710" s="21" t="str">
        <f>IF(E710&lt;&gt;"ОК","",IF(P710&gt;0,ABS(I710)/P710,"нет базы"))</f>
        <v/>
      </c>
      <c r="K710" s="17" t="str">
        <f>IF(E710&lt;&gt;"ОК","",IF(I710&lt;0,"Недостача",IF(I710&gt;0,"Излишек","Совпадает")))</f>
        <v/>
      </c>
      <c r="L710" s="18" t="str">
        <f>IF(E710&lt;&gt;"ОК","",ROUND(SUMIFS('Движения'!$F$6:$F$5005,'Движения'!$B$6:$B$5005,B710,'Движения'!$C$6:$C$5005,"Корректировка остатка",'Движения'!$A$6:$A$5005,"&gt;="&amp;Q710,'Движения'!$A$6:$A$5005,"&lt;"&amp;(Q710+1)),6))</f>
        <v/>
      </c>
      <c r="M710" s="18" t="str">
        <f>IF(E710&lt;&gt;"ОК","",ROUND(I710-L710,6))</f>
        <v/>
      </c>
      <c r="N710" s="15" t="str">
        <f>IF(E710&lt;&gt;"ОК","",IF(AND(I710=0,L710=0),"Корректировка не нужна",IF(M710=0,"Корректировка внесена",IF(L710=0,"Внесите корректировку на "&amp;DAY(Q710)&amp;"."&amp;MONTH(Q710)&amp;"."&amp;YEAR(Q710)&amp;": "&amp;IF(M710&gt;0,"+","")&amp;M710&amp;" "&amp;G710,"Проверьте корректировки: внесено "&amp;L710&amp;", нужно "&amp;I710&amp;" "&amp;G710))))</f>
        <v/>
      </c>
      <c r="O710" s="22" t="str">
        <f>IF(E710&lt;&gt;"ОК","",IF(SUMPRODUCT(MAX(($B$6:$B$1005=B710)*($Q$6:$Q$1005&lt;Q710)*($E$6:$E$1005="ОК")*$Q$6:$Q$1005))&gt;0,SUMPRODUCT(MAX(($B$6:$B$1005=B710)*($Q$6:$Q$1005&lt;Q710)*($E$6:$E$1005="ОК")*$Q$6:$Q$1005))+1,INT('Номенклатура'!$C$2)))</f>
        <v/>
      </c>
      <c r="P710" s="18" t="str">
        <f>IF(E710&lt;&gt;"ОК","",-(SUMIFS('Движения'!$F$6:$F$5005,'Движения'!$B$6:$B$5005,B710,'Движения'!$C$6:$C$5005,"Расход",'Движения'!$A$6:$A$5005,"&gt;="&amp;O710,'Движения'!$A$6:$A$5005,"&lt;"&amp;(Q710+1))+SUMIFS('Движения'!$F$6:$F$5005,'Движения'!$B$6:$B$5005,B710,'Движения'!$C$6:$C$5005,"Списание",'Движения'!$A$6:$A$5005,"&gt;="&amp;O710,'Движения'!$A$6:$A$5005,"&lt;"&amp;(Q710+1))))</f>
        <v/>
      </c>
      <c r="Q710" s="18" t="str">
        <f>IF(ISNUMBER(A710),INT(A710),0)</f>
        <v/>
      </c>
    </row>
    <row r="711" spans="1:17" x14ac:dyDescent="0.25">
      <c r="A711" s="16"/>
      <c r="B711" s="13"/>
      <c r="C711" s="14"/>
      <c r="D711" s="13"/>
      <c r="E711" s="15" t="str">
        <f>IF(COUNTA(A711:D711)=0,"",IF(NOT(ISNUMBER(A711)),"Укажите дату",IF(B711="","Укажите код",IF(NOT(AND(ISTEXT(B711),LEN(B711)&gt;0,LEN(B711)&lt;=30,ISNUMBER(FIND(LEFT(B711,1),"ABCDEFGHIJKLMNOPQRSTUVWXYZ")),SUMPRODUCT((MID(B711,{1,2,3,4,5,6,7,8,9,10,11,12,13,14,15,16,17,18,19,20,21,22,23,24,25,26,27,28,29,30},1)&lt;&gt;"")*ISERROR(FIND(MID(B711,{1,2,3,4,5,6,7,8,9,10,11,12,13,14,15,16,17,18,19,20,21,22,23,24,25,26,27,28,29,30},1),"ABCDEFGHIJKLMNOPQRSTUVWXYZ0123456789-_")))=0,ISERROR(VALUE(B711)))),"Недопустимый код: только латинские буквы A-Z в верхнем регистре, цифры, - и _; начало с буквы, до 30 символов (например MILK-001)",IF(SUMPRODUCT(--EXACT('Номенклатура'!$A$6:$A$205,B711))=0,"Код не найден",IF(SUMPRODUCT(--EXACT('Номенклатура'!$A$6:$A$205,B711))&gt;1,"Код повторяется в номенклатуре",IF(NOT(ISNUMBER(C711)),"Укажите фактическое количество",IF(C711&lt;0,"Факт не может быть меньше нуля",IF(NOT(ISNUMBER('Номенклатура'!$C$2)),"Укажите дату начала учёта",IF(Q711&lt;INT('Номенклатура'!$C$2),"Дата раньше начала учёта","ОК"))))))))))</f>
        <v/>
      </c>
      <c r="F711" s="15" t="str">
        <f>IF(E711&lt;&gt;"ОК","",INDEX('Номенклатура'!$B$6:$B$205,SUMPRODUCT(EXACT('Номенклатура'!$A$6:$A$205,B711)*(ROW('Номенклатура'!$A$6:$A$205)-5)))&amp;"")</f>
        <v/>
      </c>
      <c r="G711" s="17" t="str">
        <f>IF(E711&lt;&gt;"ОК","",INDEX('Номенклатура'!$D$6:$D$205,SUMPRODUCT(EXACT('Номенклатура'!$A$6:$A$205,B711)*(ROW('Номенклатура'!$A$6:$A$205)-5)))&amp;"")</f>
        <v/>
      </c>
      <c r="H711" s="18" t="str">
        <f>IF(E711&lt;&gt;"ОК","",ROUND(N(INDEX('Номенклатура'!$F$6:$F$205,SUMPRODUCT(EXACT('Номенклатура'!$A$6:$A$205,B711)*(ROW('Номенклатура'!$A$6:$A$205)-5))))+SUMIFS('Движения'!$F$6:$F$5005,'Движения'!$B$6:$B$5005,B711,'Движения'!$A$6:$A$5005,"&lt;"&amp;(Q711+1))-SUMIFS('Движения'!$F$6:$F$5005,'Движения'!$B$6:$B$5005,B711,'Движения'!$C$6:$C$5005,"Корректировка остатка",'Движения'!$A$6:$A$5005,"&gt;="&amp;Q711,'Движения'!$A$6:$A$5005,"&lt;"&amp;(Q711+1)),6))</f>
        <v/>
      </c>
      <c r="I711" s="18" t="str">
        <f>IF(E711&lt;&gt;"ОК","",ROUND(C711-H711,6))</f>
        <v/>
      </c>
      <c r="J711" s="21" t="str">
        <f>IF(E711&lt;&gt;"ОК","",IF(P711&gt;0,ABS(I711)/P711,"нет базы"))</f>
        <v/>
      </c>
      <c r="K711" s="17" t="str">
        <f>IF(E711&lt;&gt;"ОК","",IF(I711&lt;0,"Недостача",IF(I711&gt;0,"Излишек","Совпадает")))</f>
        <v/>
      </c>
      <c r="L711" s="18" t="str">
        <f>IF(E711&lt;&gt;"ОК","",ROUND(SUMIFS('Движения'!$F$6:$F$5005,'Движения'!$B$6:$B$5005,B711,'Движения'!$C$6:$C$5005,"Корректировка остатка",'Движения'!$A$6:$A$5005,"&gt;="&amp;Q711,'Движения'!$A$6:$A$5005,"&lt;"&amp;(Q711+1)),6))</f>
        <v/>
      </c>
      <c r="M711" s="18" t="str">
        <f>IF(E711&lt;&gt;"ОК","",ROUND(I711-L711,6))</f>
        <v/>
      </c>
      <c r="N711" s="15" t="str">
        <f>IF(E711&lt;&gt;"ОК","",IF(AND(I711=0,L711=0),"Корректировка не нужна",IF(M711=0,"Корректировка внесена",IF(L711=0,"Внесите корректировку на "&amp;DAY(Q711)&amp;"."&amp;MONTH(Q711)&amp;"."&amp;YEAR(Q711)&amp;": "&amp;IF(M711&gt;0,"+","")&amp;M711&amp;" "&amp;G711,"Проверьте корректировки: внесено "&amp;L711&amp;", нужно "&amp;I711&amp;" "&amp;G711))))</f>
        <v/>
      </c>
      <c r="O711" s="22" t="str">
        <f>IF(E711&lt;&gt;"ОК","",IF(SUMPRODUCT(MAX(($B$6:$B$1005=B711)*($Q$6:$Q$1005&lt;Q711)*($E$6:$E$1005="ОК")*$Q$6:$Q$1005))&gt;0,SUMPRODUCT(MAX(($B$6:$B$1005=B711)*($Q$6:$Q$1005&lt;Q711)*($E$6:$E$1005="ОК")*$Q$6:$Q$1005))+1,INT('Номенклатура'!$C$2)))</f>
        <v/>
      </c>
      <c r="P711" s="18" t="str">
        <f>IF(E711&lt;&gt;"ОК","",-(SUMIFS('Движения'!$F$6:$F$5005,'Движения'!$B$6:$B$5005,B711,'Движения'!$C$6:$C$5005,"Расход",'Движения'!$A$6:$A$5005,"&gt;="&amp;O711,'Движения'!$A$6:$A$5005,"&lt;"&amp;(Q711+1))+SUMIFS('Движения'!$F$6:$F$5005,'Движения'!$B$6:$B$5005,B711,'Движения'!$C$6:$C$5005,"Списание",'Движения'!$A$6:$A$5005,"&gt;="&amp;O711,'Движения'!$A$6:$A$5005,"&lt;"&amp;(Q711+1))))</f>
        <v/>
      </c>
      <c r="Q711" s="18" t="str">
        <f>IF(ISNUMBER(A711),INT(A711),0)</f>
        <v/>
      </c>
    </row>
    <row r="712" spans="1:17" x14ac:dyDescent="0.25">
      <c r="A712" s="16"/>
      <c r="B712" s="13"/>
      <c r="C712" s="14"/>
      <c r="D712" s="13"/>
      <c r="E712" s="15" t="str">
        <f>IF(COUNTA(A712:D712)=0,"",IF(NOT(ISNUMBER(A712)),"Укажите дату",IF(B712="","Укажите код",IF(NOT(AND(ISTEXT(B712),LEN(B712)&gt;0,LEN(B712)&lt;=30,ISNUMBER(FIND(LEFT(B712,1),"ABCDEFGHIJKLMNOPQRSTUVWXYZ")),SUMPRODUCT((MID(B712,{1,2,3,4,5,6,7,8,9,10,11,12,13,14,15,16,17,18,19,20,21,22,23,24,25,26,27,28,29,30},1)&lt;&gt;"")*ISERROR(FIND(MID(B712,{1,2,3,4,5,6,7,8,9,10,11,12,13,14,15,16,17,18,19,20,21,22,23,24,25,26,27,28,29,30},1),"ABCDEFGHIJKLMNOPQRSTUVWXYZ0123456789-_")))=0,ISERROR(VALUE(B712)))),"Недопустимый код: только латинские буквы A-Z в верхнем регистре, цифры, - и _; начало с буквы, до 30 символов (например MILK-001)",IF(SUMPRODUCT(--EXACT('Номенклатура'!$A$6:$A$205,B712))=0,"Код не найден",IF(SUMPRODUCT(--EXACT('Номенклатура'!$A$6:$A$205,B712))&gt;1,"Код повторяется в номенклатуре",IF(NOT(ISNUMBER(C712)),"Укажите фактическое количество",IF(C712&lt;0,"Факт не может быть меньше нуля",IF(NOT(ISNUMBER('Номенклатура'!$C$2)),"Укажите дату начала учёта",IF(Q712&lt;INT('Номенклатура'!$C$2),"Дата раньше начала учёта","ОК"))))))))))</f>
        <v/>
      </c>
      <c r="F712" s="15" t="str">
        <f>IF(E712&lt;&gt;"ОК","",INDEX('Номенклатура'!$B$6:$B$205,SUMPRODUCT(EXACT('Номенклатура'!$A$6:$A$205,B712)*(ROW('Номенклатура'!$A$6:$A$205)-5)))&amp;"")</f>
        <v/>
      </c>
      <c r="G712" s="17" t="str">
        <f>IF(E712&lt;&gt;"ОК","",INDEX('Номенклатура'!$D$6:$D$205,SUMPRODUCT(EXACT('Номенклатура'!$A$6:$A$205,B712)*(ROW('Номенклатура'!$A$6:$A$205)-5)))&amp;"")</f>
        <v/>
      </c>
      <c r="H712" s="18" t="str">
        <f>IF(E712&lt;&gt;"ОК","",ROUND(N(INDEX('Номенклатура'!$F$6:$F$205,SUMPRODUCT(EXACT('Номенклатура'!$A$6:$A$205,B712)*(ROW('Номенклатура'!$A$6:$A$205)-5))))+SUMIFS('Движения'!$F$6:$F$5005,'Движения'!$B$6:$B$5005,B712,'Движения'!$A$6:$A$5005,"&lt;"&amp;(Q712+1))-SUMIFS('Движения'!$F$6:$F$5005,'Движения'!$B$6:$B$5005,B712,'Движения'!$C$6:$C$5005,"Корректировка остатка",'Движения'!$A$6:$A$5005,"&gt;="&amp;Q712,'Движения'!$A$6:$A$5005,"&lt;"&amp;(Q712+1)),6))</f>
        <v/>
      </c>
      <c r="I712" s="18" t="str">
        <f>IF(E712&lt;&gt;"ОК","",ROUND(C712-H712,6))</f>
        <v/>
      </c>
      <c r="J712" s="21" t="str">
        <f>IF(E712&lt;&gt;"ОК","",IF(P712&gt;0,ABS(I712)/P712,"нет базы"))</f>
        <v/>
      </c>
      <c r="K712" s="17" t="str">
        <f>IF(E712&lt;&gt;"ОК","",IF(I712&lt;0,"Недостача",IF(I712&gt;0,"Излишек","Совпадает")))</f>
        <v/>
      </c>
      <c r="L712" s="18" t="str">
        <f>IF(E712&lt;&gt;"ОК","",ROUND(SUMIFS('Движения'!$F$6:$F$5005,'Движения'!$B$6:$B$5005,B712,'Движения'!$C$6:$C$5005,"Корректировка остатка",'Движения'!$A$6:$A$5005,"&gt;="&amp;Q712,'Движения'!$A$6:$A$5005,"&lt;"&amp;(Q712+1)),6))</f>
        <v/>
      </c>
      <c r="M712" s="18" t="str">
        <f>IF(E712&lt;&gt;"ОК","",ROUND(I712-L712,6))</f>
        <v/>
      </c>
      <c r="N712" s="15" t="str">
        <f>IF(E712&lt;&gt;"ОК","",IF(AND(I712=0,L712=0),"Корректировка не нужна",IF(M712=0,"Корректировка внесена",IF(L712=0,"Внесите корректировку на "&amp;DAY(Q712)&amp;"."&amp;MONTH(Q712)&amp;"."&amp;YEAR(Q712)&amp;": "&amp;IF(M712&gt;0,"+","")&amp;M712&amp;" "&amp;G712,"Проверьте корректировки: внесено "&amp;L712&amp;", нужно "&amp;I712&amp;" "&amp;G712))))</f>
        <v/>
      </c>
      <c r="O712" s="22" t="str">
        <f>IF(E712&lt;&gt;"ОК","",IF(SUMPRODUCT(MAX(($B$6:$B$1005=B712)*($Q$6:$Q$1005&lt;Q712)*($E$6:$E$1005="ОК")*$Q$6:$Q$1005))&gt;0,SUMPRODUCT(MAX(($B$6:$B$1005=B712)*($Q$6:$Q$1005&lt;Q712)*($E$6:$E$1005="ОК")*$Q$6:$Q$1005))+1,INT('Номенклатура'!$C$2)))</f>
        <v/>
      </c>
      <c r="P712" s="18" t="str">
        <f>IF(E712&lt;&gt;"ОК","",-(SUMIFS('Движения'!$F$6:$F$5005,'Движения'!$B$6:$B$5005,B712,'Движения'!$C$6:$C$5005,"Расход",'Движения'!$A$6:$A$5005,"&gt;="&amp;O712,'Движения'!$A$6:$A$5005,"&lt;"&amp;(Q712+1))+SUMIFS('Движения'!$F$6:$F$5005,'Движения'!$B$6:$B$5005,B712,'Движения'!$C$6:$C$5005,"Списание",'Движения'!$A$6:$A$5005,"&gt;="&amp;O712,'Движения'!$A$6:$A$5005,"&lt;"&amp;(Q712+1))))</f>
        <v/>
      </c>
      <c r="Q712" s="18" t="str">
        <f>IF(ISNUMBER(A712),INT(A712),0)</f>
        <v/>
      </c>
    </row>
    <row r="713" spans="1:17" x14ac:dyDescent="0.25">
      <c r="A713" s="16"/>
      <c r="B713" s="13"/>
      <c r="C713" s="14"/>
      <c r="D713" s="13"/>
      <c r="E713" s="15" t="str">
        <f>IF(COUNTA(A713:D713)=0,"",IF(NOT(ISNUMBER(A713)),"Укажите дату",IF(B713="","Укажите код",IF(NOT(AND(ISTEXT(B713),LEN(B713)&gt;0,LEN(B713)&lt;=30,ISNUMBER(FIND(LEFT(B713,1),"ABCDEFGHIJKLMNOPQRSTUVWXYZ")),SUMPRODUCT((MID(B713,{1,2,3,4,5,6,7,8,9,10,11,12,13,14,15,16,17,18,19,20,21,22,23,24,25,26,27,28,29,30},1)&lt;&gt;"")*ISERROR(FIND(MID(B713,{1,2,3,4,5,6,7,8,9,10,11,12,13,14,15,16,17,18,19,20,21,22,23,24,25,26,27,28,29,30},1),"ABCDEFGHIJKLMNOPQRSTUVWXYZ0123456789-_")))=0,ISERROR(VALUE(B713)))),"Недопустимый код: только латинские буквы A-Z в верхнем регистре, цифры, - и _; начало с буквы, до 30 символов (например MILK-001)",IF(SUMPRODUCT(--EXACT('Номенклатура'!$A$6:$A$205,B713))=0,"Код не найден",IF(SUMPRODUCT(--EXACT('Номенклатура'!$A$6:$A$205,B713))&gt;1,"Код повторяется в номенклатуре",IF(NOT(ISNUMBER(C713)),"Укажите фактическое количество",IF(C713&lt;0,"Факт не может быть меньше нуля",IF(NOT(ISNUMBER('Номенклатура'!$C$2)),"Укажите дату начала учёта",IF(Q713&lt;INT('Номенклатура'!$C$2),"Дата раньше начала учёта","ОК"))))))))))</f>
        <v/>
      </c>
      <c r="F713" s="15" t="str">
        <f>IF(E713&lt;&gt;"ОК","",INDEX('Номенклатура'!$B$6:$B$205,SUMPRODUCT(EXACT('Номенклатура'!$A$6:$A$205,B713)*(ROW('Номенклатура'!$A$6:$A$205)-5)))&amp;"")</f>
        <v/>
      </c>
      <c r="G713" s="17" t="str">
        <f>IF(E713&lt;&gt;"ОК","",INDEX('Номенклатура'!$D$6:$D$205,SUMPRODUCT(EXACT('Номенклатура'!$A$6:$A$205,B713)*(ROW('Номенклатура'!$A$6:$A$205)-5)))&amp;"")</f>
        <v/>
      </c>
      <c r="H713" s="18" t="str">
        <f>IF(E713&lt;&gt;"ОК","",ROUND(N(INDEX('Номенклатура'!$F$6:$F$205,SUMPRODUCT(EXACT('Номенклатура'!$A$6:$A$205,B713)*(ROW('Номенклатура'!$A$6:$A$205)-5))))+SUMIFS('Движения'!$F$6:$F$5005,'Движения'!$B$6:$B$5005,B713,'Движения'!$A$6:$A$5005,"&lt;"&amp;(Q713+1))-SUMIFS('Движения'!$F$6:$F$5005,'Движения'!$B$6:$B$5005,B713,'Движения'!$C$6:$C$5005,"Корректировка остатка",'Движения'!$A$6:$A$5005,"&gt;="&amp;Q713,'Движения'!$A$6:$A$5005,"&lt;"&amp;(Q713+1)),6))</f>
        <v/>
      </c>
      <c r="I713" s="18" t="str">
        <f>IF(E713&lt;&gt;"ОК","",ROUND(C713-H713,6))</f>
        <v/>
      </c>
      <c r="J713" s="21" t="str">
        <f>IF(E713&lt;&gt;"ОК","",IF(P713&gt;0,ABS(I713)/P713,"нет базы"))</f>
        <v/>
      </c>
      <c r="K713" s="17" t="str">
        <f>IF(E713&lt;&gt;"ОК","",IF(I713&lt;0,"Недостача",IF(I713&gt;0,"Излишек","Совпадает")))</f>
        <v/>
      </c>
      <c r="L713" s="18" t="str">
        <f>IF(E713&lt;&gt;"ОК","",ROUND(SUMIFS('Движения'!$F$6:$F$5005,'Движения'!$B$6:$B$5005,B713,'Движения'!$C$6:$C$5005,"Корректировка остатка",'Движения'!$A$6:$A$5005,"&gt;="&amp;Q713,'Движения'!$A$6:$A$5005,"&lt;"&amp;(Q713+1)),6))</f>
        <v/>
      </c>
      <c r="M713" s="18" t="str">
        <f>IF(E713&lt;&gt;"ОК","",ROUND(I713-L713,6))</f>
        <v/>
      </c>
      <c r="N713" s="15" t="str">
        <f>IF(E713&lt;&gt;"ОК","",IF(AND(I713=0,L713=0),"Корректировка не нужна",IF(M713=0,"Корректировка внесена",IF(L713=0,"Внесите корректировку на "&amp;DAY(Q713)&amp;"."&amp;MONTH(Q713)&amp;"."&amp;YEAR(Q713)&amp;": "&amp;IF(M713&gt;0,"+","")&amp;M713&amp;" "&amp;G713,"Проверьте корректировки: внесено "&amp;L713&amp;", нужно "&amp;I713&amp;" "&amp;G713))))</f>
        <v/>
      </c>
      <c r="O713" s="22" t="str">
        <f>IF(E713&lt;&gt;"ОК","",IF(SUMPRODUCT(MAX(($B$6:$B$1005=B713)*($Q$6:$Q$1005&lt;Q713)*($E$6:$E$1005="ОК")*$Q$6:$Q$1005))&gt;0,SUMPRODUCT(MAX(($B$6:$B$1005=B713)*($Q$6:$Q$1005&lt;Q713)*($E$6:$E$1005="ОК")*$Q$6:$Q$1005))+1,INT('Номенклатура'!$C$2)))</f>
        <v/>
      </c>
      <c r="P713" s="18" t="str">
        <f>IF(E713&lt;&gt;"ОК","",-(SUMIFS('Движения'!$F$6:$F$5005,'Движения'!$B$6:$B$5005,B713,'Движения'!$C$6:$C$5005,"Расход",'Движения'!$A$6:$A$5005,"&gt;="&amp;O713,'Движения'!$A$6:$A$5005,"&lt;"&amp;(Q713+1))+SUMIFS('Движения'!$F$6:$F$5005,'Движения'!$B$6:$B$5005,B713,'Движения'!$C$6:$C$5005,"Списание",'Движения'!$A$6:$A$5005,"&gt;="&amp;O713,'Движения'!$A$6:$A$5005,"&lt;"&amp;(Q713+1))))</f>
        <v/>
      </c>
      <c r="Q713" s="18" t="str">
        <f>IF(ISNUMBER(A713),INT(A713),0)</f>
        <v/>
      </c>
    </row>
    <row r="714" spans="1:17" x14ac:dyDescent="0.25">
      <c r="A714" s="16"/>
      <c r="B714" s="13"/>
      <c r="C714" s="14"/>
      <c r="D714" s="13"/>
      <c r="E714" s="15" t="str">
        <f>IF(COUNTA(A714:D714)=0,"",IF(NOT(ISNUMBER(A714)),"Укажите дату",IF(B714="","Укажите код",IF(NOT(AND(ISTEXT(B714),LEN(B714)&gt;0,LEN(B714)&lt;=30,ISNUMBER(FIND(LEFT(B714,1),"ABCDEFGHIJKLMNOPQRSTUVWXYZ")),SUMPRODUCT((MID(B714,{1,2,3,4,5,6,7,8,9,10,11,12,13,14,15,16,17,18,19,20,21,22,23,24,25,26,27,28,29,30},1)&lt;&gt;"")*ISERROR(FIND(MID(B714,{1,2,3,4,5,6,7,8,9,10,11,12,13,14,15,16,17,18,19,20,21,22,23,24,25,26,27,28,29,30},1),"ABCDEFGHIJKLMNOPQRSTUVWXYZ0123456789-_")))=0,ISERROR(VALUE(B714)))),"Недопустимый код: только латинские буквы A-Z в верхнем регистре, цифры, - и _; начало с буквы, до 30 символов (например MILK-001)",IF(SUMPRODUCT(--EXACT('Номенклатура'!$A$6:$A$205,B714))=0,"Код не найден",IF(SUMPRODUCT(--EXACT('Номенклатура'!$A$6:$A$205,B714))&gt;1,"Код повторяется в номенклатуре",IF(NOT(ISNUMBER(C714)),"Укажите фактическое количество",IF(C714&lt;0,"Факт не может быть меньше нуля",IF(NOT(ISNUMBER('Номенклатура'!$C$2)),"Укажите дату начала учёта",IF(Q714&lt;INT('Номенклатура'!$C$2),"Дата раньше начала учёта","ОК"))))))))))</f>
        <v/>
      </c>
      <c r="F714" s="15" t="str">
        <f>IF(E714&lt;&gt;"ОК","",INDEX('Номенклатура'!$B$6:$B$205,SUMPRODUCT(EXACT('Номенклатура'!$A$6:$A$205,B714)*(ROW('Номенклатура'!$A$6:$A$205)-5)))&amp;"")</f>
        <v/>
      </c>
      <c r="G714" s="17" t="str">
        <f>IF(E714&lt;&gt;"ОК","",INDEX('Номенклатура'!$D$6:$D$205,SUMPRODUCT(EXACT('Номенклатура'!$A$6:$A$205,B714)*(ROW('Номенклатура'!$A$6:$A$205)-5)))&amp;"")</f>
        <v/>
      </c>
      <c r="H714" s="18" t="str">
        <f>IF(E714&lt;&gt;"ОК","",ROUND(N(INDEX('Номенклатура'!$F$6:$F$205,SUMPRODUCT(EXACT('Номенклатура'!$A$6:$A$205,B714)*(ROW('Номенклатура'!$A$6:$A$205)-5))))+SUMIFS('Движения'!$F$6:$F$5005,'Движения'!$B$6:$B$5005,B714,'Движения'!$A$6:$A$5005,"&lt;"&amp;(Q714+1))-SUMIFS('Движения'!$F$6:$F$5005,'Движения'!$B$6:$B$5005,B714,'Движения'!$C$6:$C$5005,"Корректировка остатка",'Движения'!$A$6:$A$5005,"&gt;="&amp;Q714,'Движения'!$A$6:$A$5005,"&lt;"&amp;(Q714+1)),6))</f>
        <v/>
      </c>
      <c r="I714" s="18" t="str">
        <f>IF(E714&lt;&gt;"ОК","",ROUND(C714-H714,6))</f>
        <v/>
      </c>
      <c r="J714" s="21" t="str">
        <f>IF(E714&lt;&gt;"ОК","",IF(P714&gt;0,ABS(I714)/P714,"нет базы"))</f>
        <v/>
      </c>
      <c r="K714" s="17" t="str">
        <f>IF(E714&lt;&gt;"ОК","",IF(I714&lt;0,"Недостача",IF(I714&gt;0,"Излишек","Совпадает")))</f>
        <v/>
      </c>
      <c r="L714" s="18" t="str">
        <f>IF(E714&lt;&gt;"ОК","",ROUND(SUMIFS('Движения'!$F$6:$F$5005,'Движения'!$B$6:$B$5005,B714,'Движения'!$C$6:$C$5005,"Корректировка остатка",'Движения'!$A$6:$A$5005,"&gt;="&amp;Q714,'Движения'!$A$6:$A$5005,"&lt;"&amp;(Q714+1)),6))</f>
        <v/>
      </c>
      <c r="M714" s="18" t="str">
        <f>IF(E714&lt;&gt;"ОК","",ROUND(I714-L714,6))</f>
        <v/>
      </c>
      <c r="N714" s="15" t="str">
        <f>IF(E714&lt;&gt;"ОК","",IF(AND(I714=0,L714=0),"Корректировка не нужна",IF(M714=0,"Корректировка внесена",IF(L714=0,"Внесите корректировку на "&amp;DAY(Q714)&amp;"."&amp;MONTH(Q714)&amp;"."&amp;YEAR(Q714)&amp;": "&amp;IF(M714&gt;0,"+","")&amp;M714&amp;" "&amp;G714,"Проверьте корректировки: внесено "&amp;L714&amp;", нужно "&amp;I714&amp;" "&amp;G714))))</f>
        <v/>
      </c>
      <c r="O714" s="22" t="str">
        <f>IF(E714&lt;&gt;"ОК","",IF(SUMPRODUCT(MAX(($B$6:$B$1005=B714)*($Q$6:$Q$1005&lt;Q714)*($E$6:$E$1005="ОК")*$Q$6:$Q$1005))&gt;0,SUMPRODUCT(MAX(($B$6:$B$1005=B714)*($Q$6:$Q$1005&lt;Q714)*($E$6:$E$1005="ОК")*$Q$6:$Q$1005))+1,INT('Номенклатура'!$C$2)))</f>
        <v/>
      </c>
      <c r="P714" s="18" t="str">
        <f>IF(E714&lt;&gt;"ОК","",-(SUMIFS('Движения'!$F$6:$F$5005,'Движения'!$B$6:$B$5005,B714,'Движения'!$C$6:$C$5005,"Расход",'Движения'!$A$6:$A$5005,"&gt;="&amp;O714,'Движения'!$A$6:$A$5005,"&lt;"&amp;(Q714+1))+SUMIFS('Движения'!$F$6:$F$5005,'Движения'!$B$6:$B$5005,B714,'Движения'!$C$6:$C$5005,"Списание",'Движения'!$A$6:$A$5005,"&gt;="&amp;O714,'Движения'!$A$6:$A$5005,"&lt;"&amp;(Q714+1))))</f>
        <v/>
      </c>
      <c r="Q714" s="18" t="str">
        <f>IF(ISNUMBER(A714),INT(A714),0)</f>
        <v/>
      </c>
    </row>
    <row r="715" spans="1:17" x14ac:dyDescent="0.25">
      <c r="A715" s="16"/>
      <c r="B715" s="13"/>
      <c r="C715" s="14"/>
      <c r="D715" s="13"/>
      <c r="E715" s="15" t="str">
        <f>IF(COUNTA(A715:D715)=0,"",IF(NOT(ISNUMBER(A715)),"Укажите дату",IF(B715="","Укажите код",IF(NOT(AND(ISTEXT(B715),LEN(B715)&gt;0,LEN(B715)&lt;=30,ISNUMBER(FIND(LEFT(B715,1),"ABCDEFGHIJKLMNOPQRSTUVWXYZ")),SUMPRODUCT((MID(B715,{1,2,3,4,5,6,7,8,9,10,11,12,13,14,15,16,17,18,19,20,21,22,23,24,25,26,27,28,29,30},1)&lt;&gt;"")*ISERROR(FIND(MID(B715,{1,2,3,4,5,6,7,8,9,10,11,12,13,14,15,16,17,18,19,20,21,22,23,24,25,26,27,28,29,30},1),"ABCDEFGHIJKLMNOPQRSTUVWXYZ0123456789-_")))=0,ISERROR(VALUE(B715)))),"Недопустимый код: только латинские буквы A-Z в верхнем регистре, цифры, - и _; начало с буквы, до 30 символов (например MILK-001)",IF(SUMPRODUCT(--EXACT('Номенклатура'!$A$6:$A$205,B715))=0,"Код не найден",IF(SUMPRODUCT(--EXACT('Номенклатура'!$A$6:$A$205,B715))&gt;1,"Код повторяется в номенклатуре",IF(NOT(ISNUMBER(C715)),"Укажите фактическое количество",IF(C715&lt;0,"Факт не может быть меньше нуля",IF(NOT(ISNUMBER('Номенклатура'!$C$2)),"Укажите дату начала учёта",IF(Q715&lt;INT('Номенклатура'!$C$2),"Дата раньше начала учёта","ОК"))))))))))</f>
        <v/>
      </c>
      <c r="F715" s="15" t="str">
        <f>IF(E715&lt;&gt;"ОК","",INDEX('Номенклатура'!$B$6:$B$205,SUMPRODUCT(EXACT('Номенклатура'!$A$6:$A$205,B715)*(ROW('Номенклатура'!$A$6:$A$205)-5)))&amp;"")</f>
        <v/>
      </c>
      <c r="G715" s="17" t="str">
        <f>IF(E715&lt;&gt;"ОК","",INDEX('Номенклатура'!$D$6:$D$205,SUMPRODUCT(EXACT('Номенклатура'!$A$6:$A$205,B715)*(ROW('Номенклатура'!$A$6:$A$205)-5)))&amp;"")</f>
        <v/>
      </c>
      <c r="H715" s="18" t="str">
        <f>IF(E715&lt;&gt;"ОК","",ROUND(N(INDEX('Номенклатура'!$F$6:$F$205,SUMPRODUCT(EXACT('Номенклатура'!$A$6:$A$205,B715)*(ROW('Номенклатура'!$A$6:$A$205)-5))))+SUMIFS('Движения'!$F$6:$F$5005,'Движения'!$B$6:$B$5005,B715,'Движения'!$A$6:$A$5005,"&lt;"&amp;(Q715+1))-SUMIFS('Движения'!$F$6:$F$5005,'Движения'!$B$6:$B$5005,B715,'Движения'!$C$6:$C$5005,"Корректировка остатка",'Движения'!$A$6:$A$5005,"&gt;="&amp;Q715,'Движения'!$A$6:$A$5005,"&lt;"&amp;(Q715+1)),6))</f>
        <v/>
      </c>
      <c r="I715" s="18" t="str">
        <f>IF(E715&lt;&gt;"ОК","",ROUND(C715-H715,6))</f>
        <v/>
      </c>
      <c r="J715" s="21" t="str">
        <f>IF(E715&lt;&gt;"ОК","",IF(P715&gt;0,ABS(I715)/P715,"нет базы"))</f>
        <v/>
      </c>
      <c r="K715" s="17" t="str">
        <f>IF(E715&lt;&gt;"ОК","",IF(I715&lt;0,"Недостача",IF(I715&gt;0,"Излишек","Совпадает")))</f>
        <v/>
      </c>
      <c r="L715" s="18" t="str">
        <f>IF(E715&lt;&gt;"ОК","",ROUND(SUMIFS('Движения'!$F$6:$F$5005,'Движения'!$B$6:$B$5005,B715,'Движения'!$C$6:$C$5005,"Корректировка остатка",'Движения'!$A$6:$A$5005,"&gt;="&amp;Q715,'Движения'!$A$6:$A$5005,"&lt;"&amp;(Q715+1)),6))</f>
        <v/>
      </c>
      <c r="M715" s="18" t="str">
        <f>IF(E715&lt;&gt;"ОК","",ROUND(I715-L715,6))</f>
        <v/>
      </c>
      <c r="N715" s="15" t="str">
        <f>IF(E715&lt;&gt;"ОК","",IF(AND(I715=0,L715=0),"Корректировка не нужна",IF(M715=0,"Корректировка внесена",IF(L715=0,"Внесите корректировку на "&amp;DAY(Q715)&amp;"."&amp;MONTH(Q715)&amp;"."&amp;YEAR(Q715)&amp;": "&amp;IF(M715&gt;0,"+","")&amp;M715&amp;" "&amp;G715,"Проверьте корректировки: внесено "&amp;L715&amp;", нужно "&amp;I715&amp;" "&amp;G715))))</f>
        <v/>
      </c>
      <c r="O715" s="22" t="str">
        <f>IF(E715&lt;&gt;"ОК","",IF(SUMPRODUCT(MAX(($B$6:$B$1005=B715)*($Q$6:$Q$1005&lt;Q715)*($E$6:$E$1005="ОК")*$Q$6:$Q$1005))&gt;0,SUMPRODUCT(MAX(($B$6:$B$1005=B715)*($Q$6:$Q$1005&lt;Q715)*($E$6:$E$1005="ОК")*$Q$6:$Q$1005))+1,INT('Номенклатура'!$C$2)))</f>
        <v/>
      </c>
      <c r="P715" s="18" t="str">
        <f>IF(E715&lt;&gt;"ОК","",-(SUMIFS('Движения'!$F$6:$F$5005,'Движения'!$B$6:$B$5005,B715,'Движения'!$C$6:$C$5005,"Расход",'Движения'!$A$6:$A$5005,"&gt;="&amp;O715,'Движения'!$A$6:$A$5005,"&lt;"&amp;(Q715+1))+SUMIFS('Движения'!$F$6:$F$5005,'Движения'!$B$6:$B$5005,B715,'Движения'!$C$6:$C$5005,"Списание",'Движения'!$A$6:$A$5005,"&gt;="&amp;O715,'Движения'!$A$6:$A$5005,"&lt;"&amp;(Q715+1))))</f>
        <v/>
      </c>
      <c r="Q715" s="18" t="str">
        <f>IF(ISNUMBER(A715),INT(A715),0)</f>
        <v/>
      </c>
    </row>
    <row r="716" spans="1:17" x14ac:dyDescent="0.25">
      <c r="A716" s="16"/>
      <c r="B716" s="13"/>
      <c r="C716" s="14"/>
      <c r="D716" s="13"/>
      <c r="E716" s="15" t="str">
        <f>IF(COUNTA(A716:D716)=0,"",IF(NOT(ISNUMBER(A716)),"Укажите дату",IF(B716="","Укажите код",IF(NOT(AND(ISTEXT(B716),LEN(B716)&gt;0,LEN(B716)&lt;=30,ISNUMBER(FIND(LEFT(B716,1),"ABCDEFGHIJKLMNOPQRSTUVWXYZ")),SUMPRODUCT((MID(B716,{1,2,3,4,5,6,7,8,9,10,11,12,13,14,15,16,17,18,19,20,21,22,23,24,25,26,27,28,29,30},1)&lt;&gt;"")*ISERROR(FIND(MID(B716,{1,2,3,4,5,6,7,8,9,10,11,12,13,14,15,16,17,18,19,20,21,22,23,24,25,26,27,28,29,30},1),"ABCDEFGHIJKLMNOPQRSTUVWXYZ0123456789-_")))=0,ISERROR(VALUE(B716)))),"Недопустимый код: только латинские буквы A-Z в верхнем регистре, цифры, - и _; начало с буквы, до 30 символов (например MILK-001)",IF(SUMPRODUCT(--EXACT('Номенклатура'!$A$6:$A$205,B716))=0,"Код не найден",IF(SUMPRODUCT(--EXACT('Номенклатура'!$A$6:$A$205,B716))&gt;1,"Код повторяется в номенклатуре",IF(NOT(ISNUMBER(C716)),"Укажите фактическое количество",IF(C716&lt;0,"Факт не может быть меньше нуля",IF(NOT(ISNUMBER('Номенклатура'!$C$2)),"Укажите дату начала учёта",IF(Q716&lt;INT('Номенклатура'!$C$2),"Дата раньше начала учёта","ОК"))))))))))</f>
        <v/>
      </c>
      <c r="F716" s="15" t="str">
        <f>IF(E716&lt;&gt;"ОК","",INDEX('Номенклатура'!$B$6:$B$205,SUMPRODUCT(EXACT('Номенклатура'!$A$6:$A$205,B716)*(ROW('Номенклатура'!$A$6:$A$205)-5)))&amp;"")</f>
        <v/>
      </c>
      <c r="G716" s="17" t="str">
        <f>IF(E716&lt;&gt;"ОК","",INDEX('Номенклатура'!$D$6:$D$205,SUMPRODUCT(EXACT('Номенклатура'!$A$6:$A$205,B716)*(ROW('Номенклатура'!$A$6:$A$205)-5)))&amp;"")</f>
        <v/>
      </c>
      <c r="H716" s="18" t="str">
        <f>IF(E716&lt;&gt;"ОК","",ROUND(N(INDEX('Номенклатура'!$F$6:$F$205,SUMPRODUCT(EXACT('Номенклатура'!$A$6:$A$205,B716)*(ROW('Номенклатура'!$A$6:$A$205)-5))))+SUMIFS('Движения'!$F$6:$F$5005,'Движения'!$B$6:$B$5005,B716,'Движения'!$A$6:$A$5005,"&lt;"&amp;(Q716+1))-SUMIFS('Движения'!$F$6:$F$5005,'Движения'!$B$6:$B$5005,B716,'Движения'!$C$6:$C$5005,"Корректировка остатка",'Движения'!$A$6:$A$5005,"&gt;="&amp;Q716,'Движения'!$A$6:$A$5005,"&lt;"&amp;(Q716+1)),6))</f>
        <v/>
      </c>
      <c r="I716" s="18" t="str">
        <f>IF(E716&lt;&gt;"ОК","",ROUND(C716-H716,6))</f>
        <v/>
      </c>
      <c r="J716" s="21" t="str">
        <f>IF(E716&lt;&gt;"ОК","",IF(P716&gt;0,ABS(I716)/P716,"нет базы"))</f>
        <v/>
      </c>
      <c r="K716" s="17" t="str">
        <f>IF(E716&lt;&gt;"ОК","",IF(I716&lt;0,"Недостача",IF(I716&gt;0,"Излишек","Совпадает")))</f>
        <v/>
      </c>
      <c r="L716" s="18" t="str">
        <f>IF(E716&lt;&gt;"ОК","",ROUND(SUMIFS('Движения'!$F$6:$F$5005,'Движения'!$B$6:$B$5005,B716,'Движения'!$C$6:$C$5005,"Корректировка остатка",'Движения'!$A$6:$A$5005,"&gt;="&amp;Q716,'Движения'!$A$6:$A$5005,"&lt;"&amp;(Q716+1)),6))</f>
        <v/>
      </c>
      <c r="M716" s="18" t="str">
        <f>IF(E716&lt;&gt;"ОК","",ROUND(I716-L716,6))</f>
        <v/>
      </c>
      <c r="N716" s="15" t="str">
        <f>IF(E716&lt;&gt;"ОК","",IF(AND(I716=0,L716=0),"Корректировка не нужна",IF(M716=0,"Корректировка внесена",IF(L716=0,"Внесите корректировку на "&amp;DAY(Q716)&amp;"."&amp;MONTH(Q716)&amp;"."&amp;YEAR(Q716)&amp;": "&amp;IF(M716&gt;0,"+","")&amp;M716&amp;" "&amp;G716,"Проверьте корректировки: внесено "&amp;L716&amp;", нужно "&amp;I716&amp;" "&amp;G716))))</f>
        <v/>
      </c>
      <c r="O716" s="22" t="str">
        <f>IF(E716&lt;&gt;"ОК","",IF(SUMPRODUCT(MAX(($B$6:$B$1005=B716)*($Q$6:$Q$1005&lt;Q716)*($E$6:$E$1005="ОК")*$Q$6:$Q$1005))&gt;0,SUMPRODUCT(MAX(($B$6:$B$1005=B716)*($Q$6:$Q$1005&lt;Q716)*($E$6:$E$1005="ОК")*$Q$6:$Q$1005))+1,INT('Номенклатура'!$C$2)))</f>
        <v/>
      </c>
      <c r="P716" s="18" t="str">
        <f>IF(E716&lt;&gt;"ОК","",-(SUMIFS('Движения'!$F$6:$F$5005,'Движения'!$B$6:$B$5005,B716,'Движения'!$C$6:$C$5005,"Расход",'Движения'!$A$6:$A$5005,"&gt;="&amp;O716,'Движения'!$A$6:$A$5005,"&lt;"&amp;(Q716+1))+SUMIFS('Движения'!$F$6:$F$5005,'Движения'!$B$6:$B$5005,B716,'Движения'!$C$6:$C$5005,"Списание",'Движения'!$A$6:$A$5005,"&gt;="&amp;O716,'Движения'!$A$6:$A$5005,"&lt;"&amp;(Q716+1))))</f>
        <v/>
      </c>
      <c r="Q716" s="18" t="str">
        <f>IF(ISNUMBER(A716),INT(A716),0)</f>
        <v/>
      </c>
    </row>
    <row r="717" spans="1:17" x14ac:dyDescent="0.25">
      <c r="A717" s="16"/>
      <c r="B717" s="13"/>
      <c r="C717" s="14"/>
      <c r="D717" s="13"/>
      <c r="E717" s="15" t="str">
        <f>IF(COUNTA(A717:D717)=0,"",IF(NOT(ISNUMBER(A717)),"Укажите дату",IF(B717="","Укажите код",IF(NOT(AND(ISTEXT(B717),LEN(B717)&gt;0,LEN(B717)&lt;=30,ISNUMBER(FIND(LEFT(B717,1),"ABCDEFGHIJKLMNOPQRSTUVWXYZ")),SUMPRODUCT((MID(B717,{1,2,3,4,5,6,7,8,9,10,11,12,13,14,15,16,17,18,19,20,21,22,23,24,25,26,27,28,29,30},1)&lt;&gt;"")*ISERROR(FIND(MID(B717,{1,2,3,4,5,6,7,8,9,10,11,12,13,14,15,16,17,18,19,20,21,22,23,24,25,26,27,28,29,30},1),"ABCDEFGHIJKLMNOPQRSTUVWXYZ0123456789-_")))=0,ISERROR(VALUE(B717)))),"Недопустимый код: только латинские буквы A-Z в верхнем регистре, цифры, - и _; начало с буквы, до 30 символов (например MILK-001)",IF(SUMPRODUCT(--EXACT('Номенклатура'!$A$6:$A$205,B717))=0,"Код не найден",IF(SUMPRODUCT(--EXACT('Номенклатура'!$A$6:$A$205,B717))&gt;1,"Код повторяется в номенклатуре",IF(NOT(ISNUMBER(C717)),"Укажите фактическое количество",IF(C717&lt;0,"Факт не может быть меньше нуля",IF(NOT(ISNUMBER('Номенклатура'!$C$2)),"Укажите дату начала учёта",IF(Q717&lt;INT('Номенклатура'!$C$2),"Дата раньше начала учёта","ОК"))))))))))</f>
        <v/>
      </c>
      <c r="F717" s="15" t="str">
        <f>IF(E717&lt;&gt;"ОК","",INDEX('Номенклатура'!$B$6:$B$205,SUMPRODUCT(EXACT('Номенклатура'!$A$6:$A$205,B717)*(ROW('Номенклатура'!$A$6:$A$205)-5)))&amp;"")</f>
        <v/>
      </c>
      <c r="G717" s="17" t="str">
        <f>IF(E717&lt;&gt;"ОК","",INDEX('Номенклатура'!$D$6:$D$205,SUMPRODUCT(EXACT('Номенклатура'!$A$6:$A$205,B717)*(ROW('Номенклатура'!$A$6:$A$205)-5)))&amp;"")</f>
        <v/>
      </c>
      <c r="H717" s="18" t="str">
        <f>IF(E717&lt;&gt;"ОК","",ROUND(N(INDEX('Номенклатура'!$F$6:$F$205,SUMPRODUCT(EXACT('Номенклатура'!$A$6:$A$205,B717)*(ROW('Номенклатура'!$A$6:$A$205)-5))))+SUMIFS('Движения'!$F$6:$F$5005,'Движения'!$B$6:$B$5005,B717,'Движения'!$A$6:$A$5005,"&lt;"&amp;(Q717+1))-SUMIFS('Движения'!$F$6:$F$5005,'Движения'!$B$6:$B$5005,B717,'Движения'!$C$6:$C$5005,"Корректировка остатка",'Движения'!$A$6:$A$5005,"&gt;="&amp;Q717,'Движения'!$A$6:$A$5005,"&lt;"&amp;(Q717+1)),6))</f>
        <v/>
      </c>
      <c r="I717" s="18" t="str">
        <f>IF(E717&lt;&gt;"ОК","",ROUND(C717-H717,6))</f>
        <v/>
      </c>
      <c r="J717" s="21" t="str">
        <f>IF(E717&lt;&gt;"ОК","",IF(P717&gt;0,ABS(I717)/P717,"нет базы"))</f>
        <v/>
      </c>
      <c r="K717" s="17" t="str">
        <f>IF(E717&lt;&gt;"ОК","",IF(I717&lt;0,"Недостача",IF(I717&gt;0,"Излишек","Совпадает")))</f>
        <v/>
      </c>
      <c r="L717" s="18" t="str">
        <f>IF(E717&lt;&gt;"ОК","",ROUND(SUMIFS('Движения'!$F$6:$F$5005,'Движения'!$B$6:$B$5005,B717,'Движения'!$C$6:$C$5005,"Корректировка остатка",'Движения'!$A$6:$A$5005,"&gt;="&amp;Q717,'Движения'!$A$6:$A$5005,"&lt;"&amp;(Q717+1)),6))</f>
        <v/>
      </c>
      <c r="M717" s="18" t="str">
        <f>IF(E717&lt;&gt;"ОК","",ROUND(I717-L717,6))</f>
        <v/>
      </c>
      <c r="N717" s="15" t="str">
        <f>IF(E717&lt;&gt;"ОК","",IF(AND(I717=0,L717=0),"Корректировка не нужна",IF(M717=0,"Корректировка внесена",IF(L717=0,"Внесите корректировку на "&amp;DAY(Q717)&amp;"."&amp;MONTH(Q717)&amp;"."&amp;YEAR(Q717)&amp;": "&amp;IF(M717&gt;0,"+","")&amp;M717&amp;" "&amp;G717,"Проверьте корректировки: внесено "&amp;L717&amp;", нужно "&amp;I717&amp;" "&amp;G717))))</f>
        <v/>
      </c>
      <c r="O717" s="22" t="str">
        <f>IF(E717&lt;&gt;"ОК","",IF(SUMPRODUCT(MAX(($B$6:$B$1005=B717)*($Q$6:$Q$1005&lt;Q717)*($E$6:$E$1005="ОК")*$Q$6:$Q$1005))&gt;0,SUMPRODUCT(MAX(($B$6:$B$1005=B717)*($Q$6:$Q$1005&lt;Q717)*($E$6:$E$1005="ОК")*$Q$6:$Q$1005))+1,INT('Номенклатура'!$C$2)))</f>
        <v/>
      </c>
      <c r="P717" s="18" t="str">
        <f>IF(E717&lt;&gt;"ОК","",-(SUMIFS('Движения'!$F$6:$F$5005,'Движения'!$B$6:$B$5005,B717,'Движения'!$C$6:$C$5005,"Расход",'Движения'!$A$6:$A$5005,"&gt;="&amp;O717,'Движения'!$A$6:$A$5005,"&lt;"&amp;(Q717+1))+SUMIFS('Движения'!$F$6:$F$5005,'Движения'!$B$6:$B$5005,B717,'Движения'!$C$6:$C$5005,"Списание",'Движения'!$A$6:$A$5005,"&gt;="&amp;O717,'Движения'!$A$6:$A$5005,"&lt;"&amp;(Q717+1))))</f>
        <v/>
      </c>
      <c r="Q717" s="18" t="str">
        <f>IF(ISNUMBER(A717),INT(A717),0)</f>
        <v/>
      </c>
    </row>
    <row r="718" spans="1:17" x14ac:dyDescent="0.25">
      <c r="A718" s="16"/>
      <c r="B718" s="13"/>
      <c r="C718" s="14"/>
      <c r="D718" s="13"/>
      <c r="E718" s="15" t="str">
        <f>IF(COUNTA(A718:D718)=0,"",IF(NOT(ISNUMBER(A718)),"Укажите дату",IF(B718="","Укажите код",IF(NOT(AND(ISTEXT(B718),LEN(B718)&gt;0,LEN(B718)&lt;=30,ISNUMBER(FIND(LEFT(B718,1),"ABCDEFGHIJKLMNOPQRSTUVWXYZ")),SUMPRODUCT((MID(B718,{1,2,3,4,5,6,7,8,9,10,11,12,13,14,15,16,17,18,19,20,21,22,23,24,25,26,27,28,29,30},1)&lt;&gt;"")*ISERROR(FIND(MID(B718,{1,2,3,4,5,6,7,8,9,10,11,12,13,14,15,16,17,18,19,20,21,22,23,24,25,26,27,28,29,30},1),"ABCDEFGHIJKLMNOPQRSTUVWXYZ0123456789-_")))=0,ISERROR(VALUE(B718)))),"Недопустимый код: только латинские буквы A-Z в верхнем регистре, цифры, - и _; начало с буквы, до 30 символов (например MILK-001)",IF(SUMPRODUCT(--EXACT('Номенклатура'!$A$6:$A$205,B718))=0,"Код не найден",IF(SUMPRODUCT(--EXACT('Номенклатура'!$A$6:$A$205,B718))&gt;1,"Код повторяется в номенклатуре",IF(NOT(ISNUMBER(C718)),"Укажите фактическое количество",IF(C718&lt;0,"Факт не может быть меньше нуля",IF(NOT(ISNUMBER('Номенклатура'!$C$2)),"Укажите дату начала учёта",IF(Q718&lt;INT('Номенклатура'!$C$2),"Дата раньше начала учёта","ОК"))))))))))</f>
        <v/>
      </c>
      <c r="F718" s="15" t="str">
        <f>IF(E718&lt;&gt;"ОК","",INDEX('Номенклатура'!$B$6:$B$205,SUMPRODUCT(EXACT('Номенклатура'!$A$6:$A$205,B718)*(ROW('Номенклатура'!$A$6:$A$205)-5)))&amp;"")</f>
        <v/>
      </c>
      <c r="G718" s="17" t="str">
        <f>IF(E718&lt;&gt;"ОК","",INDEX('Номенклатура'!$D$6:$D$205,SUMPRODUCT(EXACT('Номенклатура'!$A$6:$A$205,B718)*(ROW('Номенклатура'!$A$6:$A$205)-5)))&amp;"")</f>
        <v/>
      </c>
      <c r="H718" s="18" t="str">
        <f>IF(E718&lt;&gt;"ОК","",ROUND(N(INDEX('Номенклатура'!$F$6:$F$205,SUMPRODUCT(EXACT('Номенклатура'!$A$6:$A$205,B718)*(ROW('Номенклатура'!$A$6:$A$205)-5))))+SUMIFS('Движения'!$F$6:$F$5005,'Движения'!$B$6:$B$5005,B718,'Движения'!$A$6:$A$5005,"&lt;"&amp;(Q718+1))-SUMIFS('Движения'!$F$6:$F$5005,'Движения'!$B$6:$B$5005,B718,'Движения'!$C$6:$C$5005,"Корректировка остатка",'Движения'!$A$6:$A$5005,"&gt;="&amp;Q718,'Движения'!$A$6:$A$5005,"&lt;"&amp;(Q718+1)),6))</f>
        <v/>
      </c>
      <c r="I718" s="18" t="str">
        <f>IF(E718&lt;&gt;"ОК","",ROUND(C718-H718,6))</f>
        <v/>
      </c>
      <c r="J718" s="21" t="str">
        <f>IF(E718&lt;&gt;"ОК","",IF(P718&gt;0,ABS(I718)/P718,"нет базы"))</f>
        <v/>
      </c>
      <c r="K718" s="17" t="str">
        <f>IF(E718&lt;&gt;"ОК","",IF(I718&lt;0,"Недостача",IF(I718&gt;0,"Излишек","Совпадает")))</f>
        <v/>
      </c>
      <c r="L718" s="18" t="str">
        <f>IF(E718&lt;&gt;"ОК","",ROUND(SUMIFS('Движения'!$F$6:$F$5005,'Движения'!$B$6:$B$5005,B718,'Движения'!$C$6:$C$5005,"Корректировка остатка",'Движения'!$A$6:$A$5005,"&gt;="&amp;Q718,'Движения'!$A$6:$A$5005,"&lt;"&amp;(Q718+1)),6))</f>
        <v/>
      </c>
      <c r="M718" s="18" t="str">
        <f>IF(E718&lt;&gt;"ОК","",ROUND(I718-L718,6))</f>
        <v/>
      </c>
      <c r="N718" s="15" t="str">
        <f>IF(E718&lt;&gt;"ОК","",IF(AND(I718=0,L718=0),"Корректировка не нужна",IF(M718=0,"Корректировка внесена",IF(L718=0,"Внесите корректировку на "&amp;DAY(Q718)&amp;"."&amp;MONTH(Q718)&amp;"."&amp;YEAR(Q718)&amp;": "&amp;IF(M718&gt;0,"+","")&amp;M718&amp;" "&amp;G718,"Проверьте корректировки: внесено "&amp;L718&amp;", нужно "&amp;I718&amp;" "&amp;G718))))</f>
        <v/>
      </c>
      <c r="O718" s="22" t="str">
        <f>IF(E718&lt;&gt;"ОК","",IF(SUMPRODUCT(MAX(($B$6:$B$1005=B718)*($Q$6:$Q$1005&lt;Q718)*($E$6:$E$1005="ОК")*$Q$6:$Q$1005))&gt;0,SUMPRODUCT(MAX(($B$6:$B$1005=B718)*($Q$6:$Q$1005&lt;Q718)*($E$6:$E$1005="ОК")*$Q$6:$Q$1005))+1,INT('Номенклатура'!$C$2)))</f>
        <v/>
      </c>
      <c r="P718" s="18" t="str">
        <f>IF(E718&lt;&gt;"ОК","",-(SUMIFS('Движения'!$F$6:$F$5005,'Движения'!$B$6:$B$5005,B718,'Движения'!$C$6:$C$5005,"Расход",'Движения'!$A$6:$A$5005,"&gt;="&amp;O718,'Движения'!$A$6:$A$5005,"&lt;"&amp;(Q718+1))+SUMIFS('Движения'!$F$6:$F$5005,'Движения'!$B$6:$B$5005,B718,'Движения'!$C$6:$C$5005,"Списание",'Движения'!$A$6:$A$5005,"&gt;="&amp;O718,'Движения'!$A$6:$A$5005,"&lt;"&amp;(Q718+1))))</f>
        <v/>
      </c>
      <c r="Q718" s="18" t="str">
        <f>IF(ISNUMBER(A718),INT(A718),0)</f>
        <v/>
      </c>
    </row>
    <row r="719" spans="1:17" x14ac:dyDescent="0.25">
      <c r="A719" s="16"/>
      <c r="B719" s="13"/>
      <c r="C719" s="14"/>
      <c r="D719" s="13"/>
      <c r="E719" s="15" t="str">
        <f>IF(COUNTA(A719:D719)=0,"",IF(NOT(ISNUMBER(A719)),"Укажите дату",IF(B719="","Укажите код",IF(NOT(AND(ISTEXT(B719),LEN(B719)&gt;0,LEN(B719)&lt;=30,ISNUMBER(FIND(LEFT(B719,1),"ABCDEFGHIJKLMNOPQRSTUVWXYZ")),SUMPRODUCT((MID(B719,{1,2,3,4,5,6,7,8,9,10,11,12,13,14,15,16,17,18,19,20,21,22,23,24,25,26,27,28,29,30},1)&lt;&gt;"")*ISERROR(FIND(MID(B719,{1,2,3,4,5,6,7,8,9,10,11,12,13,14,15,16,17,18,19,20,21,22,23,24,25,26,27,28,29,30},1),"ABCDEFGHIJKLMNOPQRSTUVWXYZ0123456789-_")))=0,ISERROR(VALUE(B719)))),"Недопустимый код: только латинские буквы A-Z в верхнем регистре, цифры, - и _; начало с буквы, до 30 символов (например MILK-001)",IF(SUMPRODUCT(--EXACT('Номенклатура'!$A$6:$A$205,B719))=0,"Код не найден",IF(SUMPRODUCT(--EXACT('Номенклатура'!$A$6:$A$205,B719))&gt;1,"Код повторяется в номенклатуре",IF(NOT(ISNUMBER(C719)),"Укажите фактическое количество",IF(C719&lt;0,"Факт не может быть меньше нуля",IF(NOT(ISNUMBER('Номенклатура'!$C$2)),"Укажите дату начала учёта",IF(Q719&lt;INT('Номенклатура'!$C$2),"Дата раньше начала учёта","ОК"))))))))))</f>
        <v/>
      </c>
      <c r="F719" s="15" t="str">
        <f>IF(E719&lt;&gt;"ОК","",INDEX('Номенклатура'!$B$6:$B$205,SUMPRODUCT(EXACT('Номенклатура'!$A$6:$A$205,B719)*(ROW('Номенклатура'!$A$6:$A$205)-5)))&amp;"")</f>
        <v/>
      </c>
      <c r="G719" s="17" t="str">
        <f>IF(E719&lt;&gt;"ОК","",INDEX('Номенклатура'!$D$6:$D$205,SUMPRODUCT(EXACT('Номенклатура'!$A$6:$A$205,B719)*(ROW('Номенклатура'!$A$6:$A$205)-5)))&amp;"")</f>
        <v/>
      </c>
      <c r="H719" s="18" t="str">
        <f>IF(E719&lt;&gt;"ОК","",ROUND(N(INDEX('Номенклатура'!$F$6:$F$205,SUMPRODUCT(EXACT('Номенклатура'!$A$6:$A$205,B719)*(ROW('Номенклатура'!$A$6:$A$205)-5))))+SUMIFS('Движения'!$F$6:$F$5005,'Движения'!$B$6:$B$5005,B719,'Движения'!$A$6:$A$5005,"&lt;"&amp;(Q719+1))-SUMIFS('Движения'!$F$6:$F$5005,'Движения'!$B$6:$B$5005,B719,'Движения'!$C$6:$C$5005,"Корректировка остатка",'Движения'!$A$6:$A$5005,"&gt;="&amp;Q719,'Движения'!$A$6:$A$5005,"&lt;"&amp;(Q719+1)),6))</f>
        <v/>
      </c>
      <c r="I719" s="18" t="str">
        <f>IF(E719&lt;&gt;"ОК","",ROUND(C719-H719,6))</f>
        <v/>
      </c>
      <c r="J719" s="21" t="str">
        <f>IF(E719&lt;&gt;"ОК","",IF(P719&gt;0,ABS(I719)/P719,"нет базы"))</f>
        <v/>
      </c>
      <c r="K719" s="17" t="str">
        <f>IF(E719&lt;&gt;"ОК","",IF(I719&lt;0,"Недостача",IF(I719&gt;0,"Излишек","Совпадает")))</f>
        <v/>
      </c>
      <c r="L719" s="18" t="str">
        <f>IF(E719&lt;&gt;"ОК","",ROUND(SUMIFS('Движения'!$F$6:$F$5005,'Движения'!$B$6:$B$5005,B719,'Движения'!$C$6:$C$5005,"Корректировка остатка",'Движения'!$A$6:$A$5005,"&gt;="&amp;Q719,'Движения'!$A$6:$A$5005,"&lt;"&amp;(Q719+1)),6))</f>
        <v/>
      </c>
      <c r="M719" s="18" t="str">
        <f>IF(E719&lt;&gt;"ОК","",ROUND(I719-L719,6))</f>
        <v/>
      </c>
      <c r="N719" s="15" t="str">
        <f>IF(E719&lt;&gt;"ОК","",IF(AND(I719=0,L719=0),"Корректировка не нужна",IF(M719=0,"Корректировка внесена",IF(L719=0,"Внесите корректировку на "&amp;DAY(Q719)&amp;"."&amp;MONTH(Q719)&amp;"."&amp;YEAR(Q719)&amp;": "&amp;IF(M719&gt;0,"+","")&amp;M719&amp;" "&amp;G719,"Проверьте корректировки: внесено "&amp;L719&amp;", нужно "&amp;I719&amp;" "&amp;G719))))</f>
        <v/>
      </c>
      <c r="O719" s="22" t="str">
        <f>IF(E719&lt;&gt;"ОК","",IF(SUMPRODUCT(MAX(($B$6:$B$1005=B719)*($Q$6:$Q$1005&lt;Q719)*($E$6:$E$1005="ОК")*$Q$6:$Q$1005))&gt;0,SUMPRODUCT(MAX(($B$6:$B$1005=B719)*($Q$6:$Q$1005&lt;Q719)*($E$6:$E$1005="ОК")*$Q$6:$Q$1005))+1,INT('Номенклатура'!$C$2)))</f>
        <v/>
      </c>
      <c r="P719" s="18" t="str">
        <f>IF(E719&lt;&gt;"ОК","",-(SUMIFS('Движения'!$F$6:$F$5005,'Движения'!$B$6:$B$5005,B719,'Движения'!$C$6:$C$5005,"Расход",'Движения'!$A$6:$A$5005,"&gt;="&amp;O719,'Движения'!$A$6:$A$5005,"&lt;"&amp;(Q719+1))+SUMIFS('Движения'!$F$6:$F$5005,'Движения'!$B$6:$B$5005,B719,'Движения'!$C$6:$C$5005,"Списание",'Движения'!$A$6:$A$5005,"&gt;="&amp;O719,'Движения'!$A$6:$A$5005,"&lt;"&amp;(Q719+1))))</f>
        <v/>
      </c>
      <c r="Q719" s="18" t="str">
        <f>IF(ISNUMBER(A719),INT(A719),0)</f>
        <v/>
      </c>
    </row>
    <row r="720" spans="1:17" x14ac:dyDescent="0.25">
      <c r="A720" s="16"/>
      <c r="B720" s="13"/>
      <c r="C720" s="14"/>
      <c r="D720" s="13"/>
      <c r="E720" s="15" t="str">
        <f>IF(COUNTA(A720:D720)=0,"",IF(NOT(ISNUMBER(A720)),"Укажите дату",IF(B720="","Укажите код",IF(NOT(AND(ISTEXT(B720),LEN(B720)&gt;0,LEN(B720)&lt;=30,ISNUMBER(FIND(LEFT(B720,1),"ABCDEFGHIJKLMNOPQRSTUVWXYZ")),SUMPRODUCT((MID(B720,{1,2,3,4,5,6,7,8,9,10,11,12,13,14,15,16,17,18,19,20,21,22,23,24,25,26,27,28,29,30},1)&lt;&gt;"")*ISERROR(FIND(MID(B720,{1,2,3,4,5,6,7,8,9,10,11,12,13,14,15,16,17,18,19,20,21,22,23,24,25,26,27,28,29,30},1),"ABCDEFGHIJKLMNOPQRSTUVWXYZ0123456789-_")))=0,ISERROR(VALUE(B720)))),"Недопустимый код: только латинские буквы A-Z в верхнем регистре, цифры, - и _; начало с буквы, до 30 символов (например MILK-001)",IF(SUMPRODUCT(--EXACT('Номенклатура'!$A$6:$A$205,B720))=0,"Код не найден",IF(SUMPRODUCT(--EXACT('Номенклатура'!$A$6:$A$205,B720))&gt;1,"Код повторяется в номенклатуре",IF(NOT(ISNUMBER(C720)),"Укажите фактическое количество",IF(C720&lt;0,"Факт не может быть меньше нуля",IF(NOT(ISNUMBER('Номенклатура'!$C$2)),"Укажите дату начала учёта",IF(Q720&lt;INT('Номенклатура'!$C$2),"Дата раньше начала учёта","ОК"))))))))))</f>
        <v/>
      </c>
      <c r="F720" s="15" t="str">
        <f>IF(E720&lt;&gt;"ОК","",INDEX('Номенклатура'!$B$6:$B$205,SUMPRODUCT(EXACT('Номенклатура'!$A$6:$A$205,B720)*(ROW('Номенклатура'!$A$6:$A$205)-5)))&amp;"")</f>
        <v/>
      </c>
      <c r="G720" s="17" t="str">
        <f>IF(E720&lt;&gt;"ОК","",INDEX('Номенклатура'!$D$6:$D$205,SUMPRODUCT(EXACT('Номенклатура'!$A$6:$A$205,B720)*(ROW('Номенклатура'!$A$6:$A$205)-5)))&amp;"")</f>
        <v/>
      </c>
      <c r="H720" s="18" t="str">
        <f>IF(E720&lt;&gt;"ОК","",ROUND(N(INDEX('Номенклатура'!$F$6:$F$205,SUMPRODUCT(EXACT('Номенклатура'!$A$6:$A$205,B720)*(ROW('Номенклатура'!$A$6:$A$205)-5))))+SUMIFS('Движения'!$F$6:$F$5005,'Движения'!$B$6:$B$5005,B720,'Движения'!$A$6:$A$5005,"&lt;"&amp;(Q720+1))-SUMIFS('Движения'!$F$6:$F$5005,'Движения'!$B$6:$B$5005,B720,'Движения'!$C$6:$C$5005,"Корректировка остатка",'Движения'!$A$6:$A$5005,"&gt;="&amp;Q720,'Движения'!$A$6:$A$5005,"&lt;"&amp;(Q720+1)),6))</f>
        <v/>
      </c>
      <c r="I720" s="18" t="str">
        <f>IF(E720&lt;&gt;"ОК","",ROUND(C720-H720,6))</f>
        <v/>
      </c>
      <c r="J720" s="21" t="str">
        <f>IF(E720&lt;&gt;"ОК","",IF(P720&gt;0,ABS(I720)/P720,"нет базы"))</f>
        <v/>
      </c>
      <c r="K720" s="17" t="str">
        <f>IF(E720&lt;&gt;"ОК","",IF(I720&lt;0,"Недостача",IF(I720&gt;0,"Излишек","Совпадает")))</f>
        <v/>
      </c>
      <c r="L720" s="18" t="str">
        <f>IF(E720&lt;&gt;"ОК","",ROUND(SUMIFS('Движения'!$F$6:$F$5005,'Движения'!$B$6:$B$5005,B720,'Движения'!$C$6:$C$5005,"Корректировка остатка",'Движения'!$A$6:$A$5005,"&gt;="&amp;Q720,'Движения'!$A$6:$A$5005,"&lt;"&amp;(Q720+1)),6))</f>
        <v/>
      </c>
      <c r="M720" s="18" t="str">
        <f>IF(E720&lt;&gt;"ОК","",ROUND(I720-L720,6))</f>
        <v/>
      </c>
      <c r="N720" s="15" t="str">
        <f>IF(E720&lt;&gt;"ОК","",IF(AND(I720=0,L720=0),"Корректировка не нужна",IF(M720=0,"Корректировка внесена",IF(L720=0,"Внесите корректировку на "&amp;DAY(Q720)&amp;"."&amp;MONTH(Q720)&amp;"."&amp;YEAR(Q720)&amp;": "&amp;IF(M720&gt;0,"+","")&amp;M720&amp;" "&amp;G720,"Проверьте корректировки: внесено "&amp;L720&amp;", нужно "&amp;I720&amp;" "&amp;G720))))</f>
        <v/>
      </c>
      <c r="O720" s="22" t="str">
        <f>IF(E720&lt;&gt;"ОК","",IF(SUMPRODUCT(MAX(($B$6:$B$1005=B720)*($Q$6:$Q$1005&lt;Q720)*($E$6:$E$1005="ОК")*$Q$6:$Q$1005))&gt;0,SUMPRODUCT(MAX(($B$6:$B$1005=B720)*($Q$6:$Q$1005&lt;Q720)*($E$6:$E$1005="ОК")*$Q$6:$Q$1005))+1,INT('Номенклатура'!$C$2)))</f>
        <v/>
      </c>
      <c r="P720" s="18" t="str">
        <f>IF(E720&lt;&gt;"ОК","",-(SUMIFS('Движения'!$F$6:$F$5005,'Движения'!$B$6:$B$5005,B720,'Движения'!$C$6:$C$5005,"Расход",'Движения'!$A$6:$A$5005,"&gt;="&amp;O720,'Движения'!$A$6:$A$5005,"&lt;"&amp;(Q720+1))+SUMIFS('Движения'!$F$6:$F$5005,'Движения'!$B$6:$B$5005,B720,'Движения'!$C$6:$C$5005,"Списание",'Движения'!$A$6:$A$5005,"&gt;="&amp;O720,'Движения'!$A$6:$A$5005,"&lt;"&amp;(Q720+1))))</f>
        <v/>
      </c>
      <c r="Q720" s="18" t="str">
        <f>IF(ISNUMBER(A720),INT(A720),0)</f>
        <v/>
      </c>
    </row>
    <row r="721" spans="1:17" x14ac:dyDescent="0.25">
      <c r="A721" s="16"/>
      <c r="B721" s="13"/>
      <c r="C721" s="14"/>
      <c r="D721" s="13"/>
      <c r="E721" s="15" t="str">
        <f>IF(COUNTA(A721:D721)=0,"",IF(NOT(ISNUMBER(A721)),"Укажите дату",IF(B721="","Укажите код",IF(NOT(AND(ISTEXT(B721),LEN(B721)&gt;0,LEN(B721)&lt;=30,ISNUMBER(FIND(LEFT(B721,1),"ABCDEFGHIJKLMNOPQRSTUVWXYZ")),SUMPRODUCT((MID(B721,{1,2,3,4,5,6,7,8,9,10,11,12,13,14,15,16,17,18,19,20,21,22,23,24,25,26,27,28,29,30},1)&lt;&gt;"")*ISERROR(FIND(MID(B721,{1,2,3,4,5,6,7,8,9,10,11,12,13,14,15,16,17,18,19,20,21,22,23,24,25,26,27,28,29,30},1),"ABCDEFGHIJKLMNOPQRSTUVWXYZ0123456789-_")))=0,ISERROR(VALUE(B721)))),"Недопустимый код: только латинские буквы A-Z в верхнем регистре, цифры, - и _; начало с буквы, до 30 символов (например MILK-001)",IF(SUMPRODUCT(--EXACT('Номенклатура'!$A$6:$A$205,B721))=0,"Код не найден",IF(SUMPRODUCT(--EXACT('Номенклатура'!$A$6:$A$205,B721))&gt;1,"Код повторяется в номенклатуре",IF(NOT(ISNUMBER(C721)),"Укажите фактическое количество",IF(C721&lt;0,"Факт не может быть меньше нуля",IF(NOT(ISNUMBER('Номенклатура'!$C$2)),"Укажите дату начала учёта",IF(Q721&lt;INT('Номенклатура'!$C$2),"Дата раньше начала учёта","ОК"))))))))))</f>
        <v/>
      </c>
      <c r="F721" s="15" t="str">
        <f>IF(E721&lt;&gt;"ОК","",INDEX('Номенклатура'!$B$6:$B$205,SUMPRODUCT(EXACT('Номенклатура'!$A$6:$A$205,B721)*(ROW('Номенклатура'!$A$6:$A$205)-5)))&amp;"")</f>
        <v/>
      </c>
      <c r="G721" s="17" t="str">
        <f>IF(E721&lt;&gt;"ОК","",INDEX('Номенклатура'!$D$6:$D$205,SUMPRODUCT(EXACT('Номенклатура'!$A$6:$A$205,B721)*(ROW('Номенклатура'!$A$6:$A$205)-5)))&amp;"")</f>
        <v/>
      </c>
      <c r="H721" s="18" t="str">
        <f>IF(E721&lt;&gt;"ОК","",ROUND(N(INDEX('Номенклатура'!$F$6:$F$205,SUMPRODUCT(EXACT('Номенклатура'!$A$6:$A$205,B721)*(ROW('Номенклатура'!$A$6:$A$205)-5))))+SUMIFS('Движения'!$F$6:$F$5005,'Движения'!$B$6:$B$5005,B721,'Движения'!$A$6:$A$5005,"&lt;"&amp;(Q721+1))-SUMIFS('Движения'!$F$6:$F$5005,'Движения'!$B$6:$B$5005,B721,'Движения'!$C$6:$C$5005,"Корректировка остатка",'Движения'!$A$6:$A$5005,"&gt;="&amp;Q721,'Движения'!$A$6:$A$5005,"&lt;"&amp;(Q721+1)),6))</f>
        <v/>
      </c>
      <c r="I721" s="18" t="str">
        <f>IF(E721&lt;&gt;"ОК","",ROUND(C721-H721,6))</f>
        <v/>
      </c>
      <c r="J721" s="21" t="str">
        <f>IF(E721&lt;&gt;"ОК","",IF(P721&gt;0,ABS(I721)/P721,"нет базы"))</f>
        <v/>
      </c>
      <c r="K721" s="17" t="str">
        <f>IF(E721&lt;&gt;"ОК","",IF(I721&lt;0,"Недостача",IF(I721&gt;0,"Излишек","Совпадает")))</f>
        <v/>
      </c>
      <c r="L721" s="18" t="str">
        <f>IF(E721&lt;&gt;"ОК","",ROUND(SUMIFS('Движения'!$F$6:$F$5005,'Движения'!$B$6:$B$5005,B721,'Движения'!$C$6:$C$5005,"Корректировка остатка",'Движения'!$A$6:$A$5005,"&gt;="&amp;Q721,'Движения'!$A$6:$A$5005,"&lt;"&amp;(Q721+1)),6))</f>
        <v/>
      </c>
      <c r="M721" s="18" t="str">
        <f>IF(E721&lt;&gt;"ОК","",ROUND(I721-L721,6))</f>
        <v/>
      </c>
      <c r="N721" s="15" t="str">
        <f>IF(E721&lt;&gt;"ОК","",IF(AND(I721=0,L721=0),"Корректировка не нужна",IF(M721=0,"Корректировка внесена",IF(L721=0,"Внесите корректировку на "&amp;DAY(Q721)&amp;"."&amp;MONTH(Q721)&amp;"."&amp;YEAR(Q721)&amp;": "&amp;IF(M721&gt;0,"+","")&amp;M721&amp;" "&amp;G721,"Проверьте корректировки: внесено "&amp;L721&amp;", нужно "&amp;I721&amp;" "&amp;G721))))</f>
        <v/>
      </c>
      <c r="O721" s="22" t="str">
        <f>IF(E721&lt;&gt;"ОК","",IF(SUMPRODUCT(MAX(($B$6:$B$1005=B721)*($Q$6:$Q$1005&lt;Q721)*($E$6:$E$1005="ОК")*$Q$6:$Q$1005))&gt;0,SUMPRODUCT(MAX(($B$6:$B$1005=B721)*($Q$6:$Q$1005&lt;Q721)*($E$6:$E$1005="ОК")*$Q$6:$Q$1005))+1,INT('Номенклатура'!$C$2)))</f>
        <v/>
      </c>
      <c r="P721" s="18" t="str">
        <f>IF(E721&lt;&gt;"ОК","",-(SUMIFS('Движения'!$F$6:$F$5005,'Движения'!$B$6:$B$5005,B721,'Движения'!$C$6:$C$5005,"Расход",'Движения'!$A$6:$A$5005,"&gt;="&amp;O721,'Движения'!$A$6:$A$5005,"&lt;"&amp;(Q721+1))+SUMIFS('Движения'!$F$6:$F$5005,'Движения'!$B$6:$B$5005,B721,'Движения'!$C$6:$C$5005,"Списание",'Движения'!$A$6:$A$5005,"&gt;="&amp;O721,'Движения'!$A$6:$A$5005,"&lt;"&amp;(Q721+1))))</f>
        <v/>
      </c>
      <c r="Q721" s="18" t="str">
        <f>IF(ISNUMBER(A721),INT(A721),0)</f>
        <v/>
      </c>
    </row>
    <row r="722" spans="1:17" x14ac:dyDescent="0.25">
      <c r="A722" s="16"/>
      <c r="B722" s="13"/>
      <c r="C722" s="14"/>
      <c r="D722" s="13"/>
      <c r="E722" s="15" t="str">
        <f>IF(COUNTA(A722:D722)=0,"",IF(NOT(ISNUMBER(A722)),"Укажите дату",IF(B722="","Укажите код",IF(NOT(AND(ISTEXT(B722),LEN(B722)&gt;0,LEN(B722)&lt;=30,ISNUMBER(FIND(LEFT(B722,1),"ABCDEFGHIJKLMNOPQRSTUVWXYZ")),SUMPRODUCT((MID(B722,{1,2,3,4,5,6,7,8,9,10,11,12,13,14,15,16,17,18,19,20,21,22,23,24,25,26,27,28,29,30},1)&lt;&gt;"")*ISERROR(FIND(MID(B722,{1,2,3,4,5,6,7,8,9,10,11,12,13,14,15,16,17,18,19,20,21,22,23,24,25,26,27,28,29,30},1),"ABCDEFGHIJKLMNOPQRSTUVWXYZ0123456789-_")))=0,ISERROR(VALUE(B722)))),"Недопустимый код: только латинские буквы A-Z в верхнем регистре, цифры, - и _; начало с буквы, до 30 символов (например MILK-001)",IF(SUMPRODUCT(--EXACT('Номенклатура'!$A$6:$A$205,B722))=0,"Код не найден",IF(SUMPRODUCT(--EXACT('Номенклатура'!$A$6:$A$205,B722))&gt;1,"Код повторяется в номенклатуре",IF(NOT(ISNUMBER(C722)),"Укажите фактическое количество",IF(C722&lt;0,"Факт не может быть меньше нуля",IF(NOT(ISNUMBER('Номенклатура'!$C$2)),"Укажите дату начала учёта",IF(Q722&lt;INT('Номенклатура'!$C$2),"Дата раньше начала учёта","ОК"))))))))))</f>
        <v/>
      </c>
      <c r="F722" s="15" t="str">
        <f>IF(E722&lt;&gt;"ОК","",INDEX('Номенклатура'!$B$6:$B$205,SUMPRODUCT(EXACT('Номенклатура'!$A$6:$A$205,B722)*(ROW('Номенклатура'!$A$6:$A$205)-5)))&amp;"")</f>
        <v/>
      </c>
      <c r="G722" s="17" t="str">
        <f>IF(E722&lt;&gt;"ОК","",INDEX('Номенклатура'!$D$6:$D$205,SUMPRODUCT(EXACT('Номенклатура'!$A$6:$A$205,B722)*(ROW('Номенклатура'!$A$6:$A$205)-5)))&amp;"")</f>
        <v/>
      </c>
      <c r="H722" s="18" t="str">
        <f>IF(E722&lt;&gt;"ОК","",ROUND(N(INDEX('Номенклатура'!$F$6:$F$205,SUMPRODUCT(EXACT('Номенклатура'!$A$6:$A$205,B722)*(ROW('Номенклатура'!$A$6:$A$205)-5))))+SUMIFS('Движения'!$F$6:$F$5005,'Движения'!$B$6:$B$5005,B722,'Движения'!$A$6:$A$5005,"&lt;"&amp;(Q722+1))-SUMIFS('Движения'!$F$6:$F$5005,'Движения'!$B$6:$B$5005,B722,'Движения'!$C$6:$C$5005,"Корректировка остатка",'Движения'!$A$6:$A$5005,"&gt;="&amp;Q722,'Движения'!$A$6:$A$5005,"&lt;"&amp;(Q722+1)),6))</f>
        <v/>
      </c>
      <c r="I722" s="18" t="str">
        <f>IF(E722&lt;&gt;"ОК","",ROUND(C722-H722,6))</f>
        <v/>
      </c>
      <c r="J722" s="21" t="str">
        <f>IF(E722&lt;&gt;"ОК","",IF(P722&gt;0,ABS(I722)/P722,"нет базы"))</f>
        <v/>
      </c>
      <c r="K722" s="17" t="str">
        <f>IF(E722&lt;&gt;"ОК","",IF(I722&lt;0,"Недостача",IF(I722&gt;0,"Излишек","Совпадает")))</f>
        <v/>
      </c>
      <c r="L722" s="18" t="str">
        <f>IF(E722&lt;&gt;"ОК","",ROUND(SUMIFS('Движения'!$F$6:$F$5005,'Движения'!$B$6:$B$5005,B722,'Движения'!$C$6:$C$5005,"Корректировка остатка",'Движения'!$A$6:$A$5005,"&gt;="&amp;Q722,'Движения'!$A$6:$A$5005,"&lt;"&amp;(Q722+1)),6))</f>
        <v/>
      </c>
      <c r="M722" s="18" t="str">
        <f>IF(E722&lt;&gt;"ОК","",ROUND(I722-L722,6))</f>
        <v/>
      </c>
      <c r="N722" s="15" t="str">
        <f>IF(E722&lt;&gt;"ОК","",IF(AND(I722=0,L722=0),"Корректировка не нужна",IF(M722=0,"Корректировка внесена",IF(L722=0,"Внесите корректировку на "&amp;DAY(Q722)&amp;"."&amp;MONTH(Q722)&amp;"."&amp;YEAR(Q722)&amp;": "&amp;IF(M722&gt;0,"+","")&amp;M722&amp;" "&amp;G722,"Проверьте корректировки: внесено "&amp;L722&amp;", нужно "&amp;I722&amp;" "&amp;G722))))</f>
        <v/>
      </c>
      <c r="O722" s="22" t="str">
        <f>IF(E722&lt;&gt;"ОК","",IF(SUMPRODUCT(MAX(($B$6:$B$1005=B722)*($Q$6:$Q$1005&lt;Q722)*($E$6:$E$1005="ОК")*$Q$6:$Q$1005))&gt;0,SUMPRODUCT(MAX(($B$6:$B$1005=B722)*($Q$6:$Q$1005&lt;Q722)*($E$6:$E$1005="ОК")*$Q$6:$Q$1005))+1,INT('Номенклатура'!$C$2)))</f>
        <v/>
      </c>
      <c r="P722" s="18" t="str">
        <f>IF(E722&lt;&gt;"ОК","",-(SUMIFS('Движения'!$F$6:$F$5005,'Движения'!$B$6:$B$5005,B722,'Движения'!$C$6:$C$5005,"Расход",'Движения'!$A$6:$A$5005,"&gt;="&amp;O722,'Движения'!$A$6:$A$5005,"&lt;"&amp;(Q722+1))+SUMIFS('Движения'!$F$6:$F$5005,'Движения'!$B$6:$B$5005,B722,'Движения'!$C$6:$C$5005,"Списание",'Движения'!$A$6:$A$5005,"&gt;="&amp;O722,'Движения'!$A$6:$A$5005,"&lt;"&amp;(Q722+1))))</f>
        <v/>
      </c>
      <c r="Q722" s="18" t="str">
        <f>IF(ISNUMBER(A722),INT(A722),0)</f>
        <v/>
      </c>
    </row>
    <row r="723" spans="1:17" x14ac:dyDescent="0.25">
      <c r="A723" s="16"/>
      <c r="B723" s="13"/>
      <c r="C723" s="14"/>
      <c r="D723" s="13"/>
      <c r="E723" s="15" t="str">
        <f>IF(COUNTA(A723:D723)=0,"",IF(NOT(ISNUMBER(A723)),"Укажите дату",IF(B723="","Укажите код",IF(NOT(AND(ISTEXT(B723),LEN(B723)&gt;0,LEN(B723)&lt;=30,ISNUMBER(FIND(LEFT(B723,1),"ABCDEFGHIJKLMNOPQRSTUVWXYZ")),SUMPRODUCT((MID(B723,{1,2,3,4,5,6,7,8,9,10,11,12,13,14,15,16,17,18,19,20,21,22,23,24,25,26,27,28,29,30},1)&lt;&gt;"")*ISERROR(FIND(MID(B723,{1,2,3,4,5,6,7,8,9,10,11,12,13,14,15,16,17,18,19,20,21,22,23,24,25,26,27,28,29,30},1),"ABCDEFGHIJKLMNOPQRSTUVWXYZ0123456789-_")))=0,ISERROR(VALUE(B723)))),"Недопустимый код: только латинские буквы A-Z в верхнем регистре, цифры, - и _; начало с буквы, до 30 символов (например MILK-001)",IF(SUMPRODUCT(--EXACT('Номенклатура'!$A$6:$A$205,B723))=0,"Код не найден",IF(SUMPRODUCT(--EXACT('Номенклатура'!$A$6:$A$205,B723))&gt;1,"Код повторяется в номенклатуре",IF(NOT(ISNUMBER(C723)),"Укажите фактическое количество",IF(C723&lt;0,"Факт не может быть меньше нуля",IF(NOT(ISNUMBER('Номенклатура'!$C$2)),"Укажите дату начала учёта",IF(Q723&lt;INT('Номенклатура'!$C$2),"Дата раньше начала учёта","ОК"))))))))))</f>
        <v/>
      </c>
      <c r="F723" s="15" t="str">
        <f>IF(E723&lt;&gt;"ОК","",INDEX('Номенклатура'!$B$6:$B$205,SUMPRODUCT(EXACT('Номенклатура'!$A$6:$A$205,B723)*(ROW('Номенклатура'!$A$6:$A$205)-5)))&amp;"")</f>
        <v/>
      </c>
      <c r="G723" s="17" t="str">
        <f>IF(E723&lt;&gt;"ОК","",INDEX('Номенклатура'!$D$6:$D$205,SUMPRODUCT(EXACT('Номенклатура'!$A$6:$A$205,B723)*(ROW('Номенклатура'!$A$6:$A$205)-5)))&amp;"")</f>
        <v/>
      </c>
      <c r="H723" s="18" t="str">
        <f>IF(E723&lt;&gt;"ОК","",ROUND(N(INDEX('Номенклатура'!$F$6:$F$205,SUMPRODUCT(EXACT('Номенклатура'!$A$6:$A$205,B723)*(ROW('Номенклатура'!$A$6:$A$205)-5))))+SUMIFS('Движения'!$F$6:$F$5005,'Движения'!$B$6:$B$5005,B723,'Движения'!$A$6:$A$5005,"&lt;"&amp;(Q723+1))-SUMIFS('Движения'!$F$6:$F$5005,'Движения'!$B$6:$B$5005,B723,'Движения'!$C$6:$C$5005,"Корректировка остатка",'Движения'!$A$6:$A$5005,"&gt;="&amp;Q723,'Движения'!$A$6:$A$5005,"&lt;"&amp;(Q723+1)),6))</f>
        <v/>
      </c>
      <c r="I723" s="18" t="str">
        <f>IF(E723&lt;&gt;"ОК","",ROUND(C723-H723,6))</f>
        <v/>
      </c>
      <c r="J723" s="21" t="str">
        <f>IF(E723&lt;&gt;"ОК","",IF(P723&gt;0,ABS(I723)/P723,"нет базы"))</f>
        <v/>
      </c>
      <c r="K723" s="17" t="str">
        <f>IF(E723&lt;&gt;"ОК","",IF(I723&lt;0,"Недостача",IF(I723&gt;0,"Излишек","Совпадает")))</f>
        <v/>
      </c>
      <c r="L723" s="18" t="str">
        <f>IF(E723&lt;&gt;"ОК","",ROUND(SUMIFS('Движения'!$F$6:$F$5005,'Движения'!$B$6:$B$5005,B723,'Движения'!$C$6:$C$5005,"Корректировка остатка",'Движения'!$A$6:$A$5005,"&gt;="&amp;Q723,'Движения'!$A$6:$A$5005,"&lt;"&amp;(Q723+1)),6))</f>
        <v/>
      </c>
      <c r="M723" s="18" t="str">
        <f>IF(E723&lt;&gt;"ОК","",ROUND(I723-L723,6))</f>
        <v/>
      </c>
      <c r="N723" s="15" t="str">
        <f>IF(E723&lt;&gt;"ОК","",IF(AND(I723=0,L723=0),"Корректировка не нужна",IF(M723=0,"Корректировка внесена",IF(L723=0,"Внесите корректировку на "&amp;DAY(Q723)&amp;"."&amp;MONTH(Q723)&amp;"."&amp;YEAR(Q723)&amp;": "&amp;IF(M723&gt;0,"+","")&amp;M723&amp;" "&amp;G723,"Проверьте корректировки: внесено "&amp;L723&amp;", нужно "&amp;I723&amp;" "&amp;G723))))</f>
        <v/>
      </c>
      <c r="O723" s="22" t="str">
        <f>IF(E723&lt;&gt;"ОК","",IF(SUMPRODUCT(MAX(($B$6:$B$1005=B723)*($Q$6:$Q$1005&lt;Q723)*($E$6:$E$1005="ОК")*$Q$6:$Q$1005))&gt;0,SUMPRODUCT(MAX(($B$6:$B$1005=B723)*($Q$6:$Q$1005&lt;Q723)*($E$6:$E$1005="ОК")*$Q$6:$Q$1005))+1,INT('Номенклатура'!$C$2)))</f>
        <v/>
      </c>
      <c r="P723" s="18" t="str">
        <f>IF(E723&lt;&gt;"ОК","",-(SUMIFS('Движения'!$F$6:$F$5005,'Движения'!$B$6:$B$5005,B723,'Движения'!$C$6:$C$5005,"Расход",'Движения'!$A$6:$A$5005,"&gt;="&amp;O723,'Движения'!$A$6:$A$5005,"&lt;"&amp;(Q723+1))+SUMIFS('Движения'!$F$6:$F$5005,'Движения'!$B$6:$B$5005,B723,'Движения'!$C$6:$C$5005,"Списание",'Движения'!$A$6:$A$5005,"&gt;="&amp;O723,'Движения'!$A$6:$A$5005,"&lt;"&amp;(Q723+1))))</f>
        <v/>
      </c>
      <c r="Q723" s="18" t="str">
        <f>IF(ISNUMBER(A723),INT(A723),0)</f>
        <v/>
      </c>
    </row>
    <row r="724" spans="1:17" x14ac:dyDescent="0.25">
      <c r="A724" s="16"/>
      <c r="B724" s="13"/>
      <c r="C724" s="14"/>
      <c r="D724" s="13"/>
      <c r="E724" s="15" t="str">
        <f>IF(COUNTA(A724:D724)=0,"",IF(NOT(ISNUMBER(A724)),"Укажите дату",IF(B724="","Укажите код",IF(NOT(AND(ISTEXT(B724),LEN(B724)&gt;0,LEN(B724)&lt;=30,ISNUMBER(FIND(LEFT(B724,1),"ABCDEFGHIJKLMNOPQRSTUVWXYZ")),SUMPRODUCT((MID(B724,{1,2,3,4,5,6,7,8,9,10,11,12,13,14,15,16,17,18,19,20,21,22,23,24,25,26,27,28,29,30},1)&lt;&gt;"")*ISERROR(FIND(MID(B724,{1,2,3,4,5,6,7,8,9,10,11,12,13,14,15,16,17,18,19,20,21,22,23,24,25,26,27,28,29,30},1),"ABCDEFGHIJKLMNOPQRSTUVWXYZ0123456789-_")))=0,ISERROR(VALUE(B724)))),"Недопустимый код: только латинские буквы A-Z в верхнем регистре, цифры, - и _; начало с буквы, до 30 символов (например MILK-001)",IF(SUMPRODUCT(--EXACT('Номенклатура'!$A$6:$A$205,B724))=0,"Код не найден",IF(SUMPRODUCT(--EXACT('Номенклатура'!$A$6:$A$205,B724))&gt;1,"Код повторяется в номенклатуре",IF(NOT(ISNUMBER(C724)),"Укажите фактическое количество",IF(C724&lt;0,"Факт не может быть меньше нуля",IF(NOT(ISNUMBER('Номенклатура'!$C$2)),"Укажите дату начала учёта",IF(Q724&lt;INT('Номенклатура'!$C$2),"Дата раньше начала учёта","ОК"))))))))))</f>
        <v/>
      </c>
      <c r="F724" s="15" t="str">
        <f>IF(E724&lt;&gt;"ОК","",INDEX('Номенклатура'!$B$6:$B$205,SUMPRODUCT(EXACT('Номенклатура'!$A$6:$A$205,B724)*(ROW('Номенклатура'!$A$6:$A$205)-5)))&amp;"")</f>
        <v/>
      </c>
      <c r="G724" s="17" t="str">
        <f>IF(E724&lt;&gt;"ОК","",INDEX('Номенклатура'!$D$6:$D$205,SUMPRODUCT(EXACT('Номенклатура'!$A$6:$A$205,B724)*(ROW('Номенклатура'!$A$6:$A$205)-5)))&amp;"")</f>
        <v/>
      </c>
      <c r="H724" s="18" t="str">
        <f>IF(E724&lt;&gt;"ОК","",ROUND(N(INDEX('Номенклатура'!$F$6:$F$205,SUMPRODUCT(EXACT('Номенклатура'!$A$6:$A$205,B724)*(ROW('Номенклатура'!$A$6:$A$205)-5))))+SUMIFS('Движения'!$F$6:$F$5005,'Движения'!$B$6:$B$5005,B724,'Движения'!$A$6:$A$5005,"&lt;"&amp;(Q724+1))-SUMIFS('Движения'!$F$6:$F$5005,'Движения'!$B$6:$B$5005,B724,'Движения'!$C$6:$C$5005,"Корректировка остатка",'Движения'!$A$6:$A$5005,"&gt;="&amp;Q724,'Движения'!$A$6:$A$5005,"&lt;"&amp;(Q724+1)),6))</f>
        <v/>
      </c>
      <c r="I724" s="18" t="str">
        <f>IF(E724&lt;&gt;"ОК","",ROUND(C724-H724,6))</f>
        <v/>
      </c>
      <c r="J724" s="21" t="str">
        <f>IF(E724&lt;&gt;"ОК","",IF(P724&gt;0,ABS(I724)/P724,"нет базы"))</f>
        <v/>
      </c>
      <c r="K724" s="17" t="str">
        <f>IF(E724&lt;&gt;"ОК","",IF(I724&lt;0,"Недостача",IF(I724&gt;0,"Излишек","Совпадает")))</f>
        <v/>
      </c>
      <c r="L724" s="18" t="str">
        <f>IF(E724&lt;&gt;"ОК","",ROUND(SUMIFS('Движения'!$F$6:$F$5005,'Движения'!$B$6:$B$5005,B724,'Движения'!$C$6:$C$5005,"Корректировка остатка",'Движения'!$A$6:$A$5005,"&gt;="&amp;Q724,'Движения'!$A$6:$A$5005,"&lt;"&amp;(Q724+1)),6))</f>
        <v/>
      </c>
      <c r="M724" s="18" t="str">
        <f>IF(E724&lt;&gt;"ОК","",ROUND(I724-L724,6))</f>
        <v/>
      </c>
      <c r="N724" s="15" t="str">
        <f>IF(E724&lt;&gt;"ОК","",IF(AND(I724=0,L724=0),"Корректировка не нужна",IF(M724=0,"Корректировка внесена",IF(L724=0,"Внесите корректировку на "&amp;DAY(Q724)&amp;"."&amp;MONTH(Q724)&amp;"."&amp;YEAR(Q724)&amp;": "&amp;IF(M724&gt;0,"+","")&amp;M724&amp;" "&amp;G724,"Проверьте корректировки: внесено "&amp;L724&amp;", нужно "&amp;I724&amp;" "&amp;G724))))</f>
        <v/>
      </c>
      <c r="O724" s="22" t="str">
        <f>IF(E724&lt;&gt;"ОК","",IF(SUMPRODUCT(MAX(($B$6:$B$1005=B724)*($Q$6:$Q$1005&lt;Q724)*($E$6:$E$1005="ОК")*$Q$6:$Q$1005))&gt;0,SUMPRODUCT(MAX(($B$6:$B$1005=B724)*($Q$6:$Q$1005&lt;Q724)*($E$6:$E$1005="ОК")*$Q$6:$Q$1005))+1,INT('Номенклатура'!$C$2)))</f>
        <v/>
      </c>
      <c r="P724" s="18" t="str">
        <f>IF(E724&lt;&gt;"ОК","",-(SUMIFS('Движения'!$F$6:$F$5005,'Движения'!$B$6:$B$5005,B724,'Движения'!$C$6:$C$5005,"Расход",'Движения'!$A$6:$A$5005,"&gt;="&amp;O724,'Движения'!$A$6:$A$5005,"&lt;"&amp;(Q724+1))+SUMIFS('Движения'!$F$6:$F$5005,'Движения'!$B$6:$B$5005,B724,'Движения'!$C$6:$C$5005,"Списание",'Движения'!$A$6:$A$5005,"&gt;="&amp;O724,'Движения'!$A$6:$A$5005,"&lt;"&amp;(Q724+1))))</f>
        <v/>
      </c>
      <c r="Q724" s="18" t="str">
        <f>IF(ISNUMBER(A724),INT(A724),0)</f>
        <v/>
      </c>
    </row>
    <row r="725" spans="1:17" x14ac:dyDescent="0.25">
      <c r="A725" s="16"/>
      <c r="B725" s="13"/>
      <c r="C725" s="14"/>
      <c r="D725" s="13"/>
      <c r="E725" s="15" t="str">
        <f>IF(COUNTA(A725:D725)=0,"",IF(NOT(ISNUMBER(A725)),"Укажите дату",IF(B725="","Укажите код",IF(NOT(AND(ISTEXT(B725),LEN(B725)&gt;0,LEN(B725)&lt;=30,ISNUMBER(FIND(LEFT(B725,1),"ABCDEFGHIJKLMNOPQRSTUVWXYZ")),SUMPRODUCT((MID(B725,{1,2,3,4,5,6,7,8,9,10,11,12,13,14,15,16,17,18,19,20,21,22,23,24,25,26,27,28,29,30},1)&lt;&gt;"")*ISERROR(FIND(MID(B725,{1,2,3,4,5,6,7,8,9,10,11,12,13,14,15,16,17,18,19,20,21,22,23,24,25,26,27,28,29,30},1),"ABCDEFGHIJKLMNOPQRSTUVWXYZ0123456789-_")))=0,ISERROR(VALUE(B725)))),"Недопустимый код: только латинские буквы A-Z в верхнем регистре, цифры, - и _; начало с буквы, до 30 символов (например MILK-001)",IF(SUMPRODUCT(--EXACT('Номенклатура'!$A$6:$A$205,B725))=0,"Код не найден",IF(SUMPRODUCT(--EXACT('Номенклатура'!$A$6:$A$205,B725))&gt;1,"Код повторяется в номенклатуре",IF(NOT(ISNUMBER(C725)),"Укажите фактическое количество",IF(C725&lt;0,"Факт не может быть меньше нуля",IF(NOT(ISNUMBER('Номенклатура'!$C$2)),"Укажите дату начала учёта",IF(Q725&lt;INT('Номенклатура'!$C$2),"Дата раньше начала учёта","ОК"))))))))))</f>
        <v/>
      </c>
      <c r="F725" s="15" t="str">
        <f>IF(E725&lt;&gt;"ОК","",INDEX('Номенклатура'!$B$6:$B$205,SUMPRODUCT(EXACT('Номенклатура'!$A$6:$A$205,B725)*(ROW('Номенклатура'!$A$6:$A$205)-5)))&amp;"")</f>
        <v/>
      </c>
      <c r="G725" s="17" t="str">
        <f>IF(E725&lt;&gt;"ОК","",INDEX('Номенклатура'!$D$6:$D$205,SUMPRODUCT(EXACT('Номенклатура'!$A$6:$A$205,B725)*(ROW('Номенклатура'!$A$6:$A$205)-5)))&amp;"")</f>
        <v/>
      </c>
      <c r="H725" s="18" t="str">
        <f>IF(E725&lt;&gt;"ОК","",ROUND(N(INDEX('Номенклатура'!$F$6:$F$205,SUMPRODUCT(EXACT('Номенклатура'!$A$6:$A$205,B725)*(ROW('Номенклатура'!$A$6:$A$205)-5))))+SUMIFS('Движения'!$F$6:$F$5005,'Движения'!$B$6:$B$5005,B725,'Движения'!$A$6:$A$5005,"&lt;"&amp;(Q725+1))-SUMIFS('Движения'!$F$6:$F$5005,'Движения'!$B$6:$B$5005,B725,'Движения'!$C$6:$C$5005,"Корректировка остатка",'Движения'!$A$6:$A$5005,"&gt;="&amp;Q725,'Движения'!$A$6:$A$5005,"&lt;"&amp;(Q725+1)),6))</f>
        <v/>
      </c>
      <c r="I725" s="18" t="str">
        <f>IF(E725&lt;&gt;"ОК","",ROUND(C725-H725,6))</f>
        <v/>
      </c>
      <c r="J725" s="21" t="str">
        <f>IF(E725&lt;&gt;"ОК","",IF(P725&gt;0,ABS(I725)/P725,"нет базы"))</f>
        <v/>
      </c>
      <c r="K725" s="17" t="str">
        <f>IF(E725&lt;&gt;"ОК","",IF(I725&lt;0,"Недостача",IF(I725&gt;0,"Излишек","Совпадает")))</f>
        <v/>
      </c>
      <c r="L725" s="18" t="str">
        <f>IF(E725&lt;&gt;"ОК","",ROUND(SUMIFS('Движения'!$F$6:$F$5005,'Движения'!$B$6:$B$5005,B725,'Движения'!$C$6:$C$5005,"Корректировка остатка",'Движения'!$A$6:$A$5005,"&gt;="&amp;Q725,'Движения'!$A$6:$A$5005,"&lt;"&amp;(Q725+1)),6))</f>
        <v/>
      </c>
      <c r="M725" s="18" t="str">
        <f>IF(E725&lt;&gt;"ОК","",ROUND(I725-L725,6))</f>
        <v/>
      </c>
      <c r="N725" s="15" t="str">
        <f>IF(E725&lt;&gt;"ОК","",IF(AND(I725=0,L725=0),"Корректировка не нужна",IF(M725=0,"Корректировка внесена",IF(L725=0,"Внесите корректировку на "&amp;DAY(Q725)&amp;"."&amp;MONTH(Q725)&amp;"."&amp;YEAR(Q725)&amp;": "&amp;IF(M725&gt;0,"+","")&amp;M725&amp;" "&amp;G725,"Проверьте корректировки: внесено "&amp;L725&amp;", нужно "&amp;I725&amp;" "&amp;G725))))</f>
        <v/>
      </c>
      <c r="O725" s="22" t="str">
        <f>IF(E725&lt;&gt;"ОК","",IF(SUMPRODUCT(MAX(($B$6:$B$1005=B725)*($Q$6:$Q$1005&lt;Q725)*($E$6:$E$1005="ОК")*$Q$6:$Q$1005))&gt;0,SUMPRODUCT(MAX(($B$6:$B$1005=B725)*($Q$6:$Q$1005&lt;Q725)*($E$6:$E$1005="ОК")*$Q$6:$Q$1005))+1,INT('Номенклатура'!$C$2)))</f>
        <v/>
      </c>
      <c r="P725" s="18" t="str">
        <f>IF(E725&lt;&gt;"ОК","",-(SUMIFS('Движения'!$F$6:$F$5005,'Движения'!$B$6:$B$5005,B725,'Движения'!$C$6:$C$5005,"Расход",'Движения'!$A$6:$A$5005,"&gt;="&amp;O725,'Движения'!$A$6:$A$5005,"&lt;"&amp;(Q725+1))+SUMIFS('Движения'!$F$6:$F$5005,'Движения'!$B$6:$B$5005,B725,'Движения'!$C$6:$C$5005,"Списание",'Движения'!$A$6:$A$5005,"&gt;="&amp;O725,'Движения'!$A$6:$A$5005,"&lt;"&amp;(Q725+1))))</f>
        <v/>
      </c>
      <c r="Q725" s="18" t="str">
        <f>IF(ISNUMBER(A725),INT(A725),0)</f>
        <v/>
      </c>
    </row>
    <row r="726" spans="1:17" x14ac:dyDescent="0.25">
      <c r="A726" s="16"/>
      <c r="B726" s="13"/>
      <c r="C726" s="14"/>
      <c r="D726" s="13"/>
      <c r="E726" s="15" t="str">
        <f>IF(COUNTA(A726:D726)=0,"",IF(NOT(ISNUMBER(A726)),"Укажите дату",IF(B726="","Укажите код",IF(NOT(AND(ISTEXT(B726),LEN(B726)&gt;0,LEN(B726)&lt;=30,ISNUMBER(FIND(LEFT(B726,1),"ABCDEFGHIJKLMNOPQRSTUVWXYZ")),SUMPRODUCT((MID(B726,{1,2,3,4,5,6,7,8,9,10,11,12,13,14,15,16,17,18,19,20,21,22,23,24,25,26,27,28,29,30},1)&lt;&gt;"")*ISERROR(FIND(MID(B726,{1,2,3,4,5,6,7,8,9,10,11,12,13,14,15,16,17,18,19,20,21,22,23,24,25,26,27,28,29,30},1),"ABCDEFGHIJKLMNOPQRSTUVWXYZ0123456789-_")))=0,ISERROR(VALUE(B726)))),"Недопустимый код: только латинские буквы A-Z в верхнем регистре, цифры, - и _; начало с буквы, до 30 символов (например MILK-001)",IF(SUMPRODUCT(--EXACT('Номенклатура'!$A$6:$A$205,B726))=0,"Код не найден",IF(SUMPRODUCT(--EXACT('Номенклатура'!$A$6:$A$205,B726))&gt;1,"Код повторяется в номенклатуре",IF(NOT(ISNUMBER(C726)),"Укажите фактическое количество",IF(C726&lt;0,"Факт не может быть меньше нуля",IF(NOT(ISNUMBER('Номенклатура'!$C$2)),"Укажите дату начала учёта",IF(Q726&lt;INT('Номенклатура'!$C$2),"Дата раньше начала учёта","ОК"))))))))))</f>
        <v/>
      </c>
      <c r="F726" s="15" t="str">
        <f>IF(E726&lt;&gt;"ОК","",INDEX('Номенклатура'!$B$6:$B$205,SUMPRODUCT(EXACT('Номенклатура'!$A$6:$A$205,B726)*(ROW('Номенклатура'!$A$6:$A$205)-5)))&amp;"")</f>
        <v/>
      </c>
      <c r="G726" s="17" t="str">
        <f>IF(E726&lt;&gt;"ОК","",INDEX('Номенклатура'!$D$6:$D$205,SUMPRODUCT(EXACT('Номенклатура'!$A$6:$A$205,B726)*(ROW('Номенклатура'!$A$6:$A$205)-5)))&amp;"")</f>
        <v/>
      </c>
      <c r="H726" s="18" t="str">
        <f>IF(E726&lt;&gt;"ОК","",ROUND(N(INDEX('Номенклатура'!$F$6:$F$205,SUMPRODUCT(EXACT('Номенклатура'!$A$6:$A$205,B726)*(ROW('Номенклатура'!$A$6:$A$205)-5))))+SUMIFS('Движения'!$F$6:$F$5005,'Движения'!$B$6:$B$5005,B726,'Движения'!$A$6:$A$5005,"&lt;"&amp;(Q726+1))-SUMIFS('Движения'!$F$6:$F$5005,'Движения'!$B$6:$B$5005,B726,'Движения'!$C$6:$C$5005,"Корректировка остатка",'Движения'!$A$6:$A$5005,"&gt;="&amp;Q726,'Движения'!$A$6:$A$5005,"&lt;"&amp;(Q726+1)),6))</f>
        <v/>
      </c>
      <c r="I726" s="18" t="str">
        <f>IF(E726&lt;&gt;"ОК","",ROUND(C726-H726,6))</f>
        <v/>
      </c>
      <c r="J726" s="21" t="str">
        <f>IF(E726&lt;&gt;"ОК","",IF(P726&gt;0,ABS(I726)/P726,"нет базы"))</f>
        <v/>
      </c>
      <c r="K726" s="17" t="str">
        <f>IF(E726&lt;&gt;"ОК","",IF(I726&lt;0,"Недостача",IF(I726&gt;0,"Излишек","Совпадает")))</f>
        <v/>
      </c>
      <c r="L726" s="18" t="str">
        <f>IF(E726&lt;&gt;"ОК","",ROUND(SUMIFS('Движения'!$F$6:$F$5005,'Движения'!$B$6:$B$5005,B726,'Движения'!$C$6:$C$5005,"Корректировка остатка",'Движения'!$A$6:$A$5005,"&gt;="&amp;Q726,'Движения'!$A$6:$A$5005,"&lt;"&amp;(Q726+1)),6))</f>
        <v/>
      </c>
      <c r="M726" s="18" t="str">
        <f>IF(E726&lt;&gt;"ОК","",ROUND(I726-L726,6))</f>
        <v/>
      </c>
      <c r="N726" s="15" t="str">
        <f>IF(E726&lt;&gt;"ОК","",IF(AND(I726=0,L726=0),"Корректировка не нужна",IF(M726=0,"Корректировка внесена",IF(L726=0,"Внесите корректировку на "&amp;DAY(Q726)&amp;"."&amp;MONTH(Q726)&amp;"."&amp;YEAR(Q726)&amp;": "&amp;IF(M726&gt;0,"+","")&amp;M726&amp;" "&amp;G726,"Проверьте корректировки: внесено "&amp;L726&amp;", нужно "&amp;I726&amp;" "&amp;G726))))</f>
        <v/>
      </c>
      <c r="O726" s="22" t="str">
        <f>IF(E726&lt;&gt;"ОК","",IF(SUMPRODUCT(MAX(($B$6:$B$1005=B726)*($Q$6:$Q$1005&lt;Q726)*($E$6:$E$1005="ОК")*$Q$6:$Q$1005))&gt;0,SUMPRODUCT(MAX(($B$6:$B$1005=B726)*($Q$6:$Q$1005&lt;Q726)*($E$6:$E$1005="ОК")*$Q$6:$Q$1005))+1,INT('Номенклатура'!$C$2)))</f>
        <v/>
      </c>
      <c r="P726" s="18" t="str">
        <f>IF(E726&lt;&gt;"ОК","",-(SUMIFS('Движения'!$F$6:$F$5005,'Движения'!$B$6:$B$5005,B726,'Движения'!$C$6:$C$5005,"Расход",'Движения'!$A$6:$A$5005,"&gt;="&amp;O726,'Движения'!$A$6:$A$5005,"&lt;"&amp;(Q726+1))+SUMIFS('Движения'!$F$6:$F$5005,'Движения'!$B$6:$B$5005,B726,'Движения'!$C$6:$C$5005,"Списание",'Движения'!$A$6:$A$5005,"&gt;="&amp;O726,'Движения'!$A$6:$A$5005,"&lt;"&amp;(Q726+1))))</f>
        <v/>
      </c>
      <c r="Q726" s="18" t="str">
        <f>IF(ISNUMBER(A726),INT(A726),0)</f>
        <v/>
      </c>
    </row>
    <row r="727" spans="1:17" x14ac:dyDescent="0.25">
      <c r="A727" s="16"/>
      <c r="B727" s="13"/>
      <c r="C727" s="14"/>
      <c r="D727" s="13"/>
      <c r="E727" s="15" t="str">
        <f>IF(COUNTA(A727:D727)=0,"",IF(NOT(ISNUMBER(A727)),"Укажите дату",IF(B727="","Укажите код",IF(NOT(AND(ISTEXT(B727),LEN(B727)&gt;0,LEN(B727)&lt;=30,ISNUMBER(FIND(LEFT(B727,1),"ABCDEFGHIJKLMNOPQRSTUVWXYZ")),SUMPRODUCT((MID(B727,{1,2,3,4,5,6,7,8,9,10,11,12,13,14,15,16,17,18,19,20,21,22,23,24,25,26,27,28,29,30},1)&lt;&gt;"")*ISERROR(FIND(MID(B727,{1,2,3,4,5,6,7,8,9,10,11,12,13,14,15,16,17,18,19,20,21,22,23,24,25,26,27,28,29,30},1),"ABCDEFGHIJKLMNOPQRSTUVWXYZ0123456789-_")))=0,ISERROR(VALUE(B727)))),"Недопустимый код: только латинские буквы A-Z в верхнем регистре, цифры, - и _; начало с буквы, до 30 символов (например MILK-001)",IF(SUMPRODUCT(--EXACT('Номенклатура'!$A$6:$A$205,B727))=0,"Код не найден",IF(SUMPRODUCT(--EXACT('Номенклатура'!$A$6:$A$205,B727))&gt;1,"Код повторяется в номенклатуре",IF(NOT(ISNUMBER(C727)),"Укажите фактическое количество",IF(C727&lt;0,"Факт не может быть меньше нуля",IF(NOT(ISNUMBER('Номенклатура'!$C$2)),"Укажите дату начала учёта",IF(Q727&lt;INT('Номенклатура'!$C$2),"Дата раньше начала учёта","ОК"))))))))))</f>
        <v/>
      </c>
      <c r="F727" s="15" t="str">
        <f>IF(E727&lt;&gt;"ОК","",INDEX('Номенклатура'!$B$6:$B$205,SUMPRODUCT(EXACT('Номенклатура'!$A$6:$A$205,B727)*(ROW('Номенклатура'!$A$6:$A$205)-5)))&amp;"")</f>
        <v/>
      </c>
      <c r="G727" s="17" t="str">
        <f>IF(E727&lt;&gt;"ОК","",INDEX('Номенклатура'!$D$6:$D$205,SUMPRODUCT(EXACT('Номенклатура'!$A$6:$A$205,B727)*(ROW('Номенклатура'!$A$6:$A$205)-5)))&amp;"")</f>
        <v/>
      </c>
      <c r="H727" s="18" t="str">
        <f>IF(E727&lt;&gt;"ОК","",ROUND(N(INDEX('Номенклатура'!$F$6:$F$205,SUMPRODUCT(EXACT('Номенклатура'!$A$6:$A$205,B727)*(ROW('Номенклатура'!$A$6:$A$205)-5))))+SUMIFS('Движения'!$F$6:$F$5005,'Движения'!$B$6:$B$5005,B727,'Движения'!$A$6:$A$5005,"&lt;"&amp;(Q727+1))-SUMIFS('Движения'!$F$6:$F$5005,'Движения'!$B$6:$B$5005,B727,'Движения'!$C$6:$C$5005,"Корректировка остатка",'Движения'!$A$6:$A$5005,"&gt;="&amp;Q727,'Движения'!$A$6:$A$5005,"&lt;"&amp;(Q727+1)),6))</f>
        <v/>
      </c>
      <c r="I727" s="18" t="str">
        <f>IF(E727&lt;&gt;"ОК","",ROUND(C727-H727,6))</f>
        <v/>
      </c>
      <c r="J727" s="21" t="str">
        <f>IF(E727&lt;&gt;"ОК","",IF(P727&gt;0,ABS(I727)/P727,"нет базы"))</f>
        <v/>
      </c>
      <c r="K727" s="17" t="str">
        <f>IF(E727&lt;&gt;"ОК","",IF(I727&lt;0,"Недостача",IF(I727&gt;0,"Излишек","Совпадает")))</f>
        <v/>
      </c>
      <c r="L727" s="18" t="str">
        <f>IF(E727&lt;&gt;"ОК","",ROUND(SUMIFS('Движения'!$F$6:$F$5005,'Движения'!$B$6:$B$5005,B727,'Движения'!$C$6:$C$5005,"Корректировка остатка",'Движения'!$A$6:$A$5005,"&gt;="&amp;Q727,'Движения'!$A$6:$A$5005,"&lt;"&amp;(Q727+1)),6))</f>
        <v/>
      </c>
      <c r="M727" s="18" t="str">
        <f>IF(E727&lt;&gt;"ОК","",ROUND(I727-L727,6))</f>
        <v/>
      </c>
      <c r="N727" s="15" t="str">
        <f>IF(E727&lt;&gt;"ОК","",IF(AND(I727=0,L727=0),"Корректировка не нужна",IF(M727=0,"Корректировка внесена",IF(L727=0,"Внесите корректировку на "&amp;DAY(Q727)&amp;"."&amp;MONTH(Q727)&amp;"."&amp;YEAR(Q727)&amp;": "&amp;IF(M727&gt;0,"+","")&amp;M727&amp;" "&amp;G727,"Проверьте корректировки: внесено "&amp;L727&amp;", нужно "&amp;I727&amp;" "&amp;G727))))</f>
        <v/>
      </c>
      <c r="O727" s="22" t="str">
        <f>IF(E727&lt;&gt;"ОК","",IF(SUMPRODUCT(MAX(($B$6:$B$1005=B727)*($Q$6:$Q$1005&lt;Q727)*($E$6:$E$1005="ОК")*$Q$6:$Q$1005))&gt;0,SUMPRODUCT(MAX(($B$6:$B$1005=B727)*($Q$6:$Q$1005&lt;Q727)*($E$6:$E$1005="ОК")*$Q$6:$Q$1005))+1,INT('Номенклатура'!$C$2)))</f>
        <v/>
      </c>
      <c r="P727" s="18" t="str">
        <f>IF(E727&lt;&gt;"ОК","",-(SUMIFS('Движения'!$F$6:$F$5005,'Движения'!$B$6:$B$5005,B727,'Движения'!$C$6:$C$5005,"Расход",'Движения'!$A$6:$A$5005,"&gt;="&amp;O727,'Движения'!$A$6:$A$5005,"&lt;"&amp;(Q727+1))+SUMIFS('Движения'!$F$6:$F$5005,'Движения'!$B$6:$B$5005,B727,'Движения'!$C$6:$C$5005,"Списание",'Движения'!$A$6:$A$5005,"&gt;="&amp;O727,'Движения'!$A$6:$A$5005,"&lt;"&amp;(Q727+1))))</f>
        <v/>
      </c>
      <c r="Q727" s="18" t="str">
        <f>IF(ISNUMBER(A727),INT(A727),0)</f>
        <v/>
      </c>
    </row>
    <row r="728" spans="1:17" x14ac:dyDescent="0.25">
      <c r="A728" s="16"/>
      <c r="B728" s="13"/>
      <c r="C728" s="14"/>
      <c r="D728" s="13"/>
      <c r="E728" s="15" t="str">
        <f>IF(COUNTA(A728:D728)=0,"",IF(NOT(ISNUMBER(A728)),"Укажите дату",IF(B728="","Укажите код",IF(NOT(AND(ISTEXT(B728),LEN(B728)&gt;0,LEN(B728)&lt;=30,ISNUMBER(FIND(LEFT(B728,1),"ABCDEFGHIJKLMNOPQRSTUVWXYZ")),SUMPRODUCT((MID(B728,{1,2,3,4,5,6,7,8,9,10,11,12,13,14,15,16,17,18,19,20,21,22,23,24,25,26,27,28,29,30},1)&lt;&gt;"")*ISERROR(FIND(MID(B728,{1,2,3,4,5,6,7,8,9,10,11,12,13,14,15,16,17,18,19,20,21,22,23,24,25,26,27,28,29,30},1),"ABCDEFGHIJKLMNOPQRSTUVWXYZ0123456789-_")))=0,ISERROR(VALUE(B728)))),"Недопустимый код: только латинские буквы A-Z в верхнем регистре, цифры, - и _; начало с буквы, до 30 символов (например MILK-001)",IF(SUMPRODUCT(--EXACT('Номенклатура'!$A$6:$A$205,B728))=0,"Код не найден",IF(SUMPRODUCT(--EXACT('Номенклатура'!$A$6:$A$205,B728))&gt;1,"Код повторяется в номенклатуре",IF(NOT(ISNUMBER(C728)),"Укажите фактическое количество",IF(C728&lt;0,"Факт не может быть меньше нуля",IF(NOT(ISNUMBER('Номенклатура'!$C$2)),"Укажите дату начала учёта",IF(Q728&lt;INT('Номенклатура'!$C$2),"Дата раньше начала учёта","ОК"))))))))))</f>
        <v/>
      </c>
      <c r="F728" s="15" t="str">
        <f>IF(E728&lt;&gt;"ОК","",INDEX('Номенклатура'!$B$6:$B$205,SUMPRODUCT(EXACT('Номенклатура'!$A$6:$A$205,B728)*(ROW('Номенклатура'!$A$6:$A$205)-5)))&amp;"")</f>
        <v/>
      </c>
      <c r="G728" s="17" t="str">
        <f>IF(E728&lt;&gt;"ОК","",INDEX('Номенклатура'!$D$6:$D$205,SUMPRODUCT(EXACT('Номенклатура'!$A$6:$A$205,B728)*(ROW('Номенклатура'!$A$6:$A$205)-5)))&amp;"")</f>
        <v/>
      </c>
      <c r="H728" s="18" t="str">
        <f>IF(E728&lt;&gt;"ОК","",ROUND(N(INDEX('Номенклатура'!$F$6:$F$205,SUMPRODUCT(EXACT('Номенклатура'!$A$6:$A$205,B728)*(ROW('Номенклатура'!$A$6:$A$205)-5))))+SUMIFS('Движения'!$F$6:$F$5005,'Движения'!$B$6:$B$5005,B728,'Движения'!$A$6:$A$5005,"&lt;"&amp;(Q728+1))-SUMIFS('Движения'!$F$6:$F$5005,'Движения'!$B$6:$B$5005,B728,'Движения'!$C$6:$C$5005,"Корректировка остатка",'Движения'!$A$6:$A$5005,"&gt;="&amp;Q728,'Движения'!$A$6:$A$5005,"&lt;"&amp;(Q728+1)),6))</f>
        <v/>
      </c>
      <c r="I728" s="18" t="str">
        <f>IF(E728&lt;&gt;"ОК","",ROUND(C728-H728,6))</f>
        <v/>
      </c>
      <c r="J728" s="21" t="str">
        <f>IF(E728&lt;&gt;"ОК","",IF(P728&gt;0,ABS(I728)/P728,"нет базы"))</f>
        <v/>
      </c>
      <c r="K728" s="17" t="str">
        <f>IF(E728&lt;&gt;"ОК","",IF(I728&lt;0,"Недостача",IF(I728&gt;0,"Излишек","Совпадает")))</f>
        <v/>
      </c>
      <c r="L728" s="18" t="str">
        <f>IF(E728&lt;&gt;"ОК","",ROUND(SUMIFS('Движения'!$F$6:$F$5005,'Движения'!$B$6:$B$5005,B728,'Движения'!$C$6:$C$5005,"Корректировка остатка",'Движения'!$A$6:$A$5005,"&gt;="&amp;Q728,'Движения'!$A$6:$A$5005,"&lt;"&amp;(Q728+1)),6))</f>
        <v/>
      </c>
      <c r="M728" s="18" t="str">
        <f>IF(E728&lt;&gt;"ОК","",ROUND(I728-L728,6))</f>
        <v/>
      </c>
      <c r="N728" s="15" t="str">
        <f>IF(E728&lt;&gt;"ОК","",IF(AND(I728=0,L728=0),"Корректировка не нужна",IF(M728=0,"Корректировка внесена",IF(L728=0,"Внесите корректировку на "&amp;DAY(Q728)&amp;"."&amp;MONTH(Q728)&amp;"."&amp;YEAR(Q728)&amp;": "&amp;IF(M728&gt;0,"+","")&amp;M728&amp;" "&amp;G728,"Проверьте корректировки: внесено "&amp;L728&amp;", нужно "&amp;I728&amp;" "&amp;G728))))</f>
        <v/>
      </c>
      <c r="O728" s="22" t="str">
        <f>IF(E728&lt;&gt;"ОК","",IF(SUMPRODUCT(MAX(($B$6:$B$1005=B728)*($Q$6:$Q$1005&lt;Q728)*($E$6:$E$1005="ОК")*$Q$6:$Q$1005))&gt;0,SUMPRODUCT(MAX(($B$6:$B$1005=B728)*($Q$6:$Q$1005&lt;Q728)*($E$6:$E$1005="ОК")*$Q$6:$Q$1005))+1,INT('Номенклатура'!$C$2)))</f>
        <v/>
      </c>
      <c r="P728" s="18" t="str">
        <f>IF(E728&lt;&gt;"ОК","",-(SUMIFS('Движения'!$F$6:$F$5005,'Движения'!$B$6:$B$5005,B728,'Движения'!$C$6:$C$5005,"Расход",'Движения'!$A$6:$A$5005,"&gt;="&amp;O728,'Движения'!$A$6:$A$5005,"&lt;"&amp;(Q728+1))+SUMIFS('Движения'!$F$6:$F$5005,'Движения'!$B$6:$B$5005,B728,'Движения'!$C$6:$C$5005,"Списание",'Движения'!$A$6:$A$5005,"&gt;="&amp;O728,'Движения'!$A$6:$A$5005,"&lt;"&amp;(Q728+1))))</f>
        <v/>
      </c>
      <c r="Q728" s="18" t="str">
        <f>IF(ISNUMBER(A728),INT(A728),0)</f>
        <v/>
      </c>
    </row>
    <row r="729" spans="1:17" x14ac:dyDescent="0.25">
      <c r="A729" s="16"/>
      <c r="B729" s="13"/>
      <c r="C729" s="14"/>
      <c r="D729" s="13"/>
      <c r="E729" s="15" t="str">
        <f>IF(COUNTA(A729:D729)=0,"",IF(NOT(ISNUMBER(A729)),"Укажите дату",IF(B729="","Укажите код",IF(NOT(AND(ISTEXT(B729),LEN(B729)&gt;0,LEN(B729)&lt;=30,ISNUMBER(FIND(LEFT(B729,1),"ABCDEFGHIJKLMNOPQRSTUVWXYZ")),SUMPRODUCT((MID(B729,{1,2,3,4,5,6,7,8,9,10,11,12,13,14,15,16,17,18,19,20,21,22,23,24,25,26,27,28,29,30},1)&lt;&gt;"")*ISERROR(FIND(MID(B729,{1,2,3,4,5,6,7,8,9,10,11,12,13,14,15,16,17,18,19,20,21,22,23,24,25,26,27,28,29,30},1),"ABCDEFGHIJKLMNOPQRSTUVWXYZ0123456789-_")))=0,ISERROR(VALUE(B729)))),"Недопустимый код: только латинские буквы A-Z в верхнем регистре, цифры, - и _; начало с буквы, до 30 символов (например MILK-001)",IF(SUMPRODUCT(--EXACT('Номенклатура'!$A$6:$A$205,B729))=0,"Код не найден",IF(SUMPRODUCT(--EXACT('Номенклатура'!$A$6:$A$205,B729))&gt;1,"Код повторяется в номенклатуре",IF(NOT(ISNUMBER(C729)),"Укажите фактическое количество",IF(C729&lt;0,"Факт не может быть меньше нуля",IF(NOT(ISNUMBER('Номенклатура'!$C$2)),"Укажите дату начала учёта",IF(Q729&lt;INT('Номенклатура'!$C$2),"Дата раньше начала учёта","ОК"))))))))))</f>
        <v/>
      </c>
      <c r="F729" s="15" t="str">
        <f>IF(E729&lt;&gt;"ОК","",INDEX('Номенклатура'!$B$6:$B$205,SUMPRODUCT(EXACT('Номенклатура'!$A$6:$A$205,B729)*(ROW('Номенклатура'!$A$6:$A$205)-5)))&amp;"")</f>
        <v/>
      </c>
      <c r="G729" s="17" t="str">
        <f>IF(E729&lt;&gt;"ОК","",INDEX('Номенклатура'!$D$6:$D$205,SUMPRODUCT(EXACT('Номенклатура'!$A$6:$A$205,B729)*(ROW('Номенклатура'!$A$6:$A$205)-5)))&amp;"")</f>
        <v/>
      </c>
      <c r="H729" s="18" t="str">
        <f>IF(E729&lt;&gt;"ОК","",ROUND(N(INDEX('Номенклатура'!$F$6:$F$205,SUMPRODUCT(EXACT('Номенклатура'!$A$6:$A$205,B729)*(ROW('Номенклатура'!$A$6:$A$205)-5))))+SUMIFS('Движения'!$F$6:$F$5005,'Движения'!$B$6:$B$5005,B729,'Движения'!$A$6:$A$5005,"&lt;"&amp;(Q729+1))-SUMIFS('Движения'!$F$6:$F$5005,'Движения'!$B$6:$B$5005,B729,'Движения'!$C$6:$C$5005,"Корректировка остатка",'Движения'!$A$6:$A$5005,"&gt;="&amp;Q729,'Движения'!$A$6:$A$5005,"&lt;"&amp;(Q729+1)),6))</f>
        <v/>
      </c>
      <c r="I729" s="18" t="str">
        <f>IF(E729&lt;&gt;"ОК","",ROUND(C729-H729,6))</f>
        <v/>
      </c>
      <c r="J729" s="21" t="str">
        <f>IF(E729&lt;&gt;"ОК","",IF(P729&gt;0,ABS(I729)/P729,"нет базы"))</f>
        <v/>
      </c>
      <c r="K729" s="17" t="str">
        <f>IF(E729&lt;&gt;"ОК","",IF(I729&lt;0,"Недостача",IF(I729&gt;0,"Излишек","Совпадает")))</f>
        <v/>
      </c>
      <c r="L729" s="18" t="str">
        <f>IF(E729&lt;&gt;"ОК","",ROUND(SUMIFS('Движения'!$F$6:$F$5005,'Движения'!$B$6:$B$5005,B729,'Движения'!$C$6:$C$5005,"Корректировка остатка",'Движения'!$A$6:$A$5005,"&gt;="&amp;Q729,'Движения'!$A$6:$A$5005,"&lt;"&amp;(Q729+1)),6))</f>
        <v/>
      </c>
      <c r="M729" s="18" t="str">
        <f>IF(E729&lt;&gt;"ОК","",ROUND(I729-L729,6))</f>
        <v/>
      </c>
      <c r="N729" s="15" t="str">
        <f>IF(E729&lt;&gt;"ОК","",IF(AND(I729=0,L729=0),"Корректировка не нужна",IF(M729=0,"Корректировка внесена",IF(L729=0,"Внесите корректировку на "&amp;DAY(Q729)&amp;"."&amp;MONTH(Q729)&amp;"."&amp;YEAR(Q729)&amp;": "&amp;IF(M729&gt;0,"+","")&amp;M729&amp;" "&amp;G729,"Проверьте корректировки: внесено "&amp;L729&amp;", нужно "&amp;I729&amp;" "&amp;G729))))</f>
        <v/>
      </c>
      <c r="O729" s="22" t="str">
        <f>IF(E729&lt;&gt;"ОК","",IF(SUMPRODUCT(MAX(($B$6:$B$1005=B729)*($Q$6:$Q$1005&lt;Q729)*($E$6:$E$1005="ОК")*$Q$6:$Q$1005))&gt;0,SUMPRODUCT(MAX(($B$6:$B$1005=B729)*($Q$6:$Q$1005&lt;Q729)*($E$6:$E$1005="ОК")*$Q$6:$Q$1005))+1,INT('Номенклатура'!$C$2)))</f>
        <v/>
      </c>
      <c r="P729" s="18" t="str">
        <f>IF(E729&lt;&gt;"ОК","",-(SUMIFS('Движения'!$F$6:$F$5005,'Движения'!$B$6:$B$5005,B729,'Движения'!$C$6:$C$5005,"Расход",'Движения'!$A$6:$A$5005,"&gt;="&amp;O729,'Движения'!$A$6:$A$5005,"&lt;"&amp;(Q729+1))+SUMIFS('Движения'!$F$6:$F$5005,'Движения'!$B$6:$B$5005,B729,'Движения'!$C$6:$C$5005,"Списание",'Движения'!$A$6:$A$5005,"&gt;="&amp;O729,'Движения'!$A$6:$A$5005,"&lt;"&amp;(Q729+1))))</f>
        <v/>
      </c>
      <c r="Q729" s="18" t="str">
        <f>IF(ISNUMBER(A729),INT(A729),0)</f>
        <v/>
      </c>
    </row>
    <row r="730" spans="1:17" x14ac:dyDescent="0.25">
      <c r="A730" s="16"/>
      <c r="B730" s="13"/>
      <c r="C730" s="14"/>
      <c r="D730" s="13"/>
      <c r="E730" s="15" t="str">
        <f>IF(COUNTA(A730:D730)=0,"",IF(NOT(ISNUMBER(A730)),"Укажите дату",IF(B730="","Укажите код",IF(NOT(AND(ISTEXT(B730),LEN(B730)&gt;0,LEN(B730)&lt;=30,ISNUMBER(FIND(LEFT(B730,1),"ABCDEFGHIJKLMNOPQRSTUVWXYZ")),SUMPRODUCT((MID(B730,{1,2,3,4,5,6,7,8,9,10,11,12,13,14,15,16,17,18,19,20,21,22,23,24,25,26,27,28,29,30},1)&lt;&gt;"")*ISERROR(FIND(MID(B730,{1,2,3,4,5,6,7,8,9,10,11,12,13,14,15,16,17,18,19,20,21,22,23,24,25,26,27,28,29,30},1),"ABCDEFGHIJKLMNOPQRSTUVWXYZ0123456789-_")))=0,ISERROR(VALUE(B730)))),"Недопустимый код: только латинские буквы A-Z в верхнем регистре, цифры, - и _; начало с буквы, до 30 символов (например MILK-001)",IF(SUMPRODUCT(--EXACT('Номенклатура'!$A$6:$A$205,B730))=0,"Код не найден",IF(SUMPRODUCT(--EXACT('Номенклатура'!$A$6:$A$205,B730))&gt;1,"Код повторяется в номенклатуре",IF(NOT(ISNUMBER(C730)),"Укажите фактическое количество",IF(C730&lt;0,"Факт не может быть меньше нуля",IF(NOT(ISNUMBER('Номенклатура'!$C$2)),"Укажите дату начала учёта",IF(Q730&lt;INT('Номенклатура'!$C$2),"Дата раньше начала учёта","ОК"))))))))))</f>
        <v/>
      </c>
      <c r="F730" s="15" t="str">
        <f>IF(E730&lt;&gt;"ОК","",INDEX('Номенклатура'!$B$6:$B$205,SUMPRODUCT(EXACT('Номенклатура'!$A$6:$A$205,B730)*(ROW('Номенклатура'!$A$6:$A$205)-5)))&amp;"")</f>
        <v/>
      </c>
      <c r="G730" s="17" t="str">
        <f>IF(E730&lt;&gt;"ОК","",INDEX('Номенклатура'!$D$6:$D$205,SUMPRODUCT(EXACT('Номенклатура'!$A$6:$A$205,B730)*(ROW('Номенклатура'!$A$6:$A$205)-5)))&amp;"")</f>
        <v/>
      </c>
      <c r="H730" s="18" t="str">
        <f>IF(E730&lt;&gt;"ОК","",ROUND(N(INDEX('Номенклатура'!$F$6:$F$205,SUMPRODUCT(EXACT('Номенклатура'!$A$6:$A$205,B730)*(ROW('Номенклатура'!$A$6:$A$205)-5))))+SUMIFS('Движения'!$F$6:$F$5005,'Движения'!$B$6:$B$5005,B730,'Движения'!$A$6:$A$5005,"&lt;"&amp;(Q730+1))-SUMIFS('Движения'!$F$6:$F$5005,'Движения'!$B$6:$B$5005,B730,'Движения'!$C$6:$C$5005,"Корректировка остатка",'Движения'!$A$6:$A$5005,"&gt;="&amp;Q730,'Движения'!$A$6:$A$5005,"&lt;"&amp;(Q730+1)),6))</f>
        <v/>
      </c>
      <c r="I730" s="18" t="str">
        <f>IF(E730&lt;&gt;"ОК","",ROUND(C730-H730,6))</f>
        <v/>
      </c>
      <c r="J730" s="21" t="str">
        <f>IF(E730&lt;&gt;"ОК","",IF(P730&gt;0,ABS(I730)/P730,"нет базы"))</f>
        <v/>
      </c>
      <c r="K730" s="17" t="str">
        <f>IF(E730&lt;&gt;"ОК","",IF(I730&lt;0,"Недостача",IF(I730&gt;0,"Излишек","Совпадает")))</f>
        <v/>
      </c>
      <c r="L730" s="18" t="str">
        <f>IF(E730&lt;&gt;"ОК","",ROUND(SUMIFS('Движения'!$F$6:$F$5005,'Движения'!$B$6:$B$5005,B730,'Движения'!$C$6:$C$5005,"Корректировка остатка",'Движения'!$A$6:$A$5005,"&gt;="&amp;Q730,'Движения'!$A$6:$A$5005,"&lt;"&amp;(Q730+1)),6))</f>
        <v/>
      </c>
      <c r="M730" s="18" t="str">
        <f>IF(E730&lt;&gt;"ОК","",ROUND(I730-L730,6))</f>
        <v/>
      </c>
      <c r="N730" s="15" t="str">
        <f>IF(E730&lt;&gt;"ОК","",IF(AND(I730=0,L730=0),"Корректировка не нужна",IF(M730=0,"Корректировка внесена",IF(L730=0,"Внесите корректировку на "&amp;DAY(Q730)&amp;"."&amp;MONTH(Q730)&amp;"."&amp;YEAR(Q730)&amp;": "&amp;IF(M730&gt;0,"+","")&amp;M730&amp;" "&amp;G730,"Проверьте корректировки: внесено "&amp;L730&amp;", нужно "&amp;I730&amp;" "&amp;G730))))</f>
        <v/>
      </c>
      <c r="O730" s="22" t="str">
        <f>IF(E730&lt;&gt;"ОК","",IF(SUMPRODUCT(MAX(($B$6:$B$1005=B730)*($Q$6:$Q$1005&lt;Q730)*($E$6:$E$1005="ОК")*$Q$6:$Q$1005))&gt;0,SUMPRODUCT(MAX(($B$6:$B$1005=B730)*($Q$6:$Q$1005&lt;Q730)*($E$6:$E$1005="ОК")*$Q$6:$Q$1005))+1,INT('Номенклатура'!$C$2)))</f>
        <v/>
      </c>
      <c r="P730" s="18" t="str">
        <f>IF(E730&lt;&gt;"ОК","",-(SUMIFS('Движения'!$F$6:$F$5005,'Движения'!$B$6:$B$5005,B730,'Движения'!$C$6:$C$5005,"Расход",'Движения'!$A$6:$A$5005,"&gt;="&amp;O730,'Движения'!$A$6:$A$5005,"&lt;"&amp;(Q730+1))+SUMIFS('Движения'!$F$6:$F$5005,'Движения'!$B$6:$B$5005,B730,'Движения'!$C$6:$C$5005,"Списание",'Движения'!$A$6:$A$5005,"&gt;="&amp;O730,'Движения'!$A$6:$A$5005,"&lt;"&amp;(Q730+1))))</f>
        <v/>
      </c>
      <c r="Q730" s="18" t="str">
        <f>IF(ISNUMBER(A730),INT(A730),0)</f>
        <v/>
      </c>
    </row>
    <row r="731" spans="1:17" x14ac:dyDescent="0.25">
      <c r="A731" s="16"/>
      <c r="B731" s="13"/>
      <c r="C731" s="14"/>
      <c r="D731" s="13"/>
      <c r="E731" s="15" t="str">
        <f>IF(COUNTA(A731:D731)=0,"",IF(NOT(ISNUMBER(A731)),"Укажите дату",IF(B731="","Укажите код",IF(NOT(AND(ISTEXT(B731),LEN(B731)&gt;0,LEN(B731)&lt;=30,ISNUMBER(FIND(LEFT(B731,1),"ABCDEFGHIJKLMNOPQRSTUVWXYZ")),SUMPRODUCT((MID(B731,{1,2,3,4,5,6,7,8,9,10,11,12,13,14,15,16,17,18,19,20,21,22,23,24,25,26,27,28,29,30},1)&lt;&gt;"")*ISERROR(FIND(MID(B731,{1,2,3,4,5,6,7,8,9,10,11,12,13,14,15,16,17,18,19,20,21,22,23,24,25,26,27,28,29,30},1),"ABCDEFGHIJKLMNOPQRSTUVWXYZ0123456789-_")))=0,ISERROR(VALUE(B731)))),"Недопустимый код: только латинские буквы A-Z в верхнем регистре, цифры, - и _; начало с буквы, до 30 символов (например MILK-001)",IF(SUMPRODUCT(--EXACT('Номенклатура'!$A$6:$A$205,B731))=0,"Код не найден",IF(SUMPRODUCT(--EXACT('Номенклатура'!$A$6:$A$205,B731))&gt;1,"Код повторяется в номенклатуре",IF(NOT(ISNUMBER(C731)),"Укажите фактическое количество",IF(C731&lt;0,"Факт не может быть меньше нуля",IF(NOT(ISNUMBER('Номенклатура'!$C$2)),"Укажите дату начала учёта",IF(Q731&lt;INT('Номенклатура'!$C$2),"Дата раньше начала учёта","ОК"))))))))))</f>
        <v/>
      </c>
      <c r="F731" s="15" t="str">
        <f>IF(E731&lt;&gt;"ОК","",INDEX('Номенклатура'!$B$6:$B$205,SUMPRODUCT(EXACT('Номенклатура'!$A$6:$A$205,B731)*(ROW('Номенклатура'!$A$6:$A$205)-5)))&amp;"")</f>
        <v/>
      </c>
      <c r="G731" s="17" t="str">
        <f>IF(E731&lt;&gt;"ОК","",INDEX('Номенклатура'!$D$6:$D$205,SUMPRODUCT(EXACT('Номенклатура'!$A$6:$A$205,B731)*(ROW('Номенклатура'!$A$6:$A$205)-5)))&amp;"")</f>
        <v/>
      </c>
      <c r="H731" s="18" t="str">
        <f>IF(E731&lt;&gt;"ОК","",ROUND(N(INDEX('Номенклатура'!$F$6:$F$205,SUMPRODUCT(EXACT('Номенклатура'!$A$6:$A$205,B731)*(ROW('Номенклатура'!$A$6:$A$205)-5))))+SUMIFS('Движения'!$F$6:$F$5005,'Движения'!$B$6:$B$5005,B731,'Движения'!$A$6:$A$5005,"&lt;"&amp;(Q731+1))-SUMIFS('Движения'!$F$6:$F$5005,'Движения'!$B$6:$B$5005,B731,'Движения'!$C$6:$C$5005,"Корректировка остатка",'Движения'!$A$6:$A$5005,"&gt;="&amp;Q731,'Движения'!$A$6:$A$5005,"&lt;"&amp;(Q731+1)),6))</f>
        <v/>
      </c>
      <c r="I731" s="18" t="str">
        <f>IF(E731&lt;&gt;"ОК","",ROUND(C731-H731,6))</f>
        <v/>
      </c>
      <c r="J731" s="21" t="str">
        <f>IF(E731&lt;&gt;"ОК","",IF(P731&gt;0,ABS(I731)/P731,"нет базы"))</f>
        <v/>
      </c>
      <c r="K731" s="17" t="str">
        <f>IF(E731&lt;&gt;"ОК","",IF(I731&lt;0,"Недостача",IF(I731&gt;0,"Излишек","Совпадает")))</f>
        <v/>
      </c>
      <c r="L731" s="18" t="str">
        <f>IF(E731&lt;&gt;"ОК","",ROUND(SUMIFS('Движения'!$F$6:$F$5005,'Движения'!$B$6:$B$5005,B731,'Движения'!$C$6:$C$5005,"Корректировка остатка",'Движения'!$A$6:$A$5005,"&gt;="&amp;Q731,'Движения'!$A$6:$A$5005,"&lt;"&amp;(Q731+1)),6))</f>
        <v/>
      </c>
      <c r="M731" s="18" t="str">
        <f>IF(E731&lt;&gt;"ОК","",ROUND(I731-L731,6))</f>
        <v/>
      </c>
      <c r="N731" s="15" t="str">
        <f>IF(E731&lt;&gt;"ОК","",IF(AND(I731=0,L731=0),"Корректировка не нужна",IF(M731=0,"Корректировка внесена",IF(L731=0,"Внесите корректировку на "&amp;DAY(Q731)&amp;"."&amp;MONTH(Q731)&amp;"."&amp;YEAR(Q731)&amp;": "&amp;IF(M731&gt;0,"+","")&amp;M731&amp;" "&amp;G731,"Проверьте корректировки: внесено "&amp;L731&amp;", нужно "&amp;I731&amp;" "&amp;G731))))</f>
        <v/>
      </c>
      <c r="O731" s="22" t="str">
        <f>IF(E731&lt;&gt;"ОК","",IF(SUMPRODUCT(MAX(($B$6:$B$1005=B731)*($Q$6:$Q$1005&lt;Q731)*($E$6:$E$1005="ОК")*$Q$6:$Q$1005))&gt;0,SUMPRODUCT(MAX(($B$6:$B$1005=B731)*($Q$6:$Q$1005&lt;Q731)*($E$6:$E$1005="ОК")*$Q$6:$Q$1005))+1,INT('Номенклатура'!$C$2)))</f>
        <v/>
      </c>
      <c r="P731" s="18" t="str">
        <f>IF(E731&lt;&gt;"ОК","",-(SUMIFS('Движения'!$F$6:$F$5005,'Движения'!$B$6:$B$5005,B731,'Движения'!$C$6:$C$5005,"Расход",'Движения'!$A$6:$A$5005,"&gt;="&amp;O731,'Движения'!$A$6:$A$5005,"&lt;"&amp;(Q731+1))+SUMIFS('Движения'!$F$6:$F$5005,'Движения'!$B$6:$B$5005,B731,'Движения'!$C$6:$C$5005,"Списание",'Движения'!$A$6:$A$5005,"&gt;="&amp;O731,'Движения'!$A$6:$A$5005,"&lt;"&amp;(Q731+1))))</f>
        <v/>
      </c>
      <c r="Q731" s="18" t="str">
        <f>IF(ISNUMBER(A731),INT(A731),0)</f>
        <v/>
      </c>
    </row>
    <row r="732" spans="1:17" x14ac:dyDescent="0.25">
      <c r="A732" s="16"/>
      <c r="B732" s="13"/>
      <c r="C732" s="14"/>
      <c r="D732" s="13"/>
      <c r="E732" s="15" t="str">
        <f>IF(COUNTA(A732:D732)=0,"",IF(NOT(ISNUMBER(A732)),"Укажите дату",IF(B732="","Укажите код",IF(NOT(AND(ISTEXT(B732),LEN(B732)&gt;0,LEN(B732)&lt;=30,ISNUMBER(FIND(LEFT(B732,1),"ABCDEFGHIJKLMNOPQRSTUVWXYZ")),SUMPRODUCT((MID(B732,{1,2,3,4,5,6,7,8,9,10,11,12,13,14,15,16,17,18,19,20,21,22,23,24,25,26,27,28,29,30},1)&lt;&gt;"")*ISERROR(FIND(MID(B732,{1,2,3,4,5,6,7,8,9,10,11,12,13,14,15,16,17,18,19,20,21,22,23,24,25,26,27,28,29,30},1),"ABCDEFGHIJKLMNOPQRSTUVWXYZ0123456789-_")))=0,ISERROR(VALUE(B732)))),"Недопустимый код: только латинские буквы A-Z в верхнем регистре, цифры, - и _; начало с буквы, до 30 символов (например MILK-001)",IF(SUMPRODUCT(--EXACT('Номенклатура'!$A$6:$A$205,B732))=0,"Код не найден",IF(SUMPRODUCT(--EXACT('Номенклатура'!$A$6:$A$205,B732))&gt;1,"Код повторяется в номенклатуре",IF(NOT(ISNUMBER(C732)),"Укажите фактическое количество",IF(C732&lt;0,"Факт не может быть меньше нуля",IF(NOT(ISNUMBER('Номенклатура'!$C$2)),"Укажите дату начала учёта",IF(Q732&lt;INT('Номенклатура'!$C$2),"Дата раньше начала учёта","ОК"))))))))))</f>
        <v/>
      </c>
      <c r="F732" s="15" t="str">
        <f>IF(E732&lt;&gt;"ОК","",INDEX('Номенклатура'!$B$6:$B$205,SUMPRODUCT(EXACT('Номенклатура'!$A$6:$A$205,B732)*(ROW('Номенклатура'!$A$6:$A$205)-5)))&amp;"")</f>
        <v/>
      </c>
      <c r="G732" s="17" t="str">
        <f>IF(E732&lt;&gt;"ОК","",INDEX('Номенклатура'!$D$6:$D$205,SUMPRODUCT(EXACT('Номенклатура'!$A$6:$A$205,B732)*(ROW('Номенклатура'!$A$6:$A$205)-5)))&amp;"")</f>
        <v/>
      </c>
      <c r="H732" s="18" t="str">
        <f>IF(E732&lt;&gt;"ОК","",ROUND(N(INDEX('Номенклатура'!$F$6:$F$205,SUMPRODUCT(EXACT('Номенклатура'!$A$6:$A$205,B732)*(ROW('Номенклатура'!$A$6:$A$205)-5))))+SUMIFS('Движения'!$F$6:$F$5005,'Движения'!$B$6:$B$5005,B732,'Движения'!$A$6:$A$5005,"&lt;"&amp;(Q732+1))-SUMIFS('Движения'!$F$6:$F$5005,'Движения'!$B$6:$B$5005,B732,'Движения'!$C$6:$C$5005,"Корректировка остатка",'Движения'!$A$6:$A$5005,"&gt;="&amp;Q732,'Движения'!$A$6:$A$5005,"&lt;"&amp;(Q732+1)),6))</f>
        <v/>
      </c>
      <c r="I732" s="18" t="str">
        <f>IF(E732&lt;&gt;"ОК","",ROUND(C732-H732,6))</f>
        <v/>
      </c>
      <c r="J732" s="21" t="str">
        <f>IF(E732&lt;&gt;"ОК","",IF(P732&gt;0,ABS(I732)/P732,"нет базы"))</f>
        <v/>
      </c>
      <c r="K732" s="17" t="str">
        <f>IF(E732&lt;&gt;"ОК","",IF(I732&lt;0,"Недостача",IF(I732&gt;0,"Излишек","Совпадает")))</f>
        <v/>
      </c>
      <c r="L732" s="18" t="str">
        <f>IF(E732&lt;&gt;"ОК","",ROUND(SUMIFS('Движения'!$F$6:$F$5005,'Движения'!$B$6:$B$5005,B732,'Движения'!$C$6:$C$5005,"Корректировка остатка",'Движения'!$A$6:$A$5005,"&gt;="&amp;Q732,'Движения'!$A$6:$A$5005,"&lt;"&amp;(Q732+1)),6))</f>
        <v/>
      </c>
      <c r="M732" s="18" t="str">
        <f>IF(E732&lt;&gt;"ОК","",ROUND(I732-L732,6))</f>
        <v/>
      </c>
      <c r="N732" s="15" t="str">
        <f>IF(E732&lt;&gt;"ОК","",IF(AND(I732=0,L732=0),"Корректировка не нужна",IF(M732=0,"Корректировка внесена",IF(L732=0,"Внесите корректировку на "&amp;DAY(Q732)&amp;"."&amp;MONTH(Q732)&amp;"."&amp;YEAR(Q732)&amp;": "&amp;IF(M732&gt;0,"+","")&amp;M732&amp;" "&amp;G732,"Проверьте корректировки: внесено "&amp;L732&amp;", нужно "&amp;I732&amp;" "&amp;G732))))</f>
        <v/>
      </c>
      <c r="O732" s="22" t="str">
        <f>IF(E732&lt;&gt;"ОК","",IF(SUMPRODUCT(MAX(($B$6:$B$1005=B732)*($Q$6:$Q$1005&lt;Q732)*($E$6:$E$1005="ОК")*$Q$6:$Q$1005))&gt;0,SUMPRODUCT(MAX(($B$6:$B$1005=B732)*($Q$6:$Q$1005&lt;Q732)*($E$6:$E$1005="ОК")*$Q$6:$Q$1005))+1,INT('Номенклатура'!$C$2)))</f>
        <v/>
      </c>
      <c r="P732" s="18" t="str">
        <f>IF(E732&lt;&gt;"ОК","",-(SUMIFS('Движения'!$F$6:$F$5005,'Движения'!$B$6:$B$5005,B732,'Движения'!$C$6:$C$5005,"Расход",'Движения'!$A$6:$A$5005,"&gt;="&amp;O732,'Движения'!$A$6:$A$5005,"&lt;"&amp;(Q732+1))+SUMIFS('Движения'!$F$6:$F$5005,'Движения'!$B$6:$B$5005,B732,'Движения'!$C$6:$C$5005,"Списание",'Движения'!$A$6:$A$5005,"&gt;="&amp;O732,'Движения'!$A$6:$A$5005,"&lt;"&amp;(Q732+1))))</f>
        <v/>
      </c>
      <c r="Q732" s="18" t="str">
        <f>IF(ISNUMBER(A732),INT(A732),0)</f>
        <v/>
      </c>
    </row>
    <row r="733" spans="1:17" x14ac:dyDescent="0.25">
      <c r="A733" s="16"/>
      <c r="B733" s="13"/>
      <c r="C733" s="14"/>
      <c r="D733" s="13"/>
      <c r="E733" s="15" t="str">
        <f>IF(COUNTA(A733:D733)=0,"",IF(NOT(ISNUMBER(A733)),"Укажите дату",IF(B733="","Укажите код",IF(NOT(AND(ISTEXT(B733),LEN(B733)&gt;0,LEN(B733)&lt;=30,ISNUMBER(FIND(LEFT(B733,1),"ABCDEFGHIJKLMNOPQRSTUVWXYZ")),SUMPRODUCT((MID(B733,{1,2,3,4,5,6,7,8,9,10,11,12,13,14,15,16,17,18,19,20,21,22,23,24,25,26,27,28,29,30},1)&lt;&gt;"")*ISERROR(FIND(MID(B733,{1,2,3,4,5,6,7,8,9,10,11,12,13,14,15,16,17,18,19,20,21,22,23,24,25,26,27,28,29,30},1),"ABCDEFGHIJKLMNOPQRSTUVWXYZ0123456789-_")))=0,ISERROR(VALUE(B733)))),"Недопустимый код: только латинские буквы A-Z в верхнем регистре, цифры, - и _; начало с буквы, до 30 символов (например MILK-001)",IF(SUMPRODUCT(--EXACT('Номенклатура'!$A$6:$A$205,B733))=0,"Код не найден",IF(SUMPRODUCT(--EXACT('Номенклатура'!$A$6:$A$205,B733))&gt;1,"Код повторяется в номенклатуре",IF(NOT(ISNUMBER(C733)),"Укажите фактическое количество",IF(C733&lt;0,"Факт не может быть меньше нуля",IF(NOT(ISNUMBER('Номенклатура'!$C$2)),"Укажите дату начала учёта",IF(Q733&lt;INT('Номенклатура'!$C$2),"Дата раньше начала учёта","ОК"))))))))))</f>
        <v/>
      </c>
      <c r="F733" s="15" t="str">
        <f>IF(E733&lt;&gt;"ОК","",INDEX('Номенклатура'!$B$6:$B$205,SUMPRODUCT(EXACT('Номенклатура'!$A$6:$A$205,B733)*(ROW('Номенклатура'!$A$6:$A$205)-5)))&amp;"")</f>
        <v/>
      </c>
      <c r="G733" s="17" t="str">
        <f>IF(E733&lt;&gt;"ОК","",INDEX('Номенклатура'!$D$6:$D$205,SUMPRODUCT(EXACT('Номенклатура'!$A$6:$A$205,B733)*(ROW('Номенклатура'!$A$6:$A$205)-5)))&amp;"")</f>
        <v/>
      </c>
      <c r="H733" s="18" t="str">
        <f>IF(E733&lt;&gt;"ОК","",ROUND(N(INDEX('Номенклатура'!$F$6:$F$205,SUMPRODUCT(EXACT('Номенклатура'!$A$6:$A$205,B733)*(ROW('Номенклатура'!$A$6:$A$205)-5))))+SUMIFS('Движения'!$F$6:$F$5005,'Движения'!$B$6:$B$5005,B733,'Движения'!$A$6:$A$5005,"&lt;"&amp;(Q733+1))-SUMIFS('Движения'!$F$6:$F$5005,'Движения'!$B$6:$B$5005,B733,'Движения'!$C$6:$C$5005,"Корректировка остатка",'Движения'!$A$6:$A$5005,"&gt;="&amp;Q733,'Движения'!$A$6:$A$5005,"&lt;"&amp;(Q733+1)),6))</f>
        <v/>
      </c>
      <c r="I733" s="18" t="str">
        <f>IF(E733&lt;&gt;"ОК","",ROUND(C733-H733,6))</f>
        <v/>
      </c>
      <c r="J733" s="21" t="str">
        <f>IF(E733&lt;&gt;"ОК","",IF(P733&gt;0,ABS(I733)/P733,"нет базы"))</f>
        <v/>
      </c>
      <c r="K733" s="17" t="str">
        <f>IF(E733&lt;&gt;"ОК","",IF(I733&lt;0,"Недостача",IF(I733&gt;0,"Излишек","Совпадает")))</f>
        <v/>
      </c>
      <c r="L733" s="18" t="str">
        <f>IF(E733&lt;&gt;"ОК","",ROUND(SUMIFS('Движения'!$F$6:$F$5005,'Движения'!$B$6:$B$5005,B733,'Движения'!$C$6:$C$5005,"Корректировка остатка",'Движения'!$A$6:$A$5005,"&gt;="&amp;Q733,'Движения'!$A$6:$A$5005,"&lt;"&amp;(Q733+1)),6))</f>
        <v/>
      </c>
      <c r="M733" s="18" t="str">
        <f>IF(E733&lt;&gt;"ОК","",ROUND(I733-L733,6))</f>
        <v/>
      </c>
      <c r="N733" s="15" t="str">
        <f>IF(E733&lt;&gt;"ОК","",IF(AND(I733=0,L733=0),"Корректировка не нужна",IF(M733=0,"Корректировка внесена",IF(L733=0,"Внесите корректировку на "&amp;DAY(Q733)&amp;"."&amp;MONTH(Q733)&amp;"."&amp;YEAR(Q733)&amp;": "&amp;IF(M733&gt;0,"+","")&amp;M733&amp;" "&amp;G733,"Проверьте корректировки: внесено "&amp;L733&amp;", нужно "&amp;I733&amp;" "&amp;G733))))</f>
        <v/>
      </c>
      <c r="O733" s="22" t="str">
        <f>IF(E733&lt;&gt;"ОК","",IF(SUMPRODUCT(MAX(($B$6:$B$1005=B733)*($Q$6:$Q$1005&lt;Q733)*($E$6:$E$1005="ОК")*$Q$6:$Q$1005))&gt;0,SUMPRODUCT(MAX(($B$6:$B$1005=B733)*($Q$6:$Q$1005&lt;Q733)*($E$6:$E$1005="ОК")*$Q$6:$Q$1005))+1,INT('Номенклатура'!$C$2)))</f>
        <v/>
      </c>
      <c r="P733" s="18" t="str">
        <f>IF(E733&lt;&gt;"ОК","",-(SUMIFS('Движения'!$F$6:$F$5005,'Движения'!$B$6:$B$5005,B733,'Движения'!$C$6:$C$5005,"Расход",'Движения'!$A$6:$A$5005,"&gt;="&amp;O733,'Движения'!$A$6:$A$5005,"&lt;"&amp;(Q733+1))+SUMIFS('Движения'!$F$6:$F$5005,'Движения'!$B$6:$B$5005,B733,'Движения'!$C$6:$C$5005,"Списание",'Движения'!$A$6:$A$5005,"&gt;="&amp;O733,'Движения'!$A$6:$A$5005,"&lt;"&amp;(Q733+1))))</f>
        <v/>
      </c>
      <c r="Q733" s="18" t="str">
        <f>IF(ISNUMBER(A733),INT(A733),0)</f>
        <v/>
      </c>
    </row>
    <row r="734" spans="1:17" x14ac:dyDescent="0.25">
      <c r="A734" s="16"/>
      <c r="B734" s="13"/>
      <c r="C734" s="14"/>
      <c r="D734" s="13"/>
      <c r="E734" s="15" t="str">
        <f>IF(COUNTA(A734:D734)=0,"",IF(NOT(ISNUMBER(A734)),"Укажите дату",IF(B734="","Укажите код",IF(NOT(AND(ISTEXT(B734),LEN(B734)&gt;0,LEN(B734)&lt;=30,ISNUMBER(FIND(LEFT(B734,1),"ABCDEFGHIJKLMNOPQRSTUVWXYZ")),SUMPRODUCT((MID(B734,{1,2,3,4,5,6,7,8,9,10,11,12,13,14,15,16,17,18,19,20,21,22,23,24,25,26,27,28,29,30},1)&lt;&gt;"")*ISERROR(FIND(MID(B734,{1,2,3,4,5,6,7,8,9,10,11,12,13,14,15,16,17,18,19,20,21,22,23,24,25,26,27,28,29,30},1),"ABCDEFGHIJKLMNOPQRSTUVWXYZ0123456789-_")))=0,ISERROR(VALUE(B734)))),"Недопустимый код: только латинские буквы A-Z в верхнем регистре, цифры, - и _; начало с буквы, до 30 символов (например MILK-001)",IF(SUMPRODUCT(--EXACT('Номенклатура'!$A$6:$A$205,B734))=0,"Код не найден",IF(SUMPRODUCT(--EXACT('Номенклатура'!$A$6:$A$205,B734))&gt;1,"Код повторяется в номенклатуре",IF(NOT(ISNUMBER(C734)),"Укажите фактическое количество",IF(C734&lt;0,"Факт не может быть меньше нуля",IF(NOT(ISNUMBER('Номенклатура'!$C$2)),"Укажите дату начала учёта",IF(Q734&lt;INT('Номенклатура'!$C$2),"Дата раньше начала учёта","ОК"))))))))))</f>
        <v/>
      </c>
      <c r="F734" s="15" t="str">
        <f>IF(E734&lt;&gt;"ОК","",INDEX('Номенклатура'!$B$6:$B$205,SUMPRODUCT(EXACT('Номенклатура'!$A$6:$A$205,B734)*(ROW('Номенклатура'!$A$6:$A$205)-5)))&amp;"")</f>
        <v/>
      </c>
      <c r="G734" s="17" t="str">
        <f>IF(E734&lt;&gt;"ОК","",INDEX('Номенклатура'!$D$6:$D$205,SUMPRODUCT(EXACT('Номенклатура'!$A$6:$A$205,B734)*(ROW('Номенклатура'!$A$6:$A$205)-5)))&amp;"")</f>
        <v/>
      </c>
      <c r="H734" s="18" t="str">
        <f>IF(E734&lt;&gt;"ОК","",ROUND(N(INDEX('Номенклатура'!$F$6:$F$205,SUMPRODUCT(EXACT('Номенклатура'!$A$6:$A$205,B734)*(ROW('Номенклатура'!$A$6:$A$205)-5))))+SUMIFS('Движения'!$F$6:$F$5005,'Движения'!$B$6:$B$5005,B734,'Движения'!$A$6:$A$5005,"&lt;"&amp;(Q734+1))-SUMIFS('Движения'!$F$6:$F$5005,'Движения'!$B$6:$B$5005,B734,'Движения'!$C$6:$C$5005,"Корректировка остатка",'Движения'!$A$6:$A$5005,"&gt;="&amp;Q734,'Движения'!$A$6:$A$5005,"&lt;"&amp;(Q734+1)),6))</f>
        <v/>
      </c>
      <c r="I734" s="18" t="str">
        <f>IF(E734&lt;&gt;"ОК","",ROUND(C734-H734,6))</f>
        <v/>
      </c>
      <c r="J734" s="21" t="str">
        <f>IF(E734&lt;&gt;"ОК","",IF(P734&gt;0,ABS(I734)/P734,"нет базы"))</f>
        <v/>
      </c>
      <c r="K734" s="17" t="str">
        <f>IF(E734&lt;&gt;"ОК","",IF(I734&lt;0,"Недостача",IF(I734&gt;0,"Излишек","Совпадает")))</f>
        <v/>
      </c>
      <c r="L734" s="18" t="str">
        <f>IF(E734&lt;&gt;"ОК","",ROUND(SUMIFS('Движения'!$F$6:$F$5005,'Движения'!$B$6:$B$5005,B734,'Движения'!$C$6:$C$5005,"Корректировка остатка",'Движения'!$A$6:$A$5005,"&gt;="&amp;Q734,'Движения'!$A$6:$A$5005,"&lt;"&amp;(Q734+1)),6))</f>
        <v/>
      </c>
      <c r="M734" s="18" t="str">
        <f>IF(E734&lt;&gt;"ОК","",ROUND(I734-L734,6))</f>
        <v/>
      </c>
      <c r="N734" s="15" t="str">
        <f>IF(E734&lt;&gt;"ОК","",IF(AND(I734=0,L734=0),"Корректировка не нужна",IF(M734=0,"Корректировка внесена",IF(L734=0,"Внесите корректировку на "&amp;DAY(Q734)&amp;"."&amp;MONTH(Q734)&amp;"."&amp;YEAR(Q734)&amp;": "&amp;IF(M734&gt;0,"+","")&amp;M734&amp;" "&amp;G734,"Проверьте корректировки: внесено "&amp;L734&amp;", нужно "&amp;I734&amp;" "&amp;G734))))</f>
        <v/>
      </c>
      <c r="O734" s="22" t="str">
        <f>IF(E734&lt;&gt;"ОК","",IF(SUMPRODUCT(MAX(($B$6:$B$1005=B734)*($Q$6:$Q$1005&lt;Q734)*($E$6:$E$1005="ОК")*$Q$6:$Q$1005))&gt;0,SUMPRODUCT(MAX(($B$6:$B$1005=B734)*($Q$6:$Q$1005&lt;Q734)*($E$6:$E$1005="ОК")*$Q$6:$Q$1005))+1,INT('Номенклатура'!$C$2)))</f>
        <v/>
      </c>
      <c r="P734" s="18" t="str">
        <f>IF(E734&lt;&gt;"ОК","",-(SUMIFS('Движения'!$F$6:$F$5005,'Движения'!$B$6:$B$5005,B734,'Движения'!$C$6:$C$5005,"Расход",'Движения'!$A$6:$A$5005,"&gt;="&amp;O734,'Движения'!$A$6:$A$5005,"&lt;"&amp;(Q734+1))+SUMIFS('Движения'!$F$6:$F$5005,'Движения'!$B$6:$B$5005,B734,'Движения'!$C$6:$C$5005,"Списание",'Движения'!$A$6:$A$5005,"&gt;="&amp;O734,'Движения'!$A$6:$A$5005,"&lt;"&amp;(Q734+1))))</f>
        <v/>
      </c>
      <c r="Q734" s="18" t="str">
        <f>IF(ISNUMBER(A734),INT(A734),0)</f>
        <v/>
      </c>
    </row>
    <row r="735" spans="1:17" x14ac:dyDescent="0.25">
      <c r="A735" s="16"/>
      <c r="B735" s="13"/>
      <c r="C735" s="14"/>
      <c r="D735" s="13"/>
      <c r="E735" s="15" t="str">
        <f>IF(COUNTA(A735:D735)=0,"",IF(NOT(ISNUMBER(A735)),"Укажите дату",IF(B735="","Укажите код",IF(NOT(AND(ISTEXT(B735),LEN(B735)&gt;0,LEN(B735)&lt;=30,ISNUMBER(FIND(LEFT(B735,1),"ABCDEFGHIJKLMNOPQRSTUVWXYZ")),SUMPRODUCT((MID(B735,{1,2,3,4,5,6,7,8,9,10,11,12,13,14,15,16,17,18,19,20,21,22,23,24,25,26,27,28,29,30},1)&lt;&gt;"")*ISERROR(FIND(MID(B735,{1,2,3,4,5,6,7,8,9,10,11,12,13,14,15,16,17,18,19,20,21,22,23,24,25,26,27,28,29,30},1),"ABCDEFGHIJKLMNOPQRSTUVWXYZ0123456789-_")))=0,ISERROR(VALUE(B735)))),"Недопустимый код: только латинские буквы A-Z в верхнем регистре, цифры, - и _; начало с буквы, до 30 символов (например MILK-001)",IF(SUMPRODUCT(--EXACT('Номенклатура'!$A$6:$A$205,B735))=0,"Код не найден",IF(SUMPRODUCT(--EXACT('Номенклатура'!$A$6:$A$205,B735))&gt;1,"Код повторяется в номенклатуре",IF(NOT(ISNUMBER(C735)),"Укажите фактическое количество",IF(C735&lt;0,"Факт не может быть меньше нуля",IF(NOT(ISNUMBER('Номенклатура'!$C$2)),"Укажите дату начала учёта",IF(Q735&lt;INT('Номенклатура'!$C$2),"Дата раньше начала учёта","ОК"))))))))))</f>
        <v/>
      </c>
      <c r="F735" s="15" t="str">
        <f>IF(E735&lt;&gt;"ОК","",INDEX('Номенклатура'!$B$6:$B$205,SUMPRODUCT(EXACT('Номенклатура'!$A$6:$A$205,B735)*(ROW('Номенклатура'!$A$6:$A$205)-5)))&amp;"")</f>
        <v/>
      </c>
      <c r="G735" s="17" t="str">
        <f>IF(E735&lt;&gt;"ОК","",INDEX('Номенклатура'!$D$6:$D$205,SUMPRODUCT(EXACT('Номенклатура'!$A$6:$A$205,B735)*(ROW('Номенклатура'!$A$6:$A$205)-5)))&amp;"")</f>
        <v/>
      </c>
      <c r="H735" s="18" t="str">
        <f>IF(E735&lt;&gt;"ОК","",ROUND(N(INDEX('Номенклатура'!$F$6:$F$205,SUMPRODUCT(EXACT('Номенклатура'!$A$6:$A$205,B735)*(ROW('Номенклатура'!$A$6:$A$205)-5))))+SUMIFS('Движения'!$F$6:$F$5005,'Движения'!$B$6:$B$5005,B735,'Движения'!$A$6:$A$5005,"&lt;"&amp;(Q735+1))-SUMIFS('Движения'!$F$6:$F$5005,'Движения'!$B$6:$B$5005,B735,'Движения'!$C$6:$C$5005,"Корректировка остатка",'Движения'!$A$6:$A$5005,"&gt;="&amp;Q735,'Движения'!$A$6:$A$5005,"&lt;"&amp;(Q735+1)),6))</f>
        <v/>
      </c>
      <c r="I735" s="18" t="str">
        <f>IF(E735&lt;&gt;"ОК","",ROUND(C735-H735,6))</f>
        <v/>
      </c>
      <c r="J735" s="21" t="str">
        <f>IF(E735&lt;&gt;"ОК","",IF(P735&gt;0,ABS(I735)/P735,"нет базы"))</f>
        <v/>
      </c>
      <c r="K735" s="17" t="str">
        <f>IF(E735&lt;&gt;"ОК","",IF(I735&lt;0,"Недостача",IF(I735&gt;0,"Излишек","Совпадает")))</f>
        <v/>
      </c>
      <c r="L735" s="18" t="str">
        <f>IF(E735&lt;&gt;"ОК","",ROUND(SUMIFS('Движения'!$F$6:$F$5005,'Движения'!$B$6:$B$5005,B735,'Движения'!$C$6:$C$5005,"Корректировка остатка",'Движения'!$A$6:$A$5005,"&gt;="&amp;Q735,'Движения'!$A$6:$A$5005,"&lt;"&amp;(Q735+1)),6))</f>
        <v/>
      </c>
      <c r="M735" s="18" t="str">
        <f>IF(E735&lt;&gt;"ОК","",ROUND(I735-L735,6))</f>
        <v/>
      </c>
      <c r="N735" s="15" t="str">
        <f>IF(E735&lt;&gt;"ОК","",IF(AND(I735=0,L735=0),"Корректировка не нужна",IF(M735=0,"Корректировка внесена",IF(L735=0,"Внесите корректировку на "&amp;DAY(Q735)&amp;"."&amp;MONTH(Q735)&amp;"."&amp;YEAR(Q735)&amp;": "&amp;IF(M735&gt;0,"+","")&amp;M735&amp;" "&amp;G735,"Проверьте корректировки: внесено "&amp;L735&amp;", нужно "&amp;I735&amp;" "&amp;G735))))</f>
        <v/>
      </c>
      <c r="O735" s="22" t="str">
        <f>IF(E735&lt;&gt;"ОК","",IF(SUMPRODUCT(MAX(($B$6:$B$1005=B735)*($Q$6:$Q$1005&lt;Q735)*($E$6:$E$1005="ОК")*$Q$6:$Q$1005))&gt;0,SUMPRODUCT(MAX(($B$6:$B$1005=B735)*($Q$6:$Q$1005&lt;Q735)*($E$6:$E$1005="ОК")*$Q$6:$Q$1005))+1,INT('Номенклатура'!$C$2)))</f>
        <v/>
      </c>
      <c r="P735" s="18" t="str">
        <f>IF(E735&lt;&gt;"ОК","",-(SUMIFS('Движения'!$F$6:$F$5005,'Движения'!$B$6:$B$5005,B735,'Движения'!$C$6:$C$5005,"Расход",'Движения'!$A$6:$A$5005,"&gt;="&amp;O735,'Движения'!$A$6:$A$5005,"&lt;"&amp;(Q735+1))+SUMIFS('Движения'!$F$6:$F$5005,'Движения'!$B$6:$B$5005,B735,'Движения'!$C$6:$C$5005,"Списание",'Движения'!$A$6:$A$5005,"&gt;="&amp;O735,'Движения'!$A$6:$A$5005,"&lt;"&amp;(Q735+1))))</f>
        <v/>
      </c>
      <c r="Q735" s="18" t="str">
        <f>IF(ISNUMBER(A735),INT(A735),0)</f>
        <v/>
      </c>
    </row>
    <row r="736" spans="1:17" x14ac:dyDescent="0.25">
      <c r="A736" s="16"/>
      <c r="B736" s="13"/>
      <c r="C736" s="14"/>
      <c r="D736" s="13"/>
      <c r="E736" s="15" t="str">
        <f>IF(COUNTA(A736:D736)=0,"",IF(NOT(ISNUMBER(A736)),"Укажите дату",IF(B736="","Укажите код",IF(NOT(AND(ISTEXT(B736),LEN(B736)&gt;0,LEN(B736)&lt;=30,ISNUMBER(FIND(LEFT(B736,1),"ABCDEFGHIJKLMNOPQRSTUVWXYZ")),SUMPRODUCT((MID(B736,{1,2,3,4,5,6,7,8,9,10,11,12,13,14,15,16,17,18,19,20,21,22,23,24,25,26,27,28,29,30},1)&lt;&gt;"")*ISERROR(FIND(MID(B736,{1,2,3,4,5,6,7,8,9,10,11,12,13,14,15,16,17,18,19,20,21,22,23,24,25,26,27,28,29,30},1),"ABCDEFGHIJKLMNOPQRSTUVWXYZ0123456789-_")))=0,ISERROR(VALUE(B736)))),"Недопустимый код: только латинские буквы A-Z в верхнем регистре, цифры, - и _; начало с буквы, до 30 символов (например MILK-001)",IF(SUMPRODUCT(--EXACT('Номенклатура'!$A$6:$A$205,B736))=0,"Код не найден",IF(SUMPRODUCT(--EXACT('Номенклатура'!$A$6:$A$205,B736))&gt;1,"Код повторяется в номенклатуре",IF(NOT(ISNUMBER(C736)),"Укажите фактическое количество",IF(C736&lt;0,"Факт не может быть меньше нуля",IF(NOT(ISNUMBER('Номенклатура'!$C$2)),"Укажите дату начала учёта",IF(Q736&lt;INT('Номенклатура'!$C$2),"Дата раньше начала учёта","ОК"))))))))))</f>
        <v/>
      </c>
      <c r="F736" s="15" t="str">
        <f>IF(E736&lt;&gt;"ОК","",INDEX('Номенклатура'!$B$6:$B$205,SUMPRODUCT(EXACT('Номенклатура'!$A$6:$A$205,B736)*(ROW('Номенклатура'!$A$6:$A$205)-5)))&amp;"")</f>
        <v/>
      </c>
      <c r="G736" s="17" t="str">
        <f>IF(E736&lt;&gt;"ОК","",INDEX('Номенклатура'!$D$6:$D$205,SUMPRODUCT(EXACT('Номенклатура'!$A$6:$A$205,B736)*(ROW('Номенклатура'!$A$6:$A$205)-5)))&amp;"")</f>
        <v/>
      </c>
      <c r="H736" s="18" t="str">
        <f>IF(E736&lt;&gt;"ОК","",ROUND(N(INDEX('Номенклатура'!$F$6:$F$205,SUMPRODUCT(EXACT('Номенклатура'!$A$6:$A$205,B736)*(ROW('Номенклатура'!$A$6:$A$205)-5))))+SUMIFS('Движения'!$F$6:$F$5005,'Движения'!$B$6:$B$5005,B736,'Движения'!$A$6:$A$5005,"&lt;"&amp;(Q736+1))-SUMIFS('Движения'!$F$6:$F$5005,'Движения'!$B$6:$B$5005,B736,'Движения'!$C$6:$C$5005,"Корректировка остатка",'Движения'!$A$6:$A$5005,"&gt;="&amp;Q736,'Движения'!$A$6:$A$5005,"&lt;"&amp;(Q736+1)),6))</f>
        <v/>
      </c>
      <c r="I736" s="18" t="str">
        <f>IF(E736&lt;&gt;"ОК","",ROUND(C736-H736,6))</f>
        <v/>
      </c>
      <c r="J736" s="21" t="str">
        <f>IF(E736&lt;&gt;"ОК","",IF(P736&gt;0,ABS(I736)/P736,"нет базы"))</f>
        <v/>
      </c>
      <c r="K736" s="17" t="str">
        <f>IF(E736&lt;&gt;"ОК","",IF(I736&lt;0,"Недостача",IF(I736&gt;0,"Излишек","Совпадает")))</f>
        <v/>
      </c>
      <c r="L736" s="18" t="str">
        <f>IF(E736&lt;&gt;"ОК","",ROUND(SUMIFS('Движения'!$F$6:$F$5005,'Движения'!$B$6:$B$5005,B736,'Движения'!$C$6:$C$5005,"Корректировка остатка",'Движения'!$A$6:$A$5005,"&gt;="&amp;Q736,'Движения'!$A$6:$A$5005,"&lt;"&amp;(Q736+1)),6))</f>
        <v/>
      </c>
      <c r="M736" s="18" t="str">
        <f>IF(E736&lt;&gt;"ОК","",ROUND(I736-L736,6))</f>
        <v/>
      </c>
      <c r="N736" s="15" t="str">
        <f>IF(E736&lt;&gt;"ОК","",IF(AND(I736=0,L736=0),"Корректировка не нужна",IF(M736=0,"Корректировка внесена",IF(L736=0,"Внесите корректировку на "&amp;DAY(Q736)&amp;"."&amp;MONTH(Q736)&amp;"."&amp;YEAR(Q736)&amp;": "&amp;IF(M736&gt;0,"+","")&amp;M736&amp;" "&amp;G736,"Проверьте корректировки: внесено "&amp;L736&amp;", нужно "&amp;I736&amp;" "&amp;G736))))</f>
        <v/>
      </c>
      <c r="O736" s="22" t="str">
        <f>IF(E736&lt;&gt;"ОК","",IF(SUMPRODUCT(MAX(($B$6:$B$1005=B736)*($Q$6:$Q$1005&lt;Q736)*($E$6:$E$1005="ОК")*$Q$6:$Q$1005))&gt;0,SUMPRODUCT(MAX(($B$6:$B$1005=B736)*($Q$6:$Q$1005&lt;Q736)*($E$6:$E$1005="ОК")*$Q$6:$Q$1005))+1,INT('Номенклатура'!$C$2)))</f>
        <v/>
      </c>
      <c r="P736" s="18" t="str">
        <f>IF(E736&lt;&gt;"ОК","",-(SUMIFS('Движения'!$F$6:$F$5005,'Движения'!$B$6:$B$5005,B736,'Движения'!$C$6:$C$5005,"Расход",'Движения'!$A$6:$A$5005,"&gt;="&amp;O736,'Движения'!$A$6:$A$5005,"&lt;"&amp;(Q736+1))+SUMIFS('Движения'!$F$6:$F$5005,'Движения'!$B$6:$B$5005,B736,'Движения'!$C$6:$C$5005,"Списание",'Движения'!$A$6:$A$5005,"&gt;="&amp;O736,'Движения'!$A$6:$A$5005,"&lt;"&amp;(Q736+1))))</f>
        <v/>
      </c>
      <c r="Q736" s="18" t="str">
        <f>IF(ISNUMBER(A736),INT(A736),0)</f>
        <v/>
      </c>
    </row>
    <row r="737" spans="1:17" x14ac:dyDescent="0.25">
      <c r="A737" s="16"/>
      <c r="B737" s="13"/>
      <c r="C737" s="14"/>
      <c r="D737" s="13"/>
      <c r="E737" s="15" t="str">
        <f>IF(COUNTA(A737:D737)=0,"",IF(NOT(ISNUMBER(A737)),"Укажите дату",IF(B737="","Укажите код",IF(NOT(AND(ISTEXT(B737),LEN(B737)&gt;0,LEN(B737)&lt;=30,ISNUMBER(FIND(LEFT(B737,1),"ABCDEFGHIJKLMNOPQRSTUVWXYZ")),SUMPRODUCT((MID(B737,{1,2,3,4,5,6,7,8,9,10,11,12,13,14,15,16,17,18,19,20,21,22,23,24,25,26,27,28,29,30},1)&lt;&gt;"")*ISERROR(FIND(MID(B737,{1,2,3,4,5,6,7,8,9,10,11,12,13,14,15,16,17,18,19,20,21,22,23,24,25,26,27,28,29,30},1),"ABCDEFGHIJKLMNOPQRSTUVWXYZ0123456789-_")))=0,ISERROR(VALUE(B737)))),"Недопустимый код: только латинские буквы A-Z в верхнем регистре, цифры, - и _; начало с буквы, до 30 символов (например MILK-001)",IF(SUMPRODUCT(--EXACT('Номенклатура'!$A$6:$A$205,B737))=0,"Код не найден",IF(SUMPRODUCT(--EXACT('Номенклатура'!$A$6:$A$205,B737))&gt;1,"Код повторяется в номенклатуре",IF(NOT(ISNUMBER(C737)),"Укажите фактическое количество",IF(C737&lt;0,"Факт не может быть меньше нуля",IF(NOT(ISNUMBER('Номенклатура'!$C$2)),"Укажите дату начала учёта",IF(Q737&lt;INT('Номенклатура'!$C$2),"Дата раньше начала учёта","ОК"))))))))))</f>
        <v/>
      </c>
      <c r="F737" s="15" t="str">
        <f>IF(E737&lt;&gt;"ОК","",INDEX('Номенклатура'!$B$6:$B$205,SUMPRODUCT(EXACT('Номенклатура'!$A$6:$A$205,B737)*(ROW('Номенклатура'!$A$6:$A$205)-5)))&amp;"")</f>
        <v/>
      </c>
      <c r="G737" s="17" t="str">
        <f>IF(E737&lt;&gt;"ОК","",INDEX('Номенклатура'!$D$6:$D$205,SUMPRODUCT(EXACT('Номенклатура'!$A$6:$A$205,B737)*(ROW('Номенклатура'!$A$6:$A$205)-5)))&amp;"")</f>
        <v/>
      </c>
      <c r="H737" s="18" t="str">
        <f>IF(E737&lt;&gt;"ОК","",ROUND(N(INDEX('Номенклатура'!$F$6:$F$205,SUMPRODUCT(EXACT('Номенклатура'!$A$6:$A$205,B737)*(ROW('Номенклатура'!$A$6:$A$205)-5))))+SUMIFS('Движения'!$F$6:$F$5005,'Движения'!$B$6:$B$5005,B737,'Движения'!$A$6:$A$5005,"&lt;"&amp;(Q737+1))-SUMIFS('Движения'!$F$6:$F$5005,'Движения'!$B$6:$B$5005,B737,'Движения'!$C$6:$C$5005,"Корректировка остатка",'Движения'!$A$6:$A$5005,"&gt;="&amp;Q737,'Движения'!$A$6:$A$5005,"&lt;"&amp;(Q737+1)),6))</f>
        <v/>
      </c>
      <c r="I737" s="18" t="str">
        <f>IF(E737&lt;&gt;"ОК","",ROUND(C737-H737,6))</f>
        <v/>
      </c>
      <c r="J737" s="21" t="str">
        <f>IF(E737&lt;&gt;"ОК","",IF(P737&gt;0,ABS(I737)/P737,"нет базы"))</f>
        <v/>
      </c>
      <c r="K737" s="17" t="str">
        <f>IF(E737&lt;&gt;"ОК","",IF(I737&lt;0,"Недостача",IF(I737&gt;0,"Излишек","Совпадает")))</f>
        <v/>
      </c>
      <c r="L737" s="18" t="str">
        <f>IF(E737&lt;&gt;"ОК","",ROUND(SUMIFS('Движения'!$F$6:$F$5005,'Движения'!$B$6:$B$5005,B737,'Движения'!$C$6:$C$5005,"Корректировка остатка",'Движения'!$A$6:$A$5005,"&gt;="&amp;Q737,'Движения'!$A$6:$A$5005,"&lt;"&amp;(Q737+1)),6))</f>
        <v/>
      </c>
      <c r="M737" s="18" t="str">
        <f>IF(E737&lt;&gt;"ОК","",ROUND(I737-L737,6))</f>
        <v/>
      </c>
      <c r="N737" s="15" t="str">
        <f>IF(E737&lt;&gt;"ОК","",IF(AND(I737=0,L737=0),"Корректировка не нужна",IF(M737=0,"Корректировка внесена",IF(L737=0,"Внесите корректировку на "&amp;DAY(Q737)&amp;"."&amp;MONTH(Q737)&amp;"."&amp;YEAR(Q737)&amp;": "&amp;IF(M737&gt;0,"+","")&amp;M737&amp;" "&amp;G737,"Проверьте корректировки: внесено "&amp;L737&amp;", нужно "&amp;I737&amp;" "&amp;G737))))</f>
        <v/>
      </c>
      <c r="O737" s="22" t="str">
        <f>IF(E737&lt;&gt;"ОК","",IF(SUMPRODUCT(MAX(($B$6:$B$1005=B737)*($Q$6:$Q$1005&lt;Q737)*($E$6:$E$1005="ОК")*$Q$6:$Q$1005))&gt;0,SUMPRODUCT(MAX(($B$6:$B$1005=B737)*($Q$6:$Q$1005&lt;Q737)*($E$6:$E$1005="ОК")*$Q$6:$Q$1005))+1,INT('Номенклатура'!$C$2)))</f>
        <v/>
      </c>
      <c r="P737" s="18" t="str">
        <f>IF(E737&lt;&gt;"ОК","",-(SUMIFS('Движения'!$F$6:$F$5005,'Движения'!$B$6:$B$5005,B737,'Движения'!$C$6:$C$5005,"Расход",'Движения'!$A$6:$A$5005,"&gt;="&amp;O737,'Движения'!$A$6:$A$5005,"&lt;"&amp;(Q737+1))+SUMIFS('Движения'!$F$6:$F$5005,'Движения'!$B$6:$B$5005,B737,'Движения'!$C$6:$C$5005,"Списание",'Движения'!$A$6:$A$5005,"&gt;="&amp;O737,'Движения'!$A$6:$A$5005,"&lt;"&amp;(Q737+1))))</f>
        <v/>
      </c>
      <c r="Q737" s="18" t="str">
        <f>IF(ISNUMBER(A737),INT(A737),0)</f>
        <v/>
      </c>
    </row>
    <row r="738" spans="1:17" x14ac:dyDescent="0.25">
      <c r="A738" s="16"/>
      <c r="B738" s="13"/>
      <c r="C738" s="14"/>
      <c r="D738" s="13"/>
      <c r="E738" s="15" t="str">
        <f>IF(COUNTA(A738:D738)=0,"",IF(NOT(ISNUMBER(A738)),"Укажите дату",IF(B738="","Укажите код",IF(NOT(AND(ISTEXT(B738),LEN(B738)&gt;0,LEN(B738)&lt;=30,ISNUMBER(FIND(LEFT(B738,1),"ABCDEFGHIJKLMNOPQRSTUVWXYZ")),SUMPRODUCT((MID(B738,{1,2,3,4,5,6,7,8,9,10,11,12,13,14,15,16,17,18,19,20,21,22,23,24,25,26,27,28,29,30},1)&lt;&gt;"")*ISERROR(FIND(MID(B738,{1,2,3,4,5,6,7,8,9,10,11,12,13,14,15,16,17,18,19,20,21,22,23,24,25,26,27,28,29,30},1),"ABCDEFGHIJKLMNOPQRSTUVWXYZ0123456789-_")))=0,ISERROR(VALUE(B738)))),"Недопустимый код: только латинские буквы A-Z в верхнем регистре, цифры, - и _; начало с буквы, до 30 символов (например MILK-001)",IF(SUMPRODUCT(--EXACT('Номенклатура'!$A$6:$A$205,B738))=0,"Код не найден",IF(SUMPRODUCT(--EXACT('Номенклатура'!$A$6:$A$205,B738))&gt;1,"Код повторяется в номенклатуре",IF(NOT(ISNUMBER(C738)),"Укажите фактическое количество",IF(C738&lt;0,"Факт не может быть меньше нуля",IF(NOT(ISNUMBER('Номенклатура'!$C$2)),"Укажите дату начала учёта",IF(Q738&lt;INT('Номенклатура'!$C$2),"Дата раньше начала учёта","ОК"))))))))))</f>
        <v/>
      </c>
      <c r="F738" s="15" t="str">
        <f>IF(E738&lt;&gt;"ОК","",INDEX('Номенклатура'!$B$6:$B$205,SUMPRODUCT(EXACT('Номенклатура'!$A$6:$A$205,B738)*(ROW('Номенклатура'!$A$6:$A$205)-5)))&amp;"")</f>
        <v/>
      </c>
      <c r="G738" s="17" t="str">
        <f>IF(E738&lt;&gt;"ОК","",INDEX('Номенклатура'!$D$6:$D$205,SUMPRODUCT(EXACT('Номенклатура'!$A$6:$A$205,B738)*(ROW('Номенклатура'!$A$6:$A$205)-5)))&amp;"")</f>
        <v/>
      </c>
      <c r="H738" s="18" t="str">
        <f>IF(E738&lt;&gt;"ОК","",ROUND(N(INDEX('Номенклатура'!$F$6:$F$205,SUMPRODUCT(EXACT('Номенклатура'!$A$6:$A$205,B738)*(ROW('Номенклатура'!$A$6:$A$205)-5))))+SUMIFS('Движения'!$F$6:$F$5005,'Движения'!$B$6:$B$5005,B738,'Движения'!$A$6:$A$5005,"&lt;"&amp;(Q738+1))-SUMIFS('Движения'!$F$6:$F$5005,'Движения'!$B$6:$B$5005,B738,'Движения'!$C$6:$C$5005,"Корректировка остатка",'Движения'!$A$6:$A$5005,"&gt;="&amp;Q738,'Движения'!$A$6:$A$5005,"&lt;"&amp;(Q738+1)),6))</f>
        <v/>
      </c>
      <c r="I738" s="18" t="str">
        <f>IF(E738&lt;&gt;"ОК","",ROUND(C738-H738,6))</f>
        <v/>
      </c>
      <c r="J738" s="21" t="str">
        <f>IF(E738&lt;&gt;"ОК","",IF(P738&gt;0,ABS(I738)/P738,"нет базы"))</f>
        <v/>
      </c>
      <c r="K738" s="17" t="str">
        <f>IF(E738&lt;&gt;"ОК","",IF(I738&lt;0,"Недостача",IF(I738&gt;0,"Излишек","Совпадает")))</f>
        <v/>
      </c>
      <c r="L738" s="18" t="str">
        <f>IF(E738&lt;&gt;"ОК","",ROUND(SUMIFS('Движения'!$F$6:$F$5005,'Движения'!$B$6:$B$5005,B738,'Движения'!$C$6:$C$5005,"Корректировка остатка",'Движения'!$A$6:$A$5005,"&gt;="&amp;Q738,'Движения'!$A$6:$A$5005,"&lt;"&amp;(Q738+1)),6))</f>
        <v/>
      </c>
      <c r="M738" s="18" t="str">
        <f>IF(E738&lt;&gt;"ОК","",ROUND(I738-L738,6))</f>
        <v/>
      </c>
      <c r="N738" s="15" t="str">
        <f>IF(E738&lt;&gt;"ОК","",IF(AND(I738=0,L738=0),"Корректировка не нужна",IF(M738=0,"Корректировка внесена",IF(L738=0,"Внесите корректировку на "&amp;DAY(Q738)&amp;"."&amp;MONTH(Q738)&amp;"."&amp;YEAR(Q738)&amp;": "&amp;IF(M738&gt;0,"+","")&amp;M738&amp;" "&amp;G738,"Проверьте корректировки: внесено "&amp;L738&amp;", нужно "&amp;I738&amp;" "&amp;G738))))</f>
        <v/>
      </c>
      <c r="O738" s="22" t="str">
        <f>IF(E738&lt;&gt;"ОК","",IF(SUMPRODUCT(MAX(($B$6:$B$1005=B738)*($Q$6:$Q$1005&lt;Q738)*($E$6:$E$1005="ОК")*$Q$6:$Q$1005))&gt;0,SUMPRODUCT(MAX(($B$6:$B$1005=B738)*($Q$6:$Q$1005&lt;Q738)*($E$6:$E$1005="ОК")*$Q$6:$Q$1005))+1,INT('Номенклатура'!$C$2)))</f>
        <v/>
      </c>
      <c r="P738" s="18" t="str">
        <f>IF(E738&lt;&gt;"ОК","",-(SUMIFS('Движения'!$F$6:$F$5005,'Движения'!$B$6:$B$5005,B738,'Движения'!$C$6:$C$5005,"Расход",'Движения'!$A$6:$A$5005,"&gt;="&amp;O738,'Движения'!$A$6:$A$5005,"&lt;"&amp;(Q738+1))+SUMIFS('Движения'!$F$6:$F$5005,'Движения'!$B$6:$B$5005,B738,'Движения'!$C$6:$C$5005,"Списание",'Движения'!$A$6:$A$5005,"&gt;="&amp;O738,'Движения'!$A$6:$A$5005,"&lt;"&amp;(Q738+1))))</f>
        <v/>
      </c>
      <c r="Q738" s="18" t="str">
        <f>IF(ISNUMBER(A738),INT(A738),0)</f>
        <v/>
      </c>
    </row>
    <row r="739" spans="1:17" x14ac:dyDescent="0.25">
      <c r="A739" s="16"/>
      <c r="B739" s="13"/>
      <c r="C739" s="14"/>
      <c r="D739" s="13"/>
      <c r="E739" s="15" t="str">
        <f>IF(COUNTA(A739:D739)=0,"",IF(NOT(ISNUMBER(A739)),"Укажите дату",IF(B739="","Укажите код",IF(NOT(AND(ISTEXT(B739),LEN(B739)&gt;0,LEN(B739)&lt;=30,ISNUMBER(FIND(LEFT(B739,1),"ABCDEFGHIJKLMNOPQRSTUVWXYZ")),SUMPRODUCT((MID(B739,{1,2,3,4,5,6,7,8,9,10,11,12,13,14,15,16,17,18,19,20,21,22,23,24,25,26,27,28,29,30},1)&lt;&gt;"")*ISERROR(FIND(MID(B739,{1,2,3,4,5,6,7,8,9,10,11,12,13,14,15,16,17,18,19,20,21,22,23,24,25,26,27,28,29,30},1),"ABCDEFGHIJKLMNOPQRSTUVWXYZ0123456789-_")))=0,ISERROR(VALUE(B739)))),"Недопустимый код: только латинские буквы A-Z в верхнем регистре, цифры, - и _; начало с буквы, до 30 символов (например MILK-001)",IF(SUMPRODUCT(--EXACT('Номенклатура'!$A$6:$A$205,B739))=0,"Код не найден",IF(SUMPRODUCT(--EXACT('Номенклатура'!$A$6:$A$205,B739))&gt;1,"Код повторяется в номенклатуре",IF(NOT(ISNUMBER(C739)),"Укажите фактическое количество",IF(C739&lt;0,"Факт не может быть меньше нуля",IF(NOT(ISNUMBER('Номенклатура'!$C$2)),"Укажите дату начала учёта",IF(Q739&lt;INT('Номенклатура'!$C$2),"Дата раньше начала учёта","ОК"))))))))))</f>
        <v/>
      </c>
      <c r="F739" s="15" t="str">
        <f>IF(E739&lt;&gt;"ОК","",INDEX('Номенклатура'!$B$6:$B$205,SUMPRODUCT(EXACT('Номенклатура'!$A$6:$A$205,B739)*(ROW('Номенклатура'!$A$6:$A$205)-5)))&amp;"")</f>
        <v/>
      </c>
      <c r="G739" s="17" t="str">
        <f>IF(E739&lt;&gt;"ОК","",INDEX('Номенклатура'!$D$6:$D$205,SUMPRODUCT(EXACT('Номенклатура'!$A$6:$A$205,B739)*(ROW('Номенклатура'!$A$6:$A$205)-5)))&amp;"")</f>
        <v/>
      </c>
      <c r="H739" s="18" t="str">
        <f>IF(E739&lt;&gt;"ОК","",ROUND(N(INDEX('Номенклатура'!$F$6:$F$205,SUMPRODUCT(EXACT('Номенклатура'!$A$6:$A$205,B739)*(ROW('Номенклатура'!$A$6:$A$205)-5))))+SUMIFS('Движения'!$F$6:$F$5005,'Движения'!$B$6:$B$5005,B739,'Движения'!$A$6:$A$5005,"&lt;"&amp;(Q739+1))-SUMIFS('Движения'!$F$6:$F$5005,'Движения'!$B$6:$B$5005,B739,'Движения'!$C$6:$C$5005,"Корректировка остатка",'Движения'!$A$6:$A$5005,"&gt;="&amp;Q739,'Движения'!$A$6:$A$5005,"&lt;"&amp;(Q739+1)),6))</f>
        <v/>
      </c>
      <c r="I739" s="18" t="str">
        <f>IF(E739&lt;&gt;"ОК","",ROUND(C739-H739,6))</f>
        <v/>
      </c>
      <c r="J739" s="21" t="str">
        <f>IF(E739&lt;&gt;"ОК","",IF(P739&gt;0,ABS(I739)/P739,"нет базы"))</f>
        <v/>
      </c>
      <c r="K739" s="17" t="str">
        <f>IF(E739&lt;&gt;"ОК","",IF(I739&lt;0,"Недостача",IF(I739&gt;0,"Излишек","Совпадает")))</f>
        <v/>
      </c>
      <c r="L739" s="18" t="str">
        <f>IF(E739&lt;&gt;"ОК","",ROUND(SUMIFS('Движения'!$F$6:$F$5005,'Движения'!$B$6:$B$5005,B739,'Движения'!$C$6:$C$5005,"Корректировка остатка",'Движения'!$A$6:$A$5005,"&gt;="&amp;Q739,'Движения'!$A$6:$A$5005,"&lt;"&amp;(Q739+1)),6))</f>
        <v/>
      </c>
      <c r="M739" s="18" t="str">
        <f>IF(E739&lt;&gt;"ОК","",ROUND(I739-L739,6))</f>
        <v/>
      </c>
      <c r="N739" s="15" t="str">
        <f>IF(E739&lt;&gt;"ОК","",IF(AND(I739=0,L739=0),"Корректировка не нужна",IF(M739=0,"Корректировка внесена",IF(L739=0,"Внесите корректировку на "&amp;DAY(Q739)&amp;"."&amp;MONTH(Q739)&amp;"."&amp;YEAR(Q739)&amp;": "&amp;IF(M739&gt;0,"+","")&amp;M739&amp;" "&amp;G739,"Проверьте корректировки: внесено "&amp;L739&amp;", нужно "&amp;I739&amp;" "&amp;G739))))</f>
        <v/>
      </c>
      <c r="O739" s="22" t="str">
        <f>IF(E739&lt;&gt;"ОК","",IF(SUMPRODUCT(MAX(($B$6:$B$1005=B739)*($Q$6:$Q$1005&lt;Q739)*($E$6:$E$1005="ОК")*$Q$6:$Q$1005))&gt;0,SUMPRODUCT(MAX(($B$6:$B$1005=B739)*($Q$6:$Q$1005&lt;Q739)*($E$6:$E$1005="ОК")*$Q$6:$Q$1005))+1,INT('Номенклатура'!$C$2)))</f>
        <v/>
      </c>
      <c r="P739" s="18" t="str">
        <f>IF(E739&lt;&gt;"ОК","",-(SUMIFS('Движения'!$F$6:$F$5005,'Движения'!$B$6:$B$5005,B739,'Движения'!$C$6:$C$5005,"Расход",'Движения'!$A$6:$A$5005,"&gt;="&amp;O739,'Движения'!$A$6:$A$5005,"&lt;"&amp;(Q739+1))+SUMIFS('Движения'!$F$6:$F$5005,'Движения'!$B$6:$B$5005,B739,'Движения'!$C$6:$C$5005,"Списание",'Движения'!$A$6:$A$5005,"&gt;="&amp;O739,'Движения'!$A$6:$A$5005,"&lt;"&amp;(Q739+1))))</f>
        <v/>
      </c>
      <c r="Q739" s="18" t="str">
        <f>IF(ISNUMBER(A739),INT(A739),0)</f>
        <v/>
      </c>
    </row>
    <row r="740" spans="1:17" x14ac:dyDescent="0.25">
      <c r="A740" s="16"/>
      <c r="B740" s="13"/>
      <c r="C740" s="14"/>
      <c r="D740" s="13"/>
      <c r="E740" s="15" t="str">
        <f>IF(COUNTA(A740:D740)=0,"",IF(NOT(ISNUMBER(A740)),"Укажите дату",IF(B740="","Укажите код",IF(NOT(AND(ISTEXT(B740),LEN(B740)&gt;0,LEN(B740)&lt;=30,ISNUMBER(FIND(LEFT(B740,1),"ABCDEFGHIJKLMNOPQRSTUVWXYZ")),SUMPRODUCT((MID(B740,{1,2,3,4,5,6,7,8,9,10,11,12,13,14,15,16,17,18,19,20,21,22,23,24,25,26,27,28,29,30},1)&lt;&gt;"")*ISERROR(FIND(MID(B740,{1,2,3,4,5,6,7,8,9,10,11,12,13,14,15,16,17,18,19,20,21,22,23,24,25,26,27,28,29,30},1),"ABCDEFGHIJKLMNOPQRSTUVWXYZ0123456789-_")))=0,ISERROR(VALUE(B740)))),"Недопустимый код: только латинские буквы A-Z в верхнем регистре, цифры, - и _; начало с буквы, до 30 символов (например MILK-001)",IF(SUMPRODUCT(--EXACT('Номенклатура'!$A$6:$A$205,B740))=0,"Код не найден",IF(SUMPRODUCT(--EXACT('Номенклатура'!$A$6:$A$205,B740))&gt;1,"Код повторяется в номенклатуре",IF(NOT(ISNUMBER(C740)),"Укажите фактическое количество",IF(C740&lt;0,"Факт не может быть меньше нуля",IF(NOT(ISNUMBER('Номенклатура'!$C$2)),"Укажите дату начала учёта",IF(Q740&lt;INT('Номенклатура'!$C$2),"Дата раньше начала учёта","ОК"))))))))))</f>
        <v/>
      </c>
      <c r="F740" s="15" t="str">
        <f>IF(E740&lt;&gt;"ОК","",INDEX('Номенклатура'!$B$6:$B$205,SUMPRODUCT(EXACT('Номенклатура'!$A$6:$A$205,B740)*(ROW('Номенклатура'!$A$6:$A$205)-5)))&amp;"")</f>
        <v/>
      </c>
      <c r="G740" s="17" t="str">
        <f>IF(E740&lt;&gt;"ОК","",INDEX('Номенклатура'!$D$6:$D$205,SUMPRODUCT(EXACT('Номенклатура'!$A$6:$A$205,B740)*(ROW('Номенклатура'!$A$6:$A$205)-5)))&amp;"")</f>
        <v/>
      </c>
      <c r="H740" s="18" t="str">
        <f>IF(E740&lt;&gt;"ОК","",ROUND(N(INDEX('Номенклатура'!$F$6:$F$205,SUMPRODUCT(EXACT('Номенклатура'!$A$6:$A$205,B740)*(ROW('Номенклатура'!$A$6:$A$205)-5))))+SUMIFS('Движения'!$F$6:$F$5005,'Движения'!$B$6:$B$5005,B740,'Движения'!$A$6:$A$5005,"&lt;"&amp;(Q740+1))-SUMIFS('Движения'!$F$6:$F$5005,'Движения'!$B$6:$B$5005,B740,'Движения'!$C$6:$C$5005,"Корректировка остатка",'Движения'!$A$6:$A$5005,"&gt;="&amp;Q740,'Движения'!$A$6:$A$5005,"&lt;"&amp;(Q740+1)),6))</f>
        <v/>
      </c>
      <c r="I740" s="18" t="str">
        <f>IF(E740&lt;&gt;"ОК","",ROUND(C740-H740,6))</f>
        <v/>
      </c>
      <c r="J740" s="21" t="str">
        <f>IF(E740&lt;&gt;"ОК","",IF(P740&gt;0,ABS(I740)/P740,"нет базы"))</f>
        <v/>
      </c>
      <c r="K740" s="17" t="str">
        <f>IF(E740&lt;&gt;"ОК","",IF(I740&lt;0,"Недостача",IF(I740&gt;0,"Излишек","Совпадает")))</f>
        <v/>
      </c>
      <c r="L740" s="18" t="str">
        <f>IF(E740&lt;&gt;"ОК","",ROUND(SUMIFS('Движения'!$F$6:$F$5005,'Движения'!$B$6:$B$5005,B740,'Движения'!$C$6:$C$5005,"Корректировка остатка",'Движения'!$A$6:$A$5005,"&gt;="&amp;Q740,'Движения'!$A$6:$A$5005,"&lt;"&amp;(Q740+1)),6))</f>
        <v/>
      </c>
      <c r="M740" s="18" t="str">
        <f>IF(E740&lt;&gt;"ОК","",ROUND(I740-L740,6))</f>
        <v/>
      </c>
      <c r="N740" s="15" t="str">
        <f>IF(E740&lt;&gt;"ОК","",IF(AND(I740=0,L740=0),"Корректировка не нужна",IF(M740=0,"Корректировка внесена",IF(L740=0,"Внесите корректировку на "&amp;DAY(Q740)&amp;"."&amp;MONTH(Q740)&amp;"."&amp;YEAR(Q740)&amp;": "&amp;IF(M740&gt;0,"+","")&amp;M740&amp;" "&amp;G740,"Проверьте корректировки: внесено "&amp;L740&amp;", нужно "&amp;I740&amp;" "&amp;G740))))</f>
        <v/>
      </c>
      <c r="O740" s="22" t="str">
        <f>IF(E740&lt;&gt;"ОК","",IF(SUMPRODUCT(MAX(($B$6:$B$1005=B740)*($Q$6:$Q$1005&lt;Q740)*($E$6:$E$1005="ОК")*$Q$6:$Q$1005))&gt;0,SUMPRODUCT(MAX(($B$6:$B$1005=B740)*($Q$6:$Q$1005&lt;Q740)*($E$6:$E$1005="ОК")*$Q$6:$Q$1005))+1,INT('Номенклатура'!$C$2)))</f>
        <v/>
      </c>
      <c r="P740" s="18" t="str">
        <f>IF(E740&lt;&gt;"ОК","",-(SUMIFS('Движения'!$F$6:$F$5005,'Движения'!$B$6:$B$5005,B740,'Движения'!$C$6:$C$5005,"Расход",'Движения'!$A$6:$A$5005,"&gt;="&amp;O740,'Движения'!$A$6:$A$5005,"&lt;"&amp;(Q740+1))+SUMIFS('Движения'!$F$6:$F$5005,'Движения'!$B$6:$B$5005,B740,'Движения'!$C$6:$C$5005,"Списание",'Движения'!$A$6:$A$5005,"&gt;="&amp;O740,'Движения'!$A$6:$A$5005,"&lt;"&amp;(Q740+1))))</f>
        <v/>
      </c>
      <c r="Q740" s="18" t="str">
        <f>IF(ISNUMBER(A740),INT(A740),0)</f>
        <v/>
      </c>
    </row>
    <row r="741" spans="1:17" x14ac:dyDescent="0.25">
      <c r="A741" s="16"/>
      <c r="B741" s="13"/>
      <c r="C741" s="14"/>
      <c r="D741" s="13"/>
      <c r="E741" s="15" t="str">
        <f>IF(COUNTA(A741:D741)=0,"",IF(NOT(ISNUMBER(A741)),"Укажите дату",IF(B741="","Укажите код",IF(NOT(AND(ISTEXT(B741),LEN(B741)&gt;0,LEN(B741)&lt;=30,ISNUMBER(FIND(LEFT(B741,1),"ABCDEFGHIJKLMNOPQRSTUVWXYZ")),SUMPRODUCT((MID(B741,{1,2,3,4,5,6,7,8,9,10,11,12,13,14,15,16,17,18,19,20,21,22,23,24,25,26,27,28,29,30},1)&lt;&gt;"")*ISERROR(FIND(MID(B741,{1,2,3,4,5,6,7,8,9,10,11,12,13,14,15,16,17,18,19,20,21,22,23,24,25,26,27,28,29,30},1),"ABCDEFGHIJKLMNOPQRSTUVWXYZ0123456789-_")))=0,ISERROR(VALUE(B741)))),"Недопустимый код: только латинские буквы A-Z в верхнем регистре, цифры, - и _; начало с буквы, до 30 символов (например MILK-001)",IF(SUMPRODUCT(--EXACT('Номенклатура'!$A$6:$A$205,B741))=0,"Код не найден",IF(SUMPRODUCT(--EXACT('Номенклатура'!$A$6:$A$205,B741))&gt;1,"Код повторяется в номенклатуре",IF(NOT(ISNUMBER(C741)),"Укажите фактическое количество",IF(C741&lt;0,"Факт не может быть меньше нуля",IF(NOT(ISNUMBER('Номенклатура'!$C$2)),"Укажите дату начала учёта",IF(Q741&lt;INT('Номенклатура'!$C$2),"Дата раньше начала учёта","ОК"))))))))))</f>
        <v/>
      </c>
      <c r="F741" s="15" t="str">
        <f>IF(E741&lt;&gt;"ОК","",INDEX('Номенклатура'!$B$6:$B$205,SUMPRODUCT(EXACT('Номенклатура'!$A$6:$A$205,B741)*(ROW('Номенклатура'!$A$6:$A$205)-5)))&amp;"")</f>
        <v/>
      </c>
      <c r="G741" s="17" t="str">
        <f>IF(E741&lt;&gt;"ОК","",INDEX('Номенклатура'!$D$6:$D$205,SUMPRODUCT(EXACT('Номенклатура'!$A$6:$A$205,B741)*(ROW('Номенклатура'!$A$6:$A$205)-5)))&amp;"")</f>
        <v/>
      </c>
      <c r="H741" s="18" t="str">
        <f>IF(E741&lt;&gt;"ОК","",ROUND(N(INDEX('Номенклатура'!$F$6:$F$205,SUMPRODUCT(EXACT('Номенклатура'!$A$6:$A$205,B741)*(ROW('Номенклатура'!$A$6:$A$205)-5))))+SUMIFS('Движения'!$F$6:$F$5005,'Движения'!$B$6:$B$5005,B741,'Движения'!$A$6:$A$5005,"&lt;"&amp;(Q741+1))-SUMIFS('Движения'!$F$6:$F$5005,'Движения'!$B$6:$B$5005,B741,'Движения'!$C$6:$C$5005,"Корректировка остатка",'Движения'!$A$6:$A$5005,"&gt;="&amp;Q741,'Движения'!$A$6:$A$5005,"&lt;"&amp;(Q741+1)),6))</f>
        <v/>
      </c>
      <c r="I741" s="18" t="str">
        <f>IF(E741&lt;&gt;"ОК","",ROUND(C741-H741,6))</f>
        <v/>
      </c>
      <c r="J741" s="21" t="str">
        <f>IF(E741&lt;&gt;"ОК","",IF(P741&gt;0,ABS(I741)/P741,"нет базы"))</f>
        <v/>
      </c>
      <c r="K741" s="17" t="str">
        <f>IF(E741&lt;&gt;"ОК","",IF(I741&lt;0,"Недостача",IF(I741&gt;0,"Излишек","Совпадает")))</f>
        <v/>
      </c>
      <c r="L741" s="18" t="str">
        <f>IF(E741&lt;&gt;"ОК","",ROUND(SUMIFS('Движения'!$F$6:$F$5005,'Движения'!$B$6:$B$5005,B741,'Движения'!$C$6:$C$5005,"Корректировка остатка",'Движения'!$A$6:$A$5005,"&gt;="&amp;Q741,'Движения'!$A$6:$A$5005,"&lt;"&amp;(Q741+1)),6))</f>
        <v/>
      </c>
      <c r="M741" s="18" t="str">
        <f>IF(E741&lt;&gt;"ОК","",ROUND(I741-L741,6))</f>
        <v/>
      </c>
      <c r="N741" s="15" t="str">
        <f>IF(E741&lt;&gt;"ОК","",IF(AND(I741=0,L741=0),"Корректировка не нужна",IF(M741=0,"Корректировка внесена",IF(L741=0,"Внесите корректировку на "&amp;DAY(Q741)&amp;"."&amp;MONTH(Q741)&amp;"."&amp;YEAR(Q741)&amp;": "&amp;IF(M741&gt;0,"+","")&amp;M741&amp;" "&amp;G741,"Проверьте корректировки: внесено "&amp;L741&amp;", нужно "&amp;I741&amp;" "&amp;G741))))</f>
        <v/>
      </c>
      <c r="O741" s="22" t="str">
        <f>IF(E741&lt;&gt;"ОК","",IF(SUMPRODUCT(MAX(($B$6:$B$1005=B741)*($Q$6:$Q$1005&lt;Q741)*($E$6:$E$1005="ОК")*$Q$6:$Q$1005))&gt;0,SUMPRODUCT(MAX(($B$6:$B$1005=B741)*($Q$6:$Q$1005&lt;Q741)*($E$6:$E$1005="ОК")*$Q$6:$Q$1005))+1,INT('Номенклатура'!$C$2)))</f>
        <v/>
      </c>
      <c r="P741" s="18" t="str">
        <f>IF(E741&lt;&gt;"ОК","",-(SUMIFS('Движения'!$F$6:$F$5005,'Движения'!$B$6:$B$5005,B741,'Движения'!$C$6:$C$5005,"Расход",'Движения'!$A$6:$A$5005,"&gt;="&amp;O741,'Движения'!$A$6:$A$5005,"&lt;"&amp;(Q741+1))+SUMIFS('Движения'!$F$6:$F$5005,'Движения'!$B$6:$B$5005,B741,'Движения'!$C$6:$C$5005,"Списание",'Движения'!$A$6:$A$5005,"&gt;="&amp;O741,'Движения'!$A$6:$A$5005,"&lt;"&amp;(Q741+1))))</f>
        <v/>
      </c>
      <c r="Q741" s="18" t="str">
        <f>IF(ISNUMBER(A741),INT(A741),0)</f>
        <v/>
      </c>
    </row>
    <row r="742" spans="1:17" x14ac:dyDescent="0.25">
      <c r="A742" s="16"/>
      <c r="B742" s="13"/>
      <c r="C742" s="14"/>
      <c r="D742" s="13"/>
      <c r="E742" s="15" t="str">
        <f>IF(COUNTA(A742:D742)=0,"",IF(NOT(ISNUMBER(A742)),"Укажите дату",IF(B742="","Укажите код",IF(NOT(AND(ISTEXT(B742),LEN(B742)&gt;0,LEN(B742)&lt;=30,ISNUMBER(FIND(LEFT(B742,1),"ABCDEFGHIJKLMNOPQRSTUVWXYZ")),SUMPRODUCT((MID(B742,{1,2,3,4,5,6,7,8,9,10,11,12,13,14,15,16,17,18,19,20,21,22,23,24,25,26,27,28,29,30},1)&lt;&gt;"")*ISERROR(FIND(MID(B742,{1,2,3,4,5,6,7,8,9,10,11,12,13,14,15,16,17,18,19,20,21,22,23,24,25,26,27,28,29,30},1),"ABCDEFGHIJKLMNOPQRSTUVWXYZ0123456789-_")))=0,ISERROR(VALUE(B742)))),"Недопустимый код: только латинские буквы A-Z в верхнем регистре, цифры, - и _; начало с буквы, до 30 символов (например MILK-001)",IF(SUMPRODUCT(--EXACT('Номенклатура'!$A$6:$A$205,B742))=0,"Код не найден",IF(SUMPRODUCT(--EXACT('Номенклатура'!$A$6:$A$205,B742))&gt;1,"Код повторяется в номенклатуре",IF(NOT(ISNUMBER(C742)),"Укажите фактическое количество",IF(C742&lt;0,"Факт не может быть меньше нуля",IF(NOT(ISNUMBER('Номенклатура'!$C$2)),"Укажите дату начала учёта",IF(Q742&lt;INT('Номенклатура'!$C$2),"Дата раньше начала учёта","ОК"))))))))))</f>
        <v/>
      </c>
      <c r="F742" s="15" t="str">
        <f>IF(E742&lt;&gt;"ОК","",INDEX('Номенклатура'!$B$6:$B$205,SUMPRODUCT(EXACT('Номенклатура'!$A$6:$A$205,B742)*(ROW('Номенклатура'!$A$6:$A$205)-5)))&amp;"")</f>
        <v/>
      </c>
      <c r="G742" s="17" t="str">
        <f>IF(E742&lt;&gt;"ОК","",INDEX('Номенклатура'!$D$6:$D$205,SUMPRODUCT(EXACT('Номенклатура'!$A$6:$A$205,B742)*(ROW('Номенклатура'!$A$6:$A$205)-5)))&amp;"")</f>
        <v/>
      </c>
      <c r="H742" s="18" t="str">
        <f>IF(E742&lt;&gt;"ОК","",ROUND(N(INDEX('Номенклатура'!$F$6:$F$205,SUMPRODUCT(EXACT('Номенклатура'!$A$6:$A$205,B742)*(ROW('Номенклатура'!$A$6:$A$205)-5))))+SUMIFS('Движения'!$F$6:$F$5005,'Движения'!$B$6:$B$5005,B742,'Движения'!$A$6:$A$5005,"&lt;"&amp;(Q742+1))-SUMIFS('Движения'!$F$6:$F$5005,'Движения'!$B$6:$B$5005,B742,'Движения'!$C$6:$C$5005,"Корректировка остатка",'Движения'!$A$6:$A$5005,"&gt;="&amp;Q742,'Движения'!$A$6:$A$5005,"&lt;"&amp;(Q742+1)),6))</f>
        <v/>
      </c>
      <c r="I742" s="18" t="str">
        <f>IF(E742&lt;&gt;"ОК","",ROUND(C742-H742,6))</f>
        <v/>
      </c>
      <c r="J742" s="21" t="str">
        <f>IF(E742&lt;&gt;"ОК","",IF(P742&gt;0,ABS(I742)/P742,"нет базы"))</f>
        <v/>
      </c>
      <c r="K742" s="17" t="str">
        <f>IF(E742&lt;&gt;"ОК","",IF(I742&lt;0,"Недостача",IF(I742&gt;0,"Излишек","Совпадает")))</f>
        <v/>
      </c>
      <c r="L742" s="18" t="str">
        <f>IF(E742&lt;&gt;"ОК","",ROUND(SUMIFS('Движения'!$F$6:$F$5005,'Движения'!$B$6:$B$5005,B742,'Движения'!$C$6:$C$5005,"Корректировка остатка",'Движения'!$A$6:$A$5005,"&gt;="&amp;Q742,'Движения'!$A$6:$A$5005,"&lt;"&amp;(Q742+1)),6))</f>
        <v/>
      </c>
      <c r="M742" s="18" t="str">
        <f>IF(E742&lt;&gt;"ОК","",ROUND(I742-L742,6))</f>
        <v/>
      </c>
      <c r="N742" s="15" t="str">
        <f>IF(E742&lt;&gt;"ОК","",IF(AND(I742=0,L742=0),"Корректировка не нужна",IF(M742=0,"Корректировка внесена",IF(L742=0,"Внесите корректировку на "&amp;DAY(Q742)&amp;"."&amp;MONTH(Q742)&amp;"."&amp;YEAR(Q742)&amp;": "&amp;IF(M742&gt;0,"+","")&amp;M742&amp;" "&amp;G742,"Проверьте корректировки: внесено "&amp;L742&amp;", нужно "&amp;I742&amp;" "&amp;G742))))</f>
        <v/>
      </c>
      <c r="O742" s="22" t="str">
        <f>IF(E742&lt;&gt;"ОК","",IF(SUMPRODUCT(MAX(($B$6:$B$1005=B742)*($Q$6:$Q$1005&lt;Q742)*($E$6:$E$1005="ОК")*$Q$6:$Q$1005))&gt;0,SUMPRODUCT(MAX(($B$6:$B$1005=B742)*($Q$6:$Q$1005&lt;Q742)*($E$6:$E$1005="ОК")*$Q$6:$Q$1005))+1,INT('Номенклатура'!$C$2)))</f>
        <v/>
      </c>
      <c r="P742" s="18" t="str">
        <f>IF(E742&lt;&gt;"ОК","",-(SUMIFS('Движения'!$F$6:$F$5005,'Движения'!$B$6:$B$5005,B742,'Движения'!$C$6:$C$5005,"Расход",'Движения'!$A$6:$A$5005,"&gt;="&amp;O742,'Движения'!$A$6:$A$5005,"&lt;"&amp;(Q742+1))+SUMIFS('Движения'!$F$6:$F$5005,'Движения'!$B$6:$B$5005,B742,'Движения'!$C$6:$C$5005,"Списание",'Движения'!$A$6:$A$5005,"&gt;="&amp;O742,'Движения'!$A$6:$A$5005,"&lt;"&amp;(Q742+1))))</f>
        <v/>
      </c>
      <c r="Q742" s="18" t="str">
        <f>IF(ISNUMBER(A742),INT(A742),0)</f>
        <v/>
      </c>
    </row>
    <row r="743" spans="1:17" x14ac:dyDescent="0.25">
      <c r="A743" s="16"/>
      <c r="B743" s="13"/>
      <c r="C743" s="14"/>
      <c r="D743" s="13"/>
      <c r="E743" s="15" t="str">
        <f>IF(COUNTA(A743:D743)=0,"",IF(NOT(ISNUMBER(A743)),"Укажите дату",IF(B743="","Укажите код",IF(NOT(AND(ISTEXT(B743),LEN(B743)&gt;0,LEN(B743)&lt;=30,ISNUMBER(FIND(LEFT(B743,1),"ABCDEFGHIJKLMNOPQRSTUVWXYZ")),SUMPRODUCT((MID(B743,{1,2,3,4,5,6,7,8,9,10,11,12,13,14,15,16,17,18,19,20,21,22,23,24,25,26,27,28,29,30},1)&lt;&gt;"")*ISERROR(FIND(MID(B743,{1,2,3,4,5,6,7,8,9,10,11,12,13,14,15,16,17,18,19,20,21,22,23,24,25,26,27,28,29,30},1),"ABCDEFGHIJKLMNOPQRSTUVWXYZ0123456789-_")))=0,ISERROR(VALUE(B743)))),"Недопустимый код: только латинские буквы A-Z в верхнем регистре, цифры, - и _; начало с буквы, до 30 символов (например MILK-001)",IF(SUMPRODUCT(--EXACT('Номенклатура'!$A$6:$A$205,B743))=0,"Код не найден",IF(SUMPRODUCT(--EXACT('Номенклатура'!$A$6:$A$205,B743))&gt;1,"Код повторяется в номенклатуре",IF(NOT(ISNUMBER(C743)),"Укажите фактическое количество",IF(C743&lt;0,"Факт не может быть меньше нуля",IF(NOT(ISNUMBER('Номенклатура'!$C$2)),"Укажите дату начала учёта",IF(Q743&lt;INT('Номенклатура'!$C$2),"Дата раньше начала учёта","ОК"))))))))))</f>
        <v/>
      </c>
      <c r="F743" s="15" t="str">
        <f>IF(E743&lt;&gt;"ОК","",INDEX('Номенклатура'!$B$6:$B$205,SUMPRODUCT(EXACT('Номенклатура'!$A$6:$A$205,B743)*(ROW('Номенклатура'!$A$6:$A$205)-5)))&amp;"")</f>
        <v/>
      </c>
      <c r="G743" s="17" t="str">
        <f>IF(E743&lt;&gt;"ОК","",INDEX('Номенклатура'!$D$6:$D$205,SUMPRODUCT(EXACT('Номенклатура'!$A$6:$A$205,B743)*(ROW('Номенклатура'!$A$6:$A$205)-5)))&amp;"")</f>
        <v/>
      </c>
      <c r="H743" s="18" t="str">
        <f>IF(E743&lt;&gt;"ОК","",ROUND(N(INDEX('Номенклатура'!$F$6:$F$205,SUMPRODUCT(EXACT('Номенклатура'!$A$6:$A$205,B743)*(ROW('Номенклатура'!$A$6:$A$205)-5))))+SUMIFS('Движения'!$F$6:$F$5005,'Движения'!$B$6:$B$5005,B743,'Движения'!$A$6:$A$5005,"&lt;"&amp;(Q743+1))-SUMIFS('Движения'!$F$6:$F$5005,'Движения'!$B$6:$B$5005,B743,'Движения'!$C$6:$C$5005,"Корректировка остатка",'Движения'!$A$6:$A$5005,"&gt;="&amp;Q743,'Движения'!$A$6:$A$5005,"&lt;"&amp;(Q743+1)),6))</f>
        <v/>
      </c>
      <c r="I743" s="18" t="str">
        <f>IF(E743&lt;&gt;"ОК","",ROUND(C743-H743,6))</f>
        <v/>
      </c>
      <c r="J743" s="21" t="str">
        <f>IF(E743&lt;&gt;"ОК","",IF(P743&gt;0,ABS(I743)/P743,"нет базы"))</f>
        <v/>
      </c>
      <c r="K743" s="17" t="str">
        <f>IF(E743&lt;&gt;"ОК","",IF(I743&lt;0,"Недостача",IF(I743&gt;0,"Излишек","Совпадает")))</f>
        <v/>
      </c>
      <c r="L743" s="18" t="str">
        <f>IF(E743&lt;&gt;"ОК","",ROUND(SUMIFS('Движения'!$F$6:$F$5005,'Движения'!$B$6:$B$5005,B743,'Движения'!$C$6:$C$5005,"Корректировка остатка",'Движения'!$A$6:$A$5005,"&gt;="&amp;Q743,'Движения'!$A$6:$A$5005,"&lt;"&amp;(Q743+1)),6))</f>
        <v/>
      </c>
      <c r="M743" s="18" t="str">
        <f>IF(E743&lt;&gt;"ОК","",ROUND(I743-L743,6))</f>
        <v/>
      </c>
      <c r="N743" s="15" t="str">
        <f>IF(E743&lt;&gt;"ОК","",IF(AND(I743=0,L743=0),"Корректировка не нужна",IF(M743=0,"Корректировка внесена",IF(L743=0,"Внесите корректировку на "&amp;DAY(Q743)&amp;"."&amp;MONTH(Q743)&amp;"."&amp;YEAR(Q743)&amp;": "&amp;IF(M743&gt;0,"+","")&amp;M743&amp;" "&amp;G743,"Проверьте корректировки: внесено "&amp;L743&amp;", нужно "&amp;I743&amp;" "&amp;G743))))</f>
        <v/>
      </c>
      <c r="O743" s="22" t="str">
        <f>IF(E743&lt;&gt;"ОК","",IF(SUMPRODUCT(MAX(($B$6:$B$1005=B743)*($Q$6:$Q$1005&lt;Q743)*($E$6:$E$1005="ОК")*$Q$6:$Q$1005))&gt;0,SUMPRODUCT(MAX(($B$6:$B$1005=B743)*($Q$6:$Q$1005&lt;Q743)*($E$6:$E$1005="ОК")*$Q$6:$Q$1005))+1,INT('Номенклатура'!$C$2)))</f>
        <v/>
      </c>
      <c r="P743" s="18" t="str">
        <f>IF(E743&lt;&gt;"ОК","",-(SUMIFS('Движения'!$F$6:$F$5005,'Движения'!$B$6:$B$5005,B743,'Движения'!$C$6:$C$5005,"Расход",'Движения'!$A$6:$A$5005,"&gt;="&amp;O743,'Движения'!$A$6:$A$5005,"&lt;"&amp;(Q743+1))+SUMIFS('Движения'!$F$6:$F$5005,'Движения'!$B$6:$B$5005,B743,'Движения'!$C$6:$C$5005,"Списание",'Движения'!$A$6:$A$5005,"&gt;="&amp;O743,'Движения'!$A$6:$A$5005,"&lt;"&amp;(Q743+1))))</f>
        <v/>
      </c>
      <c r="Q743" s="18" t="str">
        <f>IF(ISNUMBER(A743),INT(A743),0)</f>
        <v/>
      </c>
    </row>
    <row r="744" spans="1:17" x14ac:dyDescent="0.25">
      <c r="A744" s="16"/>
      <c r="B744" s="13"/>
      <c r="C744" s="14"/>
      <c r="D744" s="13"/>
      <c r="E744" s="15" t="str">
        <f>IF(COUNTA(A744:D744)=0,"",IF(NOT(ISNUMBER(A744)),"Укажите дату",IF(B744="","Укажите код",IF(NOT(AND(ISTEXT(B744),LEN(B744)&gt;0,LEN(B744)&lt;=30,ISNUMBER(FIND(LEFT(B744,1),"ABCDEFGHIJKLMNOPQRSTUVWXYZ")),SUMPRODUCT((MID(B744,{1,2,3,4,5,6,7,8,9,10,11,12,13,14,15,16,17,18,19,20,21,22,23,24,25,26,27,28,29,30},1)&lt;&gt;"")*ISERROR(FIND(MID(B744,{1,2,3,4,5,6,7,8,9,10,11,12,13,14,15,16,17,18,19,20,21,22,23,24,25,26,27,28,29,30},1),"ABCDEFGHIJKLMNOPQRSTUVWXYZ0123456789-_")))=0,ISERROR(VALUE(B744)))),"Недопустимый код: только латинские буквы A-Z в верхнем регистре, цифры, - и _; начало с буквы, до 30 символов (например MILK-001)",IF(SUMPRODUCT(--EXACT('Номенклатура'!$A$6:$A$205,B744))=0,"Код не найден",IF(SUMPRODUCT(--EXACT('Номенклатура'!$A$6:$A$205,B744))&gt;1,"Код повторяется в номенклатуре",IF(NOT(ISNUMBER(C744)),"Укажите фактическое количество",IF(C744&lt;0,"Факт не может быть меньше нуля",IF(NOT(ISNUMBER('Номенклатура'!$C$2)),"Укажите дату начала учёта",IF(Q744&lt;INT('Номенклатура'!$C$2),"Дата раньше начала учёта","ОК"))))))))))</f>
        <v/>
      </c>
      <c r="F744" s="15" t="str">
        <f>IF(E744&lt;&gt;"ОК","",INDEX('Номенклатура'!$B$6:$B$205,SUMPRODUCT(EXACT('Номенклатура'!$A$6:$A$205,B744)*(ROW('Номенклатура'!$A$6:$A$205)-5)))&amp;"")</f>
        <v/>
      </c>
      <c r="G744" s="17" t="str">
        <f>IF(E744&lt;&gt;"ОК","",INDEX('Номенклатура'!$D$6:$D$205,SUMPRODUCT(EXACT('Номенклатура'!$A$6:$A$205,B744)*(ROW('Номенклатура'!$A$6:$A$205)-5)))&amp;"")</f>
        <v/>
      </c>
      <c r="H744" s="18" t="str">
        <f>IF(E744&lt;&gt;"ОК","",ROUND(N(INDEX('Номенклатура'!$F$6:$F$205,SUMPRODUCT(EXACT('Номенклатура'!$A$6:$A$205,B744)*(ROW('Номенклатура'!$A$6:$A$205)-5))))+SUMIFS('Движения'!$F$6:$F$5005,'Движения'!$B$6:$B$5005,B744,'Движения'!$A$6:$A$5005,"&lt;"&amp;(Q744+1))-SUMIFS('Движения'!$F$6:$F$5005,'Движения'!$B$6:$B$5005,B744,'Движения'!$C$6:$C$5005,"Корректировка остатка",'Движения'!$A$6:$A$5005,"&gt;="&amp;Q744,'Движения'!$A$6:$A$5005,"&lt;"&amp;(Q744+1)),6))</f>
        <v/>
      </c>
      <c r="I744" s="18" t="str">
        <f>IF(E744&lt;&gt;"ОК","",ROUND(C744-H744,6))</f>
        <v/>
      </c>
      <c r="J744" s="21" t="str">
        <f>IF(E744&lt;&gt;"ОК","",IF(P744&gt;0,ABS(I744)/P744,"нет базы"))</f>
        <v/>
      </c>
      <c r="K744" s="17" t="str">
        <f>IF(E744&lt;&gt;"ОК","",IF(I744&lt;0,"Недостача",IF(I744&gt;0,"Излишек","Совпадает")))</f>
        <v/>
      </c>
      <c r="L744" s="18" t="str">
        <f>IF(E744&lt;&gt;"ОК","",ROUND(SUMIFS('Движения'!$F$6:$F$5005,'Движения'!$B$6:$B$5005,B744,'Движения'!$C$6:$C$5005,"Корректировка остатка",'Движения'!$A$6:$A$5005,"&gt;="&amp;Q744,'Движения'!$A$6:$A$5005,"&lt;"&amp;(Q744+1)),6))</f>
        <v/>
      </c>
      <c r="M744" s="18" t="str">
        <f>IF(E744&lt;&gt;"ОК","",ROUND(I744-L744,6))</f>
        <v/>
      </c>
      <c r="N744" s="15" t="str">
        <f>IF(E744&lt;&gt;"ОК","",IF(AND(I744=0,L744=0),"Корректировка не нужна",IF(M744=0,"Корректировка внесена",IF(L744=0,"Внесите корректировку на "&amp;DAY(Q744)&amp;"."&amp;MONTH(Q744)&amp;"."&amp;YEAR(Q744)&amp;": "&amp;IF(M744&gt;0,"+","")&amp;M744&amp;" "&amp;G744,"Проверьте корректировки: внесено "&amp;L744&amp;", нужно "&amp;I744&amp;" "&amp;G744))))</f>
        <v/>
      </c>
      <c r="O744" s="22" t="str">
        <f>IF(E744&lt;&gt;"ОК","",IF(SUMPRODUCT(MAX(($B$6:$B$1005=B744)*($Q$6:$Q$1005&lt;Q744)*($E$6:$E$1005="ОК")*$Q$6:$Q$1005))&gt;0,SUMPRODUCT(MAX(($B$6:$B$1005=B744)*($Q$6:$Q$1005&lt;Q744)*($E$6:$E$1005="ОК")*$Q$6:$Q$1005))+1,INT('Номенклатура'!$C$2)))</f>
        <v/>
      </c>
      <c r="P744" s="18" t="str">
        <f>IF(E744&lt;&gt;"ОК","",-(SUMIFS('Движения'!$F$6:$F$5005,'Движения'!$B$6:$B$5005,B744,'Движения'!$C$6:$C$5005,"Расход",'Движения'!$A$6:$A$5005,"&gt;="&amp;O744,'Движения'!$A$6:$A$5005,"&lt;"&amp;(Q744+1))+SUMIFS('Движения'!$F$6:$F$5005,'Движения'!$B$6:$B$5005,B744,'Движения'!$C$6:$C$5005,"Списание",'Движения'!$A$6:$A$5005,"&gt;="&amp;O744,'Движения'!$A$6:$A$5005,"&lt;"&amp;(Q744+1))))</f>
        <v/>
      </c>
      <c r="Q744" s="18" t="str">
        <f>IF(ISNUMBER(A744),INT(A744),0)</f>
        <v/>
      </c>
    </row>
    <row r="745" spans="1:17" x14ac:dyDescent="0.25">
      <c r="A745" s="16"/>
      <c r="B745" s="13"/>
      <c r="C745" s="14"/>
      <c r="D745" s="13"/>
      <c r="E745" s="15" t="str">
        <f>IF(COUNTA(A745:D745)=0,"",IF(NOT(ISNUMBER(A745)),"Укажите дату",IF(B745="","Укажите код",IF(NOT(AND(ISTEXT(B745),LEN(B745)&gt;0,LEN(B745)&lt;=30,ISNUMBER(FIND(LEFT(B745,1),"ABCDEFGHIJKLMNOPQRSTUVWXYZ")),SUMPRODUCT((MID(B745,{1,2,3,4,5,6,7,8,9,10,11,12,13,14,15,16,17,18,19,20,21,22,23,24,25,26,27,28,29,30},1)&lt;&gt;"")*ISERROR(FIND(MID(B745,{1,2,3,4,5,6,7,8,9,10,11,12,13,14,15,16,17,18,19,20,21,22,23,24,25,26,27,28,29,30},1),"ABCDEFGHIJKLMNOPQRSTUVWXYZ0123456789-_")))=0,ISERROR(VALUE(B745)))),"Недопустимый код: только латинские буквы A-Z в верхнем регистре, цифры, - и _; начало с буквы, до 30 символов (например MILK-001)",IF(SUMPRODUCT(--EXACT('Номенклатура'!$A$6:$A$205,B745))=0,"Код не найден",IF(SUMPRODUCT(--EXACT('Номенклатура'!$A$6:$A$205,B745))&gt;1,"Код повторяется в номенклатуре",IF(NOT(ISNUMBER(C745)),"Укажите фактическое количество",IF(C745&lt;0,"Факт не может быть меньше нуля",IF(NOT(ISNUMBER('Номенклатура'!$C$2)),"Укажите дату начала учёта",IF(Q745&lt;INT('Номенклатура'!$C$2),"Дата раньше начала учёта","ОК"))))))))))</f>
        <v/>
      </c>
      <c r="F745" s="15" t="str">
        <f>IF(E745&lt;&gt;"ОК","",INDEX('Номенклатура'!$B$6:$B$205,SUMPRODUCT(EXACT('Номенклатура'!$A$6:$A$205,B745)*(ROW('Номенклатура'!$A$6:$A$205)-5)))&amp;"")</f>
        <v/>
      </c>
      <c r="G745" s="17" t="str">
        <f>IF(E745&lt;&gt;"ОК","",INDEX('Номенклатура'!$D$6:$D$205,SUMPRODUCT(EXACT('Номенклатура'!$A$6:$A$205,B745)*(ROW('Номенклатура'!$A$6:$A$205)-5)))&amp;"")</f>
        <v/>
      </c>
      <c r="H745" s="18" t="str">
        <f>IF(E745&lt;&gt;"ОК","",ROUND(N(INDEX('Номенклатура'!$F$6:$F$205,SUMPRODUCT(EXACT('Номенклатура'!$A$6:$A$205,B745)*(ROW('Номенклатура'!$A$6:$A$205)-5))))+SUMIFS('Движения'!$F$6:$F$5005,'Движения'!$B$6:$B$5005,B745,'Движения'!$A$6:$A$5005,"&lt;"&amp;(Q745+1))-SUMIFS('Движения'!$F$6:$F$5005,'Движения'!$B$6:$B$5005,B745,'Движения'!$C$6:$C$5005,"Корректировка остатка",'Движения'!$A$6:$A$5005,"&gt;="&amp;Q745,'Движения'!$A$6:$A$5005,"&lt;"&amp;(Q745+1)),6))</f>
        <v/>
      </c>
      <c r="I745" s="18" t="str">
        <f>IF(E745&lt;&gt;"ОК","",ROUND(C745-H745,6))</f>
        <v/>
      </c>
      <c r="J745" s="21" t="str">
        <f>IF(E745&lt;&gt;"ОК","",IF(P745&gt;0,ABS(I745)/P745,"нет базы"))</f>
        <v/>
      </c>
      <c r="K745" s="17" t="str">
        <f>IF(E745&lt;&gt;"ОК","",IF(I745&lt;0,"Недостача",IF(I745&gt;0,"Излишек","Совпадает")))</f>
        <v/>
      </c>
      <c r="L745" s="18" t="str">
        <f>IF(E745&lt;&gt;"ОК","",ROUND(SUMIFS('Движения'!$F$6:$F$5005,'Движения'!$B$6:$B$5005,B745,'Движения'!$C$6:$C$5005,"Корректировка остатка",'Движения'!$A$6:$A$5005,"&gt;="&amp;Q745,'Движения'!$A$6:$A$5005,"&lt;"&amp;(Q745+1)),6))</f>
        <v/>
      </c>
      <c r="M745" s="18" t="str">
        <f>IF(E745&lt;&gt;"ОК","",ROUND(I745-L745,6))</f>
        <v/>
      </c>
      <c r="N745" s="15" t="str">
        <f>IF(E745&lt;&gt;"ОК","",IF(AND(I745=0,L745=0),"Корректировка не нужна",IF(M745=0,"Корректировка внесена",IF(L745=0,"Внесите корректировку на "&amp;DAY(Q745)&amp;"."&amp;MONTH(Q745)&amp;"."&amp;YEAR(Q745)&amp;": "&amp;IF(M745&gt;0,"+","")&amp;M745&amp;" "&amp;G745,"Проверьте корректировки: внесено "&amp;L745&amp;", нужно "&amp;I745&amp;" "&amp;G745))))</f>
        <v/>
      </c>
      <c r="O745" s="22" t="str">
        <f>IF(E745&lt;&gt;"ОК","",IF(SUMPRODUCT(MAX(($B$6:$B$1005=B745)*($Q$6:$Q$1005&lt;Q745)*($E$6:$E$1005="ОК")*$Q$6:$Q$1005))&gt;0,SUMPRODUCT(MAX(($B$6:$B$1005=B745)*($Q$6:$Q$1005&lt;Q745)*($E$6:$E$1005="ОК")*$Q$6:$Q$1005))+1,INT('Номенклатура'!$C$2)))</f>
        <v/>
      </c>
      <c r="P745" s="18" t="str">
        <f>IF(E745&lt;&gt;"ОК","",-(SUMIFS('Движения'!$F$6:$F$5005,'Движения'!$B$6:$B$5005,B745,'Движения'!$C$6:$C$5005,"Расход",'Движения'!$A$6:$A$5005,"&gt;="&amp;O745,'Движения'!$A$6:$A$5005,"&lt;"&amp;(Q745+1))+SUMIFS('Движения'!$F$6:$F$5005,'Движения'!$B$6:$B$5005,B745,'Движения'!$C$6:$C$5005,"Списание",'Движения'!$A$6:$A$5005,"&gt;="&amp;O745,'Движения'!$A$6:$A$5005,"&lt;"&amp;(Q745+1))))</f>
        <v/>
      </c>
      <c r="Q745" s="18" t="str">
        <f>IF(ISNUMBER(A745),INT(A745),0)</f>
        <v/>
      </c>
    </row>
    <row r="746" spans="1:17" x14ac:dyDescent="0.25">
      <c r="A746" s="16"/>
      <c r="B746" s="13"/>
      <c r="C746" s="14"/>
      <c r="D746" s="13"/>
      <c r="E746" s="15" t="str">
        <f>IF(COUNTA(A746:D746)=0,"",IF(NOT(ISNUMBER(A746)),"Укажите дату",IF(B746="","Укажите код",IF(NOT(AND(ISTEXT(B746),LEN(B746)&gt;0,LEN(B746)&lt;=30,ISNUMBER(FIND(LEFT(B746,1),"ABCDEFGHIJKLMNOPQRSTUVWXYZ")),SUMPRODUCT((MID(B746,{1,2,3,4,5,6,7,8,9,10,11,12,13,14,15,16,17,18,19,20,21,22,23,24,25,26,27,28,29,30},1)&lt;&gt;"")*ISERROR(FIND(MID(B746,{1,2,3,4,5,6,7,8,9,10,11,12,13,14,15,16,17,18,19,20,21,22,23,24,25,26,27,28,29,30},1),"ABCDEFGHIJKLMNOPQRSTUVWXYZ0123456789-_")))=0,ISERROR(VALUE(B746)))),"Недопустимый код: только латинские буквы A-Z в верхнем регистре, цифры, - и _; начало с буквы, до 30 символов (например MILK-001)",IF(SUMPRODUCT(--EXACT('Номенклатура'!$A$6:$A$205,B746))=0,"Код не найден",IF(SUMPRODUCT(--EXACT('Номенклатура'!$A$6:$A$205,B746))&gt;1,"Код повторяется в номенклатуре",IF(NOT(ISNUMBER(C746)),"Укажите фактическое количество",IF(C746&lt;0,"Факт не может быть меньше нуля",IF(NOT(ISNUMBER('Номенклатура'!$C$2)),"Укажите дату начала учёта",IF(Q746&lt;INT('Номенклатура'!$C$2),"Дата раньше начала учёта","ОК"))))))))))</f>
        <v/>
      </c>
      <c r="F746" s="15" t="str">
        <f>IF(E746&lt;&gt;"ОК","",INDEX('Номенклатура'!$B$6:$B$205,SUMPRODUCT(EXACT('Номенклатура'!$A$6:$A$205,B746)*(ROW('Номенклатура'!$A$6:$A$205)-5)))&amp;"")</f>
        <v/>
      </c>
      <c r="G746" s="17" t="str">
        <f>IF(E746&lt;&gt;"ОК","",INDEX('Номенклатура'!$D$6:$D$205,SUMPRODUCT(EXACT('Номенклатура'!$A$6:$A$205,B746)*(ROW('Номенклатура'!$A$6:$A$205)-5)))&amp;"")</f>
        <v/>
      </c>
      <c r="H746" s="18" t="str">
        <f>IF(E746&lt;&gt;"ОК","",ROUND(N(INDEX('Номенклатура'!$F$6:$F$205,SUMPRODUCT(EXACT('Номенклатура'!$A$6:$A$205,B746)*(ROW('Номенклатура'!$A$6:$A$205)-5))))+SUMIFS('Движения'!$F$6:$F$5005,'Движения'!$B$6:$B$5005,B746,'Движения'!$A$6:$A$5005,"&lt;"&amp;(Q746+1))-SUMIFS('Движения'!$F$6:$F$5005,'Движения'!$B$6:$B$5005,B746,'Движения'!$C$6:$C$5005,"Корректировка остатка",'Движения'!$A$6:$A$5005,"&gt;="&amp;Q746,'Движения'!$A$6:$A$5005,"&lt;"&amp;(Q746+1)),6))</f>
        <v/>
      </c>
      <c r="I746" s="18" t="str">
        <f>IF(E746&lt;&gt;"ОК","",ROUND(C746-H746,6))</f>
        <v/>
      </c>
      <c r="J746" s="21" t="str">
        <f>IF(E746&lt;&gt;"ОК","",IF(P746&gt;0,ABS(I746)/P746,"нет базы"))</f>
        <v/>
      </c>
      <c r="K746" s="17" t="str">
        <f>IF(E746&lt;&gt;"ОК","",IF(I746&lt;0,"Недостача",IF(I746&gt;0,"Излишек","Совпадает")))</f>
        <v/>
      </c>
      <c r="L746" s="18" t="str">
        <f>IF(E746&lt;&gt;"ОК","",ROUND(SUMIFS('Движения'!$F$6:$F$5005,'Движения'!$B$6:$B$5005,B746,'Движения'!$C$6:$C$5005,"Корректировка остатка",'Движения'!$A$6:$A$5005,"&gt;="&amp;Q746,'Движения'!$A$6:$A$5005,"&lt;"&amp;(Q746+1)),6))</f>
        <v/>
      </c>
      <c r="M746" s="18" t="str">
        <f>IF(E746&lt;&gt;"ОК","",ROUND(I746-L746,6))</f>
        <v/>
      </c>
      <c r="N746" s="15" t="str">
        <f>IF(E746&lt;&gt;"ОК","",IF(AND(I746=0,L746=0),"Корректировка не нужна",IF(M746=0,"Корректировка внесена",IF(L746=0,"Внесите корректировку на "&amp;DAY(Q746)&amp;"."&amp;MONTH(Q746)&amp;"."&amp;YEAR(Q746)&amp;": "&amp;IF(M746&gt;0,"+","")&amp;M746&amp;" "&amp;G746,"Проверьте корректировки: внесено "&amp;L746&amp;", нужно "&amp;I746&amp;" "&amp;G746))))</f>
        <v/>
      </c>
      <c r="O746" s="22" t="str">
        <f>IF(E746&lt;&gt;"ОК","",IF(SUMPRODUCT(MAX(($B$6:$B$1005=B746)*($Q$6:$Q$1005&lt;Q746)*($E$6:$E$1005="ОК")*$Q$6:$Q$1005))&gt;0,SUMPRODUCT(MAX(($B$6:$B$1005=B746)*($Q$6:$Q$1005&lt;Q746)*($E$6:$E$1005="ОК")*$Q$6:$Q$1005))+1,INT('Номенклатура'!$C$2)))</f>
        <v/>
      </c>
      <c r="P746" s="18" t="str">
        <f>IF(E746&lt;&gt;"ОК","",-(SUMIFS('Движения'!$F$6:$F$5005,'Движения'!$B$6:$B$5005,B746,'Движения'!$C$6:$C$5005,"Расход",'Движения'!$A$6:$A$5005,"&gt;="&amp;O746,'Движения'!$A$6:$A$5005,"&lt;"&amp;(Q746+1))+SUMIFS('Движения'!$F$6:$F$5005,'Движения'!$B$6:$B$5005,B746,'Движения'!$C$6:$C$5005,"Списание",'Движения'!$A$6:$A$5005,"&gt;="&amp;O746,'Движения'!$A$6:$A$5005,"&lt;"&amp;(Q746+1))))</f>
        <v/>
      </c>
      <c r="Q746" s="18" t="str">
        <f>IF(ISNUMBER(A746),INT(A746),0)</f>
        <v/>
      </c>
    </row>
    <row r="747" spans="1:17" x14ac:dyDescent="0.25">
      <c r="A747" s="16"/>
      <c r="B747" s="13"/>
      <c r="C747" s="14"/>
      <c r="D747" s="13"/>
      <c r="E747" s="15" t="str">
        <f>IF(COUNTA(A747:D747)=0,"",IF(NOT(ISNUMBER(A747)),"Укажите дату",IF(B747="","Укажите код",IF(NOT(AND(ISTEXT(B747),LEN(B747)&gt;0,LEN(B747)&lt;=30,ISNUMBER(FIND(LEFT(B747,1),"ABCDEFGHIJKLMNOPQRSTUVWXYZ")),SUMPRODUCT((MID(B747,{1,2,3,4,5,6,7,8,9,10,11,12,13,14,15,16,17,18,19,20,21,22,23,24,25,26,27,28,29,30},1)&lt;&gt;"")*ISERROR(FIND(MID(B747,{1,2,3,4,5,6,7,8,9,10,11,12,13,14,15,16,17,18,19,20,21,22,23,24,25,26,27,28,29,30},1),"ABCDEFGHIJKLMNOPQRSTUVWXYZ0123456789-_")))=0,ISERROR(VALUE(B747)))),"Недопустимый код: только латинские буквы A-Z в верхнем регистре, цифры, - и _; начало с буквы, до 30 символов (например MILK-001)",IF(SUMPRODUCT(--EXACT('Номенклатура'!$A$6:$A$205,B747))=0,"Код не найден",IF(SUMPRODUCT(--EXACT('Номенклатура'!$A$6:$A$205,B747))&gt;1,"Код повторяется в номенклатуре",IF(NOT(ISNUMBER(C747)),"Укажите фактическое количество",IF(C747&lt;0,"Факт не может быть меньше нуля",IF(NOT(ISNUMBER('Номенклатура'!$C$2)),"Укажите дату начала учёта",IF(Q747&lt;INT('Номенклатура'!$C$2),"Дата раньше начала учёта","ОК"))))))))))</f>
        <v/>
      </c>
      <c r="F747" s="15" t="str">
        <f>IF(E747&lt;&gt;"ОК","",INDEX('Номенклатура'!$B$6:$B$205,SUMPRODUCT(EXACT('Номенклатура'!$A$6:$A$205,B747)*(ROW('Номенклатура'!$A$6:$A$205)-5)))&amp;"")</f>
        <v/>
      </c>
      <c r="G747" s="17" t="str">
        <f>IF(E747&lt;&gt;"ОК","",INDEX('Номенклатура'!$D$6:$D$205,SUMPRODUCT(EXACT('Номенклатура'!$A$6:$A$205,B747)*(ROW('Номенклатура'!$A$6:$A$205)-5)))&amp;"")</f>
        <v/>
      </c>
      <c r="H747" s="18" t="str">
        <f>IF(E747&lt;&gt;"ОК","",ROUND(N(INDEX('Номенклатура'!$F$6:$F$205,SUMPRODUCT(EXACT('Номенклатура'!$A$6:$A$205,B747)*(ROW('Номенклатура'!$A$6:$A$205)-5))))+SUMIFS('Движения'!$F$6:$F$5005,'Движения'!$B$6:$B$5005,B747,'Движения'!$A$6:$A$5005,"&lt;"&amp;(Q747+1))-SUMIFS('Движения'!$F$6:$F$5005,'Движения'!$B$6:$B$5005,B747,'Движения'!$C$6:$C$5005,"Корректировка остатка",'Движения'!$A$6:$A$5005,"&gt;="&amp;Q747,'Движения'!$A$6:$A$5005,"&lt;"&amp;(Q747+1)),6))</f>
        <v/>
      </c>
      <c r="I747" s="18" t="str">
        <f>IF(E747&lt;&gt;"ОК","",ROUND(C747-H747,6))</f>
        <v/>
      </c>
      <c r="J747" s="21" t="str">
        <f>IF(E747&lt;&gt;"ОК","",IF(P747&gt;0,ABS(I747)/P747,"нет базы"))</f>
        <v/>
      </c>
      <c r="K747" s="17" t="str">
        <f>IF(E747&lt;&gt;"ОК","",IF(I747&lt;0,"Недостача",IF(I747&gt;0,"Излишек","Совпадает")))</f>
        <v/>
      </c>
      <c r="L747" s="18" t="str">
        <f>IF(E747&lt;&gt;"ОК","",ROUND(SUMIFS('Движения'!$F$6:$F$5005,'Движения'!$B$6:$B$5005,B747,'Движения'!$C$6:$C$5005,"Корректировка остатка",'Движения'!$A$6:$A$5005,"&gt;="&amp;Q747,'Движения'!$A$6:$A$5005,"&lt;"&amp;(Q747+1)),6))</f>
        <v/>
      </c>
      <c r="M747" s="18" t="str">
        <f>IF(E747&lt;&gt;"ОК","",ROUND(I747-L747,6))</f>
        <v/>
      </c>
      <c r="N747" s="15" t="str">
        <f>IF(E747&lt;&gt;"ОК","",IF(AND(I747=0,L747=0),"Корректировка не нужна",IF(M747=0,"Корректировка внесена",IF(L747=0,"Внесите корректировку на "&amp;DAY(Q747)&amp;"."&amp;MONTH(Q747)&amp;"."&amp;YEAR(Q747)&amp;": "&amp;IF(M747&gt;0,"+","")&amp;M747&amp;" "&amp;G747,"Проверьте корректировки: внесено "&amp;L747&amp;", нужно "&amp;I747&amp;" "&amp;G747))))</f>
        <v/>
      </c>
      <c r="O747" s="22" t="str">
        <f>IF(E747&lt;&gt;"ОК","",IF(SUMPRODUCT(MAX(($B$6:$B$1005=B747)*($Q$6:$Q$1005&lt;Q747)*($E$6:$E$1005="ОК")*$Q$6:$Q$1005))&gt;0,SUMPRODUCT(MAX(($B$6:$B$1005=B747)*($Q$6:$Q$1005&lt;Q747)*($E$6:$E$1005="ОК")*$Q$6:$Q$1005))+1,INT('Номенклатура'!$C$2)))</f>
        <v/>
      </c>
      <c r="P747" s="18" t="str">
        <f>IF(E747&lt;&gt;"ОК","",-(SUMIFS('Движения'!$F$6:$F$5005,'Движения'!$B$6:$B$5005,B747,'Движения'!$C$6:$C$5005,"Расход",'Движения'!$A$6:$A$5005,"&gt;="&amp;O747,'Движения'!$A$6:$A$5005,"&lt;"&amp;(Q747+1))+SUMIFS('Движения'!$F$6:$F$5005,'Движения'!$B$6:$B$5005,B747,'Движения'!$C$6:$C$5005,"Списание",'Движения'!$A$6:$A$5005,"&gt;="&amp;O747,'Движения'!$A$6:$A$5005,"&lt;"&amp;(Q747+1))))</f>
        <v/>
      </c>
      <c r="Q747" s="18" t="str">
        <f>IF(ISNUMBER(A747),INT(A747),0)</f>
        <v/>
      </c>
    </row>
    <row r="748" spans="1:17" x14ac:dyDescent="0.25">
      <c r="A748" s="16"/>
      <c r="B748" s="13"/>
      <c r="C748" s="14"/>
      <c r="D748" s="13"/>
      <c r="E748" s="15" t="str">
        <f>IF(COUNTA(A748:D748)=0,"",IF(NOT(ISNUMBER(A748)),"Укажите дату",IF(B748="","Укажите код",IF(NOT(AND(ISTEXT(B748),LEN(B748)&gt;0,LEN(B748)&lt;=30,ISNUMBER(FIND(LEFT(B748,1),"ABCDEFGHIJKLMNOPQRSTUVWXYZ")),SUMPRODUCT((MID(B748,{1,2,3,4,5,6,7,8,9,10,11,12,13,14,15,16,17,18,19,20,21,22,23,24,25,26,27,28,29,30},1)&lt;&gt;"")*ISERROR(FIND(MID(B748,{1,2,3,4,5,6,7,8,9,10,11,12,13,14,15,16,17,18,19,20,21,22,23,24,25,26,27,28,29,30},1),"ABCDEFGHIJKLMNOPQRSTUVWXYZ0123456789-_")))=0,ISERROR(VALUE(B748)))),"Недопустимый код: только латинские буквы A-Z в верхнем регистре, цифры, - и _; начало с буквы, до 30 символов (например MILK-001)",IF(SUMPRODUCT(--EXACT('Номенклатура'!$A$6:$A$205,B748))=0,"Код не найден",IF(SUMPRODUCT(--EXACT('Номенклатура'!$A$6:$A$205,B748))&gt;1,"Код повторяется в номенклатуре",IF(NOT(ISNUMBER(C748)),"Укажите фактическое количество",IF(C748&lt;0,"Факт не может быть меньше нуля",IF(NOT(ISNUMBER('Номенклатура'!$C$2)),"Укажите дату начала учёта",IF(Q748&lt;INT('Номенклатура'!$C$2),"Дата раньше начала учёта","ОК"))))))))))</f>
        <v/>
      </c>
      <c r="F748" s="15" t="str">
        <f>IF(E748&lt;&gt;"ОК","",INDEX('Номенклатура'!$B$6:$B$205,SUMPRODUCT(EXACT('Номенклатура'!$A$6:$A$205,B748)*(ROW('Номенклатура'!$A$6:$A$205)-5)))&amp;"")</f>
        <v/>
      </c>
      <c r="G748" s="17" t="str">
        <f>IF(E748&lt;&gt;"ОК","",INDEX('Номенклатура'!$D$6:$D$205,SUMPRODUCT(EXACT('Номенклатура'!$A$6:$A$205,B748)*(ROW('Номенклатура'!$A$6:$A$205)-5)))&amp;"")</f>
        <v/>
      </c>
      <c r="H748" s="18" t="str">
        <f>IF(E748&lt;&gt;"ОК","",ROUND(N(INDEX('Номенклатура'!$F$6:$F$205,SUMPRODUCT(EXACT('Номенклатура'!$A$6:$A$205,B748)*(ROW('Номенклатура'!$A$6:$A$205)-5))))+SUMIFS('Движения'!$F$6:$F$5005,'Движения'!$B$6:$B$5005,B748,'Движения'!$A$6:$A$5005,"&lt;"&amp;(Q748+1))-SUMIFS('Движения'!$F$6:$F$5005,'Движения'!$B$6:$B$5005,B748,'Движения'!$C$6:$C$5005,"Корректировка остатка",'Движения'!$A$6:$A$5005,"&gt;="&amp;Q748,'Движения'!$A$6:$A$5005,"&lt;"&amp;(Q748+1)),6))</f>
        <v/>
      </c>
      <c r="I748" s="18" t="str">
        <f>IF(E748&lt;&gt;"ОК","",ROUND(C748-H748,6))</f>
        <v/>
      </c>
      <c r="J748" s="21" t="str">
        <f>IF(E748&lt;&gt;"ОК","",IF(P748&gt;0,ABS(I748)/P748,"нет базы"))</f>
        <v/>
      </c>
      <c r="K748" s="17" t="str">
        <f>IF(E748&lt;&gt;"ОК","",IF(I748&lt;0,"Недостача",IF(I748&gt;0,"Излишек","Совпадает")))</f>
        <v/>
      </c>
      <c r="L748" s="18" t="str">
        <f>IF(E748&lt;&gt;"ОК","",ROUND(SUMIFS('Движения'!$F$6:$F$5005,'Движения'!$B$6:$B$5005,B748,'Движения'!$C$6:$C$5005,"Корректировка остатка",'Движения'!$A$6:$A$5005,"&gt;="&amp;Q748,'Движения'!$A$6:$A$5005,"&lt;"&amp;(Q748+1)),6))</f>
        <v/>
      </c>
      <c r="M748" s="18" t="str">
        <f>IF(E748&lt;&gt;"ОК","",ROUND(I748-L748,6))</f>
        <v/>
      </c>
      <c r="N748" s="15" t="str">
        <f>IF(E748&lt;&gt;"ОК","",IF(AND(I748=0,L748=0),"Корректировка не нужна",IF(M748=0,"Корректировка внесена",IF(L748=0,"Внесите корректировку на "&amp;DAY(Q748)&amp;"."&amp;MONTH(Q748)&amp;"."&amp;YEAR(Q748)&amp;": "&amp;IF(M748&gt;0,"+","")&amp;M748&amp;" "&amp;G748,"Проверьте корректировки: внесено "&amp;L748&amp;", нужно "&amp;I748&amp;" "&amp;G748))))</f>
        <v/>
      </c>
      <c r="O748" s="22" t="str">
        <f>IF(E748&lt;&gt;"ОК","",IF(SUMPRODUCT(MAX(($B$6:$B$1005=B748)*($Q$6:$Q$1005&lt;Q748)*($E$6:$E$1005="ОК")*$Q$6:$Q$1005))&gt;0,SUMPRODUCT(MAX(($B$6:$B$1005=B748)*($Q$6:$Q$1005&lt;Q748)*($E$6:$E$1005="ОК")*$Q$6:$Q$1005))+1,INT('Номенклатура'!$C$2)))</f>
        <v/>
      </c>
      <c r="P748" s="18" t="str">
        <f>IF(E748&lt;&gt;"ОК","",-(SUMIFS('Движения'!$F$6:$F$5005,'Движения'!$B$6:$B$5005,B748,'Движения'!$C$6:$C$5005,"Расход",'Движения'!$A$6:$A$5005,"&gt;="&amp;O748,'Движения'!$A$6:$A$5005,"&lt;"&amp;(Q748+1))+SUMIFS('Движения'!$F$6:$F$5005,'Движения'!$B$6:$B$5005,B748,'Движения'!$C$6:$C$5005,"Списание",'Движения'!$A$6:$A$5005,"&gt;="&amp;O748,'Движения'!$A$6:$A$5005,"&lt;"&amp;(Q748+1))))</f>
        <v/>
      </c>
      <c r="Q748" s="18" t="str">
        <f>IF(ISNUMBER(A748),INT(A748),0)</f>
        <v/>
      </c>
    </row>
    <row r="749" spans="1:17" x14ac:dyDescent="0.25">
      <c r="A749" s="16"/>
      <c r="B749" s="13"/>
      <c r="C749" s="14"/>
      <c r="D749" s="13"/>
      <c r="E749" s="15" t="str">
        <f>IF(COUNTA(A749:D749)=0,"",IF(NOT(ISNUMBER(A749)),"Укажите дату",IF(B749="","Укажите код",IF(NOT(AND(ISTEXT(B749),LEN(B749)&gt;0,LEN(B749)&lt;=30,ISNUMBER(FIND(LEFT(B749,1),"ABCDEFGHIJKLMNOPQRSTUVWXYZ")),SUMPRODUCT((MID(B749,{1,2,3,4,5,6,7,8,9,10,11,12,13,14,15,16,17,18,19,20,21,22,23,24,25,26,27,28,29,30},1)&lt;&gt;"")*ISERROR(FIND(MID(B749,{1,2,3,4,5,6,7,8,9,10,11,12,13,14,15,16,17,18,19,20,21,22,23,24,25,26,27,28,29,30},1),"ABCDEFGHIJKLMNOPQRSTUVWXYZ0123456789-_")))=0,ISERROR(VALUE(B749)))),"Недопустимый код: только латинские буквы A-Z в верхнем регистре, цифры, - и _; начало с буквы, до 30 символов (например MILK-001)",IF(SUMPRODUCT(--EXACT('Номенклатура'!$A$6:$A$205,B749))=0,"Код не найден",IF(SUMPRODUCT(--EXACT('Номенклатура'!$A$6:$A$205,B749))&gt;1,"Код повторяется в номенклатуре",IF(NOT(ISNUMBER(C749)),"Укажите фактическое количество",IF(C749&lt;0,"Факт не может быть меньше нуля",IF(NOT(ISNUMBER('Номенклатура'!$C$2)),"Укажите дату начала учёта",IF(Q749&lt;INT('Номенклатура'!$C$2),"Дата раньше начала учёта","ОК"))))))))))</f>
        <v/>
      </c>
      <c r="F749" s="15" t="str">
        <f>IF(E749&lt;&gt;"ОК","",INDEX('Номенклатура'!$B$6:$B$205,SUMPRODUCT(EXACT('Номенклатура'!$A$6:$A$205,B749)*(ROW('Номенклатура'!$A$6:$A$205)-5)))&amp;"")</f>
        <v/>
      </c>
      <c r="G749" s="17" t="str">
        <f>IF(E749&lt;&gt;"ОК","",INDEX('Номенклатура'!$D$6:$D$205,SUMPRODUCT(EXACT('Номенклатура'!$A$6:$A$205,B749)*(ROW('Номенклатура'!$A$6:$A$205)-5)))&amp;"")</f>
        <v/>
      </c>
      <c r="H749" s="18" t="str">
        <f>IF(E749&lt;&gt;"ОК","",ROUND(N(INDEX('Номенклатура'!$F$6:$F$205,SUMPRODUCT(EXACT('Номенклатура'!$A$6:$A$205,B749)*(ROW('Номенклатура'!$A$6:$A$205)-5))))+SUMIFS('Движения'!$F$6:$F$5005,'Движения'!$B$6:$B$5005,B749,'Движения'!$A$6:$A$5005,"&lt;"&amp;(Q749+1))-SUMIFS('Движения'!$F$6:$F$5005,'Движения'!$B$6:$B$5005,B749,'Движения'!$C$6:$C$5005,"Корректировка остатка",'Движения'!$A$6:$A$5005,"&gt;="&amp;Q749,'Движения'!$A$6:$A$5005,"&lt;"&amp;(Q749+1)),6))</f>
        <v/>
      </c>
      <c r="I749" s="18" t="str">
        <f>IF(E749&lt;&gt;"ОК","",ROUND(C749-H749,6))</f>
        <v/>
      </c>
      <c r="J749" s="21" t="str">
        <f>IF(E749&lt;&gt;"ОК","",IF(P749&gt;0,ABS(I749)/P749,"нет базы"))</f>
        <v/>
      </c>
      <c r="K749" s="17" t="str">
        <f>IF(E749&lt;&gt;"ОК","",IF(I749&lt;0,"Недостача",IF(I749&gt;0,"Излишек","Совпадает")))</f>
        <v/>
      </c>
      <c r="L749" s="18" t="str">
        <f>IF(E749&lt;&gt;"ОК","",ROUND(SUMIFS('Движения'!$F$6:$F$5005,'Движения'!$B$6:$B$5005,B749,'Движения'!$C$6:$C$5005,"Корректировка остатка",'Движения'!$A$6:$A$5005,"&gt;="&amp;Q749,'Движения'!$A$6:$A$5005,"&lt;"&amp;(Q749+1)),6))</f>
        <v/>
      </c>
      <c r="M749" s="18" t="str">
        <f>IF(E749&lt;&gt;"ОК","",ROUND(I749-L749,6))</f>
        <v/>
      </c>
      <c r="N749" s="15" t="str">
        <f>IF(E749&lt;&gt;"ОК","",IF(AND(I749=0,L749=0),"Корректировка не нужна",IF(M749=0,"Корректировка внесена",IF(L749=0,"Внесите корректировку на "&amp;DAY(Q749)&amp;"."&amp;MONTH(Q749)&amp;"."&amp;YEAR(Q749)&amp;": "&amp;IF(M749&gt;0,"+","")&amp;M749&amp;" "&amp;G749,"Проверьте корректировки: внесено "&amp;L749&amp;", нужно "&amp;I749&amp;" "&amp;G749))))</f>
        <v/>
      </c>
      <c r="O749" s="22" t="str">
        <f>IF(E749&lt;&gt;"ОК","",IF(SUMPRODUCT(MAX(($B$6:$B$1005=B749)*($Q$6:$Q$1005&lt;Q749)*($E$6:$E$1005="ОК")*$Q$6:$Q$1005))&gt;0,SUMPRODUCT(MAX(($B$6:$B$1005=B749)*($Q$6:$Q$1005&lt;Q749)*($E$6:$E$1005="ОК")*$Q$6:$Q$1005))+1,INT('Номенклатура'!$C$2)))</f>
        <v/>
      </c>
      <c r="P749" s="18" t="str">
        <f>IF(E749&lt;&gt;"ОК","",-(SUMIFS('Движения'!$F$6:$F$5005,'Движения'!$B$6:$B$5005,B749,'Движения'!$C$6:$C$5005,"Расход",'Движения'!$A$6:$A$5005,"&gt;="&amp;O749,'Движения'!$A$6:$A$5005,"&lt;"&amp;(Q749+1))+SUMIFS('Движения'!$F$6:$F$5005,'Движения'!$B$6:$B$5005,B749,'Движения'!$C$6:$C$5005,"Списание",'Движения'!$A$6:$A$5005,"&gt;="&amp;O749,'Движения'!$A$6:$A$5005,"&lt;"&amp;(Q749+1))))</f>
        <v/>
      </c>
      <c r="Q749" s="18" t="str">
        <f>IF(ISNUMBER(A749),INT(A749),0)</f>
        <v/>
      </c>
    </row>
    <row r="750" spans="1:17" x14ac:dyDescent="0.25">
      <c r="A750" s="16"/>
      <c r="B750" s="13"/>
      <c r="C750" s="14"/>
      <c r="D750" s="13"/>
      <c r="E750" s="15" t="str">
        <f>IF(COUNTA(A750:D750)=0,"",IF(NOT(ISNUMBER(A750)),"Укажите дату",IF(B750="","Укажите код",IF(NOT(AND(ISTEXT(B750),LEN(B750)&gt;0,LEN(B750)&lt;=30,ISNUMBER(FIND(LEFT(B750,1),"ABCDEFGHIJKLMNOPQRSTUVWXYZ")),SUMPRODUCT((MID(B750,{1,2,3,4,5,6,7,8,9,10,11,12,13,14,15,16,17,18,19,20,21,22,23,24,25,26,27,28,29,30},1)&lt;&gt;"")*ISERROR(FIND(MID(B750,{1,2,3,4,5,6,7,8,9,10,11,12,13,14,15,16,17,18,19,20,21,22,23,24,25,26,27,28,29,30},1),"ABCDEFGHIJKLMNOPQRSTUVWXYZ0123456789-_")))=0,ISERROR(VALUE(B750)))),"Недопустимый код: только латинские буквы A-Z в верхнем регистре, цифры, - и _; начало с буквы, до 30 символов (например MILK-001)",IF(SUMPRODUCT(--EXACT('Номенклатура'!$A$6:$A$205,B750))=0,"Код не найден",IF(SUMPRODUCT(--EXACT('Номенклатура'!$A$6:$A$205,B750))&gt;1,"Код повторяется в номенклатуре",IF(NOT(ISNUMBER(C750)),"Укажите фактическое количество",IF(C750&lt;0,"Факт не может быть меньше нуля",IF(NOT(ISNUMBER('Номенклатура'!$C$2)),"Укажите дату начала учёта",IF(Q750&lt;INT('Номенклатура'!$C$2),"Дата раньше начала учёта","ОК"))))))))))</f>
        <v/>
      </c>
      <c r="F750" s="15" t="str">
        <f>IF(E750&lt;&gt;"ОК","",INDEX('Номенклатура'!$B$6:$B$205,SUMPRODUCT(EXACT('Номенклатура'!$A$6:$A$205,B750)*(ROW('Номенклатура'!$A$6:$A$205)-5)))&amp;"")</f>
        <v/>
      </c>
      <c r="G750" s="17" t="str">
        <f>IF(E750&lt;&gt;"ОК","",INDEX('Номенклатура'!$D$6:$D$205,SUMPRODUCT(EXACT('Номенклатура'!$A$6:$A$205,B750)*(ROW('Номенклатура'!$A$6:$A$205)-5)))&amp;"")</f>
        <v/>
      </c>
      <c r="H750" s="18" t="str">
        <f>IF(E750&lt;&gt;"ОК","",ROUND(N(INDEX('Номенклатура'!$F$6:$F$205,SUMPRODUCT(EXACT('Номенклатура'!$A$6:$A$205,B750)*(ROW('Номенклатура'!$A$6:$A$205)-5))))+SUMIFS('Движения'!$F$6:$F$5005,'Движения'!$B$6:$B$5005,B750,'Движения'!$A$6:$A$5005,"&lt;"&amp;(Q750+1))-SUMIFS('Движения'!$F$6:$F$5005,'Движения'!$B$6:$B$5005,B750,'Движения'!$C$6:$C$5005,"Корректировка остатка",'Движения'!$A$6:$A$5005,"&gt;="&amp;Q750,'Движения'!$A$6:$A$5005,"&lt;"&amp;(Q750+1)),6))</f>
        <v/>
      </c>
      <c r="I750" s="18" t="str">
        <f>IF(E750&lt;&gt;"ОК","",ROUND(C750-H750,6))</f>
        <v/>
      </c>
      <c r="J750" s="21" t="str">
        <f>IF(E750&lt;&gt;"ОК","",IF(P750&gt;0,ABS(I750)/P750,"нет базы"))</f>
        <v/>
      </c>
      <c r="K750" s="17" t="str">
        <f>IF(E750&lt;&gt;"ОК","",IF(I750&lt;0,"Недостача",IF(I750&gt;0,"Излишек","Совпадает")))</f>
        <v/>
      </c>
      <c r="L750" s="18" t="str">
        <f>IF(E750&lt;&gt;"ОК","",ROUND(SUMIFS('Движения'!$F$6:$F$5005,'Движения'!$B$6:$B$5005,B750,'Движения'!$C$6:$C$5005,"Корректировка остатка",'Движения'!$A$6:$A$5005,"&gt;="&amp;Q750,'Движения'!$A$6:$A$5005,"&lt;"&amp;(Q750+1)),6))</f>
        <v/>
      </c>
      <c r="M750" s="18" t="str">
        <f>IF(E750&lt;&gt;"ОК","",ROUND(I750-L750,6))</f>
        <v/>
      </c>
      <c r="N750" s="15" t="str">
        <f>IF(E750&lt;&gt;"ОК","",IF(AND(I750=0,L750=0),"Корректировка не нужна",IF(M750=0,"Корректировка внесена",IF(L750=0,"Внесите корректировку на "&amp;DAY(Q750)&amp;"."&amp;MONTH(Q750)&amp;"."&amp;YEAR(Q750)&amp;": "&amp;IF(M750&gt;0,"+","")&amp;M750&amp;" "&amp;G750,"Проверьте корректировки: внесено "&amp;L750&amp;", нужно "&amp;I750&amp;" "&amp;G750))))</f>
        <v/>
      </c>
      <c r="O750" s="22" t="str">
        <f>IF(E750&lt;&gt;"ОК","",IF(SUMPRODUCT(MAX(($B$6:$B$1005=B750)*($Q$6:$Q$1005&lt;Q750)*($E$6:$E$1005="ОК")*$Q$6:$Q$1005))&gt;0,SUMPRODUCT(MAX(($B$6:$B$1005=B750)*($Q$6:$Q$1005&lt;Q750)*($E$6:$E$1005="ОК")*$Q$6:$Q$1005))+1,INT('Номенклатура'!$C$2)))</f>
        <v/>
      </c>
      <c r="P750" s="18" t="str">
        <f>IF(E750&lt;&gt;"ОК","",-(SUMIFS('Движения'!$F$6:$F$5005,'Движения'!$B$6:$B$5005,B750,'Движения'!$C$6:$C$5005,"Расход",'Движения'!$A$6:$A$5005,"&gt;="&amp;O750,'Движения'!$A$6:$A$5005,"&lt;"&amp;(Q750+1))+SUMIFS('Движения'!$F$6:$F$5005,'Движения'!$B$6:$B$5005,B750,'Движения'!$C$6:$C$5005,"Списание",'Движения'!$A$6:$A$5005,"&gt;="&amp;O750,'Движения'!$A$6:$A$5005,"&lt;"&amp;(Q750+1))))</f>
        <v/>
      </c>
      <c r="Q750" s="18" t="str">
        <f>IF(ISNUMBER(A750),INT(A750),0)</f>
        <v/>
      </c>
    </row>
    <row r="751" spans="1:17" x14ac:dyDescent="0.25">
      <c r="A751" s="16"/>
      <c r="B751" s="13"/>
      <c r="C751" s="14"/>
      <c r="D751" s="13"/>
      <c r="E751" s="15" t="str">
        <f>IF(COUNTA(A751:D751)=0,"",IF(NOT(ISNUMBER(A751)),"Укажите дату",IF(B751="","Укажите код",IF(NOT(AND(ISTEXT(B751),LEN(B751)&gt;0,LEN(B751)&lt;=30,ISNUMBER(FIND(LEFT(B751,1),"ABCDEFGHIJKLMNOPQRSTUVWXYZ")),SUMPRODUCT((MID(B751,{1,2,3,4,5,6,7,8,9,10,11,12,13,14,15,16,17,18,19,20,21,22,23,24,25,26,27,28,29,30},1)&lt;&gt;"")*ISERROR(FIND(MID(B751,{1,2,3,4,5,6,7,8,9,10,11,12,13,14,15,16,17,18,19,20,21,22,23,24,25,26,27,28,29,30},1),"ABCDEFGHIJKLMNOPQRSTUVWXYZ0123456789-_")))=0,ISERROR(VALUE(B751)))),"Недопустимый код: только латинские буквы A-Z в верхнем регистре, цифры, - и _; начало с буквы, до 30 символов (например MILK-001)",IF(SUMPRODUCT(--EXACT('Номенклатура'!$A$6:$A$205,B751))=0,"Код не найден",IF(SUMPRODUCT(--EXACT('Номенклатура'!$A$6:$A$205,B751))&gt;1,"Код повторяется в номенклатуре",IF(NOT(ISNUMBER(C751)),"Укажите фактическое количество",IF(C751&lt;0,"Факт не может быть меньше нуля",IF(NOT(ISNUMBER('Номенклатура'!$C$2)),"Укажите дату начала учёта",IF(Q751&lt;INT('Номенклатура'!$C$2),"Дата раньше начала учёта","ОК"))))))))))</f>
        <v/>
      </c>
      <c r="F751" s="15" t="str">
        <f>IF(E751&lt;&gt;"ОК","",INDEX('Номенклатура'!$B$6:$B$205,SUMPRODUCT(EXACT('Номенклатура'!$A$6:$A$205,B751)*(ROW('Номенклатура'!$A$6:$A$205)-5)))&amp;"")</f>
        <v/>
      </c>
      <c r="G751" s="17" t="str">
        <f>IF(E751&lt;&gt;"ОК","",INDEX('Номенклатура'!$D$6:$D$205,SUMPRODUCT(EXACT('Номенклатура'!$A$6:$A$205,B751)*(ROW('Номенклатура'!$A$6:$A$205)-5)))&amp;"")</f>
        <v/>
      </c>
      <c r="H751" s="18" t="str">
        <f>IF(E751&lt;&gt;"ОК","",ROUND(N(INDEX('Номенклатура'!$F$6:$F$205,SUMPRODUCT(EXACT('Номенклатура'!$A$6:$A$205,B751)*(ROW('Номенклатура'!$A$6:$A$205)-5))))+SUMIFS('Движения'!$F$6:$F$5005,'Движения'!$B$6:$B$5005,B751,'Движения'!$A$6:$A$5005,"&lt;"&amp;(Q751+1))-SUMIFS('Движения'!$F$6:$F$5005,'Движения'!$B$6:$B$5005,B751,'Движения'!$C$6:$C$5005,"Корректировка остатка",'Движения'!$A$6:$A$5005,"&gt;="&amp;Q751,'Движения'!$A$6:$A$5005,"&lt;"&amp;(Q751+1)),6))</f>
        <v/>
      </c>
      <c r="I751" s="18" t="str">
        <f>IF(E751&lt;&gt;"ОК","",ROUND(C751-H751,6))</f>
        <v/>
      </c>
      <c r="J751" s="21" t="str">
        <f>IF(E751&lt;&gt;"ОК","",IF(P751&gt;0,ABS(I751)/P751,"нет базы"))</f>
        <v/>
      </c>
      <c r="K751" s="17" t="str">
        <f>IF(E751&lt;&gt;"ОК","",IF(I751&lt;0,"Недостача",IF(I751&gt;0,"Излишек","Совпадает")))</f>
        <v/>
      </c>
      <c r="L751" s="18" t="str">
        <f>IF(E751&lt;&gt;"ОК","",ROUND(SUMIFS('Движения'!$F$6:$F$5005,'Движения'!$B$6:$B$5005,B751,'Движения'!$C$6:$C$5005,"Корректировка остатка",'Движения'!$A$6:$A$5005,"&gt;="&amp;Q751,'Движения'!$A$6:$A$5005,"&lt;"&amp;(Q751+1)),6))</f>
        <v/>
      </c>
      <c r="M751" s="18" t="str">
        <f>IF(E751&lt;&gt;"ОК","",ROUND(I751-L751,6))</f>
        <v/>
      </c>
      <c r="N751" s="15" t="str">
        <f>IF(E751&lt;&gt;"ОК","",IF(AND(I751=0,L751=0),"Корректировка не нужна",IF(M751=0,"Корректировка внесена",IF(L751=0,"Внесите корректировку на "&amp;DAY(Q751)&amp;"."&amp;MONTH(Q751)&amp;"."&amp;YEAR(Q751)&amp;": "&amp;IF(M751&gt;0,"+","")&amp;M751&amp;" "&amp;G751,"Проверьте корректировки: внесено "&amp;L751&amp;", нужно "&amp;I751&amp;" "&amp;G751))))</f>
        <v/>
      </c>
      <c r="O751" s="22" t="str">
        <f>IF(E751&lt;&gt;"ОК","",IF(SUMPRODUCT(MAX(($B$6:$B$1005=B751)*($Q$6:$Q$1005&lt;Q751)*($E$6:$E$1005="ОК")*$Q$6:$Q$1005))&gt;0,SUMPRODUCT(MAX(($B$6:$B$1005=B751)*($Q$6:$Q$1005&lt;Q751)*($E$6:$E$1005="ОК")*$Q$6:$Q$1005))+1,INT('Номенклатура'!$C$2)))</f>
        <v/>
      </c>
      <c r="P751" s="18" t="str">
        <f>IF(E751&lt;&gt;"ОК","",-(SUMIFS('Движения'!$F$6:$F$5005,'Движения'!$B$6:$B$5005,B751,'Движения'!$C$6:$C$5005,"Расход",'Движения'!$A$6:$A$5005,"&gt;="&amp;O751,'Движения'!$A$6:$A$5005,"&lt;"&amp;(Q751+1))+SUMIFS('Движения'!$F$6:$F$5005,'Движения'!$B$6:$B$5005,B751,'Движения'!$C$6:$C$5005,"Списание",'Движения'!$A$6:$A$5005,"&gt;="&amp;O751,'Движения'!$A$6:$A$5005,"&lt;"&amp;(Q751+1))))</f>
        <v/>
      </c>
      <c r="Q751" s="18" t="str">
        <f>IF(ISNUMBER(A751),INT(A751),0)</f>
        <v/>
      </c>
    </row>
    <row r="752" spans="1:17" x14ac:dyDescent="0.25">
      <c r="A752" s="16"/>
      <c r="B752" s="13"/>
      <c r="C752" s="14"/>
      <c r="D752" s="13"/>
      <c r="E752" s="15" t="str">
        <f>IF(COUNTA(A752:D752)=0,"",IF(NOT(ISNUMBER(A752)),"Укажите дату",IF(B752="","Укажите код",IF(NOT(AND(ISTEXT(B752),LEN(B752)&gt;0,LEN(B752)&lt;=30,ISNUMBER(FIND(LEFT(B752,1),"ABCDEFGHIJKLMNOPQRSTUVWXYZ")),SUMPRODUCT((MID(B752,{1,2,3,4,5,6,7,8,9,10,11,12,13,14,15,16,17,18,19,20,21,22,23,24,25,26,27,28,29,30},1)&lt;&gt;"")*ISERROR(FIND(MID(B752,{1,2,3,4,5,6,7,8,9,10,11,12,13,14,15,16,17,18,19,20,21,22,23,24,25,26,27,28,29,30},1),"ABCDEFGHIJKLMNOPQRSTUVWXYZ0123456789-_")))=0,ISERROR(VALUE(B752)))),"Недопустимый код: только латинские буквы A-Z в верхнем регистре, цифры, - и _; начало с буквы, до 30 символов (например MILK-001)",IF(SUMPRODUCT(--EXACT('Номенклатура'!$A$6:$A$205,B752))=0,"Код не найден",IF(SUMPRODUCT(--EXACT('Номенклатура'!$A$6:$A$205,B752))&gt;1,"Код повторяется в номенклатуре",IF(NOT(ISNUMBER(C752)),"Укажите фактическое количество",IF(C752&lt;0,"Факт не может быть меньше нуля",IF(NOT(ISNUMBER('Номенклатура'!$C$2)),"Укажите дату начала учёта",IF(Q752&lt;INT('Номенклатура'!$C$2),"Дата раньше начала учёта","ОК"))))))))))</f>
        <v/>
      </c>
      <c r="F752" s="15" t="str">
        <f>IF(E752&lt;&gt;"ОК","",INDEX('Номенклатура'!$B$6:$B$205,SUMPRODUCT(EXACT('Номенклатура'!$A$6:$A$205,B752)*(ROW('Номенклатура'!$A$6:$A$205)-5)))&amp;"")</f>
        <v/>
      </c>
      <c r="G752" s="17" t="str">
        <f>IF(E752&lt;&gt;"ОК","",INDEX('Номенклатура'!$D$6:$D$205,SUMPRODUCT(EXACT('Номенклатура'!$A$6:$A$205,B752)*(ROW('Номенклатура'!$A$6:$A$205)-5)))&amp;"")</f>
        <v/>
      </c>
      <c r="H752" s="18" t="str">
        <f>IF(E752&lt;&gt;"ОК","",ROUND(N(INDEX('Номенклатура'!$F$6:$F$205,SUMPRODUCT(EXACT('Номенклатура'!$A$6:$A$205,B752)*(ROW('Номенклатура'!$A$6:$A$205)-5))))+SUMIFS('Движения'!$F$6:$F$5005,'Движения'!$B$6:$B$5005,B752,'Движения'!$A$6:$A$5005,"&lt;"&amp;(Q752+1))-SUMIFS('Движения'!$F$6:$F$5005,'Движения'!$B$6:$B$5005,B752,'Движения'!$C$6:$C$5005,"Корректировка остатка",'Движения'!$A$6:$A$5005,"&gt;="&amp;Q752,'Движения'!$A$6:$A$5005,"&lt;"&amp;(Q752+1)),6))</f>
        <v/>
      </c>
      <c r="I752" s="18" t="str">
        <f>IF(E752&lt;&gt;"ОК","",ROUND(C752-H752,6))</f>
        <v/>
      </c>
      <c r="J752" s="21" t="str">
        <f>IF(E752&lt;&gt;"ОК","",IF(P752&gt;0,ABS(I752)/P752,"нет базы"))</f>
        <v/>
      </c>
      <c r="K752" s="17" t="str">
        <f>IF(E752&lt;&gt;"ОК","",IF(I752&lt;0,"Недостача",IF(I752&gt;0,"Излишек","Совпадает")))</f>
        <v/>
      </c>
      <c r="L752" s="18" t="str">
        <f>IF(E752&lt;&gt;"ОК","",ROUND(SUMIFS('Движения'!$F$6:$F$5005,'Движения'!$B$6:$B$5005,B752,'Движения'!$C$6:$C$5005,"Корректировка остатка",'Движения'!$A$6:$A$5005,"&gt;="&amp;Q752,'Движения'!$A$6:$A$5005,"&lt;"&amp;(Q752+1)),6))</f>
        <v/>
      </c>
      <c r="M752" s="18" t="str">
        <f>IF(E752&lt;&gt;"ОК","",ROUND(I752-L752,6))</f>
        <v/>
      </c>
      <c r="N752" s="15" t="str">
        <f>IF(E752&lt;&gt;"ОК","",IF(AND(I752=0,L752=0),"Корректировка не нужна",IF(M752=0,"Корректировка внесена",IF(L752=0,"Внесите корректировку на "&amp;DAY(Q752)&amp;"."&amp;MONTH(Q752)&amp;"."&amp;YEAR(Q752)&amp;": "&amp;IF(M752&gt;0,"+","")&amp;M752&amp;" "&amp;G752,"Проверьте корректировки: внесено "&amp;L752&amp;", нужно "&amp;I752&amp;" "&amp;G752))))</f>
        <v/>
      </c>
      <c r="O752" s="22" t="str">
        <f>IF(E752&lt;&gt;"ОК","",IF(SUMPRODUCT(MAX(($B$6:$B$1005=B752)*($Q$6:$Q$1005&lt;Q752)*($E$6:$E$1005="ОК")*$Q$6:$Q$1005))&gt;0,SUMPRODUCT(MAX(($B$6:$B$1005=B752)*($Q$6:$Q$1005&lt;Q752)*($E$6:$E$1005="ОК")*$Q$6:$Q$1005))+1,INT('Номенклатура'!$C$2)))</f>
        <v/>
      </c>
      <c r="P752" s="18" t="str">
        <f>IF(E752&lt;&gt;"ОК","",-(SUMIFS('Движения'!$F$6:$F$5005,'Движения'!$B$6:$B$5005,B752,'Движения'!$C$6:$C$5005,"Расход",'Движения'!$A$6:$A$5005,"&gt;="&amp;O752,'Движения'!$A$6:$A$5005,"&lt;"&amp;(Q752+1))+SUMIFS('Движения'!$F$6:$F$5005,'Движения'!$B$6:$B$5005,B752,'Движения'!$C$6:$C$5005,"Списание",'Движения'!$A$6:$A$5005,"&gt;="&amp;O752,'Движения'!$A$6:$A$5005,"&lt;"&amp;(Q752+1))))</f>
        <v/>
      </c>
      <c r="Q752" s="18" t="str">
        <f>IF(ISNUMBER(A752),INT(A752),0)</f>
        <v/>
      </c>
    </row>
    <row r="753" spans="1:17" x14ac:dyDescent="0.25">
      <c r="A753" s="16"/>
      <c r="B753" s="13"/>
      <c r="C753" s="14"/>
      <c r="D753" s="13"/>
      <c r="E753" s="15" t="str">
        <f>IF(COUNTA(A753:D753)=0,"",IF(NOT(ISNUMBER(A753)),"Укажите дату",IF(B753="","Укажите код",IF(NOT(AND(ISTEXT(B753),LEN(B753)&gt;0,LEN(B753)&lt;=30,ISNUMBER(FIND(LEFT(B753,1),"ABCDEFGHIJKLMNOPQRSTUVWXYZ")),SUMPRODUCT((MID(B753,{1,2,3,4,5,6,7,8,9,10,11,12,13,14,15,16,17,18,19,20,21,22,23,24,25,26,27,28,29,30},1)&lt;&gt;"")*ISERROR(FIND(MID(B753,{1,2,3,4,5,6,7,8,9,10,11,12,13,14,15,16,17,18,19,20,21,22,23,24,25,26,27,28,29,30},1),"ABCDEFGHIJKLMNOPQRSTUVWXYZ0123456789-_")))=0,ISERROR(VALUE(B753)))),"Недопустимый код: только латинские буквы A-Z в верхнем регистре, цифры, - и _; начало с буквы, до 30 символов (например MILK-001)",IF(SUMPRODUCT(--EXACT('Номенклатура'!$A$6:$A$205,B753))=0,"Код не найден",IF(SUMPRODUCT(--EXACT('Номенклатура'!$A$6:$A$205,B753))&gt;1,"Код повторяется в номенклатуре",IF(NOT(ISNUMBER(C753)),"Укажите фактическое количество",IF(C753&lt;0,"Факт не может быть меньше нуля",IF(NOT(ISNUMBER('Номенклатура'!$C$2)),"Укажите дату начала учёта",IF(Q753&lt;INT('Номенклатура'!$C$2),"Дата раньше начала учёта","ОК"))))))))))</f>
        <v/>
      </c>
      <c r="F753" s="15" t="str">
        <f>IF(E753&lt;&gt;"ОК","",INDEX('Номенклатура'!$B$6:$B$205,SUMPRODUCT(EXACT('Номенклатура'!$A$6:$A$205,B753)*(ROW('Номенклатура'!$A$6:$A$205)-5)))&amp;"")</f>
        <v/>
      </c>
      <c r="G753" s="17" t="str">
        <f>IF(E753&lt;&gt;"ОК","",INDEX('Номенклатура'!$D$6:$D$205,SUMPRODUCT(EXACT('Номенклатура'!$A$6:$A$205,B753)*(ROW('Номенклатура'!$A$6:$A$205)-5)))&amp;"")</f>
        <v/>
      </c>
      <c r="H753" s="18" t="str">
        <f>IF(E753&lt;&gt;"ОК","",ROUND(N(INDEX('Номенклатура'!$F$6:$F$205,SUMPRODUCT(EXACT('Номенклатура'!$A$6:$A$205,B753)*(ROW('Номенклатура'!$A$6:$A$205)-5))))+SUMIFS('Движения'!$F$6:$F$5005,'Движения'!$B$6:$B$5005,B753,'Движения'!$A$6:$A$5005,"&lt;"&amp;(Q753+1))-SUMIFS('Движения'!$F$6:$F$5005,'Движения'!$B$6:$B$5005,B753,'Движения'!$C$6:$C$5005,"Корректировка остатка",'Движения'!$A$6:$A$5005,"&gt;="&amp;Q753,'Движения'!$A$6:$A$5005,"&lt;"&amp;(Q753+1)),6))</f>
        <v/>
      </c>
      <c r="I753" s="18" t="str">
        <f>IF(E753&lt;&gt;"ОК","",ROUND(C753-H753,6))</f>
        <v/>
      </c>
      <c r="J753" s="21" t="str">
        <f>IF(E753&lt;&gt;"ОК","",IF(P753&gt;0,ABS(I753)/P753,"нет базы"))</f>
        <v/>
      </c>
      <c r="K753" s="17" t="str">
        <f>IF(E753&lt;&gt;"ОК","",IF(I753&lt;0,"Недостача",IF(I753&gt;0,"Излишек","Совпадает")))</f>
        <v/>
      </c>
      <c r="L753" s="18" t="str">
        <f>IF(E753&lt;&gt;"ОК","",ROUND(SUMIFS('Движения'!$F$6:$F$5005,'Движения'!$B$6:$B$5005,B753,'Движения'!$C$6:$C$5005,"Корректировка остатка",'Движения'!$A$6:$A$5005,"&gt;="&amp;Q753,'Движения'!$A$6:$A$5005,"&lt;"&amp;(Q753+1)),6))</f>
        <v/>
      </c>
      <c r="M753" s="18" t="str">
        <f>IF(E753&lt;&gt;"ОК","",ROUND(I753-L753,6))</f>
        <v/>
      </c>
      <c r="N753" s="15" t="str">
        <f>IF(E753&lt;&gt;"ОК","",IF(AND(I753=0,L753=0),"Корректировка не нужна",IF(M753=0,"Корректировка внесена",IF(L753=0,"Внесите корректировку на "&amp;DAY(Q753)&amp;"."&amp;MONTH(Q753)&amp;"."&amp;YEAR(Q753)&amp;": "&amp;IF(M753&gt;0,"+","")&amp;M753&amp;" "&amp;G753,"Проверьте корректировки: внесено "&amp;L753&amp;", нужно "&amp;I753&amp;" "&amp;G753))))</f>
        <v/>
      </c>
      <c r="O753" s="22" t="str">
        <f>IF(E753&lt;&gt;"ОК","",IF(SUMPRODUCT(MAX(($B$6:$B$1005=B753)*($Q$6:$Q$1005&lt;Q753)*($E$6:$E$1005="ОК")*$Q$6:$Q$1005))&gt;0,SUMPRODUCT(MAX(($B$6:$B$1005=B753)*($Q$6:$Q$1005&lt;Q753)*($E$6:$E$1005="ОК")*$Q$6:$Q$1005))+1,INT('Номенклатура'!$C$2)))</f>
        <v/>
      </c>
      <c r="P753" s="18" t="str">
        <f>IF(E753&lt;&gt;"ОК","",-(SUMIFS('Движения'!$F$6:$F$5005,'Движения'!$B$6:$B$5005,B753,'Движения'!$C$6:$C$5005,"Расход",'Движения'!$A$6:$A$5005,"&gt;="&amp;O753,'Движения'!$A$6:$A$5005,"&lt;"&amp;(Q753+1))+SUMIFS('Движения'!$F$6:$F$5005,'Движения'!$B$6:$B$5005,B753,'Движения'!$C$6:$C$5005,"Списание",'Движения'!$A$6:$A$5005,"&gt;="&amp;O753,'Движения'!$A$6:$A$5005,"&lt;"&amp;(Q753+1))))</f>
        <v/>
      </c>
      <c r="Q753" s="18" t="str">
        <f>IF(ISNUMBER(A753),INT(A753),0)</f>
        <v/>
      </c>
    </row>
    <row r="754" spans="1:17" x14ac:dyDescent="0.25">
      <c r="A754" s="16"/>
      <c r="B754" s="13"/>
      <c r="C754" s="14"/>
      <c r="D754" s="13"/>
      <c r="E754" s="15" t="str">
        <f>IF(COUNTA(A754:D754)=0,"",IF(NOT(ISNUMBER(A754)),"Укажите дату",IF(B754="","Укажите код",IF(NOT(AND(ISTEXT(B754),LEN(B754)&gt;0,LEN(B754)&lt;=30,ISNUMBER(FIND(LEFT(B754,1),"ABCDEFGHIJKLMNOPQRSTUVWXYZ")),SUMPRODUCT((MID(B754,{1,2,3,4,5,6,7,8,9,10,11,12,13,14,15,16,17,18,19,20,21,22,23,24,25,26,27,28,29,30},1)&lt;&gt;"")*ISERROR(FIND(MID(B754,{1,2,3,4,5,6,7,8,9,10,11,12,13,14,15,16,17,18,19,20,21,22,23,24,25,26,27,28,29,30},1),"ABCDEFGHIJKLMNOPQRSTUVWXYZ0123456789-_")))=0,ISERROR(VALUE(B754)))),"Недопустимый код: только латинские буквы A-Z в верхнем регистре, цифры, - и _; начало с буквы, до 30 символов (например MILK-001)",IF(SUMPRODUCT(--EXACT('Номенклатура'!$A$6:$A$205,B754))=0,"Код не найден",IF(SUMPRODUCT(--EXACT('Номенклатура'!$A$6:$A$205,B754))&gt;1,"Код повторяется в номенклатуре",IF(NOT(ISNUMBER(C754)),"Укажите фактическое количество",IF(C754&lt;0,"Факт не может быть меньше нуля",IF(NOT(ISNUMBER('Номенклатура'!$C$2)),"Укажите дату начала учёта",IF(Q754&lt;INT('Номенклатура'!$C$2),"Дата раньше начала учёта","ОК"))))))))))</f>
        <v/>
      </c>
      <c r="F754" s="15" t="str">
        <f>IF(E754&lt;&gt;"ОК","",INDEX('Номенклатура'!$B$6:$B$205,SUMPRODUCT(EXACT('Номенклатура'!$A$6:$A$205,B754)*(ROW('Номенклатура'!$A$6:$A$205)-5)))&amp;"")</f>
        <v/>
      </c>
      <c r="G754" s="17" t="str">
        <f>IF(E754&lt;&gt;"ОК","",INDEX('Номенклатура'!$D$6:$D$205,SUMPRODUCT(EXACT('Номенклатура'!$A$6:$A$205,B754)*(ROW('Номенклатура'!$A$6:$A$205)-5)))&amp;"")</f>
        <v/>
      </c>
      <c r="H754" s="18" t="str">
        <f>IF(E754&lt;&gt;"ОК","",ROUND(N(INDEX('Номенклатура'!$F$6:$F$205,SUMPRODUCT(EXACT('Номенклатура'!$A$6:$A$205,B754)*(ROW('Номенклатура'!$A$6:$A$205)-5))))+SUMIFS('Движения'!$F$6:$F$5005,'Движения'!$B$6:$B$5005,B754,'Движения'!$A$6:$A$5005,"&lt;"&amp;(Q754+1))-SUMIFS('Движения'!$F$6:$F$5005,'Движения'!$B$6:$B$5005,B754,'Движения'!$C$6:$C$5005,"Корректировка остатка",'Движения'!$A$6:$A$5005,"&gt;="&amp;Q754,'Движения'!$A$6:$A$5005,"&lt;"&amp;(Q754+1)),6))</f>
        <v/>
      </c>
      <c r="I754" s="18" t="str">
        <f>IF(E754&lt;&gt;"ОК","",ROUND(C754-H754,6))</f>
        <v/>
      </c>
      <c r="J754" s="21" t="str">
        <f>IF(E754&lt;&gt;"ОК","",IF(P754&gt;0,ABS(I754)/P754,"нет базы"))</f>
        <v/>
      </c>
      <c r="K754" s="17" t="str">
        <f>IF(E754&lt;&gt;"ОК","",IF(I754&lt;0,"Недостача",IF(I754&gt;0,"Излишек","Совпадает")))</f>
        <v/>
      </c>
      <c r="L754" s="18" t="str">
        <f>IF(E754&lt;&gt;"ОК","",ROUND(SUMIFS('Движения'!$F$6:$F$5005,'Движения'!$B$6:$B$5005,B754,'Движения'!$C$6:$C$5005,"Корректировка остатка",'Движения'!$A$6:$A$5005,"&gt;="&amp;Q754,'Движения'!$A$6:$A$5005,"&lt;"&amp;(Q754+1)),6))</f>
        <v/>
      </c>
      <c r="M754" s="18" t="str">
        <f>IF(E754&lt;&gt;"ОК","",ROUND(I754-L754,6))</f>
        <v/>
      </c>
      <c r="N754" s="15" t="str">
        <f>IF(E754&lt;&gt;"ОК","",IF(AND(I754=0,L754=0),"Корректировка не нужна",IF(M754=0,"Корректировка внесена",IF(L754=0,"Внесите корректировку на "&amp;DAY(Q754)&amp;"."&amp;MONTH(Q754)&amp;"."&amp;YEAR(Q754)&amp;": "&amp;IF(M754&gt;0,"+","")&amp;M754&amp;" "&amp;G754,"Проверьте корректировки: внесено "&amp;L754&amp;", нужно "&amp;I754&amp;" "&amp;G754))))</f>
        <v/>
      </c>
      <c r="O754" s="22" t="str">
        <f>IF(E754&lt;&gt;"ОК","",IF(SUMPRODUCT(MAX(($B$6:$B$1005=B754)*($Q$6:$Q$1005&lt;Q754)*($E$6:$E$1005="ОК")*$Q$6:$Q$1005))&gt;0,SUMPRODUCT(MAX(($B$6:$B$1005=B754)*($Q$6:$Q$1005&lt;Q754)*($E$6:$E$1005="ОК")*$Q$6:$Q$1005))+1,INT('Номенклатура'!$C$2)))</f>
        <v/>
      </c>
      <c r="P754" s="18" t="str">
        <f>IF(E754&lt;&gt;"ОК","",-(SUMIFS('Движения'!$F$6:$F$5005,'Движения'!$B$6:$B$5005,B754,'Движения'!$C$6:$C$5005,"Расход",'Движения'!$A$6:$A$5005,"&gt;="&amp;O754,'Движения'!$A$6:$A$5005,"&lt;"&amp;(Q754+1))+SUMIFS('Движения'!$F$6:$F$5005,'Движения'!$B$6:$B$5005,B754,'Движения'!$C$6:$C$5005,"Списание",'Движения'!$A$6:$A$5005,"&gt;="&amp;O754,'Движения'!$A$6:$A$5005,"&lt;"&amp;(Q754+1))))</f>
        <v/>
      </c>
      <c r="Q754" s="18" t="str">
        <f>IF(ISNUMBER(A754),INT(A754),0)</f>
        <v/>
      </c>
    </row>
    <row r="755" spans="1:17" x14ac:dyDescent="0.25">
      <c r="A755" s="16"/>
      <c r="B755" s="13"/>
      <c r="C755" s="14"/>
      <c r="D755" s="13"/>
      <c r="E755" s="15" t="str">
        <f>IF(COUNTA(A755:D755)=0,"",IF(NOT(ISNUMBER(A755)),"Укажите дату",IF(B755="","Укажите код",IF(NOT(AND(ISTEXT(B755),LEN(B755)&gt;0,LEN(B755)&lt;=30,ISNUMBER(FIND(LEFT(B755,1),"ABCDEFGHIJKLMNOPQRSTUVWXYZ")),SUMPRODUCT((MID(B755,{1,2,3,4,5,6,7,8,9,10,11,12,13,14,15,16,17,18,19,20,21,22,23,24,25,26,27,28,29,30},1)&lt;&gt;"")*ISERROR(FIND(MID(B755,{1,2,3,4,5,6,7,8,9,10,11,12,13,14,15,16,17,18,19,20,21,22,23,24,25,26,27,28,29,30},1),"ABCDEFGHIJKLMNOPQRSTUVWXYZ0123456789-_")))=0,ISERROR(VALUE(B755)))),"Недопустимый код: только латинские буквы A-Z в верхнем регистре, цифры, - и _; начало с буквы, до 30 символов (например MILK-001)",IF(SUMPRODUCT(--EXACT('Номенклатура'!$A$6:$A$205,B755))=0,"Код не найден",IF(SUMPRODUCT(--EXACT('Номенклатура'!$A$6:$A$205,B755))&gt;1,"Код повторяется в номенклатуре",IF(NOT(ISNUMBER(C755)),"Укажите фактическое количество",IF(C755&lt;0,"Факт не может быть меньше нуля",IF(NOT(ISNUMBER('Номенклатура'!$C$2)),"Укажите дату начала учёта",IF(Q755&lt;INT('Номенклатура'!$C$2),"Дата раньше начала учёта","ОК"))))))))))</f>
        <v/>
      </c>
      <c r="F755" s="15" t="str">
        <f>IF(E755&lt;&gt;"ОК","",INDEX('Номенклатура'!$B$6:$B$205,SUMPRODUCT(EXACT('Номенклатура'!$A$6:$A$205,B755)*(ROW('Номенклатура'!$A$6:$A$205)-5)))&amp;"")</f>
        <v/>
      </c>
      <c r="G755" s="17" t="str">
        <f>IF(E755&lt;&gt;"ОК","",INDEX('Номенклатура'!$D$6:$D$205,SUMPRODUCT(EXACT('Номенклатура'!$A$6:$A$205,B755)*(ROW('Номенклатура'!$A$6:$A$205)-5)))&amp;"")</f>
        <v/>
      </c>
      <c r="H755" s="18" t="str">
        <f>IF(E755&lt;&gt;"ОК","",ROUND(N(INDEX('Номенклатура'!$F$6:$F$205,SUMPRODUCT(EXACT('Номенклатура'!$A$6:$A$205,B755)*(ROW('Номенклатура'!$A$6:$A$205)-5))))+SUMIFS('Движения'!$F$6:$F$5005,'Движения'!$B$6:$B$5005,B755,'Движения'!$A$6:$A$5005,"&lt;"&amp;(Q755+1))-SUMIFS('Движения'!$F$6:$F$5005,'Движения'!$B$6:$B$5005,B755,'Движения'!$C$6:$C$5005,"Корректировка остатка",'Движения'!$A$6:$A$5005,"&gt;="&amp;Q755,'Движения'!$A$6:$A$5005,"&lt;"&amp;(Q755+1)),6))</f>
        <v/>
      </c>
      <c r="I755" s="18" t="str">
        <f>IF(E755&lt;&gt;"ОК","",ROUND(C755-H755,6))</f>
        <v/>
      </c>
      <c r="J755" s="21" t="str">
        <f>IF(E755&lt;&gt;"ОК","",IF(P755&gt;0,ABS(I755)/P755,"нет базы"))</f>
        <v/>
      </c>
      <c r="K755" s="17" t="str">
        <f>IF(E755&lt;&gt;"ОК","",IF(I755&lt;0,"Недостача",IF(I755&gt;0,"Излишек","Совпадает")))</f>
        <v/>
      </c>
      <c r="L755" s="18" t="str">
        <f>IF(E755&lt;&gt;"ОК","",ROUND(SUMIFS('Движения'!$F$6:$F$5005,'Движения'!$B$6:$B$5005,B755,'Движения'!$C$6:$C$5005,"Корректировка остатка",'Движения'!$A$6:$A$5005,"&gt;="&amp;Q755,'Движения'!$A$6:$A$5005,"&lt;"&amp;(Q755+1)),6))</f>
        <v/>
      </c>
      <c r="M755" s="18" t="str">
        <f>IF(E755&lt;&gt;"ОК","",ROUND(I755-L755,6))</f>
        <v/>
      </c>
      <c r="N755" s="15" t="str">
        <f>IF(E755&lt;&gt;"ОК","",IF(AND(I755=0,L755=0),"Корректировка не нужна",IF(M755=0,"Корректировка внесена",IF(L755=0,"Внесите корректировку на "&amp;DAY(Q755)&amp;"."&amp;MONTH(Q755)&amp;"."&amp;YEAR(Q755)&amp;": "&amp;IF(M755&gt;0,"+","")&amp;M755&amp;" "&amp;G755,"Проверьте корректировки: внесено "&amp;L755&amp;", нужно "&amp;I755&amp;" "&amp;G755))))</f>
        <v/>
      </c>
      <c r="O755" s="22" t="str">
        <f>IF(E755&lt;&gt;"ОК","",IF(SUMPRODUCT(MAX(($B$6:$B$1005=B755)*($Q$6:$Q$1005&lt;Q755)*($E$6:$E$1005="ОК")*$Q$6:$Q$1005))&gt;0,SUMPRODUCT(MAX(($B$6:$B$1005=B755)*($Q$6:$Q$1005&lt;Q755)*($E$6:$E$1005="ОК")*$Q$6:$Q$1005))+1,INT('Номенклатура'!$C$2)))</f>
        <v/>
      </c>
      <c r="P755" s="18" t="str">
        <f>IF(E755&lt;&gt;"ОК","",-(SUMIFS('Движения'!$F$6:$F$5005,'Движения'!$B$6:$B$5005,B755,'Движения'!$C$6:$C$5005,"Расход",'Движения'!$A$6:$A$5005,"&gt;="&amp;O755,'Движения'!$A$6:$A$5005,"&lt;"&amp;(Q755+1))+SUMIFS('Движения'!$F$6:$F$5005,'Движения'!$B$6:$B$5005,B755,'Движения'!$C$6:$C$5005,"Списание",'Движения'!$A$6:$A$5005,"&gt;="&amp;O755,'Движения'!$A$6:$A$5005,"&lt;"&amp;(Q755+1))))</f>
        <v/>
      </c>
      <c r="Q755" s="18" t="str">
        <f>IF(ISNUMBER(A755),INT(A755),0)</f>
        <v/>
      </c>
    </row>
    <row r="756" spans="1:17" x14ac:dyDescent="0.25">
      <c r="A756" s="16"/>
      <c r="B756" s="13"/>
      <c r="C756" s="14"/>
      <c r="D756" s="13"/>
      <c r="E756" s="15" t="str">
        <f>IF(COUNTA(A756:D756)=0,"",IF(NOT(ISNUMBER(A756)),"Укажите дату",IF(B756="","Укажите код",IF(NOT(AND(ISTEXT(B756),LEN(B756)&gt;0,LEN(B756)&lt;=30,ISNUMBER(FIND(LEFT(B756,1),"ABCDEFGHIJKLMNOPQRSTUVWXYZ")),SUMPRODUCT((MID(B756,{1,2,3,4,5,6,7,8,9,10,11,12,13,14,15,16,17,18,19,20,21,22,23,24,25,26,27,28,29,30},1)&lt;&gt;"")*ISERROR(FIND(MID(B756,{1,2,3,4,5,6,7,8,9,10,11,12,13,14,15,16,17,18,19,20,21,22,23,24,25,26,27,28,29,30},1),"ABCDEFGHIJKLMNOPQRSTUVWXYZ0123456789-_")))=0,ISERROR(VALUE(B756)))),"Недопустимый код: только латинские буквы A-Z в верхнем регистре, цифры, - и _; начало с буквы, до 30 символов (например MILK-001)",IF(SUMPRODUCT(--EXACT('Номенклатура'!$A$6:$A$205,B756))=0,"Код не найден",IF(SUMPRODUCT(--EXACT('Номенклатура'!$A$6:$A$205,B756))&gt;1,"Код повторяется в номенклатуре",IF(NOT(ISNUMBER(C756)),"Укажите фактическое количество",IF(C756&lt;0,"Факт не может быть меньше нуля",IF(NOT(ISNUMBER('Номенклатура'!$C$2)),"Укажите дату начала учёта",IF(Q756&lt;INT('Номенклатура'!$C$2),"Дата раньше начала учёта","ОК"))))))))))</f>
        <v/>
      </c>
      <c r="F756" s="15" t="str">
        <f>IF(E756&lt;&gt;"ОК","",INDEX('Номенклатура'!$B$6:$B$205,SUMPRODUCT(EXACT('Номенклатура'!$A$6:$A$205,B756)*(ROW('Номенклатура'!$A$6:$A$205)-5)))&amp;"")</f>
        <v/>
      </c>
      <c r="G756" s="17" t="str">
        <f>IF(E756&lt;&gt;"ОК","",INDEX('Номенклатура'!$D$6:$D$205,SUMPRODUCT(EXACT('Номенклатура'!$A$6:$A$205,B756)*(ROW('Номенклатура'!$A$6:$A$205)-5)))&amp;"")</f>
        <v/>
      </c>
      <c r="H756" s="18" t="str">
        <f>IF(E756&lt;&gt;"ОК","",ROUND(N(INDEX('Номенклатура'!$F$6:$F$205,SUMPRODUCT(EXACT('Номенклатура'!$A$6:$A$205,B756)*(ROW('Номенклатура'!$A$6:$A$205)-5))))+SUMIFS('Движения'!$F$6:$F$5005,'Движения'!$B$6:$B$5005,B756,'Движения'!$A$6:$A$5005,"&lt;"&amp;(Q756+1))-SUMIFS('Движения'!$F$6:$F$5005,'Движения'!$B$6:$B$5005,B756,'Движения'!$C$6:$C$5005,"Корректировка остатка",'Движения'!$A$6:$A$5005,"&gt;="&amp;Q756,'Движения'!$A$6:$A$5005,"&lt;"&amp;(Q756+1)),6))</f>
        <v/>
      </c>
      <c r="I756" s="18" t="str">
        <f>IF(E756&lt;&gt;"ОК","",ROUND(C756-H756,6))</f>
        <v/>
      </c>
      <c r="J756" s="21" t="str">
        <f>IF(E756&lt;&gt;"ОК","",IF(P756&gt;0,ABS(I756)/P756,"нет базы"))</f>
        <v/>
      </c>
      <c r="K756" s="17" t="str">
        <f>IF(E756&lt;&gt;"ОК","",IF(I756&lt;0,"Недостача",IF(I756&gt;0,"Излишек","Совпадает")))</f>
        <v/>
      </c>
      <c r="L756" s="18" t="str">
        <f>IF(E756&lt;&gt;"ОК","",ROUND(SUMIFS('Движения'!$F$6:$F$5005,'Движения'!$B$6:$B$5005,B756,'Движения'!$C$6:$C$5005,"Корректировка остатка",'Движения'!$A$6:$A$5005,"&gt;="&amp;Q756,'Движения'!$A$6:$A$5005,"&lt;"&amp;(Q756+1)),6))</f>
        <v/>
      </c>
      <c r="M756" s="18" t="str">
        <f>IF(E756&lt;&gt;"ОК","",ROUND(I756-L756,6))</f>
        <v/>
      </c>
      <c r="N756" s="15" t="str">
        <f>IF(E756&lt;&gt;"ОК","",IF(AND(I756=0,L756=0),"Корректировка не нужна",IF(M756=0,"Корректировка внесена",IF(L756=0,"Внесите корректировку на "&amp;DAY(Q756)&amp;"."&amp;MONTH(Q756)&amp;"."&amp;YEAR(Q756)&amp;": "&amp;IF(M756&gt;0,"+","")&amp;M756&amp;" "&amp;G756,"Проверьте корректировки: внесено "&amp;L756&amp;", нужно "&amp;I756&amp;" "&amp;G756))))</f>
        <v/>
      </c>
      <c r="O756" s="22" t="str">
        <f>IF(E756&lt;&gt;"ОК","",IF(SUMPRODUCT(MAX(($B$6:$B$1005=B756)*($Q$6:$Q$1005&lt;Q756)*($E$6:$E$1005="ОК")*$Q$6:$Q$1005))&gt;0,SUMPRODUCT(MAX(($B$6:$B$1005=B756)*($Q$6:$Q$1005&lt;Q756)*($E$6:$E$1005="ОК")*$Q$6:$Q$1005))+1,INT('Номенклатура'!$C$2)))</f>
        <v/>
      </c>
      <c r="P756" s="18" t="str">
        <f>IF(E756&lt;&gt;"ОК","",-(SUMIFS('Движения'!$F$6:$F$5005,'Движения'!$B$6:$B$5005,B756,'Движения'!$C$6:$C$5005,"Расход",'Движения'!$A$6:$A$5005,"&gt;="&amp;O756,'Движения'!$A$6:$A$5005,"&lt;"&amp;(Q756+1))+SUMIFS('Движения'!$F$6:$F$5005,'Движения'!$B$6:$B$5005,B756,'Движения'!$C$6:$C$5005,"Списание",'Движения'!$A$6:$A$5005,"&gt;="&amp;O756,'Движения'!$A$6:$A$5005,"&lt;"&amp;(Q756+1))))</f>
        <v/>
      </c>
      <c r="Q756" s="18" t="str">
        <f>IF(ISNUMBER(A756),INT(A756),0)</f>
        <v/>
      </c>
    </row>
    <row r="757" spans="1:17" x14ac:dyDescent="0.25">
      <c r="A757" s="16"/>
      <c r="B757" s="13"/>
      <c r="C757" s="14"/>
      <c r="D757" s="13"/>
      <c r="E757" s="15" t="str">
        <f>IF(COUNTA(A757:D757)=0,"",IF(NOT(ISNUMBER(A757)),"Укажите дату",IF(B757="","Укажите код",IF(NOT(AND(ISTEXT(B757),LEN(B757)&gt;0,LEN(B757)&lt;=30,ISNUMBER(FIND(LEFT(B757,1),"ABCDEFGHIJKLMNOPQRSTUVWXYZ")),SUMPRODUCT((MID(B757,{1,2,3,4,5,6,7,8,9,10,11,12,13,14,15,16,17,18,19,20,21,22,23,24,25,26,27,28,29,30},1)&lt;&gt;"")*ISERROR(FIND(MID(B757,{1,2,3,4,5,6,7,8,9,10,11,12,13,14,15,16,17,18,19,20,21,22,23,24,25,26,27,28,29,30},1),"ABCDEFGHIJKLMNOPQRSTUVWXYZ0123456789-_")))=0,ISERROR(VALUE(B757)))),"Недопустимый код: только латинские буквы A-Z в верхнем регистре, цифры, - и _; начало с буквы, до 30 символов (например MILK-001)",IF(SUMPRODUCT(--EXACT('Номенклатура'!$A$6:$A$205,B757))=0,"Код не найден",IF(SUMPRODUCT(--EXACT('Номенклатура'!$A$6:$A$205,B757))&gt;1,"Код повторяется в номенклатуре",IF(NOT(ISNUMBER(C757)),"Укажите фактическое количество",IF(C757&lt;0,"Факт не может быть меньше нуля",IF(NOT(ISNUMBER('Номенклатура'!$C$2)),"Укажите дату начала учёта",IF(Q757&lt;INT('Номенклатура'!$C$2),"Дата раньше начала учёта","ОК"))))))))))</f>
        <v/>
      </c>
      <c r="F757" s="15" t="str">
        <f>IF(E757&lt;&gt;"ОК","",INDEX('Номенклатура'!$B$6:$B$205,SUMPRODUCT(EXACT('Номенклатура'!$A$6:$A$205,B757)*(ROW('Номенклатура'!$A$6:$A$205)-5)))&amp;"")</f>
        <v/>
      </c>
      <c r="G757" s="17" t="str">
        <f>IF(E757&lt;&gt;"ОК","",INDEX('Номенклатура'!$D$6:$D$205,SUMPRODUCT(EXACT('Номенклатура'!$A$6:$A$205,B757)*(ROW('Номенклатура'!$A$6:$A$205)-5)))&amp;"")</f>
        <v/>
      </c>
      <c r="H757" s="18" t="str">
        <f>IF(E757&lt;&gt;"ОК","",ROUND(N(INDEX('Номенклатура'!$F$6:$F$205,SUMPRODUCT(EXACT('Номенклатура'!$A$6:$A$205,B757)*(ROW('Номенклатура'!$A$6:$A$205)-5))))+SUMIFS('Движения'!$F$6:$F$5005,'Движения'!$B$6:$B$5005,B757,'Движения'!$A$6:$A$5005,"&lt;"&amp;(Q757+1))-SUMIFS('Движения'!$F$6:$F$5005,'Движения'!$B$6:$B$5005,B757,'Движения'!$C$6:$C$5005,"Корректировка остатка",'Движения'!$A$6:$A$5005,"&gt;="&amp;Q757,'Движения'!$A$6:$A$5005,"&lt;"&amp;(Q757+1)),6))</f>
        <v/>
      </c>
      <c r="I757" s="18" t="str">
        <f>IF(E757&lt;&gt;"ОК","",ROUND(C757-H757,6))</f>
        <v/>
      </c>
      <c r="J757" s="21" t="str">
        <f>IF(E757&lt;&gt;"ОК","",IF(P757&gt;0,ABS(I757)/P757,"нет базы"))</f>
        <v/>
      </c>
      <c r="K757" s="17" t="str">
        <f>IF(E757&lt;&gt;"ОК","",IF(I757&lt;0,"Недостача",IF(I757&gt;0,"Излишек","Совпадает")))</f>
        <v/>
      </c>
      <c r="L757" s="18" t="str">
        <f>IF(E757&lt;&gt;"ОК","",ROUND(SUMIFS('Движения'!$F$6:$F$5005,'Движения'!$B$6:$B$5005,B757,'Движения'!$C$6:$C$5005,"Корректировка остатка",'Движения'!$A$6:$A$5005,"&gt;="&amp;Q757,'Движения'!$A$6:$A$5005,"&lt;"&amp;(Q757+1)),6))</f>
        <v/>
      </c>
      <c r="M757" s="18" t="str">
        <f>IF(E757&lt;&gt;"ОК","",ROUND(I757-L757,6))</f>
        <v/>
      </c>
      <c r="N757" s="15" t="str">
        <f>IF(E757&lt;&gt;"ОК","",IF(AND(I757=0,L757=0),"Корректировка не нужна",IF(M757=0,"Корректировка внесена",IF(L757=0,"Внесите корректировку на "&amp;DAY(Q757)&amp;"."&amp;MONTH(Q757)&amp;"."&amp;YEAR(Q757)&amp;": "&amp;IF(M757&gt;0,"+","")&amp;M757&amp;" "&amp;G757,"Проверьте корректировки: внесено "&amp;L757&amp;", нужно "&amp;I757&amp;" "&amp;G757))))</f>
        <v/>
      </c>
      <c r="O757" s="22" t="str">
        <f>IF(E757&lt;&gt;"ОК","",IF(SUMPRODUCT(MAX(($B$6:$B$1005=B757)*($Q$6:$Q$1005&lt;Q757)*($E$6:$E$1005="ОК")*$Q$6:$Q$1005))&gt;0,SUMPRODUCT(MAX(($B$6:$B$1005=B757)*($Q$6:$Q$1005&lt;Q757)*($E$6:$E$1005="ОК")*$Q$6:$Q$1005))+1,INT('Номенклатура'!$C$2)))</f>
        <v/>
      </c>
      <c r="P757" s="18" t="str">
        <f>IF(E757&lt;&gt;"ОК","",-(SUMIFS('Движения'!$F$6:$F$5005,'Движения'!$B$6:$B$5005,B757,'Движения'!$C$6:$C$5005,"Расход",'Движения'!$A$6:$A$5005,"&gt;="&amp;O757,'Движения'!$A$6:$A$5005,"&lt;"&amp;(Q757+1))+SUMIFS('Движения'!$F$6:$F$5005,'Движения'!$B$6:$B$5005,B757,'Движения'!$C$6:$C$5005,"Списание",'Движения'!$A$6:$A$5005,"&gt;="&amp;O757,'Движения'!$A$6:$A$5005,"&lt;"&amp;(Q757+1))))</f>
        <v/>
      </c>
      <c r="Q757" s="18" t="str">
        <f>IF(ISNUMBER(A757),INT(A757),0)</f>
        <v/>
      </c>
    </row>
    <row r="758" spans="1:17" x14ac:dyDescent="0.25">
      <c r="A758" s="16"/>
      <c r="B758" s="13"/>
      <c r="C758" s="14"/>
      <c r="D758" s="13"/>
      <c r="E758" s="15" t="str">
        <f>IF(COUNTA(A758:D758)=0,"",IF(NOT(ISNUMBER(A758)),"Укажите дату",IF(B758="","Укажите код",IF(NOT(AND(ISTEXT(B758),LEN(B758)&gt;0,LEN(B758)&lt;=30,ISNUMBER(FIND(LEFT(B758,1),"ABCDEFGHIJKLMNOPQRSTUVWXYZ")),SUMPRODUCT((MID(B758,{1,2,3,4,5,6,7,8,9,10,11,12,13,14,15,16,17,18,19,20,21,22,23,24,25,26,27,28,29,30},1)&lt;&gt;"")*ISERROR(FIND(MID(B758,{1,2,3,4,5,6,7,8,9,10,11,12,13,14,15,16,17,18,19,20,21,22,23,24,25,26,27,28,29,30},1),"ABCDEFGHIJKLMNOPQRSTUVWXYZ0123456789-_")))=0,ISERROR(VALUE(B758)))),"Недопустимый код: только латинские буквы A-Z в верхнем регистре, цифры, - и _; начало с буквы, до 30 символов (например MILK-001)",IF(SUMPRODUCT(--EXACT('Номенклатура'!$A$6:$A$205,B758))=0,"Код не найден",IF(SUMPRODUCT(--EXACT('Номенклатура'!$A$6:$A$205,B758))&gt;1,"Код повторяется в номенклатуре",IF(NOT(ISNUMBER(C758)),"Укажите фактическое количество",IF(C758&lt;0,"Факт не может быть меньше нуля",IF(NOT(ISNUMBER('Номенклатура'!$C$2)),"Укажите дату начала учёта",IF(Q758&lt;INT('Номенклатура'!$C$2),"Дата раньше начала учёта","ОК"))))))))))</f>
        <v/>
      </c>
      <c r="F758" s="15" t="str">
        <f>IF(E758&lt;&gt;"ОК","",INDEX('Номенклатура'!$B$6:$B$205,SUMPRODUCT(EXACT('Номенклатура'!$A$6:$A$205,B758)*(ROW('Номенклатура'!$A$6:$A$205)-5)))&amp;"")</f>
        <v/>
      </c>
      <c r="G758" s="17" t="str">
        <f>IF(E758&lt;&gt;"ОК","",INDEX('Номенклатура'!$D$6:$D$205,SUMPRODUCT(EXACT('Номенклатура'!$A$6:$A$205,B758)*(ROW('Номенклатура'!$A$6:$A$205)-5)))&amp;"")</f>
        <v/>
      </c>
      <c r="H758" s="18" t="str">
        <f>IF(E758&lt;&gt;"ОК","",ROUND(N(INDEX('Номенклатура'!$F$6:$F$205,SUMPRODUCT(EXACT('Номенклатура'!$A$6:$A$205,B758)*(ROW('Номенклатура'!$A$6:$A$205)-5))))+SUMIFS('Движения'!$F$6:$F$5005,'Движения'!$B$6:$B$5005,B758,'Движения'!$A$6:$A$5005,"&lt;"&amp;(Q758+1))-SUMIFS('Движения'!$F$6:$F$5005,'Движения'!$B$6:$B$5005,B758,'Движения'!$C$6:$C$5005,"Корректировка остатка",'Движения'!$A$6:$A$5005,"&gt;="&amp;Q758,'Движения'!$A$6:$A$5005,"&lt;"&amp;(Q758+1)),6))</f>
        <v/>
      </c>
      <c r="I758" s="18" t="str">
        <f>IF(E758&lt;&gt;"ОК","",ROUND(C758-H758,6))</f>
        <v/>
      </c>
      <c r="J758" s="21" t="str">
        <f>IF(E758&lt;&gt;"ОК","",IF(P758&gt;0,ABS(I758)/P758,"нет базы"))</f>
        <v/>
      </c>
      <c r="K758" s="17" t="str">
        <f>IF(E758&lt;&gt;"ОК","",IF(I758&lt;0,"Недостача",IF(I758&gt;0,"Излишек","Совпадает")))</f>
        <v/>
      </c>
      <c r="L758" s="18" t="str">
        <f>IF(E758&lt;&gt;"ОК","",ROUND(SUMIFS('Движения'!$F$6:$F$5005,'Движения'!$B$6:$B$5005,B758,'Движения'!$C$6:$C$5005,"Корректировка остатка",'Движения'!$A$6:$A$5005,"&gt;="&amp;Q758,'Движения'!$A$6:$A$5005,"&lt;"&amp;(Q758+1)),6))</f>
        <v/>
      </c>
      <c r="M758" s="18" t="str">
        <f>IF(E758&lt;&gt;"ОК","",ROUND(I758-L758,6))</f>
        <v/>
      </c>
      <c r="N758" s="15" t="str">
        <f>IF(E758&lt;&gt;"ОК","",IF(AND(I758=0,L758=0),"Корректировка не нужна",IF(M758=0,"Корректировка внесена",IF(L758=0,"Внесите корректировку на "&amp;DAY(Q758)&amp;"."&amp;MONTH(Q758)&amp;"."&amp;YEAR(Q758)&amp;": "&amp;IF(M758&gt;0,"+","")&amp;M758&amp;" "&amp;G758,"Проверьте корректировки: внесено "&amp;L758&amp;", нужно "&amp;I758&amp;" "&amp;G758))))</f>
        <v/>
      </c>
      <c r="O758" s="22" t="str">
        <f>IF(E758&lt;&gt;"ОК","",IF(SUMPRODUCT(MAX(($B$6:$B$1005=B758)*($Q$6:$Q$1005&lt;Q758)*($E$6:$E$1005="ОК")*$Q$6:$Q$1005))&gt;0,SUMPRODUCT(MAX(($B$6:$B$1005=B758)*($Q$6:$Q$1005&lt;Q758)*($E$6:$E$1005="ОК")*$Q$6:$Q$1005))+1,INT('Номенклатура'!$C$2)))</f>
        <v/>
      </c>
      <c r="P758" s="18" t="str">
        <f>IF(E758&lt;&gt;"ОК","",-(SUMIFS('Движения'!$F$6:$F$5005,'Движения'!$B$6:$B$5005,B758,'Движения'!$C$6:$C$5005,"Расход",'Движения'!$A$6:$A$5005,"&gt;="&amp;O758,'Движения'!$A$6:$A$5005,"&lt;"&amp;(Q758+1))+SUMIFS('Движения'!$F$6:$F$5005,'Движения'!$B$6:$B$5005,B758,'Движения'!$C$6:$C$5005,"Списание",'Движения'!$A$6:$A$5005,"&gt;="&amp;O758,'Движения'!$A$6:$A$5005,"&lt;"&amp;(Q758+1))))</f>
        <v/>
      </c>
      <c r="Q758" s="18" t="str">
        <f>IF(ISNUMBER(A758),INT(A758),0)</f>
        <v/>
      </c>
    </row>
    <row r="759" spans="1:17" x14ac:dyDescent="0.25">
      <c r="A759" s="16"/>
      <c r="B759" s="13"/>
      <c r="C759" s="14"/>
      <c r="D759" s="13"/>
      <c r="E759" s="15" t="str">
        <f>IF(COUNTA(A759:D759)=0,"",IF(NOT(ISNUMBER(A759)),"Укажите дату",IF(B759="","Укажите код",IF(NOT(AND(ISTEXT(B759),LEN(B759)&gt;0,LEN(B759)&lt;=30,ISNUMBER(FIND(LEFT(B759,1),"ABCDEFGHIJKLMNOPQRSTUVWXYZ")),SUMPRODUCT((MID(B759,{1,2,3,4,5,6,7,8,9,10,11,12,13,14,15,16,17,18,19,20,21,22,23,24,25,26,27,28,29,30},1)&lt;&gt;"")*ISERROR(FIND(MID(B759,{1,2,3,4,5,6,7,8,9,10,11,12,13,14,15,16,17,18,19,20,21,22,23,24,25,26,27,28,29,30},1),"ABCDEFGHIJKLMNOPQRSTUVWXYZ0123456789-_")))=0,ISERROR(VALUE(B759)))),"Недопустимый код: только латинские буквы A-Z в верхнем регистре, цифры, - и _; начало с буквы, до 30 символов (например MILK-001)",IF(SUMPRODUCT(--EXACT('Номенклатура'!$A$6:$A$205,B759))=0,"Код не найден",IF(SUMPRODUCT(--EXACT('Номенклатура'!$A$6:$A$205,B759))&gt;1,"Код повторяется в номенклатуре",IF(NOT(ISNUMBER(C759)),"Укажите фактическое количество",IF(C759&lt;0,"Факт не может быть меньше нуля",IF(NOT(ISNUMBER('Номенклатура'!$C$2)),"Укажите дату начала учёта",IF(Q759&lt;INT('Номенклатура'!$C$2),"Дата раньше начала учёта","ОК"))))))))))</f>
        <v/>
      </c>
      <c r="F759" s="15" t="str">
        <f>IF(E759&lt;&gt;"ОК","",INDEX('Номенклатура'!$B$6:$B$205,SUMPRODUCT(EXACT('Номенклатура'!$A$6:$A$205,B759)*(ROW('Номенклатура'!$A$6:$A$205)-5)))&amp;"")</f>
        <v/>
      </c>
      <c r="G759" s="17" t="str">
        <f>IF(E759&lt;&gt;"ОК","",INDEX('Номенклатура'!$D$6:$D$205,SUMPRODUCT(EXACT('Номенклатура'!$A$6:$A$205,B759)*(ROW('Номенклатура'!$A$6:$A$205)-5)))&amp;"")</f>
        <v/>
      </c>
      <c r="H759" s="18" t="str">
        <f>IF(E759&lt;&gt;"ОК","",ROUND(N(INDEX('Номенклатура'!$F$6:$F$205,SUMPRODUCT(EXACT('Номенклатура'!$A$6:$A$205,B759)*(ROW('Номенклатура'!$A$6:$A$205)-5))))+SUMIFS('Движения'!$F$6:$F$5005,'Движения'!$B$6:$B$5005,B759,'Движения'!$A$6:$A$5005,"&lt;"&amp;(Q759+1))-SUMIFS('Движения'!$F$6:$F$5005,'Движения'!$B$6:$B$5005,B759,'Движения'!$C$6:$C$5005,"Корректировка остатка",'Движения'!$A$6:$A$5005,"&gt;="&amp;Q759,'Движения'!$A$6:$A$5005,"&lt;"&amp;(Q759+1)),6))</f>
        <v/>
      </c>
      <c r="I759" s="18" t="str">
        <f>IF(E759&lt;&gt;"ОК","",ROUND(C759-H759,6))</f>
        <v/>
      </c>
      <c r="J759" s="21" t="str">
        <f>IF(E759&lt;&gt;"ОК","",IF(P759&gt;0,ABS(I759)/P759,"нет базы"))</f>
        <v/>
      </c>
      <c r="K759" s="17" t="str">
        <f>IF(E759&lt;&gt;"ОК","",IF(I759&lt;0,"Недостача",IF(I759&gt;0,"Излишек","Совпадает")))</f>
        <v/>
      </c>
      <c r="L759" s="18" t="str">
        <f>IF(E759&lt;&gt;"ОК","",ROUND(SUMIFS('Движения'!$F$6:$F$5005,'Движения'!$B$6:$B$5005,B759,'Движения'!$C$6:$C$5005,"Корректировка остатка",'Движения'!$A$6:$A$5005,"&gt;="&amp;Q759,'Движения'!$A$6:$A$5005,"&lt;"&amp;(Q759+1)),6))</f>
        <v/>
      </c>
      <c r="M759" s="18" t="str">
        <f>IF(E759&lt;&gt;"ОК","",ROUND(I759-L759,6))</f>
        <v/>
      </c>
      <c r="N759" s="15" t="str">
        <f>IF(E759&lt;&gt;"ОК","",IF(AND(I759=0,L759=0),"Корректировка не нужна",IF(M759=0,"Корректировка внесена",IF(L759=0,"Внесите корректировку на "&amp;DAY(Q759)&amp;"."&amp;MONTH(Q759)&amp;"."&amp;YEAR(Q759)&amp;": "&amp;IF(M759&gt;0,"+","")&amp;M759&amp;" "&amp;G759,"Проверьте корректировки: внесено "&amp;L759&amp;", нужно "&amp;I759&amp;" "&amp;G759))))</f>
        <v/>
      </c>
      <c r="O759" s="22" t="str">
        <f>IF(E759&lt;&gt;"ОК","",IF(SUMPRODUCT(MAX(($B$6:$B$1005=B759)*($Q$6:$Q$1005&lt;Q759)*($E$6:$E$1005="ОК")*$Q$6:$Q$1005))&gt;0,SUMPRODUCT(MAX(($B$6:$B$1005=B759)*($Q$6:$Q$1005&lt;Q759)*($E$6:$E$1005="ОК")*$Q$6:$Q$1005))+1,INT('Номенклатура'!$C$2)))</f>
        <v/>
      </c>
      <c r="P759" s="18" t="str">
        <f>IF(E759&lt;&gt;"ОК","",-(SUMIFS('Движения'!$F$6:$F$5005,'Движения'!$B$6:$B$5005,B759,'Движения'!$C$6:$C$5005,"Расход",'Движения'!$A$6:$A$5005,"&gt;="&amp;O759,'Движения'!$A$6:$A$5005,"&lt;"&amp;(Q759+1))+SUMIFS('Движения'!$F$6:$F$5005,'Движения'!$B$6:$B$5005,B759,'Движения'!$C$6:$C$5005,"Списание",'Движения'!$A$6:$A$5005,"&gt;="&amp;O759,'Движения'!$A$6:$A$5005,"&lt;"&amp;(Q759+1))))</f>
        <v/>
      </c>
      <c r="Q759" s="18" t="str">
        <f>IF(ISNUMBER(A759),INT(A759),0)</f>
        <v/>
      </c>
    </row>
    <row r="760" spans="1:17" x14ac:dyDescent="0.25">
      <c r="A760" s="16"/>
      <c r="B760" s="13"/>
      <c r="C760" s="14"/>
      <c r="D760" s="13"/>
      <c r="E760" s="15" t="str">
        <f>IF(COUNTA(A760:D760)=0,"",IF(NOT(ISNUMBER(A760)),"Укажите дату",IF(B760="","Укажите код",IF(NOT(AND(ISTEXT(B760),LEN(B760)&gt;0,LEN(B760)&lt;=30,ISNUMBER(FIND(LEFT(B760,1),"ABCDEFGHIJKLMNOPQRSTUVWXYZ")),SUMPRODUCT((MID(B760,{1,2,3,4,5,6,7,8,9,10,11,12,13,14,15,16,17,18,19,20,21,22,23,24,25,26,27,28,29,30},1)&lt;&gt;"")*ISERROR(FIND(MID(B760,{1,2,3,4,5,6,7,8,9,10,11,12,13,14,15,16,17,18,19,20,21,22,23,24,25,26,27,28,29,30},1),"ABCDEFGHIJKLMNOPQRSTUVWXYZ0123456789-_")))=0,ISERROR(VALUE(B760)))),"Недопустимый код: только латинские буквы A-Z в верхнем регистре, цифры, - и _; начало с буквы, до 30 символов (например MILK-001)",IF(SUMPRODUCT(--EXACT('Номенклатура'!$A$6:$A$205,B760))=0,"Код не найден",IF(SUMPRODUCT(--EXACT('Номенклатура'!$A$6:$A$205,B760))&gt;1,"Код повторяется в номенклатуре",IF(NOT(ISNUMBER(C760)),"Укажите фактическое количество",IF(C760&lt;0,"Факт не может быть меньше нуля",IF(NOT(ISNUMBER('Номенклатура'!$C$2)),"Укажите дату начала учёта",IF(Q760&lt;INT('Номенклатура'!$C$2),"Дата раньше начала учёта","ОК"))))))))))</f>
        <v/>
      </c>
      <c r="F760" s="15" t="str">
        <f>IF(E760&lt;&gt;"ОК","",INDEX('Номенклатура'!$B$6:$B$205,SUMPRODUCT(EXACT('Номенклатура'!$A$6:$A$205,B760)*(ROW('Номенклатура'!$A$6:$A$205)-5)))&amp;"")</f>
        <v/>
      </c>
      <c r="G760" s="17" t="str">
        <f>IF(E760&lt;&gt;"ОК","",INDEX('Номенклатура'!$D$6:$D$205,SUMPRODUCT(EXACT('Номенклатура'!$A$6:$A$205,B760)*(ROW('Номенклатура'!$A$6:$A$205)-5)))&amp;"")</f>
        <v/>
      </c>
      <c r="H760" s="18" t="str">
        <f>IF(E760&lt;&gt;"ОК","",ROUND(N(INDEX('Номенклатура'!$F$6:$F$205,SUMPRODUCT(EXACT('Номенклатура'!$A$6:$A$205,B760)*(ROW('Номенклатура'!$A$6:$A$205)-5))))+SUMIFS('Движения'!$F$6:$F$5005,'Движения'!$B$6:$B$5005,B760,'Движения'!$A$6:$A$5005,"&lt;"&amp;(Q760+1))-SUMIFS('Движения'!$F$6:$F$5005,'Движения'!$B$6:$B$5005,B760,'Движения'!$C$6:$C$5005,"Корректировка остатка",'Движения'!$A$6:$A$5005,"&gt;="&amp;Q760,'Движения'!$A$6:$A$5005,"&lt;"&amp;(Q760+1)),6))</f>
        <v/>
      </c>
      <c r="I760" s="18" t="str">
        <f>IF(E760&lt;&gt;"ОК","",ROUND(C760-H760,6))</f>
        <v/>
      </c>
      <c r="J760" s="21" t="str">
        <f>IF(E760&lt;&gt;"ОК","",IF(P760&gt;0,ABS(I760)/P760,"нет базы"))</f>
        <v/>
      </c>
      <c r="K760" s="17" t="str">
        <f>IF(E760&lt;&gt;"ОК","",IF(I760&lt;0,"Недостача",IF(I760&gt;0,"Излишек","Совпадает")))</f>
        <v/>
      </c>
      <c r="L760" s="18" t="str">
        <f>IF(E760&lt;&gt;"ОК","",ROUND(SUMIFS('Движения'!$F$6:$F$5005,'Движения'!$B$6:$B$5005,B760,'Движения'!$C$6:$C$5005,"Корректировка остатка",'Движения'!$A$6:$A$5005,"&gt;="&amp;Q760,'Движения'!$A$6:$A$5005,"&lt;"&amp;(Q760+1)),6))</f>
        <v/>
      </c>
      <c r="M760" s="18" t="str">
        <f>IF(E760&lt;&gt;"ОК","",ROUND(I760-L760,6))</f>
        <v/>
      </c>
      <c r="N760" s="15" t="str">
        <f>IF(E760&lt;&gt;"ОК","",IF(AND(I760=0,L760=0),"Корректировка не нужна",IF(M760=0,"Корректировка внесена",IF(L760=0,"Внесите корректировку на "&amp;DAY(Q760)&amp;"."&amp;MONTH(Q760)&amp;"."&amp;YEAR(Q760)&amp;": "&amp;IF(M760&gt;0,"+","")&amp;M760&amp;" "&amp;G760,"Проверьте корректировки: внесено "&amp;L760&amp;", нужно "&amp;I760&amp;" "&amp;G760))))</f>
        <v/>
      </c>
      <c r="O760" s="22" t="str">
        <f>IF(E760&lt;&gt;"ОК","",IF(SUMPRODUCT(MAX(($B$6:$B$1005=B760)*($Q$6:$Q$1005&lt;Q760)*($E$6:$E$1005="ОК")*$Q$6:$Q$1005))&gt;0,SUMPRODUCT(MAX(($B$6:$B$1005=B760)*($Q$6:$Q$1005&lt;Q760)*($E$6:$E$1005="ОК")*$Q$6:$Q$1005))+1,INT('Номенклатура'!$C$2)))</f>
        <v/>
      </c>
      <c r="P760" s="18" t="str">
        <f>IF(E760&lt;&gt;"ОК","",-(SUMIFS('Движения'!$F$6:$F$5005,'Движения'!$B$6:$B$5005,B760,'Движения'!$C$6:$C$5005,"Расход",'Движения'!$A$6:$A$5005,"&gt;="&amp;O760,'Движения'!$A$6:$A$5005,"&lt;"&amp;(Q760+1))+SUMIFS('Движения'!$F$6:$F$5005,'Движения'!$B$6:$B$5005,B760,'Движения'!$C$6:$C$5005,"Списание",'Движения'!$A$6:$A$5005,"&gt;="&amp;O760,'Движения'!$A$6:$A$5005,"&lt;"&amp;(Q760+1))))</f>
        <v/>
      </c>
      <c r="Q760" s="18" t="str">
        <f>IF(ISNUMBER(A760),INT(A760),0)</f>
        <v/>
      </c>
    </row>
    <row r="761" spans="1:17" x14ac:dyDescent="0.25">
      <c r="A761" s="16"/>
      <c r="B761" s="13"/>
      <c r="C761" s="14"/>
      <c r="D761" s="13"/>
      <c r="E761" s="15" t="str">
        <f>IF(COUNTA(A761:D761)=0,"",IF(NOT(ISNUMBER(A761)),"Укажите дату",IF(B761="","Укажите код",IF(NOT(AND(ISTEXT(B761),LEN(B761)&gt;0,LEN(B761)&lt;=30,ISNUMBER(FIND(LEFT(B761,1),"ABCDEFGHIJKLMNOPQRSTUVWXYZ")),SUMPRODUCT((MID(B761,{1,2,3,4,5,6,7,8,9,10,11,12,13,14,15,16,17,18,19,20,21,22,23,24,25,26,27,28,29,30},1)&lt;&gt;"")*ISERROR(FIND(MID(B761,{1,2,3,4,5,6,7,8,9,10,11,12,13,14,15,16,17,18,19,20,21,22,23,24,25,26,27,28,29,30},1),"ABCDEFGHIJKLMNOPQRSTUVWXYZ0123456789-_")))=0,ISERROR(VALUE(B761)))),"Недопустимый код: только латинские буквы A-Z в верхнем регистре, цифры, - и _; начало с буквы, до 30 символов (например MILK-001)",IF(SUMPRODUCT(--EXACT('Номенклатура'!$A$6:$A$205,B761))=0,"Код не найден",IF(SUMPRODUCT(--EXACT('Номенклатура'!$A$6:$A$205,B761))&gt;1,"Код повторяется в номенклатуре",IF(NOT(ISNUMBER(C761)),"Укажите фактическое количество",IF(C761&lt;0,"Факт не может быть меньше нуля",IF(NOT(ISNUMBER('Номенклатура'!$C$2)),"Укажите дату начала учёта",IF(Q761&lt;INT('Номенклатура'!$C$2),"Дата раньше начала учёта","ОК"))))))))))</f>
        <v/>
      </c>
      <c r="F761" s="15" t="str">
        <f>IF(E761&lt;&gt;"ОК","",INDEX('Номенклатура'!$B$6:$B$205,SUMPRODUCT(EXACT('Номенклатура'!$A$6:$A$205,B761)*(ROW('Номенклатура'!$A$6:$A$205)-5)))&amp;"")</f>
        <v/>
      </c>
      <c r="G761" s="17" t="str">
        <f>IF(E761&lt;&gt;"ОК","",INDEX('Номенклатура'!$D$6:$D$205,SUMPRODUCT(EXACT('Номенклатура'!$A$6:$A$205,B761)*(ROW('Номенклатура'!$A$6:$A$205)-5)))&amp;"")</f>
        <v/>
      </c>
      <c r="H761" s="18" t="str">
        <f>IF(E761&lt;&gt;"ОК","",ROUND(N(INDEX('Номенклатура'!$F$6:$F$205,SUMPRODUCT(EXACT('Номенклатура'!$A$6:$A$205,B761)*(ROW('Номенклатура'!$A$6:$A$205)-5))))+SUMIFS('Движения'!$F$6:$F$5005,'Движения'!$B$6:$B$5005,B761,'Движения'!$A$6:$A$5005,"&lt;"&amp;(Q761+1))-SUMIFS('Движения'!$F$6:$F$5005,'Движения'!$B$6:$B$5005,B761,'Движения'!$C$6:$C$5005,"Корректировка остатка",'Движения'!$A$6:$A$5005,"&gt;="&amp;Q761,'Движения'!$A$6:$A$5005,"&lt;"&amp;(Q761+1)),6))</f>
        <v/>
      </c>
      <c r="I761" s="18" t="str">
        <f>IF(E761&lt;&gt;"ОК","",ROUND(C761-H761,6))</f>
        <v/>
      </c>
      <c r="J761" s="21" t="str">
        <f>IF(E761&lt;&gt;"ОК","",IF(P761&gt;0,ABS(I761)/P761,"нет базы"))</f>
        <v/>
      </c>
      <c r="K761" s="17" t="str">
        <f>IF(E761&lt;&gt;"ОК","",IF(I761&lt;0,"Недостача",IF(I761&gt;0,"Излишек","Совпадает")))</f>
        <v/>
      </c>
      <c r="L761" s="18" t="str">
        <f>IF(E761&lt;&gt;"ОК","",ROUND(SUMIFS('Движения'!$F$6:$F$5005,'Движения'!$B$6:$B$5005,B761,'Движения'!$C$6:$C$5005,"Корректировка остатка",'Движения'!$A$6:$A$5005,"&gt;="&amp;Q761,'Движения'!$A$6:$A$5005,"&lt;"&amp;(Q761+1)),6))</f>
        <v/>
      </c>
      <c r="M761" s="18" t="str">
        <f>IF(E761&lt;&gt;"ОК","",ROUND(I761-L761,6))</f>
        <v/>
      </c>
      <c r="N761" s="15" t="str">
        <f>IF(E761&lt;&gt;"ОК","",IF(AND(I761=0,L761=0),"Корректировка не нужна",IF(M761=0,"Корректировка внесена",IF(L761=0,"Внесите корректировку на "&amp;DAY(Q761)&amp;"."&amp;MONTH(Q761)&amp;"."&amp;YEAR(Q761)&amp;": "&amp;IF(M761&gt;0,"+","")&amp;M761&amp;" "&amp;G761,"Проверьте корректировки: внесено "&amp;L761&amp;", нужно "&amp;I761&amp;" "&amp;G761))))</f>
        <v/>
      </c>
      <c r="O761" s="22" t="str">
        <f>IF(E761&lt;&gt;"ОК","",IF(SUMPRODUCT(MAX(($B$6:$B$1005=B761)*($Q$6:$Q$1005&lt;Q761)*($E$6:$E$1005="ОК")*$Q$6:$Q$1005))&gt;0,SUMPRODUCT(MAX(($B$6:$B$1005=B761)*($Q$6:$Q$1005&lt;Q761)*($E$6:$E$1005="ОК")*$Q$6:$Q$1005))+1,INT('Номенклатура'!$C$2)))</f>
        <v/>
      </c>
      <c r="P761" s="18" t="str">
        <f>IF(E761&lt;&gt;"ОК","",-(SUMIFS('Движения'!$F$6:$F$5005,'Движения'!$B$6:$B$5005,B761,'Движения'!$C$6:$C$5005,"Расход",'Движения'!$A$6:$A$5005,"&gt;="&amp;O761,'Движения'!$A$6:$A$5005,"&lt;"&amp;(Q761+1))+SUMIFS('Движения'!$F$6:$F$5005,'Движения'!$B$6:$B$5005,B761,'Движения'!$C$6:$C$5005,"Списание",'Движения'!$A$6:$A$5005,"&gt;="&amp;O761,'Движения'!$A$6:$A$5005,"&lt;"&amp;(Q761+1))))</f>
        <v/>
      </c>
      <c r="Q761" s="18" t="str">
        <f>IF(ISNUMBER(A761),INT(A761),0)</f>
        <v/>
      </c>
    </row>
    <row r="762" spans="1:17" x14ac:dyDescent="0.25">
      <c r="A762" s="16"/>
      <c r="B762" s="13"/>
      <c r="C762" s="14"/>
      <c r="D762" s="13"/>
      <c r="E762" s="15" t="str">
        <f>IF(COUNTA(A762:D762)=0,"",IF(NOT(ISNUMBER(A762)),"Укажите дату",IF(B762="","Укажите код",IF(NOT(AND(ISTEXT(B762),LEN(B762)&gt;0,LEN(B762)&lt;=30,ISNUMBER(FIND(LEFT(B762,1),"ABCDEFGHIJKLMNOPQRSTUVWXYZ")),SUMPRODUCT((MID(B762,{1,2,3,4,5,6,7,8,9,10,11,12,13,14,15,16,17,18,19,20,21,22,23,24,25,26,27,28,29,30},1)&lt;&gt;"")*ISERROR(FIND(MID(B762,{1,2,3,4,5,6,7,8,9,10,11,12,13,14,15,16,17,18,19,20,21,22,23,24,25,26,27,28,29,30},1),"ABCDEFGHIJKLMNOPQRSTUVWXYZ0123456789-_")))=0,ISERROR(VALUE(B762)))),"Недопустимый код: только латинские буквы A-Z в верхнем регистре, цифры, - и _; начало с буквы, до 30 символов (например MILK-001)",IF(SUMPRODUCT(--EXACT('Номенклатура'!$A$6:$A$205,B762))=0,"Код не найден",IF(SUMPRODUCT(--EXACT('Номенклатура'!$A$6:$A$205,B762))&gt;1,"Код повторяется в номенклатуре",IF(NOT(ISNUMBER(C762)),"Укажите фактическое количество",IF(C762&lt;0,"Факт не может быть меньше нуля",IF(NOT(ISNUMBER('Номенклатура'!$C$2)),"Укажите дату начала учёта",IF(Q762&lt;INT('Номенклатура'!$C$2),"Дата раньше начала учёта","ОК"))))))))))</f>
        <v/>
      </c>
      <c r="F762" s="15" t="str">
        <f>IF(E762&lt;&gt;"ОК","",INDEX('Номенклатура'!$B$6:$B$205,SUMPRODUCT(EXACT('Номенклатура'!$A$6:$A$205,B762)*(ROW('Номенклатура'!$A$6:$A$205)-5)))&amp;"")</f>
        <v/>
      </c>
      <c r="G762" s="17" t="str">
        <f>IF(E762&lt;&gt;"ОК","",INDEX('Номенклатура'!$D$6:$D$205,SUMPRODUCT(EXACT('Номенклатура'!$A$6:$A$205,B762)*(ROW('Номенклатура'!$A$6:$A$205)-5)))&amp;"")</f>
        <v/>
      </c>
      <c r="H762" s="18" t="str">
        <f>IF(E762&lt;&gt;"ОК","",ROUND(N(INDEX('Номенклатура'!$F$6:$F$205,SUMPRODUCT(EXACT('Номенклатура'!$A$6:$A$205,B762)*(ROW('Номенклатура'!$A$6:$A$205)-5))))+SUMIFS('Движения'!$F$6:$F$5005,'Движения'!$B$6:$B$5005,B762,'Движения'!$A$6:$A$5005,"&lt;"&amp;(Q762+1))-SUMIFS('Движения'!$F$6:$F$5005,'Движения'!$B$6:$B$5005,B762,'Движения'!$C$6:$C$5005,"Корректировка остатка",'Движения'!$A$6:$A$5005,"&gt;="&amp;Q762,'Движения'!$A$6:$A$5005,"&lt;"&amp;(Q762+1)),6))</f>
        <v/>
      </c>
      <c r="I762" s="18" t="str">
        <f>IF(E762&lt;&gt;"ОК","",ROUND(C762-H762,6))</f>
        <v/>
      </c>
      <c r="J762" s="21" t="str">
        <f>IF(E762&lt;&gt;"ОК","",IF(P762&gt;0,ABS(I762)/P762,"нет базы"))</f>
        <v/>
      </c>
      <c r="K762" s="17" t="str">
        <f>IF(E762&lt;&gt;"ОК","",IF(I762&lt;0,"Недостача",IF(I762&gt;0,"Излишек","Совпадает")))</f>
        <v/>
      </c>
      <c r="L762" s="18" t="str">
        <f>IF(E762&lt;&gt;"ОК","",ROUND(SUMIFS('Движения'!$F$6:$F$5005,'Движения'!$B$6:$B$5005,B762,'Движения'!$C$6:$C$5005,"Корректировка остатка",'Движения'!$A$6:$A$5005,"&gt;="&amp;Q762,'Движения'!$A$6:$A$5005,"&lt;"&amp;(Q762+1)),6))</f>
        <v/>
      </c>
      <c r="M762" s="18" t="str">
        <f>IF(E762&lt;&gt;"ОК","",ROUND(I762-L762,6))</f>
        <v/>
      </c>
      <c r="N762" s="15" t="str">
        <f>IF(E762&lt;&gt;"ОК","",IF(AND(I762=0,L762=0),"Корректировка не нужна",IF(M762=0,"Корректировка внесена",IF(L762=0,"Внесите корректировку на "&amp;DAY(Q762)&amp;"."&amp;MONTH(Q762)&amp;"."&amp;YEAR(Q762)&amp;": "&amp;IF(M762&gt;0,"+","")&amp;M762&amp;" "&amp;G762,"Проверьте корректировки: внесено "&amp;L762&amp;", нужно "&amp;I762&amp;" "&amp;G762))))</f>
        <v/>
      </c>
      <c r="O762" s="22" t="str">
        <f>IF(E762&lt;&gt;"ОК","",IF(SUMPRODUCT(MAX(($B$6:$B$1005=B762)*($Q$6:$Q$1005&lt;Q762)*($E$6:$E$1005="ОК")*$Q$6:$Q$1005))&gt;0,SUMPRODUCT(MAX(($B$6:$B$1005=B762)*($Q$6:$Q$1005&lt;Q762)*($E$6:$E$1005="ОК")*$Q$6:$Q$1005))+1,INT('Номенклатура'!$C$2)))</f>
        <v/>
      </c>
      <c r="P762" s="18" t="str">
        <f>IF(E762&lt;&gt;"ОК","",-(SUMIFS('Движения'!$F$6:$F$5005,'Движения'!$B$6:$B$5005,B762,'Движения'!$C$6:$C$5005,"Расход",'Движения'!$A$6:$A$5005,"&gt;="&amp;O762,'Движения'!$A$6:$A$5005,"&lt;"&amp;(Q762+1))+SUMIFS('Движения'!$F$6:$F$5005,'Движения'!$B$6:$B$5005,B762,'Движения'!$C$6:$C$5005,"Списание",'Движения'!$A$6:$A$5005,"&gt;="&amp;O762,'Движения'!$A$6:$A$5005,"&lt;"&amp;(Q762+1))))</f>
        <v/>
      </c>
      <c r="Q762" s="18" t="str">
        <f>IF(ISNUMBER(A762),INT(A762),0)</f>
        <v/>
      </c>
    </row>
    <row r="763" spans="1:17" x14ac:dyDescent="0.25">
      <c r="A763" s="16"/>
      <c r="B763" s="13"/>
      <c r="C763" s="14"/>
      <c r="D763" s="13"/>
      <c r="E763" s="15" t="str">
        <f>IF(COUNTA(A763:D763)=0,"",IF(NOT(ISNUMBER(A763)),"Укажите дату",IF(B763="","Укажите код",IF(NOT(AND(ISTEXT(B763),LEN(B763)&gt;0,LEN(B763)&lt;=30,ISNUMBER(FIND(LEFT(B763,1),"ABCDEFGHIJKLMNOPQRSTUVWXYZ")),SUMPRODUCT((MID(B763,{1,2,3,4,5,6,7,8,9,10,11,12,13,14,15,16,17,18,19,20,21,22,23,24,25,26,27,28,29,30},1)&lt;&gt;"")*ISERROR(FIND(MID(B763,{1,2,3,4,5,6,7,8,9,10,11,12,13,14,15,16,17,18,19,20,21,22,23,24,25,26,27,28,29,30},1),"ABCDEFGHIJKLMNOPQRSTUVWXYZ0123456789-_")))=0,ISERROR(VALUE(B763)))),"Недопустимый код: только латинские буквы A-Z в верхнем регистре, цифры, - и _; начало с буквы, до 30 символов (например MILK-001)",IF(SUMPRODUCT(--EXACT('Номенклатура'!$A$6:$A$205,B763))=0,"Код не найден",IF(SUMPRODUCT(--EXACT('Номенклатура'!$A$6:$A$205,B763))&gt;1,"Код повторяется в номенклатуре",IF(NOT(ISNUMBER(C763)),"Укажите фактическое количество",IF(C763&lt;0,"Факт не может быть меньше нуля",IF(NOT(ISNUMBER('Номенклатура'!$C$2)),"Укажите дату начала учёта",IF(Q763&lt;INT('Номенклатура'!$C$2),"Дата раньше начала учёта","ОК"))))))))))</f>
        <v/>
      </c>
      <c r="F763" s="15" t="str">
        <f>IF(E763&lt;&gt;"ОК","",INDEX('Номенклатура'!$B$6:$B$205,SUMPRODUCT(EXACT('Номенклатура'!$A$6:$A$205,B763)*(ROW('Номенклатура'!$A$6:$A$205)-5)))&amp;"")</f>
        <v/>
      </c>
      <c r="G763" s="17" t="str">
        <f>IF(E763&lt;&gt;"ОК","",INDEX('Номенклатура'!$D$6:$D$205,SUMPRODUCT(EXACT('Номенклатура'!$A$6:$A$205,B763)*(ROW('Номенклатура'!$A$6:$A$205)-5)))&amp;"")</f>
        <v/>
      </c>
      <c r="H763" s="18" t="str">
        <f>IF(E763&lt;&gt;"ОК","",ROUND(N(INDEX('Номенклатура'!$F$6:$F$205,SUMPRODUCT(EXACT('Номенклатура'!$A$6:$A$205,B763)*(ROW('Номенклатура'!$A$6:$A$205)-5))))+SUMIFS('Движения'!$F$6:$F$5005,'Движения'!$B$6:$B$5005,B763,'Движения'!$A$6:$A$5005,"&lt;"&amp;(Q763+1))-SUMIFS('Движения'!$F$6:$F$5005,'Движения'!$B$6:$B$5005,B763,'Движения'!$C$6:$C$5005,"Корректировка остатка",'Движения'!$A$6:$A$5005,"&gt;="&amp;Q763,'Движения'!$A$6:$A$5005,"&lt;"&amp;(Q763+1)),6))</f>
        <v/>
      </c>
      <c r="I763" s="18" t="str">
        <f>IF(E763&lt;&gt;"ОК","",ROUND(C763-H763,6))</f>
        <v/>
      </c>
      <c r="J763" s="21" t="str">
        <f>IF(E763&lt;&gt;"ОК","",IF(P763&gt;0,ABS(I763)/P763,"нет базы"))</f>
        <v/>
      </c>
      <c r="K763" s="17" t="str">
        <f>IF(E763&lt;&gt;"ОК","",IF(I763&lt;0,"Недостача",IF(I763&gt;0,"Излишек","Совпадает")))</f>
        <v/>
      </c>
      <c r="L763" s="18" t="str">
        <f>IF(E763&lt;&gt;"ОК","",ROUND(SUMIFS('Движения'!$F$6:$F$5005,'Движения'!$B$6:$B$5005,B763,'Движения'!$C$6:$C$5005,"Корректировка остатка",'Движения'!$A$6:$A$5005,"&gt;="&amp;Q763,'Движения'!$A$6:$A$5005,"&lt;"&amp;(Q763+1)),6))</f>
        <v/>
      </c>
      <c r="M763" s="18" t="str">
        <f>IF(E763&lt;&gt;"ОК","",ROUND(I763-L763,6))</f>
        <v/>
      </c>
      <c r="N763" s="15" t="str">
        <f>IF(E763&lt;&gt;"ОК","",IF(AND(I763=0,L763=0),"Корректировка не нужна",IF(M763=0,"Корректировка внесена",IF(L763=0,"Внесите корректировку на "&amp;DAY(Q763)&amp;"."&amp;MONTH(Q763)&amp;"."&amp;YEAR(Q763)&amp;": "&amp;IF(M763&gt;0,"+","")&amp;M763&amp;" "&amp;G763,"Проверьте корректировки: внесено "&amp;L763&amp;", нужно "&amp;I763&amp;" "&amp;G763))))</f>
        <v/>
      </c>
      <c r="O763" s="22" t="str">
        <f>IF(E763&lt;&gt;"ОК","",IF(SUMPRODUCT(MAX(($B$6:$B$1005=B763)*($Q$6:$Q$1005&lt;Q763)*($E$6:$E$1005="ОК")*$Q$6:$Q$1005))&gt;0,SUMPRODUCT(MAX(($B$6:$B$1005=B763)*($Q$6:$Q$1005&lt;Q763)*($E$6:$E$1005="ОК")*$Q$6:$Q$1005))+1,INT('Номенклатура'!$C$2)))</f>
        <v/>
      </c>
      <c r="P763" s="18" t="str">
        <f>IF(E763&lt;&gt;"ОК","",-(SUMIFS('Движения'!$F$6:$F$5005,'Движения'!$B$6:$B$5005,B763,'Движения'!$C$6:$C$5005,"Расход",'Движения'!$A$6:$A$5005,"&gt;="&amp;O763,'Движения'!$A$6:$A$5005,"&lt;"&amp;(Q763+1))+SUMIFS('Движения'!$F$6:$F$5005,'Движения'!$B$6:$B$5005,B763,'Движения'!$C$6:$C$5005,"Списание",'Движения'!$A$6:$A$5005,"&gt;="&amp;O763,'Движения'!$A$6:$A$5005,"&lt;"&amp;(Q763+1))))</f>
        <v/>
      </c>
      <c r="Q763" s="18" t="str">
        <f>IF(ISNUMBER(A763),INT(A763),0)</f>
        <v/>
      </c>
    </row>
    <row r="764" spans="1:17" x14ac:dyDescent="0.25">
      <c r="A764" s="16"/>
      <c r="B764" s="13"/>
      <c r="C764" s="14"/>
      <c r="D764" s="13"/>
      <c r="E764" s="15" t="str">
        <f>IF(COUNTA(A764:D764)=0,"",IF(NOT(ISNUMBER(A764)),"Укажите дату",IF(B764="","Укажите код",IF(NOT(AND(ISTEXT(B764),LEN(B764)&gt;0,LEN(B764)&lt;=30,ISNUMBER(FIND(LEFT(B764,1),"ABCDEFGHIJKLMNOPQRSTUVWXYZ")),SUMPRODUCT((MID(B764,{1,2,3,4,5,6,7,8,9,10,11,12,13,14,15,16,17,18,19,20,21,22,23,24,25,26,27,28,29,30},1)&lt;&gt;"")*ISERROR(FIND(MID(B764,{1,2,3,4,5,6,7,8,9,10,11,12,13,14,15,16,17,18,19,20,21,22,23,24,25,26,27,28,29,30},1),"ABCDEFGHIJKLMNOPQRSTUVWXYZ0123456789-_")))=0,ISERROR(VALUE(B764)))),"Недопустимый код: только латинские буквы A-Z в верхнем регистре, цифры, - и _; начало с буквы, до 30 символов (например MILK-001)",IF(SUMPRODUCT(--EXACT('Номенклатура'!$A$6:$A$205,B764))=0,"Код не найден",IF(SUMPRODUCT(--EXACT('Номенклатура'!$A$6:$A$205,B764))&gt;1,"Код повторяется в номенклатуре",IF(NOT(ISNUMBER(C764)),"Укажите фактическое количество",IF(C764&lt;0,"Факт не может быть меньше нуля",IF(NOT(ISNUMBER('Номенклатура'!$C$2)),"Укажите дату начала учёта",IF(Q764&lt;INT('Номенклатура'!$C$2),"Дата раньше начала учёта","ОК"))))))))))</f>
        <v/>
      </c>
      <c r="F764" s="15" t="str">
        <f>IF(E764&lt;&gt;"ОК","",INDEX('Номенклатура'!$B$6:$B$205,SUMPRODUCT(EXACT('Номенклатура'!$A$6:$A$205,B764)*(ROW('Номенклатура'!$A$6:$A$205)-5)))&amp;"")</f>
        <v/>
      </c>
      <c r="G764" s="17" t="str">
        <f>IF(E764&lt;&gt;"ОК","",INDEX('Номенклатура'!$D$6:$D$205,SUMPRODUCT(EXACT('Номенклатура'!$A$6:$A$205,B764)*(ROW('Номенклатура'!$A$6:$A$205)-5)))&amp;"")</f>
        <v/>
      </c>
      <c r="H764" s="18" t="str">
        <f>IF(E764&lt;&gt;"ОК","",ROUND(N(INDEX('Номенклатура'!$F$6:$F$205,SUMPRODUCT(EXACT('Номенклатура'!$A$6:$A$205,B764)*(ROW('Номенклатура'!$A$6:$A$205)-5))))+SUMIFS('Движения'!$F$6:$F$5005,'Движения'!$B$6:$B$5005,B764,'Движения'!$A$6:$A$5005,"&lt;"&amp;(Q764+1))-SUMIFS('Движения'!$F$6:$F$5005,'Движения'!$B$6:$B$5005,B764,'Движения'!$C$6:$C$5005,"Корректировка остатка",'Движения'!$A$6:$A$5005,"&gt;="&amp;Q764,'Движения'!$A$6:$A$5005,"&lt;"&amp;(Q764+1)),6))</f>
        <v/>
      </c>
      <c r="I764" s="18" t="str">
        <f>IF(E764&lt;&gt;"ОК","",ROUND(C764-H764,6))</f>
        <v/>
      </c>
      <c r="J764" s="21" t="str">
        <f>IF(E764&lt;&gt;"ОК","",IF(P764&gt;0,ABS(I764)/P764,"нет базы"))</f>
        <v/>
      </c>
      <c r="K764" s="17" t="str">
        <f>IF(E764&lt;&gt;"ОК","",IF(I764&lt;0,"Недостача",IF(I764&gt;0,"Излишек","Совпадает")))</f>
        <v/>
      </c>
      <c r="L764" s="18" t="str">
        <f>IF(E764&lt;&gt;"ОК","",ROUND(SUMIFS('Движения'!$F$6:$F$5005,'Движения'!$B$6:$B$5005,B764,'Движения'!$C$6:$C$5005,"Корректировка остатка",'Движения'!$A$6:$A$5005,"&gt;="&amp;Q764,'Движения'!$A$6:$A$5005,"&lt;"&amp;(Q764+1)),6))</f>
        <v/>
      </c>
      <c r="M764" s="18" t="str">
        <f>IF(E764&lt;&gt;"ОК","",ROUND(I764-L764,6))</f>
        <v/>
      </c>
      <c r="N764" s="15" t="str">
        <f>IF(E764&lt;&gt;"ОК","",IF(AND(I764=0,L764=0),"Корректировка не нужна",IF(M764=0,"Корректировка внесена",IF(L764=0,"Внесите корректировку на "&amp;DAY(Q764)&amp;"."&amp;MONTH(Q764)&amp;"."&amp;YEAR(Q764)&amp;": "&amp;IF(M764&gt;0,"+","")&amp;M764&amp;" "&amp;G764,"Проверьте корректировки: внесено "&amp;L764&amp;", нужно "&amp;I764&amp;" "&amp;G764))))</f>
        <v/>
      </c>
      <c r="O764" s="22" t="str">
        <f>IF(E764&lt;&gt;"ОК","",IF(SUMPRODUCT(MAX(($B$6:$B$1005=B764)*($Q$6:$Q$1005&lt;Q764)*($E$6:$E$1005="ОК")*$Q$6:$Q$1005))&gt;0,SUMPRODUCT(MAX(($B$6:$B$1005=B764)*($Q$6:$Q$1005&lt;Q764)*($E$6:$E$1005="ОК")*$Q$6:$Q$1005))+1,INT('Номенклатура'!$C$2)))</f>
        <v/>
      </c>
      <c r="P764" s="18" t="str">
        <f>IF(E764&lt;&gt;"ОК","",-(SUMIFS('Движения'!$F$6:$F$5005,'Движения'!$B$6:$B$5005,B764,'Движения'!$C$6:$C$5005,"Расход",'Движения'!$A$6:$A$5005,"&gt;="&amp;O764,'Движения'!$A$6:$A$5005,"&lt;"&amp;(Q764+1))+SUMIFS('Движения'!$F$6:$F$5005,'Движения'!$B$6:$B$5005,B764,'Движения'!$C$6:$C$5005,"Списание",'Движения'!$A$6:$A$5005,"&gt;="&amp;O764,'Движения'!$A$6:$A$5005,"&lt;"&amp;(Q764+1))))</f>
        <v/>
      </c>
      <c r="Q764" s="18" t="str">
        <f>IF(ISNUMBER(A764),INT(A764),0)</f>
        <v/>
      </c>
    </row>
    <row r="765" spans="1:17" x14ac:dyDescent="0.25">
      <c r="A765" s="16"/>
      <c r="B765" s="13"/>
      <c r="C765" s="14"/>
      <c r="D765" s="13"/>
      <c r="E765" s="15" t="str">
        <f>IF(COUNTA(A765:D765)=0,"",IF(NOT(ISNUMBER(A765)),"Укажите дату",IF(B765="","Укажите код",IF(NOT(AND(ISTEXT(B765),LEN(B765)&gt;0,LEN(B765)&lt;=30,ISNUMBER(FIND(LEFT(B765,1),"ABCDEFGHIJKLMNOPQRSTUVWXYZ")),SUMPRODUCT((MID(B765,{1,2,3,4,5,6,7,8,9,10,11,12,13,14,15,16,17,18,19,20,21,22,23,24,25,26,27,28,29,30},1)&lt;&gt;"")*ISERROR(FIND(MID(B765,{1,2,3,4,5,6,7,8,9,10,11,12,13,14,15,16,17,18,19,20,21,22,23,24,25,26,27,28,29,30},1),"ABCDEFGHIJKLMNOPQRSTUVWXYZ0123456789-_")))=0,ISERROR(VALUE(B765)))),"Недопустимый код: только латинские буквы A-Z в верхнем регистре, цифры, - и _; начало с буквы, до 30 символов (например MILK-001)",IF(SUMPRODUCT(--EXACT('Номенклатура'!$A$6:$A$205,B765))=0,"Код не найден",IF(SUMPRODUCT(--EXACT('Номенклатура'!$A$6:$A$205,B765))&gt;1,"Код повторяется в номенклатуре",IF(NOT(ISNUMBER(C765)),"Укажите фактическое количество",IF(C765&lt;0,"Факт не может быть меньше нуля",IF(NOT(ISNUMBER('Номенклатура'!$C$2)),"Укажите дату начала учёта",IF(Q765&lt;INT('Номенклатура'!$C$2),"Дата раньше начала учёта","ОК"))))))))))</f>
        <v/>
      </c>
      <c r="F765" s="15" t="str">
        <f>IF(E765&lt;&gt;"ОК","",INDEX('Номенклатура'!$B$6:$B$205,SUMPRODUCT(EXACT('Номенклатура'!$A$6:$A$205,B765)*(ROW('Номенклатура'!$A$6:$A$205)-5)))&amp;"")</f>
        <v/>
      </c>
      <c r="G765" s="17" t="str">
        <f>IF(E765&lt;&gt;"ОК","",INDEX('Номенклатура'!$D$6:$D$205,SUMPRODUCT(EXACT('Номенклатура'!$A$6:$A$205,B765)*(ROW('Номенклатура'!$A$6:$A$205)-5)))&amp;"")</f>
        <v/>
      </c>
      <c r="H765" s="18" t="str">
        <f>IF(E765&lt;&gt;"ОК","",ROUND(N(INDEX('Номенклатура'!$F$6:$F$205,SUMPRODUCT(EXACT('Номенклатура'!$A$6:$A$205,B765)*(ROW('Номенклатура'!$A$6:$A$205)-5))))+SUMIFS('Движения'!$F$6:$F$5005,'Движения'!$B$6:$B$5005,B765,'Движения'!$A$6:$A$5005,"&lt;"&amp;(Q765+1))-SUMIFS('Движения'!$F$6:$F$5005,'Движения'!$B$6:$B$5005,B765,'Движения'!$C$6:$C$5005,"Корректировка остатка",'Движения'!$A$6:$A$5005,"&gt;="&amp;Q765,'Движения'!$A$6:$A$5005,"&lt;"&amp;(Q765+1)),6))</f>
        <v/>
      </c>
      <c r="I765" s="18" t="str">
        <f>IF(E765&lt;&gt;"ОК","",ROUND(C765-H765,6))</f>
        <v/>
      </c>
      <c r="J765" s="21" t="str">
        <f>IF(E765&lt;&gt;"ОК","",IF(P765&gt;0,ABS(I765)/P765,"нет базы"))</f>
        <v/>
      </c>
      <c r="K765" s="17" t="str">
        <f>IF(E765&lt;&gt;"ОК","",IF(I765&lt;0,"Недостача",IF(I765&gt;0,"Излишек","Совпадает")))</f>
        <v/>
      </c>
      <c r="L765" s="18" t="str">
        <f>IF(E765&lt;&gt;"ОК","",ROUND(SUMIFS('Движения'!$F$6:$F$5005,'Движения'!$B$6:$B$5005,B765,'Движения'!$C$6:$C$5005,"Корректировка остатка",'Движения'!$A$6:$A$5005,"&gt;="&amp;Q765,'Движения'!$A$6:$A$5005,"&lt;"&amp;(Q765+1)),6))</f>
        <v/>
      </c>
      <c r="M765" s="18" t="str">
        <f>IF(E765&lt;&gt;"ОК","",ROUND(I765-L765,6))</f>
        <v/>
      </c>
      <c r="N765" s="15" t="str">
        <f>IF(E765&lt;&gt;"ОК","",IF(AND(I765=0,L765=0),"Корректировка не нужна",IF(M765=0,"Корректировка внесена",IF(L765=0,"Внесите корректировку на "&amp;DAY(Q765)&amp;"."&amp;MONTH(Q765)&amp;"."&amp;YEAR(Q765)&amp;": "&amp;IF(M765&gt;0,"+","")&amp;M765&amp;" "&amp;G765,"Проверьте корректировки: внесено "&amp;L765&amp;", нужно "&amp;I765&amp;" "&amp;G765))))</f>
        <v/>
      </c>
      <c r="O765" s="22" t="str">
        <f>IF(E765&lt;&gt;"ОК","",IF(SUMPRODUCT(MAX(($B$6:$B$1005=B765)*($Q$6:$Q$1005&lt;Q765)*($E$6:$E$1005="ОК")*$Q$6:$Q$1005))&gt;0,SUMPRODUCT(MAX(($B$6:$B$1005=B765)*($Q$6:$Q$1005&lt;Q765)*($E$6:$E$1005="ОК")*$Q$6:$Q$1005))+1,INT('Номенклатура'!$C$2)))</f>
        <v/>
      </c>
      <c r="P765" s="18" t="str">
        <f>IF(E765&lt;&gt;"ОК","",-(SUMIFS('Движения'!$F$6:$F$5005,'Движения'!$B$6:$B$5005,B765,'Движения'!$C$6:$C$5005,"Расход",'Движения'!$A$6:$A$5005,"&gt;="&amp;O765,'Движения'!$A$6:$A$5005,"&lt;"&amp;(Q765+1))+SUMIFS('Движения'!$F$6:$F$5005,'Движения'!$B$6:$B$5005,B765,'Движения'!$C$6:$C$5005,"Списание",'Движения'!$A$6:$A$5005,"&gt;="&amp;O765,'Движения'!$A$6:$A$5005,"&lt;"&amp;(Q765+1))))</f>
        <v/>
      </c>
      <c r="Q765" s="18" t="str">
        <f>IF(ISNUMBER(A765),INT(A765),0)</f>
        <v/>
      </c>
    </row>
    <row r="766" spans="1:17" x14ac:dyDescent="0.25">
      <c r="A766" s="16"/>
      <c r="B766" s="13"/>
      <c r="C766" s="14"/>
      <c r="D766" s="13"/>
      <c r="E766" s="15" t="str">
        <f>IF(COUNTA(A766:D766)=0,"",IF(NOT(ISNUMBER(A766)),"Укажите дату",IF(B766="","Укажите код",IF(NOT(AND(ISTEXT(B766),LEN(B766)&gt;0,LEN(B766)&lt;=30,ISNUMBER(FIND(LEFT(B766,1),"ABCDEFGHIJKLMNOPQRSTUVWXYZ")),SUMPRODUCT((MID(B766,{1,2,3,4,5,6,7,8,9,10,11,12,13,14,15,16,17,18,19,20,21,22,23,24,25,26,27,28,29,30},1)&lt;&gt;"")*ISERROR(FIND(MID(B766,{1,2,3,4,5,6,7,8,9,10,11,12,13,14,15,16,17,18,19,20,21,22,23,24,25,26,27,28,29,30},1),"ABCDEFGHIJKLMNOPQRSTUVWXYZ0123456789-_")))=0,ISERROR(VALUE(B766)))),"Недопустимый код: только латинские буквы A-Z в верхнем регистре, цифры, - и _; начало с буквы, до 30 символов (например MILK-001)",IF(SUMPRODUCT(--EXACT('Номенклатура'!$A$6:$A$205,B766))=0,"Код не найден",IF(SUMPRODUCT(--EXACT('Номенклатура'!$A$6:$A$205,B766))&gt;1,"Код повторяется в номенклатуре",IF(NOT(ISNUMBER(C766)),"Укажите фактическое количество",IF(C766&lt;0,"Факт не может быть меньше нуля",IF(NOT(ISNUMBER('Номенклатура'!$C$2)),"Укажите дату начала учёта",IF(Q766&lt;INT('Номенклатура'!$C$2),"Дата раньше начала учёта","ОК"))))))))))</f>
        <v/>
      </c>
      <c r="F766" s="15" t="str">
        <f>IF(E766&lt;&gt;"ОК","",INDEX('Номенклатура'!$B$6:$B$205,SUMPRODUCT(EXACT('Номенклатура'!$A$6:$A$205,B766)*(ROW('Номенклатура'!$A$6:$A$205)-5)))&amp;"")</f>
        <v/>
      </c>
      <c r="G766" s="17" t="str">
        <f>IF(E766&lt;&gt;"ОК","",INDEX('Номенклатура'!$D$6:$D$205,SUMPRODUCT(EXACT('Номенклатура'!$A$6:$A$205,B766)*(ROW('Номенклатура'!$A$6:$A$205)-5)))&amp;"")</f>
        <v/>
      </c>
      <c r="H766" s="18" t="str">
        <f>IF(E766&lt;&gt;"ОК","",ROUND(N(INDEX('Номенклатура'!$F$6:$F$205,SUMPRODUCT(EXACT('Номенклатура'!$A$6:$A$205,B766)*(ROW('Номенклатура'!$A$6:$A$205)-5))))+SUMIFS('Движения'!$F$6:$F$5005,'Движения'!$B$6:$B$5005,B766,'Движения'!$A$6:$A$5005,"&lt;"&amp;(Q766+1))-SUMIFS('Движения'!$F$6:$F$5005,'Движения'!$B$6:$B$5005,B766,'Движения'!$C$6:$C$5005,"Корректировка остатка",'Движения'!$A$6:$A$5005,"&gt;="&amp;Q766,'Движения'!$A$6:$A$5005,"&lt;"&amp;(Q766+1)),6))</f>
        <v/>
      </c>
      <c r="I766" s="18" t="str">
        <f>IF(E766&lt;&gt;"ОК","",ROUND(C766-H766,6))</f>
        <v/>
      </c>
      <c r="J766" s="21" t="str">
        <f>IF(E766&lt;&gt;"ОК","",IF(P766&gt;0,ABS(I766)/P766,"нет базы"))</f>
        <v/>
      </c>
      <c r="K766" s="17" t="str">
        <f>IF(E766&lt;&gt;"ОК","",IF(I766&lt;0,"Недостача",IF(I766&gt;0,"Излишек","Совпадает")))</f>
        <v/>
      </c>
      <c r="L766" s="18" t="str">
        <f>IF(E766&lt;&gt;"ОК","",ROUND(SUMIFS('Движения'!$F$6:$F$5005,'Движения'!$B$6:$B$5005,B766,'Движения'!$C$6:$C$5005,"Корректировка остатка",'Движения'!$A$6:$A$5005,"&gt;="&amp;Q766,'Движения'!$A$6:$A$5005,"&lt;"&amp;(Q766+1)),6))</f>
        <v/>
      </c>
      <c r="M766" s="18" t="str">
        <f>IF(E766&lt;&gt;"ОК","",ROUND(I766-L766,6))</f>
        <v/>
      </c>
      <c r="N766" s="15" t="str">
        <f>IF(E766&lt;&gt;"ОК","",IF(AND(I766=0,L766=0),"Корректировка не нужна",IF(M766=0,"Корректировка внесена",IF(L766=0,"Внесите корректировку на "&amp;DAY(Q766)&amp;"."&amp;MONTH(Q766)&amp;"."&amp;YEAR(Q766)&amp;": "&amp;IF(M766&gt;0,"+","")&amp;M766&amp;" "&amp;G766,"Проверьте корректировки: внесено "&amp;L766&amp;", нужно "&amp;I766&amp;" "&amp;G766))))</f>
        <v/>
      </c>
      <c r="O766" s="22" t="str">
        <f>IF(E766&lt;&gt;"ОК","",IF(SUMPRODUCT(MAX(($B$6:$B$1005=B766)*($Q$6:$Q$1005&lt;Q766)*($E$6:$E$1005="ОК")*$Q$6:$Q$1005))&gt;0,SUMPRODUCT(MAX(($B$6:$B$1005=B766)*($Q$6:$Q$1005&lt;Q766)*($E$6:$E$1005="ОК")*$Q$6:$Q$1005))+1,INT('Номенклатура'!$C$2)))</f>
        <v/>
      </c>
      <c r="P766" s="18" t="str">
        <f>IF(E766&lt;&gt;"ОК","",-(SUMIFS('Движения'!$F$6:$F$5005,'Движения'!$B$6:$B$5005,B766,'Движения'!$C$6:$C$5005,"Расход",'Движения'!$A$6:$A$5005,"&gt;="&amp;O766,'Движения'!$A$6:$A$5005,"&lt;"&amp;(Q766+1))+SUMIFS('Движения'!$F$6:$F$5005,'Движения'!$B$6:$B$5005,B766,'Движения'!$C$6:$C$5005,"Списание",'Движения'!$A$6:$A$5005,"&gt;="&amp;O766,'Движения'!$A$6:$A$5005,"&lt;"&amp;(Q766+1))))</f>
        <v/>
      </c>
      <c r="Q766" s="18" t="str">
        <f>IF(ISNUMBER(A766),INT(A766),0)</f>
        <v/>
      </c>
    </row>
    <row r="767" spans="1:17" x14ac:dyDescent="0.25">
      <c r="A767" s="16"/>
      <c r="B767" s="13"/>
      <c r="C767" s="14"/>
      <c r="D767" s="13"/>
      <c r="E767" s="15" t="str">
        <f>IF(COUNTA(A767:D767)=0,"",IF(NOT(ISNUMBER(A767)),"Укажите дату",IF(B767="","Укажите код",IF(NOT(AND(ISTEXT(B767),LEN(B767)&gt;0,LEN(B767)&lt;=30,ISNUMBER(FIND(LEFT(B767,1),"ABCDEFGHIJKLMNOPQRSTUVWXYZ")),SUMPRODUCT((MID(B767,{1,2,3,4,5,6,7,8,9,10,11,12,13,14,15,16,17,18,19,20,21,22,23,24,25,26,27,28,29,30},1)&lt;&gt;"")*ISERROR(FIND(MID(B767,{1,2,3,4,5,6,7,8,9,10,11,12,13,14,15,16,17,18,19,20,21,22,23,24,25,26,27,28,29,30},1),"ABCDEFGHIJKLMNOPQRSTUVWXYZ0123456789-_")))=0,ISERROR(VALUE(B767)))),"Недопустимый код: только латинские буквы A-Z в верхнем регистре, цифры, - и _; начало с буквы, до 30 символов (например MILK-001)",IF(SUMPRODUCT(--EXACT('Номенклатура'!$A$6:$A$205,B767))=0,"Код не найден",IF(SUMPRODUCT(--EXACT('Номенклатура'!$A$6:$A$205,B767))&gt;1,"Код повторяется в номенклатуре",IF(NOT(ISNUMBER(C767)),"Укажите фактическое количество",IF(C767&lt;0,"Факт не может быть меньше нуля",IF(NOT(ISNUMBER('Номенклатура'!$C$2)),"Укажите дату начала учёта",IF(Q767&lt;INT('Номенклатура'!$C$2),"Дата раньше начала учёта","ОК"))))))))))</f>
        <v/>
      </c>
      <c r="F767" s="15" t="str">
        <f>IF(E767&lt;&gt;"ОК","",INDEX('Номенклатура'!$B$6:$B$205,SUMPRODUCT(EXACT('Номенклатура'!$A$6:$A$205,B767)*(ROW('Номенклатура'!$A$6:$A$205)-5)))&amp;"")</f>
        <v/>
      </c>
      <c r="G767" s="17" t="str">
        <f>IF(E767&lt;&gt;"ОК","",INDEX('Номенклатура'!$D$6:$D$205,SUMPRODUCT(EXACT('Номенклатура'!$A$6:$A$205,B767)*(ROW('Номенклатура'!$A$6:$A$205)-5)))&amp;"")</f>
        <v/>
      </c>
      <c r="H767" s="18" t="str">
        <f>IF(E767&lt;&gt;"ОК","",ROUND(N(INDEX('Номенклатура'!$F$6:$F$205,SUMPRODUCT(EXACT('Номенклатура'!$A$6:$A$205,B767)*(ROW('Номенклатура'!$A$6:$A$205)-5))))+SUMIFS('Движения'!$F$6:$F$5005,'Движения'!$B$6:$B$5005,B767,'Движения'!$A$6:$A$5005,"&lt;"&amp;(Q767+1))-SUMIFS('Движения'!$F$6:$F$5005,'Движения'!$B$6:$B$5005,B767,'Движения'!$C$6:$C$5005,"Корректировка остатка",'Движения'!$A$6:$A$5005,"&gt;="&amp;Q767,'Движения'!$A$6:$A$5005,"&lt;"&amp;(Q767+1)),6))</f>
        <v/>
      </c>
      <c r="I767" s="18" t="str">
        <f>IF(E767&lt;&gt;"ОК","",ROUND(C767-H767,6))</f>
        <v/>
      </c>
      <c r="J767" s="21" t="str">
        <f>IF(E767&lt;&gt;"ОК","",IF(P767&gt;0,ABS(I767)/P767,"нет базы"))</f>
        <v/>
      </c>
      <c r="K767" s="17" t="str">
        <f>IF(E767&lt;&gt;"ОК","",IF(I767&lt;0,"Недостача",IF(I767&gt;0,"Излишек","Совпадает")))</f>
        <v/>
      </c>
      <c r="L767" s="18" t="str">
        <f>IF(E767&lt;&gt;"ОК","",ROUND(SUMIFS('Движения'!$F$6:$F$5005,'Движения'!$B$6:$B$5005,B767,'Движения'!$C$6:$C$5005,"Корректировка остатка",'Движения'!$A$6:$A$5005,"&gt;="&amp;Q767,'Движения'!$A$6:$A$5005,"&lt;"&amp;(Q767+1)),6))</f>
        <v/>
      </c>
      <c r="M767" s="18" t="str">
        <f>IF(E767&lt;&gt;"ОК","",ROUND(I767-L767,6))</f>
        <v/>
      </c>
      <c r="N767" s="15" t="str">
        <f>IF(E767&lt;&gt;"ОК","",IF(AND(I767=0,L767=0),"Корректировка не нужна",IF(M767=0,"Корректировка внесена",IF(L767=0,"Внесите корректировку на "&amp;DAY(Q767)&amp;"."&amp;MONTH(Q767)&amp;"."&amp;YEAR(Q767)&amp;": "&amp;IF(M767&gt;0,"+","")&amp;M767&amp;" "&amp;G767,"Проверьте корректировки: внесено "&amp;L767&amp;", нужно "&amp;I767&amp;" "&amp;G767))))</f>
        <v/>
      </c>
      <c r="O767" s="22" t="str">
        <f>IF(E767&lt;&gt;"ОК","",IF(SUMPRODUCT(MAX(($B$6:$B$1005=B767)*($Q$6:$Q$1005&lt;Q767)*($E$6:$E$1005="ОК")*$Q$6:$Q$1005))&gt;0,SUMPRODUCT(MAX(($B$6:$B$1005=B767)*($Q$6:$Q$1005&lt;Q767)*($E$6:$E$1005="ОК")*$Q$6:$Q$1005))+1,INT('Номенклатура'!$C$2)))</f>
        <v/>
      </c>
      <c r="P767" s="18" t="str">
        <f>IF(E767&lt;&gt;"ОК","",-(SUMIFS('Движения'!$F$6:$F$5005,'Движения'!$B$6:$B$5005,B767,'Движения'!$C$6:$C$5005,"Расход",'Движения'!$A$6:$A$5005,"&gt;="&amp;O767,'Движения'!$A$6:$A$5005,"&lt;"&amp;(Q767+1))+SUMIFS('Движения'!$F$6:$F$5005,'Движения'!$B$6:$B$5005,B767,'Движения'!$C$6:$C$5005,"Списание",'Движения'!$A$6:$A$5005,"&gt;="&amp;O767,'Движения'!$A$6:$A$5005,"&lt;"&amp;(Q767+1))))</f>
        <v/>
      </c>
      <c r="Q767" s="18" t="str">
        <f>IF(ISNUMBER(A767),INT(A767),0)</f>
        <v/>
      </c>
    </row>
    <row r="768" spans="1:17" x14ac:dyDescent="0.25">
      <c r="A768" s="16"/>
      <c r="B768" s="13"/>
      <c r="C768" s="14"/>
      <c r="D768" s="13"/>
      <c r="E768" s="15" t="str">
        <f>IF(COUNTA(A768:D768)=0,"",IF(NOT(ISNUMBER(A768)),"Укажите дату",IF(B768="","Укажите код",IF(NOT(AND(ISTEXT(B768),LEN(B768)&gt;0,LEN(B768)&lt;=30,ISNUMBER(FIND(LEFT(B768,1),"ABCDEFGHIJKLMNOPQRSTUVWXYZ")),SUMPRODUCT((MID(B768,{1,2,3,4,5,6,7,8,9,10,11,12,13,14,15,16,17,18,19,20,21,22,23,24,25,26,27,28,29,30},1)&lt;&gt;"")*ISERROR(FIND(MID(B768,{1,2,3,4,5,6,7,8,9,10,11,12,13,14,15,16,17,18,19,20,21,22,23,24,25,26,27,28,29,30},1),"ABCDEFGHIJKLMNOPQRSTUVWXYZ0123456789-_")))=0,ISERROR(VALUE(B768)))),"Недопустимый код: только латинские буквы A-Z в верхнем регистре, цифры, - и _; начало с буквы, до 30 символов (например MILK-001)",IF(SUMPRODUCT(--EXACT('Номенклатура'!$A$6:$A$205,B768))=0,"Код не найден",IF(SUMPRODUCT(--EXACT('Номенклатура'!$A$6:$A$205,B768))&gt;1,"Код повторяется в номенклатуре",IF(NOT(ISNUMBER(C768)),"Укажите фактическое количество",IF(C768&lt;0,"Факт не может быть меньше нуля",IF(NOT(ISNUMBER('Номенклатура'!$C$2)),"Укажите дату начала учёта",IF(Q768&lt;INT('Номенклатура'!$C$2),"Дата раньше начала учёта","ОК"))))))))))</f>
        <v/>
      </c>
      <c r="F768" s="15" t="str">
        <f>IF(E768&lt;&gt;"ОК","",INDEX('Номенклатура'!$B$6:$B$205,SUMPRODUCT(EXACT('Номенклатура'!$A$6:$A$205,B768)*(ROW('Номенклатура'!$A$6:$A$205)-5)))&amp;"")</f>
        <v/>
      </c>
      <c r="G768" s="17" t="str">
        <f>IF(E768&lt;&gt;"ОК","",INDEX('Номенклатура'!$D$6:$D$205,SUMPRODUCT(EXACT('Номенклатура'!$A$6:$A$205,B768)*(ROW('Номенклатура'!$A$6:$A$205)-5)))&amp;"")</f>
        <v/>
      </c>
      <c r="H768" s="18" t="str">
        <f>IF(E768&lt;&gt;"ОК","",ROUND(N(INDEX('Номенклатура'!$F$6:$F$205,SUMPRODUCT(EXACT('Номенклатура'!$A$6:$A$205,B768)*(ROW('Номенклатура'!$A$6:$A$205)-5))))+SUMIFS('Движения'!$F$6:$F$5005,'Движения'!$B$6:$B$5005,B768,'Движения'!$A$6:$A$5005,"&lt;"&amp;(Q768+1))-SUMIFS('Движения'!$F$6:$F$5005,'Движения'!$B$6:$B$5005,B768,'Движения'!$C$6:$C$5005,"Корректировка остатка",'Движения'!$A$6:$A$5005,"&gt;="&amp;Q768,'Движения'!$A$6:$A$5005,"&lt;"&amp;(Q768+1)),6))</f>
        <v/>
      </c>
      <c r="I768" s="18" t="str">
        <f>IF(E768&lt;&gt;"ОК","",ROUND(C768-H768,6))</f>
        <v/>
      </c>
      <c r="J768" s="21" t="str">
        <f>IF(E768&lt;&gt;"ОК","",IF(P768&gt;0,ABS(I768)/P768,"нет базы"))</f>
        <v/>
      </c>
      <c r="K768" s="17" t="str">
        <f>IF(E768&lt;&gt;"ОК","",IF(I768&lt;0,"Недостача",IF(I768&gt;0,"Излишек","Совпадает")))</f>
        <v/>
      </c>
      <c r="L768" s="18" t="str">
        <f>IF(E768&lt;&gt;"ОК","",ROUND(SUMIFS('Движения'!$F$6:$F$5005,'Движения'!$B$6:$B$5005,B768,'Движения'!$C$6:$C$5005,"Корректировка остатка",'Движения'!$A$6:$A$5005,"&gt;="&amp;Q768,'Движения'!$A$6:$A$5005,"&lt;"&amp;(Q768+1)),6))</f>
        <v/>
      </c>
      <c r="M768" s="18" t="str">
        <f>IF(E768&lt;&gt;"ОК","",ROUND(I768-L768,6))</f>
        <v/>
      </c>
      <c r="N768" s="15" t="str">
        <f>IF(E768&lt;&gt;"ОК","",IF(AND(I768=0,L768=0),"Корректировка не нужна",IF(M768=0,"Корректировка внесена",IF(L768=0,"Внесите корректировку на "&amp;DAY(Q768)&amp;"."&amp;MONTH(Q768)&amp;"."&amp;YEAR(Q768)&amp;": "&amp;IF(M768&gt;0,"+","")&amp;M768&amp;" "&amp;G768,"Проверьте корректировки: внесено "&amp;L768&amp;", нужно "&amp;I768&amp;" "&amp;G768))))</f>
        <v/>
      </c>
      <c r="O768" s="22" t="str">
        <f>IF(E768&lt;&gt;"ОК","",IF(SUMPRODUCT(MAX(($B$6:$B$1005=B768)*($Q$6:$Q$1005&lt;Q768)*($E$6:$E$1005="ОК")*$Q$6:$Q$1005))&gt;0,SUMPRODUCT(MAX(($B$6:$B$1005=B768)*($Q$6:$Q$1005&lt;Q768)*($E$6:$E$1005="ОК")*$Q$6:$Q$1005))+1,INT('Номенклатура'!$C$2)))</f>
        <v/>
      </c>
      <c r="P768" s="18" t="str">
        <f>IF(E768&lt;&gt;"ОК","",-(SUMIFS('Движения'!$F$6:$F$5005,'Движения'!$B$6:$B$5005,B768,'Движения'!$C$6:$C$5005,"Расход",'Движения'!$A$6:$A$5005,"&gt;="&amp;O768,'Движения'!$A$6:$A$5005,"&lt;"&amp;(Q768+1))+SUMIFS('Движения'!$F$6:$F$5005,'Движения'!$B$6:$B$5005,B768,'Движения'!$C$6:$C$5005,"Списание",'Движения'!$A$6:$A$5005,"&gt;="&amp;O768,'Движения'!$A$6:$A$5005,"&lt;"&amp;(Q768+1))))</f>
        <v/>
      </c>
      <c r="Q768" s="18" t="str">
        <f>IF(ISNUMBER(A768),INT(A768),0)</f>
        <v/>
      </c>
    </row>
    <row r="769" spans="1:17" x14ac:dyDescent="0.25">
      <c r="A769" s="16"/>
      <c r="B769" s="13"/>
      <c r="C769" s="14"/>
      <c r="D769" s="13"/>
      <c r="E769" s="15" t="str">
        <f>IF(COUNTA(A769:D769)=0,"",IF(NOT(ISNUMBER(A769)),"Укажите дату",IF(B769="","Укажите код",IF(NOT(AND(ISTEXT(B769),LEN(B769)&gt;0,LEN(B769)&lt;=30,ISNUMBER(FIND(LEFT(B769,1),"ABCDEFGHIJKLMNOPQRSTUVWXYZ")),SUMPRODUCT((MID(B769,{1,2,3,4,5,6,7,8,9,10,11,12,13,14,15,16,17,18,19,20,21,22,23,24,25,26,27,28,29,30},1)&lt;&gt;"")*ISERROR(FIND(MID(B769,{1,2,3,4,5,6,7,8,9,10,11,12,13,14,15,16,17,18,19,20,21,22,23,24,25,26,27,28,29,30},1),"ABCDEFGHIJKLMNOPQRSTUVWXYZ0123456789-_")))=0,ISERROR(VALUE(B769)))),"Недопустимый код: только латинские буквы A-Z в верхнем регистре, цифры, - и _; начало с буквы, до 30 символов (например MILK-001)",IF(SUMPRODUCT(--EXACT('Номенклатура'!$A$6:$A$205,B769))=0,"Код не найден",IF(SUMPRODUCT(--EXACT('Номенклатура'!$A$6:$A$205,B769))&gt;1,"Код повторяется в номенклатуре",IF(NOT(ISNUMBER(C769)),"Укажите фактическое количество",IF(C769&lt;0,"Факт не может быть меньше нуля",IF(NOT(ISNUMBER('Номенклатура'!$C$2)),"Укажите дату начала учёта",IF(Q769&lt;INT('Номенклатура'!$C$2),"Дата раньше начала учёта","ОК"))))))))))</f>
        <v/>
      </c>
      <c r="F769" s="15" t="str">
        <f>IF(E769&lt;&gt;"ОК","",INDEX('Номенклатура'!$B$6:$B$205,SUMPRODUCT(EXACT('Номенклатура'!$A$6:$A$205,B769)*(ROW('Номенклатура'!$A$6:$A$205)-5)))&amp;"")</f>
        <v/>
      </c>
      <c r="G769" s="17" t="str">
        <f>IF(E769&lt;&gt;"ОК","",INDEX('Номенклатура'!$D$6:$D$205,SUMPRODUCT(EXACT('Номенклатура'!$A$6:$A$205,B769)*(ROW('Номенклатура'!$A$6:$A$205)-5)))&amp;"")</f>
        <v/>
      </c>
      <c r="H769" s="18" t="str">
        <f>IF(E769&lt;&gt;"ОК","",ROUND(N(INDEX('Номенклатура'!$F$6:$F$205,SUMPRODUCT(EXACT('Номенклатура'!$A$6:$A$205,B769)*(ROW('Номенклатура'!$A$6:$A$205)-5))))+SUMIFS('Движения'!$F$6:$F$5005,'Движения'!$B$6:$B$5005,B769,'Движения'!$A$6:$A$5005,"&lt;"&amp;(Q769+1))-SUMIFS('Движения'!$F$6:$F$5005,'Движения'!$B$6:$B$5005,B769,'Движения'!$C$6:$C$5005,"Корректировка остатка",'Движения'!$A$6:$A$5005,"&gt;="&amp;Q769,'Движения'!$A$6:$A$5005,"&lt;"&amp;(Q769+1)),6))</f>
        <v/>
      </c>
      <c r="I769" s="18" t="str">
        <f>IF(E769&lt;&gt;"ОК","",ROUND(C769-H769,6))</f>
        <v/>
      </c>
      <c r="J769" s="21" t="str">
        <f>IF(E769&lt;&gt;"ОК","",IF(P769&gt;0,ABS(I769)/P769,"нет базы"))</f>
        <v/>
      </c>
      <c r="K769" s="17" t="str">
        <f>IF(E769&lt;&gt;"ОК","",IF(I769&lt;0,"Недостача",IF(I769&gt;0,"Излишек","Совпадает")))</f>
        <v/>
      </c>
      <c r="L769" s="18" t="str">
        <f>IF(E769&lt;&gt;"ОК","",ROUND(SUMIFS('Движения'!$F$6:$F$5005,'Движения'!$B$6:$B$5005,B769,'Движения'!$C$6:$C$5005,"Корректировка остатка",'Движения'!$A$6:$A$5005,"&gt;="&amp;Q769,'Движения'!$A$6:$A$5005,"&lt;"&amp;(Q769+1)),6))</f>
        <v/>
      </c>
      <c r="M769" s="18" t="str">
        <f>IF(E769&lt;&gt;"ОК","",ROUND(I769-L769,6))</f>
        <v/>
      </c>
      <c r="N769" s="15" t="str">
        <f>IF(E769&lt;&gt;"ОК","",IF(AND(I769=0,L769=0),"Корректировка не нужна",IF(M769=0,"Корректировка внесена",IF(L769=0,"Внесите корректировку на "&amp;DAY(Q769)&amp;"."&amp;MONTH(Q769)&amp;"."&amp;YEAR(Q769)&amp;": "&amp;IF(M769&gt;0,"+","")&amp;M769&amp;" "&amp;G769,"Проверьте корректировки: внесено "&amp;L769&amp;", нужно "&amp;I769&amp;" "&amp;G769))))</f>
        <v/>
      </c>
      <c r="O769" s="22" t="str">
        <f>IF(E769&lt;&gt;"ОК","",IF(SUMPRODUCT(MAX(($B$6:$B$1005=B769)*($Q$6:$Q$1005&lt;Q769)*($E$6:$E$1005="ОК")*$Q$6:$Q$1005))&gt;0,SUMPRODUCT(MAX(($B$6:$B$1005=B769)*($Q$6:$Q$1005&lt;Q769)*($E$6:$E$1005="ОК")*$Q$6:$Q$1005))+1,INT('Номенклатура'!$C$2)))</f>
        <v/>
      </c>
      <c r="P769" s="18" t="str">
        <f>IF(E769&lt;&gt;"ОК","",-(SUMIFS('Движения'!$F$6:$F$5005,'Движения'!$B$6:$B$5005,B769,'Движения'!$C$6:$C$5005,"Расход",'Движения'!$A$6:$A$5005,"&gt;="&amp;O769,'Движения'!$A$6:$A$5005,"&lt;"&amp;(Q769+1))+SUMIFS('Движения'!$F$6:$F$5005,'Движения'!$B$6:$B$5005,B769,'Движения'!$C$6:$C$5005,"Списание",'Движения'!$A$6:$A$5005,"&gt;="&amp;O769,'Движения'!$A$6:$A$5005,"&lt;"&amp;(Q769+1))))</f>
        <v/>
      </c>
      <c r="Q769" s="18" t="str">
        <f>IF(ISNUMBER(A769),INT(A769),0)</f>
        <v/>
      </c>
    </row>
    <row r="770" spans="1:17" x14ac:dyDescent="0.25">
      <c r="A770" s="16"/>
      <c r="B770" s="13"/>
      <c r="C770" s="14"/>
      <c r="D770" s="13"/>
      <c r="E770" s="15" t="str">
        <f>IF(COUNTA(A770:D770)=0,"",IF(NOT(ISNUMBER(A770)),"Укажите дату",IF(B770="","Укажите код",IF(NOT(AND(ISTEXT(B770),LEN(B770)&gt;0,LEN(B770)&lt;=30,ISNUMBER(FIND(LEFT(B770,1),"ABCDEFGHIJKLMNOPQRSTUVWXYZ")),SUMPRODUCT((MID(B770,{1,2,3,4,5,6,7,8,9,10,11,12,13,14,15,16,17,18,19,20,21,22,23,24,25,26,27,28,29,30},1)&lt;&gt;"")*ISERROR(FIND(MID(B770,{1,2,3,4,5,6,7,8,9,10,11,12,13,14,15,16,17,18,19,20,21,22,23,24,25,26,27,28,29,30},1),"ABCDEFGHIJKLMNOPQRSTUVWXYZ0123456789-_")))=0,ISERROR(VALUE(B770)))),"Недопустимый код: только латинские буквы A-Z в верхнем регистре, цифры, - и _; начало с буквы, до 30 символов (например MILK-001)",IF(SUMPRODUCT(--EXACT('Номенклатура'!$A$6:$A$205,B770))=0,"Код не найден",IF(SUMPRODUCT(--EXACT('Номенклатура'!$A$6:$A$205,B770))&gt;1,"Код повторяется в номенклатуре",IF(NOT(ISNUMBER(C770)),"Укажите фактическое количество",IF(C770&lt;0,"Факт не может быть меньше нуля",IF(NOT(ISNUMBER('Номенклатура'!$C$2)),"Укажите дату начала учёта",IF(Q770&lt;INT('Номенклатура'!$C$2),"Дата раньше начала учёта","ОК"))))))))))</f>
        <v/>
      </c>
      <c r="F770" s="15" t="str">
        <f>IF(E770&lt;&gt;"ОК","",INDEX('Номенклатура'!$B$6:$B$205,SUMPRODUCT(EXACT('Номенклатура'!$A$6:$A$205,B770)*(ROW('Номенклатура'!$A$6:$A$205)-5)))&amp;"")</f>
        <v/>
      </c>
      <c r="G770" s="17" t="str">
        <f>IF(E770&lt;&gt;"ОК","",INDEX('Номенклатура'!$D$6:$D$205,SUMPRODUCT(EXACT('Номенклатура'!$A$6:$A$205,B770)*(ROW('Номенклатура'!$A$6:$A$205)-5)))&amp;"")</f>
        <v/>
      </c>
      <c r="H770" s="18" t="str">
        <f>IF(E770&lt;&gt;"ОК","",ROUND(N(INDEX('Номенклатура'!$F$6:$F$205,SUMPRODUCT(EXACT('Номенклатура'!$A$6:$A$205,B770)*(ROW('Номенклатура'!$A$6:$A$205)-5))))+SUMIFS('Движения'!$F$6:$F$5005,'Движения'!$B$6:$B$5005,B770,'Движения'!$A$6:$A$5005,"&lt;"&amp;(Q770+1))-SUMIFS('Движения'!$F$6:$F$5005,'Движения'!$B$6:$B$5005,B770,'Движения'!$C$6:$C$5005,"Корректировка остатка",'Движения'!$A$6:$A$5005,"&gt;="&amp;Q770,'Движения'!$A$6:$A$5005,"&lt;"&amp;(Q770+1)),6))</f>
        <v/>
      </c>
      <c r="I770" s="18" t="str">
        <f>IF(E770&lt;&gt;"ОК","",ROUND(C770-H770,6))</f>
        <v/>
      </c>
      <c r="J770" s="21" t="str">
        <f>IF(E770&lt;&gt;"ОК","",IF(P770&gt;0,ABS(I770)/P770,"нет базы"))</f>
        <v/>
      </c>
      <c r="K770" s="17" t="str">
        <f>IF(E770&lt;&gt;"ОК","",IF(I770&lt;0,"Недостача",IF(I770&gt;0,"Излишек","Совпадает")))</f>
        <v/>
      </c>
      <c r="L770" s="18" t="str">
        <f>IF(E770&lt;&gt;"ОК","",ROUND(SUMIFS('Движения'!$F$6:$F$5005,'Движения'!$B$6:$B$5005,B770,'Движения'!$C$6:$C$5005,"Корректировка остатка",'Движения'!$A$6:$A$5005,"&gt;="&amp;Q770,'Движения'!$A$6:$A$5005,"&lt;"&amp;(Q770+1)),6))</f>
        <v/>
      </c>
      <c r="M770" s="18" t="str">
        <f>IF(E770&lt;&gt;"ОК","",ROUND(I770-L770,6))</f>
        <v/>
      </c>
      <c r="N770" s="15" t="str">
        <f>IF(E770&lt;&gt;"ОК","",IF(AND(I770=0,L770=0),"Корректировка не нужна",IF(M770=0,"Корректировка внесена",IF(L770=0,"Внесите корректировку на "&amp;DAY(Q770)&amp;"."&amp;MONTH(Q770)&amp;"."&amp;YEAR(Q770)&amp;": "&amp;IF(M770&gt;0,"+","")&amp;M770&amp;" "&amp;G770,"Проверьте корректировки: внесено "&amp;L770&amp;", нужно "&amp;I770&amp;" "&amp;G770))))</f>
        <v/>
      </c>
      <c r="O770" s="22" t="str">
        <f>IF(E770&lt;&gt;"ОК","",IF(SUMPRODUCT(MAX(($B$6:$B$1005=B770)*($Q$6:$Q$1005&lt;Q770)*($E$6:$E$1005="ОК")*$Q$6:$Q$1005))&gt;0,SUMPRODUCT(MAX(($B$6:$B$1005=B770)*($Q$6:$Q$1005&lt;Q770)*($E$6:$E$1005="ОК")*$Q$6:$Q$1005))+1,INT('Номенклатура'!$C$2)))</f>
        <v/>
      </c>
      <c r="P770" s="18" t="str">
        <f>IF(E770&lt;&gt;"ОК","",-(SUMIFS('Движения'!$F$6:$F$5005,'Движения'!$B$6:$B$5005,B770,'Движения'!$C$6:$C$5005,"Расход",'Движения'!$A$6:$A$5005,"&gt;="&amp;O770,'Движения'!$A$6:$A$5005,"&lt;"&amp;(Q770+1))+SUMIFS('Движения'!$F$6:$F$5005,'Движения'!$B$6:$B$5005,B770,'Движения'!$C$6:$C$5005,"Списание",'Движения'!$A$6:$A$5005,"&gt;="&amp;O770,'Движения'!$A$6:$A$5005,"&lt;"&amp;(Q770+1))))</f>
        <v/>
      </c>
      <c r="Q770" s="18" t="str">
        <f>IF(ISNUMBER(A770),INT(A770),0)</f>
        <v/>
      </c>
    </row>
    <row r="771" spans="1:17" x14ac:dyDescent="0.25">
      <c r="A771" s="16"/>
      <c r="B771" s="13"/>
      <c r="C771" s="14"/>
      <c r="D771" s="13"/>
      <c r="E771" s="15" t="str">
        <f>IF(COUNTA(A771:D771)=0,"",IF(NOT(ISNUMBER(A771)),"Укажите дату",IF(B771="","Укажите код",IF(NOT(AND(ISTEXT(B771),LEN(B771)&gt;0,LEN(B771)&lt;=30,ISNUMBER(FIND(LEFT(B771,1),"ABCDEFGHIJKLMNOPQRSTUVWXYZ")),SUMPRODUCT((MID(B771,{1,2,3,4,5,6,7,8,9,10,11,12,13,14,15,16,17,18,19,20,21,22,23,24,25,26,27,28,29,30},1)&lt;&gt;"")*ISERROR(FIND(MID(B771,{1,2,3,4,5,6,7,8,9,10,11,12,13,14,15,16,17,18,19,20,21,22,23,24,25,26,27,28,29,30},1),"ABCDEFGHIJKLMNOPQRSTUVWXYZ0123456789-_")))=0,ISERROR(VALUE(B771)))),"Недопустимый код: только латинские буквы A-Z в верхнем регистре, цифры, - и _; начало с буквы, до 30 символов (например MILK-001)",IF(SUMPRODUCT(--EXACT('Номенклатура'!$A$6:$A$205,B771))=0,"Код не найден",IF(SUMPRODUCT(--EXACT('Номенклатура'!$A$6:$A$205,B771))&gt;1,"Код повторяется в номенклатуре",IF(NOT(ISNUMBER(C771)),"Укажите фактическое количество",IF(C771&lt;0,"Факт не может быть меньше нуля",IF(NOT(ISNUMBER('Номенклатура'!$C$2)),"Укажите дату начала учёта",IF(Q771&lt;INT('Номенклатура'!$C$2),"Дата раньше начала учёта","ОК"))))))))))</f>
        <v/>
      </c>
      <c r="F771" s="15" t="str">
        <f>IF(E771&lt;&gt;"ОК","",INDEX('Номенклатура'!$B$6:$B$205,SUMPRODUCT(EXACT('Номенклатура'!$A$6:$A$205,B771)*(ROW('Номенклатура'!$A$6:$A$205)-5)))&amp;"")</f>
        <v/>
      </c>
      <c r="G771" s="17" t="str">
        <f>IF(E771&lt;&gt;"ОК","",INDEX('Номенклатура'!$D$6:$D$205,SUMPRODUCT(EXACT('Номенклатура'!$A$6:$A$205,B771)*(ROW('Номенклатура'!$A$6:$A$205)-5)))&amp;"")</f>
        <v/>
      </c>
      <c r="H771" s="18" t="str">
        <f>IF(E771&lt;&gt;"ОК","",ROUND(N(INDEX('Номенклатура'!$F$6:$F$205,SUMPRODUCT(EXACT('Номенклатура'!$A$6:$A$205,B771)*(ROW('Номенклатура'!$A$6:$A$205)-5))))+SUMIFS('Движения'!$F$6:$F$5005,'Движения'!$B$6:$B$5005,B771,'Движения'!$A$6:$A$5005,"&lt;"&amp;(Q771+1))-SUMIFS('Движения'!$F$6:$F$5005,'Движения'!$B$6:$B$5005,B771,'Движения'!$C$6:$C$5005,"Корректировка остатка",'Движения'!$A$6:$A$5005,"&gt;="&amp;Q771,'Движения'!$A$6:$A$5005,"&lt;"&amp;(Q771+1)),6))</f>
        <v/>
      </c>
      <c r="I771" s="18" t="str">
        <f>IF(E771&lt;&gt;"ОК","",ROUND(C771-H771,6))</f>
        <v/>
      </c>
      <c r="J771" s="21" t="str">
        <f>IF(E771&lt;&gt;"ОК","",IF(P771&gt;0,ABS(I771)/P771,"нет базы"))</f>
        <v/>
      </c>
      <c r="K771" s="17" t="str">
        <f>IF(E771&lt;&gt;"ОК","",IF(I771&lt;0,"Недостача",IF(I771&gt;0,"Излишек","Совпадает")))</f>
        <v/>
      </c>
      <c r="L771" s="18" t="str">
        <f>IF(E771&lt;&gt;"ОК","",ROUND(SUMIFS('Движения'!$F$6:$F$5005,'Движения'!$B$6:$B$5005,B771,'Движения'!$C$6:$C$5005,"Корректировка остатка",'Движения'!$A$6:$A$5005,"&gt;="&amp;Q771,'Движения'!$A$6:$A$5005,"&lt;"&amp;(Q771+1)),6))</f>
        <v/>
      </c>
      <c r="M771" s="18" t="str">
        <f>IF(E771&lt;&gt;"ОК","",ROUND(I771-L771,6))</f>
        <v/>
      </c>
      <c r="N771" s="15" t="str">
        <f>IF(E771&lt;&gt;"ОК","",IF(AND(I771=0,L771=0),"Корректировка не нужна",IF(M771=0,"Корректировка внесена",IF(L771=0,"Внесите корректировку на "&amp;DAY(Q771)&amp;"."&amp;MONTH(Q771)&amp;"."&amp;YEAR(Q771)&amp;": "&amp;IF(M771&gt;0,"+","")&amp;M771&amp;" "&amp;G771,"Проверьте корректировки: внесено "&amp;L771&amp;", нужно "&amp;I771&amp;" "&amp;G771))))</f>
        <v/>
      </c>
      <c r="O771" s="22" t="str">
        <f>IF(E771&lt;&gt;"ОК","",IF(SUMPRODUCT(MAX(($B$6:$B$1005=B771)*($Q$6:$Q$1005&lt;Q771)*($E$6:$E$1005="ОК")*$Q$6:$Q$1005))&gt;0,SUMPRODUCT(MAX(($B$6:$B$1005=B771)*($Q$6:$Q$1005&lt;Q771)*($E$6:$E$1005="ОК")*$Q$6:$Q$1005))+1,INT('Номенклатура'!$C$2)))</f>
        <v/>
      </c>
      <c r="P771" s="18" t="str">
        <f>IF(E771&lt;&gt;"ОК","",-(SUMIFS('Движения'!$F$6:$F$5005,'Движения'!$B$6:$B$5005,B771,'Движения'!$C$6:$C$5005,"Расход",'Движения'!$A$6:$A$5005,"&gt;="&amp;O771,'Движения'!$A$6:$A$5005,"&lt;"&amp;(Q771+1))+SUMIFS('Движения'!$F$6:$F$5005,'Движения'!$B$6:$B$5005,B771,'Движения'!$C$6:$C$5005,"Списание",'Движения'!$A$6:$A$5005,"&gt;="&amp;O771,'Движения'!$A$6:$A$5005,"&lt;"&amp;(Q771+1))))</f>
        <v/>
      </c>
      <c r="Q771" s="18" t="str">
        <f>IF(ISNUMBER(A771),INT(A771),0)</f>
        <v/>
      </c>
    </row>
    <row r="772" spans="1:17" x14ac:dyDescent="0.25">
      <c r="A772" s="16"/>
      <c r="B772" s="13"/>
      <c r="C772" s="14"/>
      <c r="D772" s="13"/>
      <c r="E772" s="15" t="str">
        <f>IF(COUNTA(A772:D772)=0,"",IF(NOT(ISNUMBER(A772)),"Укажите дату",IF(B772="","Укажите код",IF(NOT(AND(ISTEXT(B772),LEN(B772)&gt;0,LEN(B772)&lt;=30,ISNUMBER(FIND(LEFT(B772,1),"ABCDEFGHIJKLMNOPQRSTUVWXYZ")),SUMPRODUCT((MID(B772,{1,2,3,4,5,6,7,8,9,10,11,12,13,14,15,16,17,18,19,20,21,22,23,24,25,26,27,28,29,30},1)&lt;&gt;"")*ISERROR(FIND(MID(B772,{1,2,3,4,5,6,7,8,9,10,11,12,13,14,15,16,17,18,19,20,21,22,23,24,25,26,27,28,29,30},1),"ABCDEFGHIJKLMNOPQRSTUVWXYZ0123456789-_")))=0,ISERROR(VALUE(B772)))),"Недопустимый код: только латинские буквы A-Z в верхнем регистре, цифры, - и _; начало с буквы, до 30 символов (например MILK-001)",IF(SUMPRODUCT(--EXACT('Номенклатура'!$A$6:$A$205,B772))=0,"Код не найден",IF(SUMPRODUCT(--EXACT('Номенклатура'!$A$6:$A$205,B772))&gt;1,"Код повторяется в номенклатуре",IF(NOT(ISNUMBER(C772)),"Укажите фактическое количество",IF(C772&lt;0,"Факт не может быть меньше нуля",IF(NOT(ISNUMBER('Номенклатура'!$C$2)),"Укажите дату начала учёта",IF(Q772&lt;INT('Номенклатура'!$C$2),"Дата раньше начала учёта","ОК"))))))))))</f>
        <v/>
      </c>
      <c r="F772" s="15" t="str">
        <f>IF(E772&lt;&gt;"ОК","",INDEX('Номенклатура'!$B$6:$B$205,SUMPRODUCT(EXACT('Номенклатура'!$A$6:$A$205,B772)*(ROW('Номенклатура'!$A$6:$A$205)-5)))&amp;"")</f>
        <v/>
      </c>
      <c r="G772" s="17" t="str">
        <f>IF(E772&lt;&gt;"ОК","",INDEX('Номенклатура'!$D$6:$D$205,SUMPRODUCT(EXACT('Номенклатура'!$A$6:$A$205,B772)*(ROW('Номенклатура'!$A$6:$A$205)-5)))&amp;"")</f>
        <v/>
      </c>
      <c r="H772" s="18" t="str">
        <f>IF(E772&lt;&gt;"ОК","",ROUND(N(INDEX('Номенклатура'!$F$6:$F$205,SUMPRODUCT(EXACT('Номенклатура'!$A$6:$A$205,B772)*(ROW('Номенклатура'!$A$6:$A$205)-5))))+SUMIFS('Движения'!$F$6:$F$5005,'Движения'!$B$6:$B$5005,B772,'Движения'!$A$6:$A$5005,"&lt;"&amp;(Q772+1))-SUMIFS('Движения'!$F$6:$F$5005,'Движения'!$B$6:$B$5005,B772,'Движения'!$C$6:$C$5005,"Корректировка остатка",'Движения'!$A$6:$A$5005,"&gt;="&amp;Q772,'Движения'!$A$6:$A$5005,"&lt;"&amp;(Q772+1)),6))</f>
        <v/>
      </c>
      <c r="I772" s="18" t="str">
        <f>IF(E772&lt;&gt;"ОК","",ROUND(C772-H772,6))</f>
        <v/>
      </c>
      <c r="J772" s="21" t="str">
        <f>IF(E772&lt;&gt;"ОК","",IF(P772&gt;0,ABS(I772)/P772,"нет базы"))</f>
        <v/>
      </c>
      <c r="K772" s="17" t="str">
        <f>IF(E772&lt;&gt;"ОК","",IF(I772&lt;0,"Недостача",IF(I772&gt;0,"Излишек","Совпадает")))</f>
        <v/>
      </c>
      <c r="L772" s="18" t="str">
        <f>IF(E772&lt;&gt;"ОК","",ROUND(SUMIFS('Движения'!$F$6:$F$5005,'Движения'!$B$6:$B$5005,B772,'Движения'!$C$6:$C$5005,"Корректировка остатка",'Движения'!$A$6:$A$5005,"&gt;="&amp;Q772,'Движения'!$A$6:$A$5005,"&lt;"&amp;(Q772+1)),6))</f>
        <v/>
      </c>
      <c r="M772" s="18" t="str">
        <f>IF(E772&lt;&gt;"ОК","",ROUND(I772-L772,6))</f>
        <v/>
      </c>
      <c r="N772" s="15" t="str">
        <f>IF(E772&lt;&gt;"ОК","",IF(AND(I772=0,L772=0),"Корректировка не нужна",IF(M772=0,"Корректировка внесена",IF(L772=0,"Внесите корректировку на "&amp;DAY(Q772)&amp;"."&amp;MONTH(Q772)&amp;"."&amp;YEAR(Q772)&amp;": "&amp;IF(M772&gt;0,"+","")&amp;M772&amp;" "&amp;G772,"Проверьте корректировки: внесено "&amp;L772&amp;", нужно "&amp;I772&amp;" "&amp;G772))))</f>
        <v/>
      </c>
      <c r="O772" s="22" t="str">
        <f>IF(E772&lt;&gt;"ОК","",IF(SUMPRODUCT(MAX(($B$6:$B$1005=B772)*($Q$6:$Q$1005&lt;Q772)*($E$6:$E$1005="ОК")*$Q$6:$Q$1005))&gt;0,SUMPRODUCT(MAX(($B$6:$B$1005=B772)*($Q$6:$Q$1005&lt;Q772)*($E$6:$E$1005="ОК")*$Q$6:$Q$1005))+1,INT('Номенклатура'!$C$2)))</f>
        <v/>
      </c>
      <c r="P772" s="18" t="str">
        <f>IF(E772&lt;&gt;"ОК","",-(SUMIFS('Движения'!$F$6:$F$5005,'Движения'!$B$6:$B$5005,B772,'Движения'!$C$6:$C$5005,"Расход",'Движения'!$A$6:$A$5005,"&gt;="&amp;O772,'Движения'!$A$6:$A$5005,"&lt;"&amp;(Q772+1))+SUMIFS('Движения'!$F$6:$F$5005,'Движения'!$B$6:$B$5005,B772,'Движения'!$C$6:$C$5005,"Списание",'Движения'!$A$6:$A$5005,"&gt;="&amp;O772,'Движения'!$A$6:$A$5005,"&lt;"&amp;(Q772+1))))</f>
        <v/>
      </c>
      <c r="Q772" s="18" t="str">
        <f>IF(ISNUMBER(A772),INT(A772),0)</f>
        <v/>
      </c>
    </row>
    <row r="773" spans="1:17" x14ac:dyDescent="0.25">
      <c r="A773" s="16"/>
      <c r="B773" s="13"/>
      <c r="C773" s="14"/>
      <c r="D773" s="13"/>
      <c r="E773" s="15" t="str">
        <f>IF(COUNTA(A773:D773)=0,"",IF(NOT(ISNUMBER(A773)),"Укажите дату",IF(B773="","Укажите код",IF(NOT(AND(ISTEXT(B773),LEN(B773)&gt;0,LEN(B773)&lt;=30,ISNUMBER(FIND(LEFT(B773,1),"ABCDEFGHIJKLMNOPQRSTUVWXYZ")),SUMPRODUCT((MID(B773,{1,2,3,4,5,6,7,8,9,10,11,12,13,14,15,16,17,18,19,20,21,22,23,24,25,26,27,28,29,30},1)&lt;&gt;"")*ISERROR(FIND(MID(B773,{1,2,3,4,5,6,7,8,9,10,11,12,13,14,15,16,17,18,19,20,21,22,23,24,25,26,27,28,29,30},1),"ABCDEFGHIJKLMNOPQRSTUVWXYZ0123456789-_")))=0,ISERROR(VALUE(B773)))),"Недопустимый код: только латинские буквы A-Z в верхнем регистре, цифры, - и _; начало с буквы, до 30 символов (например MILK-001)",IF(SUMPRODUCT(--EXACT('Номенклатура'!$A$6:$A$205,B773))=0,"Код не найден",IF(SUMPRODUCT(--EXACT('Номенклатура'!$A$6:$A$205,B773))&gt;1,"Код повторяется в номенклатуре",IF(NOT(ISNUMBER(C773)),"Укажите фактическое количество",IF(C773&lt;0,"Факт не может быть меньше нуля",IF(NOT(ISNUMBER('Номенклатура'!$C$2)),"Укажите дату начала учёта",IF(Q773&lt;INT('Номенклатура'!$C$2),"Дата раньше начала учёта","ОК"))))))))))</f>
        <v/>
      </c>
      <c r="F773" s="15" t="str">
        <f>IF(E773&lt;&gt;"ОК","",INDEX('Номенклатура'!$B$6:$B$205,SUMPRODUCT(EXACT('Номенклатура'!$A$6:$A$205,B773)*(ROW('Номенклатура'!$A$6:$A$205)-5)))&amp;"")</f>
        <v/>
      </c>
      <c r="G773" s="17" t="str">
        <f>IF(E773&lt;&gt;"ОК","",INDEX('Номенклатура'!$D$6:$D$205,SUMPRODUCT(EXACT('Номенклатура'!$A$6:$A$205,B773)*(ROW('Номенклатура'!$A$6:$A$205)-5)))&amp;"")</f>
        <v/>
      </c>
      <c r="H773" s="18" t="str">
        <f>IF(E773&lt;&gt;"ОК","",ROUND(N(INDEX('Номенклатура'!$F$6:$F$205,SUMPRODUCT(EXACT('Номенклатура'!$A$6:$A$205,B773)*(ROW('Номенклатура'!$A$6:$A$205)-5))))+SUMIFS('Движения'!$F$6:$F$5005,'Движения'!$B$6:$B$5005,B773,'Движения'!$A$6:$A$5005,"&lt;"&amp;(Q773+1))-SUMIFS('Движения'!$F$6:$F$5005,'Движения'!$B$6:$B$5005,B773,'Движения'!$C$6:$C$5005,"Корректировка остатка",'Движения'!$A$6:$A$5005,"&gt;="&amp;Q773,'Движения'!$A$6:$A$5005,"&lt;"&amp;(Q773+1)),6))</f>
        <v/>
      </c>
      <c r="I773" s="18" t="str">
        <f>IF(E773&lt;&gt;"ОК","",ROUND(C773-H773,6))</f>
        <v/>
      </c>
      <c r="J773" s="21" t="str">
        <f>IF(E773&lt;&gt;"ОК","",IF(P773&gt;0,ABS(I773)/P773,"нет базы"))</f>
        <v/>
      </c>
      <c r="K773" s="17" t="str">
        <f>IF(E773&lt;&gt;"ОК","",IF(I773&lt;0,"Недостача",IF(I773&gt;0,"Излишек","Совпадает")))</f>
        <v/>
      </c>
      <c r="L773" s="18" t="str">
        <f>IF(E773&lt;&gt;"ОК","",ROUND(SUMIFS('Движения'!$F$6:$F$5005,'Движения'!$B$6:$B$5005,B773,'Движения'!$C$6:$C$5005,"Корректировка остатка",'Движения'!$A$6:$A$5005,"&gt;="&amp;Q773,'Движения'!$A$6:$A$5005,"&lt;"&amp;(Q773+1)),6))</f>
        <v/>
      </c>
      <c r="M773" s="18" t="str">
        <f>IF(E773&lt;&gt;"ОК","",ROUND(I773-L773,6))</f>
        <v/>
      </c>
      <c r="N773" s="15" t="str">
        <f>IF(E773&lt;&gt;"ОК","",IF(AND(I773=0,L773=0),"Корректировка не нужна",IF(M773=0,"Корректировка внесена",IF(L773=0,"Внесите корректировку на "&amp;DAY(Q773)&amp;"."&amp;MONTH(Q773)&amp;"."&amp;YEAR(Q773)&amp;": "&amp;IF(M773&gt;0,"+","")&amp;M773&amp;" "&amp;G773,"Проверьте корректировки: внесено "&amp;L773&amp;", нужно "&amp;I773&amp;" "&amp;G773))))</f>
        <v/>
      </c>
      <c r="O773" s="22" t="str">
        <f>IF(E773&lt;&gt;"ОК","",IF(SUMPRODUCT(MAX(($B$6:$B$1005=B773)*($Q$6:$Q$1005&lt;Q773)*($E$6:$E$1005="ОК")*$Q$6:$Q$1005))&gt;0,SUMPRODUCT(MAX(($B$6:$B$1005=B773)*($Q$6:$Q$1005&lt;Q773)*($E$6:$E$1005="ОК")*$Q$6:$Q$1005))+1,INT('Номенклатура'!$C$2)))</f>
        <v/>
      </c>
      <c r="P773" s="18" t="str">
        <f>IF(E773&lt;&gt;"ОК","",-(SUMIFS('Движения'!$F$6:$F$5005,'Движения'!$B$6:$B$5005,B773,'Движения'!$C$6:$C$5005,"Расход",'Движения'!$A$6:$A$5005,"&gt;="&amp;O773,'Движения'!$A$6:$A$5005,"&lt;"&amp;(Q773+1))+SUMIFS('Движения'!$F$6:$F$5005,'Движения'!$B$6:$B$5005,B773,'Движения'!$C$6:$C$5005,"Списание",'Движения'!$A$6:$A$5005,"&gt;="&amp;O773,'Движения'!$A$6:$A$5005,"&lt;"&amp;(Q773+1))))</f>
        <v/>
      </c>
      <c r="Q773" s="18" t="str">
        <f>IF(ISNUMBER(A773),INT(A773),0)</f>
        <v/>
      </c>
    </row>
    <row r="774" spans="1:17" x14ac:dyDescent="0.25">
      <c r="A774" s="16"/>
      <c r="B774" s="13"/>
      <c r="C774" s="14"/>
      <c r="D774" s="13"/>
      <c r="E774" s="15" t="str">
        <f>IF(COUNTA(A774:D774)=0,"",IF(NOT(ISNUMBER(A774)),"Укажите дату",IF(B774="","Укажите код",IF(NOT(AND(ISTEXT(B774),LEN(B774)&gt;0,LEN(B774)&lt;=30,ISNUMBER(FIND(LEFT(B774,1),"ABCDEFGHIJKLMNOPQRSTUVWXYZ")),SUMPRODUCT((MID(B774,{1,2,3,4,5,6,7,8,9,10,11,12,13,14,15,16,17,18,19,20,21,22,23,24,25,26,27,28,29,30},1)&lt;&gt;"")*ISERROR(FIND(MID(B774,{1,2,3,4,5,6,7,8,9,10,11,12,13,14,15,16,17,18,19,20,21,22,23,24,25,26,27,28,29,30},1),"ABCDEFGHIJKLMNOPQRSTUVWXYZ0123456789-_")))=0,ISERROR(VALUE(B774)))),"Недопустимый код: только латинские буквы A-Z в верхнем регистре, цифры, - и _; начало с буквы, до 30 символов (например MILK-001)",IF(SUMPRODUCT(--EXACT('Номенклатура'!$A$6:$A$205,B774))=0,"Код не найден",IF(SUMPRODUCT(--EXACT('Номенклатура'!$A$6:$A$205,B774))&gt;1,"Код повторяется в номенклатуре",IF(NOT(ISNUMBER(C774)),"Укажите фактическое количество",IF(C774&lt;0,"Факт не может быть меньше нуля",IF(NOT(ISNUMBER('Номенклатура'!$C$2)),"Укажите дату начала учёта",IF(Q774&lt;INT('Номенклатура'!$C$2),"Дата раньше начала учёта","ОК"))))))))))</f>
        <v/>
      </c>
      <c r="F774" s="15" t="str">
        <f>IF(E774&lt;&gt;"ОК","",INDEX('Номенклатура'!$B$6:$B$205,SUMPRODUCT(EXACT('Номенклатура'!$A$6:$A$205,B774)*(ROW('Номенклатура'!$A$6:$A$205)-5)))&amp;"")</f>
        <v/>
      </c>
      <c r="G774" s="17" t="str">
        <f>IF(E774&lt;&gt;"ОК","",INDEX('Номенклатура'!$D$6:$D$205,SUMPRODUCT(EXACT('Номенклатура'!$A$6:$A$205,B774)*(ROW('Номенклатура'!$A$6:$A$205)-5)))&amp;"")</f>
        <v/>
      </c>
      <c r="H774" s="18" t="str">
        <f>IF(E774&lt;&gt;"ОК","",ROUND(N(INDEX('Номенклатура'!$F$6:$F$205,SUMPRODUCT(EXACT('Номенклатура'!$A$6:$A$205,B774)*(ROW('Номенклатура'!$A$6:$A$205)-5))))+SUMIFS('Движения'!$F$6:$F$5005,'Движения'!$B$6:$B$5005,B774,'Движения'!$A$6:$A$5005,"&lt;"&amp;(Q774+1))-SUMIFS('Движения'!$F$6:$F$5005,'Движения'!$B$6:$B$5005,B774,'Движения'!$C$6:$C$5005,"Корректировка остатка",'Движения'!$A$6:$A$5005,"&gt;="&amp;Q774,'Движения'!$A$6:$A$5005,"&lt;"&amp;(Q774+1)),6))</f>
        <v/>
      </c>
      <c r="I774" s="18" t="str">
        <f>IF(E774&lt;&gt;"ОК","",ROUND(C774-H774,6))</f>
        <v/>
      </c>
      <c r="J774" s="21" t="str">
        <f>IF(E774&lt;&gt;"ОК","",IF(P774&gt;0,ABS(I774)/P774,"нет базы"))</f>
        <v/>
      </c>
      <c r="K774" s="17" t="str">
        <f>IF(E774&lt;&gt;"ОК","",IF(I774&lt;0,"Недостача",IF(I774&gt;0,"Излишек","Совпадает")))</f>
        <v/>
      </c>
      <c r="L774" s="18" t="str">
        <f>IF(E774&lt;&gt;"ОК","",ROUND(SUMIFS('Движения'!$F$6:$F$5005,'Движения'!$B$6:$B$5005,B774,'Движения'!$C$6:$C$5005,"Корректировка остатка",'Движения'!$A$6:$A$5005,"&gt;="&amp;Q774,'Движения'!$A$6:$A$5005,"&lt;"&amp;(Q774+1)),6))</f>
        <v/>
      </c>
      <c r="M774" s="18" t="str">
        <f>IF(E774&lt;&gt;"ОК","",ROUND(I774-L774,6))</f>
        <v/>
      </c>
      <c r="N774" s="15" t="str">
        <f>IF(E774&lt;&gt;"ОК","",IF(AND(I774=0,L774=0),"Корректировка не нужна",IF(M774=0,"Корректировка внесена",IF(L774=0,"Внесите корректировку на "&amp;DAY(Q774)&amp;"."&amp;MONTH(Q774)&amp;"."&amp;YEAR(Q774)&amp;": "&amp;IF(M774&gt;0,"+","")&amp;M774&amp;" "&amp;G774,"Проверьте корректировки: внесено "&amp;L774&amp;", нужно "&amp;I774&amp;" "&amp;G774))))</f>
        <v/>
      </c>
      <c r="O774" s="22" t="str">
        <f>IF(E774&lt;&gt;"ОК","",IF(SUMPRODUCT(MAX(($B$6:$B$1005=B774)*($Q$6:$Q$1005&lt;Q774)*($E$6:$E$1005="ОК")*$Q$6:$Q$1005))&gt;0,SUMPRODUCT(MAX(($B$6:$B$1005=B774)*($Q$6:$Q$1005&lt;Q774)*($E$6:$E$1005="ОК")*$Q$6:$Q$1005))+1,INT('Номенклатура'!$C$2)))</f>
        <v/>
      </c>
      <c r="P774" s="18" t="str">
        <f>IF(E774&lt;&gt;"ОК","",-(SUMIFS('Движения'!$F$6:$F$5005,'Движения'!$B$6:$B$5005,B774,'Движения'!$C$6:$C$5005,"Расход",'Движения'!$A$6:$A$5005,"&gt;="&amp;O774,'Движения'!$A$6:$A$5005,"&lt;"&amp;(Q774+1))+SUMIFS('Движения'!$F$6:$F$5005,'Движения'!$B$6:$B$5005,B774,'Движения'!$C$6:$C$5005,"Списание",'Движения'!$A$6:$A$5005,"&gt;="&amp;O774,'Движения'!$A$6:$A$5005,"&lt;"&amp;(Q774+1))))</f>
        <v/>
      </c>
      <c r="Q774" s="18" t="str">
        <f>IF(ISNUMBER(A774),INT(A774),0)</f>
        <v/>
      </c>
    </row>
    <row r="775" spans="1:17" x14ac:dyDescent="0.25">
      <c r="A775" s="16"/>
      <c r="B775" s="13"/>
      <c r="C775" s="14"/>
      <c r="D775" s="13"/>
      <c r="E775" s="15" t="str">
        <f>IF(COUNTA(A775:D775)=0,"",IF(NOT(ISNUMBER(A775)),"Укажите дату",IF(B775="","Укажите код",IF(NOT(AND(ISTEXT(B775),LEN(B775)&gt;0,LEN(B775)&lt;=30,ISNUMBER(FIND(LEFT(B775,1),"ABCDEFGHIJKLMNOPQRSTUVWXYZ")),SUMPRODUCT((MID(B775,{1,2,3,4,5,6,7,8,9,10,11,12,13,14,15,16,17,18,19,20,21,22,23,24,25,26,27,28,29,30},1)&lt;&gt;"")*ISERROR(FIND(MID(B775,{1,2,3,4,5,6,7,8,9,10,11,12,13,14,15,16,17,18,19,20,21,22,23,24,25,26,27,28,29,30},1),"ABCDEFGHIJKLMNOPQRSTUVWXYZ0123456789-_")))=0,ISERROR(VALUE(B775)))),"Недопустимый код: только латинские буквы A-Z в верхнем регистре, цифры, - и _; начало с буквы, до 30 символов (например MILK-001)",IF(SUMPRODUCT(--EXACT('Номенклатура'!$A$6:$A$205,B775))=0,"Код не найден",IF(SUMPRODUCT(--EXACT('Номенклатура'!$A$6:$A$205,B775))&gt;1,"Код повторяется в номенклатуре",IF(NOT(ISNUMBER(C775)),"Укажите фактическое количество",IF(C775&lt;0,"Факт не может быть меньше нуля",IF(NOT(ISNUMBER('Номенклатура'!$C$2)),"Укажите дату начала учёта",IF(Q775&lt;INT('Номенклатура'!$C$2),"Дата раньше начала учёта","ОК"))))))))))</f>
        <v/>
      </c>
      <c r="F775" s="15" t="str">
        <f>IF(E775&lt;&gt;"ОК","",INDEX('Номенклатура'!$B$6:$B$205,SUMPRODUCT(EXACT('Номенклатура'!$A$6:$A$205,B775)*(ROW('Номенклатура'!$A$6:$A$205)-5)))&amp;"")</f>
        <v/>
      </c>
      <c r="G775" s="17" t="str">
        <f>IF(E775&lt;&gt;"ОК","",INDEX('Номенклатура'!$D$6:$D$205,SUMPRODUCT(EXACT('Номенклатура'!$A$6:$A$205,B775)*(ROW('Номенклатура'!$A$6:$A$205)-5)))&amp;"")</f>
        <v/>
      </c>
      <c r="H775" s="18" t="str">
        <f>IF(E775&lt;&gt;"ОК","",ROUND(N(INDEX('Номенклатура'!$F$6:$F$205,SUMPRODUCT(EXACT('Номенклатура'!$A$6:$A$205,B775)*(ROW('Номенклатура'!$A$6:$A$205)-5))))+SUMIFS('Движения'!$F$6:$F$5005,'Движения'!$B$6:$B$5005,B775,'Движения'!$A$6:$A$5005,"&lt;"&amp;(Q775+1))-SUMIFS('Движения'!$F$6:$F$5005,'Движения'!$B$6:$B$5005,B775,'Движения'!$C$6:$C$5005,"Корректировка остатка",'Движения'!$A$6:$A$5005,"&gt;="&amp;Q775,'Движения'!$A$6:$A$5005,"&lt;"&amp;(Q775+1)),6))</f>
        <v/>
      </c>
      <c r="I775" s="18" t="str">
        <f>IF(E775&lt;&gt;"ОК","",ROUND(C775-H775,6))</f>
        <v/>
      </c>
      <c r="J775" s="21" t="str">
        <f>IF(E775&lt;&gt;"ОК","",IF(P775&gt;0,ABS(I775)/P775,"нет базы"))</f>
        <v/>
      </c>
      <c r="K775" s="17" t="str">
        <f>IF(E775&lt;&gt;"ОК","",IF(I775&lt;0,"Недостача",IF(I775&gt;0,"Излишек","Совпадает")))</f>
        <v/>
      </c>
      <c r="L775" s="18" t="str">
        <f>IF(E775&lt;&gt;"ОК","",ROUND(SUMIFS('Движения'!$F$6:$F$5005,'Движения'!$B$6:$B$5005,B775,'Движения'!$C$6:$C$5005,"Корректировка остатка",'Движения'!$A$6:$A$5005,"&gt;="&amp;Q775,'Движения'!$A$6:$A$5005,"&lt;"&amp;(Q775+1)),6))</f>
        <v/>
      </c>
      <c r="M775" s="18" t="str">
        <f>IF(E775&lt;&gt;"ОК","",ROUND(I775-L775,6))</f>
        <v/>
      </c>
      <c r="N775" s="15" t="str">
        <f>IF(E775&lt;&gt;"ОК","",IF(AND(I775=0,L775=0),"Корректировка не нужна",IF(M775=0,"Корректировка внесена",IF(L775=0,"Внесите корректировку на "&amp;DAY(Q775)&amp;"."&amp;MONTH(Q775)&amp;"."&amp;YEAR(Q775)&amp;": "&amp;IF(M775&gt;0,"+","")&amp;M775&amp;" "&amp;G775,"Проверьте корректировки: внесено "&amp;L775&amp;", нужно "&amp;I775&amp;" "&amp;G775))))</f>
        <v/>
      </c>
      <c r="O775" s="22" t="str">
        <f>IF(E775&lt;&gt;"ОК","",IF(SUMPRODUCT(MAX(($B$6:$B$1005=B775)*($Q$6:$Q$1005&lt;Q775)*($E$6:$E$1005="ОК")*$Q$6:$Q$1005))&gt;0,SUMPRODUCT(MAX(($B$6:$B$1005=B775)*($Q$6:$Q$1005&lt;Q775)*($E$6:$E$1005="ОК")*$Q$6:$Q$1005))+1,INT('Номенклатура'!$C$2)))</f>
        <v/>
      </c>
      <c r="P775" s="18" t="str">
        <f>IF(E775&lt;&gt;"ОК","",-(SUMIFS('Движения'!$F$6:$F$5005,'Движения'!$B$6:$B$5005,B775,'Движения'!$C$6:$C$5005,"Расход",'Движения'!$A$6:$A$5005,"&gt;="&amp;O775,'Движения'!$A$6:$A$5005,"&lt;"&amp;(Q775+1))+SUMIFS('Движения'!$F$6:$F$5005,'Движения'!$B$6:$B$5005,B775,'Движения'!$C$6:$C$5005,"Списание",'Движения'!$A$6:$A$5005,"&gt;="&amp;O775,'Движения'!$A$6:$A$5005,"&lt;"&amp;(Q775+1))))</f>
        <v/>
      </c>
      <c r="Q775" s="18" t="str">
        <f>IF(ISNUMBER(A775),INT(A775),0)</f>
        <v/>
      </c>
    </row>
    <row r="776" spans="1:17" x14ac:dyDescent="0.25">
      <c r="A776" s="16"/>
      <c r="B776" s="13"/>
      <c r="C776" s="14"/>
      <c r="D776" s="13"/>
      <c r="E776" s="15" t="str">
        <f>IF(COUNTA(A776:D776)=0,"",IF(NOT(ISNUMBER(A776)),"Укажите дату",IF(B776="","Укажите код",IF(NOT(AND(ISTEXT(B776),LEN(B776)&gt;0,LEN(B776)&lt;=30,ISNUMBER(FIND(LEFT(B776,1),"ABCDEFGHIJKLMNOPQRSTUVWXYZ")),SUMPRODUCT((MID(B776,{1,2,3,4,5,6,7,8,9,10,11,12,13,14,15,16,17,18,19,20,21,22,23,24,25,26,27,28,29,30},1)&lt;&gt;"")*ISERROR(FIND(MID(B776,{1,2,3,4,5,6,7,8,9,10,11,12,13,14,15,16,17,18,19,20,21,22,23,24,25,26,27,28,29,30},1),"ABCDEFGHIJKLMNOPQRSTUVWXYZ0123456789-_")))=0,ISERROR(VALUE(B776)))),"Недопустимый код: только латинские буквы A-Z в верхнем регистре, цифры, - и _; начало с буквы, до 30 символов (например MILK-001)",IF(SUMPRODUCT(--EXACT('Номенклатура'!$A$6:$A$205,B776))=0,"Код не найден",IF(SUMPRODUCT(--EXACT('Номенклатура'!$A$6:$A$205,B776))&gt;1,"Код повторяется в номенклатуре",IF(NOT(ISNUMBER(C776)),"Укажите фактическое количество",IF(C776&lt;0,"Факт не может быть меньше нуля",IF(NOT(ISNUMBER('Номенклатура'!$C$2)),"Укажите дату начала учёта",IF(Q776&lt;INT('Номенклатура'!$C$2),"Дата раньше начала учёта","ОК"))))))))))</f>
        <v/>
      </c>
      <c r="F776" s="15" t="str">
        <f>IF(E776&lt;&gt;"ОК","",INDEX('Номенклатура'!$B$6:$B$205,SUMPRODUCT(EXACT('Номенклатура'!$A$6:$A$205,B776)*(ROW('Номенклатура'!$A$6:$A$205)-5)))&amp;"")</f>
        <v/>
      </c>
      <c r="G776" s="17" t="str">
        <f>IF(E776&lt;&gt;"ОК","",INDEX('Номенклатура'!$D$6:$D$205,SUMPRODUCT(EXACT('Номенклатура'!$A$6:$A$205,B776)*(ROW('Номенклатура'!$A$6:$A$205)-5)))&amp;"")</f>
        <v/>
      </c>
      <c r="H776" s="18" t="str">
        <f>IF(E776&lt;&gt;"ОК","",ROUND(N(INDEX('Номенклатура'!$F$6:$F$205,SUMPRODUCT(EXACT('Номенклатура'!$A$6:$A$205,B776)*(ROW('Номенклатура'!$A$6:$A$205)-5))))+SUMIFS('Движения'!$F$6:$F$5005,'Движения'!$B$6:$B$5005,B776,'Движения'!$A$6:$A$5005,"&lt;"&amp;(Q776+1))-SUMIFS('Движения'!$F$6:$F$5005,'Движения'!$B$6:$B$5005,B776,'Движения'!$C$6:$C$5005,"Корректировка остатка",'Движения'!$A$6:$A$5005,"&gt;="&amp;Q776,'Движения'!$A$6:$A$5005,"&lt;"&amp;(Q776+1)),6))</f>
        <v/>
      </c>
      <c r="I776" s="18" t="str">
        <f>IF(E776&lt;&gt;"ОК","",ROUND(C776-H776,6))</f>
        <v/>
      </c>
      <c r="J776" s="21" t="str">
        <f>IF(E776&lt;&gt;"ОК","",IF(P776&gt;0,ABS(I776)/P776,"нет базы"))</f>
        <v/>
      </c>
      <c r="K776" s="17" t="str">
        <f>IF(E776&lt;&gt;"ОК","",IF(I776&lt;0,"Недостача",IF(I776&gt;0,"Излишек","Совпадает")))</f>
        <v/>
      </c>
      <c r="L776" s="18" t="str">
        <f>IF(E776&lt;&gt;"ОК","",ROUND(SUMIFS('Движения'!$F$6:$F$5005,'Движения'!$B$6:$B$5005,B776,'Движения'!$C$6:$C$5005,"Корректировка остатка",'Движения'!$A$6:$A$5005,"&gt;="&amp;Q776,'Движения'!$A$6:$A$5005,"&lt;"&amp;(Q776+1)),6))</f>
        <v/>
      </c>
      <c r="M776" s="18" t="str">
        <f>IF(E776&lt;&gt;"ОК","",ROUND(I776-L776,6))</f>
        <v/>
      </c>
      <c r="N776" s="15" t="str">
        <f>IF(E776&lt;&gt;"ОК","",IF(AND(I776=0,L776=0),"Корректировка не нужна",IF(M776=0,"Корректировка внесена",IF(L776=0,"Внесите корректировку на "&amp;DAY(Q776)&amp;"."&amp;MONTH(Q776)&amp;"."&amp;YEAR(Q776)&amp;": "&amp;IF(M776&gt;0,"+","")&amp;M776&amp;" "&amp;G776,"Проверьте корректировки: внесено "&amp;L776&amp;", нужно "&amp;I776&amp;" "&amp;G776))))</f>
        <v/>
      </c>
      <c r="O776" s="22" t="str">
        <f>IF(E776&lt;&gt;"ОК","",IF(SUMPRODUCT(MAX(($B$6:$B$1005=B776)*($Q$6:$Q$1005&lt;Q776)*($E$6:$E$1005="ОК")*$Q$6:$Q$1005))&gt;0,SUMPRODUCT(MAX(($B$6:$B$1005=B776)*($Q$6:$Q$1005&lt;Q776)*($E$6:$E$1005="ОК")*$Q$6:$Q$1005))+1,INT('Номенклатура'!$C$2)))</f>
        <v/>
      </c>
      <c r="P776" s="18" t="str">
        <f>IF(E776&lt;&gt;"ОК","",-(SUMIFS('Движения'!$F$6:$F$5005,'Движения'!$B$6:$B$5005,B776,'Движения'!$C$6:$C$5005,"Расход",'Движения'!$A$6:$A$5005,"&gt;="&amp;O776,'Движения'!$A$6:$A$5005,"&lt;"&amp;(Q776+1))+SUMIFS('Движения'!$F$6:$F$5005,'Движения'!$B$6:$B$5005,B776,'Движения'!$C$6:$C$5005,"Списание",'Движения'!$A$6:$A$5005,"&gt;="&amp;O776,'Движения'!$A$6:$A$5005,"&lt;"&amp;(Q776+1))))</f>
        <v/>
      </c>
      <c r="Q776" s="18" t="str">
        <f>IF(ISNUMBER(A776),INT(A776),0)</f>
        <v/>
      </c>
    </row>
    <row r="777" spans="1:17" x14ac:dyDescent="0.25">
      <c r="A777" s="16"/>
      <c r="B777" s="13"/>
      <c r="C777" s="14"/>
      <c r="D777" s="13"/>
      <c r="E777" s="15" t="str">
        <f>IF(COUNTA(A777:D777)=0,"",IF(NOT(ISNUMBER(A777)),"Укажите дату",IF(B777="","Укажите код",IF(NOT(AND(ISTEXT(B777),LEN(B777)&gt;0,LEN(B777)&lt;=30,ISNUMBER(FIND(LEFT(B777,1),"ABCDEFGHIJKLMNOPQRSTUVWXYZ")),SUMPRODUCT((MID(B777,{1,2,3,4,5,6,7,8,9,10,11,12,13,14,15,16,17,18,19,20,21,22,23,24,25,26,27,28,29,30},1)&lt;&gt;"")*ISERROR(FIND(MID(B777,{1,2,3,4,5,6,7,8,9,10,11,12,13,14,15,16,17,18,19,20,21,22,23,24,25,26,27,28,29,30},1),"ABCDEFGHIJKLMNOPQRSTUVWXYZ0123456789-_")))=0,ISERROR(VALUE(B777)))),"Недопустимый код: только латинские буквы A-Z в верхнем регистре, цифры, - и _; начало с буквы, до 30 символов (например MILK-001)",IF(SUMPRODUCT(--EXACT('Номенклатура'!$A$6:$A$205,B777))=0,"Код не найден",IF(SUMPRODUCT(--EXACT('Номенклатура'!$A$6:$A$205,B777))&gt;1,"Код повторяется в номенклатуре",IF(NOT(ISNUMBER(C777)),"Укажите фактическое количество",IF(C777&lt;0,"Факт не может быть меньше нуля",IF(NOT(ISNUMBER('Номенклатура'!$C$2)),"Укажите дату начала учёта",IF(Q777&lt;INT('Номенклатура'!$C$2),"Дата раньше начала учёта","ОК"))))))))))</f>
        <v/>
      </c>
      <c r="F777" s="15" t="str">
        <f>IF(E777&lt;&gt;"ОК","",INDEX('Номенклатура'!$B$6:$B$205,SUMPRODUCT(EXACT('Номенклатура'!$A$6:$A$205,B777)*(ROW('Номенклатура'!$A$6:$A$205)-5)))&amp;"")</f>
        <v/>
      </c>
      <c r="G777" s="17" t="str">
        <f>IF(E777&lt;&gt;"ОК","",INDEX('Номенклатура'!$D$6:$D$205,SUMPRODUCT(EXACT('Номенклатура'!$A$6:$A$205,B777)*(ROW('Номенклатура'!$A$6:$A$205)-5)))&amp;"")</f>
        <v/>
      </c>
      <c r="H777" s="18" t="str">
        <f>IF(E777&lt;&gt;"ОК","",ROUND(N(INDEX('Номенклатура'!$F$6:$F$205,SUMPRODUCT(EXACT('Номенклатура'!$A$6:$A$205,B777)*(ROW('Номенклатура'!$A$6:$A$205)-5))))+SUMIFS('Движения'!$F$6:$F$5005,'Движения'!$B$6:$B$5005,B777,'Движения'!$A$6:$A$5005,"&lt;"&amp;(Q777+1))-SUMIFS('Движения'!$F$6:$F$5005,'Движения'!$B$6:$B$5005,B777,'Движения'!$C$6:$C$5005,"Корректировка остатка",'Движения'!$A$6:$A$5005,"&gt;="&amp;Q777,'Движения'!$A$6:$A$5005,"&lt;"&amp;(Q777+1)),6))</f>
        <v/>
      </c>
      <c r="I777" s="18" t="str">
        <f>IF(E777&lt;&gt;"ОК","",ROUND(C777-H777,6))</f>
        <v/>
      </c>
      <c r="J777" s="21" t="str">
        <f>IF(E777&lt;&gt;"ОК","",IF(P777&gt;0,ABS(I777)/P777,"нет базы"))</f>
        <v/>
      </c>
      <c r="K777" s="17" t="str">
        <f>IF(E777&lt;&gt;"ОК","",IF(I777&lt;0,"Недостача",IF(I777&gt;0,"Излишек","Совпадает")))</f>
        <v/>
      </c>
      <c r="L777" s="18" t="str">
        <f>IF(E777&lt;&gt;"ОК","",ROUND(SUMIFS('Движения'!$F$6:$F$5005,'Движения'!$B$6:$B$5005,B777,'Движения'!$C$6:$C$5005,"Корректировка остатка",'Движения'!$A$6:$A$5005,"&gt;="&amp;Q777,'Движения'!$A$6:$A$5005,"&lt;"&amp;(Q777+1)),6))</f>
        <v/>
      </c>
      <c r="M777" s="18" t="str">
        <f>IF(E777&lt;&gt;"ОК","",ROUND(I777-L777,6))</f>
        <v/>
      </c>
      <c r="N777" s="15" t="str">
        <f>IF(E777&lt;&gt;"ОК","",IF(AND(I777=0,L777=0),"Корректировка не нужна",IF(M777=0,"Корректировка внесена",IF(L777=0,"Внесите корректировку на "&amp;DAY(Q777)&amp;"."&amp;MONTH(Q777)&amp;"."&amp;YEAR(Q777)&amp;": "&amp;IF(M777&gt;0,"+","")&amp;M777&amp;" "&amp;G777,"Проверьте корректировки: внесено "&amp;L777&amp;", нужно "&amp;I777&amp;" "&amp;G777))))</f>
        <v/>
      </c>
      <c r="O777" s="22" t="str">
        <f>IF(E777&lt;&gt;"ОК","",IF(SUMPRODUCT(MAX(($B$6:$B$1005=B777)*($Q$6:$Q$1005&lt;Q777)*($E$6:$E$1005="ОК")*$Q$6:$Q$1005))&gt;0,SUMPRODUCT(MAX(($B$6:$B$1005=B777)*($Q$6:$Q$1005&lt;Q777)*($E$6:$E$1005="ОК")*$Q$6:$Q$1005))+1,INT('Номенклатура'!$C$2)))</f>
        <v/>
      </c>
      <c r="P777" s="18" t="str">
        <f>IF(E777&lt;&gt;"ОК","",-(SUMIFS('Движения'!$F$6:$F$5005,'Движения'!$B$6:$B$5005,B777,'Движения'!$C$6:$C$5005,"Расход",'Движения'!$A$6:$A$5005,"&gt;="&amp;O777,'Движения'!$A$6:$A$5005,"&lt;"&amp;(Q777+1))+SUMIFS('Движения'!$F$6:$F$5005,'Движения'!$B$6:$B$5005,B777,'Движения'!$C$6:$C$5005,"Списание",'Движения'!$A$6:$A$5005,"&gt;="&amp;O777,'Движения'!$A$6:$A$5005,"&lt;"&amp;(Q777+1))))</f>
        <v/>
      </c>
      <c r="Q777" s="18" t="str">
        <f>IF(ISNUMBER(A777),INT(A777),0)</f>
        <v/>
      </c>
    </row>
    <row r="778" spans="1:17" x14ac:dyDescent="0.25">
      <c r="A778" s="16"/>
      <c r="B778" s="13"/>
      <c r="C778" s="14"/>
      <c r="D778" s="13"/>
      <c r="E778" s="15" t="str">
        <f>IF(COUNTA(A778:D778)=0,"",IF(NOT(ISNUMBER(A778)),"Укажите дату",IF(B778="","Укажите код",IF(NOT(AND(ISTEXT(B778),LEN(B778)&gt;0,LEN(B778)&lt;=30,ISNUMBER(FIND(LEFT(B778,1),"ABCDEFGHIJKLMNOPQRSTUVWXYZ")),SUMPRODUCT((MID(B778,{1,2,3,4,5,6,7,8,9,10,11,12,13,14,15,16,17,18,19,20,21,22,23,24,25,26,27,28,29,30},1)&lt;&gt;"")*ISERROR(FIND(MID(B778,{1,2,3,4,5,6,7,8,9,10,11,12,13,14,15,16,17,18,19,20,21,22,23,24,25,26,27,28,29,30},1),"ABCDEFGHIJKLMNOPQRSTUVWXYZ0123456789-_")))=0,ISERROR(VALUE(B778)))),"Недопустимый код: только латинские буквы A-Z в верхнем регистре, цифры, - и _; начало с буквы, до 30 символов (например MILK-001)",IF(SUMPRODUCT(--EXACT('Номенклатура'!$A$6:$A$205,B778))=0,"Код не найден",IF(SUMPRODUCT(--EXACT('Номенклатура'!$A$6:$A$205,B778))&gt;1,"Код повторяется в номенклатуре",IF(NOT(ISNUMBER(C778)),"Укажите фактическое количество",IF(C778&lt;0,"Факт не может быть меньше нуля",IF(NOT(ISNUMBER('Номенклатура'!$C$2)),"Укажите дату начала учёта",IF(Q778&lt;INT('Номенклатура'!$C$2),"Дата раньше начала учёта","ОК"))))))))))</f>
        <v/>
      </c>
      <c r="F778" s="15" t="str">
        <f>IF(E778&lt;&gt;"ОК","",INDEX('Номенклатура'!$B$6:$B$205,SUMPRODUCT(EXACT('Номенклатура'!$A$6:$A$205,B778)*(ROW('Номенклатура'!$A$6:$A$205)-5)))&amp;"")</f>
        <v/>
      </c>
      <c r="G778" s="17" t="str">
        <f>IF(E778&lt;&gt;"ОК","",INDEX('Номенклатура'!$D$6:$D$205,SUMPRODUCT(EXACT('Номенклатура'!$A$6:$A$205,B778)*(ROW('Номенклатура'!$A$6:$A$205)-5)))&amp;"")</f>
        <v/>
      </c>
      <c r="H778" s="18" t="str">
        <f>IF(E778&lt;&gt;"ОК","",ROUND(N(INDEX('Номенклатура'!$F$6:$F$205,SUMPRODUCT(EXACT('Номенклатура'!$A$6:$A$205,B778)*(ROW('Номенклатура'!$A$6:$A$205)-5))))+SUMIFS('Движения'!$F$6:$F$5005,'Движения'!$B$6:$B$5005,B778,'Движения'!$A$6:$A$5005,"&lt;"&amp;(Q778+1))-SUMIFS('Движения'!$F$6:$F$5005,'Движения'!$B$6:$B$5005,B778,'Движения'!$C$6:$C$5005,"Корректировка остатка",'Движения'!$A$6:$A$5005,"&gt;="&amp;Q778,'Движения'!$A$6:$A$5005,"&lt;"&amp;(Q778+1)),6))</f>
        <v/>
      </c>
      <c r="I778" s="18" t="str">
        <f>IF(E778&lt;&gt;"ОК","",ROUND(C778-H778,6))</f>
        <v/>
      </c>
      <c r="J778" s="21" t="str">
        <f>IF(E778&lt;&gt;"ОК","",IF(P778&gt;0,ABS(I778)/P778,"нет базы"))</f>
        <v/>
      </c>
      <c r="K778" s="17" t="str">
        <f>IF(E778&lt;&gt;"ОК","",IF(I778&lt;0,"Недостача",IF(I778&gt;0,"Излишек","Совпадает")))</f>
        <v/>
      </c>
      <c r="L778" s="18" t="str">
        <f>IF(E778&lt;&gt;"ОК","",ROUND(SUMIFS('Движения'!$F$6:$F$5005,'Движения'!$B$6:$B$5005,B778,'Движения'!$C$6:$C$5005,"Корректировка остатка",'Движения'!$A$6:$A$5005,"&gt;="&amp;Q778,'Движения'!$A$6:$A$5005,"&lt;"&amp;(Q778+1)),6))</f>
        <v/>
      </c>
      <c r="M778" s="18" t="str">
        <f>IF(E778&lt;&gt;"ОК","",ROUND(I778-L778,6))</f>
        <v/>
      </c>
      <c r="N778" s="15" t="str">
        <f>IF(E778&lt;&gt;"ОК","",IF(AND(I778=0,L778=0),"Корректировка не нужна",IF(M778=0,"Корректировка внесена",IF(L778=0,"Внесите корректировку на "&amp;DAY(Q778)&amp;"."&amp;MONTH(Q778)&amp;"."&amp;YEAR(Q778)&amp;": "&amp;IF(M778&gt;0,"+","")&amp;M778&amp;" "&amp;G778,"Проверьте корректировки: внесено "&amp;L778&amp;", нужно "&amp;I778&amp;" "&amp;G778))))</f>
        <v/>
      </c>
      <c r="O778" s="22" t="str">
        <f>IF(E778&lt;&gt;"ОК","",IF(SUMPRODUCT(MAX(($B$6:$B$1005=B778)*($Q$6:$Q$1005&lt;Q778)*($E$6:$E$1005="ОК")*$Q$6:$Q$1005))&gt;0,SUMPRODUCT(MAX(($B$6:$B$1005=B778)*($Q$6:$Q$1005&lt;Q778)*($E$6:$E$1005="ОК")*$Q$6:$Q$1005))+1,INT('Номенклатура'!$C$2)))</f>
        <v/>
      </c>
      <c r="P778" s="18" t="str">
        <f>IF(E778&lt;&gt;"ОК","",-(SUMIFS('Движения'!$F$6:$F$5005,'Движения'!$B$6:$B$5005,B778,'Движения'!$C$6:$C$5005,"Расход",'Движения'!$A$6:$A$5005,"&gt;="&amp;O778,'Движения'!$A$6:$A$5005,"&lt;"&amp;(Q778+1))+SUMIFS('Движения'!$F$6:$F$5005,'Движения'!$B$6:$B$5005,B778,'Движения'!$C$6:$C$5005,"Списание",'Движения'!$A$6:$A$5005,"&gt;="&amp;O778,'Движения'!$A$6:$A$5005,"&lt;"&amp;(Q778+1))))</f>
        <v/>
      </c>
      <c r="Q778" s="18" t="str">
        <f>IF(ISNUMBER(A778),INT(A778),0)</f>
        <v/>
      </c>
    </row>
    <row r="779" spans="1:17" x14ac:dyDescent="0.25">
      <c r="A779" s="16"/>
      <c r="B779" s="13"/>
      <c r="C779" s="14"/>
      <c r="D779" s="13"/>
      <c r="E779" s="15" t="str">
        <f>IF(COUNTA(A779:D779)=0,"",IF(NOT(ISNUMBER(A779)),"Укажите дату",IF(B779="","Укажите код",IF(NOT(AND(ISTEXT(B779),LEN(B779)&gt;0,LEN(B779)&lt;=30,ISNUMBER(FIND(LEFT(B779,1),"ABCDEFGHIJKLMNOPQRSTUVWXYZ")),SUMPRODUCT((MID(B779,{1,2,3,4,5,6,7,8,9,10,11,12,13,14,15,16,17,18,19,20,21,22,23,24,25,26,27,28,29,30},1)&lt;&gt;"")*ISERROR(FIND(MID(B779,{1,2,3,4,5,6,7,8,9,10,11,12,13,14,15,16,17,18,19,20,21,22,23,24,25,26,27,28,29,30},1),"ABCDEFGHIJKLMNOPQRSTUVWXYZ0123456789-_")))=0,ISERROR(VALUE(B779)))),"Недопустимый код: только латинские буквы A-Z в верхнем регистре, цифры, - и _; начало с буквы, до 30 символов (например MILK-001)",IF(SUMPRODUCT(--EXACT('Номенклатура'!$A$6:$A$205,B779))=0,"Код не найден",IF(SUMPRODUCT(--EXACT('Номенклатура'!$A$6:$A$205,B779))&gt;1,"Код повторяется в номенклатуре",IF(NOT(ISNUMBER(C779)),"Укажите фактическое количество",IF(C779&lt;0,"Факт не может быть меньше нуля",IF(NOT(ISNUMBER('Номенклатура'!$C$2)),"Укажите дату начала учёта",IF(Q779&lt;INT('Номенклатура'!$C$2),"Дата раньше начала учёта","ОК"))))))))))</f>
        <v/>
      </c>
      <c r="F779" s="15" t="str">
        <f>IF(E779&lt;&gt;"ОК","",INDEX('Номенклатура'!$B$6:$B$205,SUMPRODUCT(EXACT('Номенклатура'!$A$6:$A$205,B779)*(ROW('Номенклатура'!$A$6:$A$205)-5)))&amp;"")</f>
        <v/>
      </c>
      <c r="G779" s="17" t="str">
        <f>IF(E779&lt;&gt;"ОК","",INDEX('Номенклатура'!$D$6:$D$205,SUMPRODUCT(EXACT('Номенклатура'!$A$6:$A$205,B779)*(ROW('Номенклатура'!$A$6:$A$205)-5)))&amp;"")</f>
        <v/>
      </c>
      <c r="H779" s="18" t="str">
        <f>IF(E779&lt;&gt;"ОК","",ROUND(N(INDEX('Номенклатура'!$F$6:$F$205,SUMPRODUCT(EXACT('Номенклатура'!$A$6:$A$205,B779)*(ROW('Номенклатура'!$A$6:$A$205)-5))))+SUMIFS('Движения'!$F$6:$F$5005,'Движения'!$B$6:$B$5005,B779,'Движения'!$A$6:$A$5005,"&lt;"&amp;(Q779+1))-SUMIFS('Движения'!$F$6:$F$5005,'Движения'!$B$6:$B$5005,B779,'Движения'!$C$6:$C$5005,"Корректировка остатка",'Движения'!$A$6:$A$5005,"&gt;="&amp;Q779,'Движения'!$A$6:$A$5005,"&lt;"&amp;(Q779+1)),6))</f>
        <v/>
      </c>
      <c r="I779" s="18" t="str">
        <f>IF(E779&lt;&gt;"ОК","",ROUND(C779-H779,6))</f>
        <v/>
      </c>
      <c r="J779" s="21" t="str">
        <f>IF(E779&lt;&gt;"ОК","",IF(P779&gt;0,ABS(I779)/P779,"нет базы"))</f>
        <v/>
      </c>
      <c r="K779" s="17" t="str">
        <f>IF(E779&lt;&gt;"ОК","",IF(I779&lt;0,"Недостача",IF(I779&gt;0,"Излишек","Совпадает")))</f>
        <v/>
      </c>
      <c r="L779" s="18" t="str">
        <f>IF(E779&lt;&gt;"ОК","",ROUND(SUMIFS('Движения'!$F$6:$F$5005,'Движения'!$B$6:$B$5005,B779,'Движения'!$C$6:$C$5005,"Корректировка остатка",'Движения'!$A$6:$A$5005,"&gt;="&amp;Q779,'Движения'!$A$6:$A$5005,"&lt;"&amp;(Q779+1)),6))</f>
        <v/>
      </c>
      <c r="M779" s="18" t="str">
        <f>IF(E779&lt;&gt;"ОК","",ROUND(I779-L779,6))</f>
        <v/>
      </c>
      <c r="N779" s="15" t="str">
        <f>IF(E779&lt;&gt;"ОК","",IF(AND(I779=0,L779=0),"Корректировка не нужна",IF(M779=0,"Корректировка внесена",IF(L779=0,"Внесите корректировку на "&amp;DAY(Q779)&amp;"."&amp;MONTH(Q779)&amp;"."&amp;YEAR(Q779)&amp;": "&amp;IF(M779&gt;0,"+","")&amp;M779&amp;" "&amp;G779,"Проверьте корректировки: внесено "&amp;L779&amp;", нужно "&amp;I779&amp;" "&amp;G779))))</f>
        <v/>
      </c>
      <c r="O779" s="22" t="str">
        <f>IF(E779&lt;&gt;"ОК","",IF(SUMPRODUCT(MAX(($B$6:$B$1005=B779)*($Q$6:$Q$1005&lt;Q779)*($E$6:$E$1005="ОК")*$Q$6:$Q$1005))&gt;0,SUMPRODUCT(MAX(($B$6:$B$1005=B779)*($Q$6:$Q$1005&lt;Q779)*($E$6:$E$1005="ОК")*$Q$6:$Q$1005))+1,INT('Номенклатура'!$C$2)))</f>
        <v/>
      </c>
      <c r="P779" s="18" t="str">
        <f>IF(E779&lt;&gt;"ОК","",-(SUMIFS('Движения'!$F$6:$F$5005,'Движения'!$B$6:$B$5005,B779,'Движения'!$C$6:$C$5005,"Расход",'Движения'!$A$6:$A$5005,"&gt;="&amp;O779,'Движения'!$A$6:$A$5005,"&lt;"&amp;(Q779+1))+SUMIFS('Движения'!$F$6:$F$5005,'Движения'!$B$6:$B$5005,B779,'Движения'!$C$6:$C$5005,"Списание",'Движения'!$A$6:$A$5005,"&gt;="&amp;O779,'Движения'!$A$6:$A$5005,"&lt;"&amp;(Q779+1))))</f>
        <v/>
      </c>
      <c r="Q779" s="18" t="str">
        <f>IF(ISNUMBER(A779),INT(A779),0)</f>
        <v/>
      </c>
    </row>
    <row r="780" spans="1:17" x14ac:dyDescent="0.25">
      <c r="A780" s="16"/>
      <c r="B780" s="13"/>
      <c r="C780" s="14"/>
      <c r="D780" s="13"/>
      <c r="E780" s="15" t="str">
        <f>IF(COUNTA(A780:D780)=0,"",IF(NOT(ISNUMBER(A780)),"Укажите дату",IF(B780="","Укажите код",IF(NOT(AND(ISTEXT(B780),LEN(B780)&gt;0,LEN(B780)&lt;=30,ISNUMBER(FIND(LEFT(B780,1),"ABCDEFGHIJKLMNOPQRSTUVWXYZ")),SUMPRODUCT((MID(B780,{1,2,3,4,5,6,7,8,9,10,11,12,13,14,15,16,17,18,19,20,21,22,23,24,25,26,27,28,29,30},1)&lt;&gt;"")*ISERROR(FIND(MID(B780,{1,2,3,4,5,6,7,8,9,10,11,12,13,14,15,16,17,18,19,20,21,22,23,24,25,26,27,28,29,30},1),"ABCDEFGHIJKLMNOPQRSTUVWXYZ0123456789-_")))=0,ISERROR(VALUE(B780)))),"Недопустимый код: только латинские буквы A-Z в верхнем регистре, цифры, - и _; начало с буквы, до 30 символов (например MILK-001)",IF(SUMPRODUCT(--EXACT('Номенклатура'!$A$6:$A$205,B780))=0,"Код не найден",IF(SUMPRODUCT(--EXACT('Номенклатура'!$A$6:$A$205,B780))&gt;1,"Код повторяется в номенклатуре",IF(NOT(ISNUMBER(C780)),"Укажите фактическое количество",IF(C780&lt;0,"Факт не может быть меньше нуля",IF(NOT(ISNUMBER('Номенклатура'!$C$2)),"Укажите дату начала учёта",IF(Q780&lt;INT('Номенклатура'!$C$2),"Дата раньше начала учёта","ОК"))))))))))</f>
        <v/>
      </c>
      <c r="F780" s="15" t="str">
        <f>IF(E780&lt;&gt;"ОК","",INDEX('Номенклатура'!$B$6:$B$205,SUMPRODUCT(EXACT('Номенклатура'!$A$6:$A$205,B780)*(ROW('Номенклатура'!$A$6:$A$205)-5)))&amp;"")</f>
        <v/>
      </c>
      <c r="G780" s="17" t="str">
        <f>IF(E780&lt;&gt;"ОК","",INDEX('Номенклатура'!$D$6:$D$205,SUMPRODUCT(EXACT('Номенклатура'!$A$6:$A$205,B780)*(ROW('Номенклатура'!$A$6:$A$205)-5)))&amp;"")</f>
        <v/>
      </c>
      <c r="H780" s="18" t="str">
        <f>IF(E780&lt;&gt;"ОК","",ROUND(N(INDEX('Номенклатура'!$F$6:$F$205,SUMPRODUCT(EXACT('Номенклатура'!$A$6:$A$205,B780)*(ROW('Номенклатура'!$A$6:$A$205)-5))))+SUMIFS('Движения'!$F$6:$F$5005,'Движения'!$B$6:$B$5005,B780,'Движения'!$A$6:$A$5005,"&lt;"&amp;(Q780+1))-SUMIFS('Движения'!$F$6:$F$5005,'Движения'!$B$6:$B$5005,B780,'Движения'!$C$6:$C$5005,"Корректировка остатка",'Движения'!$A$6:$A$5005,"&gt;="&amp;Q780,'Движения'!$A$6:$A$5005,"&lt;"&amp;(Q780+1)),6))</f>
        <v/>
      </c>
      <c r="I780" s="18" t="str">
        <f>IF(E780&lt;&gt;"ОК","",ROUND(C780-H780,6))</f>
        <v/>
      </c>
      <c r="J780" s="21" t="str">
        <f>IF(E780&lt;&gt;"ОК","",IF(P780&gt;0,ABS(I780)/P780,"нет базы"))</f>
        <v/>
      </c>
      <c r="K780" s="17" t="str">
        <f>IF(E780&lt;&gt;"ОК","",IF(I780&lt;0,"Недостача",IF(I780&gt;0,"Излишек","Совпадает")))</f>
        <v/>
      </c>
      <c r="L780" s="18" t="str">
        <f>IF(E780&lt;&gt;"ОК","",ROUND(SUMIFS('Движения'!$F$6:$F$5005,'Движения'!$B$6:$B$5005,B780,'Движения'!$C$6:$C$5005,"Корректировка остатка",'Движения'!$A$6:$A$5005,"&gt;="&amp;Q780,'Движения'!$A$6:$A$5005,"&lt;"&amp;(Q780+1)),6))</f>
        <v/>
      </c>
      <c r="M780" s="18" t="str">
        <f>IF(E780&lt;&gt;"ОК","",ROUND(I780-L780,6))</f>
        <v/>
      </c>
      <c r="N780" s="15" t="str">
        <f>IF(E780&lt;&gt;"ОК","",IF(AND(I780=0,L780=0),"Корректировка не нужна",IF(M780=0,"Корректировка внесена",IF(L780=0,"Внесите корректировку на "&amp;DAY(Q780)&amp;"."&amp;MONTH(Q780)&amp;"."&amp;YEAR(Q780)&amp;": "&amp;IF(M780&gt;0,"+","")&amp;M780&amp;" "&amp;G780,"Проверьте корректировки: внесено "&amp;L780&amp;", нужно "&amp;I780&amp;" "&amp;G780))))</f>
        <v/>
      </c>
      <c r="O780" s="22" t="str">
        <f>IF(E780&lt;&gt;"ОК","",IF(SUMPRODUCT(MAX(($B$6:$B$1005=B780)*($Q$6:$Q$1005&lt;Q780)*($E$6:$E$1005="ОК")*$Q$6:$Q$1005))&gt;0,SUMPRODUCT(MAX(($B$6:$B$1005=B780)*($Q$6:$Q$1005&lt;Q780)*($E$6:$E$1005="ОК")*$Q$6:$Q$1005))+1,INT('Номенклатура'!$C$2)))</f>
        <v/>
      </c>
      <c r="P780" s="18" t="str">
        <f>IF(E780&lt;&gt;"ОК","",-(SUMIFS('Движения'!$F$6:$F$5005,'Движения'!$B$6:$B$5005,B780,'Движения'!$C$6:$C$5005,"Расход",'Движения'!$A$6:$A$5005,"&gt;="&amp;O780,'Движения'!$A$6:$A$5005,"&lt;"&amp;(Q780+1))+SUMIFS('Движения'!$F$6:$F$5005,'Движения'!$B$6:$B$5005,B780,'Движения'!$C$6:$C$5005,"Списание",'Движения'!$A$6:$A$5005,"&gt;="&amp;O780,'Движения'!$A$6:$A$5005,"&lt;"&amp;(Q780+1))))</f>
        <v/>
      </c>
      <c r="Q780" s="18" t="str">
        <f>IF(ISNUMBER(A780),INT(A780),0)</f>
        <v/>
      </c>
    </row>
    <row r="781" spans="1:17" x14ac:dyDescent="0.25">
      <c r="A781" s="16"/>
      <c r="B781" s="13"/>
      <c r="C781" s="14"/>
      <c r="D781" s="13"/>
      <c r="E781" s="15" t="str">
        <f>IF(COUNTA(A781:D781)=0,"",IF(NOT(ISNUMBER(A781)),"Укажите дату",IF(B781="","Укажите код",IF(NOT(AND(ISTEXT(B781),LEN(B781)&gt;0,LEN(B781)&lt;=30,ISNUMBER(FIND(LEFT(B781,1),"ABCDEFGHIJKLMNOPQRSTUVWXYZ")),SUMPRODUCT((MID(B781,{1,2,3,4,5,6,7,8,9,10,11,12,13,14,15,16,17,18,19,20,21,22,23,24,25,26,27,28,29,30},1)&lt;&gt;"")*ISERROR(FIND(MID(B781,{1,2,3,4,5,6,7,8,9,10,11,12,13,14,15,16,17,18,19,20,21,22,23,24,25,26,27,28,29,30},1),"ABCDEFGHIJKLMNOPQRSTUVWXYZ0123456789-_")))=0,ISERROR(VALUE(B781)))),"Недопустимый код: только латинские буквы A-Z в верхнем регистре, цифры, - и _; начало с буквы, до 30 символов (например MILK-001)",IF(SUMPRODUCT(--EXACT('Номенклатура'!$A$6:$A$205,B781))=0,"Код не найден",IF(SUMPRODUCT(--EXACT('Номенклатура'!$A$6:$A$205,B781))&gt;1,"Код повторяется в номенклатуре",IF(NOT(ISNUMBER(C781)),"Укажите фактическое количество",IF(C781&lt;0,"Факт не может быть меньше нуля",IF(NOT(ISNUMBER('Номенклатура'!$C$2)),"Укажите дату начала учёта",IF(Q781&lt;INT('Номенклатура'!$C$2),"Дата раньше начала учёта","ОК"))))))))))</f>
        <v/>
      </c>
      <c r="F781" s="15" t="str">
        <f>IF(E781&lt;&gt;"ОК","",INDEX('Номенклатура'!$B$6:$B$205,SUMPRODUCT(EXACT('Номенклатура'!$A$6:$A$205,B781)*(ROW('Номенклатура'!$A$6:$A$205)-5)))&amp;"")</f>
        <v/>
      </c>
      <c r="G781" s="17" t="str">
        <f>IF(E781&lt;&gt;"ОК","",INDEX('Номенклатура'!$D$6:$D$205,SUMPRODUCT(EXACT('Номенклатура'!$A$6:$A$205,B781)*(ROW('Номенклатура'!$A$6:$A$205)-5)))&amp;"")</f>
        <v/>
      </c>
      <c r="H781" s="18" t="str">
        <f>IF(E781&lt;&gt;"ОК","",ROUND(N(INDEX('Номенклатура'!$F$6:$F$205,SUMPRODUCT(EXACT('Номенклатура'!$A$6:$A$205,B781)*(ROW('Номенклатура'!$A$6:$A$205)-5))))+SUMIFS('Движения'!$F$6:$F$5005,'Движения'!$B$6:$B$5005,B781,'Движения'!$A$6:$A$5005,"&lt;"&amp;(Q781+1))-SUMIFS('Движения'!$F$6:$F$5005,'Движения'!$B$6:$B$5005,B781,'Движения'!$C$6:$C$5005,"Корректировка остатка",'Движения'!$A$6:$A$5005,"&gt;="&amp;Q781,'Движения'!$A$6:$A$5005,"&lt;"&amp;(Q781+1)),6))</f>
        <v/>
      </c>
      <c r="I781" s="18" t="str">
        <f>IF(E781&lt;&gt;"ОК","",ROUND(C781-H781,6))</f>
        <v/>
      </c>
      <c r="J781" s="21" t="str">
        <f>IF(E781&lt;&gt;"ОК","",IF(P781&gt;0,ABS(I781)/P781,"нет базы"))</f>
        <v/>
      </c>
      <c r="K781" s="17" t="str">
        <f>IF(E781&lt;&gt;"ОК","",IF(I781&lt;0,"Недостача",IF(I781&gt;0,"Излишек","Совпадает")))</f>
        <v/>
      </c>
      <c r="L781" s="18" t="str">
        <f>IF(E781&lt;&gt;"ОК","",ROUND(SUMIFS('Движения'!$F$6:$F$5005,'Движения'!$B$6:$B$5005,B781,'Движения'!$C$6:$C$5005,"Корректировка остатка",'Движения'!$A$6:$A$5005,"&gt;="&amp;Q781,'Движения'!$A$6:$A$5005,"&lt;"&amp;(Q781+1)),6))</f>
        <v/>
      </c>
      <c r="M781" s="18" t="str">
        <f>IF(E781&lt;&gt;"ОК","",ROUND(I781-L781,6))</f>
        <v/>
      </c>
      <c r="N781" s="15" t="str">
        <f>IF(E781&lt;&gt;"ОК","",IF(AND(I781=0,L781=0),"Корректировка не нужна",IF(M781=0,"Корректировка внесена",IF(L781=0,"Внесите корректировку на "&amp;DAY(Q781)&amp;"."&amp;MONTH(Q781)&amp;"."&amp;YEAR(Q781)&amp;": "&amp;IF(M781&gt;0,"+","")&amp;M781&amp;" "&amp;G781,"Проверьте корректировки: внесено "&amp;L781&amp;", нужно "&amp;I781&amp;" "&amp;G781))))</f>
        <v/>
      </c>
      <c r="O781" s="22" t="str">
        <f>IF(E781&lt;&gt;"ОК","",IF(SUMPRODUCT(MAX(($B$6:$B$1005=B781)*($Q$6:$Q$1005&lt;Q781)*($E$6:$E$1005="ОК")*$Q$6:$Q$1005))&gt;0,SUMPRODUCT(MAX(($B$6:$B$1005=B781)*($Q$6:$Q$1005&lt;Q781)*($E$6:$E$1005="ОК")*$Q$6:$Q$1005))+1,INT('Номенклатура'!$C$2)))</f>
        <v/>
      </c>
      <c r="P781" s="18" t="str">
        <f>IF(E781&lt;&gt;"ОК","",-(SUMIFS('Движения'!$F$6:$F$5005,'Движения'!$B$6:$B$5005,B781,'Движения'!$C$6:$C$5005,"Расход",'Движения'!$A$6:$A$5005,"&gt;="&amp;O781,'Движения'!$A$6:$A$5005,"&lt;"&amp;(Q781+1))+SUMIFS('Движения'!$F$6:$F$5005,'Движения'!$B$6:$B$5005,B781,'Движения'!$C$6:$C$5005,"Списание",'Движения'!$A$6:$A$5005,"&gt;="&amp;O781,'Движения'!$A$6:$A$5005,"&lt;"&amp;(Q781+1))))</f>
        <v/>
      </c>
      <c r="Q781" s="18" t="str">
        <f>IF(ISNUMBER(A781),INT(A781),0)</f>
        <v/>
      </c>
    </row>
    <row r="782" spans="1:17" x14ac:dyDescent="0.25">
      <c r="A782" s="16"/>
      <c r="B782" s="13"/>
      <c r="C782" s="14"/>
      <c r="D782" s="13"/>
      <c r="E782" s="15" t="str">
        <f>IF(COUNTA(A782:D782)=0,"",IF(NOT(ISNUMBER(A782)),"Укажите дату",IF(B782="","Укажите код",IF(NOT(AND(ISTEXT(B782),LEN(B782)&gt;0,LEN(B782)&lt;=30,ISNUMBER(FIND(LEFT(B782,1),"ABCDEFGHIJKLMNOPQRSTUVWXYZ")),SUMPRODUCT((MID(B782,{1,2,3,4,5,6,7,8,9,10,11,12,13,14,15,16,17,18,19,20,21,22,23,24,25,26,27,28,29,30},1)&lt;&gt;"")*ISERROR(FIND(MID(B782,{1,2,3,4,5,6,7,8,9,10,11,12,13,14,15,16,17,18,19,20,21,22,23,24,25,26,27,28,29,30},1),"ABCDEFGHIJKLMNOPQRSTUVWXYZ0123456789-_")))=0,ISERROR(VALUE(B782)))),"Недопустимый код: только латинские буквы A-Z в верхнем регистре, цифры, - и _; начало с буквы, до 30 символов (например MILK-001)",IF(SUMPRODUCT(--EXACT('Номенклатура'!$A$6:$A$205,B782))=0,"Код не найден",IF(SUMPRODUCT(--EXACT('Номенклатура'!$A$6:$A$205,B782))&gt;1,"Код повторяется в номенклатуре",IF(NOT(ISNUMBER(C782)),"Укажите фактическое количество",IF(C782&lt;0,"Факт не может быть меньше нуля",IF(NOT(ISNUMBER('Номенклатура'!$C$2)),"Укажите дату начала учёта",IF(Q782&lt;INT('Номенклатура'!$C$2),"Дата раньше начала учёта","ОК"))))))))))</f>
        <v/>
      </c>
      <c r="F782" s="15" t="str">
        <f>IF(E782&lt;&gt;"ОК","",INDEX('Номенклатура'!$B$6:$B$205,SUMPRODUCT(EXACT('Номенклатура'!$A$6:$A$205,B782)*(ROW('Номенклатура'!$A$6:$A$205)-5)))&amp;"")</f>
        <v/>
      </c>
      <c r="G782" s="17" t="str">
        <f>IF(E782&lt;&gt;"ОК","",INDEX('Номенклатура'!$D$6:$D$205,SUMPRODUCT(EXACT('Номенклатура'!$A$6:$A$205,B782)*(ROW('Номенклатура'!$A$6:$A$205)-5)))&amp;"")</f>
        <v/>
      </c>
      <c r="H782" s="18" t="str">
        <f>IF(E782&lt;&gt;"ОК","",ROUND(N(INDEX('Номенклатура'!$F$6:$F$205,SUMPRODUCT(EXACT('Номенклатура'!$A$6:$A$205,B782)*(ROW('Номенклатура'!$A$6:$A$205)-5))))+SUMIFS('Движения'!$F$6:$F$5005,'Движения'!$B$6:$B$5005,B782,'Движения'!$A$6:$A$5005,"&lt;"&amp;(Q782+1))-SUMIFS('Движения'!$F$6:$F$5005,'Движения'!$B$6:$B$5005,B782,'Движения'!$C$6:$C$5005,"Корректировка остатка",'Движения'!$A$6:$A$5005,"&gt;="&amp;Q782,'Движения'!$A$6:$A$5005,"&lt;"&amp;(Q782+1)),6))</f>
        <v/>
      </c>
      <c r="I782" s="18" t="str">
        <f>IF(E782&lt;&gt;"ОК","",ROUND(C782-H782,6))</f>
        <v/>
      </c>
      <c r="J782" s="21" t="str">
        <f>IF(E782&lt;&gt;"ОК","",IF(P782&gt;0,ABS(I782)/P782,"нет базы"))</f>
        <v/>
      </c>
      <c r="K782" s="17" t="str">
        <f>IF(E782&lt;&gt;"ОК","",IF(I782&lt;0,"Недостача",IF(I782&gt;0,"Излишек","Совпадает")))</f>
        <v/>
      </c>
      <c r="L782" s="18" t="str">
        <f>IF(E782&lt;&gt;"ОК","",ROUND(SUMIFS('Движения'!$F$6:$F$5005,'Движения'!$B$6:$B$5005,B782,'Движения'!$C$6:$C$5005,"Корректировка остатка",'Движения'!$A$6:$A$5005,"&gt;="&amp;Q782,'Движения'!$A$6:$A$5005,"&lt;"&amp;(Q782+1)),6))</f>
        <v/>
      </c>
      <c r="M782" s="18" t="str">
        <f>IF(E782&lt;&gt;"ОК","",ROUND(I782-L782,6))</f>
        <v/>
      </c>
      <c r="N782" s="15" t="str">
        <f>IF(E782&lt;&gt;"ОК","",IF(AND(I782=0,L782=0),"Корректировка не нужна",IF(M782=0,"Корректировка внесена",IF(L782=0,"Внесите корректировку на "&amp;DAY(Q782)&amp;"."&amp;MONTH(Q782)&amp;"."&amp;YEAR(Q782)&amp;": "&amp;IF(M782&gt;0,"+","")&amp;M782&amp;" "&amp;G782,"Проверьте корректировки: внесено "&amp;L782&amp;", нужно "&amp;I782&amp;" "&amp;G782))))</f>
        <v/>
      </c>
      <c r="O782" s="22" t="str">
        <f>IF(E782&lt;&gt;"ОК","",IF(SUMPRODUCT(MAX(($B$6:$B$1005=B782)*($Q$6:$Q$1005&lt;Q782)*($E$6:$E$1005="ОК")*$Q$6:$Q$1005))&gt;0,SUMPRODUCT(MAX(($B$6:$B$1005=B782)*($Q$6:$Q$1005&lt;Q782)*($E$6:$E$1005="ОК")*$Q$6:$Q$1005))+1,INT('Номенклатура'!$C$2)))</f>
        <v/>
      </c>
      <c r="P782" s="18" t="str">
        <f>IF(E782&lt;&gt;"ОК","",-(SUMIFS('Движения'!$F$6:$F$5005,'Движения'!$B$6:$B$5005,B782,'Движения'!$C$6:$C$5005,"Расход",'Движения'!$A$6:$A$5005,"&gt;="&amp;O782,'Движения'!$A$6:$A$5005,"&lt;"&amp;(Q782+1))+SUMIFS('Движения'!$F$6:$F$5005,'Движения'!$B$6:$B$5005,B782,'Движения'!$C$6:$C$5005,"Списание",'Движения'!$A$6:$A$5005,"&gt;="&amp;O782,'Движения'!$A$6:$A$5005,"&lt;"&amp;(Q782+1))))</f>
        <v/>
      </c>
      <c r="Q782" s="18" t="str">
        <f>IF(ISNUMBER(A782),INT(A782),0)</f>
        <v/>
      </c>
    </row>
    <row r="783" spans="1:17" x14ac:dyDescent="0.25">
      <c r="A783" s="16"/>
      <c r="B783" s="13"/>
      <c r="C783" s="14"/>
      <c r="D783" s="13"/>
      <c r="E783" s="15" t="str">
        <f>IF(COUNTA(A783:D783)=0,"",IF(NOT(ISNUMBER(A783)),"Укажите дату",IF(B783="","Укажите код",IF(NOT(AND(ISTEXT(B783),LEN(B783)&gt;0,LEN(B783)&lt;=30,ISNUMBER(FIND(LEFT(B783,1),"ABCDEFGHIJKLMNOPQRSTUVWXYZ")),SUMPRODUCT((MID(B783,{1,2,3,4,5,6,7,8,9,10,11,12,13,14,15,16,17,18,19,20,21,22,23,24,25,26,27,28,29,30},1)&lt;&gt;"")*ISERROR(FIND(MID(B783,{1,2,3,4,5,6,7,8,9,10,11,12,13,14,15,16,17,18,19,20,21,22,23,24,25,26,27,28,29,30},1),"ABCDEFGHIJKLMNOPQRSTUVWXYZ0123456789-_")))=0,ISERROR(VALUE(B783)))),"Недопустимый код: только латинские буквы A-Z в верхнем регистре, цифры, - и _; начало с буквы, до 30 символов (например MILK-001)",IF(SUMPRODUCT(--EXACT('Номенклатура'!$A$6:$A$205,B783))=0,"Код не найден",IF(SUMPRODUCT(--EXACT('Номенклатура'!$A$6:$A$205,B783))&gt;1,"Код повторяется в номенклатуре",IF(NOT(ISNUMBER(C783)),"Укажите фактическое количество",IF(C783&lt;0,"Факт не может быть меньше нуля",IF(NOT(ISNUMBER('Номенклатура'!$C$2)),"Укажите дату начала учёта",IF(Q783&lt;INT('Номенклатура'!$C$2),"Дата раньше начала учёта","ОК"))))))))))</f>
        <v/>
      </c>
      <c r="F783" s="15" t="str">
        <f>IF(E783&lt;&gt;"ОК","",INDEX('Номенклатура'!$B$6:$B$205,SUMPRODUCT(EXACT('Номенклатура'!$A$6:$A$205,B783)*(ROW('Номенклатура'!$A$6:$A$205)-5)))&amp;"")</f>
        <v/>
      </c>
      <c r="G783" s="17" t="str">
        <f>IF(E783&lt;&gt;"ОК","",INDEX('Номенклатура'!$D$6:$D$205,SUMPRODUCT(EXACT('Номенклатура'!$A$6:$A$205,B783)*(ROW('Номенклатура'!$A$6:$A$205)-5)))&amp;"")</f>
        <v/>
      </c>
      <c r="H783" s="18" t="str">
        <f>IF(E783&lt;&gt;"ОК","",ROUND(N(INDEX('Номенклатура'!$F$6:$F$205,SUMPRODUCT(EXACT('Номенклатура'!$A$6:$A$205,B783)*(ROW('Номенклатура'!$A$6:$A$205)-5))))+SUMIFS('Движения'!$F$6:$F$5005,'Движения'!$B$6:$B$5005,B783,'Движения'!$A$6:$A$5005,"&lt;"&amp;(Q783+1))-SUMIFS('Движения'!$F$6:$F$5005,'Движения'!$B$6:$B$5005,B783,'Движения'!$C$6:$C$5005,"Корректировка остатка",'Движения'!$A$6:$A$5005,"&gt;="&amp;Q783,'Движения'!$A$6:$A$5005,"&lt;"&amp;(Q783+1)),6))</f>
        <v/>
      </c>
      <c r="I783" s="18" t="str">
        <f>IF(E783&lt;&gt;"ОК","",ROUND(C783-H783,6))</f>
        <v/>
      </c>
      <c r="J783" s="21" t="str">
        <f>IF(E783&lt;&gt;"ОК","",IF(P783&gt;0,ABS(I783)/P783,"нет базы"))</f>
        <v/>
      </c>
      <c r="K783" s="17" t="str">
        <f>IF(E783&lt;&gt;"ОК","",IF(I783&lt;0,"Недостача",IF(I783&gt;0,"Излишек","Совпадает")))</f>
        <v/>
      </c>
      <c r="L783" s="18" t="str">
        <f>IF(E783&lt;&gt;"ОК","",ROUND(SUMIFS('Движения'!$F$6:$F$5005,'Движения'!$B$6:$B$5005,B783,'Движения'!$C$6:$C$5005,"Корректировка остатка",'Движения'!$A$6:$A$5005,"&gt;="&amp;Q783,'Движения'!$A$6:$A$5005,"&lt;"&amp;(Q783+1)),6))</f>
        <v/>
      </c>
      <c r="M783" s="18" t="str">
        <f>IF(E783&lt;&gt;"ОК","",ROUND(I783-L783,6))</f>
        <v/>
      </c>
      <c r="N783" s="15" t="str">
        <f>IF(E783&lt;&gt;"ОК","",IF(AND(I783=0,L783=0),"Корректировка не нужна",IF(M783=0,"Корректировка внесена",IF(L783=0,"Внесите корректировку на "&amp;DAY(Q783)&amp;"."&amp;MONTH(Q783)&amp;"."&amp;YEAR(Q783)&amp;": "&amp;IF(M783&gt;0,"+","")&amp;M783&amp;" "&amp;G783,"Проверьте корректировки: внесено "&amp;L783&amp;", нужно "&amp;I783&amp;" "&amp;G783))))</f>
        <v/>
      </c>
      <c r="O783" s="22" t="str">
        <f>IF(E783&lt;&gt;"ОК","",IF(SUMPRODUCT(MAX(($B$6:$B$1005=B783)*($Q$6:$Q$1005&lt;Q783)*($E$6:$E$1005="ОК")*$Q$6:$Q$1005))&gt;0,SUMPRODUCT(MAX(($B$6:$B$1005=B783)*($Q$6:$Q$1005&lt;Q783)*($E$6:$E$1005="ОК")*$Q$6:$Q$1005))+1,INT('Номенклатура'!$C$2)))</f>
        <v/>
      </c>
      <c r="P783" s="18" t="str">
        <f>IF(E783&lt;&gt;"ОК","",-(SUMIFS('Движения'!$F$6:$F$5005,'Движения'!$B$6:$B$5005,B783,'Движения'!$C$6:$C$5005,"Расход",'Движения'!$A$6:$A$5005,"&gt;="&amp;O783,'Движения'!$A$6:$A$5005,"&lt;"&amp;(Q783+1))+SUMIFS('Движения'!$F$6:$F$5005,'Движения'!$B$6:$B$5005,B783,'Движения'!$C$6:$C$5005,"Списание",'Движения'!$A$6:$A$5005,"&gt;="&amp;O783,'Движения'!$A$6:$A$5005,"&lt;"&amp;(Q783+1))))</f>
        <v/>
      </c>
      <c r="Q783" s="18" t="str">
        <f>IF(ISNUMBER(A783),INT(A783),0)</f>
        <v/>
      </c>
    </row>
    <row r="784" spans="1:17" x14ac:dyDescent="0.25">
      <c r="A784" s="16"/>
      <c r="B784" s="13"/>
      <c r="C784" s="14"/>
      <c r="D784" s="13"/>
      <c r="E784" s="15" t="str">
        <f>IF(COUNTA(A784:D784)=0,"",IF(NOT(ISNUMBER(A784)),"Укажите дату",IF(B784="","Укажите код",IF(NOT(AND(ISTEXT(B784),LEN(B784)&gt;0,LEN(B784)&lt;=30,ISNUMBER(FIND(LEFT(B784,1),"ABCDEFGHIJKLMNOPQRSTUVWXYZ")),SUMPRODUCT((MID(B784,{1,2,3,4,5,6,7,8,9,10,11,12,13,14,15,16,17,18,19,20,21,22,23,24,25,26,27,28,29,30},1)&lt;&gt;"")*ISERROR(FIND(MID(B784,{1,2,3,4,5,6,7,8,9,10,11,12,13,14,15,16,17,18,19,20,21,22,23,24,25,26,27,28,29,30},1),"ABCDEFGHIJKLMNOPQRSTUVWXYZ0123456789-_")))=0,ISERROR(VALUE(B784)))),"Недопустимый код: только латинские буквы A-Z в верхнем регистре, цифры, - и _; начало с буквы, до 30 символов (например MILK-001)",IF(SUMPRODUCT(--EXACT('Номенклатура'!$A$6:$A$205,B784))=0,"Код не найден",IF(SUMPRODUCT(--EXACT('Номенклатура'!$A$6:$A$205,B784))&gt;1,"Код повторяется в номенклатуре",IF(NOT(ISNUMBER(C784)),"Укажите фактическое количество",IF(C784&lt;0,"Факт не может быть меньше нуля",IF(NOT(ISNUMBER('Номенклатура'!$C$2)),"Укажите дату начала учёта",IF(Q784&lt;INT('Номенклатура'!$C$2),"Дата раньше начала учёта","ОК"))))))))))</f>
        <v/>
      </c>
      <c r="F784" s="15" t="str">
        <f>IF(E784&lt;&gt;"ОК","",INDEX('Номенклатура'!$B$6:$B$205,SUMPRODUCT(EXACT('Номенклатура'!$A$6:$A$205,B784)*(ROW('Номенклатура'!$A$6:$A$205)-5)))&amp;"")</f>
        <v/>
      </c>
      <c r="G784" s="17" t="str">
        <f>IF(E784&lt;&gt;"ОК","",INDEX('Номенклатура'!$D$6:$D$205,SUMPRODUCT(EXACT('Номенклатура'!$A$6:$A$205,B784)*(ROW('Номенклатура'!$A$6:$A$205)-5)))&amp;"")</f>
        <v/>
      </c>
      <c r="H784" s="18" t="str">
        <f>IF(E784&lt;&gt;"ОК","",ROUND(N(INDEX('Номенклатура'!$F$6:$F$205,SUMPRODUCT(EXACT('Номенклатура'!$A$6:$A$205,B784)*(ROW('Номенклатура'!$A$6:$A$205)-5))))+SUMIFS('Движения'!$F$6:$F$5005,'Движения'!$B$6:$B$5005,B784,'Движения'!$A$6:$A$5005,"&lt;"&amp;(Q784+1))-SUMIFS('Движения'!$F$6:$F$5005,'Движения'!$B$6:$B$5005,B784,'Движения'!$C$6:$C$5005,"Корректировка остатка",'Движения'!$A$6:$A$5005,"&gt;="&amp;Q784,'Движения'!$A$6:$A$5005,"&lt;"&amp;(Q784+1)),6))</f>
        <v/>
      </c>
      <c r="I784" s="18" t="str">
        <f>IF(E784&lt;&gt;"ОК","",ROUND(C784-H784,6))</f>
        <v/>
      </c>
      <c r="J784" s="21" t="str">
        <f>IF(E784&lt;&gt;"ОК","",IF(P784&gt;0,ABS(I784)/P784,"нет базы"))</f>
        <v/>
      </c>
      <c r="K784" s="17" t="str">
        <f>IF(E784&lt;&gt;"ОК","",IF(I784&lt;0,"Недостача",IF(I784&gt;0,"Излишек","Совпадает")))</f>
        <v/>
      </c>
      <c r="L784" s="18" t="str">
        <f>IF(E784&lt;&gt;"ОК","",ROUND(SUMIFS('Движения'!$F$6:$F$5005,'Движения'!$B$6:$B$5005,B784,'Движения'!$C$6:$C$5005,"Корректировка остатка",'Движения'!$A$6:$A$5005,"&gt;="&amp;Q784,'Движения'!$A$6:$A$5005,"&lt;"&amp;(Q784+1)),6))</f>
        <v/>
      </c>
      <c r="M784" s="18" t="str">
        <f>IF(E784&lt;&gt;"ОК","",ROUND(I784-L784,6))</f>
        <v/>
      </c>
      <c r="N784" s="15" t="str">
        <f>IF(E784&lt;&gt;"ОК","",IF(AND(I784=0,L784=0),"Корректировка не нужна",IF(M784=0,"Корректировка внесена",IF(L784=0,"Внесите корректировку на "&amp;DAY(Q784)&amp;"."&amp;MONTH(Q784)&amp;"."&amp;YEAR(Q784)&amp;": "&amp;IF(M784&gt;0,"+","")&amp;M784&amp;" "&amp;G784,"Проверьте корректировки: внесено "&amp;L784&amp;", нужно "&amp;I784&amp;" "&amp;G784))))</f>
        <v/>
      </c>
      <c r="O784" s="22" t="str">
        <f>IF(E784&lt;&gt;"ОК","",IF(SUMPRODUCT(MAX(($B$6:$B$1005=B784)*($Q$6:$Q$1005&lt;Q784)*($E$6:$E$1005="ОК")*$Q$6:$Q$1005))&gt;0,SUMPRODUCT(MAX(($B$6:$B$1005=B784)*($Q$6:$Q$1005&lt;Q784)*($E$6:$E$1005="ОК")*$Q$6:$Q$1005))+1,INT('Номенклатура'!$C$2)))</f>
        <v/>
      </c>
      <c r="P784" s="18" t="str">
        <f>IF(E784&lt;&gt;"ОК","",-(SUMIFS('Движения'!$F$6:$F$5005,'Движения'!$B$6:$B$5005,B784,'Движения'!$C$6:$C$5005,"Расход",'Движения'!$A$6:$A$5005,"&gt;="&amp;O784,'Движения'!$A$6:$A$5005,"&lt;"&amp;(Q784+1))+SUMIFS('Движения'!$F$6:$F$5005,'Движения'!$B$6:$B$5005,B784,'Движения'!$C$6:$C$5005,"Списание",'Движения'!$A$6:$A$5005,"&gt;="&amp;O784,'Движения'!$A$6:$A$5005,"&lt;"&amp;(Q784+1))))</f>
        <v/>
      </c>
      <c r="Q784" s="18" t="str">
        <f>IF(ISNUMBER(A784),INT(A784),0)</f>
        <v/>
      </c>
    </row>
    <row r="785" spans="1:17" x14ac:dyDescent="0.25">
      <c r="A785" s="16"/>
      <c r="B785" s="13"/>
      <c r="C785" s="14"/>
      <c r="D785" s="13"/>
      <c r="E785" s="15" t="str">
        <f>IF(COUNTA(A785:D785)=0,"",IF(NOT(ISNUMBER(A785)),"Укажите дату",IF(B785="","Укажите код",IF(NOT(AND(ISTEXT(B785),LEN(B785)&gt;0,LEN(B785)&lt;=30,ISNUMBER(FIND(LEFT(B785,1),"ABCDEFGHIJKLMNOPQRSTUVWXYZ")),SUMPRODUCT((MID(B785,{1,2,3,4,5,6,7,8,9,10,11,12,13,14,15,16,17,18,19,20,21,22,23,24,25,26,27,28,29,30},1)&lt;&gt;"")*ISERROR(FIND(MID(B785,{1,2,3,4,5,6,7,8,9,10,11,12,13,14,15,16,17,18,19,20,21,22,23,24,25,26,27,28,29,30},1),"ABCDEFGHIJKLMNOPQRSTUVWXYZ0123456789-_")))=0,ISERROR(VALUE(B785)))),"Недопустимый код: только латинские буквы A-Z в верхнем регистре, цифры, - и _; начало с буквы, до 30 символов (например MILK-001)",IF(SUMPRODUCT(--EXACT('Номенклатура'!$A$6:$A$205,B785))=0,"Код не найден",IF(SUMPRODUCT(--EXACT('Номенклатура'!$A$6:$A$205,B785))&gt;1,"Код повторяется в номенклатуре",IF(NOT(ISNUMBER(C785)),"Укажите фактическое количество",IF(C785&lt;0,"Факт не может быть меньше нуля",IF(NOT(ISNUMBER('Номенклатура'!$C$2)),"Укажите дату начала учёта",IF(Q785&lt;INT('Номенклатура'!$C$2),"Дата раньше начала учёта","ОК"))))))))))</f>
        <v/>
      </c>
      <c r="F785" s="15" t="str">
        <f>IF(E785&lt;&gt;"ОК","",INDEX('Номенклатура'!$B$6:$B$205,SUMPRODUCT(EXACT('Номенклатура'!$A$6:$A$205,B785)*(ROW('Номенклатура'!$A$6:$A$205)-5)))&amp;"")</f>
        <v/>
      </c>
      <c r="G785" s="17" t="str">
        <f>IF(E785&lt;&gt;"ОК","",INDEX('Номенклатура'!$D$6:$D$205,SUMPRODUCT(EXACT('Номенклатура'!$A$6:$A$205,B785)*(ROW('Номенклатура'!$A$6:$A$205)-5)))&amp;"")</f>
        <v/>
      </c>
      <c r="H785" s="18" t="str">
        <f>IF(E785&lt;&gt;"ОК","",ROUND(N(INDEX('Номенклатура'!$F$6:$F$205,SUMPRODUCT(EXACT('Номенклатура'!$A$6:$A$205,B785)*(ROW('Номенклатура'!$A$6:$A$205)-5))))+SUMIFS('Движения'!$F$6:$F$5005,'Движения'!$B$6:$B$5005,B785,'Движения'!$A$6:$A$5005,"&lt;"&amp;(Q785+1))-SUMIFS('Движения'!$F$6:$F$5005,'Движения'!$B$6:$B$5005,B785,'Движения'!$C$6:$C$5005,"Корректировка остатка",'Движения'!$A$6:$A$5005,"&gt;="&amp;Q785,'Движения'!$A$6:$A$5005,"&lt;"&amp;(Q785+1)),6))</f>
        <v/>
      </c>
      <c r="I785" s="18" t="str">
        <f>IF(E785&lt;&gt;"ОК","",ROUND(C785-H785,6))</f>
        <v/>
      </c>
      <c r="J785" s="21" t="str">
        <f>IF(E785&lt;&gt;"ОК","",IF(P785&gt;0,ABS(I785)/P785,"нет базы"))</f>
        <v/>
      </c>
      <c r="K785" s="17" t="str">
        <f>IF(E785&lt;&gt;"ОК","",IF(I785&lt;0,"Недостача",IF(I785&gt;0,"Излишек","Совпадает")))</f>
        <v/>
      </c>
      <c r="L785" s="18" t="str">
        <f>IF(E785&lt;&gt;"ОК","",ROUND(SUMIFS('Движения'!$F$6:$F$5005,'Движения'!$B$6:$B$5005,B785,'Движения'!$C$6:$C$5005,"Корректировка остатка",'Движения'!$A$6:$A$5005,"&gt;="&amp;Q785,'Движения'!$A$6:$A$5005,"&lt;"&amp;(Q785+1)),6))</f>
        <v/>
      </c>
      <c r="M785" s="18" t="str">
        <f>IF(E785&lt;&gt;"ОК","",ROUND(I785-L785,6))</f>
        <v/>
      </c>
      <c r="N785" s="15" t="str">
        <f>IF(E785&lt;&gt;"ОК","",IF(AND(I785=0,L785=0),"Корректировка не нужна",IF(M785=0,"Корректировка внесена",IF(L785=0,"Внесите корректировку на "&amp;DAY(Q785)&amp;"."&amp;MONTH(Q785)&amp;"."&amp;YEAR(Q785)&amp;": "&amp;IF(M785&gt;0,"+","")&amp;M785&amp;" "&amp;G785,"Проверьте корректировки: внесено "&amp;L785&amp;", нужно "&amp;I785&amp;" "&amp;G785))))</f>
        <v/>
      </c>
      <c r="O785" s="22" t="str">
        <f>IF(E785&lt;&gt;"ОК","",IF(SUMPRODUCT(MAX(($B$6:$B$1005=B785)*($Q$6:$Q$1005&lt;Q785)*($E$6:$E$1005="ОК")*$Q$6:$Q$1005))&gt;0,SUMPRODUCT(MAX(($B$6:$B$1005=B785)*($Q$6:$Q$1005&lt;Q785)*($E$6:$E$1005="ОК")*$Q$6:$Q$1005))+1,INT('Номенклатура'!$C$2)))</f>
        <v/>
      </c>
      <c r="P785" s="18" t="str">
        <f>IF(E785&lt;&gt;"ОК","",-(SUMIFS('Движения'!$F$6:$F$5005,'Движения'!$B$6:$B$5005,B785,'Движения'!$C$6:$C$5005,"Расход",'Движения'!$A$6:$A$5005,"&gt;="&amp;O785,'Движения'!$A$6:$A$5005,"&lt;"&amp;(Q785+1))+SUMIFS('Движения'!$F$6:$F$5005,'Движения'!$B$6:$B$5005,B785,'Движения'!$C$6:$C$5005,"Списание",'Движения'!$A$6:$A$5005,"&gt;="&amp;O785,'Движения'!$A$6:$A$5005,"&lt;"&amp;(Q785+1))))</f>
        <v/>
      </c>
      <c r="Q785" s="18" t="str">
        <f>IF(ISNUMBER(A785),INT(A785),0)</f>
        <v/>
      </c>
    </row>
    <row r="786" spans="1:17" x14ac:dyDescent="0.25">
      <c r="A786" s="16"/>
      <c r="B786" s="13"/>
      <c r="C786" s="14"/>
      <c r="D786" s="13"/>
      <c r="E786" s="15" t="str">
        <f>IF(COUNTA(A786:D786)=0,"",IF(NOT(ISNUMBER(A786)),"Укажите дату",IF(B786="","Укажите код",IF(NOT(AND(ISTEXT(B786),LEN(B786)&gt;0,LEN(B786)&lt;=30,ISNUMBER(FIND(LEFT(B786,1),"ABCDEFGHIJKLMNOPQRSTUVWXYZ")),SUMPRODUCT((MID(B786,{1,2,3,4,5,6,7,8,9,10,11,12,13,14,15,16,17,18,19,20,21,22,23,24,25,26,27,28,29,30},1)&lt;&gt;"")*ISERROR(FIND(MID(B786,{1,2,3,4,5,6,7,8,9,10,11,12,13,14,15,16,17,18,19,20,21,22,23,24,25,26,27,28,29,30},1),"ABCDEFGHIJKLMNOPQRSTUVWXYZ0123456789-_")))=0,ISERROR(VALUE(B786)))),"Недопустимый код: только латинские буквы A-Z в верхнем регистре, цифры, - и _; начало с буквы, до 30 символов (например MILK-001)",IF(SUMPRODUCT(--EXACT('Номенклатура'!$A$6:$A$205,B786))=0,"Код не найден",IF(SUMPRODUCT(--EXACT('Номенклатура'!$A$6:$A$205,B786))&gt;1,"Код повторяется в номенклатуре",IF(NOT(ISNUMBER(C786)),"Укажите фактическое количество",IF(C786&lt;0,"Факт не может быть меньше нуля",IF(NOT(ISNUMBER('Номенклатура'!$C$2)),"Укажите дату начала учёта",IF(Q786&lt;INT('Номенклатура'!$C$2),"Дата раньше начала учёта","ОК"))))))))))</f>
        <v/>
      </c>
      <c r="F786" s="15" t="str">
        <f>IF(E786&lt;&gt;"ОК","",INDEX('Номенклатура'!$B$6:$B$205,SUMPRODUCT(EXACT('Номенклатура'!$A$6:$A$205,B786)*(ROW('Номенклатура'!$A$6:$A$205)-5)))&amp;"")</f>
        <v/>
      </c>
      <c r="G786" s="17" t="str">
        <f>IF(E786&lt;&gt;"ОК","",INDEX('Номенклатура'!$D$6:$D$205,SUMPRODUCT(EXACT('Номенклатура'!$A$6:$A$205,B786)*(ROW('Номенклатура'!$A$6:$A$205)-5)))&amp;"")</f>
        <v/>
      </c>
      <c r="H786" s="18" t="str">
        <f>IF(E786&lt;&gt;"ОК","",ROUND(N(INDEX('Номенклатура'!$F$6:$F$205,SUMPRODUCT(EXACT('Номенклатура'!$A$6:$A$205,B786)*(ROW('Номенклатура'!$A$6:$A$205)-5))))+SUMIFS('Движения'!$F$6:$F$5005,'Движения'!$B$6:$B$5005,B786,'Движения'!$A$6:$A$5005,"&lt;"&amp;(Q786+1))-SUMIFS('Движения'!$F$6:$F$5005,'Движения'!$B$6:$B$5005,B786,'Движения'!$C$6:$C$5005,"Корректировка остатка",'Движения'!$A$6:$A$5005,"&gt;="&amp;Q786,'Движения'!$A$6:$A$5005,"&lt;"&amp;(Q786+1)),6))</f>
        <v/>
      </c>
      <c r="I786" s="18" t="str">
        <f>IF(E786&lt;&gt;"ОК","",ROUND(C786-H786,6))</f>
        <v/>
      </c>
      <c r="J786" s="21" t="str">
        <f>IF(E786&lt;&gt;"ОК","",IF(P786&gt;0,ABS(I786)/P786,"нет базы"))</f>
        <v/>
      </c>
      <c r="K786" s="17" t="str">
        <f>IF(E786&lt;&gt;"ОК","",IF(I786&lt;0,"Недостача",IF(I786&gt;0,"Излишек","Совпадает")))</f>
        <v/>
      </c>
      <c r="L786" s="18" t="str">
        <f>IF(E786&lt;&gt;"ОК","",ROUND(SUMIFS('Движения'!$F$6:$F$5005,'Движения'!$B$6:$B$5005,B786,'Движения'!$C$6:$C$5005,"Корректировка остатка",'Движения'!$A$6:$A$5005,"&gt;="&amp;Q786,'Движения'!$A$6:$A$5005,"&lt;"&amp;(Q786+1)),6))</f>
        <v/>
      </c>
      <c r="M786" s="18" t="str">
        <f>IF(E786&lt;&gt;"ОК","",ROUND(I786-L786,6))</f>
        <v/>
      </c>
      <c r="N786" s="15" t="str">
        <f>IF(E786&lt;&gt;"ОК","",IF(AND(I786=0,L786=0),"Корректировка не нужна",IF(M786=0,"Корректировка внесена",IF(L786=0,"Внесите корректировку на "&amp;DAY(Q786)&amp;"."&amp;MONTH(Q786)&amp;"."&amp;YEAR(Q786)&amp;": "&amp;IF(M786&gt;0,"+","")&amp;M786&amp;" "&amp;G786,"Проверьте корректировки: внесено "&amp;L786&amp;", нужно "&amp;I786&amp;" "&amp;G786))))</f>
        <v/>
      </c>
      <c r="O786" s="22" t="str">
        <f>IF(E786&lt;&gt;"ОК","",IF(SUMPRODUCT(MAX(($B$6:$B$1005=B786)*($Q$6:$Q$1005&lt;Q786)*($E$6:$E$1005="ОК")*$Q$6:$Q$1005))&gt;0,SUMPRODUCT(MAX(($B$6:$B$1005=B786)*($Q$6:$Q$1005&lt;Q786)*($E$6:$E$1005="ОК")*$Q$6:$Q$1005))+1,INT('Номенклатура'!$C$2)))</f>
        <v/>
      </c>
      <c r="P786" s="18" t="str">
        <f>IF(E786&lt;&gt;"ОК","",-(SUMIFS('Движения'!$F$6:$F$5005,'Движения'!$B$6:$B$5005,B786,'Движения'!$C$6:$C$5005,"Расход",'Движения'!$A$6:$A$5005,"&gt;="&amp;O786,'Движения'!$A$6:$A$5005,"&lt;"&amp;(Q786+1))+SUMIFS('Движения'!$F$6:$F$5005,'Движения'!$B$6:$B$5005,B786,'Движения'!$C$6:$C$5005,"Списание",'Движения'!$A$6:$A$5005,"&gt;="&amp;O786,'Движения'!$A$6:$A$5005,"&lt;"&amp;(Q786+1))))</f>
        <v/>
      </c>
      <c r="Q786" s="18" t="str">
        <f>IF(ISNUMBER(A786),INT(A786),0)</f>
        <v/>
      </c>
    </row>
    <row r="787" spans="1:17" x14ac:dyDescent="0.25">
      <c r="A787" s="16"/>
      <c r="B787" s="13"/>
      <c r="C787" s="14"/>
      <c r="D787" s="13"/>
      <c r="E787" s="15" t="str">
        <f>IF(COUNTA(A787:D787)=0,"",IF(NOT(ISNUMBER(A787)),"Укажите дату",IF(B787="","Укажите код",IF(NOT(AND(ISTEXT(B787),LEN(B787)&gt;0,LEN(B787)&lt;=30,ISNUMBER(FIND(LEFT(B787,1),"ABCDEFGHIJKLMNOPQRSTUVWXYZ")),SUMPRODUCT((MID(B787,{1,2,3,4,5,6,7,8,9,10,11,12,13,14,15,16,17,18,19,20,21,22,23,24,25,26,27,28,29,30},1)&lt;&gt;"")*ISERROR(FIND(MID(B787,{1,2,3,4,5,6,7,8,9,10,11,12,13,14,15,16,17,18,19,20,21,22,23,24,25,26,27,28,29,30},1),"ABCDEFGHIJKLMNOPQRSTUVWXYZ0123456789-_")))=0,ISERROR(VALUE(B787)))),"Недопустимый код: только латинские буквы A-Z в верхнем регистре, цифры, - и _; начало с буквы, до 30 символов (например MILK-001)",IF(SUMPRODUCT(--EXACT('Номенклатура'!$A$6:$A$205,B787))=0,"Код не найден",IF(SUMPRODUCT(--EXACT('Номенклатура'!$A$6:$A$205,B787))&gt;1,"Код повторяется в номенклатуре",IF(NOT(ISNUMBER(C787)),"Укажите фактическое количество",IF(C787&lt;0,"Факт не может быть меньше нуля",IF(NOT(ISNUMBER('Номенклатура'!$C$2)),"Укажите дату начала учёта",IF(Q787&lt;INT('Номенклатура'!$C$2),"Дата раньше начала учёта","ОК"))))))))))</f>
        <v/>
      </c>
      <c r="F787" s="15" t="str">
        <f>IF(E787&lt;&gt;"ОК","",INDEX('Номенклатура'!$B$6:$B$205,SUMPRODUCT(EXACT('Номенклатура'!$A$6:$A$205,B787)*(ROW('Номенклатура'!$A$6:$A$205)-5)))&amp;"")</f>
        <v/>
      </c>
      <c r="G787" s="17" t="str">
        <f>IF(E787&lt;&gt;"ОК","",INDEX('Номенклатура'!$D$6:$D$205,SUMPRODUCT(EXACT('Номенклатура'!$A$6:$A$205,B787)*(ROW('Номенклатура'!$A$6:$A$205)-5)))&amp;"")</f>
        <v/>
      </c>
      <c r="H787" s="18" t="str">
        <f>IF(E787&lt;&gt;"ОК","",ROUND(N(INDEX('Номенклатура'!$F$6:$F$205,SUMPRODUCT(EXACT('Номенклатура'!$A$6:$A$205,B787)*(ROW('Номенклатура'!$A$6:$A$205)-5))))+SUMIFS('Движения'!$F$6:$F$5005,'Движения'!$B$6:$B$5005,B787,'Движения'!$A$6:$A$5005,"&lt;"&amp;(Q787+1))-SUMIFS('Движения'!$F$6:$F$5005,'Движения'!$B$6:$B$5005,B787,'Движения'!$C$6:$C$5005,"Корректировка остатка",'Движения'!$A$6:$A$5005,"&gt;="&amp;Q787,'Движения'!$A$6:$A$5005,"&lt;"&amp;(Q787+1)),6))</f>
        <v/>
      </c>
      <c r="I787" s="18" t="str">
        <f>IF(E787&lt;&gt;"ОК","",ROUND(C787-H787,6))</f>
        <v/>
      </c>
      <c r="J787" s="21" t="str">
        <f>IF(E787&lt;&gt;"ОК","",IF(P787&gt;0,ABS(I787)/P787,"нет базы"))</f>
        <v/>
      </c>
      <c r="K787" s="17" t="str">
        <f>IF(E787&lt;&gt;"ОК","",IF(I787&lt;0,"Недостача",IF(I787&gt;0,"Излишек","Совпадает")))</f>
        <v/>
      </c>
      <c r="L787" s="18" t="str">
        <f>IF(E787&lt;&gt;"ОК","",ROUND(SUMIFS('Движения'!$F$6:$F$5005,'Движения'!$B$6:$B$5005,B787,'Движения'!$C$6:$C$5005,"Корректировка остатка",'Движения'!$A$6:$A$5005,"&gt;="&amp;Q787,'Движения'!$A$6:$A$5005,"&lt;"&amp;(Q787+1)),6))</f>
        <v/>
      </c>
      <c r="M787" s="18" t="str">
        <f>IF(E787&lt;&gt;"ОК","",ROUND(I787-L787,6))</f>
        <v/>
      </c>
      <c r="N787" s="15" t="str">
        <f>IF(E787&lt;&gt;"ОК","",IF(AND(I787=0,L787=0),"Корректировка не нужна",IF(M787=0,"Корректировка внесена",IF(L787=0,"Внесите корректировку на "&amp;DAY(Q787)&amp;"."&amp;MONTH(Q787)&amp;"."&amp;YEAR(Q787)&amp;": "&amp;IF(M787&gt;0,"+","")&amp;M787&amp;" "&amp;G787,"Проверьте корректировки: внесено "&amp;L787&amp;", нужно "&amp;I787&amp;" "&amp;G787))))</f>
        <v/>
      </c>
      <c r="O787" s="22" t="str">
        <f>IF(E787&lt;&gt;"ОК","",IF(SUMPRODUCT(MAX(($B$6:$B$1005=B787)*($Q$6:$Q$1005&lt;Q787)*($E$6:$E$1005="ОК")*$Q$6:$Q$1005))&gt;0,SUMPRODUCT(MAX(($B$6:$B$1005=B787)*($Q$6:$Q$1005&lt;Q787)*($E$6:$E$1005="ОК")*$Q$6:$Q$1005))+1,INT('Номенклатура'!$C$2)))</f>
        <v/>
      </c>
      <c r="P787" s="18" t="str">
        <f>IF(E787&lt;&gt;"ОК","",-(SUMIFS('Движения'!$F$6:$F$5005,'Движения'!$B$6:$B$5005,B787,'Движения'!$C$6:$C$5005,"Расход",'Движения'!$A$6:$A$5005,"&gt;="&amp;O787,'Движения'!$A$6:$A$5005,"&lt;"&amp;(Q787+1))+SUMIFS('Движения'!$F$6:$F$5005,'Движения'!$B$6:$B$5005,B787,'Движения'!$C$6:$C$5005,"Списание",'Движения'!$A$6:$A$5005,"&gt;="&amp;O787,'Движения'!$A$6:$A$5005,"&lt;"&amp;(Q787+1))))</f>
        <v/>
      </c>
      <c r="Q787" s="18" t="str">
        <f>IF(ISNUMBER(A787),INT(A787),0)</f>
        <v/>
      </c>
    </row>
    <row r="788" spans="1:17" x14ac:dyDescent="0.25">
      <c r="A788" s="16"/>
      <c r="B788" s="13"/>
      <c r="C788" s="14"/>
      <c r="D788" s="13"/>
      <c r="E788" s="15" t="str">
        <f>IF(COUNTA(A788:D788)=0,"",IF(NOT(ISNUMBER(A788)),"Укажите дату",IF(B788="","Укажите код",IF(NOT(AND(ISTEXT(B788),LEN(B788)&gt;0,LEN(B788)&lt;=30,ISNUMBER(FIND(LEFT(B788,1),"ABCDEFGHIJKLMNOPQRSTUVWXYZ")),SUMPRODUCT((MID(B788,{1,2,3,4,5,6,7,8,9,10,11,12,13,14,15,16,17,18,19,20,21,22,23,24,25,26,27,28,29,30},1)&lt;&gt;"")*ISERROR(FIND(MID(B788,{1,2,3,4,5,6,7,8,9,10,11,12,13,14,15,16,17,18,19,20,21,22,23,24,25,26,27,28,29,30},1),"ABCDEFGHIJKLMNOPQRSTUVWXYZ0123456789-_")))=0,ISERROR(VALUE(B788)))),"Недопустимый код: только латинские буквы A-Z в верхнем регистре, цифры, - и _; начало с буквы, до 30 символов (например MILK-001)",IF(SUMPRODUCT(--EXACT('Номенклатура'!$A$6:$A$205,B788))=0,"Код не найден",IF(SUMPRODUCT(--EXACT('Номенклатура'!$A$6:$A$205,B788))&gt;1,"Код повторяется в номенклатуре",IF(NOT(ISNUMBER(C788)),"Укажите фактическое количество",IF(C788&lt;0,"Факт не может быть меньше нуля",IF(NOT(ISNUMBER('Номенклатура'!$C$2)),"Укажите дату начала учёта",IF(Q788&lt;INT('Номенклатура'!$C$2),"Дата раньше начала учёта","ОК"))))))))))</f>
        <v/>
      </c>
      <c r="F788" s="15" t="str">
        <f>IF(E788&lt;&gt;"ОК","",INDEX('Номенклатура'!$B$6:$B$205,SUMPRODUCT(EXACT('Номенклатура'!$A$6:$A$205,B788)*(ROW('Номенклатура'!$A$6:$A$205)-5)))&amp;"")</f>
        <v/>
      </c>
      <c r="G788" s="17" t="str">
        <f>IF(E788&lt;&gt;"ОК","",INDEX('Номенклатура'!$D$6:$D$205,SUMPRODUCT(EXACT('Номенклатура'!$A$6:$A$205,B788)*(ROW('Номенклатура'!$A$6:$A$205)-5)))&amp;"")</f>
        <v/>
      </c>
      <c r="H788" s="18" t="str">
        <f>IF(E788&lt;&gt;"ОК","",ROUND(N(INDEX('Номенклатура'!$F$6:$F$205,SUMPRODUCT(EXACT('Номенклатура'!$A$6:$A$205,B788)*(ROW('Номенклатура'!$A$6:$A$205)-5))))+SUMIFS('Движения'!$F$6:$F$5005,'Движения'!$B$6:$B$5005,B788,'Движения'!$A$6:$A$5005,"&lt;"&amp;(Q788+1))-SUMIFS('Движения'!$F$6:$F$5005,'Движения'!$B$6:$B$5005,B788,'Движения'!$C$6:$C$5005,"Корректировка остатка",'Движения'!$A$6:$A$5005,"&gt;="&amp;Q788,'Движения'!$A$6:$A$5005,"&lt;"&amp;(Q788+1)),6))</f>
        <v/>
      </c>
      <c r="I788" s="18" t="str">
        <f>IF(E788&lt;&gt;"ОК","",ROUND(C788-H788,6))</f>
        <v/>
      </c>
      <c r="J788" s="21" t="str">
        <f>IF(E788&lt;&gt;"ОК","",IF(P788&gt;0,ABS(I788)/P788,"нет базы"))</f>
        <v/>
      </c>
      <c r="K788" s="17" t="str">
        <f>IF(E788&lt;&gt;"ОК","",IF(I788&lt;0,"Недостача",IF(I788&gt;0,"Излишек","Совпадает")))</f>
        <v/>
      </c>
      <c r="L788" s="18" t="str">
        <f>IF(E788&lt;&gt;"ОК","",ROUND(SUMIFS('Движения'!$F$6:$F$5005,'Движения'!$B$6:$B$5005,B788,'Движения'!$C$6:$C$5005,"Корректировка остатка",'Движения'!$A$6:$A$5005,"&gt;="&amp;Q788,'Движения'!$A$6:$A$5005,"&lt;"&amp;(Q788+1)),6))</f>
        <v/>
      </c>
      <c r="M788" s="18" t="str">
        <f>IF(E788&lt;&gt;"ОК","",ROUND(I788-L788,6))</f>
        <v/>
      </c>
      <c r="N788" s="15" t="str">
        <f>IF(E788&lt;&gt;"ОК","",IF(AND(I788=0,L788=0),"Корректировка не нужна",IF(M788=0,"Корректировка внесена",IF(L788=0,"Внесите корректировку на "&amp;DAY(Q788)&amp;"."&amp;MONTH(Q788)&amp;"."&amp;YEAR(Q788)&amp;": "&amp;IF(M788&gt;0,"+","")&amp;M788&amp;" "&amp;G788,"Проверьте корректировки: внесено "&amp;L788&amp;", нужно "&amp;I788&amp;" "&amp;G788))))</f>
        <v/>
      </c>
      <c r="O788" s="22" t="str">
        <f>IF(E788&lt;&gt;"ОК","",IF(SUMPRODUCT(MAX(($B$6:$B$1005=B788)*($Q$6:$Q$1005&lt;Q788)*($E$6:$E$1005="ОК")*$Q$6:$Q$1005))&gt;0,SUMPRODUCT(MAX(($B$6:$B$1005=B788)*($Q$6:$Q$1005&lt;Q788)*($E$6:$E$1005="ОК")*$Q$6:$Q$1005))+1,INT('Номенклатура'!$C$2)))</f>
        <v/>
      </c>
      <c r="P788" s="18" t="str">
        <f>IF(E788&lt;&gt;"ОК","",-(SUMIFS('Движения'!$F$6:$F$5005,'Движения'!$B$6:$B$5005,B788,'Движения'!$C$6:$C$5005,"Расход",'Движения'!$A$6:$A$5005,"&gt;="&amp;O788,'Движения'!$A$6:$A$5005,"&lt;"&amp;(Q788+1))+SUMIFS('Движения'!$F$6:$F$5005,'Движения'!$B$6:$B$5005,B788,'Движения'!$C$6:$C$5005,"Списание",'Движения'!$A$6:$A$5005,"&gt;="&amp;O788,'Движения'!$A$6:$A$5005,"&lt;"&amp;(Q788+1))))</f>
        <v/>
      </c>
      <c r="Q788" s="18" t="str">
        <f>IF(ISNUMBER(A788),INT(A788),0)</f>
        <v/>
      </c>
    </row>
    <row r="789" spans="1:17" x14ac:dyDescent="0.25">
      <c r="A789" s="16"/>
      <c r="B789" s="13"/>
      <c r="C789" s="14"/>
      <c r="D789" s="13"/>
      <c r="E789" s="15" t="str">
        <f>IF(COUNTA(A789:D789)=0,"",IF(NOT(ISNUMBER(A789)),"Укажите дату",IF(B789="","Укажите код",IF(NOT(AND(ISTEXT(B789),LEN(B789)&gt;0,LEN(B789)&lt;=30,ISNUMBER(FIND(LEFT(B789,1),"ABCDEFGHIJKLMNOPQRSTUVWXYZ")),SUMPRODUCT((MID(B789,{1,2,3,4,5,6,7,8,9,10,11,12,13,14,15,16,17,18,19,20,21,22,23,24,25,26,27,28,29,30},1)&lt;&gt;"")*ISERROR(FIND(MID(B789,{1,2,3,4,5,6,7,8,9,10,11,12,13,14,15,16,17,18,19,20,21,22,23,24,25,26,27,28,29,30},1),"ABCDEFGHIJKLMNOPQRSTUVWXYZ0123456789-_")))=0,ISERROR(VALUE(B789)))),"Недопустимый код: только латинские буквы A-Z в верхнем регистре, цифры, - и _; начало с буквы, до 30 символов (например MILK-001)",IF(SUMPRODUCT(--EXACT('Номенклатура'!$A$6:$A$205,B789))=0,"Код не найден",IF(SUMPRODUCT(--EXACT('Номенклатура'!$A$6:$A$205,B789))&gt;1,"Код повторяется в номенклатуре",IF(NOT(ISNUMBER(C789)),"Укажите фактическое количество",IF(C789&lt;0,"Факт не может быть меньше нуля",IF(NOT(ISNUMBER('Номенклатура'!$C$2)),"Укажите дату начала учёта",IF(Q789&lt;INT('Номенклатура'!$C$2),"Дата раньше начала учёта","ОК"))))))))))</f>
        <v/>
      </c>
      <c r="F789" s="15" t="str">
        <f>IF(E789&lt;&gt;"ОК","",INDEX('Номенклатура'!$B$6:$B$205,SUMPRODUCT(EXACT('Номенклатура'!$A$6:$A$205,B789)*(ROW('Номенклатура'!$A$6:$A$205)-5)))&amp;"")</f>
        <v/>
      </c>
      <c r="G789" s="17" t="str">
        <f>IF(E789&lt;&gt;"ОК","",INDEX('Номенклатура'!$D$6:$D$205,SUMPRODUCT(EXACT('Номенклатура'!$A$6:$A$205,B789)*(ROW('Номенклатура'!$A$6:$A$205)-5)))&amp;"")</f>
        <v/>
      </c>
      <c r="H789" s="18" t="str">
        <f>IF(E789&lt;&gt;"ОК","",ROUND(N(INDEX('Номенклатура'!$F$6:$F$205,SUMPRODUCT(EXACT('Номенклатура'!$A$6:$A$205,B789)*(ROW('Номенклатура'!$A$6:$A$205)-5))))+SUMIFS('Движения'!$F$6:$F$5005,'Движения'!$B$6:$B$5005,B789,'Движения'!$A$6:$A$5005,"&lt;"&amp;(Q789+1))-SUMIFS('Движения'!$F$6:$F$5005,'Движения'!$B$6:$B$5005,B789,'Движения'!$C$6:$C$5005,"Корректировка остатка",'Движения'!$A$6:$A$5005,"&gt;="&amp;Q789,'Движения'!$A$6:$A$5005,"&lt;"&amp;(Q789+1)),6))</f>
        <v/>
      </c>
      <c r="I789" s="18" t="str">
        <f>IF(E789&lt;&gt;"ОК","",ROUND(C789-H789,6))</f>
        <v/>
      </c>
      <c r="J789" s="21" t="str">
        <f>IF(E789&lt;&gt;"ОК","",IF(P789&gt;0,ABS(I789)/P789,"нет базы"))</f>
        <v/>
      </c>
      <c r="K789" s="17" t="str">
        <f>IF(E789&lt;&gt;"ОК","",IF(I789&lt;0,"Недостача",IF(I789&gt;0,"Излишек","Совпадает")))</f>
        <v/>
      </c>
      <c r="L789" s="18" t="str">
        <f>IF(E789&lt;&gt;"ОК","",ROUND(SUMIFS('Движения'!$F$6:$F$5005,'Движения'!$B$6:$B$5005,B789,'Движения'!$C$6:$C$5005,"Корректировка остатка",'Движения'!$A$6:$A$5005,"&gt;="&amp;Q789,'Движения'!$A$6:$A$5005,"&lt;"&amp;(Q789+1)),6))</f>
        <v/>
      </c>
      <c r="M789" s="18" t="str">
        <f>IF(E789&lt;&gt;"ОК","",ROUND(I789-L789,6))</f>
        <v/>
      </c>
      <c r="N789" s="15" t="str">
        <f>IF(E789&lt;&gt;"ОК","",IF(AND(I789=0,L789=0),"Корректировка не нужна",IF(M789=0,"Корректировка внесена",IF(L789=0,"Внесите корректировку на "&amp;DAY(Q789)&amp;"."&amp;MONTH(Q789)&amp;"."&amp;YEAR(Q789)&amp;": "&amp;IF(M789&gt;0,"+","")&amp;M789&amp;" "&amp;G789,"Проверьте корректировки: внесено "&amp;L789&amp;", нужно "&amp;I789&amp;" "&amp;G789))))</f>
        <v/>
      </c>
      <c r="O789" s="22" t="str">
        <f>IF(E789&lt;&gt;"ОК","",IF(SUMPRODUCT(MAX(($B$6:$B$1005=B789)*($Q$6:$Q$1005&lt;Q789)*($E$6:$E$1005="ОК")*$Q$6:$Q$1005))&gt;0,SUMPRODUCT(MAX(($B$6:$B$1005=B789)*($Q$6:$Q$1005&lt;Q789)*($E$6:$E$1005="ОК")*$Q$6:$Q$1005))+1,INT('Номенклатура'!$C$2)))</f>
        <v/>
      </c>
      <c r="P789" s="18" t="str">
        <f>IF(E789&lt;&gt;"ОК","",-(SUMIFS('Движения'!$F$6:$F$5005,'Движения'!$B$6:$B$5005,B789,'Движения'!$C$6:$C$5005,"Расход",'Движения'!$A$6:$A$5005,"&gt;="&amp;O789,'Движения'!$A$6:$A$5005,"&lt;"&amp;(Q789+1))+SUMIFS('Движения'!$F$6:$F$5005,'Движения'!$B$6:$B$5005,B789,'Движения'!$C$6:$C$5005,"Списание",'Движения'!$A$6:$A$5005,"&gt;="&amp;O789,'Движения'!$A$6:$A$5005,"&lt;"&amp;(Q789+1))))</f>
        <v/>
      </c>
      <c r="Q789" s="18" t="str">
        <f>IF(ISNUMBER(A789),INT(A789),0)</f>
        <v/>
      </c>
    </row>
    <row r="790" spans="1:17" x14ac:dyDescent="0.25">
      <c r="A790" s="16"/>
      <c r="B790" s="13"/>
      <c r="C790" s="14"/>
      <c r="D790" s="13"/>
      <c r="E790" s="15" t="str">
        <f>IF(COUNTA(A790:D790)=0,"",IF(NOT(ISNUMBER(A790)),"Укажите дату",IF(B790="","Укажите код",IF(NOT(AND(ISTEXT(B790),LEN(B790)&gt;0,LEN(B790)&lt;=30,ISNUMBER(FIND(LEFT(B790,1),"ABCDEFGHIJKLMNOPQRSTUVWXYZ")),SUMPRODUCT((MID(B790,{1,2,3,4,5,6,7,8,9,10,11,12,13,14,15,16,17,18,19,20,21,22,23,24,25,26,27,28,29,30},1)&lt;&gt;"")*ISERROR(FIND(MID(B790,{1,2,3,4,5,6,7,8,9,10,11,12,13,14,15,16,17,18,19,20,21,22,23,24,25,26,27,28,29,30},1),"ABCDEFGHIJKLMNOPQRSTUVWXYZ0123456789-_")))=0,ISERROR(VALUE(B790)))),"Недопустимый код: только латинские буквы A-Z в верхнем регистре, цифры, - и _; начало с буквы, до 30 символов (например MILK-001)",IF(SUMPRODUCT(--EXACT('Номенклатура'!$A$6:$A$205,B790))=0,"Код не найден",IF(SUMPRODUCT(--EXACT('Номенклатура'!$A$6:$A$205,B790))&gt;1,"Код повторяется в номенклатуре",IF(NOT(ISNUMBER(C790)),"Укажите фактическое количество",IF(C790&lt;0,"Факт не может быть меньше нуля",IF(NOT(ISNUMBER('Номенклатура'!$C$2)),"Укажите дату начала учёта",IF(Q790&lt;INT('Номенклатура'!$C$2),"Дата раньше начала учёта","ОК"))))))))))</f>
        <v/>
      </c>
      <c r="F790" s="15" t="str">
        <f>IF(E790&lt;&gt;"ОК","",INDEX('Номенклатура'!$B$6:$B$205,SUMPRODUCT(EXACT('Номенклатура'!$A$6:$A$205,B790)*(ROW('Номенклатура'!$A$6:$A$205)-5)))&amp;"")</f>
        <v/>
      </c>
      <c r="G790" s="17" t="str">
        <f>IF(E790&lt;&gt;"ОК","",INDEX('Номенклатура'!$D$6:$D$205,SUMPRODUCT(EXACT('Номенклатура'!$A$6:$A$205,B790)*(ROW('Номенклатура'!$A$6:$A$205)-5)))&amp;"")</f>
        <v/>
      </c>
      <c r="H790" s="18" t="str">
        <f>IF(E790&lt;&gt;"ОК","",ROUND(N(INDEX('Номенклатура'!$F$6:$F$205,SUMPRODUCT(EXACT('Номенклатура'!$A$6:$A$205,B790)*(ROW('Номенклатура'!$A$6:$A$205)-5))))+SUMIFS('Движения'!$F$6:$F$5005,'Движения'!$B$6:$B$5005,B790,'Движения'!$A$6:$A$5005,"&lt;"&amp;(Q790+1))-SUMIFS('Движения'!$F$6:$F$5005,'Движения'!$B$6:$B$5005,B790,'Движения'!$C$6:$C$5005,"Корректировка остатка",'Движения'!$A$6:$A$5005,"&gt;="&amp;Q790,'Движения'!$A$6:$A$5005,"&lt;"&amp;(Q790+1)),6))</f>
        <v/>
      </c>
      <c r="I790" s="18" t="str">
        <f>IF(E790&lt;&gt;"ОК","",ROUND(C790-H790,6))</f>
        <v/>
      </c>
      <c r="J790" s="21" t="str">
        <f>IF(E790&lt;&gt;"ОК","",IF(P790&gt;0,ABS(I790)/P790,"нет базы"))</f>
        <v/>
      </c>
      <c r="K790" s="17" t="str">
        <f>IF(E790&lt;&gt;"ОК","",IF(I790&lt;0,"Недостача",IF(I790&gt;0,"Излишек","Совпадает")))</f>
        <v/>
      </c>
      <c r="L790" s="18" t="str">
        <f>IF(E790&lt;&gt;"ОК","",ROUND(SUMIFS('Движения'!$F$6:$F$5005,'Движения'!$B$6:$B$5005,B790,'Движения'!$C$6:$C$5005,"Корректировка остатка",'Движения'!$A$6:$A$5005,"&gt;="&amp;Q790,'Движения'!$A$6:$A$5005,"&lt;"&amp;(Q790+1)),6))</f>
        <v/>
      </c>
      <c r="M790" s="18" t="str">
        <f>IF(E790&lt;&gt;"ОК","",ROUND(I790-L790,6))</f>
        <v/>
      </c>
      <c r="N790" s="15" t="str">
        <f>IF(E790&lt;&gt;"ОК","",IF(AND(I790=0,L790=0),"Корректировка не нужна",IF(M790=0,"Корректировка внесена",IF(L790=0,"Внесите корректировку на "&amp;DAY(Q790)&amp;"."&amp;MONTH(Q790)&amp;"."&amp;YEAR(Q790)&amp;": "&amp;IF(M790&gt;0,"+","")&amp;M790&amp;" "&amp;G790,"Проверьте корректировки: внесено "&amp;L790&amp;", нужно "&amp;I790&amp;" "&amp;G790))))</f>
        <v/>
      </c>
      <c r="O790" s="22" t="str">
        <f>IF(E790&lt;&gt;"ОК","",IF(SUMPRODUCT(MAX(($B$6:$B$1005=B790)*($Q$6:$Q$1005&lt;Q790)*($E$6:$E$1005="ОК")*$Q$6:$Q$1005))&gt;0,SUMPRODUCT(MAX(($B$6:$B$1005=B790)*($Q$6:$Q$1005&lt;Q790)*($E$6:$E$1005="ОК")*$Q$6:$Q$1005))+1,INT('Номенклатура'!$C$2)))</f>
        <v/>
      </c>
      <c r="P790" s="18" t="str">
        <f>IF(E790&lt;&gt;"ОК","",-(SUMIFS('Движения'!$F$6:$F$5005,'Движения'!$B$6:$B$5005,B790,'Движения'!$C$6:$C$5005,"Расход",'Движения'!$A$6:$A$5005,"&gt;="&amp;O790,'Движения'!$A$6:$A$5005,"&lt;"&amp;(Q790+1))+SUMIFS('Движения'!$F$6:$F$5005,'Движения'!$B$6:$B$5005,B790,'Движения'!$C$6:$C$5005,"Списание",'Движения'!$A$6:$A$5005,"&gt;="&amp;O790,'Движения'!$A$6:$A$5005,"&lt;"&amp;(Q790+1))))</f>
        <v/>
      </c>
      <c r="Q790" s="18" t="str">
        <f>IF(ISNUMBER(A790),INT(A790),0)</f>
        <v/>
      </c>
    </row>
    <row r="791" spans="1:17" x14ac:dyDescent="0.25">
      <c r="A791" s="16"/>
      <c r="B791" s="13"/>
      <c r="C791" s="14"/>
      <c r="D791" s="13"/>
      <c r="E791" s="15" t="str">
        <f>IF(COUNTA(A791:D791)=0,"",IF(NOT(ISNUMBER(A791)),"Укажите дату",IF(B791="","Укажите код",IF(NOT(AND(ISTEXT(B791),LEN(B791)&gt;0,LEN(B791)&lt;=30,ISNUMBER(FIND(LEFT(B791,1),"ABCDEFGHIJKLMNOPQRSTUVWXYZ")),SUMPRODUCT((MID(B791,{1,2,3,4,5,6,7,8,9,10,11,12,13,14,15,16,17,18,19,20,21,22,23,24,25,26,27,28,29,30},1)&lt;&gt;"")*ISERROR(FIND(MID(B791,{1,2,3,4,5,6,7,8,9,10,11,12,13,14,15,16,17,18,19,20,21,22,23,24,25,26,27,28,29,30},1),"ABCDEFGHIJKLMNOPQRSTUVWXYZ0123456789-_")))=0,ISERROR(VALUE(B791)))),"Недопустимый код: только латинские буквы A-Z в верхнем регистре, цифры, - и _; начало с буквы, до 30 символов (например MILK-001)",IF(SUMPRODUCT(--EXACT('Номенклатура'!$A$6:$A$205,B791))=0,"Код не найден",IF(SUMPRODUCT(--EXACT('Номенклатура'!$A$6:$A$205,B791))&gt;1,"Код повторяется в номенклатуре",IF(NOT(ISNUMBER(C791)),"Укажите фактическое количество",IF(C791&lt;0,"Факт не может быть меньше нуля",IF(NOT(ISNUMBER('Номенклатура'!$C$2)),"Укажите дату начала учёта",IF(Q791&lt;INT('Номенклатура'!$C$2),"Дата раньше начала учёта","ОК"))))))))))</f>
        <v/>
      </c>
      <c r="F791" s="15" t="str">
        <f>IF(E791&lt;&gt;"ОК","",INDEX('Номенклатура'!$B$6:$B$205,SUMPRODUCT(EXACT('Номенклатура'!$A$6:$A$205,B791)*(ROW('Номенклатура'!$A$6:$A$205)-5)))&amp;"")</f>
        <v/>
      </c>
      <c r="G791" s="17" t="str">
        <f>IF(E791&lt;&gt;"ОК","",INDEX('Номенклатура'!$D$6:$D$205,SUMPRODUCT(EXACT('Номенклатура'!$A$6:$A$205,B791)*(ROW('Номенклатура'!$A$6:$A$205)-5)))&amp;"")</f>
        <v/>
      </c>
      <c r="H791" s="18" t="str">
        <f>IF(E791&lt;&gt;"ОК","",ROUND(N(INDEX('Номенклатура'!$F$6:$F$205,SUMPRODUCT(EXACT('Номенклатура'!$A$6:$A$205,B791)*(ROW('Номенклатура'!$A$6:$A$205)-5))))+SUMIFS('Движения'!$F$6:$F$5005,'Движения'!$B$6:$B$5005,B791,'Движения'!$A$6:$A$5005,"&lt;"&amp;(Q791+1))-SUMIFS('Движения'!$F$6:$F$5005,'Движения'!$B$6:$B$5005,B791,'Движения'!$C$6:$C$5005,"Корректировка остатка",'Движения'!$A$6:$A$5005,"&gt;="&amp;Q791,'Движения'!$A$6:$A$5005,"&lt;"&amp;(Q791+1)),6))</f>
        <v/>
      </c>
      <c r="I791" s="18" t="str">
        <f>IF(E791&lt;&gt;"ОК","",ROUND(C791-H791,6))</f>
        <v/>
      </c>
      <c r="J791" s="21" t="str">
        <f>IF(E791&lt;&gt;"ОК","",IF(P791&gt;0,ABS(I791)/P791,"нет базы"))</f>
        <v/>
      </c>
      <c r="K791" s="17" t="str">
        <f>IF(E791&lt;&gt;"ОК","",IF(I791&lt;0,"Недостача",IF(I791&gt;0,"Излишек","Совпадает")))</f>
        <v/>
      </c>
      <c r="L791" s="18" t="str">
        <f>IF(E791&lt;&gt;"ОК","",ROUND(SUMIFS('Движения'!$F$6:$F$5005,'Движения'!$B$6:$B$5005,B791,'Движения'!$C$6:$C$5005,"Корректировка остатка",'Движения'!$A$6:$A$5005,"&gt;="&amp;Q791,'Движения'!$A$6:$A$5005,"&lt;"&amp;(Q791+1)),6))</f>
        <v/>
      </c>
      <c r="M791" s="18" t="str">
        <f>IF(E791&lt;&gt;"ОК","",ROUND(I791-L791,6))</f>
        <v/>
      </c>
      <c r="N791" s="15" t="str">
        <f>IF(E791&lt;&gt;"ОК","",IF(AND(I791=0,L791=0),"Корректировка не нужна",IF(M791=0,"Корректировка внесена",IF(L791=0,"Внесите корректировку на "&amp;DAY(Q791)&amp;"."&amp;MONTH(Q791)&amp;"."&amp;YEAR(Q791)&amp;": "&amp;IF(M791&gt;0,"+","")&amp;M791&amp;" "&amp;G791,"Проверьте корректировки: внесено "&amp;L791&amp;", нужно "&amp;I791&amp;" "&amp;G791))))</f>
        <v/>
      </c>
      <c r="O791" s="22" t="str">
        <f>IF(E791&lt;&gt;"ОК","",IF(SUMPRODUCT(MAX(($B$6:$B$1005=B791)*($Q$6:$Q$1005&lt;Q791)*($E$6:$E$1005="ОК")*$Q$6:$Q$1005))&gt;0,SUMPRODUCT(MAX(($B$6:$B$1005=B791)*($Q$6:$Q$1005&lt;Q791)*($E$6:$E$1005="ОК")*$Q$6:$Q$1005))+1,INT('Номенклатура'!$C$2)))</f>
        <v/>
      </c>
      <c r="P791" s="18" t="str">
        <f>IF(E791&lt;&gt;"ОК","",-(SUMIFS('Движения'!$F$6:$F$5005,'Движения'!$B$6:$B$5005,B791,'Движения'!$C$6:$C$5005,"Расход",'Движения'!$A$6:$A$5005,"&gt;="&amp;O791,'Движения'!$A$6:$A$5005,"&lt;"&amp;(Q791+1))+SUMIFS('Движения'!$F$6:$F$5005,'Движения'!$B$6:$B$5005,B791,'Движения'!$C$6:$C$5005,"Списание",'Движения'!$A$6:$A$5005,"&gt;="&amp;O791,'Движения'!$A$6:$A$5005,"&lt;"&amp;(Q791+1))))</f>
        <v/>
      </c>
      <c r="Q791" s="18" t="str">
        <f>IF(ISNUMBER(A791),INT(A791),0)</f>
        <v/>
      </c>
    </row>
    <row r="792" spans="1:17" x14ac:dyDescent="0.25">
      <c r="A792" s="16"/>
      <c r="B792" s="13"/>
      <c r="C792" s="14"/>
      <c r="D792" s="13"/>
      <c r="E792" s="15" t="str">
        <f>IF(COUNTA(A792:D792)=0,"",IF(NOT(ISNUMBER(A792)),"Укажите дату",IF(B792="","Укажите код",IF(NOT(AND(ISTEXT(B792),LEN(B792)&gt;0,LEN(B792)&lt;=30,ISNUMBER(FIND(LEFT(B792,1),"ABCDEFGHIJKLMNOPQRSTUVWXYZ")),SUMPRODUCT((MID(B792,{1,2,3,4,5,6,7,8,9,10,11,12,13,14,15,16,17,18,19,20,21,22,23,24,25,26,27,28,29,30},1)&lt;&gt;"")*ISERROR(FIND(MID(B792,{1,2,3,4,5,6,7,8,9,10,11,12,13,14,15,16,17,18,19,20,21,22,23,24,25,26,27,28,29,30},1),"ABCDEFGHIJKLMNOPQRSTUVWXYZ0123456789-_")))=0,ISERROR(VALUE(B792)))),"Недопустимый код: только латинские буквы A-Z в верхнем регистре, цифры, - и _; начало с буквы, до 30 символов (например MILK-001)",IF(SUMPRODUCT(--EXACT('Номенклатура'!$A$6:$A$205,B792))=0,"Код не найден",IF(SUMPRODUCT(--EXACT('Номенклатура'!$A$6:$A$205,B792))&gt;1,"Код повторяется в номенклатуре",IF(NOT(ISNUMBER(C792)),"Укажите фактическое количество",IF(C792&lt;0,"Факт не может быть меньше нуля",IF(NOT(ISNUMBER('Номенклатура'!$C$2)),"Укажите дату начала учёта",IF(Q792&lt;INT('Номенклатура'!$C$2),"Дата раньше начала учёта","ОК"))))))))))</f>
        <v/>
      </c>
      <c r="F792" s="15" t="str">
        <f>IF(E792&lt;&gt;"ОК","",INDEX('Номенклатура'!$B$6:$B$205,SUMPRODUCT(EXACT('Номенклатура'!$A$6:$A$205,B792)*(ROW('Номенклатура'!$A$6:$A$205)-5)))&amp;"")</f>
        <v/>
      </c>
      <c r="G792" s="17" t="str">
        <f>IF(E792&lt;&gt;"ОК","",INDEX('Номенклатура'!$D$6:$D$205,SUMPRODUCT(EXACT('Номенклатура'!$A$6:$A$205,B792)*(ROW('Номенклатура'!$A$6:$A$205)-5)))&amp;"")</f>
        <v/>
      </c>
      <c r="H792" s="18" t="str">
        <f>IF(E792&lt;&gt;"ОК","",ROUND(N(INDEX('Номенклатура'!$F$6:$F$205,SUMPRODUCT(EXACT('Номенклатура'!$A$6:$A$205,B792)*(ROW('Номенклатура'!$A$6:$A$205)-5))))+SUMIFS('Движения'!$F$6:$F$5005,'Движения'!$B$6:$B$5005,B792,'Движения'!$A$6:$A$5005,"&lt;"&amp;(Q792+1))-SUMIFS('Движения'!$F$6:$F$5005,'Движения'!$B$6:$B$5005,B792,'Движения'!$C$6:$C$5005,"Корректировка остатка",'Движения'!$A$6:$A$5005,"&gt;="&amp;Q792,'Движения'!$A$6:$A$5005,"&lt;"&amp;(Q792+1)),6))</f>
        <v/>
      </c>
      <c r="I792" s="18" t="str">
        <f>IF(E792&lt;&gt;"ОК","",ROUND(C792-H792,6))</f>
        <v/>
      </c>
      <c r="J792" s="21" t="str">
        <f>IF(E792&lt;&gt;"ОК","",IF(P792&gt;0,ABS(I792)/P792,"нет базы"))</f>
        <v/>
      </c>
      <c r="K792" s="17" t="str">
        <f>IF(E792&lt;&gt;"ОК","",IF(I792&lt;0,"Недостача",IF(I792&gt;0,"Излишек","Совпадает")))</f>
        <v/>
      </c>
      <c r="L792" s="18" t="str">
        <f>IF(E792&lt;&gt;"ОК","",ROUND(SUMIFS('Движения'!$F$6:$F$5005,'Движения'!$B$6:$B$5005,B792,'Движения'!$C$6:$C$5005,"Корректировка остатка",'Движения'!$A$6:$A$5005,"&gt;="&amp;Q792,'Движения'!$A$6:$A$5005,"&lt;"&amp;(Q792+1)),6))</f>
        <v/>
      </c>
      <c r="M792" s="18" t="str">
        <f>IF(E792&lt;&gt;"ОК","",ROUND(I792-L792,6))</f>
        <v/>
      </c>
      <c r="N792" s="15" t="str">
        <f>IF(E792&lt;&gt;"ОК","",IF(AND(I792=0,L792=0),"Корректировка не нужна",IF(M792=0,"Корректировка внесена",IF(L792=0,"Внесите корректировку на "&amp;DAY(Q792)&amp;"."&amp;MONTH(Q792)&amp;"."&amp;YEAR(Q792)&amp;": "&amp;IF(M792&gt;0,"+","")&amp;M792&amp;" "&amp;G792,"Проверьте корректировки: внесено "&amp;L792&amp;", нужно "&amp;I792&amp;" "&amp;G792))))</f>
        <v/>
      </c>
      <c r="O792" s="22" t="str">
        <f>IF(E792&lt;&gt;"ОК","",IF(SUMPRODUCT(MAX(($B$6:$B$1005=B792)*($Q$6:$Q$1005&lt;Q792)*($E$6:$E$1005="ОК")*$Q$6:$Q$1005))&gt;0,SUMPRODUCT(MAX(($B$6:$B$1005=B792)*($Q$6:$Q$1005&lt;Q792)*($E$6:$E$1005="ОК")*$Q$6:$Q$1005))+1,INT('Номенклатура'!$C$2)))</f>
        <v/>
      </c>
      <c r="P792" s="18" t="str">
        <f>IF(E792&lt;&gt;"ОК","",-(SUMIFS('Движения'!$F$6:$F$5005,'Движения'!$B$6:$B$5005,B792,'Движения'!$C$6:$C$5005,"Расход",'Движения'!$A$6:$A$5005,"&gt;="&amp;O792,'Движения'!$A$6:$A$5005,"&lt;"&amp;(Q792+1))+SUMIFS('Движения'!$F$6:$F$5005,'Движения'!$B$6:$B$5005,B792,'Движения'!$C$6:$C$5005,"Списание",'Движения'!$A$6:$A$5005,"&gt;="&amp;O792,'Движения'!$A$6:$A$5005,"&lt;"&amp;(Q792+1))))</f>
        <v/>
      </c>
      <c r="Q792" s="18" t="str">
        <f>IF(ISNUMBER(A792),INT(A792),0)</f>
        <v/>
      </c>
    </row>
    <row r="793" spans="1:17" x14ac:dyDescent="0.25">
      <c r="A793" s="16"/>
      <c r="B793" s="13"/>
      <c r="C793" s="14"/>
      <c r="D793" s="13"/>
      <c r="E793" s="15" t="str">
        <f>IF(COUNTA(A793:D793)=0,"",IF(NOT(ISNUMBER(A793)),"Укажите дату",IF(B793="","Укажите код",IF(NOT(AND(ISTEXT(B793),LEN(B793)&gt;0,LEN(B793)&lt;=30,ISNUMBER(FIND(LEFT(B793,1),"ABCDEFGHIJKLMNOPQRSTUVWXYZ")),SUMPRODUCT((MID(B793,{1,2,3,4,5,6,7,8,9,10,11,12,13,14,15,16,17,18,19,20,21,22,23,24,25,26,27,28,29,30},1)&lt;&gt;"")*ISERROR(FIND(MID(B793,{1,2,3,4,5,6,7,8,9,10,11,12,13,14,15,16,17,18,19,20,21,22,23,24,25,26,27,28,29,30},1),"ABCDEFGHIJKLMNOPQRSTUVWXYZ0123456789-_")))=0,ISERROR(VALUE(B793)))),"Недопустимый код: только латинские буквы A-Z в верхнем регистре, цифры, - и _; начало с буквы, до 30 символов (например MILK-001)",IF(SUMPRODUCT(--EXACT('Номенклатура'!$A$6:$A$205,B793))=0,"Код не найден",IF(SUMPRODUCT(--EXACT('Номенклатура'!$A$6:$A$205,B793))&gt;1,"Код повторяется в номенклатуре",IF(NOT(ISNUMBER(C793)),"Укажите фактическое количество",IF(C793&lt;0,"Факт не может быть меньше нуля",IF(NOT(ISNUMBER('Номенклатура'!$C$2)),"Укажите дату начала учёта",IF(Q793&lt;INT('Номенклатура'!$C$2),"Дата раньше начала учёта","ОК"))))))))))</f>
        <v/>
      </c>
      <c r="F793" s="15" t="str">
        <f>IF(E793&lt;&gt;"ОК","",INDEX('Номенклатура'!$B$6:$B$205,SUMPRODUCT(EXACT('Номенклатура'!$A$6:$A$205,B793)*(ROW('Номенклатура'!$A$6:$A$205)-5)))&amp;"")</f>
        <v/>
      </c>
      <c r="G793" s="17" t="str">
        <f>IF(E793&lt;&gt;"ОК","",INDEX('Номенклатура'!$D$6:$D$205,SUMPRODUCT(EXACT('Номенклатура'!$A$6:$A$205,B793)*(ROW('Номенклатура'!$A$6:$A$205)-5)))&amp;"")</f>
        <v/>
      </c>
      <c r="H793" s="18" t="str">
        <f>IF(E793&lt;&gt;"ОК","",ROUND(N(INDEX('Номенклатура'!$F$6:$F$205,SUMPRODUCT(EXACT('Номенклатура'!$A$6:$A$205,B793)*(ROW('Номенклатура'!$A$6:$A$205)-5))))+SUMIFS('Движения'!$F$6:$F$5005,'Движения'!$B$6:$B$5005,B793,'Движения'!$A$6:$A$5005,"&lt;"&amp;(Q793+1))-SUMIFS('Движения'!$F$6:$F$5005,'Движения'!$B$6:$B$5005,B793,'Движения'!$C$6:$C$5005,"Корректировка остатка",'Движения'!$A$6:$A$5005,"&gt;="&amp;Q793,'Движения'!$A$6:$A$5005,"&lt;"&amp;(Q793+1)),6))</f>
        <v/>
      </c>
      <c r="I793" s="18" t="str">
        <f>IF(E793&lt;&gt;"ОК","",ROUND(C793-H793,6))</f>
        <v/>
      </c>
      <c r="J793" s="21" t="str">
        <f>IF(E793&lt;&gt;"ОК","",IF(P793&gt;0,ABS(I793)/P793,"нет базы"))</f>
        <v/>
      </c>
      <c r="K793" s="17" t="str">
        <f>IF(E793&lt;&gt;"ОК","",IF(I793&lt;0,"Недостача",IF(I793&gt;0,"Излишек","Совпадает")))</f>
        <v/>
      </c>
      <c r="L793" s="18" t="str">
        <f>IF(E793&lt;&gt;"ОК","",ROUND(SUMIFS('Движения'!$F$6:$F$5005,'Движения'!$B$6:$B$5005,B793,'Движения'!$C$6:$C$5005,"Корректировка остатка",'Движения'!$A$6:$A$5005,"&gt;="&amp;Q793,'Движения'!$A$6:$A$5005,"&lt;"&amp;(Q793+1)),6))</f>
        <v/>
      </c>
      <c r="M793" s="18" t="str">
        <f>IF(E793&lt;&gt;"ОК","",ROUND(I793-L793,6))</f>
        <v/>
      </c>
      <c r="N793" s="15" t="str">
        <f>IF(E793&lt;&gt;"ОК","",IF(AND(I793=0,L793=0),"Корректировка не нужна",IF(M793=0,"Корректировка внесена",IF(L793=0,"Внесите корректировку на "&amp;DAY(Q793)&amp;"."&amp;MONTH(Q793)&amp;"."&amp;YEAR(Q793)&amp;": "&amp;IF(M793&gt;0,"+","")&amp;M793&amp;" "&amp;G793,"Проверьте корректировки: внесено "&amp;L793&amp;", нужно "&amp;I793&amp;" "&amp;G793))))</f>
        <v/>
      </c>
      <c r="O793" s="22" t="str">
        <f>IF(E793&lt;&gt;"ОК","",IF(SUMPRODUCT(MAX(($B$6:$B$1005=B793)*($Q$6:$Q$1005&lt;Q793)*($E$6:$E$1005="ОК")*$Q$6:$Q$1005))&gt;0,SUMPRODUCT(MAX(($B$6:$B$1005=B793)*($Q$6:$Q$1005&lt;Q793)*($E$6:$E$1005="ОК")*$Q$6:$Q$1005))+1,INT('Номенклатура'!$C$2)))</f>
        <v/>
      </c>
      <c r="P793" s="18" t="str">
        <f>IF(E793&lt;&gt;"ОК","",-(SUMIFS('Движения'!$F$6:$F$5005,'Движения'!$B$6:$B$5005,B793,'Движения'!$C$6:$C$5005,"Расход",'Движения'!$A$6:$A$5005,"&gt;="&amp;O793,'Движения'!$A$6:$A$5005,"&lt;"&amp;(Q793+1))+SUMIFS('Движения'!$F$6:$F$5005,'Движения'!$B$6:$B$5005,B793,'Движения'!$C$6:$C$5005,"Списание",'Движения'!$A$6:$A$5005,"&gt;="&amp;O793,'Движения'!$A$6:$A$5005,"&lt;"&amp;(Q793+1))))</f>
        <v/>
      </c>
      <c r="Q793" s="18" t="str">
        <f>IF(ISNUMBER(A793),INT(A793),0)</f>
        <v/>
      </c>
    </row>
    <row r="794" spans="1:17" x14ac:dyDescent="0.25">
      <c r="A794" s="16"/>
      <c r="B794" s="13"/>
      <c r="C794" s="14"/>
      <c r="D794" s="13"/>
      <c r="E794" s="15" t="str">
        <f>IF(COUNTA(A794:D794)=0,"",IF(NOT(ISNUMBER(A794)),"Укажите дату",IF(B794="","Укажите код",IF(NOT(AND(ISTEXT(B794),LEN(B794)&gt;0,LEN(B794)&lt;=30,ISNUMBER(FIND(LEFT(B794,1),"ABCDEFGHIJKLMNOPQRSTUVWXYZ")),SUMPRODUCT((MID(B794,{1,2,3,4,5,6,7,8,9,10,11,12,13,14,15,16,17,18,19,20,21,22,23,24,25,26,27,28,29,30},1)&lt;&gt;"")*ISERROR(FIND(MID(B794,{1,2,3,4,5,6,7,8,9,10,11,12,13,14,15,16,17,18,19,20,21,22,23,24,25,26,27,28,29,30},1),"ABCDEFGHIJKLMNOPQRSTUVWXYZ0123456789-_")))=0,ISERROR(VALUE(B794)))),"Недопустимый код: только латинские буквы A-Z в верхнем регистре, цифры, - и _; начало с буквы, до 30 символов (например MILK-001)",IF(SUMPRODUCT(--EXACT('Номенклатура'!$A$6:$A$205,B794))=0,"Код не найден",IF(SUMPRODUCT(--EXACT('Номенклатура'!$A$6:$A$205,B794))&gt;1,"Код повторяется в номенклатуре",IF(NOT(ISNUMBER(C794)),"Укажите фактическое количество",IF(C794&lt;0,"Факт не может быть меньше нуля",IF(NOT(ISNUMBER('Номенклатура'!$C$2)),"Укажите дату начала учёта",IF(Q794&lt;INT('Номенклатура'!$C$2),"Дата раньше начала учёта","ОК"))))))))))</f>
        <v/>
      </c>
      <c r="F794" s="15" t="str">
        <f>IF(E794&lt;&gt;"ОК","",INDEX('Номенклатура'!$B$6:$B$205,SUMPRODUCT(EXACT('Номенклатура'!$A$6:$A$205,B794)*(ROW('Номенклатура'!$A$6:$A$205)-5)))&amp;"")</f>
        <v/>
      </c>
      <c r="G794" s="17" t="str">
        <f>IF(E794&lt;&gt;"ОК","",INDEX('Номенклатура'!$D$6:$D$205,SUMPRODUCT(EXACT('Номенклатура'!$A$6:$A$205,B794)*(ROW('Номенклатура'!$A$6:$A$205)-5)))&amp;"")</f>
        <v/>
      </c>
      <c r="H794" s="18" t="str">
        <f>IF(E794&lt;&gt;"ОК","",ROUND(N(INDEX('Номенклатура'!$F$6:$F$205,SUMPRODUCT(EXACT('Номенклатура'!$A$6:$A$205,B794)*(ROW('Номенклатура'!$A$6:$A$205)-5))))+SUMIFS('Движения'!$F$6:$F$5005,'Движения'!$B$6:$B$5005,B794,'Движения'!$A$6:$A$5005,"&lt;"&amp;(Q794+1))-SUMIFS('Движения'!$F$6:$F$5005,'Движения'!$B$6:$B$5005,B794,'Движения'!$C$6:$C$5005,"Корректировка остатка",'Движения'!$A$6:$A$5005,"&gt;="&amp;Q794,'Движения'!$A$6:$A$5005,"&lt;"&amp;(Q794+1)),6))</f>
        <v/>
      </c>
      <c r="I794" s="18" t="str">
        <f>IF(E794&lt;&gt;"ОК","",ROUND(C794-H794,6))</f>
        <v/>
      </c>
      <c r="J794" s="21" t="str">
        <f>IF(E794&lt;&gt;"ОК","",IF(P794&gt;0,ABS(I794)/P794,"нет базы"))</f>
        <v/>
      </c>
      <c r="K794" s="17" t="str">
        <f>IF(E794&lt;&gt;"ОК","",IF(I794&lt;0,"Недостача",IF(I794&gt;0,"Излишек","Совпадает")))</f>
        <v/>
      </c>
      <c r="L794" s="18" t="str">
        <f>IF(E794&lt;&gt;"ОК","",ROUND(SUMIFS('Движения'!$F$6:$F$5005,'Движения'!$B$6:$B$5005,B794,'Движения'!$C$6:$C$5005,"Корректировка остатка",'Движения'!$A$6:$A$5005,"&gt;="&amp;Q794,'Движения'!$A$6:$A$5005,"&lt;"&amp;(Q794+1)),6))</f>
        <v/>
      </c>
      <c r="M794" s="18" t="str">
        <f>IF(E794&lt;&gt;"ОК","",ROUND(I794-L794,6))</f>
        <v/>
      </c>
      <c r="N794" s="15" t="str">
        <f>IF(E794&lt;&gt;"ОК","",IF(AND(I794=0,L794=0),"Корректировка не нужна",IF(M794=0,"Корректировка внесена",IF(L794=0,"Внесите корректировку на "&amp;DAY(Q794)&amp;"."&amp;MONTH(Q794)&amp;"."&amp;YEAR(Q794)&amp;": "&amp;IF(M794&gt;0,"+","")&amp;M794&amp;" "&amp;G794,"Проверьте корректировки: внесено "&amp;L794&amp;", нужно "&amp;I794&amp;" "&amp;G794))))</f>
        <v/>
      </c>
      <c r="O794" s="22" t="str">
        <f>IF(E794&lt;&gt;"ОК","",IF(SUMPRODUCT(MAX(($B$6:$B$1005=B794)*($Q$6:$Q$1005&lt;Q794)*($E$6:$E$1005="ОК")*$Q$6:$Q$1005))&gt;0,SUMPRODUCT(MAX(($B$6:$B$1005=B794)*($Q$6:$Q$1005&lt;Q794)*($E$6:$E$1005="ОК")*$Q$6:$Q$1005))+1,INT('Номенклатура'!$C$2)))</f>
        <v/>
      </c>
      <c r="P794" s="18" t="str">
        <f>IF(E794&lt;&gt;"ОК","",-(SUMIFS('Движения'!$F$6:$F$5005,'Движения'!$B$6:$B$5005,B794,'Движения'!$C$6:$C$5005,"Расход",'Движения'!$A$6:$A$5005,"&gt;="&amp;O794,'Движения'!$A$6:$A$5005,"&lt;"&amp;(Q794+1))+SUMIFS('Движения'!$F$6:$F$5005,'Движения'!$B$6:$B$5005,B794,'Движения'!$C$6:$C$5005,"Списание",'Движения'!$A$6:$A$5005,"&gt;="&amp;O794,'Движения'!$A$6:$A$5005,"&lt;"&amp;(Q794+1))))</f>
        <v/>
      </c>
      <c r="Q794" s="18" t="str">
        <f>IF(ISNUMBER(A794),INT(A794),0)</f>
        <v/>
      </c>
    </row>
    <row r="795" spans="1:17" x14ac:dyDescent="0.25">
      <c r="A795" s="16"/>
      <c r="B795" s="13"/>
      <c r="C795" s="14"/>
      <c r="D795" s="13"/>
      <c r="E795" s="15" t="str">
        <f>IF(COUNTA(A795:D795)=0,"",IF(NOT(ISNUMBER(A795)),"Укажите дату",IF(B795="","Укажите код",IF(NOT(AND(ISTEXT(B795),LEN(B795)&gt;0,LEN(B795)&lt;=30,ISNUMBER(FIND(LEFT(B795,1),"ABCDEFGHIJKLMNOPQRSTUVWXYZ")),SUMPRODUCT((MID(B795,{1,2,3,4,5,6,7,8,9,10,11,12,13,14,15,16,17,18,19,20,21,22,23,24,25,26,27,28,29,30},1)&lt;&gt;"")*ISERROR(FIND(MID(B795,{1,2,3,4,5,6,7,8,9,10,11,12,13,14,15,16,17,18,19,20,21,22,23,24,25,26,27,28,29,30},1),"ABCDEFGHIJKLMNOPQRSTUVWXYZ0123456789-_")))=0,ISERROR(VALUE(B795)))),"Недопустимый код: только латинские буквы A-Z в верхнем регистре, цифры, - и _; начало с буквы, до 30 символов (например MILK-001)",IF(SUMPRODUCT(--EXACT('Номенклатура'!$A$6:$A$205,B795))=0,"Код не найден",IF(SUMPRODUCT(--EXACT('Номенклатура'!$A$6:$A$205,B795))&gt;1,"Код повторяется в номенклатуре",IF(NOT(ISNUMBER(C795)),"Укажите фактическое количество",IF(C795&lt;0,"Факт не может быть меньше нуля",IF(NOT(ISNUMBER('Номенклатура'!$C$2)),"Укажите дату начала учёта",IF(Q795&lt;INT('Номенклатура'!$C$2),"Дата раньше начала учёта","ОК"))))))))))</f>
        <v/>
      </c>
      <c r="F795" s="15" t="str">
        <f>IF(E795&lt;&gt;"ОК","",INDEX('Номенклатура'!$B$6:$B$205,SUMPRODUCT(EXACT('Номенклатура'!$A$6:$A$205,B795)*(ROW('Номенклатура'!$A$6:$A$205)-5)))&amp;"")</f>
        <v/>
      </c>
      <c r="G795" s="17" t="str">
        <f>IF(E795&lt;&gt;"ОК","",INDEX('Номенклатура'!$D$6:$D$205,SUMPRODUCT(EXACT('Номенклатура'!$A$6:$A$205,B795)*(ROW('Номенклатура'!$A$6:$A$205)-5)))&amp;"")</f>
        <v/>
      </c>
      <c r="H795" s="18" t="str">
        <f>IF(E795&lt;&gt;"ОК","",ROUND(N(INDEX('Номенклатура'!$F$6:$F$205,SUMPRODUCT(EXACT('Номенклатура'!$A$6:$A$205,B795)*(ROW('Номенклатура'!$A$6:$A$205)-5))))+SUMIFS('Движения'!$F$6:$F$5005,'Движения'!$B$6:$B$5005,B795,'Движения'!$A$6:$A$5005,"&lt;"&amp;(Q795+1))-SUMIFS('Движения'!$F$6:$F$5005,'Движения'!$B$6:$B$5005,B795,'Движения'!$C$6:$C$5005,"Корректировка остатка",'Движения'!$A$6:$A$5005,"&gt;="&amp;Q795,'Движения'!$A$6:$A$5005,"&lt;"&amp;(Q795+1)),6))</f>
        <v/>
      </c>
      <c r="I795" s="18" t="str">
        <f>IF(E795&lt;&gt;"ОК","",ROUND(C795-H795,6))</f>
        <v/>
      </c>
      <c r="J795" s="21" t="str">
        <f>IF(E795&lt;&gt;"ОК","",IF(P795&gt;0,ABS(I795)/P795,"нет базы"))</f>
        <v/>
      </c>
      <c r="K795" s="17" t="str">
        <f>IF(E795&lt;&gt;"ОК","",IF(I795&lt;0,"Недостача",IF(I795&gt;0,"Излишек","Совпадает")))</f>
        <v/>
      </c>
      <c r="L795" s="18" t="str">
        <f>IF(E795&lt;&gt;"ОК","",ROUND(SUMIFS('Движения'!$F$6:$F$5005,'Движения'!$B$6:$B$5005,B795,'Движения'!$C$6:$C$5005,"Корректировка остатка",'Движения'!$A$6:$A$5005,"&gt;="&amp;Q795,'Движения'!$A$6:$A$5005,"&lt;"&amp;(Q795+1)),6))</f>
        <v/>
      </c>
      <c r="M795" s="18" t="str">
        <f>IF(E795&lt;&gt;"ОК","",ROUND(I795-L795,6))</f>
        <v/>
      </c>
      <c r="N795" s="15" t="str">
        <f>IF(E795&lt;&gt;"ОК","",IF(AND(I795=0,L795=0),"Корректировка не нужна",IF(M795=0,"Корректировка внесена",IF(L795=0,"Внесите корректировку на "&amp;DAY(Q795)&amp;"."&amp;MONTH(Q795)&amp;"."&amp;YEAR(Q795)&amp;": "&amp;IF(M795&gt;0,"+","")&amp;M795&amp;" "&amp;G795,"Проверьте корректировки: внесено "&amp;L795&amp;", нужно "&amp;I795&amp;" "&amp;G795))))</f>
        <v/>
      </c>
      <c r="O795" s="22" t="str">
        <f>IF(E795&lt;&gt;"ОК","",IF(SUMPRODUCT(MAX(($B$6:$B$1005=B795)*($Q$6:$Q$1005&lt;Q795)*($E$6:$E$1005="ОК")*$Q$6:$Q$1005))&gt;0,SUMPRODUCT(MAX(($B$6:$B$1005=B795)*($Q$6:$Q$1005&lt;Q795)*($E$6:$E$1005="ОК")*$Q$6:$Q$1005))+1,INT('Номенклатура'!$C$2)))</f>
        <v/>
      </c>
      <c r="P795" s="18" t="str">
        <f>IF(E795&lt;&gt;"ОК","",-(SUMIFS('Движения'!$F$6:$F$5005,'Движения'!$B$6:$B$5005,B795,'Движения'!$C$6:$C$5005,"Расход",'Движения'!$A$6:$A$5005,"&gt;="&amp;O795,'Движения'!$A$6:$A$5005,"&lt;"&amp;(Q795+1))+SUMIFS('Движения'!$F$6:$F$5005,'Движения'!$B$6:$B$5005,B795,'Движения'!$C$6:$C$5005,"Списание",'Движения'!$A$6:$A$5005,"&gt;="&amp;O795,'Движения'!$A$6:$A$5005,"&lt;"&amp;(Q795+1))))</f>
        <v/>
      </c>
      <c r="Q795" s="18" t="str">
        <f>IF(ISNUMBER(A795),INT(A795),0)</f>
        <v/>
      </c>
    </row>
    <row r="796" spans="1:17" x14ac:dyDescent="0.25">
      <c r="A796" s="16"/>
      <c r="B796" s="13"/>
      <c r="C796" s="14"/>
      <c r="D796" s="13"/>
      <c r="E796" s="15" t="str">
        <f>IF(COUNTA(A796:D796)=0,"",IF(NOT(ISNUMBER(A796)),"Укажите дату",IF(B796="","Укажите код",IF(NOT(AND(ISTEXT(B796),LEN(B796)&gt;0,LEN(B796)&lt;=30,ISNUMBER(FIND(LEFT(B796,1),"ABCDEFGHIJKLMNOPQRSTUVWXYZ")),SUMPRODUCT((MID(B796,{1,2,3,4,5,6,7,8,9,10,11,12,13,14,15,16,17,18,19,20,21,22,23,24,25,26,27,28,29,30},1)&lt;&gt;"")*ISERROR(FIND(MID(B796,{1,2,3,4,5,6,7,8,9,10,11,12,13,14,15,16,17,18,19,20,21,22,23,24,25,26,27,28,29,30},1),"ABCDEFGHIJKLMNOPQRSTUVWXYZ0123456789-_")))=0,ISERROR(VALUE(B796)))),"Недопустимый код: только латинские буквы A-Z в верхнем регистре, цифры, - и _; начало с буквы, до 30 символов (например MILK-001)",IF(SUMPRODUCT(--EXACT('Номенклатура'!$A$6:$A$205,B796))=0,"Код не найден",IF(SUMPRODUCT(--EXACT('Номенклатура'!$A$6:$A$205,B796))&gt;1,"Код повторяется в номенклатуре",IF(NOT(ISNUMBER(C796)),"Укажите фактическое количество",IF(C796&lt;0,"Факт не может быть меньше нуля",IF(NOT(ISNUMBER('Номенклатура'!$C$2)),"Укажите дату начала учёта",IF(Q796&lt;INT('Номенклатура'!$C$2),"Дата раньше начала учёта","ОК"))))))))))</f>
        <v/>
      </c>
      <c r="F796" s="15" t="str">
        <f>IF(E796&lt;&gt;"ОК","",INDEX('Номенклатура'!$B$6:$B$205,SUMPRODUCT(EXACT('Номенклатура'!$A$6:$A$205,B796)*(ROW('Номенклатура'!$A$6:$A$205)-5)))&amp;"")</f>
        <v/>
      </c>
      <c r="G796" s="17" t="str">
        <f>IF(E796&lt;&gt;"ОК","",INDEX('Номенклатура'!$D$6:$D$205,SUMPRODUCT(EXACT('Номенклатура'!$A$6:$A$205,B796)*(ROW('Номенклатура'!$A$6:$A$205)-5)))&amp;"")</f>
        <v/>
      </c>
      <c r="H796" s="18" t="str">
        <f>IF(E796&lt;&gt;"ОК","",ROUND(N(INDEX('Номенклатура'!$F$6:$F$205,SUMPRODUCT(EXACT('Номенклатура'!$A$6:$A$205,B796)*(ROW('Номенклатура'!$A$6:$A$205)-5))))+SUMIFS('Движения'!$F$6:$F$5005,'Движения'!$B$6:$B$5005,B796,'Движения'!$A$6:$A$5005,"&lt;"&amp;(Q796+1))-SUMIFS('Движения'!$F$6:$F$5005,'Движения'!$B$6:$B$5005,B796,'Движения'!$C$6:$C$5005,"Корректировка остатка",'Движения'!$A$6:$A$5005,"&gt;="&amp;Q796,'Движения'!$A$6:$A$5005,"&lt;"&amp;(Q796+1)),6))</f>
        <v/>
      </c>
      <c r="I796" s="18" t="str">
        <f>IF(E796&lt;&gt;"ОК","",ROUND(C796-H796,6))</f>
        <v/>
      </c>
      <c r="J796" s="21" t="str">
        <f>IF(E796&lt;&gt;"ОК","",IF(P796&gt;0,ABS(I796)/P796,"нет базы"))</f>
        <v/>
      </c>
      <c r="K796" s="17" t="str">
        <f>IF(E796&lt;&gt;"ОК","",IF(I796&lt;0,"Недостача",IF(I796&gt;0,"Излишек","Совпадает")))</f>
        <v/>
      </c>
      <c r="L796" s="18" t="str">
        <f>IF(E796&lt;&gt;"ОК","",ROUND(SUMIFS('Движения'!$F$6:$F$5005,'Движения'!$B$6:$B$5005,B796,'Движения'!$C$6:$C$5005,"Корректировка остатка",'Движения'!$A$6:$A$5005,"&gt;="&amp;Q796,'Движения'!$A$6:$A$5005,"&lt;"&amp;(Q796+1)),6))</f>
        <v/>
      </c>
      <c r="M796" s="18" t="str">
        <f>IF(E796&lt;&gt;"ОК","",ROUND(I796-L796,6))</f>
        <v/>
      </c>
      <c r="N796" s="15" t="str">
        <f>IF(E796&lt;&gt;"ОК","",IF(AND(I796=0,L796=0),"Корректировка не нужна",IF(M796=0,"Корректировка внесена",IF(L796=0,"Внесите корректировку на "&amp;DAY(Q796)&amp;"."&amp;MONTH(Q796)&amp;"."&amp;YEAR(Q796)&amp;": "&amp;IF(M796&gt;0,"+","")&amp;M796&amp;" "&amp;G796,"Проверьте корректировки: внесено "&amp;L796&amp;", нужно "&amp;I796&amp;" "&amp;G796))))</f>
        <v/>
      </c>
      <c r="O796" s="22" t="str">
        <f>IF(E796&lt;&gt;"ОК","",IF(SUMPRODUCT(MAX(($B$6:$B$1005=B796)*($Q$6:$Q$1005&lt;Q796)*($E$6:$E$1005="ОК")*$Q$6:$Q$1005))&gt;0,SUMPRODUCT(MAX(($B$6:$B$1005=B796)*($Q$6:$Q$1005&lt;Q796)*($E$6:$E$1005="ОК")*$Q$6:$Q$1005))+1,INT('Номенклатура'!$C$2)))</f>
        <v/>
      </c>
      <c r="P796" s="18" t="str">
        <f>IF(E796&lt;&gt;"ОК","",-(SUMIFS('Движения'!$F$6:$F$5005,'Движения'!$B$6:$B$5005,B796,'Движения'!$C$6:$C$5005,"Расход",'Движения'!$A$6:$A$5005,"&gt;="&amp;O796,'Движения'!$A$6:$A$5005,"&lt;"&amp;(Q796+1))+SUMIFS('Движения'!$F$6:$F$5005,'Движения'!$B$6:$B$5005,B796,'Движения'!$C$6:$C$5005,"Списание",'Движения'!$A$6:$A$5005,"&gt;="&amp;O796,'Движения'!$A$6:$A$5005,"&lt;"&amp;(Q796+1))))</f>
        <v/>
      </c>
      <c r="Q796" s="18" t="str">
        <f>IF(ISNUMBER(A796),INT(A796),0)</f>
        <v/>
      </c>
    </row>
    <row r="797" spans="1:17" x14ac:dyDescent="0.25">
      <c r="A797" s="16"/>
      <c r="B797" s="13"/>
      <c r="C797" s="14"/>
      <c r="D797" s="13"/>
      <c r="E797" s="15" t="str">
        <f>IF(COUNTA(A797:D797)=0,"",IF(NOT(ISNUMBER(A797)),"Укажите дату",IF(B797="","Укажите код",IF(NOT(AND(ISTEXT(B797),LEN(B797)&gt;0,LEN(B797)&lt;=30,ISNUMBER(FIND(LEFT(B797,1),"ABCDEFGHIJKLMNOPQRSTUVWXYZ")),SUMPRODUCT((MID(B797,{1,2,3,4,5,6,7,8,9,10,11,12,13,14,15,16,17,18,19,20,21,22,23,24,25,26,27,28,29,30},1)&lt;&gt;"")*ISERROR(FIND(MID(B797,{1,2,3,4,5,6,7,8,9,10,11,12,13,14,15,16,17,18,19,20,21,22,23,24,25,26,27,28,29,30},1),"ABCDEFGHIJKLMNOPQRSTUVWXYZ0123456789-_")))=0,ISERROR(VALUE(B797)))),"Недопустимый код: только латинские буквы A-Z в верхнем регистре, цифры, - и _; начало с буквы, до 30 символов (например MILK-001)",IF(SUMPRODUCT(--EXACT('Номенклатура'!$A$6:$A$205,B797))=0,"Код не найден",IF(SUMPRODUCT(--EXACT('Номенклатура'!$A$6:$A$205,B797))&gt;1,"Код повторяется в номенклатуре",IF(NOT(ISNUMBER(C797)),"Укажите фактическое количество",IF(C797&lt;0,"Факт не может быть меньше нуля",IF(NOT(ISNUMBER('Номенклатура'!$C$2)),"Укажите дату начала учёта",IF(Q797&lt;INT('Номенклатура'!$C$2),"Дата раньше начала учёта","ОК"))))))))))</f>
        <v/>
      </c>
      <c r="F797" s="15" t="str">
        <f>IF(E797&lt;&gt;"ОК","",INDEX('Номенклатура'!$B$6:$B$205,SUMPRODUCT(EXACT('Номенклатура'!$A$6:$A$205,B797)*(ROW('Номенклатура'!$A$6:$A$205)-5)))&amp;"")</f>
        <v/>
      </c>
      <c r="G797" s="17" t="str">
        <f>IF(E797&lt;&gt;"ОК","",INDEX('Номенклатура'!$D$6:$D$205,SUMPRODUCT(EXACT('Номенклатура'!$A$6:$A$205,B797)*(ROW('Номенклатура'!$A$6:$A$205)-5)))&amp;"")</f>
        <v/>
      </c>
      <c r="H797" s="18" t="str">
        <f>IF(E797&lt;&gt;"ОК","",ROUND(N(INDEX('Номенклатура'!$F$6:$F$205,SUMPRODUCT(EXACT('Номенклатура'!$A$6:$A$205,B797)*(ROW('Номенклатура'!$A$6:$A$205)-5))))+SUMIFS('Движения'!$F$6:$F$5005,'Движения'!$B$6:$B$5005,B797,'Движения'!$A$6:$A$5005,"&lt;"&amp;(Q797+1))-SUMIFS('Движения'!$F$6:$F$5005,'Движения'!$B$6:$B$5005,B797,'Движения'!$C$6:$C$5005,"Корректировка остатка",'Движения'!$A$6:$A$5005,"&gt;="&amp;Q797,'Движения'!$A$6:$A$5005,"&lt;"&amp;(Q797+1)),6))</f>
        <v/>
      </c>
      <c r="I797" s="18" t="str">
        <f>IF(E797&lt;&gt;"ОК","",ROUND(C797-H797,6))</f>
        <v/>
      </c>
      <c r="J797" s="21" t="str">
        <f>IF(E797&lt;&gt;"ОК","",IF(P797&gt;0,ABS(I797)/P797,"нет базы"))</f>
        <v/>
      </c>
      <c r="K797" s="17" t="str">
        <f>IF(E797&lt;&gt;"ОК","",IF(I797&lt;0,"Недостача",IF(I797&gt;0,"Излишек","Совпадает")))</f>
        <v/>
      </c>
      <c r="L797" s="18" t="str">
        <f>IF(E797&lt;&gt;"ОК","",ROUND(SUMIFS('Движения'!$F$6:$F$5005,'Движения'!$B$6:$B$5005,B797,'Движения'!$C$6:$C$5005,"Корректировка остатка",'Движения'!$A$6:$A$5005,"&gt;="&amp;Q797,'Движения'!$A$6:$A$5005,"&lt;"&amp;(Q797+1)),6))</f>
        <v/>
      </c>
      <c r="M797" s="18" t="str">
        <f>IF(E797&lt;&gt;"ОК","",ROUND(I797-L797,6))</f>
        <v/>
      </c>
      <c r="N797" s="15" t="str">
        <f>IF(E797&lt;&gt;"ОК","",IF(AND(I797=0,L797=0),"Корректировка не нужна",IF(M797=0,"Корректировка внесена",IF(L797=0,"Внесите корректировку на "&amp;DAY(Q797)&amp;"."&amp;MONTH(Q797)&amp;"."&amp;YEAR(Q797)&amp;": "&amp;IF(M797&gt;0,"+","")&amp;M797&amp;" "&amp;G797,"Проверьте корректировки: внесено "&amp;L797&amp;", нужно "&amp;I797&amp;" "&amp;G797))))</f>
        <v/>
      </c>
      <c r="O797" s="22" t="str">
        <f>IF(E797&lt;&gt;"ОК","",IF(SUMPRODUCT(MAX(($B$6:$B$1005=B797)*($Q$6:$Q$1005&lt;Q797)*($E$6:$E$1005="ОК")*$Q$6:$Q$1005))&gt;0,SUMPRODUCT(MAX(($B$6:$B$1005=B797)*($Q$6:$Q$1005&lt;Q797)*($E$6:$E$1005="ОК")*$Q$6:$Q$1005))+1,INT('Номенклатура'!$C$2)))</f>
        <v/>
      </c>
      <c r="P797" s="18" t="str">
        <f>IF(E797&lt;&gt;"ОК","",-(SUMIFS('Движения'!$F$6:$F$5005,'Движения'!$B$6:$B$5005,B797,'Движения'!$C$6:$C$5005,"Расход",'Движения'!$A$6:$A$5005,"&gt;="&amp;O797,'Движения'!$A$6:$A$5005,"&lt;"&amp;(Q797+1))+SUMIFS('Движения'!$F$6:$F$5005,'Движения'!$B$6:$B$5005,B797,'Движения'!$C$6:$C$5005,"Списание",'Движения'!$A$6:$A$5005,"&gt;="&amp;O797,'Движения'!$A$6:$A$5005,"&lt;"&amp;(Q797+1))))</f>
        <v/>
      </c>
      <c r="Q797" s="18" t="str">
        <f>IF(ISNUMBER(A797),INT(A797),0)</f>
        <v/>
      </c>
    </row>
    <row r="798" spans="1:17" x14ac:dyDescent="0.25">
      <c r="A798" s="16"/>
      <c r="B798" s="13"/>
      <c r="C798" s="14"/>
      <c r="D798" s="13"/>
      <c r="E798" s="15" t="str">
        <f>IF(COUNTA(A798:D798)=0,"",IF(NOT(ISNUMBER(A798)),"Укажите дату",IF(B798="","Укажите код",IF(NOT(AND(ISTEXT(B798),LEN(B798)&gt;0,LEN(B798)&lt;=30,ISNUMBER(FIND(LEFT(B798,1),"ABCDEFGHIJKLMNOPQRSTUVWXYZ")),SUMPRODUCT((MID(B798,{1,2,3,4,5,6,7,8,9,10,11,12,13,14,15,16,17,18,19,20,21,22,23,24,25,26,27,28,29,30},1)&lt;&gt;"")*ISERROR(FIND(MID(B798,{1,2,3,4,5,6,7,8,9,10,11,12,13,14,15,16,17,18,19,20,21,22,23,24,25,26,27,28,29,30},1),"ABCDEFGHIJKLMNOPQRSTUVWXYZ0123456789-_")))=0,ISERROR(VALUE(B798)))),"Недопустимый код: только латинские буквы A-Z в верхнем регистре, цифры, - и _; начало с буквы, до 30 символов (например MILK-001)",IF(SUMPRODUCT(--EXACT('Номенклатура'!$A$6:$A$205,B798))=0,"Код не найден",IF(SUMPRODUCT(--EXACT('Номенклатура'!$A$6:$A$205,B798))&gt;1,"Код повторяется в номенклатуре",IF(NOT(ISNUMBER(C798)),"Укажите фактическое количество",IF(C798&lt;0,"Факт не может быть меньше нуля",IF(NOT(ISNUMBER('Номенклатура'!$C$2)),"Укажите дату начала учёта",IF(Q798&lt;INT('Номенклатура'!$C$2),"Дата раньше начала учёта","ОК"))))))))))</f>
        <v/>
      </c>
      <c r="F798" s="15" t="str">
        <f>IF(E798&lt;&gt;"ОК","",INDEX('Номенклатура'!$B$6:$B$205,SUMPRODUCT(EXACT('Номенклатура'!$A$6:$A$205,B798)*(ROW('Номенклатура'!$A$6:$A$205)-5)))&amp;"")</f>
        <v/>
      </c>
      <c r="G798" s="17" t="str">
        <f>IF(E798&lt;&gt;"ОК","",INDEX('Номенклатура'!$D$6:$D$205,SUMPRODUCT(EXACT('Номенклатура'!$A$6:$A$205,B798)*(ROW('Номенклатура'!$A$6:$A$205)-5)))&amp;"")</f>
        <v/>
      </c>
      <c r="H798" s="18" t="str">
        <f>IF(E798&lt;&gt;"ОК","",ROUND(N(INDEX('Номенклатура'!$F$6:$F$205,SUMPRODUCT(EXACT('Номенклатура'!$A$6:$A$205,B798)*(ROW('Номенклатура'!$A$6:$A$205)-5))))+SUMIFS('Движения'!$F$6:$F$5005,'Движения'!$B$6:$B$5005,B798,'Движения'!$A$6:$A$5005,"&lt;"&amp;(Q798+1))-SUMIFS('Движения'!$F$6:$F$5005,'Движения'!$B$6:$B$5005,B798,'Движения'!$C$6:$C$5005,"Корректировка остатка",'Движения'!$A$6:$A$5005,"&gt;="&amp;Q798,'Движения'!$A$6:$A$5005,"&lt;"&amp;(Q798+1)),6))</f>
        <v/>
      </c>
      <c r="I798" s="18" t="str">
        <f>IF(E798&lt;&gt;"ОК","",ROUND(C798-H798,6))</f>
        <v/>
      </c>
      <c r="J798" s="21" t="str">
        <f>IF(E798&lt;&gt;"ОК","",IF(P798&gt;0,ABS(I798)/P798,"нет базы"))</f>
        <v/>
      </c>
      <c r="K798" s="17" t="str">
        <f>IF(E798&lt;&gt;"ОК","",IF(I798&lt;0,"Недостача",IF(I798&gt;0,"Излишек","Совпадает")))</f>
        <v/>
      </c>
      <c r="L798" s="18" t="str">
        <f>IF(E798&lt;&gt;"ОК","",ROUND(SUMIFS('Движения'!$F$6:$F$5005,'Движения'!$B$6:$B$5005,B798,'Движения'!$C$6:$C$5005,"Корректировка остатка",'Движения'!$A$6:$A$5005,"&gt;="&amp;Q798,'Движения'!$A$6:$A$5005,"&lt;"&amp;(Q798+1)),6))</f>
        <v/>
      </c>
      <c r="M798" s="18" t="str">
        <f>IF(E798&lt;&gt;"ОК","",ROUND(I798-L798,6))</f>
        <v/>
      </c>
      <c r="N798" s="15" t="str">
        <f>IF(E798&lt;&gt;"ОК","",IF(AND(I798=0,L798=0),"Корректировка не нужна",IF(M798=0,"Корректировка внесена",IF(L798=0,"Внесите корректировку на "&amp;DAY(Q798)&amp;"."&amp;MONTH(Q798)&amp;"."&amp;YEAR(Q798)&amp;": "&amp;IF(M798&gt;0,"+","")&amp;M798&amp;" "&amp;G798,"Проверьте корректировки: внесено "&amp;L798&amp;", нужно "&amp;I798&amp;" "&amp;G798))))</f>
        <v/>
      </c>
      <c r="O798" s="22" t="str">
        <f>IF(E798&lt;&gt;"ОК","",IF(SUMPRODUCT(MAX(($B$6:$B$1005=B798)*($Q$6:$Q$1005&lt;Q798)*($E$6:$E$1005="ОК")*$Q$6:$Q$1005))&gt;0,SUMPRODUCT(MAX(($B$6:$B$1005=B798)*($Q$6:$Q$1005&lt;Q798)*($E$6:$E$1005="ОК")*$Q$6:$Q$1005))+1,INT('Номенклатура'!$C$2)))</f>
        <v/>
      </c>
      <c r="P798" s="18" t="str">
        <f>IF(E798&lt;&gt;"ОК","",-(SUMIFS('Движения'!$F$6:$F$5005,'Движения'!$B$6:$B$5005,B798,'Движения'!$C$6:$C$5005,"Расход",'Движения'!$A$6:$A$5005,"&gt;="&amp;O798,'Движения'!$A$6:$A$5005,"&lt;"&amp;(Q798+1))+SUMIFS('Движения'!$F$6:$F$5005,'Движения'!$B$6:$B$5005,B798,'Движения'!$C$6:$C$5005,"Списание",'Движения'!$A$6:$A$5005,"&gt;="&amp;O798,'Движения'!$A$6:$A$5005,"&lt;"&amp;(Q798+1))))</f>
        <v/>
      </c>
      <c r="Q798" s="18" t="str">
        <f>IF(ISNUMBER(A798),INT(A798),0)</f>
        <v/>
      </c>
    </row>
    <row r="799" spans="1:17" x14ac:dyDescent="0.25">
      <c r="A799" s="16"/>
      <c r="B799" s="13"/>
      <c r="C799" s="14"/>
      <c r="D799" s="13"/>
      <c r="E799" s="15" t="str">
        <f>IF(COUNTA(A799:D799)=0,"",IF(NOT(ISNUMBER(A799)),"Укажите дату",IF(B799="","Укажите код",IF(NOT(AND(ISTEXT(B799),LEN(B799)&gt;0,LEN(B799)&lt;=30,ISNUMBER(FIND(LEFT(B799,1),"ABCDEFGHIJKLMNOPQRSTUVWXYZ")),SUMPRODUCT((MID(B799,{1,2,3,4,5,6,7,8,9,10,11,12,13,14,15,16,17,18,19,20,21,22,23,24,25,26,27,28,29,30},1)&lt;&gt;"")*ISERROR(FIND(MID(B799,{1,2,3,4,5,6,7,8,9,10,11,12,13,14,15,16,17,18,19,20,21,22,23,24,25,26,27,28,29,30},1),"ABCDEFGHIJKLMNOPQRSTUVWXYZ0123456789-_")))=0,ISERROR(VALUE(B799)))),"Недопустимый код: только латинские буквы A-Z в верхнем регистре, цифры, - и _; начало с буквы, до 30 символов (например MILK-001)",IF(SUMPRODUCT(--EXACT('Номенклатура'!$A$6:$A$205,B799))=0,"Код не найден",IF(SUMPRODUCT(--EXACT('Номенклатура'!$A$6:$A$205,B799))&gt;1,"Код повторяется в номенклатуре",IF(NOT(ISNUMBER(C799)),"Укажите фактическое количество",IF(C799&lt;0,"Факт не может быть меньше нуля",IF(NOT(ISNUMBER('Номенклатура'!$C$2)),"Укажите дату начала учёта",IF(Q799&lt;INT('Номенклатура'!$C$2),"Дата раньше начала учёта","ОК"))))))))))</f>
        <v/>
      </c>
      <c r="F799" s="15" t="str">
        <f>IF(E799&lt;&gt;"ОК","",INDEX('Номенклатура'!$B$6:$B$205,SUMPRODUCT(EXACT('Номенклатура'!$A$6:$A$205,B799)*(ROW('Номенклатура'!$A$6:$A$205)-5)))&amp;"")</f>
        <v/>
      </c>
      <c r="G799" s="17" t="str">
        <f>IF(E799&lt;&gt;"ОК","",INDEX('Номенклатура'!$D$6:$D$205,SUMPRODUCT(EXACT('Номенклатура'!$A$6:$A$205,B799)*(ROW('Номенклатура'!$A$6:$A$205)-5)))&amp;"")</f>
        <v/>
      </c>
      <c r="H799" s="18" t="str">
        <f>IF(E799&lt;&gt;"ОК","",ROUND(N(INDEX('Номенклатура'!$F$6:$F$205,SUMPRODUCT(EXACT('Номенклатура'!$A$6:$A$205,B799)*(ROW('Номенклатура'!$A$6:$A$205)-5))))+SUMIFS('Движения'!$F$6:$F$5005,'Движения'!$B$6:$B$5005,B799,'Движения'!$A$6:$A$5005,"&lt;"&amp;(Q799+1))-SUMIFS('Движения'!$F$6:$F$5005,'Движения'!$B$6:$B$5005,B799,'Движения'!$C$6:$C$5005,"Корректировка остатка",'Движения'!$A$6:$A$5005,"&gt;="&amp;Q799,'Движения'!$A$6:$A$5005,"&lt;"&amp;(Q799+1)),6))</f>
        <v/>
      </c>
      <c r="I799" s="18" t="str">
        <f>IF(E799&lt;&gt;"ОК","",ROUND(C799-H799,6))</f>
        <v/>
      </c>
      <c r="J799" s="21" t="str">
        <f>IF(E799&lt;&gt;"ОК","",IF(P799&gt;0,ABS(I799)/P799,"нет базы"))</f>
        <v/>
      </c>
      <c r="K799" s="17" t="str">
        <f>IF(E799&lt;&gt;"ОК","",IF(I799&lt;0,"Недостача",IF(I799&gt;0,"Излишек","Совпадает")))</f>
        <v/>
      </c>
      <c r="L799" s="18" t="str">
        <f>IF(E799&lt;&gt;"ОК","",ROUND(SUMIFS('Движения'!$F$6:$F$5005,'Движения'!$B$6:$B$5005,B799,'Движения'!$C$6:$C$5005,"Корректировка остатка",'Движения'!$A$6:$A$5005,"&gt;="&amp;Q799,'Движения'!$A$6:$A$5005,"&lt;"&amp;(Q799+1)),6))</f>
        <v/>
      </c>
      <c r="M799" s="18" t="str">
        <f>IF(E799&lt;&gt;"ОК","",ROUND(I799-L799,6))</f>
        <v/>
      </c>
      <c r="N799" s="15" t="str">
        <f>IF(E799&lt;&gt;"ОК","",IF(AND(I799=0,L799=0),"Корректировка не нужна",IF(M799=0,"Корректировка внесена",IF(L799=0,"Внесите корректировку на "&amp;DAY(Q799)&amp;"."&amp;MONTH(Q799)&amp;"."&amp;YEAR(Q799)&amp;": "&amp;IF(M799&gt;0,"+","")&amp;M799&amp;" "&amp;G799,"Проверьте корректировки: внесено "&amp;L799&amp;", нужно "&amp;I799&amp;" "&amp;G799))))</f>
        <v/>
      </c>
      <c r="O799" s="22" t="str">
        <f>IF(E799&lt;&gt;"ОК","",IF(SUMPRODUCT(MAX(($B$6:$B$1005=B799)*($Q$6:$Q$1005&lt;Q799)*($E$6:$E$1005="ОК")*$Q$6:$Q$1005))&gt;0,SUMPRODUCT(MAX(($B$6:$B$1005=B799)*($Q$6:$Q$1005&lt;Q799)*($E$6:$E$1005="ОК")*$Q$6:$Q$1005))+1,INT('Номенклатура'!$C$2)))</f>
        <v/>
      </c>
      <c r="P799" s="18" t="str">
        <f>IF(E799&lt;&gt;"ОК","",-(SUMIFS('Движения'!$F$6:$F$5005,'Движения'!$B$6:$B$5005,B799,'Движения'!$C$6:$C$5005,"Расход",'Движения'!$A$6:$A$5005,"&gt;="&amp;O799,'Движения'!$A$6:$A$5005,"&lt;"&amp;(Q799+1))+SUMIFS('Движения'!$F$6:$F$5005,'Движения'!$B$6:$B$5005,B799,'Движения'!$C$6:$C$5005,"Списание",'Движения'!$A$6:$A$5005,"&gt;="&amp;O799,'Движения'!$A$6:$A$5005,"&lt;"&amp;(Q799+1))))</f>
        <v/>
      </c>
      <c r="Q799" s="18" t="str">
        <f>IF(ISNUMBER(A799),INT(A799),0)</f>
        <v/>
      </c>
    </row>
    <row r="800" spans="1:17" x14ac:dyDescent="0.25">
      <c r="A800" s="16"/>
      <c r="B800" s="13"/>
      <c r="C800" s="14"/>
      <c r="D800" s="13"/>
      <c r="E800" s="15" t="str">
        <f>IF(COUNTA(A800:D800)=0,"",IF(NOT(ISNUMBER(A800)),"Укажите дату",IF(B800="","Укажите код",IF(NOT(AND(ISTEXT(B800),LEN(B800)&gt;0,LEN(B800)&lt;=30,ISNUMBER(FIND(LEFT(B800,1),"ABCDEFGHIJKLMNOPQRSTUVWXYZ")),SUMPRODUCT((MID(B800,{1,2,3,4,5,6,7,8,9,10,11,12,13,14,15,16,17,18,19,20,21,22,23,24,25,26,27,28,29,30},1)&lt;&gt;"")*ISERROR(FIND(MID(B800,{1,2,3,4,5,6,7,8,9,10,11,12,13,14,15,16,17,18,19,20,21,22,23,24,25,26,27,28,29,30},1),"ABCDEFGHIJKLMNOPQRSTUVWXYZ0123456789-_")))=0,ISERROR(VALUE(B800)))),"Недопустимый код: только латинские буквы A-Z в верхнем регистре, цифры, - и _; начало с буквы, до 30 символов (например MILK-001)",IF(SUMPRODUCT(--EXACT('Номенклатура'!$A$6:$A$205,B800))=0,"Код не найден",IF(SUMPRODUCT(--EXACT('Номенклатура'!$A$6:$A$205,B800))&gt;1,"Код повторяется в номенклатуре",IF(NOT(ISNUMBER(C800)),"Укажите фактическое количество",IF(C800&lt;0,"Факт не может быть меньше нуля",IF(NOT(ISNUMBER('Номенклатура'!$C$2)),"Укажите дату начала учёта",IF(Q800&lt;INT('Номенклатура'!$C$2),"Дата раньше начала учёта","ОК"))))))))))</f>
        <v/>
      </c>
      <c r="F800" s="15" t="str">
        <f>IF(E800&lt;&gt;"ОК","",INDEX('Номенклатура'!$B$6:$B$205,SUMPRODUCT(EXACT('Номенклатура'!$A$6:$A$205,B800)*(ROW('Номенклатура'!$A$6:$A$205)-5)))&amp;"")</f>
        <v/>
      </c>
      <c r="G800" s="17" t="str">
        <f>IF(E800&lt;&gt;"ОК","",INDEX('Номенклатура'!$D$6:$D$205,SUMPRODUCT(EXACT('Номенклатура'!$A$6:$A$205,B800)*(ROW('Номенклатура'!$A$6:$A$205)-5)))&amp;"")</f>
        <v/>
      </c>
      <c r="H800" s="18" t="str">
        <f>IF(E800&lt;&gt;"ОК","",ROUND(N(INDEX('Номенклатура'!$F$6:$F$205,SUMPRODUCT(EXACT('Номенклатура'!$A$6:$A$205,B800)*(ROW('Номенклатура'!$A$6:$A$205)-5))))+SUMIFS('Движения'!$F$6:$F$5005,'Движения'!$B$6:$B$5005,B800,'Движения'!$A$6:$A$5005,"&lt;"&amp;(Q800+1))-SUMIFS('Движения'!$F$6:$F$5005,'Движения'!$B$6:$B$5005,B800,'Движения'!$C$6:$C$5005,"Корректировка остатка",'Движения'!$A$6:$A$5005,"&gt;="&amp;Q800,'Движения'!$A$6:$A$5005,"&lt;"&amp;(Q800+1)),6))</f>
        <v/>
      </c>
      <c r="I800" s="18" t="str">
        <f>IF(E800&lt;&gt;"ОК","",ROUND(C800-H800,6))</f>
        <v/>
      </c>
      <c r="J800" s="21" t="str">
        <f>IF(E800&lt;&gt;"ОК","",IF(P800&gt;0,ABS(I800)/P800,"нет базы"))</f>
        <v/>
      </c>
      <c r="K800" s="17" t="str">
        <f>IF(E800&lt;&gt;"ОК","",IF(I800&lt;0,"Недостача",IF(I800&gt;0,"Излишек","Совпадает")))</f>
        <v/>
      </c>
      <c r="L800" s="18" t="str">
        <f>IF(E800&lt;&gt;"ОК","",ROUND(SUMIFS('Движения'!$F$6:$F$5005,'Движения'!$B$6:$B$5005,B800,'Движения'!$C$6:$C$5005,"Корректировка остатка",'Движения'!$A$6:$A$5005,"&gt;="&amp;Q800,'Движения'!$A$6:$A$5005,"&lt;"&amp;(Q800+1)),6))</f>
        <v/>
      </c>
      <c r="M800" s="18" t="str">
        <f>IF(E800&lt;&gt;"ОК","",ROUND(I800-L800,6))</f>
        <v/>
      </c>
      <c r="N800" s="15" t="str">
        <f>IF(E800&lt;&gt;"ОК","",IF(AND(I800=0,L800=0),"Корректировка не нужна",IF(M800=0,"Корректировка внесена",IF(L800=0,"Внесите корректировку на "&amp;DAY(Q800)&amp;"."&amp;MONTH(Q800)&amp;"."&amp;YEAR(Q800)&amp;": "&amp;IF(M800&gt;0,"+","")&amp;M800&amp;" "&amp;G800,"Проверьте корректировки: внесено "&amp;L800&amp;", нужно "&amp;I800&amp;" "&amp;G800))))</f>
        <v/>
      </c>
      <c r="O800" s="22" t="str">
        <f>IF(E800&lt;&gt;"ОК","",IF(SUMPRODUCT(MAX(($B$6:$B$1005=B800)*($Q$6:$Q$1005&lt;Q800)*($E$6:$E$1005="ОК")*$Q$6:$Q$1005))&gt;0,SUMPRODUCT(MAX(($B$6:$B$1005=B800)*($Q$6:$Q$1005&lt;Q800)*($E$6:$E$1005="ОК")*$Q$6:$Q$1005))+1,INT('Номенклатура'!$C$2)))</f>
        <v/>
      </c>
      <c r="P800" s="18" t="str">
        <f>IF(E800&lt;&gt;"ОК","",-(SUMIFS('Движения'!$F$6:$F$5005,'Движения'!$B$6:$B$5005,B800,'Движения'!$C$6:$C$5005,"Расход",'Движения'!$A$6:$A$5005,"&gt;="&amp;O800,'Движения'!$A$6:$A$5005,"&lt;"&amp;(Q800+1))+SUMIFS('Движения'!$F$6:$F$5005,'Движения'!$B$6:$B$5005,B800,'Движения'!$C$6:$C$5005,"Списание",'Движения'!$A$6:$A$5005,"&gt;="&amp;O800,'Движения'!$A$6:$A$5005,"&lt;"&amp;(Q800+1))))</f>
        <v/>
      </c>
      <c r="Q800" s="18" t="str">
        <f>IF(ISNUMBER(A800),INT(A800),0)</f>
        <v/>
      </c>
    </row>
    <row r="801" spans="1:17" x14ac:dyDescent="0.25">
      <c r="A801" s="16"/>
      <c r="B801" s="13"/>
      <c r="C801" s="14"/>
      <c r="D801" s="13"/>
      <c r="E801" s="15" t="str">
        <f>IF(COUNTA(A801:D801)=0,"",IF(NOT(ISNUMBER(A801)),"Укажите дату",IF(B801="","Укажите код",IF(NOT(AND(ISTEXT(B801),LEN(B801)&gt;0,LEN(B801)&lt;=30,ISNUMBER(FIND(LEFT(B801,1),"ABCDEFGHIJKLMNOPQRSTUVWXYZ")),SUMPRODUCT((MID(B801,{1,2,3,4,5,6,7,8,9,10,11,12,13,14,15,16,17,18,19,20,21,22,23,24,25,26,27,28,29,30},1)&lt;&gt;"")*ISERROR(FIND(MID(B801,{1,2,3,4,5,6,7,8,9,10,11,12,13,14,15,16,17,18,19,20,21,22,23,24,25,26,27,28,29,30},1),"ABCDEFGHIJKLMNOPQRSTUVWXYZ0123456789-_")))=0,ISERROR(VALUE(B801)))),"Недопустимый код: только латинские буквы A-Z в верхнем регистре, цифры, - и _; начало с буквы, до 30 символов (например MILK-001)",IF(SUMPRODUCT(--EXACT('Номенклатура'!$A$6:$A$205,B801))=0,"Код не найден",IF(SUMPRODUCT(--EXACT('Номенклатура'!$A$6:$A$205,B801))&gt;1,"Код повторяется в номенклатуре",IF(NOT(ISNUMBER(C801)),"Укажите фактическое количество",IF(C801&lt;0,"Факт не может быть меньше нуля",IF(NOT(ISNUMBER('Номенклатура'!$C$2)),"Укажите дату начала учёта",IF(Q801&lt;INT('Номенклатура'!$C$2),"Дата раньше начала учёта","ОК"))))))))))</f>
        <v/>
      </c>
      <c r="F801" s="15" t="str">
        <f>IF(E801&lt;&gt;"ОК","",INDEX('Номенклатура'!$B$6:$B$205,SUMPRODUCT(EXACT('Номенклатура'!$A$6:$A$205,B801)*(ROW('Номенклатура'!$A$6:$A$205)-5)))&amp;"")</f>
        <v/>
      </c>
      <c r="G801" s="17" t="str">
        <f>IF(E801&lt;&gt;"ОК","",INDEX('Номенклатура'!$D$6:$D$205,SUMPRODUCT(EXACT('Номенклатура'!$A$6:$A$205,B801)*(ROW('Номенклатура'!$A$6:$A$205)-5)))&amp;"")</f>
        <v/>
      </c>
      <c r="H801" s="18" t="str">
        <f>IF(E801&lt;&gt;"ОК","",ROUND(N(INDEX('Номенклатура'!$F$6:$F$205,SUMPRODUCT(EXACT('Номенклатура'!$A$6:$A$205,B801)*(ROW('Номенклатура'!$A$6:$A$205)-5))))+SUMIFS('Движения'!$F$6:$F$5005,'Движения'!$B$6:$B$5005,B801,'Движения'!$A$6:$A$5005,"&lt;"&amp;(Q801+1))-SUMIFS('Движения'!$F$6:$F$5005,'Движения'!$B$6:$B$5005,B801,'Движения'!$C$6:$C$5005,"Корректировка остатка",'Движения'!$A$6:$A$5005,"&gt;="&amp;Q801,'Движения'!$A$6:$A$5005,"&lt;"&amp;(Q801+1)),6))</f>
        <v/>
      </c>
      <c r="I801" s="18" t="str">
        <f>IF(E801&lt;&gt;"ОК","",ROUND(C801-H801,6))</f>
        <v/>
      </c>
      <c r="J801" s="21" t="str">
        <f>IF(E801&lt;&gt;"ОК","",IF(P801&gt;0,ABS(I801)/P801,"нет базы"))</f>
        <v/>
      </c>
      <c r="K801" s="17" t="str">
        <f>IF(E801&lt;&gt;"ОК","",IF(I801&lt;0,"Недостача",IF(I801&gt;0,"Излишек","Совпадает")))</f>
        <v/>
      </c>
      <c r="L801" s="18" t="str">
        <f>IF(E801&lt;&gt;"ОК","",ROUND(SUMIFS('Движения'!$F$6:$F$5005,'Движения'!$B$6:$B$5005,B801,'Движения'!$C$6:$C$5005,"Корректировка остатка",'Движения'!$A$6:$A$5005,"&gt;="&amp;Q801,'Движения'!$A$6:$A$5005,"&lt;"&amp;(Q801+1)),6))</f>
        <v/>
      </c>
      <c r="M801" s="18" t="str">
        <f>IF(E801&lt;&gt;"ОК","",ROUND(I801-L801,6))</f>
        <v/>
      </c>
      <c r="N801" s="15" t="str">
        <f>IF(E801&lt;&gt;"ОК","",IF(AND(I801=0,L801=0),"Корректировка не нужна",IF(M801=0,"Корректировка внесена",IF(L801=0,"Внесите корректировку на "&amp;DAY(Q801)&amp;"."&amp;MONTH(Q801)&amp;"."&amp;YEAR(Q801)&amp;": "&amp;IF(M801&gt;0,"+","")&amp;M801&amp;" "&amp;G801,"Проверьте корректировки: внесено "&amp;L801&amp;", нужно "&amp;I801&amp;" "&amp;G801))))</f>
        <v/>
      </c>
      <c r="O801" s="22" t="str">
        <f>IF(E801&lt;&gt;"ОК","",IF(SUMPRODUCT(MAX(($B$6:$B$1005=B801)*($Q$6:$Q$1005&lt;Q801)*($E$6:$E$1005="ОК")*$Q$6:$Q$1005))&gt;0,SUMPRODUCT(MAX(($B$6:$B$1005=B801)*($Q$6:$Q$1005&lt;Q801)*($E$6:$E$1005="ОК")*$Q$6:$Q$1005))+1,INT('Номенклатура'!$C$2)))</f>
        <v/>
      </c>
      <c r="P801" s="18" t="str">
        <f>IF(E801&lt;&gt;"ОК","",-(SUMIFS('Движения'!$F$6:$F$5005,'Движения'!$B$6:$B$5005,B801,'Движения'!$C$6:$C$5005,"Расход",'Движения'!$A$6:$A$5005,"&gt;="&amp;O801,'Движения'!$A$6:$A$5005,"&lt;"&amp;(Q801+1))+SUMIFS('Движения'!$F$6:$F$5005,'Движения'!$B$6:$B$5005,B801,'Движения'!$C$6:$C$5005,"Списание",'Движения'!$A$6:$A$5005,"&gt;="&amp;O801,'Движения'!$A$6:$A$5005,"&lt;"&amp;(Q801+1))))</f>
        <v/>
      </c>
      <c r="Q801" s="18" t="str">
        <f>IF(ISNUMBER(A801),INT(A801),0)</f>
        <v/>
      </c>
    </row>
    <row r="802" spans="1:17" x14ac:dyDescent="0.25">
      <c r="A802" s="16"/>
      <c r="B802" s="13"/>
      <c r="C802" s="14"/>
      <c r="D802" s="13"/>
      <c r="E802" s="15" t="str">
        <f>IF(COUNTA(A802:D802)=0,"",IF(NOT(ISNUMBER(A802)),"Укажите дату",IF(B802="","Укажите код",IF(NOT(AND(ISTEXT(B802),LEN(B802)&gt;0,LEN(B802)&lt;=30,ISNUMBER(FIND(LEFT(B802,1),"ABCDEFGHIJKLMNOPQRSTUVWXYZ")),SUMPRODUCT((MID(B802,{1,2,3,4,5,6,7,8,9,10,11,12,13,14,15,16,17,18,19,20,21,22,23,24,25,26,27,28,29,30},1)&lt;&gt;"")*ISERROR(FIND(MID(B802,{1,2,3,4,5,6,7,8,9,10,11,12,13,14,15,16,17,18,19,20,21,22,23,24,25,26,27,28,29,30},1),"ABCDEFGHIJKLMNOPQRSTUVWXYZ0123456789-_")))=0,ISERROR(VALUE(B802)))),"Недопустимый код: только латинские буквы A-Z в верхнем регистре, цифры, - и _; начало с буквы, до 30 символов (например MILK-001)",IF(SUMPRODUCT(--EXACT('Номенклатура'!$A$6:$A$205,B802))=0,"Код не найден",IF(SUMPRODUCT(--EXACT('Номенклатура'!$A$6:$A$205,B802))&gt;1,"Код повторяется в номенклатуре",IF(NOT(ISNUMBER(C802)),"Укажите фактическое количество",IF(C802&lt;0,"Факт не может быть меньше нуля",IF(NOT(ISNUMBER('Номенклатура'!$C$2)),"Укажите дату начала учёта",IF(Q802&lt;INT('Номенклатура'!$C$2),"Дата раньше начала учёта","ОК"))))))))))</f>
        <v/>
      </c>
      <c r="F802" s="15" t="str">
        <f>IF(E802&lt;&gt;"ОК","",INDEX('Номенклатура'!$B$6:$B$205,SUMPRODUCT(EXACT('Номенклатура'!$A$6:$A$205,B802)*(ROW('Номенклатура'!$A$6:$A$205)-5)))&amp;"")</f>
        <v/>
      </c>
      <c r="G802" s="17" t="str">
        <f>IF(E802&lt;&gt;"ОК","",INDEX('Номенклатура'!$D$6:$D$205,SUMPRODUCT(EXACT('Номенклатура'!$A$6:$A$205,B802)*(ROW('Номенклатура'!$A$6:$A$205)-5)))&amp;"")</f>
        <v/>
      </c>
      <c r="H802" s="18" t="str">
        <f>IF(E802&lt;&gt;"ОК","",ROUND(N(INDEX('Номенклатура'!$F$6:$F$205,SUMPRODUCT(EXACT('Номенклатура'!$A$6:$A$205,B802)*(ROW('Номенклатура'!$A$6:$A$205)-5))))+SUMIFS('Движения'!$F$6:$F$5005,'Движения'!$B$6:$B$5005,B802,'Движения'!$A$6:$A$5005,"&lt;"&amp;(Q802+1))-SUMIFS('Движения'!$F$6:$F$5005,'Движения'!$B$6:$B$5005,B802,'Движения'!$C$6:$C$5005,"Корректировка остатка",'Движения'!$A$6:$A$5005,"&gt;="&amp;Q802,'Движения'!$A$6:$A$5005,"&lt;"&amp;(Q802+1)),6))</f>
        <v/>
      </c>
      <c r="I802" s="18" t="str">
        <f>IF(E802&lt;&gt;"ОК","",ROUND(C802-H802,6))</f>
        <v/>
      </c>
      <c r="J802" s="21" t="str">
        <f>IF(E802&lt;&gt;"ОК","",IF(P802&gt;0,ABS(I802)/P802,"нет базы"))</f>
        <v/>
      </c>
      <c r="K802" s="17" t="str">
        <f>IF(E802&lt;&gt;"ОК","",IF(I802&lt;0,"Недостача",IF(I802&gt;0,"Излишек","Совпадает")))</f>
        <v/>
      </c>
      <c r="L802" s="18" t="str">
        <f>IF(E802&lt;&gt;"ОК","",ROUND(SUMIFS('Движения'!$F$6:$F$5005,'Движения'!$B$6:$B$5005,B802,'Движения'!$C$6:$C$5005,"Корректировка остатка",'Движения'!$A$6:$A$5005,"&gt;="&amp;Q802,'Движения'!$A$6:$A$5005,"&lt;"&amp;(Q802+1)),6))</f>
        <v/>
      </c>
      <c r="M802" s="18" t="str">
        <f>IF(E802&lt;&gt;"ОК","",ROUND(I802-L802,6))</f>
        <v/>
      </c>
      <c r="N802" s="15" t="str">
        <f>IF(E802&lt;&gt;"ОК","",IF(AND(I802=0,L802=0),"Корректировка не нужна",IF(M802=0,"Корректировка внесена",IF(L802=0,"Внесите корректировку на "&amp;DAY(Q802)&amp;"."&amp;MONTH(Q802)&amp;"."&amp;YEAR(Q802)&amp;": "&amp;IF(M802&gt;0,"+","")&amp;M802&amp;" "&amp;G802,"Проверьте корректировки: внесено "&amp;L802&amp;", нужно "&amp;I802&amp;" "&amp;G802))))</f>
        <v/>
      </c>
      <c r="O802" s="22" t="str">
        <f>IF(E802&lt;&gt;"ОК","",IF(SUMPRODUCT(MAX(($B$6:$B$1005=B802)*($Q$6:$Q$1005&lt;Q802)*($E$6:$E$1005="ОК")*$Q$6:$Q$1005))&gt;0,SUMPRODUCT(MAX(($B$6:$B$1005=B802)*($Q$6:$Q$1005&lt;Q802)*($E$6:$E$1005="ОК")*$Q$6:$Q$1005))+1,INT('Номенклатура'!$C$2)))</f>
        <v/>
      </c>
      <c r="P802" s="18" t="str">
        <f>IF(E802&lt;&gt;"ОК","",-(SUMIFS('Движения'!$F$6:$F$5005,'Движения'!$B$6:$B$5005,B802,'Движения'!$C$6:$C$5005,"Расход",'Движения'!$A$6:$A$5005,"&gt;="&amp;O802,'Движения'!$A$6:$A$5005,"&lt;"&amp;(Q802+1))+SUMIFS('Движения'!$F$6:$F$5005,'Движения'!$B$6:$B$5005,B802,'Движения'!$C$6:$C$5005,"Списание",'Движения'!$A$6:$A$5005,"&gt;="&amp;O802,'Движения'!$A$6:$A$5005,"&lt;"&amp;(Q802+1))))</f>
        <v/>
      </c>
      <c r="Q802" s="18" t="str">
        <f>IF(ISNUMBER(A802),INT(A802),0)</f>
        <v/>
      </c>
    </row>
    <row r="803" spans="1:17" x14ac:dyDescent="0.25">
      <c r="A803" s="16"/>
      <c r="B803" s="13"/>
      <c r="C803" s="14"/>
      <c r="D803" s="13"/>
      <c r="E803" s="15" t="str">
        <f>IF(COUNTA(A803:D803)=0,"",IF(NOT(ISNUMBER(A803)),"Укажите дату",IF(B803="","Укажите код",IF(NOT(AND(ISTEXT(B803),LEN(B803)&gt;0,LEN(B803)&lt;=30,ISNUMBER(FIND(LEFT(B803,1),"ABCDEFGHIJKLMNOPQRSTUVWXYZ")),SUMPRODUCT((MID(B803,{1,2,3,4,5,6,7,8,9,10,11,12,13,14,15,16,17,18,19,20,21,22,23,24,25,26,27,28,29,30},1)&lt;&gt;"")*ISERROR(FIND(MID(B803,{1,2,3,4,5,6,7,8,9,10,11,12,13,14,15,16,17,18,19,20,21,22,23,24,25,26,27,28,29,30},1),"ABCDEFGHIJKLMNOPQRSTUVWXYZ0123456789-_")))=0,ISERROR(VALUE(B803)))),"Недопустимый код: только латинские буквы A-Z в верхнем регистре, цифры, - и _; начало с буквы, до 30 символов (например MILK-001)",IF(SUMPRODUCT(--EXACT('Номенклатура'!$A$6:$A$205,B803))=0,"Код не найден",IF(SUMPRODUCT(--EXACT('Номенклатура'!$A$6:$A$205,B803))&gt;1,"Код повторяется в номенклатуре",IF(NOT(ISNUMBER(C803)),"Укажите фактическое количество",IF(C803&lt;0,"Факт не может быть меньше нуля",IF(NOT(ISNUMBER('Номенклатура'!$C$2)),"Укажите дату начала учёта",IF(Q803&lt;INT('Номенклатура'!$C$2),"Дата раньше начала учёта","ОК"))))))))))</f>
        <v/>
      </c>
      <c r="F803" s="15" t="str">
        <f>IF(E803&lt;&gt;"ОК","",INDEX('Номенклатура'!$B$6:$B$205,SUMPRODUCT(EXACT('Номенклатура'!$A$6:$A$205,B803)*(ROW('Номенклатура'!$A$6:$A$205)-5)))&amp;"")</f>
        <v/>
      </c>
      <c r="G803" s="17" t="str">
        <f>IF(E803&lt;&gt;"ОК","",INDEX('Номенклатура'!$D$6:$D$205,SUMPRODUCT(EXACT('Номенклатура'!$A$6:$A$205,B803)*(ROW('Номенклатура'!$A$6:$A$205)-5)))&amp;"")</f>
        <v/>
      </c>
      <c r="H803" s="18" t="str">
        <f>IF(E803&lt;&gt;"ОК","",ROUND(N(INDEX('Номенклатура'!$F$6:$F$205,SUMPRODUCT(EXACT('Номенклатура'!$A$6:$A$205,B803)*(ROW('Номенклатура'!$A$6:$A$205)-5))))+SUMIFS('Движения'!$F$6:$F$5005,'Движения'!$B$6:$B$5005,B803,'Движения'!$A$6:$A$5005,"&lt;"&amp;(Q803+1))-SUMIFS('Движения'!$F$6:$F$5005,'Движения'!$B$6:$B$5005,B803,'Движения'!$C$6:$C$5005,"Корректировка остатка",'Движения'!$A$6:$A$5005,"&gt;="&amp;Q803,'Движения'!$A$6:$A$5005,"&lt;"&amp;(Q803+1)),6))</f>
        <v/>
      </c>
      <c r="I803" s="18" t="str">
        <f>IF(E803&lt;&gt;"ОК","",ROUND(C803-H803,6))</f>
        <v/>
      </c>
      <c r="J803" s="21" t="str">
        <f>IF(E803&lt;&gt;"ОК","",IF(P803&gt;0,ABS(I803)/P803,"нет базы"))</f>
        <v/>
      </c>
      <c r="K803" s="17" t="str">
        <f>IF(E803&lt;&gt;"ОК","",IF(I803&lt;0,"Недостача",IF(I803&gt;0,"Излишек","Совпадает")))</f>
        <v/>
      </c>
      <c r="L803" s="18" t="str">
        <f>IF(E803&lt;&gt;"ОК","",ROUND(SUMIFS('Движения'!$F$6:$F$5005,'Движения'!$B$6:$B$5005,B803,'Движения'!$C$6:$C$5005,"Корректировка остатка",'Движения'!$A$6:$A$5005,"&gt;="&amp;Q803,'Движения'!$A$6:$A$5005,"&lt;"&amp;(Q803+1)),6))</f>
        <v/>
      </c>
      <c r="M803" s="18" t="str">
        <f>IF(E803&lt;&gt;"ОК","",ROUND(I803-L803,6))</f>
        <v/>
      </c>
      <c r="N803" s="15" t="str">
        <f>IF(E803&lt;&gt;"ОК","",IF(AND(I803=0,L803=0),"Корректировка не нужна",IF(M803=0,"Корректировка внесена",IF(L803=0,"Внесите корректировку на "&amp;DAY(Q803)&amp;"."&amp;MONTH(Q803)&amp;"."&amp;YEAR(Q803)&amp;": "&amp;IF(M803&gt;0,"+","")&amp;M803&amp;" "&amp;G803,"Проверьте корректировки: внесено "&amp;L803&amp;", нужно "&amp;I803&amp;" "&amp;G803))))</f>
        <v/>
      </c>
      <c r="O803" s="22" t="str">
        <f>IF(E803&lt;&gt;"ОК","",IF(SUMPRODUCT(MAX(($B$6:$B$1005=B803)*($Q$6:$Q$1005&lt;Q803)*($E$6:$E$1005="ОК")*$Q$6:$Q$1005))&gt;0,SUMPRODUCT(MAX(($B$6:$B$1005=B803)*($Q$6:$Q$1005&lt;Q803)*($E$6:$E$1005="ОК")*$Q$6:$Q$1005))+1,INT('Номенклатура'!$C$2)))</f>
        <v/>
      </c>
      <c r="P803" s="18" t="str">
        <f>IF(E803&lt;&gt;"ОК","",-(SUMIFS('Движения'!$F$6:$F$5005,'Движения'!$B$6:$B$5005,B803,'Движения'!$C$6:$C$5005,"Расход",'Движения'!$A$6:$A$5005,"&gt;="&amp;O803,'Движения'!$A$6:$A$5005,"&lt;"&amp;(Q803+1))+SUMIFS('Движения'!$F$6:$F$5005,'Движения'!$B$6:$B$5005,B803,'Движения'!$C$6:$C$5005,"Списание",'Движения'!$A$6:$A$5005,"&gt;="&amp;O803,'Движения'!$A$6:$A$5005,"&lt;"&amp;(Q803+1))))</f>
        <v/>
      </c>
      <c r="Q803" s="18" t="str">
        <f>IF(ISNUMBER(A803),INT(A803),0)</f>
        <v/>
      </c>
    </row>
    <row r="804" spans="1:17" x14ac:dyDescent="0.25">
      <c r="A804" s="16"/>
      <c r="B804" s="13"/>
      <c r="C804" s="14"/>
      <c r="D804" s="13"/>
      <c r="E804" s="15" t="str">
        <f>IF(COUNTA(A804:D804)=0,"",IF(NOT(ISNUMBER(A804)),"Укажите дату",IF(B804="","Укажите код",IF(NOT(AND(ISTEXT(B804),LEN(B804)&gt;0,LEN(B804)&lt;=30,ISNUMBER(FIND(LEFT(B804,1),"ABCDEFGHIJKLMNOPQRSTUVWXYZ")),SUMPRODUCT((MID(B804,{1,2,3,4,5,6,7,8,9,10,11,12,13,14,15,16,17,18,19,20,21,22,23,24,25,26,27,28,29,30},1)&lt;&gt;"")*ISERROR(FIND(MID(B804,{1,2,3,4,5,6,7,8,9,10,11,12,13,14,15,16,17,18,19,20,21,22,23,24,25,26,27,28,29,30},1),"ABCDEFGHIJKLMNOPQRSTUVWXYZ0123456789-_")))=0,ISERROR(VALUE(B804)))),"Недопустимый код: только латинские буквы A-Z в верхнем регистре, цифры, - и _; начало с буквы, до 30 символов (например MILK-001)",IF(SUMPRODUCT(--EXACT('Номенклатура'!$A$6:$A$205,B804))=0,"Код не найден",IF(SUMPRODUCT(--EXACT('Номенклатура'!$A$6:$A$205,B804))&gt;1,"Код повторяется в номенклатуре",IF(NOT(ISNUMBER(C804)),"Укажите фактическое количество",IF(C804&lt;0,"Факт не может быть меньше нуля",IF(NOT(ISNUMBER('Номенклатура'!$C$2)),"Укажите дату начала учёта",IF(Q804&lt;INT('Номенклатура'!$C$2),"Дата раньше начала учёта","ОК"))))))))))</f>
        <v/>
      </c>
      <c r="F804" s="15" t="str">
        <f>IF(E804&lt;&gt;"ОК","",INDEX('Номенклатура'!$B$6:$B$205,SUMPRODUCT(EXACT('Номенклатура'!$A$6:$A$205,B804)*(ROW('Номенклатура'!$A$6:$A$205)-5)))&amp;"")</f>
        <v/>
      </c>
      <c r="G804" s="17" t="str">
        <f>IF(E804&lt;&gt;"ОК","",INDEX('Номенклатура'!$D$6:$D$205,SUMPRODUCT(EXACT('Номенклатура'!$A$6:$A$205,B804)*(ROW('Номенклатура'!$A$6:$A$205)-5)))&amp;"")</f>
        <v/>
      </c>
      <c r="H804" s="18" t="str">
        <f>IF(E804&lt;&gt;"ОК","",ROUND(N(INDEX('Номенклатура'!$F$6:$F$205,SUMPRODUCT(EXACT('Номенклатура'!$A$6:$A$205,B804)*(ROW('Номенклатура'!$A$6:$A$205)-5))))+SUMIFS('Движения'!$F$6:$F$5005,'Движения'!$B$6:$B$5005,B804,'Движения'!$A$6:$A$5005,"&lt;"&amp;(Q804+1))-SUMIFS('Движения'!$F$6:$F$5005,'Движения'!$B$6:$B$5005,B804,'Движения'!$C$6:$C$5005,"Корректировка остатка",'Движения'!$A$6:$A$5005,"&gt;="&amp;Q804,'Движения'!$A$6:$A$5005,"&lt;"&amp;(Q804+1)),6))</f>
        <v/>
      </c>
      <c r="I804" s="18" t="str">
        <f>IF(E804&lt;&gt;"ОК","",ROUND(C804-H804,6))</f>
        <v/>
      </c>
      <c r="J804" s="21" t="str">
        <f>IF(E804&lt;&gt;"ОК","",IF(P804&gt;0,ABS(I804)/P804,"нет базы"))</f>
        <v/>
      </c>
      <c r="K804" s="17" t="str">
        <f>IF(E804&lt;&gt;"ОК","",IF(I804&lt;0,"Недостача",IF(I804&gt;0,"Излишек","Совпадает")))</f>
        <v/>
      </c>
      <c r="L804" s="18" t="str">
        <f>IF(E804&lt;&gt;"ОК","",ROUND(SUMIFS('Движения'!$F$6:$F$5005,'Движения'!$B$6:$B$5005,B804,'Движения'!$C$6:$C$5005,"Корректировка остатка",'Движения'!$A$6:$A$5005,"&gt;="&amp;Q804,'Движения'!$A$6:$A$5005,"&lt;"&amp;(Q804+1)),6))</f>
        <v/>
      </c>
      <c r="M804" s="18" t="str">
        <f>IF(E804&lt;&gt;"ОК","",ROUND(I804-L804,6))</f>
        <v/>
      </c>
      <c r="N804" s="15" t="str">
        <f>IF(E804&lt;&gt;"ОК","",IF(AND(I804=0,L804=0),"Корректировка не нужна",IF(M804=0,"Корректировка внесена",IF(L804=0,"Внесите корректировку на "&amp;DAY(Q804)&amp;"."&amp;MONTH(Q804)&amp;"."&amp;YEAR(Q804)&amp;": "&amp;IF(M804&gt;0,"+","")&amp;M804&amp;" "&amp;G804,"Проверьте корректировки: внесено "&amp;L804&amp;", нужно "&amp;I804&amp;" "&amp;G804))))</f>
        <v/>
      </c>
      <c r="O804" s="22" t="str">
        <f>IF(E804&lt;&gt;"ОК","",IF(SUMPRODUCT(MAX(($B$6:$B$1005=B804)*($Q$6:$Q$1005&lt;Q804)*($E$6:$E$1005="ОК")*$Q$6:$Q$1005))&gt;0,SUMPRODUCT(MAX(($B$6:$B$1005=B804)*($Q$6:$Q$1005&lt;Q804)*($E$6:$E$1005="ОК")*$Q$6:$Q$1005))+1,INT('Номенклатура'!$C$2)))</f>
        <v/>
      </c>
      <c r="P804" s="18" t="str">
        <f>IF(E804&lt;&gt;"ОК","",-(SUMIFS('Движения'!$F$6:$F$5005,'Движения'!$B$6:$B$5005,B804,'Движения'!$C$6:$C$5005,"Расход",'Движения'!$A$6:$A$5005,"&gt;="&amp;O804,'Движения'!$A$6:$A$5005,"&lt;"&amp;(Q804+1))+SUMIFS('Движения'!$F$6:$F$5005,'Движения'!$B$6:$B$5005,B804,'Движения'!$C$6:$C$5005,"Списание",'Движения'!$A$6:$A$5005,"&gt;="&amp;O804,'Движения'!$A$6:$A$5005,"&lt;"&amp;(Q804+1))))</f>
        <v/>
      </c>
      <c r="Q804" s="18" t="str">
        <f>IF(ISNUMBER(A804),INT(A804),0)</f>
        <v/>
      </c>
    </row>
    <row r="805" spans="1:17" x14ac:dyDescent="0.25">
      <c r="A805" s="16"/>
      <c r="B805" s="13"/>
      <c r="C805" s="14"/>
      <c r="D805" s="13"/>
      <c r="E805" s="15" t="str">
        <f>IF(COUNTA(A805:D805)=0,"",IF(NOT(ISNUMBER(A805)),"Укажите дату",IF(B805="","Укажите код",IF(NOT(AND(ISTEXT(B805),LEN(B805)&gt;0,LEN(B805)&lt;=30,ISNUMBER(FIND(LEFT(B805,1),"ABCDEFGHIJKLMNOPQRSTUVWXYZ")),SUMPRODUCT((MID(B805,{1,2,3,4,5,6,7,8,9,10,11,12,13,14,15,16,17,18,19,20,21,22,23,24,25,26,27,28,29,30},1)&lt;&gt;"")*ISERROR(FIND(MID(B805,{1,2,3,4,5,6,7,8,9,10,11,12,13,14,15,16,17,18,19,20,21,22,23,24,25,26,27,28,29,30},1),"ABCDEFGHIJKLMNOPQRSTUVWXYZ0123456789-_")))=0,ISERROR(VALUE(B805)))),"Недопустимый код: только латинские буквы A-Z в верхнем регистре, цифры, - и _; начало с буквы, до 30 символов (например MILK-001)",IF(SUMPRODUCT(--EXACT('Номенклатура'!$A$6:$A$205,B805))=0,"Код не найден",IF(SUMPRODUCT(--EXACT('Номенклатура'!$A$6:$A$205,B805))&gt;1,"Код повторяется в номенклатуре",IF(NOT(ISNUMBER(C805)),"Укажите фактическое количество",IF(C805&lt;0,"Факт не может быть меньше нуля",IF(NOT(ISNUMBER('Номенклатура'!$C$2)),"Укажите дату начала учёта",IF(Q805&lt;INT('Номенклатура'!$C$2),"Дата раньше начала учёта","ОК"))))))))))</f>
        <v/>
      </c>
      <c r="F805" s="15" t="str">
        <f>IF(E805&lt;&gt;"ОК","",INDEX('Номенклатура'!$B$6:$B$205,SUMPRODUCT(EXACT('Номенклатура'!$A$6:$A$205,B805)*(ROW('Номенклатура'!$A$6:$A$205)-5)))&amp;"")</f>
        <v/>
      </c>
      <c r="G805" s="17" t="str">
        <f>IF(E805&lt;&gt;"ОК","",INDEX('Номенклатура'!$D$6:$D$205,SUMPRODUCT(EXACT('Номенклатура'!$A$6:$A$205,B805)*(ROW('Номенклатура'!$A$6:$A$205)-5)))&amp;"")</f>
        <v/>
      </c>
      <c r="H805" s="18" t="str">
        <f>IF(E805&lt;&gt;"ОК","",ROUND(N(INDEX('Номенклатура'!$F$6:$F$205,SUMPRODUCT(EXACT('Номенклатура'!$A$6:$A$205,B805)*(ROW('Номенклатура'!$A$6:$A$205)-5))))+SUMIFS('Движения'!$F$6:$F$5005,'Движения'!$B$6:$B$5005,B805,'Движения'!$A$6:$A$5005,"&lt;"&amp;(Q805+1))-SUMIFS('Движения'!$F$6:$F$5005,'Движения'!$B$6:$B$5005,B805,'Движения'!$C$6:$C$5005,"Корректировка остатка",'Движения'!$A$6:$A$5005,"&gt;="&amp;Q805,'Движения'!$A$6:$A$5005,"&lt;"&amp;(Q805+1)),6))</f>
        <v/>
      </c>
      <c r="I805" s="18" t="str">
        <f>IF(E805&lt;&gt;"ОК","",ROUND(C805-H805,6))</f>
        <v/>
      </c>
      <c r="J805" s="21" t="str">
        <f>IF(E805&lt;&gt;"ОК","",IF(P805&gt;0,ABS(I805)/P805,"нет базы"))</f>
        <v/>
      </c>
      <c r="K805" s="17" t="str">
        <f>IF(E805&lt;&gt;"ОК","",IF(I805&lt;0,"Недостача",IF(I805&gt;0,"Излишек","Совпадает")))</f>
        <v/>
      </c>
      <c r="L805" s="18" t="str">
        <f>IF(E805&lt;&gt;"ОК","",ROUND(SUMIFS('Движения'!$F$6:$F$5005,'Движения'!$B$6:$B$5005,B805,'Движения'!$C$6:$C$5005,"Корректировка остатка",'Движения'!$A$6:$A$5005,"&gt;="&amp;Q805,'Движения'!$A$6:$A$5005,"&lt;"&amp;(Q805+1)),6))</f>
        <v/>
      </c>
      <c r="M805" s="18" t="str">
        <f>IF(E805&lt;&gt;"ОК","",ROUND(I805-L805,6))</f>
        <v/>
      </c>
      <c r="N805" s="15" t="str">
        <f>IF(E805&lt;&gt;"ОК","",IF(AND(I805=0,L805=0),"Корректировка не нужна",IF(M805=0,"Корректировка внесена",IF(L805=0,"Внесите корректировку на "&amp;DAY(Q805)&amp;"."&amp;MONTH(Q805)&amp;"."&amp;YEAR(Q805)&amp;": "&amp;IF(M805&gt;0,"+","")&amp;M805&amp;" "&amp;G805,"Проверьте корректировки: внесено "&amp;L805&amp;", нужно "&amp;I805&amp;" "&amp;G805))))</f>
        <v/>
      </c>
      <c r="O805" s="22" t="str">
        <f>IF(E805&lt;&gt;"ОК","",IF(SUMPRODUCT(MAX(($B$6:$B$1005=B805)*($Q$6:$Q$1005&lt;Q805)*($E$6:$E$1005="ОК")*$Q$6:$Q$1005))&gt;0,SUMPRODUCT(MAX(($B$6:$B$1005=B805)*($Q$6:$Q$1005&lt;Q805)*($E$6:$E$1005="ОК")*$Q$6:$Q$1005))+1,INT('Номенклатура'!$C$2)))</f>
        <v/>
      </c>
      <c r="P805" s="18" t="str">
        <f>IF(E805&lt;&gt;"ОК","",-(SUMIFS('Движения'!$F$6:$F$5005,'Движения'!$B$6:$B$5005,B805,'Движения'!$C$6:$C$5005,"Расход",'Движения'!$A$6:$A$5005,"&gt;="&amp;O805,'Движения'!$A$6:$A$5005,"&lt;"&amp;(Q805+1))+SUMIFS('Движения'!$F$6:$F$5005,'Движения'!$B$6:$B$5005,B805,'Движения'!$C$6:$C$5005,"Списание",'Движения'!$A$6:$A$5005,"&gt;="&amp;O805,'Движения'!$A$6:$A$5005,"&lt;"&amp;(Q805+1))))</f>
        <v/>
      </c>
      <c r="Q805" s="18" t="str">
        <f>IF(ISNUMBER(A805),INT(A805),0)</f>
        <v/>
      </c>
    </row>
    <row r="806" spans="1:17" x14ac:dyDescent="0.25">
      <c r="A806" s="16"/>
      <c r="B806" s="13"/>
      <c r="C806" s="14"/>
      <c r="D806" s="13"/>
      <c r="E806" s="15" t="str">
        <f>IF(COUNTA(A806:D806)=0,"",IF(NOT(ISNUMBER(A806)),"Укажите дату",IF(B806="","Укажите код",IF(NOT(AND(ISTEXT(B806),LEN(B806)&gt;0,LEN(B806)&lt;=30,ISNUMBER(FIND(LEFT(B806,1),"ABCDEFGHIJKLMNOPQRSTUVWXYZ")),SUMPRODUCT((MID(B806,{1,2,3,4,5,6,7,8,9,10,11,12,13,14,15,16,17,18,19,20,21,22,23,24,25,26,27,28,29,30},1)&lt;&gt;"")*ISERROR(FIND(MID(B806,{1,2,3,4,5,6,7,8,9,10,11,12,13,14,15,16,17,18,19,20,21,22,23,24,25,26,27,28,29,30},1),"ABCDEFGHIJKLMNOPQRSTUVWXYZ0123456789-_")))=0,ISERROR(VALUE(B806)))),"Недопустимый код: только латинские буквы A-Z в верхнем регистре, цифры, - и _; начало с буквы, до 30 символов (например MILK-001)",IF(SUMPRODUCT(--EXACT('Номенклатура'!$A$6:$A$205,B806))=0,"Код не найден",IF(SUMPRODUCT(--EXACT('Номенклатура'!$A$6:$A$205,B806))&gt;1,"Код повторяется в номенклатуре",IF(NOT(ISNUMBER(C806)),"Укажите фактическое количество",IF(C806&lt;0,"Факт не может быть меньше нуля",IF(NOT(ISNUMBER('Номенклатура'!$C$2)),"Укажите дату начала учёта",IF(Q806&lt;INT('Номенклатура'!$C$2),"Дата раньше начала учёта","ОК"))))))))))</f>
        <v/>
      </c>
      <c r="F806" s="15" t="str">
        <f>IF(E806&lt;&gt;"ОК","",INDEX('Номенклатура'!$B$6:$B$205,SUMPRODUCT(EXACT('Номенклатура'!$A$6:$A$205,B806)*(ROW('Номенклатура'!$A$6:$A$205)-5)))&amp;"")</f>
        <v/>
      </c>
      <c r="G806" s="17" t="str">
        <f>IF(E806&lt;&gt;"ОК","",INDEX('Номенклатура'!$D$6:$D$205,SUMPRODUCT(EXACT('Номенклатура'!$A$6:$A$205,B806)*(ROW('Номенклатура'!$A$6:$A$205)-5)))&amp;"")</f>
        <v/>
      </c>
      <c r="H806" s="18" t="str">
        <f>IF(E806&lt;&gt;"ОК","",ROUND(N(INDEX('Номенклатура'!$F$6:$F$205,SUMPRODUCT(EXACT('Номенклатура'!$A$6:$A$205,B806)*(ROW('Номенклатура'!$A$6:$A$205)-5))))+SUMIFS('Движения'!$F$6:$F$5005,'Движения'!$B$6:$B$5005,B806,'Движения'!$A$6:$A$5005,"&lt;"&amp;(Q806+1))-SUMIFS('Движения'!$F$6:$F$5005,'Движения'!$B$6:$B$5005,B806,'Движения'!$C$6:$C$5005,"Корректировка остатка",'Движения'!$A$6:$A$5005,"&gt;="&amp;Q806,'Движения'!$A$6:$A$5005,"&lt;"&amp;(Q806+1)),6))</f>
        <v/>
      </c>
      <c r="I806" s="18" t="str">
        <f>IF(E806&lt;&gt;"ОК","",ROUND(C806-H806,6))</f>
        <v/>
      </c>
      <c r="J806" s="21" t="str">
        <f>IF(E806&lt;&gt;"ОК","",IF(P806&gt;0,ABS(I806)/P806,"нет базы"))</f>
        <v/>
      </c>
      <c r="K806" s="17" t="str">
        <f>IF(E806&lt;&gt;"ОК","",IF(I806&lt;0,"Недостача",IF(I806&gt;0,"Излишек","Совпадает")))</f>
        <v/>
      </c>
      <c r="L806" s="18" t="str">
        <f>IF(E806&lt;&gt;"ОК","",ROUND(SUMIFS('Движения'!$F$6:$F$5005,'Движения'!$B$6:$B$5005,B806,'Движения'!$C$6:$C$5005,"Корректировка остатка",'Движения'!$A$6:$A$5005,"&gt;="&amp;Q806,'Движения'!$A$6:$A$5005,"&lt;"&amp;(Q806+1)),6))</f>
        <v/>
      </c>
      <c r="M806" s="18" t="str">
        <f>IF(E806&lt;&gt;"ОК","",ROUND(I806-L806,6))</f>
        <v/>
      </c>
      <c r="N806" s="15" t="str">
        <f>IF(E806&lt;&gt;"ОК","",IF(AND(I806=0,L806=0),"Корректировка не нужна",IF(M806=0,"Корректировка внесена",IF(L806=0,"Внесите корректировку на "&amp;DAY(Q806)&amp;"."&amp;MONTH(Q806)&amp;"."&amp;YEAR(Q806)&amp;": "&amp;IF(M806&gt;0,"+","")&amp;M806&amp;" "&amp;G806,"Проверьте корректировки: внесено "&amp;L806&amp;", нужно "&amp;I806&amp;" "&amp;G806))))</f>
        <v/>
      </c>
      <c r="O806" s="22" t="str">
        <f>IF(E806&lt;&gt;"ОК","",IF(SUMPRODUCT(MAX(($B$6:$B$1005=B806)*($Q$6:$Q$1005&lt;Q806)*($E$6:$E$1005="ОК")*$Q$6:$Q$1005))&gt;0,SUMPRODUCT(MAX(($B$6:$B$1005=B806)*($Q$6:$Q$1005&lt;Q806)*($E$6:$E$1005="ОК")*$Q$6:$Q$1005))+1,INT('Номенклатура'!$C$2)))</f>
        <v/>
      </c>
      <c r="P806" s="18" t="str">
        <f>IF(E806&lt;&gt;"ОК","",-(SUMIFS('Движения'!$F$6:$F$5005,'Движения'!$B$6:$B$5005,B806,'Движения'!$C$6:$C$5005,"Расход",'Движения'!$A$6:$A$5005,"&gt;="&amp;O806,'Движения'!$A$6:$A$5005,"&lt;"&amp;(Q806+1))+SUMIFS('Движения'!$F$6:$F$5005,'Движения'!$B$6:$B$5005,B806,'Движения'!$C$6:$C$5005,"Списание",'Движения'!$A$6:$A$5005,"&gt;="&amp;O806,'Движения'!$A$6:$A$5005,"&lt;"&amp;(Q806+1))))</f>
        <v/>
      </c>
      <c r="Q806" s="18" t="str">
        <f>IF(ISNUMBER(A806),INT(A806),0)</f>
        <v/>
      </c>
    </row>
    <row r="807" spans="1:17" x14ac:dyDescent="0.25">
      <c r="A807" s="16"/>
      <c r="B807" s="13"/>
      <c r="C807" s="14"/>
      <c r="D807" s="13"/>
      <c r="E807" s="15" t="str">
        <f>IF(COUNTA(A807:D807)=0,"",IF(NOT(ISNUMBER(A807)),"Укажите дату",IF(B807="","Укажите код",IF(NOT(AND(ISTEXT(B807),LEN(B807)&gt;0,LEN(B807)&lt;=30,ISNUMBER(FIND(LEFT(B807,1),"ABCDEFGHIJKLMNOPQRSTUVWXYZ")),SUMPRODUCT((MID(B807,{1,2,3,4,5,6,7,8,9,10,11,12,13,14,15,16,17,18,19,20,21,22,23,24,25,26,27,28,29,30},1)&lt;&gt;"")*ISERROR(FIND(MID(B807,{1,2,3,4,5,6,7,8,9,10,11,12,13,14,15,16,17,18,19,20,21,22,23,24,25,26,27,28,29,30},1),"ABCDEFGHIJKLMNOPQRSTUVWXYZ0123456789-_")))=0,ISERROR(VALUE(B807)))),"Недопустимый код: только латинские буквы A-Z в верхнем регистре, цифры, - и _; начало с буквы, до 30 символов (например MILK-001)",IF(SUMPRODUCT(--EXACT('Номенклатура'!$A$6:$A$205,B807))=0,"Код не найден",IF(SUMPRODUCT(--EXACT('Номенклатура'!$A$6:$A$205,B807))&gt;1,"Код повторяется в номенклатуре",IF(NOT(ISNUMBER(C807)),"Укажите фактическое количество",IF(C807&lt;0,"Факт не может быть меньше нуля",IF(NOT(ISNUMBER('Номенклатура'!$C$2)),"Укажите дату начала учёта",IF(Q807&lt;INT('Номенклатура'!$C$2),"Дата раньше начала учёта","ОК"))))))))))</f>
        <v/>
      </c>
      <c r="F807" s="15" t="str">
        <f>IF(E807&lt;&gt;"ОК","",INDEX('Номенклатура'!$B$6:$B$205,SUMPRODUCT(EXACT('Номенклатура'!$A$6:$A$205,B807)*(ROW('Номенклатура'!$A$6:$A$205)-5)))&amp;"")</f>
        <v/>
      </c>
      <c r="G807" s="17" t="str">
        <f>IF(E807&lt;&gt;"ОК","",INDEX('Номенклатура'!$D$6:$D$205,SUMPRODUCT(EXACT('Номенклатура'!$A$6:$A$205,B807)*(ROW('Номенклатура'!$A$6:$A$205)-5)))&amp;"")</f>
        <v/>
      </c>
      <c r="H807" s="18" t="str">
        <f>IF(E807&lt;&gt;"ОК","",ROUND(N(INDEX('Номенклатура'!$F$6:$F$205,SUMPRODUCT(EXACT('Номенклатура'!$A$6:$A$205,B807)*(ROW('Номенклатура'!$A$6:$A$205)-5))))+SUMIFS('Движения'!$F$6:$F$5005,'Движения'!$B$6:$B$5005,B807,'Движения'!$A$6:$A$5005,"&lt;"&amp;(Q807+1))-SUMIFS('Движения'!$F$6:$F$5005,'Движения'!$B$6:$B$5005,B807,'Движения'!$C$6:$C$5005,"Корректировка остатка",'Движения'!$A$6:$A$5005,"&gt;="&amp;Q807,'Движения'!$A$6:$A$5005,"&lt;"&amp;(Q807+1)),6))</f>
        <v/>
      </c>
      <c r="I807" s="18" t="str">
        <f>IF(E807&lt;&gt;"ОК","",ROUND(C807-H807,6))</f>
        <v/>
      </c>
      <c r="J807" s="21" t="str">
        <f>IF(E807&lt;&gt;"ОК","",IF(P807&gt;0,ABS(I807)/P807,"нет базы"))</f>
        <v/>
      </c>
      <c r="K807" s="17" t="str">
        <f>IF(E807&lt;&gt;"ОК","",IF(I807&lt;0,"Недостача",IF(I807&gt;0,"Излишек","Совпадает")))</f>
        <v/>
      </c>
      <c r="L807" s="18" t="str">
        <f>IF(E807&lt;&gt;"ОК","",ROUND(SUMIFS('Движения'!$F$6:$F$5005,'Движения'!$B$6:$B$5005,B807,'Движения'!$C$6:$C$5005,"Корректировка остатка",'Движения'!$A$6:$A$5005,"&gt;="&amp;Q807,'Движения'!$A$6:$A$5005,"&lt;"&amp;(Q807+1)),6))</f>
        <v/>
      </c>
      <c r="M807" s="18" t="str">
        <f>IF(E807&lt;&gt;"ОК","",ROUND(I807-L807,6))</f>
        <v/>
      </c>
      <c r="N807" s="15" t="str">
        <f>IF(E807&lt;&gt;"ОК","",IF(AND(I807=0,L807=0),"Корректировка не нужна",IF(M807=0,"Корректировка внесена",IF(L807=0,"Внесите корректировку на "&amp;DAY(Q807)&amp;"."&amp;MONTH(Q807)&amp;"."&amp;YEAR(Q807)&amp;": "&amp;IF(M807&gt;0,"+","")&amp;M807&amp;" "&amp;G807,"Проверьте корректировки: внесено "&amp;L807&amp;", нужно "&amp;I807&amp;" "&amp;G807))))</f>
        <v/>
      </c>
      <c r="O807" s="22" t="str">
        <f>IF(E807&lt;&gt;"ОК","",IF(SUMPRODUCT(MAX(($B$6:$B$1005=B807)*($Q$6:$Q$1005&lt;Q807)*($E$6:$E$1005="ОК")*$Q$6:$Q$1005))&gt;0,SUMPRODUCT(MAX(($B$6:$B$1005=B807)*($Q$6:$Q$1005&lt;Q807)*($E$6:$E$1005="ОК")*$Q$6:$Q$1005))+1,INT('Номенклатура'!$C$2)))</f>
        <v/>
      </c>
      <c r="P807" s="18" t="str">
        <f>IF(E807&lt;&gt;"ОК","",-(SUMIFS('Движения'!$F$6:$F$5005,'Движения'!$B$6:$B$5005,B807,'Движения'!$C$6:$C$5005,"Расход",'Движения'!$A$6:$A$5005,"&gt;="&amp;O807,'Движения'!$A$6:$A$5005,"&lt;"&amp;(Q807+1))+SUMIFS('Движения'!$F$6:$F$5005,'Движения'!$B$6:$B$5005,B807,'Движения'!$C$6:$C$5005,"Списание",'Движения'!$A$6:$A$5005,"&gt;="&amp;O807,'Движения'!$A$6:$A$5005,"&lt;"&amp;(Q807+1))))</f>
        <v/>
      </c>
      <c r="Q807" s="18" t="str">
        <f>IF(ISNUMBER(A807),INT(A807),0)</f>
        <v/>
      </c>
    </row>
    <row r="808" spans="1:17" x14ac:dyDescent="0.25">
      <c r="A808" s="16"/>
      <c r="B808" s="13"/>
      <c r="C808" s="14"/>
      <c r="D808" s="13"/>
      <c r="E808" s="15" t="str">
        <f>IF(COUNTA(A808:D808)=0,"",IF(NOT(ISNUMBER(A808)),"Укажите дату",IF(B808="","Укажите код",IF(NOT(AND(ISTEXT(B808),LEN(B808)&gt;0,LEN(B808)&lt;=30,ISNUMBER(FIND(LEFT(B808,1),"ABCDEFGHIJKLMNOPQRSTUVWXYZ")),SUMPRODUCT((MID(B808,{1,2,3,4,5,6,7,8,9,10,11,12,13,14,15,16,17,18,19,20,21,22,23,24,25,26,27,28,29,30},1)&lt;&gt;"")*ISERROR(FIND(MID(B808,{1,2,3,4,5,6,7,8,9,10,11,12,13,14,15,16,17,18,19,20,21,22,23,24,25,26,27,28,29,30},1),"ABCDEFGHIJKLMNOPQRSTUVWXYZ0123456789-_")))=0,ISERROR(VALUE(B808)))),"Недопустимый код: только латинские буквы A-Z в верхнем регистре, цифры, - и _; начало с буквы, до 30 символов (например MILK-001)",IF(SUMPRODUCT(--EXACT('Номенклатура'!$A$6:$A$205,B808))=0,"Код не найден",IF(SUMPRODUCT(--EXACT('Номенклатура'!$A$6:$A$205,B808))&gt;1,"Код повторяется в номенклатуре",IF(NOT(ISNUMBER(C808)),"Укажите фактическое количество",IF(C808&lt;0,"Факт не может быть меньше нуля",IF(NOT(ISNUMBER('Номенклатура'!$C$2)),"Укажите дату начала учёта",IF(Q808&lt;INT('Номенклатура'!$C$2),"Дата раньше начала учёта","ОК"))))))))))</f>
        <v/>
      </c>
      <c r="F808" s="15" t="str">
        <f>IF(E808&lt;&gt;"ОК","",INDEX('Номенклатура'!$B$6:$B$205,SUMPRODUCT(EXACT('Номенклатура'!$A$6:$A$205,B808)*(ROW('Номенклатура'!$A$6:$A$205)-5)))&amp;"")</f>
        <v/>
      </c>
      <c r="G808" s="17" t="str">
        <f>IF(E808&lt;&gt;"ОК","",INDEX('Номенклатура'!$D$6:$D$205,SUMPRODUCT(EXACT('Номенклатура'!$A$6:$A$205,B808)*(ROW('Номенклатура'!$A$6:$A$205)-5)))&amp;"")</f>
        <v/>
      </c>
      <c r="H808" s="18" t="str">
        <f>IF(E808&lt;&gt;"ОК","",ROUND(N(INDEX('Номенклатура'!$F$6:$F$205,SUMPRODUCT(EXACT('Номенклатура'!$A$6:$A$205,B808)*(ROW('Номенклатура'!$A$6:$A$205)-5))))+SUMIFS('Движения'!$F$6:$F$5005,'Движения'!$B$6:$B$5005,B808,'Движения'!$A$6:$A$5005,"&lt;"&amp;(Q808+1))-SUMIFS('Движения'!$F$6:$F$5005,'Движения'!$B$6:$B$5005,B808,'Движения'!$C$6:$C$5005,"Корректировка остатка",'Движения'!$A$6:$A$5005,"&gt;="&amp;Q808,'Движения'!$A$6:$A$5005,"&lt;"&amp;(Q808+1)),6))</f>
        <v/>
      </c>
      <c r="I808" s="18" t="str">
        <f>IF(E808&lt;&gt;"ОК","",ROUND(C808-H808,6))</f>
        <v/>
      </c>
      <c r="J808" s="21" t="str">
        <f>IF(E808&lt;&gt;"ОК","",IF(P808&gt;0,ABS(I808)/P808,"нет базы"))</f>
        <v/>
      </c>
      <c r="K808" s="17" t="str">
        <f>IF(E808&lt;&gt;"ОК","",IF(I808&lt;0,"Недостача",IF(I808&gt;0,"Излишек","Совпадает")))</f>
        <v/>
      </c>
      <c r="L808" s="18" t="str">
        <f>IF(E808&lt;&gt;"ОК","",ROUND(SUMIFS('Движения'!$F$6:$F$5005,'Движения'!$B$6:$B$5005,B808,'Движения'!$C$6:$C$5005,"Корректировка остатка",'Движения'!$A$6:$A$5005,"&gt;="&amp;Q808,'Движения'!$A$6:$A$5005,"&lt;"&amp;(Q808+1)),6))</f>
        <v/>
      </c>
      <c r="M808" s="18" t="str">
        <f>IF(E808&lt;&gt;"ОК","",ROUND(I808-L808,6))</f>
        <v/>
      </c>
      <c r="N808" s="15" t="str">
        <f>IF(E808&lt;&gt;"ОК","",IF(AND(I808=0,L808=0),"Корректировка не нужна",IF(M808=0,"Корректировка внесена",IF(L808=0,"Внесите корректировку на "&amp;DAY(Q808)&amp;"."&amp;MONTH(Q808)&amp;"."&amp;YEAR(Q808)&amp;": "&amp;IF(M808&gt;0,"+","")&amp;M808&amp;" "&amp;G808,"Проверьте корректировки: внесено "&amp;L808&amp;", нужно "&amp;I808&amp;" "&amp;G808))))</f>
        <v/>
      </c>
      <c r="O808" s="22" t="str">
        <f>IF(E808&lt;&gt;"ОК","",IF(SUMPRODUCT(MAX(($B$6:$B$1005=B808)*($Q$6:$Q$1005&lt;Q808)*($E$6:$E$1005="ОК")*$Q$6:$Q$1005))&gt;0,SUMPRODUCT(MAX(($B$6:$B$1005=B808)*($Q$6:$Q$1005&lt;Q808)*($E$6:$E$1005="ОК")*$Q$6:$Q$1005))+1,INT('Номенклатура'!$C$2)))</f>
        <v/>
      </c>
      <c r="P808" s="18" t="str">
        <f>IF(E808&lt;&gt;"ОК","",-(SUMIFS('Движения'!$F$6:$F$5005,'Движения'!$B$6:$B$5005,B808,'Движения'!$C$6:$C$5005,"Расход",'Движения'!$A$6:$A$5005,"&gt;="&amp;O808,'Движения'!$A$6:$A$5005,"&lt;"&amp;(Q808+1))+SUMIFS('Движения'!$F$6:$F$5005,'Движения'!$B$6:$B$5005,B808,'Движения'!$C$6:$C$5005,"Списание",'Движения'!$A$6:$A$5005,"&gt;="&amp;O808,'Движения'!$A$6:$A$5005,"&lt;"&amp;(Q808+1))))</f>
        <v/>
      </c>
      <c r="Q808" s="18" t="str">
        <f>IF(ISNUMBER(A808),INT(A808),0)</f>
        <v/>
      </c>
    </row>
    <row r="809" spans="1:17" x14ac:dyDescent="0.25">
      <c r="A809" s="16"/>
      <c r="B809" s="13"/>
      <c r="C809" s="14"/>
      <c r="D809" s="13"/>
      <c r="E809" s="15" t="str">
        <f>IF(COUNTA(A809:D809)=0,"",IF(NOT(ISNUMBER(A809)),"Укажите дату",IF(B809="","Укажите код",IF(NOT(AND(ISTEXT(B809),LEN(B809)&gt;0,LEN(B809)&lt;=30,ISNUMBER(FIND(LEFT(B809,1),"ABCDEFGHIJKLMNOPQRSTUVWXYZ")),SUMPRODUCT((MID(B809,{1,2,3,4,5,6,7,8,9,10,11,12,13,14,15,16,17,18,19,20,21,22,23,24,25,26,27,28,29,30},1)&lt;&gt;"")*ISERROR(FIND(MID(B809,{1,2,3,4,5,6,7,8,9,10,11,12,13,14,15,16,17,18,19,20,21,22,23,24,25,26,27,28,29,30},1),"ABCDEFGHIJKLMNOPQRSTUVWXYZ0123456789-_")))=0,ISERROR(VALUE(B809)))),"Недопустимый код: только латинские буквы A-Z в верхнем регистре, цифры, - и _; начало с буквы, до 30 символов (например MILK-001)",IF(SUMPRODUCT(--EXACT('Номенклатура'!$A$6:$A$205,B809))=0,"Код не найден",IF(SUMPRODUCT(--EXACT('Номенклатура'!$A$6:$A$205,B809))&gt;1,"Код повторяется в номенклатуре",IF(NOT(ISNUMBER(C809)),"Укажите фактическое количество",IF(C809&lt;0,"Факт не может быть меньше нуля",IF(NOT(ISNUMBER('Номенклатура'!$C$2)),"Укажите дату начала учёта",IF(Q809&lt;INT('Номенклатура'!$C$2),"Дата раньше начала учёта","ОК"))))))))))</f>
        <v/>
      </c>
      <c r="F809" s="15" t="str">
        <f>IF(E809&lt;&gt;"ОК","",INDEX('Номенклатура'!$B$6:$B$205,SUMPRODUCT(EXACT('Номенклатура'!$A$6:$A$205,B809)*(ROW('Номенклатура'!$A$6:$A$205)-5)))&amp;"")</f>
        <v/>
      </c>
      <c r="G809" s="17" t="str">
        <f>IF(E809&lt;&gt;"ОК","",INDEX('Номенклатура'!$D$6:$D$205,SUMPRODUCT(EXACT('Номенклатура'!$A$6:$A$205,B809)*(ROW('Номенклатура'!$A$6:$A$205)-5)))&amp;"")</f>
        <v/>
      </c>
      <c r="H809" s="18" t="str">
        <f>IF(E809&lt;&gt;"ОК","",ROUND(N(INDEX('Номенклатура'!$F$6:$F$205,SUMPRODUCT(EXACT('Номенклатура'!$A$6:$A$205,B809)*(ROW('Номенклатура'!$A$6:$A$205)-5))))+SUMIFS('Движения'!$F$6:$F$5005,'Движения'!$B$6:$B$5005,B809,'Движения'!$A$6:$A$5005,"&lt;"&amp;(Q809+1))-SUMIFS('Движения'!$F$6:$F$5005,'Движения'!$B$6:$B$5005,B809,'Движения'!$C$6:$C$5005,"Корректировка остатка",'Движения'!$A$6:$A$5005,"&gt;="&amp;Q809,'Движения'!$A$6:$A$5005,"&lt;"&amp;(Q809+1)),6))</f>
        <v/>
      </c>
      <c r="I809" s="18" t="str">
        <f>IF(E809&lt;&gt;"ОК","",ROUND(C809-H809,6))</f>
        <v/>
      </c>
      <c r="J809" s="21" t="str">
        <f>IF(E809&lt;&gt;"ОК","",IF(P809&gt;0,ABS(I809)/P809,"нет базы"))</f>
        <v/>
      </c>
      <c r="K809" s="17" t="str">
        <f>IF(E809&lt;&gt;"ОК","",IF(I809&lt;0,"Недостача",IF(I809&gt;0,"Излишек","Совпадает")))</f>
        <v/>
      </c>
      <c r="L809" s="18" t="str">
        <f>IF(E809&lt;&gt;"ОК","",ROUND(SUMIFS('Движения'!$F$6:$F$5005,'Движения'!$B$6:$B$5005,B809,'Движения'!$C$6:$C$5005,"Корректировка остатка",'Движения'!$A$6:$A$5005,"&gt;="&amp;Q809,'Движения'!$A$6:$A$5005,"&lt;"&amp;(Q809+1)),6))</f>
        <v/>
      </c>
      <c r="M809" s="18" t="str">
        <f>IF(E809&lt;&gt;"ОК","",ROUND(I809-L809,6))</f>
        <v/>
      </c>
      <c r="N809" s="15" t="str">
        <f>IF(E809&lt;&gt;"ОК","",IF(AND(I809=0,L809=0),"Корректировка не нужна",IF(M809=0,"Корректировка внесена",IF(L809=0,"Внесите корректировку на "&amp;DAY(Q809)&amp;"."&amp;MONTH(Q809)&amp;"."&amp;YEAR(Q809)&amp;": "&amp;IF(M809&gt;0,"+","")&amp;M809&amp;" "&amp;G809,"Проверьте корректировки: внесено "&amp;L809&amp;", нужно "&amp;I809&amp;" "&amp;G809))))</f>
        <v/>
      </c>
      <c r="O809" s="22" t="str">
        <f>IF(E809&lt;&gt;"ОК","",IF(SUMPRODUCT(MAX(($B$6:$B$1005=B809)*($Q$6:$Q$1005&lt;Q809)*($E$6:$E$1005="ОК")*$Q$6:$Q$1005))&gt;0,SUMPRODUCT(MAX(($B$6:$B$1005=B809)*($Q$6:$Q$1005&lt;Q809)*($E$6:$E$1005="ОК")*$Q$6:$Q$1005))+1,INT('Номенклатура'!$C$2)))</f>
        <v/>
      </c>
      <c r="P809" s="18" t="str">
        <f>IF(E809&lt;&gt;"ОК","",-(SUMIFS('Движения'!$F$6:$F$5005,'Движения'!$B$6:$B$5005,B809,'Движения'!$C$6:$C$5005,"Расход",'Движения'!$A$6:$A$5005,"&gt;="&amp;O809,'Движения'!$A$6:$A$5005,"&lt;"&amp;(Q809+1))+SUMIFS('Движения'!$F$6:$F$5005,'Движения'!$B$6:$B$5005,B809,'Движения'!$C$6:$C$5005,"Списание",'Движения'!$A$6:$A$5005,"&gt;="&amp;O809,'Движения'!$A$6:$A$5005,"&lt;"&amp;(Q809+1))))</f>
        <v/>
      </c>
      <c r="Q809" s="18" t="str">
        <f>IF(ISNUMBER(A809),INT(A809),0)</f>
        <v/>
      </c>
    </row>
    <row r="810" spans="1:17" x14ac:dyDescent="0.25">
      <c r="A810" s="16"/>
      <c r="B810" s="13"/>
      <c r="C810" s="14"/>
      <c r="D810" s="13"/>
      <c r="E810" s="15" t="str">
        <f>IF(COUNTA(A810:D810)=0,"",IF(NOT(ISNUMBER(A810)),"Укажите дату",IF(B810="","Укажите код",IF(NOT(AND(ISTEXT(B810),LEN(B810)&gt;0,LEN(B810)&lt;=30,ISNUMBER(FIND(LEFT(B810,1),"ABCDEFGHIJKLMNOPQRSTUVWXYZ")),SUMPRODUCT((MID(B810,{1,2,3,4,5,6,7,8,9,10,11,12,13,14,15,16,17,18,19,20,21,22,23,24,25,26,27,28,29,30},1)&lt;&gt;"")*ISERROR(FIND(MID(B810,{1,2,3,4,5,6,7,8,9,10,11,12,13,14,15,16,17,18,19,20,21,22,23,24,25,26,27,28,29,30},1),"ABCDEFGHIJKLMNOPQRSTUVWXYZ0123456789-_")))=0,ISERROR(VALUE(B810)))),"Недопустимый код: только латинские буквы A-Z в верхнем регистре, цифры, - и _; начало с буквы, до 30 символов (например MILK-001)",IF(SUMPRODUCT(--EXACT('Номенклатура'!$A$6:$A$205,B810))=0,"Код не найден",IF(SUMPRODUCT(--EXACT('Номенклатура'!$A$6:$A$205,B810))&gt;1,"Код повторяется в номенклатуре",IF(NOT(ISNUMBER(C810)),"Укажите фактическое количество",IF(C810&lt;0,"Факт не может быть меньше нуля",IF(NOT(ISNUMBER('Номенклатура'!$C$2)),"Укажите дату начала учёта",IF(Q810&lt;INT('Номенклатура'!$C$2),"Дата раньше начала учёта","ОК"))))))))))</f>
        <v/>
      </c>
      <c r="F810" s="15" t="str">
        <f>IF(E810&lt;&gt;"ОК","",INDEX('Номенклатура'!$B$6:$B$205,SUMPRODUCT(EXACT('Номенклатура'!$A$6:$A$205,B810)*(ROW('Номенклатура'!$A$6:$A$205)-5)))&amp;"")</f>
        <v/>
      </c>
      <c r="G810" s="17" t="str">
        <f>IF(E810&lt;&gt;"ОК","",INDEX('Номенклатура'!$D$6:$D$205,SUMPRODUCT(EXACT('Номенклатура'!$A$6:$A$205,B810)*(ROW('Номенклатура'!$A$6:$A$205)-5)))&amp;"")</f>
        <v/>
      </c>
      <c r="H810" s="18" t="str">
        <f>IF(E810&lt;&gt;"ОК","",ROUND(N(INDEX('Номенклатура'!$F$6:$F$205,SUMPRODUCT(EXACT('Номенклатура'!$A$6:$A$205,B810)*(ROW('Номенклатура'!$A$6:$A$205)-5))))+SUMIFS('Движения'!$F$6:$F$5005,'Движения'!$B$6:$B$5005,B810,'Движения'!$A$6:$A$5005,"&lt;"&amp;(Q810+1))-SUMIFS('Движения'!$F$6:$F$5005,'Движения'!$B$6:$B$5005,B810,'Движения'!$C$6:$C$5005,"Корректировка остатка",'Движения'!$A$6:$A$5005,"&gt;="&amp;Q810,'Движения'!$A$6:$A$5005,"&lt;"&amp;(Q810+1)),6))</f>
        <v/>
      </c>
      <c r="I810" s="18" t="str">
        <f>IF(E810&lt;&gt;"ОК","",ROUND(C810-H810,6))</f>
        <v/>
      </c>
      <c r="J810" s="21" t="str">
        <f>IF(E810&lt;&gt;"ОК","",IF(P810&gt;0,ABS(I810)/P810,"нет базы"))</f>
        <v/>
      </c>
      <c r="K810" s="17" t="str">
        <f>IF(E810&lt;&gt;"ОК","",IF(I810&lt;0,"Недостача",IF(I810&gt;0,"Излишек","Совпадает")))</f>
        <v/>
      </c>
      <c r="L810" s="18" t="str">
        <f>IF(E810&lt;&gt;"ОК","",ROUND(SUMIFS('Движения'!$F$6:$F$5005,'Движения'!$B$6:$B$5005,B810,'Движения'!$C$6:$C$5005,"Корректировка остатка",'Движения'!$A$6:$A$5005,"&gt;="&amp;Q810,'Движения'!$A$6:$A$5005,"&lt;"&amp;(Q810+1)),6))</f>
        <v/>
      </c>
      <c r="M810" s="18" t="str">
        <f>IF(E810&lt;&gt;"ОК","",ROUND(I810-L810,6))</f>
        <v/>
      </c>
      <c r="N810" s="15" t="str">
        <f>IF(E810&lt;&gt;"ОК","",IF(AND(I810=0,L810=0),"Корректировка не нужна",IF(M810=0,"Корректировка внесена",IF(L810=0,"Внесите корректировку на "&amp;DAY(Q810)&amp;"."&amp;MONTH(Q810)&amp;"."&amp;YEAR(Q810)&amp;": "&amp;IF(M810&gt;0,"+","")&amp;M810&amp;" "&amp;G810,"Проверьте корректировки: внесено "&amp;L810&amp;", нужно "&amp;I810&amp;" "&amp;G810))))</f>
        <v/>
      </c>
      <c r="O810" s="22" t="str">
        <f>IF(E810&lt;&gt;"ОК","",IF(SUMPRODUCT(MAX(($B$6:$B$1005=B810)*($Q$6:$Q$1005&lt;Q810)*($E$6:$E$1005="ОК")*$Q$6:$Q$1005))&gt;0,SUMPRODUCT(MAX(($B$6:$B$1005=B810)*($Q$6:$Q$1005&lt;Q810)*($E$6:$E$1005="ОК")*$Q$6:$Q$1005))+1,INT('Номенклатура'!$C$2)))</f>
        <v/>
      </c>
      <c r="P810" s="18" t="str">
        <f>IF(E810&lt;&gt;"ОК","",-(SUMIFS('Движения'!$F$6:$F$5005,'Движения'!$B$6:$B$5005,B810,'Движения'!$C$6:$C$5005,"Расход",'Движения'!$A$6:$A$5005,"&gt;="&amp;O810,'Движения'!$A$6:$A$5005,"&lt;"&amp;(Q810+1))+SUMIFS('Движения'!$F$6:$F$5005,'Движения'!$B$6:$B$5005,B810,'Движения'!$C$6:$C$5005,"Списание",'Движения'!$A$6:$A$5005,"&gt;="&amp;O810,'Движения'!$A$6:$A$5005,"&lt;"&amp;(Q810+1))))</f>
        <v/>
      </c>
      <c r="Q810" s="18" t="str">
        <f>IF(ISNUMBER(A810),INT(A810),0)</f>
        <v/>
      </c>
    </row>
    <row r="811" spans="1:17" x14ac:dyDescent="0.25">
      <c r="A811" s="16"/>
      <c r="B811" s="13"/>
      <c r="C811" s="14"/>
      <c r="D811" s="13"/>
      <c r="E811" s="15" t="str">
        <f>IF(COUNTA(A811:D811)=0,"",IF(NOT(ISNUMBER(A811)),"Укажите дату",IF(B811="","Укажите код",IF(NOT(AND(ISTEXT(B811),LEN(B811)&gt;0,LEN(B811)&lt;=30,ISNUMBER(FIND(LEFT(B811,1),"ABCDEFGHIJKLMNOPQRSTUVWXYZ")),SUMPRODUCT((MID(B811,{1,2,3,4,5,6,7,8,9,10,11,12,13,14,15,16,17,18,19,20,21,22,23,24,25,26,27,28,29,30},1)&lt;&gt;"")*ISERROR(FIND(MID(B811,{1,2,3,4,5,6,7,8,9,10,11,12,13,14,15,16,17,18,19,20,21,22,23,24,25,26,27,28,29,30},1),"ABCDEFGHIJKLMNOPQRSTUVWXYZ0123456789-_")))=0,ISERROR(VALUE(B811)))),"Недопустимый код: только латинские буквы A-Z в верхнем регистре, цифры, - и _; начало с буквы, до 30 символов (например MILK-001)",IF(SUMPRODUCT(--EXACT('Номенклатура'!$A$6:$A$205,B811))=0,"Код не найден",IF(SUMPRODUCT(--EXACT('Номенклатура'!$A$6:$A$205,B811))&gt;1,"Код повторяется в номенклатуре",IF(NOT(ISNUMBER(C811)),"Укажите фактическое количество",IF(C811&lt;0,"Факт не может быть меньше нуля",IF(NOT(ISNUMBER('Номенклатура'!$C$2)),"Укажите дату начала учёта",IF(Q811&lt;INT('Номенклатура'!$C$2),"Дата раньше начала учёта","ОК"))))))))))</f>
        <v/>
      </c>
      <c r="F811" s="15" t="str">
        <f>IF(E811&lt;&gt;"ОК","",INDEX('Номенклатура'!$B$6:$B$205,SUMPRODUCT(EXACT('Номенклатура'!$A$6:$A$205,B811)*(ROW('Номенклатура'!$A$6:$A$205)-5)))&amp;"")</f>
        <v/>
      </c>
      <c r="G811" s="17" t="str">
        <f>IF(E811&lt;&gt;"ОК","",INDEX('Номенклатура'!$D$6:$D$205,SUMPRODUCT(EXACT('Номенклатура'!$A$6:$A$205,B811)*(ROW('Номенклатура'!$A$6:$A$205)-5)))&amp;"")</f>
        <v/>
      </c>
      <c r="H811" s="18" t="str">
        <f>IF(E811&lt;&gt;"ОК","",ROUND(N(INDEX('Номенклатура'!$F$6:$F$205,SUMPRODUCT(EXACT('Номенклатура'!$A$6:$A$205,B811)*(ROW('Номенклатура'!$A$6:$A$205)-5))))+SUMIFS('Движения'!$F$6:$F$5005,'Движения'!$B$6:$B$5005,B811,'Движения'!$A$6:$A$5005,"&lt;"&amp;(Q811+1))-SUMIFS('Движения'!$F$6:$F$5005,'Движения'!$B$6:$B$5005,B811,'Движения'!$C$6:$C$5005,"Корректировка остатка",'Движения'!$A$6:$A$5005,"&gt;="&amp;Q811,'Движения'!$A$6:$A$5005,"&lt;"&amp;(Q811+1)),6))</f>
        <v/>
      </c>
      <c r="I811" s="18" t="str">
        <f>IF(E811&lt;&gt;"ОК","",ROUND(C811-H811,6))</f>
        <v/>
      </c>
      <c r="J811" s="21" t="str">
        <f>IF(E811&lt;&gt;"ОК","",IF(P811&gt;0,ABS(I811)/P811,"нет базы"))</f>
        <v/>
      </c>
      <c r="K811" s="17" t="str">
        <f>IF(E811&lt;&gt;"ОК","",IF(I811&lt;0,"Недостача",IF(I811&gt;0,"Излишек","Совпадает")))</f>
        <v/>
      </c>
      <c r="L811" s="18" t="str">
        <f>IF(E811&lt;&gt;"ОК","",ROUND(SUMIFS('Движения'!$F$6:$F$5005,'Движения'!$B$6:$B$5005,B811,'Движения'!$C$6:$C$5005,"Корректировка остатка",'Движения'!$A$6:$A$5005,"&gt;="&amp;Q811,'Движения'!$A$6:$A$5005,"&lt;"&amp;(Q811+1)),6))</f>
        <v/>
      </c>
      <c r="M811" s="18" t="str">
        <f>IF(E811&lt;&gt;"ОК","",ROUND(I811-L811,6))</f>
        <v/>
      </c>
      <c r="N811" s="15" t="str">
        <f>IF(E811&lt;&gt;"ОК","",IF(AND(I811=0,L811=0),"Корректировка не нужна",IF(M811=0,"Корректировка внесена",IF(L811=0,"Внесите корректировку на "&amp;DAY(Q811)&amp;"."&amp;MONTH(Q811)&amp;"."&amp;YEAR(Q811)&amp;": "&amp;IF(M811&gt;0,"+","")&amp;M811&amp;" "&amp;G811,"Проверьте корректировки: внесено "&amp;L811&amp;", нужно "&amp;I811&amp;" "&amp;G811))))</f>
        <v/>
      </c>
      <c r="O811" s="22" t="str">
        <f>IF(E811&lt;&gt;"ОК","",IF(SUMPRODUCT(MAX(($B$6:$B$1005=B811)*($Q$6:$Q$1005&lt;Q811)*($E$6:$E$1005="ОК")*$Q$6:$Q$1005))&gt;0,SUMPRODUCT(MAX(($B$6:$B$1005=B811)*($Q$6:$Q$1005&lt;Q811)*($E$6:$E$1005="ОК")*$Q$6:$Q$1005))+1,INT('Номенклатура'!$C$2)))</f>
        <v/>
      </c>
      <c r="P811" s="18" t="str">
        <f>IF(E811&lt;&gt;"ОК","",-(SUMIFS('Движения'!$F$6:$F$5005,'Движения'!$B$6:$B$5005,B811,'Движения'!$C$6:$C$5005,"Расход",'Движения'!$A$6:$A$5005,"&gt;="&amp;O811,'Движения'!$A$6:$A$5005,"&lt;"&amp;(Q811+1))+SUMIFS('Движения'!$F$6:$F$5005,'Движения'!$B$6:$B$5005,B811,'Движения'!$C$6:$C$5005,"Списание",'Движения'!$A$6:$A$5005,"&gt;="&amp;O811,'Движения'!$A$6:$A$5005,"&lt;"&amp;(Q811+1))))</f>
        <v/>
      </c>
      <c r="Q811" s="18" t="str">
        <f>IF(ISNUMBER(A811),INT(A811),0)</f>
        <v/>
      </c>
    </row>
    <row r="812" spans="1:17" x14ac:dyDescent="0.25">
      <c r="A812" s="16"/>
      <c r="B812" s="13"/>
      <c r="C812" s="14"/>
      <c r="D812" s="13"/>
      <c r="E812" s="15" t="str">
        <f>IF(COUNTA(A812:D812)=0,"",IF(NOT(ISNUMBER(A812)),"Укажите дату",IF(B812="","Укажите код",IF(NOT(AND(ISTEXT(B812),LEN(B812)&gt;0,LEN(B812)&lt;=30,ISNUMBER(FIND(LEFT(B812,1),"ABCDEFGHIJKLMNOPQRSTUVWXYZ")),SUMPRODUCT((MID(B812,{1,2,3,4,5,6,7,8,9,10,11,12,13,14,15,16,17,18,19,20,21,22,23,24,25,26,27,28,29,30},1)&lt;&gt;"")*ISERROR(FIND(MID(B812,{1,2,3,4,5,6,7,8,9,10,11,12,13,14,15,16,17,18,19,20,21,22,23,24,25,26,27,28,29,30},1),"ABCDEFGHIJKLMNOPQRSTUVWXYZ0123456789-_")))=0,ISERROR(VALUE(B812)))),"Недопустимый код: только латинские буквы A-Z в верхнем регистре, цифры, - и _; начало с буквы, до 30 символов (например MILK-001)",IF(SUMPRODUCT(--EXACT('Номенклатура'!$A$6:$A$205,B812))=0,"Код не найден",IF(SUMPRODUCT(--EXACT('Номенклатура'!$A$6:$A$205,B812))&gt;1,"Код повторяется в номенклатуре",IF(NOT(ISNUMBER(C812)),"Укажите фактическое количество",IF(C812&lt;0,"Факт не может быть меньше нуля",IF(NOT(ISNUMBER('Номенклатура'!$C$2)),"Укажите дату начала учёта",IF(Q812&lt;INT('Номенклатура'!$C$2),"Дата раньше начала учёта","ОК"))))))))))</f>
        <v/>
      </c>
      <c r="F812" s="15" t="str">
        <f>IF(E812&lt;&gt;"ОК","",INDEX('Номенклатура'!$B$6:$B$205,SUMPRODUCT(EXACT('Номенклатура'!$A$6:$A$205,B812)*(ROW('Номенклатура'!$A$6:$A$205)-5)))&amp;"")</f>
        <v/>
      </c>
      <c r="G812" s="17" t="str">
        <f>IF(E812&lt;&gt;"ОК","",INDEX('Номенклатура'!$D$6:$D$205,SUMPRODUCT(EXACT('Номенклатура'!$A$6:$A$205,B812)*(ROW('Номенклатура'!$A$6:$A$205)-5)))&amp;"")</f>
        <v/>
      </c>
      <c r="H812" s="18" t="str">
        <f>IF(E812&lt;&gt;"ОК","",ROUND(N(INDEX('Номенклатура'!$F$6:$F$205,SUMPRODUCT(EXACT('Номенклатура'!$A$6:$A$205,B812)*(ROW('Номенклатура'!$A$6:$A$205)-5))))+SUMIFS('Движения'!$F$6:$F$5005,'Движения'!$B$6:$B$5005,B812,'Движения'!$A$6:$A$5005,"&lt;"&amp;(Q812+1))-SUMIFS('Движения'!$F$6:$F$5005,'Движения'!$B$6:$B$5005,B812,'Движения'!$C$6:$C$5005,"Корректировка остатка",'Движения'!$A$6:$A$5005,"&gt;="&amp;Q812,'Движения'!$A$6:$A$5005,"&lt;"&amp;(Q812+1)),6))</f>
        <v/>
      </c>
      <c r="I812" s="18" t="str">
        <f>IF(E812&lt;&gt;"ОК","",ROUND(C812-H812,6))</f>
        <v/>
      </c>
      <c r="J812" s="21" t="str">
        <f>IF(E812&lt;&gt;"ОК","",IF(P812&gt;0,ABS(I812)/P812,"нет базы"))</f>
        <v/>
      </c>
      <c r="K812" s="17" t="str">
        <f>IF(E812&lt;&gt;"ОК","",IF(I812&lt;0,"Недостача",IF(I812&gt;0,"Излишек","Совпадает")))</f>
        <v/>
      </c>
      <c r="L812" s="18" t="str">
        <f>IF(E812&lt;&gt;"ОК","",ROUND(SUMIFS('Движения'!$F$6:$F$5005,'Движения'!$B$6:$B$5005,B812,'Движения'!$C$6:$C$5005,"Корректировка остатка",'Движения'!$A$6:$A$5005,"&gt;="&amp;Q812,'Движения'!$A$6:$A$5005,"&lt;"&amp;(Q812+1)),6))</f>
        <v/>
      </c>
      <c r="M812" s="18" t="str">
        <f>IF(E812&lt;&gt;"ОК","",ROUND(I812-L812,6))</f>
        <v/>
      </c>
      <c r="N812" s="15" t="str">
        <f>IF(E812&lt;&gt;"ОК","",IF(AND(I812=0,L812=0),"Корректировка не нужна",IF(M812=0,"Корректировка внесена",IF(L812=0,"Внесите корректировку на "&amp;DAY(Q812)&amp;"."&amp;MONTH(Q812)&amp;"."&amp;YEAR(Q812)&amp;": "&amp;IF(M812&gt;0,"+","")&amp;M812&amp;" "&amp;G812,"Проверьте корректировки: внесено "&amp;L812&amp;", нужно "&amp;I812&amp;" "&amp;G812))))</f>
        <v/>
      </c>
      <c r="O812" s="22" t="str">
        <f>IF(E812&lt;&gt;"ОК","",IF(SUMPRODUCT(MAX(($B$6:$B$1005=B812)*($Q$6:$Q$1005&lt;Q812)*($E$6:$E$1005="ОК")*$Q$6:$Q$1005))&gt;0,SUMPRODUCT(MAX(($B$6:$B$1005=B812)*($Q$6:$Q$1005&lt;Q812)*($E$6:$E$1005="ОК")*$Q$6:$Q$1005))+1,INT('Номенклатура'!$C$2)))</f>
        <v/>
      </c>
      <c r="P812" s="18" t="str">
        <f>IF(E812&lt;&gt;"ОК","",-(SUMIFS('Движения'!$F$6:$F$5005,'Движения'!$B$6:$B$5005,B812,'Движения'!$C$6:$C$5005,"Расход",'Движения'!$A$6:$A$5005,"&gt;="&amp;O812,'Движения'!$A$6:$A$5005,"&lt;"&amp;(Q812+1))+SUMIFS('Движения'!$F$6:$F$5005,'Движения'!$B$6:$B$5005,B812,'Движения'!$C$6:$C$5005,"Списание",'Движения'!$A$6:$A$5005,"&gt;="&amp;O812,'Движения'!$A$6:$A$5005,"&lt;"&amp;(Q812+1))))</f>
        <v/>
      </c>
      <c r="Q812" s="18" t="str">
        <f>IF(ISNUMBER(A812),INT(A812),0)</f>
        <v/>
      </c>
    </row>
    <row r="813" spans="1:17" x14ac:dyDescent="0.25">
      <c r="A813" s="16"/>
      <c r="B813" s="13"/>
      <c r="C813" s="14"/>
      <c r="D813" s="13"/>
      <c r="E813" s="15" t="str">
        <f>IF(COUNTA(A813:D813)=0,"",IF(NOT(ISNUMBER(A813)),"Укажите дату",IF(B813="","Укажите код",IF(NOT(AND(ISTEXT(B813),LEN(B813)&gt;0,LEN(B813)&lt;=30,ISNUMBER(FIND(LEFT(B813,1),"ABCDEFGHIJKLMNOPQRSTUVWXYZ")),SUMPRODUCT((MID(B813,{1,2,3,4,5,6,7,8,9,10,11,12,13,14,15,16,17,18,19,20,21,22,23,24,25,26,27,28,29,30},1)&lt;&gt;"")*ISERROR(FIND(MID(B813,{1,2,3,4,5,6,7,8,9,10,11,12,13,14,15,16,17,18,19,20,21,22,23,24,25,26,27,28,29,30},1),"ABCDEFGHIJKLMNOPQRSTUVWXYZ0123456789-_")))=0,ISERROR(VALUE(B813)))),"Недопустимый код: только латинские буквы A-Z в верхнем регистре, цифры, - и _; начало с буквы, до 30 символов (например MILK-001)",IF(SUMPRODUCT(--EXACT('Номенклатура'!$A$6:$A$205,B813))=0,"Код не найден",IF(SUMPRODUCT(--EXACT('Номенклатура'!$A$6:$A$205,B813))&gt;1,"Код повторяется в номенклатуре",IF(NOT(ISNUMBER(C813)),"Укажите фактическое количество",IF(C813&lt;0,"Факт не может быть меньше нуля",IF(NOT(ISNUMBER('Номенклатура'!$C$2)),"Укажите дату начала учёта",IF(Q813&lt;INT('Номенклатура'!$C$2),"Дата раньше начала учёта","ОК"))))))))))</f>
        <v/>
      </c>
      <c r="F813" s="15" t="str">
        <f>IF(E813&lt;&gt;"ОК","",INDEX('Номенклатура'!$B$6:$B$205,SUMPRODUCT(EXACT('Номенклатура'!$A$6:$A$205,B813)*(ROW('Номенклатура'!$A$6:$A$205)-5)))&amp;"")</f>
        <v/>
      </c>
      <c r="G813" s="17" t="str">
        <f>IF(E813&lt;&gt;"ОК","",INDEX('Номенклатура'!$D$6:$D$205,SUMPRODUCT(EXACT('Номенклатура'!$A$6:$A$205,B813)*(ROW('Номенклатура'!$A$6:$A$205)-5)))&amp;"")</f>
        <v/>
      </c>
      <c r="H813" s="18" t="str">
        <f>IF(E813&lt;&gt;"ОК","",ROUND(N(INDEX('Номенклатура'!$F$6:$F$205,SUMPRODUCT(EXACT('Номенклатура'!$A$6:$A$205,B813)*(ROW('Номенклатура'!$A$6:$A$205)-5))))+SUMIFS('Движения'!$F$6:$F$5005,'Движения'!$B$6:$B$5005,B813,'Движения'!$A$6:$A$5005,"&lt;"&amp;(Q813+1))-SUMIFS('Движения'!$F$6:$F$5005,'Движения'!$B$6:$B$5005,B813,'Движения'!$C$6:$C$5005,"Корректировка остатка",'Движения'!$A$6:$A$5005,"&gt;="&amp;Q813,'Движения'!$A$6:$A$5005,"&lt;"&amp;(Q813+1)),6))</f>
        <v/>
      </c>
      <c r="I813" s="18" t="str">
        <f>IF(E813&lt;&gt;"ОК","",ROUND(C813-H813,6))</f>
        <v/>
      </c>
      <c r="J813" s="21" t="str">
        <f>IF(E813&lt;&gt;"ОК","",IF(P813&gt;0,ABS(I813)/P813,"нет базы"))</f>
        <v/>
      </c>
      <c r="K813" s="17" t="str">
        <f>IF(E813&lt;&gt;"ОК","",IF(I813&lt;0,"Недостача",IF(I813&gt;0,"Излишек","Совпадает")))</f>
        <v/>
      </c>
      <c r="L813" s="18" t="str">
        <f>IF(E813&lt;&gt;"ОК","",ROUND(SUMIFS('Движения'!$F$6:$F$5005,'Движения'!$B$6:$B$5005,B813,'Движения'!$C$6:$C$5005,"Корректировка остатка",'Движения'!$A$6:$A$5005,"&gt;="&amp;Q813,'Движения'!$A$6:$A$5005,"&lt;"&amp;(Q813+1)),6))</f>
        <v/>
      </c>
      <c r="M813" s="18" t="str">
        <f>IF(E813&lt;&gt;"ОК","",ROUND(I813-L813,6))</f>
        <v/>
      </c>
      <c r="N813" s="15" t="str">
        <f>IF(E813&lt;&gt;"ОК","",IF(AND(I813=0,L813=0),"Корректировка не нужна",IF(M813=0,"Корректировка внесена",IF(L813=0,"Внесите корректировку на "&amp;DAY(Q813)&amp;"."&amp;MONTH(Q813)&amp;"."&amp;YEAR(Q813)&amp;": "&amp;IF(M813&gt;0,"+","")&amp;M813&amp;" "&amp;G813,"Проверьте корректировки: внесено "&amp;L813&amp;", нужно "&amp;I813&amp;" "&amp;G813))))</f>
        <v/>
      </c>
      <c r="O813" s="22" t="str">
        <f>IF(E813&lt;&gt;"ОК","",IF(SUMPRODUCT(MAX(($B$6:$B$1005=B813)*($Q$6:$Q$1005&lt;Q813)*($E$6:$E$1005="ОК")*$Q$6:$Q$1005))&gt;0,SUMPRODUCT(MAX(($B$6:$B$1005=B813)*($Q$6:$Q$1005&lt;Q813)*($E$6:$E$1005="ОК")*$Q$6:$Q$1005))+1,INT('Номенклатура'!$C$2)))</f>
        <v/>
      </c>
      <c r="P813" s="18" t="str">
        <f>IF(E813&lt;&gt;"ОК","",-(SUMIFS('Движения'!$F$6:$F$5005,'Движения'!$B$6:$B$5005,B813,'Движения'!$C$6:$C$5005,"Расход",'Движения'!$A$6:$A$5005,"&gt;="&amp;O813,'Движения'!$A$6:$A$5005,"&lt;"&amp;(Q813+1))+SUMIFS('Движения'!$F$6:$F$5005,'Движения'!$B$6:$B$5005,B813,'Движения'!$C$6:$C$5005,"Списание",'Движения'!$A$6:$A$5005,"&gt;="&amp;O813,'Движения'!$A$6:$A$5005,"&lt;"&amp;(Q813+1))))</f>
        <v/>
      </c>
      <c r="Q813" s="18" t="str">
        <f>IF(ISNUMBER(A813),INT(A813),0)</f>
        <v/>
      </c>
    </row>
    <row r="814" spans="1:17" x14ac:dyDescent="0.25">
      <c r="A814" s="16"/>
      <c r="B814" s="13"/>
      <c r="C814" s="14"/>
      <c r="D814" s="13"/>
      <c r="E814" s="15" t="str">
        <f>IF(COUNTA(A814:D814)=0,"",IF(NOT(ISNUMBER(A814)),"Укажите дату",IF(B814="","Укажите код",IF(NOT(AND(ISTEXT(B814),LEN(B814)&gt;0,LEN(B814)&lt;=30,ISNUMBER(FIND(LEFT(B814,1),"ABCDEFGHIJKLMNOPQRSTUVWXYZ")),SUMPRODUCT((MID(B814,{1,2,3,4,5,6,7,8,9,10,11,12,13,14,15,16,17,18,19,20,21,22,23,24,25,26,27,28,29,30},1)&lt;&gt;"")*ISERROR(FIND(MID(B814,{1,2,3,4,5,6,7,8,9,10,11,12,13,14,15,16,17,18,19,20,21,22,23,24,25,26,27,28,29,30},1),"ABCDEFGHIJKLMNOPQRSTUVWXYZ0123456789-_")))=0,ISERROR(VALUE(B814)))),"Недопустимый код: только латинские буквы A-Z в верхнем регистре, цифры, - и _; начало с буквы, до 30 символов (например MILK-001)",IF(SUMPRODUCT(--EXACT('Номенклатура'!$A$6:$A$205,B814))=0,"Код не найден",IF(SUMPRODUCT(--EXACT('Номенклатура'!$A$6:$A$205,B814))&gt;1,"Код повторяется в номенклатуре",IF(NOT(ISNUMBER(C814)),"Укажите фактическое количество",IF(C814&lt;0,"Факт не может быть меньше нуля",IF(NOT(ISNUMBER('Номенклатура'!$C$2)),"Укажите дату начала учёта",IF(Q814&lt;INT('Номенклатура'!$C$2),"Дата раньше начала учёта","ОК"))))))))))</f>
        <v/>
      </c>
      <c r="F814" s="15" t="str">
        <f>IF(E814&lt;&gt;"ОК","",INDEX('Номенклатура'!$B$6:$B$205,SUMPRODUCT(EXACT('Номенклатура'!$A$6:$A$205,B814)*(ROW('Номенклатура'!$A$6:$A$205)-5)))&amp;"")</f>
        <v/>
      </c>
      <c r="G814" s="17" t="str">
        <f>IF(E814&lt;&gt;"ОК","",INDEX('Номенклатура'!$D$6:$D$205,SUMPRODUCT(EXACT('Номенклатура'!$A$6:$A$205,B814)*(ROW('Номенклатура'!$A$6:$A$205)-5)))&amp;"")</f>
        <v/>
      </c>
      <c r="H814" s="18" t="str">
        <f>IF(E814&lt;&gt;"ОК","",ROUND(N(INDEX('Номенклатура'!$F$6:$F$205,SUMPRODUCT(EXACT('Номенклатура'!$A$6:$A$205,B814)*(ROW('Номенклатура'!$A$6:$A$205)-5))))+SUMIFS('Движения'!$F$6:$F$5005,'Движения'!$B$6:$B$5005,B814,'Движения'!$A$6:$A$5005,"&lt;"&amp;(Q814+1))-SUMIFS('Движения'!$F$6:$F$5005,'Движения'!$B$6:$B$5005,B814,'Движения'!$C$6:$C$5005,"Корректировка остатка",'Движения'!$A$6:$A$5005,"&gt;="&amp;Q814,'Движения'!$A$6:$A$5005,"&lt;"&amp;(Q814+1)),6))</f>
        <v/>
      </c>
      <c r="I814" s="18" t="str">
        <f>IF(E814&lt;&gt;"ОК","",ROUND(C814-H814,6))</f>
        <v/>
      </c>
      <c r="J814" s="21" t="str">
        <f>IF(E814&lt;&gt;"ОК","",IF(P814&gt;0,ABS(I814)/P814,"нет базы"))</f>
        <v/>
      </c>
      <c r="K814" s="17" t="str">
        <f>IF(E814&lt;&gt;"ОК","",IF(I814&lt;0,"Недостача",IF(I814&gt;0,"Излишек","Совпадает")))</f>
        <v/>
      </c>
      <c r="L814" s="18" t="str">
        <f>IF(E814&lt;&gt;"ОК","",ROUND(SUMIFS('Движения'!$F$6:$F$5005,'Движения'!$B$6:$B$5005,B814,'Движения'!$C$6:$C$5005,"Корректировка остатка",'Движения'!$A$6:$A$5005,"&gt;="&amp;Q814,'Движения'!$A$6:$A$5005,"&lt;"&amp;(Q814+1)),6))</f>
        <v/>
      </c>
      <c r="M814" s="18" t="str">
        <f>IF(E814&lt;&gt;"ОК","",ROUND(I814-L814,6))</f>
        <v/>
      </c>
      <c r="N814" s="15" t="str">
        <f>IF(E814&lt;&gt;"ОК","",IF(AND(I814=0,L814=0),"Корректировка не нужна",IF(M814=0,"Корректировка внесена",IF(L814=0,"Внесите корректировку на "&amp;DAY(Q814)&amp;"."&amp;MONTH(Q814)&amp;"."&amp;YEAR(Q814)&amp;": "&amp;IF(M814&gt;0,"+","")&amp;M814&amp;" "&amp;G814,"Проверьте корректировки: внесено "&amp;L814&amp;", нужно "&amp;I814&amp;" "&amp;G814))))</f>
        <v/>
      </c>
      <c r="O814" s="22" t="str">
        <f>IF(E814&lt;&gt;"ОК","",IF(SUMPRODUCT(MAX(($B$6:$B$1005=B814)*($Q$6:$Q$1005&lt;Q814)*($E$6:$E$1005="ОК")*$Q$6:$Q$1005))&gt;0,SUMPRODUCT(MAX(($B$6:$B$1005=B814)*($Q$6:$Q$1005&lt;Q814)*($E$6:$E$1005="ОК")*$Q$6:$Q$1005))+1,INT('Номенклатура'!$C$2)))</f>
        <v/>
      </c>
      <c r="P814" s="18" t="str">
        <f>IF(E814&lt;&gt;"ОК","",-(SUMIFS('Движения'!$F$6:$F$5005,'Движения'!$B$6:$B$5005,B814,'Движения'!$C$6:$C$5005,"Расход",'Движения'!$A$6:$A$5005,"&gt;="&amp;O814,'Движения'!$A$6:$A$5005,"&lt;"&amp;(Q814+1))+SUMIFS('Движения'!$F$6:$F$5005,'Движения'!$B$6:$B$5005,B814,'Движения'!$C$6:$C$5005,"Списание",'Движения'!$A$6:$A$5005,"&gt;="&amp;O814,'Движения'!$A$6:$A$5005,"&lt;"&amp;(Q814+1))))</f>
        <v/>
      </c>
      <c r="Q814" s="18" t="str">
        <f>IF(ISNUMBER(A814),INT(A814),0)</f>
        <v/>
      </c>
    </row>
    <row r="815" spans="1:17" x14ac:dyDescent="0.25">
      <c r="A815" s="16"/>
      <c r="B815" s="13"/>
      <c r="C815" s="14"/>
      <c r="D815" s="13"/>
      <c r="E815" s="15" t="str">
        <f>IF(COUNTA(A815:D815)=0,"",IF(NOT(ISNUMBER(A815)),"Укажите дату",IF(B815="","Укажите код",IF(NOT(AND(ISTEXT(B815),LEN(B815)&gt;0,LEN(B815)&lt;=30,ISNUMBER(FIND(LEFT(B815,1),"ABCDEFGHIJKLMNOPQRSTUVWXYZ")),SUMPRODUCT((MID(B815,{1,2,3,4,5,6,7,8,9,10,11,12,13,14,15,16,17,18,19,20,21,22,23,24,25,26,27,28,29,30},1)&lt;&gt;"")*ISERROR(FIND(MID(B815,{1,2,3,4,5,6,7,8,9,10,11,12,13,14,15,16,17,18,19,20,21,22,23,24,25,26,27,28,29,30},1),"ABCDEFGHIJKLMNOPQRSTUVWXYZ0123456789-_")))=0,ISERROR(VALUE(B815)))),"Недопустимый код: только латинские буквы A-Z в верхнем регистре, цифры, - и _; начало с буквы, до 30 символов (например MILK-001)",IF(SUMPRODUCT(--EXACT('Номенклатура'!$A$6:$A$205,B815))=0,"Код не найден",IF(SUMPRODUCT(--EXACT('Номенклатура'!$A$6:$A$205,B815))&gt;1,"Код повторяется в номенклатуре",IF(NOT(ISNUMBER(C815)),"Укажите фактическое количество",IF(C815&lt;0,"Факт не может быть меньше нуля",IF(NOT(ISNUMBER('Номенклатура'!$C$2)),"Укажите дату начала учёта",IF(Q815&lt;INT('Номенклатура'!$C$2),"Дата раньше начала учёта","ОК"))))))))))</f>
        <v/>
      </c>
      <c r="F815" s="15" t="str">
        <f>IF(E815&lt;&gt;"ОК","",INDEX('Номенклатура'!$B$6:$B$205,SUMPRODUCT(EXACT('Номенклатура'!$A$6:$A$205,B815)*(ROW('Номенклатура'!$A$6:$A$205)-5)))&amp;"")</f>
        <v/>
      </c>
      <c r="G815" s="17" t="str">
        <f>IF(E815&lt;&gt;"ОК","",INDEX('Номенклатура'!$D$6:$D$205,SUMPRODUCT(EXACT('Номенклатура'!$A$6:$A$205,B815)*(ROW('Номенклатура'!$A$6:$A$205)-5)))&amp;"")</f>
        <v/>
      </c>
      <c r="H815" s="18" t="str">
        <f>IF(E815&lt;&gt;"ОК","",ROUND(N(INDEX('Номенклатура'!$F$6:$F$205,SUMPRODUCT(EXACT('Номенклатура'!$A$6:$A$205,B815)*(ROW('Номенклатура'!$A$6:$A$205)-5))))+SUMIFS('Движения'!$F$6:$F$5005,'Движения'!$B$6:$B$5005,B815,'Движения'!$A$6:$A$5005,"&lt;"&amp;(Q815+1))-SUMIFS('Движения'!$F$6:$F$5005,'Движения'!$B$6:$B$5005,B815,'Движения'!$C$6:$C$5005,"Корректировка остатка",'Движения'!$A$6:$A$5005,"&gt;="&amp;Q815,'Движения'!$A$6:$A$5005,"&lt;"&amp;(Q815+1)),6))</f>
        <v/>
      </c>
      <c r="I815" s="18" t="str">
        <f>IF(E815&lt;&gt;"ОК","",ROUND(C815-H815,6))</f>
        <v/>
      </c>
      <c r="J815" s="21" t="str">
        <f>IF(E815&lt;&gt;"ОК","",IF(P815&gt;0,ABS(I815)/P815,"нет базы"))</f>
        <v/>
      </c>
      <c r="K815" s="17" t="str">
        <f>IF(E815&lt;&gt;"ОК","",IF(I815&lt;0,"Недостача",IF(I815&gt;0,"Излишек","Совпадает")))</f>
        <v/>
      </c>
      <c r="L815" s="18" t="str">
        <f>IF(E815&lt;&gt;"ОК","",ROUND(SUMIFS('Движения'!$F$6:$F$5005,'Движения'!$B$6:$B$5005,B815,'Движения'!$C$6:$C$5005,"Корректировка остатка",'Движения'!$A$6:$A$5005,"&gt;="&amp;Q815,'Движения'!$A$6:$A$5005,"&lt;"&amp;(Q815+1)),6))</f>
        <v/>
      </c>
      <c r="M815" s="18" t="str">
        <f>IF(E815&lt;&gt;"ОК","",ROUND(I815-L815,6))</f>
        <v/>
      </c>
      <c r="N815" s="15" t="str">
        <f>IF(E815&lt;&gt;"ОК","",IF(AND(I815=0,L815=0),"Корректировка не нужна",IF(M815=0,"Корректировка внесена",IF(L815=0,"Внесите корректировку на "&amp;DAY(Q815)&amp;"."&amp;MONTH(Q815)&amp;"."&amp;YEAR(Q815)&amp;": "&amp;IF(M815&gt;0,"+","")&amp;M815&amp;" "&amp;G815,"Проверьте корректировки: внесено "&amp;L815&amp;", нужно "&amp;I815&amp;" "&amp;G815))))</f>
        <v/>
      </c>
      <c r="O815" s="22" t="str">
        <f>IF(E815&lt;&gt;"ОК","",IF(SUMPRODUCT(MAX(($B$6:$B$1005=B815)*($Q$6:$Q$1005&lt;Q815)*($E$6:$E$1005="ОК")*$Q$6:$Q$1005))&gt;0,SUMPRODUCT(MAX(($B$6:$B$1005=B815)*($Q$6:$Q$1005&lt;Q815)*($E$6:$E$1005="ОК")*$Q$6:$Q$1005))+1,INT('Номенклатура'!$C$2)))</f>
        <v/>
      </c>
      <c r="P815" s="18" t="str">
        <f>IF(E815&lt;&gt;"ОК","",-(SUMIFS('Движения'!$F$6:$F$5005,'Движения'!$B$6:$B$5005,B815,'Движения'!$C$6:$C$5005,"Расход",'Движения'!$A$6:$A$5005,"&gt;="&amp;O815,'Движения'!$A$6:$A$5005,"&lt;"&amp;(Q815+1))+SUMIFS('Движения'!$F$6:$F$5005,'Движения'!$B$6:$B$5005,B815,'Движения'!$C$6:$C$5005,"Списание",'Движения'!$A$6:$A$5005,"&gt;="&amp;O815,'Движения'!$A$6:$A$5005,"&lt;"&amp;(Q815+1))))</f>
        <v/>
      </c>
      <c r="Q815" s="18" t="str">
        <f>IF(ISNUMBER(A815),INT(A815),0)</f>
        <v/>
      </c>
    </row>
    <row r="816" spans="1:17" x14ac:dyDescent="0.25">
      <c r="A816" s="16"/>
      <c r="B816" s="13"/>
      <c r="C816" s="14"/>
      <c r="D816" s="13"/>
      <c r="E816" s="15" t="str">
        <f>IF(COUNTA(A816:D816)=0,"",IF(NOT(ISNUMBER(A816)),"Укажите дату",IF(B816="","Укажите код",IF(NOT(AND(ISTEXT(B816),LEN(B816)&gt;0,LEN(B816)&lt;=30,ISNUMBER(FIND(LEFT(B816,1),"ABCDEFGHIJKLMNOPQRSTUVWXYZ")),SUMPRODUCT((MID(B816,{1,2,3,4,5,6,7,8,9,10,11,12,13,14,15,16,17,18,19,20,21,22,23,24,25,26,27,28,29,30},1)&lt;&gt;"")*ISERROR(FIND(MID(B816,{1,2,3,4,5,6,7,8,9,10,11,12,13,14,15,16,17,18,19,20,21,22,23,24,25,26,27,28,29,30},1),"ABCDEFGHIJKLMNOPQRSTUVWXYZ0123456789-_")))=0,ISERROR(VALUE(B816)))),"Недопустимый код: только латинские буквы A-Z в верхнем регистре, цифры, - и _; начало с буквы, до 30 символов (например MILK-001)",IF(SUMPRODUCT(--EXACT('Номенклатура'!$A$6:$A$205,B816))=0,"Код не найден",IF(SUMPRODUCT(--EXACT('Номенклатура'!$A$6:$A$205,B816))&gt;1,"Код повторяется в номенклатуре",IF(NOT(ISNUMBER(C816)),"Укажите фактическое количество",IF(C816&lt;0,"Факт не может быть меньше нуля",IF(NOT(ISNUMBER('Номенклатура'!$C$2)),"Укажите дату начала учёта",IF(Q816&lt;INT('Номенклатура'!$C$2),"Дата раньше начала учёта","ОК"))))))))))</f>
        <v/>
      </c>
      <c r="F816" s="15" t="str">
        <f>IF(E816&lt;&gt;"ОК","",INDEX('Номенклатура'!$B$6:$B$205,SUMPRODUCT(EXACT('Номенклатура'!$A$6:$A$205,B816)*(ROW('Номенклатура'!$A$6:$A$205)-5)))&amp;"")</f>
        <v/>
      </c>
      <c r="G816" s="17" t="str">
        <f>IF(E816&lt;&gt;"ОК","",INDEX('Номенклатура'!$D$6:$D$205,SUMPRODUCT(EXACT('Номенклатура'!$A$6:$A$205,B816)*(ROW('Номенклатура'!$A$6:$A$205)-5)))&amp;"")</f>
        <v/>
      </c>
      <c r="H816" s="18" t="str">
        <f>IF(E816&lt;&gt;"ОК","",ROUND(N(INDEX('Номенклатура'!$F$6:$F$205,SUMPRODUCT(EXACT('Номенклатура'!$A$6:$A$205,B816)*(ROW('Номенклатура'!$A$6:$A$205)-5))))+SUMIFS('Движения'!$F$6:$F$5005,'Движения'!$B$6:$B$5005,B816,'Движения'!$A$6:$A$5005,"&lt;"&amp;(Q816+1))-SUMIFS('Движения'!$F$6:$F$5005,'Движения'!$B$6:$B$5005,B816,'Движения'!$C$6:$C$5005,"Корректировка остатка",'Движения'!$A$6:$A$5005,"&gt;="&amp;Q816,'Движения'!$A$6:$A$5005,"&lt;"&amp;(Q816+1)),6))</f>
        <v/>
      </c>
      <c r="I816" s="18" t="str">
        <f>IF(E816&lt;&gt;"ОК","",ROUND(C816-H816,6))</f>
        <v/>
      </c>
      <c r="J816" s="21" t="str">
        <f>IF(E816&lt;&gt;"ОК","",IF(P816&gt;0,ABS(I816)/P816,"нет базы"))</f>
        <v/>
      </c>
      <c r="K816" s="17" t="str">
        <f>IF(E816&lt;&gt;"ОК","",IF(I816&lt;0,"Недостача",IF(I816&gt;0,"Излишек","Совпадает")))</f>
        <v/>
      </c>
      <c r="L816" s="18" t="str">
        <f>IF(E816&lt;&gt;"ОК","",ROUND(SUMIFS('Движения'!$F$6:$F$5005,'Движения'!$B$6:$B$5005,B816,'Движения'!$C$6:$C$5005,"Корректировка остатка",'Движения'!$A$6:$A$5005,"&gt;="&amp;Q816,'Движения'!$A$6:$A$5005,"&lt;"&amp;(Q816+1)),6))</f>
        <v/>
      </c>
      <c r="M816" s="18" t="str">
        <f>IF(E816&lt;&gt;"ОК","",ROUND(I816-L816,6))</f>
        <v/>
      </c>
      <c r="N816" s="15" t="str">
        <f>IF(E816&lt;&gt;"ОК","",IF(AND(I816=0,L816=0),"Корректировка не нужна",IF(M816=0,"Корректировка внесена",IF(L816=0,"Внесите корректировку на "&amp;DAY(Q816)&amp;"."&amp;MONTH(Q816)&amp;"."&amp;YEAR(Q816)&amp;": "&amp;IF(M816&gt;0,"+","")&amp;M816&amp;" "&amp;G816,"Проверьте корректировки: внесено "&amp;L816&amp;", нужно "&amp;I816&amp;" "&amp;G816))))</f>
        <v/>
      </c>
      <c r="O816" s="22" t="str">
        <f>IF(E816&lt;&gt;"ОК","",IF(SUMPRODUCT(MAX(($B$6:$B$1005=B816)*($Q$6:$Q$1005&lt;Q816)*($E$6:$E$1005="ОК")*$Q$6:$Q$1005))&gt;0,SUMPRODUCT(MAX(($B$6:$B$1005=B816)*($Q$6:$Q$1005&lt;Q816)*($E$6:$E$1005="ОК")*$Q$6:$Q$1005))+1,INT('Номенклатура'!$C$2)))</f>
        <v/>
      </c>
      <c r="P816" s="18" t="str">
        <f>IF(E816&lt;&gt;"ОК","",-(SUMIFS('Движения'!$F$6:$F$5005,'Движения'!$B$6:$B$5005,B816,'Движения'!$C$6:$C$5005,"Расход",'Движения'!$A$6:$A$5005,"&gt;="&amp;O816,'Движения'!$A$6:$A$5005,"&lt;"&amp;(Q816+1))+SUMIFS('Движения'!$F$6:$F$5005,'Движения'!$B$6:$B$5005,B816,'Движения'!$C$6:$C$5005,"Списание",'Движения'!$A$6:$A$5005,"&gt;="&amp;O816,'Движения'!$A$6:$A$5005,"&lt;"&amp;(Q816+1))))</f>
        <v/>
      </c>
      <c r="Q816" s="18" t="str">
        <f>IF(ISNUMBER(A816),INT(A816),0)</f>
        <v/>
      </c>
    </row>
    <row r="817" spans="1:17" x14ac:dyDescent="0.25">
      <c r="A817" s="16"/>
      <c r="B817" s="13"/>
      <c r="C817" s="14"/>
      <c r="D817" s="13"/>
      <c r="E817" s="15" t="str">
        <f>IF(COUNTA(A817:D817)=0,"",IF(NOT(ISNUMBER(A817)),"Укажите дату",IF(B817="","Укажите код",IF(NOT(AND(ISTEXT(B817),LEN(B817)&gt;0,LEN(B817)&lt;=30,ISNUMBER(FIND(LEFT(B817,1),"ABCDEFGHIJKLMNOPQRSTUVWXYZ")),SUMPRODUCT((MID(B817,{1,2,3,4,5,6,7,8,9,10,11,12,13,14,15,16,17,18,19,20,21,22,23,24,25,26,27,28,29,30},1)&lt;&gt;"")*ISERROR(FIND(MID(B817,{1,2,3,4,5,6,7,8,9,10,11,12,13,14,15,16,17,18,19,20,21,22,23,24,25,26,27,28,29,30},1),"ABCDEFGHIJKLMNOPQRSTUVWXYZ0123456789-_")))=0,ISERROR(VALUE(B817)))),"Недопустимый код: только латинские буквы A-Z в верхнем регистре, цифры, - и _; начало с буквы, до 30 символов (например MILK-001)",IF(SUMPRODUCT(--EXACT('Номенклатура'!$A$6:$A$205,B817))=0,"Код не найден",IF(SUMPRODUCT(--EXACT('Номенклатура'!$A$6:$A$205,B817))&gt;1,"Код повторяется в номенклатуре",IF(NOT(ISNUMBER(C817)),"Укажите фактическое количество",IF(C817&lt;0,"Факт не может быть меньше нуля",IF(NOT(ISNUMBER('Номенклатура'!$C$2)),"Укажите дату начала учёта",IF(Q817&lt;INT('Номенклатура'!$C$2),"Дата раньше начала учёта","ОК"))))))))))</f>
        <v/>
      </c>
      <c r="F817" s="15" t="str">
        <f>IF(E817&lt;&gt;"ОК","",INDEX('Номенклатура'!$B$6:$B$205,SUMPRODUCT(EXACT('Номенклатура'!$A$6:$A$205,B817)*(ROW('Номенклатура'!$A$6:$A$205)-5)))&amp;"")</f>
        <v/>
      </c>
      <c r="G817" s="17" t="str">
        <f>IF(E817&lt;&gt;"ОК","",INDEX('Номенклатура'!$D$6:$D$205,SUMPRODUCT(EXACT('Номенклатура'!$A$6:$A$205,B817)*(ROW('Номенклатура'!$A$6:$A$205)-5)))&amp;"")</f>
        <v/>
      </c>
      <c r="H817" s="18" t="str">
        <f>IF(E817&lt;&gt;"ОК","",ROUND(N(INDEX('Номенклатура'!$F$6:$F$205,SUMPRODUCT(EXACT('Номенклатура'!$A$6:$A$205,B817)*(ROW('Номенклатура'!$A$6:$A$205)-5))))+SUMIFS('Движения'!$F$6:$F$5005,'Движения'!$B$6:$B$5005,B817,'Движения'!$A$6:$A$5005,"&lt;"&amp;(Q817+1))-SUMIFS('Движения'!$F$6:$F$5005,'Движения'!$B$6:$B$5005,B817,'Движения'!$C$6:$C$5005,"Корректировка остатка",'Движения'!$A$6:$A$5005,"&gt;="&amp;Q817,'Движения'!$A$6:$A$5005,"&lt;"&amp;(Q817+1)),6))</f>
        <v/>
      </c>
      <c r="I817" s="18" t="str">
        <f>IF(E817&lt;&gt;"ОК","",ROUND(C817-H817,6))</f>
        <v/>
      </c>
      <c r="J817" s="21" t="str">
        <f>IF(E817&lt;&gt;"ОК","",IF(P817&gt;0,ABS(I817)/P817,"нет базы"))</f>
        <v/>
      </c>
      <c r="K817" s="17" t="str">
        <f>IF(E817&lt;&gt;"ОК","",IF(I817&lt;0,"Недостача",IF(I817&gt;0,"Излишек","Совпадает")))</f>
        <v/>
      </c>
      <c r="L817" s="18" t="str">
        <f>IF(E817&lt;&gt;"ОК","",ROUND(SUMIFS('Движения'!$F$6:$F$5005,'Движения'!$B$6:$B$5005,B817,'Движения'!$C$6:$C$5005,"Корректировка остатка",'Движения'!$A$6:$A$5005,"&gt;="&amp;Q817,'Движения'!$A$6:$A$5005,"&lt;"&amp;(Q817+1)),6))</f>
        <v/>
      </c>
      <c r="M817" s="18" t="str">
        <f>IF(E817&lt;&gt;"ОК","",ROUND(I817-L817,6))</f>
        <v/>
      </c>
      <c r="N817" s="15" t="str">
        <f>IF(E817&lt;&gt;"ОК","",IF(AND(I817=0,L817=0),"Корректировка не нужна",IF(M817=0,"Корректировка внесена",IF(L817=0,"Внесите корректировку на "&amp;DAY(Q817)&amp;"."&amp;MONTH(Q817)&amp;"."&amp;YEAR(Q817)&amp;": "&amp;IF(M817&gt;0,"+","")&amp;M817&amp;" "&amp;G817,"Проверьте корректировки: внесено "&amp;L817&amp;", нужно "&amp;I817&amp;" "&amp;G817))))</f>
        <v/>
      </c>
      <c r="O817" s="22" t="str">
        <f>IF(E817&lt;&gt;"ОК","",IF(SUMPRODUCT(MAX(($B$6:$B$1005=B817)*($Q$6:$Q$1005&lt;Q817)*($E$6:$E$1005="ОК")*$Q$6:$Q$1005))&gt;0,SUMPRODUCT(MAX(($B$6:$B$1005=B817)*($Q$6:$Q$1005&lt;Q817)*($E$6:$E$1005="ОК")*$Q$6:$Q$1005))+1,INT('Номенклатура'!$C$2)))</f>
        <v/>
      </c>
      <c r="P817" s="18" t="str">
        <f>IF(E817&lt;&gt;"ОК","",-(SUMIFS('Движения'!$F$6:$F$5005,'Движения'!$B$6:$B$5005,B817,'Движения'!$C$6:$C$5005,"Расход",'Движения'!$A$6:$A$5005,"&gt;="&amp;O817,'Движения'!$A$6:$A$5005,"&lt;"&amp;(Q817+1))+SUMIFS('Движения'!$F$6:$F$5005,'Движения'!$B$6:$B$5005,B817,'Движения'!$C$6:$C$5005,"Списание",'Движения'!$A$6:$A$5005,"&gt;="&amp;O817,'Движения'!$A$6:$A$5005,"&lt;"&amp;(Q817+1))))</f>
        <v/>
      </c>
      <c r="Q817" s="18" t="str">
        <f>IF(ISNUMBER(A817),INT(A817),0)</f>
        <v/>
      </c>
    </row>
    <row r="818" spans="1:17" x14ac:dyDescent="0.25">
      <c r="A818" s="16"/>
      <c r="B818" s="13"/>
      <c r="C818" s="14"/>
      <c r="D818" s="13"/>
      <c r="E818" s="15" t="str">
        <f>IF(COUNTA(A818:D818)=0,"",IF(NOT(ISNUMBER(A818)),"Укажите дату",IF(B818="","Укажите код",IF(NOT(AND(ISTEXT(B818),LEN(B818)&gt;0,LEN(B818)&lt;=30,ISNUMBER(FIND(LEFT(B818,1),"ABCDEFGHIJKLMNOPQRSTUVWXYZ")),SUMPRODUCT((MID(B818,{1,2,3,4,5,6,7,8,9,10,11,12,13,14,15,16,17,18,19,20,21,22,23,24,25,26,27,28,29,30},1)&lt;&gt;"")*ISERROR(FIND(MID(B818,{1,2,3,4,5,6,7,8,9,10,11,12,13,14,15,16,17,18,19,20,21,22,23,24,25,26,27,28,29,30},1),"ABCDEFGHIJKLMNOPQRSTUVWXYZ0123456789-_")))=0,ISERROR(VALUE(B818)))),"Недопустимый код: только латинские буквы A-Z в верхнем регистре, цифры, - и _; начало с буквы, до 30 символов (например MILK-001)",IF(SUMPRODUCT(--EXACT('Номенклатура'!$A$6:$A$205,B818))=0,"Код не найден",IF(SUMPRODUCT(--EXACT('Номенклатура'!$A$6:$A$205,B818))&gt;1,"Код повторяется в номенклатуре",IF(NOT(ISNUMBER(C818)),"Укажите фактическое количество",IF(C818&lt;0,"Факт не может быть меньше нуля",IF(NOT(ISNUMBER('Номенклатура'!$C$2)),"Укажите дату начала учёта",IF(Q818&lt;INT('Номенклатура'!$C$2),"Дата раньше начала учёта","ОК"))))))))))</f>
        <v/>
      </c>
      <c r="F818" s="15" t="str">
        <f>IF(E818&lt;&gt;"ОК","",INDEX('Номенклатура'!$B$6:$B$205,SUMPRODUCT(EXACT('Номенклатура'!$A$6:$A$205,B818)*(ROW('Номенклатура'!$A$6:$A$205)-5)))&amp;"")</f>
        <v/>
      </c>
      <c r="G818" s="17" t="str">
        <f>IF(E818&lt;&gt;"ОК","",INDEX('Номенклатура'!$D$6:$D$205,SUMPRODUCT(EXACT('Номенклатура'!$A$6:$A$205,B818)*(ROW('Номенклатура'!$A$6:$A$205)-5)))&amp;"")</f>
        <v/>
      </c>
      <c r="H818" s="18" t="str">
        <f>IF(E818&lt;&gt;"ОК","",ROUND(N(INDEX('Номенклатура'!$F$6:$F$205,SUMPRODUCT(EXACT('Номенклатура'!$A$6:$A$205,B818)*(ROW('Номенклатура'!$A$6:$A$205)-5))))+SUMIFS('Движения'!$F$6:$F$5005,'Движения'!$B$6:$B$5005,B818,'Движения'!$A$6:$A$5005,"&lt;"&amp;(Q818+1))-SUMIFS('Движения'!$F$6:$F$5005,'Движения'!$B$6:$B$5005,B818,'Движения'!$C$6:$C$5005,"Корректировка остатка",'Движения'!$A$6:$A$5005,"&gt;="&amp;Q818,'Движения'!$A$6:$A$5005,"&lt;"&amp;(Q818+1)),6))</f>
        <v/>
      </c>
      <c r="I818" s="18" t="str">
        <f>IF(E818&lt;&gt;"ОК","",ROUND(C818-H818,6))</f>
        <v/>
      </c>
      <c r="J818" s="21" t="str">
        <f>IF(E818&lt;&gt;"ОК","",IF(P818&gt;0,ABS(I818)/P818,"нет базы"))</f>
        <v/>
      </c>
      <c r="K818" s="17" t="str">
        <f>IF(E818&lt;&gt;"ОК","",IF(I818&lt;0,"Недостача",IF(I818&gt;0,"Излишек","Совпадает")))</f>
        <v/>
      </c>
      <c r="L818" s="18" t="str">
        <f>IF(E818&lt;&gt;"ОК","",ROUND(SUMIFS('Движения'!$F$6:$F$5005,'Движения'!$B$6:$B$5005,B818,'Движения'!$C$6:$C$5005,"Корректировка остатка",'Движения'!$A$6:$A$5005,"&gt;="&amp;Q818,'Движения'!$A$6:$A$5005,"&lt;"&amp;(Q818+1)),6))</f>
        <v/>
      </c>
      <c r="M818" s="18" t="str">
        <f>IF(E818&lt;&gt;"ОК","",ROUND(I818-L818,6))</f>
        <v/>
      </c>
      <c r="N818" s="15" t="str">
        <f>IF(E818&lt;&gt;"ОК","",IF(AND(I818=0,L818=0),"Корректировка не нужна",IF(M818=0,"Корректировка внесена",IF(L818=0,"Внесите корректировку на "&amp;DAY(Q818)&amp;"."&amp;MONTH(Q818)&amp;"."&amp;YEAR(Q818)&amp;": "&amp;IF(M818&gt;0,"+","")&amp;M818&amp;" "&amp;G818,"Проверьте корректировки: внесено "&amp;L818&amp;", нужно "&amp;I818&amp;" "&amp;G818))))</f>
        <v/>
      </c>
      <c r="O818" s="22" t="str">
        <f>IF(E818&lt;&gt;"ОК","",IF(SUMPRODUCT(MAX(($B$6:$B$1005=B818)*($Q$6:$Q$1005&lt;Q818)*($E$6:$E$1005="ОК")*$Q$6:$Q$1005))&gt;0,SUMPRODUCT(MAX(($B$6:$B$1005=B818)*($Q$6:$Q$1005&lt;Q818)*($E$6:$E$1005="ОК")*$Q$6:$Q$1005))+1,INT('Номенклатура'!$C$2)))</f>
        <v/>
      </c>
      <c r="P818" s="18" t="str">
        <f>IF(E818&lt;&gt;"ОК","",-(SUMIFS('Движения'!$F$6:$F$5005,'Движения'!$B$6:$B$5005,B818,'Движения'!$C$6:$C$5005,"Расход",'Движения'!$A$6:$A$5005,"&gt;="&amp;O818,'Движения'!$A$6:$A$5005,"&lt;"&amp;(Q818+1))+SUMIFS('Движения'!$F$6:$F$5005,'Движения'!$B$6:$B$5005,B818,'Движения'!$C$6:$C$5005,"Списание",'Движения'!$A$6:$A$5005,"&gt;="&amp;O818,'Движения'!$A$6:$A$5005,"&lt;"&amp;(Q818+1))))</f>
        <v/>
      </c>
      <c r="Q818" s="18" t="str">
        <f>IF(ISNUMBER(A818),INT(A818),0)</f>
        <v/>
      </c>
    </row>
    <row r="819" spans="1:17" x14ac:dyDescent="0.25">
      <c r="A819" s="16"/>
      <c r="B819" s="13"/>
      <c r="C819" s="14"/>
      <c r="D819" s="13"/>
      <c r="E819" s="15" t="str">
        <f>IF(COUNTA(A819:D819)=0,"",IF(NOT(ISNUMBER(A819)),"Укажите дату",IF(B819="","Укажите код",IF(NOT(AND(ISTEXT(B819),LEN(B819)&gt;0,LEN(B819)&lt;=30,ISNUMBER(FIND(LEFT(B819,1),"ABCDEFGHIJKLMNOPQRSTUVWXYZ")),SUMPRODUCT((MID(B819,{1,2,3,4,5,6,7,8,9,10,11,12,13,14,15,16,17,18,19,20,21,22,23,24,25,26,27,28,29,30},1)&lt;&gt;"")*ISERROR(FIND(MID(B819,{1,2,3,4,5,6,7,8,9,10,11,12,13,14,15,16,17,18,19,20,21,22,23,24,25,26,27,28,29,30},1),"ABCDEFGHIJKLMNOPQRSTUVWXYZ0123456789-_")))=0,ISERROR(VALUE(B819)))),"Недопустимый код: только латинские буквы A-Z в верхнем регистре, цифры, - и _; начало с буквы, до 30 символов (например MILK-001)",IF(SUMPRODUCT(--EXACT('Номенклатура'!$A$6:$A$205,B819))=0,"Код не найден",IF(SUMPRODUCT(--EXACT('Номенклатура'!$A$6:$A$205,B819))&gt;1,"Код повторяется в номенклатуре",IF(NOT(ISNUMBER(C819)),"Укажите фактическое количество",IF(C819&lt;0,"Факт не может быть меньше нуля",IF(NOT(ISNUMBER('Номенклатура'!$C$2)),"Укажите дату начала учёта",IF(Q819&lt;INT('Номенклатура'!$C$2),"Дата раньше начала учёта","ОК"))))))))))</f>
        <v/>
      </c>
      <c r="F819" s="15" t="str">
        <f>IF(E819&lt;&gt;"ОК","",INDEX('Номенклатура'!$B$6:$B$205,SUMPRODUCT(EXACT('Номенклатура'!$A$6:$A$205,B819)*(ROW('Номенклатура'!$A$6:$A$205)-5)))&amp;"")</f>
        <v/>
      </c>
      <c r="G819" s="17" t="str">
        <f>IF(E819&lt;&gt;"ОК","",INDEX('Номенклатура'!$D$6:$D$205,SUMPRODUCT(EXACT('Номенклатура'!$A$6:$A$205,B819)*(ROW('Номенклатура'!$A$6:$A$205)-5)))&amp;"")</f>
        <v/>
      </c>
      <c r="H819" s="18" t="str">
        <f>IF(E819&lt;&gt;"ОК","",ROUND(N(INDEX('Номенклатура'!$F$6:$F$205,SUMPRODUCT(EXACT('Номенклатура'!$A$6:$A$205,B819)*(ROW('Номенклатура'!$A$6:$A$205)-5))))+SUMIFS('Движения'!$F$6:$F$5005,'Движения'!$B$6:$B$5005,B819,'Движения'!$A$6:$A$5005,"&lt;"&amp;(Q819+1))-SUMIFS('Движения'!$F$6:$F$5005,'Движения'!$B$6:$B$5005,B819,'Движения'!$C$6:$C$5005,"Корректировка остатка",'Движения'!$A$6:$A$5005,"&gt;="&amp;Q819,'Движения'!$A$6:$A$5005,"&lt;"&amp;(Q819+1)),6))</f>
        <v/>
      </c>
      <c r="I819" s="18" t="str">
        <f>IF(E819&lt;&gt;"ОК","",ROUND(C819-H819,6))</f>
        <v/>
      </c>
      <c r="J819" s="21" t="str">
        <f>IF(E819&lt;&gt;"ОК","",IF(P819&gt;0,ABS(I819)/P819,"нет базы"))</f>
        <v/>
      </c>
      <c r="K819" s="17" t="str">
        <f>IF(E819&lt;&gt;"ОК","",IF(I819&lt;0,"Недостача",IF(I819&gt;0,"Излишек","Совпадает")))</f>
        <v/>
      </c>
      <c r="L819" s="18" t="str">
        <f>IF(E819&lt;&gt;"ОК","",ROUND(SUMIFS('Движения'!$F$6:$F$5005,'Движения'!$B$6:$B$5005,B819,'Движения'!$C$6:$C$5005,"Корректировка остатка",'Движения'!$A$6:$A$5005,"&gt;="&amp;Q819,'Движения'!$A$6:$A$5005,"&lt;"&amp;(Q819+1)),6))</f>
        <v/>
      </c>
      <c r="M819" s="18" t="str">
        <f>IF(E819&lt;&gt;"ОК","",ROUND(I819-L819,6))</f>
        <v/>
      </c>
      <c r="N819" s="15" t="str">
        <f>IF(E819&lt;&gt;"ОК","",IF(AND(I819=0,L819=0),"Корректировка не нужна",IF(M819=0,"Корректировка внесена",IF(L819=0,"Внесите корректировку на "&amp;DAY(Q819)&amp;"."&amp;MONTH(Q819)&amp;"."&amp;YEAR(Q819)&amp;": "&amp;IF(M819&gt;0,"+","")&amp;M819&amp;" "&amp;G819,"Проверьте корректировки: внесено "&amp;L819&amp;", нужно "&amp;I819&amp;" "&amp;G819))))</f>
        <v/>
      </c>
      <c r="O819" s="22" t="str">
        <f>IF(E819&lt;&gt;"ОК","",IF(SUMPRODUCT(MAX(($B$6:$B$1005=B819)*($Q$6:$Q$1005&lt;Q819)*($E$6:$E$1005="ОК")*$Q$6:$Q$1005))&gt;0,SUMPRODUCT(MAX(($B$6:$B$1005=B819)*($Q$6:$Q$1005&lt;Q819)*($E$6:$E$1005="ОК")*$Q$6:$Q$1005))+1,INT('Номенклатура'!$C$2)))</f>
        <v/>
      </c>
      <c r="P819" s="18" t="str">
        <f>IF(E819&lt;&gt;"ОК","",-(SUMIFS('Движения'!$F$6:$F$5005,'Движения'!$B$6:$B$5005,B819,'Движения'!$C$6:$C$5005,"Расход",'Движения'!$A$6:$A$5005,"&gt;="&amp;O819,'Движения'!$A$6:$A$5005,"&lt;"&amp;(Q819+1))+SUMIFS('Движения'!$F$6:$F$5005,'Движения'!$B$6:$B$5005,B819,'Движения'!$C$6:$C$5005,"Списание",'Движения'!$A$6:$A$5005,"&gt;="&amp;O819,'Движения'!$A$6:$A$5005,"&lt;"&amp;(Q819+1))))</f>
        <v/>
      </c>
      <c r="Q819" s="18" t="str">
        <f>IF(ISNUMBER(A819),INT(A819),0)</f>
        <v/>
      </c>
    </row>
    <row r="820" spans="1:17" x14ac:dyDescent="0.25">
      <c r="A820" s="16"/>
      <c r="B820" s="13"/>
      <c r="C820" s="14"/>
      <c r="D820" s="13"/>
      <c r="E820" s="15" t="str">
        <f>IF(COUNTA(A820:D820)=0,"",IF(NOT(ISNUMBER(A820)),"Укажите дату",IF(B820="","Укажите код",IF(NOT(AND(ISTEXT(B820),LEN(B820)&gt;0,LEN(B820)&lt;=30,ISNUMBER(FIND(LEFT(B820,1),"ABCDEFGHIJKLMNOPQRSTUVWXYZ")),SUMPRODUCT((MID(B820,{1,2,3,4,5,6,7,8,9,10,11,12,13,14,15,16,17,18,19,20,21,22,23,24,25,26,27,28,29,30},1)&lt;&gt;"")*ISERROR(FIND(MID(B820,{1,2,3,4,5,6,7,8,9,10,11,12,13,14,15,16,17,18,19,20,21,22,23,24,25,26,27,28,29,30},1),"ABCDEFGHIJKLMNOPQRSTUVWXYZ0123456789-_")))=0,ISERROR(VALUE(B820)))),"Недопустимый код: только латинские буквы A-Z в верхнем регистре, цифры, - и _; начало с буквы, до 30 символов (например MILK-001)",IF(SUMPRODUCT(--EXACT('Номенклатура'!$A$6:$A$205,B820))=0,"Код не найден",IF(SUMPRODUCT(--EXACT('Номенклатура'!$A$6:$A$205,B820))&gt;1,"Код повторяется в номенклатуре",IF(NOT(ISNUMBER(C820)),"Укажите фактическое количество",IF(C820&lt;0,"Факт не может быть меньше нуля",IF(NOT(ISNUMBER('Номенклатура'!$C$2)),"Укажите дату начала учёта",IF(Q820&lt;INT('Номенклатура'!$C$2),"Дата раньше начала учёта","ОК"))))))))))</f>
        <v/>
      </c>
      <c r="F820" s="15" t="str">
        <f>IF(E820&lt;&gt;"ОК","",INDEX('Номенклатура'!$B$6:$B$205,SUMPRODUCT(EXACT('Номенклатура'!$A$6:$A$205,B820)*(ROW('Номенклатура'!$A$6:$A$205)-5)))&amp;"")</f>
        <v/>
      </c>
      <c r="G820" s="17" t="str">
        <f>IF(E820&lt;&gt;"ОК","",INDEX('Номенклатура'!$D$6:$D$205,SUMPRODUCT(EXACT('Номенклатура'!$A$6:$A$205,B820)*(ROW('Номенклатура'!$A$6:$A$205)-5)))&amp;"")</f>
        <v/>
      </c>
      <c r="H820" s="18" t="str">
        <f>IF(E820&lt;&gt;"ОК","",ROUND(N(INDEX('Номенклатура'!$F$6:$F$205,SUMPRODUCT(EXACT('Номенклатура'!$A$6:$A$205,B820)*(ROW('Номенклатура'!$A$6:$A$205)-5))))+SUMIFS('Движения'!$F$6:$F$5005,'Движения'!$B$6:$B$5005,B820,'Движения'!$A$6:$A$5005,"&lt;"&amp;(Q820+1))-SUMIFS('Движения'!$F$6:$F$5005,'Движения'!$B$6:$B$5005,B820,'Движения'!$C$6:$C$5005,"Корректировка остатка",'Движения'!$A$6:$A$5005,"&gt;="&amp;Q820,'Движения'!$A$6:$A$5005,"&lt;"&amp;(Q820+1)),6))</f>
        <v/>
      </c>
      <c r="I820" s="18" t="str">
        <f>IF(E820&lt;&gt;"ОК","",ROUND(C820-H820,6))</f>
        <v/>
      </c>
      <c r="J820" s="21" t="str">
        <f>IF(E820&lt;&gt;"ОК","",IF(P820&gt;0,ABS(I820)/P820,"нет базы"))</f>
        <v/>
      </c>
      <c r="K820" s="17" t="str">
        <f>IF(E820&lt;&gt;"ОК","",IF(I820&lt;0,"Недостача",IF(I820&gt;0,"Излишек","Совпадает")))</f>
        <v/>
      </c>
      <c r="L820" s="18" t="str">
        <f>IF(E820&lt;&gt;"ОК","",ROUND(SUMIFS('Движения'!$F$6:$F$5005,'Движения'!$B$6:$B$5005,B820,'Движения'!$C$6:$C$5005,"Корректировка остатка",'Движения'!$A$6:$A$5005,"&gt;="&amp;Q820,'Движения'!$A$6:$A$5005,"&lt;"&amp;(Q820+1)),6))</f>
        <v/>
      </c>
      <c r="M820" s="18" t="str">
        <f>IF(E820&lt;&gt;"ОК","",ROUND(I820-L820,6))</f>
        <v/>
      </c>
      <c r="N820" s="15" t="str">
        <f>IF(E820&lt;&gt;"ОК","",IF(AND(I820=0,L820=0),"Корректировка не нужна",IF(M820=0,"Корректировка внесена",IF(L820=0,"Внесите корректировку на "&amp;DAY(Q820)&amp;"."&amp;MONTH(Q820)&amp;"."&amp;YEAR(Q820)&amp;": "&amp;IF(M820&gt;0,"+","")&amp;M820&amp;" "&amp;G820,"Проверьте корректировки: внесено "&amp;L820&amp;", нужно "&amp;I820&amp;" "&amp;G820))))</f>
        <v/>
      </c>
      <c r="O820" s="22" t="str">
        <f>IF(E820&lt;&gt;"ОК","",IF(SUMPRODUCT(MAX(($B$6:$B$1005=B820)*($Q$6:$Q$1005&lt;Q820)*($E$6:$E$1005="ОК")*$Q$6:$Q$1005))&gt;0,SUMPRODUCT(MAX(($B$6:$B$1005=B820)*($Q$6:$Q$1005&lt;Q820)*($E$6:$E$1005="ОК")*$Q$6:$Q$1005))+1,INT('Номенклатура'!$C$2)))</f>
        <v/>
      </c>
      <c r="P820" s="18" t="str">
        <f>IF(E820&lt;&gt;"ОК","",-(SUMIFS('Движения'!$F$6:$F$5005,'Движения'!$B$6:$B$5005,B820,'Движения'!$C$6:$C$5005,"Расход",'Движения'!$A$6:$A$5005,"&gt;="&amp;O820,'Движения'!$A$6:$A$5005,"&lt;"&amp;(Q820+1))+SUMIFS('Движения'!$F$6:$F$5005,'Движения'!$B$6:$B$5005,B820,'Движения'!$C$6:$C$5005,"Списание",'Движения'!$A$6:$A$5005,"&gt;="&amp;O820,'Движения'!$A$6:$A$5005,"&lt;"&amp;(Q820+1))))</f>
        <v/>
      </c>
      <c r="Q820" s="18" t="str">
        <f>IF(ISNUMBER(A820),INT(A820),0)</f>
        <v/>
      </c>
    </row>
    <row r="821" spans="1:17" x14ac:dyDescent="0.25">
      <c r="A821" s="16"/>
      <c r="B821" s="13"/>
      <c r="C821" s="14"/>
      <c r="D821" s="13"/>
      <c r="E821" s="15" t="str">
        <f>IF(COUNTA(A821:D821)=0,"",IF(NOT(ISNUMBER(A821)),"Укажите дату",IF(B821="","Укажите код",IF(NOT(AND(ISTEXT(B821),LEN(B821)&gt;0,LEN(B821)&lt;=30,ISNUMBER(FIND(LEFT(B821,1),"ABCDEFGHIJKLMNOPQRSTUVWXYZ")),SUMPRODUCT((MID(B821,{1,2,3,4,5,6,7,8,9,10,11,12,13,14,15,16,17,18,19,20,21,22,23,24,25,26,27,28,29,30},1)&lt;&gt;"")*ISERROR(FIND(MID(B821,{1,2,3,4,5,6,7,8,9,10,11,12,13,14,15,16,17,18,19,20,21,22,23,24,25,26,27,28,29,30},1),"ABCDEFGHIJKLMNOPQRSTUVWXYZ0123456789-_")))=0,ISERROR(VALUE(B821)))),"Недопустимый код: только латинские буквы A-Z в верхнем регистре, цифры, - и _; начало с буквы, до 30 символов (например MILK-001)",IF(SUMPRODUCT(--EXACT('Номенклатура'!$A$6:$A$205,B821))=0,"Код не найден",IF(SUMPRODUCT(--EXACT('Номенклатура'!$A$6:$A$205,B821))&gt;1,"Код повторяется в номенклатуре",IF(NOT(ISNUMBER(C821)),"Укажите фактическое количество",IF(C821&lt;0,"Факт не может быть меньше нуля",IF(NOT(ISNUMBER('Номенклатура'!$C$2)),"Укажите дату начала учёта",IF(Q821&lt;INT('Номенклатура'!$C$2),"Дата раньше начала учёта","ОК"))))))))))</f>
        <v/>
      </c>
      <c r="F821" s="15" t="str">
        <f>IF(E821&lt;&gt;"ОК","",INDEX('Номенклатура'!$B$6:$B$205,SUMPRODUCT(EXACT('Номенклатура'!$A$6:$A$205,B821)*(ROW('Номенклатура'!$A$6:$A$205)-5)))&amp;"")</f>
        <v/>
      </c>
      <c r="G821" s="17" t="str">
        <f>IF(E821&lt;&gt;"ОК","",INDEX('Номенклатура'!$D$6:$D$205,SUMPRODUCT(EXACT('Номенклатура'!$A$6:$A$205,B821)*(ROW('Номенклатура'!$A$6:$A$205)-5)))&amp;"")</f>
        <v/>
      </c>
      <c r="H821" s="18" t="str">
        <f>IF(E821&lt;&gt;"ОК","",ROUND(N(INDEX('Номенклатура'!$F$6:$F$205,SUMPRODUCT(EXACT('Номенклатура'!$A$6:$A$205,B821)*(ROW('Номенклатура'!$A$6:$A$205)-5))))+SUMIFS('Движения'!$F$6:$F$5005,'Движения'!$B$6:$B$5005,B821,'Движения'!$A$6:$A$5005,"&lt;"&amp;(Q821+1))-SUMIFS('Движения'!$F$6:$F$5005,'Движения'!$B$6:$B$5005,B821,'Движения'!$C$6:$C$5005,"Корректировка остатка",'Движения'!$A$6:$A$5005,"&gt;="&amp;Q821,'Движения'!$A$6:$A$5005,"&lt;"&amp;(Q821+1)),6))</f>
        <v/>
      </c>
      <c r="I821" s="18" t="str">
        <f>IF(E821&lt;&gt;"ОК","",ROUND(C821-H821,6))</f>
        <v/>
      </c>
      <c r="J821" s="21" t="str">
        <f>IF(E821&lt;&gt;"ОК","",IF(P821&gt;0,ABS(I821)/P821,"нет базы"))</f>
        <v/>
      </c>
      <c r="K821" s="17" t="str">
        <f>IF(E821&lt;&gt;"ОК","",IF(I821&lt;0,"Недостача",IF(I821&gt;0,"Излишек","Совпадает")))</f>
        <v/>
      </c>
      <c r="L821" s="18" t="str">
        <f>IF(E821&lt;&gt;"ОК","",ROUND(SUMIFS('Движения'!$F$6:$F$5005,'Движения'!$B$6:$B$5005,B821,'Движения'!$C$6:$C$5005,"Корректировка остатка",'Движения'!$A$6:$A$5005,"&gt;="&amp;Q821,'Движения'!$A$6:$A$5005,"&lt;"&amp;(Q821+1)),6))</f>
        <v/>
      </c>
      <c r="M821" s="18" t="str">
        <f>IF(E821&lt;&gt;"ОК","",ROUND(I821-L821,6))</f>
        <v/>
      </c>
      <c r="N821" s="15" t="str">
        <f>IF(E821&lt;&gt;"ОК","",IF(AND(I821=0,L821=0),"Корректировка не нужна",IF(M821=0,"Корректировка внесена",IF(L821=0,"Внесите корректировку на "&amp;DAY(Q821)&amp;"."&amp;MONTH(Q821)&amp;"."&amp;YEAR(Q821)&amp;": "&amp;IF(M821&gt;0,"+","")&amp;M821&amp;" "&amp;G821,"Проверьте корректировки: внесено "&amp;L821&amp;", нужно "&amp;I821&amp;" "&amp;G821))))</f>
        <v/>
      </c>
      <c r="O821" s="22" t="str">
        <f>IF(E821&lt;&gt;"ОК","",IF(SUMPRODUCT(MAX(($B$6:$B$1005=B821)*($Q$6:$Q$1005&lt;Q821)*($E$6:$E$1005="ОК")*$Q$6:$Q$1005))&gt;0,SUMPRODUCT(MAX(($B$6:$B$1005=B821)*($Q$6:$Q$1005&lt;Q821)*($E$6:$E$1005="ОК")*$Q$6:$Q$1005))+1,INT('Номенклатура'!$C$2)))</f>
        <v/>
      </c>
      <c r="P821" s="18" t="str">
        <f>IF(E821&lt;&gt;"ОК","",-(SUMIFS('Движения'!$F$6:$F$5005,'Движения'!$B$6:$B$5005,B821,'Движения'!$C$6:$C$5005,"Расход",'Движения'!$A$6:$A$5005,"&gt;="&amp;O821,'Движения'!$A$6:$A$5005,"&lt;"&amp;(Q821+1))+SUMIFS('Движения'!$F$6:$F$5005,'Движения'!$B$6:$B$5005,B821,'Движения'!$C$6:$C$5005,"Списание",'Движения'!$A$6:$A$5005,"&gt;="&amp;O821,'Движения'!$A$6:$A$5005,"&lt;"&amp;(Q821+1))))</f>
        <v/>
      </c>
      <c r="Q821" s="18" t="str">
        <f>IF(ISNUMBER(A821),INT(A821),0)</f>
        <v/>
      </c>
    </row>
    <row r="822" spans="1:17" x14ac:dyDescent="0.25">
      <c r="A822" s="16"/>
      <c r="B822" s="13"/>
      <c r="C822" s="14"/>
      <c r="D822" s="13"/>
      <c r="E822" s="15" t="str">
        <f>IF(COUNTA(A822:D822)=0,"",IF(NOT(ISNUMBER(A822)),"Укажите дату",IF(B822="","Укажите код",IF(NOT(AND(ISTEXT(B822),LEN(B822)&gt;0,LEN(B822)&lt;=30,ISNUMBER(FIND(LEFT(B822,1),"ABCDEFGHIJKLMNOPQRSTUVWXYZ")),SUMPRODUCT((MID(B822,{1,2,3,4,5,6,7,8,9,10,11,12,13,14,15,16,17,18,19,20,21,22,23,24,25,26,27,28,29,30},1)&lt;&gt;"")*ISERROR(FIND(MID(B822,{1,2,3,4,5,6,7,8,9,10,11,12,13,14,15,16,17,18,19,20,21,22,23,24,25,26,27,28,29,30},1),"ABCDEFGHIJKLMNOPQRSTUVWXYZ0123456789-_")))=0,ISERROR(VALUE(B822)))),"Недопустимый код: только латинские буквы A-Z в верхнем регистре, цифры, - и _; начало с буквы, до 30 символов (например MILK-001)",IF(SUMPRODUCT(--EXACT('Номенклатура'!$A$6:$A$205,B822))=0,"Код не найден",IF(SUMPRODUCT(--EXACT('Номенклатура'!$A$6:$A$205,B822))&gt;1,"Код повторяется в номенклатуре",IF(NOT(ISNUMBER(C822)),"Укажите фактическое количество",IF(C822&lt;0,"Факт не может быть меньше нуля",IF(NOT(ISNUMBER('Номенклатура'!$C$2)),"Укажите дату начала учёта",IF(Q822&lt;INT('Номенклатура'!$C$2),"Дата раньше начала учёта","ОК"))))))))))</f>
        <v/>
      </c>
      <c r="F822" s="15" t="str">
        <f>IF(E822&lt;&gt;"ОК","",INDEX('Номенклатура'!$B$6:$B$205,SUMPRODUCT(EXACT('Номенклатура'!$A$6:$A$205,B822)*(ROW('Номенклатура'!$A$6:$A$205)-5)))&amp;"")</f>
        <v/>
      </c>
      <c r="G822" s="17" t="str">
        <f>IF(E822&lt;&gt;"ОК","",INDEX('Номенклатура'!$D$6:$D$205,SUMPRODUCT(EXACT('Номенклатура'!$A$6:$A$205,B822)*(ROW('Номенклатура'!$A$6:$A$205)-5)))&amp;"")</f>
        <v/>
      </c>
      <c r="H822" s="18" t="str">
        <f>IF(E822&lt;&gt;"ОК","",ROUND(N(INDEX('Номенклатура'!$F$6:$F$205,SUMPRODUCT(EXACT('Номенклатура'!$A$6:$A$205,B822)*(ROW('Номенклатура'!$A$6:$A$205)-5))))+SUMIFS('Движения'!$F$6:$F$5005,'Движения'!$B$6:$B$5005,B822,'Движения'!$A$6:$A$5005,"&lt;"&amp;(Q822+1))-SUMIFS('Движения'!$F$6:$F$5005,'Движения'!$B$6:$B$5005,B822,'Движения'!$C$6:$C$5005,"Корректировка остатка",'Движения'!$A$6:$A$5005,"&gt;="&amp;Q822,'Движения'!$A$6:$A$5005,"&lt;"&amp;(Q822+1)),6))</f>
        <v/>
      </c>
      <c r="I822" s="18" t="str">
        <f>IF(E822&lt;&gt;"ОК","",ROUND(C822-H822,6))</f>
        <v/>
      </c>
      <c r="J822" s="21" t="str">
        <f>IF(E822&lt;&gt;"ОК","",IF(P822&gt;0,ABS(I822)/P822,"нет базы"))</f>
        <v/>
      </c>
      <c r="K822" s="17" t="str">
        <f>IF(E822&lt;&gt;"ОК","",IF(I822&lt;0,"Недостача",IF(I822&gt;0,"Излишек","Совпадает")))</f>
        <v/>
      </c>
      <c r="L822" s="18" t="str">
        <f>IF(E822&lt;&gt;"ОК","",ROUND(SUMIFS('Движения'!$F$6:$F$5005,'Движения'!$B$6:$B$5005,B822,'Движения'!$C$6:$C$5005,"Корректировка остатка",'Движения'!$A$6:$A$5005,"&gt;="&amp;Q822,'Движения'!$A$6:$A$5005,"&lt;"&amp;(Q822+1)),6))</f>
        <v/>
      </c>
      <c r="M822" s="18" t="str">
        <f>IF(E822&lt;&gt;"ОК","",ROUND(I822-L822,6))</f>
        <v/>
      </c>
      <c r="N822" s="15" t="str">
        <f>IF(E822&lt;&gt;"ОК","",IF(AND(I822=0,L822=0),"Корректировка не нужна",IF(M822=0,"Корректировка внесена",IF(L822=0,"Внесите корректировку на "&amp;DAY(Q822)&amp;"."&amp;MONTH(Q822)&amp;"."&amp;YEAR(Q822)&amp;": "&amp;IF(M822&gt;0,"+","")&amp;M822&amp;" "&amp;G822,"Проверьте корректировки: внесено "&amp;L822&amp;", нужно "&amp;I822&amp;" "&amp;G822))))</f>
        <v/>
      </c>
      <c r="O822" s="22" t="str">
        <f>IF(E822&lt;&gt;"ОК","",IF(SUMPRODUCT(MAX(($B$6:$B$1005=B822)*($Q$6:$Q$1005&lt;Q822)*($E$6:$E$1005="ОК")*$Q$6:$Q$1005))&gt;0,SUMPRODUCT(MAX(($B$6:$B$1005=B822)*($Q$6:$Q$1005&lt;Q822)*($E$6:$E$1005="ОК")*$Q$6:$Q$1005))+1,INT('Номенклатура'!$C$2)))</f>
        <v/>
      </c>
      <c r="P822" s="18" t="str">
        <f>IF(E822&lt;&gt;"ОК","",-(SUMIFS('Движения'!$F$6:$F$5005,'Движения'!$B$6:$B$5005,B822,'Движения'!$C$6:$C$5005,"Расход",'Движения'!$A$6:$A$5005,"&gt;="&amp;O822,'Движения'!$A$6:$A$5005,"&lt;"&amp;(Q822+1))+SUMIFS('Движения'!$F$6:$F$5005,'Движения'!$B$6:$B$5005,B822,'Движения'!$C$6:$C$5005,"Списание",'Движения'!$A$6:$A$5005,"&gt;="&amp;O822,'Движения'!$A$6:$A$5005,"&lt;"&amp;(Q822+1))))</f>
        <v/>
      </c>
      <c r="Q822" s="18" t="str">
        <f>IF(ISNUMBER(A822),INT(A822),0)</f>
        <v/>
      </c>
    </row>
    <row r="823" spans="1:17" x14ac:dyDescent="0.25">
      <c r="A823" s="16"/>
      <c r="B823" s="13"/>
      <c r="C823" s="14"/>
      <c r="D823" s="13"/>
      <c r="E823" s="15" t="str">
        <f>IF(COUNTA(A823:D823)=0,"",IF(NOT(ISNUMBER(A823)),"Укажите дату",IF(B823="","Укажите код",IF(NOT(AND(ISTEXT(B823),LEN(B823)&gt;0,LEN(B823)&lt;=30,ISNUMBER(FIND(LEFT(B823,1),"ABCDEFGHIJKLMNOPQRSTUVWXYZ")),SUMPRODUCT((MID(B823,{1,2,3,4,5,6,7,8,9,10,11,12,13,14,15,16,17,18,19,20,21,22,23,24,25,26,27,28,29,30},1)&lt;&gt;"")*ISERROR(FIND(MID(B823,{1,2,3,4,5,6,7,8,9,10,11,12,13,14,15,16,17,18,19,20,21,22,23,24,25,26,27,28,29,30},1),"ABCDEFGHIJKLMNOPQRSTUVWXYZ0123456789-_")))=0,ISERROR(VALUE(B823)))),"Недопустимый код: только латинские буквы A-Z в верхнем регистре, цифры, - и _; начало с буквы, до 30 символов (например MILK-001)",IF(SUMPRODUCT(--EXACT('Номенклатура'!$A$6:$A$205,B823))=0,"Код не найден",IF(SUMPRODUCT(--EXACT('Номенклатура'!$A$6:$A$205,B823))&gt;1,"Код повторяется в номенклатуре",IF(NOT(ISNUMBER(C823)),"Укажите фактическое количество",IF(C823&lt;0,"Факт не может быть меньше нуля",IF(NOT(ISNUMBER('Номенклатура'!$C$2)),"Укажите дату начала учёта",IF(Q823&lt;INT('Номенклатура'!$C$2),"Дата раньше начала учёта","ОК"))))))))))</f>
        <v/>
      </c>
      <c r="F823" s="15" t="str">
        <f>IF(E823&lt;&gt;"ОК","",INDEX('Номенклатура'!$B$6:$B$205,SUMPRODUCT(EXACT('Номенклатура'!$A$6:$A$205,B823)*(ROW('Номенклатура'!$A$6:$A$205)-5)))&amp;"")</f>
        <v/>
      </c>
      <c r="G823" s="17" t="str">
        <f>IF(E823&lt;&gt;"ОК","",INDEX('Номенклатура'!$D$6:$D$205,SUMPRODUCT(EXACT('Номенклатура'!$A$6:$A$205,B823)*(ROW('Номенклатура'!$A$6:$A$205)-5)))&amp;"")</f>
        <v/>
      </c>
      <c r="H823" s="18" t="str">
        <f>IF(E823&lt;&gt;"ОК","",ROUND(N(INDEX('Номенклатура'!$F$6:$F$205,SUMPRODUCT(EXACT('Номенклатура'!$A$6:$A$205,B823)*(ROW('Номенклатура'!$A$6:$A$205)-5))))+SUMIFS('Движения'!$F$6:$F$5005,'Движения'!$B$6:$B$5005,B823,'Движения'!$A$6:$A$5005,"&lt;"&amp;(Q823+1))-SUMIFS('Движения'!$F$6:$F$5005,'Движения'!$B$6:$B$5005,B823,'Движения'!$C$6:$C$5005,"Корректировка остатка",'Движения'!$A$6:$A$5005,"&gt;="&amp;Q823,'Движения'!$A$6:$A$5005,"&lt;"&amp;(Q823+1)),6))</f>
        <v/>
      </c>
      <c r="I823" s="18" t="str">
        <f>IF(E823&lt;&gt;"ОК","",ROUND(C823-H823,6))</f>
        <v/>
      </c>
      <c r="J823" s="21" t="str">
        <f>IF(E823&lt;&gt;"ОК","",IF(P823&gt;0,ABS(I823)/P823,"нет базы"))</f>
        <v/>
      </c>
      <c r="K823" s="17" t="str">
        <f>IF(E823&lt;&gt;"ОК","",IF(I823&lt;0,"Недостача",IF(I823&gt;0,"Излишек","Совпадает")))</f>
        <v/>
      </c>
      <c r="L823" s="18" t="str">
        <f>IF(E823&lt;&gt;"ОК","",ROUND(SUMIFS('Движения'!$F$6:$F$5005,'Движения'!$B$6:$B$5005,B823,'Движения'!$C$6:$C$5005,"Корректировка остатка",'Движения'!$A$6:$A$5005,"&gt;="&amp;Q823,'Движения'!$A$6:$A$5005,"&lt;"&amp;(Q823+1)),6))</f>
        <v/>
      </c>
      <c r="M823" s="18" t="str">
        <f>IF(E823&lt;&gt;"ОК","",ROUND(I823-L823,6))</f>
        <v/>
      </c>
      <c r="N823" s="15" t="str">
        <f>IF(E823&lt;&gt;"ОК","",IF(AND(I823=0,L823=0),"Корректировка не нужна",IF(M823=0,"Корректировка внесена",IF(L823=0,"Внесите корректировку на "&amp;DAY(Q823)&amp;"."&amp;MONTH(Q823)&amp;"."&amp;YEAR(Q823)&amp;": "&amp;IF(M823&gt;0,"+","")&amp;M823&amp;" "&amp;G823,"Проверьте корректировки: внесено "&amp;L823&amp;", нужно "&amp;I823&amp;" "&amp;G823))))</f>
        <v/>
      </c>
      <c r="O823" s="22" t="str">
        <f>IF(E823&lt;&gt;"ОК","",IF(SUMPRODUCT(MAX(($B$6:$B$1005=B823)*($Q$6:$Q$1005&lt;Q823)*($E$6:$E$1005="ОК")*$Q$6:$Q$1005))&gt;0,SUMPRODUCT(MAX(($B$6:$B$1005=B823)*($Q$6:$Q$1005&lt;Q823)*($E$6:$E$1005="ОК")*$Q$6:$Q$1005))+1,INT('Номенклатура'!$C$2)))</f>
        <v/>
      </c>
      <c r="P823" s="18" t="str">
        <f>IF(E823&lt;&gt;"ОК","",-(SUMIFS('Движения'!$F$6:$F$5005,'Движения'!$B$6:$B$5005,B823,'Движения'!$C$6:$C$5005,"Расход",'Движения'!$A$6:$A$5005,"&gt;="&amp;O823,'Движения'!$A$6:$A$5005,"&lt;"&amp;(Q823+1))+SUMIFS('Движения'!$F$6:$F$5005,'Движения'!$B$6:$B$5005,B823,'Движения'!$C$6:$C$5005,"Списание",'Движения'!$A$6:$A$5005,"&gt;="&amp;O823,'Движения'!$A$6:$A$5005,"&lt;"&amp;(Q823+1))))</f>
        <v/>
      </c>
      <c r="Q823" s="18" t="str">
        <f>IF(ISNUMBER(A823),INT(A823),0)</f>
        <v/>
      </c>
    </row>
    <row r="824" spans="1:17" x14ac:dyDescent="0.25">
      <c r="A824" s="16"/>
      <c r="B824" s="13"/>
      <c r="C824" s="14"/>
      <c r="D824" s="13"/>
      <c r="E824" s="15" t="str">
        <f>IF(COUNTA(A824:D824)=0,"",IF(NOT(ISNUMBER(A824)),"Укажите дату",IF(B824="","Укажите код",IF(NOT(AND(ISTEXT(B824),LEN(B824)&gt;0,LEN(B824)&lt;=30,ISNUMBER(FIND(LEFT(B824,1),"ABCDEFGHIJKLMNOPQRSTUVWXYZ")),SUMPRODUCT((MID(B824,{1,2,3,4,5,6,7,8,9,10,11,12,13,14,15,16,17,18,19,20,21,22,23,24,25,26,27,28,29,30},1)&lt;&gt;"")*ISERROR(FIND(MID(B824,{1,2,3,4,5,6,7,8,9,10,11,12,13,14,15,16,17,18,19,20,21,22,23,24,25,26,27,28,29,30},1),"ABCDEFGHIJKLMNOPQRSTUVWXYZ0123456789-_")))=0,ISERROR(VALUE(B824)))),"Недопустимый код: только латинские буквы A-Z в верхнем регистре, цифры, - и _; начало с буквы, до 30 символов (например MILK-001)",IF(SUMPRODUCT(--EXACT('Номенклатура'!$A$6:$A$205,B824))=0,"Код не найден",IF(SUMPRODUCT(--EXACT('Номенклатура'!$A$6:$A$205,B824))&gt;1,"Код повторяется в номенклатуре",IF(NOT(ISNUMBER(C824)),"Укажите фактическое количество",IF(C824&lt;0,"Факт не может быть меньше нуля",IF(NOT(ISNUMBER('Номенклатура'!$C$2)),"Укажите дату начала учёта",IF(Q824&lt;INT('Номенклатура'!$C$2),"Дата раньше начала учёта","ОК"))))))))))</f>
        <v/>
      </c>
      <c r="F824" s="15" t="str">
        <f>IF(E824&lt;&gt;"ОК","",INDEX('Номенклатура'!$B$6:$B$205,SUMPRODUCT(EXACT('Номенклатура'!$A$6:$A$205,B824)*(ROW('Номенклатура'!$A$6:$A$205)-5)))&amp;"")</f>
        <v/>
      </c>
      <c r="G824" s="17" t="str">
        <f>IF(E824&lt;&gt;"ОК","",INDEX('Номенклатура'!$D$6:$D$205,SUMPRODUCT(EXACT('Номенклатура'!$A$6:$A$205,B824)*(ROW('Номенклатура'!$A$6:$A$205)-5)))&amp;"")</f>
        <v/>
      </c>
      <c r="H824" s="18" t="str">
        <f>IF(E824&lt;&gt;"ОК","",ROUND(N(INDEX('Номенклатура'!$F$6:$F$205,SUMPRODUCT(EXACT('Номенклатура'!$A$6:$A$205,B824)*(ROW('Номенклатура'!$A$6:$A$205)-5))))+SUMIFS('Движения'!$F$6:$F$5005,'Движения'!$B$6:$B$5005,B824,'Движения'!$A$6:$A$5005,"&lt;"&amp;(Q824+1))-SUMIFS('Движения'!$F$6:$F$5005,'Движения'!$B$6:$B$5005,B824,'Движения'!$C$6:$C$5005,"Корректировка остатка",'Движения'!$A$6:$A$5005,"&gt;="&amp;Q824,'Движения'!$A$6:$A$5005,"&lt;"&amp;(Q824+1)),6))</f>
        <v/>
      </c>
      <c r="I824" s="18" t="str">
        <f>IF(E824&lt;&gt;"ОК","",ROUND(C824-H824,6))</f>
        <v/>
      </c>
      <c r="J824" s="21" t="str">
        <f>IF(E824&lt;&gt;"ОК","",IF(P824&gt;0,ABS(I824)/P824,"нет базы"))</f>
        <v/>
      </c>
      <c r="K824" s="17" t="str">
        <f>IF(E824&lt;&gt;"ОК","",IF(I824&lt;0,"Недостача",IF(I824&gt;0,"Излишек","Совпадает")))</f>
        <v/>
      </c>
      <c r="L824" s="18" t="str">
        <f>IF(E824&lt;&gt;"ОК","",ROUND(SUMIFS('Движения'!$F$6:$F$5005,'Движения'!$B$6:$B$5005,B824,'Движения'!$C$6:$C$5005,"Корректировка остатка",'Движения'!$A$6:$A$5005,"&gt;="&amp;Q824,'Движения'!$A$6:$A$5005,"&lt;"&amp;(Q824+1)),6))</f>
        <v/>
      </c>
      <c r="M824" s="18" t="str">
        <f>IF(E824&lt;&gt;"ОК","",ROUND(I824-L824,6))</f>
        <v/>
      </c>
      <c r="N824" s="15" t="str">
        <f>IF(E824&lt;&gt;"ОК","",IF(AND(I824=0,L824=0),"Корректировка не нужна",IF(M824=0,"Корректировка внесена",IF(L824=0,"Внесите корректировку на "&amp;DAY(Q824)&amp;"."&amp;MONTH(Q824)&amp;"."&amp;YEAR(Q824)&amp;": "&amp;IF(M824&gt;0,"+","")&amp;M824&amp;" "&amp;G824,"Проверьте корректировки: внесено "&amp;L824&amp;", нужно "&amp;I824&amp;" "&amp;G824))))</f>
        <v/>
      </c>
      <c r="O824" s="22" t="str">
        <f>IF(E824&lt;&gt;"ОК","",IF(SUMPRODUCT(MAX(($B$6:$B$1005=B824)*($Q$6:$Q$1005&lt;Q824)*($E$6:$E$1005="ОК")*$Q$6:$Q$1005))&gt;0,SUMPRODUCT(MAX(($B$6:$B$1005=B824)*($Q$6:$Q$1005&lt;Q824)*($E$6:$E$1005="ОК")*$Q$6:$Q$1005))+1,INT('Номенклатура'!$C$2)))</f>
        <v/>
      </c>
      <c r="P824" s="18" t="str">
        <f>IF(E824&lt;&gt;"ОК","",-(SUMIFS('Движения'!$F$6:$F$5005,'Движения'!$B$6:$B$5005,B824,'Движения'!$C$6:$C$5005,"Расход",'Движения'!$A$6:$A$5005,"&gt;="&amp;O824,'Движения'!$A$6:$A$5005,"&lt;"&amp;(Q824+1))+SUMIFS('Движения'!$F$6:$F$5005,'Движения'!$B$6:$B$5005,B824,'Движения'!$C$6:$C$5005,"Списание",'Движения'!$A$6:$A$5005,"&gt;="&amp;O824,'Движения'!$A$6:$A$5005,"&lt;"&amp;(Q824+1))))</f>
        <v/>
      </c>
      <c r="Q824" s="18" t="str">
        <f>IF(ISNUMBER(A824),INT(A824),0)</f>
        <v/>
      </c>
    </row>
    <row r="825" spans="1:17" x14ac:dyDescent="0.25">
      <c r="A825" s="16"/>
      <c r="B825" s="13"/>
      <c r="C825" s="14"/>
      <c r="D825" s="13"/>
      <c r="E825" s="15" t="str">
        <f>IF(COUNTA(A825:D825)=0,"",IF(NOT(ISNUMBER(A825)),"Укажите дату",IF(B825="","Укажите код",IF(NOT(AND(ISTEXT(B825),LEN(B825)&gt;0,LEN(B825)&lt;=30,ISNUMBER(FIND(LEFT(B825,1),"ABCDEFGHIJKLMNOPQRSTUVWXYZ")),SUMPRODUCT((MID(B825,{1,2,3,4,5,6,7,8,9,10,11,12,13,14,15,16,17,18,19,20,21,22,23,24,25,26,27,28,29,30},1)&lt;&gt;"")*ISERROR(FIND(MID(B825,{1,2,3,4,5,6,7,8,9,10,11,12,13,14,15,16,17,18,19,20,21,22,23,24,25,26,27,28,29,30},1),"ABCDEFGHIJKLMNOPQRSTUVWXYZ0123456789-_")))=0,ISERROR(VALUE(B825)))),"Недопустимый код: только латинские буквы A-Z в верхнем регистре, цифры, - и _; начало с буквы, до 30 символов (например MILK-001)",IF(SUMPRODUCT(--EXACT('Номенклатура'!$A$6:$A$205,B825))=0,"Код не найден",IF(SUMPRODUCT(--EXACT('Номенклатура'!$A$6:$A$205,B825))&gt;1,"Код повторяется в номенклатуре",IF(NOT(ISNUMBER(C825)),"Укажите фактическое количество",IF(C825&lt;0,"Факт не может быть меньше нуля",IF(NOT(ISNUMBER('Номенклатура'!$C$2)),"Укажите дату начала учёта",IF(Q825&lt;INT('Номенклатура'!$C$2),"Дата раньше начала учёта","ОК"))))))))))</f>
        <v/>
      </c>
      <c r="F825" s="15" t="str">
        <f>IF(E825&lt;&gt;"ОК","",INDEX('Номенклатура'!$B$6:$B$205,SUMPRODUCT(EXACT('Номенклатура'!$A$6:$A$205,B825)*(ROW('Номенклатура'!$A$6:$A$205)-5)))&amp;"")</f>
        <v/>
      </c>
      <c r="G825" s="17" t="str">
        <f>IF(E825&lt;&gt;"ОК","",INDEX('Номенклатура'!$D$6:$D$205,SUMPRODUCT(EXACT('Номенклатура'!$A$6:$A$205,B825)*(ROW('Номенклатура'!$A$6:$A$205)-5)))&amp;"")</f>
        <v/>
      </c>
      <c r="H825" s="18" t="str">
        <f>IF(E825&lt;&gt;"ОК","",ROUND(N(INDEX('Номенклатура'!$F$6:$F$205,SUMPRODUCT(EXACT('Номенклатура'!$A$6:$A$205,B825)*(ROW('Номенклатура'!$A$6:$A$205)-5))))+SUMIFS('Движения'!$F$6:$F$5005,'Движения'!$B$6:$B$5005,B825,'Движения'!$A$6:$A$5005,"&lt;"&amp;(Q825+1))-SUMIFS('Движения'!$F$6:$F$5005,'Движения'!$B$6:$B$5005,B825,'Движения'!$C$6:$C$5005,"Корректировка остатка",'Движения'!$A$6:$A$5005,"&gt;="&amp;Q825,'Движения'!$A$6:$A$5005,"&lt;"&amp;(Q825+1)),6))</f>
        <v/>
      </c>
      <c r="I825" s="18" t="str">
        <f>IF(E825&lt;&gt;"ОК","",ROUND(C825-H825,6))</f>
        <v/>
      </c>
      <c r="J825" s="21" t="str">
        <f>IF(E825&lt;&gt;"ОК","",IF(P825&gt;0,ABS(I825)/P825,"нет базы"))</f>
        <v/>
      </c>
      <c r="K825" s="17" t="str">
        <f>IF(E825&lt;&gt;"ОК","",IF(I825&lt;0,"Недостача",IF(I825&gt;0,"Излишек","Совпадает")))</f>
        <v/>
      </c>
      <c r="L825" s="18" t="str">
        <f>IF(E825&lt;&gt;"ОК","",ROUND(SUMIFS('Движения'!$F$6:$F$5005,'Движения'!$B$6:$B$5005,B825,'Движения'!$C$6:$C$5005,"Корректировка остатка",'Движения'!$A$6:$A$5005,"&gt;="&amp;Q825,'Движения'!$A$6:$A$5005,"&lt;"&amp;(Q825+1)),6))</f>
        <v/>
      </c>
      <c r="M825" s="18" t="str">
        <f>IF(E825&lt;&gt;"ОК","",ROUND(I825-L825,6))</f>
        <v/>
      </c>
      <c r="N825" s="15" t="str">
        <f>IF(E825&lt;&gt;"ОК","",IF(AND(I825=0,L825=0),"Корректировка не нужна",IF(M825=0,"Корректировка внесена",IF(L825=0,"Внесите корректировку на "&amp;DAY(Q825)&amp;"."&amp;MONTH(Q825)&amp;"."&amp;YEAR(Q825)&amp;": "&amp;IF(M825&gt;0,"+","")&amp;M825&amp;" "&amp;G825,"Проверьте корректировки: внесено "&amp;L825&amp;", нужно "&amp;I825&amp;" "&amp;G825))))</f>
        <v/>
      </c>
      <c r="O825" s="22" t="str">
        <f>IF(E825&lt;&gt;"ОК","",IF(SUMPRODUCT(MAX(($B$6:$B$1005=B825)*($Q$6:$Q$1005&lt;Q825)*($E$6:$E$1005="ОК")*$Q$6:$Q$1005))&gt;0,SUMPRODUCT(MAX(($B$6:$B$1005=B825)*($Q$6:$Q$1005&lt;Q825)*($E$6:$E$1005="ОК")*$Q$6:$Q$1005))+1,INT('Номенклатура'!$C$2)))</f>
        <v/>
      </c>
      <c r="P825" s="18" t="str">
        <f>IF(E825&lt;&gt;"ОК","",-(SUMIFS('Движения'!$F$6:$F$5005,'Движения'!$B$6:$B$5005,B825,'Движения'!$C$6:$C$5005,"Расход",'Движения'!$A$6:$A$5005,"&gt;="&amp;O825,'Движения'!$A$6:$A$5005,"&lt;"&amp;(Q825+1))+SUMIFS('Движения'!$F$6:$F$5005,'Движения'!$B$6:$B$5005,B825,'Движения'!$C$6:$C$5005,"Списание",'Движения'!$A$6:$A$5005,"&gt;="&amp;O825,'Движения'!$A$6:$A$5005,"&lt;"&amp;(Q825+1))))</f>
        <v/>
      </c>
      <c r="Q825" s="18" t="str">
        <f>IF(ISNUMBER(A825),INT(A825),0)</f>
        <v/>
      </c>
    </row>
    <row r="826" spans="1:17" x14ac:dyDescent="0.25">
      <c r="A826" s="16"/>
      <c r="B826" s="13"/>
      <c r="C826" s="14"/>
      <c r="D826" s="13"/>
      <c r="E826" s="15" t="str">
        <f>IF(COUNTA(A826:D826)=0,"",IF(NOT(ISNUMBER(A826)),"Укажите дату",IF(B826="","Укажите код",IF(NOT(AND(ISTEXT(B826),LEN(B826)&gt;0,LEN(B826)&lt;=30,ISNUMBER(FIND(LEFT(B826,1),"ABCDEFGHIJKLMNOPQRSTUVWXYZ")),SUMPRODUCT((MID(B826,{1,2,3,4,5,6,7,8,9,10,11,12,13,14,15,16,17,18,19,20,21,22,23,24,25,26,27,28,29,30},1)&lt;&gt;"")*ISERROR(FIND(MID(B826,{1,2,3,4,5,6,7,8,9,10,11,12,13,14,15,16,17,18,19,20,21,22,23,24,25,26,27,28,29,30},1),"ABCDEFGHIJKLMNOPQRSTUVWXYZ0123456789-_")))=0,ISERROR(VALUE(B826)))),"Недопустимый код: только латинские буквы A-Z в верхнем регистре, цифры, - и _; начало с буквы, до 30 символов (например MILK-001)",IF(SUMPRODUCT(--EXACT('Номенклатура'!$A$6:$A$205,B826))=0,"Код не найден",IF(SUMPRODUCT(--EXACT('Номенклатура'!$A$6:$A$205,B826))&gt;1,"Код повторяется в номенклатуре",IF(NOT(ISNUMBER(C826)),"Укажите фактическое количество",IF(C826&lt;0,"Факт не может быть меньше нуля",IF(NOT(ISNUMBER('Номенклатура'!$C$2)),"Укажите дату начала учёта",IF(Q826&lt;INT('Номенклатура'!$C$2),"Дата раньше начала учёта","ОК"))))))))))</f>
        <v/>
      </c>
      <c r="F826" s="15" t="str">
        <f>IF(E826&lt;&gt;"ОК","",INDEX('Номенклатура'!$B$6:$B$205,SUMPRODUCT(EXACT('Номенклатура'!$A$6:$A$205,B826)*(ROW('Номенклатура'!$A$6:$A$205)-5)))&amp;"")</f>
        <v/>
      </c>
      <c r="G826" s="17" t="str">
        <f>IF(E826&lt;&gt;"ОК","",INDEX('Номенклатура'!$D$6:$D$205,SUMPRODUCT(EXACT('Номенклатура'!$A$6:$A$205,B826)*(ROW('Номенклатура'!$A$6:$A$205)-5)))&amp;"")</f>
        <v/>
      </c>
      <c r="H826" s="18" t="str">
        <f>IF(E826&lt;&gt;"ОК","",ROUND(N(INDEX('Номенклатура'!$F$6:$F$205,SUMPRODUCT(EXACT('Номенклатура'!$A$6:$A$205,B826)*(ROW('Номенклатура'!$A$6:$A$205)-5))))+SUMIFS('Движения'!$F$6:$F$5005,'Движения'!$B$6:$B$5005,B826,'Движения'!$A$6:$A$5005,"&lt;"&amp;(Q826+1))-SUMIFS('Движения'!$F$6:$F$5005,'Движения'!$B$6:$B$5005,B826,'Движения'!$C$6:$C$5005,"Корректировка остатка",'Движения'!$A$6:$A$5005,"&gt;="&amp;Q826,'Движения'!$A$6:$A$5005,"&lt;"&amp;(Q826+1)),6))</f>
        <v/>
      </c>
      <c r="I826" s="18" t="str">
        <f>IF(E826&lt;&gt;"ОК","",ROUND(C826-H826,6))</f>
        <v/>
      </c>
      <c r="J826" s="21" t="str">
        <f>IF(E826&lt;&gt;"ОК","",IF(P826&gt;0,ABS(I826)/P826,"нет базы"))</f>
        <v/>
      </c>
      <c r="K826" s="17" t="str">
        <f>IF(E826&lt;&gt;"ОК","",IF(I826&lt;0,"Недостача",IF(I826&gt;0,"Излишек","Совпадает")))</f>
        <v/>
      </c>
      <c r="L826" s="18" t="str">
        <f>IF(E826&lt;&gt;"ОК","",ROUND(SUMIFS('Движения'!$F$6:$F$5005,'Движения'!$B$6:$B$5005,B826,'Движения'!$C$6:$C$5005,"Корректировка остатка",'Движения'!$A$6:$A$5005,"&gt;="&amp;Q826,'Движения'!$A$6:$A$5005,"&lt;"&amp;(Q826+1)),6))</f>
        <v/>
      </c>
      <c r="M826" s="18" t="str">
        <f>IF(E826&lt;&gt;"ОК","",ROUND(I826-L826,6))</f>
        <v/>
      </c>
      <c r="N826" s="15" t="str">
        <f>IF(E826&lt;&gt;"ОК","",IF(AND(I826=0,L826=0),"Корректировка не нужна",IF(M826=0,"Корректировка внесена",IF(L826=0,"Внесите корректировку на "&amp;DAY(Q826)&amp;"."&amp;MONTH(Q826)&amp;"."&amp;YEAR(Q826)&amp;": "&amp;IF(M826&gt;0,"+","")&amp;M826&amp;" "&amp;G826,"Проверьте корректировки: внесено "&amp;L826&amp;", нужно "&amp;I826&amp;" "&amp;G826))))</f>
        <v/>
      </c>
      <c r="O826" s="22" t="str">
        <f>IF(E826&lt;&gt;"ОК","",IF(SUMPRODUCT(MAX(($B$6:$B$1005=B826)*($Q$6:$Q$1005&lt;Q826)*($E$6:$E$1005="ОК")*$Q$6:$Q$1005))&gt;0,SUMPRODUCT(MAX(($B$6:$B$1005=B826)*($Q$6:$Q$1005&lt;Q826)*($E$6:$E$1005="ОК")*$Q$6:$Q$1005))+1,INT('Номенклатура'!$C$2)))</f>
        <v/>
      </c>
      <c r="P826" s="18" t="str">
        <f>IF(E826&lt;&gt;"ОК","",-(SUMIFS('Движения'!$F$6:$F$5005,'Движения'!$B$6:$B$5005,B826,'Движения'!$C$6:$C$5005,"Расход",'Движения'!$A$6:$A$5005,"&gt;="&amp;O826,'Движения'!$A$6:$A$5005,"&lt;"&amp;(Q826+1))+SUMIFS('Движения'!$F$6:$F$5005,'Движения'!$B$6:$B$5005,B826,'Движения'!$C$6:$C$5005,"Списание",'Движения'!$A$6:$A$5005,"&gt;="&amp;O826,'Движения'!$A$6:$A$5005,"&lt;"&amp;(Q826+1))))</f>
        <v/>
      </c>
      <c r="Q826" s="18" t="str">
        <f>IF(ISNUMBER(A826),INT(A826),0)</f>
        <v/>
      </c>
    </row>
    <row r="827" spans="1:17" x14ac:dyDescent="0.25">
      <c r="A827" s="16"/>
      <c r="B827" s="13"/>
      <c r="C827" s="14"/>
      <c r="D827" s="13"/>
      <c r="E827" s="15" t="str">
        <f>IF(COUNTA(A827:D827)=0,"",IF(NOT(ISNUMBER(A827)),"Укажите дату",IF(B827="","Укажите код",IF(NOT(AND(ISTEXT(B827),LEN(B827)&gt;0,LEN(B827)&lt;=30,ISNUMBER(FIND(LEFT(B827,1),"ABCDEFGHIJKLMNOPQRSTUVWXYZ")),SUMPRODUCT((MID(B827,{1,2,3,4,5,6,7,8,9,10,11,12,13,14,15,16,17,18,19,20,21,22,23,24,25,26,27,28,29,30},1)&lt;&gt;"")*ISERROR(FIND(MID(B827,{1,2,3,4,5,6,7,8,9,10,11,12,13,14,15,16,17,18,19,20,21,22,23,24,25,26,27,28,29,30},1),"ABCDEFGHIJKLMNOPQRSTUVWXYZ0123456789-_")))=0,ISERROR(VALUE(B827)))),"Недопустимый код: только латинские буквы A-Z в верхнем регистре, цифры, - и _; начало с буквы, до 30 символов (например MILK-001)",IF(SUMPRODUCT(--EXACT('Номенклатура'!$A$6:$A$205,B827))=0,"Код не найден",IF(SUMPRODUCT(--EXACT('Номенклатура'!$A$6:$A$205,B827))&gt;1,"Код повторяется в номенклатуре",IF(NOT(ISNUMBER(C827)),"Укажите фактическое количество",IF(C827&lt;0,"Факт не может быть меньше нуля",IF(NOT(ISNUMBER('Номенклатура'!$C$2)),"Укажите дату начала учёта",IF(Q827&lt;INT('Номенклатура'!$C$2),"Дата раньше начала учёта","ОК"))))))))))</f>
        <v/>
      </c>
      <c r="F827" s="15" t="str">
        <f>IF(E827&lt;&gt;"ОК","",INDEX('Номенклатура'!$B$6:$B$205,SUMPRODUCT(EXACT('Номенклатура'!$A$6:$A$205,B827)*(ROW('Номенклатура'!$A$6:$A$205)-5)))&amp;"")</f>
        <v/>
      </c>
      <c r="G827" s="17" t="str">
        <f>IF(E827&lt;&gt;"ОК","",INDEX('Номенклатура'!$D$6:$D$205,SUMPRODUCT(EXACT('Номенклатура'!$A$6:$A$205,B827)*(ROW('Номенклатура'!$A$6:$A$205)-5)))&amp;"")</f>
        <v/>
      </c>
      <c r="H827" s="18" t="str">
        <f>IF(E827&lt;&gt;"ОК","",ROUND(N(INDEX('Номенклатура'!$F$6:$F$205,SUMPRODUCT(EXACT('Номенклатура'!$A$6:$A$205,B827)*(ROW('Номенклатура'!$A$6:$A$205)-5))))+SUMIFS('Движения'!$F$6:$F$5005,'Движения'!$B$6:$B$5005,B827,'Движения'!$A$6:$A$5005,"&lt;"&amp;(Q827+1))-SUMIFS('Движения'!$F$6:$F$5005,'Движения'!$B$6:$B$5005,B827,'Движения'!$C$6:$C$5005,"Корректировка остатка",'Движения'!$A$6:$A$5005,"&gt;="&amp;Q827,'Движения'!$A$6:$A$5005,"&lt;"&amp;(Q827+1)),6))</f>
        <v/>
      </c>
      <c r="I827" s="18" t="str">
        <f>IF(E827&lt;&gt;"ОК","",ROUND(C827-H827,6))</f>
        <v/>
      </c>
      <c r="J827" s="21" t="str">
        <f>IF(E827&lt;&gt;"ОК","",IF(P827&gt;0,ABS(I827)/P827,"нет базы"))</f>
        <v/>
      </c>
      <c r="K827" s="17" t="str">
        <f>IF(E827&lt;&gt;"ОК","",IF(I827&lt;0,"Недостача",IF(I827&gt;0,"Излишек","Совпадает")))</f>
        <v/>
      </c>
      <c r="L827" s="18" t="str">
        <f>IF(E827&lt;&gt;"ОК","",ROUND(SUMIFS('Движения'!$F$6:$F$5005,'Движения'!$B$6:$B$5005,B827,'Движения'!$C$6:$C$5005,"Корректировка остатка",'Движения'!$A$6:$A$5005,"&gt;="&amp;Q827,'Движения'!$A$6:$A$5005,"&lt;"&amp;(Q827+1)),6))</f>
        <v/>
      </c>
      <c r="M827" s="18" t="str">
        <f>IF(E827&lt;&gt;"ОК","",ROUND(I827-L827,6))</f>
        <v/>
      </c>
      <c r="N827" s="15" t="str">
        <f>IF(E827&lt;&gt;"ОК","",IF(AND(I827=0,L827=0),"Корректировка не нужна",IF(M827=0,"Корректировка внесена",IF(L827=0,"Внесите корректировку на "&amp;DAY(Q827)&amp;"."&amp;MONTH(Q827)&amp;"."&amp;YEAR(Q827)&amp;": "&amp;IF(M827&gt;0,"+","")&amp;M827&amp;" "&amp;G827,"Проверьте корректировки: внесено "&amp;L827&amp;", нужно "&amp;I827&amp;" "&amp;G827))))</f>
        <v/>
      </c>
      <c r="O827" s="22" t="str">
        <f>IF(E827&lt;&gt;"ОК","",IF(SUMPRODUCT(MAX(($B$6:$B$1005=B827)*($Q$6:$Q$1005&lt;Q827)*($E$6:$E$1005="ОК")*$Q$6:$Q$1005))&gt;0,SUMPRODUCT(MAX(($B$6:$B$1005=B827)*($Q$6:$Q$1005&lt;Q827)*($E$6:$E$1005="ОК")*$Q$6:$Q$1005))+1,INT('Номенклатура'!$C$2)))</f>
        <v/>
      </c>
      <c r="P827" s="18" t="str">
        <f>IF(E827&lt;&gt;"ОК","",-(SUMIFS('Движения'!$F$6:$F$5005,'Движения'!$B$6:$B$5005,B827,'Движения'!$C$6:$C$5005,"Расход",'Движения'!$A$6:$A$5005,"&gt;="&amp;O827,'Движения'!$A$6:$A$5005,"&lt;"&amp;(Q827+1))+SUMIFS('Движения'!$F$6:$F$5005,'Движения'!$B$6:$B$5005,B827,'Движения'!$C$6:$C$5005,"Списание",'Движения'!$A$6:$A$5005,"&gt;="&amp;O827,'Движения'!$A$6:$A$5005,"&lt;"&amp;(Q827+1))))</f>
        <v/>
      </c>
      <c r="Q827" s="18" t="str">
        <f>IF(ISNUMBER(A827),INT(A827),0)</f>
        <v/>
      </c>
    </row>
    <row r="828" spans="1:17" x14ac:dyDescent="0.25">
      <c r="A828" s="16"/>
      <c r="B828" s="13"/>
      <c r="C828" s="14"/>
      <c r="D828" s="13"/>
      <c r="E828" s="15" t="str">
        <f>IF(COUNTA(A828:D828)=0,"",IF(NOT(ISNUMBER(A828)),"Укажите дату",IF(B828="","Укажите код",IF(NOT(AND(ISTEXT(B828),LEN(B828)&gt;0,LEN(B828)&lt;=30,ISNUMBER(FIND(LEFT(B828,1),"ABCDEFGHIJKLMNOPQRSTUVWXYZ")),SUMPRODUCT((MID(B828,{1,2,3,4,5,6,7,8,9,10,11,12,13,14,15,16,17,18,19,20,21,22,23,24,25,26,27,28,29,30},1)&lt;&gt;"")*ISERROR(FIND(MID(B828,{1,2,3,4,5,6,7,8,9,10,11,12,13,14,15,16,17,18,19,20,21,22,23,24,25,26,27,28,29,30},1),"ABCDEFGHIJKLMNOPQRSTUVWXYZ0123456789-_")))=0,ISERROR(VALUE(B828)))),"Недопустимый код: только латинские буквы A-Z в верхнем регистре, цифры, - и _; начало с буквы, до 30 символов (например MILK-001)",IF(SUMPRODUCT(--EXACT('Номенклатура'!$A$6:$A$205,B828))=0,"Код не найден",IF(SUMPRODUCT(--EXACT('Номенклатура'!$A$6:$A$205,B828))&gt;1,"Код повторяется в номенклатуре",IF(NOT(ISNUMBER(C828)),"Укажите фактическое количество",IF(C828&lt;0,"Факт не может быть меньше нуля",IF(NOT(ISNUMBER('Номенклатура'!$C$2)),"Укажите дату начала учёта",IF(Q828&lt;INT('Номенклатура'!$C$2),"Дата раньше начала учёта","ОК"))))))))))</f>
        <v/>
      </c>
      <c r="F828" s="15" t="str">
        <f>IF(E828&lt;&gt;"ОК","",INDEX('Номенклатура'!$B$6:$B$205,SUMPRODUCT(EXACT('Номенклатура'!$A$6:$A$205,B828)*(ROW('Номенклатура'!$A$6:$A$205)-5)))&amp;"")</f>
        <v/>
      </c>
      <c r="G828" s="17" t="str">
        <f>IF(E828&lt;&gt;"ОК","",INDEX('Номенклатура'!$D$6:$D$205,SUMPRODUCT(EXACT('Номенклатура'!$A$6:$A$205,B828)*(ROW('Номенклатура'!$A$6:$A$205)-5)))&amp;"")</f>
        <v/>
      </c>
      <c r="H828" s="18" t="str">
        <f>IF(E828&lt;&gt;"ОК","",ROUND(N(INDEX('Номенклатура'!$F$6:$F$205,SUMPRODUCT(EXACT('Номенклатура'!$A$6:$A$205,B828)*(ROW('Номенклатура'!$A$6:$A$205)-5))))+SUMIFS('Движения'!$F$6:$F$5005,'Движения'!$B$6:$B$5005,B828,'Движения'!$A$6:$A$5005,"&lt;"&amp;(Q828+1))-SUMIFS('Движения'!$F$6:$F$5005,'Движения'!$B$6:$B$5005,B828,'Движения'!$C$6:$C$5005,"Корректировка остатка",'Движения'!$A$6:$A$5005,"&gt;="&amp;Q828,'Движения'!$A$6:$A$5005,"&lt;"&amp;(Q828+1)),6))</f>
        <v/>
      </c>
      <c r="I828" s="18" t="str">
        <f>IF(E828&lt;&gt;"ОК","",ROUND(C828-H828,6))</f>
        <v/>
      </c>
      <c r="J828" s="21" t="str">
        <f>IF(E828&lt;&gt;"ОК","",IF(P828&gt;0,ABS(I828)/P828,"нет базы"))</f>
        <v/>
      </c>
      <c r="K828" s="17" t="str">
        <f>IF(E828&lt;&gt;"ОК","",IF(I828&lt;0,"Недостача",IF(I828&gt;0,"Излишек","Совпадает")))</f>
        <v/>
      </c>
      <c r="L828" s="18" t="str">
        <f>IF(E828&lt;&gt;"ОК","",ROUND(SUMIFS('Движения'!$F$6:$F$5005,'Движения'!$B$6:$B$5005,B828,'Движения'!$C$6:$C$5005,"Корректировка остатка",'Движения'!$A$6:$A$5005,"&gt;="&amp;Q828,'Движения'!$A$6:$A$5005,"&lt;"&amp;(Q828+1)),6))</f>
        <v/>
      </c>
      <c r="M828" s="18" t="str">
        <f>IF(E828&lt;&gt;"ОК","",ROUND(I828-L828,6))</f>
        <v/>
      </c>
      <c r="N828" s="15" t="str">
        <f>IF(E828&lt;&gt;"ОК","",IF(AND(I828=0,L828=0),"Корректировка не нужна",IF(M828=0,"Корректировка внесена",IF(L828=0,"Внесите корректировку на "&amp;DAY(Q828)&amp;"."&amp;MONTH(Q828)&amp;"."&amp;YEAR(Q828)&amp;": "&amp;IF(M828&gt;0,"+","")&amp;M828&amp;" "&amp;G828,"Проверьте корректировки: внесено "&amp;L828&amp;", нужно "&amp;I828&amp;" "&amp;G828))))</f>
        <v/>
      </c>
      <c r="O828" s="22" t="str">
        <f>IF(E828&lt;&gt;"ОК","",IF(SUMPRODUCT(MAX(($B$6:$B$1005=B828)*($Q$6:$Q$1005&lt;Q828)*($E$6:$E$1005="ОК")*$Q$6:$Q$1005))&gt;0,SUMPRODUCT(MAX(($B$6:$B$1005=B828)*($Q$6:$Q$1005&lt;Q828)*($E$6:$E$1005="ОК")*$Q$6:$Q$1005))+1,INT('Номенклатура'!$C$2)))</f>
        <v/>
      </c>
      <c r="P828" s="18" t="str">
        <f>IF(E828&lt;&gt;"ОК","",-(SUMIFS('Движения'!$F$6:$F$5005,'Движения'!$B$6:$B$5005,B828,'Движения'!$C$6:$C$5005,"Расход",'Движения'!$A$6:$A$5005,"&gt;="&amp;O828,'Движения'!$A$6:$A$5005,"&lt;"&amp;(Q828+1))+SUMIFS('Движения'!$F$6:$F$5005,'Движения'!$B$6:$B$5005,B828,'Движения'!$C$6:$C$5005,"Списание",'Движения'!$A$6:$A$5005,"&gt;="&amp;O828,'Движения'!$A$6:$A$5005,"&lt;"&amp;(Q828+1))))</f>
        <v/>
      </c>
      <c r="Q828" s="18" t="str">
        <f>IF(ISNUMBER(A828),INT(A828),0)</f>
        <v/>
      </c>
    </row>
    <row r="829" spans="1:17" x14ac:dyDescent="0.25">
      <c r="A829" s="16"/>
      <c r="B829" s="13"/>
      <c r="C829" s="14"/>
      <c r="D829" s="13"/>
      <c r="E829" s="15" t="str">
        <f>IF(COUNTA(A829:D829)=0,"",IF(NOT(ISNUMBER(A829)),"Укажите дату",IF(B829="","Укажите код",IF(NOT(AND(ISTEXT(B829),LEN(B829)&gt;0,LEN(B829)&lt;=30,ISNUMBER(FIND(LEFT(B829,1),"ABCDEFGHIJKLMNOPQRSTUVWXYZ")),SUMPRODUCT((MID(B829,{1,2,3,4,5,6,7,8,9,10,11,12,13,14,15,16,17,18,19,20,21,22,23,24,25,26,27,28,29,30},1)&lt;&gt;"")*ISERROR(FIND(MID(B829,{1,2,3,4,5,6,7,8,9,10,11,12,13,14,15,16,17,18,19,20,21,22,23,24,25,26,27,28,29,30},1),"ABCDEFGHIJKLMNOPQRSTUVWXYZ0123456789-_")))=0,ISERROR(VALUE(B829)))),"Недопустимый код: только латинские буквы A-Z в верхнем регистре, цифры, - и _; начало с буквы, до 30 символов (например MILK-001)",IF(SUMPRODUCT(--EXACT('Номенклатура'!$A$6:$A$205,B829))=0,"Код не найден",IF(SUMPRODUCT(--EXACT('Номенклатура'!$A$6:$A$205,B829))&gt;1,"Код повторяется в номенклатуре",IF(NOT(ISNUMBER(C829)),"Укажите фактическое количество",IF(C829&lt;0,"Факт не может быть меньше нуля",IF(NOT(ISNUMBER('Номенклатура'!$C$2)),"Укажите дату начала учёта",IF(Q829&lt;INT('Номенклатура'!$C$2),"Дата раньше начала учёта","ОК"))))))))))</f>
        <v/>
      </c>
      <c r="F829" s="15" t="str">
        <f>IF(E829&lt;&gt;"ОК","",INDEX('Номенклатура'!$B$6:$B$205,SUMPRODUCT(EXACT('Номенклатура'!$A$6:$A$205,B829)*(ROW('Номенклатура'!$A$6:$A$205)-5)))&amp;"")</f>
        <v/>
      </c>
      <c r="G829" s="17" t="str">
        <f>IF(E829&lt;&gt;"ОК","",INDEX('Номенклатура'!$D$6:$D$205,SUMPRODUCT(EXACT('Номенклатура'!$A$6:$A$205,B829)*(ROW('Номенклатура'!$A$6:$A$205)-5)))&amp;"")</f>
        <v/>
      </c>
      <c r="H829" s="18" t="str">
        <f>IF(E829&lt;&gt;"ОК","",ROUND(N(INDEX('Номенклатура'!$F$6:$F$205,SUMPRODUCT(EXACT('Номенклатура'!$A$6:$A$205,B829)*(ROW('Номенклатура'!$A$6:$A$205)-5))))+SUMIFS('Движения'!$F$6:$F$5005,'Движения'!$B$6:$B$5005,B829,'Движения'!$A$6:$A$5005,"&lt;"&amp;(Q829+1))-SUMIFS('Движения'!$F$6:$F$5005,'Движения'!$B$6:$B$5005,B829,'Движения'!$C$6:$C$5005,"Корректировка остатка",'Движения'!$A$6:$A$5005,"&gt;="&amp;Q829,'Движения'!$A$6:$A$5005,"&lt;"&amp;(Q829+1)),6))</f>
        <v/>
      </c>
      <c r="I829" s="18" t="str">
        <f>IF(E829&lt;&gt;"ОК","",ROUND(C829-H829,6))</f>
        <v/>
      </c>
      <c r="J829" s="21" t="str">
        <f>IF(E829&lt;&gt;"ОК","",IF(P829&gt;0,ABS(I829)/P829,"нет базы"))</f>
        <v/>
      </c>
      <c r="K829" s="17" t="str">
        <f>IF(E829&lt;&gt;"ОК","",IF(I829&lt;0,"Недостача",IF(I829&gt;0,"Излишек","Совпадает")))</f>
        <v/>
      </c>
      <c r="L829" s="18" t="str">
        <f>IF(E829&lt;&gt;"ОК","",ROUND(SUMIFS('Движения'!$F$6:$F$5005,'Движения'!$B$6:$B$5005,B829,'Движения'!$C$6:$C$5005,"Корректировка остатка",'Движения'!$A$6:$A$5005,"&gt;="&amp;Q829,'Движения'!$A$6:$A$5005,"&lt;"&amp;(Q829+1)),6))</f>
        <v/>
      </c>
      <c r="M829" s="18" t="str">
        <f>IF(E829&lt;&gt;"ОК","",ROUND(I829-L829,6))</f>
        <v/>
      </c>
      <c r="N829" s="15" t="str">
        <f>IF(E829&lt;&gt;"ОК","",IF(AND(I829=0,L829=0),"Корректировка не нужна",IF(M829=0,"Корректировка внесена",IF(L829=0,"Внесите корректировку на "&amp;DAY(Q829)&amp;"."&amp;MONTH(Q829)&amp;"."&amp;YEAR(Q829)&amp;": "&amp;IF(M829&gt;0,"+","")&amp;M829&amp;" "&amp;G829,"Проверьте корректировки: внесено "&amp;L829&amp;", нужно "&amp;I829&amp;" "&amp;G829))))</f>
        <v/>
      </c>
      <c r="O829" s="22" t="str">
        <f>IF(E829&lt;&gt;"ОК","",IF(SUMPRODUCT(MAX(($B$6:$B$1005=B829)*($Q$6:$Q$1005&lt;Q829)*($E$6:$E$1005="ОК")*$Q$6:$Q$1005))&gt;0,SUMPRODUCT(MAX(($B$6:$B$1005=B829)*($Q$6:$Q$1005&lt;Q829)*($E$6:$E$1005="ОК")*$Q$6:$Q$1005))+1,INT('Номенклатура'!$C$2)))</f>
        <v/>
      </c>
      <c r="P829" s="18" t="str">
        <f>IF(E829&lt;&gt;"ОК","",-(SUMIFS('Движения'!$F$6:$F$5005,'Движения'!$B$6:$B$5005,B829,'Движения'!$C$6:$C$5005,"Расход",'Движения'!$A$6:$A$5005,"&gt;="&amp;O829,'Движения'!$A$6:$A$5005,"&lt;"&amp;(Q829+1))+SUMIFS('Движения'!$F$6:$F$5005,'Движения'!$B$6:$B$5005,B829,'Движения'!$C$6:$C$5005,"Списание",'Движения'!$A$6:$A$5005,"&gt;="&amp;O829,'Движения'!$A$6:$A$5005,"&lt;"&amp;(Q829+1))))</f>
        <v/>
      </c>
      <c r="Q829" s="18" t="str">
        <f>IF(ISNUMBER(A829),INT(A829),0)</f>
        <v/>
      </c>
    </row>
    <row r="830" spans="1:17" x14ac:dyDescent="0.25">
      <c r="A830" s="16"/>
      <c r="B830" s="13"/>
      <c r="C830" s="14"/>
      <c r="D830" s="13"/>
      <c r="E830" s="15" t="str">
        <f>IF(COUNTA(A830:D830)=0,"",IF(NOT(ISNUMBER(A830)),"Укажите дату",IF(B830="","Укажите код",IF(NOT(AND(ISTEXT(B830),LEN(B830)&gt;0,LEN(B830)&lt;=30,ISNUMBER(FIND(LEFT(B830,1),"ABCDEFGHIJKLMNOPQRSTUVWXYZ")),SUMPRODUCT((MID(B830,{1,2,3,4,5,6,7,8,9,10,11,12,13,14,15,16,17,18,19,20,21,22,23,24,25,26,27,28,29,30},1)&lt;&gt;"")*ISERROR(FIND(MID(B830,{1,2,3,4,5,6,7,8,9,10,11,12,13,14,15,16,17,18,19,20,21,22,23,24,25,26,27,28,29,30},1),"ABCDEFGHIJKLMNOPQRSTUVWXYZ0123456789-_")))=0,ISERROR(VALUE(B830)))),"Недопустимый код: только латинские буквы A-Z в верхнем регистре, цифры, - и _; начало с буквы, до 30 символов (например MILK-001)",IF(SUMPRODUCT(--EXACT('Номенклатура'!$A$6:$A$205,B830))=0,"Код не найден",IF(SUMPRODUCT(--EXACT('Номенклатура'!$A$6:$A$205,B830))&gt;1,"Код повторяется в номенклатуре",IF(NOT(ISNUMBER(C830)),"Укажите фактическое количество",IF(C830&lt;0,"Факт не может быть меньше нуля",IF(NOT(ISNUMBER('Номенклатура'!$C$2)),"Укажите дату начала учёта",IF(Q830&lt;INT('Номенклатура'!$C$2),"Дата раньше начала учёта","ОК"))))))))))</f>
        <v/>
      </c>
      <c r="F830" s="15" t="str">
        <f>IF(E830&lt;&gt;"ОК","",INDEX('Номенклатура'!$B$6:$B$205,SUMPRODUCT(EXACT('Номенклатура'!$A$6:$A$205,B830)*(ROW('Номенклатура'!$A$6:$A$205)-5)))&amp;"")</f>
        <v/>
      </c>
      <c r="G830" s="17" t="str">
        <f>IF(E830&lt;&gt;"ОК","",INDEX('Номенклатура'!$D$6:$D$205,SUMPRODUCT(EXACT('Номенклатура'!$A$6:$A$205,B830)*(ROW('Номенклатура'!$A$6:$A$205)-5)))&amp;"")</f>
        <v/>
      </c>
      <c r="H830" s="18" t="str">
        <f>IF(E830&lt;&gt;"ОК","",ROUND(N(INDEX('Номенклатура'!$F$6:$F$205,SUMPRODUCT(EXACT('Номенклатура'!$A$6:$A$205,B830)*(ROW('Номенклатура'!$A$6:$A$205)-5))))+SUMIFS('Движения'!$F$6:$F$5005,'Движения'!$B$6:$B$5005,B830,'Движения'!$A$6:$A$5005,"&lt;"&amp;(Q830+1))-SUMIFS('Движения'!$F$6:$F$5005,'Движения'!$B$6:$B$5005,B830,'Движения'!$C$6:$C$5005,"Корректировка остатка",'Движения'!$A$6:$A$5005,"&gt;="&amp;Q830,'Движения'!$A$6:$A$5005,"&lt;"&amp;(Q830+1)),6))</f>
        <v/>
      </c>
      <c r="I830" s="18" t="str">
        <f>IF(E830&lt;&gt;"ОК","",ROUND(C830-H830,6))</f>
        <v/>
      </c>
      <c r="J830" s="21" t="str">
        <f>IF(E830&lt;&gt;"ОК","",IF(P830&gt;0,ABS(I830)/P830,"нет базы"))</f>
        <v/>
      </c>
      <c r="K830" s="17" t="str">
        <f>IF(E830&lt;&gt;"ОК","",IF(I830&lt;0,"Недостача",IF(I830&gt;0,"Излишек","Совпадает")))</f>
        <v/>
      </c>
      <c r="L830" s="18" t="str">
        <f>IF(E830&lt;&gt;"ОК","",ROUND(SUMIFS('Движения'!$F$6:$F$5005,'Движения'!$B$6:$B$5005,B830,'Движения'!$C$6:$C$5005,"Корректировка остатка",'Движения'!$A$6:$A$5005,"&gt;="&amp;Q830,'Движения'!$A$6:$A$5005,"&lt;"&amp;(Q830+1)),6))</f>
        <v/>
      </c>
      <c r="M830" s="18" t="str">
        <f>IF(E830&lt;&gt;"ОК","",ROUND(I830-L830,6))</f>
        <v/>
      </c>
      <c r="N830" s="15" t="str">
        <f>IF(E830&lt;&gt;"ОК","",IF(AND(I830=0,L830=0),"Корректировка не нужна",IF(M830=0,"Корректировка внесена",IF(L830=0,"Внесите корректировку на "&amp;DAY(Q830)&amp;"."&amp;MONTH(Q830)&amp;"."&amp;YEAR(Q830)&amp;": "&amp;IF(M830&gt;0,"+","")&amp;M830&amp;" "&amp;G830,"Проверьте корректировки: внесено "&amp;L830&amp;", нужно "&amp;I830&amp;" "&amp;G830))))</f>
        <v/>
      </c>
      <c r="O830" s="22" t="str">
        <f>IF(E830&lt;&gt;"ОК","",IF(SUMPRODUCT(MAX(($B$6:$B$1005=B830)*($Q$6:$Q$1005&lt;Q830)*($E$6:$E$1005="ОК")*$Q$6:$Q$1005))&gt;0,SUMPRODUCT(MAX(($B$6:$B$1005=B830)*($Q$6:$Q$1005&lt;Q830)*($E$6:$E$1005="ОК")*$Q$6:$Q$1005))+1,INT('Номенклатура'!$C$2)))</f>
        <v/>
      </c>
      <c r="P830" s="18" t="str">
        <f>IF(E830&lt;&gt;"ОК","",-(SUMIFS('Движения'!$F$6:$F$5005,'Движения'!$B$6:$B$5005,B830,'Движения'!$C$6:$C$5005,"Расход",'Движения'!$A$6:$A$5005,"&gt;="&amp;O830,'Движения'!$A$6:$A$5005,"&lt;"&amp;(Q830+1))+SUMIFS('Движения'!$F$6:$F$5005,'Движения'!$B$6:$B$5005,B830,'Движения'!$C$6:$C$5005,"Списание",'Движения'!$A$6:$A$5005,"&gt;="&amp;O830,'Движения'!$A$6:$A$5005,"&lt;"&amp;(Q830+1))))</f>
        <v/>
      </c>
      <c r="Q830" s="18" t="str">
        <f>IF(ISNUMBER(A830),INT(A830),0)</f>
        <v/>
      </c>
    </row>
    <row r="831" spans="1:17" x14ac:dyDescent="0.25">
      <c r="A831" s="16"/>
      <c r="B831" s="13"/>
      <c r="C831" s="14"/>
      <c r="D831" s="13"/>
      <c r="E831" s="15" t="str">
        <f>IF(COUNTA(A831:D831)=0,"",IF(NOT(ISNUMBER(A831)),"Укажите дату",IF(B831="","Укажите код",IF(NOT(AND(ISTEXT(B831),LEN(B831)&gt;0,LEN(B831)&lt;=30,ISNUMBER(FIND(LEFT(B831,1),"ABCDEFGHIJKLMNOPQRSTUVWXYZ")),SUMPRODUCT((MID(B831,{1,2,3,4,5,6,7,8,9,10,11,12,13,14,15,16,17,18,19,20,21,22,23,24,25,26,27,28,29,30},1)&lt;&gt;"")*ISERROR(FIND(MID(B831,{1,2,3,4,5,6,7,8,9,10,11,12,13,14,15,16,17,18,19,20,21,22,23,24,25,26,27,28,29,30},1),"ABCDEFGHIJKLMNOPQRSTUVWXYZ0123456789-_")))=0,ISERROR(VALUE(B831)))),"Недопустимый код: только латинские буквы A-Z в верхнем регистре, цифры, - и _; начало с буквы, до 30 символов (например MILK-001)",IF(SUMPRODUCT(--EXACT('Номенклатура'!$A$6:$A$205,B831))=0,"Код не найден",IF(SUMPRODUCT(--EXACT('Номенклатура'!$A$6:$A$205,B831))&gt;1,"Код повторяется в номенклатуре",IF(NOT(ISNUMBER(C831)),"Укажите фактическое количество",IF(C831&lt;0,"Факт не может быть меньше нуля",IF(NOT(ISNUMBER('Номенклатура'!$C$2)),"Укажите дату начала учёта",IF(Q831&lt;INT('Номенклатура'!$C$2),"Дата раньше начала учёта","ОК"))))))))))</f>
        <v/>
      </c>
      <c r="F831" s="15" t="str">
        <f>IF(E831&lt;&gt;"ОК","",INDEX('Номенклатура'!$B$6:$B$205,SUMPRODUCT(EXACT('Номенклатура'!$A$6:$A$205,B831)*(ROW('Номенклатура'!$A$6:$A$205)-5)))&amp;"")</f>
        <v/>
      </c>
      <c r="G831" s="17" t="str">
        <f>IF(E831&lt;&gt;"ОК","",INDEX('Номенклатура'!$D$6:$D$205,SUMPRODUCT(EXACT('Номенклатура'!$A$6:$A$205,B831)*(ROW('Номенклатура'!$A$6:$A$205)-5)))&amp;"")</f>
        <v/>
      </c>
      <c r="H831" s="18" t="str">
        <f>IF(E831&lt;&gt;"ОК","",ROUND(N(INDEX('Номенклатура'!$F$6:$F$205,SUMPRODUCT(EXACT('Номенклатура'!$A$6:$A$205,B831)*(ROW('Номенклатура'!$A$6:$A$205)-5))))+SUMIFS('Движения'!$F$6:$F$5005,'Движения'!$B$6:$B$5005,B831,'Движения'!$A$6:$A$5005,"&lt;"&amp;(Q831+1))-SUMIFS('Движения'!$F$6:$F$5005,'Движения'!$B$6:$B$5005,B831,'Движения'!$C$6:$C$5005,"Корректировка остатка",'Движения'!$A$6:$A$5005,"&gt;="&amp;Q831,'Движения'!$A$6:$A$5005,"&lt;"&amp;(Q831+1)),6))</f>
        <v/>
      </c>
      <c r="I831" s="18" t="str">
        <f>IF(E831&lt;&gt;"ОК","",ROUND(C831-H831,6))</f>
        <v/>
      </c>
      <c r="J831" s="21" t="str">
        <f>IF(E831&lt;&gt;"ОК","",IF(P831&gt;0,ABS(I831)/P831,"нет базы"))</f>
        <v/>
      </c>
      <c r="K831" s="17" t="str">
        <f>IF(E831&lt;&gt;"ОК","",IF(I831&lt;0,"Недостача",IF(I831&gt;0,"Излишек","Совпадает")))</f>
        <v/>
      </c>
      <c r="L831" s="18" t="str">
        <f>IF(E831&lt;&gt;"ОК","",ROUND(SUMIFS('Движения'!$F$6:$F$5005,'Движения'!$B$6:$B$5005,B831,'Движения'!$C$6:$C$5005,"Корректировка остатка",'Движения'!$A$6:$A$5005,"&gt;="&amp;Q831,'Движения'!$A$6:$A$5005,"&lt;"&amp;(Q831+1)),6))</f>
        <v/>
      </c>
      <c r="M831" s="18" t="str">
        <f>IF(E831&lt;&gt;"ОК","",ROUND(I831-L831,6))</f>
        <v/>
      </c>
      <c r="N831" s="15" t="str">
        <f>IF(E831&lt;&gt;"ОК","",IF(AND(I831=0,L831=0),"Корректировка не нужна",IF(M831=0,"Корректировка внесена",IF(L831=0,"Внесите корректировку на "&amp;DAY(Q831)&amp;"."&amp;MONTH(Q831)&amp;"."&amp;YEAR(Q831)&amp;": "&amp;IF(M831&gt;0,"+","")&amp;M831&amp;" "&amp;G831,"Проверьте корректировки: внесено "&amp;L831&amp;", нужно "&amp;I831&amp;" "&amp;G831))))</f>
        <v/>
      </c>
      <c r="O831" s="22" t="str">
        <f>IF(E831&lt;&gt;"ОК","",IF(SUMPRODUCT(MAX(($B$6:$B$1005=B831)*($Q$6:$Q$1005&lt;Q831)*($E$6:$E$1005="ОК")*$Q$6:$Q$1005))&gt;0,SUMPRODUCT(MAX(($B$6:$B$1005=B831)*($Q$6:$Q$1005&lt;Q831)*($E$6:$E$1005="ОК")*$Q$6:$Q$1005))+1,INT('Номенклатура'!$C$2)))</f>
        <v/>
      </c>
      <c r="P831" s="18" t="str">
        <f>IF(E831&lt;&gt;"ОК","",-(SUMIFS('Движения'!$F$6:$F$5005,'Движения'!$B$6:$B$5005,B831,'Движения'!$C$6:$C$5005,"Расход",'Движения'!$A$6:$A$5005,"&gt;="&amp;O831,'Движения'!$A$6:$A$5005,"&lt;"&amp;(Q831+1))+SUMIFS('Движения'!$F$6:$F$5005,'Движения'!$B$6:$B$5005,B831,'Движения'!$C$6:$C$5005,"Списание",'Движения'!$A$6:$A$5005,"&gt;="&amp;O831,'Движения'!$A$6:$A$5005,"&lt;"&amp;(Q831+1))))</f>
        <v/>
      </c>
      <c r="Q831" s="18" t="str">
        <f>IF(ISNUMBER(A831),INT(A831),0)</f>
        <v/>
      </c>
    </row>
    <row r="832" spans="1:17" x14ac:dyDescent="0.25">
      <c r="A832" s="16"/>
      <c r="B832" s="13"/>
      <c r="C832" s="14"/>
      <c r="D832" s="13"/>
      <c r="E832" s="15" t="str">
        <f>IF(COUNTA(A832:D832)=0,"",IF(NOT(ISNUMBER(A832)),"Укажите дату",IF(B832="","Укажите код",IF(NOT(AND(ISTEXT(B832),LEN(B832)&gt;0,LEN(B832)&lt;=30,ISNUMBER(FIND(LEFT(B832,1),"ABCDEFGHIJKLMNOPQRSTUVWXYZ")),SUMPRODUCT((MID(B832,{1,2,3,4,5,6,7,8,9,10,11,12,13,14,15,16,17,18,19,20,21,22,23,24,25,26,27,28,29,30},1)&lt;&gt;"")*ISERROR(FIND(MID(B832,{1,2,3,4,5,6,7,8,9,10,11,12,13,14,15,16,17,18,19,20,21,22,23,24,25,26,27,28,29,30},1),"ABCDEFGHIJKLMNOPQRSTUVWXYZ0123456789-_")))=0,ISERROR(VALUE(B832)))),"Недопустимый код: только латинские буквы A-Z в верхнем регистре, цифры, - и _; начало с буквы, до 30 символов (например MILK-001)",IF(SUMPRODUCT(--EXACT('Номенклатура'!$A$6:$A$205,B832))=0,"Код не найден",IF(SUMPRODUCT(--EXACT('Номенклатура'!$A$6:$A$205,B832))&gt;1,"Код повторяется в номенклатуре",IF(NOT(ISNUMBER(C832)),"Укажите фактическое количество",IF(C832&lt;0,"Факт не может быть меньше нуля",IF(NOT(ISNUMBER('Номенклатура'!$C$2)),"Укажите дату начала учёта",IF(Q832&lt;INT('Номенклатура'!$C$2),"Дата раньше начала учёта","ОК"))))))))))</f>
        <v/>
      </c>
      <c r="F832" s="15" t="str">
        <f>IF(E832&lt;&gt;"ОК","",INDEX('Номенклатура'!$B$6:$B$205,SUMPRODUCT(EXACT('Номенклатура'!$A$6:$A$205,B832)*(ROW('Номенклатура'!$A$6:$A$205)-5)))&amp;"")</f>
        <v/>
      </c>
      <c r="G832" s="17" t="str">
        <f>IF(E832&lt;&gt;"ОК","",INDEX('Номенклатура'!$D$6:$D$205,SUMPRODUCT(EXACT('Номенклатура'!$A$6:$A$205,B832)*(ROW('Номенклатура'!$A$6:$A$205)-5)))&amp;"")</f>
        <v/>
      </c>
      <c r="H832" s="18" t="str">
        <f>IF(E832&lt;&gt;"ОК","",ROUND(N(INDEX('Номенклатура'!$F$6:$F$205,SUMPRODUCT(EXACT('Номенклатура'!$A$6:$A$205,B832)*(ROW('Номенклатура'!$A$6:$A$205)-5))))+SUMIFS('Движения'!$F$6:$F$5005,'Движения'!$B$6:$B$5005,B832,'Движения'!$A$6:$A$5005,"&lt;"&amp;(Q832+1))-SUMIFS('Движения'!$F$6:$F$5005,'Движения'!$B$6:$B$5005,B832,'Движения'!$C$6:$C$5005,"Корректировка остатка",'Движения'!$A$6:$A$5005,"&gt;="&amp;Q832,'Движения'!$A$6:$A$5005,"&lt;"&amp;(Q832+1)),6))</f>
        <v/>
      </c>
      <c r="I832" s="18" t="str">
        <f>IF(E832&lt;&gt;"ОК","",ROUND(C832-H832,6))</f>
        <v/>
      </c>
      <c r="J832" s="21" t="str">
        <f>IF(E832&lt;&gt;"ОК","",IF(P832&gt;0,ABS(I832)/P832,"нет базы"))</f>
        <v/>
      </c>
      <c r="K832" s="17" t="str">
        <f>IF(E832&lt;&gt;"ОК","",IF(I832&lt;0,"Недостача",IF(I832&gt;0,"Излишек","Совпадает")))</f>
        <v/>
      </c>
      <c r="L832" s="18" t="str">
        <f>IF(E832&lt;&gt;"ОК","",ROUND(SUMIFS('Движения'!$F$6:$F$5005,'Движения'!$B$6:$B$5005,B832,'Движения'!$C$6:$C$5005,"Корректировка остатка",'Движения'!$A$6:$A$5005,"&gt;="&amp;Q832,'Движения'!$A$6:$A$5005,"&lt;"&amp;(Q832+1)),6))</f>
        <v/>
      </c>
      <c r="M832" s="18" t="str">
        <f>IF(E832&lt;&gt;"ОК","",ROUND(I832-L832,6))</f>
        <v/>
      </c>
      <c r="N832" s="15" t="str">
        <f>IF(E832&lt;&gt;"ОК","",IF(AND(I832=0,L832=0),"Корректировка не нужна",IF(M832=0,"Корректировка внесена",IF(L832=0,"Внесите корректировку на "&amp;DAY(Q832)&amp;"."&amp;MONTH(Q832)&amp;"."&amp;YEAR(Q832)&amp;": "&amp;IF(M832&gt;0,"+","")&amp;M832&amp;" "&amp;G832,"Проверьте корректировки: внесено "&amp;L832&amp;", нужно "&amp;I832&amp;" "&amp;G832))))</f>
        <v/>
      </c>
      <c r="O832" s="22" t="str">
        <f>IF(E832&lt;&gt;"ОК","",IF(SUMPRODUCT(MAX(($B$6:$B$1005=B832)*($Q$6:$Q$1005&lt;Q832)*($E$6:$E$1005="ОК")*$Q$6:$Q$1005))&gt;0,SUMPRODUCT(MAX(($B$6:$B$1005=B832)*($Q$6:$Q$1005&lt;Q832)*($E$6:$E$1005="ОК")*$Q$6:$Q$1005))+1,INT('Номенклатура'!$C$2)))</f>
        <v/>
      </c>
      <c r="P832" s="18" t="str">
        <f>IF(E832&lt;&gt;"ОК","",-(SUMIFS('Движения'!$F$6:$F$5005,'Движения'!$B$6:$B$5005,B832,'Движения'!$C$6:$C$5005,"Расход",'Движения'!$A$6:$A$5005,"&gt;="&amp;O832,'Движения'!$A$6:$A$5005,"&lt;"&amp;(Q832+1))+SUMIFS('Движения'!$F$6:$F$5005,'Движения'!$B$6:$B$5005,B832,'Движения'!$C$6:$C$5005,"Списание",'Движения'!$A$6:$A$5005,"&gt;="&amp;O832,'Движения'!$A$6:$A$5005,"&lt;"&amp;(Q832+1))))</f>
        <v/>
      </c>
      <c r="Q832" s="18" t="str">
        <f>IF(ISNUMBER(A832),INT(A832),0)</f>
        <v/>
      </c>
    </row>
    <row r="833" spans="1:17" x14ac:dyDescent="0.25">
      <c r="A833" s="16"/>
      <c r="B833" s="13"/>
      <c r="C833" s="14"/>
      <c r="D833" s="13"/>
      <c r="E833" s="15" t="str">
        <f>IF(COUNTA(A833:D833)=0,"",IF(NOT(ISNUMBER(A833)),"Укажите дату",IF(B833="","Укажите код",IF(NOT(AND(ISTEXT(B833),LEN(B833)&gt;0,LEN(B833)&lt;=30,ISNUMBER(FIND(LEFT(B833,1),"ABCDEFGHIJKLMNOPQRSTUVWXYZ")),SUMPRODUCT((MID(B833,{1,2,3,4,5,6,7,8,9,10,11,12,13,14,15,16,17,18,19,20,21,22,23,24,25,26,27,28,29,30},1)&lt;&gt;"")*ISERROR(FIND(MID(B833,{1,2,3,4,5,6,7,8,9,10,11,12,13,14,15,16,17,18,19,20,21,22,23,24,25,26,27,28,29,30},1),"ABCDEFGHIJKLMNOPQRSTUVWXYZ0123456789-_")))=0,ISERROR(VALUE(B833)))),"Недопустимый код: только латинские буквы A-Z в верхнем регистре, цифры, - и _; начало с буквы, до 30 символов (например MILK-001)",IF(SUMPRODUCT(--EXACT('Номенклатура'!$A$6:$A$205,B833))=0,"Код не найден",IF(SUMPRODUCT(--EXACT('Номенклатура'!$A$6:$A$205,B833))&gt;1,"Код повторяется в номенклатуре",IF(NOT(ISNUMBER(C833)),"Укажите фактическое количество",IF(C833&lt;0,"Факт не может быть меньше нуля",IF(NOT(ISNUMBER('Номенклатура'!$C$2)),"Укажите дату начала учёта",IF(Q833&lt;INT('Номенклатура'!$C$2),"Дата раньше начала учёта","ОК"))))))))))</f>
        <v/>
      </c>
      <c r="F833" s="15" t="str">
        <f>IF(E833&lt;&gt;"ОК","",INDEX('Номенклатура'!$B$6:$B$205,SUMPRODUCT(EXACT('Номенклатура'!$A$6:$A$205,B833)*(ROW('Номенклатура'!$A$6:$A$205)-5)))&amp;"")</f>
        <v/>
      </c>
      <c r="G833" s="17" t="str">
        <f>IF(E833&lt;&gt;"ОК","",INDEX('Номенклатура'!$D$6:$D$205,SUMPRODUCT(EXACT('Номенклатура'!$A$6:$A$205,B833)*(ROW('Номенклатура'!$A$6:$A$205)-5)))&amp;"")</f>
        <v/>
      </c>
      <c r="H833" s="18" t="str">
        <f>IF(E833&lt;&gt;"ОК","",ROUND(N(INDEX('Номенклатура'!$F$6:$F$205,SUMPRODUCT(EXACT('Номенклатура'!$A$6:$A$205,B833)*(ROW('Номенклатура'!$A$6:$A$205)-5))))+SUMIFS('Движения'!$F$6:$F$5005,'Движения'!$B$6:$B$5005,B833,'Движения'!$A$6:$A$5005,"&lt;"&amp;(Q833+1))-SUMIFS('Движения'!$F$6:$F$5005,'Движения'!$B$6:$B$5005,B833,'Движения'!$C$6:$C$5005,"Корректировка остатка",'Движения'!$A$6:$A$5005,"&gt;="&amp;Q833,'Движения'!$A$6:$A$5005,"&lt;"&amp;(Q833+1)),6))</f>
        <v/>
      </c>
      <c r="I833" s="18" t="str">
        <f>IF(E833&lt;&gt;"ОК","",ROUND(C833-H833,6))</f>
        <v/>
      </c>
      <c r="J833" s="21" t="str">
        <f>IF(E833&lt;&gt;"ОК","",IF(P833&gt;0,ABS(I833)/P833,"нет базы"))</f>
        <v/>
      </c>
      <c r="K833" s="17" t="str">
        <f>IF(E833&lt;&gt;"ОК","",IF(I833&lt;0,"Недостача",IF(I833&gt;0,"Излишек","Совпадает")))</f>
        <v/>
      </c>
      <c r="L833" s="18" t="str">
        <f>IF(E833&lt;&gt;"ОК","",ROUND(SUMIFS('Движения'!$F$6:$F$5005,'Движения'!$B$6:$B$5005,B833,'Движения'!$C$6:$C$5005,"Корректировка остатка",'Движения'!$A$6:$A$5005,"&gt;="&amp;Q833,'Движения'!$A$6:$A$5005,"&lt;"&amp;(Q833+1)),6))</f>
        <v/>
      </c>
      <c r="M833" s="18" t="str">
        <f>IF(E833&lt;&gt;"ОК","",ROUND(I833-L833,6))</f>
        <v/>
      </c>
      <c r="N833" s="15" t="str">
        <f>IF(E833&lt;&gt;"ОК","",IF(AND(I833=0,L833=0),"Корректировка не нужна",IF(M833=0,"Корректировка внесена",IF(L833=0,"Внесите корректировку на "&amp;DAY(Q833)&amp;"."&amp;MONTH(Q833)&amp;"."&amp;YEAR(Q833)&amp;": "&amp;IF(M833&gt;0,"+","")&amp;M833&amp;" "&amp;G833,"Проверьте корректировки: внесено "&amp;L833&amp;", нужно "&amp;I833&amp;" "&amp;G833))))</f>
        <v/>
      </c>
      <c r="O833" s="22" t="str">
        <f>IF(E833&lt;&gt;"ОК","",IF(SUMPRODUCT(MAX(($B$6:$B$1005=B833)*($Q$6:$Q$1005&lt;Q833)*($E$6:$E$1005="ОК")*$Q$6:$Q$1005))&gt;0,SUMPRODUCT(MAX(($B$6:$B$1005=B833)*($Q$6:$Q$1005&lt;Q833)*($E$6:$E$1005="ОК")*$Q$6:$Q$1005))+1,INT('Номенклатура'!$C$2)))</f>
        <v/>
      </c>
      <c r="P833" s="18" t="str">
        <f>IF(E833&lt;&gt;"ОК","",-(SUMIFS('Движения'!$F$6:$F$5005,'Движения'!$B$6:$B$5005,B833,'Движения'!$C$6:$C$5005,"Расход",'Движения'!$A$6:$A$5005,"&gt;="&amp;O833,'Движения'!$A$6:$A$5005,"&lt;"&amp;(Q833+1))+SUMIFS('Движения'!$F$6:$F$5005,'Движения'!$B$6:$B$5005,B833,'Движения'!$C$6:$C$5005,"Списание",'Движения'!$A$6:$A$5005,"&gt;="&amp;O833,'Движения'!$A$6:$A$5005,"&lt;"&amp;(Q833+1))))</f>
        <v/>
      </c>
      <c r="Q833" s="18" t="str">
        <f>IF(ISNUMBER(A833),INT(A833),0)</f>
        <v/>
      </c>
    </row>
    <row r="834" spans="1:17" x14ac:dyDescent="0.25">
      <c r="A834" s="16"/>
      <c r="B834" s="13"/>
      <c r="C834" s="14"/>
      <c r="D834" s="13"/>
      <c r="E834" s="15" t="str">
        <f>IF(COUNTA(A834:D834)=0,"",IF(NOT(ISNUMBER(A834)),"Укажите дату",IF(B834="","Укажите код",IF(NOT(AND(ISTEXT(B834),LEN(B834)&gt;0,LEN(B834)&lt;=30,ISNUMBER(FIND(LEFT(B834,1),"ABCDEFGHIJKLMNOPQRSTUVWXYZ")),SUMPRODUCT((MID(B834,{1,2,3,4,5,6,7,8,9,10,11,12,13,14,15,16,17,18,19,20,21,22,23,24,25,26,27,28,29,30},1)&lt;&gt;"")*ISERROR(FIND(MID(B834,{1,2,3,4,5,6,7,8,9,10,11,12,13,14,15,16,17,18,19,20,21,22,23,24,25,26,27,28,29,30},1),"ABCDEFGHIJKLMNOPQRSTUVWXYZ0123456789-_")))=0,ISERROR(VALUE(B834)))),"Недопустимый код: только латинские буквы A-Z в верхнем регистре, цифры, - и _; начало с буквы, до 30 символов (например MILK-001)",IF(SUMPRODUCT(--EXACT('Номенклатура'!$A$6:$A$205,B834))=0,"Код не найден",IF(SUMPRODUCT(--EXACT('Номенклатура'!$A$6:$A$205,B834))&gt;1,"Код повторяется в номенклатуре",IF(NOT(ISNUMBER(C834)),"Укажите фактическое количество",IF(C834&lt;0,"Факт не может быть меньше нуля",IF(NOT(ISNUMBER('Номенклатура'!$C$2)),"Укажите дату начала учёта",IF(Q834&lt;INT('Номенклатура'!$C$2),"Дата раньше начала учёта","ОК"))))))))))</f>
        <v/>
      </c>
      <c r="F834" s="15" t="str">
        <f>IF(E834&lt;&gt;"ОК","",INDEX('Номенклатура'!$B$6:$B$205,SUMPRODUCT(EXACT('Номенклатура'!$A$6:$A$205,B834)*(ROW('Номенклатура'!$A$6:$A$205)-5)))&amp;"")</f>
        <v/>
      </c>
      <c r="G834" s="17" t="str">
        <f>IF(E834&lt;&gt;"ОК","",INDEX('Номенклатура'!$D$6:$D$205,SUMPRODUCT(EXACT('Номенклатура'!$A$6:$A$205,B834)*(ROW('Номенклатура'!$A$6:$A$205)-5)))&amp;"")</f>
        <v/>
      </c>
      <c r="H834" s="18" t="str">
        <f>IF(E834&lt;&gt;"ОК","",ROUND(N(INDEX('Номенклатура'!$F$6:$F$205,SUMPRODUCT(EXACT('Номенклатура'!$A$6:$A$205,B834)*(ROW('Номенклатура'!$A$6:$A$205)-5))))+SUMIFS('Движения'!$F$6:$F$5005,'Движения'!$B$6:$B$5005,B834,'Движения'!$A$6:$A$5005,"&lt;"&amp;(Q834+1))-SUMIFS('Движения'!$F$6:$F$5005,'Движения'!$B$6:$B$5005,B834,'Движения'!$C$6:$C$5005,"Корректировка остатка",'Движения'!$A$6:$A$5005,"&gt;="&amp;Q834,'Движения'!$A$6:$A$5005,"&lt;"&amp;(Q834+1)),6))</f>
        <v/>
      </c>
      <c r="I834" s="18" t="str">
        <f>IF(E834&lt;&gt;"ОК","",ROUND(C834-H834,6))</f>
        <v/>
      </c>
      <c r="J834" s="21" t="str">
        <f>IF(E834&lt;&gt;"ОК","",IF(P834&gt;0,ABS(I834)/P834,"нет базы"))</f>
        <v/>
      </c>
      <c r="K834" s="17" t="str">
        <f>IF(E834&lt;&gt;"ОК","",IF(I834&lt;0,"Недостача",IF(I834&gt;0,"Излишек","Совпадает")))</f>
        <v/>
      </c>
      <c r="L834" s="18" t="str">
        <f>IF(E834&lt;&gt;"ОК","",ROUND(SUMIFS('Движения'!$F$6:$F$5005,'Движения'!$B$6:$B$5005,B834,'Движения'!$C$6:$C$5005,"Корректировка остатка",'Движения'!$A$6:$A$5005,"&gt;="&amp;Q834,'Движения'!$A$6:$A$5005,"&lt;"&amp;(Q834+1)),6))</f>
        <v/>
      </c>
      <c r="M834" s="18" t="str">
        <f>IF(E834&lt;&gt;"ОК","",ROUND(I834-L834,6))</f>
        <v/>
      </c>
      <c r="N834" s="15" t="str">
        <f>IF(E834&lt;&gt;"ОК","",IF(AND(I834=0,L834=0),"Корректировка не нужна",IF(M834=0,"Корректировка внесена",IF(L834=0,"Внесите корректировку на "&amp;DAY(Q834)&amp;"."&amp;MONTH(Q834)&amp;"."&amp;YEAR(Q834)&amp;": "&amp;IF(M834&gt;0,"+","")&amp;M834&amp;" "&amp;G834,"Проверьте корректировки: внесено "&amp;L834&amp;", нужно "&amp;I834&amp;" "&amp;G834))))</f>
        <v/>
      </c>
      <c r="O834" s="22" t="str">
        <f>IF(E834&lt;&gt;"ОК","",IF(SUMPRODUCT(MAX(($B$6:$B$1005=B834)*($Q$6:$Q$1005&lt;Q834)*($E$6:$E$1005="ОК")*$Q$6:$Q$1005))&gt;0,SUMPRODUCT(MAX(($B$6:$B$1005=B834)*($Q$6:$Q$1005&lt;Q834)*($E$6:$E$1005="ОК")*$Q$6:$Q$1005))+1,INT('Номенклатура'!$C$2)))</f>
        <v/>
      </c>
      <c r="P834" s="18" t="str">
        <f>IF(E834&lt;&gt;"ОК","",-(SUMIFS('Движения'!$F$6:$F$5005,'Движения'!$B$6:$B$5005,B834,'Движения'!$C$6:$C$5005,"Расход",'Движения'!$A$6:$A$5005,"&gt;="&amp;O834,'Движения'!$A$6:$A$5005,"&lt;"&amp;(Q834+1))+SUMIFS('Движения'!$F$6:$F$5005,'Движения'!$B$6:$B$5005,B834,'Движения'!$C$6:$C$5005,"Списание",'Движения'!$A$6:$A$5005,"&gt;="&amp;O834,'Движения'!$A$6:$A$5005,"&lt;"&amp;(Q834+1))))</f>
        <v/>
      </c>
      <c r="Q834" s="18" t="str">
        <f>IF(ISNUMBER(A834),INT(A834),0)</f>
        <v/>
      </c>
    </row>
    <row r="835" spans="1:17" x14ac:dyDescent="0.25">
      <c r="A835" s="16"/>
      <c r="B835" s="13"/>
      <c r="C835" s="14"/>
      <c r="D835" s="13"/>
      <c r="E835" s="15" t="str">
        <f>IF(COUNTA(A835:D835)=0,"",IF(NOT(ISNUMBER(A835)),"Укажите дату",IF(B835="","Укажите код",IF(NOT(AND(ISTEXT(B835),LEN(B835)&gt;0,LEN(B835)&lt;=30,ISNUMBER(FIND(LEFT(B835,1),"ABCDEFGHIJKLMNOPQRSTUVWXYZ")),SUMPRODUCT((MID(B835,{1,2,3,4,5,6,7,8,9,10,11,12,13,14,15,16,17,18,19,20,21,22,23,24,25,26,27,28,29,30},1)&lt;&gt;"")*ISERROR(FIND(MID(B835,{1,2,3,4,5,6,7,8,9,10,11,12,13,14,15,16,17,18,19,20,21,22,23,24,25,26,27,28,29,30},1),"ABCDEFGHIJKLMNOPQRSTUVWXYZ0123456789-_")))=0,ISERROR(VALUE(B835)))),"Недопустимый код: только латинские буквы A-Z в верхнем регистре, цифры, - и _; начало с буквы, до 30 символов (например MILK-001)",IF(SUMPRODUCT(--EXACT('Номенклатура'!$A$6:$A$205,B835))=0,"Код не найден",IF(SUMPRODUCT(--EXACT('Номенклатура'!$A$6:$A$205,B835))&gt;1,"Код повторяется в номенклатуре",IF(NOT(ISNUMBER(C835)),"Укажите фактическое количество",IF(C835&lt;0,"Факт не может быть меньше нуля",IF(NOT(ISNUMBER('Номенклатура'!$C$2)),"Укажите дату начала учёта",IF(Q835&lt;INT('Номенклатура'!$C$2),"Дата раньше начала учёта","ОК"))))))))))</f>
        <v/>
      </c>
      <c r="F835" s="15" t="str">
        <f>IF(E835&lt;&gt;"ОК","",INDEX('Номенклатура'!$B$6:$B$205,SUMPRODUCT(EXACT('Номенклатура'!$A$6:$A$205,B835)*(ROW('Номенклатура'!$A$6:$A$205)-5)))&amp;"")</f>
        <v/>
      </c>
      <c r="G835" s="17" t="str">
        <f>IF(E835&lt;&gt;"ОК","",INDEX('Номенклатура'!$D$6:$D$205,SUMPRODUCT(EXACT('Номенклатура'!$A$6:$A$205,B835)*(ROW('Номенклатура'!$A$6:$A$205)-5)))&amp;"")</f>
        <v/>
      </c>
      <c r="H835" s="18" t="str">
        <f>IF(E835&lt;&gt;"ОК","",ROUND(N(INDEX('Номенклатура'!$F$6:$F$205,SUMPRODUCT(EXACT('Номенклатура'!$A$6:$A$205,B835)*(ROW('Номенклатура'!$A$6:$A$205)-5))))+SUMIFS('Движения'!$F$6:$F$5005,'Движения'!$B$6:$B$5005,B835,'Движения'!$A$6:$A$5005,"&lt;"&amp;(Q835+1))-SUMIFS('Движения'!$F$6:$F$5005,'Движения'!$B$6:$B$5005,B835,'Движения'!$C$6:$C$5005,"Корректировка остатка",'Движения'!$A$6:$A$5005,"&gt;="&amp;Q835,'Движения'!$A$6:$A$5005,"&lt;"&amp;(Q835+1)),6))</f>
        <v/>
      </c>
      <c r="I835" s="18" t="str">
        <f>IF(E835&lt;&gt;"ОК","",ROUND(C835-H835,6))</f>
        <v/>
      </c>
      <c r="J835" s="21" t="str">
        <f>IF(E835&lt;&gt;"ОК","",IF(P835&gt;0,ABS(I835)/P835,"нет базы"))</f>
        <v/>
      </c>
      <c r="K835" s="17" t="str">
        <f>IF(E835&lt;&gt;"ОК","",IF(I835&lt;0,"Недостача",IF(I835&gt;0,"Излишек","Совпадает")))</f>
        <v/>
      </c>
      <c r="L835" s="18" t="str">
        <f>IF(E835&lt;&gt;"ОК","",ROUND(SUMIFS('Движения'!$F$6:$F$5005,'Движения'!$B$6:$B$5005,B835,'Движения'!$C$6:$C$5005,"Корректировка остатка",'Движения'!$A$6:$A$5005,"&gt;="&amp;Q835,'Движения'!$A$6:$A$5005,"&lt;"&amp;(Q835+1)),6))</f>
        <v/>
      </c>
      <c r="M835" s="18" t="str">
        <f>IF(E835&lt;&gt;"ОК","",ROUND(I835-L835,6))</f>
        <v/>
      </c>
      <c r="N835" s="15" t="str">
        <f>IF(E835&lt;&gt;"ОК","",IF(AND(I835=0,L835=0),"Корректировка не нужна",IF(M835=0,"Корректировка внесена",IF(L835=0,"Внесите корректировку на "&amp;DAY(Q835)&amp;"."&amp;MONTH(Q835)&amp;"."&amp;YEAR(Q835)&amp;": "&amp;IF(M835&gt;0,"+","")&amp;M835&amp;" "&amp;G835,"Проверьте корректировки: внесено "&amp;L835&amp;", нужно "&amp;I835&amp;" "&amp;G835))))</f>
        <v/>
      </c>
      <c r="O835" s="22" t="str">
        <f>IF(E835&lt;&gt;"ОК","",IF(SUMPRODUCT(MAX(($B$6:$B$1005=B835)*($Q$6:$Q$1005&lt;Q835)*($E$6:$E$1005="ОК")*$Q$6:$Q$1005))&gt;0,SUMPRODUCT(MAX(($B$6:$B$1005=B835)*($Q$6:$Q$1005&lt;Q835)*($E$6:$E$1005="ОК")*$Q$6:$Q$1005))+1,INT('Номенклатура'!$C$2)))</f>
        <v/>
      </c>
      <c r="P835" s="18" t="str">
        <f>IF(E835&lt;&gt;"ОК","",-(SUMIFS('Движения'!$F$6:$F$5005,'Движения'!$B$6:$B$5005,B835,'Движения'!$C$6:$C$5005,"Расход",'Движения'!$A$6:$A$5005,"&gt;="&amp;O835,'Движения'!$A$6:$A$5005,"&lt;"&amp;(Q835+1))+SUMIFS('Движения'!$F$6:$F$5005,'Движения'!$B$6:$B$5005,B835,'Движения'!$C$6:$C$5005,"Списание",'Движения'!$A$6:$A$5005,"&gt;="&amp;O835,'Движения'!$A$6:$A$5005,"&lt;"&amp;(Q835+1))))</f>
        <v/>
      </c>
      <c r="Q835" s="18" t="str">
        <f>IF(ISNUMBER(A835),INT(A835),0)</f>
        <v/>
      </c>
    </row>
    <row r="836" spans="1:17" x14ac:dyDescent="0.25">
      <c r="A836" s="16"/>
      <c r="B836" s="13"/>
      <c r="C836" s="14"/>
      <c r="D836" s="13"/>
      <c r="E836" s="15" t="str">
        <f>IF(COUNTA(A836:D836)=0,"",IF(NOT(ISNUMBER(A836)),"Укажите дату",IF(B836="","Укажите код",IF(NOT(AND(ISTEXT(B836),LEN(B836)&gt;0,LEN(B836)&lt;=30,ISNUMBER(FIND(LEFT(B836,1),"ABCDEFGHIJKLMNOPQRSTUVWXYZ")),SUMPRODUCT((MID(B836,{1,2,3,4,5,6,7,8,9,10,11,12,13,14,15,16,17,18,19,20,21,22,23,24,25,26,27,28,29,30},1)&lt;&gt;"")*ISERROR(FIND(MID(B836,{1,2,3,4,5,6,7,8,9,10,11,12,13,14,15,16,17,18,19,20,21,22,23,24,25,26,27,28,29,30},1),"ABCDEFGHIJKLMNOPQRSTUVWXYZ0123456789-_")))=0,ISERROR(VALUE(B836)))),"Недопустимый код: только латинские буквы A-Z в верхнем регистре, цифры, - и _; начало с буквы, до 30 символов (например MILK-001)",IF(SUMPRODUCT(--EXACT('Номенклатура'!$A$6:$A$205,B836))=0,"Код не найден",IF(SUMPRODUCT(--EXACT('Номенклатура'!$A$6:$A$205,B836))&gt;1,"Код повторяется в номенклатуре",IF(NOT(ISNUMBER(C836)),"Укажите фактическое количество",IF(C836&lt;0,"Факт не может быть меньше нуля",IF(NOT(ISNUMBER('Номенклатура'!$C$2)),"Укажите дату начала учёта",IF(Q836&lt;INT('Номенклатура'!$C$2),"Дата раньше начала учёта","ОК"))))))))))</f>
        <v/>
      </c>
      <c r="F836" s="15" t="str">
        <f>IF(E836&lt;&gt;"ОК","",INDEX('Номенклатура'!$B$6:$B$205,SUMPRODUCT(EXACT('Номенклатура'!$A$6:$A$205,B836)*(ROW('Номенклатура'!$A$6:$A$205)-5)))&amp;"")</f>
        <v/>
      </c>
      <c r="G836" s="17" t="str">
        <f>IF(E836&lt;&gt;"ОК","",INDEX('Номенклатура'!$D$6:$D$205,SUMPRODUCT(EXACT('Номенклатура'!$A$6:$A$205,B836)*(ROW('Номенклатура'!$A$6:$A$205)-5)))&amp;"")</f>
        <v/>
      </c>
      <c r="H836" s="18" t="str">
        <f>IF(E836&lt;&gt;"ОК","",ROUND(N(INDEX('Номенклатура'!$F$6:$F$205,SUMPRODUCT(EXACT('Номенклатура'!$A$6:$A$205,B836)*(ROW('Номенклатура'!$A$6:$A$205)-5))))+SUMIFS('Движения'!$F$6:$F$5005,'Движения'!$B$6:$B$5005,B836,'Движения'!$A$6:$A$5005,"&lt;"&amp;(Q836+1))-SUMIFS('Движения'!$F$6:$F$5005,'Движения'!$B$6:$B$5005,B836,'Движения'!$C$6:$C$5005,"Корректировка остатка",'Движения'!$A$6:$A$5005,"&gt;="&amp;Q836,'Движения'!$A$6:$A$5005,"&lt;"&amp;(Q836+1)),6))</f>
        <v/>
      </c>
      <c r="I836" s="18" t="str">
        <f>IF(E836&lt;&gt;"ОК","",ROUND(C836-H836,6))</f>
        <v/>
      </c>
      <c r="J836" s="21" t="str">
        <f>IF(E836&lt;&gt;"ОК","",IF(P836&gt;0,ABS(I836)/P836,"нет базы"))</f>
        <v/>
      </c>
      <c r="K836" s="17" t="str">
        <f>IF(E836&lt;&gt;"ОК","",IF(I836&lt;0,"Недостача",IF(I836&gt;0,"Излишек","Совпадает")))</f>
        <v/>
      </c>
      <c r="L836" s="18" t="str">
        <f>IF(E836&lt;&gt;"ОК","",ROUND(SUMIFS('Движения'!$F$6:$F$5005,'Движения'!$B$6:$B$5005,B836,'Движения'!$C$6:$C$5005,"Корректировка остатка",'Движения'!$A$6:$A$5005,"&gt;="&amp;Q836,'Движения'!$A$6:$A$5005,"&lt;"&amp;(Q836+1)),6))</f>
        <v/>
      </c>
      <c r="M836" s="18" t="str">
        <f>IF(E836&lt;&gt;"ОК","",ROUND(I836-L836,6))</f>
        <v/>
      </c>
      <c r="N836" s="15" t="str">
        <f>IF(E836&lt;&gt;"ОК","",IF(AND(I836=0,L836=0),"Корректировка не нужна",IF(M836=0,"Корректировка внесена",IF(L836=0,"Внесите корректировку на "&amp;DAY(Q836)&amp;"."&amp;MONTH(Q836)&amp;"."&amp;YEAR(Q836)&amp;": "&amp;IF(M836&gt;0,"+","")&amp;M836&amp;" "&amp;G836,"Проверьте корректировки: внесено "&amp;L836&amp;", нужно "&amp;I836&amp;" "&amp;G836))))</f>
        <v/>
      </c>
      <c r="O836" s="22" t="str">
        <f>IF(E836&lt;&gt;"ОК","",IF(SUMPRODUCT(MAX(($B$6:$B$1005=B836)*($Q$6:$Q$1005&lt;Q836)*($E$6:$E$1005="ОК")*$Q$6:$Q$1005))&gt;0,SUMPRODUCT(MAX(($B$6:$B$1005=B836)*($Q$6:$Q$1005&lt;Q836)*($E$6:$E$1005="ОК")*$Q$6:$Q$1005))+1,INT('Номенклатура'!$C$2)))</f>
        <v/>
      </c>
      <c r="P836" s="18" t="str">
        <f>IF(E836&lt;&gt;"ОК","",-(SUMIFS('Движения'!$F$6:$F$5005,'Движения'!$B$6:$B$5005,B836,'Движения'!$C$6:$C$5005,"Расход",'Движения'!$A$6:$A$5005,"&gt;="&amp;O836,'Движения'!$A$6:$A$5005,"&lt;"&amp;(Q836+1))+SUMIFS('Движения'!$F$6:$F$5005,'Движения'!$B$6:$B$5005,B836,'Движения'!$C$6:$C$5005,"Списание",'Движения'!$A$6:$A$5005,"&gt;="&amp;O836,'Движения'!$A$6:$A$5005,"&lt;"&amp;(Q836+1))))</f>
        <v/>
      </c>
      <c r="Q836" s="18" t="str">
        <f>IF(ISNUMBER(A836),INT(A836),0)</f>
        <v/>
      </c>
    </row>
    <row r="837" spans="1:17" x14ac:dyDescent="0.25">
      <c r="A837" s="16"/>
      <c r="B837" s="13"/>
      <c r="C837" s="14"/>
      <c r="D837" s="13"/>
      <c r="E837" s="15" t="str">
        <f>IF(COUNTA(A837:D837)=0,"",IF(NOT(ISNUMBER(A837)),"Укажите дату",IF(B837="","Укажите код",IF(NOT(AND(ISTEXT(B837),LEN(B837)&gt;0,LEN(B837)&lt;=30,ISNUMBER(FIND(LEFT(B837,1),"ABCDEFGHIJKLMNOPQRSTUVWXYZ")),SUMPRODUCT((MID(B837,{1,2,3,4,5,6,7,8,9,10,11,12,13,14,15,16,17,18,19,20,21,22,23,24,25,26,27,28,29,30},1)&lt;&gt;"")*ISERROR(FIND(MID(B837,{1,2,3,4,5,6,7,8,9,10,11,12,13,14,15,16,17,18,19,20,21,22,23,24,25,26,27,28,29,30},1),"ABCDEFGHIJKLMNOPQRSTUVWXYZ0123456789-_")))=0,ISERROR(VALUE(B837)))),"Недопустимый код: только латинские буквы A-Z в верхнем регистре, цифры, - и _; начало с буквы, до 30 символов (например MILK-001)",IF(SUMPRODUCT(--EXACT('Номенклатура'!$A$6:$A$205,B837))=0,"Код не найден",IF(SUMPRODUCT(--EXACT('Номенклатура'!$A$6:$A$205,B837))&gt;1,"Код повторяется в номенклатуре",IF(NOT(ISNUMBER(C837)),"Укажите фактическое количество",IF(C837&lt;0,"Факт не может быть меньше нуля",IF(NOT(ISNUMBER('Номенклатура'!$C$2)),"Укажите дату начала учёта",IF(Q837&lt;INT('Номенклатура'!$C$2),"Дата раньше начала учёта","ОК"))))))))))</f>
        <v/>
      </c>
      <c r="F837" s="15" t="str">
        <f>IF(E837&lt;&gt;"ОК","",INDEX('Номенклатура'!$B$6:$B$205,SUMPRODUCT(EXACT('Номенклатура'!$A$6:$A$205,B837)*(ROW('Номенклатура'!$A$6:$A$205)-5)))&amp;"")</f>
        <v/>
      </c>
      <c r="G837" s="17" t="str">
        <f>IF(E837&lt;&gt;"ОК","",INDEX('Номенклатура'!$D$6:$D$205,SUMPRODUCT(EXACT('Номенклатура'!$A$6:$A$205,B837)*(ROW('Номенклатура'!$A$6:$A$205)-5)))&amp;"")</f>
        <v/>
      </c>
      <c r="H837" s="18" t="str">
        <f>IF(E837&lt;&gt;"ОК","",ROUND(N(INDEX('Номенклатура'!$F$6:$F$205,SUMPRODUCT(EXACT('Номенклатура'!$A$6:$A$205,B837)*(ROW('Номенклатура'!$A$6:$A$205)-5))))+SUMIFS('Движения'!$F$6:$F$5005,'Движения'!$B$6:$B$5005,B837,'Движения'!$A$6:$A$5005,"&lt;"&amp;(Q837+1))-SUMIFS('Движения'!$F$6:$F$5005,'Движения'!$B$6:$B$5005,B837,'Движения'!$C$6:$C$5005,"Корректировка остатка",'Движения'!$A$6:$A$5005,"&gt;="&amp;Q837,'Движения'!$A$6:$A$5005,"&lt;"&amp;(Q837+1)),6))</f>
        <v/>
      </c>
      <c r="I837" s="18" t="str">
        <f>IF(E837&lt;&gt;"ОК","",ROUND(C837-H837,6))</f>
        <v/>
      </c>
      <c r="J837" s="21" t="str">
        <f>IF(E837&lt;&gt;"ОК","",IF(P837&gt;0,ABS(I837)/P837,"нет базы"))</f>
        <v/>
      </c>
      <c r="K837" s="17" t="str">
        <f>IF(E837&lt;&gt;"ОК","",IF(I837&lt;0,"Недостача",IF(I837&gt;0,"Излишек","Совпадает")))</f>
        <v/>
      </c>
      <c r="L837" s="18" t="str">
        <f>IF(E837&lt;&gt;"ОК","",ROUND(SUMIFS('Движения'!$F$6:$F$5005,'Движения'!$B$6:$B$5005,B837,'Движения'!$C$6:$C$5005,"Корректировка остатка",'Движения'!$A$6:$A$5005,"&gt;="&amp;Q837,'Движения'!$A$6:$A$5005,"&lt;"&amp;(Q837+1)),6))</f>
        <v/>
      </c>
      <c r="M837" s="18" t="str">
        <f>IF(E837&lt;&gt;"ОК","",ROUND(I837-L837,6))</f>
        <v/>
      </c>
      <c r="N837" s="15" t="str">
        <f>IF(E837&lt;&gt;"ОК","",IF(AND(I837=0,L837=0),"Корректировка не нужна",IF(M837=0,"Корректировка внесена",IF(L837=0,"Внесите корректировку на "&amp;DAY(Q837)&amp;"."&amp;MONTH(Q837)&amp;"."&amp;YEAR(Q837)&amp;": "&amp;IF(M837&gt;0,"+","")&amp;M837&amp;" "&amp;G837,"Проверьте корректировки: внесено "&amp;L837&amp;", нужно "&amp;I837&amp;" "&amp;G837))))</f>
        <v/>
      </c>
      <c r="O837" s="22" t="str">
        <f>IF(E837&lt;&gt;"ОК","",IF(SUMPRODUCT(MAX(($B$6:$B$1005=B837)*($Q$6:$Q$1005&lt;Q837)*($E$6:$E$1005="ОК")*$Q$6:$Q$1005))&gt;0,SUMPRODUCT(MAX(($B$6:$B$1005=B837)*($Q$6:$Q$1005&lt;Q837)*($E$6:$E$1005="ОК")*$Q$6:$Q$1005))+1,INT('Номенклатура'!$C$2)))</f>
        <v/>
      </c>
      <c r="P837" s="18" t="str">
        <f>IF(E837&lt;&gt;"ОК","",-(SUMIFS('Движения'!$F$6:$F$5005,'Движения'!$B$6:$B$5005,B837,'Движения'!$C$6:$C$5005,"Расход",'Движения'!$A$6:$A$5005,"&gt;="&amp;O837,'Движения'!$A$6:$A$5005,"&lt;"&amp;(Q837+1))+SUMIFS('Движения'!$F$6:$F$5005,'Движения'!$B$6:$B$5005,B837,'Движения'!$C$6:$C$5005,"Списание",'Движения'!$A$6:$A$5005,"&gt;="&amp;O837,'Движения'!$A$6:$A$5005,"&lt;"&amp;(Q837+1))))</f>
        <v/>
      </c>
      <c r="Q837" s="18" t="str">
        <f>IF(ISNUMBER(A837),INT(A837),0)</f>
        <v/>
      </c>
    </row>
    <row r="838" spans="1:17" x14ac:dyDescent="0.25">
      <c r="A838" s="16"/>
      <c r="B838" s="13"/>
      <c r="C838" s="14"/>
      <c r="D838" s="13"/>
      <c r="E838" s="15" t="str">
        <f>IF(COUNTA(A838:D838)=0,"",IF(NOT(ISNUMBER(A838)),"Укажите дату",IF(B838="","Укажите код",IF(NOT(AND(ISTEXT(B838),LEN(B838)&gt;0,LEN(B838)&lt;=30,ISNUMBER(FIND(LEFT(B838,1),"ABCDEFGHIJKLMNOPQRSTUVWXYZ")),SUMPRODUCT((MID(B838,{1,2,3,4,5,6,7,8,9,10,11,12,13,14,15,16,17,18,19,20,21,22,23,24,25,26,27,28,29,30},1)&lt;&gt;"")*ISERROR(FIND(MID(B838,{1,2,3,4,5,6,7,8,9,10,11,12,13,14,15,16,17,18,19,20,21,22,23,24,25,26,27,28,29,30},1),"ABCDEFGHIJKLMNOPQRSTUVWXYZ0123456789-_")))=0,ISERROR(VALUE(B838)))),"Недопустимый код: только латинские буквы A-Z в верхнем регистре, цифры, - и _; начало с буквы, до 30 символов (например MILK-001)",IF(SUMPRODUCT(--EXACT('Номенклатура'!$A$6:$A$205,B838))=0,"Код не найден",IF(SUMPRODUCT(--EXACT('Номенклатура'!$A$6:$A$205,B838))&gt;1,"Код повторяется в номенклатуре",IF(NOT(ISNUMBER(C838)),"Укажите фактическое количество",IF(C838&lt;0,"Факт не может быть меньше нуля",IF(NOT(ISNUMBER('Номенклатура'!$C$2)),"Укажите дату начала учёта",IF(Q838&lt;INT('Номенклатура'!$C$2),"Дата раньше начала учёта","ОК"))))))))))</f>
        <v/>
      </c>
      <c r="F838" s="15" t="str">
        <f>IF(E838&lt;&gt;"ОК","",INDEX('Номенклатура'!$B$6:$B$205,SUMPRODUCT(EXACT('Номенклатура'!$A$6:$A$205,B838)*(ROW('Номенклатура'!$A$6:$A$205)-5)))&amp;"")</f>
        <v/>
      </c>
      <c r="G838" s="17" t="str">
        <f>IF(E838&lt;&gt;"ОК","",INDEX('Номенклатура'!$D$6:$D$205,SUMPRODUCT(EXACT('Номенклатура'!$A$6:$A$205,B838)*(ROW('Номенклатура'!$A$6:$A$205)-5)))&amp;"")</f>
        <v/>
      </c>
      <c r="H838" s="18" t="str">
        <f>IF(E838&lt;&gt;"ОК","",ROUND(N(INDEX('Номенклатура'!$F$6:$F$205,SUMPRODUCT(EXACT('Номенклатура'!$A$6:$A$205,B838)*(ROW('Номенклатура'!$A$6:$A$205)-5))))+SUMIFS('Движения'!$F$6:$F$5005,'Движения'!$B$6:$B$5005,B838,'Движения'!$A$6:$A$5005,"&lt;"&amp;(Q838+1))-SUMIFS('Движения'!$F$6:$F$5005,'Движения'!$B$6:$B$5005,B838,'Движения'!$C$6:$C$5005,"Корректировка остатка",'Движения'!$A$6:$A$5005,"&gt;="&amp;Q838,'Движения'!$A$6:$A$5005,"&lt;"&amp;(Q838+1)),6))</f>
        <v/>
      </c>
      <c r="I838" s="18" t="str">
        <f>IF(E838&lt;&gt;"ОК","",ROUND(C838-H838,6))</f>
        <v/>
      </c>
      <c r="J838" s="21" t="str">
        <f>IF(E838&lt;&gt;"ОК","",IF(P838&gt;0,ABS(I838)/P838,"нет базы"))</f>
        <v/>
      </c>
      <c r="K838" s="17" t="str">
        <f>IF(E838&lt;&gt;"ОК","",IF(I838&lt;0,"Недостача",IF(I838&gt;0,"Излишек","Совпадает")))</f>
        <v/>
      </c>
      <c r="L838" s="18" t="str">
        <f>IF(E838&lt;&gt;"ОК","",ROUND(SUMIFS('Движения'!$F$6:$F$5005,'Движения'!$B$6:$B$5005,B838,'Движения'!$C$6:$C$5005,"Корректировка остатка",'Движения'!$A$6:$A$5005,"&gt;="&amp;Q838,'Движения'!$A$6:$A$5005,"&lt;"&amp;(Q838+1)),6))</f>
        <v/>
      </c>
      <c r="M838" s="18" t="str">
        <f>IF(E838&lt;&gt;"ОК","",ROUND(I838-L838,6))</f>
        <v/>
      </c>
      <c r="N838" s="15" t="str">
        <f>IF(E838&lt;&gt;"ОК","",IF(AND(I838=0,L838=0),"Корректировка не нужна",IF(M838=0,"Корректировка внесена",IF(L838=0,"Внесите корректировку на "&amp;DAY(Q838)&amp;"."&amp;MONTH(Q838)&amp;"."&amp;YEAR(Q838)&amp;": "&amp;IF(M838&gt;0,"+","")&amp;M838&amp;" "&amp;G838,"Проверьте корректировки: внесено "&amp;L838&amp;", нужно "&amp;I838&amp;" "&amp;G838))))</f>
        <v/>
      </c>
      <c r="O838" s="22" t="str">
        <f>IF(E838&lt;&gt;"ОК","",IF(SUMPRODUCT(MAX(($B$6:$B$1005=B838)*($Q$6:$Q$1005&lt;Q838)*($E$6:$E$1005="ОК")*$Q$6:$Q$1005))&gt;0,SUMPRODUCT(MAX(($B$6:$B$1005=B838)*($Q$6:$Q$1005&lt;Q838)*($E$6:$E$1005="ОК")*$Q$6:$Q$1005))+1,INT('Номенклатура'!$C$2)))</f>
        <v/>
      </c>
      <c r="P838" s="18" t="str">
        <f>IF(E838&lt;&gt;"ОК","",-(SUMIFS('Движения'!$F$6:$F$5005,'Движения'!$B$6:$B$5005,B838,'Движения'!$C$6:$C$5005,"Расход",'Движения'!$A$6:$A$5005,"&gt;="&amp;O838,'Движения'!$A$6:$A$5005,"&lt;"&amp;(Q838+1))+SUMIFS('Движения'!$F$6:$F$5005,'Движения'!$B$6:$B$5005,B838,'Движения'!$C$6:$C$5005,"Списание",'Движения'!$A$6:$A$5005,"&gt;="&amp;O838,'Движения'!$A$6:$A$5005,"&lt;"&amp;(Q838+1))))</f>
        <v/>
      </c>
      <c r="Q838" s="18" t="str">
        <f>IF(ISNUMBER(A838),INT(A838),0)</f>
        <v/>
      </c>
    </row>
    <row r="839" spans="1:17" x14ac:dyDescent="0.25">
      <c r="A839" s="16"/>
      <c r="B839" s="13"/>
      <c r="C839" s="14"/>
      <c r="D839" s="13"/>
      <c r="E839" s="15" t="str">
        <f>IF(COUNTA(A839:D839)=0,"",IF(NOT(ISNUMBER(A839)),"Укажите дату",IF(B839="","Укажите код",IF(NOT(AND(ISTEXT(B839),LEN(B839)&gt;0,LEN(B839)&lt;=30,ISNUMBER(FIND(LEFT(B839,1),"ABCDEFGHIJKLMNOPQRSTUVWXYZ")),SUMPRODUCT((MID(B839,{1,2,3,4,5,6,7,8,9,10,11,12,13,14,15,16,17,18,19,20,21,22,23,24,25,26,27,28,29,30},1)&lt;&gt;"")*ISERROR(FIND(MID(B839,{1,2,3,4,5,6,7,8,9,10,11,12,13,14,15,16,17,18,19,20,21,22,23,24,25,26,27,28,29,30},1),"ABCDEFGHIJKLMNOPQRSTUVWXYZ0123456789-_")))=0,ISERROR(VALUE(B839)))),"Недопустимый код: только латинские буквы A-Z в верхнем регистре, цифры, - и _; начало с буквы, до 30 символов (например MILK-001)",IF(SUMPRODUCT(--EXACT('Номенклатура'!$A$6:$A$205,B839))=0,"Код не найден",IF(SUMPRODUCT(--EXACT('Номенклатура'!$A$6:$A$205,B839))&gt;1,"Код повторяется в номенклатуре",IF(NOT(ISNUMBER(C839)),"Укажите фактическое количество",IF(C839&lt;0,"Факт не может быть меньше нуля",IF(NOT(ISNUMBER('Номенклатура'!$C$2)),"Укажите дату начала учёта",IF(Q839&lt;INT('Номенклатура'!$C$2),"Дата раньше начала учёта","ОК"))))))))))</f>
        <v/>
      </c>
      <c r="F839" s="15" t="str">
        <f>IF(E839&lt;&gt;"ОК","",INDEX('Номенклатура'!$B$6:$B$205,SUMPRODUCT(EXACT('Номенклатура'!$A$6:$A$205,B839)*(ROW('Номенклатура'!$A$6:$A$205)-5)))&amp;"")</f>
        <v/>
      </c>
      <c r="G839" s="17" t="str">
        <f>IF(E839&lt;&gt;"ОК","",INDEX('Номенклатура'!$D$6:$D$205,SUMPRODUCT(EXACT('Номенклатура'!$A$6:$A$205,B839)*(ROW('Номенклатура'!$A$6:$A$205)-5)))&amp;"")</f>
        <v/>
      </c>
      <c r="H839" s="18" t="str">
        <f>IF(E839&lt;&gt;"ОК","",ROUND(N(INDEX('Номенклатура'!$F$6:$F$205,SUMPRODUCT(EXACT('Номенклатура'!$A$6:$A$205,B839)*(ROW('Номенклатура'!$A$6:$A$205)-5))))+SUMIFS('Движения'!$F$6:$F$5005,'Движения'!$B$6:$B$5005,B839,'Движения'!$A$6:$A$5005,"&lt;"&amp;(Q839+1))-SUMIFS('Движения'!$F$6:$F$5005,'Движения'!$B$6:$B$5005,B839,'Движения'!$C$6:$C$5005,"Корректировка остатка",'Движения'!$A$6:$A$5005,"&gt;="&amp;Q839,'Движения'!$A$6:$A$5005,"&lt;"&amp;(Q839+1)),6))</f>
        <v/>
      </c>
      <c r="I839" s="18" t="str">
        <f>IF(E839&lt;&gt;"ОК","",ROUND(C839-H839,6))</f>
        <v/>
      </c>
      <c r="J839" s="21" t="str">
        <f>IF(E839&lt;&gt;"ОК","",IF(P839&gt;0,ABS(I839)/P839,"нет базы"))</f>
        <v/>
      </c>
      <c r="K839" s="17" t="str">
        <f>IF(E839&lt;&gt;"ОК","",IF(I839&lt;0,"Недостача",IF(I839&gt;0,"Излишек","Совпадает")))</f>
        <v/>
      </c>
      <c r="L839" s="18" t="str">
        <f>IF(E839&lt;&gt;"ОК","",ROUND(SUMIFS('Движения'!$F$6:$F$5005,'Движения'!$B$6:$B$5005,B839,'Движения'!$C$6:$C$5005,"Корректировка остатка",'Движения'!$A$6:$A$5005,"&gt;="&amp;Q839,'Движения'!$A$6:$A$5005,"&lt;"&amp;(Q839+1)),6))</f>
        <v/>
      </c>
      <c r="M839" s="18" t="str">
        <f>IF(E839&lt;&gt;"ОК","",ROUND(I839-L839,6))</f>
        <v/>
      </c>
      <c r="N839" s="15" t="str">
        <f>IF(E839&lt;&gt;"ОК","",IF(AND(I839=0,L839=0),"Корректировка не нужна",IF(M839=0,"Корректировка внесена",IF(L839=0,"Внесите корректировку на "&amp;DAY(Q839)&amp;"."&amp;MONTH(Q839)&amp;"."&amp;YEAR(Q839)&amp;": "&amp;IF(M839&gt;0,"+","")&amp;M839&amp;" "&amp;G839,"Проверьте корректировки: внесено "&amp;L839&amp;", нужно "&amp;I839&amp;" "&amp;G839))))</f>
        <v/>
      </c>
      <c r="O839" s="22" t="str">
        <f>IF(E839&lt;&gt;"ОК","",IF(SUMPRODUCT(MAX(($B$6:$B$1005=B839)*($Q$6:$Q$1005&lt;Q839)*($E$6:$E$1005="ОК")*$Q$6:$Q$1005))&gt;0,SUMPRODUCT(MAX(($B$6:$B$1005=B839)*($Q$6:$Q$1005&lt;Q839)*($E$6:$E$1005="ОК")*$Q$6:$Q$1005))+1,INT('Номенклатура'!$C$2)))</f>
        <v/>
      </c>
      <c r="P839" s="18" t="str">
        <f>IF(E839&lt;&gt;"ОК","",-(SUMIFS('Движения'!$F$6:$F$5005,'Движения'!$B$6:$B$5005,B839,'Движения'!$C$6:$C$5005,"Расход",'Движения'!$A$6:$A$5005,"&gt;="&amp;O839,'Движения'!$A$6:$A$5005,"&lt;"&amp;(Q839+1))+SUMIFS('Движения'!$F$6:$F$5005,'Движения'!$B$6:$B$5005,B839,'Движения'!$C$6:$C$5005,"Списание",'Движения'!$A$6:$A$5005,"&gt;="&amp;O839,'Движения'!$A$6:$A$5005,"&lt;"&amp;(Q839+1))))</f>
        <v/>
      </c>
      <c r="Q839" s="18" t="str">
        <f>IF(ISNUMBER(A839),INT(A839),0)</f>
        <v/>
      </c>
    </row>
    <row r="840" spans="1:17" x14ac:dyDescent="0.25">
      <c r="A840" s="16"/>
      <c r="B840" s="13"/>
      <c r="C840" s="14"/>
      <c r="D840" s="13"/>
      <c r="E840" s="15" t="str">
        <f>IF(COUNTA(A840:D840)=0,"",IF(NOT(ISNUMBER(A840)),"Укажите дату",IF(B840="","Укажите код",IF(NOT(AND(ISTEXT(B840),LEN(B840)&gt;0,LEN(B840)&lt;=30,ISNUMBER(FIND(LEFT(B840,1),"ABCDEFGHIJKLMNOPQRSTUVWXYZ")),SUMPRODUCT((MID(B840,{1,2,3,4,5,6,7,8,9,10,11,12,13,14,15,16,17,18,19,20,21,22,23,24,25,26,27,28,29,30},1)&lt;&gt;"")*ISERROR(FIND(MID(B840,{1,2,3,4,5,6,7,8,9,10,11,12,13,14,15,16,17,18,19,20,21,22,23,24,25,26,27,28,29,30},1),"ABCDEFGHIJKLMNOPQRSTUVWXYZ0123456789-_")))=0,ISERROR(VALUE(B840)))),"Недопустимый код: только латинские буквы A-Z в верхнем регистре, цифры, - и _; начало с буквы, до 30 символов (например MILK-001)",IF(SUMPRODUCT(--EXACT('Номенклатура'!$A$6:$A$205,B840))=0,"Код не найден",IF(SUMPRODUCT(--EXACT('Номенклатура'!$A$6:$A$205,B840))&gt;1,"Код повторяется в номенклатуре",IF(NOT(ISNUMBER(C840)),"Укажите фактическое количество",IF(C840&lt;0,"Факт не может быть меньше нуля",IF(NOT(ISNUMBER('Номенклатура'!$C$2)),"Укажите дату начала учёта",IF(Q840&lt;INT('Номенклатура'!$C$2),"Дата раньше начала учёта","ОК"))))))))))</f>
        <v/>
      </c>
      <c r="F840" s="15" t="str">
        <f>IF(E840&lt;&gt;"ОК","",INDEX('Номенклатура'!$B$6:$B$205,SUMPRODUCT(EXACT('Номенклатура'!$A$6:$A$205,B840)*(ROW('Номенклатура'!$A$6:$A$205)-5)))&amp;"")</f>
        <v/>
      </c>
      <c r="G840" s="17" t="str">
        <f>IF(E840&lt;&gt;"ОК","",INDEX('Номенклатура'!$D$6:$D$205,SUMPRODUCT(EXACT('Номенклатура'!$A$6:$A$205,B840)*(ROW('Номенклатура'!$A$6:$A$205)-5)))&amp;"")</f>
        <v/>
      </c>
      <c r="H840" s="18" t="str">
        <f>IF(E840&lt;&gt;"ОК","",ROUND(N(INDEX('Номенклатура'!$F$6:$F$205,SUMPRODUCT(EXACT('Номенклатура'!$A$6:$A$205,B840)*(ROW('Номенклатура'!$A$6:$A$205)-5))))+SUMIFS('Движения'!$F$6:$F$5005,'Движения'!$B$6:$B$5005,B840,'Движения'!$A$6:$A$5005,"&lt;"&amp;(Q840+1))-SUMIFS('Движения'!$F$6:$F$5005,'Движения'!$B$6:$B$5005,B840,'Движения'!$C$6:$C$5005,"Корректировка остатка",'Движения'!$A$6:$A$5005,"&gt;="&amp;Q840,'Движения'!$A$6:$A$5005,"&lt;"&amp;(Q840+1)),6))</f>
        <v/>
      </c>
      <c r="I840" s="18" t="str">
        <f>IF(E840&lt;&gt;"ОК","",ROUND(C840-H840,6))</f>
        <v/>
      </c>
      <c r="J840" s="21" t="str">
        <f>IF(E840&lt;&gt;"ОК","",IF(P840&gt;0,ABS(I840)/P840,"нет базы"))</f>
        <v/>
      </c>
      <c r="K840" s="17" t="str">
        <f>IF(E840&lt;&gt;"ОК","",IF(I840&lt;0,"Недостача",IF(I840&gt;0,"Излишек","Совпадает")))</f>
        <v/>
      </c>
      <c r="L840" s="18" t="str">
        <f>IF(E840&lt;&gt;"ОК","",ROUND(SUMIFS('Движения'!$F$6:$F$5005,'Движения'!$B$6:$B$5005,B840,'Движения'!$C$6:$C$5005,"Корректировка остатка",'Движения'!$A$6:$A$5005,"&gt;="&amp;Q840,'Движения'!$A$6:$A$5005,"&lt;"&amp;(Q840+1)),6))</f>
        <v/>
      </c>
      <c r="M840" s="18" t="str">
        <f>IF(E840&lt;&gt;"ОК","",ROUND(I840-L840,6))</f>
        <v/>
      </c>
      <c r="N840" s="15" t="str">
        <f>IF(E840&lt;&gt;"ОК","",IF(AND(I840=0,L840=0),"Корректировка не нужна",IF(M840=0,"Корректировка внесена",IF(L840=0,"Внесите корректировку на "&amp;DAY(Q840)&amp;"."&amp;MONTH(Q840)&amp;"."&amp;YEAR(Q840)&amp;": "&amp;IF(M840&gt;0,"+","")&amp;M840&amp;" "&amp;G840,"Проверьте корректировки: внесено "&amp;L840&amp;", нужно "&amp;I840&amp;" "&amp;G840))))</f>
        <v/>
      </c>
      <c r="O840" s="22" t="str">
        <f>IF(E840&lt;&gt;"ОК","",IF(SUMPRODUCT(MAX(($B$6:$B$1005=B840)*($Q$6:$Q$1005&lt;Q840)*($E$6:$E$1005="ОК")*$Q$6:$Q$1005))&gt;0,SUMPRODUCT(MAX(($B$6:$B$1005=B840)*($Q$6:$Q$1005&lt;Q840)*($E$6:$E$1005="ОК")*$Q$6:$Q$1005))+1,INT('Номенклатура'!$C$2)))</f>
        <v/>
      </c>
      <c r="P840" s="18" t="str">
        <f>IF(E840&lt;&gt;"ОК","",-(SUMIFS('Движения'!$F$6:$F$5005,'Движения'!$B$6:$B$5005,B840,'Движения'!$C$6:$C$5005,"Расход",'Движения'!$A$6:$A$5005,"&gt;="&amp;O840,'Движения'!$A$6:$A$5005,"&lt;"&amp;(Q840+1))+SUMIFS('Движения'!$F$6:$F$5005,'Движения'!$B$6:$B$5005,B840,'Движения'!$C$6:$C$5005,"Списание",'Движения'!$A$6:$A$5005,"&gt;="&amp;O840,'Движения'!$A$6:$A$5005,"&lt;"&amp;(Q840+1))))</f>
        <v/>
      </c>
      <c r="Q840" s="18" t="str">
        <f>IF(ISNUMBER(A840),INT(A840),0)</f>
        <v/>
      </c>
    </row>
    <row r="841" spans="1:17" x14ac:dyDescent="0.25">
      <c r="A841" s="16"/>
      <c r="B841" s="13"/>
      <c r="C841" s="14"/>
      <c r="D841" s="13"/>
      <c r="E841" s="15" t="str">
        <f>IF(COUNTA(A841:D841)=0,"",IF(NOT(ISNUMBER(A841)),"Укажите дату",IF(B841="","Укажите код",IF(NOT(AND(ISTEXT(B841),LEN(B841)&gt;0,LEN(B841)&lt;=30,ISNUMBER(FIND(LEFT(B841,1),"ABCDEFGHIJKLMNOPQRSTUVWXYZ")),SUMPRODUCT((MID(B841,{1,2,3,4,5,6,7,8,9,10,11,12,13,14,15,16,17,18,19,20,21,22,23,24,25,26,27,28,29,30},1)&lt;&gt;"")*ISERROR(FIND(MID(B841,{1,2,3,4,5,6,7,8,9,10,11,12,13,14,15,16,17,18,19,20,21,22,23,24,25,26,27,28,29,30},1),"ABCDEFGHIJKLMNOPQRSTUVWXYZ0123456789-_")))=0,ISERROR(VALUE(B841)))),"Недопустимый код: только латинские буквы A-Z в верхнем регистре, цифры, - и _; начало с буквы, до 30 символов (например MILK-001)",IF(SUMPRODUCT(--EXACT('Номенклатура'!$A$6:$A$205,B841))=0,"Код не найден",IF(SUMPRODUCT(--EXACT('Номенклатура'!$A$6:$A$205,B841))&gt;1,"Код повторяется в номенклатуре",IF(NOT(ISNUMBER(C841)),"Укажите фактическое количество",IF(C841&lt;0,"Факт не может быть меньше нуля",IF(NOT(ISNUMBER('Номенклатура'!$C$2)),"Укажите дату начала учёта",IF(Q841&lt;INT('Номенклатура'!$C$2),"Дата раньше начала учёта","ОК"))))))))))</f>
        <v/>
      </c>
      <c r="F841" s="15" t="str">
        <f>IF(E841&lt;&gt;"ОК","",INDEX('Номенклатура'!$B$6:$B$205,SUMPRODUCT(EXACT('Номенклатура'!$A$6:$A$205,B841)*(ROW('Номенклатура'!$A$6:$A$205)-5)))&amp;"")</f>
        <v/>
      </c>
      <c r="G841" s="17" t="str">
        <f>IF(E841&lt;&gt;"ОК","",INDEX('Номенклатура'!$D$6:$D$205,SUMPRODUCT(EXACT('Номенклатура'!$A$6:$A$205,B841)*(ROW('Номенклатура'!$A$6:$A$205)-5)))&amp;"")</f>
        <v/>
      </c>
      <c r="H841" s="18" t="str">
        <f>IF(E841&lt;&gt;"ОК","",ROUND(N(INDEX('Номенклатура'!$F$6:$F$205,SUMPRODUCT(EXACT('Номенклатура'!$A$6:$A$205,B841)*(ROW('Номенклатура'!$A$6:$A$205)-5))))+SUMIFS('Движения'!$F$6:$F$5005,'Движения'!$B$6:$B$5005,B841,'Движения'!$A$6:$A$5005,"&lt;"&amp;(Q841+1))-SUMIFS('Движения'!$F$6:$F$5005,'Движения'!$B$6:$B$5005,B841,'Движения'!$C$6:$C$5005,"Корректировка остатка",'Движения'!$A$6:$A$5005,"&gt;="&amp;Q841,'Движения'!$A$6:$A$5005,"&lt;"&amp;(Q841+1)),6))</f>
        <v/>
      </c>
      <c r="I841" s="18" t="str">
        <f>IF(E841&lt;&gt;"ОК","",ROUND(C841-H841,6))</f>
        <v/>
      </c>
      <c r="J841" s="21" t="str">
        <f>IF(E841&lt;&gt;"ОК","",IF(P841&gt;0,ABS(I841)/P841,"нет базы"))</f>
        <v/>
      </c>
      <c r="K841" s="17" t="str">
        <f>IF(E841&lt;&gt;"ОК","",IF(I841&lt;0,"Недостача",IF(I841&gt;0,"Излишек","Совпадает")))</f>
        <v/>
      </c>
      <c r="L841" s="18" t="str">
        <f>IF(E841&lt;&gt;"ОК","",ROUND(SUMIFS('Движения'!$F$6:$F$5005,'Движения'!$B$6:$B$5005,B841,'Движения'!$C$6:$C$5005,"Корректировка остатка",'Движения'!$A$6:$A$5005,"&gt;="&amp;Q841,'Движения'!$A$6:$A$5005,"&lt;"&amp;(Q841+1)),6))</f>
        <v/>
      </c>
      <c r="M841" s="18" t="str">
        <f>IF(E841&lt;&gt;"ОК","",ROUND(I841-L841,6))</f>
        <v/>
      </c>
      <c r="N841" s="15" t="str">
        <f>IF(E841&lt;&gt;"ОК","",IF(AND(I841=0,L841=0),"Корректировка не нужна",IF(M841=0,"Корректировка внесена",IF(L841=0,"Внесите корректировку на "&amp;DAY(Q841)&amp;"."&amp;MONTH(Q841)&amp;"."&amp;YEAR(Q841)&amp;": "&amp;IF(M841&gt;0,"+","")&amp;M841&amp;" "&amp;G841,"Проверьте корректировки: внесено "&amp;L841&amp;", нужно "&amp;I841&amp;" "&amp;G841))))</f>
        <v/>
      </c>
      <c r="O841" s="22" t="str">
        <f>IF(E841&lt;&gt;"ОК","",IF(SUMPRODUCT(MAX(($B$6:$B$1005=B841)*($Q$6:$Q$1005&lt;Q841)*($E$6:$E$1005="ОК")*$Q$6:$Q$1005))&gt;0,SUMPRODUCT(MAX(($B$6:$B$1005=B841)*($Q$6:$Q$1005&lt;Q841)*($E$6:$E$1005="ОК")*$Q$6:$Q$1005))+1,INT('Номенклатура'!$C$2)))</f>
        <v/>
      </c>
      <c r="P841" s="18" t="str">
        <f>IF(E841&lt;&gt;"ОК","",-(SUMIFS('Движения'!$F$6:$F$5005,'Движения'!$B$6:$B$5005,B841,'Движения'!$C$6:$C$5005,"Расход",'Движения'!$A$6:$A$5005,"&gt;="&amp;O841,'Движения'!$A$6:$A$5005,"&lt;"&amp;(Q841+1))+SUMIFS('Движения'!$F$6:$F$5005,'Движения'!$B$6:$B$5005,B841,'Движения'!$C$6:$C$5005,"Списание",'Движения'!$A$6:$A$5005,"&gt;="&amp;O841,'Движения'!$A$6:$A$5005,"&lt;"&amp;(Q841+1))))</f>
        <v/>
      </c>
      <c r="Q841" s="18" t="str">
        <f>IF(ISNUMBER(A841),INT(A841),0)</f>
        <v/>
      </c>
    </row>
    <row r="842" spans="1:17" x14ac:dyDescent="0.25">
      <c r="A842" s="16"/>
      <c r="B842" s="13"/>
      <c r="C842" s="14"/>
      <c r="D842" s="13"/>
      <c r="E842" s="15" t="str">
        <f>IF(COUNTA(A842:D842)=0,"",IF(NOT(ISNUMBER(A842)),"Укажите дату",IF(B842="","Укажите код",IF(NOT(AND(ISTEXT(B842),LEN(B842)&gt;0,LEN(B842)&lt;=30,ISNUMBER(FIND(LEFT(B842,1),"ABCDEFGHIJKLMNOPQRSTUVWXYZ")),SUMPRODUCT((MID(B842,{1,2,3,4,5,6,7,8,9,10,11,12,13,14,15,16,17,18,19,20,21,22,23,24,25,26,27,28,29,30},1)&lt;&gt;"")*ISERROR(FIND(MID(B842,{1,2,3,4,5,6,7,8,9,10,11,12,13,14,15,16,17,18,19,20,21,22,23,24,25,26,27,28,29,30},1),"ABCDEFGHIJKLMNOPQRSTUVWXYZ0123456789-_")))=0,ISERROR(VALUE(B842)))),"Недопустимый код: только латинские буквы A-Z в верхнем регистре, цифры, - и _; начало с буквы, до 30 символов (например MILK-001)",IF(SUMPRODUCT(--EXACT('Номенклатура'!$A$6:$A$205,B842))=0,"Код не найден",IF(SUMPRODUCT(--EXACT('Номенклатура'!$A$6:$A$205,B842))&gt;1,"Код повторяется в номенклатуре",IF(NOT(ISNUMBER(C842)),"Укажите фактическое количество",IF(C842&lt;0,"Факт не может быть меньше нуля",IF(NOT(ISNUMBER('Номенклатура'!$C$2)),"Укажите дату начала учёта",IF(Q842&lt;INT('Номенклатура'!$C$2),"Дата раньше начала учёта","ОК"))))))))))</f>
        <v/>
      </c>
      <c r="F842" s="15" t="str">
        <f>IF(E842&lt;&gt;"ОК","",INDEX('Номенклатура'!$B$6:$B$205,SUMPRODUCT(EXACT('Номенклатура'!$A$6:$A$205,B842)*(ROW('Номенклатура'!$A$6:$A$205)-5)))&amp;"")</f>
        <v/>
      </c>
      <c r="G842" s="17" t="str">
        <f>IF(E842&lt;&gt;"ОК","",INDEX('Номенклатура'!$D$6:$D$205,SUMPRODUCT(EXACT('Номенклатура'!$A$6:$A$205,B842)*(ROW('Номенклатура'!$A$6:$A$205)-5)))&amp;"")</f>
        <v/>
      </c>
      <c r="H842" s="18" t="str">
        <f>IF(E842&lt;&gt;"ОК","",ROUND(N(INDEX('Номенклатура'!$F$6:$F$205,SUMPRODUCT(EXACT('Номенклатура'!$A$6:$A$205,B842)*(ROW('Номенклатура'!$A$6:$A$205)-5))))+SUMIFS('Движения'!$F$6:$F$5005,'Движения'!$B$6:$B$5005,B842,'Движения'!$A$6:$A$5005,"&lt;"&amp;(Q842+1))-SUMIFS('Движения'!$F$6:$F$5005,'Движения'!$B$6:$B$5005,B842,'Движения'!$C$6:$C$5005,"Корректировка остатка",'Движения'!$A$6:$A$5005,"&gt;="&amp;Q842,'Движения'!$A$6:$A$5005,"&lt;"&amp;(Q842+1)),6))</f>
        <v/>
      </c>
      <c r="I842" s="18" t="str">
        <f>IF(E842&lt;&gt;"ОК","",ROUND(C842-H842,6))</f>
        <v/>
      </c>
      <c r="J842" s="21" t="str">
        <f>IF(E842&lt;&gt;"ОК","",IF(P842&gt;0,ABS(I842)/P842,"нет базы"))</f>
        <v/>
      </c>
      <c r="K842" s="17" t="str">
        <f>IF(E842&lt;&gt;"ОК","",IF(I842&lt;0,"Недостача",IF(I842&gt;0,"Излишек","Совпадает")))</f>
        <v/>
      </c>
      <c r="L842" s="18" t="str">
        <f>IF(E842&lt;&gt;"ОК","",ROUND(SUMIFS('Движения'!$F$6:$F$5005,'Движения'!$B$6:$B$5005,B842,'Движения'!$C$6:$C$5005,"Корректировка остатка",'Движения'!$A$6:$A$5005,"&gt;="&amp;Q842,'Движения'!$A$6:$A$5005,"&lt;"&amp;(Q842+1)),6))</f>
        <v/>
      </c>
      <c r="M842" s="18" t="str">
        <f>IF(E842&lt;&gt;"ОК","",ROUND(I842-L842,6))</f>
        <v/>
      </c>
      <c r="N842" s="15" t="str">
        <f>IF(E842&lt;&gt;"ОК","",IF(AND(I842=0,L842=0),"Корректировка не нужна",IF(M842=0,"Корректировка внесена",IF(L842=0,"Внесите корректировку на "&amp;DAY(Q842)&amp;"."&amp;MONTH(Q842)&amp;"."&amp;YEAR(Q842)&amp;": "&amp;IF(M842&gt;0,"+","")&amp;M842&amp;" "&amp;G842,"Проверьте корректировки: внесено "&amp;L842&amp;", нужно "&amp;I842&amp;" "&amp;G842))))</f>
        <v/>
      </c>
      <c r="O842" s="22" t="str">
        <f>IF(E842&lt;&gt;"ОК","",IF(SUMPRODUCT(MAX(($B$6:$B$1005=B842)*($Q$6:$Q$1005&lt;Q842)*($E$6:$E$1005="ОК")*$Q$6:$Q$1005))&gt;0,SUMPRODUCT(MAX(($B$6:$B$1005=B842)*($Q$6:$Q$1005&lt;Q842)*($E$6:$E$1005="ОК")*$Q$6:$Q$1005))+1,INT('Номенклатура'!$C$2)))</f>
        <v/>
      </c>
      <c r="P842" s="18" t="str">
        <f>IF(E842&lt;&gt;"ОК","",-(SUMIFS('Движения'!$F$6:$F$5005,'Движения'!$B$6:$B$5005,B842,'Движения'!$C$6:$C$5005,"Расход",'Движения'!$A$6:$A$5005,"&gt;="&amp;O842,'Движения'!$A$6:$A$5005,"&lt;"&amp;(Q842+1))+SUMIFS('Движения'!$F$6:$F$5005,'Движения'!$B$6:$B$5005,B842,'Движения'!$C$6:$C$5005,"Списание",'Движения'!$A$6:$A$5005,"&gt;="&amp;O842,'Движения'!$A$6:$A$5005,"&lt;"&amp;(Q842+1))))</f>
        <v/>
      </c>
      <c r="Q842" s="18" t="str">
        <f>IF(ISNUMBER(A842),INT(A842),0)</f>
        <v/>
      </c>
    </row>
    <row r="843" spans="1:17" x14ac:dyDescent="0.25">
      <c r="A843" s="16"/>
      <c r="B843" s="13"/>
      <c r="C843" s="14"/>
      <c r="D843" s="13"/>
      <c r="E843" s="15" t="str">
        <f>IF(COUNTA(A843:D843)=0,"",IF(NOT(ISNUMBER(A843)),"Укажите дату",IF(B843="","Укажите код",IF(NOT(AND(ISTEXT(B843),LEN(B843)&gt;0,LEN(B843)&lt;=30,ISNUMBER(FIND(LEFT(B843,1),"ABCDEFGHIJKLMNOPQRSTUVWXYZ")),SUMPRODUCT((MID(B843,{1,2,3,4,5,6,7,8,9,10,11,12,13,14,15,16,17,18,19,20,21,22,23,24,25,26,27,28,29,30},1)&lt;&gt;"")*ISERROR(FIND(MID(B843,{1,2,3,4,5,6,7,8,9,10,11,12,13,14,15,16,17,18,19,20,21,22,23,24,25,26,27,28,29,30},1),"ABCDEFGHIJKLMNOPQRSTUVWXYZ0123456789-_")))=0,ISERROR(VALUE(B843)))),"Недопустимый код: только латинские буквы A-Z в верхнем регистре, цифры, - и _; начало с буквы, до 30 символов (например MILK-001)",IF(SUMPRODUCT(--EXACT('Номенклатура'!$A$6:$A$205,B843))=0,"Код не найден",IF(SUMPRODUCT(--EXACT('Номенклатура'!$A$6:$A$205,B843))&gt;1,"Код повторяется в номенклатуре",IF(NOT(ISNUMBER(C843)),"Укажите фактическое количество",IF(C843&lt;0,"Факт не может быть меньше нуля",IF(NOT(ISNUMBER('Номенклатура'!$C$2)),"Укажите дату начала учёта",IF(Q843&lt;INT('Номенклатура'!$C$2),"Дата раньше начала учёта","ОК"))))))))))</f>
        <v/>
      </c>
      <c r="F843" s="15" t="str">
        <f>IF(E843&lt;&gt;"ОК","",INDEX('Номенклатура'!$B$6:$B$205,SUMPRODUCT(EXACT('Номенклатура'!$A$6:$A$205,B843)*(ROW('Номенклатура'!$A$6:$A$205)-5)))&amp;"")</f>
        <v/>
      </c>
      <c r="G843" s="17" t="str">
        <f>IF(E843&lt;&gt;"ОК","",INDEX('Номенклатура'!$D$6:$D$205,SUMPRODUCT(EXACT('Номенклатура'!$A$6:$A$205,B843)*(ROW('Номенклатура'!$A$6:$A$205)-5)))&amp;"")</f>
        <v/>
      </c>
      <c r="H843" s="18" t="str">
        <f>IF(E843&lt;&gt;"ОК","",ROUND(N(INDEX('Номенклатура'!$F$6:$F$205,SUMPRODUCT(EXACT('Номенклатура'!$A$6:$A$205,B843)*(ROW('Номенклатура'!$A$6:$A$205)-5))))+SUMIFS('Движения'!$F$6:$F$5005,'Движения'!$B$6:$B$5005,B843,'Движения'!$A$6:$A$5005,"&lt;"&amp;(Q843+1))-SUMIFS('Движения'!$F$6:$F$5005,'Движения'!$B$6:$B$5005,B843,'Движения'!$C$6:$C$5005,"Корректировка остатка",'Движения'!$A$6:$A$5005,"&gt;="&amp;Q843,'Движения'!$A$6:$A$5005,"&lt;"&amp;(Q843+1)),6))</f>
        <v/>
      </c>
      <c r="I843" s="18" t="str">
        <f>IF(E843&lt;&gt;"ОК","",ROUND(C843-H843,6))</f>
        <v/>
      </c>
      <c r="J843" s="21" t="str">
        <f>IF(E843&lt;&gt;"ОК","",IF(P843&gt;0,ABS(I843)/P843,"нет базы"))</f>
        <v/>
      </c>
      <c r="K843" s="17" t="str">
        <f>IF(E843&lt;&gt;"ОК","",IF(I843&lt;0,"Недостача",IF(I843&gt;0,"Излишек","Совпадает")))</f>
        <v/>
      </c>
      <c r="L843" s="18" t="str">
        <f>IF(E843&lt;&gt;"ОК","",ROUND(SUMIFS('Движения'!$F$6:$F$5005,'Движения'!$B$6:$B$5005,B843,'Движения'!$C$6:$C$5005,"Корректировка остатка",'Движения'!$A$6:$A$5005,"&gt;="&amp;Q843,'Движения'!$A$6:$A$5005,"&lt;"&amp;(Q843+1)),6))</f>
        <v/>
      </c>
      <c r="M843" s="18" t="str">
        <f>IF(E843&lt;&gt;"ОК","",ROUND(I843-L843,6))</f>
        <v/>
      </c>
      <c r="N843" s="15" t="str">
        <f>IF(E843&lt;&gt;"ОК","",IF(AND(I843=0,L843=0),"Корректировка не нужна",IF(M843=0,"Корректировка внесена",IF(L843=0,"Внесите корректировку на "&amp;DAY(Q843)&amp;"."&amp;MONTH(Q843)&amp;"."&amp;YEAR(Q843)&amp;": "&amp;IF(M843&gt;0,"+","")&amp;M843&amp;" "&amp;G843,"Проверьте корректировки: внесено "&amp;L843&amp;", нужно "&amp;I843&amp;" "&amp;G843))))</f>
        <v/>
      </c>
      <c r="O843" s="22" t="str">
        <f>IF(E843&lt;&gt;"ОК","",IF(SUMPRODUCT(MAX(($B$6:$B$1005=B843)*($Q$6:$Q$1005&lt;Q843)*($E$6:$E$1005="ОК")*$Q$6:$Q$1005))&gt;0,SUMPRODUCT(MAX(($B$6:$B$1005=B843)*($Q$6:$Q$1005&lt;Q843)*($E$6:$E$1005="ОК")*$Q$6:$Q$1005))+1,INT('Номенклатура'!$C$2)))</f>
        <v/>
      </c>
      <c r="P843" s="18" t="str">
        <f>IF(E843&lt;&gt;"ОК","",-(SUMIFS('Движения'!$F$6:$F$5005,'Движения'!$B$6:$B$5005,B843,'Движения'!$C$6:$C$5005,"Расход",'Движения'!$A$6:$A$5005,"&gt;="&amp;O843,'Движения'!$A$6:$A$5005,"&lt;"&amp;(Q843+1))+SUMIFS('Движения'!$F$6:$F$5005,'Движения'!$B$6:$B$5005,B843,'Движения'!$C$6:$C$5005,"Списание",'Движения'!$A$6:$A$5005,"&gt;="&amp;O843,'Движения'!$A$6:$A$5005,"&lt;"&amp;(Q843+1))))</f>
        <v/>
      </c>
      <c r="Q843" s="18" t="str">
        <f>IF(ISNUMBER(A843),INT(A843),0)</f>
        <v/>
      </c>
    </row>
    <row r="844" spans="1:17" x14ac:dyDescent="0.25">
      <c r="A844" s="16"/>
      <c r="B844" s="13"/>
      <c r="C844" s="14"/>
      <c r="D844" s="13"/>
      <c r="E844" s="15" t="str">
        <f>IF(COUNTA(A844:D844)=0,"",IF(NOT(ISNUMBER(A844)),"Укажите дату",IF(B844="","Укажите код",IF(NOT(AND(ISTEXT(B844),LEN(B844)&gt;0,LEN(B844)&lt;=30,ISNUMBER(FIND(LEFT(B844,1),"ABCDEFGHIJKLMNOPQRSTUVWXYZ")),SUMPRODUCT((MID(B844,{1,2,3,4,5,6,7,8,9,10,11,12,13,14,15,16,17,18,19,20,21,22,23,24,25,26,27,28,29,30},1)&lt;&gt;"")*ISERROR(FIND(MID(B844,{1,2,3,4,5,6,7,8,9,10,11,12,13,14,15,16,17,18,19,20,21,22,23,24,25,26,27,28,29,30},1),"ABCDEFGHIJKLMNOPQRSTUVWXYZ0123456789-_")))=0,ISERROR(VALUE(B844)))),"Недопустимый код: только латинские буквы A-Z в верхнем регистре, цифры, - и _; начало с буквы, до 30 символов (например MILK-001)",IF(SUMPRODUCT(--EXACT('Номенклатура'!$A$6:$A$205,B844))=0,"Код не найден",IF(SUMPRODUCT(--EXACT('Номенклатура'!$A$6:$A$205,B844))&gt;1,"Код повторяется в номенклатуре",IF(NOT(ISNUMBER(C844)),"Укажите фактическое количество",IF(C844&lt;0,"Факт не может быть меньше нуля",IF(NOT(ISNUMBER('Номенклатура'!$C$2)),"Укажите дату начала учёта",IF(Q844&lt;INT('Номенклатура'!$C$2),"Дата раньше начала учёта","ОК"))))))))))</f>
        <v/>
      </c>
      <c r="F844" s="15" t="str">
        <f>IF(E844&lt;&gt;"ОК","",INDEX('Номенклатура'!$B$6:$B$205,SUMPRODUCT(EXACT('Номенклатура'!$A$6:$A$205,B844)*(ROW('Номенклатура'!$A$6:$A$205)-5)))&amp;"")</f>
        <v/>
      </c>
      <c r="G844" s="17" t="str">
        <f>IF(E844&lt;&gt;"ОК","",INDEX('Номенклатура'!$D$6:$D$205,SUMPRODUCT(EXACT('Номенклатура'!$A$6:$A$205,B844)*(ROW('Номенклатура'!$A$6:$A$205)-5)))&amp;"")</f>
        <v/>
      </c>
      <c r="H844" s="18" t="str">
        <f>IF(E844&lt;&gt;"ОК","",ROUND(N(INDEX('Номенклатура'!$F$6:$F$205,SUMPRODUCT(EXACT('Номенклатура'!$A$6:$A$205,B844)*(ROW('Номенклатура'!$A$6:$A$205)-5))))+SUMIFS('Движения'!$F$6:$F$5005,'Движения'!$B$6:$B$5005,B844,'Движения'!$A$6:$A$5005,"&lt;"&amp;(Q844+1))-SUMIFS('Движения'!$F$6:$F$5005,'Движения'!$B$6:$B$5005,B844,'Движения'!$C$6:$C$5005,"Корректировка остатка",'Движения'!$A$6:$A$5005,"&gt;="&amp;Q844,'Движения'!$A$6:$A$5005,"&lt;"&amp;(Q844+1)),6))</f>
        <v/>
      </c>
      <c r="I844" s="18" t="str">
        <f>IF(E844&lt;&gt;"ОК","",ROUND(C844-H844,6))</f>
        <v/>
      </c>
      <c r="J844" s="21" t="str">
        <f>IF(E844&lt;&gt;"ОК","",IF(P844&gt;0,ABS(I844)/P844,"нет базы"))</f>
        <v/>
      </c>
      <c r="K844" s="17" t="str">
        <f>IF(E844&lt;&gt;"ОК","",IF(I844&lt;0,"Недостача",IF(I844&gt;0,"Излишек","Совпадает")))</f>
        <v/>
      </c>
      <c r="L844" s="18" t="str">
        <f>IF(E844&lt;&gt;"ОК","",ROUND(SUMIFS('Движения'!$F$6:$F$5005,'Движения'!$B$6:$B$5005,B844,'Движения'!$C$6:$C$5005,"Корректировка остатка",'Движения'!$A$6:$A$5005,"&gt;="&amp;Q844,'Движения'!$A$6:$A$5005,"&lt;"&amp;(Q844+1)),6))</f>
        <v/>
      </c>
      <c r="M844" s="18" t="str">
        <f>IF(E844&lt;&gt;"ОК","",ROUND(I844-L844,6))</f>
        <v/>
      </c>
      <c r="N844" s="15" t="str">
        <f>IF(E844&lt;&gt;"ОК","",IF(AND(I844=0,L844=0),"Корректировка не нужна",IF(M844=0,"Корректировка внесена",IF(L844=0,"Внесите корректировку на "&amp;DAY(Q844)&amp;"."&amp;MONTH(Q844)&amp;"."&amp;YEAR(Q844)&amp;": "&amp;IF(M844&gt;0,"+","")&amp;M844&amp;" "&amp;G844,"Проверьте корректировки: внесено "&amp;L844&amp;", нужно "&amp;I844&amp;" "&amp;G844))))</f>
        <v/>
      </c>
      <c r="O844" s="22" t="str">
        <f>IF(E844&lt;&gt;"ОК","",IF(SUMPRODUCT(MAX(($B$6:$B$1005=B844)*($Q$6:$Q$1005&lt;Q844)*($E$6:$E$1005="ОК")*$Q$6:$Q$1005))&gt;0,SUMPRODUCT(MAX(($B$6:$B$1005=B844)*($Q$6:$Q$1005&lt;Q844)*($E$6:$E$1005="ОК")*$Q$6:$Q$1005))+1,INT('Номенклатура'!$C$2)))</f>
        <v/>
      </c>
      <c r="P844" s="18" t="str">
        <f>IF(E844&lt;&gt;"ОК","",-(SUMIFS('Движения'!$F$6:$F$5005,'Движения'!$B$6:$B$5005,B844,'Движения'!$C$6:$C$5005,"Расход",'Движения'!$A$6:$A$5005,"&gt;="&amp;O844,'Движения'!$A$6:$A$5005,"&lt;"&amp;(Q844+1))+SUMIFS('Движения'!$F$6:$F$5005,'Движения'!$B$6:$B$5005,B844,'Движения'!$C$6:$C$5005,"Списание",'Движения'!$A$6:$A$5005,"&gt;="&amp;O844,'Движения'!$A$6:$A$5005,"&lt;"&amp;(Q844+1))))</f>
        <v/>
      </c>
      <c r="Q844" s="18" t="str">
        <f>IF(ISNUMBER(A844),INT(A844),0)</f>
        <v/>
      </c>
    </row>
    <row r="845" spans="1:17" x14ac:dyDescent="0.25">
      <c r="A845" s="16"/>
      <c r="B845" s="13"/>
      <c r="C845" s="14"/>
      <c r="D845" s="13"/>
      <c r="E845" s="15" t="str">
        <f>IF(COUNTA(A845:D845)=0,"",IF(NOT(ISNUMBER(A845)),"Укажите дату",IF(B845="","Укажите код",IF(NOT(AND(ISTEXT(B845),LEN(B845)&gt;0,LEN(B845)&lt;=30,ISNUMBER(FIND(LEFT(B845,1),"ABCDEFGHIJKLMNOPQRSTUVWXYZ")),SUMPRODUCT((MID(B845,{1,2,3,4,5,6,7,8,9,10,11,12,13,14,15,16,17,18,19,20,21,22,23,24,25,26,27,28,29,30},1)&lt;&gt;"")*ISERROR(FIND(MID(B845,{1,2,3,4,5,6,7,8,9,10,11,12,13,14,15,16,17,18,19,20,21,22,23,24,25,26,27,28,29,30},1),"ABCDEFGHIJKLMNOPQRSTUVWXYZ0123456789-_")))=0,ISERROR(VALUE(B845)))),"Недопустимый код: только латинские буквы A-Z в верхнем регистре, цифры, - и _; начало с буквы, до 30 символов (например MILK-001)",IF(SUMPRODUCT(--EXACT('Номенклатура'!$A$6:$A$205,B845))=0,"Код не найден",IF(SUMPRODUCT(--EXACT('Номенклатура'!$A$6:$A$205,B845))&gt;1,"Код повторяется в номенклатуре",IF(NOT(ISNUMBER(C845)),"Укажите фактическое количество",IF(C845&lt;0,"Факт не может быть меньше нуля",IF(NOT(ISNUMBER('Номенклатура'!$C$2)),"Укажите дату начала учёта",IF(Q845&lt;INT('Номенклатура'!$C$2),"Дата раньше начала учёта","ОК"))))))))))</f>
        <v/>
      </c>
      <c r="F845" s="15" t="str">
        <f>IF(E845&lt;&gt;"ОК","",INDEX('Номенклатура'!$B$6:$B$205,SUMPRODUCT(EXACT('Номенклатура'!$A$6:$A$205,B845)*(ROW('Номенклатура'!$A$6:$A$205)-5)))&amp;"")</f>
        <v/>
      </c>
      <c r="G845" s="17" t="str">
        <f>IF(E845&lt;&gt;"ОК","",INDEX('Номенклатура'!$D$6:$D$205,SUMPRODUCT(EXACT('Номенклатура'!$A$6:$A$205,B845)*(ROW('Номенклатура'!$A$6:$A$205)-5)))&amp;"")</f>
        <v/>
      </c>
      <c r="H845" s="18" t="str">
        <f>IF(E845&lt;&gt;"ОК","",ROUND(N(INDEX('Номенклатура'!$F$6:$F$205,SUMPRODUCT(EXACT('Номенклатура'!$A$6:$A$205,B845)*(ROW('Номенклатура'!$A$6:$A$205)-5))))+SUMIFS('Движения'!$F$6:$F$5005,'Движения'!$B$6:$B$5005,B845,'Движения'!$A$6:$A$5005,"&lt;"&amp;(Q845+1))-SUMIFS('Движения'!$F$6:$F$5005,'Движения'!$B$6:$B$5005,B845,'Движения'!$C$6:$C$5005,"Корректировка остатка",'Движения'!$A$6:$A$5005,"&gt;="&amp;Q845,'Движения'!$A$6:$A$5005,"&lt;"&amp;(Q845+1)),6))</f>
        <v/>
      </c>
      <c r="I845" s="18" t="str">
        <f>IF(E845&lt;&gt;"ОК","",ROUND(C845-H845,6))</f>
        <v/>
      </c>
      <c r="J845" s="21" t="str">
        <f>IF(E845&lt;&gt;"ОК","",IF(P845&gt;0,ABS(I845)/P845,"нет базы"))</f>
        <v/>
      </c>
      <c r="K845" s="17" t="str">
        <f>IF(E845&lt;&gt;"ОК","",IF(I845&lt;0,"Недостача",IF(I845&gt;0,"Излишек","Совпадает")))</f>
        <v/>
      </c>
      <c r="L845" s="18" t="str">
        <f>IF(E845&lt;&gt;"ОК","",ROUND(SUMIFS('Движения'!$F$6:$F$5005,'Движения'!$B$6:$B$5005,B845,'Движения'!$C$6:$C$5005,"Корректировка остатка",'Движения'!$A$6:$A$5005,"&gt;="&amp;Q845,'Движения'!$A$6:$A$5005,"&lt;"&amp;(Q845+1)),6))</f>
        <v/>
      </c>
      <c r="M845" s="18" t="str">
        <f>IF(E845&lt;&gt;"ОК","",ROUND(I845-L845,6))</f>
        <v/>
      </c>
      <c r="N845" s="15" t="str">
        <f>IF(E845&lt;&gt;"ОК","",IF(AND(I845=0,L845=0),"Корректировка не нужна",IF(M845=0,"Корректировка внесена",IF(L845=0,"Внесите корректировку на "&amp;DAY(Q845)&amp;"."&amp;MONTH(Q845)&amp;"."&amp;YEAR(Q845)&amp;": "&amp;IF(M845&gt;0,"+","")&amp;M845&amp;" "&amp;G845,"Проверьте корректировки: внесено "&amp;L845&amp;", нужно "&amp;I845&amp;" "&amp;G845))))</f>
        <v/>
      </c>
      <c r="O845" s="22" t="str">
        <f>IF(E845&lt;&gt;"ОК","",IF(SUMPRODUCT(MAX(($B$6:$B$1005=B845)*($Q$6:$Q$1005&lt;Q845)*($E$6:$E$1005="ОК")*$Q$6:$Q$1005))&gt;0,SUMPRODUCT(MAX(($B$6:$B$1005=B845)*($Q$6:$Q$1005&lt;Q845)*($E$6:$E$1005="ОК")*$Q$6:$Q$1005))+1,INT('Номенклатура'!$C$2)))</f>
        <v/>
      </c>
      <c r="P845" s="18" t="str">
        <f>IF(E845&lt;&gt;"ОК","",-(SUMIFS('Движения'!$F$6:$F$5005,'Движения'!$B$6:$B$5005,B845,'Движения'!$C$6:$C$5005,"Расход",'Движения'!$A$6:$A$5005,"&gt;="&amp;O845,'Движения'!$A$6:$A$5005,"&lt;"&amp;(Q845+1))+SUMIFS('Движения'!$F$6:$F$5005,'Движения'!$B$6:$B$5005,B845,'Движения'!$C$6:$C$5005,"Списание",'Движения'!$A$6:$A$5005,"&gt;="&amp;O845,'Движения'!$A$6:$A$5005,"&lt;"&amp;(Q845+1))))</f>
        <v/>
      </c>
      <c r="Q845" s="18" t="str">
        <f>IF(ISNUMBER(A845),INT(A845),0)</f>
        <v/>
      </c>
    </row>
    <row r="846" spans="1:17" x14ac:dyDescent="0.25">
      <c r="A846" s="16"/>
      <c r="B846" s="13"/>
      <c r="C846" s="14"/>
      <c r="D846" s="13"/>
      <c r="E846" s="15" t="str">
        <f>IF(COUNTA(A846:D846)=0,"",IF(NOT(ISNUMBER(A846)),"Укажите дату",IF(B846="","Укажите код",IF(NOT(AND(ISTEXT(B846),LEN(B846)&gt;0,LEN(B846)&lt;=30,ISNUMBER(FIND(LEFT(B846,1),"ABCDEFGHIJKLMNOPQRSTUVWXYZ")),SUMPRODUCT((MID(B846,{1,2,3,4,5,6,7,8,9,10,11,12,13,14,15,16,17,18,19,20,21,22,23,24,25,26,27,28,29,30},1)&lt;&gt;"")*ISERROR(FIND(MID(B846,{1,2,3,4,5,6,7,8,9,10,11,12,13,14,15,16,17,18,19,20,21,22,23,24,25,26,27,28,29,30},1),"ABCDEFGHIJKLMNOPQRSTUVWXYZ0123456789-_")))=0,ISERROR(VALUE(B846)))),"Недопустимый код: только латинские буквы A-Z в верхнем регистре, цифры, - и _; начало с буквы, до 30 символов (например MILK-001)",IF(SUMPRODUCT(--EXACT('Номенклатура'!$A$6:$A$205,B846))=0,"Код не найден",IF(SUMPRODUCT(--EXACT('Номенклатура'!$A$6:$A$205,B846))&gt;1,"Код повторяется в номенклатуре",IF(NOT(ISNUMBER(C846)),"Укажите фактическое количество",IF(C846&lt;0,"Факт не может быть меньше нуля",IF(NOT(ISNUMBER('Номенклатура'!$C$2)),"Укажите дату начала учёта",IF(Q846&lt;INT('Номенклатура'!$C$2),"Дата раньше начала учёта","ОК"))))))))))</f>
        <v/>
      </c>
      <c r="F846" s="15" t="str">
        <f>IF(E846&lt;&gt;"ОК","",INDEX('Номенклатура'!$B$6:$B$205,SUMPRODUCT(EXACT('Номенклатура'!$A$6:$A$205,B846)*(ROW('Номенклатура'!$A$6:$A$205)-5)))&amp;"")</f>
        <v/>
      </c>
      <c r="G846" s="17" t="str">
        <f>IF(E846&lt;&gt;"ОК","",INDEX('Номенклатура'!$D$6:$D$205,SUMPRODUCT(EXACT('Номенклатура'!$A$6:$A$205,B846)*(ROW('Номенклатура'!$A$6:$A$205)-5)))&amp;"")</f>
        <v/>
      </c>
      <c r="H846" s="18" t="str">
        <f>IF(E846&lt;&gt;"ОК","",ROUND(N(INDEX('Номенклатура'!$F$6:$F$205,SUMPRODUCT(EXACT('Номенклатура'!$A$6:$A$205,B846)*(ROW('Номенклатура'!$A$6:$A$205)-5))))+SUMIFS('Движения'!$F$6:$F$5005,'Движения'!$B$6:$B$5005,B846,'Движения'!$A$6:$A$5005,"&lt;"&amp;(Q846+1))-SUMIFS('Движения'!$F$6:$F$5005,'Движения'!$B$6:$B$5005,B846,'Движения'!$C$6:$C$5005,"Корректировка остатка",'Движения'!$A$6:$A$5005,"&gt;="&amp;Q846,'Движения'!$A$6:$A$5005,"&lt;"&amp;(Q846+1)),6))</f>
        <v/>
      </c>
      <c r="I846" s="18" t="str">
        <f>IF(E846&lt;&gt;"ОК","",ROUND(C846-H846,6))</f>
        <v/>
      </c>
      <c r="J846" s="21" t="str">
        <f>IF(E846&lt;&gt;"ОК","",IF(P846&gt;0,ABS(I846)/P846,"нет базы"))</f>
        <v/>
      </c>
      <c r="K846" s="17" t="str">
        <f>IF(E846&lt;&gt;"ОК","",IF(I846&lt;0,"Недостача",IF(I846&gt;0,"Излишек","Совпадает")))</f>
        <v/>
      </c>
      <c r="L846" s="18" t="str">
        <f>IF(E846&lt;&gt;"ОК","",ROUND(SUMIFS('Движения'!$F$6:$F$5005,'Движения'!$B$6:$B$5005,B846,'Движения'!$C$6:$C$5005,"Корректировка остатка",'Движения'!$A$6:$A$5005,"&gt;="&amp;Q846,'Движения'!$A$6:$A$5005,"&lt;"&amp;(Q846+1)),6))</f>
        <v/>
      </c>
      <c r="M846" s="18" t="str">
        <f>IF(E846&lt;&gt;"ОК","",ROUND(I846-L846,6))</f>
        <v/>
      </c>
      <c r="N846" s="15" t="str">
        <f>IF(E846&lt;&gt;"ОК","",IF(AND(I846=0,L846=0),"Корректировка не нужна",IF(M846=0,"Корректировка внесена",IF(L846=0,"Внесите корректировку на "&amp;DAY(Q846)&amp;"."&amp;MONTH(Q846)&amp;"."&amp;YEAR(Q846)&amp;": "&amp;IF(M846&gt;0,"+","")&amp;M846&amp;" "&amp;G846,"Проверьте корректировки: внесено "&amp;L846&amp;", нужно "&amp;I846&amp;" "&amp;G846))))</f>
        <v/>
      </c>
      <c r="O846" s="22" t="str">
        <f>IF(E846&lt;&gt;"ОК","",IF(SUMPRODUCT(MAX(($B$6:$B$1005=B846)*($Q$6:$Q$1005&lt;Q846)*($E$6:$E$1005="ОК")*$Q$6:$Q$1005))&gt;0,SUMPRODUCT(MAX(($B$6:$B$1005=B846)*($Q$6:$Q$1005&lt;Q846)*($E$6:$E$1005="ОК")*$Q$6:$Q$1005))+1,INT('Номенклатура'!$C$2)))</f>
        <v/>
      </c>
      <c r="P846" s="18" t="str">
        <f>IF(E846&lt;&gt;"ОК","",-(SUMIFS('Движения'!$F$6:$F$5005,'Движения'!$B$6:$B$5005,B846,'Движения'!$C$6:$C$5005,"Расход",'Движения'!$A$6:$A$5005,"&gt;="&amp;O846,'Движения'!$A$6:$A$5005,"&lt;"&amp;(Q846+1))+SUMIFS('Движения'!$F$6:$F$5005,'Движения'!$B$6:$B$5005,B846,'Движения'!$C$6:$C$5005,"Списание",'Движения'!$A$6:$A$5005,"&gt;="&amp;O846,'Движения'!$A$6:$A$5005,"&lt;"&amp;(Q846+1))))</f>
        <v/>
      </c>
      <c r="Q846" s="18" t="str">
        <f>IF(ISNUMBER(A846),INT(A846),0)</f>
        <v/>
      </c>
    </row>
    <row r="847" spans="1:17" x14ac:dyDescent="0.25">
      <c r="A847" s="16"/>
      <c r="B847" s="13"/>
      <c r="C847" s="14"/>
      <c r="D847" s="13"/>
      <c r="E847" s="15" t="str">
        <f>IF(COUNTA(A847:D847)=0,"",IF(NOT(ISNUMBER(A847)),"Укажите дату",IF(B847="","Укажите код",IF(NOT(AND(ISTEXT(B847),LEN(B847)&gt;0,LEN(B847)&lt;=30,ISNUMBER(FIND(LEFT(B847,1),"ABCDEFGHIJKLMNOPQRSTUVWXYZ")),SUMPRODUCT((MID(B847,{1,2,3,4,5,6,7,8,9,10,11,12,13,14,15,16,17,18,19,20,21,22,23,24,25,26,27,28,29,30},1)&lt;&gt;"")*ISERROR(FIND(MID(B847,{1,2,3,4,5,6,7,8,9,10,11,12,13,14,15,16,17,18,19,20,21,22,23,24,25,26,27,28,29,30},1),"ABCDEFGHIJKLMNOPQRSTUVWXYZ0123456789-_")))=0,ISERROR(VALUE(B847)))),"Недопустимый код: только латинские буквы A-Z в верхнем регистре, цифры, - и _; начало с буквы, до 30 символов (например MILK-001)",IF(SUMPRODUCT(--EXACT('Номенклатура'!$A$6:$A$205,B847))=0,"Код не найден",IF(SUMPRODUCT(--EXACT('Номенклатура'!$A$6:$A$205,B847))&gt;1,"Код повторяется в номенклатуре",IF(NOT(ISNUMBER(C847)),"Укажите фактическое количество",IF(C847&lt;0,"Факт не может быть меньше нуля",IF(NOT(ISNUMBER('Номенклатура'!$C$2)),"Укажите дату начала учёта",IF(Q847&lt;INT('Номенклатура'!$C$2),"Дата раньше начала учёта","ОК"))))))))))</f>
        <v/>
      </c>
      <c r="F847" s="15" t="str">
        <f>IF(E847&lt;&gt;"ОК","",INDEX('Номенклатура'!$B$6:$B$205,SUMPRODUCT(EXACT('Номенклатура'!$A$6:$A$205,B847)*(ROW('Номенклатура'!$A$6:$A$205)-5)))&amp;"")</f>
        <v/>
      </c>
      <c r="G847" s="17" t="str">
        <f>IF(E847&lt;&gt;"ОК","",INDEX('Номенклатура'!$D$6:$D$205,SUMPRODUCT(EXACT('Номенклатура'!$A$6:$A$205,B847)*(ROW('Номенклатура'!$A$6:$A$205)-5)))&amp;"")</f>
        <v/>
      </c>
      <c r="H847" s="18" t="str">
        <f>IF(E847&lt;&gt;"ОК","",ROUND(N(INDEX('Номенклатура'!$F$6:$F$205,SUMPRODUCT(EXACT('Номенклатура'!$A$6:$A$205,B847)*(ROW('Номенклатура'!$A$6:$A$205)-5))))+SUMIFS('Движения'!$F$6:$F$5005,'Движения'!$B$6:$B$5005,B847,'Движения'!$A$6:$A$5005,"&lt;"&amp;(Q847+1))-SUMIFS('Движения'!$F$6:$F$5005,'Движения'!$B$6:$B$5005,B847,'Движения'!$C$6:$C$5005,"Корректировка остатка",'Движения'!$A$6:$A$5005,"&gt;="&amp;Q847,'Движения'!$A$6:$A$5005,"&lt;"&amp;(Q847+1)),6))</f>
        <v/>
      </c>
      <c r="I847" s="18" t="str">
        <f>IF(E847&lt;&gt;"ОК","",ROUND(C847-H847,6))</f>
        <v/>
      </c>
      <c r="J847" s="21" t="str">
        <f>IF(E847&lt;&gt;"ОК","",IF(P847&gt;0,ABS(I847)/P847,"нет базы"))</f>
        <v/>
      </c>
      <c r="K847" s="17" t="str">
        <f>IF(E847&lt;&gt;"ОК","",IF(I847&lt;0,"Недостача",IF(I847&gt;0,"Излишек","Совпадает")))</f>
        <v/>
      </c>
      <c r="L847" s="18" t="str">
        <f>IF(E847&lt;&gt;"ОК","",ROUND(SUMIFS('Движения'!$F$6:$F$5005,'Движения'!$B$6:$B$5005,B847,'Движения'!$C$6:$C$5005,"Корректировка остатка",'Движения'!$A$6:$A$5005,"&gt;="&amp;Q847,'Движения'!$A$6:$A$5005,"&lt;"&amp;(Q847+1)),6))</f>
        <v/>
      </c>
      <c r="M847" s="18" t="str">
        <f>IF(E847&lt;&gt;"ОК","",ROUND(I847-L847,6))</f>
        <v/>
      </c>
      <c r="N847" s="15" t="str">
        <f>IF(E847&lt;&gt;"ОК","",IF(AND(I847=0,L847=0),"Корректировка не нужна",IF(M847=0,"Корректировка внесена",IF(L847=0,"Внесите корректировку на "&amp;DAY(Q847)&amp;"."&amp;MONTH(Q847)&amp;"."&amp;YEAR(Q847)&amp;": "&amp;IF(M847&gt;0,"+","")&amp;M847&amp;" "&amp;G847,"Проверьте корректировки: внесено "&amp;L847&amp;", нужно "&amp;I847&amp;" "&amp;G847))))</f>
        <v/>
      </c>
      <c r="O847" s="22" t="str">
        <f>IF(E847&lt;&gt;"ОК","",IF(SUMPRODUCT(MAX(($B$6:$B$1005=B847)*($Q$6:$Q$1005&lt;Q847)*($E$6:$E$1005="ОК")*$Q$6:$Q$1005))&gt;0,SUMPRODUCT(MAX(($B$6:$B$1005=B847)*($Q$6:$Q$1005&lt;Q847)*($E$6:$E$1005="ОК")*$Q$6:$Q$1005))+1,INT('Номенклатура'!$C$2)))</f>
        <v/>
      </c>
      <c r="P847" s="18" t="str">
        <f>IF(E847&lt;&gt;"ОК","",-(SUMIFS('Движения'!$F$6:$F$5005,'Движения'!$B$6:$B$5005,B847,'Движения'!$C$6:$C$5005,"Расход",'Движения'!$A$6:$A$5005,"&gt;="&amp;O847,'Движения'!$A$6:$A$5005,"&lt;"&amp;(Q847+1))+SUMIFS('Движения'!$F$6:$F$5005,'Движения'!$B$6:$B$5005,B847,'Движения'!$C$6:$C$5005,"Списание",'Движения'!$A$6:$A$5005,"&gt;="&amp;O847,'Движения'!$A$6:$A$5005,"&lt;"&amp;(Q847+1))))</f>
        <v/>
      </c>
      <c r="Q847" s="18" t="str">
        <f>IF(ISNUMBER(A847),INT(A847),0)</f>
        <v/>
      </c>
    </row>
    <row r="848" spans="1:17" x14ac:dyDescent="0.25">
      <c r="A848" s="16"/>
      <c r="B848" s="13"/>
      <c r="C848" s="14"/>
      <c r="D848" s="13"/>
      <c r="E848" s="15" t="str">
        <f>IF(COUNTA(A848:D848)=0,"",IF(NOT(ISNUMBER(A848)),"Укажите дату",IF(B848="","Укажите код",IF(NOT(AND(ISTEXT(B848),LEN(B848)&gt;0,LEN(B848)&lt;=30,ISNUMBER(FIND(LEFT(B848,1),"ABCDEFGHIJKLMNOPQRSTUVWXYZ")),SUMPRODUCT((MID(B848,{1,2,3,4,5,6,7,8,9,10,11,12,13,14,15,16,17,18,19,20,21,22,23,24,25,26,27,28,29,30},1)&lt;&gt;"")*ISERROR(FIND(MID(B848,{1,2,3,4,5,6,7,8,9,10,11,12,13,14,15,16,17,18,19,20,21,22,23,24,25,26,27,28,29,30},1),"ABCDEFGHIJKLMNOPQRSTUVWXYZ0123456789-_")))=0,ISERROR(VALUE(B848)))),"Недопустимый код: только латинские буквы A-Z в верхнем регистре, цифры, - и _; начало с буквы, до 30 символов (например MILK-001)",IF(SUMPRODUCT(--EXACT('Номенклатура'!$A$6:$A$205,B848))=0,"Код не найден",IF(SUMPRODUCT(--EXACT('Номенклатура'!$A$6:$A$205,B848))&gt;1,"Код повторяется в номенклатуре",IF(NOT(ISNUMBER(C848)),"Укажите фактическое количество",IF(C848&lt;0,"Факт не может быть меньше нуля",IF(NOT(ISNUMBER('Номенклатура'!$C$2)),"Укажите дату начала учёта",IF(Q848&lt;INT('Номенклатура'!$C$2),"Дата раньше начала учёта","ОК"))))))))))</f>
        <v/>
      </c>
      <c r="F848" s="15" t="str">
        <f>IF(E848&lt;&gt;"ОК","",INDEX('Номенклатура'!$B$6:$B$205,SUMPRODUCT(EXACT('Номенклатура'!$A$6:$A$205,B848)*(ROW('Номенклатура'!$A$6:$A$205)-5)))&amp;"")</f>
        <v/>
      </c>
      <c r="G848" s="17" t="str">
        <f>IF(E848&lt;&gt;"ОК","",INDEX('Номенклатура'!$D$6:$D$205,SUMPRODUCT(EXACT('Номенклатура'!$A$6:$A$205,B848)*(ROW('Номенклатура'!$A$6:$A$205)-5)))&amp;"")</f>
        <v/>
      </c>
      <c r="H848" s="18" t="str">
        <f>IF(E848&lt;&gt;"ОК","",ROUND(N(INDEX('Номенклатура'!$F$6:$F$205,SUMPRODUCT(EXACT('Номенклатура'!$A$6:$A$205,B848)*(ROW('Номенклатура'!$A$6:$A$205)-5))))+SUMIFS('Движения'!$F$6:$F$5005,'Движения'!$B$6:$B$5005,B848,'Движения'!$A$6:$A$5005,"&lt;"&amp;(Q848+1))-SUMIFS('Движения'!$F$6:$F$5005,'Движения'!$B$6:$B$5005,B848,'Движения'!$C$6:$C$5005,"Корректировка остатка",'Движения'!$A$6:$A$5005,"&gt;="&amp;Q848,'Движения'!$A$6:$A$5005,"&lt;"&amp;(Q848+1)),6))</f>
        <v/>
      </c>
      <c r="I848" s="18" t="str">
        <f>IF(E848&lt;&gt;"ОК","",ROUND(C848-H848,6))</f>
        <v/>
      </c>
      <c r="J848" s="21" t="str">
        <f>IF(E848&lt;&gt;"ОК","",IF(P848&gt;0,ABS(I848)/P848,"нет базы"))</f>
        <v/>
      </c>
      <c r="K848" s="17" t="str">
        <f>IF(E848&lt;&gt;"ОК","",IF(I848&lt;0,"Недостача",IF(I848&gt;0,"Излишек","Совпадает")))</f>
        <v/>
      </c>
      <c r="L848" s="18" t="str">
        <f>IF(E848&lt;&gt;"ОК","",ROUND(SUMIFS('Движения'!$F$6:$F$5005,'Движения'!$B$6:$B$5005,B848,'Движения'!$C$6:$C$5005,"Корректировка остатка",'Движения'!$A$6:$A$5005,"&gt;="&amp;Q848,'Движения'!$A$6:$A$5005,"&lt;"&amp;(Q848+1)),6))</f>
        <v/>
      </c>
      <c r="M848" s="18" t="str">
        <f>IF(E848&lt;&gt;"ОК","",ROUND(I848-L848,6))</f>
        <v/>
      </c>
      <c r="N848" s="15" t="str">
        <f>IF(E848&lt;&gt;"ОК","",IF(AND(I848=0,L848=0),"Корректировка не нужна",IF(M848=0,"Корректировка внесена",IF(L848=0,"Внесите корректировку на "&amp;DAY(Q848)&amp;"."&amp;MONTH(Q848)&amp;"."&amp;YEAR(Q848)&amp;": "&amp;IF(M848&gt;0,"+","")&amp;M848&amp;" "&amp;G848,"Проверьте корректировки: внесено "&amp;L848&amp;", нужно "&amp;I848&amp;" "&amp;G848))))</f>
        <v/>
      </c>
      <c r="O848" s="22" t="str">
        <f>IF(E848&lt;&gt;"ОК","",IF(SUMPRODUCT(MAX(($B$6:$B$1005=B848)*($Q$6:$Q$1005&lt;Q848)*($E$6:$E$1005="ОК")*$Q$6:$Q$1005))&gt;0,SUMPRODUCT(MAX(($B$6:$B$1005=B848)*($Q$6:$Q$1005&lt;Q848)*($E$6:$E$1005="ОК")*$Q$6:$Q$1005))+1,INT('Номенклатура'!$C$2)))</f>
        <v/>
      </c>
      <c r="P848" s="18" t="str">
        <f>IF(E848&lt;&gt;"ОК","",-(SUMIFS('Движения'!$F$6:$F$5005,'Движения'!$B$6:$B$5005,B848,'Движения'!$C$6:$C$5005,"Расход",'Движения'!$A$6:$A$5005,"&gt;="&amp;O848,'Движения'!$A$6:$A$5005,"&lt;"&amp;(Q848+1))+SUMIFS('Движения'!$F$6:$F$5005,'Движения'!$B$6:$B$5005,B848,'Движения'!$C$6:$C$5005,"Списание",'Движения'!$A$6:$A$5005,"&gt;="&amp;O848,'Движения'!$A$6:$A$5005,"&lt;"&amp;(Q848+1))))</f>
        <v/>
      </c>
      <c r="Q848" s="18" t="str">
        <f>IF(ISNUMBER(A848),INT(A848),0)</f>
        <v/>
      </c>
    </row>
    <row r="849" spans="1:17" x14ac:dyDescent="0.25">
      <c r="A849" s="16"/>
      <c r="B849" s="13"/>
      <c r="C849" s="14"/>
      <c r="D849" s="13"/>
      <c r="E849" s="15" t="str">
        <f>IF(COUNTA(A849:D849)=0,"",IF(NOT(ISNUMBER(A849)),"Укажите дату",IF(B849="","Укажите код",IF(NOT(AND(ISTEXT(B849),LEN(B849)&gt;0,LEN(B849)&lt;=30,ISNUMBER(FIND(LEFT(B849,1),"ABCDEFGHIJKLMNOPQRSTUVWXYZ")),SUMPRODUCT((MID(B849,{1,2,3,4,5,6,7,8,9,10,11,12,13,14,15,16,17,18,19,20,21,22,23,24,25,26,27,28,29,30},1)&lt;&gt;"")*ISERROR(FIND(MID(B849,{1,2,3,4,5,6,7,8,9,10,11,12,13,14,15,16,17,18,19,20,21,22,23,24,25,26,27,28,29,30},1),"ABCDEFGHIJKLMNOPQRSTUVWXYZ0123456789-_")))=0,ISERROR(VALUE(B849)))),"Недопустимый код: только латинские буквы A-Z в верхнем регистре, цифры, - и _; начало с буквы, до 30 символов (например MILK-001)",IF(SUMPRODUCT(--EXACT('Номенклатура'!$A$6:$A$205,B849))=0,"Код не найден",IF(SUMPRODUCT(--EXACT('Номенклатура'!$A$6:$A$205,B849))&gt;1,"Код повторяется в номенклатуре",IF(NOT(ISNUMBER(C849)),"Укажите фактическое количество",IF(C849&lt;0,"Факт не может быть меньше нуля",IF(NOT(ISNUMBER('Номенклатура'!$C$2)),"Укажите дату начала учёта",IF(Q849&lt;INT('Номенклатура'!$C$2),"Дата раньше начала учёта","ОК"))))))))))</f>
        <v/>
      </c>
      <c r="F849" s="15" t="str">
        <f>IF(E849&lt;&gt;"ОК","",INDEX('Номенклатура'!$B$6:$B$205,SUMPRODUCT(EXACT('Номенклатура'!$A$6:$A$205,B849)*(ROW('Номенклатура'!$A$6:$A$205)-5)))&amp;"")</f>
        <v/>
      </c>
      <c r="G849" s="17" t="str">
        <f>IF(E849&lt;&gt;"ОК","",INDEX('Номенклатура'!$D$6:$D$205,SUMPRODUCT(EXACT('Номенклатура'!$A$6:$A$205,B849)*(ROW('Номенклатура'!$A$6:$A$205)-5)))&amp;"")</f>
        <v/>
      </c>
      <c r="H849" s="18" t="str">
        <f>IF(E849&lt;&gt;"ОК","",ROUND(N(INDEX('Номенклатура'!$F$6:$F$205,SUMPRODUCT(EXACT('Номенклатура'!$A$6:$A$205,B849)*(ROW('Номенклатура'!$A$6:$A$205)-5))))+SUMIFS('Движения'!$F$6:$F$5005,'Движения'!$B$6:$B$5005,B849,'Движения'!$A$6:$A$5005,"&lt;"&amp;(Q849+1))-SUMIFS('Движения'!$F$6:$F$5005,'Движения'!$B$6:$B$5005,B849,'Движения'!$C$6:$C$5005,"Корректировка остатка",'Движения'!$A$6:$A$5005,"&gt;="&amp;Q849,'Движения'!$A$6:$A$5005,"&lt;"&amp;(Q849+1)),6))</f>
        <v/>
      </c>
      <c r="I849" s="18" t="str">
        <f>IF(E849&lt;&gt;"ОК","",ROUND(C849-H849,6))</f>
        <v/>
      </c>
      <c r="J849" s="21" t="str">
        <f>IF(E849&lt;&gt;"ОК","",IF(P849&gt;0,ABS(I849)/P849,"нет базы"))</f>
        <v/>
      </c>
      <c r="K849" s="17" t="str">
        <f>IF(E849&lt;&gt;"ОК","",IF(I849&lt;0,"Недостача",IF(I849&gt;0,"Излишек","Совпадает")))</f>
        <v/>
      </c>
      <c r="L849" s="18" t="str">
        <f>IF(E849&lt;&gt;"ОК","",ROUND(SUMIFS('Движения'!$F$6:$F$5005,'Движения'!$B$6:$B$5005,B849,'Движения'!$C$6:$C$5005,"Корректировка остатка",'Движения'!$A$6:$A$5005,"&gt;="&amp;Q849,'Движения'!$A$6:$A$5005,"&lt;"&amp;(Q849+1)),6))</f>
        <v/>
      </c>
      <c r="M849" s="18" t="str">
        <f>IF(E849&lt;&gt;"ОК","",ROUND(I849-L849,6))</f>
        <v/>
      </c>
      <c r="N849" s="15" t="str">
        <f>IF(E849&lt;&gt;"ОК","",IF(AND(I849=0,L849=0),"Корректировка не нужна",IF(M849=0,"Корректировка внесена",IF(L849=0,"Внесите корректировку на "&amp;DAY(Q849)&amp;"."&amp;MONTH(Q849)&amp;"."&amp;YEAR(Q849)&amp;": "&amp;IF(M849&gt;0,"+","")&amp;M849&amp;" "&amp;G849,"Проверьте корректировки: внесено "&amp;L849&amp;", нужно "&amp;I849&amp;" "&amp;G849))))</f>
        <v/>
      </c>
      <c r="O849" s="22" t="str">
        <f>IF(E849&lt;&gt;"ОК","",IF(SUMPRODUCT(MAX(($B$6:$B$1005=B849)*($Q$6:$Q$1005&lt;Q849)*($E$6:$E$1005="ОК")*$Q$6:$Q$1005))&gt;0,SUMPRODUCT(MAX(($B$6:$B$1005=B849)*($Q$6:$Q$1005&lt;Q849)*($E$6:$E$1005="ОК")*$Q$6:$Q$1005))+1,INT('Номенклатура'!$C$2)))</f>
        <v/>
      </c>
      <c r="P849" s="18" t="str">
        <f>IF(E849&lt;&gt;"ОК","",-(SUMIFS('Движения'!$F$6:$F$5005,'Движения'!$B$6:$B$5005,B849,'Движения'!$C$6:$C$5005,"Расход",'Движения'!$A$6:$A$5005,"&gt;="&amp;O849,'Движения'!$A$6:$A$5005,"&lt;"&amp;(Q849+1))+SUMIFS('Движения'!$F$6:$F$5005,'Движения'!$B$6:$B$5005,B849,'Движения'!$C$6:$C$5005,"Списание",'Движения'!$A$6:$A$5005,"&gt;="&amp;O849,'Движения'!$A$6:$A$5005,"&lt;"&amp;(Q849+1))))</f>
        <v/>
      </c>
      <c r="Q849" s="18" t="str">
        <f>IF(ISNUMBER(A849),INT(A849),0)</f>
        <v/>
      </c>
    </row>
    <row r="850" spans="1:17" x14ac:dyDescent="0.25">
      <c r="A850" s="16"/>
      <c r="B850" s="13"/>
      <c r="C850" s="14"/>
      <c r="D850" s="13"/>
      <c r="E850" s="15" t="str">
        <f>IF(COUNTA(A850:D850)=0,"",IF(NOT(ISNUMBER(A850)),"Укажите дату",IF(B850="","Укажите код",IF(NOT(AND(ISTEXT(B850),LEN(B850)&gt;0,LEN(B850)&lt;=30,ISNUMBER(FIND(LEFT(B850,1),"ABCDEFGHIJKLMNOPQRSTUVWXYZ")),SUMPRODUCT((MID(B850,{1,2,3,4,5,6,7,8,9,10,11,12,13,14,15,16,17,18,19,20,21,22,23,24,25,26,27,28,29,30},1)&lt;&gt;"")*ISERROR(FIND(MID(B850,{1,2,3,4,5,6,7,8,9,10,11,12,13,14,15,16,17,18,19,20,21,22,23,24,25,26,27,28,29,30},1),"ABCDEFGHIJKLMNOPQRSTUVWXYZ0123456789-_")))=0,ISERROR(VALUE(B850)))),"Недопустимый код: только латинские буквы A-Z в верхнем регистре, цифры, - и _; начало с буквы, до 30 символов (например MILK-001)",IF(SUMPRODUCT(--EXACT('Номенклатура'!$A$6:$A$205,B850))=0,"Код не найден",IF(SUMPRODUCT(--EXACT('Номенклатура'!$A$6:$A$205,B850))&gt;1,"Код повторяется в номенклатуре",IF(NOT(ISNUMBER(C850)),"Укажите фактическое количество",IF(C850&lt;0,"Факт не может быть меньше нуля",IF(NOT(ISNUMBER('Номенклатура'!$C$2)),"Укажите дату начала учёта",IF(Q850&lt;INT('Номенклатура'!$C$2),"Дата раньше начала учёта","ОК"))))))))))</f>
        <v/>
      </c>
      <c r="F850" s="15" t="str">
        <f>IF(E850&lt;&gt;"ОК","",INDEX('Номенклатура'!$B$6:$B$205,SUMPRODUCT(EXACT('Номенклатура'!$A$6:$A$205,B850)*(ROW('Номенклатура'!$A$6:$A$205)-5)))&amp;"")</f>
        <v/>
      </c>
      <c r="G850" s="17" t="str">
        <f>IF(E850&lt;&gt;"ОК","",INDEX('Номенклатура'!$D$6:$D$205,SUMPRODUCT(EXACT('Номенклатура'!$A$6:$A$205,B850)*(ROW('Номенклатура'!$A$6:$A$205)-5)))&amp;"")</f>
        <v/>
      </c>
      <c r="H850" s="18" t="str">
        <f>IF(E850&lt;&gt;"ОК","",ROUND(N(INDEX('Номенклатура'!$F$6:$F$205,SUMPRODUCT(EXACT('Номенклатура'!$A$6:$A$205,B850)*(ROW('Номенклатура'!$A$6:$A$205)-5))))+SUMIFS('Движения'!$F$6:$F$5005,'Движения'!$B$6:$B$5005,B850,'Движения'!$A$6:$A$5005,"&lt;"&amp;(Q850+1))-SUMIFS('Движения'!$F$6:$F$5005,'Движения'!$B$6:$B$5005,B850,'Движения'!$C$6:$C$5005,"Корректировка остатка",'Движения'!$A$6:$A$5005,"&gt;="&amp;Q850,'Движения'!$A$6:$A$5005,"&lt;"&amp;(Q850+1)),6))</f>
        <v/>
      </c>
      <c r="I850" s="18" t="str">
        <f>IF(E850&lt;&gt;"ОК","",ROUND(C850-H850,6))</f>
        <v/>
      </c>
      <c r="J850" s="21" t="str">
        <f>IF(E850&lt;&gt;"ОК","",IF(P850&gt;0,ABS(I850)/P850,"нет базы"))</f>
        <v/>
      </c>
      <c r="K850" s="17" t="str">
        <f>IF(E850&lt;&gt;"ОК","",IF(I850&lt;0,"Недостача",IF(I850&gt;0,"Излишек","Совпадает")))</f>
        <v/>
      </c>
      <c r="L850" s="18" t="str">
        <f>IF(E850&lt;&gt;"ОК","",ROUND(SUMIFS('Движения'!$F$6:$F$5005,'Движения'!$B$6:$B$5005,B850,'Движения'!$C$6:$C$5005,"Корректировка остатка",'Движения'!$A$6:$A$5005,"&gt;="&amp;Q850,'Движения'!$A$6:$A$5005,"&lt;"&amp;(Q850+1)),6))</f>
        <v/>
      </c>
      <c r="M850" s="18" t="str">
        <f>IF(E850&lt;&gt;"ОК","",ROUND(I850-L850,6))</f>
        <v/>
      </c>
      <c r="N850" s="15" t="str">
        <f>IF(E850&lt;&gt;"ОК","",IF(AND(I850=0,L850=0),"Корректировка не нужна",IF(M850=0,"Корректировка внесена",IF(L850=0,"Внесите корректировку на "&amp;DAY(Q850)&amp;"."&amp;MONTH(Q850)&amp;"."&amp;YEAR(Q850)&amp;": "&amp;IF(M850&gt;0,"+","")&amp;M850&amp;" "&amp;G850,"Проверьте корректировки: внесено "&amp;L850&amp;", нужно "&amp;I850&amp;" "&amp;G850))))</f>
        <v/>
      </c>
      <c r="O850" s="22" t="str">
        <f>IF(E850&lt;&gt;"ОК","",IF(SUMPRODUCT(MAX(($B$6:$B$1005=B850)*($Q$6:$Q$1005&lt;Q850)*($E$6:$E$1005="ОК")*$Q$6:$Q$1005))&gt;0,SUMPRODUCT(MAX(($B$6:$B$1005=B850)*($Q$6:$Q$1005&lt;Q850)*($E$6:$E$1005="ОК")*$Q$6:$Q$1005))+1,INT('Номенклатура'!$C$2)))</f>
        <v/>
      </c>
      <c r="P850" s="18" t="str">
        <f>IF(E850&lt;&gt;"ОК","",-(SUMIFS('Движения'!$F$6:$F$5005,'Движения'!$B$6:$B$5005,B850,'Движения'!$C$6:$C$5005,"Расход",'Движения'!$A$6:$A$5005,"&gt;="&amp;O850,'Движения'!$A$6:$A$5005,"&lt;"&amp;(Q850+1))+SUMIFS('Движения'!$F$6:$F$5005,'Движения'!$B$6:$B$5005,B850,'Движения'!$C$6:$C$5005,"Списание",'Движения'!$A$6:$A$5005,"&gt;="&amp;O850,'Движения'!$A$6:$A$5005,"&lt;"&amp;(Q850+1))))</f>
        <v/>
      </c>
      <c r="Q850" s="18" t="str">
        <f>IF(ISNUMBER(A850),INT(A850),0)</f>
        <v/>
      </c>
    </row>
    <row r="851" spans="1:17" x14ac:dyDescent="0.25">
      <c r="A851" s="16"/>
      <c r="B851" s="13"/>
      <c r="C851" s="14"/>
      <c r="D851" s="13"/>
      <c r="E851" s="15" t="str">
        <f>IF(COUNTA(A851:D851)=0,"",IF(NOT(ISNUMBER(A851)),"Укажите дату",IF(B851="","Укажите код",IF(NOT(AND(ISTEXT(B851),LEN(B851)&gt;0,LEN(B851)&lt;=30,ISNUMBER(FIND(LEFT(B851,1),"ABCDEFGHIJKLMNOPQRSTUVWXYZ")),SUMPRODUCT((MID(B851,{1,2,3,4,5,6,7,8,9,10,11,12,13,14,15,16,17,18,19,20,21,22,23,24,25,26,27,28,29,30},1)&lt;&gt;"")*ISERROR(FIND(MID(B851,{1,2,3,4,5,6,7,8,9,10,11,12,13,14,15,16,17,18,19,20,21,22,23,24,25,26,27,28,29,30},1),"ABCDEFGHIJKLMNOPQRSTUVWXYZ0123456789-_")))=0,ISERROR(VALUE(B851)))),"Недопустимый код: только латинские буквы A-Z в верхнем регистре, цифры, - и _; начало с буквы, до 30 символов (например MILK-001)",IF(SUMPRODUCT(--EXACT('Номенклатура'!$A$6:$A$205,B851))=0,"Код не найден",IF(SUMPRODUCT(--EXACT('Номенклатура'!$A$6:$A$205,B851))&gt;1,"Код повторяется в номенклатуре",IF(NOT(ISNUMBER(C851)),"Укажите фактическое количество",IF(C851&lt;0,"Факт не может быть меньше нуля",IF(NOT(ISNUMBER('Номенклатура'!$C$2)),"Укажите дату начала учёта",IF(Q851&lt;INT('Номенклатура'!$C$2),"Дата раньше начала учёта","ОК"))))))))))</f>
        <v/>
      </c>
      <c r="F851" s="15" t="str">
        <f>IF(E851&lt;&gt;"ОК","",INDEX('Номенклатура'!$B$6:$B$205,SUMPRODUCT(EXACT('Номенклатура'!$A$6:$A$205,B851)*(ROW('Номенклатура'!$A$6:$A$205)-5)))&amp;"")</f>
        <v/>
      </c>
      <c r="G851" s="17" t="str">
        <f>IF(E851&lt;&gt;"ОК","",INDEX('Номенклатура'!$D$6:$D$205,SUMPRODUCT(EXACT('Номенклатура'!$A$6:$A$205,B851)*(ROW('Номенклатура'!$A$6:$A$205)-5)))&amp;"")</f>
        <v/>
      </c>
      <c r="H851" s="18" t="str">
        <f>IF(E851&lt;&gt;"ОК","",ROUND(N(INDEX('Номенклатура'!$F$6:$F$205,SUMPRODUCT(EXACT('Номенклатура'!$A$6:$A$205,B851)*(ROW('Номенклатура'!$A$6:$A$205)-5))))+SUMIFS('Движения'!$F$6:$F$5005,'Движения'!$B$6:$B$5005,B851,'Движения'!$A$6:$A$5005,"&lt;"&amp;(Q851+1))-SUMIFS('Движения'!$F$6:$F$5005,'Движения'!$B$6:$B$5005,B851,'Движения'!$C$6:$C$5005,"Корректировка остатка",'Движения'!$A$6:$A$5005,"&gt;="&amp;Q851,'Движения'!$A$6:$A$5005,"&lt;"&amp;(Q851+1)),6))</f>
        <v/>
      </c>
      <c r="I851" s="18" t="str">
        <f>IF(E851&lt;&gt;"ОК","",ROUND(C851-H851,6))</f>
        <v/>
      </c>
      <c r="J851" s="21" t="str">
        <f>IF(E851&lt;&gt;"ОК","",IF(P851&gt;0,ABS(I851)/P851,"нет базы"))</f>
        <v/>
      </c>
      <c r="K851" s="17" t="str">
        <f>IF(E851&lt;&gt;"ОК","",IF(I851&lt;0,"Недостача",IF(I851&gt;0,"Излишек","Совпадает")))</f>
        <v/>
      </c>
      <c r="L851" s="18" t="str">
        <f>IF(E851&lt;&gt;"ОК","",ROUND(SUMIFS('Движения'!$F$6:$F$5005,'Движения'!$B$6:$B$5005,B851,'Движения'!$C$6:$C$5005,"Корректировка остатка",'Движения'!$A$6:$A$5005,"&gt;="&amp;Q851,'Движения'!$A$6:$A$5005,"&lt;"&amp;(Q851+1)),6))</f>
        <v/>
      </c>
      <c r="M851" s="18" t="str">
        <f>IF(E851&lt;&gt;"ОК","",ROUND(I851-L851,6))</f>
        <v/>
      </c>
      <c r="N851" s="15" t="str">
        <f>IF(E851&lt;&gt;"ОК","",IF(AND(I851=0,L851=0),"Корректировка не нужна",IF(M851=0,"Корректировка внесена",IF(L851=0,"Внесите корректировку на "&amp;DAY(Q851)&amp;"."&amp;MONTH(Q851)&amp;"."&amp;YEAR(Q851)&amp;": "&amp;IF(M851&gt;0,"+","")&amp;M851&amp;" "&amp;G851,"Проверьте корректировки: внесено "&amp;L851&amp;", нужно "&amp;I851&amp;" "&amp;G851))))</f>
        <v/>
      </c>
      <c r="O851" s="22" t="str">
        <f>IF(E851&lt;&gt;"ОК","",IF(SUMPRODUCT(MAX(($B$6:$B$1005=B851)*($Q$6:$Q$1005&lt;Q851)*($E$6:$E$1005="ОК")*$Q$6:$Q$1005))&gt;0,SUMPRODUCT(MAX(($B$6:$B$1005=B851)*($Q$6:$Q$1005&lt;Q851)*($E$6:$E$1005="ОК")*$Q$6:$Q$1005))+1,INT('Номенклатура'!$C$2)))</f>
        <v/>
      </c>
      <c r="P851" s="18" t="str">
        <f>IF(E851&lt;&gt;"ОК","",-(SUMIFS('Движения'!$F$6:$F$5005,'Движения'!$B$6:$B$5005,B851,'Движения'!$C$6:$C$5005,"Расход",'Движения'!$A$6:$A$5005,"&gt;="&amp;O851,'Движения'!$A$6:$A$5005,"&lt;"&amp;(Q851+1))+SUMIFS('Движения'!$F$6:$F$5005,'Движения'!$B$6:$B$5005,B851,'Движения'!$C$6:$C$5005,"Списание",'Движения'!$A$6:$A$5005,"&gt;="&amp;O851,'Движения'!$A$6:$A$5005,"&lt;"&amp;(Q851+1))))</f>
        <v/>
      </c>
      <c r="Q851" s="18" t="str">
        <f>IF(ISNUMBER(A851),INT(A851),0)</f>
        <v/>
      </c>
    </row>
    <row r="852" spans="1:17" x14ac:dyDescent="0.25">
      <c r="A852" s="16"/>
      <c r="B852" s="13"/>
      <c r="C852" s="14"/>
      <c r="D852" s="13"/>
      <c r="E852" s="15" t="str">
        <f>IF(COUNTA(A852:D852)=0,"",IF(NOT(ISNUMBER(A852)),"Укажите дату",IF(B852="","Укажите код",IF(NOT(AND(ISTEXT(B852),LEN(B852)&gt;0,LEN(B852)&lt;=30,ISNUMBER(FIND(LEFT(B852,1),"ABCDEFGHIJKLMNOPQRSTUVWXYZ")),SUMPRODUCT((MID(B852,{1,2,3,4,5,6,7,8,9,10,11,12,13,14,15,16,17,18,19,20,21,22,23,24,25,26,27,28,29,30},1)&lt;&gt;"")*ISERROR(FIND(MID(B852,{1,2,3,4,5,6,7,8,9,10,11,12,13,14,15,16,17,18,19,20,21,22,23,24,25,26,27,28,29,30},1),"ABCDEFGHIJKLMNOPQRSTUVWXYZ0123456789-_")))=0,ISERROR(VALUE(B852)))),"Недопустимый код: только латинские буквы A-Z в верхнем регистре, цифры, - и _; начало с буквы, до 30 символов (например MILK-001)",IF(SUMPRODUCT(--EXACT('Номенклатура'!$A$6:$A$205,B852))=0,"Код не найден",IF(SUMPRODUCT(--EXACT('Номенклатура'!$A$6:$A$205,B852))&gt;1,"Код повторяется в номенклатуре",IF(NOT(ISNUMBER(C852)),"Укажите фактическое количество",IF(C852&lt;0,"Факт не может быть меньше нуля",IF(NOT(ISNUMBER('Номенклатура'!$C$2)),"Укажите дату начала учёта",IF(Q852&lt;INT('Номенклатура'!$C$2),"Дата раньше начала учёта","ОК"))))))))))</f>
        <v/>
      </c>
      <c r="F852" s="15" t="str">
        <f>IF(E852&lt;&gt;"ОК","",INDEX('Номенклатура'!$B$6:$B$205,SUMPRODUCT(EXACT('Номенклатура'!$A$6:$A$205,B852)*(ROW('Номенклатура'!$A$6:$A$205)-5)))&amp;"")</f>
        <v/>
      </c>
      <c r="G852" s="17" t="str">
        <f>IF(E852&lt;&gt;"ОК","",INDEX('Номенклатура'!$D$6:$D$205,SUMPRODUCT(EXACT('Номенклатура'!$A$6:$A$205,B852)*(ROW('Номенклатура'!$A$6:$A$205)-5)))&amp;"")</f>
        <v/>
      </c>
      <c r="H852" s="18" t="str">
        <f>IF(E852&lt;&gt;"ОК","",ROUND(N(INDEX('Номенклатура'!$F$6:$F$205,SUMPRODUCT(EXACT('Номенклатура'!$A$6:$A$205,B852)*(ROW('Номенклатура'!$A$6:$A$205)-5))))+SUMIFS('Движения'!$F$6:$F$5005,'Движения'!$B$6:$B$5005,B852,'Движения'!$A$6:$A$5005,"&lt;"&amp;(Q852+1))-SUMIFS('Движения'!$F$6:$F$5005,'Движения'!$B$6:$B$5005,B852,'Движения'!$C$6:$C$5005,"Корректировка остатка",'Движения'!$A$6:$A$5005,"&gt;="&amp;Q852,'Движения'!$A$6:$A$5005,"&lt;"&amp;(Q852+1)),6))</f>
        <v/>
      </c>
      <c r="I852" s="18" t="str">
        <f>IF(E852&lt;&gt;"ОК","",ROUND(C852-H852,6))</f>
        <v/>
      </c>
      <c r="J852" s="21" t="str">
        <f>IF(E852&lt;&gt;"ОК","",IF(P852&gt;0,ABS(I852)/P852,"нет базы"))</f>
        <v/>
      </c>
      <c r="K852" s="17" t="str">
        <f>IF(E852&lt;&gt;"ОК","",IF(I852&lt;0,"Недостача",IF(I852&gt;0,"Излишек","Совпадает")))</f>
        <v/>
      </c>
      <c r="L852" s="18" t="str">
        <f>IF(E852&lt;&gt;"ОК","",ROUND(SUMIFS('Движения'!$F$6:$F$5005,'Движения'!$B$6:$B$5005,B852,'Движения'!$C$6:$C$5005,"Корректировка остатка",'Движения'!$A$6:$A$5005,"&gt;="&amp;Q852,'Движения'!$A$6:$A$5005,"&lt;"&amp;(Q852+1)),6))</f>
        <v/>
      </c>
      <c r="M852" s="18" t="str">
        <f>IF(E852&lt;&gt;"ОК","",ROUND(I852-L852,6))</f>
        <v/>
      </c>
      <c r="N852" s="15" t="str">
        <f>IF(E852&lt;&gt;"ОК","",IF(AND(I852=0,L852=0),"Корректировка не нужна",IF(M852=0,"Корректировка внесена",IF(L852=0,"Внесите корректировку на "&amp;DAY(Q852)&amp;"."&amp;MONTH(Q852)&amp;"."&amp;YEAR(Q852)&amp;": "&amp;IF(M852&gt;0,"+","")&amp;M852&amp;" "&amp;G852,"Проверьте корректировки: внесено "&amp;L852&amp;", нужно "&amp;I852&amp;" "&amp;G852))))</f>
        <v/>
      </c>
      <c r="O852" s="22" t="str">
        <f>IF(E852&lt;&gt;"ОК","",IF(SUMPRODUCT(MAX(($B$6:$B$1005=B852)*($Q$6:$Q$1005&lt;Q852)*($E$6:$E$1005="ОК")*$Q$6:$Q$1005))&gt;0,SUMPRODUCT(MAX(($B$6:$B$1005=B852)*($Q$6:$Q$1005&lt;Q852)*($E$6:$E$1005="ОК")*$Q$6:$Q$1005))+1,INT('Номенклатура'!$C$2)))</f>
        <v/>
      </c>
      <c r="P852" s="18" t="str">
        <f>IF(E852&lt;&gt;"ОК","",-(SUMIFS('Движения'!$F$6:$F$5005,'Движения'!$B$6:$B$5005,B852,'Движения'!$C$6:$C$5005,"Расход",'Движения'!$A$6:$A$5005,"&gt;="&amp;O852,'Движения'!$A$6:$A$5005,"&lt;"&amp;(Q852+1))+SUMIFS('Движения'!$F$6:$F$5005,'Движения'!$B$6:$B$5005,B852,'Движения'!$C$6:$C$5005,"Списание",'Движения'!$A$6:$A$5005,"&gt;="&amp;O852,'Движения'!$A$6:$A$5005,"&lt;"&amp;(Q852+1))))</f>
        <v/>
      </c>
      <c r="Q852" s="18" t="str">
        <f>IF(ISNUMBER(A852),INT(A852),0)</f>
        <v/>
      </c>
    </row>
    <row r="853" spans="1:17" x14ac:dyDescent="0.25">
      <c r="A853" s="16"/>
      <c r="B853" s="13"/>
      <c r="C853" s="14"/>
      <c r="D853" s="13"/>
      <c r="E853" s="15" t="str">
        <f>IF(COUNTA(A853:D853)=0,"",IF(NOT(ISNUMBER(A853)),"Укажите дату",IF(B853="","Укажите код",IF(NOT(AND(ISTEXT(B853),LEN(B853)&gt;0,LEN(B853)&lt;=30,ISNUMBER(FIND(LEFT(B853,1),"ABCDEFGHIJKLMNOPQRSTUVWXYZ")),SUMPRODUCT((MID(B853,{1,2,3,4,5,6,7,8,9,10,11,12,13,14,15,16,17,18,19,20,21,22,23,24,25,26,27,28,29,30},1)&lt;&gt;"")*ISERROR(FIND(MID(B853,{1,2,3,4,5,6,7,8,9,10,11,12,13,14,15,16,17,18,19,20,21,22,23,24,25,26,27,28,29,30},1),"ABCDEFGHIJKLMNOPQRSTUVWXYZ0123456789-_")))=0,ISERROR(VALUE(B853)))),"Недопустимый код: только латинские буквы A-Z в верхнем регистре, цифры, - и _; начало с буквы, до 30 символов (например MILK-001)",IF(SUMPRODUCT(--EXACT('Номенклатура'!$A$6:$A$205,B853))=0,"Код не найден",IF(SUMPRODUCT(--EXACT('Номенклатура'!$A$6:$A$205,B853))&gt;1,"Код повторяется в номенклатуре",IF(NOT(ISNUMBER(C853)),"Укажите фактическое количество",IF(C853&lt;0,"Факт не может быть меньше нуля",IF(NOT(ISNUMBER('Номенклатура'!$C$2)),"Укажите дату начала учёта",IF(Q853&lt;INT('Номенклатура'!$C$2),"Дата раньше начала учёта","ОК"))))))))))</f>
        <v/>
      </c>
      <c r="F853" s="15" t="str">
        <f>IF(E853&lt;&gt;"ОК","",INDEX('Номенклатура'!$B$6:$B$205,SUMPRODUCT(EXACT('Номенклатура'!$A$6:$A$205,B853)*(ROW('Номенклатура'!$A$6:$A$205)-5)))&amp;"")</f>
        <v/>
      </c>
      <c r="G853" s="17" t="str">
        <f>IF(E853&lt;&gt;"ОК","",INDEX('Номенклатура'!$D$6:$D$205,SUMPRODUCT(EXACT('Номенклатура'!$A$6:$A$205,B853)*(ROW('Номенклатура'!$A$6:$A$205)-5)))&amp;"")</f>
        <v/>
      </c>
      <c r="H853" s="18" t="str">
        <f>IF(E853&lt;&gt;"ОК","",ROUND(N(INDEX('Номенклатура'!$F$6:$F$205,SUMPRODUCT(EXACT('Номенклатура'!$A$6:$A$205,B853)*(ROW('Номенклатура'!$A$6:$A$205)-5))))+SUMIFS('Движения'!$F$6:$F$5005,'Движения'!$B$6:$B$5005,B853,'Движения'!$A$6:$A$5005,"&lt;"&amp;(Q853+1))-SUMIFS('Движения'!$F$6:$F$5005,'Движения'!$B$6:$B$5005,B853,'Движения'!$C$6:$C$5005,"Корректировка остатка",'Движения'!$A$6:$A$5005,"&gt;="&amp;Q853,'Движения'!$A$6:$A$5005,"&lt;"&amp;(Q853+1)),6))</f>
        <v/>
      </c>
      <c r="I853" s="18" t="str">
        <f>IF(E853&lt;&gt;"ОК","",ROUND(C853-H853,6))</f>
        <v/>
      </c>
      <c r="J853" s="21" t="str">
        <f>IF(E853&lt;&gt;"ОК","",IF(P853&gt;0,ABS(I853)/P853,"нет базы"))</f>
        <v/>
      </c>
      <c r="K853" s="17" t="str">
        <f>IF(E853&lt;&gt;"ОК","",IF(I853&lt;0,"Недостача",IF(I853&gt;0,"Излишек","Совпадает")))</f>
        <v/>
      </c>
      <c r="L853" s="18" t="str">
        <f>IF(E853&lt;&gt;"ОК","",ROUND(SUMIFS('Движения'!$F$6:$F$5005,'Движения'!$B$6:$B$5005,B853,'Движения'!$C$6:$C$5005,"Корректировка остатка",'Движения'!$A$6:$A$5005,"&gt;="&amp;Q853,'Движения'!$A$6:$A$5005,"&lt;"&amp;(Q853+1)),6))</f>
        <v/>
      </c>
      <c r="M853" s="18" t="str">
        <f>IF(E853&lt;&gt;"ОК","",ROUND(I853-L853,6))</f>
        <v/>
      </c>
      <c r="N853" s="15" t="str">
        <f>IF(E853&lt;&gt;"ОК","",IF(AND(I853=0,L853=0),"Корректировка не нужна",IF(M853=0,"Корректировка внесена",IF(L853=0,"Внесите корректировку на "&amp;DAY(Q853)&amp;"."&amp;MONTH(Q853)&amp;"."&amp;YEAR(Q853)&amp;": "&amp;IF(M853&gt;0,"+","")&amp;M853&amp;" "&amp;G853,"Проверьте корректировки: внесено "&amp;L853&amp;", нужно "&amp;I853&amp;" "&amp;G853))))</f>
        <v/>
      </c>
      <c r="O853" s="22" t="str">
        <f>IF(E853&lt;&gt;"ОК","",IF(SUMPRODUCT(MAX(($B$6:$B$1005=B853)*($Q$6:$Q$1005&lt;Q853)*($E$6:$E$1005="ОК")*$Q$6:$Q$1005))&gt;0,SUMPRODUCT(MAX(($B$6:$B$1005=B853)*($Q$6:$Q$1005&lt;Q853)*($E$6:$E$1005="ОК")*$Q$6:$Q$1005))+1,INT('Номенклатура'!$C$2)))</f>
        <v/>
      </c>
      <c r="P853" s="18" t="str">
        <f>IF(E853&lt;&gt;"ОК","",-(SUMIFS('Движения'!$F$6:$F$5005,'Движения'!$B$6:$B$5005,B853,'Движения'!$C$6:$C$5005,"Расход",'Движения'!$A$6:$A$5005,"&gt;="&amp;O853,'Движения'!$A$6:$A$5005,"&lt;"&amp;(Q853+1))+SUMIFS('Движения'!$F$6:$F$5005,'Движения'!$B$6:$B$5005,B853,'Движения'!$C$6:$C$5005,"Списание",'Движения'!$A$6:$A$5005,"&gt;="&amp;O853,'Движения'!$A$6:$A$5005,"&lt;"&amp;(Q853+1))))</f>
        <v/>
      </c>
      <c r="Q853" s="18" t="str">
        <f>IF(ISNUMBER(A853),INT(A853),0)</f>
        <v/>
      </c>
    </row>
    <row r="854" spans="1:17" x14ac:dyDescent="0.25">
      <c r="A854" s="16"/>
      <c r="B854" s="13"/>
      <c r="C854" s="14"/>
      <c r="D854" s="13"/>
      <c r="E854" s="15" t="str">
        <f>IF(COUNTA(A854:D854)=0,"",IF(NOT(ISNUMBER(A854)),"Укажите дату",IF(B854="","Укажите код",IF(NOT(AND(ISTEXT(B854),LEN(B854)&gt;0,LEN(B854)&lt;=30,ISNUMBER(FIND(LEFT(B854,1),"ABCDEFGHIJKLMNOPQRSTUVWXYZ")),SUMPRODUCT((MID(B854,{1,2,3,4,5,6,7,8,9,10,11,12,13,14,15,16,17,18,19,20,21,22,23,24,25,26,27,28,29,30},1)&lt;&gt;"")*ISERROR(FIND(MID(B854,{1,2,3,4,5,6,7,8,9,10,11,12,13,14,15,16,17,18,19,20,21,22,23,24,25,26,27,28,29,30},1),"ABCDEFGHIJKLMNOPQRSTUVWXYZ0123456789-_")))=0,ISERROR(VALUE(B854)))),"Недопустимый код: только латинские буквы A-Z в верхнем регистре, цифры, - и _; начало с буквы, до 30 символов (например MILK-001)",IF(SUMPRODUCT(--EXACT('Номенклатура'!$A$6:$A$205,B854))=0,"Код не найден",IF(SUMPRODUCT(--EXACT('Номенклатура'!$A$6:$A$205,B854))&gt;1,"Код повторяется в номенклатуре",IF(NOT(ISNUMBER(C854)),"Укажите фактическое количество",IF(C854&lt;0,"Факт не может быть меньше нуля",IF(NOT(ISNUMBER('Номенклатура'!$C$2)),"Укажите дату начала учёта",IF(Q854&lt;INT('Номенклатура'!$C$2),"Дата раньше начала учёта","ОК"))))))))))</f>
        <v/>
      </c>
      <c r="F854" s="15" t="str">
        <f>IF(E854&lt;&gt;"ОК","",INDEX('Номенклатура'!$B$6:$B$205,SUMPRODUCT(EXACT('Номенклатура'!$A$6:$A$205,B854)*(ROW('Номенклатура'!$A$6:$A$205)-5)))&amp;"")</f>
        <v/>
      </c>
      <c r="G854" s="17" t="str">
        <f>IF(E854&lt;&gt;"ОК","",INDEX('Номенклатура'!$D$6:$D$205,SUMPRODUCT(EXACT('Номенклатура'!$A$6:$A$205,B854)*(ROW('Номенклатура'!$A$6:$A$205)-5)))&amp;"")</f>
        <v/>
      </c>
      <c r="H854" s="18" t="str">
        <f>IF(E854&lt;&gt;"ОК","",ROUND(N(INDEX('Номенклатура'!$F$6:$F$205,SUMPRODUCT(EXACT('Номенклатура'!$A$6:$A$205,B854)*(ROW('Номенклатура'!$A$6:$A$205)-5))))+SUMIFS('Движения'!$F$6:$F$5005,'Движения'!$B$6:$B$5005,B854,'Движения'!$A$6:$A$5005,"&lt;"&amp;(Q854+1))-SUMIFS('Движения'!$F$6:$F$5005,'Движения'!$B$6:$B$5005,B854,'Движения'!$C$6:$C$5005,"Корректировка остатка",'Движения'!$A$6:$A$5005,"&gt;="&amp;Q854,'Движения'!$A$6:$A$5005,"&lt;"&amp;(Q854+1)),6))</f>
        <v/>
      </c>
      <c r="I854" s="18" t="str">
        <f>IF(E854&lt;&gt;"ОК","",ROUND(C854-H854,6))</f>
        <v/>
      </c>
      <c r="J854" s="21" t="str">
        <f>IF(E854&lt;&gt;"ОК","",IF(P854&gt;0,ABS(I854)/P854,"нет базы"))</f>
        <v/>
      </c>
      <c r="K854" s="17" t="str">
        <f>IF(E854&lt;&gt;"ОК","",IF(I854&lt;0,"Недостача",IF(I854&gt;0,"Излишек","Совпадает")))</f>
        <v/>
      </c>
      <c r="L854" s="18" t="str">
        <f>IF(E854&lt;&gt;"ОК","",ROUND(SUMIFS('Движения'!$F$6:$F$5005,'Движения'!$B$6:$B$5005,B854,'Движения'!$C$6:$C$5005,"Корректировка остатка",'Движения'!$A$6:$A$5005,"&gt;="&amp;Q854,'Движения'!$A$6:$A$5005,"&lt;"&amp;(Q854+1)),6))</f>
        <v/>
      </c>
      <c r="M854" s="18" t="str">
        <f>IF(E854&lt;&gt;"ОК","",ROUND(I854-L854,6))</f>
        <v/>
      </c>
      <c r="N854" s="15" t="str">
        <f>IF(E854&lt;&gt;"ОК","",IF(AND(I854=0,L854=0),"Корректировка не нужна",IF(M854=0,"Корректировка внесена",IF(L854=0,"Внесите корректировку на "&amp;DAY(Q854)&amp;"."&amp;MONTH(Q854)&amp;"."&amp;YEAR(Q854)&amp;": "&amp;IF(M854&gt;0,"+","")&amp;M854&amp;" "&amp;G854,"Проверьте корректировки: внесено "&amp;L854&amp;", нужно "&amp;I854&amp;" "&amp;G854))))</f>
        <v/>
      </c>
      <c r="O854" s="22" t="str">
        <f>IF(E854&lt;&gt;"ОК","",IF(SUMPRODUCT(MAX(($B$6:$B$1005=B854)*($Q$6:$Q$1005&lt;Q854)*($E$6:$E$1005="ОК")*$Q$6:$Q$1005))&gt;0,SUMPRODUCT(MAX(($B$6:$B$1005=B854)*($Q$6:$Q$1005&lt;Q854)*($E$6:$E$1005="ОК")*$Q$6:$Q$1005))+1,INT('Номенклатура'!$C$2)))</f>
        <v/>
      </c>
      <c r="P854" s="18" t="str">
        <f>IF(E854&lt;&gt;"ОК","",-(SUMIFS('Движения'!$F$6:$F$5005,'Движения'!$B$6:$B$5005,B854,'Движения'!$C$6:$C$5005,"Расход",'Движения'!$A$6:$A$5005,"&gt;="&amp;O854,'Движения'!$A$6:$A$5005,"&lt;"&amp;(Q854+1))+SUMIFS('Движения'!$F$6:$F$5005,'Движения'!$B$6:$B$5005,B854,'Движения'!$C$6:$C$5005,"Списание",'Движения'!$A$6:$A$5005,"&gt;="&amp;O854,'Движения'!$A$6:$A$5005,"&lt;"&amp;(Q854+1))))</f>
        <v/>
      </c>
      <c r="Q854" s="18" t="str">
        <f>IF(ISNUMBER(A854),INT(A854),0)</f>
        <v/>
      </c>
    </row>
    <row r="855" spans="1:17" x14ac:dyDescent="0.25">
      <c r="A855" s="16"/>
      <c r="B855" s="13"/>
      <c r="C855" s="14"/>
      <c r="D855" s="13"/>
      <c r="E855" s="15" t="str">
        <f>IF(COUNTA(A855:D855)=0,"",IF(NOT(ISNUMBER(A855)),"Укажите дату",IF(B855="","Укажите код",IF(NOT(AND(ISTEXT(B855),LEN(B855)&gt;0,LEN(B855)&lt;=30,ISNUMBER(FIND(LEFT(B855,1),"ABCDEFGHIJKLMNOPQRSTUVWXYZ")),SUMPRODUCT((MID(B855,{1,2,3,4,5,6,7,8,9,10,11,12,13,14,15,16,17,18,19,20,21,22,23,24,25,26,27,28,29,30},1)&lt;&gt;"")*ISERROR(FIND(MID(B855,{1,2,3,4,5,6,7,8,9,10,11,12,13,14,15,16,17,18,19,20,21,22,23,24,25,26,27,28,29,30},1),"ABCDEFGHIJKLMNOPQRSTUVWXYZ0123456789-_")))=0,ISERROR(VALUE(B855)))),"Недопустимый код: только латинские буквы A-Z в верхнем регистре, цифры, - и _; начало с буквы, до 30 символов (например MILK-001)",IF(SUMPRODUCT(--EXACT('Номенклатура'!$A$6:$A$205,B855))=0,"Код не найден",IF(SUMPRODUCT(--EXACT('Номенклатура'!$A$6:$A$205,B855))&gt;1,"Код повторяется в номенклатуре",IF(NOT(ISNUMBER(C855)),"Укажите фактическое количество",IF(C855&lt;0,"Факт не может быть меньше нуля",IF(NOT(ISNUMBER('Номенклатура'!$C$2)),"Укажите дату начала учёта",IF(Q855&lt;INT('Номенклатура'!$C$2),"Дата раньше начала учёта","ОК"))))))))))</f>
        <v/>
      </c>
      <c r="F855" s="15" t="str">
        <f>IF(E855&lt;&gt;"ОК","",INDEX('Номенклатура'!$B$6:$B$205,SUMPRODUCT(EXACT('Номенклатура'!$A$6:$A$205,B855)*(ROW('Номенклатура'!$A$6:$A$205)-5)))&amp;"")</f>
        <v/>
      </c>
      <c r="G855" s="17" t="str">
        <f>IF(E855&lt;&gt;"ОК","",INDEX('Номенклатура'!$D$6:$D$205,SUMPRODUCT(EXACT('Номенклатура'!$A$6:$A$205,B855)*(ROW('Номенклатура'!$A$6:$A$205)-5)))&amp;"")</f>
        <v/>
      </c>
      <c r="H855" s="18" t="str">
        <f>IF(E855&lt;&gt;"ОК","",ROUND(N(INDEX('Номенклатура'!$F$6:$F$205,SUMPRODUCT(EXACT('Номенклатура'!$A$6:$A$205,B855)*(ROW('Номенклатура'!$A$6:$A$205)-5))))+SUMIFS('Движения'!$F$6:$F$5005,'Движения'!$B$6:$B$5005,B855,'Движения'!$A$6:$A$5005,"&lt;"&amp;(Q855+1))-SUMIFS('Движения'!$F$6:$F$5005,'Движения'!$B$6:$B$5005,B855,'Движения'!$C$6:$C$5005,"Корректировка остатка",'Движения'!$A$6:$A$5005,"&gt;="&amp;Q855,'Движения'!$A$6:$A$5005,"&lt;"&amp;(Q855+1)),6))</f>
        <v/>
      </c>
      <c r="I855" s="18" t="str">
        <f>IF(E855&lt;&gt;"ОК","",ROUND(C855-H855,6))</f>
        <v/>
      </c>
      <c r="J855" s="21" t="str">
        <f>IF(E855&lt;&gt;"ОК","",IF(P855&gt;0,ABS(I855)/P855,"нет базы"))</f>
        <v/>
      </c>
      <c r="K855" s="17" t="str">
        <f>IF(E855&lt;&gt;"ОК","",IF(I855&lt;0,"Недостача",IF(I855&gt;0,"Излишек","Совпадает")))</f>
        <v/>
      </c>
      <c r="L855" s="18" t="str">
        <f>IF(E855&lt;&gt;"ОК","",ROUND(SUMIFS('Движения'!$F$6:$F$5005,'Движения'!$B$6:$B$5005,B855,'Движения'!$C$6:$C$5005,"Корректировка остатка",'Движения'!$A$6:$A$5005,"&gt;="&amp;Q855,'Движения'!$A$6:$A$5005,"&lt;"&amp;(Q855+1)),6))</f>
        <v/>
      </c>
      <c r="M855" s="18" t="str">
        <f>IF(E855&lt;&gt;"ОК","",ROUND(I855-L855,6))</f>
        <v/>
      </c>
      <c r="N855" s="15" t="str">
        <f>IF(E855&lt;&gt;"ОК","",IF(AND(I855=0,L855=0),"Корректировка не нужна",IF(M855=0,"Корректировка внесена",IF(L855=0,"Внесите корректировку на "&amp;DAY(Q855)&amp;"."&amp;MONTH(Q855)&amp;"."&amp;YEAR(Q855)&amp;": "&amp;IF(M855&gt;0,"+","")&amp;M855&amp;" "&amp;G855,"Проверьте корректировки: внесено "&amp;L855&amp;", нужно "&amp;I855&amp;" "&amp;G855))))</f>
        <v/>
      </c>
      <c r="O855" s="22" t="str">
        <f>IF(E855&lt;&gt;"ОК","",IF(SUMPRODUCT(MAX(($B$6:$B$1005=B855)*($Q$6:$Q$1005&lt;Q855)*($E$6:$E$1005="ОК")*$Q$6:$Q$1005))&gt;0,SUMPRODUCT(MAX(($B$6:$B$1005=B855)*($Q$6:$Q$1005&lt;Q855)*($E$6:$E$1005="ОК")*$Q$6:$Q$1005))+1,INT('Номенклатура'!$C$2)))</f>
        <v/>
      </c>
      <c r="P855" s="18" t="str">
        <f>IF(E855&lt;&gt;"ОК","",-(SUMIFS('Движения'!$F$6:$F$5005,'Движения'!$B$6:$B$5005,B855,'Движения'!$C$6:$C$5005,"Расход",'Движения'!$A$6:$A$5005,"&gt;="&amp;O855,'Движения'!$A$6:$A$5005,"&lt;"&amp;(Q855+1))+SUMIFS('Движения'!$F$6:$F$5005,'Движения'!$B$6:$B$5005,B855,'Движения'!$C$6:$C$5005,"Списание",'Движения'!$A$6:$A$5005,"&gt;="&amp;O855,'Движения'!$A$6:$A$5005,"&lt;"&amp;(Q855+1))))</f>
        <v/>
      </c>
      <c r="Q855" s="18" t="str">
        <f>IF(ISNUMBER(A855),INT(A855),0)</f>
        <v/>
      </c>
    </row>
    <row r="856" spans="1:17" x14ac:dyDescent="0.25">
      <c r="A856" s="16"/>
      <c r="B856" s="13"/>
      <c r="C856" s="14"/>
      <c r="D856" s="13"/>
      <c r="E856" s="15" t="str">
        <f>IF(COUNTA(A856:D856)=0,"",IF(NOT(ISNUMBER(A856)),"Укажите дату",IF(B856="","Укажите код",IF(NOT(AND(ISTEXT(B856),LEN(B856)&gt;0,LEN(B856)&lt;=30,ISNUMBER(FIND(LEFT(B856,1),"ABCDEFGHIJKLMNOPQRSTUVWXYZ")),SUMPRODUCT((MID(B856,{1,2,3,4,5,6,7,8,9,10,11,12,13,14,15,16,17,18,19,20,21,22,23,24,25,26,27,28,29,30},1)&lt;&gt;"")*ISERROR(FIND(MID(B856,{1,2,3,4,5,6,7,8,9,10,11,12,13,14,15,16,17,18,19,20,21,22,23,24,25,26,27,28,29,30},1),"ABCDEFGHIJKLMNOPQRSTUVWXYZ0123456789-_")))=0,ISERROR(VALUE(B856)))),"Недопустимый код: только латинские буквы A-Z в верхнем регистре, цифры, - и _; начало с буквы, до 30 символов (например MILK-001)",IF(SUMPRODUCT(--EXACT('Номенклатура'!$A$6:$A$205,B856))=0,"Код не найден",IF(SUMPRODUCT(--EXACT('Номенклатура'!$A$6:$A$205,B856))&gt;1,"Код повторяется в номенклатуре",IF(NOT(ISNUMBER(C856)),"Укажите фактическое количество",IF(C856&lt;0,"Факт не может быть меньше нуля",IF(NOT(ISNUMBER('Номенклатура'!$C$2)),"Укажите дату начала учёта",IF(Q856&lt;INT('Номенклатура'!$C$2),"Дата раньше начала учёта","ОК"))))))))))</f>
        <v/>
      </c>
      <c r="F856" s="15" t="str">
        <f>IF(E856&lt;&gt;"ОК","",INDEX('Номенклатура'!$B$6:$B$205,SUMPRODUCT(EXACT('Номенклатура'!$A$6:$A$205,B856)*(ROW('Номенклатура'!$A$6:$A$205)-5)))&amp;"")</f>
        <v/>
      </c>
      <c r="G856" s="17" t="str">
        <f>IF(E856&lt;&gt;"ОК","",INDEX('Номенклатура'!$D$6:$D$205,SUMPRODUCT(EXACT('Номенклатура'!$A$6:$A$205,B856)*(ROW('Номенклатура'!$A$6:$A$205)-5)))&amp;"")</f>
        <v/>
      </c>
      <c r="H856" s="18" t="str">
        <f>IF(E856&lt;&gt;"ОК","",ROUND(N(INDEX('Номенклатура'!$F$6:$F$205,SUMPRODUCT(EXACT('Номенклатура'!$A$6:$A$205,B856)*(ROW('Номенклатура'!$A$6:$A$205)-5))))+SUMIFS('Движения'!$F$6:$F$5005,'Движения'!$B$6:$B$5005,B856,'Движения'!$A$6:$A$5005,"&lt;"&amp;(Q856+1))-SUMIFS('Движения'!$F$6:$F$5005,'Движения'!$B$6:$B$5005,B856,'Движения'!$C$6:$C$5005,"Корректировка остатка",'Движения'!$A$6:$A$5005,"&gt;="&amp;Q856,'Движения'!$A$6:$A$5005,"&lt;"&amp;(Q856+1)),6))</f>
        <v/>
      </c>
      <c r="I856" s="18" t="str">
        <f>IF(E856&lt;&gt;"ОК","",ROUND(C856-H856,6))</f>
        <v/>
      </c>
      <c r="J856" s="21" t="str">
        <f>IF(E856&lt;&gt;"ОК","",IF(P856&gt;0,ABS(I856)/P856,"нет базы"))</f>
        <v/>
      </c>
      <c r="K856" s="17" t="str">
        <f>IF(E856&lt;&gt;"ОК","",IF(I856&lt;0,"Недостача",IF(I856&gt;0,"Излишек","Совпадает")))</f>
        <v/>
      </c>
      <c r="L856" s="18" t="str">
        <f>IF(E856&lt;&gt;"ОК","",ROUND(SUMIFS('Движения'!$F$6:$F$5005,'Движения'!$B$6:$B$5005,B856,'Движения'!$C$6:$C$5005,"Корректировка остатка",'Движения'!$A$6:$A$5005,"&gt;="&amp;Q856,'Движения'!$A$6:$A$5005,"&lt;"&amp;(Q856+1)),6))</f>
        <v/>
      </c>
      <c r="M856" s="18" t="str">
        <f>IF(E856&lt;&gt;"ОК","",ROUND(I856-L856,6))</f>
        <v/>
      </c>
      <c r="N856" s="15" t="str">
        <f>IF(E856&lt;&gt;"ОК","",IF(AND(I856=0,L856=0),"Корректировка не нужна",IF(M856=0,"Корректировка внесена",IF(L856=0,"Внесите корректировку на "&amp;DAY(Q856)&amp;"."&amp;MONTH(Q856)&amp;"."&amp;YEAR(Q856)&amp;": "&amp;IF(M856&gt;0,"+","")&amp;M856&amp;" "&amp;G856,"Проверьте корректировки: внесено "&amp;L856&amp;", нужно "&amp;I856&amp;" "&amp;G856))))</f>
        <v/>
      </c>
      <c r="O856" s="22" t="str">
        <f>IF(E856&lt;&gt;"ОК","",IF(SUMPRODUCT(MAX(($B$6:$B$1005=B856)*($Q$6:$Q$1005&lt;Q856)*($E$6:$E$1005="ОК")*$Q$6:$Q$1005))&gt;0,SUMPRODUCT(MAX(($B$6:$B$1005=B856)*($Q$6:$Q$1005&lt;Q856)*($E$6:$E$1005="ОК")*$Q$6:$Q$1005))+1,INT('Номенклатура'!$C$2)))</f>
        <v/>
      </c>
      <c r="P856" s="18" t="str">
        <f>IF(E856&lt;&gt;"ОК","",-(SUMIFS('Движения'!$F$6:$F$5005,'Движения'!$B$6:$B$5005,B856,'Движения'!$C$6:$C$5005,"Расход",'Движения'!$A$6:$A$5005,"&gt;="&amp;O856,'Движения'!$A$6:$A$5005,"&lt;"&amp;(Q856+1))+SUMIFS('Движения'!$F$6:$F$5005,'Движения'!$B$6:$B$5005,B856,'Движения'!$C$6:$C$5005,"Списание",'Движения'!$A$6:$A$5005,"&gt;="&amp;O856,'Движения'!$A$6:$A$5005,"&lt;"&amp;(Q856+1))))</f>
        <v/>
      </c>
      <c r="Q856" s="18" t="str">
        <f>IF(ISNUMBER(A856),INT(A856),0)</f>
        <v/>
      </c>
    </row>
    <row r="857" spans="1:17" x14ac:dyDescent="0.25">
      <c r="A857" s="16"/>
      <c r="B857" s="13"/>
      <c r="C857" s="14"/>
      <c r="D857" s="13"/>
      <c r="E857" s="15" t="str">
        <f>IF(COUNTA(A857:D857)=0,"",IF(NOT(ISNUMBER(A857)),"Укажите дату",IF(B857="","Укажите код",IF(NOT(AND(ISTEXT(B857),LEN(B857)&gt;0,LEN(B857)&lt;=30,ISNUMBER(FIND(LEFT(B857,1),"ABCDEFGHIJKLMNOPQRSTUVWXYZ")),SUMPRODUCT((MID(B857,{1,2,3,4,5,6,7,8,9,10,11,12,13,14,15,16,17,18,19,20,21,22,23,24,25,26,27,28,29,30},1)&lt;&gt;"")*ISERROR(FIND(MID(B857,{1,2,3,4,5,6,7,8,9,10,11,12,13,14,15,16,17,18,19,20,21,22,23,24,25,26,27,28,29,30},1),"ABCDEFGHIJKLMNOPQRSTUVWXYZ0123456789-_")))=0,ISERROR(VALUE(B857)))),"Недопустимый код: только латинские буквы A-Z в верхнем регистре, цифры, - и _; начало с буквы, до 30 символов (например MILK-001)",IF(SUMPRODUCT(--EXACT('Номенклатура'!$A$6:$A$205,B857))=0,"Код не найден",IF(SUMPRODUCT(--EXACT('Номенклатура'!$A$6:$A$205,B857))&gt;1,"Код повторяется в номенклатуре",IF(NOT(ISNUMBER(C857)),"Укажите фактическое количество",IF(C857&lt;0,"Факт не может быть меньше нуля",IF(NOT(ISNUMBER('Номенклатура'!$C$2)),"Укажите дату начала учёта",IF(Q857&lt;INT('Номенклатура'!$C$2),"Дата раньше начала учёта","ОК"))))))))))</f>
        <v/>
      </c>
      <c r="F857" s="15" t="str">
        <f>IF(E857&lt;&gt;"ОК","",INDEX('Номенклатура'!$B$6:$B$205,SUMPRODUCT(EXACT('Номенклатура'!$A$6:$A$205,B857)*(ROW('Номенклатура'!$A$6:$A$205)-5)))&amp;"")</f>
        <v/>
      </c>
      <c r="G857" s="17" t="str">
        <f>IF(E857&lt;&gt;"ОК","",INDEX('Номенклатура'!$D$6:$D$205,SUMPRODUCT(EXACT('Номенклатура'!$A$6:$A$205,B857)*(ROW('Номенклатура'!$A$6:$A$205)-5)))&amp;"")</f>
        <v/>
      </c>
      <c r="H857" s="18" t="str">
        <f>IF(E857&lt;&gt;"ОК","",ROUND(N(INDEX('Номенклатура'!$F$6:$F$205,SUMPRODUCT(EXACT('Номенклатура'!$A$6:$A$205,B857)*(ROW('Номенклатура'!$A$6:$A$205)-5))))+SUMIFS('Движения'!$F$6:$F$5005,'Движения'!$B$6:$B$5005,B857,'Движения'!$A$6:$A$5005,"&lt;"&amp;(Q857+1))-SUMIFS('Движения'!$F$6:$F$5005,'Движения'!$B$6:$B$5005,B857,'Движения'!$C$6:$C$5005,"Корректировка остатка",'Движения'!$A$6:$A$5005,"&gt;="&amp;Q857,'Движения'!$A$6:$A$5005,"&lt;"&amp;(Q857+1)),6))</f>
        <v/>
      </c>
      <c r="I857" s="18" t="str">
        <f>IF(E857&lt;&gt;"ОК","",ROUND(C857-H857,6))</f>
        <v/>
      </c>
      <c r="J857" s="21" t="str">
        <f>IF(E857&lt;&gt;"ОК","",IF(P857&gt;0,ABS(I857)/P857,"нет базы"))</f>
        <v/>
      </c>
      <c r="K857" s="17" t="str">
        <f>IF(E857&lt;&gt;"ОК","",IF(I857&lt;0,"Недостача",IF(I857&gt;0,"Излишек","Совпадает")))</f>
        <v/>
      </c>
      <c r="L857" s="18" t="str">
        <f>IF(E857&lt;&gt;"ОК","",ROUND(SUMIFS('Движения'!$F$6:$F$5005,'Движения'!$B$6:$B$5005,B857,'Движения'!$C$6:$C$5005,"Корректировка остатка",'Движения'!$A$6:$A$5005,"&gt;="&amp;Q857,'Движения'!$A$6:$A$5005,"&lt;"&amp;(Q857+1)),6))</f>
        <v/>
      </c>
      <c r="M857" s="18" t="str">
        <f>IF(E857&lt;&gt;"ОК","",ROUND(I857-L857,6))</f>
        <v/>
      </c>
      <c r="N857" s="15" t="str">
        <f>IF(E857&lt;&gt;"ОК","",IF(AND(I857=0,L857=0),"Корректировка не нужна",IF(M857=0,"Корректировка внесена",IF(L857=0,"Внесите корректировку на "&amp;DAY(Q857)&amp;"."&amp;MONTH(Q857)&amp;"."&amp;YEAR(Q857)&amp;": "&amp;IF(M857&gt;0,"+","")&amp;M857&amp;" "&amp;G857,"Проверьте корректировки: внесено "&amp;L857&amp;", нужно "&amp;I857&amp;" "&amp;G857))))</f>
        <v/>
      </c>
      <c r="O857" s="22" t="str">
        <f>IF(E857&lt;&gt;"ОК","",IF(SUMPRODUCT(MAX(($B$6:$B$1005=B857)*($Q$6:$Q$1005&lt;Q857)*($E$6:$E$1005="ОК")*$Q$6:$Q$1005))&gt;0,SUMPRODUCT(MAX(($B$6:$B$1005=B857)*($Q$6:$Q$1005&lt;Q857)*($E$6:$E$1005="ОК")*$Q$6:$Q$1005))+1,INT('Номенклатура'!$C$2)))</f>
        <v/>
      </c>
      <c r="P857" s="18" t="str">
        <f>IF(E857&lt;&gt;"ОК","",-(SUMIFS('Движения'!$F$6:$F$5005,'Движения'!$B$6:$B$5005,B857,'Движения'!$C$6:$C$5005,"Расход",'Движения'!$A$6:$A$5005,"&gt;="&amp;O857,'Движения'!$A$6:$A$5005,"&lt;"&amp;(Q857+1))+SUMIFS('Движения'!$F$6:$F$5005,'Движения'!$B$6:$B$5005,B857,'Движения'!$C$6:$C$5005,"Списание",'Движения'!$A$6:$A$5005,"&gt;="&amp;O857,'Движения'!$A$6:$A$5005,"&lt;"&amp;(Q857+1))))</f>
        <v/>
      </c>
      <c r="Q857" s="18" t="str">
        <f>IF(ISNUMBER(A857),INT(A857),0)</f>
        <v/>
      </c>
    </row>
    <row r="858" spans="1:17" x14ac:dyDescent="0.25">
      <c r="A858" s="16"/>
      <c r="B858" s="13"/>
      <c r="C858" s="14"/>
      <c r="D858" s="13"/>
      <c r="E858" s="15" t="str">
        <f>IF(COUNTA(A858:D858)=0,"",IF(NOT(ISNUMBER(A858)),"Укажите дату",IF(B858="","Укажите код",IF(NOT(AND(ISTEXT(B858),LEN(B858)&gt;0,LEN(B858)&lt;=30,ISNUMBER(FIND(LEFT(B858,1),"ABCDEFGHIJKLMNOPQRSTUVWXYZ")),SUMPRODUCT((MID(B858,{1,2,3,4,5,6,7,8,9,10,11,12,13,14,15,16,17,18,19,20,21,22,23,24,25,26,27,28,29,30},1)&lt;&gt;"")*ISERROR(FIND(MID(B858,{1,2,3,4,5,6,7,8,9,10,11,12,13,14,15,16,17,18,19,20,21,22,23,24,25,26,27,28,29,30},1),"ABCDEFGHIJKLMNOPQRSTUVWXYZ0123456789-_")))=0,ISERROR(VALUE(B858)))),"Недопустимый код: только латинские буквы A-Z в верхнем регистре, цифры, - и _; начало с буквы, до 30 символов (например MILK-001)",IF(SUMPRODUCT(--EXACT('Номенклатура'!$A$6:$A$205,B858))=0,"Код не найден",IF(SUMPRODUCT(--EXACT('Номенклатура'!$A$6:$A$205,B858))&gt;1,"Код повторяется в номенклатуре",IF(NOT(ISNUMBER(C858)),"Укажите фактическое количество",IF(C858&lt;0,"Факт не может быть меньше нуля",IF(NOT(ISNUMBER('Номенклатура'!$C$2)),"Укажите дату начала учёта",IF(Q858&lt;INT('Номенклатура'!$C$2),"Дата раньше начала учёта","ОК"))))))))))</f>
        <v/>
      </c>
      <c r="F858" s="15" t="str">
        <f>IF(E858&lt;&gt;"ОК","",INDEX('Номенклатура'!$B$6:$B$205,SUMPRODUCT(EXACT('Номенклатура'!$A$6:$A$205,B858)*(ROW('Номенклатура'!$A$6:$A$205)-5)))&amp;"")</f>
        <v/>
      </c>
      <c r="G858" s="17" t="str">
        <f>IF(E858&lt;&gt;"ОК","",INDEX('Номенклатура'!$D$6:$D$205,SUMPRODUCT(EXACT('Номенклатура'!$A$6:$A$205,B858)*(ROW('Номенклатура'!$A$6:$A$205)-5)))&amp;"")</f>
        <v/>
      </c>
      <c r="H858" s="18" t="str">
        <f>IF(E858&lt;&gt;"ОК","",ROUND(N(INDEX('Номенклатура'!$F$6:$F$205,SUMPRODUCT(EXACT('Номенклатура'!$A$6:$A$205,B858)*(ROW('Номенклатура'!$A$6:$A$205)-5))))+SUMIFS('Движения'!$F$6:$F$5005,'Движения'!$B$6:$B$5005,B858,'Движения'!$A$6:$A$5005,"&lt;"&amp;(Q858+1))-SUMIFS('Движения'!$F$6:$F$5005,'Движения'!$B$6:$B$5005,B858,'Движения'!$C$6:$C$5005,"Корректировка остатка",'Движения'!$A$6:$A$5005,"&gt;="&amp;Q858,'Движения'!$A$6:$A$5005,"&lt;"&amp;(Q858+1)),6))</f>
        <v/>
      </c>
      <c r="I858" s="18" t="str">
        <f>IF(E858&lt;&gt;"ОК","",ROUND(C858-H858,6))</f>
        <v/>
      </c>
      <c r="J858" s="21" t="str">
        <f>IF(E858&lt;&gt;"ОК","",IF(P858&gt;0,ABS(I858)/P858,"нет базы"))</f>
        <v/>
      </c>
      <c r="K858" s="17" t="str">
        <f>IF(E858&lt;&gt;"ОК","",IF(I858&lt;0,"Недостача",IF(I858&gt;0,"Излишек","Совпадает")))</f>
        <v/>
      </c>
      <c r="L858" s="18" t="str">
        <f>IF(E858&lt;&gt;"ОК","",ROUND(SUMIFS('Движения'!$F$6:$F$5005,'Движения'!$B$6:$B$5005,B858,'Движения'!$C$6:$C$5005,"Корректировка остатка",'Движения'!$A$6:$A$5005,"&gt;="&amp;Q858,'Движения'!$A$6:$A$5005,"&lt;"&amp;(Q858+1)),6))</f>
        <v/>
      </c>
      <c r="M858" s="18" t="str">
        <f>IF(E858&lt;&gt;"ОК","",ROUND(I858-L858,6))</f>
        <v/>
      </c>
      <c r="N858" s="15" t="str">
        <f>IF(E858&lt;&gt;"ОК","",IF(AND(I858=0,L858=0),"Корректировка не нужна",IF(M858=0,"Корректировка внесена",IF(L858=0,"Внесите корректировку на "&amp;DAY(Q858)&amp;"."&amp;MONTH(Q858)&amp;"."&amp;YEAR(Q858)&amp;": "&amp;IF(M858&gt;0,"+","")&amp;M858&amp;" "&amp;G858,"Проверьте корректировки: внесено "&amp;L858&amp;", нужно "&amp;I858&amp;" "&amp;G858))))</f>
        <v/>
      </c>
      <c r="O858" s="22" t="str">
        <f>IF(E858&lt;&gt;"ОК","",IF(SUMPRODUCT(MAX(($B$6:$B$1005=B858)*($Q$6:$Q$1005&lt;Q858)*($E$6:$E$1005="ОК")*$Q$6:$Q$1005))&gt;0,SUMPRODUCT(MAX(($B$6:$B$1005=B858)*($Q$6:$Q$1005&lt;Q858)*($E$6:$E$1005="ОК")*$Q$6:$Q$1005))+1,INT('Номенклатура'!$C$2)))</f>
        <v/>
      </c>
      <c r="P858" s="18" t="str">
        <f>IF(E858&lt;&gt;"ОК","",-(SUMIFS('Движения'!$F$6:$F$5005,'Движения'!$B$6:$B$5005,B858,'Движения'!$C$6:$C$5005,"Расход",'Движения'!$A$6:$A$5005,"&gt;="&amp;O858,'Движения'!$A$6:$A$5005,"&lt;"&amp;(Q858+1))+SUMIFS('Движения'!$F$6:$F$5005,'Движения'!$B$6:$B$5005,B858,'Движения'!$C$6:$C$5005,"Списание",'Движения'!$A$6:$A$5005,"&gt;="&amp;O858,'Движения'!$A$6:$A$5005,"&lt;"&amp;(Q858+1))))</f>
        <v/>
      </c>
      <c r="Q858" s="18" t="str">
        <f>IF(ISNUMBER(A858),INT(A858),0)</f>
        <v/>
      </c>
    </row>
    <row r="859" spans="1:17" x14ac:dyDescent="0.25">
      <c r="A859" s="16"/>
      <c r="B859" s="13"/>
      <c r="C859" s="14"/>
      <c r="D859" s="13"/>
      <c r="E859" s="15" t="str">
        <f>IF(COUNTA(A859:D859)=0,"",IF(NOT(ISNUMBER(A859)),"Укажите дату",IF(B859="","Укажите код",IF(NOT(AND(ISTEXT(B859),LEN(B859)&gt;0,LEN(B859)&lt;=30,ISNUMBER(FIND(LEFT(B859,1),"ABCDEFGHIJKLMNOPQRSTUVWXYZ")),SUMPRODUCT((MID(B859,{1,2,3,4,5,6,7,8,9,10,11,12,13,14,15,16,17,18,19,20,21,22,23,24,25,26,27,28,29,30},1)&lt;&gt;"")*ISERROR(FIND(MID(B859,{1,2,3,4,5,6,7,8,9,10,11,12,13,14,15,16,17,18,19,20,21,22,23,24,25,26,27,28,29,30},1),"ABCDEFGHIJKLMNOPQRSTUVWXYZ0123456789-_")))=0,ISERROR(VALUE(B859)))),"Недопустимый код: только латинские буквы A-Z в верхнем регистре, цифры, - и _; начало с буквы, до 30 символов (например MILK-001)",IF(SUMPRODUCT(--EXACT('Номенклатура'!$A$6:$A$205,B859))=0,"Код не найден",IF(SUMPRODUCT(--EXACT('Номенклатура'!$A$6:$A$205,B859))&gt;1,"Код повторяется в номенклатуре",IF(NOT(ISNUMBER(C859)),"Укажите фактическое количество",IF(C859&lt;0,"Факт не может быть меньше нуля",IF(NOT(ISNUMBER('Номенклатура'!$C$2)),"Укажите дату начала учёта",IF(Q859&lt;INT('Номенклатура'!$C$2),"Дата раньше начала учёта","ОК"))))))))))</f>
        <v/>
      </c>
      <c r="F859" s="15" t="str">
        <f>IF(E859&lt;&gt;"ОК","",INDEX('Номенклатура'!$B$6:$B$205,SUMPRODUCT(EXACT('Номенклатура'!$A$6:$A$205,B859)*(ROW('Номенклатура'!$A$6:$A$205)-5)))&amp;"")</f>
        <v/>
      </c>
      <c r="G859" s="17" t="str">
        <f>IF(E859&lt;&gt;"ОК","",INDEX('Номенклатура'!$D$6:$D$205,SUMPRODUCT(EXACT('Номенклатура'!$A$6:$A$205,B859)*(ROW('Номенклатура'!$A$6:$A$205)-5)))&amp;"")</f>
        <v/>
      </c>
      <c r="H859" s="18" t="str">
        <f>IF(E859&lt;&gt;"ОК","",ROUND(N(INDEX('Номенклатура'!$F$6:$F$205,SUMPRODUCT(EXACT('Номенклатура'!$A$6:$A$205,B859)*(ROW('Номенклатура'!$A$6:$A$205)-5))))+SUMIFS('Движения'!$F$6:$F$5005,'Движения'!$B$6:$B$5005,B859,'Движения'!$A$6:$A$5005,"&lt;"&amp;(Q859+1))-SUMIFS('Движения'!$F$6:$F$5005,'Движения'!$B$6:$B$5005,B859,'Движения'!$C$6:$C$5005,"Корректировка остатка",'Движения'!$A$6:$A$5005,"&gt;="&amp;Q859,'Движения'!$A$6:$A$5005,"&lt;"&amp;(Q859+1)),6))</f>
        <v/>
      </c>
      <c r="I859" s="18" t="str">
        <f>IF(E859&lt;&gt;"ОК","",ROUND(C859-H859,6))</f>
        <v/>
      </c>
      <c r="J859" s="21" t="str">
        <f>IF(E859&lt;&gt;"ОК","",IF(P859&gt;0,ABS(I859)/P859,"нет базы"))</f>
        <v/>
      </c>
      <c r="K859" s="17" t="str">
        <f>IF(E859&lt;&gt;"ОК","",IF(I859&lt;0,"Недостача",IF(I859&gt;0,"Излишек","Совпадает")))</f>
        <v/>
      </c>
      <c r="L859" s="18" t="str">
        <f>IF(E859&lt;&gt;"ОК","",ROUND(SUMIFS('Движения'!$F$6:$F$5005,'Движения'!$B$6:$B$5005,B859,'Движения'!$C$6:$C$5005,"Корректировка остатка",'Движения'!$A$6:$A$5005,"&gt;="&amp;Q859,'Движения'!$A$6:$A$5005,"&lt;"&amp;(Q859+1)),6))</f>
        <v/>
      </c>
      <c r="M859" s="18" t="str">
        <f>IF(E859&lt;&gt;"ОК","",ROUND(I859-L859,6))</f>
        <v/>
      </c>
      <c r="N859" s="15" t="str">
        <f>IF(E859&lt;&gt;"ОК","",IF(AND(I859=0,L859=0),"Корректировка не нужна",IF(M859=0,"Корректировка внесена",IF(L859=0,"Внесите корректировку на "&amp;DAY(Q859)&amp;"."&amp;MONTH(Q859)&amp;"."&amp;YEAR(Q859)&amp;": "&amp;IF(M859&gt;0,"+","")&amp;M859&amp;" "&amp;G859,"Проверьте корректировки: внесено "&amp;L859&amp;", нужно "&amp;I859&amp;" "&amp;G859))))</f>
        <v/>
      </c>
      <c r="O859" s="22" t="str">
        <f>IF(E859&lt;&gt;"ОК","",IF(SUMPRODUCT(MAX(($B$6:$B$1005=B859)*($Q$6:$Q$1005&lt;Q859)*($E$6:$E$1005="ОК")*$Q$6:$Q$1005))&gt;0,SUMPRODUCT(MAX(($B$6:$B$1005=B859)*($Q$6:$Q$1005&lt;Q859)*($E$6:$E$1005="ОК")*$Q$6:$Q$1005))+1,INT('Номенклатура'!$C$2)))</f>
        <v/>
      </c>
      <c r="P859" s="18" t="str">
        <f>IF(E859&lt;&gt;"ОК","",-(SUMIFS('Движения'!$F$6:$F$5005,'Движения'!$B$6:$B$5005,B859,'Движения'!$C$6:$C$5005,"Расход",'Движения'!$A$6:$A$5005,"&gt;="&amp;O859,'Движения'!$A$6:$A$5005,"&lt;"&amp;(Q859+1))+SUMIFS('Движения'!$F$6:$F$5005,'Движения'!$B$6:$B$5005,B859,'Движения'!$C$6:$C$5005,"Списание",'Движения'!$A$6:$A$5005,"&gt;="&amp;O859,'Движения'!$A$6:$A$5005,"&lt;"&amp;(Q859+1))))</f>
        <v/>
      </c>
      <c r="Q859" s="18" t="str">
        <f>IF(ISNUMBER(A859),INT(A859),0)</f>
        <v/>
      </c>
    </row>
    <row r="860" spans="1:17" x14ac:dyDescent="0.25">
      <c r="A860" s="16"/>
      <c r="B860" s="13"/>
      <c r="C860" s="14"/>
      <c r="D860" s="13"/>
      <c r="E860" s="15" t="str">
        <f>IF(COUNTA(A860:D860)=0,"",IF(NOT(ISNUMBER(A860)),"Укажите дату",IF(B860="","Укажите код",IF(NOT(AND(ISTEXT(B860),LEN(B860)&gt;0,LEN(B860)&lt;=30,ISNUMBER(FIND(LEFT(B860,1),"ABCDEFGHIJKLMNOPQRSTUVWXYZ")),SUMPRODUCT((MID(B860,{1,2,3,4,5,6,7,8,9,10,11,12,13,14,15,16,17,18,19,20,21,22,23,24,25,26,27,28,29,30},1)&lt;&gt;"")*ISERROR(FIND(MID(B860,{1,2,3,4,5,6,7,8,9,10,11,12,13,14,15,16,17,18,19,20,21,22,23,24,25,26,27,28,29,30},1),"ABCDEFGHIJKLMNOPQRSTUVWXYZ0123456789-_")))=0,ISERROR(VALUE(B860)))),"Недопустимый код: только латинские буквы A-Z в верхнем регистре, цифры, - и _; начало с буквы, до 30 символов (например MILK-001)",IF(SUMPRODUCT(--EXACT('Номенклатура'!$A$6:$A$205,B860))=0,"Код не найден",IF(SUMPRODUCT(--EXACT('Номенклатура'!$A$6:$A$205,B860))&gt;1,"Код повторяется в номенклатуре",IF(NOT(ISNUMBER(C860)),"Укажите фактическое количество",IF(C860&lt;0,"Факт не может быть меньше нуля",IF(NOT(ISNUMBER('Номенклатура'!$C$2)),"Укажите дату начала учёта",IF(Q860&lt;INT('Номенклатура'!$C$2),"Дата раньше начала учёта","ОК"))))))))))</f>
        <v/>
      </c>
      <c r="F860" s="15" t="str">
        <f>IF(E860&lt;&gt;"ОК","",INDEX('Номенклатура'!$B$6:$B$205,SUMPRODUCT(EXACT('Номенклатура'!$A$6:$A$205,B860)*(ROW('Номенклатура'!$A$6:$A$205)-5)))&amp;"")</f>
        <v/>
      </c>
      <c r="G860" s="17" t="str">
        <f>IF(E860&lt;&gt;"ОК","",INDEX('Номенклатура'!$D$6:$D$205,SUMPRODUCT(EXACT('Номенклатура'!$A$6:$A$205,B860)*(ROW('Номенклатура'!$A$6:$A$205)-5)))&amp;"")</f>
        <v/>
      </c>
      <c r="H860" s="18" t="str">
        <f>IF(E860&lt;&gt;"ОК","",ROUND(N(INDEX('Номенклатура'!$F$6:$F$205,SUMPRODUCT(EXACT('Номенклатура'!$A$6:$A$205,B860)*(ROW('Номенклатура'!$A$6:$A$205)-5))))+SUMIFS('Движения'!$F$6:$F$5005,'Движения'!$B$6:$B$5005,B860,'Движения'!$A$6:$A$5005,"&lt;"&amp;(Q860+1))-SUMIFS('Движения'!$F$6:$F$5005,'Движения'!$B$6:$B$5005,B860,'Движения'!$C$6:$C$5005,"Корректировка остатка",'Движения'!$A$6:$A$5005,"&gt;="&amp;Q860,'Движения'!$A$6:$A$5005,"&lt;"&amp;(Q860+1)),6))</f>
        <v/>
      </c>
      <c r="I860" s="18" t="str">
        <f>IF(E860&lt;&gt;"ОК","",ROUND(C860-H860,6))</f>
        <v/>
      </c>
      <c r="J860" s="21" t="str">
        <f>IF(E860&lt;&gt;"ОК","",IF(P860&gt;0,ABS(I860)/P860,"нет базы"))</f>
        <v/>
      </c>
      <c r="K860" s="17" t="str">
        <f>IF(E860&lt;&gt;"ОК","",IF(I860&lt;0,"Недостача",IF(I860&gt;0,"Излишек","Совпадает")))</f>
        <v/>
      </c>
      <c r="L860" s="18" t="str">
        <f>IF(E860&lt;&gt;"ОК","",ROUND(SUMIFS('Движения'!$F$6:$F$5005,'Движения'!$B$6:$B$5005,B860,'Движения'!$C$6:$C$5005,"Корректировка остатка",'Движения'!$A$6:$A$5005,"&gt;="&amp;Q860,'Движения'!$A$6:$A$5005,"&lt;"&amp;(Q860+1)),6))</f>
        <v/>
      </c>
      <c r="M860" s="18" t="str">
        <f>IF(E860&lt;&gt;"ОК","",ROUND(I860-L860,6))</f>
        <v/>
      </c>
      <c r="N860" s="15" t="str">
        <f>IF(E860&lt;&gt;"ОК","",IF(AND(I860=0,L860=0),"Корректировка не нужна",IF(M860=0,"Корректировка внесена",IF(L860=0,"Внесите корректировку на "&amp;DAY(Q860)&amp;"."&amp;MONTH(Q860)&amp;"."&amp;YEAR(Q860)&amp;": "&amp;IF(M860&gt;0,"+","")&amp;M860&amp;" "&amp;G860,"Проверьте корректировки: внесено "&amp;L860&amp;", нужно "&amp;I860&amp;" "&amp;G860))))</f>
        <v/>
      </c>
      <c r="O860" s="22" t="str">
        <f>IF(E860&lt;&gt;"ОК","",IF(SUMPRODUCT(MAX(($B$6:$B$1005=B860)*($Q$6:$Q$1005&lt;Q860)*($E$6:$E$1005="ОК")*$Q$6:$Q$1005))&gt;0,SUMPRODUCT(MAX(($B$6:$B$1005=B860)*($Q$6:$Q$1005&lt;Q860)*($E$6:$E$1005="ОК")*$Q$6:$Q$1005))+1,INT('Номенклатура'!$C$2)))</f>
        <v/>
      </c>
      <c r="P860" s="18" t="str">
        <f>IF(E860&lt;&gt;"ОК","",-(SUMIFS('Движения'!$F$6:$F$5005,'Движения'!$B$6:$B$5005,B860,'Движения'!$C$6:$C$5005,"Расход",'Движения'!$A$6:$A$5005,"&gt;="&amp;O860,'Движения'!$A$6:$A$5005,"&lt;"&amp;(Q860+1))+SUMIFS('Движения'!$F$6:$F$5005,'Движения'!$B$6:$B$5005,B860,'Движения'!$C$6:$C$5005,"Списание",'Движения'!$A$6:$A$5005,"&gt;="&amp;O860,'Движения'!$A$6:$A$5005,"&lt;"&amp;(Q860+1))))</f>
        <v/>
      </c>
      <c r="Q860" s="18" t="str">
        <f>IF(ISNUMBER(A860),INT(A860),0)</f>
        <v/>
      </c>
    </row>
    <row r="861" spans="1:17" x14ac:dyDescent="0.25">
      <c r="A861" s="16"/>
      <c r="B861" s="13"/>
      <c r="C861" s="14"/>
      <c r="D861" s="13"/>
      <c r="E861" s="15" t="str">
        <f>IF(COUNTA(A861:D861)=0,"",IF(NOT(ISNUMBER(A861)),"Укажите дату",IF(B861="","Укажите код",IF(NOT(AND(ISTEXT(B861),LEN(B861)&gt;0,LEN(B861)&lt;=30,ISNUMBER(FIND(LEFT(B861,1),"ABCDEFGHIJKLMNOPQRSTUVWXYZ")),SUMPRODUCT((MID(B861,{1,2,3,4,5,6,7,8,9,10,11,12,13,14,15,16,17,18,19,20,21,22,23,24,25,26,27,28,29,30},1)&lt;&gt;"")*ISERROR(FIND(MID(B861,{1,2,3,4,5,6,7,8,9,10,11,12,13,14,15,16,17,18,19,20,21,22,23,24,25,26,27,28,29,30},1),"ABCDEFGHIJKLMNOPQRSTUVWXYZ0123456789-_")))=0,ISERROR(VALUE(B861)))),"Недопустимый код: только латинские буквы A-Z в верхнем регистре, цифры, - и _; начало с буквы, до 30 символов (например MILK-001)",IF(SUMPRODUCT(--EXACT('Номенклатура'!$A$6:$A$205,B861))=0,"Код не найден",IF(SUMPRODUCT(--EXACT('Номенклатура'!$A$6:$A$205,B861))&gt;1,"Код повторяется в номенклатуре",IF(NOT(ISNUMBER(C861)),"Укажите фактическое количество",IF(C861&lt;0,"Факт не может быть меньше нуля",IF(NOT(ISNUMBER('Номенклатура'!$C$2)),"Укажите дату начала учёта",IF(Q861&lt;INT('Номенклатура'!$C$2),"Дата раньше начала учёта","ОК"))))))))))</f>
        <v/>
      </c>
      <c r="F861" s="15" t="str">
        <f>IF(E861&lt;&gt;"ОК","",INDEX('Номенклатура'!$B$6:$B$205,SUMPRODUCT(EXACT('Номенклатура'!$A$6:$A$205,B861)*(ROW('Номенклатура'!$A$6:$A$205)-5)))&amp;"")</f>
        <v/>
      </c>
      <c r="G861" s="17" t="str">
        <f>IF(E861&lt;&gt;"ОК","",INDEX('Номенклатура'!$D$6:$D$205,SUMPRODUCT(EXACT('Номенклатура'!$A$6:$A$205,B861)*(ROW('Номенклатура'!$A$6:$A$205)-5)))&amp;"")</f>
        <v/>
      </c>
      <c r="H861" s="18" t="str">
        <f>IF(E861&lt;&gt;"ОК","",ROUND(N(INDEX('Номенклатура'!$F$6:$F$205,SUMPRODUCT(EXACT('Номенклатура'!$A$6:$A$205,B861)*(ROW('Номенклатура'!$A$6:$A$205)-5))))+SUMIFS('Движения'!$F$6:$F$5005,'Движения'!$B$6:$B$5005,B861,'Движения'!$A$6:$A$5005,"&lt;"&amp;(Q861+1))-SUMIFS('Движения'!$F$6:$F$5005,'Движения'!$B$6:$B$5005,B861,'Движения'!$C$6:$C$5005,"Корректировка остатка",'Движения'!$A$6:$A$5005,"&gt;="&amp;Q861,'Движения'!$A$6:$A$5005,"&lt;"&amp;(Q861+1)),6))</f>
        <v/>
      </c>
      <c r="I861" s="18" t="str">
        <f>IF(E861&lt;&gt;"ОК","",ROUND(C861-H861,6))</f>
        <v/>
      </c>
      <c r="J861" s="21" t="str">
        <f>IF(E861&lt;&gt;"ОК","",IF(P861&gt;0,ABS(I861)/P861,"нет базы"))</f>
        <v/>
      </c>
      <c r="K861" s="17" t="str">
        <f>IF(E861&lt;&gt;"ОК","",IF(I861&lt;0,"Недостача",IF(I861&gt;0,"Излишек","Совпадает")))</f>
        <v/>
      </c>
      <c r="L861" s="18" t="str">
        <f>IF(E861&lt;&gt;"ОК","",ROUND(SUMIFS('Движения'!$F$6:$F$5005,'Движения'!$B$6:$B$5005,B861,'Движения'!$C$6:$C$5005,"Корректировка остатка",'Движения'!$A$6:$A$5005,"&gt;="&amp;Q861,'Движения'!$A$6:$A$5005,"&lt;"&amp;(Q861+1)),6))</f>
        <v/>
      </c>
      <c r="M861" s="18" t="str">
        <f>IF(E861&lt;&gt;"ОК","",ROUND(I861-L861,6))</f>
        <v/>
      </c>
      <c r="N861" s="15" t="str">
        <f>IF(E861&lt;&gt;"ОК","",IF(AND(I861=0,L861=0),"Корректировка не нужна",IF(M861=0,"Корректировка внесена",IF(L861=0,"Внесите корректировку на "&amp;DAY(Q861)&amp;"."&amp;MONTH(Q861)&amp;"."&amp;YEAR(Q861)&amp;": "&amp;IF(M861&gt;0,"+","")&amp;M861&amp;" "&amp;G861,"Проверьте корректировки: внесено "&amp;L861&amp;", нужно "&amp;I861&amp;" "&amp;G861))))</f>
        <v/>
      </c>
      <c r="O861" s="22" t="str">
        <f>IF(E861&lt;&gt;"ОК","",IF(SUMPRODUCT(MAX(($B$6:$B$1005=B861)*($Q$6:$Q$1005&lt;Q861)*($E$6:$E$1005="ОК")*$Q$6:$Q$1005))&gt;0,SUMPRODUCT(MAX(($B$6:$B$1005=B861)*($Q$6:$Q$1005&lt;Q861)*($E$6:$E$1005="ОК")*$Q$6:$Q$1005))+1,INT('Номенклатура'!$C$2)))</f>
        <v/>
      </c>
      <c r="P861" s="18" t="str">
        <f>IF(E861&lt;&gt;"ОК","",-(SUMIFS('Движения'!$F$6:$F$5005,'Движения'!$B$6:$B$5005,B861,'Движения'!$C$6:$C$5005,"Расход",'Движения'!$A$6:$A$5005,"&gt;="&amp;O861,'Движения'!$A$6:$A$5005,"&lt;"&amp;(Q861+1))+SUMIFS('Движения'!$F$6:$F$5005,'Движения'!$B$6:$B$5005,B861,'Движения'!$C$6:$C$5005,"Списание",'Движения'!$A$6:$A$5005,"&gt;="&amp;O861,'Движения'!$A$6:$A$5005,"&lt;"&amp;(Q861+1))))</f>
        <v/>
      </c>
      <c r="Q861" s="18" t="str">
        <f>IF(ISNUMBER(A861),INT(A861),0)</f>
        <v/>
      </c>
    </row>
    <row r="862" spans="1:17" x14ac:dyDescent="0.25">
      <c r="A862" s="16"/>
      <c r="B862" s="13"/>
      <c r="C862" s="14"/>
      <c r="D862" s="13"/>
      <c r="E862" s="15" t="str">
        <f>IF(COUNTA(A862:D862)=0,"",IF(NOT(ISNUMBER(A862)),"Укажите дату",IF(B862="","Укажите код",IF(NOT(AND(ISTEXT(B862),LEN(B862)&gt;0,LEN(B862)&lt;=30,ISNUMBER(FIND(LEFT(B862,1),"ABCDEFGHIJKLMNOPQRSTUVWXYZ")),SUMPRODUCT((MID(B862,{1,2,3,4,5,6,7,8,9,10,11,12,13,14,15,16,17,18,19,20,21,22,23,24,25,26,27,28,29,30},1)&lt;&gt;"")*ISERROR(FIND(MID(B862,{1,2,3,4,5,6,7,8,9,10,11,12,13,14,15,16,17,18,19,20,21,22,23,24,25,26,27,28,29,30},1),"ABCDEFGHIJKLMNOPQRSTUVWXYZ0123456789-_")))=0,ISERROR(VALUE(B862)))),"Недопустимый код: только латинские буквы A-Z в верхнем регистре, цифры, - и _; начало с буквы, до 30 символов (например MILK-001)",IF(SUMPRODUCT(--EXACT('Номенклатура'!$A$6:$A$205,B862))=0,"Код не найден",IF(SUMPRODUCT(--EXACT('Номенклатура'!$A$6:$A$205,B862))&gt;1,"Код повторяется в номенклатуре",IF(NOT(ISNUMBER(C862)),"Укажите фактическое количество",IF(C862&lt;0,"Факт не может быть меньше нуля",IF(NOT(ISNUMBER('Номенклатура'!$C$2)),"Укажите дату начала учёта",IF(Q862&lt;INT('Номенклатура'!$C$2),"Дата раньше начала учёта","ОК"))))))))))</f>
        <v/>
      </c>
      <c r="F862" s="15" t="str">
        <f>IF(E862&lt;&gt;"ОК","",INDEX('Номенклатура'!$B$6:$B$205,SUMPRODUCT(EXACT('Номенклатура'!$A$6:$A$205,B862)*(ROW('Номенклатура'!$A$6:$A$205)-5)))&amp;"")</f>
        <v/>
      </c>
      <c r="G862" s="17" t="str">
        <f>IF(E862&lt;&gt;"ОК","",INDEX('Номенклатура'!$D$6:$D$205,SUMPRODUCT(EXACT('Номенклатура'!$A$6:$A$205,B862)*(ROW('Номенклатура'!$A$6:$A$205)-5)))&amp;"")</f>
        <v/>
      </c>
      <c r="H862" s="18" t="str">
        <f>IF(E862&lt;&gt;"ОК","",ROUND(N(INDEX('Номенклатура'!$F$6:$F$205,SUMPRODUCT(EXACT('Номенклатура'!$A$6:$A$205,B862)*(ROW('Номенклатура'!$A$6:$A$205)-5))))+SUMIFS('Движения'!$F$6:$F$5005,'Движения'!$B$6:$B$5005,B862,'Движения'!$A$6:$A$5005,"&lt;"&amp;(Q862+1))-SUMIFS('Движения'!$F$6:$F$5005,'Движения'!$B$6:$B$5005,B862,'Движения'!$C$6:$C$5005,"Корректировка остатка",'Движения'!$A$6:$A$5005,"&gt;="&amp;Q862,'Движения'!$A$6:$A$5005,"&lt;"&amp;(Q862+1)),6))</f>
        <v/>
      </c>
      <c r="I862" s="18" t="str">
        <f>IF(E862&lt;&gt;"ОК","",ROUND(C862-H862,6))</f>
        <v/>
      </c>
      <c r="J862" s="21" t="str">
        <f>IF(E862&lt;&gt;"ОК","",IF(P862&gt;0,ABS(I862)/P862,"нет базы"))</f>
        <v/>
      </c>
      <c r="K862" s="17" t="str">
        <f>IF(E862&lt;&gt;"ОК","",IF(I862&lt;0,"Недостача",IF(I862&gt;0,"Излишек","Совпадает")))</f>
        <v/>
      </c>
      <c r="L862" s="18" t="str">
        <f>IF(E862&lt;&gt;"ОК","",ROUND(SUMIFS('Движения'!$F$6:$F$5005,'Движения'!$B$6:$B$5005,B862,'Движения'!$C$6:$C$5005,"Корректировка остатка",'Движения'!$A$6:$A$5005,"&gt;="&amp;Q862,'Движения'!$A$6:$A$5005,"&lt;"&amp;(Q862+1)),6))</f>
        <v/>
      </c>
      <c r="M862" s="18" t="str">
        <f>IF(E862&lt;&gt;"ОК","",ROUND(I862-L862,6))</f>
        <v/>
      </c>
      <c r="N862" s="15" t="str">
        <f>IF(E862&lt;&gt;"ОК","",IF(AND(I862=0,L862=0),"Корректировка не нужна",IF(M862=0,"Корректировка внесена",IF(L862=0,"Внесите корректировку на "&amp;DAY(Q862)&amp;"."&amp;MONTH(Q862)&amp;"."&amp;YEAR(Q862)&amp;": "&amp;IF(M862&gt;0,"+","")&amp;M862&amp;" "&amp;G862,"Проверьте корректировки: внесено "&amp;L862&amp;", нужно "&amp;I862&amp;" "&amp;G862))))</f>
        <v/>
      </c>
      <c r="O862" s="22" t="str">
        <f>IF(E862&lt;&gt;"ОК","",IF(SUMPRODUCT(MAX(($B$6:$B$1005=B862)*($Q$6:$Q$1005&lt;Q862)*($E$6:$E$1005="ОК")*$Q$6:$Q$1005))&gt;0,SUMPRODUCT(MAX(($B$6:$B$1005=B862)*($Q$6:$Q$1005&lt;Q862)*($E$6:$E$1005="ОК")*$Q$6:$Q$1005))+1,INT('Номенклатура'!$C$2)))</f>
        <v/>
      </c>
      <c r="P862" s="18" t="str">
        <f>IF(E862&lt;&gt;"ОК","",-(SUMIFS('Движения'!$F$6:$F$5005,'Движения'!$B$6:$B$5005,B862,'Движения'!$C$6:$C$5005,"Расход",'Движения'!$A$6:$A$5005,"&gt;="&amp;O862,'Движения'!$A$6:$A$5005,"&lt;"&amp;(Q862+1))+SUMIFS('Движения'!$F$6:$F$5005,'Движения'!$B$6:$B$5005,B862,'Движения'!$C$6:$C$5005,"Списание",'Движения'!$A$6:$A$5005,"&gt;="&amp;O862,'Движения'!$A$6:$A$5005,"&lt;"&amp;(Q862+1))))</f>
        <v/>
      </c>
      <c r="Q862" s="18" t="str">
        <f>IF(ISNUMBER(A862),INT(A862),0)</f>
        <v/>
      </c>
    </row>
    <row r="863" spans="1:17" x14ac:dyDescent="0.25">
      <c r="A863" s="16"/>
      <c r="B863" s="13"/>
      <c r="C863" s="14"/>
      <c r="D863" s="13"/>
      <c r="E863" s="15" t="str">
        <f>IF(COUNTA(A863:D863)=0,"",IF(NOT(ISNUMBER(A863)),"Укажите дату",IF(B863="","Укажите код",IF(NOT(AND(ISTEXT(B863),LEN(B863)&gt;0,LEN(B863)&lt;=30,ISNUMBER(FIND(LEFT(B863,1),"ABCDEFGHIJKLMNOPQRSTUVWXYZ")),SUMPRODUCT((MID(B863,{1,2,3,4,5,6,7,8,9,10,11,12,13,14,15,16,17,18,19,20,21,22,23,24,25,26,27,28,29,30},1)&lt;&gt;"")*ISERROR(FIND(MID(B863,{1,2,3,4,5,6,7,8,9,10,11,12,13,14,15,16,17,18,19,20,21,22,23,24,25,26,27,28,29,30},1),"ABCDEFGHIJKLMNOPQRSTUVWXYZ0123456789-_")))=0,ISERROR(VALUE(B863)))),"Недопустимый код: только латинские буквы A-Z в верхнем регистре, цифры, - и _; начало с буквы, до 30 символов (например MILK-001)",IF(SUMPRODUCT(--EXACT('Номенклатура'!$A$6:$A$205,B863))=0,"Код не найден",IF(SUMPRODUCT(--EXACT('Номенклатура'!$A$6:$A$205,B863))&gt;1,"Код повторяется в номенклатуре",IF(NOT(ISNUMBER(C863)),"Укажите фактическое количество",IF(C863&lt;0,"Факт не может быть меньше нуля",IF(NOT(ISNUMBER('Номенклатура'!$C$2)),"Укажите дату начала учёта",IF(Q863&lt;INT('Номенклатура'!$C$2),"Дата раньше начала учёта","ОК"))))))))))</f>
        <v/>
      </c>
      <c r="F863" s="15" t="str">
        <f>IF(E863&lt;&gt;"ОК","",INDEX('Номенклатура'!$B$6:$B$205,SUMPRODUCT(EXACT('Номенклатура'!$A$6:$A$205,B863)*(ROW('Номенклатура'!$A$6:$A$205)-5)))&amp;"")</f>
        <v/>
      </c>
      <c r="G863" s="17" t="str">
        <f>IF(E863&lt;&gt;"ОК","",INDEX('Номенклатура'!$D$6:$D$205,SUMPRODUCT(EXACT('Номенклатура'!$A$6:$A$205,B863)*(ROW('Номенклатура'!$A$6:$A$205)-5)))&amp;"")</f>
        <v/>
      </c>
      <c r="H863" s="18" t="str">
        <f>IF(E863&lt;&gt;"ОК","",ROUND(N(INDEX('Номенклатура'!$F$6:$F$205,SUMPRODUCT(EXACT('Номенклатура'!$A$6:$A$205,B863)*(ROW('Номенклатура'!$A$6:$A$205)-5))))+SUMIFS('Движения'!$F$6:$F$5005,'Движения'!$B$6:$B$5005,B863,'Движения'!$A$6:$A$5005,"&lt;"&amp;(Q863+1))-SUMIFS('Движения'!$F$6:$F$5005,'Движения'!$B$6:$B$5005,B863,'Движения'!$C$6:$C$5005,"Корректировка остатка",'Движения'!$A$6:$A$5005,"&gt;="&amp;Q863,'Движения'!$A$6:$A$5005,"&lt;"&amp;(Q863+1)),6))</f>
        <v/>
      </c>
      <c r="I863" s="18" t="str">
        <f>IF(E863&lt;&gt;"ОК","",ROUND(C863-H863,6))</f>
        <v/>
      </c>
      <c r="J863" s="21" t="str">
        <f>IF(E863&lt;&gt;"ОК","",IF(P863&gt;0,ABS(I863)/P863,"нет базы"))</f>
        <v/>
      </c>
      <c r="K863" s="17" t="str">
        <f>IF(E863&lt;&gt;"ОК","",IF(I863&lt;0,"Недостача",IF(I863&gt;0,"Излишек","Совпадает")))</f>
        <v/>
      </c>
      <c r="L863" s="18" t="str">
        <f>IF(E863&lt;&gt;"ОК","",ROUND(SUMIFS('Движения'!$F$6:$F$5005,'Движения'!$B$6:$B$5005,B863,'Движения'!$C$6:$C$5005,"Корректировка остатка",'Движения'!$A$6:$A$5005,"&gt;="&amp;Q863,'Движения'!$A$6:$A$5005,"&lt;"&amp;(Q863+1)),6))</f>
        <v/>
      </c>
      <c r="M863" s="18" t="str">
        <f>IF(E863&lt;&gt;"ОК","",ROUND(I863-L863,6))</f>
        <v/>
      </c>
      <c r="N863" s="15" t="str">
        <f>IF(E863&lt;&gt;"ОК","",IF(AND(I863=0,L863=0),"Корректировка не нужна",IF(M863=0,"Корректировка внесена",IF(L863=0,"Внесите корректировку на "&amp;DAY(Q863)&amp;"."&amp;MONTH(Q863)&amp;"."&amp;YEAR(Q863)&amp;": "&amp;IF(M863&gt;0,"+","")&amp;M863&amp;" "&amp;G863,"Проверьте корректировки: внесено "&amp;L863&amp;", нужно "&amp;I863&amp;" "&amp;G863))))</f>
        <v/>
      </c>
      <c r="O863" s="22" t="str">
        <f>IF(E863&lt;&gt;"ОК","",IF(SUMPRODUCT(MAX(($B$6:$B$1005=B863)*($Q$6:$Q$1005&lt;Q863)*($E$6:$E$1005="ОК")*$Q$6:$Q$1005))&gt;0,SUMPRODUCT(MAX(($B$6:$B$1005=B863)*($Q$6:$Q$1005&lt;Q863)*($E$6:$E$1005="ОК")*$Q$6:$Q$1005))+1,INT('Номенклатура'!$C$2)))</f>
        <v/>
      </c>
      <c r="P863" s="18" t="str">
        <f>IF(E863&lt;&gt;"ОК","",-(SUMIFS('Движения'!$F$6:$F$5005,'Движения'!$B$6:$B$5005,B863,'Движения'!$C$6:$C$5005,"Расход",'Движения'!$A$6:$A$5005,"&gt;="&amp;O863,'Движения'!$A$6:$A$5005,"&lt;"&amp;(Q863+1))+SUMIFS('Движения'!$F$6:$F$5005,'Движения'!$B$6:$B$5005,B863,'Движения'!$C$6:$C$5005,"Списание",'Движения'!$A$6:$A$5005,"&gt;="&amp;O863,'Движения'!$A$6:$A$5005,"&lt;"&amp;(Q863+1))))</f>
        <v/>
      </c>
      <c r="Q863" s="18" t="str">
        <f>IF(ISNUMBER(A863),INT(A863),0)</f>
        <v/>
      </c>
    </row>
    <row r="864" spans="1:17" x14ac:dyDescent="0.25">
      <c r="A864" s="16"/>
      <c r="B864" s="13"/>
      <c r="C864" s="14"/>
      <c r="D864" s="13"/>
      <c r="E864" s="15" t="str">
        <f>IF(COUNTA(A864:D864)=0,"",IF(NOT(ISNUMBER(A864)),"Укажите дату",IF(B864="","Укажите код",IF(NOT(AND(ISTEXT(B864),LEN(B864)&gt;0,LEN(B864)&lt;=30,ISNUMBER(FIND(LEFT(B864,1),"ABCDEFGHIJKLMNOPQRSTUVWXYZ")),SUMPRODUCT((MID(B864,{1,2,3,4,5,6,7,8,9,10,11,12,13,14,15,16,17,18,19,20,21,22,23,24,25,26,27,28,29,30},1)&lt;&gt;"")*ISERROR(FIND(MID(B864,{1,2,3,4,5,6,7,8,9,10,11,12,13,14,15,16,17,18,19,20,21,22,23,24,25,26,27,28,29,30},1),"ABCDEFGHIJKLMNOPQRSTUVWXYZ0123456789-_")))=0,ISERROR(VALUE(B864)))),"Недопустимый код: только латинские буквы A-Z в верхнем регистре, цифры, - и _; начало с буквы, до 30 символов (например MILK-001)",IF(SUMPRODUCT(--EXACT('Номенклатура'!$A$6:$A$205,B864))=0,"Код не найден",IF(SUMPRODUCT(--EXACT('Номенклатура'!$A$6:$A$205,B864))&gt;1,"Код повторяется в номенклатуре",IF(NOT(ISNUMBER(C864)),"Укажите фактическое количество",IF(C864&lt;0,"Факт не может быть меньше нуля",IF(NOT(ISNUMBER('Номенклатура'!$C$2)),"Укажите дату начала учёта",IF(Q864&lt;INT('Номенклатура'!$C$2),"Дата раньше начала учёта","ОК"))))))))))</f>
        <v/>
      </c>
      <c r="F864" s="15" t="str">
        <f>IF(E864&lt;&gt;"ОК","",INDEX('Номенклатура'!$B$6:$B$205,SUMPRODUCT(EXACT('Номенклатура'!$A$6:$A$205,B864)*(ROW('Номенклатура'!$A$6:$A$205)-5)))&amp;"")</f>
        <v/>
      </c>
      <c r="G864" s="17" t="str">
        <f>IF(E864&lt;&gt;"ОК","",INDEX('Номенклатура'!$D$6:$D$205,SUMPRODUCT(EXACT('Номенклатура'!$A$6:$A$205,B864)*(ROW('Номенклатура'!$A$6:$A$205)-5)))&amp;"")</f>
        <v/>
      </c>
      <c r="H864" s="18" t="str">
        <f>IF(E864&lt;&gt;"ОК","",ROUND(N(INDEX('Номенклатура'!$F$6:$F$205,SUMPRODUCT(EXACT('Номенклатура'!$A$6:$A$205,B864)*(ROW('Номенклатура'!$A$6:$A$205)-5))))+SUMIFS('Движения'!$F$6:$F$5005,'Движения'!$B$6:$B$5005,B864,'Движения'!$A$6:$A$5005,"&lt;"&amp;(Q864+1))-SUMIFS('Движения'!$F$6:$F$5005,'Движения'!$B$6:$B$5005,B864,'Движения'!$C$6:$C$5005,"Корректировка остатка",'Движения'!$A$6:$A$5005,"&gt;="&amp;Q864,'Движения'!$A$6:$A$5005,"&lt;"&amp;(Q864+1)),6))</f>
        <v/>
      </c>
      <c r="I864" s="18" t="str">
        <f>IF(E864&lt;&gt;"ОК","",ROUND(C864-H864,6))</f>
        <v/>
      </c>
      <c r="J864" s="21" t="str">
        <f>IF(E864&lt;&gt;"ОК","",IF(P864&gt;0,ABS(I864)/P864,"нет базы"))</f>
        <v/>
      </c>
      <c r="K864" s="17" t="str">
        <f>IF(E864&lt;&gt;"ОК","",IF(I864&lt;0,"Недостача",IF(I864&gt;0,"Излишек","Совпадает")))</f>
        <v/>
      </c>
      <c r="L864" s="18" t="str">
        <f>IF(E864&lt;&gt;"ОК","",ROUND(SUMIFS('Движения'!$F$6:$F$5005,'Движения'!$B$6:$B$5005,B864,'Движения'!$C$6:$C$5005,"Корректировка остатка",'Движения'!$A$6:$A$5005,"&gt;="&amp;Q864,'Движения'!$A$6:$A$5005,"&lt;"&amp;(Q864+1)),6))</f>
        <v/>
      </c>
      <c r="M864" s="18" t="str">
        <f>IF(E864&lt;&gt;"ОК","",ROUND(I864-L864,6))</f>
        <v/>
      </c>
      <c r="N864" s="15" t="str">
        <f>IF(E864&lt;&gt;"ОК","",IF(AND(I864=0,L864=0),"Корректировка не нужна",IF(M864=0,"Корректировка внесена",IF(L864=0,"Внесите корректировку на "&amp;DAY(Q864)&amp;"."&amp;MONTH(Q864)&amp;"."&amp;YEAR(Q864)&amp;": "&amp;IF(M864&gt;0,"+","")&amp;M864&amp;" "&amp;G864,"Проверьте корректировки: внесено "&amp;L864&amp;", нужно "&amp;I864&amp;" "&amp;G864))))</f>
        <v/>
      </c>
      <c r="O864" s="22" t="str">
        <f>IF(E864&lt;&gt;"ОК","",IF(SUMPRODUCT(MAX(($B$6:$B$1005=B864)*($Q$6:$Q$1005&lt;Q864)*($E$6:$E$1005="ОК")*$Q$6:$Q$1005))&gt;0,SUMPRODUCT(MAX(($B$6:$B$1005=B864)*($Q$6:$Q$1005&lt;Q864)*($E$6:$E$1005="ОК")*$Q$6:$Q$1005))+1,INT('Номенклатура'!$C$2)))</f>
        <v/>
      </c>
      <c r="P864" s="18" t="str">
        <f>IF(E864&lt;&gt;"ОК","",-(SUMIFS('Движения'!$F$6:$F$5005,'Движения'!$B$6:$B$5005,B864,'Движения'!$C$6:$C$5005,"Расход",'Движения'!$A$6:$A$5005,"&gt;="&amp;O864,'Движения'!$A$6:$A$5005,"&lt;"&amp;(Q864+1))+SUMIFS('Движения'!$F$6:$F$5005,'Движения'!$B$6:$B$5005,B864,'Движения'!$C$6:$C$5005,"Списание",'Движения'!$A$6:$A$5005,"&gt;="&amp;O864,'Движения'!$A$6:$A$5005,"&lt;"&amp;(Q864+1))))</f>
        <v/>
      </c>
      <c r="Q864" s="18" t="str">
        <f>IF(ISNUMBER(A864),INT(A864),0)</f>
        <v/>
      </c>
    </row>
    <row r="865" spans="1:17" x14ac:dyDescent="0.25">
      <c r="A865" s="16"/>
      <c r="B865" s="13"/>
      <c r="C865" s="14"/>
      <c r="D865" s="13"/>
      <c r="E865" s="15" t="str">
        <f>IF(COUNTA(A865:D865)=0,"",IF(NOT(ISNUMBER(A865)),"Укажите дату",IF(B865="","Укажите код",IF(NOT(AND(ISTEXT(B865),LEN(B865)&gt;0,LEN(B865)&lt;=30,ISNUMBER(FIND(LEFT(B865,1),"ABCDEFGHIJKLMNOPQRSTUVWXYZ")),SUMPRODUCT((MID(B865,{1,2,3,4,5,6,7,8,9,10,11,12,13,14,15,16,17,18,19,20,21,22,23,24,25,26,27,28,29,30},1)&lt;&gt;"")*ISERROR(FIND(MID(B865,{1,2,3,4,5,6,7,8,9,10,11,12,13,14,15,16,17,18,19,20,21,22,23,24,25,26,27,28,29,30},1),"ABCDEFGHIJKLMNOPQRSTUVWXYZ0123456789-_")))=0,ISERROR(VALUE(B865)))),"Недопустимый код: только латинские буквы A-Z в верхнем регистре, цифры, - и _; начало с буквы, до 30 символов (например MILK-001)",IF(SUMPRODUCT(--EXACT('Номенклатура'!$A$6:$A$205,B865))=0,"Код не найден",IF(SUMPRODUCT(--EXACT('Номенклатура'!$A$6:$A$205,B865))&gt;1,"Код повторяется в номенклатуре",IF(NOT(ISNUMBER(C865)),"Укажите фактическое количество",IF(C865&lt;0,"Факт не может быть меньше нуля",IF(NOT(ISNUMBER('Номенклатура'!$C$2)),"Укажите дату начала учёта",IF(Q865&lt;INT('Номенклатура'!$C$2),"Дата раньше начала учёта","ОК"))))))))))</f>
        <v/>
      </c>
      <c r="F865" s="15" t="str">
        <f>IF(E865&lt;&gt;"ОК","",INDEX('Номенклатура'!$B$6:$B$205,SUMPRODUCT(EXACT('Номенклатура'!$A$6:$A$205,B865)*(ROW('Номенклатура'!$A$6:$A$205)-5)))&amp;"")</f>
        <v/>
      </c>
      <c r="G865" s="17" t="str">
        <f>IF(E865&lt;&gt;"ОК","",INDEX('Номенклатура'!$D$6:$D$205,SUMPRODUCT(EXACT('Номенклатура'!$A$6:$A$205,B865)*(ROW('Номенклатура'!$A$6:$A$205)-5)))&amp;"")</f>
        <v/>
      </c>
      <c r="H865" s="18" t="str">
        <f>IF(E865&lt;&gt;"ОК","",ROUND(N(INDEX('Номенклатура'!$F$6:$F$205,SUMPRODUCT(EXACT('Номенклатура'!$A$6:$A$205,B865)*(ROW('Номенклатура'!$A$6:$A$205)-5))))+SUMIFS('Движения'!$F$6:$F$5005,'Движения'!$B$6:$B$5005,B865,'Движения'!$A$6:$A$5005,"&lt;"&amp;(Q865+1))-SUMIFS('Движения'!$F$6:$F$5005,'Движения'!$B$6:$B$5005,B865,'Движения'!$C$6:$C$5005,"Корректировка остатка",'Движения'!$A$6:$A$5005,"&gt;="&amp;Q865,'Движения'!$A$6:$A$5005,"&lt;"&amp;(Q865+1)),6))</f>
        <v/>
      </c>
      <c r="I865" s="18" t="str">
        <f>IF(E865&lt;&gt;"ОК","",ROUND(C865-H865,6))</f>
        <v/>
      </c>
      <c r="J865" s="21" t="str">
        <f>IF(E865&lt;&gt;"ОК","",IF(P865&gt;0,ABS(I865)/P865,"нет базы"))</f>
        <v/>
      </c>
      <c r="K865" s="17" t="str">
        <f>IF(E865&lt;&gt;"ОК","",IF(I865&lt;0,"Недостача",IF(I865&gt;0,"Излишек","Совпадает")))</f>
        <v/>
      </c>
      <c r="L865" s="18" t="str">
        <f>IF(E865&lt;&gt;"ОК","",ROUND(SUMIFS('Движения'!$F$6:$F$5005,'Движения'!$B$6:$B$5005,B865,'Движения'!$C$6:$C$5005,"Корректировка остатка",'Движения'!$A$6:$A$5005,"&gt;="&amp;Q865,'Движения'!$A$6:$A$5005,"&lt;"&amp;(Q865+1)),6))</f>
        <v/>
      </c>
      <c r="M865" s="18" t="str">
        <f>IF(E865&lt;&gt;"ОК","",ROUND(I865-L865,6))</f>
        <v/>
      </c>
      <c r="N865" s="15" t="str">
        <f>IF(E865&lt;&gt;"ОК","",IF(AND(I865=0,L865=0),"Корректировка не нужна",IF(M865=0,"Корректировка внесена",IF(L865=0,"Внесите корректировку на "&amp;DAY(Q865)&amp;"."&amp;MONTH(Q865)&amp;"."&amp;YEAR(Q865)&amp;": "&amp;IF(M865&gt;0,"+","")&amp;M865&amp;" "&amp;G865,"Проверьте корректировки: внесено "&amp;L865&amp;", нужно "&amp;I865&amp;" "&amp;G865))))</f>
        <v/>
      </c>
      <c r="O865" s="22" t="str">
        <f>IF(E865&lt;&gt;"ОК","",IF(SUMPRODUCT(MAX(($B$6:$B$1005=B865)*($Q$6:$Q$1005&lt;Q865)*($E$6:$E$1005="ОК")*$Q$6:$Q$1005))&gt;0,SUMPRODUCT(MAX(($B$6:$B$1005=B865)*($Q$6:$Q$1005&lt;Q865)*($E$6:$E$1005="ОК")*$Q$6:$Q$1005))+1,INT('Номенклатура'!$C$2)))</f>
        <v/>
      </c>
      <c r="P865" s="18" t="str">
        <f>IF(E865&lt;&gt;"ОК","",-(SUMIFS('Движения'!$F$6:$F$5005,'Движения'!$B$6:$B$5005,B865,'Движения'!$C$6:$C$5005,"Расход",'Движения'!$A$6:$A$5005,"&gt;="&amp;O865,'Движения'!$A$6:$A$5005,"&lt;"&amp;(Q865+1))+SUMIFS('Движения'!$F$6:$F$5005,'Движения'!$B$6:$B$5005,B865,'Движения'!$C$6:$C$5005,"Списание",'Движения'!$A$6:$A$5005,"&gt;="&amp;O865,'Движения'!$A$6:$A$5005,"&lt;"&amp;(Q865+1))))</f>
        <v/>
      </c>
      <c r="Q865" s="18" t="str">
        <f>IF(ISNUMBER(A865),INT(A865),0)</f>
        <v/>
      </c>
    </row>
    <row r="866" spans="1:17" x14ac:dyDescent="0.25">
      <c r="A866" s="16"/>
      <c r="B866" s="13"/>
      <c r="C866" s="14"/>
      <c r="D866" s="13"/>
      <c r="E866" s="15" t="str">
        <f>IF(COUNTA(A866:D866)=0,"",IF(NOT(ISNUMBER(A866)),"Укажите дату",IF(B866="","Укажите код",IF(NOT(AND(ISTEXT(B866),LEN(B866)&gt;0,LEN(B866)&lt;=30,ISNUMBER(FIND(LEFT(B866,1),"ABCDEFGHIJKLMNOPQRSTUVWXYZ")),SUMPRODUCT((MID(B866,{1,2,3,4,5,6,7,8,9,10,11,12,13,14,15,16,17,18,19,20,21,22,23,24,25,26,27,28,29,30},1)&lt;&gt;"")*ISERROR(FIND(MID(B866,{1,2,3,4,5,6,7,8,9,10,11,12,13,14,15,16,17,18,19,20,21,22,23,24,25,26,27,28,29,30},1),"ABCDEFGHIJKLMNOPQRSTUVWXYZ0123456789-_")))=0,ISERROR(VALUE(B866)))),"Недопустимый код: только латинские буквы A-Z в верхнем регистре, цифры, - и _; начало с буквы, до 30 символов (например MILK-001)",IF(SUMPRODUCT(--EXACT('Номенклатура'!$A$6:$A$205,B866))=0,"Код не найден",IF(SUMPRODUCT(--EXACT('Номенклатура'!$A$6:$A$205,B866))&gt;1,"Код повторяется в номенклатуре",IF(NOT(ISNUMBER(C866)),"Укажите фактическое количество",IF(C866&lt;0,"Факт не может быть меньше нуля",IF(NOT(ISNUMBER('Номенклатура'!$C$2)),"Укажите дату начала учёта",IF(Q866&lt;INT('Номенклатура'!$C$2),"Дата раньше начала учёта","ОК"))))))))))</f>
        <v/>
      </c>
      <c r="F866" s="15" t="str">
        <f>IF(E866&lt;&gt;"ОК","",INDEX('Номенклатура'!$B$6:$B$205,SUMPRODUCT(EXACT('Номенклатура'!$A$6:$A$205,B866)*(ROW('Номенклатура'!$A$6:$A$205)-5)))&amp;"")</f>
        <v/>
      </c>
      <c r="G866" s="17" t="str">
        <f>IF(E866&lt;&gt;"ОК","",INDEX('Номенклатура'!$D$6:$D$205,SUMPRODUCT(EXACT('Номенклатура'!$A$6:$A$205,B866)*(ROW('Номенклатура'!$A$6:$A$205)-5)))&amp;"")</f>
        <v/>
      </c>
      <c r="H866" s="18" t="str">
        <f>IF(E866&lt;&gt;"ОК","",ROUND(N(INDEX('Номенклатура'!$F$6:$F$205,SUMPRODUCT(EXACT('Номенклатура'!$A$6:$A$205,B866)*(ROW('Номенклатура'!$A$6:$A$205)-5))))+SUMIFS('Движения'!$F$6:$F$5005,'Движения'!$B$6:$B$5005,B866,'Движения'!$A$6:$A$5005,"&lt;"&amp;(Q866+1))-SUMIFS('Движения'!$F$6:$F$5005,'Движения'!$B$6:$B$5005,B866,'Движения'!$C$6:$C$5005,"Корректировка остатка",'Движения'!$A$6:$A$5005,"&gt;="&amp;Q866,'Движения'!$A$6:$A$5005,"&lt;"&amp;(Q866+1)),6))</f>
        <v/>
      </c>
      <c r="I866" s="18" t="str">
        <f>IF(E866&lt;&gt;"ОК","",ROUND(C866-H866,6))</f>
        <v/>
      </c>
      <c r="J866" s="21" t="str">
        <f>IF(E866&lt;&gt;"ОК","",IF(P866&gt;0,ABS(I866)/P866,"нет базы"))</f>
        <v/>
      </c>
      <c r="K866" s="17" t="str">
        <f>IF(E866&lt;&gt;"ОК","",IF(I866&lt;0,"Недостача",IF(I866&gt;0,"Излишек","Совпадает")))</f>
        <v/>
      </c>
      <c r="L866" s="18" t="str">
        <f>IF(E866&lt;&gt;"ОК","",ROUND(SUMIFS('Движения'!$F$6:$F$5005,'Движения'!$B$6:$B$5005,B866,'Движения'!$C$6:$C$5005,"Корректировка остатка",'Движения'!$A$6:$A$5005,"&gt;="&amp;Q866,'Движения'!$A$6:$A$5005,"&lt;"&amp;(Q866+1)),6))</f>
        <v/>
      </c>
      <c r="M866" s="18" t="str">
        <f>IF(E866&lt;&gt;"ОК","",ROUND(I866-L866,6))</f>
        <v/>
      </c>
      <c r="N866" s="15" t="str">
        <f>IF(E866&lt;&gt;"ОК","",IF(AND(I866=0,L866=0),"Корректировка не нужна",IF(M866=0,"Корректировка внесена",IF(L866=0,"Внесите корректировку на "&amp;DAY(Q866)&amp;"."&amp;MONTH(Q866)&amp;"."&amp;YEAR(Q866)&amp;": "&amp;IF(M866&gt;0,"+","")&amp;M866&amp;" "&amp;G866,"Проверьте корректировки: внесено "&amp;L866&amp;", нужно "&amp;I866&amp;" "&amp;G866))))</f>
        <v/>
      </c>
      <c r="O866" s="22" t="str">
        <f>IF(E866&lt;&gt;"ОК","",IF(SUMPRODUCT(MAX(($B$6:$B$1005=B866)*($Q$6:$Q$1005&lt;Q866)*($E$6:$E$1005="ОК")*$Q$6:$Q$1005))&gt;0,SUMPRODUCT(MAX(($B$6:$B$1005=B866)*($Q$6:$Q$1005&lt;Q866)*($E$6:$E$1005="ОК")*$Q$6:$Q$1005))+1,INT('Номенклатура'!$C$2)))</f>
        <v/>
      </c>
      <c r="P866" s="18" t="str">
        <f>IF(E866&lt;&gt;"ОК","",-(SUMIFS('Движения'!$F$6:$F$5005,'Движения'!$B$6:$B$5005,B866,'Движения'!$C$6:$C$5005,"Расход",'Движения'!$A$6:$A$5005,"&gt;="&amp;O866,'Движения'!$A$6:$A$5005,"&lt;"&amp;(Q866+1))+SUMIFS('Движения'!$F$6:$F$5005,'Движения'!$B$6:$B$5005,B866,'Движения'!$C$6:$C$5005,"Списание",'Движения'!$A$6:$A$5005,"&gt;="&amp;O866,'Движения'!$A$6:$A$5005,"&lt;"&amp;(Q866+1))))</f>
        <v/>
      </c>
      <c r="Q866" s="18" t="str">
        <f>IF(ISNUMBER(A866),INT(A866),0)</f>
        <v/>
      </c>
    </row>
    <row r="867" spans="1:17" x14ac:dyDescent="0.25">
      <c r="A867" s="16"/>
      <c r="B867" s="13"/>
      <c r="C867" s="14"/>
      <c r="D867" s="13"/>
      <c r="E867" s="15" t="str">
        <f>IF(COUNTA(A867:D867)=0,"",IF(NOT(ISNUMBER(A867)),"Укажите дату",IF(B867="","Укажите код",IF(NOT(AND(ISTEXT(B867),LEN(B867)&gt;0,LEN(B867)&lt;=30,ISNUMBER(FIND(LEFT(B867,1),"ABCDEFGHIJKLMNOPQRSTUVWXYZ")),SUMPRODUCT((MID(B867,{1,2,3,4,5,6,7,8,9,10,11,12,13,14,15,16,17,18,19,20,21,22,23,24,25,26,27,28,29,30},1)&lt;&gt;"")*ISERROR(FIND(MID(B867,{1,2,3,4,5,6,7,8,9,10,11,12,13,14,15,16,17,18,19,20,21,22,23,24,25,26,27,28,29,30},1),"ABCDEFGHIJKLMNOPQRSTUVWXYZ0123456789-_")))=0,ISERROR(VALUE(B867)))),"Недопустимый код: только латинские буквы A-Z в верхнем регистре, цифры, - и _; начало с буквы, до 30 символов (например MILK-001)",IF(SUMPRODUCT(--EXACT('Номенклатура'!$A$6:$A$205,B867))=0,"Код не найден",IF(SUMPRODUCT(--EXACT('Номенклатура'!$A$6:$A$205,B867))&gt;1,"Код повторяется в номенклатуре",IF(NOT(ISNUMBER(C867)),"Укажите фактическое количество",IF(C867&lt;0,"Факт не может быть меньше нуля",IF(NOT(ISNUMBER('Номенклатура'!$C$2)),"Укажите дату начала учёта",IF(Q867&lt;INT('Номенклатура'!$C$2),"Дата раньше начала учёта","ОК"))))))))))</f>
        <v/>
      </c>
      <c r="F867" s="15" t="str">
        <f>IF(E867&lt;&gt;"ОК","",INDEX('Номенклатура'!$B$6:$B$205,SUMPRODUCT(EXACT('Номенклатура'!$A$6:$A$205,B867)*(ROW('Номенклатура'!$A$6:$A$205)-5)))&amp;"")</f>
        <v/>
      </c>
      <c r="G867" s="17" t="str">
        <f>IF(E867&lt;&gt;"ОК","",INDEX('Номенклатура'!$D$6:$D$205,SUMPRODUCT(EXACT('Номенклатура'!$A$6:$A$205,B867)*(ROW('Номенклатура'!$A$6:$A$205)-5)))&amp;"")</f>
        <v/>
      </c>
      <c r="H867" s="18" t="str">
        <f>IF(E867&lt;&gt;"ОК","",ROUND(N(INDEX('Номенклатура'!$F$6:$F$205,SUMPRODUCT(EXACT('Номенклатура'!$A$6:$A$205,B867)*(ROW('Номенклатура'!$A$6:$A$205)-5))))+SUMIFS('Движения'!$F$6:$F$5005,'Движения'!$B$6:$B$5005,B867,'Движения'!$A$6:$A$5005,"&lt;"&amp;(Q867+1))-SUMIFS('Движения'!$F$6:$F$5005,'Движения'!$B$6:$B$5005,B867,'Движения'!$C$6:$C$5005,"Корректировка остатка",'Движения'!$A$6:$A$5005,"&gt;="&amp;Q867,'Движения'!$A$6:$A$5005,"&lt;"&amp;(Q867+1)),6))</f>
        <v/>
      </c>
      <c r="I867" s="18" t="str">
        <f>IF(E867&lt;&gt;"ОК","",ROUND(C867-H867,6))</f>
        <v/>
      </c>
      <c r="J867" s="21" t="str">
        <f>IF(E867&lt;&gt;"ОК","",IF(P867&gt;0,ABS(I867)/P867,"нет базы"))</f>
        <v/>
      </c>
      <c r="K867" s="17" t="str">
        <f>IF(E867&lt;&gt;"ОК","",IF(I867&lt;0,"Недостача",IF(I867&gt;0,"Излишек","Совпадает")))</f>
        <v/>
      </c>
      <c r="L867" s="18" t="str">
        <f>IF(E867&lt;&gt;"ОК","",ROUND(SUMIFS('Движения'!$F$6:$F$5005,'Движения'!$B$6:$B$5005,B867,'Движения'!$C$6:$C$5005,"Корректировка остатка",'Движения'!$A$6:$A$5005,"&gt;="&amp;Q867,'Движения'!$A$6:$A$5005,"&lt;"&amp;(Q867+1)),6))</f>
        <v/>
      </c>
      <c r="M867" s="18" t="str">
        <f>IF(E867&lt;&gt;"ОК","",ROUND(I867-L867,6))</f>
        <v/>
      </c>
      <c r="N867" s="15" t="str">
        <f>IF(E867&lt;&gt;"ОК","",IF(AND(I867=0,L867=0),"Корректировка не нужна",IF(M867=0,"Корректировка внесена",IF(L867=0,"Внесите корректировку на "&amp;DAY(Q867)&amp;"."&amp;MONTH(Q867)&amp;"."&amp;YEAR(Q867)&amp;": "&amp;IF(M867&gt;0,"+","")&amp;M867&amp;" "&amp;G867,"Проверьте корректировки: внесено "&amp;L867&amp;", нужно "&amp;I867&amp;" "&amp;G867))))</f>
        <v/>
      </c>
      <c r="O867" s="22" t="str">
        <f>IF(E867&lt;&gt;"ОК","",IF(SUMPRODUCT(MAX(($B$6:$B$1005=B867)*($Q$6:$Q$1005&lt;Q867)*($E$6:$E$1005="ОК")*$Q$6:$Q$1005))&gt;0,SUMPRODUCT(MAX(($B$6:$B$1005=B867)*($Q$6:$Q$1005&lt;Q867)*($E$6:$E$1005="ОК")*$Q$6:$Q$1005))+1,INT('Номенклатура'!$C$2)))</f>
        <v/>
      </c>
      <c r="P867" s="18" t="str">
        <f>IF(E867&lt;&gt;"ОК","",-(SUMIFS('Движения'!$F$6:$F$5005,'Движения'!$B$6:$B$5005,B867,'Движения'!$C$6:$C$5005,"Расход",'Движения'!$A$6:$A$5005,"&gt;="&amp;O867,'Движения'!$A$6:$A$5005,"&lt;"&amp;(Q867+1))+SUMIFS('Движения'!$F$6:$F$5005,'Движения'!$B$6:$B$5005,B867,'Движения'!$C$6:$C$5005,"Списание",'Движения'!$A$6:$A$5005,"&gt;="&amp;O867,'Движения'!$A$6:$A$5005,"&lt;"&amp;(Q867+1))))</f>
        <v/>
      </c>
      <c r="Q867" s="18" t="str">
        <f>IF(ISNUMBER(A867),INT(A867),0)</f>
        <v/>
      </c>
    </row>
    <row r="868" spans="1:17" x14ac:dyDescent="0.25">
      <c r="A868" s="16"/>
      <c r="B868" s="13"/>
      <c r="C868" s="14"/>
      <c r="D868" s="13"/>
      <c r="E868" s="15" t="str">
        <f>IF(COUNTA(A868:D868)=0,"",IF(NOT(ISNUMBER(A868)),"Укажите дату",IF(B868="","Укажите код",IF(NOT(AND(ISTEXT(B868),LEN(B868)&gt;0,LEN(B868)&lt;=30,ISNUMBER(FIND(LEFT(B868,1),"ABCDEFGHIJKLMNOPQRSTUVWXYZ")),SUMPRODUCT((MID(B868,{1,2,3,4,5,6,7,8,9,10,11,12,13,14,15,16,17,18,19,20,21,22,23,24,25,26,27,28,29,30},1)&lt;&gt;"")*ISERROR(FIND(MID(B868,{1,2,3,4,5,6,7,8,9,10,11,12,13,14,15,16,17,18,19,20,21,22,23,24,25,26,27,28,29,30},1),"ABCDEFGHIJKLMNOPQRSTUVWXYZ0123456789-_")))=0,ISERROR(VALUE(B868)))),"Недопустимый код: только латинские буквы A-Z в верхнем регистре, цифры, - и _; начало с буквы, до 30 символов (например MILK-001)",IF(SUMPRODUCT(--EXACT('Номенклатура'!$A$6:$A$205,B868))=0,"Код не найден",IF(SUMPRODUCT(--EXACT('Номенклатура'!$A$6:$A$205,B868))&gt;1,"Код повторяется в номенклатуре",IF(NOT(ISNUMBER(C868)),"Укажите фактическое количество",IF(C868&lt;0,"Факт не может быть меньше нуля",IF(NOT(ISNUMBER('Номенклатура'!$C$2)),"Укажите дату начала учёта",IF(Q868&lt;INT('Номенклатура'!$C$2),"Дата раньше начала учёта","ОК"))))))))))</f>
        <v/>
      </c>
      <c r="F868" s="15" t="str">
        <f>IF(E868&lt;&gt;"ОК","",INDEX('Номенклатура'!$B$6:$B$205,SUMPRODUCT(EXACT('Номенклатура'!$A$6:$A$205,B868)*(ROW('Номенклатура'!$A$6:$A$205)-5)))&amp;"")</f>
        <v/>
      </c>
      <c r="G868" s="17" t="str">
        <f>IF(E868&lt;&gt;"ОК","",INDEX('Номенклатура'!$D$6:$D$205,SUMPRODUCT(EXACT('Номенклатура'!$A$6:$A$205,B868)*(ROW('Номенклатура'!$A$6:$A$205)-5)))&amp;"")</f>
        <v/>
      </c>
      <c r="H868" s="18" t="str">
        <f>IF(E868&lt;&gt;"ОК","",ROUND(N(INDEX('Номенклатура'!$F$6:$F$205,SUMPRODUCT(EXACT('Номенклатура'!$A$6:$A$205,B868)*(ROW('Номенклатура'!$A$6:$A$205)-5))))+SUMIFS('Движения'!$F$6:$F$5005,'Движения'!$B$6:$B$5005,B868,'Движения'!$A$6:$A$5005,"&lt;"&amp;(Q868+1))-SUMIFS('Движения'!$F$6:$F$5005,'Движения'!$B$6:$B$5005,B868,'Движения'!$C$6:$C$5005,"Корректировка остатка",'Движения'!$A$6:$A$5005,"&gt;="&amp;Q868,'Движения'!$A$6:$A$5005,"&lt;"&amp;(Q868+1)),6))</f>
        <v/>
      </c>
      <c r="I868" s="18" t="str">
        <f>IF(E868&lt;&gt;"ОК","",ROUND(C868-H868,6))</f>
        <v/>
      </c>
      <c r="J868" s="21" t="str">
        <f>IF(E868&lt;&gt;"ОК","",IF(P868&gt;0,ABS(I868)/P868,"нет базы"))</f>
        <v/>
      </c>
      <c r="K868" s="17" t="str">
        <f>IF(E868&lt;&gt;"ОК","",IF(I868&lt;0,"Недостача",IF(I868&gt;0,"Излишек","Совпадает")))</f>
        <v/>
      </c>
      <c r="L868" s="18" t="str">
        <f>IF(E868&lt;&gt;"ОК","",ROUND(SUMIFS('Движения'!$F$6:$F$5005,'Движения'!$B$6:$B$5005,B868,'Движения'!$C$6:$C$5005,"Корректировка остатка",'Движения'!$A$6:$A$5005,"&gt;="&amp;Q868,'Движения'!$A$6:$A$5005,"&lt;"&amp;(Q868+1)),6))</f>
        <v/>
      </c>
      <c r="M868" s="18" t="str">
        <f>IF(E868&lt;&gt;"ОК","",ROUND(I868-L868,6))</f>
        <v/>
      </c>
      <c r="N868" s="15" t="str">
        <f>IF(E868&lt;&gt;"ОК","",IF(AND(I868=0,L868=0),"Корректировка не нужна",IF(M868=0,"Корректировка внесена",IF(L868=0,"Внесите корректировку на "&amp;DAY(Q868)&amp;"."&amp;MONTH(Q868)&amp;"."&amp;YEAR(Q868)&amp;": "&amp;IF(M868&gt;0,"+","")&amp;M868&amp;" "&amp;G868,"Проверьте корректировки: внесено "&amp;L868&amp;", нужно "&amp;I868&amp;" "&amp;G868))))</f>
        <v/>
      </c>
      <c r="O868" s="22" t="str">
        <f>IF(E868&lt;&gt;"ОК","",IF(SUMPRODUCT(MAX(($B$6:$B$1005=B868)*($Q$6:$Q$1005&lt;Q868)*($E$6:$E$1005="ОК")*$Q$6:$Q$1005))&gt;0,SUMPRODUCT(MAX(($B$6:$B$1005=B868)*($Q$6:$Q$1005&lt;Q868)*($E$6:$E$1005="ОК")*$Q$6:$Q$1005))+1,INT('Номенклатура'!$C$2)))</f>
        <v/>
      </c>
      <c r="P868" s="18" t="str">
        <f>IF(E868&lt;&gt;"ОК","",-(SUMIFS('Движения'!$F$6:$F$5005,'Движения'!$B$6:$B$5005,B868,'Движения'!$C$6:$C$5005,"Расход",'Движения'!$A$6:$A$5005,"&gt;="&amp;O868,'Движения'!$A$6:$A$5005,"&lt;"&amp;(Q868+1))+SUMIFS('Движения'!$F$6:$F$5005,'Движения'!$B$6:$B$5005,B868,'Движения'!$C$6:$C$5005,"Списание",'Движения'!$A$6:$A$5005,"&gt;="&amp;O868,'Движения'!$A$6:$A$5005,"&lt;"&amp;(Q868+1))))</f>
        <v/>
      </c>
      <c r="Q868" s="18" t="str">
        <f>IF(ISNUMBER(A868),INT(A868),0)</f>
        <v/>
      </c>
    </row>
    <row r="869" spans="1:17" x14ac:dyDescent="0.25">
      <c r="A869" s="16"/>
      <c r="B869" s="13"/>
      <c r="C869" s="14"/>
      <c r="D869" s="13"/>
      <c r="E869" s="15" t="str">
        <f>IF(COUNTA(A869:D869)=0,"",IF(NOT(ISNUMBER(A869)),"Укажите дату",IF(B869="","Укажите код",IF(NOT(AND(ISTEXT(B869),LEN(B869)&gt;0,LEN(B869)&lt;=30,ISNUMBER(FIND(LEFT(B869,1),"ABCDEFGHIJKLMNOPQRSTUVWXYZ")),SUMPRODUCT((MID(B869,{1,2,3,4,5,6,7,8,9,10,11,12,13,14,15,16,17,18,19,20,21,22,23,24,25,26,27,28,29,30},1)&lt;&gt;"")*ISERROR(FIND(MID(B869,{1,2,3,4,5,6,7,8,9,10,11,12,13,14,15,16,17,18,19,20,21,22,23,24,25,26,27,28,29,30},1),"ABCDEFGHIJKLMNOPQRSTUVWXYZ0123456789-_")))=0,ISERROR(VALUE(B869)))),"Недопустимый код: только латинские буквы A-Z в верхнем регистре, цифры, - и _; начало с буквы, до 30 символов (например MILK-001)",IF(SUMPRODUCT(--EXACT('Номенклатура'!$A$6:$A$205,B869))=0,"Код не найден",IF(SUMPRODUCT(--EXACT('Номенклатура'!$A$6:$A$205,B869))&gt;1,"Код повторяется в номенклатуре",IF(NOT(ISNUMBER(C869)),"Укажите фактическое количество",IF(C869&lt;0,"Факт не может быть меньше нуля",IF(NOT(ISNUMBER('Номенклатура'!$C$2)),"Укажите дату начала учёта",IF(Q869&lt;INT('Номенклатура'!$C$2),"Дата раньше начала учёта","ОК"))))))))))</f>
        <v/>
      </c>
      <c r="F869" s="15" t="str">
        <f>IF(E869&lt;&gt;"ОК","",INDEX('Номенклатура'!$B$6:$B$205,SUMPRODUCT(EXACT('Номенклатура'!$A$6:$A$205,B869)*(ROW('Номенклатура'!$A$6:$A$205)-5)))&amp;"")</f>
        <v/>
      </c>
      <c r="G869" s="17" t="str">
        <f>IF(E869&lt;&gt;"ОК","",INDEX('Номенклатура'!$D$6:$D$205,SUMPRODUCT(EXACT('Номенклатура'!$A$6:$A$205,B869)*(ROW('Номенклатура'!$A$6:$A$205)-5)))&amp;"")</f>
        <v/>
      </c>
      <c r="H869" s="18" t="str">
        <f>IF(E869&lt;&gt;"ОК","",ROUND(N(INDEX('Номенклатура'!$F$6:$F$205,SUMPRODUCT(EXACT('Номенклатура'!$A$6:$A$205,B869)*(ROW('Номенклатура'!$A$6:$A$205)-5))))+SUMIFS('Движения'!$F$6:$F$5005,'Движения'!$B$6:$B$5005,B869,'Движения'!$A$6:$A$5005,"&lt;"&amp;(Q869+1))-SUMIFS('Движения'!$F$6:$F$5005,'Движения'!$B$6:$B$5005,B869,'Движения'!$C$6:$C$5005,"Корректировка остатка",'Движения'!$A$6:$A$5005,"&gt;="&amp;Q869,'Движения'!$A$6:$A$5005,"&lt;"&amp;(Q869+1)),6))</f>
        <v/>
      </c>
      <c r="I869" s="18" t="str">
        <f>IF(E869&lt;&gt;"ОК","",ROUND(C869-H869,6))</f>
        <v/>
      </c>
      <c r="J869" s="21" t="str">
        <f>IF(E869&lt;&gt;"ОК","",IF(P869&gt;0,ABS(I869)/P869,"нет базы"))</f>
        <v/>
      </c>
      <c r="K869" s="17" t="str">
        <f>IF(E869&lt;&gt;"ОК","",IF(I869&lt;0,"Недостача",IF(I869&gt;0,"Излишек","Совпадает")))</f>
        <v/>
      </c>
      <c r="L869" s="18" t="str">
        <f>IF(E869&lt;&gt;"ОК","",ROUND(SUMIFS('Движения'!$F$6:$F$5005,'Движения'!$B$6:$B$5005,B869,'Движения'!$C$6:$C$5005,"Корректировка остатка",'Движения'!$A$6:$A$5005,"&gt;="&amp;Q869,'Движения'!$A$6:$A$5005,"&lt;"&amp;(Q869+1)),6))</f>
        <v/>
      </c>
      <c r="M869" s="18" t="str">
        <f>IF(E869&lt;&gt;"ОК","",ROUND(I869-L869,6))</f>
        <v/>
      </c>
      <c r="N869" s="15" t="str">
        <f>IF(E869&lt;&gt;"ОК","",IF(AND(I869=0,L869=0),"Корректировка не нужна",IF(M869=0,"Корректировка внесена",IF(L869=0,"Внесите корректировку на "&amp;DAY(Q869)&amp;"."&amp;MONTH(Q869)&amp;"."&amp;YEAR(Q869)&amp;": "&amp;IF(M869&gt;0,"+","")&amp;M869&amp;" "&amp;G869,"Проверьте корректировки: внесено "&amp;L869&amp;", нужно "&amp;I869&amp;" "&amp;G869))))</f>
        <v/>
      </c>
      <c r="O869" s="22" t="str">
        <f>IF(E869&lt;&gt;"ОК","",IF(SUMPRODUCT(MAX(($B$6:$B$1005=B869)*($Q$6:$Q$1005&lt;Q869)*($E$6:$E$1005="ОК")*$Q$6:$Q$1005))&gt;0,SUMPRODUCT(MAX(($B$6:$B$1005=B869)*($Q$6:$Q$1005&lt;Q869)*($E$6:$E$1005="ОК")*$Q$6:$Q$1005))+1,INT('Номенклатура'!$C$2)))</f>
        <v/>
      </c>
      <c r="P869" s="18" t="str">
        <f>IF(E869&lt;&gt;"ОК","",-(SUMIFS('Движения'!$F$6:$F$5005,'Движения'!$B$6:$B$5005,B869,'Движения'!$C$6:$C$5005,"Расход",'Движения'!$A$6:$A$5005,"&gt;="&amp;O869,'Движения'!$A$6:$A$5005,"&lt;"&amp;(Q869+1))+SUMIFS('Движения'!$F$6:$F$5005,'Движения'!$B$6:$B$5005,B869,'Движения'!$C$6:$C$5005,"Списание",'Движения'!$A$6:$A$5005,"&gt;="&amp;O869,'Движения'!$A$6:$A$5005,"&lt;"&amp;(Q869+1))))</f>
        <v/>
      </c>
      <c r="Q869" s="18" t="str">
        <f>IF(ISNUMBER(A869),INT(A869),0)</f>
        <v/>
      </c>
    </row>
    <row r="870" spans="1:17" x14ac:dyDescent="0.25">
      <c r="A870" s="16"/>
      <c r="B870" s="13"/>
      <c r="C870" s="14"/>
      <c r="D870" s="13"/>
      <c r="E870" s="15" t="str">
        <f>IF(COUNTA(A870:D870)=0,"",IF(NOT(ISNUMBER(A870)),"Укажите дату",IF(B870="","Укажите код",IF(NOT(AND(ISTEXT(B870),LEN(B870)&gt;0,LEN(B870)&lt;=30,ISNUMBER(FIND(LEFT(B870,1),"ABCDEFGHIJKLMNOPQRSTUVWXYZ")),SUMPRODUCT((MID(B870,{1,2,3,4,5,6,7,8,9,10,11,12,13,14,15,16,17,18,19,20,21,22,23,24,25,26,27,28,29,30},1)&lt;&gt;"")*ISERROR(FIND(MID(B870,{1,2,3,4,5,6,7,8,9,10,11,12,13,14,15,16,17,18,19,20,21,22,23,24,25,26,27,28,29,30},1),"ABCDEFGHIJKLMNOPQRSTUVWXYZ0123456789-_")))=0,ISERROR(VALUE(B870)))),"Недопустимый код: только латинские буквы A-Z в верхнем регистре, цифры, - и _; начало с буквы, до 30 символов (например MILK-001)",IF(SUMPRODUCT(--EXACT('Номенклатура'!$A$6:$A$205,B870))=0,"Код не найден",IF(SUMPRODUCT(--EXACT('Номенклатура'!$A$6:$A$205,B870))&gt;1,"Код повторяется в номенклатуре",IF(NOT(ISNUMBER(C870)),"Укажите фактическое количество",IF(C870&lt;0,"Факт не может быть меньше нуля",IF(NOT(ISNUMBER('Номенклатура'!$C$2)),"Укажите дату начала учёта",IF(Q870&lt;INT('Номенклатура'!$C$2),"Дата раньше начала учёта","ОК"))))))))))</f>
        <v/>
      </c>
      <c r="F870" s="15" t="str">
        <f>IF(E870&lt;&gt;"ОК","",INDEX('Номенклатура'!$B$6:$B$205,SUMPRODUCT(EXACT('Номенклатура'!$A$6:$A$205,B870)*(ROW('Номенклатура'!$A$6:$A$205)-5)))&amp;"")</f>
        <v/>
      </c>
      <c r="G870" s="17" t="str">
        <f>IF(E870&lt;&gt;"ОК","",INDEX('Номенклатура'!$D$6:$D$205,SUMPRODUCT(EXACT('Номенклатура'!$A$6:$A$205,B870)*(ROW('Номенклатура'!$A$6:$A$205)-5)))&amp;"")</f>
        <v/>
      </c>
      <c r="H870" s="18" t="str">
        <f>IF(E870&lt;&gt;"ОК","",ROUND(N(INDEX('Номенклатура'!$F$6:$F$205,SUMPRODUCT(EXACT('Номенклатура'!$A$6:$A$205,B870)*(ROW('Номенклатура'!$A$6:$A$205)-5))))+SUMIFS('Движения'!$F$6:$F$5005,'Движения'!$B$6:$B$5005,B870,'Движения'!$A$6:$A$5005,"&lt;"&amp;(Q870+1))-SUMIFS('Движения'!$F$6:$F$5005,'Движения'!$B$6:$B$5005,B870,'Движения'!$C$6:$C$5005,"Корректировка остатка",'Движения'!$A$6:$A$5005,"&gt;="&amp;Q870,'Движения'!$A$6:$A$5005,"&lt;"&amp;(Q870+1)),6))</f>
        <v/>
      </c>
      <c r="I870" s="18" t="str">
        <f>IF(E870&lt;&gt;"ОК","",ROUND(C870-H870,6))</f>
        <v/>
      </c>
      <c r="J870" s="21" t="str">
        <f>IF(E870&lt;&gt;"ОК","",IF(P870&gt;0,ABS(I870)/P870,"нет базы"))</f>
        <v/>
      </c>
      <c r="K870" s="17" t="str">
        <f>IF(E870&lt;&gt;"ОК","",IF(I870&lt;0,"Недостача",IF(I870&gt;0,"Излишек","Совпадает")))</f>
        <v/>
      </c>
      <c r="L870" s="18" t="str">
        <f>IF(E870&lt;&gt;"ОК","",ROUND(SUMIFS('Движения'!$F$6:$F$5005,'Движения'!$B$6:$B$5005,B870,'Движения'!$C$6:$C$5005,"Корректировка остатка",'Движения'!$A$6:$A$5005,"&gt;="&amp;Q870,'Движения'!$A$6:$A$5005,"&lt;"&amp;(Q870+1)),6))</f>
        <v/>
      </c>
      <c r="M870" s="18" t="str">
        <f>IF(E870&lt;&gt;"ОК","",ROUND(I870-L870,6))</f>
        <v/>
      </c>
      <c r="N870" s="15" t="str">
        <f>IF(E870&lt;&gt;"ОК","",IF(AND(I870=0,L870=0),"Корректировка не нужна",IF(M870=0,"Корректировка внесена",IF(L870=0,"Внесите корректировку на "&amp;DAY(Q870)&amp;"."&amp;MONTH(Q870)&amp;"."&amp;YEAR(Q870)&amp;": "&amp;IF(M870&gt;0,"+","")&amp;M870&amp;" "&amp;G870,"Проверьте корректировки: внесено "&amp;L870&amp;", нужно "&amp;I870&amp;" "&amp;G870))))</f>
        <v/>
      </c>
      <c r="O870" s="22" t="str">
        <f>IF(E870&lt;&gt;"ОК","",IF(SUMPRODUCT(MAX(($B$6:$B$1005=B870)*($Q$6:$Q$1005&lt;Q870)*($E$6:$E$1005="ОК")*$Q$6:$Q$1005))&gt;0,SUMPRODUCT(MAX(($B$6:$B$1005=B870)*($Q$6:$Q$1005&lt;Q870)*($E$6:$E$1005="ОК")*$Q$6:$Q$1005))+1,INT('Номенклатура'!$C$2)))</f>
        <v/>
      </c>
      <c r="P870" s="18" t="str">
        <f>IF(E870&lt;&gt;"ОК","",-(SUMIFS('Движения'!$F$6:$F$5005,'Движения'!$B$6:$B$5005,B870,'Движения'!$C$6:$C$5005,"Расход",'Движения'!$A$6:$A$5005,"&gt;="&amp;O870,'Движения'!$A$6:$A$5005,"&lt;"&amp;(Q870+1))+SUMIFS('Движения'!$F$6:$F$5005,'Движения'!$B$6:$B$5005,B870,'Движения'!$C$6:$C$5005,"Списание",'Движения'!$A$6:$A$5005,"&gt;="&amp;O870,'Движения'!$A$6:$A$5005,"&lt;"&amp;(Q870+1))))</f>
        <v/>
      </c>
      <c r="Q870" s="18" t="str">
        <f>IF(ISNUMBER(A870),INT(A870),0)</f>
        <v/>
      </c>
    </row>
    <row r="871" spans="1:17" x14ac:dyDescent="0.25">
      <c r="A871" s="16"/>
      <c r="B871" s="13"/>
      <c r="C871" s="14"/>
      <c r="D871" s="13"/>
      <c r="E871" s="15" t="str">
        <f>IF(COUNTA(A871:D871)=0,"",IF(NOT(ISNUMBER(A871)),"Укажите дату",IF(B871="","Укажите код",IF(NOT(AND(ISTEXT(B871),LEN(B871)&gt;0,LEN(B871)&lt;=30,ISNUMBER(FIND(LEFT(B871,1),"ABCDEFGHIJKLMNOPQRSTUVWXYZ")),SUMPRODUCT((MID(B871,{1,2,3,4,5,6,7,8,9,10,11,12,13,14,15,16,17,18,19,20,21,22,23,24,25,26,27,28,29,30},1)&lt;&gt;"")*ISERROR(FIND(MID(B871,{1,2,3,4,5,6,7,8,9,10,11,12,13,14,15,16,17,18,19,20,21,22,23,24,25,26,27,28,29,30},1),"ABCDEFGHIJKLMNOPQRSTUVWXYZ0123456789-_")))=0,ISERROR(VALUE(B871)))),"Недопустимый код: только латинские буквы A-Z в верхнем регистре, цифры, - и _; начало с буквы, до 30 символов (например MILK-001)",IF(SUMPRODUCT(--EXACT('Номенклатура'!$A$6:$A$205,B871))=0,"Код не найден",IF(SUMPRODUCT(--EXACT('Номенклатура'!$A$6:$A$205,B871))&gt;1,"Код повторяется в номенклатуре",IF(NOT(ISNUMBER(C871)),"Укажите фактическое количество",IF(C871&lt;0,"Факт не может быть меньше нуля",IF(NOT(ISNUMBER('Номенклатура'!$C$2)),"Укажите дату начала учёта",IF(Q871&lt;INT('Номенклатура'!$C$2),"Дата раньше начала учёта","ОК"))))))))))</f>
        <v/>
      </c>
      <c r="F871" s="15" t="str">
        <f>IF(E871&lt;&gt;"ОК","",INDEX('Номенклатура'!$B$6:$B$205,SUMPRODUCT(EXACT('Номенклатура'!$A$6:$A$205,B871)*(ROW('Номенклатура'!$A$6:$A$205)-5)))&amp;"")</f>
        <v/>
      </c>
      <c r="G871" s="17" t="str">
        <f>IF(E871&lt;&gt;"ОК","",INDEX('Номенклатура'!$D$6:$D$205,SUMPRODUCT(EXACT('Номенклатура'!$A$6:$A$205,B871)*(ROW('Номенклатура'!$A$6:$A$205)-5)))&amp;"")</f>
        <v/>
      </c>
      <c r="H871" s="18" t="str">
        <f>IF(E871&lt;&gt;"ОК","",ROUND(N(INDEX('Номенклатура'!$F$6:$F$205,SUMPRODUCT(EXACT('Номенклатура'!$A$6:$A$205,B871)*(ROW('Номенклатура'!$A$6:$A$205)-5))))+SUMIFS('Движения'!$F$6:$F$5005,'Движения'!$B$6:$B$5005,B871,'Движения'!$A$6:$A$5005,"&lt;"&amp;(Q871+1))-SUMIFS('Движения'!$F$6:$F$5005,'Движения'!$B$6:$B$5005,B871,'Движения'!$C$6:$C$5005,"Корректировка остатка",'Движения'!$A$6:$A$5005,"&gt;="&amp;Q871,'Движения'!$A$6:$A$5005,"&lt;"&amp;(Q871+1)),6))</f>
        <v/>
      </c>
      <c r="I871" s="18" t="str">
        <f>IF(E871&lt;&gt;"ОК","",ROUND(C871-H871,6))</f>
        <v/>
      </c>
      <c r="J871" s="21" t="str">
        <f>IF(E871&lt;&gt;"ОК","",IF(P871&gt;0,ABS(I871)/P871,"нет базы"))</f>
        <v/>
      </c>
      <c r="K871" s="17" t="str">
        <f>IF(E871&lt;&gt;"ОК","",IF(I871&lt;0,"Недостача",IF(I871&gt;0,"Излишек","Совпадает")))</f>
        <v/>
      </c>
      <c r="L871" s="18" t="str">
        <f>IF(E871&lt;&gt;"ОК","",ROUND(SUMIFS('Движения'!$F$6:$F$5005,'Движения'!$B$6:$B$5005,B871,'Движения'!$C$6:$C$5005,"Корректировка остатка",'Движения'!$A$6:$A$5005,"&gt;="&amp;Q871,'Движения'!$A$6:$A$5005,"&lt;"&amp;(Q871+1)),6))</f>
        <v/>
      </c>
      <c r="M871" s="18" t="str">
        <f>IF(E871&lt;&gt;"ОК","",ROUND(I871-L871,6))</f>
        <v/>
      </c>
      <c r="N871" s="15" t="str">
        <f>IF(E871&lt;&gt;"ОК","",IF(AND(I871=0,L871=0),"Корректировка не нужна",IF(M871=0,"Корректировка внесена",IF(L871=0,"Внесите корректировку на "&amp;DAY(Q871)&amp;"."&amp;MONTH(Q871)&amp;"."&amp;YEAR(Q871)&amp;": "&amp;IF(M871&gt;0,"+","")&amp;M871&amp;" "&amp;G871,"Проверьте корректировки: внесено "&amp;L871&amp;", нужно "&amp;I871&amp;" "&amp;G871))))</f>
        <v/>
      </c>
      <c r="O871" s="22" t="str">
        <f>IF(E871&lt;&gt;"ОК","",IF(SUMPRODUCT(MAX(($B$6:$B$1005=B871)*($Q$6:$Q$1005&lt;Q871)*($E$6:$E$1005="ОК")*$Q$6:$Q$1005))&gt;0,SUMPRODUCT(MAX(($B$6:$B$1005=B871)*($Q$6:$Q$1005&lt;Q871)*($E$6:$E$1005="ОК")*$Q$6:$Q$1005))+1,INT('Номенклатура'!$C$2)))</f>
        <v/>
      </c>
      <c r="P871" s="18" t="str">
        <f>IF(E871&lt;&gt;"ОК","",-(SUMIFS('Движения'!$F$6:$F$5005,'Движения'!$B$6:$B$5005,B871,'Движения'!$C$6:$C$5005,"Расход",'Движения'!$A$6:$A$5005,"&gt;="&amp;O871,'Движения'!$A$6:$A$5005,"&lt;"&amp;(Q871+1))+SUMIFS('Движения'!$F$6:$F$5005,'Движения'!$B$6:$B$5005,B871,'Движения'!$C$6:$C$5005,"Списание",'Движения'!$A$6:$A$5005,"&gt;="&amp;O871,'Движения'!$A$6:$A$5005,"&lt;"&amp;(Q871+1))))</f>
        <v/>
      </c>
      <c r="Q871" s="18" t="str">
        <f>IF(ISNUMBER(A871),INT(A871),0)</f>
        <v/>
      </c>
    </row>
    <row r="872" spans="1:17" x14ac:dyDescent="0.25">
      <c r="A872" s="16"/>
      <c r="B872" s="13"/>
      <c r="C872" s="14"/>
      <c r="D872" s="13"/>
      <c r="E872" s="15" t="str">
        <f>IF(COUNTA(A872:D872)=0,"",IF(NOT(ISNUMBER(A872)),"Укажите дату",IF(B872="","Укажите код",IF(NOT(AND(ISTEXT(B872),LEN(B872)&gt;0,LEN(B872)&lt;=30,ISNUMBER(FIND(LEFT(B872,1),"ABCDEFGHIJKLMNOPQRSTUVWXYZ")),SUMPRODUCT((MID(B872,{1,2,3,4,5,6,7,8,9,10,11,12,13,14,15,16,17,18,19,20,21,22,23,24,25,26,27,28,29,30},1)&lt;&gt;"")*ISERROR(FIND(MID(B872,{1,2,3,4,5,6,7,8,9,10,11,12,13,14,15,16,17,18,19,20,21,22,23,24,25,26,27,28,29,30},1),"ABCDEFGHIJKLMNOPQRSTUVWXYZ0123456789-_")))=0,ISERROR(VALUE(B872)))),"Недопустимый код: только латинские буквы A-Z в верхнем регистре, цифры, - и _; начало с буквы, до 30 символов (например MILK-001)",IF(SUMPRODUCT(--EXACT('Номенклатура'!$A$6:$A$205,B872))=0,"Код не найден",IF(SUMPRODUCT(--EXACT('Номенклатура'!$A$6:$A$205,B872))&gt;1,"Код повторяется в номенклатуре",IF(NOT(ISNUMBER(C872)),"Укажите фактическое количество",IF(C872&lt;0,"Факт не может быть меньше нуля",IF(NOT(ISNUMBER('Номенклатура'!$C$2)),"Укажите дату начала учёта",IF(Q872&lt;INT('Номенклатура'!$C$2),"Дата раньше начала учёта","ОК"))))))))))</f>
        <v/>
      </c>
      <c r="F872" s="15" t="str">
        <f>IF(E872&lt;&gt;"ОК","",INDEX('Номенклатура'!$B$6:$B$205,SUMPRODUCT(EXACT('Номенклатура'!$A$6:$A$205,B872)*(ROW('Номенклатура'!$A$6:$A$205)-5)))&amp;"")</f>
        <v/>
      </c>
      <c r="G872" s="17" t="str">
        <f>IF(E872&lt;&gt;"ОК","",INDEX('Номенклатура'!$D$6:$D$205,SUMPRODUCT(EXACT('Номенклатура'!$A$6:$A$205,B872)*(ROW('Номенклатура'!$A$6:$A$205)-5)))&amp;"")</f>
        <v/>
      </c>
      <c r="H872" s="18" t="str">
        <f>IF(E872&lt;&gt;"ОК","",ROUND(N(INDEX('Номенклатура'!$F$6:$F$205,SUMPRODUCT(EXACT('Номенклатура'!$A$6:$A$205,B872)*(ROW('Номенклатура'!$A$6:$A$205)-5))))+SUMIFS('Движения'!$F$6:$F$5005,'Движения'!$B$6:$B$5005,B872,'Движения'!$A$6:$A$5005,"&lt;"&amp;(Q872+1))-SUMIFS('Движения'!$F$6:$F$5005,'Движения'!$B$6:$B$5005,B872,'Движения'!$C$6:$C$5005,"Корректировка остатка",'Движения'!$A$6:$A$5005,"&gt;="&amp;Q872,'Движения'!$A$6:$A$5005,"&lt;"&amp;(Q872+1)),6))</f>
        <v/>
      </c>
      <c r="I872" s="18" t="str">
        <f>IF(E872&lt;&gt;"ОК","",ROUND(C872-H872,6))</f>
        <v/>
      </c>
      <c r="J872" s="21" t="str">
        <f>IF(E872&lt;&gt;"ОК","",IF(P872&gt;0,ABS(I872)/P872,"нет базы"))</f>
        <v/>
      </c>
      <c r="K872" s="17" t="str">
        <f>IF(E872&lt;&gt;"ОК","",IF(I872&lt;0,"Недостача",IF(I872&gt;0,"Излишек","Совпадает")))</f>
        <v/>
      </c>
      <c r="L872" s="18" t="str">
        <f>IF(E872&lt;&gt;"ОК","",ROUND(SUMIFS('Движения'!$F$6:$F$5005,'Движения'!$B$6:$B$5005,B872,'Движения'!$C$6:$C$5005,"Корректировка остатка",'Движения'!$A$6:$A$5005,"&gt;="&amp;Q872,'Движения'!$A$6:$A$5005,"&lt;"&amp;(Q872+1)),6))</f>
        <v/>
      </c>
      <c r="M872" s="18" t="str">
        <f>IF(E872&lt;&gt;"ОК","",ROUND(I872-L872,6))</f>
        <v/>
      </c>
      <c r="N872" s="15" t="str">
        <f>IF(E872&lt;&gt;"ОК","",IF(AND(I872=0,L872=0),"Корректировка не нужна",IF(M872=0,"Корректировка внесена",IF(L872=0,"Внесите корректировку на "&amp;DAY(Q872)&amp;"."&amp;MONTH(Q872)&amp;"."&amp;YEAR(Q872)&amp;": "&amp;IF(M872&gt;0,"+","")&amp;M872&amp;" "&amp;G872,"Проверьте корректировки: внесено "&amp;L872&amp;", нужно "&amp;I872&amp;" "&amp;G872))))</f>
        <v/>
      </c>
      <c r="O872" s="22" t="str">
        <f>IF(E872&lt;&gt;"ОК","",IF(SUMPRODUCT(MAX(($B$6:$B$1005=B872)*($Q$6:$Q$1005&lt;Q872)*($E$6:$E$1005="ОК")*$Q$6:$Q$1005))&gt;0,SUMPRODUCT(MAX(($B$6:$B$1005=B872)*($Q$6:$Q$1005&lt;Q872)*($E$6:$E$1005="ОК")*$Q$6:$Q$1005))+1,INT('Номенклатура'!$C$2)))</f>
        <v/>
      </c>
      <c r="P872" s="18" t="str">
        <f>IF(E872&lt;&gt;"ОК","",-(SUMIFS('Движения'!$F$6:$F$5005,'Движения'!$B$6:$B$5005,B872,'Движения'!$C$6:$C$5005,"Расход",'Движения'!$A$6:$A$5005,"&gt;="&amp;O872,'Движения'!$A$6:$A$5005,"&lt;"&amp;(Q872+1))+SUMIFS('Движения'!$F$6:$F$5005,'Движения'!$B$6:$B$5005,B872,'Движения'!$C$6:$C$5005,"Списание",'Движения'!$A$6:$A$5005,"&gt;="&amp;O872,'Движения'!$A$6:$A$5005,"&lt;"&amp;(Q872+1))))</f>
        <v/>
      </c>
      <c r="Q872" s="18" t="str">
        <f>IF(ISNUMBER(A872),INT(A872),0)</f>
        <v/>
      </c>
    </row>
    <row r="873" spans="1:17" x14ac:dyDescent="0.25">
      <c r="A873" s="16"/>
      <c r="B873" s="13"/>
      <c r="C873" s="14"/>
      <c r="D873" s="13"/>
      <c r="E873" s="15" t="str">
        <f>IF(COUNTA(A873:D873)=0,"",IF(NOT(ISNUMBER(A873)),"Укажите дату",IF(B873="","Укажите код",IF(NOT(AND(ISTEXT(B873),LEN(B873)&gt;0,LEN(B873)&lt;=30,ISNUMBER(FIND(LEFT(B873,1),"ABCDEFGHIJKLMNOPQRSTUVWXYZ")),SUMPRODUCT((MID(B873,{1,2,3,4,5,6,7,8,9,10,11,12,13,14,15,16,17,18,19,20,21,22,23,24,25,26,27,28,29,30},1)&lt;&gt;"")*ISERROR(FIND(MID(B873,{1,2,3,4,5,6,7,8,9,10,11,12,13,14,15,16,17,18,19,20,21,22,23,24,25,26,27,28,29,30},1),"ABCDEFGHIJKLMNOPQRSTUVWXYZ0123456789-_")))=0,ISERROR(VALUE(B873)))),"Недопустимый код: только латинские буквы A-Z в верхнем регистре, цифры, - и _; начало с буквы, до 30 символов (например MILK-001)",IF(SUMPRODUCT(--EXACT('Номенклатура'!$A$6:$A$205,B873))=0,"Код не найден",IF(SUMPRODUCT(--EXACT('Номенклатура'!$A$6:$A$205,B873))&gt;1,"Код повторяется в номенклатуре",IF(NOT(ISNUMBER(C873)),"Укажите фактическое количество",IF(C873&lt;0,"Факт не может быть меньше нуля",IF(NOT(ISNUMBER('Номенклатура'!$C$2)),"Укажите дату начала учёта",IF(Q873&lt;INT('Номенклатура'!$C$2),"Дата раньше начала учёта","ОК"))))))))))</f>
        <v/>
      </c>
      <c r="F873" s="15" t="str">
        <f>IF(E873&lt;&gt;"ОК","",INDEX('Номенклатура'!$B$6:$B$205,SUMPRODUCT(EXACT('Номенклатура'!$A$6:$A$205,B873)*(ROW('Номенклатура'!$A$6:$A$205)-5)))&amp;"")</f>
        <v/>
      </c>
      <c r="G873" s="17" t="str">
        <f>IF(E873&lt;&gt;"ОК","",INDEX('Номенклатура'!$D$6:$D$205,SUMPRODUCT(EXACT('Номенклатура'!$A$6:$A$205,B873)*(ROW('Номенклатура'!$A$6:$A$205)-5)))&amp;"")</f>
        <v/>
      </c>
      <c r="H873" s="18" t="str">
        <f>IF(E873&lt;&gt;"ОК","",ROUND(N(INDEX('Номенклатура'!$F$6:$F$205,SUMPRODUCT(EXACT('Номенклатура'!$A$6:$A$205,B873)*(ROW('Номенклатура'!$A$6:$A$205)-5))))+SUMIFS('Движения'!$F$6:$F$5005,'Движения'!$B$6:$B$5005,B873,'Движения'!$A$6:$A$5005,"&lt;"&amp;(Q873+1))-SUMIFS('Движения'!$F$6:$F$5005,'Движения'!$B$6:$B$5005,B873,'Движения'!$C$6:$C$5005,"Корректировка остатка",'Движения'!$A$6:$A$5005,"&gt;="&amp;Q873,'Движения'!$A$6:$A$5005,"&lt;"&amp;(Q873+1)),6))</f>
        <v/>
      </c>
      <c r="I873" s="18" t="str">
        <f>IF(E873&lt;&gt;"ОК","",ROUND(C873-H873,6))</f>
        <v/>
      </c>
      <c r="J873" s="21" t="str">
        <f>IF(E873&lt;&gt;"ОК","",IF(P873&gt;0,ABS(I873)/P873,"нет базы"))</f>
        <v/>
      </c>
      <c r="K873" s="17" t="str">
        <f>IF(E873&lt;&gt;"ОК","",IF(I873&lt;0,"Недостача",IF(I873&gt;0,"Излишек","Совпадает")))</f>
        <v/>
      </c>
      <c r="L873" s="18" t="str">
        <f>IF(E873&lt;&gt;"ОК","",ROUND(SUMIFS('Движения'!$F$6:$F$5005,'Движения'!$B$6:$B$5005,B873,'Движения'!$C$6:$C$5005,"Корректировка остатка",'Движения'!$A$6:$A$5005,"&gt;="&amp;Q873,'Движения'!$A$6:$A$5005,"&lt;"&amp;(Q873+1)),6))</f>
        <v/>
      </c>
      <c r="M873" s="18" t="str">
        <f>IF(E873&lt;&gt;"ОК","",ROUND(I873-L873,6))</f>
        <v/>
      </c>
      <c r="N873" s="15" t="str">
        <f>IF(E873&lt;&gt;"ОК","",IF(AND(I873=0,L873=0),"Корректировка не нужна",IF(M873=0,"Корректировка внесена",IF(L873=0,"Внесите корректировку на "&amp;DAY(Q873)&amp;"."&amp;MONTH(Q873)&amp;"."&amp;YEAR(Q873)&amp;": "&amp;IF(M873&gt;0,"+","")&amp;M873&amp;" "&amp;G873,"Проверьте корректировки: внесено "&amp;L873&amp;", нужно "&amp;I873&amp;" "&amp;G873))))</f>
        <v/>
      </c>
      <c r="O873" s="22" t="str">
        <f>IF(E873&lt;&gt;"ОК","",IF(SUMPRODUCT(MAX(($B$6:$B$1005=B873)*($Q$6:$Q$1005&lt;Q873)*($E$6:$E$1005="ОК")*$Q$6:$Q$1005))&gt;0,SUMPRODUCT(MAX(($B$6:$B$1005=B873)*($Q$6:$Q$1005&lt;Q873)*($E$6:$E$1005="ОК")*$Q$6:$Q$1005))+1,INT('Номенклатура'!$C$2)))</f>
        <v/>
      </c>
      <c r="P873" s="18" t="str">
        <f>IF(E873&lt;&gt;"ОК","",-(SUMIFS('Движения'!$F$6:$F$5005,'Движения'!$B$6:$B$5005,B873,'Движения'!$C$6:$C$5005,"Расход",'Движения'!$A$6:$A$5005,"&gt;="&amp;O873,'Движения'!$A$6:$A$5005,"&lt;"&amp;(Q873+1))+SUMIFS('Движения'!$F$6:$F$5005,'Движения'!$B$6:$B$5005,B873,'Движения'!$C$6:$C$5005,"Списание",'Движения'!$A$6:$A$5005,"&gt;="&amp;O873,'Движения'!$A$6:$A$5005,"&lt;"&amp;(Q873+1))))</f>
        <v/>
      </c>
      <c r="Q873" s="18" t="str">
        <f>IF(ISNUMBER(A873),INT(A873),0)</f>
        <v/>
      </c>
    </row>
    <row r="874" spans="1:17" x14ac:dyDescent="0.25">
      <c r="A874" s="16"/>
      <c r="B874" s="13"/>
      <c r="C874" s="14"/>
      <c r="D874" s="13"/>
      <c r="E874" s="15" t="str">
        <f>IF(COUNTA(A874:D874)=0,"",IF(NOT(ISNUMBER(A874)),"Укажите дату",IF(B874="","Укажите код",IF(NOT(AND(ISTEXT(B874),LEN(B874)&gt;0,LEN(B874)&lt;=30,ISNUMBER(FIND(LEFT(B874,1),"ABCDEFGHIJKLMNOPQRSTUVWXYZ")),SUMPRODUCT((MID(B874,{1,2,3,4,5,6,7,8,9,10,11,12,13,14,15,16,17,18,19,20,21,22,23,24,25,26,27,28,29,30},1)&lt;&gt;"")*ISERROR(FIND(MID(B874,{1,2,3,4,5,6,7,8,9,10,11,12,13,14,15,16,17,18,19,20,21,22,23,24,25,26,27,28,29,30},1),"ABCDEFGHIJKLMNOPQRSTUVWXYZ0123456789-_")))=0,ISERROR(VALUE(B874)))),"Недопустимый код: только латинские буквы A-Z в верхнем регистре, цифры, - и _; начало с буквы, до 30 символов (например MILK-001)",IF(SUMPRODUCT(--EXACT('Номенклатура'!$A$6:$A$205,B874))=0,"Код не найден",IF(SUMPRODUCT(--EXACT('Номенклатура'!$A$6:$A$205,B874))&gt;1,"Код повторяется в номенклатуре",IF(NOT(ISNUMBER(C874)),"Укажите фактическое количество",IF(C874&lt;0,"Факт не может быть меньше нуля",IF(NOT(ISNUMBER('Номенклатура'!$C$2)),"Укажите дату начала учёта",IF(Q874&lt;INT('Номенклатура'!$C$2),"Дата раньше начала учёта","ОК"))))))))))</f>
        <v/>
      </c>
      <c r="F874" s="15" t="str">
        <f>IF(E874&lt;&gt;"ОК","",INDEX('Номенклатура'!$B$6:$B$205,SUMPRODUCT(EXACT('Номенклатура'!$A$6:$A$205,B874)*(ROW('Номенклатура'!$A$6:$A$205)-5)))&amp;"")</f>
        <v/>
      </c>
      <c r="G874" s="17" t="str">
        <f>IF(E874&lt;&gt;"ОК","",INDEX('Номенклатура'!$D$6:$D$205,SUMPRODUCT(EXACT('Номенклатура'!$A$6:$A$205,B874)*(ROW('Номенклатура'!$A$6:$A$205)-5)))&amp;"")</f>
        <v/>
      </c>
      <c r="H874" s="18" t="str">
        <f>IF(E874&lt;&gt;"ОК","",ROUND(N(INDEX('Номенклатура'!$F$6:$F$205,SUMPRODUCT(EXACT('Номенклатура'!$A$6:$A$205,B874)*(ROW('Номенклатура'!$A$6:$A$205)-5))))+SUMIFS('Движения'!$F$6:$F$5005,'Движения'!$B$6:$B$5005,B874,'Движения'!$A$6:$A$5005,"&lt;"&amp;(Q874+1))-SUMIFS('Движения'!$F$6:$F$5005,'Движения'!$B$6:$B$5005,B874,'Движения'!$C$6:$C$5005,"Корректировка остатка",'Движения'!$A$6:$A$5005,"&gt;="&amp;Q874,'Движения'!$A$6:$A$5005,"&lt;"&amp;(Q874+1)),6))</f>
        <v/>
      </c>
      <c r="I874" s="18" t="str">
        <f>IF(E874&lt;&gt;"ОК","",ROUND(C874-H874,6))</f>
        <v/>
      </c>
      <c r="J874" s="21" t="str">
        <f>IF(E874&lt;&gt;"ОК","",IF(P874&gt;0,ABS(I874)/P874,"нет базы"))</f>
        <v/>
      </c>
      <c r="K874" s="17" t="str">
        <f>IF(E874&lt;&gt;"ОК","",IF(I874&lt;0,"Недостача",IF(I874&gt;0,"Излишек","Совпадает")))</f>
        <v/>
      </c>
      <c r="L874" s="18" t="str">
        <f>IF(E874&lt;&gt;"ОК","",ROUND(SUMIFS('Движения'!$F$6:$F$5005,'Движения'!$B$6:$B$5005,B874,'Движения'!$C$6:$C$5005,"Корректировка остатка",'Движения'!$A$6:$A$5005,"&gt;="&amp;Q874,'Движения'!$A$6:$A$5005,"&lt;"&amp;(Q874+1)),6))</f>
        <v/>
      </c>
      <c r="M874" s="18" t="str">
        <f>IF(E874&lt;&gt;"ОК","",ROUND(I874-L874,6))</f>
        <v/>
      </c>
      <c r="N874" s="15" t="str">
        <f>IF(E874&lt;&gt;"ОК","",IF(AND(I874=0,L874=0),"Корректировка не нужна",IF(M874=0,"Корректировка внесена",IF(L874=0,"Внесите корректировку на "&amp;DAY(Q874)&amp;"."&amp;MONTH(Q874)&amp;"."&amp;YEAR(Q874)&amp;": "&amp;IF(M874&gt;0,"+","")&amp;M874&amp;" "&amp;G874,"Проверьте корректировки: внесено "&amp;L874&amp;", нужно "&amp;I874&amp;" "&amp;G874))))</f>
        <v/>
      </c>
      <c r="O874" s="22" t="str">
        <f>IF(E874&lt;&gt;"ОК","",IF(SUMPRODUCT(MAX(($B$6:$B$1005=B874)*($Q$6:$Q$1005&lt;Q874)*($E$6:$E$1005="ОК")*$Q$6:$Q$1005))&gt;0,SUMPRODUCT(MAX(($B$6:$B$1005=B874)*($Q$6:$Q$1005&lt;Q874)*($E$6:$E$1005="ОК")*$Q$6:$Q$1005))+1,INT('Номенклатура'!$C$2)))</f>
        <v/>
      </c>
      <c r="P874" s="18" t="str">
        <f>IF(E874&lt;&gt;"ОК","",-(SUMIFS('Движения'!$F$6:$F$5005,'Движения'!$B$6:$B$5005,B874,'Движения'!$C$6:$C$5005,"Расход",'Движения'!$A$6:$A$5005,"&gt;="&amp;O874,'Движения'!$A$6:$A$5005,"&lt;"&amp;(Q874+1))+SUMIFS('Движения'!$F$6:$F$5005,'Движения'!$B$6:$B$5005,B874,'Движения'!$C$6:$C$5005,"Списание",'Движения'!$A$6:$A$5005,"&gt;="&amp;O874,'Движения'!$A$6:$A$5005,"&lt;"&amp;(Q874+1))))</f>
        <v/>
      </c>
      <c r="Q874" s="18" t="str">
        <f>IF(ISNUMBER(A874),INT(A874),0)</f>
        <v/>
      </c>
    </row>
    <row r="875" spans="1:17" x14ac:dyDescent="0.25">
      <c r="A875" s="16"/>
      <c r="B875" s="13"/>
      <c r="C875" s="14"/>
      <c r="D875" s="13"/>
      <c r="E875" s="15" t="str">
        <f>IF(COUNTA(A875:D875)=0,"",IF(NOT(ISNUMBER(A875)),"Укажите дату",IF(B875="","Укажите код",IF(NOT(AND(ISTEXT(B875),LEN(B875)&gt;0,LEN(B875)&lt;=30,ISNUMBER(FIND(LEFT(B875,1),"ABCDEFGHIJKLMNOPQRSTUVWXYZ")),SUMPRODUCT((MID(B875,{1,2,3,4,5,6,7,8,9,10,11,12,13,14,15,16,17,18,19,20,21,22,23,24,25,26,27,28,29,30},1)&lt;&gt;"")*ISERROR(FIND(MID(B875,{1,2,3,4,5,6,7,8,9,10,11,12,13,14,15,16,17,18,19,20,21,22,23,24,25,26,27,28,29,30},1),"ABCDEFGHIJKLMNOPQRSTUVWXYZ0123456789-_")))=0,ISERROR(VALUE(B875)))),"Недопустимый код: только латинские буквы A-Z в верхнем регистре, цифры, - и _; начало с буквы, до 30 символов (например MILK-001)",IF(SUMPRODUCT(--EXACT('Номенклатура'!$A$6:$A$205,B875))=0,"Код не найден",IF(SUMPRODUCT(--EXACT('Номенклатура'!$A$6:$A$205,B875))&gt;1,"Код повторяется в номенклатуре",IF(NOT(ISNUMBER(C875)),"Укажите фактическое количество",IF(C875&lt;0,"Факт не может быть меньше нуля",IF(NOT(ISNUMBER('Номенклатура'!$C$2)),"Укажите дату начала учёта",IF(Q875&lt;INT('Номенклатура'!$C$2),"Дата раньше начала учёта","ОК"))))))))))</f>
        <v/>
      </c>
      <c r="F875" s="15" t="str">
        <f>IF(E875&lt;&gt;"ОК","",INDEX('Номенклатура'!$B$6:$B$205,SUMPRODUCT(EXACT('Номенклатура'!$A$6:$A$205,B875)*(ROW('Номенклатура'!$A$6:$A$205)-5)))&amp;"")</f>
        <v/>
      </c>
      <c r="G875" s="17" t="str">
        <f>IF(E875&lt;&gt;"ОК","",INDEX('Номенклатура'!$D$6:$D$205,SUMPRODUCT(EXACT('Номенклатура'!$A$6:$A$205,B875)*(ROW('Номенклатура'!$A$6:$A$205)-5)))&amp;"")</f>
        <v/>
      </c>
      <c r="H875" s="18" t="str">
        <f>IF(E875&lt;&gt;"ОК","",ROUND(N(INDEX('Номенклатура'!$F$6:$F$205,SUMPRODUCT(EXACT('Номенклатура'!$A$6:$A$205,B875)*(ROW('Номенклатура'!$A$6:$A$205)-5))))+SUMIFS('Движения'!$F$6:$F$5005,'Движения'!$B$6:$B$5005,B875,'Движения'!$A$6:$A$5005,"&lt;"&amp;(Q875+1))-SUMIFS('Движения'!$F$6:$F$5005,'Движения'!$B$6:$B$5005,B875,'Движения'!$C$6:$C$5005,"Корректировка остатка",'Движения'!$A$6:$A$5005,"&gt;="&amp;Q875,'Движения'!$A$6:$A$5005,"&lt;"&amp;(Q875+1)),6))</f>
        <v/>
      </c>
      <c r="I875" s="18" t="str">
        <f>IF(E875&lt;&gt;"ОК","",ROUND(C875-H875,6))</f>
        <v/>
      </c>
      <c r="J875" s="21" t="str">
        <f>IF(E875&lt;&gt;"ОК","",IF(P875&gt;0,ABS(I875)/P875,"нет базы"))</f>
        <v/>
      </c>
      <c r="K875" s="17" t="str">
        <f>IF(E875&lt;&gt;"ОК","",IF(I875&lt;0,"Недостача",IF(I875&gt;0,"Излишек","Совпадает")))</f>
        <v/>
      </c>
      <c r="L875" s="18" t="str">
        <f>IF(E875&lt;&gt;"ОК","",ROUND(SUMIFS('Движения'!$F$6:$F$5005,'Движения'!$B$6:$B$5005,B875,'Движения'!$C$6:$C$5005,"Корректировка остатка",'Движения'!$A$6:$A$5005,"&gt;="&amp;Q875,'Движения'!$A$6:$A$5005,"&lt;"&amp;(Q875+1)),6))</f>
        <v/>
      </c>
      <c r="M875" s="18" t="str">
        <f>IF(E875&lt;&gt;"ОК","",ROUND(I875-L875,6))</f>
        <v/>
      </c>
      <c r="N875" s="15" t="str">
        <f>IF(E875&lt;&gt;"ОК","",IF(AND(I875=0,L875=0),"Корректировка не нужна",IF(M875=0,"Корректировка внесена",IF(L875=0,"Внесите корректировку на "&amp;DAY(Q875)&amp;"."&amp;MONTH(Q875)&amp;"."&amp;YEAR(Q875)&amp;": "&amp;IF(M875&gt;0,"+","")&amp;M875&amp;" "&amp;G875,"Проверьте корректировки: внесено "&amp;L875&amp;", нужно "&amp;I875&amp;" "&amp;G875))))</f>
        <v/>
      </c>
      <c r="O875" s="22" t="str">
        <f>IF(E875&lt;&gt;"ОК","",IF(SUMPRODUCT(MAX(($B$6:$B$1005=B875)*($Q$6:$Q$1005&lt;Q875)*($E$6:$E$1005="ОК")*$Q$6:$Q$1005))&gt;0,SUMPRODUCT(MAX(($B$6:$B$1005=B875)*($Q$6:$Q$1005&lt;Q875)*($E$6:$E$1005="ОК")*$Q$6:$Q$1005))+1,INT('Номенклатура'!$C$2)))</f>
        <v/>
      </c>
      <c r="P875" s="18" t="str">
        <f>IF(E875&lt;&gt;"ОК","",-(SUMIFS('Движения'!$F$6:$F$5005,'Движения'!$B$6:$B$5005,B875,'Движения'!$C$6:$C$5005,"Расход",'Движения'!$A$6:$A$5005,"&gt;="&amp;O875,'Движения'!$A$6:$A$5005,"&lt;"&amp;(Q875+1))+SUMIFS('Движения'!$F$6:$F$5005,'Движения'!$B$6:$B$5005,B875,'Движения'!$C$6:$C$5005,"Списание",'Движения'!$A$6:$A$5005,"&gt;="&amp;O875,'Движения'!$A$6:$A$5005,"&lt;"&amp;(Q875+1))))</f>
        <v/>
      </c>
      <c r="Q875" s="18" t="str">
        <f>IF(ISNUMBER(A875),INT(A875),0)</f>
        <v/>
      </c>
    </row>
    <row r="876" spans="1:17" x14ac:dyDescent="0.25">
      <c r="A876" s="16"/>
      <c r="B876" s="13"/>
      <c r="C876" s="14"/>
      <c r="D876" s="13"/>
      <c r="E876" s="15" t="str">
        <f>IF(COUNTA(A876:D876)=0,"",IF(NOT(ISNUMBER(A876)),"Укажите дату",IF(B876="","Укажите код",IF(NOT(AND(ISTEXT(B876),LEN(B876)&gt;0,LEN(B876)&lt;=30,ISNUMBER(FIND(LEFT(B876,1),"ABCDEFGHIJKLMNOPQRSTUVWXYZ")),SUMPRODUCT((MID(B876,{1,2,3,4,5,6,7,8,9,10,11,12,13,14,15,16,17,18,19,20,21,22,23,24,25,26,27,28,29,30},1)&lt;&gt;"")*ISERROR(FIND(MID(B876,{1,2,3,4,5,6,7,8,9,10,11,12,13,14,15,16,17,18,19,20,21,22,23,24,25,26,27,28,29,30},1),"ABCDEFGHIJKLMNOPQRSTUVWXYZ0123456789-_")))=0,ISERROR(VALUE(B876)))),"Недопустимый код: только латинские буквы A-Z в верхнем регистре, цифры, - и _; начало с буквы, до 30 символов (например MILK-001)",IF(SUMPRODUCT(--EXACT('Номенклатура'!$A$6:$A$205,B876))=0,"Код не найден",IF(SUMPRODUCT(--EXACT('Номенклатура'!$A$6:$A$205,B876))&gt;1,"Код повторяется в номенклатуре",IF(NOT(ISNUMBER(C876)),"Укажите фактическое количество",IF(C876&lt;0,"Факт не может быть меньше нуля",IF(NOT(ISNUMBER('Номенклатура'!$C$2)),"Укажите дату начала учёта",IF(Q876&lt;INT('Номенклатура'!$C$2),"Дата раньше начала учёта","ОК"))))))))))</f>
        <v/>
      </c>
      <c r="F876" s="15" t="str">
        <f>IF(E876&lt;&gt;"ОК","",INDEX('Номенклатура'!$B$6:$B$205,SUMPRODUCT(EXACT('Номенклатура'!$A$6:$A$205,B876)*(ROW('Номенклатура'!$A$6:$A$205)-5)))&amp;"")</f>
        <v/>
      </c>
      <c r="G876" s="17" t="str">
        <f>IF(E876&lt;&gt;"ОК","",INDEX('Номенклатура'!$D$6:$D$205,SUMPRODUCT(EXACT('Номенклатура'!$A$6:$A$205,B876)*(ROW('Номенклатура'!$A$6:$A$205)-5)))&amp;"")</f>
        <v/>
      </c>
      <c r="H876" s="18" t="str">
        <f>IF(E876&lt;&gt;"ОК","",ROUND(N(INDEX('Номенклатура'!$F$6:$F$205,SUMPRODUCT(EXACT('Номенклатура'!$A$6:$A$205,B876)*(ROW('Номенклатура'!$A$6:$A$205)-5))))+SUMIFS('Движения'!$F$6:$F$5005,'Движения'!$B$6:$B$5005,B876,'Движения'!$A$6:$A$5005,"&lt;"&amp;(Q876+1))-SUMIFS('Движения'!$F$6:$F$5005,'Движения'!$B$6:$B$5005,B876,'Движения'!$C$6:$C$5005,"Корректировка остатка",'Движения'!$A$6:$A$5005,"&gt;="&amp;Q876,'Движения'!$A$6:$A$5005,"&lt;"&amp;(Q876+1)),6))</f>
        <v/>
      </c>
      <c r="I876" s="18" t="str">
        <f>IF(E876&lt;&gt;"ОК","",ROUND(C876-H876,6))</f>
        <v/>
      </c>
      <c r="J876" s="21" t="str">
        <f>IF(E876&lt;&gt;"ОК","",IF(P876&gt;0,ABS(I876)/P876,"нет базы"))</f>
        <v/>
      </c>
      <c r="K876" s="17" t="str">
        <f>IF(E876&lt;&gt;"ОК","",IF(I876&lt;0,"Недостача",IF(I876&gt;0,"Излишек","Совпадает")))</f>
        <v/>
      </c>
      <c r="L876" s="18" t="str">
        <f>IF(E876&lt;&gt;"ОК","",ROUND(SUMIFS('Движения'!$F$6:$F$5005,'Движения'!$B$6:$B$5005,B876,'Движения'!$C$6:$C$5005,"Корректировка остатка",'Движения'!$A$6:$A$5005,"&gt;="&amp;Q876,'Движения'!$A$6:$A$5005,"&lt;"&amp;(Q876+1)),6))</f>
        <v/>
      </c>
      <c r="M876" s="18" t="str">
        <f>IF(E876&lt;&gt;"ОК","",ROUND(I876-L876,6))</f>
        <v/>
      </c>
      <c r="N876" s="15" t="str">
        <f>IF(E876&lt;&gt;"ОК","",IF(AND(I876=0,L876=0),"Корректировка не нужна",IF(M876=0,"Корректировка внесена",IF(L876=0,"Внесите корректировку на "&amp;DAY(Q876)&amp;"."&amp;MONTH(Q876)&amp;"."&amp;YEAR(Q876)&amp;": "&amp;IF(M876&gt;0,"+","")&amp;M876&amp;" "&amp;G876,"Проверьте корректировки: внесено "&amp;L876&amp;", нужно "&amp;I876&amp;" "&amp;G876))))</f>
        <v/>
      </c>
      <c r="O876" s="22" t="str">
        <f>IF(E876&lt;&gt;"ОК","",IF(SUMPRODUCT(MAX(($B$6:$B$1005=B876)*($Q$6:$Q$1005&lt;Q876)*($E$6:$E$1005="ОК")*$Q$6:$Q$1005))&gt;0,SUMPRODUCT(MAX(($B$6:$B$1005=B876)*($Q$6:$Q$1005&lt;Q876)*($E$6:$E$1005="ОК")*$Q$6:$Q$1005))+1,INT('Номенклатура'!$C$2)))</f>
        <v/>
      </c>
      <c r="P876" s="18" t="str">
        <f>IF(E876&lt;&gt;"ОК","",-(SUMIFS('Движения'!$F$6:$F$5005,'Движения'!$B$6:$B$5005,B876,'Движения'!$C$6:$C$5005,"Расход",'Движения'!$A$6:$A$5005,"&gt;="&amp;O876,'Движения'!$A$6:$A$5005,"&lt;"&amp;(Q876+1))+SUMIFS('Движения'!$F$6:$F$5005,'Движения'!$B$6:$B$5005,B876,'Движения'!$C$6:$C$5005,"Списание",'Движения'!$A$6:$A$5005,"&gt;="&amp;O876,'Движения'!$A$6:$A$5005,"&lt;"&amp;(Q876+1))))</f>
        <v/>
      </c>
      <c r="Q876" s="18" t="str">
        <f>IF(ISNUMBER(A876),INT(A876),0)</f>
        <v/>
      </c>
    </row>
    <row r="877" spans="1:17" x14ac:dyDescent="0.25">
      <c r="A877" s="16"/>
      <c r="B877" s="13"/>
      <c r="C877" s="14"/>
      <c r="D877" s="13"/>
      <c r="E877" s="15" t="str">
        <f>IF(COUNTA(A877:D877)=0,"",IF(NOT(ISNUMBER(A877)),"Укажите дату",IF(B877="","Укажите код",IF(NOT(AND(ISTEXT(B877),LEN(B877)&gt;0,LEN(B877)&lt;=30,ISNUMBER(FIND(LEFT(B877,1),"ABCDEFGHIJKLMNOPQRSTUVWXYZ")),SUMPRODUCT((MID(B877,{1,2,3,4,5,6,7,8,9,10,11,12,13,14,15,16,17,18,19,20,21,22,23,24,25,26,27,28,29,30},1)&lt;&gt;"")*ISERROR(FIND(MID(B877,{1,2,3,4,5,6,7,8,9,10,11,12,13,14,15,16,17,18,19,20,21,22,23,24,25,26,27,28,29,30},1),"ABCDEFGHIJKLMNOPQRSTUVWXYZ0123456789-_")))=0,ISERROR(VALUE(B877)))),"Недопустимый код: только латинские буквы A-Z в верхнем регистре, цифры, - и _; начало с буквы, до 30 символов (например MILK-001)",IF(SUMPRODUCT(--EXACT('Номенклатура'!$A$6:$A$205,B877))=0,"Код не найден",IF(SUMPRODUCT(--EXACT('Номенклатура'!$A$6:$A$205,B877))&gt;1,"Код повторяется в номенклатуре",IF(NOT(ISNUMBER(C877)),"Укажите фактическое количество",IF(C877&lt;0,"Факт не может быть меньше нуля",IF(NOT(ISNUMBER('Номенклатура'!$C$2)),"Укажите дату начала учёта",IF(Q877&lt;INT('Номенклатура'!$C$2),"Дата раньше начала учёта","ОК"))))))))))</f>
        <v/>
      </c>
      <c r="F877" s="15" t="str">
        <f>IF(E877&lt;&gt;"ОК","",INDEX('Номенклатура'!$B$6:$B$205,SUMPRODUCT(EXACT('Номенклатура'!$A$6:$A$205,B877)*(ROW('Номенклатура'!$A$6:$A$205)-5)))&amp;"")</f>
        <v/>
      </c>
      <c r="G877" s="17" t="str">
        <f>IF(E877&lt;&gt;"ОК","",INDEX('Номенклатура'!$D$6:$D$205,SUMPRODUCT(EXACT('Номенклатура'!$A$6:$A$205,B877)*(ROW('Номенклатура'!$A$6:$A$205)-5)))&amp;"")</f>
        <v/>
      </c>
      <c r="H877" s="18" t="str">
        <f>IF(E877&lt;&gt;"ОК","",ROUND(N(INDEX('Номенклатура'!$F$6:$F$205,SUMPRODUCT(EXACT('Номенклатура'!$A$6:$A$205,B877)*(ROW('Номенклатура'!$A$6:$A$205)-5))))+SUMIFS('Движения'!$F$6:$F$5005,'Движения'!$B$6:$B$5005,B877,'Движения'!$A$6:$A$5005,"&lt;"&amp;(Q877+1))-SUMIFS('Движения'!$F$6:$F$5005,'Движения'!$B$6:$B$5005,B877,'Движения'!$C$6:$C$5005,"Корректировка остатка",'Движения'!$A$6:$A$5005,"&gt;="&amp;Q877,'Движения'!$A$6:$A$5005,"&lt;"&amp;(Q877+1)),6))</f>
        <v/>
      </c>
      <c r="I877" s="18" t="str">
        <f>IF(E877&lt;&gt;"ОК","",ROUND(C877-H877,6))</f>
        <v/>
      </c>
      <c r="J877" s="21" t="str">
        <f>IF(E877&lt;&gt;"ОК","",IF(P877&gt;0,ABS(I877)/P877,"нет базы"))</f>
        <v/>
      </c>
      <c r="K877" s="17" t="str">
        <f>IF(E877&lt;&gt;"ОК","",IF(I877&lt;0,"Недостача",IF(I877&gt;0,"Излишек","Совпадает")))</f>
        <v/>
      </c>
      <c r="L877" s="18" t="str">
        <f>IF(E877&lt;&gt;"ОК","",ROUND(SUMIFS('Движения'!$F$6:$F$5005,'Движения'!$B$6:$B$5005,B877,'Движения'!$C$6:$C$5005,"Корректировка остатка",'Движения'!$A$6:$A$5005,"&gt;="&amp;Q877,'Движения'!$A$6:$A$5005,"&lt;"&amp;(Q877+1)),6))</f>
        <v/>
      </c>
      <c r="M877" s="18" t="str">
        <f>IF(E877&lt;&gt;"ОК","",ROUND(I877-L877,6))</f>
        <v/>
      </c>
      <c r="N877" s="15" t="str">
        <f>IF(E877&lt;&gt;"ОК","",IF(AND(I877=0,L877=0),"Корректировка не нужна",IF(M877=0,"Корректировка внесена",IF(L877=0,"Внесите корректировку на "&amp;DAY(Q877)&amp;"."&amp;MONTH(Q877)&amp;"."&amp;YEAR(Q877)&amp;": "&amp;IF(M877&gt;0,"+","")&amp;M877&amp;" "&amp;G877,"Проверьте корректировки: внесено "&amp;L877&amp;", нужно "&amp;I877&amp;" "&amp;G877))))</f>
        <v/>
      </c>
      <c r="O877" s="22" t="str">
        <f>IF(E877&lt;&gt;"ОК","",IF(SUMPRODUCT(MAX(($B$6:$B$1005=B877)*($Q$6:$Q$1005&lt;Q877)*($E$6:$E$1005="ОК")*$Q$6:$Q$1005))&gt;0,SUMPRODUCT(MAX(($B$6:$B$1005=B877)*($Q$6:$Q$1005&lt;Q877)*($E$6:$E$1005="ОК")*$Q$6:$Q$1005))+1,INT('Номенклатура'!$C$2)))</f>
        <v/>
      </c>
      <c r="P877" s="18" t="str">
        <f>IF(E877&lt;&gt;"ОК","",-(SUMIFS('Движения'!$F$6:$F$5005,'Движения'!$B$6:$B$5005,B877,'Движения'!$C$6:$C$5005,"Расход",'Движения'!$A$6:$A$5005,"&gt;="&amp;O877,'Движения'!$A$6:$A$5005,"&lt;"&amp;(Q877+1))+SUMIFS('Движения'!$F$6:$F$5005,'Движения'!$B$6:$B$5005,B877,'Движения'!$C$6:$C$5005,"Списание",'Движения'!$A$6:$A$5005,"&gt;="&amp;O877,'Движения'!$A$6:$A$5005,"&lt;"&amp;(Q877+1))))</f>
        <v/>
      </c>
      <c r="Q877" s="18" t="str">
        <f>IF(ISNUMBER(A877),INT(A877),0)</f>
        <v/>
      </c>
    </row>
    <row r="878" spans="1:17" x14ac:dyDescent="0.25">
      <c r="A878" s="16"/>
      <c r="B878" s="13"/>
      <c r="C878" s="14"/>
      <c r="D878" s="13"/>
      <c r="E878" s="15" t="str">
        <f>IF(COUNTA(A878:D878)=0,"",IF(NOT(ISNUMBER(A878)),"Укажите дату",IF(B878="","Укажите код",IF(NOT(AND(ISTEXT(B878),LEN(B878)&gt;0,LEN(B878)&lt;=30,ISNUMBER(FIND(LEFT(B878,1),"ABCDEFGHIJKLMNOPQRSTUVWXYZ")),SUMPRODUCT((MID(B878,{1,2,3,4,5,6,7,8,9,10,11,12,13,14,15,16,17,18,19,20,21,22,23,24,25,26,27,28,29,30},1)&lt;&gt;"")*ISERROR(FIND(MID(B878,{1,2,3,4,5,6,7,8,9,10,11,12,13,14,15,16,17,18,19,20,21,22,23,24,25,26,27,28,29,30},1),"ABCDEFGHIJKLMNOPQRSTUVWXYZ0123456789-_")))=0,ISERROR(VALUE(B878)))),"Недопустимый код: только латинские буквы A-Z в верхнем регистре, цифры, - и _; начало с буквы, до 30 символов (например MILK-001)",IF(SUMPRODUCT(--EXACT('Номенклатура'!$A$6:$A$205,B878))=0,"Код не найден",IF(SUMPRODUCT(--EXACT('Номенклатура'!$A$6:$A$205,B878))&gt;1,"Код повторяется в номенклатуре",IF(NOT(ISNUMBER(C878)),"Укажите фактическое количество",IF(C878&lt;0,"Факт не может быть меньше нуля",IF(NOT(ISNUMBER('Номенклатура'!$C$2)),"Укажите дату начала учёта",IF(Q878&lt;INT('Номенклатура'!$C$2),"Дата раньше начала учёта","ОК"))))))))))</f>
        <v/>
      </c>
      <c r="F878" s="15" t="str">
        <f>IF(E878&lt;&gt;"ОК","",INDEX('Номенклатура'!$B$6:$B$205,SUMPRODUCT(EXACT('Номенклатура'!$A$6:$A$205,B878)*(ROW('Номенклатура'!$A$6:$A$205)-5)))&amp;"")</f>
        <v/>
      </c>
      <c r="G878" s="17" t="str">
        <f>IF(E878&lt;&gt;"ОК","",INDEX('Номенклатура'!$D$6:$D$205,SUMPRODUCT(EXACT('Номенклатура'!$A$6:$A$205,B878)*(ROW('Номенклатура'!$A$6:$A$205)-5)))&amp;"")</f>
        <v/>
      </c>
      <c r="H878" s="18" t="str">
        <f>IF(E878&lt;&gt;"ОК","",ROUND(N(INDEX('Номенклатура'!$F$6:$F$205,SUMPRODUCT(EXACT('Номенклатура'!$A$6:$A$205,B878)*(ROW('Номенклатура'!$A$6:$A$205)-5))))+SUMIFS('Движения'!$F$6:$F$5005,'Движения'!$B$6:$B$5005,B878,'Движения'!$A$6:$A$5005,"&lt;"&amp;(Q878+1))-SUMIFS('Движения'!$F$6:$F$5005,'Движения'!$B$6:$B$5005,B878,'Движения'!$C$6:$C$5005,"Корректировка остатка",'Движения'!$A$6:$A$5005,"&gt;="&amp;Q878,'Движения'!$A$6:$A$5005,"&lt;"&amp;(Q878+1)),6))</f>
        <v/>
      </c>
      <c r="I878" s="18" t="str">
        <f>IF(E878&lt;&gt;"ОК","",ROUND(C878-H878,6))</f>
        <v/>
      </c>
      <c r="J878" s="21" t="str">
        <f>IF(E878&lt;&gt;"ОК","",IF(P878&gt;0,ABS(I878)/P878,"нет базы"))</f>
        <v/>
      </c>
      <c r="K878" s="17" t="str">
        <f>IF(E878&lt;&gt;"ОК","",IF(I878&lt;0,"Недостача",IF(I878&gt;0,"Излишек","Совпадает")))</f>
        <v/>
      </c>
      <c r="L878" s="18" t="str">
        <f>IF(E878&lt;&gt;"ОК","",ROUND(SUMIFS('Движения'!$F$6:$F$5005,'Движения'!$B$6:$B$5005,B878,'Движения'!$C$6:$C$5005,"Корректировка остатка",'Движения'!$A$6:$A$5005,"&gt;="&amp;Q878,'Движения'!$A$6:$A$5005,"&lt;"&amp;(Q878+1)),6))</f>
        <v/>
      </c>
      <c r="M878" s="18" t="str">
        <f>IF(E878&lt;&gt;"ОК","",ROUND(I878-L878,6))</f>
        <v/>
      </c>
      <c r="N878" s="15" t="str">
        <f>IF(E878&lt;&gt;"ОК","",IF(AND(I878=0,L878=0),"Корректировка не нужна",IF(M878=0,"Корректировка внесена",IF(L878=0,"Внесите корректировку на "&amp;DAY(Q878)&amp;"."&amp;MONTH(Q878)&amp;"."&amp;YEAR(Q878)&amp;": "&amp;IF(M878&gt;0,"+","")&amp;M878&amp;" "&amp;G878,"Проверьте корректировки: внесено "&amp;L878&amp;", нужно "&amp;I878&amp;" "&amp;G878))))</f>
        <v/>
      </c>
      <c r="O878" s="22" t="str">
        <f>IF(E878&lt;&gt;"ОК","",IF(SUMPRODUCT(MAX(($B$6:$B$1005=B878)*($Q$6:$Q$1005&lt;Q878)*($E$6:$E$1005="ОК")*$Q$6:$Q$1005))&gt;0,SUMPRODUCT(MAX(($B$6:$B$1005=B878)*($Q$6:$Q$1005&lt;Q878)*($E$6:$E$1005="ОК")*$Q$6:$Q$1005))+1,INT('Номенклатура'!$C$2)))</f>
        <v/>
      </c>
      <c r="P878" s="18" t="str">
        <f>IF(E878&lt;&gt;"ОК","",-(SUMIFS('Движения'!$F$6:$F$5005,'Движения'!$B$6:$B$5005,B878,'Движения'!$C$6:$C$5005,"Расход",'Движения'!$A$6:$A$5005,"&gt;="&amp;O878,'Движения'!$A$6:$A$5005,"&lt;"&amp;(Q878+1))+SUMIFS('Движения'!$F$6:$F$5005,'Движения'!$B$6:$B$5005,B878,'Движения'!$C$6:$C$5005,"Списание",'Движения'!$A$6:$A$5005,"&gt;="&amp;O878,'Движения'!$A$6:$A$5005,"&lt;"&amp;(Q878+1))))</f>
        <v/>
      </c>
      <c r="Q878" s="18" t="str">
        <f>IF(ISNUMBER(A878),INT(A878),0)</f>
        <v/>
      </c>
    </row>
    <row r="879" spans="1:17" x14ac:dyDescent="0.25">
      <c r="A879" s="16"/>
      <c r="B879" s="13"/>
      <c r="C879" s="14"/>
      <c r="D879" s="13"/>
      <c r="E879" s="15" t="str">
        <f>IF(COUNTA(A879:D879)=0,"",IF(NOT(ISNUMBER(A879)),"Укажите дату",IF(B879="","Укажите код",IF(NOT(AND(ISTEXT(B879),LEN(B879)&gt;0,LEN(B879)&lt;=30,ISNUMBER(FIND(LEFT(B879,1),"ABCDEFGHIJKLMNOPQRSTUVWXYZ")),SUMPRODUCT((MID(B879,{1,2,3,4,5,6,7,8,9,10,11,12,13,14,15,16,17,18,19,20,21,22,23,24,25,26,27,28,29,30},1)&lt;&gt;"")*ISERROR(FIND(MID(B879,{1,2,3,4,5,6,7,8,9,10,11,12,13,14,15,16,17,18,19,20,21,22,23,24,25,26,27,28,29,30},1),"ABCDEFGHIJKLMNOPQRSTUVWXYZ0123456789-_")))=0,ISERROR(VALUE(B879)))),"Недопустимый код: только латинские буквы A-Z в верхнем регистре, цифры, - и _; начало с буквы, до 30 символов (например MILK-001)",IF(SUMPRODUCT(--EXACT('Номенклатура'!$A$6:$A$205,B879))=0,"Код не найден",IF(SUMPRODUCT(--EXACT('Номенклатура'!$A$6:$A$205,B879))&gt;1,"Код повторяется в номенклатуре",IF(NOT(ISNUMBER(C879)),"Укажите фактическое количество",IF(C879&lt;0,"Факт не может быть меньше нуля",IF(NOT(ISNUMBER('Номенклатура'!$C$2)),"Укажите дату начала учёта",IF(Q879&lt;INT('Номенклатура'!$C$2),"Дата раньше начала учёта","ОК"))))))))))</f>
        <v/>
      </c>
      <c r="F879" s="15" t="str">
        <f>IF(E879&lt;&gt;"ОК","",INDEX('Номенклатура'!$B$6:$B$205,SUMPRODUCT(EXACT('Номенклатура'!$A$6:$A$205,B879)*(ROW('Номенклатура'!$A$6:$A$205)-5)))&amp;"")</f>
        <v/>
      </c>
      <c r="G879" s="17" t="str">
        <f>IF(E879&lt;&gt;"ОК","",INDEX('Номенклатура'!$D$6:$D$205,SUMPRODUCT(EXACT('Номенклатура'!$A$6:$A$205,B879)*(ROW('Номенклатура'!$A$6:$A$205)-5)))&amp;"")</f>
        <v/>
      </c>
      <c r="H879" s="18" t="str">
        <f>IF(E879&lt;&gt;"ОК","",ROUND(N(INDEX('Номенклатура'!$F$6:$F$205,SUMPRODUCT(EXACT('Номенклатура'!$A$6:$A$205,B879)*(ROW('Номенклатура'!$A$6:$A$205)-5))))+SUMIFS('Движения'!$F$6:$F$5005,'Движения'!$B$6:$B$5005,B879,'Движения'!$A$6:$A$5005,"&lt;"&amp;(Q879+1))-SUMIFS('Движения'!$F$6:$F$5005,'Движения'!$B$6:$B$5005,B879,'Движения'!$C$6:$C$5005,"Корректировка остатка",'Движения'!$A$6:$A$5005,"&gt;="&amp;Q879,'Движения'!$A$6:$A$5005,"&lt;"&amp;(Q879+1)),6))</f>
        <v/>
      </c>
      <c r="I879" s="18" t="str">
        <f>IF(E879&lt;&gt;"ОК","",ROUND(C879-H879,6))</f>
        <v/>
      </c>
      <c r="J879" s="21" t="str">
        <f>IF(E879&lt;&gt;"ОК","",IF(P879&gt;0,ABS(I879)/P879,"нет базы"))</f>
        <v/>
      </c>
      <c r="K879" s="17" t="str">
        <f>IF(E879&lt;&gt;"ОК","",IF(I879&lt;0,"Недостача",IF(I879&gt;0,"Излишек","Совпадает")))</f>
        <v/>
      </c>
      <c r="L879" s="18" t="str">
        <f>IF(E879&lt;&gt;"ОК","",ROUND(SUMIFS('Движения'!$F$6:$F$5005,'Движения'!$B$6:$B$5005,B879,'Движения'!$C$6:$C$5005,"Корректировка остатка",'Движения'!$A$6:$A$5005,"&gt;="&amp;Q879,'Движения'!$A$6:$A$5005,"&lt;"&amp;(Q879+1)),6))</f>
        <v/>
      </c>
      <c r="M879" s="18" t="str">
        <f>IF(E879&lt;&gt;"ОК","",ROUND(I879-L879,6))</f>
        <v/>
      </c>
      <c r="N879" s="15" t="str">
        <f>IF(E879&lt;&gt;"ОК","",IF(AND(I879=0,L879=0),"Корректировка не нужна",IF(M879=0,"Корректировка внесена",IF(L879=0,"Внесите корректировку на "&amp;DAY(Q879)&amp;"."&amp;MONTH(Q879)&amp;"."&amp;YEAR(Q879)&amp;": "&amp;IF(M879&gt;0,"+","")&amp;M879&amp;" "&amp;G879,"Проверьте корректировки: внесено "&amp;L879&amp;", нужно "&amp;I879&amp;" "&amp;G879))))</f>
        <v/>
      </c>
      <c r="O879" s="22" t="str">
        <f>IF(E879&lt;&gt;"ОК","",IF(SUMPRODUCT(MAX(($B$6:$B$1005=B879)*($Q$6:$Q$1005&lt;Q879)*($E$6:$E$1005="ОК")*$Q$6:$Q$1005))&gt;0,SUMPRODUCT(MAX(($B$6:$B$1005=B879)*($Q$6:$Q$1005&lt;Q879)*($E$6:$E$1005="ОК")*$Q$6:$Q$1005))+1,INT('Номенклатура'!$C$2)))</f>
        <v/>
      </c>
      <c r="P879" s="18" t="str">
        <f>IF(E879&lt;&gt;"ОК","",-(SUMIFS('Движения'!$F$6:$F$5005,'Движения'!$B$6:$B$5005,B879,'Движения'!$C$6:$C$5005,"Расход",'Движения'!$A$6:$A$5005,"&gt;="&amp;O879,'Движения'!$A$6:$A$5005,"&lt;"&amp;(Q879+1))+SUMIFS('Движения'!$F$6:$F$5005,'Движения'!$B$6:$B$5005,B879,'Движения'!$C$6:$C$5005,"Списание",'Движения'!$A$6:$A$5005,"&gt;="&amp;O879,'Движения'!$A$6:$A$5005,"&lt;"&amp;(Q879+1))))</f>
        <v/>
      </c>
      <c r="Q879" s="18" t="str">
        <f>IF(ISNUMBER(A879),INT(A879),0)</f>
        <v/>
      </c>
    </row>
    <row r="880" spans="1:17" x14ac:dyDescent="0.25">
      <c r="A880" s="16"/>
      <c r="B880" s="13"/>
      <c r="C880" s="14"/>
      <c r="D880" s="13"/>
      <c r="E880" s="15" t="str">
        <f>IF(COUNTA(A880:D880)=0,"",IF(NOT(ISNUMBER(A880)),"Укажите дату",IF(B880="","Укажите код",IF(NOT(AND(ISTEXT(B880),LEN(B880)&gt;0,LEN(B880)&lt;=30,ISNUMBER(FIND(LEFT(B880,1),"ABCDEFGHIJKLMNOPQRSTUVWXYZ")),SUMPRODUCT((MID(B880,{1,2,3,4,5,6,7,8,9,10,11,12,13,14,15,16,17,18,19,20,21,22,23,24,25,26,27,28,29,30},1)&lt;&gt;"")*ISERROR(FIND(MID(B880,{1,2,3,4,5,6,7,8,9,10,11,12,13,14,15,16,17,18,19,20,21,22,23,24,25,26,27,28,29,30},1),"ABCDEFGHIJKLMNOPQRSTUVWXYZ0123456789-_")))=0,ISERROR(VALUE(B880)))),"Недопустимый код: только латинские буквы A-Z в верхнем регистре, цифры, - и _; начало с буквы, до 30 символов (например MILK-001)",IF(SUMPRODUCT(--EXACT('Номенклатура'!$A$6:$A$205,B880))=0,"Код не найден",IF(SUMPRODUCT(--EXACT('Номенклатура'!$A$6:$A$205,B880))&gt;1,"Код повторяется в номенклатуре",IF(NOT(ISNUMBER(C880)),"Укажите фактическое количество",IF(C880&lt;0,"Факт не может быть меньше нуля",IF(NOT(ISNUMBER('Номенклатура'!$C$2)),"Укажите дату начала учёта",IF(Q880&lt;INT('Номенклатура'!$C$2),"Дата раньше начала учёта","ОК"))))))))))</f>
        <v/>
      </c>
      <c r="F880" s="15" t="str">
        <f>IF(E880&lt;&gt;"ОК","",INDEX('Номенклатура'!$B$6:$B$205,SUMPRODUCT(EXACT('Номенклатура'!$A$6:$A$205,B880)*(ROW('Номенклатура'!$A$6:$A$205)-5)))&amp;"")</f>
        <v/>
      </c>
      <c r="G880" s="17" t="str">
        <f>IF(E880&lt;&gt;"ОК","",INDEX('Номенклатура'!$D$6:$D$205,SUMPRODUCT(EXACT('Номенклатура'!$A$6:$A$205,B880)*(ROW('Номенклатура'!$A$6:$A$205)-5)))&amp;"")</f>
        <v/>
      </c>
      <c r="H880" s="18" t="str">
        <f>IF(E880&lt;&gt;"ОК","",ROUND(N(INDEX('Номенклатура'!$F$6:$F$205,SUMPRODUCT(EXACT('Номенклатура'!$A$6:$A$205,B880)*(ROW('Номенклатура'!$A$6:$A$205)-5))))+SUMIFS('Движения'!$F$6:$F$5005,'Движения'!$B$6:$B$5005,B880,'Движения'!$A$6:$A$5005,"&lt;"&amp;(Q880+1))-SUMIFS('Движения'!$F$6:$F$5005,'Движения'!$B$6:$B$5005,B880,'Движения'!$C$6:$C$5005,"Корректировка остатка",'Движения'!$A$6:$A$5005,"&gt;="&amp;Q880,'Движения'!$A$6:$A$5005,"&lt;"&amp;(Q880+1)),6))</f>
        <v/>
      </c>
      <c r="I880" s="18" t="str">
        <f>IF(E880&lt;&gt;"ОК","",ROUND(C880-H880,6))</f>
        <v/>
      </c>
      <c r="J880" s="21" t="str">
        <f>IF(E880&lt;&gt;"ОК","",IF(P880&gt;0,ABS(I880)/P880,"нет базы"))</f>
        <v/>
      </c>
      <c r="K880" s="17" t="str">
        <f>IF(E880&lt;&gt;"ОК","",IF(I880&lt;0,"Недостача",IF(I880&gt;0,"Излишек","Совпадает")))</f>
        <v/>
      </c>
      <c r="L880" s="18" t="str">
        <f>IF(E880&lt;&gt;"ОК","",ROUND(SUMIFS('Движения'!$F$6:$F$5005,'Движения'!$B$6:$B$5005,B880,'Движения'!$C$6:$C$5005,"Корректировка остатка",'Движения'!$A$6:$A$5005,"&gt;="&amp;Q880,'Движения'!$A$6:$A$5005,"&lt;"&amp;(Q880+1)),6))</f>
        <v/>
      </c>
      <c r="M880" s="18" t="str">
        <f>IF(E880&lt;&gt;"ОК","",ROUND(I880-L880,6))</f>
        <v/>
      </c>
      <c r="N880" s="15" t="str">
        <f>IF(E880&lt;&gt;"ОК","",IF(AND(I880=0,L880=0),"Корректировка не нужна",IF(M880=0,"Корректировка внесена",IF(L880=0,"Внесите корректировку на "&amp;DAY(Q880)&amp;"."&amp;MONTH(Q880)&amp;"."&amp;YEAR(Q880)&amp;": "&amp;IF(M880&gt;0,"+","")&amp;M880&amp;" "&amp;G880,"Проверьте корректировки: внесено "&amp;L880&amp;", нужно "&amp;I880&amp;" "&amp;G880))))</f>
        <v/>
      </c>
      <c r="O880" s="22" t="str">
        <f>IF(E880&lt;&gt;"ОК","",IF(SUMPRODUCT(MAX(($B$6:$B$1005=B880)*($Q$6:$Q$1005&lt;Q880)*($E$6:$E$1005="ОК")*$Q$6:$Q$1005))&gt;0,SUMPRODUCT(MAX(($B$6:$B$1005=B880)*($Q$6:$Q$1005&lt;Q880)*($E$6:$E$1005="ОК")*$Q$6:$Q$1005))+1,INT('Номенклатура'!$C$2)))</f>
        <v/>
      </c>
      <c r="P880" s="18" t="str">
        <f>IF(E880&lt;&gt;"ОК","",-(SUMIFS('Движения'!$F$6:$F$5005,'Движения'!$B$6:$B$5005,B880,'Движения'!$C$6:$C$5005,"Расход",'Движения'!$A$6:$A$5005,"&gt;="&amp;O880,'Движения'!$A$6:$A$5005,"&lt;"&amp;(Q880+1))+SUMIFS('Движения'!$F$6:$F$5005,'Движения'!$B$6:$B$5005,B880,'Движения'!$C$6:$C$5005,"Списание",'Движения'!$A$6:$A$5005,"&gt;="&amp;O880,'Движения'!$A$6:$A$5005,"&lt;"&amp;(Q880+1))))</f>
        <v/>
      </c>
      <c r="Q880" s="18" t="str">
        <f>IF(ISNUMBER(A880),INT(A880),0)</f>
        <v/>
      </c>
    </row>
    <row r="881" spans="1:17" x14ac:dyDescent="0.25">
      <c r="A881" s="16"/>
      <c r="B881" s="13"/>
      <c r="C881" s="14"/>
      <c r="D881" s="13"/>
      <c r="E881" s="15" t="str">
        <f>IF(COUNTA(A881:D881)=0,"",IF(NOT(ISNUMBER(A881)),"Укажите дату",IF(B881="","Укажите код",IF(NOT(AND(ISTEXT(B881),LEN(B881)&gt;0,LEN(B881)&lt;=30,ISNUMBER(FIND(LEFT(B881,1),"ABCDEFGHIJKLMNOPQRSTUVWXYZ")),SUMPRODUCT((MID(B881,{1,2,3,4,5,6,7,8,9,10,11,12,13,14,15,16,17,18,19,20,21,22,23,24,25,26,27,28,29,30},1)&lt;&gt;"")*ISERROR(FIND(MID(B881,{1,2,3,4,5,6,7,8,9,10,11,12,13,14,15,16,17,18,19,20,21,22,23,24,25,26,27,28,29,30},1),"ABCDEFGHIJKLMNOPQRSTUVWXYZ0123456789-_")))=0,ISERROR(VALUE(B881)))),"Недопустимый код: только латинские буквы A-Z в верхнем регистре, цифры, - и _; начало с буквы, до 30 символов (например MILK-001)",IF(SUMPRODUCT(--EXACT('Номенклатура'!$A$6:$A$205,B881))=0,"Код не найден",IF(SUMPRODUCT(--EXACT('Номенклатура'!$A$6:$A$205,B881))&gt;1,"Код повторяется в номенклатуре",IF(NOT(ISNUMBER(C881)),"Укажите фактическое количество",IF(C881&lt;0,"Факт не может быть меньше нуля",IF(NOT(ISNUMBER('Номенклатура'!$C$2)),"Укажите дату начала учёта",IF(Q881&lt;INT('Номенклатура'!$C$2),"Дата раньше начала учёта","ОК"))))))))))</f>
        <v/>
      </c>
      <c r="F881" s="15" t="str">
        <f>IF(E881&lt;&gt;"ОК","",INDEX('Номенклатура'!$B$6:$B$205,SUMPRODUCT(EXACT('Номенклатура'!$A$6:$A$205,B881)*(ROW('Номенклатура'!$A$6:$A$205)-5)))&amp;"")</f>
        <v/>
      </c>
      <c r="G881" s="17" t="str">
        <f>IF(E881&lt;&gt;"ОК","",INDEX('Номенклатура'!$D$6:$D$205,SUMPRODUCT(EXACT('Номенклатура'!$A$6:$A$205,B881)*(ROW('Номенклатура'!$A$6:$A$205)-5)))&amp;"")</f>
        <v/>
      </c>
      <c r="H881" s="18" t="str">
        <f>IF(E881&lt;&gt;"ОК","",ROUND(N(INDEX('Номенклатура'!$F$6:$F$205,SUMPRODUCT(EXACT('Номенклатура'!$A$6:$A$205,B881)*(ROW('Номенклатура'!$A$6:$A$205)-5))))+SUMIFS('Движения'!$F$6:$F$5005,'Движения'!$B$6:$B$5005,B881,'Движения'!$A$6:$A$5005,"&lt;"&amp;(Q881+1))-SUMIFS('Движения'!$F$6:$F$5005,'Движения'!$B$6:$B$5005,B881,'Движения'!$C$6:$C$5005,"Корректировка остатка",'Движения'!$A$6:$A$5005,"&gt;="&amp;Q881,'Движения'!$A$6:$A$5005,"&lt;"&amp;(Q881+1)),6))</f>
        <v/>
      </c>
      <c r="I881" s="18" t="str">
        <f>IF(E881&lt;&gt;"ОК","",ROUND(C881-H881,6))</f>
        <v/>
      </c>
      <c r="J881" s="21" t="str">
        <f>IF(E881&lt;&gt;"ОК","",IF(P881&gt;0,ABS(I881)/P881,"нет базы"))</f>
        <v/>
      </c>
      <c r="K881" s="17" t="str">
        <f>IF(E881&lt;&gt;"ОК","",IF(I881&lt;0,"Недостача",IF(I881&gt;0,"Излишек","Совпадает")))</f>
        <v/>
      </c>
      <c r="L881" s="18" t="str">
        <f>IF(E881&lt;&gt;"ОК","",ROUND(SUMIFS('Движения'!$F$6:$F$5005,'Движения'!$B$6:$B$5005,B881,'Движения'!$C$6:$C$5005,"Корректировка остатка",'Движения'!$A$6:$A$5005,"&gt;="&amp;Q881,'Движения'!$A$6:$A$5005,"&lt;"&amp;(Q881+1)),6))</f>
        <v/>
      </c>
      <c r="M881" s="18" t="str">
        <f>IF(E881&lt;&gt;"ОК","",ROUND(I881-L881,6))</f>
        <v/>
      </c>
      <c r="N881" s="15" t="str">
        <f>IF(E881&lt;&gt;"ОК","",IF(AND(I881=0,L881=0),"Корректировка не нужна",IF(M881=0,"Корректировка внесена",IF(L881=0,"Внесите корректировку на "&amp;DAY(Q881)&amp;"."&amp;MONTH(Q881)&amp;"."&amp;YEAR(Q881)&amp;": "&amp;IF(M881&gt;0,"+","")&amp;M881&amp;" "&amp;G881,"Проверьте корректировки: внесено "&amp;L881&amp;", нужно "&amp;I881&amp;" "&amp;G881))))</f>
        <v/>
      </c>
      <c r="O881" s="22" t="str">
        <f>IF(E881&lt;&gt;"ОК","",IF(SUMPRODUCT(MAX(($B$6:$B$1005=B881)*($Q$6:$Q$1005&lt;Q881)*($E$6:$E$1005="ОК")*$Q$6:$Q$1005))&gt;0,SUMPRODUCT(MAX(($B$6:$B$1005=B881)*($Q$6:$Q$1005&lt;Q881)*($E$6:$E$1005="ОК")*$Q$6:$Q$1005))+1,INT('Номенклатура'!$C$2)))</f>
        <v/>
      </c>
      <c r="P881" s="18" t="str">
        <f>IF(E881&lt;&gt;"ОК","",-(SUMIFS('Движения'!$F$6:$F$5005,'Движения'!$B$6:$B$5005,B881,'Движения'!$C$6:$C$5005,"Расход",'Движения'!$A$6:$A$5005,"&gt;="&amp;O881,'Движения'!$A$6:$A$5005,"&lt;"&amp;(Q881+1))+SUMIFS('Движения'!$F$6:$F$5005,'Движения'!$B$6:$B$5005,B881,'Движения'!$C$6:$C$5005,"Списание",'Движения'!$A$6:$A$5005,"&gt;="&amp;O881,'Движения'!$A$6:$A$5005,"&lt;"&amp;(Q881+1))))</f>
        <v/>
      </c>
      <c r="Q881" s="18" t="str">
        <f>IF(ISNUMBER(A881),INT(A881),0)</f>
        <v/>
      </c>
    </row>
    <row r="882" spans="1:17" x14ac:dyDescent="0.25">
      <c r="A882" s="16"/>
      <c r="B882" s="13"/>
      <c r="C882" s="14"/>
      <c r="D882" s="13"/>
      <c r="E882" s="15" t="str">
        <f>IF(COUNTA(A882:D882)=0,"",IF(NOT(ISNUMBER(A882)),"Укажите дату",IF(B882="","Укажите код",IF(NOT(AND(ISTEXT(B882),LEN(B882)&gt;0,LEN(B882)&lt;=30,ISNUMBER(FIND(LEFT(B882,1),"ABCDEFGHIJKLMNOPQRSTUVWXYZ")),SUMPRODUCT((MID(B882,{1,2,3,4,5,6,7,8,9,10,11,12,13,14,15,16,17,18,19,20,21,22,23,24,25,26,27,28,29,30},1)&lt;&gt;"")*ISERROR(FIND(MID(B882,{1,2,3,4,5,6,7,8,9,10,11,12,13,14,15,16,17,18,19,20,21,22,23,24,25,26,27,28,29,30},1),"ABCDEFGHIJKLMNOPQRSTUVWXYZ0123456789-_")))=0,ISERROR(VALUE(B882)))),"Недопустимый код: только латинские буквы A-Z в верхнем регистре, цифры, - и _; начало с буквы, до 30 символов (например MILK-001)",IF(SUMPRODUCT(--EXACT('Номенклатура'!$A$6:$A$205,B882))=0,"Код не найден",IF(SUMPRODUCT(--EXACT('Номенклатура'!$A$6:$A$205,B882))&gt;1,"Код повторяется в номенклатуре",IF(NOT(ISNUMBER(C882)),"Укажите фактическое количество",IF(C882&lt;0,"Факт не может быть меньше нуля",IF(NOT(ISNUMBER('Номенклатура'!$C$2)),"Укажите дату начала учёта",IF(Q882&lt;INT('Номенклатура'!$C$2),"Дата раньше начала учёта","ОК"))))))))))</f>
        <v/>
      </c>
      <c r="F882" s="15" t="str">
        <f>IF(E882&lt;&gt;"ОК","",INDEX('Номенклатура'!$B$6:$B$205,SUMPRODUCT(EXACT('Номенклатура'!$A$6:$A$205,B882)*(ROW('Номенклатура'!$A$6:$A$205)-5)))&amp;"")</f>
        <v/>
      </c>
      <c r="G882" s="17" t="str">
        <f>IF(E882&lt;&gt;"ОК","",INDEX('Номенклатура'!$D$6:$D$205,SUMPRODUCT(EXACT('Номенклатура'!$A$6:$A$205,B882)*(ROW('Номенклатура'!$A$6:$A$205)-5)))&amp;"")</f>
        <v/>
      </c>
      <c r="H882" s="18" t="str">
        <f>IF(E882&lt;&gt;"ОК","",ROUND(N(INDEX('Номенклатура'!$F$6:$F$205,SUMPRODUCT(EXACT('Номенклатура'!$A$6:$A$205,B882)*(ROW('Номенклатура'!$A$6:$A$205)-5))))+SUMIFS('Движения'!$F$6:$F$5005,'Движения'!$B$6:$B$5005,B882,'Движения'!$A$6:$A$5005,"&lt;"&amp;(Q882+1))-SUMIFS('Движения'!$F$6:$F$5005,'Движения'!$B$6:$B$5005,B882,'Движения'!$C$6:$C$5005,"Корректировка остатка",'Движения'!$A$6:$A$5005,"&gt;="&amp;Q882,'Движения'!$A$6:$A$5005,"&lt;"&amp;(Q882+1)),6))</f>
        <v/>
      </c>
      <c r="I882" s="18" t="str">
        <f>IF(E882&lt;&gt;"ОК","",ROUND(C882-H882,6))</f>
        <v/>
      </c>
      <c r="J882" s="21" t="str">
        <f>IF(E882&lt;&gt;"ОК","",IF(P882&gt;0,ABS(I882)/P882,"нет базы"))</f>
        <v/>
      </c>
      <c r="K882" s="17" t="str">
        <f>IF(E882&lt;&gt;"ОК","",IF(I882&lt;0,"Недостача",IF(I882&gt;0,"Излишек","Совпадает")))</f>
        <v/>
      </c>
      <c r="L882" s="18" t="str">
        <f>IF(E882&lt;&gt;"ОК","",ROUND(SUMIFS('Движения'!$F$6:$F$5005,'Движения'!$B$6:$B$5005,B882,'Движения'!$C$6:$C$5005,"Корректировка остатка",'Движения'!$A$6:$A$5005,"&gt;="&amp;Q882,'Движения'!$A$6:$A$5005,"&lt;"&amp;(Q882+1)),6))</f>
        <v/>
      </c>
      <c r="M882" s="18" t="str">
        <f>IF(E882&lt;&gt;"ОК","",ROUND(I882-L882,6))</f>
        <v/>
      </c>
      <c r="N882" s="15" t="str">
        <f>IF(E882&lt;&gt;"ОК","",IF(AND(I882=0,L882=0),"Корректировка не нужна",IF(M882=0,"Корректировка внесена",IF(L882=0,"Внесите корректировку на "&amp;DAY(Q882)&amp;"."&amp;MONTH(Q882)&amp;"."&amp;YEAR(Q882)&amp;": "&amp;IF(M882&gt;0,"+","")&amp;M882&amp;" "&amp;G882,"Проверьте корректировки: внесено "&amp;L882&amp;", нужно "&amp;I882&amp;" "&amp;G882))))</f>
        <v/>
      </c>
      <c r="O882" s="22" t="str">
        <f>IF(E882&lt;&gt;"ОК","",IF(SUMPRODUCT(MAX(($B$6:$B$1005=B882)*($Q$6:$Q$1005&lt;Q882)*($E$6:$E$1005="ОК")*$Q$6:$Q$1005))&gt;0,SUMPRODUCT(MAX(($B$6:$B$1005=B882)*($Q$6:$Q$1005&lt;Q882)*($E$6:$E$1005="ОК")*$Q$6:$Q$1005))+1,INT('Номенклатура'!$C$2)))</f>
        <v/>
      </c>
      <c r="P882" s="18" t="str">
        <f>IF(E882&lt;&gt;"ОК","",-(SUMIFS('Движения'!$F$6:$F$5005,'Движения'!$B$6:$B$5005,B882,'Движения'!$C$6:$C$5005,"Расход",'Движения'!$A$6:$A$5005,"&gt;="&amp;O882,'Движения'!$A$6:$A$5005,"&lt;"&amp;(Q882+1))+SUMIFS('Движения'!$F$6:$F$5005,'Движения'!$B$6:$B$5005,B882,'Движения'!$C$6:$C$5005,"Списание",'Движения'!$A$6:$A$5005,"&gt;="&amp;O882,'Движения'!$A$6:$A$5005,"&lt;"&amp;(Q882+1))))</f>
        <v/>
      </c>
      <c r="Q882" s="18" t="str">
        <f>IF(ISNUMBER(A882),INT(A882),0)</f>
        <v/>
      </c>
    </row>
    <row r="883" spans="1:17" x14ac:dyDescent="0.25">
      <c r="A883" s="16"/>
      <c r="B883" s="13"/>
      <c r="C883" s="14"/>
      <c r="D883" s="13"/>
      <c r="E883" s="15" t="str">
        <f>IF(COUNTA(A883:D883)=0,"",IF(NOT(ISNUMBER(A883)),"Укажите дату",IF(B883="","Укажите код",IF(NOT(AND(ISTEXT(B883),LEN(B883)&gt;0,LEN(B883)&lt;=30,ISNUMBER(FIND(LEFT(B883,1),"ABCDEFGHIJKLMNOPQRSTUVWXYZ")),SUMPRODUCT((MID(B883,{1,2,3,4,5,6,7,8,9,10,11,12,13,14,15,16,17,18,19,20,21,22,23,24,25,26,27,28,29,30},1)&lt;&gt;"")*ISERROR(FIND(MID(B883,{1,2,3,4,5,6,7,8,9,10,11,12,13,14,15,16,17,18,19,20,21,22,23,24,25,26,27,28,29,30},1),"ABCDEFGHIJKLMNOPQRSTUVWXYZ0123456789-_")))=0,ISERROR(VALUE(B883)))),"Недопустимый код: только латинские буквы A-Z в верхнем регистре, цифры, - и _; начало с буквы, до 30 символов (например MILK-001)",IF(SUMPRODUCT(--EXACT('Номенклатура'!$A$6:$A$205,B883))=0,"Код не найден",IF(SUMPRODUCT(--EXACT('Номенклатура'!$A$6:$A$205,B883))&gt;1,"Код повторяется в номенклатуре",IF(NOT(ISNUMBER(C883)),"Укажите фактическое количество",IF(C883&lt;0,"Факт не может быть меньше нуля",IF(NOT(ISNUMBER('Номенклатура'!$C$2)),"Укажите дату начала учёта",IF(Q883&lt;INT('Номенклатура'!$C$2),"Дата раньше начала учёта","ОК"))))))))))</f>
        <v/>
      </c>
      <c r="F883" s="15" t="str">
        <f>IF(E883&lt;&gt;"ОК","",INDEX('Номенклатура'!$B$6:$B$205,SUMPRODUCT(EXACT('Номенклатура'!$A$6:$A$205,B883)*(ROW('Номенклатура'!$A$6:$A$205)-5)))&amp;"")</f>
        <v/>
      </c>
      <c r="G883" s="17" t="str">
        <f>IF(E883&lt;&gt;"ОК","",INDEX('Номенклатура'!$D$6:$D$205,SUMPRODUCT(EXACT('Номенклатура'!$A$6:$A$205,B883)*(ROW('Номенклатура'!$A$6:$A$205)-5)))&amp;"")</f>
        <v/>
      </c>
      <c r="H883" s="18" t="str">
        <f>IF(E883&lt;&gt;"ОК","",ROUND(N(INDEX('Номенклатура'!$F$6:$F$205,SUMPRODUCT(EXACT('Номенклатура'!$A$6:$A$205,B883)*(ROW('Номенклатура'!$A$6:$A$205)-5))))+SUMIFS('Движения'!$F$6:$F$5005,'Движения'!$B$6:$B$5005,B883,'Движения'!$A$6:$A$5005,"&lt;"&amp;(Q883+1))-SUMIFS('Движения'!$F$6:$F$5005,'Движения'!$B$6:$B$5005,B883,'Движения'!$C$6:$C$5005,"Корректировка остатка",'Движения'!$A$6:$A$5005,"&gt;="&amp;Q883,'Движения'!$A$6:$A$5005,"&lt;"&amp;(Q883+1)),6))</f>
        <v/>
      </c>
      <c r="I883" s="18" t="str">
        <f>IF(E883&lt;&gt;"ОК","",ROUND(C883-H883,6))</f>
        <v/>
      </c>
      <c r="J883" s="21" t="str">
        <f>IF(E883&lt;&gt;"ОК","",IF(P883&gt;0,ABS(I883)/P883,"нет базы"))</f>
        <v/>
      </c>
      <c r="K883" s="17" t="str">
        <f>IF(E883&lt;&gt;"ОК","",IF(I883&lt;0,"Недостача",IF(I883&gt;0,"Излишек","Совпадает")))</f>
        <v/>
      </c>
      <c r="L883" s="18" t="str">
        <f>IF(E883&lt;&gt;"ОК","",ROUND(SUMIFS('Движения'!$F$6:$F$5005,'Движения'!$B$6:$B$5005,B883,'Движения'!$C$6:$C$5005,"Корректировка остатка",'Движения'!$A$6:$A$5005,"&gt;="&amp;Q883,'Движения'!$A$6:$A$5005,"&lt;"&amp;(Q883+1)),6))</f>
        <v/>
      </c>
      <c r="M883" s="18" t="str">
        <f>IF(E883&lt;&gt;"ОК","",ROUND(I883-L883,6))</f>
        <v/>
      </c>
      <c r="N883" s="15" t="str">
        <f>IF(E883&lt;&gt;"ОК","",IF(AND(I883=0,L883=0),"Корректировка не нужна",IF(M883=0,"Корректировка внесена",IF(L883=0,"Внесите корректировку на "&amp;DAY(Q883)&amp;"."&amp;MONTH(Q883)&amp;"."&amp;YEAR(Q883)&amp;": "&amp;IF(M883&gt;0,"+","")&amp;M883&amp;" "&amp;G883,"Проверьте корректировки: внесено "&amp;L883&amp;", нужно "&amp;I883&amp;" "&amp;G883))))</f>
        <v/>
      </c>
      <c r="O883" s="22" t="str">
        <f>IF(E883&lt;&gt;"ОК","",IF(SUMPRODUCT(MAX(($B$6:$B$1005=B883)*($Q$6:$Q$1005&lt;Q883)*($E$6:$E$1005="ОК")*$Q$6:$Q$1005))&gt;0,SUMPRODUCT(MAX(($B$6:$B$1005=B883)*($Q$6:$Q$1005&lt;Q883)*($E$6:$E$1005="ОК")*$Q$6:$Q$1005))+1,INT('Номенклатура'!$C$2)))</f>
        <v/>
      </c>
      <c r="P883" s="18" t="str">
        <f>IF(E883&lt;&gt;"ОК","",-(SUMIFS('Движения'!$F$6:$F$5005,'Движения'!$B$6:$B$5005,B883,'Движения'!$C$6:$C$5005,"Расход",'Движения'!$A$6:$A$5005,"&gt;="&amp;O883,'Движения'!$A$6:$A$5005,"&lt;"&amp;(Q883+1))+SUMIFS('Движения'!$F$6:$F$5005,'Движения'!$B$6:$B$5005,B883,'Движения'!$C$6:$C$5005,"Списание",'Движения'!$A$6:$A$5005,"&gt;="&amp;O883,'Движения'!$A$6:$A$5005,"&lt;"&amp;(Q883+1))))</f>
        <v/>
      </c>
      <c r="Q883" s="18" t="str">
        <f>IF(ISNUMBER(A883),INT(A883),0)</f>
        <v/>
      </c>
    </row>
    <row r="884" spans="1:17" x14ac:dyDescent="0.25">
      <c r="A884" s="16"/>
      <c r="B884" s="13"/>
      <c r="C884" s="14"/>
      <c r="D884" s="13"/>
      <c r="E884" s="15" t="str">
        <f>IF(COUNTA(A884:D884)=0,"",IF(NOT(ISNUMBER(A884)),"Укажите дату",IF(B884="","Укажите код",IF(NOT(AND(ISTEXT(B884),LEN(B884)&gt;0,LEN(B884)&lt;=30,ISNUMBER(FIND(LEFT(B884,1),"ABCDEFGHIJKLMNOPQRSTUVWXYZ")),SUMPRODUCT((MID(B884,{1,2,3,4,5,6,7,8,9,10,11,12,13,14,15,16,17,18,19,20,21,22,23,24,25,26,27,28,29,30},1)&lt;&gt;"")*ISERROR(FIND(MID(B884,{1,2,3,4,5,6,7,8,9,10,11,12,13,14,15,16,17,18,19,20,21,22,23,24,25,26,27,28,29,30},1),"ABCDEFGHIJKLMNOPQRSTUVWXYZ0123456789-_")))=0,ISERROR(VALUE(B884)))),"Недопустимый код: только латинские буквы A-Z в верхнем регистре, цифры, - и _; начало с буквы, до 30 символов (например MILK-001)",IF(SUMPRODUCT(--EXACT('Номенклатура'!$A$6:$A$205,B884))=0,"Код не найден",IF(SUMPRODUCT(--EXACT('Номенклатура'!$A$6:$A$205,B884))&gt;1,"Код повторяется в номенклатуре",IF(NOT(ISNUMBER(C884)),"Укажите фактическое количество",IF(C884&lt;0,"Факт не может быть меньше нуля",IF(NOT(ISNUMBER('Номенклатура'!$C$2)),"Укажите дату начала учёта",IF(Q884&lt;INT('Номенклатура'!$C$2),"Дата раньше начала учёта","ОК"))))))))))</f>
        <v/>
      </c>
      <c r="F884" s="15" t="str">
        <f>IF(E884&lt;&gt;"ОК","",INDEX('Номенклатура'!$B$6:$B$205,SUMPRODUCT(EXACT('Номенклатура'!$A$6:$A$205,B884)*(ROW('Номенклатура'!$A$6:$A$205)-5)))&amp;"")</f>
        <v/>
      </c>
      <c r="G884" s="17" t="str">
        <f>IF(E884&lt;&gt;"ОК","",INDEX('Номенклатура'!$D$6:$D$205,SUMPRODUCT(EXACT('Номенклатура'!$A$6:$A$205,B884)*(ROW('Номенклатура'!$A$6:$A$205)-5)))&amp;"")</f>
        <v/>
      </c>
      <c r="H884" s="18" t="str">
        <f>IF(E884&lt;&gt;"ОК","",ROUND(N(INDEX('Номенклатура'!$F$6:$F$205,SUMPRODUCT(EXACT('Номенклатура'!$A$6:$A$205,B884)*(ROW('Номенклатура'!$A$6:$A$205)-5))))+SUMIFS('Движения'!$F$6:$F$5005,'Движения'!$B$6:$B$5005,B884,'Движения'!$A$6:$A$5005,"&lt;"&amp;(Q884+1))-SUMIFS('Движения'!$F$6:$F$5005,'Движения'!$B$6:$B$5005,B884,'Движения'!$C$6:$C$5005,"Корректировка остатка",'Движения'!$A$6:$A$5005,"&gt;="&amp;Q884,'Движения'!$A$6:$A$5005,"&lt;"&amp;(Q884+1)),6))</f>
        <v/>
      </c>
      <c r="I884" s="18" t="str">
        <f>IF(E884&lt;&gt;"ОК","",ROUND(C884-H884,6))</f>
        <v/>
      </c>
      <c r="J884" s="21" t="str">
        <f>IF(E884&lt;&gt;"ОК","",IF(P884&gt;0,ABS(I884)/P884,"нет базы"))</f>
        <v/>
      </c>
      <c r="K884" s="17" t="str">
        <f>IF(E884&lt;&gt;"ОК","",IF(I884&lt;0,"Недостача",IF(I884&gt;0,"Излишек","Совпадает")))</f>
        <v/>
      </c>
      <c r="L884" s="18" t="str">
        <f>IF(E884&lt;&gt;"ОК","",ROUND(SUMIFS('Движения'!$F$6:$F$5005,'Движения'!$B$6:$B$5005,B884,'Движения'!$C$6:$C$5005,"Корректировка остатка",'Движения'!$A$6:$A$5005,"&gt;="&amp;Q884,'Движения'!$A$6:$A$5005,"&lt;"&amp;(Q884+1)),6))</f>
        <v/>
      </c>
      <c r="M884" s="18" t="str">
        <f>IF(E884&lt;&gt;"ОК","",ROUND(I884-L884,6))</f>
        <v/>
      </c>
      <c r="N884" s="15" t="str">
        <f>IF(E884&lt;&gt;"ОК","",IF(AND(I884=0,L884=0),"Корректировка не нужна",IF(M884=0,"Корректировка внесена",IF(L884=0,"Внесите корректировку на "&amp;DAY(Q884)&amp;"."&amp;MONTH(Q884)&amp;"."&amp;YEAR(Q884)&amp;": "&amp;IF(M884&gt;0,"+","")&amp;M884&amp;" "&amp;G884,"Проверьте корректировки: внесено "&amp;L884&amp;", нужно "&amp;I884&amp;" "&amp;G884))))</f>
        <v/>
      </c>
      <c r="O884" s="22" t="str">
        <f>IF(E884&lt;&gt;"ОК","",IF(SUMPRODUCT(MAX(($B$6:$B$1005=B884)*($Q$6:$Q$1005&lt;Q884)*($E$6:$E$1005="ОК")*$Q$6:$Q$1005))&gt;0,SUMPRODUCT(MAX(($B$6:$B$1005=B884)*($Q$6:$Q$1005&lt;Q884)*($E$6:$E$1005="ОК")*$Q$6:$Q$1005))+1,INT('Номенклатура'!$C$2)))</f>
        <v/>
      </c>
      <c r="P884" s="18" t="str">
        <f>IF(E884&lt;&gt;"ОК","",-(SUMIFS('Движения'!$F$6:$F$5005,'Движения'!$B$6:$B$5005,B884,'Движения'!$C$6:$C$5005,"Расход",'Движения'!$A$6:$A$5005,"&gt;="&amp;O884,'Движения'!$A$6:$A$5005,"&lt;"&amp;(Q884+1))+SUMIFS('Движения'!$F$6:$F$5005,'Движения'!$B$6:$B$5005,B884,'Движения'!$C$6:$C$5005,"Списание",'Движения'!$A$6:$A$5005,"&gt;="&amp;O884,'Движения'!$A$6:$A$5005,"&lt;"&amp;(Q884+1))))</f>
        <v/>
      </c>
      <c r="Q884" s="18" t="str">
        <f>IF(ISNUMBER(A884),INT(A884),0)</f>
        <v/>
      </c>
    </row>
    <row r="885" spans="1:17" x14ac:dyDescent="0.25">
      <c r="A885" s="16"/>
      <c r="B885" s="13"/>
      <c r="C885" s="14"/>
      <c r="D885" s="13"/>
      <c r="E885" s="15" t="str">
        <f>IF(COUNTA(A885:D885)=0,"",IF(NOT(ISNUMBER(A885)),"Укажите дату",IF(B885="","Укажите код",IF(NOT(AND(ISTEXT(B885),LEN(B885)&gt;0,LEN(B885)&lt;=30,ISNUMBER(FIND(LEFT(B885,1),"ABCDEFGHIJKLMNOPQRSTUVWXYZ")),SUMPRODUCT((MID(B885,{1,2,3,4,5,6,7,8,9,10,11,12,13,14,15,16,17,18,19,20,21,22,23,24,25,26,27,28,29,30},1)&lt;&gt;"")*ISERROR(FIND(MID(B885,{1,2,3,4,5,6,7,8,9,10,11,12,13,14,15,16,17,18,19,20,21,22,23,24,25,26,27,28,29,30},1),"ABCDEFGHIJKLMNOPQRSTUVWXYZ0123456789-_")))=0,ISERROR(VALUE(B885)))),"Недопустимый код: только латинские буквы A-Z в верхнем регистре, цифры, - и _; начало с буквы, до 30 символов (например MILK-001)",IF(SUMPRODUCT(--EXACT('Номенклатура'!$A$6:$A$205,B885))=0,"Код не найден",IF(SUMPRODUCT(--EXACT('Номенклатура'!$A$6:$A$205,B885))&gt;1,"Код повторяется в номенклатуре",IF(NOT(ISNUMBER(C885)),"Укажите фактическое количество",IF(C885&lt;0,"Факт не может быть меньше нуля",IF(NOT(ISNUMBER('Номенклатура'!$C$2)),"Укажите дату начала учёта",IF(Q885&lt;INT('Номенклатура'!$C$2),"Дата раньше начала учёта","ОК"))))))))))</f>
        <v/>
      </c>
      <c r="F885" s="15" t="str">
        <f>IF(E885&lt;&gt;"ОК","",INDEX('Номенклатура'!$B$6:$B$205,SUMPRODUCT(EXACT('Номенклатура'!$A$6:$A$205,B885)*(ROW('Номенклатура'!$A$6:$A$205)-5)))&amp;"")</f>
        <v/>
      </c>
      <c r="G885" s="17" t="str">
        <f>IF(E885&lt;&gt;"ОК","",INDEX('Номенклатура'!$D$6:$D$205,SUMPRODUCT(EXACT('Номенклатура'!$A$6:$A$205,B885)*(ROW('Номенклатура'!$A$6:$A$205)-5)))&amp;"")</f>
        <v/>
      </c>
      <c r="H885" s="18" t="str">
        <f>IF(E885&lt;&gt;"ОК","",ROUND(N(INDEX('Номенклатура'!$F$6:$F$205,SUMPRODUCT(EXACT('Номенклатура'!$A$6:$A$205,B885)*(ROW('Номенклатура'!$A$6:$A$205)-5))))+SUMIFS('Движения'!$F$6:$F$5005,'Движения'!$B$6:$B$5005,B885,'Движения'!$A$6:$A$5005,"&lt;"&amp;(Q885+1))-SUMIFS('Движения'!$F$6:$F$5005,'Движения'!$B$6:$B$5005,B885,'Движения'!$C$6:$C$5005,"Корректировка остатка",'Движения'!$A$6:$A$5005,"&gt;="&amp;Q885,'Движения'!$A$6:$A$5005,"&lt;"&amp;(Q885+1)),6))</f>
        <v/>
      </c>
      <c r="I885" s="18" t="str">
        <f>IF(E885&lt;&gt;"ОК","",ROUND(C885-H885,6))</f>
        <v/>
      </c>
      <c r="J885" s="21" t="str">
        <f>IF(E885&lt;&gt;"ОК","",IF(P885&gt;0,ABS(I885)/P885,"нет базы"))</f>
        <v/>
      </c>
      <c r="K885" s="17" t="str">
        <f>IF(E885&lt;&gt;"ОК","",IF(I885&lt;0,"Недостача",IF(I885&gt;0,"Излишек","Совпадает")))</f>
        <v/>
      </c>
      <c r="L885" s="18" t="str">
        <f>IF(E885&lt;&gt;"ОК","",ROUND(SUMIFS('Движения'!$F$6:$F$5005,'Движения'!$B$6:$B$5005,B885,'Движения'!$C$6:$C$5005,"Корректировка остатка",'Движения'!$A$6:$A$5005,"&gt;="&amp;Q885,'Движения'!$A$6:$A$5005,"&lt;"&amp;(Q885+1)),6))</f>
        <v/>
      </c>
      <c r="M885" s="18" t="str">
        <f>IF(E885&lt;&gt;"ОК","",ROUND(I885-L885,6))</f>
        <v/>
      </c>
      <c r="N885" s="15" t="str">
        <f>IF(E885&lt;&gt;"ОК","",IF(AND(I885=0,L885=0),"Корректировка не нужна",IF(M885=0,"Корректировка внесена",IF(L885=0,"Внесите корректировку на "&amp;DAY(Q885)&amp;"."&amp;MONTH(Q885)&amp;"."&amp;YEAR(Q885)&amp;": "&amp;IF(M885&gt;0,"+","")&amp;M885&amp;" "&amp;G885,"Проверьте корректировки: внесено "&amp;L885&amp;", нужно "&amp;I885&amp;" "&amp;G885))))</f>
        <v/>
      </c>
      <c r="O885" s="22" t="str">
        <f>IF(E885&lt;&gt;"ОК","",IF(SUMPRODUCT(MAX(($B$6:$B$1005=B885)*($Q$6:$Q$1005&lt;Q885)*($E$6:$E$1005="ОК")*$Q$6:$Q$1005))&gt;0,SUMPRODUCT(MAX(($B$6:$B$1005=B885)*($Q$6:$Q$1005&lt;Q885)*($E$6:$E$1005="ОК")*$Q$6:$Q$1005))+1,INT('Номенклатура'!$C$2)))</f>
        <v/>
      </c>
      <c r="P885" s="18" t="str">
        <f>IF(E885&lt;&gt;"ОК","",-(SUMIFS('Движения'!$F$6:$F$5005,'Движения'!$B$6:$B$5005,B885,'Движения'!$C$6:$C$5005,"Расход",'Движения'!$A$6:$A$5005,"&gt;="&amp;O885,'Движения'!$A$6:$A$5005,"&lt;"&amp;(Q885+1))+SUMIFS('Движения'!$F$6:$F$5005,'Движения'!$B$6:$B$5005,B885,'Движения'!$C$6:$C$5005,"Списание",'Движения'!$A$6:$A$5005,"&gt;="&amp;O885,'Движения'!$A$6:$A$5005,"&lt;"&amp;(Q885+1))))</f>
        <v/>
      </c>
      <c r="Q885" s="18" t="str">
        <f>IF(ISNUMBER(A885),INT(A885),0)</f>
        <v/>
      </c>
    </row>
    <row r="886" spans="1:17" x14ac:dyDescent="0.25">
      <c r="A886" s="16"/>
      <c r="B886" s="13"/>
      <c r="C886" s="14"/>
      <c r="D886" s="13"/>
      <c r="E886" s="15" t="str">
        <f>IF(COUNTA(A886:D886)=0,"",IF(NOT(ISNUMBER(A886)),"Укажите дату",IF(B886="","Укажите код",IF(NOT(AND(ISTEXT(B886),LEN(B886)&gt;0,LEN(B886)&lt;=30,ISNUMBER(FIND(LEFT(B886,1),"ABCDEFGHIJKLMNOPQRSTUVWXYZ")),SUMPRODUCT((MID(B886,{1,2,3,4,5,6,7,8,9,10,11,12,13,14,15,16,17,18,19,20,21,22,23,24,25,26,27,28,29,30},1)&lt;&gt;"")*ISERROR(FIND(MID(B886,{1,2,3,4,5,6,7,8,9,10,11,12,13,14,15,16,17,18,19,20,21,22,23,24,25,26,27,28,29,30},1),"ABCDEFGHIJKLMNOPQRSTUVWXYZ0123456789-_")))=0,ISERROR(VALUE(B886)))),"Недопустимый код: только латинские буквы A-Z в верхнем регистре, цифры, - и _; начало с буквы, до 30 символов (например MILK-001)",IF(SUMPRODUCT(--EXACT('Номенклатура'!$A$6:$A$205,B886))=0,"Код не найден",IF(SUMPRODUCT(--EXACT('Номенклатура'!$A$6:$A$205,B886))&gt;1,"Код повторяется в номенклатуре",IF(NOT(ISNUMBER(C886)),"Укажите фактическое количество",IF(C886&lt;0,"Факт не может быть меньше нуля",IF(NOT(ISNUMBER('Номенклатура'!$C$2)),"Укажите дату начала учёта",IF(Q886&lt;INT('Номенклатура'!$C$2),"Дата раньше начала учёта","ОК"))))))))))</f>
        <v/>
      </c>
      <c r="F886" s="15" t="str">
        <f>IF(E886&lt;&gt;"ОК","",INDEX('Номенклатура'!$B$6:$B$205,SUMPRODUCT(EXACT('Номенклатура'!$A$6:$A$205,B886)*(ROW('Номенклатура'!$A$6:$A$205)-5)))&amp;"")</f>
        <v/>
      </c>
      <c r="G886" s="17" t="str">
        <f>IF(E886&lt;&gt;"ОК","",INDEX('Номенклатура'!$D$6:$D$205,SUMPRODUCT(EXACT('Номенклатура'!$A$6:$A$205,B886)*(ROW('Номенклатура'!$A$6:$A$205)-5)))&amp;"")</f>
        <v/>
      </c>
      <c r="H886" s="18" t="str">
        <f>IF(E886&lt;&gt;"ОК","",ROUND(N(INDEX('Номенклатура'!$F$6:$F$205,SUMPRODUCT(EXACT('Номенклатура'!$A$6:$A$205,B886)*(ROW('Номенклатура'!$A$6:$A$205)-5))))+SUMIFS('Движения'!$F$6:$F$5005,'Движения'!$B$6:$B$5005,B886,'Движения'!$A$6:$A$5005,"&lt;"&amp;(Q886+1))-SUMIFS('Движения'!$F$6:$F$5005,'Движения'!$B$6:$B$5005,B886,'Движения'!$C$6:$C$5005,"Корректировка остатка",'Движения'!$A$6:$A$5005,"&gt;="&amp;Q886,'Движения'!$A$6:$A$5005,"&lt;"&amp;(Q886+1)),6))</f>
        <v/>
      </c>
      <c r="I886" s="18" t="str">
        <f>IF(E886&lt;&gt;"ОК","",ROUND(C886-H886,6))</f>
        <v/>
      </c>
      <c r="J886" s="21" t="str">
        <f>IF(E886&lt;&gt;"ОК","",IF(P886&gt;0,ABS(I886)/P886,"нет базы"))</f>
        <v/>
      </c>
      <c r="K886" s="17" t="str">
        <f>IF(E886&lt;&gt;"ОК","",IF(I886&lt;0,"Недостача",IF(I886&gt;0,"Излишек","Совпадает")))</f>
        <v/>
      </c>
      <c r="L886" s="18" t="str">
        <f>IF(E886&lt;&gt;"ОК","",ROUND(SUMIFS('Движения'!$F$6:$F$5005,'Движения'!$B$6:$B$5005,B886,'Движения'!$C$6:$C$5005,"Корректировка остатка",'Движения'!$A$6:$A$5005,"&gt;="&amp;Q886,'Движения'!$A$6:$A$5005,"&lt;"&amp;(Q886+1)),6))</f>
        <v/>
      </c>
      <c r="M886" s="18" t="str">
        <f>IF(E886&lt;&gt;"ОК","",ROUND(I886-L886,6))</f>
        <v/>
      </c>
      <c r="N886" s="15" t="str">
        <f>IF(E886&lt;&gt;"ОК","",IF(AND(I886=0,L886=0),"Корректировка не нужна",IF(M886=0,"Корректировка внесена",IF(L886=0,"Внесите корректировку на "&amp;DAY(Q886)&amp;"."&amp;MONTH(Q886)&amp;"."&amp;YEAR(Q886)&amp;": "&amp;IF(M886&gt;0,"+","")&amp;M886&amp;" "&amp;G886,"Проверьте корректировки: внесено "&amp;L886&amp;", нужно "&amp;I886&amp;" "&amp;G886))))</f>
        <v/>
      </c>
      <c r="O886" s="22" t="str">
        <f>IF(E886&lt;&gt;"ОК","",IF(SUMPRODUCT(MAX(($B$6:$B$1005=B886)*($Q$6:$Q$1005&lt;Q886)*($E$6:$E$1005="ОК")*$Q$6:$Q$1005))&gt;0,SUMPRODUCT(MAX(($B$6:$B$1005=B886)*($Q$6:$Q$1005&lt;Q886)*($E$6:$E$1005="ОК")*$Q$6:$Q$1005))+1,INT('Номенклатура'!$C$2)))</f>
        <v/>
      </c>
      <c r="P886" s="18" t="str">
        <f>IF(E886&lt;&gt;"ОК","",-(SUMIFS('Движения'!$F$6:$F$5005,'Движения'!$B$6:$B$5005,B886,'Движения'!$C$6:$C$5005,"Расход",'Движения'!$A$6:$A$5005,"&gt;="&amp;O886,'Движения'!$A$6:$A$5005,"&lt;"&amp;(Q886+1))+SUMIFS('Движения'!$F$6:$F$5005,'Движения'!$B$6:$B$5005,B886,'Движения'!$C$6:$C$5005,"Списание",'Движения'!$A$6:$A$5005,"&gt;="&amp;O886,'Движения'!$A$6:$A$5005,"&lt;"&amp;(Q886+1))))</f>
        <v/>
      </c>
      <c r="Q886" s="18" t="str">
        <f>IF(ISNUMBER(A886),INT(A886),0)</f>
        <v/>
      </c>
    </row>
    <row r="887" spans="1:17" x14ac:dyDescent="0.25">
      <c r="A887" s="16"/>
      <c r="B887" s="13"/>
      <c r="C887" s="14"/>
      <c r="D887" s="13"/>
      <c r="E887" s="15" t="str">
        <f>IF(COUNTA(A887:D887)=0,"",IF(NOT(ISNUMBER(A887)),"Укажите дату",IF(B887="","Укажите код",IF(NOT(AND(ISTEXT(B887),LEN(B887)&gt;0,LEN(B887)&lt;=30,ISNUMBER(FIND(LEFT(B887,1),"ABCDEFGHIJKLMNOPQRSTUVWXYZ")),SUMPRODUCT((MID(B887,{1,2,3,4,5,6,7,8,9,10,11,12,13,14,15,16,17,18,19,20,21,22,23,24,25,26,27,28,29,30},1)&lt;&gt;"")*ISERROR(FIND(MID(B887,{1,2,3,4,5,6,7,8,9,10,11,12,13,14,15,16,17,18,19,20,21,22,23,24,25,26,27,28,29,30},1),"ABCDEFGHIJKLMNOPQRSTUVWXYZ0123456789-_")))=0,ISERROR(VALUE(B887)))),"Недопустимый код: только латинские буквы A-Z в верхнем регистре, цифры, - и _; начало с буквы, до 30 символов (например MILK-001)",IF(SUMPRODUCT(--EXACT('Номенклатура'!$A$6:$A$205,B887))=0,"Код не найден",IF(SUMPRODUCT(--EXACT('Номенклатура'!$A$6:$A$205,B887))&gt;1,"Код повторяется в номенклатуре",IF(NOT(ISNUMBER(C887)),"Укажите фактическое количество",IF(C887&lt;0,"Факт не может быть меньше нуля",IF(NOT(ISNUMBER('Номенклатура'!$C$2)),"Укажите дату начала учёта",IF(Q887&lt;INT('Номенклатура'!$C$2),"Дата раньше начала учёта","ОК"))))))))))</f>
        <v/>
      </c>
      <c r="F887" s="15" t="str">
        <f>IF(E887&lt;&gt;"ОК","",INDEX('Номенклатура'!$B$6:$B$205,SUMPRODUCT(EXACT('Номенклатура'!$A$6:$A$205,B887)*(ROW('Номенклатура'!$A$6:$A$205)-5)))&amp;"")</f>
        <v/>
      </c>
      <c r="G887" s="17" t="str">
        <f>IF(E887&lt;&gt;"ОК","",INDEX('Номенклатура'!$D$6:$D$205,SUMPRODUCT(EXACT('Номенклатура'!$A$6:$A$205,B887)*(ROW('Номенклатура'!$A$6:$A$205)-5)))&amp;"")</f>
        <v/>
      </c>
      <c r="H887" s="18" t="str">
        <f>IF(E887&lt;&gt;"ОК","",ROUND(N(INDEX('Номенклатура'!$F$6:$F$205,SUMPRODUCT(EXACT('Номенклатура'!$A$6:$A$205,B887)*(ROW('Номенклатура'!$A$6:$A$205)-5))))+SUMIFS('Движения'!$F$6:$F$5005,'Движения'!$B$6:$B$5005,B887,'Движения'!$A$6:$A$5005,"&lt;"&amp;(Q887+1))-SUMIFS('Движения'!$F$6:$F$5005,'Движения'!$B$6:$B$5005,B887,'Движения'!$C$6:$C$5005,"Корректировка остатка",'Движения'!$A$6:$A$5005,"&gt;="&amp;Q887,'Движения'!$A$6:$A$5005,"&lt;"&amp;(Q887+1)),6))</f>
        <v/>
      </c>
      <c r="I887" s="18" t="str">
        <f>IF(E887&lt;&gt;"ОК","",ROUND(C887-H887,6))</f>
        <v/>
      </c>
      <c r="J887" s="21" t="str">
        <f>IF(E887&lt;&gt;"ОК","",IF(P887&gt;0,ABS(I887)/P887,"нет базы"))</f>
        <v/>
      </c>
      <c r="K887" s="17" t="str">
        <f>IF(E887&lt;&gt;"ОК","",IF(I887&lt;0,"Недостача",IF(I887&gt;0,"Излишек","Совпадает")))</f>
        <v/>
      </c>
      <c r="L887" s="18" t="str">
        <f>IF(E887&lt;&gt;"ОК","",ROUND(SUMIFS('Движения'!$F$6:$F$5005,'Движения'!$B$6:$B$5005,B887,'Движения'!$C$6:$C$5005,"Корректировка остатка",'Движения'!$A$6:$A$5005,"&gt;="&amp;Q887,'Движения'!$A$6:$A$5005,"&lt;"&amp;(Q887+1)),6))</f>
        <v/>
      </c>
      <c r="M887" s="18" t="str">
        <f>IF(E887&lt;&gt;"ОК","",ROUND(I887-L887,6))</f>
        <v/>
      </c>
      <c r="N887" s="15" t="str">
        <f>IF(E887&lt;&gt;"ОК","",IF(AND(I887=0,L887=0),"Корректировка не нужна",IF(M887=0,"Корректировка внесена",IF(L887=0,"Внесите корректировку на "&amp;DAY(Q887)&amp;"."&amp;MONTH(Q887)&amp;"."&amp;YEAR(Q887)&amp;": "&amp;IF(M887&gt;0,"+","")&amp;M887&amp;" "&amp;G887,"Проверьте корректировки: внесено "&amp;L887&amp;", нужно "&amp;I887&amp;" "&amp;G887))))</f>
        <v/>
      </c>
      <c r="O887" s="22" t="str">
        <f>IF(E887&lt;&gt;"ОК","",IF(SUMPRODUCT(MAX(($B$6:$B$1005=B887)*($Q$6:$Q$1005&lt;Q887)*($E$6:$E$1005="ОК")*$Q$6:$Q$1005))&gt;0,SUMPRODUCT(MAX(($B$6:$B$1005=B887)*($Q$6:$Q$1005&lt;Q887)*($E$6:$E$1005="ОК")*$Q$6:$Q$1005))+1,INT('Номенклатура'!$C$2)))</f>
        <v/>
      </c>
      <c r="P887" s="18" t="str">
        <f>IF(E887&lt;&gt;"ОК","",-(SUMIFS('Движения'!$F$6:$F$5005,'Движения'!$B$6:$B$5005,B887,'Движения'!$C$6:$C$5005,"Расход",'Движения'!$A$6:$A$5005,"&gt;="&amp;O887,'Движения'!$A$6:$A$5005,"&lt;"&amp;(Q887+1))+SUMIFS('Движения'!$F$6:$F$5005,'Движения'!$B$6:$B$5005,B887,'Движения'!$C$6:$C$5005,"Списание",'Движения'!$A$6:$A$5005,"&gt;="&amp;O887,'Движения'!$A$6:$A$5005,"&lt;"&amp;(Q887+1))))</f>
        <v/>
      </c>
      <c r="Q887" s="18" t="str">
        <f>IF(ISNUMBER(A887),INT(A887),0)</f>
        <v/>
      </c>
    </row>
    <row r="888" spans="1:17" x14ac:dyDescent="0.25">
      <c r="A888" s="16"/>
      <c r="B888" s="13"/>
      <c r="C888" s="14"/>
      <c r="D888" s="13"/>
      <c r="E888" s="15" t="str">
        <f>IF(COUNTA(A888:D888)=0,"",IF(NOT(ISNUMBER(A888)),"Укажите дату",IF(B888="","Укажите код",IF(NOT(AND(ISTEXT(B888),LEN(B888)&gt;0,LEN(B888)&lt;=30,ISNUMBER(FIND(LEFT(B888,1),"ABCDEFGHIJKLMNOPQRSTUVWXYZ")),SUMPRODUCT((MID(B888,{1,2,3,4,5,6,7,8,9,10,11,12,13,14,15,16,17,18,19,20,21,22,23,24,25,26,27,28,29,30},1)&lt;&gt;"")*ISERROR(FIND(MID(B888,{1,2,3,4,5,6,7,8,9,10,11,12,13,14,15,16,17,18,19,20,21,22,23,24,25,26,27,28,29,30},1),"ABCDEFGHIJKLMNOPQRSTUVWXYZ0123456789-_")))=0,ISERROR(VALUE(B888)))),"Недопустимый код: только латинские буквы A-Z в верхнем регистре, цифры, - и _; начало с буквы, до 30 символов (например MILK-001)",IF(SUMPRODUCT(--EXACT('Номенклатура'!$A$6:$A$205,B888))=0,"Код не найден",IF(SUMPRODUCT(--EXACT('Номенклатура'!$A$6:$A$205,B888))&gt;1,"Код повторяется в номенклатуре",IF(NOT(ISNUMBER(C888)),"Укажите фактическое количество",IF(C888&lt;0,"Факт не может быть меньше нуля",IF(NOT(ISNUMBER('Номенклатура'!$C$2)),"Укажите дату начала учёта",IF(Q888&lt;INT('Номенклатура'!$C$2),"Дата раньше начала учёта","ОК"))))))))))</f>
        <v/>
      </c>
      <c r="F888" s="15" t="str">
        <f>IF(E888&lt;&gt;"ОК","",INDEX('Номенклатура'!$B$6:$B$205,SUMPRODUCT(EXACT('Номенклатура'!$A$6:$A$205,B888)*(ROW('Номенклатура'!$A$6:$A$205)-5)))&amp;"")</f>
        <v/>
      </c>
      <c r="G888" s="17" t="str">
        <f>IF(E888&lt;&gt;"ОК","",INDEX('Номенклатура'!$D$6:$D$205,SUMPRODUCT(EXACT('Номенклатура'!$A$6:$A$205,B888)*(ROW('Номенклатура'!$A$6:$A$205)-5)))&amp;"")</f>
        <v/>
      </c>
      <c r="H888" s="18" t="str">
        <f>IF(E888&lt;&gt;"ОК","",ROUND(N(INDEX('Номенклатура'!$F$6:$F$205,SUMPRODUCT(EXACT('Номенклатура'!$A$6:$A$205,B888)*(ROW('Номенклатура'!$A$6:$A$205)-5))))+SUMIFS('Движения'!$F$6:$F$5005,'Движения'!$B$6:$B$5005,B888,'Движения'!$A$6:$A$5005,"&lt;"&amp;(Q888+1))-SUMIFS('Движения'!$F$6:$F$5005,'Движения'!$B$6:$B$5005,B888,'Движения'!$C$6:$C$5005,"Корректировка остатка",'Движения'!$A$6:$A$5005,"&gt;="&amp;Q888,'Движения'!$A$6:$A$5005,"&lt;"&amp;(Q888+1)),6))</f>
        <v/>
      </c>
      <c r="I888" s="18" t="str">
        <f>IF(E888&lt;&gt;"ОК","",ROUND(C888-H888,6))</f>
        <v/>
      </c>
      <c r="J888" s="21" t="str">
        <f>IF(E888&lt;&gt;"ОК","",IF(P888&gt;0,ABS(I888)/P888,"нет базы"))</f>
        <v/>
      </c>
      <c r="K888" s="17" t="str">
        <f>IF(E888&lt;&gt;"ОК","",IF(I888&lt;0,"Недостача",IF(I888&gt;0,"Излишек","Совпадает")))</f>
        <v/>
      </c>
      <c r="L888" s="18" t="str">
        <f>IF(E888&lt;&gt;"ОК","",ROUND(SUMIFS('Движения'!$F$6:$F$5005,'Движения'!$B$6:$B$5005,B888,'Движения'!$C$6:$C$5005,"Корректировка остатка",'Движения'!$A$6:$A$5005,"&gt;="&amp;Q888,'Движения'!$A$6:$A$5005,"&lt;"&amp;(Q888+1)),6))</f>
        <v/>
      </c>
      <c r="M888" s="18" t="str">
        <f>IF(E888&lt;&gt;"ОК","",ROUND(I888-L888,6))</f>
        <v/>
      </c>
      <c r="N888" s="15" t="str">
        <f>IF(E888&lt;&gt;"ОК","",IF(AND(I888=0,L888=0),"Корректировка не нужна",IF(M888=0,"Корректировка внесена",IF(L888=0,"Внесите корректировку на "&amp;DAY(Q888)&amp;"."&amp;MONTH(Q888)&amp;"."&amp;YEAR(Q888)&amp;": "&amp;IF(M888&gt;0,"+","")&amp;M888&amp;" "&amp;G888,"Проверьте корректировки: внесено "&amp;L888&amp;", нужно "&amp;I888&amp;" "&amp;G888))))</f>
        <v/>
      </c>
      <c r="O888" s="22" t="str">
        <f>IF(E888&lt;&gt;"ОК","",IF(SUMPRODUCT(MAX(($B$6:$B$1005=B888)*($Q$6:$Q$1005&lt;Q888)*($E$6:$E$1005="ОК")*$Q$6:$Q$1005))&gt;0,SUMPRODUCT(MAX(($B$6:$B$1005=B888)*($Q$6:$Q$1005&lt;Q888)*($E$6:$E$1005="ОК")*$Q$6:$Q$1005))+1,INT('Номенклатура'!$C$2)))</f>
        <v/>
      </c>
      <c r="P888" s="18" t="str">
        <f>IF(E888&lt;&gt;"ОК","",-(SUMIFS('Движения'!$F$6:$F$5005,'Движения'!$B$6:$B$5005,B888,'Движения'!$C$6:$C$5005,"Расход",'Движения'!$A$6:$A$5005,"&gt;="&amp;O888,'Движения'!$A$6:$A$5005,"&lt;"&amp;(Q888+1))+SUMIFS('Движения'!$F$6:$F$5005,'Движения'!$B$6:$B$5005,B888,'Движения'!$C$6:$C$5005,"Списание",'Движения'!$A$6:$A$5005,"&gt;="&amp;O888,'Движения'!$A$6:$A$5005,"&lt;"&amp;(Q888+1))))</f>
        <v/>
      </c>
      <c r="Q888" s="18" t="str">
        <f>IF(ISNUMBER(A888),INT(A888),0)</f>
        <v/>
      </c>
    </row>
    <row r="889" spans="1:17" x14ac:dyDescent="0.25">
      <c r="A889" s="16"/>
      <c r="B889" s="13"/>
      <c r="C889" s="14"/>
      <c r="D889" s="13"/>
      <c r="E889" s="15" t="str">
        <f>IF(COUNTA(A889:D889)=0,"",IF(NOT(ISNUMBER(A889)),"Укажите дату",IF(B889="","Укажите код",IF(NOT(AND(ISTEXT(B889),LEN(B889)&gt;0,LEN(B889)&lt;=30,ISNUMBER(FIND(LEFT(B889,1),"ABCDEFGHIJKLMNOPQRSTUVWXYZ")),SUMPRODUCT((MID(B889,{1,2,3,4,5,6,7,8,9,10,11,12,13,14,15,16,17,18,19,20,21,22,23,24,25,26,27,28,29,30},1)&lt;&gt;"")*ISERROR(FIND(MID(B889,{1,2,3,4,5,6,7,8,9,10,11,12,13,14,15,16,17,18,19,20,21,22,23,24,25,26,27,28,29,30},1),"ABCDEFGHIJKLMNOPQRSTUVWXYZ0123456789-_")))=0,ISERROR(VALUE(B889)))),"Недопустимый код: только латинские буквы A-Z в верхнем регистре, цифры, - и _; начало с буквы, до 30 символов (например MILK-001)",IF(SUMPRODUCT(--EXACT('Номенклатура'!$A$6:$A$205,B889))=0,"Код не найден",IF(SUMPRODUCT(--EXACT('Номенклатура'!$A$6:$A$205,B889))&gt;1,"Код повторяется в номенклатуре",IF(NOT(ISNUMBER(C889)),"Укажите фактическое количество",IF(C889&lt;0,"Факт не может быть меньше нуля",IF(NOT(ISNUMBER('Номенклатура'!$C$2)),"Укажите дату начала учёта",IF(Q889&lt;INT('Номенклатура'!$C$2),"Дата раньше начала учёта","ОК"))))))))))</f>
        <v/>
      </c>
      <c r="F889" s="15" t="str">
        <f>IF(E889&lt;&gt;"ОК","",INDEX('Номенклатура'!$B$6:$B$205,SUMPRODUCT(EXACT('Номенклатура'!$A$6:$A$205,B889)*(ROW('Номенклатура'!$A$6:$A$205)-5)))&amp;"")</f>
        <v/>
      </c>
      <c r="G889" s="17" t="str">
        <f>IF(E889&lt;&gt;"ОК","",INDEX('Номенклатура'!$D$6:$D$205,SUMPRODUCT(EXACT('Номенклатура'!$A$6:$A$205,B889)*(ROW('Номенклатура'!$A$6:$A$205)-5)))&amp;"")</f>
        <v/>
      </c>
      <c r="H889" s="18" t="str">
        <f>IF(E889&lt;&gt;"ОК","",ROUND(N(INDEX('Номенклатура'!$F$6:$F$205,SUMPRODUCT(EXACT('Номенклатура'!$A$6:$A$205,B889)*(ROW('Номенклатура'!$A$6:$A$205)-5))))+SUMIFS('Движения'!$F$6:$F$5005,'Движения'!$B$6:$B$5005,B889,'Движения'!$A$6:$A$5005,"&lt;"&amp;(Q889+1))-SUMIFS('Движения'!$F$6:$F$5005,'Движения'!$B$6:$B$5005,B889,'Движения'!$C$6:$C$5005,"Корректировка остатка",'Движения'!$A$6:$A$5005,"&gt;="&amp;Q889,'Движения'!$A$6:$A$5005,"&lt;"&amp;(Q889+1)),6))</f>
        <v/>
      </c>
      <c r="I889" s="18" t="str">
        <f>IF(E889&lt;&gt;"ОК","",ROUND(C889-H889,6))</f>
        <v/>
      </c>
      <c r="J889" s="21" t="str">
        <f>IF(E889&lt;&gt;"ОК","",IF(P889&gt;0,ABS(I889)/P889,"нет базы"))</f>
        <v/>
      </c>
      <c r="K889" s="17" t="str">
        <f>IF(E889&lt;&gt;"ОК","",IF(I889&lt;0,"Недостача",IF(I889&gt;0,"Излишек","Совпадает")))</f>
        <v/>
      </c>
      <c r="L889" s="18" t="str">
        <f>IF(E889&lt;&gt;"ОК","",ROUND(SUMIFS('Движения'!$F$6:$F$5005,'Движения'!$B$6:$B$5005,B889,'Движения'!$C$6:$C$5005,"Корректировка остатка",'Движения'!$A$6:$A$5005,"&gt;="&amp;Q889,'Движения'!$A$6:$A$5005,"&lt;"&amp;(Q889+1)),6))</f>
        <v/>
      </c>
      <c r="M889" s="18" t="str">
        <f>IF(E889&lt;&gt;"ОК","",ROUND(I889-L889,6))</f>
        <v/>
      </c>
      <c r="N889" s="15" t="str">
        <f>IF(E889&lt;&gt;"ОК","",IF(AND(I889=0,L889=0),"Корректировка не нужна",IF(M889=0,"Корректировка внесена",IF(L889=0,"Внесите корректировку на "&amp;DAY(Q889)&amp;"."&amp;MONTH(Q889)&amp;"."&amp;YEAR(Q889)&amp;": "&amp;IF(M889&gt;0,"+","")&amp;M889&amp;" "&amp;G889,"Проверьте корректировки: внесено "&amp;L889&amp;", нужно "&amp;I889&amp;" "&amp;G889))))</f>
        <v/>
      </c>
      <c r="O889" s="22" t="str">
        <f>IF(E889&lt;&gt;"ОК","",IF(SUMPRODUCT(MAX(($B$6:$B$1005=B889)*($Q$6:$Q$1005&lt;Q889)*($E$6:$E$1005="ОК")*$Q$6:$Q$1005))&gt;0,SUMPRODUCT(MAX(($B$6:$B$1005=B889)*($Q$6:$Q$1005&lt;Q889)*($E$6:$E$1005="ОК")*$Q$6:$Q$1005))+1,INT('Номенклатура'!$C$2)))</f>
        <v/>
      </c>
      <c r="P889" s="18" t="str">
        <f>IF(E889&lt;&gt;"ОК","",-(SUMIFS('Движения'!$F$6:$F$5005,'Движения'!$B$6:$B$5005,B889,'Движения'!$C$6:$C$5005,"Расход",'Движения'!$A$6:$A$5005,"&gt;="&amp;O889,'Движения'!$A$6:$A$5005,"&lt;"&amp;(Q889+1))+SUMIFS('Движения'!$F$6:$F$5005,'Движения'!$B$6:$B$5005,B889,'Движения'!$C$6:$C$5005,"Списание",'Движения'!$A$6:$A$5005,"&gt;="&amp;O889,'Движения'!$A$6:$A$5005,"&lt;"&amp;(Q889+1))))</f>
        <v/>
      </c>
      <c r="Q889" s="18" t="str">
        <f>IF(ISNUMBER(A889),INT(A889),0)</f>
        <v/>
      </c>
    </row>
    <row r="890" spans="1:17" x14ac:dyDescent="0.25">
      <c r="A890" s="16"/>
      <c r="B890" s="13"/>
      <c r="C890" s="14"/>
      <c r="D890" s="13"/>
      <c r="E890" s="15" t="str">
        <f>IF(COUNTA(A890:D890)=0,"",IF(NOT(ISNUMBER(A890)),"Укажите дату",IF(B890="","Укажите код",IF(NOT(AND(ISTEXT(B890),LEN(B890)&gt;0,LEN(B890)&lt;=30,ISNUMBER(FIND(LEFT(B890,1),"ABCDEFGHIJKLMNOPQRSTUVWXYZ")),SUMPRODUCT((MID(B890,{1,2,3,4,5,6,7,8,9,10,11,12,13,14,15,16,17,18,19,20,21,22,23,24,25,26,27,28,29,30},1)&lt;&gt;"")*ISERROR(FIND(MID(B890,{1,2,3,4,5,6,7,8,9,10,11,12,13,14,15,16,17,18,19,20,21,22,23,24,25,26,27,28,29,30},1),"ABCDEFGHIJKLMNOPQRSTUVWXYZ0123456789-_")))=0,ISERROR(VALUE(B890)))),"Недопустимый код: только латинские буквы A-Z в верхнем регистре, цифры, - и _; начало с буквы, до 30 символов (например MILK-001)",IF(SUMPRODUCT(--EXACT('Номенклатура'!$A$6:$A$205,B890))=0,"Код не найден",IF(SUMPRODUCT(--EXACT('Номенклатура'!$A$6:$A$205,B890))&gt;1,"Код повторяется в номенклатуре",IF(NOT(ISNUMBER(C890)),"Укажите фактическое количество",IF(C890&lt;0,"Факт не может быть меньше нуля",IF(NOT(ISNUMBER('Номенклатура'!$C$2)),"Укажите дату начала учёта",IF(Q890&lt;INT('Номенклатура'!$C$2),"Дата раньше начала учёта","ОК"))))))))))</f>
        <v/>
      </c>
      <c r="F890" s="15" t="str">
        <f>IF(E890&lt;&gt;"ОК","",INDEX('Номенклатура'!$B$6:$B$205,SUMPRODUCT(EXACT('Номенклатура'!$A$6:$A$205,B890)*(ROW('Номенклатура'!$A$6:$A$205)-5)))&amp;"")</f>
        <v/>
      </c>
      <c r="G890" s="17" t="str">
        <f>IF(E890&lt;&gt;"ОК","",INDEX('Номенклатура'!$D$6:$D$205,SUMPRODUCT(EXACT('Номенклатура'!$A$6:$A$205,B890)*(ROW('Номенклатура'!$A$6:$A$205)-5)))&amp;"")</f>
        <v/>
      </c>
      <c r="H890" s="18" t="str">
        <f>IF(E890&lt;&gt;"ОК","",ROUND(N(INDEX('Номенклатура'!$F$6:$F$205,SUMPRODUCT(EXACT('Номенклатура'!$A$6:$A$205,B890)*(ROW('Номенклатура'!$A$6:$A$205)-5))))+SUMIFS('Движения'!$F$6:$F$5005,'Движения'!$B$6:$B$5005,B890,'Движения'!$A$6:$A$5005,"&lt;"&amp;(Q890+1))-SUMIFS('Движения'!$F$6:$F$5005,'Движения'!$B$6:$B$5005,B890,'Движения'!$C$6:$C$5005,"Корректировка остатка",'Движения'!$A$6:$A$5005,"&gt;="&amp;Q890,'Движения'!$A$6:$A$5005,"&lt;"&amp;(Q890+1)),6))</f>
        <v/>
      </c>
      <c r="I890" s="18" t="str">
        <f>IF(E890&lt;&gt;"ОК","",ROUND(C890-H890,6))</f>
        <v/>
      </c>
      <c r="J890" s="21" t="str">
        <f>IF(E890&lt;&gt;"ОК","",IF(P890&gt;0,ABS(I890)/P890,"нет базы"))</f>
        <v/>
      </c>
      <c r="K890" s="17" t="str">
        <f>IF(E890&lt;&gt;"ОК","",IF(I890&lt;0,"Недостача",IF(I890&gt;0,"Излишек","Совпадает")))</f>
        <v/>
      </c>
      <c r="L890" s="18" t="str">
        <f>IF(E890&lt;&gt;"ОК","",ROUND(SUMIFS('Движения'!$F$6:$F$5005,'Движения'!$B$6:$B$5005,B890,'Движения'!$C$6:$C$5005,"Корректировка остатка",'Движения'!$A$6:$A$5005,"&gt;="&amp;Q890,'Движения'!$A$6:$A$5005,"&lt;"&amp;(Q890+1)),6))</f>
        <v/>
      </c>
      <c r="M890" s="18" t="str">
        <f>IF(E890&lt;&gt;"ОК","",ROUND(I890-L890,6))</f>
        <v/>
      </c>
      <c r="N890" s="15" t="str">
        <f>IF(E890&lt;&gt;"ОК","",IF(AND(I890=0,L890=0),"Корректировка не нужна",IF(M890=0,"Корректировка внесена",IF(L890=0,"Внесите корректировку на "&amp;DAY(Q890)&amp;"."&amp;MONTH(Q890)&amp;"."&amp;YEAR(Q890)&amp;": "&amp;IF(M890&gt;0,"+","")&amp;M890&amp;" "&amp;G890,"Проверьте корректировки: внесено "&amp;L890&amp;", нужно "&amp;I890&amp;" "&amp;G890))))</f>
        <v/>
      </c>
      <c r="O890" s="22" t="str">
        <f>IF(E890&lt;&gt;"ОК","",IF(SUMPRODUCT(MAX(($B$6:$B$1005=B890)*($Q$6:$Q$1005&lt;Q890)*($E$6:$E$1005="ОК")*$Q$6:$Q$1005))&gt;0,SUMPRODUCT(MAX(($B$6:$B$1005=B890)*($Q$6:$Q$1005&lt;Q890)*($E$6:$E$1005="ОК")*$Q$6:$Q$1005))+1,INT('Номенклатура'!$C$2)))</f>
        <v/>
      </c>
      <c r="P890" s="18" t="str">
        <f>IF(E890&lt;&gt;"ОК","",-(SUMIFS('Движения'!$F$6:$F$5005,'Движения'!$B$6:$B$5005,B890,'Движения'!$C$6:$C$5005,"Расход",'Движения'!$A$6:$A$5005,"&gt;="&amp;O890,'Движения'!$A$6:$A$5005,"&lt;"&amp;(Q890+1))+SUMIFS('Движения'!$F$6:$F$5005,'Движения'!$B$6:$B$5005,B890,'Движения'!$C$6:$C$5005,"Списание",'Движения'!$A$6:$A$5005,"&gt;="&amp;O890,'Движения'!$A$6:$A$5005,"&lt;"&amp;(Q890+1))))</f>
        <v/>
      </c>
      <c r="Q890" s="18" t="str">
        <f>IF(ISNUMBER(A890),INT(A890),0)</f>
        <v/>
      </c>
    </row>
    <row r="891" spans="1:17" x14ac:dyDescent="0.25">
      <c r="A891" s="16"/>
      <c r="B891" s="13"/>
      <c r="C891" s="14"/>
      <c r="D891" s="13"/>
      <c r="E891" s="15" t="str">
        <f>IF(COUNTA(A891:D891)=0,"",IF(NOT(ISNUMBER(A891)),"Укажите дату",IF(B891="","Укажите код",IF(NOT(AND(ISTEXT(B891),LEN(B891)&gt;0,LEN(B891)&lt;=30,ISNUMBER(FIND(LEFT(B891,1),"ABCDEFGHIJKLMNOPQRSTUVWXYZ")),SUMPRODUCT((MID(B891,{1,2,3,4,5,6,7,8,9,10,11,12,13,14,15,16,17,18,19,20,21,22,23,24,25,26,27,28,29,30},1)&lt;&gt;"")*ISERROR(FIND(MID(B891,{1,2,3,4,5,6,7,8,9,10,11,12,13,14,15,16,17,18,19,20,21,22,23,24,25,26,27,28,29,30},1),"ABCDEFGHIJKLMNOPQRSTUVWXYZ0123456789-_")))=0,ISERROR(VALUE(B891)))),"Недопустимый код: только латинские буквы A-Z в верхнем регистре, цифры, - и _; начало с буквы, до 30 символов (например MILK-001)",IF(SUMPRODUCT(--EXACT('Номенклатура'!$A$6:$A$205,B891))=0,"Код не найден",IF(SUMPRODUCT(--EXACT('Номенклатура'!$A$6:$A$205,B891))&gt;1,"Код повторяется в номенклатуре",IF(NOT(ISNUMBER(C891)),"Укажите фактическое количество",IF(C891&lt;0,"Факт не может быть меньше нуля",IF(NOT(ISNUMBER('Номенклатура'!$C$2)),"Укажите дату начала учёта",IF(Q891&lt;INT('Номенклатура'!$C$2),"Дата раньше начала учёта","ОК"))))))))))</f>
        <v/>
      </c>
      <c r="F891" s="15" t="str">
        <f>IF(E891&lt;&gt;"ОК","",INDEX('Номенклатура'!$B$6:$B$205,SUMPRODUCT(EXACT('Номенклатура'!$A$6:$A$205,B891)*(ROW('Номенклатура'!$A$6:$A$205)-5)))&amp;"")</f>
        <v/>
      </c>
      <c r="G891" s="17" t="str">
        <f>IF(E891&lt;&gt;"ОК","",INDEX('Номенклатура'!$D$6:$D$205,SUMPRODUCT(EXACT('Номенклатура'!$A$6:$A$205,B891)*(ROW('Номенклатура'!$A$6:$A$205)-5)))&amp;"")</f>
        <v/>
      </c>
      <c r="H891" s="18" t="str">
        <f>IF(E891&lt;&gt;"ОК","",ROUND(N(INDEX('Номенклатура'!$F$6:$F$205,SUMPRODUCT(EXACT('Номенклатура'!$A$6:$A$205,B891)*(ROW('Номенклатура'!$A$6:$A$205)-5))))+SUMIFS('Движения'!$F$6:$F$5005,'Движения'!$B$6:$B$5005,B891,'Движения'!$A$6:$A$5005,"&lt;"&amp;(Q891+1))-SUMIFS('Движения'!$F$6:$F$5005,'Движения'!$B$6:$B$5005,B891,'Движения'!$C$6:$C$5005,"Корректировка остатка",'Движения'!$A$6:$A$5005,"&gt;="&amp;Q891,'Движения'!$A$6:$A$5005,"&lt;"&amp;(Q891+1)),6))</f>
        <v/>
      </c>
      <c r="I891" s="18" t="str">
        <f>IF(E891&lt;&gt;"ОК","",ROUND(C891-H891,6))</f>
        <v/>
      </c>
      <c r="J891" s="21" t="str">
        <f>IF(E891&lt;&gt;"ОК","",IF(P891&gt;0,ABS(I891)/P891,"нет базы"))</f>
        <v/>
      </c>
      <c r="K891" s="17" t="str">
        <f>IF(E891&lt;&gt;"ОК","",IF(I891&lt;0,"Недостача",IF(I891&gt;0,"Излишек","Совпадает")))</f>
        <v/>
      </c>
      <c r="L891" s="18" t="str">
        <f>IF(E891&lt;&gt;"ОК","",ROUND(SUMIFS('Движения'!$F$6:$F$5005,'Движения'!$B$6:$B$5005,B891,'Движения'!$C$6:$C$5005,"Корректировка остатка",'Движения'!$A$6:$A$5005,"&gt;="&amp;Q891,'Движения'!$A$6:$A$5005,"&lt;"&amp;(Q891+1)),6))</f>
        <v/>
      </c>
      <c r="M891" s="18" t="str">
        <f>IF(E891&lt;&gt;"ОК","",ROUND(I891-L891,6))</f>
        <v/>
      </c>
      <c r="N891" s="15" t="str">
        <f>IF(E891&lt;&gt;"ОК","",IF(AND(I891=0,L891=0),"Корректировка не нужна",IF(M891=0,"Корректировка внесена",IF(L891=0,"Внесите корректировку на "&amp;DAY(Q891)&amp;"."&amp;MONTH(Q891)&amp;"."&amp;YEAR(Q891)&amp;": "&amp;IF(M891&gt;0,"+","")&amp;M891&amp;" "&amp;G891,"Проверьте корректировки: внесено "&amp;L891&amp;", нужно "&amp;I891&amp;" "&amp;G891))))</f>
        <v/>
      </c>
      <c r="O891" s="22" t="str">
        <f>IF(E891&lt;&gt;"ОК","",IF(SUMPRODUCT(MAX(($B$6:$B$1005=B891)*($Q$6:$Q$1005&lt;Q891)*($E$6:$E$1005="ОК")*$Q$6:$Q$1005))&gt;0,SUMPRODUCT(MAX(($B$6:$B$1005=B891)*($Q$6:$Q$1005&lt;Q891)*($E$6:$E$1005="ОК")*$Q$6:$Q$1005))+1,INT('Номенклатура'!$C$2)))</f>
        <v/>
      </c>
      <c r="P891" s="18" t="str">
        <f>IF(E891&lt;&gt;"ОК","",-(SUMIFS('Движения'!$F$6:$F$5005,'Движения'!$B$6:$B$5005,B891,'Движения'!$C$6:$C$5005,"Расход",'Движения'!$A$6:$A$5005,"&gt;="&amp;O891,'Движения'!$A$6:$A$5005,"&lt;"&amp;(Q891+1))+SUMIFS('Движения'!$F$6:$F$5005,'Движения'!$B$6:$B$5005,B891,'Движения'!$C$6:$C$5005,"Списание",'Движения'!$A$6:$A$5005,"&gt;="&amp;O891,'Движения'!$A$6:$A$5005,"&lt;"&amp;(Q891+1))))</f>
        <v/>
      </c>
      <c r="Q891" s="18" t="str">
        <f>IF(ISNUMBER(A891),INT(A891),0)</f>
        <v/>
      </c>
    </row>
    <row r="892" spans="1:17" x14ac:dyDescent="0.25">
      <c r="A892" s="16"/>
      <c r="B892" s="13"/>
      <c r="C892" s="14"/>
      <c r="D892" s="13"/>
      <c r="E892" s="15" t="str">
        <f>IF(COUNTA(A892:D892)=0,"",IF(NOT(ISNUMBER(A892)),"Укажите дату",IF(B892="","Укажите код",IF(NOT(AND(ISTEXT(B892),LEN(B892)&gt;0,LEN(B892)&lt;=30,ISNUMBER(FIND(LEFT(B892,1),"ABCDEFGHIJKLMNOPQRSTUVWXYZ")),SUMPRODUCT((MID(B892,{1,2,3,4,5,6,7,8,9,10,11,12,13,14,15,16,17,18,19,20,21,22,23,24,25,26,27,28,29,30},1)&lt;&gt;"")*ISERROR(FIND(MID(B892,{1,2,3,4,5,6,7,8,9,10,11,12,13,14,15,16,17,18,19,20,21,22,23,24,25,26,27,28,29,30},1),"ABCDEFGHIJKLMNOPQRSTUVWXYZ0123456789-_")))=0,ISERROR(VALUE(B892)))),"Недопустимый код: только латинские буквы A-Z в верхнем регистре, цифры, - и _; начало с буквы, до 30 символов (например MILK-001)",IF(SUMPRODUCT(--EXACT('Номенклатура'!$A$6:$A$205,B892))=0,"Код не найден",IF(SUMPRODUCT(--EXACT('Номенклатура'!$A$6:$A$205,B892))&gt;1,"Код повторяется в номенклатуре",IF(NOT(ISNUMBER(C892)),"Укажите фактическое количество",IF(C892&lt;0,"Факт не может быть меньше нуля",IF(NOT(ISNUMBER('Номенклатура'!$C$2)),"Укажите дату начала учёта",IF(Q892&lt;INT('Номенклатура'!$C$2),"Дата раньше начала учёта","ОК"))))))))))</f>
        <v/>
      </c>
      <c r="F892" s="15" t="str">
        <f>IF(E892&lt;&gt;"ОК","",INDEX('Номенклатура'!$B$6:$B$205,SUMPRODUCT(EXACT('Номенклатура'!$A$6:$A$205,B892)*(ROW('Номенклатура'!$A$6:$A$205)-5)))&amp;"")</f>
        <v/>
      </c>
      <c r="G892" s="17" t="str">
        <f>IF(E892&lt;&gt;"ОК","",INDEX('Номенклатура'!$D$6:$D$205,SUMPRODUCT(EXACT('Номенклатура'!$A$6:$A$205,B892)*(ROW('Номенклатура'!$A$6:$A$205)-5)))&amp;"")</f>
        <v/>
      </c>
      <c r="H892" s="18" t="str">
        <f>IF(E892&lt;&gt;"ОК","",ROUND(N(INDEX('Номенклатура'!$F$6:$F$205,SUMPRODUCT(EXACT('Номенклатура'!$A$6:$A$205,B892)*(ROW('Номенклатура'!$A$6:$A$205)-5))))+SUMIFS('Движения'!$F$6:$F$5005,'Движения'!$B$6:$B$5005,B892,'Движения'!$A$6:$A$5005,"&lt;"&amp;(Q892+1))-SUMIFS('Движения'!$F$6:$F$5005,'Движения'!$B$6:$B$5005,B892,'Движения'!$C$6:$C$5005,"Корректировка остатка",'Движения'!$A$6:$A$5005,"&gt;="&amp;Q892,'Движения'!$A$6:$A$5005,"&lt;"&amp;(Q892+1)),6))</f>
        <v/>
      </c>
      <c r="I892" s="18" t="str">
        <f>IF(E892&lt;&gt;"ОК","",ROUND(C892-H892,6))</f>
        <v/>
      </c>
      <c r="J892" s="21" t="str">
        <f>IF(E892&lt;&gt;"ОК","",IF(P892&gt;0,ABS(I892)/P892,"нет базы"))</f>
        <v/>
      </c>
      <c r="K892" s="17" t="str">
        <f>IF(E892&lt;&gt;"ОК","",IF(I892&lt;0,"Недостача",IF(I892&gt;0,"Излишек","Совпадает")))</f>
        <v/>
      </c>
      <c r="L892" s="18" t="str">
        <f>IF(E892&lt;&gt;"ОК","",ROUND(SUMIFS('Движения'!$F$6:$F$5005,'Движения'!$B$6:$B$5005,B892,'Движения'!$C$6:$C$5005,"Корректировка остатка",'Движения'!$A$6:$A$5005,"&gt;="&amp;Q892,'Движения'!$A$6:$A$5005,"&lt;"&amp;(Q892+1)),6))</f>
        <v/>
      </c>
      <c r="M892" s="18" t="str">
        <f>IF(E892&lt;&gt;"ОК","",ROUND(I892-L892,6))</f>
        <v/>
      </c>
      <c r="N892" s="15" t="str">
        <f>IF(E892&lt;&gt;"ОК","",IF(AND(I892=0,L892=0),"Корректировка не нужна",IF(M892=0,"Корректировка внесена",IF(L892=0,"Внесите корректировку на "&amp;DAY(Q892)&amp;"."&amp;MONTH(Q892)&amp;"."&amp;YEAR(Q892)&amp;": "&amp;IF(M892&gt;0,"+","")&amp;M892&amp;" "&amp;G892,"Проверьте корректировки: внесено "&amp;L892&amp;", нужно "&amp;I892&amp;" "&amp;G892))))</f>
        <v/>
      </c>
      <c r="O892" s="22" t="str">
        <f>IF(E892&lt;&gt;"ОК","",IF(SUMPRODUCT(MAX(($B$6:$B$1005=B892)*($Q$6:$Q$1005&lt;Q892)*($E$6:$E$1005="ОК")*$Q$6:$Q$1005))&gt;0,SUMPRODUCT(MAX(($B$6:$B$1005=B892)*($Q$6:$Q$1005&lt;Q892)*($E$6:$E$1005="ОК")*$Q$6:$Q$1005))+1,INT('Номенклатура'!$C$2)))</f>
        <v/>
      </c>
      <c r="P892" s="18" t="str">
        <f>IF(E892&lt;&gt;"ОК","",-(SUMIFS('Движения'!$F$6:$F$5005,'Движения'!$B$6:$B$5005,B892,'Движения'!$C$6:$C$5005,"Расход",'Движения'!$A$6:$A$5005,"&gt;="&amp;O892,'Движения'!$A$6:$A$5005,"&lt;"&amp;(Q892+1))+SUMIFS('Движения'!$F$6:$F$5005,'Движения'!$B$6:$B$5005,B892,'Движения'!$C$6:$C$5005,"Списание",'Движения'!$A$6:$A$5005,"&gt;="&amp;O892,'Движения'!$A$6:$A$5005,"&lt;"&amp;(Q892+1))))</f>
        <v/>
      </c>
      <c r="Q892" s="18" t="str">
        <f>IF(ISNUMBER(A892),INT(A892),0)</f>
        <v/>
      </c>
    </row>
    <row r="893" spans="1:17" x14ac:dyDescent="0.25">
      <c r="A893" s="16"/>
      <c r="B893" s="13"/>
      <c r="C893" s="14"/>
      <c r="D893" s="13"/>
      <c r="E893" s="15" t="str">
        <f>IF(COUNTA(A893:D893)=0,"",IF(NOT(ISNUMBER(A893)),"Укажите дату",IF(B893="","Укажите код",IF(NOT(AND(ISTEXT(B893),LEN(B893)&gt;0,LEN(B893)&lt;=30,ISNUMBER(FIND(LEFT(B893,1),"ABCDEFGHIJKLMNOPQRSTUVWXYZ")),SUMPRODUCT((MID(B893,{1,2,3,4,5,6,7,8,9,10,11,12,13,14,15,16,17,18,19,20,21,22,23,24,25,26,27,28,29,30},1)&lt;&gt;"")*ISERROR(FIND(MID(B893,{1,2,3,4,5,6,7,8,9,10,11,12,13,14,15,16,17,18,19,20,21,22,23,24,25,26,27,28,29,30},1),"ABCDEFGHIJKLMNOPQRSTUVWXYZ0123456789-_")))=0,ISERROR(VALUE(B893)))),"Недопустимый код: только латинские буквы A-Z в верхнем регистре, цифры, - и _; начало с буквы, до 30 символов (например MILK-001)",IF(SUMPRODUCT(--EXACT('Номенклатура'!$A$6:$A$205,B893))=0,"Код не найден",IF(SUMPRODUCT(--EXACT('Номенклатура'!$A$6:$A$205,B893))&gt;1,"Код повторяется в номенклатуре",IF(NOT(ISNUMBER(C893)),"Укажите фактическое количество",IF(C893&lt;0,"Факт не может быть меньше нуля",IF(NOT(ISNUMBER('Номенклатура'!$C$2)),"Укажите дату начала учёта",IF(Q893&lt;INT('Номенклатура'!$C$2),"Дата раньше начала учёта","ОК"))))))))))</f>
        <v/>
      </c>
      <c r="F893" s="15" t="str">
        <f>IF(E893&lt;&gt;"ОК","",INDEX('Номенклатура'!$B$6:$B$205,SUMPRODUCT(EXACT('Номенклатура'!$A$6:$A$205,B893)*(ROW('Номенклатура'!$A$6:$A$205)-5)))&amp;"")</f>
        <v/>
      </c>
      <c r="G893" s="17" t="str">
        <f>IF(E893&lt;&gt;"ОК","",INDEX('Номенклатура'!$D$6:$D$205,SUMPRODUCT(EXACT('Номенклатура'!$A$6:$A$205,B893)*(ROW('Номенклатура'!$A$6:$A$205)-5)))&amp;"")</f>
        <v/>
      </c>
      <c r="H893" s="18" t="str">
        <f>IF(E893&lt;&gt;"ОК","",ROUND(N(INDEX('Номенклатура'!$F$6:$F$205,SUMPRODUCT(EXACT('Номенклатура'!$A$6:$A$205,B893)*(ROW('Номенклатура'!$A$6:$A$205)-5))))+SUMIFS('Движения'!$F$6:$F$5005,'Движения'!$B$6:$B$5005,B893,'Движения'!$A$6:$A$5005,"&lt;"&amp;(Q893+1))-SUMIFS('Движения'!$F$6:$F$5005,'Движения'!$B$6:$B$5005,B893,'Движения'!$C$6:$C$5005,"Корректировка остатка",'Движения'!$A$6:$A$5005,"&gt;="&amp;Q893,'Движения'!$A$6:$A$5005,"&lt;"&amp;(Q893+1)),6))</f>
        <v/>
      </c>
      <c r="I893" s="18" t="str">
        <f>IF(E893&lt;&gt;"ОК","",ROUND(C893-H893,6))</f>
        <v/>
      </c>
      <c r="J893" s="21" t="str">
        <f>IF(E893&lt;&gt;"ОК","",IF(P893&gt;0,ABS(I893)/P893,"нет базы"))</f>
        <v/>
      </c>
      <c r="K893" s="17" t="str">
        <f>IF(E893&lt;&gt;"ОК","",IF(I893&lt;0,"Недостача",IF(I893&gt;0,"Излишек","Совпадает")))</f>
        <v/>
      </c>
      <c r="L893" s="18" t="str">
        <f>IF(E893&lt;&gt;"ОК","",ROUND(SUMIFS('Движения'!$F$6:$F$5005,'Движения'!$B$6:$B$5005,B893,'Движения'!$C$6:$C$5005,"Корректировка остатка",'Движения'!$A$6:$A$5005,"&gt;="&amp;Q893,'Движения'!$A$6:$A$5005,"&lt;"&amp;(Q893+1)),6))</f>
        <v/>
      </c>
      <c r="M893" s="18" t="str">
        <f>IF(E893&lt;&gt;"ОК","",ROUND(I893-L893,6))</f>
        <v/>
      </c>
      <c r="N893" s="15" t="str">
        <f>IF(E893&lt;&gt;"ОК","",IF(AND(I893=0,L893=0),"Корректировка не нужна",IF(M893=0,"Корректировка внесена",IF(L893=0,"Внесите корректировку на "&amp;DAY(Q893)&amp;"."&amp;MONTH(Q893)&amp;"."&amp;YEAR(Q893)&amp;": "&amp;IF(M893&gt;0,"+","")&amp;M893&amp;" "&amp;G893,"Проверьте корректировки: внесено "&amp;L893&amp;", нужно "&amp;I893&amp;" "&amp;G893))))</f>
        <v/>
      </c>
      <c r="O893" s="22" t="str">
        <f>IF(E893&lt;&gt;"ОК","",IF(SUMPRODUCT(MAX(($B$6:$B$1005=B893)*($Q$6:$Q$1005&lt;Q893)*($E$6:$E$1005="ОК")*$Q$6:$Q$1005))&gt;0,SUMPRODUCT(MAX(($B$6:$B$1005=B893)*($Q$6:$Q$1005&lt;Q893)*($E$6:$E$1005="ОК")*$Q$6:$Q$1005))+1,INT('Номенклатура'!$C$2)))</f>
        <v/>
      </c>
      <c r="P893" s="18" t="str">
        <f>IF(E893&lt;&gt;"ОК","",-(SUMIFS('Движения'!$F$6:$F$5005,'Движения'!$B$6:$B$5005,B893,'Движения'!$C$6:$C$5005,"Расход",'Движения'!$A$6:$A$5005,"&gt;="&amp;O893,'Движения'!$A$6:$A$5005,"&lt;"&amp;(Q893+1))+SUMIFS('Движения'!$F$6:$F$5005,'Движения'!$B$6:$B$5005,B893,'Движения'!$C$6:$C$5005,"Списание",'Движения'!$A$6:$A$5005,"&gt;="&amp;O893,'Движения'!$A$6:$A$5005,"&lt;"&amp;(Q893+1))))</f>
        <v/>
      </c>
      <c r="Q893" s="18" t="str">
        <f>IF(ISNUMBER(A893),INT(A893),0)</f>
        <v/>
      </c>
    </row>
    <row r="894" spans="1:17" x14ac:dyDescent="0.25">
      <c r="A894" s="16"/>
      <c r="B894" s="13"/>
      <c r="C894" s="14"/>
      <c r="D894" s="13"/>
      <c r="E894" s="15" t="str">
        <f>IF(COUNTA(A894:D894)=0,"",IF(NOT(ISNUMBER(A894)),"Укажите дату",IF(B894="","Укажите код",IF(NOT(AND(ISTEXT(B894),LEN(B894)&gt;0,LEN(B894)&lt;=30,ISNUMBER(FIND(LEFT(B894,1),"ABCDEFGHIJKLMNOPQRSTUVWXYZ")),SUMPRODUCT((MID(B894,{1,2,3,4,5,6,7,8,9,10,11,12,13,14,15,16,17,18,19,20,21,22,23,24,25,26,27,28,29,30},1)&lt;&gt;"")*ISERROR(FIND(MID(B894,{1,2,3,4,5,6,7,8,9,10,11,12,13,14,15,16,17,18,19,20,21,22,23,24,25,26,27,28,29,30},1),"ABCDEFGHIJKLMNOPQRSTUVWXYZ0123456789-_")))=0,ISERROR(VALUE(B894)))),"Недопустимый код: только латинские буквы A-Z в верхнем регистре, цифры, - и _; начало с буквы, до 30 символов (например MILK-001)",IF(SUMPRODUCT(--EXACT('Номенклатура'!$A$6:$A$205,B894))=0,"Код не найден",IF(SUMPRODUCT(--EXACT('Номенклатура'!$A$6:$A$205,B894))&gt;1,"Код повторяется в номенклатуре",IF(NOT(ISNUMBER(C894)),"Укажите фактическое количество",IF(C894&lt;0,"Факт не может быть меньше нуля",IF(NOT(ISNUMBER('Номенклатура'!$C$2)),"Укажите дату начала учёта",IF(Q894&lt;INT('Номенклатура'!$C$2),"Дата раньше начала учёта","ОК"))))))))))</f>
        <v/>
      </c>
      <c r="F894" s="15" t="str">
        <f>IF(E894&lt;&gt;"ОК","",INDEX('Номенклатура'!$B$6:$B$205,SUMPRODUCT(EXACT('Номенклатура'!$A$6:$A$205,B894)*(ROW('Номенклатура'!$A$6:$A$205)-5)))&amp;"")</f>
        <v/>
      </c>
      <c r="G894" s="17" t="str">
        <f>IF(E894&lt;&gt;"ОК","",INDEX('Номенклатура'!$D$6:$D$205,SUMPRODUCT(EXACT('Номенклатура'!$A$6:$A$205,B894)*(ROW('Номенклатура'!$A$6:$A$205)-5)))&amp;"")</f>
        <v/>
      </c>
      <c r="H894" s="18" t="str">
        <f>IF(E894&lt;&gt;"ОК","",ROUND(N(INDEX('Номенклатура'!$F$6:$F$205,SUMPRODUCT(EXACT('Номенклатура'!$A$6:$A$205,B894)*(ROW('Номенклатура'!$A$6:$A$205)-5))))+SUMIFS('Движения'!$F$6:$F$5005,'Движения'!$B$6:$B$5005,B894,'Движения'!$A$6:$A$5005,"&lt;"&amp;(Q894+1))-SUMIFS('Движения'!$F$6:$F$5005,'Движения'!$B$6:$B$5005,B894,'Движения'!$C$6:$C$5005,"Корректировка остатка",'Движения'!$A$6:$A$5005,"&gt;="&amp;Q894,'Движения'!$A$6:$A$5005,"&lt;"&amp;(Q894+1)),6))</f>
        <v/>
      </c>
      <c r="I894" s="18" t="str">
        <f>IF(E894&lt;&gt;"ОК","",ROUND(C894-H894,6))</f>
        <v/>
      </c>
      <c r="J894" s="21" t="str">
        <f>IF(E894&lt;&gt;"ОК","",IF(P894&gt;0,ABS(I894)/P894,"нет базы"))</f>
        <v/>
      </c>
      <c r="K894" s="17" t="str">
        <f>IF(E894&lt;&gt;"ОК","",IF(I894&lt;0,"Недостача",IF(I894&gt;0,"Излишек","Совпадает")))</f>
        <v/>
      </c>
      <c r="L894" s="18" t="str">
        <f>IF(E894&lt;&gt;"ОК","",ROUND(SUMIFS('Движения'!$F$6:$F$5005,'Движения'!$B$6:$B$5005,B894,'Движения'!$C$6:$C$5005,"Корректировка остатка",'Движения'!$A$6:$A$5005,"&gt;="&amp;Q894,'Движения'!$A$6:$A$5005,"&lt;"&amp;(Q894+1)),6))</f>
        <v/>
      </c>
      <c r="M894" s="18" t="str">
        <f>IF(E894&lt;&gt;"ОК","",ROUND(I894-L894,6))</f>
        <v/>
      </c>
      <c r="N894" s="15" t="str">
        <f>IF(E894&lt;&gt;"ОК","",IF(AND(I894=0,L894=0),"Корректировка не нужна",IF(M894=0,"Корректировка внесена",IF(L894=0,"Внесите корректировку на "&amp;DAY(Q894)&amp;"."&amp;MONTH(Q894)&amp;"."&amp;YEAR(Q894)&amp;": "&amp;IF(M894&gt;0,"+","")&amp;M894&amp;" "&amp;G894,"Проверьте корректировки: внесено "&amp;L894&amp;", нужно "&amp;I894&amp;" "&amp;G894))))</f>
        <v/>
      </c>
      <c r="O894" s="22" t="str">
        <f>IF(E894&lt;&gt;"ОК","",IF(SUMPRODUCT(MAX(($B$6:$B$1005=B894)*($Q$6:$Q$1005&lt;Q894)*($E$6:$E$1005="ОК")*$Q$6:$Q$1005))&gt;0,SUMPRODUCT(MAX(($B$6:$B$1005=B894)*($Q$6:$Q$1005&lt;Q894)*($E$6:$E$1005="ОК")*$Q$6:$Q$1005))+1,INT('Номенклатура'!$C$2)))</f>
        <v/>
      </c>
      <c r="P894" s="18" t="str">
        <f>IF(E894&lt;&gt;"ОК","",-(SUMIFS('Движения'!$F$6:$F$5005,'Движения'!$B$6:$B$5005,B894,'Движения'!$C$6:$C$5005,"Расход",'Движения'!$A$6:$A$5005,"&gt;="&amp;O894,'Движения'!$A$6:$A$5005,"&lt;"&amp;(Q894+1))+SUMIFS('Движения'!$F$6:$F$5005,'Движения'!$B$6:$B$5005,B894,'Движения'!$C$6:$C$5005,"Списание",'Движения'!$A$6:$A$5005,"&gt;="&amp;O894,'Движения'!$A$6:$A$5005,"&lt;"&amp;(Q894+1))))</f>
        <v/>
      </c>
      <c r="Q894" s="18" t="str">
        <f>IF(ISNUMBER(A894),INT(A894),0)</f>
        <v/>
      </c>
    </row>
    <row r="895" spans="1:17" x14ac:dyDescent="0.25">
      <c r="A895" s="16"/>
      <c r="B895" s="13"/>
      <c r="C895" s="14"/>
      <c r="D895" s="13"/>
      <c r="E895" s="15" t="str">
        <f>IF(COUNTA(A895:D895)=0,"",IF(NOT(ISNUMBER(A895)),"Укажите дату",IF(B895="","Укажите код",IF(NOT(AND(ISTEXT(B895),LEN(B895)&gt;0,LEN(B895)&lt;=30,ISNUMBER(FIND(LEFT(B895,1),"ABCDEFGHIJKLMNOPQRSTUVWXYZ")),SUMPRODUCT((MID(B895,{1,2,3,4,5,6,7,8,9,10,11,12,13,14,15,16,17,18,19,20,21,22,23,24,25,26,27,28,29,30},1)&lt;&gt;"")*ISERROR(FIND(MID(B895,{1,2,3,4,5,6,7,8,9,10,11,12,13,14,15,16,17,18,19,20,21,22,23,24,25,26,27,28,29,30},1),"ABCDEFGHIJKLMNOPQRSTUVWXYZ0123456789-_")))=0,ISERROR(VALUE(B895)))),"Недопустимый код: только латинские буквы A-Z в верхнем регистре, цифры, - и _; начало с буквы, до 30 символов (например MILK-001)",IF(SUMPRODUCT(--EXACT('Номенклатура'!$A$6:$A$205,B895))=0,"Код не найден",IF(SUMPRODUCT(--EXACT('Номенклатура'!$A$6:$A$205,B895))&gt;1,"Код повторяется в номенклатуре",IF(NOT(ISNUMBER(C895)),"Укажите фактическое количество",IF(C895&lt;0,"Факт не может быть меньше нуля",IF(NOT(ISNUMBER('Номенклатура'!$C$2)),"Укажите дату начала учёта",IF(Q895&lt;INT('Номенклатура'!$C$2),"Дата раньше начала учёта","ОК"))))))))))</f>
        <v/>
      </c>
      <c r="F895" s="15" t="str">
        <f>IF(E895&lt;&gt;"ОК","",INDEX('Номенклатура'!$B$6:$B$205,SUMPRODUCT(EXACT('Номенклатура'!$A$6:$A$205,B895)*(ROW('Номенклатура'!$A$6:$A$205)-5)))&amp;"")</f>
        <v/>
      </c>
      <c r="G895" s="17" t="str">
        <f>IF(E895&lt;&gt;"ОК","",INDEX('Номенклатура'!$D$6:$D$205,SUMPRODUCT(EXACT('Номенклатура'!$A$6:$A$205,B895)*(ROW('Номенклатура'!$A$6:$A$205)-5)))&amp;"")</f>
        <v/>
      </c>
      <c r="H895" s="18" t="str">
        <f>IF(E895&lt;&gt;"ОК","",ROUND(N(INDEX('Номенклатура'!$F$6:$F$205,SUMPRODUCT(EXACT('Номенклатура'!$A$6:$A$205,B895)*(ROW('Номенклатура'!$A$6:$A$205)-5))))+SUMIFS('Движения'!$F$6:$F$5005,'Движения'!$B$6:$B$5005,B895,'Движения'!$A$6:$A$5005,"&lt;"&amp;(Q895+1))-SUMIFS('Движения'!$F$6:$F$5005,'Движения'!$B$6:$B$5005,B895,'Движения'!$C$6:$C$5005,"Корректировка остатка",'Движения'!$A$6:$A$5005,"&gt;="&amp;Q895,'Движения'!$A$6:$A$5005,"&lt;"&amp;(Q895+1)),6))</f>
        <v/>
      </c>
      <c r="I895" s="18" t="str">
        <f>IF(E895&lt;&gt;"ОК","",ROUND(C895-H895,6))</f>
        <v/>
      </c>
      <c r="J895" s="21" t="str">
        <f>IF(E895&lt;&gt;"ОК","",IF(P895&gt;0,ABS(I895)/P895,"нет базы"))</f>
        <v/>
      </c>
      <c r="K895" s="17" t="str">
        <f>IF(E895&lt;&gt;"ОК","",IF(I895&lt;0,"Недостача",IF(I895&gt;0,"Излишек","Совпадает")))</f>
        <v/>
      </c>
      <c r="L895" s="18" t="str">
        <f>IF(E895&lt;&gt;"ОК","",ROUND(SUMIFS('Движения'!$F$6:$F$5005,'Движения'!$B$6:$B$5005,B895,'Движения'!$C$6:$C$5005,"Корректировка остатка",'Движения'!$A$6:$A$5005,"&gt;="&amp;Q895,'Движения'!$A$6:$A$5005,"&lt;"&amp;(Q895+1)),6))</f>
        <v/>
      </c>
      <c r="M895" s="18" t="str">
        <f>IF(E895&lt;&gt;"ОК","",ROUND(I895-L895,6))</f>
        <v/>
      </c>
      <c r="N895" s="15" t="str">
        <f>IF(E895&lt;&gt;"ОК","",IF(AND(I895=0,L895=0),"Корректировка не нужна",IF(M895=0,"Корректировка внесена",IF(L895=0,"Внесите корректировку на "&amp;DAY(Q895)&amp;"."&amp;MONTH(Q895)&amp;"."&amp;YEAR(Q895)&amp;": "&amp;IF(M895&gt;0,"+","")&amp;M895&amp;" "&amp;G895,"Проверьте корректировки: внесено "&amp;L895&amp;", нужно "&amp;I895&amp;" "&amp;G895))))</f>
        <v/>
      </c>
      <c r="O895" s="22" t="str">
        <f>IF(E895&lt;&gt;"ОК","",IF(SUMPRODUCT(MAX(($B$6:$B$1005=B895)*($Q$6:$Q$1005&lt;Q895)*($E$6:$E$1005="ОК")*$Q$6:$Q$1005))&gt;0,SUMPRODUCT(MAX(($B$6:$B$1005=B895)*($Q$6:$Q$1005&lt;Q895)*($E$6:$E$1005="ОК")*$Q$6:$Q$1005))+1,INT('Номенклатура'!$C$2)))</f>
        <v/>
      </c>
      <c r="P895" s="18" t="str">
        <f>IF(E895&lt;&gt;"ОК","",-(SUMIFS('Движения'!$F$6:$F$5005,'Движения'!$B$6:$B$5005,B895,'Движения'!$C$6:$C$5005,"Расход",'Движения'!$A$6:$A$5005,"&gt;="&amp;O895,'Движения'!$A$6:$A$5005,"&lt;"&amp;(Q895+1))+SUMIFS('Движения'!$F$6:$F$5005,'Движения'!$B$6:$B$5005,B895,'Движения'!$C$6:$C$5005,"Списание",'Движения'!$A$6:$A$5005,"&gt;="&amp;O895,'Движения'!$A$6:$A$5005,"&lt;"&amp;(Q895+1))))</f>
        <v/>
      </c>
      <c r="Q895" s="18" t="str">
        <f>IF(ISNUMBER(A895),INT(A895),0)</f>
        <v/>
      </c>
    </row>
    <row r="896" spans="1:17" x14ac:dyDescent="0.25">
      <c r="A896" s="16"/>
      <c r="B896" s="13"/>
      <c r="C896" s="14"/>
      <c r="D896" s="13"/>
      <c r="E896" s="15" t="str">
        <f>IF(COUNTA(A896:D896)=0,"",IF(NOT(ISNUMBER(A896)),"Укажите дату",IF(B896="","Укажите код",IF(NOT(AND(ISTEXT(B896),LEN(B896)&gt;0,LEN(B896)&lt;=30,ISNUMBER(FIND(LEFT(B896,1),"ABCDEFGHIJKLMNOPQRSTUVWXYZ")),SUMPRODUCT((MID(B896,{1,2,3,4,5,6,7,8,9,10,11,12,13,14,15,16,17,18,19,20,21,22,23,24,25,26,27,28,29,30},1)&lt;&gt;"")*ISERROR(FIND(MID(B896,{1,2,3,4,5,6,7,8,9,10,11,12,13,14,15,16,17,18,19,20,21,22,23,24,25,26,27,28,29,30},1),"ABCDEFGHIJKLMNOPQRSTUVWXYZ0123456789-_")))=0,ISERROR(VALUE(B896)))),"Недопустимый код: только латинские буквы A-Z в верхнем регистре, цифры, - и _; начало с буквы, до 30 символов (например MILK-001)",IF(SUMPRODUCT(--EXACT('Номенклатура'!$A$6:$A$205,B896))=0,"Код не найден",IF(SUMPRODUCT(--EXACT('Номенклатура'!$A$6:$A$205,B896))&gt;1,"Код повторяется в номенклатуре",IF(NOT(ISNUMBER(C896)),"Укажите фактическое количество",IF(C896&lt;0,"Факт не может быть меньше нуля",IF(NOT(ISNUMBER('Номенклатура'!$C$2)),"Укажите дату начала учёта",IF(Q896&lt;INT('Номенклатура'!$C$2),"Дата раньше начала учёта","ОК"))))))))))</f>
        <v/>
      </c>
      <c r="F896" s="15" t="str">
        <f>IF(E896&lt;&gt;"ОК","",INDEX('Номенклатура'!$B$6:$B$205,SUMPRODUCT(EXACT('Номенклатура'!$A$6:$A$205,B896)*(ROW('Номенклатура'!$A$6:$A$205)-5)))&amp;"")</f>
        <v/>
      </c>
      <c r="G896" s="17" t="str">
        <f>IF(E896&lt;&gt;"ОК","",INDEX('Номенклатура'!$D$6:$D$205,SUMPRODUCT(EXACT('Номенклатура'!$A$6:$A$205,B896)*(ROW('Номенклатура'!$A$6:$A$205)-5)))&amp;"")</f>
        <v/>
      </c>
      <c r="H896" s="18" t="str">
        <f>IF(E896&lt;&gt;"ОК","",ROUND(N(INDEX('Номенклатура'!$F$6:$F$205,SUMPRODUCT(EXACT('Номенклатура'!$A$6:$A$205,B896)*(ROW('Номенклатура'!$A$6:$A$205)-5))))+SUMIFS('Движения'!$F$6:$F$5005,'Движения'!$B$6:$B$5005,B896,'Движения'!$A$6:$A$5005,"&lt;"&amp;(Q896+1))-SUMIFS('Движения'!$F$6:$F$5005,'Движения'!$B$6:$B$5005,B896,'Движения'!$C$6:$C$5005,"Корректировка остатка",'Движения'!$A$6:$A$5005,"&gt;="&amp;Q896,'Движения'!$A$6:$A$5005,"&lt;"&amp;(Q896+1)),6))</f>
        <v/>
      </c>
      <c r="I896" s="18" t="str">
        <f>IF(E896&lt;&gt;"ОК","",ROUND(C896-H896,6))</f>
        <v/>
      </c>
      <c r="J896" s="21" t="str">
        <f>IF(E896&lt;&gt;"ОК","",IF(P896&gt;0,ABS(I896)/P896,"нет базы"))</f>
        <v/>
      </c>
      <c r="K896" s="17" t="str">
        <f>IF(E896&lt;&gt;"ОК","",IF(I896&lt;0,"Недостача",IF(I896&gt;0,"Излишек","Совпадает")))</f>
        <v/>
      </c>
      <c r="L896" s="18" t="str">
        <f>IF(E896&lt;&gt;"ОК","",ROUND(SUMIFS('Движения'!$F$6:$F$5005,'Движения'!$B$6:$B$5005,B896,'Движения'!$C$6:$C$5005,"Корректировка остатка",'Движения'!$A$6:$A$5005,"&gt;="&amp;Q896,'Движения'!$A$6:$A$5005,"&lt;"&amp;(Q896+1)),6))</f>
        <v/>
      </c>
      <c r="M896" s="18" t="str">
        <f>IF(E896&lt;&gt;"ОК","",ROUND(I896-L896,6))</f>
        <v/>
      </c>
      <c r="N896" s="15" t="str">
        <f>IF(E896&lt;&gt;"ОК","",IF(AND(I896=0,L896=0),"Корректировка не нужна",IF(M896=0,"Корректировка внесена",IF(L896=0,"Внесите корректировку на "&amp;DAY(Q896)&amp;"."&amp;MONTH(Q896)&amp;"."&amp;YEAR(Q896)&amp;": "&amp;IF(M896&gt;0,"+","")&amp;M896&amp;" "&amp;G896,"Проверьте корректировки: внесено "&amp;L896&amp;", нужно "&amp;I896&amp;" "&amp;G896))))</f>
        <v/>
      </c>
      <c r="O896" s="22" t="str">
        <f>IF(E896&lt;&gt;"ОК","",IF(SUMPRODUCT(MAX(($B$6:$B$1005=B896)*($Q$6:$Q$1005&lt;Q896)*($E$6:$E$1005="ОК")*$Q$6:$Q$1005))&gt;0,SUMPRODUCT(MAX(($B$6:$B$1005=B896)*($Q$6:$Q$1005&lt;Q896)*($E$6:$E$1005="ОК")*$Q$6:$Q$1005))+1,INT('Номенклатура'!$C$2)))</f>
        <v/>
      </c>
      <c r="P896" s="18" t="str">
        <f>IF(E896&lt;&gt;"ОК","",-(SUMIFS('Движения'!$F$6:$F$5005,'Движения'!$B$6:$B$5005,B896,'Движения'!$C$6:$C$5005,"Расход",'Движения'!$A$6:$A$5005,"&gt;="&amp;O896,'Движения'!$A$6:$A$5005,"&lt;"&amp;(Q896+1))+SUMIFS('Движения'!$F$6:$F$5005,'Движения'!$B$6:$B$5005,B896,'Движения'!$C$6:$C$5005,"Списание",'Движения'!$A$6:$A$5005,"&gt;="&amp;O896,'Движения'!$A$6:$A$5005,"&lt;"&amp;(Q896+1))))</f>
        <v/>
      </c>
      <c r="Q896" s="18" t="str">
        <f>IF(ISNUMBER(A896),INT(A896),0)</f>
        <v/>
      </c>
    </row>
    <row r="897" spans="1:17" x14ac:dyDescent="0.25">
      <c r="A897" s="16"/>
      <c r="B897" s="13"/>
      <c r="C897" s="14"/>
      <c r="D897" s="13"/>
      <c r="E897" s="15" t="str">
        <f>IF(COUNTA(A897:D897)=0,"",IF(NOT(ISNUMBER(A897)),"Укажите дату",IF(B897="","Укажите код",IF(NOT(AND(ISTEXT(B897),LEN(B897)&gt;0,LEN(B897)&lt;=30,ISNUMBER(FIND(LEFT(B897,1),"ABCDEFGHIJKLMNOPQRSTUVWXYZ")),SUMPRODUCT((MID(B897,{1,2,3,4,5,6,7,8,9,10,11,12,13,14,15,16,17,18,19,20,21,22,23,24,25,26,27,28,29,30},1)&lt;&gt;"")*ISERROR(FIND(MID(B897,{1,2,3,4,5,6,7,8,9,10,11,12,13,14,15,16,17,18,19,20,21,22,23,24,25,26,27,28,29,30},1),"ABCDEFGHIJKLMNOPQRSTUVWXYZ0123456789-_")))=0,ISERROR(VALUE(B897)))),"Недопустимый код: только латинские буквы A-Z в верхнем регистре, цифры, - и _; начало с буквы, до 30 символов (например MILK-001)",IF(SUMPRODUCT(--EXACT('Номенклатура'!$A$6:$A$205,B897))=0,"Код не найден",IF(SUMPRODUCT(--EXACT('Номенклатура'!$A$6:$A$205,B897))&gt;1,"Код повторяется в номенклатуре",IF(NOT(ISNUMBER(C897)),"Укажите фактическое количество",IF(C897&lt;0,"Факт не может быть меньше нуля",IF(NOT(ISNUMBER('Номенклатура'!$C$2)),"Укажите дату начала учёта",IF(Q897&lt;INT('Номенклатура'!$C$2),"Дата раньше начала учёта","ОК"))))))))))</f>
        <v/>
      </c>
      <c r="F897" s="15" t="str">
        <f>IF(E897&lt;&gt;"ОК","",INDEX('Номенклатура'!$B$6:$B$205,SUMPRODUCT(EXACT('Номенклатура'!$A$6:$A$205,B897)*(ROW('Номенклатура'!$A$6:$A$205)-5)))&amp;"")</f>
        <v/>
      </c>
      <c r="G897" s="17" t="str">
        <f>IF(E897&lt;&gt;"ОК","",INDEX('Номенклатура'!$D$6:$D$205,SUMPRODUCT(EXACT('Номенклатура'!$A$6:$A$205,B897)*(ROW('Номенклатура'!$A$6:$A$205)-5)))&amp;"")</f>
        <v/>
      </c>
      <c r="H897" s="18" t="str">
        <f>IF(E897&lt;&gt;"ОК","",ROUND(N(INDEX('Номенклатура'!$F$6:$F$205,SUMPRODUCT(EXACT('Номенклатура'!$A$6:$A$205,B897)*(ROW('Номенклатура'!$A$6:$A$205)-5))))+SUMIFS('Движения'!$F$6:$F$5005,'Движения'!$B$6:$B$5005,B897,'Движения'!$A$6:$A$5005,"&lt;"&amp;(Q897+1))-SUMIFS('Движения'!$F$6:$F$5005,'Движения'!$B$6:$B$5005,B897,'Движения'!$C$6:$C$5005,"Корректировка остатка",'Движения'!$A$6:$A$5005,"&gt;="&amp;Q897,'Движения'!$A$6:$A$5005,"&lt;"&amp;(Q897+1)),6))</f>
        <v/>
      </c>
      <c r="I897" s="18" t="str">
        <f>IF(E897&lt;&gt;"ОК","",ROUND(C897-H897,6))</f>
        <v/>
      </c>
      <c r="J897" s="21" t="str">
        <f>IF(E897&lt;&gt;"ОК","",IF(P897&gt;0,ABS(I897)/P897,"нет базы"))</f>
        <v/>
      </c>
      <c r="K897" s="17" t="str">
        <f>IF(E897&lt;&gt;"ОК","",IF(I897&lt;0,"Недостача",IF(I897&gt;0,"Излишек","Совпадает")))</f>
        <v/>
      </c>
      <c r="L897" s="18" t="str">
        <f>IF(E897&lt;&gt;"ОК","",ROUND(SUMIFS('Движения'!$F$6:$F$5005,'Движения'!$B$6:$B$5005,B897,'Движения'!$C$6:$C$5005,"Корректировка остатка",'Движения'!$A$6:$A$5005,"&gt;="&amp;Q897,'Движения'!$A$6:$A$5005,"&lt;"&amp;(Q897+1)),6))</f>
        <v/>
      </c>
      <c r="M897" s="18" t="str">
        <f>IF(E897&lt;&gt;"ОК","",ROUND(I897-L897,6))</f>
        <v/>
      </c>
      <c r="N897" s="15" t="str">
        <f>IF(E897&lt;&gt;"ОК","",IF(AND(I897=0,L897=0),"Корректировка не нужна",IF(M897=0,"Корректировка внесена",IF(L897=0,"Внесите корректировку на "&amp;DAY(Q897)&amp;"."&amp;MONTH(Q897)&amp;"."&amp;YEAR(Q897)&amp;": "&amp;IF(M897&gt;0,"+","")&amp;M897&amp;" "&amp;G897,"Проверьте корректировки: внесено "&amp;L897&amp;", нужно "&amp;I897&amp;" "&amp;G897))))</f>
        <v/>
      </c>
      <c r="O897" s="22" t="str">
        <f>IF(E897&lt;&gt;"ОК","",IF(SUMPRODUCT(MAX(($B$6:$B$1005=B897)*($Q$6:$Q$1005&lt;Q897)*($E$6:$E$1005="ОК")*$Q$6:$Q$1005))&gt;0,SUMPRODUCT(MAX(($B$6:$B$1005=B897)*($Q$6:$Q$1005&lt;Q897)*($E$6:$E$1005="ОК")*$Q$6:$Q$1005))+1,INT('Номенклатура'!$C$2)))</f>
        <v/>
      </c>
      <c r="P897" s="18" t="str">
        <f>IF(E897&lt;&gt;"ОК","",-(SUMIFS('Движения'!$F$6:$F$5005,'Движения'!$B$6:$B$5005,B897,'Движения'!$C$6:$C$5005,"Расход",'Движения'!$A$6:$A$5005,"&gt;="&amp;O897,'Движения'!$A$6:$A$5005,"&lt;"&amp;(Q897+1))+SUMIFS('Движения'!$F$6:$F$5005,'Движения'!$B$6:$B$5005,B897,'Движения'!$C$6:$C$5005,"Списание",'Движения'!$A$6:$A$5005,"&gt;="&amp;O897,'Движения'!$A$6:$A$5005,"&lt;"&amp;(Q897+1))))</f>
        <v/>
      </c>
      <c r="Q897" s="18" t="str">
        <f>IF(ISNUMBER(A897),INT(A897),0)</f>
        <v/>
      </c>
    </row>
    <row r="898" spans="1:17" x14ac:dyDescent="0.25">
      <c r="A898" s="16"/>
      <c r="B898" s="13"/>
      <c r="C898" s="14"/>
      <c r="D898" s="13"/>
      <c r="E898" s="15" t="str">
        <f>IF(COUNTA(A898:D898)=0,"",IF(NOT(ISNUMBER(A898)),"Укажите дату",IF(B898="","Укажите код",IF(NOT(AND(ISTEXT(B898),LEN(B898)&gt;0,LEN(B898)&lt;=30,ISNUMBER(FIND(LEFT(B898,1),"ABCDEFGHIJKLMNOPQRSTUVWXYZ")),SUMPRODUCT((MID(B898,{1,2,3,4,5,6,7,8,9,10,11,12,13,14,15,16,17,18,19,20,21,22,23,24,25,26,27,28,29,30},1)&lt;&gt;"")*ISERROR(FIND(MID(B898,{1,2,3,4,5,6,7,8,9,10,11,12,13,14,15,16,17,18,19,20,21,22,23,24,25,26,27,28,29,30},1),"ABCDEFGHIJKLMNOPQRSTUVWXYZ0123456789-_")))=0,ISERROR(VALUE(B898)))),"Недопустимый код: только латинские буквы A-Z в верхнем регистре, цифры, - и _; начало с буквы, до 30 символов (например MILK-001)",IF(SUMPRODUCT(--EXACT('Номенклатура'!$A$6:$A$205,B898))=0,"Код не найден",IF(SUMPRODUCT(--EXACT('Номенклатура'!$A$6:$A$205,B898))&gt;1,"Код повторяется в номенклатуре",IF(NOT(ISNUMBER(C898)),"Укажите фактическое количество",IF(C898&lt;0,"Факт не может быть меньше нуля",IF(NOT(ISNUMBER('Номенклатура'!$C$2)),"Укажите дату начала учёта",IF(Q898&lt;INT('Номенклатура'!$C$2),"Дата раньше начала учёта","ОК"))))))))))</f>
        <v/>
      </c>
      <c r="F898" s="15" t="str">
        <f>IF(E898&lt;&gt;"ОК","",INDEX('Номенклатура'!$B$6:$B$205,SUMPRODUCT(EXACT('Номенклатура'!$A$6:$A$205,B898)*(ROW('Номенклатура'!$A$6:$A$205)-5)))&amp;"")</f>
        <v/>
      </c>
      <c r="G898" s="17" t="str">
        <f>IF(E898&lt;&gt;"ОК","",INDEX('Номенклатура'!$D$6:$D$205,SUMPRODUCT(EXACT('Номенклатура'!$A$6:$A$205,B898)*(ROW('Номенклатура'!$A$6:$A$205)-5)))&amp;"")</f>
        <v/>
      </c>
      <c r="H898" s="18" t="str">
        <f>IF(E898&lt;&gt;"ОК","",ROUND(N(INDEX('Номенклатура'!$F$6:$F$205,SUMPRODUCT(EXACT('Номенклатура'!$A$6:$A$205,B898)*(ROW('Номенклатура'!$A$6:$A$205)-5))))+SUMIFS('Движения'!$F$6:$F$5005,'Движения'!$B$6:$B$5005,B898,'Движения'!$A$6:$A$5005,"&lt;"&amp;(Q898+1))-SUMIFS('Движения'!$F$6:$F$5005,'Движения'!$B$6:$B$5005,B898,'Движения'!$C$6:$C$5005,"Корректировка остатка",'Движения'!$A$6:$A$5005,"&gt;="&amp;Q898,'Движения'!$A$6:$A$5005,"&lt;"&amp;(Q898+1)),6))</f>
        <v/>
      </c>
      <c r="I898" s="18" t="str">
        <f>IF(E898&lt;&gt;"ОК","",ROUND(C898-H898,6))</f>
        <v/>
      </c>
      <c r="J898" s="21" t="str">
        <f>IF(E898&lt;&gt;"ОК","",IF(P898&gt;0,ABS(I898)/P898,"нет базы"))</f>
        <v/>
      </c>
      <c r="K898" s="17" t="str">
        <f>IF(E898&lt;&gt;"ОК","",IF(I898&lt;0,"Недостача",IF(I898&gt;0,"Излишек","Совпадает")))</f>
        <v/>
      </c>
      <c r="L898" s="18" t="str">
        <f>IF(E898&lt;&gt;"ОК","",ROUND(SUMIFS('Движения'!$F$6:$F$5005,'Движения'!$B$6:$B$5005,B898,'Движения'!$C$6:$C$5005,"Корректировка остатка",'Движения'!$A$6:$A$5005,"&gt;="&amp;Q898,'Движения'!$A$6:$A$5005,"&lt;"&amp;(Q898+1)),6))</f>
        <v/>
      </c>
      <c r="M898" s="18" t="str">
        <f>IF(E898&lt;&gt;"ОК","",ROUND(I898-L898,6))</f>
        <v/>
      </c>
      <c r="N898" s="15" t="str">
        <f>IF(E898&lt;&gt;"ОК","",IF(AND(I898=0,L898=0),"Корректировка не нужна",IF(M898=0,"Корректировка внесена",IF(L898=0,"Внесите корректировку на "&amp;DAY(Q898)&amp;"."&amp;MONTH(Q898)&amp;"."&amp;YEAR(Q898)&amp;": "&amp;IF(M898&gt;0,"+","")&amp;M898&amp;" "&amp;G898,"Проверьте корректировки: внесено "&amp;L898&amp;", нужно "&amp;I898&amp;" "&amp;G898))))</f>
        <v/>
      </c>
      <c r="O898" s="22" t="str">
        <f>IF(E898&lt;&gt;"ОК","",IF(SUMPRODUCT(MAX(($B$6:$B$1005=B898)*($Q$6:$Q$1005&lt;Q898)*($E$6:$E$1005="ОК")*$Q$6:$Q$1005))&gt;0,SUMPRODUCT(MAX(($B$6:$B$1005=B898)*($Q$6:$Q$1005&lt;Q898)*($E$6:$E$1005="ОК")*$Q$6:$Q$1005))+1,INT('Номенклатура'!$C$2)))</f>
        <v/>
      </c>
      <c r="P898" s="18" t="str">
        <f>IF(E898&lt;&gt;"ОК","",-(SUMIFS('Движения'!$F$6:$F$5005,'Движения'!$B$6:$B$5005,B898,'Движения'!$C$6:$C$5005,"Расход",'Движения'!$A$6:$A$5005,"&gt;="&amp;O898,'Движения'!$A$6:$A$5005,"&lt;"&amp;(Q898+1))+SUMIFS('Движения'!$F$6:$F$5005,'Движения'!$B$6:$B$5005,B898,'Движения'!$C$6:$C$5005,"Списание",'Движения'!$A$6:$A$5005,"&gt;="&amp;O898,'Движения'!$A$6:$A$5005,"&lt;"&amp;(Q898+1))))</f>
        <v/>
      </c>
      <c r="Q898" s="18" t="str">
        <f>IF(ISNUMBER(A898),INT(A898),0)</f>
        <v/>
      </c>
    </row>
    <row r="899" spans="1:17" x14ac:dyDescent="0.25">
      <c r="A899" s="16"/>
      <c r="B899" s="13"/>
      <c r="C899" s="14"/>
      <c r="D899" s="13"/>
      <c r="E899" s="15" t="str">
        <f>IF(COUNTA(A899:D899)=0,"",IF(NOT(ISNUMBER(A899)),"Укажите дату",IF(B899="","Укажите код",IF(NOT(AND(ISTEXT(B899),LEN(B899)&gt;0,LEN(B899)&lt;=30,ISNUMBER(FIND(LEFT(B899,1),"ABCDEFGHIJKLMNOPQRSTUVWXYZ")),SUMPRODUCT((MID(B899,{1,2,3,4,5,6,7,8,9,10,11,12,13,14,15,16,17,18,19,20,21,22,23,24,25,26,27,28,29,30},1)&lt;&gt;"")*ISERROR(FIND(MID(B899,{1,2,3,4,5,6,7,8,9,10,11,12,13,14,15,16,17,18,19,20,21,22,23,24,25,26,27,28,29,30},1),"ABCDEFGHIJKLMNOPQRSTUVWXYZ0123456789-_")))=0,ISERROR(VALUE(B899)))),"Недопустимый код: только латинские буквы A-Z в верхнем регистре, цифры, - и _; начало с буквы, до 30 символов (например MILK-001)",IF(SUMPRODUCT(--EXACT('Номенклатура'!$A$6:$A$205,B899))=0,"Код не найден",IF(SUMPRODUCT(--EXACT('Номенклатура'!$A$6:$A$205,B899))&gt;1,"Код повторяется в номенклатуре",IF(NOT(ISNUMBER(C899)),"Укажите фактическое количество",IF(C899&lt;0,"Факт не может быть меньше нуля",IF(NOT(ISNUMBER('Номенклатура'!$C$2)),"Укажите дату начала учёта",IF(Q899&lt;INT('Номенклатура'!$C$2),"Дата раньше начала учёта","ОК"))))))))))</f>
        <v/>
      </c>
      <c r="F899" s="15" t="str">
        <f>IF(E899&lt;&gt;"ОК","",INDEX('Номенклатура'!$B$6:$B$205,SUMPRODUCT(EXACT('Номенклатура'!$A$6:$A$205,B899)*(ROW('Номенклатура'!$A$6:$A$205)-5)))&amp;"")</f>
        <v/>
      </c>
      <c r="G899" s="17" t="str">
        <f>IF(E899&lt;&gt;"ОК","",INDEX('Номенклатура'!$D$6:$D$205,SUMPRODUCT(EXACT('Номенклатура'!$A$6:$A$205,B899)*(ROW('Номенклатура'!$A$6:$A$205)-5)))&amp;"")</f>
        <v/>
      </c>
      <c r="H899" s="18" t="str">
        <f>IF(E899&lt;&gt;"ОК","",ROUND(N(INDEX('Номенклатура'!$F$6:$F$205,SUMPRODUCT(EXACT('Номенклатура'!$A$6:$A$205,B899)*(ROW('Номенклатура'!$A$6:$A$205)-5))))+SUMIFS('Движения'!$F$6:$F$5005,'Движения'!$B$6:$B$5005,B899,'Движения'!$A$6:$A$5005,"&lt;"&amp;(Q899+1))-SUMIFS('Движения'!$F$6:$F$5005,'Движения'!$B$6:$B$5005,B899,'Движения'!$C$6:$C$5005,"Корректировка остатка",'Движения'!$A$6:$A$5005,"&gt;="&amp;Q899,'Движения'!$A$6:$A$5005,"&lt;"&amp;(Q899+1)),6))</f>
        <v/>
      </c>
      <c r="I899" s="18" t="str">
        <f>IF(E899&lt;&gt;"ОК","",ROUND(C899-H899,6))</f>
        <v/>
      </c>
      <c r="J899" s="21" t="str">
        <f>IF(E899&lt;&gt;"ОК","",IF(P899&gt;0,ABS(I899)/P899,"нет базы"))</f>
        <v/>
      </c>
      <c r="K899" s="17" t="str">
        <f>IF(E899&lt;&gt;"ОК","",IF(I899&lt;0,"Недостача",IF(I899&gt;0,"Излишек","Совпадает")))</f>
        <v/>
      </c>
      <c r="L899" s="18" t="str">
        <f>IF(E899&lt;&gt;"ОК","",ROUND(SUMIFS('Движения'!$F$6:$F$5005,'Движения'!$B$6:$B$5005,B899,'Движения'!$C$6:$C$5005,"Корректировка остатка",'Движения'!$A$6:$A$5005,"&gt;="&amp;Q899,'Движения'!$A$6:$A$5005,"&lt;"&amp;(Q899+1)),6))</f>
        <v/>
      </c>
      <c r="M899" s="18" t="str">
        <f>IF(E899&lt;&gt;"ОК","",ROUND(I899-L899,6))</f>
        <v/>
      </c>
      <c r="N899" s="15" t="str">
        <f>IF(E899&lt;&gt;"ОК","",IF(AND(I899=0,L899=0),"Корректировка не нужна",IF(M899=0,"Корректировка внесена",IF(L899=0,"Внесите корректировку на "&amp;DAY(Q899)&amp;"."&amp;MONTH(Q899)&amp;"."&amp;YEAR(Q899)&amp;": "&amp;IF(M899&gt;0,"+","")&amp;M899&amp;" "&amp;G899,"Проверьте корректировки: внесено "&amp;L899&amp;", нужно "&amp;I899&amp;" "&amp;G899))))</f>
        <v/>
      </c>
      <c r="O899" s="22" t="str">
        <f>IF(E899&lt;&gt;"ОК","",IF(SUMPRODUCT(MAX(($B$6:$B$1005=B899)*($Q$6:$Q$1005&lt;Q899)*($E$6:$E$1005="ОК")*$Q$6:$Q$1005))&gt;0,SUMPRODUCT(MAX(($B$6:$B$1005=B899)*($Q$6:$Q$1005&lt;Q899)*($E$6:$E$1005="ОК")*$Q$6:$Q$1005))+1,INT('Номенклатура'!$C$2)))</f>
        <v/>
      </c>
      <c r="P899" s="18" t="str">
        <f>IF(E899&lt;&gt;"ОК","",-(SUMIFS('Движения'!$F$6:$F$5005,'Движения'!$B$6:$B$5005,B899,'Движения'!$C$6:$C$5005,"Расход",'Движения'!$A$6:$A$5005,"&gt;="&amp;O899,'Движения'!$A$6:$A$5005,"&lt;"&amp;(Q899+1))+SUMIFS('Движения'!$F$6:$F$5005,'Движения'!$B$6:$B$5005,B899,'Движения'!$C$6:$C$5005,"Списание",'Движения'!$A$6:$A$5005,"&gt;="&amp;O899,'Движения'!$A$6:$A$5005,"&lt;"&amp;(Q899+1))))</f>
        <v/>
      </c>
      <c r="Q899" s="18" t="str">
        <f>IF(ISNUMBER(A899),INT(A899),0)</f>
        <v/>
      </c>
    </row>
    <row r="900" spans="1:17" x14ac:dyDescent="0.25">
      <c r="A900" s="16"/>
      <c r="B900" s="13"/>
      <c r="C900" s="14"/>
      <c r="D900" s="13"/>
      <c r="E900" s="15" t="str">
        <f>IF(COUNTA(A900:D900)=0,"",IF(NOT(ISNUMBER(A900)),"Укажите дату",IF(B900="","Укажите код",IF(NOT(AND(ISTEXT(B900),LEN(B900)&gt;0,LEN(B900)&lt;=30,ISNUMBER(FIND(LEFT(B900,1),"ABCDEFGHIJKLMNOPQRSTUVWXYZ")),SUMPRODUCT((MID(B900,{1,2,3,4,5,6,7,8,9,10,11,12,13,14,15,16,17,18,19,20,21,22,23,24,25,26,27,28,29,30},1)&lt;&gt;"")*ISERROR(FIND(MID(B900,{1,2,3,4,5,6,7,8,9,10,11,12,13,14,15,16,17,18,19,20,21,22,23,24,25,26,27,28,29,30},1),"ABCDEFGHIJKLMNOPQRSTUVWXYZ0123456789-_")))=0,ISERROR(VALUE(B900)))),"Недопустимый код: только латинские буквы A-Z в верхнем регистре, цифры, - и _; начало с буквы, до 30 символов (например MILK-001)",IF(SUMPRODUCT(--EXACT('Номенклатура'!$A$6:$A$205,B900))=0,"Код не найден",IF(SUMPRODUCT(--EXACT('Номенклатура'!$A$6:$A$205,B900))&gt;1,"Код повторяется в номенклатуре",IF(NOT(ISNUMBER(C900)),"Укажите фактическое количество",IF(C900&lt;0,"Факт не может быть меньше нуля",IF(NOT(ISNUMBER('Номенклатура'!$C$2)),"Укажите дату начала учёта",IF(Q900&lt;INT('Номенклатура'!$C$2),"Дата раньше начала учёта","ОК"))))))))))</f>
        <v/>
      </c>
      <c r="F900" s="15" t="str">
        <f>IF(E900&lt;&gt;"ОК","",INDEX('Номенклатура'!$B$6:$B$205,SUMPRODUCT(EXACT('Номенклатура'!$A$6:$A$205,B900)*(ROW('Номенклатура'!$A$6:$A$205)-5)))&amp;"")</f>
        <v/>
      </c>
      <c r="G900" s="17" t="str">
        <f>IF(E900&lt;&gt;"ОК","",INDEX('Номенклатура'!$D$6:$D$205,SUMPRODUCT(EXACT('Номенклатура'!$A$6:$A$205,B900)*(ROW('Номенклатура'!$A$6:$A$205)-5)))&amp;"")</f>
        <v/>
      </c>
      <c r="H900" s="18" t="str">
        <f>IF(E900&lt;&gt;"ОК","",ROUND(N(INDEX('Номенклатура'!$F$6:$F$205,SUMPRODUCT(EXACT('Номенклатура'!$A$6:$A$205,B900)*(ROW('Номенклатура'!$A$6:$A$205)-5))))+SUMIFS('Движения'!$F$6:$F$5005,'Движения'!$B$6:$B$5005,B900,'Движения'!$A$6:$A$5005,"&lt;"&amp;(Q900+1))-SUMIFS('Движения'!$F$6:$F$5005,'Движения'!$B$6:$B$5005,B900,'Движения'!$C$6:$C$5005,"Корректировка остатка",'Движения'!$A$6:$A$5005,"&gt;="&amp;Q900,'Движения'!$A$6:$A$5005,"&lt;"&amp;(Q900+1)),6))</f>
        <v/>
      </c>
      <c r="I900" s="18" t="str">
        <f>IF(E900&lt;&gt;"ОК","",ROUND(C900-H900,6))</f>
        <v/>
      </c>
      <c r="J900" s="21" t="str">
        <f>IF(E900&lt;&gt;"ОК","",IF(P900&gt;0,ABS(I900)/P900,"нет базы"))</f>
        <v/>
      </c>
      <c r="K900" s="17" t="str">
        <f>IF(E900&lt;&gt;"ОК","",IF(I900&lt;0,"Недостача",IF(I900&gt;0,"Излишек","Совпадает")))</f>
        <v/>
      </c>
      <c r="L900" s="18" t="str">
        <f>IF(E900&lt;&gt;"ОК","",ROUND(SUMIFS('Движения'!$F$6:$F$5005,'Движения'!$B$6:$B$5005,B900,'Движения'!$C$6:$C$5005,"Корректировка остатка",'Движения'!$A$6:$A$5005,"&gt;="&amp;Q900,'Движения'!$A$6:$A$5005,"&lt;"&amp;(Q900+1)),6))</f>
        <v/>
      </c>
      <c r="M900" s="18" t="str">
        <f>IF(E900&lt;&gt;"ОК","",ROUND(I900-L900,6))</f>
        <v/>
      </c>
      <c r="N900" s="15" t="str">
        <f>IF(E900&lt;&gt;"ОК","",IF(AND(I900=0,L900=0),"Корректировка не нужна",IF(M900=0,"Корректировка внесена",IF(L900=0,"Внесите корректировку на "&amp;DAY(Q900)&amp;"."&amp;MONTH(Q900)&amp;"."&amp;YEAR(Q900)&amp;": "&amp;IF(M900&gt;0,"+","")&amp;M900&amp;" "&amp;G900,"Проверьте корректировки: внесено "&amp;L900&amp;", нужно "&amp;I900&amp;" "&amp;G900))))</f>
        <v/>
      </c>
      <c r="O900" s="22" t="str">
        <f>IF(E900&lt;&gt;"ОК","",IF(SUMPRODUCT(MAX(($B$6:$B$1005=B900)*($Q$6:$Q$1005&lt;Q900)*($E$6:$E$1005="ОК")*$Q$6:$Q$1005))&gt;0,SUMPRODUCT(MAX(($B$6:$B$1005=B900)*($Q$6:$Q$1005&lt;Q900)*($E$6:$E$1005="ОК")*$Q$6:$Q$1005))+1,INT('Номенклатура'!$C$2)))</f>
        <v/>
      </c>
      <c r="P900" s="18" t="str">
        <f>IF(E900&lt;&gt;"ОК","",-(SUMIFS('Движения'!$F$6:$F$5005,'Движения'!$B$6:$B$5005,B900,'Движения'!$C$6:$C$5005,"Расход",'Движения'!$A$6:$A$5005,"&gt;="&amp;O900,'Движения'!$A$6:$A$5005,"&lt;"&amp;(Q900+1))+SUMIFS('Движения'!$F$6:$F$5005,'Движения'!$B$6:$B$5005,B900,'Движения'!$C$6:$C$5005,"Списание",'Движения'!$A$6:$A$5005,"&gt;="&amp;O900,'Движения'!$A$6:$A$5005,"&lt;"&amp;(Q900+1))))</f>
        <v/>
      </c>
      <c r="Q900" s="18" t="str">
        <f>IF(ISNUMBER(A900),INT(A900),0)</f>
        <v/>
      </c>
    </row>
    <row r="901" spans="1:17" x14ac:dyDescent="0.25">
      <c r="A901" s="16"/>
      <c r="B901" s="13"/>
      <c r="C901" s="14"/>
      <c r="D901" s="13"/>
      <c r="E901" s="15" t="str">
        <f>IF(COUNTA(A901:D901)=0,"",IF(NOT(ISNUMBER(A901)),"Укажите дату",IF(B901="","Укажите код",IF(NOT(AND(ISTEXT(B901),LEN(B901)&gt;0,LEN(B901)&lt;=30,ISNUMBER(FIND(LEFT(B901,1),"ABCDEFGHIJKLMNOPQRSTUVWXYZ")),SUMPRODUCT((MID(B901,{1,2,3,4,5,6,7,8,9,10,11,12,13,14,15,16,17,18,19,20,21,22,23,24,25,26,27,28,29,30},1)&lt;&gt;"")*ISERROR(FIND(MID(B901,{1,2,3,4,5,6,7,8,9,10,11,12,13,14,15,16,17,18,19,20,21,22,23,24,25,26,27,28,29,30},1),"ABCDEFGHIJKLMNOPQRSTUVWXYZ0123456789-_")))=0,ISERROR(VALUE(B901)))),"Недопустимый код: только латинские буквы A-Z в верхнем регистре, цифры, - и _; начало с буквы, до 30 символов (например MILK-001)",IF(SUMPRODUCT(--EXACT('Номенклатура'!$A$6:$A$205,B901))=0,"Код не найден",IF(SUMPRODUCT(--EXACT('Номенклатура'!$A$6:$A$205,B901))&gt;1,"Код повторяется в номенклатуре",IF(NOT(ISNUMBER(C901)),"Укажите фактическое количество",IF(C901&lt;0,"Факт не может быть меньше нуля",IF(NOT(ISNUMBER('Номенклатура'!$C$2)),"Укажите дату начала учёта",IF(Q901&lt;INT('Номенклатура'!$C$2),"Дата раньше начала учёта","ОК"))))))))))</f>
        <v/>
      </c>
      <c r="F901" s="15" t="str">
        <f>IF(E901&lt;&gt;"ОК","",INDEX('Номенклатура'!$B$6:$B$205,SUMPRODUCT(EXACT('Номенклатура'!$A$6:$A$205,B901)*(ROW('Номенклатура'!$A$6:$A$205)-5)))&amp;"")</f>
        <v/>
      </c>
      <c r="G901" s="17" t="str">
        <f>IF(E901&lt;&gt;"ОК","",INDEX('Номенклатура'!$D$6:$D$205,SUMPRODUCT(EXACT('Номенклатура'!$A$6:$A$205,B901)*(ROW('Номенклатура'!$A$6:$A$205)-5)))&amp;"")</f>
        <v/>
      </c>
      <c r="H901" s="18" t="str">
        <f>IF(E901&lt;&gt;"ОК","",ROUND(N(INDEX('Номенклатура'!$F$6:$F$205,SUMPRODUCT(EXACT('Номенклатура'!$A$6:$A$205,B901)*(ROW('Номенклатура'!$A$6:$A$205)-5))))+SUMIFS('Движения'!$F$6:$F$5005,'Движения'!$B$6:$B$5005,B901,'Движения'!$A$6:$A$5005,"&lt;"&amp;(Q901+1))-SUMIFS('Движения'!$F$6:$F$5005,'Движения'!$B$6:$B$5005,B901,'Движения'!$C$6:$C$5005,"Корректировка остатка",'Движения'!$A$6:$A$5005,"&gt;="&amp;Q901,'Движения'!$A$6:$A$5005,"&lt;"&amp;(Q901+1)),6))</f>
        <v/>
      </c>
      <c r="I901" s="18" t="str">
        <f>IF(E901&lt;&gt;"ОК","",ROUND(C901-H901,6))</f>
        <v/>
      </c>
      <c r="J901" s="21" t="str">
        <f>IF(E901&lt;&gt;"ОК","",IF(P901&gt;0,ABS(I901)/P901,"нет базы"))</f>
        <v/>
      </c>
      <c r="K901" s="17" t="str">
        <f>IF(E901&lt;&gt;"ОК","",IF(I901&lt;0,"Недостача",IF(I901&gt;0,"Излишек","Совпадает")))</f>
        <v/>
      </c>
      <c r="L901" s="18" t="str">
        <f>IF(E901&lt;&gt;"ОК","",ROUND(SUMIFS('Движения'!$F$6:$F$5005,'Движения'!$B$6:$B$5005,B901,'Движения'!$C$6:$C$5005,"Корректировка остатка",'Движения'!$A$6:$A$5005,"&gt;="&amp;Q901,'Движения'!$A$6:$A$5005,"&lt;"&amp;(Q901+1)),6))</f>
        <v/>
      </c>
      <c r="M901" s="18" t="str">
        <f>IF(E901&lt;&gt;"ОК","",ROUND(I901-L901,6))</f>
        <v/>
      </c>
      <c r="N901" s="15" t="str">
        <f>IF(E901&lt;&gt;"ОК","",IF(AND(I901=0,L901=0),"Корректировка не нужна",IF(M901=0,"Корректировка внесена",IF(L901=0,"Внесите корректировку на "&amp;DAY(Q901)&amp;"."&amp;MONTH(Q901)&amp;"."&amp;YEAR(Q901)&amp;": "&amp;IF(M901&gt;0,"+","")&amp;M901&amp;" "&amp;G901,"Проверьте корректировки: внесено "&amp;L901&amp;", нужно "&amp;I901&amp;" "&amp;G901))))</f>
        <v/>
      </c>
      <c r="O901" s="22" t="str">
        <f>IF(E901&lt;&gt;"ОК","",IF(SUMPRODUCT(MAX(($B$6:$B$1005=B901)*($Q$6:$Q$1005&lt;Q901)*($E$6:$E$1005="ОК")*$Q$6:$Q$1005))&gt;0,SUMPRODUCT(MAX(($B$6:$B$1005=B901)*($Q$6:$Q$1005&lt;Q901)*($E$6:$E$1005="ОК")*$Q$6:$Q$1005))+1,INT('Номенклатура'!$C$2)))</f>
        <v/>
      </c>
      <c r="P901" s="18" t="str">
        <f>IF(E901&lt;&gt;"ОК","",-(SUMIFS('Движения'!$F$6:$F$5005,'Движения'!$B$6:$B$5005,B901,'Движения'!$C$6:$C$5005,"Расход",'Движения'!$A$6:$A$5005,"&gt;="&amp;O901,'Движения'!$A$6:$A$5005,"&lt;"&amp;(Q901+1))+SUMIFS('Движения'!$F$6:$F$5005,'Движения'!$B$6:$B$5005,B901,'Движения'!$C$6:$C$5005,"Списание",'Движения'!$A$6:$A$5005,"&gt;="&amp;O901,'Движения'!$A$6:$A$5005,"&lt;"&amp;(Q901+1))))</f>
        <v/>
      </c>
      <c r="Q901" s="18" t="str">
        <f>IF(ISNUMBER(A901),INT(A901),0)</f>
        <v/>
      </c>
    </row>
    <row r="902" spans="1:17" x14ac:dyDescent="0.25">
      <c r="A902" s="16"/>
      <c r="B902" s="13"/>
      <c r="C902" s="14"/>
      <c r="D902" s="13"/>
      <c r="E902" s="15" t="str">
        <f>IF(COUNTA(A902:D902)=0,"",IF(NOT(ISNUMBER(A902)),"Укажите дату",IF(B902="","Укажите код",IF(NOT(AND(ISTEXT(B902),LEN(B902)&gt;0,LEN(B902)&lt;=30,ISNUMBER(FIND(LEFT(B902,1),"ABCDEFGHIJKLMNOPQRSTUVWXYZ")),SUMPRODUCT((MID(B902,{1,2,3,4,5,6,7,8,9,10,11,12,13,14,15,16,17,18,19,20,21,22,23,24,25,26,27,28,29,30},1)&lt;&gt;"")*ISERROR(FIND(MID(B902,{1,2,3,4,5,6,7,8,9,10,11,12,13,14,15,16,17,18,19,20,21,22,23,24,25,26,27,28,29,30},1),"ABCDEFGHIJKLMNOPQRSTUVWXYZ0123456789-_")))=0,ISERROR(VALUE(B902)))),"Недопустимый код: только латинские буквы A-Z в верхнем регистре, цифры, - и _; начало с буквы, до 30 символов (например MILK-001)",IF(SUMPRODUCT(--EXACT('Номенклатура'!$A$6:$A$205,B902))=0,"Код не найден",IF(SUMPRODUCT(--EXACT('Номенклатура'!$A$6:$A$205,B902))&gt;1,"Код повторяется в номенклатуре",IF(NOT(ISNUMBER(C902)),"Укажите фактическое количество",IF(C902&lt;0,"Факт не может быть меньше нуля",IF(NOT(ISNUMBER('Номенклатура'!$C$2)),"Укажите дату начала учёта",IF(Q902&lt;INT('Номенклатура'!$C$2),"Дата раньше начала учёта","ОК"))))))))))</f>
        <v/>
      </c>
      <c r="F902" s="15" t="str">
        <f>IF(E902&lt;&gt;"ОК","",INDEX('Номенклатура'!$B$6:$B$205,SUMPRODUCT(EXACT('Номенклатура'!$A$6:$A$205,B902)*(ROW('Номенклатура'!$A$6:$A$205)-5)))&amp;"")</f>
        <v/>
      </c>
      <c r="G902" s="17" t="str">
        <f>IF(E902&lt;&gt;"ОК","",INDEX('Номенклатура'!$D$6:$D$205,SUMPRODUCT(EXACT('Номенклатура'!$A$6:$A$205,B902)*(ROW('Номенклатура'!$A$6:$A$205)-5)))&amp;"")</f>
        <v/>
      </c>
      <c r="H902" s="18" t="str">
        <f>IF(E902&lt;&gt;"ОК","",ROUND(N(INDEX('Номенклатура'!$F$6:$F$205,SUMPRODUCT(EXACT('Номенклатура'!$A$6:$A$205,B902)*(ROW('Номенклатура'!$A$6:$A$205)-5))))+SUMIFS('Движения'!$F$6:$F$5005,'Движения'!$B$6:$B$5005,B902,'Движения'!$A$6:$A$5005,"&lt;"&amp;(Q902+1))-SUMIFS('Движения'!$F$6:$F$5005,'Движения'!$B$6:$B$5005,B902,'Движения'!$C$6:$C$5005,"Корректировка остатка",'Движения'!$A$6:$A$5005,"&gt;="&amp;Q902,'Движения'!$A$6:$A$5005,"&lt;"&amp;(Q902+1)),6))</f>
        <v/>
      </c>
      <c r="I902" s="18" t="str">
        <f>IF(E902&lt;&gt;"ОК","",ROUND(C902-H902,6))</f>
        <v/>
      </c>
      <c r="J902" s="21" t="str">
        <f>IF(E902&lt;&gt;"ОК","",IF(P902&gt;0,ABS(I902)/P902,"нет базы"))</f>
        <v/>
      </c>
      <c r="K902" s="17" t="str">
        <f>IF(E902&lt;&gt;"ОК","",IF(I902&lt;0,"Недостача",IF(I902&gt;0,"Излишек","Совпадает")))</f>
        <v/>
      </c>
      <c r="L902" s="18" t="str">
        <f>IF(E902&lt;&gt;"ОК","",ROUND(SUMIFS('Движения'!$F$6:$F$5005,'Движения'!$B$6:$B$5005,B902,'Движения'!$C$6:$C$5005,"Корректировка остатка",'Движения'!$A$6:$A$5005,"&gt;="&amp;Q902,'Движения'!$A$6:$A$5005,"&lt;"&amp;(Q902+1)),6))</f>
        <v/>
      </c>
      <c r="M902" s="18" t="str">
        <f>IF(E902&lt;&gt;"ОК","",ROUND(I902-L902,6))</f>
        <v/>
      </c>
      <c r="N902" s="15" t="str">
        <f>IF(E902&lt;&gt;"ОК","",IF(AND(I902=0,L902=0),"Корректировка не нужна",IF(M902=0,"Корректировка внесена",IF(L902=0,"Внесите корректировку на "&amp;DAY(Q902)&amp;"."&amp;MONTH(Q902)&amp;"."&amp;YEAR(Q902)&amp;": "&amp;IF(M902&gt;0,"+","")&amp;M902&amp;" "&amp;G902,"Проверьте корректировки: внесено "&amp;L902&amp;", нужно "&amp;I902&amp;" "&amp;G902))))</f>
        <v/>
      </c>
      <c r="O902" s="22" t="str">
        <f>IF(E902&lt;&gt;"ОК","",IF(SUMPRODUCT(MAX(($B$6:$B$1005=B902)*($Q$6:$Q$1005&lt;Q902)*($E$6:$E$1005="ОК")*$Q$6:$Q$1005))&gt;0,SUMPRODUCT(MAX(($B$6:$B$1005=B902)*($Q$6:$Q$1005&lt;Q902)*($E$6:$E$1005="ОК")*$Q$6:$Q$1005))+1,INT('Номенклатура'!$C$2)))</f>
        <v/>
      </c>
      <c r="P902" s="18" t="str">
        <f>IF(E902&lt;&gt;"ОК","",-(SUMIFS('Движения'!$F$6:$F$5005,'Движения'!$B$6:$B$5005,B902,'Движения'!$C$6:$C$5005,"Расход",'Движения'!$A$6:$A$5005,"&gt;="&amp;O902,'Движения'!$A$6:$A$5005,"&lt;"&amp;(Q902+1))+SUMIFS('Движения'!$F$6:$F$5005,'Движения'!$B$6:$B$5005,B902,'Движения'!$C$6:$C$5005,"Списание",'Движения'!$A$6:$A$5005,"&gt;="&amp;O902,'Движения'!$A$6:$A$5005,"&lt;"&amp;(Q902+1))))</f>
        <v/>
      </c>
      <c r="Q902" s="18" t="str">
        <f>IF(ISNUMBER(A902),INT(A902),0)</f>
        <v/>
      </c>
    </row>
    <row r="903" spans="1:17" x14ac:dyDescent="0.25">
      <c r="A903" s="16"/>
      <c r="B903" s="13"/>
      <c r="C903" s="14"/>
      <c r="D903" s="13"/>
      <c r="E903" s="15" t="str">
        <f>IF(COUNTA(A903:D903)=0,"",IF(NOT(ISNUMBER(A903)),"Укажите дату",IF(B903="","Укажите код",IF(NOT(AND(ISTEXT(B903),LEN(B903)&gt;0,LEN(B903)&lt;=30,ISNUMBER(FIND(LEFT(B903,1),"ABCDEFGHIJKLMNOPQRSTUVWXYZ")),SUMPRODUCT((MID(B903,{1,2,3,4,5,6,7,8,9,10,11,12,13,14,15,16,17,18,19,20,21,22,23,24,25,26,27,28,29,30},1)&lt;&gt;"")*ISERROR(FIND(MID(B903,{1,2,3,4,5,6,7,8,9,10,11,12,13,14,15,16,17,18,19,20,21,22,23,24,25,26,27,28,29,30},1),"ABCDEFGHIJKLMNOPQRSTUVWXYZ0123456789-_")))=0,ISERROR(VALUE(B903)))),"Недопустимый код: только латинские буквы A-Z в верхнем регистре, цифры, - и _; начало с буквы, до 30 символов (например MILK-001)",IF(SUMPRODUCT(--EXACT('Номенклатура'!$A$6:$A$205,B903))=0,"Код не найден",IF(SUMPRODUCT(--EXACT('Номенклатура'!$A$6:$A$205,B903))&gt;1,"Код повторяется в номенклатуре",IF(NOT(ISNUMBER(C903)),"Укажите фактическое количество",IF(C903&lt;0,"Факт не может быть меньше нуля",IF(NOT(ISNUMBER('Номенклатура'!$C$2)),"Укажите дату начала учёта",IF(Q903&lt;INT('Номенклатура'!$C$2),"Дата раньше начала учёта","ОК"))))))))))</f>
        <v/>
      </c>
      <c r="F903" s="15" t="str">
        <f>IF(E903&lt;&gt;"ОК","",INDEX('Номенклатура'!$B$6:$B$205,SUMPRODUCT(EXACT('Номенклатура'!$A$6:$A$205,B903)*(ROW('Номенклатура'!$A$6:$A$205)-5)))&amp;"")</f>
        <v/>
      </c>
      <c r="G903" s="17" t="str">
        <f>IF(E903&lt;&gt;"ОК","",INDEX('Номенклатура'!$D$6:$D$205,SUMPRODUCT(EXACT('Номенклатура'!$A$6:$A$205,B903)*(ROW('Номенклатура'!$A$6:$A$205)-5)))&amp;"")</f>
        <v/>
      </c>
      <c r="H903" s="18" t="str">
        <f>IF(E903&lt;&gt;"ОК","",ROUND(N(INDEX('Номенклатура'!$F$6:$F$205,SUMPRODUCT(EXACT('Номенклатура'!$A$6:$A$205,B903)*(ROW('Номенклатура'!$A$6:$A$205)-5))))+SUMIFS('Движения'!$F$6:$F$5005,'Движения'!$B$6:$B$5005,B903,'Движения'!$A$6:$A$5005,"&lt;"&amp;(Q903+1))-SUMIFS('Движения'!$F$6:$F$5005,'Движения'!$B$6:$B$5005,B903,'Движения'!$C$6:$C$5005,"Корректировка остатка",'Движения'!$A$6:$A$5005,"&gt;="&amp;Q903,'Движения'!$A$6:$A$5005,"&lt;"&amp;(Q903+1)),6))</f>
        <v/>
      </c>
      <c r="I903" s="18" t="str">
        <f>IF(E903&lt;&gt;"ОК","",ROUND(C903-H903,6))</f>
        <v/>
      </c>
      <c r="J903" s="21" t="str">
        <f>IF(E903&lt;&gt;"ОК","",IF(P903&gt;0,ABS(I903)/P903,"нет базы"))</f>
        <v/>
      </c>
      <c r="K903" s="17" t="str">
        <f>IF(E903&lt;&gt;"ОК","",IF(I903&lt;0,"Недостача",IF(I903&gt;0,"Излишек","Совпадает")))</f>
        <v/>
      </c>
      <c r="L903" s="18" t="str">
        <f>IF(E903&lt;&gt;"ОК","",ROUND(SUMIFS('Движения'!$F$6:$F$5005,'Движения'!$B$6:$B$5005,B903,'Движения'!$C$6:$C$5005,"Корректировка остатка",'Движения'!$A$6:$A$5005,"&gt;="&amp;Q903,'Движения'!$A$6:$A$5005,"&lt;"&amp;(Q903+1)),6))</f>
        <v/>
      </c>
      <c r="M903" s="18" t="str">
        <f>IF(E903&lt;&gt;"ОК","",ROUND(I903-L903,6))</f>
        <v/>
      </c>
      <c r="N903" s="15" t="str">
        <f>IF(E903&lt;&gt;"ОК","",IF(AND(I903=0,L903=0),"Корректировка не нужна",IF(M903=0,"Корректировка внесена",IF(L903=0,"Внесите корректировку на "&amp;DAY(Q903)&amp;"."&amp;MONTH(Q903)&amp;"."&amp;YEAR(Q903)&amp;": "&amp;IF(M903&gt;0,"+","")&amp;M903&amp;" "&amp;G903,"Проверьте корректировки: внесено "&amp;L903&amp;", нужно "&amp;I903&amp;" "&amp;G903))))</f>
        <v/>
      </c>
      <c r="O903" s="22" t="str">
        <f>IF(E903&lt;&gt;"ОК","",IF(SUMPRODUCT(MAX(($B$6:$B$1005=B903)*($Q$6:$Q$1005&lt;Q903)*($E$6:$E$1005="ОК")*$Q$6:$Q$1005))&gt;0,SUMPRODUCT(MAX(($B$6:$B$1005=B903)*($Q$6:$Q$1005&lt;Q903)*($E$6:$E$1005="ОК")*$Q$6:$Q$1005))+1,INT('Номенклатура'!$C$2)))</f>
        <v/>
      </c>
      <c r="P903" s="18" t="str">
        <f>IF(E903&lt;&gt;"ОК","",-(SUMIFS('Движения'!$F$6:$F$5005,'Движения'!$B$6:$B$5005,B903,'Движения'!$C$6:$C$5005,"Расход",'Движения'!$A$6:$A$5005,"&gt;="&amp;O903,'Движения'!$A$6:$A$5005,"&lt;"&amp;(Q903+1))+SUMIFS('Движения'!$F$6:$F$5005,'Движения'!$B$6:$B$5005,B903,'Движения'!$C$6:$C$5005,"Списание",'Движения'!$A$6:$A$5005,"&gt;="&amp;O903,'Движения'!$A$6:$A$5005,"&lt;"&amp;(Q903+1))))</f>
        <v/>
      </c>
      <c r="Q903" s="18" t="str">
        <f>IF(ISNUMBER(A903),INT(A903),0)</f>
        <v/>
      </c>
    </row>
    <row r="904" spans="1:17" x14ac:dyDescent="0.25">
      <c r="A904" s="16"/>
      <c r="B904" s="13"/>
      <c r="C904" s="14"/>
      <c r="D904" s="13"/>
      <c r="E904" s="15" t="str">
        <f>IF(COUNTA(A904:D904)=0,"",IF(NOT(ISNUMBER(A904)),"Укажите дату",IF(B904="","Укажите код",IF(NOT(AND(ISTEXT(B904),LEN(B904)&gt;0,LEN(B904)&lt;=30,ISNUMBER(FIND(LEFT(B904,1),"ABCDEFGHIJKLMNOPQRSTUVWXYZ")),SUMPRODUCT((MID(B904,{1,2,3,4,5,6,7,8,9,10,11,12,13,14,15,16,17,18,19,20,21,22,23,24,25,26,27,28,29,30},1)&lt;&gt;"")*ISERROR(FIND(MID(B904,{1,2,3,4,5,6,7,8,9,10,11,12,13,14,15,16,17,18,19,20,21,22,23,24,25,26,27,28,29,30},1),"ABCDEFGHIJKLMNOPQRSTUVWXYZ0123456789-_")))=0,ISERROR(VALUE(B904)))),"Недопустимый код: только латинские буквы A-Z в верхнем регистре, цифры, - и _; начало с буквы, до 30 символов (например MILK-001)",IF(SUMPRODUCT(--EXACT('Номенклатура'!$A$6:$A$205,B904))=0,"Код не найден",IF(SUMPRODUCT(--EXACT('Номенклатура'!$A$6:$A$205,B904))&gt;1,"Код повторяется в номенклатуре",IF(NOT(ISNUMBER(C904)),"Укажите фактическое количество",IF(C904&lt;0,"Факт не может быть меньше нуля",IF(NOT(ISNUMBER('Номенклатура'!$C$2)),"Укажите дату начала учёта",IF(Q904&lt;INT('Номенклатура'!$C$2),"Дата раньше начала учёта","ОК"))))))))))</f>
        <v/>
      </c>
      <c r="F904" s="15" t="str">
        <f>IF(E904&lt;&gt;"ОК","",INDEX('Номенклатура'!$B$6:$B$205,SUMPRODUCT(EXACT('Номенклатура'!$A$6:$A$205,B904)*(ROW('Номенклатура'!$A$6:$A$205)-5)))&amp;"")</f>
        <v/>
      </c>
      <c r="G904" s="17" t="str">
        <f>IF(E904&lt;&gt;"ОК","",INDEX('Номенклатура'!$D$6:$D$205,SUMPRODUCT(EXACT('Номенклатура'!$A$6:$A$205,B904)*(ROW('Номенклатура'!$A$6:$A$205)-5)))&amp;"")</f>
        <v/>
      </c>
      <c r="H904" s="18" t="str">
        <f>IF(E904&lt;&gt;"ОК","",ROUND(N(INDEX('Номенклатура'!$F$6:$F$205,SUMPRODUCT(EXACT('Номенклатура'!$A$6:$A$205,B904)*(ROW('Номенклатура'!$A$6:$A$205)-5))))+SUMIFS('Движения'!$F$6:$F$5005,'Движения'!$B$6:$B$5005,B904,'Движения'!$A$6:$A$5005,"&lt;"&amp;(Q904+1))-SUMIFS('Движения'!$F$6:$F$5005,'Движения'!$B$6:$B$5005,B904,'Движения'!$C$6:$C$5005,"Корректировка остатка",'Движения'!$A$6:$A$5005,"&gt;="&amp;Q904,'Движения'!$A$6:$A$5005,"&lt;"&amp;(Q904+1)),6))</f>
        <v/>
      </c>
      <c r="I904" s="18" t="str">
        <f>IF(E904&lt;&gt;"ОК","",ROUND(C904-H904,6))</f>
        <v/>
      </c>
      <c r="J904" s="21" t="str">
        <f>IF(E904&lt;&gt;"ОК","",IF(P904&gt;0,ABS(I904)/P904,"нет базы"))</f>
        <v/>
      </c>
      <c r="K904" s="17" t="str">
        <f>IF(E904&lt;&gt;"ОК","",IF(I904&lt;0,"Недостача",IF(I904&gt;0,"Излишек","Совпадает")))</f>
        <v/>
      </c>
      <c r="L904" s="18" t="str">
        <f>IF(E904&lt;&gt;"ОК","",ROUND(SUMIFS('Движения'!$F$6:$F$5005,'Движения'!$B$6:$B$5005,B904,'Движения'!$C$6:$C$5005,"Корректировка остатка",'Движения'!$A$6:$A$5005,"&gt;="&amp;Q904,'Движения'!$A$6:$A$5005,"&lt;"&amp;(Q904+1)),6))</f>
        <v/>
      </c>
      <c r="M904" s="18" t="str">
        <f>IF(E904&lt;&gt;"ОК","",ROUND(I904-L904,6))</f>
        <v/>
      </c>
      <c r="N904" s="15" t="str">
        <f>IF(E904&lt;&gt;"ОК","",IF(AND(I904=0,L904=0),"Корректировка не нужна",IF(M904=0,"Корректировка внесена",IF(L904=0,"Внесите корректировку на "&amp;DAY(Q904)&amp;"."&amp;MONTH(Q904)&amp;"."&amp;YEAR(Q904)&amp;": "&amp;IF(M904&gt;0,"+","")&amp;M904&amp;" "&amp;G904,"Проверьте корректировки: внесено "&amp;L904&amp;", нужно "&amp;I904&amp;" "&amp;G904))))</f>
        <v/>
      </c>
      <c r="O904" s="22" t="str">
        <f>IF(E904&lt;&gt;"ОК","",IF(SUMPRODUCT(MAX(($B$6:$B$1005=B904)*($Q$6:$Q$1005&lt;Q904)*($E$6:$E$1005="ОК")*$Q$6:$Q$1005))&gt;0,SUMPRODUCT(MAX(($B$6:$B$1005=B904)*($Q$6:$Q$1005&lt;Q904)*($E$6:$E$1005="ОК")*$Q$6:$Q$1005))+1,INT('Номенклатура'!$C$2)))</f>
        <v/>
      </c>
      <c r="P904" s="18" t="str">
        <f>IF(E904&lt;&gt;"ОК","",-(SUMIFS('Движения'!$F$6:$F$5005,'Движения'!$B$6:$B$5005,B904,'Движения'!$C$6:$C$5005,"Расход",'Движения'!$A$6:$A$5005,"&gt;="&amp;O904,'Движения'!$A$6:$A$5005,"&lt;"&amp;(Q904+1))+SUMIFS('Движения'!$F$6:$F$5005,'Движения'!$B$6:$B$5005,B904,'Движения'!$C$6:$C$5005,"Списание",'Движения'!$A$6:$A$5005,"&gt;="&amp;O904,'Движения'!$A$6:$A$5005,"&lt;"&amp;(Q904+1))))</f>
        <v/>
      </c>
      <c r="Q904" s="18" t="str">
        <f>IF(ISNUMBER(A904),INT(A904),0)</f>
        <v/>
      </c>
    </row>
    <row r="905" spans="1:17" x14ac:dyDescent="0.25">
      <c r="A905" s="16"/>
      <c r="B905" s="13"/>
      <c r="C905" s="14"/>
      <c r="D905" s="13"/>
      <c r="E905" s="15" t="str">
        <f>IF(COUNTA(A905:D905)=0,"",IF(NOT(ISNUMBER(A905)),"Укажите дату",IF(B905="","Укажите код",IF(NOT(AND(ISTEXT(B905),LEN(B905)&gt;0,LEN(B905)&lt;=30,ISNUMBER(FIND(LEFT(B905,1),"ABCDEFGHIJKLMNOPQRSTUVWXYZ")),SUMPRODUCT((MID(B905,{1,2,3,4,5,6,7,8,9,10,11,12,13,14,15,16,17,18,19,20,21,22,23,24,25,26,27,28,29,30},1)&lt;&gt;"")*ISERROR(FIND(MID(B905,{1,2,3,4,5,6,7,8,9,10,11,12,13,14,15,16,17,18,19,20,21,22,23,24,25,26,27,28,29,30},1),"ABCDEFGHIJKLMNOPQRSTUVWXYZ0123456789-_")))=0,ISERROR(VALUE(B905)))),"Недопустимый код: только латинские буквы A-Z в верхнем регистре, цифры, - и _; начало с буквы, до 30 символов (например MILK-001)",IF(SUMPRODUCT(--EXACT('Номенклатура'!$A$6:$A$205,B905))=0,"Код не найден",IF(SUMPRODUCT(--EXACT('Номенклатура'!$A$6:$A$205,B905))&gt;1,"Код повторяется в номенклатуре",IF(NOT(ISNUMBER(C905)),"Укажите фактическое количество",IF(C905&lt;0,"Факт не может быть меньше нуля",IF(NOT(ISNUMBER('Номенклатура'!$C$2)),"Укажите дату начала учёта",IF(Q905&lt;INT('Номенклатура'!$C$2),"Дата раньше начала учёта","ОК"))))))))))</f>
        <v/>
      </c>
      <c r="F905" s="15" t="str">
        <f>IF(E905&lt;&gt;"ОК","",INDEX('Номенклатура'!$B$6:$B$205,SUMPRODUCT(EXACT('Номенклатура'!$A$6:$A$205,B905)*(ROW('Номенклатура'!$A$6:$A$205)-5)))&amp;"")</f>
        <v/>
      </c>
      <c r="G905" s="17" t="str">
        <f>IF(E905&lt;&gt;"ОК","",INDEX('Номенклатура'!$D$6:$D$205,SUMPRODUCT(EXACT('Номенклатура'!$A$6:$A$205,B905)*(ROW('Номенклатура'!$A$6:$A$205)-5)))&amp;"")</f>
        <v/>
      </c>
      <c r="H905" s="18" t="str">
        <f>IF(E905&lt;&gt;"ОК","",ROUND(N(INDEX('Номенклатура'!$F$6:$F$205,SUMPRODUCT(EXACT('Номенклатура'!$A$6:$A$205,B905)*(ROW('Номенклатура'!$A$6:$A$205)-5))))+SUMIFS('Движения'!$F$6:$F$5005,'Движения'!$B$6:$B$5005,B905,'Движения'!$A$6:$A$5005,"&lt;"&amp;(Q905+1))-SUMIFS('Движения'!$F$6:$F$5005,'Движения'!$B$6:$B$5005,B905,'Движения'!$C$6:$C$5005,"Корректировка остатка",'Движения'!$A$6:$A$5005,"&gt;="&amp;Q905,'Движения'!$A$6:$A$5005,"&lt;"&amp;(Q905+1)),6))</f>
        <v/>
      </c>
      <c r="I905" s="18" t="str">
        <f>IF(E905&lt;&gt;"ОК","",ROUND(C905-H905,6))</f>
        <v/>
      </c>
      <c r="J905" s="21" t="str">
        <f>IF(E905&lt;&gt;"ОК","",IF(P905&gt;0,ABS(I905)/P905,"нет базы"))</f>
        <v/>
      </c>
      <c r="K905" s="17" t="str">
        <f>IF(E905&lt;&gt;"ОК","",IF(I905&lt;0,"Недостача",IF(I905&gt;0,"Излишек","Совпадает")))</f>
        <v/>
      </c>
      <c r="L905" s="18" t="str">
        <f>IF(E905&lt;&gt;"ОК","",ROUND(SUMIFS('Движения'!$F$6:$F$5005,'Движения'!$B$6:$B$5005,B905,'Движения'!$C$6:$C$5005,"Корректировка остатка",'Движения'!$A$6:$A$5005,"&gt;="&amp;Q905,'Движения'!$A$6:$A$5005,"&lt;"&amp;(Q905+1)),6))</f>
        <v/>
      </c>
      <c r="M905" s="18" t="str">
        <f>IF(E905&lt;&gt;"ОК","",ROUND(I905-L905,6))</f>
        <v/>
      </c>
      <c r="N905" s="15" t="str">
        <f>IF(E905&lt;&gt;"ОК","",IF(AND(I905=0,L905=0),"Корректировка не нужна",IF(M905=0,"Корректировка внесена",IF(L905=0,"Внесите корректировку на "&amp;DAY(Q905)&amp;"."&amp;MONTH(Q905)&amp;"."&amp;YEAR(Q905)&amp;": "&amp;IF(M905&gt;0,"+","")&amp;M905&amp;" "&amp;G905,"Проверьте корректировки: внесено "&amp;L905&amp;", нужно "&amp;I905&amp;" "&amp;G905))))</f>
        <v/>
      </c>
      <c r="O905" s="22" t="str">
        <f>IF(E905&lt;&gt;"ОК","",IF(SUMPRODUCT(MAX(($B$6:$B$1005=B905)*($Q$6:$Q$1005&lt;Q905)*($E$6:$E$1005="ОК")*$Q$6:$Q$1005))&gt;0,SUMPRODUCT(MAX(($B$6:$B$1005=B905)*($Q$6:$Q$1005&lt;Q905)*($E$6:$E$1005="ОК")*$Q$6:$Q$1005))+1,INT('Номенклатура'!$C$2)))</f>
        <v/>
      </c>
      <c r="P905" s="18" t="str">
        <f>IF(E905&lt;&gt;"ОК","",-(SUMIFS('Движения'!$F$6:$F$5005,'Движения'!$B$6:$B$5005,B905,'Движения'!$C$6:$C$5005,"Расход",'Движения'!$A$6:$A$5005,"&gt;="&amp;O905,'Движения'!$A$6:$A$5005,"&lt;"&amp;(Q905+1))+SUMIFS('Движения'!$F$6:$F$5005,'Движения'!$B$6:$B$5005,B905,'Движения'!$C$6:$C$5005,"Списание",'Движения'!$A$6:$A$5005,"&gt;="&amp;O905,'Движения'!$A$6:$A$5005,"&lt;"&amp;(Q905+1))))</f>
        <v/>
      </c>
      <c r="Q905" s="18" t="str">
        <f>IF(ISNUMBER(A905),INT(A905),0)</f>
        <v/>
      </c>
    </row>
    <row r="906" spans="1:17" x14ac:dyDescent="0.25">
      <c r="A906" s="16"/>
      <c r="B906" s="13"/>
      <c r="C906" s="14"/>
      <c r="D906" s="13"/>
      <c r="E906" s="15" t="str">
        <f>IF(COUNTA(A906:D906)=0,"",IF(NOT(ISNUMBER(A906)),"Укажите дату",IF(B906="","Укажите код",IF(NOT(AND(ISTEXT(B906),LEN(B906)&gt;0,LEN(B906)&lt;=30,ISNUMBER(FIND(LEFT(B906,1),"ABCDEFGHIJKLMNOPQRSTUVWXYZ")),SUMPRODUCT((MID(B906,{1,2,3,4,5,6,7,8,9,10,11,12,13,14,15,16,17,18,19,20,21,22,23,24,25,26,27,28,29,30},1)&lt;&gt;"")*ISERROR(FIND(MID(B906,{1,2,3,4,5,6,7,8,9,10,11,12,13,14,15,16,17,18,19,20,21,22,23,24,25,26,27,28,29,30},1),"ABCDEFGHIJKLMNOPQRSTUVWXYZ0123456789-_")))=0,ISERROR(VALUE(B906)))),"Недопустимый код: только латинские буквы A-Z в верхнем регистре, цифры, - и _; начало с буквы, до 30 символов (например MILK-001)",IF(SUMPRODUCT(--EXACT('Номенклатура'!$A$6:$A$205,B906))=0,"Код не найден",IF(SUMPRODUCT(--EXACT('Номенклатура'!$A$6:$A$205,B906))&gt;1,"Код повторяется в номенклатуре",IF(NOT(ISNUMBER(C906)),"Укажите фактическое количество",IF(C906&lt;0,"Факт не может быть меньше нуля",IF(NOT(ISNUMBER('Номенклатура'!$C$2)),"Укажите дату начала учёта",IF(Q906&lt;INT('Номенклатура'!$C$2),"Дата раньше начала учёта","ОК"))))))))))</f>
        <v/>
      </c>
      <c r="F906" s="15" t="str">
        <f>IF(E906&lt;&gt;"ОК","",INDEX('Номенклатура'!$B$6:$B$205,SUMPRODUCT(EXACT('Номенклатура'!$A$6:$A$205,B906)*(ROW('Номенклатура'!$A$6:$A$205)-5)))&amp;"")</f>
        <v/>
      </c>
      <c r="G906" s="17" t="str">
        <f>IF(E906&lt;&gt;"ОК","",INDEX('Номенклатура'!$D$6:$D$205,SUMPRODUCT(EXACT('Номенклатура'!$A$6:$A$205,B906)*(ROW('Номенклатура'!$A$6:$A$205)-5)))&amp;"")</f>
        <v/>
      </c>
      <c r="H906" s="18" t="str">
        <f>IF(E906&lt;&gt;"ОК","",ROUND(N(INDEX('Номенклатура'!$F$6:$F$205,SUMPRODUCT(EXACT('Номенклатура'!$A$6:$A$205,B906)*(ROW('Номенклатура'!$A$6:$A$205)-5))))+SUMIFS('Движения'!$F$6:$F$5005,'Движения'!$B$6:$B$5005,B906,'Движения'!$A$6:$A$5005,"&lt;"&amp;(Q906+1))-SUMIFS('Движения'!$F$6:$F$5005,'Движения'!$B$6:$B$5005,B906,'Движения'!$C$6:$C$5005,"Корректировка остатка",'Движения'!$A$6:$A$5005,"&gt;="&amp;Q906,'Движения'!$A$6:$A$5005,"&lt;"&amp;(Q906+1)),6))</f>
        <v/>
      </c>
      <c r="I906" s="18" t="str">
        <f>IF(E906&lt;&gt;"ОК","",ROUND(C906-H906,6))</f>
        <v/>
      </c>
      <c r="J906" s="21" t="str">
        <f>IF(E906&lt;&gt;"ОК","",IF(P906&gt;0,ABS(I906)/P906,"нет базы"))</f>
        <v/>
      </c>
      <c r="K906" s="17" t="str">
        <f>IF(E906&lt;&gt;"ОК","",IF(I906&lt;0,"Недостача",IF(I906&gt;0,"Излишек","Совпадает")))</f>
        <v/>
      </c>
      <c r="L906" s="18" t="str">
        <f>IF(E906&lt;&gt;"ОК","",ROUND(SUMIFS('Движения'!$F$6:$F$5005,'Движения'!$B$6:$B$5005,B906,'Движения'!$C$6:$C$5005,"Корректировка остатка",'Движения'!$A$6:$A$5005,"&gt;="&amp;Q906,'Движения'!$A$6:$A$5005,"&lt;"&amp;(Q906+1)),6))</f>
        <v/>
      </c>
      <c r="M906" s="18" t="str">
        <f>IF(E906&lt;&gt;"ОК","",ROUND(I906-L906,6))</f>
        <v/>
      </c>
      <c r="N906" s="15" t="str">
        <f>IF(E906&lt;&gt;"ОК","",IF(AND(I906=0,L906=0),"Корректировка не нужна",IF(M906=0,"Корректировка внесена",IF(L906=0,"Внесите корректировку на "&amp;DAY(Q906)&amp;"."&amp;MONTH(Q906)&amp;"."&amp;YEAR(Q906)&amp;": "&amp;IF(M906&gt;0,"+","")&amp;M906&amp;" "&amp;G906,"Проверьте корректировки: внесено "&amp;L906&amp;", нужно "&amp;I906&amp;" "&amp;G906))))</f>
        <v/>
      </c>
      <c r="O906" s="22" t="str">
        <f>IF(E906&lt;&gt;"ОК","",IF(SUMPRODUCT(MAX(($B$6:$B$1005=B906)*($Q$6:$Q$1005&lt;Q906)*($E$6:$E$1005="ОК")*$Q$6:$Q$1005))&gt;0,SUMPRODUCT(MAX(($B$6:$B$1005=B906)*($Q$6:$Q$1005&lt;Q906)*($E$6:$E$1005="ОК")*$Q$6:$Q$1005))+1,INT('Номенклатура'!$C$2)))</f>
        <v/>
      </c>
      <c r="P906" s="18" t="str">
        <f>IF(E906&lt;&gt;"ОК","",-(SUMIFS('Движения'!$F$6:$F$5005,'Движения'!$B$6:$B$5005,B906,'Движения'!$C$6:$C$5005,"Расход",'Движения'!$A$6:$A$5005,"&gt;="&amp;O906,'Движения'!$A$6:$A$5005,"&lt;"&amp;(Q906+1))+SUMIFS('Движения'!$F$6:$F$5005,'Движения'!$B$6:$B$5005,B906,'Движения'!$C$6:$C$5005,"Списание",'Движения'!$A$6:$A$5005,"&gt;="&amp;O906,'Движения'!$A$6:$A$5005,"&lt;"&amp;(Q906+1))))</f>
        <v/>
      </c>
      <c r="Q906" s="18" t="str">
        <f>IF(ISNUMBER(A906),INT(A906),0)</f>
        <v/>
      </c>
    </row>
    <row r="907" spans="1:17" x14ac:dyDescent="0.25">
      <c r="A907" s="16"/>
      <c r="B907" s="13"/>
      <c r="C907" s="14"/>
      <c r="D907" s="13"/>
      <c r="E907" s="15" t="str">
        <f>IF(COUNTA(A907:D907)=0,"",IF(NOT(ISNUMBER(A907)),"Укажите дату",IF(B907="","Укажите код",IF(NOT(AND(ISTEXT(B907),LEN(B907)&gt;0,LEN(B907)&lt;=30,ISNUMBER(FIND(LEFT(B907,1),"ABCDEFGHIJKLMNOPQRSTUVWXYZ")),SUMPRODUCT((MID(B907,{1,2,3,4,5,6,7,8,9,10,11,12,13,14,15,16,17,18,19,20,21,22,23,24,25,26,27,28,29,30},1)&lt;&gt;"")*ISERROR(FIND(MID(B907,{1,2,3,4,5,6,7,8,9,10,11,12,13,14,15,16,17,18,19,20,21,22,23,24,25,26,27,28,29,30},1),"ABCDEFGHIJKLMNOPQRSTUVWXYZ0123456789-_")))=0,ISERROR(VALUE(B907)))),"Недопустимый код: только латинские буквы A-Z в верхнем регистре, цифры, - и _; начало с буквы, до 30 символов (например MILK-001)",IF(SUMPRODUCT(--EXACT('Номенклатура'!$A$6:$A$205,B907))=0,"Код не найден",IF(SUMPRODUCT(--EXACT('Номенклатура'!$A$6:$A$205,B907))&gt;1,"Код повторяется в номенклатуре",IF(NOT(ISNUMBER(C907)),"Укажите фактическое количество",IF(C907&lt;0,"Факт не может быть меньше нуля",IF(NOT(ISNUMBER('Номенклатура'!$C$2)),"Укажите дату начала учёта",IF(Q907&lt;INT('Номенклатура'!$C$2),"Дата раньше начала учёта","ОК"))))))))))</f>
        <v/>
      </c>
      <c r="F907" s="15" t="str">
        <f>IF(E907&lt;&gt;"ОК","",INDEX('Номенклатура'!$B$6:$B$205,SUMPRODUCT(EXACT('Номенклатура'!$A$6:$A$205,B907)*(ROW('Номенклатура'!$A$6:$A$205)-5)))&amp;"")</f>
        <v/>
      </c>
      <c r="G907" s="17" t="str">
        <f>IF(E907&lt;&gt;"ОК","",INDEX('Номенклатура'!$D$6:$D$205,SUMPRODUCT(EXACT('Номенклатура'!$A$6:$A$205,B907)*(ROW('Номенклатура'!$A$6:$A$205)-5)))&amp;"")</f>
        <v/>
      </c>
      <c r="H907" s="18" t="str">
        <f>IF(E907&lt;&gt;"ОК","",ROUND(N(INDEX('Номенклатура'!$F$6:$F$205,SUMPRODUCT(EXACT('Номенклатура'!$A$6:$A$205,B907)*(ROW('Номенклатура'!$A$6:$A$205)-5))))+SUMIFS('Движения'!$F$6:$F$5005,'Движения'!$B$6:$B$5005,B907,'Движения'!$A$6:$A$5005,"&lt;"&amp;(Q907+1))-SUMIFS('Движения'!$F$6:$F$5005,'Движения'!$B$6:$B$5005,B907,'Движения'!$C$6:$C$5005,"Корректировка остатка",'Движения'!$A$6:$A$5005,"&gt;="&amp;Q907,'Движения'!$A$6:$A$5005,"&lt;"&amp;(Q907+1)),6))</f>
        <v/>
      </c>
      <c r="I907" s="18" t="str">
        <f>IF(E907&lt;&gt;"ОК","",ROUND(C907-H907,6))</f>
        <v/>
      </c>
      <c r="J907" s="21" t="str">
        <f>IF(E907&lt;&gt;"ОК","",IF(P907&gt;0,ABS(I907)/P907,"нет базы"))</f>
        <v/>
      </c>
      <c r="K907" s="17" t="str">
        <f>IF(E907&lt;&gt;"ОК","",IF(I907&lt;0,"Недостача",IF(I907&gt;0,"Излишек","Совпадает")))</f>
        <v/>
      </c>
      <c r="L907" s="18" t="str">
        <f>IF(E907&lt;&gt;"ОК","",ROUND(SUMIFS('Движения'!$F$6:$F$5005,'Движения'!$B$6:$B$5005,B907,'Движения'!$C$6:$C$5005,"Корректировка остатка",'Движения'!$A$6:$A$5005,"&gt;="&amp;Q907,'Движения'!$A$6:$A$5005,"&lt;"&amp;(Q907+1)),6))</f>
        <v/>
      </c>
      <c r="M907" s="18" t="str">
        <f>IF(E907&lt;&gt;"ОК","",ROUND(I907-L907,6))</f>
        <v/>
      </c>
      <c r="N907" s="15" t="str">
        <f>IF(E907&lt;&gt;"ОК","",IF(AND(I907=0,L907=0),"Корректировка не нужна",IF(M907=0,"Корректировка внесена",IF(L907=0,"Внесите корректировку на "&amp;DAY(Q907)&amp;"."&amp;MONTH(Q907)&amp;"."&amp;YEAR(Q907)&amp;": "&amp;IF(M907&gt;0,"+","")&amp;M907&amp;" "&amp;G907,"Проверьте корректировки: внесено "&amp;L907&amp;", нужно "&amp;I907&amp;" "&amp;G907))))</f>
        <v/>
      </c>
      <c r="O907" s="22" t="str">
        <f>IF(E907&lt;&gt;"ОК","",IF(SUMPRODUCT(MAX(($B$6:$B$1005=B907)*($Q$6:$Q$1005&lt;Q907)*($E$6:$E$1005="ОК")*$Q$6:$Q$1005))&gt;0,SUMPRODUCT(MAX(($B$6:$B$1005=B907)*($Q$6:$Q$1005&lt;Q907)*($E$6:$E$1005="ОК")*$Q$6:$Q$1005))+1,INT('Номенклатура'!$C$2)))</f>
        <v/>
      </c>
      <c r="P907" s="18" t="str">
        <f>IF(E907&lt;&gt;"ОК","",-(SUMIFS('Движения'!$F$6:$F$5005,'Движения'!$B$6:$B$5005,B907,'Движения'!$C$6:$C$5005,"Расход",'Движения'!$A$6:$A$5005,"&gt;="&amp;O907,'Движения'!$A$6:$A$5005,"&lt;"&amp;(Q907+1))+SUMIFS('Движения'!$F$6:$F$5005,'Движения'!$B$6:$B$5005,B907,'Движения'!$C$6:$C$5005,"Списание",'Движения'!$A$6:$A$5005,"&gt;="&amp;O907,'Движения'!$A$6:$A$5005,"&lt;"&amp;(Q907+1))))</f>
        <v/>
      </c>
      <c r="Q907" s="18" t="str">
        <f>IF(ISNUMBER(A907),INT(A907),0)</f>
        <v/>
      </c>
    </row>
    <row r="908" spans="1:17" x14ac:dyDescent="0.25">
      <c r="A908" s="16"/>
      <c r="B908" s="13"/>
      <c r="C908" s="14"/>
      <c r="D908" s="13"/>
      <c r="E908" s="15" t="str">
        <f>IF(COUNTA(A908:D908)=0,"",IF(NOT(ISNUMBER(A908)),"Укажите дату",IF(B908="","Укажите код",IF(NOT(AND(ISTEXT(B908),LEN(B908)&gt;0,LEN(B908)&lt;=30,ISNUMBER(FIND(LEFT(B908,1),"ABCDEFGHIJKLMNOPQRSTUVWXYZ")),SUMPRODUCT((MID(B908,{1,2,3,4,5,6,7,8,9,10,11,12,13,14,15,16,17,18,19,20,21,22,23,24,25,26,27,28,29,30},1)&lt;&gt;"")*ISERROR(FIND(MID(B908,{1,2,3,4,5,6,7,8,9,10,11,12,13,14,15,16,17,18,19,20,21,22,23,24,25,26,27,28,29,30},1),"ABCDEFGHIJKLMNOPQRSTUVWXYZ0123456789-_")))=0,ISERROR(VALUE(B908)))),"Недопустимый код: только латинские буквы A-Z в верхнем регистре, цифры, - и _; начало с буквы, до 30 символов (например MILK-001)",IF(SUMPRODUCT(--EXACT('Номенклатура'!$A$6:$A$205,B908))=0,"Код не найден",IF(SUMPRODUCT(--EXACT('Номенклатура'!$A$6:$A$205,B908))&gt;1,"Код повторяется в номенклатуре",IF(NOT(ISNUMBER(C908)),"Укажите фактическое количество",IF(C908&lt;0,"Факт не может быть меньше нуля",IF(NOT(ISNUMBER('Номенклатура'!$C$2)),"Укажите дату начала учёта",IF(Q908&lt;INT('Номенклатура'!$C$2),"Дата раньше начала учёта","ОК"))))))))))</f>
        <v/>
      </c>
      <c r="F908" s="15" t="str">
        <f>IF(E908&lt;&gt;"ОК","",INDEX('Номенклатура'!$B$6:$B$205,SUMPRODUCT(EXACT('Номенклатура'!$A$6:$A$205,B908)*(ROW('Номенклатура'!$A$6:$A$205)-5)))&amp;"")</f>
        <v/>
      </c>
      <c r="G908" s="17" t="str">
        <f>IF(E908&lt;&gt;"ОК","",INDEX('Номенклатура'!$D$6:$D$205,SUMPRODUCT(EXACT('Номенклатура'!$A$6:$A$205,B908)*(ROW('Номенклатура'!$A$6:$A$205)-5)))&amp;"")</f>
        <v/>
      </c>
      <c r="H908" s="18" t="str">
        <f>IF(E908&lt;&gt;"ОК","",ROUND(N(INDEX('Номенклатура'!$F$6:$F$205,SUMPRODUCT(EXACT('Номенклатура'!$A$6:$A$205,B908)*(ROW('Номенклатура'!$A$6:$A$205)-5))))+SUMIFS('Движения'!$F$6:$F$5005,'Движения'!$B$6:$B$5005,B908,'Движения'!$A$6:$A$5005,"&lt;"&amp;(Q908+1))-SUMIFS('Движения'!$F$6:$F$5005,'Движения'!$B$6:$B$5005,B908,'Движения'!$C$6:$C$5005,"Корректировка остатка",'Движения'!$A$6:$A$5005,"&gt;="&amp;Q908,'Движения'!$A$6:$A$5005,"&lt;"&amp;(Q908+1)),6))</f>
        <v/>
      </c>
      <c r="I908" s="18" t="str">
        <f>IF(E908&lt;&gt;"ОК","",ROUND(C908-H908,6))</f>
        <v/>
      </c>
      <c r="J908" s="21" t="str">
        <f>IF(E908&lt;&gt;"ОК","",IF(P908&gt;0,ABS(I908)/P908,"нет базы"))</f>
        <v/>
      </c>
      <c r="K908" s="17" t="str">
        <f>IF(E908&lt;&gt;"ОК","",IF(I908&lt;0,"Недостача",IF(I908&gt;0,"Излишек","Совпадает")))</f>
        <v/>
      </c>
      <c r="L908" s="18" t="str">
        <f>IF(E908&lt;&gt;"ОК","",ROUND(SUMIFS('Движения'!$F$6:$F$5005,'Движения'!$B$6:$B$5005,B908,'Движения'!$C$6:$C$5005,"Корректировка остатка",'Движения'!$A$6:$A$5005,"&gt;="&amp;Q908,'Движения'!$A$6:$A$5005,"&lt;"&amp;(Q908+1)),6))</f>
        <v/>
      </c>
      <c r="M908" s="18" t="str">
        <f>IF(E908&lt;&gt;"ОК","",ROUND(I908-L908,6))</f>
        <v/>
      </c>
      <c r="N908" s="15" t="str">
        <f>IF(E908&lt;&gt;"ОК","",IF(AND(I908=0,L908=0),"Корректировка не нужна",IF(M908=0,"Корректировка внесена",IF(L908=0,"Внесите корректировку на "&amp;DAY(Q908)&amp;"."&amp;MONTH(Q908)&amp;"."&amp;YEAR(Q908)&amp;": "&amp;IF(M908&gt;0,"+","")&amp;M908&amp;" "&amp;G908,"Проверьте корректировки: внесено "&amp;L908&amp;", нужно "&amp;I908&amp;" "&amp;G908))))</f>
        <v/>
      </c>
      <c r="O908" s="22" t="str">
        <f>IF(E908&lt;&gt;"ОК","",IF(SUMPRODUCT(MAX(($B$6:$B$1005=B908)*($Q$6:$Q$1005&lt;Q908)*($E$6:$E$1005="ОК")*$Q$6:$Q$1005))&gt;0,SUMPRODUCT(MAX(($B$6:$B$1005=B908)*($Q$6:$Q$1005&lt;Q908)*($E$6:$E$1005="ОК")*$Q$6:$Q$1005))+1,INT('Номенклатура'!$C$2)))</f>
        <v/>
      </c>
      <c r="P908" s="18" t="str">
        <f>IF(E908&lt;&gt;"ОК","",-(SUMIFS('Движения'!$F$6:$F$5005,'Движения'!$B$6:$B$5005,B908,'Движения'!$C$6:$C$5005,"Расход",'Движения'!$A$6:$A$5005,"&gt;="&amp;O908,'Движения'!$A$6:$A$5005,"&lt;"&amp;(Q908+1))+SUMIFS('Движения'!$F$6:$F$5005,'Движения'!$B$6:$B$5005,B908,'Движения'!$C$6:$C$5005,"Списание",'Движения'!$A$6:$A$5005,"&gt;="&amp;O908,'Движения'!$A$6:$A$5005,"&lt;"&amp;(Q908+1))))</f>
        <v/>
      </c>
      <c r="Q908" s="18" t="str">
        <f>IF(ISNUMBER(A908),INT(A908),0)</f>
        <v/>
      </c>
    </row>
    <row r="909" spans="1:17" x14ac:dyDescent="0.25">
      <c r="A909" s="16"/>
      <c r="B909" s="13"/>
      <c r="C909" s="14"/>
      <c r="D909" s="13"/>
      <c r="E909" s="15" t="str">
        <f>IF(COUNTA(A909:D909)=0,"",IF(NOT(ISNUMBER(A909)),"Укажите дату",IF(B909="","Укажите код",IF(NOT(AND(ISTEXT(B909),LEN(B909)&gt;0,LEN(B909)&lt;=30,ISNUMBER(FIND(LEFT(B909,1),"ABCDEFGHIJKLMNOPQRSTUVWXYZ")),SUMPRODUCT((MID(B909,{1,2,3,4,5,6,7,8,9,10,11,12,13,14,15,16,17,18,19,20,21,22,23,24,25,26,27,28,29,30},1)&lt;&gt;"")*ISERROR(FIND(MID(B909,{1,2,3,4,5,6,7,8,9,10,11,12,13,14,15,16,17,18,19,20,21,22,23,24,25,26,27,28,29,30},1),"ABCDEFGHIJKLMNOPQRSTUVWXYZ0123456789-_")))=0,ISERROR(VALUE(B909)))),"Недопустимый код: только латинские буквы A-Z в верхнем регистре, цифры, - и _; начало с буквы, до 30 символов (например MILK-001)",IF(SUMPRODUCT(--EXACT('Номенклатура'!$A$6:$A$205,B909))=0,"Код не найден",IF(SUMPRODUCT(--EXACT('Номенклатура'!$A$6:$A$205,B909))&gt;1,"Код повторяется в номенклатуре",IF(NOT(ISNUMBER(C909)),"Укажите фактическое количество",IF(C909&lt;0,"Факт не может быть меньше нуля",IF(NOT(ISNUMBER('Номенклатура'!$C$2)),"Укажите дату начала учёта",IF(Q909&lt;INT('Номенклатура'!$C$2),"Дата раньше начала учёта","ОК"))))))))))</f>
        <v/>
      </c>
      <c r="F909" s="15" t="str">
        <f>IF(E909&lt;&gt;"ОК","",INDEX('Номенклатура'!$B$6:$B$205,SUMPRODUCT(EXACT('Номенклатура'!$A$6:$A$205,B909)*(ROW('Номенклатура'!$A$6:$A$205)-5)))&amp;"")</f>
        <v/>
      </c>
      <c r="G909" s="17" t="str">
        <f>IF(E909&lt;&gt;"ОК","",INDEX('Номенклатура'!$D$6:$D$205,SUMPRODUCT(EXACT('Номенклатура'!$A$6:$A$205,B909)*(ROW('Номенклатура'!$A$6:$A$205)-5)))&amp;"")</f>
        <v/>
      </c>
      <c r="H909" s="18" t="str">
        <f>IF(E909&lt;&gt;"ОК","",ROUND(N(INDEX('Номенклатура'!$F$6:$F$205,SUMPRODUCT(EXACT('Номенклатура'!$A$6:$A$205,B909)*(ROW('Номенклатура'!$A$6:$A$205)-5))))+SUMIFS('Движения'!$F$6:$F$5005,'Движения'!$B$6:$B$5005,B909,'Движения'!$A$6:$A$5005,"&lt;"&amp;(Q909+1))-SUMIFS('Движения'!$F$6:$F$5005,'Движения'!$B$6:$B$5005,B909,'Движения'!$C$6:$C$5005,"Корректировка остатка",'Движения'!$A$6:$A$5005,"&gt;="&amp;Q909,'Движения'!$A$6:$A$5005,"&lt;"&amp;(Q909+1)),6))</f>
        <v/>
      </c>
      <c r="I909" s="18" t="str">
        <f>IF(E909&lt;&gt;"ОК","",ROUND(C909-H909,6))</f>
        <v/>
      </c>
      <c r="J909" s="21" t="str">
        <f>IF(E909&lt;&gt;"ОК","",IF(P909&gt;0,ABS(I909)/P909,"нет базы"))</f>
        <v/>
      </c>
      <c r="K909" s="17" t="str">
        <f>IF(E909&lt;&gt;"ОК","",IF(I909&lt;0,"Недостача",IF(I909&gt;0,"Излишек","Совпадает")))</f>
        <v/>
      </c>
      <c r="L909" s="18" t="str">
        <f>IF(E909&lt;&gt;"ОК","",ROUND(SUMIFS('Движения'!$F$6:$F$5005,'Движения'!$B$6:$B$5005,B909,'Движения'!$C$6:$C$5005,"Корректировка остатка",'Движения'!$A$6:$A$5005,"&gt;="&amp;Q909,'Движения'!$A$6:$A$5005,"&lt;"&amp;(Q909+1)),6))</f>
        <v/>
      </c>
      <c r="M909" s="18" t="str">
        <f>IF(E909&lt;&gt;"ОК","",ROUND(I909-L909,6))</f>
        <v/>
      </c>
      <c r="N909" s="15" t="str">
        <f>IF(E909&lt;&gt;"ОК","",IF(AND(I909=0,L909=0),"Корректировка не нужна",IF(M909=0,"Корректировка внесена",IF(L909=0,"Внесите корректировку на "&amp;DAY(Q909)&amp;"."&amp;MONTH(Q909)&amp;"."&amp;YEAR(Q909)&amp;": "&amp;IF(M909&gt;0,"+","")&amp;M909&amp;" "&amp;G909,"Проверьте корректировки: внесено "&amp;L909&amp;", нужно "&amp;I909&amp;" "&amp;G909))))</f>
        <v/>
      </c>
      <c r="O909" s="22" t="str">
        <f>IF(E909&lt;&gt;"ОК","",IF(SUMPRODUCT(MAX(($B$6:$B$1005=B909)*($Q$6:$Q$1005&lt;Q909)*($E$6:$E$1005="ОК")*$Q$6:$Q$1005))&gt;0,SUMPRODUCT(MAX(($B$6:$B$1005=B909)*($Q$6:$Q$1005&lt;Q909)*($E$6:$E$1005="ОК")*$Q$6:$Q$1005))+1,INT('Номенклатура'!$C$2)))</f>
        <v/>
      </c>
      <c r="P909" s="18" t="str">
        <f>IF(E909&lt;&gt;"ОК","",-(SUMIFS('Движения'!$F$6:$F$5005,'Движения'!$B$6:$B$5005,B909,'Движения'!$C$6:$C$5005,"Расход",'Движения'!$A$6:$A$5005,"&gt;="&amp;O909,'Движения'!$A$6:$A$5005,"&lt;"&amp;(Q909+1))+SUMIFS('Движения'!$F$6:$F$5005,'Движения'!$B$6:$B$5005,B909,'Движения'!$C$6:$C$5005,"Списание",'Движения'!$A$6:$A$5005,"&gt;="&amp;O909,'Движения'!$A$6:$A$5005,"&lt;"&amp;(Q909+1))))</f>
        <v/>
      </c>
      <c r="Q909" s="18" t="str">
        <f>IF(ISNUMBER(A909),INT(A909),0)</f>
        <v/>
      </c>
    </row>
    <row r="910" spans="1:17" x14ac:dyDescent="0.25">
      <c r="A910" s="16"/>
      <c r="B910" s="13"/>
      <c r="C910" s="14"/>
      <c r="D910" s="13"/>
      <c r="E910" s="15" t="str">
        <f>IF(COUNTA(A910:D910)=0,"",IF(NOT(ISNUMBER(A910)),"Укажите дату",IF(B910="","Укажите код",IF(NOT(AND(ISTEXT(B910),LEN(B910)&gt;0,LEN(B910)&lt;=30,ISNUMBER(FIND(LEFT(B910,1),"ABCDEFGHIJKLMNOPQRSTUVWXYZ")),SUMPRODUCT((MID(B910,{1,2,3,4,5,6,7,8,9,10,11,12,13,14,15,16,17,18,19,20,21,22,23,24,25,26,27,28,29,30},1)&lt;&gt;"")*ISERROR(FIND(MID(B910,{1,2,3,4,5,6,7,8,9,10,11,12,13,14,15,16,17,18,19,20,21,22,23,24,25,26,27,28,29,30},1),"ABCDEFGHIJKLMNOPQRSTUVWXYZ0123456789-_")))=0,ISERROR(VALUE(B910)))),"Недопустимый код: только латинские буквы A-Z в верхнем регистре, цифры, - и _; начало с буквы, до 30 символов (например MILK-001)",IF(SUMPRODUCT(--EXACT('Номенклатура'!$A$6:$A$205,B910))=0,"Код не найден",IF(SUMPRODUCT(--EXACT('Номенклатура'!$A$6:$A$205,B910))&gt;1,"Код повторяется в номенклатуре",IF(NOT(ISNUMBER(C910)),"Укажите фактическое количество",IF(C910&lt;0,"Факт не может быть меньше нуля",IF(NOT(ISNUMBER('Номенклатура'!$C$2)),"Укажите дату начала учёта",IF(Q910&lt;INT('Номенклатура'!$C$2),"Дата раньше начала учёта","ОК"))))))))))</f>
        <v/>
      </c>
      <c r="F910" s="15" t="str">
        <f>IF(E910&lt;&gt;"ОК","",INDEX('Номенклатура'!$B$6:$B$205,SUMPRODUCT(EXACT('Номенклатура'!$A$6:$A$205,B910)*(ROW('Номенклатура'!$A$6:$A$205)-5)))&amp;"")</f>
        <v/>
      </c>
      <c r="G910" s="17" t="str">
        <f>IF(E910&lt;&gt;"ОК","",INDEX('Номенклатура'!$D$6:$D$205,SUMPRODUCT(EXACT('Номенклатура'!$A$6:$A$205,B910)*(ROW('Номенклатура'!$A$6:$A$205)-5)))&amp;"")</f>
        <v/>
      </c>
      <c r="H910" s="18" t="str">
        <f>IF(E910&lt;&gt;"ОК","",ROUND(N(INDEX('Номенклатура'!$F$6:$F$205,SUMPRODUCT(EXACT('Номенклатура'!$A$6:$A$205,B910)*(ROW('Номенклатура'!$A$6:$A$205)-5))))+SUMIFS('Движения'!$F$6:$F$5005,'Движения'!$B$6:$B$5005,B910,'Движения'!$A$6:$A$5005,"&lt;"&amp;(Q910+1))-SUMIFS('Движения'!$F$6:$F$5005,'Движения'!$B$6:$B$5005,B910,'Движения'!$C$6:$C$5005,"Корректировка остатка",'Движения'!$A$6:$A$5005,"&gt;="&amp;Q910,'Движения'!$A$6:$A$5005,"&lt;"&amp;(Q910+1)),6))</f>
        <v/>
      </c>
      <c r="I910" s="18" t="str">
        <f>IF(E910&lt;&gt;"ОК","",ROUND(C910-H910,6))</f>
        <v/>
      </c>
      <c r="J910" s="21" t="str">
        <f>IF(E910&lt;&gt;"ОК","",IF(P910&gt;0,ABS(I910)/P910,"нет базы"))</f>
        <v/>
      </c>
      <c r="K910" s="17" t="str">
        <f>IF(E910&lt;&gt;"ОК","",IF(I910&lt;0,"Недостача",IF(I910&gt;0,"Излишек","Совпадает")))</f>
        <v/>
      </c>
      <c r="L910" s="18" t="str">
        <f>IF(E910&lt;&gt;"ОК","",ROUND(SUMIFS('Движения'!$F$6:$F$5005,'Движения'!$B$6:$B$5005,B910,'Движения'!$C$6:$C$5005,"Корректировка остатка",'Движения'!$A$6:$A$5005,"&gt;="&amp;Q910,'Движения'!$A$6:$A$5005,"&lt;"&amp;(Q910+1)),6))</f>
        <v/>
      </c>
      <c r="M910" s="18" t="str">
        <f>IF(E910&lt;&gt;"ОК","",ROUND(I910-L910,6))</f>
        <v/>
      </c>
      <c r="N910" s="15" t="str">
        <f>IF(E910&lt;&gt;"ОК","",IF(AND(I910=0,L910=0),"Корректировка не нужна",IF(M910=0,"Корректировка внесена",IF(L910=0,"Внесите корректировку на "&amp;DAY(Q910)&amp;"."&amp;MONTH(Q910)&amp;"."&amp;YEAR(Q910)&amp;": "&amp;IF(M910&gt;0,"+","")&amp;M910&amp;" "&amp;G910,"Проверьте корректировки: внесено "&amp;L910&amp;", нужно "&amp;I910&amp;" "&amp;G910))))</f>
        <v/>
      </c>
      <c r="O910" s="22" t="str">
        <f>IF(E910&lt;&gt;"ОК","",IF(SUMPRODUCT(MAX(($B$6:$B$1005=B910)*($Q$6:$Q$1005&lt;Q910)*($E$6:$E$1005="ОК")*$Q$6:$Q$1005))&gt;0,SUMPRODUCT(MAX(($B$6:$B$1005=B910)*($Q$6:$Q$1005&lt;Q910)*($E$6:$E$1005="ОК")*$Q$6:$Q$1005))+1,INT('Номенклатура'!$C$2)))</f>
        <v/>
      </c>
      <c r="P910" s="18" t="str">
        <f>IF(E910&lt;&gt;"ОК","",-(SUMIFS('Движения'!$F$6:$F$5005,'Движения'!$B$6:$B$5005,B910,'Движения'!$C$6:$C$5005,"Расход",'Движения'!$A$6:$A$5005,"&gt;="&amp;O910,'Движения'!$A$6:$A$5005,"&lt;"&amp;(Q910+1))+SUMIFS('Движения'!$F$6:$F$5005,'Движения'!$B$6:$B$5005,B910,'Движения'!$C$6:$C$5005,"Списание",'Движения'!$A$6:$A$5005,"&gt;="&amp;O910,'Движения'!$A$6:$A$5005,"&lt;"&amp;(Q910+1))))</f>
        <v/>
      </c>
      <c r="Q910" s="18" t="str">
        <f>IF(ISNUMBER(A910),INT(A910),0)</f>
        <v/>
      </c>
    </row>
    <row r="911" spans="1:17" x14ac:dyDescent="0.25">
      <c r="A911" s="16"/>
      <c r="B911" s="13"/>
      <c r="C911" s="14"/>
      <c r="D911" s="13"/>
      <c r="E911" s="15" t="str">
        <f>IF(COUNTA(A911:D911)=0,"",IF(NOT(ISNUMBER(A911)),"Укажите дату",IF(B911="","Укажите код",IF(NOT(AND(ISTEXT(B911),LEN(B911)&gt;0,LEN(B911)&lt;=30,ISNUMBER(FIND(LEFT(B911,1),"ABCDEFGHIJKLMNOPQRSTUVWXYZ")),SUMPRODUCT((MID(B911,{1,2,3,4,5,6,7,8,9,10,11,12,13,14,15,16,17,18,19,20,21,22,23,24,25,26,27,28,29,30},1)&lt;&gt;"")*ISERROR(FIND(MID(B911,{1,2,3,4,5,6,7,8,9,10,11,12,13,14,15,16,17,18,19,20,21,22,23,24,25,26,27,28,29,30},1),"ABCDEFGHIJKLMNOPQRSTUVWXYZ0123456789-_")))=0,ISERROR(VALUE(B911)))),"Недопустимый код: только латинские буквы A-Z в верхнем регистре, цифры, - и _; начало с буквы, до 30 символов (например MILK-001)",IF(SUMPRODUCT(--EXACT('Номенклатура'!$A$6:$A$205,B911))=0,"Код не найден",IF(SUMPRODUCT(--EXACT('Номенклатура'!$A$6:$A$205,B911))&gt;1,"Код повторяется в номенклатуре",IF(NOT(ISNUMBER(C911)),"Укажите фактическое количество",IF(C911&lt;0,"Факт не может быть меньше нуля",IF(NOT(ISNUMBER('Номенклатура'!$C$2)),"Укажите дату начала учёта",IF(Q911&lt;INT('Номенклатура'!$C$2),"Дата раньше начала учёта","ОК"))))))))))</f>
        <v/>
      </c>
      <c r="F911" s="15" t="str">
        <f>IF(E911&lt;&gt;"ОК","",INDEX('Номенклатура'!$B$6:$B$205,SUMPRODUCT(EXACT('Номенклатура'!$A$6:$A$205,B911)*(ROW('Номенклатура'!$A$6:$A$205)-5)))&amp;"")</f>
        <v/>
      </c>
      <c r="G911" s="17" t="str">
        <f>IF(E911&lt;&gt;"ОК","",INDEX('Номенклатура'!$D$6:$D$205,SUMPRODUCT(EXACT('Номенклатура'!$A$6:$A$205,B911)*(ROW('Номенклатура'!$A$6:$A$205)-5)))&amp;"")</f>
        <v/>
      </c>
      <c r="H911" s="18" t="str">
        <f>IF(E911&lt;&gt;"ОК","",ROUND(N(INDEX('Номенклатура'!$F$6:$F$205,SUMPRODUCT(EXACT('Номенклатура'!$A$6:$A$205,B911)*(ROW('Номенклатура'!$A$6:$A$205)-5))))+SUMIFS('Движения'!$F$6:$F$5005,'Движения'!$B$6:$B$5005,B911,'Движения'!$A$6:$A$5005,"&lt;"&amp;(Q911+1))-SUMIFS('Движения'!$F$6:$F$5005,'Движения'!$B$6:$B$5005,B911,'Движения'!$C$6:$C$5005,"Корректировка остатка",'Движения'!$A$6:$A$5005,"&gt;="&amp;Q911,'Движения'!$A$6:$A$5005,"&lt;"&amp;(Q911+1)),6))</f>
        <v/>
      </c>
      <c r="I911" s="18" t="str">
        <f>IF(E911&lt;&gt;"ОК","",ROUND(C911-H911,6))</f>
        <v/>
      </c>
      <c r="J911" s="21" t="str">
        <f>IF(E911&lt;&gt;"ОК","",IF(P911&gt;0,ABS(I911)/P911,"нет базы"))</f>
        <v/>
      </c>
      <c r="K911" s="17" t="str">
        <f>IF(E911&lt;&gt;"ОК","",IF(I911&lt;0,"Недостача",IF(I911&gt;0,"Излишек","Совпадает")))</f>
        <v/>
      </c>
      <c r="L911" s="18" t="str">
        <f>IF(E911&lt;&gt;"ОК","",ROUND(SUMIFS('Движения'!$F$6:$F$5005,'Движения'!$B$6:$B$5005,B911,'Движения'!$C$6:$C$5005,"Корректировка остатка",'Движения'!$A$6:$A$5005,"&gt;="&amp;Q911,'Движения'!$A$6:$A$5005,"&lt;"&amp;(Q911+1)),6))</f>
        <v/>
      </c>
      <c r="M911" s="18" t="str">
        <f>IF(E911&lt;&gt;"ОК","",ROUND(I911-L911,6))</f>
        <v/>
      </c>
      <c r="N911" s="15" t="str">
        <f>IF(E911&lt;&gt;"ОК","",IF(AND(I911=0,L911=0),"Корректировка не нужна",IF(M911=0,"Корректировка внесена",IF(L911=0,"Внесите корректировку на "&amp;DAY(Q911)&amp;"."&amp;MONTH(Q911)&amp;"."&amp;YEAR(Q911)&amp;": "&amp;IF(M911&gt;0,"+","")&amp;M911&amp;" "&amp;G911,"Проверьте корректировки: внесено "&amp;L911&amp;", нужно "&amp;I911&amp;" "&amp;G911))))</f>
        <v/>
      </c>
      <c r="O911" s="22" t="str">
        <f>IF(E911&lt;&gt;"ОК","",IF(SUMPRODUCT(MAX(($B$6:$B$1005=B911)*($Q$6:$Q$1005&lt;Q911)*($E$6:$E$1005="ОК")*$Q$6:$Q$1005))&gt;0,SUMPRODUCT(MAX(($B$6:$B$1005=B911)*($Q$6:$Q$1005&lt;Q911)*($E$6:$E$1005="ОК")*$Q$6:$Q$1005))+1,INT('Номенклатура'!$C$2)))</f>
        <v/>
      </c>
      <c r="P911" s="18" t="str">
        <f>IF(E911&lt;&gt;"ОК","",-(SUMIFS('Движения'!$F$6:$F$5005,'Движения'!$B$6:$B$5005,B911,'Движения'!$C$6:$C$5005,"Расход",'Движения'!$A$6:$A$5005,"&gt;="&amp;O911,'Движения'!$A$6:$A$5005,"&lt;"&amp;(Q911+1))+SUMIFS('Движения'!$F$6:$F$5005,'Движения'!$B$6:$B$5005,B911,'Движения'!$C$6:$C$5005,"Списание",'Движения'!$A$6:$A$5005,"&gt;="&amp;O911,'Движения'!$A$6:$A$5005,"&lt;"&amp;(Q911+1))))</f>
        <v/>
      </c>
      <c r="Q911" s="18" t="str">
        <f>IF(ISNUMBER(A911),INT(A911),0)</f>
        <v/>
      </c>
    </row>
    <row r="912" spans="1:17" x14ac:dyDescent="0.25">
      <c r="A912" s="16"/>
      <c r="B912" s="13"/>
      <c r="C912" s="14"/>
      <c r="D912" s="13"/>
      <c r="E912" s="15" t="str">
        <f>IF(COUNTA(A912:D912)=0,"",IF(NOT(ISNUMBER(A912)),"Укажите дату",IF(B912="","Укажите код",IF(NOT(AND(ISTEXT(B912),LEN(B912)&gt;0,LEN(B912)&lt;=30,ISNUMBER(FIND(LEFT(B912,1),"ABCDEFGHIJKLMNOPQRSTUVWXYZ")),SUMPRODUCT((MID(B912,{1,2,3,4,5,6,7,8,9,10,11,12,13,14,15,16,17,18,19,20,21,22,23,24,25,26,27,28,29,30},1)&lt;&gt;"")*ISERROR(FIND(MID(B912,{1,2,3,4,5,6,7,8,9,10,11,12,13,14,15,16,17,18,19,20,21,22,23,24,25,26,27,28,29,30},1),"ABCDEFGHIJKLMNOPQRSTUVWXYZ0123456789-_")))=0,ISERROR(VALUE(B912)))),"Недопустимый код: только латинские буквы A-Z в верхнем регистре, цифры, - и _; начало с буквы, до 30 символов (например MILK-001)",IF(SUMPRODUCT(--EXACT('Номенклатура'!$A$6:$A$205,B912))=0,"Код не найден",IF(SUMPRODUCT(--EXACT('Номенклатура'!$A$6:$A$205,B912))&gt;1,"Код повторяется в номенклатуре",IF(NOT(ISNUMBER(C912)),"Укажите фактическое количество",IF(C912&lt;0,"Факт не может быть меньше нуля",IF(NOT(ISNUMBER('Номенклатура'!$C$2)),"Укажите дату начала учёта",IF(Q912&lt;INT('Номенклатура'!$C$2),"Дата раньше начала учёта","ОК"))))))))))</f>
        <v/>
      </c>
      <c r="F912" s="15" t="str">
        <f>IF(E912&lt;&gt;"ОК","",INDEX('Номенклатура'!$B$6:$B$205,SUMPRODUCT(EXACT('Номенклатура'!$A$6:$A$205,B912)*(ROW('Номенклатура'!$A$6:$A$205)-5)))&amp;"")</f>
        <v/>
      </c>
      <c r="G912" s="17" t="str">
        <f>IF(E912&lt;&gt;"ОК","",INDEX('Номенклатура'!$D$6:$D$205,SUMPRODUCT(EXACT('Номенклатура'!$A$6:$A$205,B912)*(ROW('Номенклатура'!$A$6:$A$205)-5)))&amp;"")</f>
        <v/>
      </c>
      <c r="H912" s="18" t="str">
        <f>IF(E912&lt;&gt;"ОК","",ROUND(N(INDEX('Номенклатура'!$F$6:$F$205,SUMPRODUCT(EXACT('Номенклатура'!$A$6:$A$205,B912)*(ROW('Номенклатура'!$A$6:$A$205)-5))))+SUMIFS('Движения'!$F$6:$F$5005,'Движения'!$B$6:$B$5005,B912,'Движения'!$A$6:$A$5005,"&lt;"&amp;(Q912+1))-SUMIFS('Движения'!$F$6:$F$5005,'Движения'!$B$6:$B$5005,B912,'Движения'!$C$6:$C$5005,"Корректировка остатка",'Движения'!$A$6:$A$5005,"&gt;="&amp;Q912,'Движения'!$A$6:$A$5005,"&lt;"&amp;(Q912+1)),6))</f>
        <v/>
      </c>
      <c r="I912" s="18" t="str">
        <f>IF(E912&lt;&gt;"ОК","",ROUND(C912-H912,6))</f>
        <v/>
      </c>
      <c r="J912" s="21" t="str">
        <f>IF(E912&lt;&gt;"ОК","",IF(P912&gt;0,ABS(I912)/P912,"нет базы"))</f>
        <v/>
      </c>
      <c r="K912" s="17" t="str">
        <f>IF(E912&lt;&gt;"ОК","",IF(I912&lt;0,"Недостача",IF(I912&gt;0,"Излишек","Совпадает")))</f>
        <v/>
      </c>
      <c r="L912" s="18" t="str">
        <f>IF(E912&lt;&gt;"ОК","",ROUND(SUMIFS('Движения'!$F$6:$F$5005,'Движения'!$B$6:$B$5005,B912,'Движения'!$C$6:$C$5005,"Корректировка остатка",'Движения'!$A$6:$A$5005,"&gt;="&amp;Q912,'Движения'!$A$6:$A$5005,"&lt;"&amp;(Q912+1)),6))</f>
        <v/>
      </c>
      <c r="M912" s="18" t="str">
        <f>IF(E912&lt;&gt;"ОК","",ROUND(I912-L912,6))</f>
        <v/>
      </c>
      <c r="N912" s="15" t="str">
        <f>IF(E912&lt;&gt;"ОК","",IF(AND(I912=0,L912=0),"Корректировка не нужна",IF(M912=0,"Корректировка внесена",IF(L912=0,"Внесите корректировку на "&amp;DAY(Q912)&amp;"."&amp;MONTH(Q912)&amp;"."&amp;YEAR(Q912)&amp;": "&amp;IF(M912&gt;0,"+","")&amp;M912&amp;" "&amp;G912,"Проверьте корректировки: внесено "&amp;L912&amp;", нужно "&amp;I912&amp;" "&amp;G912))))</f>
        <v/>
      </c>
      <c r="O912" s="22" t="str">
        <f>IF(E912&lt;&gt;"ОК","",IF(SUMPRODUCT(MAX(($B$6:$B$1005=B912)*($Q$6:$Q$1005&lt;Q912)*($E$6:$E$1005="ОК")*$Q$6:$Q$1005))&gt;0,SUMPRODUCT(MAX(($B$6:$B$1005=B912)*($Q$6:$Q$1005&lt;Q912)*($E$6:$E$1005="ОК")*$Q$6:$Q$1005))+1,INT('Номенклатура'!$C$2)))</f>
        <v/>
      </c>
      <c r="P912" s="18" t="str">
        <f>IF(E912&lt;&gt;"ОК","",-(SUMIFS('Движения'!$F$6:$F$5005,'Движения'!$B$6:$B$5005,B912,'Движения'!$C$6:$C$5005,"Расход",'Движения'!$A$6:$A$5005,"&gt;="&amp;O912,'Движения'!$A$6:$A$5005,"&lt;"&amp;(Q912+1))+SUMIFS('Движения'!$F$6:$F$5005,'Движения'!$B$6:$B$5005,B912,'Движения'!$C$6:$C$5005,"Списание",'Движения'!$A$6:$A$5005,"&gt;="&amp;O912,'Движения'!$A$6:$A$5005,"&lt;"&amp;(Q912+1))))</f>
        <v/>
      </c>
      <c r="Q912" s="18" t="str">
        <f>IF(ISNUMBER(A912),INT(A912),0)</f>
        <v/>
      </c>
    </row>
    <row r="913" spans="1:17" x14ac:dyDescent="0.25">
      <c r="A913" s="16"/>
      <c r="B913" s="13"/>
      <c r="C913" s="14"/>
      <c r="D913" s="13"/>
      <c r="E913" s="15" t="str">
        <f>IF(COUNTA(A913:D913)=0,"",IF(NOT(ISNUMBER(A913)),"Укажите дату",IF(B913="","Укажите код",IF(NOT(AND(ISTEXT(B913),LEN(B913)&gt;0,LEN(B913)&lt;=30,ISNUMBER(FIND(LEFT(B913,1),"ABCDEFGHIJKLMNOPQRSTUVWXYZ")),SUMPRODUCT((MID(B913,{1,2,3,4,5,6,7,8,9,10,11,12,13,14,15,16,17,18,19,20,21,22,23,24,25,26,27,28,29,30},1)&lt;&gt;"")*ISERROR(FIND(MID(B913,{1,2,3,4,5,6,7,8,9,10,11,12,13,14,15,16,17,18,19,20,21,22,23,24,25,26,27,28,29,30},1),"ABCDEFGHIJKLMNOPQRSTUVWXYZ0123456789-_")))=0,ISERROR(VALUE(B913)))),"Недопустимый код: только латинские буквы A-Z в верхнем регистре, цифры, - и _; начало с буквы, до 30 символов (например MILK-001)",IF(SUMPRODUCT(--EXACT('Номенклатура'!$A$6:$A$205,B913))=0,"Код не найден",IF(SUMPRODUCT(--EXACT('Номенклатура'!$A$6:$A$205,B913))&gt;1,"Код повторяется в номенклатуре",IF(NOT(ISNUMBER(C913)),"Укажите фактическое количество",IF(C913&lt;0,"Факт не может быть меньше нуля",IF(NOT(ISNUMBER('Номенклатура'!$C$2)),"Укажите дату начала учёта",IF(Q913&lt;INT('Номенклатура'!$C$2),"Дата раньше начала учёта","ОК"))))))))))</f>
        <v/>
      </c>
      <c r="F913" s="15" t="str">
        <f>IF(E913&lt;&gt;"ОК","",INDEX('Номенклатура'!$B$6:$B$205,SUMPRODUCT(EXACT('Номенклатура'!$A$6:$A$205,B913)*(ROW('Номенклатура'!$A$6:$A$205)-5)))&amp;"")</f>
        <v/>
      </c>
      <c r="G913" s="17" t="str">
        <f>IF(E913&lt;&gt;"ОК","",INDEX('Номенклатура'!$D$6:$D$205,SUMPRODUCT(EXACT('Номенклатура'!$A$6:$A$205,B913)*(ROW('Номенклатура'!$A$6:$A$205)-5)))&amp;"")</f>
        <v/>
      </c>
      <c r="H913" s="18" t="str">
        <f>IF(E913&lt;&gt;"ОК","",ROUND(N(INDEX('Номенклатура'!$F$6:$F$205,SUMPRODUCT(EXACT('Номенклатура'!$A$6:$A$205,B913)*(ROW('Номенклатура'!$A$6:$A$205)-5))))+SUMIFS('Движения'!$F$6:$F$5005,'Движения'!$B$6:$B$5005,B913,'Движения'!$A$6:$A$5005,"&lt;"&amp;(Q913+1))-SUMIFS('Движения'!$F$6:$F$5005,'Движения'!$B$6:$B$5005,B913,'Движения'!$C$6:$C$5005,"Корректировка остатка",'Движения'!$A$6:$A$5005,"&gt;="&amp;Q913,'Движения'!$A$6:$A$5005,"&lt;"&amp;(Q913+1)),6))</f>
        <v/>
      </c>
      <c r="I913" s="18" t="str">
        <f>IF(E913&lt;&gt;"ОК","",ROUND(C913-H913,6))</f>
        <v/>
      </c>
      <c r="J913" s="21" t="str">
        <f>IF(E913&lt;&gt;"ОК","",IF(P913&gt;0,ABS(I913)/P913,"нет базы"))</f>
        <v/>
      </c>
      <c r="K913" s="17" t="str">
        <f>IF(E913&lt;&gt;"ОК","",IF(I913&lt;0,"Недостача",IF(I913&gt;0,"Излишек","Совпадает")))</f>
        <v/>
      </c>
      <c r="L913" s="18" t="str">
        <f>IF(E913&lt;&gt;"ОК","",ROUND(SUMIFS('Движения'!$F$6:$F$5005,'Движения'!$B$6:$B$5005,B913,'Движения'!$C$6:$C$5005,"Корректировка остатка",'Движения'!$A$6:$A$5005,"&gt;="&amp;Q913,'Движения'!$A$6:$A$5005,"&lt;"&amp;(Q913+1)),6))</f>
        <v/>
      </c>
      <c r="M913" s="18" t="str">
        <f>IF(E913&lt;&gt;"ОК","",ROUND(I913-L913,6))</f>
        <v/>
      </c>
      <c r="N913" s="15" t="str">
        <f>IF(E913&lt;&gt;"ОК","",IF(AND(I913=0,L913=0),"Корректировка не нужна",IF(M913=0,"Корректировка внесена",IF(L913=0,"Внесите корректировку на "&amp;DAY(Q913)&amp;"."&amp;MONTH(Q913)&amp;"."&amp;YEAR(Q913)&amp;": "&amp;IF(M913&gt;0,"+","")&amp;M913&amp;" "&amp;G913,"Проверьте корректировки: внесено "&amp;L913&amp;", нужно "&amp;I913&amp;" "&amp;G913))))</f>
        <v/>
      </c>
      <c r="O913" s="22" t="str">
        <f>IF(E913&lt;&gt;"ОК","",IF(SUMPRODUCT(MAX(($B$6:$B$1005=B913)*($Q$6:$Q$1005&lt;Q913)*($E$6:$E$1005="ОК")*$Q$6:$Q$1005))&gt;0,SUMPRODUCT(MAX(($B$6:$B$1005=B913)*($Q$6:$Q$1005&lt;Q913)*($E$6:$E$1005="ОК")*$Q$6:$Q$1005))+1,INT('Номенклатура'!$C$2)))</f>
        <v/>
      </c>
      <c r="P913" s="18" t="str">
        <f>IF(E913&lt;&gt;"ОК","",-(SUMIFS('Движения'!$F$6:$F$5005,'Движения'!$B$6:$B$5005,B913,'Движения'!$C$6:$C$5005,"Расход",'Движения'!$A$6:$A$5005,"&gt;="&amp;O913,'Движения'!$A$6:$A$5005,"&lt;"&amp;(Q913+1))+SUMIFS('Движения'!$F$6:$F$5005,'Движения'!$B$6:$B$5005,B913,'Движения'!$C$6:$C$5005,"Списание",'Движения'!$A$6:$A$5005,"&gt;="&amp;O913,'Движения'!$A$6:$A$5005,"&lt;"&amp;(Q913+1))))</f>
        <v/>
      </c>
      <c r="Q913" s="18" t="str">
        <f>IF(ISNUMBER(A913),INT(A913),0)</f>
        <v/>
      </c>
    </row>
    <row r="914" spans="1:17" x14ac:dyDescent="0.25">
      <c r="A914" s="16"/>
      <c r="B914" s="13"/>
      <c r="C914" s="14"/>
      <c r="D914" s="13"/>
      <c r="E914" s="15" t="str">
        <f>IF(COUNTA(A914:D914)=0,"",IF(NOT(ISNUMBER(A914)),"Укажите дату",IF(B914="","Укажите код",IF(NOT(AND(ISTEXT(B914),LEN(B914)&gt;0,LEN(B914)&lt;=30,ISNUMBER(FIND(LEFT(B914,1),"ABCDEFGHIJKLMNOPQRSTUVWXYZ")),SUMPRODUCT((MID(B914,{1,2,3,4,5,6,7,8,9,10,11,12,13,14,15,16,17,18,19,20,21,22,23,24,25,26,27,28,29,30},1)&lt;&gt;"")*ISERROR(FIND(MID(B914,{1,2,3,4,5,6,7,8,9,10,11,12,13,14,15,16,17,18,19,20,21,22,23,24,25,26,27,28,29,30},1),"ABCDEFGHIJKLMNOPQRSTUVWXYZ0123456789-_")))=0,ISERROR(VALUE(B914)))),"Недопустимый код: только латинские буквы A-Z в верхнем регистре, цифры, - и _; начало с буквы, до 30 символов (например MILK-001)",IF(SUMPRODUCT(--EXACT('Номенклатура'!$A$6:$A$205,B914))=0,"Код не найден",IF(SUMPRODUCT(--EXACT('Номенклатура'!$A$6:$A$205,B914))&gt;1,"Код повторяется в номенклатуре",IF(NOT(ISNUMBER(C914)),"Укажите фактическое количество",IF(C914&lt;0,"Факт не может быть меньше нуля",IF(NOT(ISNUMBER('Номенклатура'!$C$2)),"Укажите дату начала учёта",IF(Q914&lt;INT('Номенклатура'!$C$2),"Дата раньше начала учёта","ОК"))))))))))</f>
        <v/>
      </c>
      <c r="F914" s="15" t="str">
        <f>IF(E914&lt;&gt;"ОК","",INDEX('Номенклатура'!$B$6:$B$205,SUMPRODUCT(EXACT('Номенклатура'!$A$6:$A$205,B914)*(ROW('Номенклатура'!$A$6:$A$205)-5)))&amp;"")</f>
        <v/>
      </c>
      <c r="G914" s="17" t="str">
        <f>IF(E914&lt;&gt;"ОК","",INDEX('Номенклатура'!$D$6:$D$205,SUMPRODUCT(EXACT('Номенклатура'!$A$6:$A$205,B914)*(ROW('Номенклатура'!$A$6:$A$205)-5)))&amp;"")</f>
        <v/>
      </c>
      <c r="H914" s="18" t="str">
        <f>IF(E914&lt;&gt;"ОК","",ROUND(N(INDEX('Номенклатура'!$F$6:$F$205,SUMPRODUCT(EXACT('Номенклатура'!$A$6:$A$205,B914)*(ROW('Номенклатура'!$A$6:$A$205)-5))))+SUMIFS('Движения'!$F$6:$F$5005,'Движения'!$B$6:$B$5005,B914,'Движения'!$A$6:$A$5005,"&lt;"&amp;(Q914+1))-SUMIFS('Движения'!$F$6:$F$5005,'Движения'!$B$6:$B$5005,B914,'Движения'!$C$6:$C$5005,"Корректировка остатка",'Движения'!$A$6:$A$5005,"&gt;="&amp;Q914,'Движения'!$A$6:$A$5005,"&lt;"&amp;(Q914+1)),6))</f>
        <v/>
      </c>
      <c r="I914" s="18" t="str">
        <f>IF(E914&lt;&gt;"ОК","",ROUND(C914-H914,6))</f>
        <v/>
      </c>
      <c r="J914" s="21" t="str">
        <f>IF(E914&lt;&gt;"ОК","",IF(P914&gt;0,ABS(I914)/P914,"нет базы"))</f>
        <v/>
      </c>
      <c r="K914" s="17" t="str">
        <f>IF(E914&lt;&gt;"ОК","",IF(I914&lt;0,"Недостача",IF(I914&gt;0,"Излишек","Совпадает")))</f>
        <v/>
      </c>
      <c r="L914" s="18" t="str">
        <f>IF(E914&lt;&gt;"ОК","",ROUND(SUMIFS('Движения'!$F$6:$F$5005,'Движения'!$B$6:$B$5005,B914,'Движения'!$C$6:$C$5005,"Корректировка остатка",'Движения'!$A$6:$A$5005,"&gt;="&amp;Q914,'Движения'!$A$6:$A$5005,"&lt;"&amp;(Q914+1)),6))</f>
        <v/>
      </c>
      <c r="M914" s="18" t="str">
        <f>IF(E914&lt;&gt;"ОК","",ROUND(I914-L914,6))</f>
        <v/>
      </c>
      <c r="N914" s="15" t="str">
        <f>IF(E914&lt;&gt;"ОК","",IF(AND(I914=0,L914=0),"Корректировка не нужна",IF(M914=0,"Корректировка внесена",IF(L914=0,"Внесите корректировку на "&amp;DAY(Q914)&amp;"."&amp;MONTH(Q914)&amp;"."&amp;YEAR(Q914)&amp;": "&amp;IF(M914&gt;0,"+","")&amp;M914&amp;" "&amp;G914,"Проверьте корректировки: внесено "&amp;L914&amp;", нужно "&amp;I914&amp;" "&amp;G914))))</f>
        <v/>
      </c>
      <c r="O914" s="22" t="str">
        <f>IF(E914&lt;&gt;"ОК","",IF(SUMPRODUCT(MAX(($B$6:$B$1005=B914)*($Q$6:$Q$1005&lt;Q914)*($E$6:$E$1005="ОК")*$Q$6:$Q$1005))&gt;0,SUMPRODUCT(MAX(($B$6:$B$1005=B914)*($Q$6:$Q$1005&lt;Q914)*($E$6:$E$1005="ОК")*$Q$6:$Q$1005))+1,INT('Номенклатура'!$C$2)))</f>
        <v/>
      </c>
      <c r="P914" s="18" t="str">
        <f>IF(E914&lt;&gt;"ОК","",-(SUMIFS('Движения'!$F$6:$F$5005,'Движения'!$B$6:$B$5005,B914,'Движения'!$C$6:$C$5005,"Расход",'Движения'!$A$6:$A$5005,"&gt;="&amp;O914,'Движения'!$A$6:$A$5005,"&lt;"&amp;(Q914+1))+SUMIFS('Движения'!$F$6:$F$5005,'Движения'!$B$6:$B$5005,B914,'Движения'!$C$6:$C$5005,"Списание",'Движения'!$A$6:$A$5005,"&gt;="&amp;O914,'Движения'!$A$6:$A$5005,"&lt;"&amp;(Q914+1))))</f>
        <v/>
      </c>
      <c r="Q914" s="18" t="str">
        <f>IF(ISNUMBER(A914),INT(A914),0)</f>
        <v/>
      </c>
    </row>
    <row r="915" spans="1:17" x14ac:dyDescent="0.25">
      <c r="A915" s="16"/>
      <c r="B915" s="13"/>
      <c r="C915" s="14"/>
      <c r="D915" s="13"/>
      <c r="E915" s="15" t="str">
        <f>IF(COUNTA(A915:D915)=0,"",IF(NOT(ISNUMBER(A915)),"Укажите дату",IF(B915="","Укажите код",IF(NOT(AND(ISTEXT(B915),LEN(B915)&gt;0,LEN(B915)&lt;=30,ISNUMBER(FIND(LEFT(B915,1),"ABCDEFGHIJKLMNOPQRSTUVWXYZ")),SUMPRODUCT((MID(B915,{1,2,3,4,5,6,7,8,9,10,11,12,13,14,15,16,17,18,19,20,21,22,23,24,25,26,27,28,29,30},1)&lt;&gt;"")*ISERROR(FIND(MID(B915,{1,2,3,4,5,6,7,8,9,10,11,12,13,14,15,16,17,18,19,20,21,22,23,24,25,26,27,28,29,30},1),"ABCDEFGHIJKLMNOPQRSTUVWXYZ0123456789-_")))=0,ISERROR(VALUE(B915)))),"Недопустимый код: только латинские буквы A-Z в верхнем регистре, цифры, - и _; начало с буквы, до 30 символов (например MILK-001)",IF(SUMPRODUCT(--EXACT('Номенклатура'!$A$6:$A$205,B915))=0,"Код не найден",IF(SUMPRODUCT(--EXACT('Номенклатура'!$A$6:$A$205,B915))&gt;1,"Код повторяется в номенклатуре",IF(NOT(ISNUMBER(C915)),"Укажите фактическое количество",IF(C915&lt;0,"Факт не может быть меньше нуля",IF(NOT(ISNUMBER('Номенклатура'!$C$2)),"Укажите дату начала учёта",IF(Q915&lt;INT('Номенклатура'!$C$2),"Дата раньше начала учёта","ОК"))))))))))</f>
        <v/>
      </c>
      <c r="F915" s="15" t="str">
        <f>IF(E915&lt;&gt;"ОК","",INDEX('Номенклатура'!$B$6:$B$205,SUMPRODUCT(EXACT('Номенклатура'!$A$6:$A$205,B915)*(ROW('Номенклатура'!$A$6:$A$205)-5)))&amp;"")</f>
        <v/>
      </c>
      <c r="G915" s="17" t="str">
        <f>IF(E915&lt;&gt;"ОК","",INDEX('Номенклатура'!$D$6:$D$205,SUMPRODUCT(EXACT('Номенклатура'!$A$6:$A$205,B915)*(ROW('Номенклатура'!$A$6:$A$205)-5)))&amp;"")</f>
        <v/>
      </c>
      <c r="H915" s="18" t="str">
        <f>IF(E915&lt;&gt;"ОК","",ROUND(N(INDEX('Номенклатура'!$F$6:$F$205,SUMPRODUCT(EXACT('Номенклатура'!$A$6:$A$205,B915)*(ROW('Номенклатура'!$A$6:$A$205)-5))))+SUMIFS('Движения'!$F$6:$F$5005,'Движения'!$B$6:$B$5005,B915,'Движения'!$A$6:$A$5005,"&lt;"&amp;(Q915+1))-SUMIFS('Движения'!$F$6:$F$5005,'Движения'!$B$6:$B$5005,B915,'Движения'!$C$6:$C$5005,"Корректировка остатка",'Движения'!$A$6:$A$5005,"&gt;="&amp;Q915,'Движения'!$A$6:$A$5005,"&lt;"&amp;(Q915+1)),6))</f>
        <v/>
      </c>
      <c r="I915" s="18" t="str">
        <f>IF(E915&lt;&gt;"ОК","",ROUND(C915-H915,6))</f>
        <v/>
      </c>
      <c r="J915" s="21" t="str">
        <f>IF(E915&lt;&gt;"ОК","",IF(P915&gt;0,ABS(I915)/P915,"нет базы"))</f>
        <v/>
      </c>
      <c r="K915" s="17" t="str">
        <f>IF(E915&lt;&gt;"ОК","",IF(I915&lt;0,"Недостача",IF(I915&gt;0,"Излишек","Совпадает")))</f>
        <v/>
      </c>
      <c r="L915" s="18" t="str">
        <f>IF(E915&lt;&gt;"ОК","",ROUND(SUMIFS('Движения'!$F$6:$F$5005,'Движения'!$B$6:$B$5005,B915,'Движения'!$C$6:$C$5005,"Корректировка остатка",'Движения'!$A$6:$A$5005,"&gt;="&amp;Q915,'Движения'!$A$6:$A$5005,"&lt;"&amp;(Q915+1)),6))</f>
        <v/>
      </c>
      <c r="M915" s="18" t="str">
        <f>IF(E915&lt;&gt;"ОК","",ROUND(I915-L915,6))</f>
        <v/>
      </c>
      <c r="N915" s="15" t="str">
        <f>IF(E915&lt;&gt;"ОК","",IF(AND(I915=0,L915=0),"Корректировка не нужна",IF(M915=0,"Корректировка внесена",IF(L915=0,"Внесите корректировку на "&amp;DAY(Q915)&amp;"."&amp;MONTH(Q915)&amp;"."&amp;YEAR(Q915)&amp;": "&amp;IF(M915&gt;0,"+","")&amp;M915&amp;" "&amp;G915,"Проверьте корректировки: внесено "&amp;L915&amp;", нужно "&amp;I915&amp;" "&amp;G915))))</f>
        <v/>
      </c>
      <c r="O915" s="22" t="str">
        <f>IF(E915&lt;&gt;"ОК","",IF(SUMPRODUCT(MAX(($B$6:$B$1005=B915)*($Q$6:$Q$1005&lt;Q915)*($E$6:$E$1005="ОК")*$Q$6:$Q$1005))&gt;0,SUMPRODUCT(MAX(($B$6:$B$1005=B915)*($Q$6:$Q$1005&lt;Q915)*($E$6:$E$1005="ОК")*$Q$6:$Q$1005))+1,INT('Номенклатура'!$C$2)))</f>
        <v/>
      </c>
      <c r="P915" s="18" t="str">
        <f>IF(E915&lt;&gt;"ОК","",-(SUMIFS('Движения'!$F$6:$F$5005,'Движения'!$B$6:$B$5005,B915,'Движения'!$C$6:$C$5005,"Расход",'Движения'!$A$6:$A$5005,"&gt;="&amp;O915,'Движения'!$A$6:$A$5005,"&lt;"&amp;(Q915+1))+SUMIFS('Движения'!$F$6:$F$5005,'Движения'!$B$6:$B$5005,B915,'Движения'!$C$6:$C$5005,"Списание",'Движения'!$A$6:$A$5005,"&gt;="&amp;O915,'Движения'!$A$6:$A$5005,"&lt;"&amp;(Q915+1))))</f>
        <v/>
      </c>
      <c r="Q915" s="18" t="str">
        <f>IF(ISNUMBER(A915),INT(A915),0)</f>
        <v/>
      </c>
    </row>
    <row r="916" spans="1:17" x14ac:dyDescent="0.25">
      <c r="A916" s="16"/>
      <c r="B916" s="13"/>
      <c r="C916" s="14"/>
      <c r="D916" s="13"/>
      <c r="E916" s="15" t="str">
        <f>IF(COUNTA(A916:D916)=0,"",IF(NOT(ISNUMBER(A916)),"Укажите дату",IF(B916="","Укажите код",IF(NOT(AND(ISTEXT(B916),LEN(B916)&gt;0,LEN(B916)&lt;=30,ISNUMBER(FIND(LEFT(B916,1),"ABCDEFGHIJKLMNOPQRSTUVWXYZ")),SUMPRODUCT((MID(B916,{1,2,3,4,5,6,7,8,9,10,11,12,13,14,15,16,17,18,19,20,21,22,23,24,25,26,27,28,29,30},1)&lt;&gt;"")*ISERROR(FIND(MID(B916,{1,2,3,4,5,6,7,8,9,10,11,12,13,14,15,16,17,18,19,20,21,22,23,24,25,26,27,28,29,30},1),"ABCDEFGHIJKLMNOPQRSTUVWXYZ0123456789-_")))=0,ISERROR(VALUE(B916)))),"Недопустимый код: только латинские буквы A-Z в верхнем регистре, цифры, - и _; начало с буквы, до 30 символов (например MILK-001)",IF(SUMPRODUCT(--EXACT('Номенклатура'!$A$6:$A$205,B916))=0,"Код не найден",IF(SUMPRODUCT(--EXACT('Номенклатура'!$A$6:$A$205,B916))&gt;1,"Код повторяется в номенклатуре",IF(NOT(ISNUMBER(C916)),"Укажите фактическое количество",IF(C916&lt;0,"Факт не может быть меньше нуля",IF(NOT(ISNUMBER('Номенклатура'!$C$2)),"Укажите дату начала учёта",IF(Q916&lt;INT('Номенклатура'!$C$2),"Дата раньше начала учёта","ОК"))))))))))</f>
        <v/>
      </c>
      <c r="F916" s="15" t="str">
        <f>IF(E916&lt;&gt;"ОК","",INDEX('Номенклатура'!$B$6:$B$205,SUMPRODUCT(EXACT('Номенклатура'!$A$6:$A$205,B916)*(ROW('Номенклатура'!$A$6:$A$205)-5)))&amp;"")</f>
        <v/>
      </c>
      <c r="G916" s="17" t="str">
        <f>IF(E916&lt;&gt;"ОК","",INDEX('Номенклатура'!$D$6:$D$205,SUMPRODUCT(EXACT('Номенклатура'!$A$6:$A$205,B916)*(ROW('Номенклатура'!$A$6:$A$205)-5)))&amp;"")</f>
        <v/>
      </c>
      <c r="H916" s="18" t="str">
        <f>IF(E916&lt;&gt;"ОК","",ROUND(N(INDEX('Номенклатура'!$F$6:$F$205,SUMPRODUCT(EXACT('Номенклатура'!$A$6:$A$205,B916)*(ROW('Номенклатура'!$A$6:$A$205)-5))))+SUMIFS('Движения'!$F$6:$F$5005,'Движения'!$B$6:$B$5005,B916,'Движения'!$A$6:$A$5005,"&lt;"&amp;(Q916+1))-SUMIFS('Движения'!$F$6:$F$5005,'Движения'!$B$6:$B$5005,B916,'Движения'!$C$6:$C$5005,"Корректировка остатка",'Движения'!$A$6:$A$5005,"&gt;="&amp;Q916,'Движения'!$A$6:$A$5005,"&lt;"&amp;(Q916+1)),6))</f>
        <v/>
      </c>
      <c r="I916" s="18" t="str">
        <f>IF(E916&lt;&gt;"ОК","",ROUND(C916-H916,6))</f>
        <v/>
      </c>
      <c r="J916" s="21" t="str">
        <f>IF(E916&lt;&gt;"ОК","",IF(P916&gt;0,ABS(I916)/P916,"нет базы"))</f>
        <v/>
      </c>
      <c r="K916" s="17" t="str">
        <f>IF(E916&lt;&gt;"ОК","",IF(I916&lt;0,"Недостача",IF(I916&gt;0,"Излишек","Совпадает")))</f>
        <v/>
      </c>
      <c r="L916" s="18" t="str">
        <f>IF(E916&lt;&gt;"ОК","",ROUND(SUMIFS('Движения'!$F$6:$F$5005,'Движения'!$B$6:$B$5005,B916,'Движения'!$C$6:$C$5005,"Корректировка остатка",'Движения'!$A$6:$A$5005,"&gt;="&amp;Q916,'Движения'!$A$6:$A$5005,"&lt;"&amp;(Q916+1)),6))</f>
        <v/>
      </c>
      <c r="M916" s="18" t="str">
        <f>IF(E916&lt;&gt;"ОК","",ROUND(I916-L916,6))</f>
        <v/>
      </c>
      <c r="N916" s="15" t="str">
        <f>IF(E916&lt;&gt;"ОК","",IF(AND(I916=0,L916=0),"Корректировка не нужна",IF(M916=0,"Корректировка внесена",IF(L916=0,"Внесите корректировку на "&amp;DAY(Q916)&amp;"."&amp;MONTH(Q916)&amp;"."&amp;YEAR(Q916)&amp;": "&amp;IF(M916&gt;0,"+","")&amp;M916&amp;" "&amp;G916,"Проверьте корректировки: внесено "&amp;L916&amp;", нужно "&amp;I916&amp;" "&amp;G916))))</f>
        <v/>
      </c>
      <c r="O916" s="22" t="str">
        <f>IF(E916&lt;&gt;"ОК","",IF(SUMPRODUCT(MAX(($B$6:$B$1005=B916)*($Q$6:$Q$1005&lt;Q916)*($E$6:$E$1005="ОК")*$Q$6:$Q$1005))&gt;0,SUMPRODUCT(MAX(($B$6:$B$1005=B916)*($Q$6:$Q$1005&lt;Q916)*($E$6:$E$1005="ОК")*$Q$6:$Q$1005))+1,INT('Номенклатура'!$C$2)))</f>
        <v/>
      </c>
      <c r="P916" s="18" t="str">
        <f>IF(E916&lt;&gt;"ОК","",-(SUMIFS('Движения'!$F$6:$F$5005,'Движения'!$B$6:$B$5005,B916,'Движения'!$C$6:$C$5005,"Расход",'Движения'!$A$6:$A$5005,"&gt;="&amp;O916,'Движения'!$A$6:$A$5005,"&lt;"&amp;(Q916+1))+SUMIFS('Движения'!$F$6:$F$5005,'Движения'!$B$6:$B$5005,B916,'Движения'!$C$6:$C$5005,"Списание",'Движения'!$A$6:$A$5005,"&gt;="&amp;O916,'Движения'!$A$6:$A$5005,"&lt;"&amp;(Q916+1))))</f>
        <v/>
      </c>
      <c r="Q916" s="18" t="str">
        <f>IF(ISNUMBER(A916),INT(A916),0)</f>
        <v/>
      </c>
    </row>
    <row r="917" spans="1:17" x14ac:dyDescent="0.25">
      <c r="A917" s="16"/>
      <c r="B917" s="13"/>
      <c r="C917" s="14"/>
      <c r="D917" s="13"/>
      <c r="E917" s="15" t="str">
        <f>IF(COUNTA(A917:D917)=0,"",IF(NOT(ISNUMBER(A917)),"Укажите дату",IF(B917="","Укажите код",IF(NOT(AND(ISTEXT(B917),LEN(B917)&gt;0,LEN(B917)&lt;=30,ISNUMBER(FIND(LEFT(B917,1),"ABCDEFGHIJKLMNOPQRSTUVWXYZ")),SUMPRODUCT((MID(B917,{1,2,3,4,5,6,7,8,9,10,11,12,13,14,15,16,17,18,19,20,21,22,23,24,25,26,27,28,29,30},1)&lt;&gt;"")*ISERROR(FIND(MID(B917,{1,2,3,4,5,6,7,8,9,10,11,12,13,14,15,16,17,18,19,20,21,22,23,24,25,26,27,28,29,30},1),"ABCDEFGHIJKLMNOPQRSTUVWXYZ0123456789-_")))=0,ISERROR(VALUE(B917)))),"Недопустимый код: только латинские буквы A-Z в верхнем регистре, цифры, - и _; начало с буквы, до 30 символов (например MILK-001)",IF(SUMPRODUCT(--EXACT('Номенклатура'!$A$6:$A$205,B917))=0,"Код не найден",IF(SUMPRODUCT(--EXACT('Номенклатура'!$A$6:$A$205,B917))&gt;1,"Код повторяется в номенклатуре",IF(NOT(ISNUMBER(C917)),"Укажите фактическое количество",IF(C917&lt;0,"Факт не может быть меньше нуля",IF(NOT(ISNUMBER('Номенклатура'!$C$2)),"Укажите дату начала учёта",IF(Q917&lt;INT('Номенклатура'!$C$2),"Дата раньше начала учёта","ОК"))))))))))</f>
        <v/>
      </c>
      <c r="F917" s="15" t="str">
        <f>IF(E917&lt;&gt;"ОК","",INDEX('Номенклатура'!$B$6:$B$205,SUMPRODUCT(EXACT('Номенклатура'!$A$6:$A$205,B917)*(ROW('Номенклатура'!$A$6:$A$205)-5)))&amp;"")</f>
        <v/>
      </c>
      <c r="G917" s="17" t="str">
        <f>IF(E917&lt;&gt;"ОК","",INDEX('Номенклатура'!$D$6:$D$205,SUMPRODUCT(EXACT('Номенклатура'!$A$6:$A$205,B917)*(ROW('Номенклатура'!$A$6:$A$205)-5)))&amp;"")</f>
        <v/>
      </c>
      <c r="H917" s="18" t="str">
        <f>IF(E917&lt;&gt;"ОК","",ROUND(N(INDEX('Номенклатура'!$F$6:$F$205,SUMPRODUCT(EXACT('Номенклатура'!$A$6:$A$205,B917)*(ROW('Номенклатура'!$A$6:$A$205)-5))))+SUMIFS('Движения'!$F$6:$F$5005,'Движения'!$B$6:$B$5005,B917,'Движения'!$A$6:$A$5005,"&lt;"&amp;(Q917+1))-SUMIFS('Движения'!$F$6:$F$5005,'Движения'!$B$6:$B$5005,B917,'Движения'!$C$6:$C$5005,"Корректировка остатка",'Движения'!$A$6:$A$5005,"&gt;="&amp;Q917,'Движения'!$A$6:$A$5005,"&lt;"&amp;(Q917+1)),6))</f>
        <v/>
      </c>
      <c r="I917" s="18" t="str">
        <f>IF(E917&lt;&gt;"ОК","",ROUND(C917-H917,6))</f>
        <v/>
      </c>
      <c r="J917" s="21" t="str">
        <f>IF(E917&lt;&gt;"ОК","",IF(P917&gt;0,ABS(I917)/P917,"нет базы"))</f>
        <v/>
      </c>
      <c r="K917" s="17" t="str">
        <f>IF(E917&lt;&gt;"ОК","",IF(I917&lt;0,"Недостача",IF(I917&gt;0,"Излишек","Совпадает")))</f>
        <v/>
      </c>
      <c r="L917" s="18" t="str">
        <f>IF(E917&lt;&gt;"ОК","",ROUND(SUMIFS('Движения'!$F$6:$F$5005,'Движения'!$B$6:$B$5005,B917,'Движения'!$C$6:$C$5005,"Корректировка остатка",'Движения'!$A$6:$A$5005,"&gt;="&amp;Q917,'Движения'!$A$6:$A$5005,"&lt;"&amp;(Q917+1)),6))</f>
        <v/>
      </c>
      <c r="M917" s="18" t="str">
        <f>IF(E917&lt;&gt;"ОК","",ROUND(I917-L917,6))</f>
        <v/>
      </c>
      <c r="N917" s="15" t="str">
        <f>IF(E917&lt;&gt;"ОК","",IF(AND(I917=0,L917=0),"Корректировка не нужна",IF(M917=0,"Корректировка внесена",IF(L917=0,"Внесите корректировку на "&amp;DAY(Q917)&amp;"."&amp;MONTH(Q917)&amp;"."&amp;YEAR(Q917)&amp;": "&amp;IF(M917&gt;0,"+","")&amp;M917&amp;" "&amp;G917,"Проверьте корректировки: внесено "&amp;L917&amp;", нужно "&amp;I917&amp;" "&amp;G917))))</f>
        <v/>
      </c>
      <c r="O917" s="22" t="str">
        <f>IF(E917&lt;&gt;"ОК","",IF(SUMPRODUCT(MAX(($B$6:$B$1005=B917)*($Q$6:$Q$1005&lt;Q917)*($E$6:$E$1005="ОК")*$Q$6:$Q$1005))&gt;0,SUMPRODUCT(MAX(($B$6:$B$1005=B917)*($Q$6:$Q$1005&lt;Q917)*($E$6:$E$1005="ОК")*$Q$6:$Q$1005))+1,INT('Номенклатура'!$C$2)))</f>
        <v/>
      </c>
      <c r="P917" s="18" t="str">
        <f>IF(E917&lt;&gt;"ОК","",-(SUMIFS('Движения'!$F$6:$F$5005,'Движения'!$B$6:$B$5005,B917,'Движения'!$C$6:$C$5005,"Расход",'Движения'!$A$6:$A$5005,"&gt;="&amp;O917,'Движения'!$A$6:$A$5005,"&lt;"&amp;(Q917+1))+SUMIFS('Движения'!$F$6:$F$5005,'Движения'!$B$6:$B$5005,B917,'Движения'!$C$6:$C$5005,"Списание",'Движения'!$A$6:$A$5005,"&gt;="&amp;O917,'Движения'!$A$6:$A$5005,"&lt;"&amp;(Q917+1))))</f>
        <v/>
      </c>
      <c r="Q917" s="18" t="str">
        <f>IF(ISNUMBER(A917),INT(A917),0)</f>
        <v/>
      </c>
    </row>
    <row r="918" spans="1:17" x14ac:dyDescent="0.25">
      <c r="A918" s="16"/>
      <c r="B918" s="13"/>
      <c r="C918" s="14"/>
      <c r="D918" s="13"/>
      <c r="E918" s="15" t="str">
        <f>IF(COUNTA(A918:D918)=0,"",IF(NOT(ISNUMBER(A918)),"Укажите дату",IF(B918="","Укажите код",IF(NOT(AND(ISTEXT(B918),LEN(B918)&gt;0,LEN(B918)&lt;=30,ISNUMBER(FIND(LEFT(B918,1),"ABCDEFGHIJKLMNOPQRSTUVWXYZ")),SUMPRODUCT((MID(B918,{1,2,3,4,5,6,7,8,9,10,11,12,13,14,15,16,17,18,19,20,21,22,23,24,25,26,27,28,29,30},1)&lt;&gt;"")*ISERROR(FIND(MID(B918,{1,2,3,4,5,6,7,8,9,10,11,12,13,14,15,16,17,18,19,20,21,22,23,24,25,26,27,28,29,30},1),"ABCDEFGHIJKLMNOPQRSTUVWXYZ0123456789-_")))=0,ISERROR(VALUE(B918)))),"Недопустимый код: только латинские буквы A-Z в верхнем регистре, цифры, - и _; начало с буквы, до 30 символов (например MILK-001)",IF(SUMPRODUCT(--EXACT('Номенклатура'!$A$6:$A$205,B918))=0,"Код не найден",IF(SUMPRODUCT(--EXACT('Номенклатура'!$A$6:$A$205,B918))&gt;1,"Код повторяется в номенклатуре",IF(NOT(ISNUMBER(C918)),"Укажите фактическое количество",IF(C918&lt;0,"Факт не может быть меньше нуля",IF(NOT(ISNUMBER('Номенклатура'!$C$2)),"Укажите дату начала учёта",IF(Q918&lt;INT('Номенклатура'!$C$2),"Дата раньше начала учёта","ОК"))))))))))</f>
        <v/>
      </c>
      <c r="F918" s="15" t="str">
        <f>IF(E918&lt;&gt;"ОК","",INDEX('Номенклатура'!$B$6:$B$205,SUMPRODUCT(EXACT('Номенклатура'!$A$6:$A$205,B918)*(ROW('Номенклатура'!$A$6:$A$205)-5)))&amp;"")</f>
        <v/>
      </c>
      <c r="G918" s="17" t="str">
        <f>IF(E918&lt;&gt;"ОК","",INDEX('Номенклатура'!$D$6:$D$205,SUMPRODUCT(EXACT('Номенклатура'!$A$6:$A$205,B918)*(ROW('Номенклатура'!$A$6:$A$205)-5)))&amp;"")</f>
        <v/>
      </c>
      <c r="H918" s="18" t="str">
        <f>IF(E918&lt;&gt;"ОК","",ROUND(N(INDEX('Номенклатура'!$F$6:$F$205,SUMPRODUCT(EXACT('Номенклатура'!$A$6:$A$205,B918)*(ROW('Номенклатура'!$A$6:$A$205)-5))))+SUMIFS('Движения'!$F$6:$F$5005,'Движения'!$B$6:$B$5005,B918,'Движения'!$A$6:$A$5005,"&lt;"&amp;(Q918+1))-SUMIFS('Движения'!$F$6:$F$5005,'Движения'!$B$6:$B$5005,B918,'Движения'!$C$6:$C$5005,"Корректировка остатка",'Движения'!$A$6:$A$5005,"&gt;="&amp;Q918,'Движения'!$A$6:$A$5005,"&lt;"&amp;(Q918+1)),6))</f>
        <v/>
      </c>
      <c r="I918" s="18" t="str">
        <f>IF(E918&lt;&gt;"ОК","",ROUND(C918-H918,6))</f>
        <v/>
      </c>
      <c r="J918" s="21" t="str">
        <f>IF(E918&lt;&gt;"ОК","",IF(P918&gt;0,ABS(I918)/P918,"нет базы"))</f>
        <v/>
      </c>
      <c r="K918" s="17" t="str">
        <f>IF(E918&lt;&gt;"ОК","",IF(I918&lt;0,"Недостача",IF(I918&gt;0,"Излишек","Совпадает")))</f>
        <v/>
      </c>
      <c r="L918" s="18" t="str">
        <f>IF(E918&lt;&gt;"ОК","",ROUND(SUMIFS('Движения'!$F$6:$F$5005,'Движения'!$B$6:$B$5005,B918,'Движения'!$C$6:$C$5005,"Корректировка остатка",'Движения'!$A$6:$A$5005,"&gt;="&amp;Q918,'Движения'!$A$6:$A$5005,"&lt;"&amp;(Q918+1)),6))</f>
        <v/>
      </c>
      <c r="M918" s="18" t="str">
        <f>IF(E918&lt;&gt;"ОК","",ROUND(I918-L918,6))</f>
        <v/>
      </c>
      <c r="N918" s="15" t="str">
        <f>IF(E918&lt;&gt;"ОК","",IF(AND(I918=0,L918=0),"Корректировка не нужна",IF(M918=0,"Корректировка внесена",IF(L918=0,"Внесите корректировку на "&amp;DAY(Q918)&amp;"."&amp;MONTH(Q918)&amp;"."&amp;YEAR(Q918)&amp;": "&amp;IF(M918&gt;0,"+","")&amp;M918&amp;" "&amp;G918,"Проверьте корректировки: внесено "&amp;L918&amp;", нужно "&amp;I918&amp;" "&amp;G918))))</f>
        <v/>
      </c>
      <c r="O918" s="22" t="str">
        <f>IF(E918&lt;&gt;"ОК","",IF(SUMPRODUCT(MAX(($B$6:$B$1005=B918)*($Q$6:$Q$1005&lt;Q918)*($E$6:$E$1005="ОК")*$Q$6:$Q$1005))&gt;0,SUMPRODUCT(MAX(($B$6:$B$1005=B918)*($Q$6:$Q$1005&lt;Q918)*($E$6:$E$1005="ОК")*$Q$6:$Q$1005))+1,INT('Номенклатура'!$C$2)))</f>
        <v/>
      </c>
      <c r="P918" s="18" t="str">
        <f>IF(E918&lt;&gt;"ОК","",-(SUMIFS('Движения'!$F$6:$F$5005,'Движения'!$B$6:$B$5005,B918,'Движения'!$C$6:$C$5005,"Расход",'Движения'!$A$6:$A$5005,"&gt;="&amp;O918,'Движения'!$A$6:$A$5005,"&lt;"&amp;(Q918+1))+SUMIFS('Движения'!$F$6:$F$5005,'Движения'!$B$6:$B$5005,B918,'Движения'!$C$6:$C$5005,"Списание",'Движения'!$A$6:$A$5005,"&gt;="&amp;O918,'Движения'!$A$6:$A$5005,"&lt;"&amp;(Q918+1))))</f>
        <v/>
      </c>
      <c r="Q918" s="18" t="str">
        <f>IF(ISNUMBER(A918),INT(A918),0)</f>
        <v/>
      </c>
    </row>
    <row r="919" spans="1:17" x14ac:dyDescent="0.25">
      <c r="A919" s="16"/>
      <c r="B919" s="13"/>
      <c r="C919" s="14"/>
      <c r="D919" s="13"/>
      <c r="E919" s="15" t="str">
        <f>IF(COUNTA(A919:D919)=0,"",IF(NOT(ISNUMBER(A919)),"Укажите дату",IF(B919="","Укажите код",IF(NOT(AND(ISTEXT(B919),LEN(B919)&gt;0,LEN(B919)&lt;=30,ISNUMBER(FIND(LEFT(B919,1),"ABCDEFGHIJKLMNOPQRSTUVWXYZ")),SUMPRODUCT((MID(B919,{1,2,3,4,5,6,7,8,9,10,11,12,13,14,15,16,17,18,19,20,21,22,23,24,25,26,27,28,29,30},1)&lt;&gt;"")*ISERROR(FIND(MID(B919,{1,2,3,4,5,6,7,8,9,10,11,12,13,14,15,16,17,18,19,20,21,22,23,24,25,26,27,28,29,30},1),"ABCDEFGHIJKLMNOPQRSTUVWXYZ0123456789-_")))=0,ISERROR(VALUE(B919)))),"Недопустимый код: только латинские буквы A-Z в верхнем регистре, цифры, - и _; начало с буквы, до 30 символов (например MILK-001)",IF(SUMPRODUCT(--EXACT('Номенклатура'!$A$6:$A$205,B919))=0,"Код не найден",IF(SUMPRODUCT(--EXACT('Номенклатура'!$A$6:$A$205,B919))&gt;1,"Код повторяется в номенклатуре",IF(NOT(ISNUMBER(C919)),"Укажите фактическое количество",IF(C919&lt;0,"Факт не может быть меньше нуля",IF(NOT(ISNUMBER('Номенклатура'!$C$2)),"Укажите дату начала учёта",IF(Q919&lt;INT('Номенклатура'!$C$2),"Дата раньше начала учёта","ОК"))))))))))</f>
        <v/>
      </c>
      <c r="F919" s="15" t="str">
        <f>IF(E919&lt;&gt;"ОК","",INDEX('Номенклатура'!$B$6:$B$205,SUMPRODUCT(EXACT('Номенклатура'!$A$6:$A$205,B919)*(ROW('Номенклатура'!$A$6:$A$205)-5)))&amp;"")</f>
        <v/>
      </c>
      <c r="G919" s="17" t="str">
        <f>IF(E919&lt;&gt;"ОК","",INDEX('Номенклатура'!$D$6:$D$205,SUMPRODUCT(EXACT('Номенклатура'!$A$6:$A$205,B919)*(ROW('Номенклатура'!$A$6:$A$205)-5)))&amp;"")</f>
        <v/>
      </c>
      <c r="H919" s="18" t="str">
        <f>IF(E919&lt;&gt;"ОК","",ROUND(N(INDEX('Номенклатура'!$F$6:$F$205,SUMPRODUCT(EXACT('Номенклатура'!$A$6:$A$205,B919)*(ROW('Номенклатура'!$A$6:$A$205)-5))))+SUMIFS('Движения'!$F$6:$F$5005,'Движения'!$B$6:$B$5005,B919,'Движения'!$A$6:$A$5005,"&lt;"&amp;(Q919+1))-SUMIFS('Движения'!$F$6:$F$5005,'Движения'!$B$6:$B$5005,B919,'Движения'!$C$6:$C$5005,"Корректировка остатка",'Движения'!$A$6:$A$5005,"&gt;="&amp;Q919,'Движения'!$A$6:$A$5005,"&lt;"&amp;(Q919+1)),6))</f>
        <v/>
      </c>
      <c r="I919" s="18" t="str">
        <f>IF(E919&lt;&gt;"ОК","",ROUND(C919-H919,6))</f>
        <v/>
      </c>
      <c r="J919" s="21" t="str">
        <f>IF(E919&lt;&gt;"ОК","",IF(P919&gt;0,ABS(I919)/P919,"нет базы"))</f>
        <v/>
      </c>
      <c r="K919" s="17" t="str">
        <f>IF(E919&lt;&gt;"ОК","",IF(I919&lt;0,"Недостача",IF(I919&gt;0,"Излишек","Совпадает")))</f>
        <v/>
      </c>
      <c r="L919" s="18" t="str">
        <f>IF(E919&lt;&gt;"ОК","",ROUND(SUMIFS('Движения'!$F$6:$F$5005,'Движения'!$B$6:$B$5005,B919,'Движения'!$C$6:$C$5005,"Корректировка остатка",'Движения'!$A$6:$A$5005,"&gt;="&amp;Q919,'Движения'!$A$6:$A$5005,"&lt;"&amp;(Q919+1)),6))</f>
        <v/>
      </c>
      <c r="M919" s="18" t="str">
        <f>IF(E919&lt;&gt;"ОК","",ROUND(I919-L919,6))</f>
        <v/>
      </c>
      <c r="N919" s="15" t="str">
        <f>IF(E919&lt;&gt;"ОК","",IF(AND(I919=0,L919=0),"Корректировка не нужна",IF(M919=0,"Корректировка внесена",IF(L919=0,"Внесите корректировку на "&amp;DAY(Q919)&amp;"."&amp;MONTH(Q919)&amp;"."&amp;YEAR(Q919)&amp;": "&amp;IF(M919&gt;0,"+","")&amp;M919&amp;" "&amp;G919,"Проверьте корректировки: внесено "&amp;L919&amp;", нужно "&amp;I919&amp;" "&amp;G919))))</f>
        <v/>
      </c>
      <c r="O919" s="22" t="str">
        <f>IF(E919&lt;&gt;"ОК","",IF(SUMPRODUCT(MAX(($B$6:$B$1005=B919)*($Q$6:$Q$1005&lt;Q919)*($E$6:$E$1005="ОК")*$Q$6:$Q$1005))&gt;0,SUMPRODUCT(MAX(($B$6:$B$1005=B919)*($Q$6:$Q$1005&lt;Q919)*($E$6:$E$1005="ОК")*$Q$6:$Q$1005))+1,INT('Номенклатура'!$C$2)))</f>
        <v/>
      </c>
      <c r="P919" s="18" t="str">
        <f>IF(E919&lt;&gt;"ОК","",-(SUMIFS('Движения'!$F$6:$F$5005,'Движения'!$B$6:$B$5005,B919,'Движения'!$C$6:$C$5005,"Расход",'Движения'!$A$6:$A$5005,"&gt;="&amp;O919,'Движения'!$A$6:$A$5005,"&lt;"&amp;(Q919+1))+SUMIFS('Движения'!$F$6:$F$5005,'Движения'!$B$6:$B$5005,B919,'Движения'!$C$6:$C$5005,"Списание",'Движения'!$A$6:$A$5005,"&gt;="&amp;O919,'Движения'!$A$6:$A$5005,"&lt;"&amp;(Q919+1))))</f>
        <v/>
      </c>
      <c r="Q919" s="18" t="str">
        <f>IF(ISNUMBER(A919),INT(A919),0)</f>
        <v/>
      </c>
    </row>
    <row r="920" spans="1:17" x14ac:dyDescent="0.25">
      <c r="A920" s="16"/>
      <c r="B920" s="13"/>
      <c r="C920" s="14"/>
      <c r="D920" s="13"/>
      <c r="E920" s="15" t="str">
        <f>IF(COUNTA(A920:D920)=0,"",IF(NOT(ISNUMBER(A920)),"Укажите дату",IF(B920="","Укажите код",IF(NOT(AND(ISTEXT(B920),LEN(B920)&gt;0,LEN(B920)&lt;=30,ISNUMBER(FIND(LEFT(B920,1),"ABCDEFGHIJKLMNOPQRSTUVWXYZ")),SUMPRODUCT((MID(B920,{1,2,3,4,5,6,7,8,9,10,11,12,13,14,15,16,17,18,19,20,21,22,23,24,25,26,27,28,29,30},1)&lt;&gt;"")*ISERROR(FIND(MID(B920,{1,2,3,4,5,6,7,8,9,10,11,12,13,14,15,16,17,18,19,20,21,22,23,24,25,26,27,28,29,30},1),"ABCDEFGHIJKLMNOPQRSTUVWXYZ0123456789-_")))=0,ISERROR(VALUE(B920)))),"Недопустимый код: только латинские буквы A-Z в верхнем регистре, цифры, - и _; начало с буквы, до 30 символов (например MILK-001)",IF(SUMPRODUCT(--EXACT('Номенклатура'!$A$6:$A$205,B920))=0,"Код не найден",IF(SUMPRODUCT(--EXACT('Номенклатура'!$A$6:$A$205,B920))&gt;1,"Код повторяется в номенклатуре",IF(NOT(ISNUMBER(C920)),"Укажите фактическое количество",IF(C920&lt;0,"Факт не может быть меньше нуля",IF(NOT(ISNUMBER('Номенклатура'!$C$2)),"Укажите дату начала учёта",IF(Q920&lt;INT('Номенклатура'!$C$2),"Дата раньше начала учёта","ОК"))))))))))</f>
        <v/>
      </c>
      <c r="F920" s="15" t="str">
        <f>IF(E920&lt;&gt;"ОК","",INDEX('Номенклатура'!$B$6:$B$205,SUMPRODUCT(EXACT('Номенклатура'!$A$6:$A$205,B920)*(ROW('Номенклатура'!$A$6:$A$205)-5)))&amp;"")</f>
        <v/>
      </c>
      <c r="G920" s="17" t="str">
        <f>IF(E920&lt;&gt;"ОК","",INDEX('Номенклатура'!$D$6:$D$205,SUMPRODUCT(EXACT('Номенклатура'!$A$6:$A$205,B920)*(ROW('Номенклатура'!$A$6:$A$205)-5)))&amp;"")</f>
        <v/>
      </c>
      <c r="H920" s="18" t="str">
        <f>IF(E920&lt;&gt;"ОК","",ROUND(N(INDEX('Номенклатура'!$F$6:$F$205,SUMPRODUCT(EXACT('Номенклатура'!$A$6:$A$205,B920)*(ROW('Номенклатура'!$A$6:$A$205)-5))))+SUMIFS('Движения'!$F$6:$F$5005,'Движения'!$B$6:$B$5005,B920,'Движения'!$A$6:$A$5005,"&lt;"&amp;(Q920+1))-SUMIFS('Движения'!$F$6:$F$5005,'Движения'!$B$6:$B$5005,B920,'Движения'!$C$6:$C$5005,"Корректировка остатка",'Движения'!$A$6:$A$5005,"&gt;="&amp;Q920,'Движения'!$A$6:$A$5005,"&lt;"&amp;(Q920+1)),6))</f>
        <v/>
      </c>
      <c r="I920" s="18" t="str">
        <f>IF(E920&lt;&gt;"ОК","",ROUND(C920-H920,6))</f>
        <v/>
      </c>
      <c r="J920" s="21" t="str">
        <f>IF(E920&lt;&gt;"ОК","",IF(P920&gt;0,ABS(I920)/P920,"нет базы"))</f>
        <v/>
      </c>
      <c r="K920" s="17" t="str">
        <f>IF(E920&lt;&gt;"ОК","",IF(I920&lt;0,"Недостача",IF(I920&gt;0,"Излишек","Совпадает")))</f>
        <v/>
      </c>
      <c r="L920" s="18" t="str">
        <f>IF(E920&lt;&gt;"ОК","",ROUND(SUMIFS('Движения'!$F$6:$F$5005,'Движения'!$B$6:$B$5005,B920,'Движения'!$C$6:$C$5005,"Корректировка остатка",'Движения'!$A$6:$A$5005,"&gt;="&amp;Q920,'Движения'!$A$6:$A$5005,"&lt;"&amp;(Q920+1)),6))</f>
        <v/>
      </c>
      <c r="M920" s="18" t="str">
        <f>IF(E920&lt;&gt;"ОК","",ROUND(I920-L920,6))</f>
        <v/>
      </c>
      <c r="N920" s="15" t="str">
        <f>IF(E920&lt;&gt;"ОК","",IF(AND(I920=0,L920=0),"Корректировка не нужна",IF(M920=0,"Корректировка внесена",IF(L920=0,"Внесите корректировку на "&amp;DAY(Q920)&amp;"."&amp;MONTH(Q920)&amp;"."&amp;YEAR(Q920)&amp;": "&amp;IF(M920&gt;0,"+","")&amp;M920&amp;" "&amp;G920,"Проверьте корректировки: внесено "&amp;L920&amp;", нужно "&amp;I920&amp;" "&amp;G920))))</f>
        <v/>
      </c>
      <c r="O920" s="22" t="str">
        <f>IF(E920&lt;&gt;"ОК","",IF(SUMPRODUCT(MAX(($B$6:$B$1005=B920)*($Q$6:$Q$1005&lt;Q920)*($E$6:$E$1005="ОК")*$Q$6:$Q$1005))&gt;0,SUMPRODUCT(MAX(($B$6:$B$1005=B920)*($Q$6:$Q$1005&lt;Q920)*($E$6:$E$1005="ОК")*$Q$6:$Q$1005))+1,INT('Номенклатура'!$C$2)))</f>
        <v/>
      </c>
      <c r="P920" s="18" t="str">
        <f>IF(E920&lt;&gt;"ОК","",-(SUMIFS('Движения'!$F$6:$F$5005,'Движения'!$B$6:$B$5005,B920,'Движения'!$C$6:$C$5005,"Расход",'Движения'!$A$6:$A$5005,"&gt;="&amp;O920,'Движения'!$A$6:$A$5005,"&lt;"&amp;(Q920+1))+SUMIFS('Движения'!$F$6:$F$5005,'Движения'!$B$6:$B$5005,B920,'Движения'!$C$6:$C$5005,"Списание",'Движения'!$A$6:$A$5005,"&gt;="&amp;O920,'Движения'!$A$6:$A$5005,"&lt;"&amp;(Q920+1))))</f>
        <v/>
      </c>
      <c r="Q920" s="18" t="str">
        <f>IF(ISNUMBER(A920),INT(A920),0)</f>
        <v/>
      </c>
    </row>
    <row r="921" spans="1:17" x14ac:dyDescent="0.25">
      <c r="A921" s="16"/>
      <c r="B921" s="13"/>
      <c r="C921" s="14"/>
      <c r="D921" s="13"/>
      <c r="E921" s="15" t="str">
        <f>IF(COUNTA(A921:D921)=0,"",IF(NOT(ISNUMBER(A921)),"Укажите дату",IF(B921="","Укажите код",IF(NOT(AND(ISTEXT(B921),LEN(B921)&gt;0,LEN(B921)&lt;=30,ISNUMBER(FIND(LEFT(B921,1),"ABCDEFGHIJKLMNOPQRSTUVWXYZ")),SUMPRODUCT((MID(B921,{1,2,3,4,5,6,7,8,9,10,11,12,13,14,15,16,17,18,19,20,21,22,23,24,25,26,27,28,29,30},1)&lt;&gt;"")*ISERROR(FIND(MID(B921,{1,2,3,4,5,6,7,8,9,10,11,12,13,14,15,16,17,18,19,20,21,22,23,24,25,26,27,28,29,30},1),"ABCDEFGHIJKLMNOPQRSTUVWXYZ0123456789-_")))=0,ISERROR(VALUE(B921)))),"Недопустимый код: только латинские буквы A-Z в верхнем регистре, цифры, - и _; начало с буквы, до 30 символов (например MILK-001)",IF(SUMPRODUCT(--EXACT('Номенклатура'!$A$6:$A$205,B921))=0,"Код не найден",IF(SUMPRODUCT(--EXACT('Номенклатура'!$A$6:$A$205,B921))&gt;1,"Код повторяется в номенклатуре",IF(NOT(ISNUMBER(C921)),"Укажите фактическое количество",IF(C921&lt;0,"Факт не может быть меньше нуля",IF(NOT(ISNUMBER('Номенклатура'!$C$2)),"Укажите дату начала учёта",IF(Q921&lt;INT('Номенклатура'!$C$2),"Дата раньше начала учёта","ОК"))))))))))</f>
        <v/>
      </c>
      <c r="F921" s="15" t="str">
        <f>IF(E921&lt;&gt;"ОК","",INDEX('Номенклатура'!$B$6:$B$205,SUMPRODUCT(EXACT('Номенклатура'!$A$6:$A$205,B921)*(ROW('Номенклатура'!$A$6:$A$205)-5)))&amp;"")</f>
        <v/>
      </c>
      <c r="G921" s="17" t="str">
        <f>IF(E921&lt;&gt;"ОК","",INDEX('Номенклатура'!$D$6:$D$205,SUMPRODUCT(EXACT('Номенклатура'!$A$6:$A$205,B921)*(ROW('Номенклатура'!$A$6:$A$205)-5)))&amp;"")</f>
        <v/>
      </c>
      <c r="H921" s="18" t="str">
        <f>IF(E921&lt;&gt;"ОК","",ROUND(N(INDEX('Номенклатура'!$F$6:$F$205,SUMPRODUCT(EXACT('Номенклатура'!$A$6:$A$205,B921)*(ROW('Номенклатура'!$A$6:$A$205)-5))))+SUMIFS('Движения'!$F$6:$F$5005,'Движения'!$B$6:$B$5005,B921,'Движения'!$A$6:$A$5005,"&lt;"&amp;(Q921+1))-SUMIFS('Движения'!$F$6:$F$5005,'Движения'!$B$6:$B$5005,B921,'Движения'!$C$6:$C$5005,"Корректировка остатка",'Движения'!$A$6:$A$5005,"&gt;="&amp;Q921,'Движения'!$A$6:$A$5005,"&lt;"&amp;(Q921+1)),6))</f>
        <v/>
      </c>
      <c r="I921" s="18" t="str">
        <f>IF(E921&lt;&gt;"ОК","",ROUND(C921-H921,6))</f>
        <v/>
      </c>
      <c r="J921" s="21" t="str">
        <f>IF(E921&lt;&gt;"ОК","",IF(P921&gt;0,ABS(I921)/P921,"нет базы"))</f>
        <v/>
      </c>
      <c r="K921" s="17" t="str">
        <f>IF(E921&lt;&gt;"ОК","",IF(I921&lt;0,"Недостача",IF(I921&gt;0,"Излишек","Совпадает")))</f>
        <v/>
      </c>
      <c r="L921" s="18" t="str">
        <f>IF(E921&lt;&gt;"ОК","",ROUND(SUMIFS('Движения'!$F$6:$F$5005,'Движения'!$B$6:$B$5005,B921,'Движения'!$C$6:$C$5005,"Корректировка остатка",'Движения'!$A$6:$A$5005,"&gt;="&amp;Q921,'Движения'!$A$6:$A$5005,"&lt;"&amp;(Q921+1)),6))</f>
        <v/>
      </c>
      <c r="M921" s="18" t="str">
        <f>IF(E921&lt;&gt;"ОК","",ROUND(I921-L921,6))</f>
        <v/>
      </c>
      <c r="N921" s="15" t="str">
        <f>IF(E921&lt;&gt;"ОК","",IF(AND(I921=0,L921=0),"Корректировка не нужна",IF(M921=0,"Корректировка внесена",IF(L921=0,"Внесите корректировку на "&amp;DAY(Q921)&amp;"."&amp;MONTH(Q921)&amp;"."&amp;YEAR(Q921)&amp;": "&amp;IF(M921&gt;0,"+","")&amp;M921&amp;" "&amp;G921,"Проверьте корректировки: внесено "&amp;L921&amp;", нужно "&amp;I921&amp;" "&amp;G921))))</f>
        <v/>
      </c>
      <c r="O921" s="22" t="str">
        <f>IF(E921&lt;&gt;"ОК","",IF(SUMPRODUCT(MAX(($B$6:$B$1005=B921)*($Q$6:$Q$1005&lt;Q921)*($E$6:$E$1005="ОК")*$Q$6:$Q$1005))&gt;0,SUMPRODUCT(MAX(($B$6:$B$1005=B921)*($Q$6:$Q$1005&lt;Q921)*($E$6:$E$1005="ОК")*$Q$6:$Q$1005))+1,INT('Номенклатура'!$C$2)))</f>
        <v/>
      </c>
      <c r="P921" s="18" t="str">
        <f>IF(E921&lt;&gt;"ОК","",-(SUMIFS('Движения'!$F$6:$F$5005,'Движения'!$B$6:$B$5005,B921,'Движения'!$C$6:$C$5005,"Расход",'Движения'!$A$6:$A$5005,"&gt;="&amp;O921,'Движения'!$A$6:$A$5005,"&lt;"&amp;(Q921+1))+SUMIFS('Движения'!$F$6:$F$5005,'Движения'!$B$6:$B$5005,B921,'Движения'!$C$6:$C$5005,"Списание",'Движения'!$A$6:$A$5005,"&gt;="&amp;O921,'Движения'!$A$6:$A$5005,"&lt;"&amp;(Q921+1))))</f>
        <v/>
      </c>
      <c r="Q921" s="18" t="str">
        <f>IF(ISNUMBER(A921),INT(A921),0)</f>
        <v/>
      </c>
    </row>
    <row r="922" spans="1:17" x14ac:dyDescent="0.25">
      <c r="A922" s="16"/>
      <c r="B922" s="13"/>
      <c r="C922" s="14"/>
      <c r="D922" s="13"/>
      <c r="E922" s="15" t="str">
        <f>IF(COUNTA(A922:D922)=0,"",IF(NOT(ISNUMBER(A922)),"Укажите дату",IF(B922="","Укажите код",IF(NOT(AND(ISTEXT(B922),LEN(B922)&gt;0,LEN(B922)&lt;=30,ISNUMBER(FIND(LEFT(B922,1),"ABCDEFGHIJKLMNOPQRSTUVWXYZ")),SUMPRODUCT((MID(B922,{1,2,3,4,5,6,7,8,9,10,11,12,13,14,15,16,17,18,19,20,21,22,23,24,25,26,27,28,29,30},1)&lt;&gt;"")*ISERROR(FIND(MID(B922,{1,2,3,4,5,6,7,8,9,10,11,12,13,14,15,16,17,18,19,20,21,22,23,24,25,26,27,28,29,30},1),"ABCDEFGHIJKLMNOPQRSTUVWXYZ0123456789-_")))=0,ISERROR(VALUE(B922)))),"Недопустимый код: только латинские буквы A-Z в верхнем регистре, цифры, - и _; начало с буквы, до 30 символов (например MILK-001)",IF(SUMPRODUCT(--EXACT('Номенклатура'!$A$6:$A$205,B922))=0,"Код не найден",IF(SUMPRODUCT(--EXACT('Номенклатура'!$A$6:$A$205,B922))&gt;1,"Код повторяется в номенклатуре",IF(NOT(ISNUMBER(C922)),"Укажите фактическое количество",IF(C922&lt;0,"Факт не может быть меньше нуля",IF(NOT(ISNUMBER('Номенклатура'!$C$2)),"Укажите дату начала учёта",IF(Q922&lt;INT('Номенклатура'!$C$2),"Дата раньше начала учёта","ОК"))))))))))</f>
        <v/>
      </c>
      <c r="F922" s="15" t="str">
        <f>IF(E922&lt;&gt;"ОК","",INDEX('Номенклатура'!$B$6:$B$205,SUMPRODUCT(EXACT('Номенклатура'!$A$6:$A$205,B922)*(ROW('Номенклатура'!$A$6:$A$205)-5)))&amp;"")</f>
        <v/>
      </c>
      <c r="G922" s="17" t="str">
        <f>IF(E922&lt;&gt;"ОК","",INDEX('Номенклатура'!$D$6:$D$205,SUMPRODUCT(EXACT('Номенклатура'!$A$6:$A$205,B922)*(ROW('Номенклатура'!$A$6:$A$205)-5)))&amp;"")</f>
        <v/>
      </c>
      <c r="H922" s="18" t="str">
        <f>IF(E922&lt;&gt;"ОК","",ROUND(N(INDEX('Номенклатура'!$F$6:$F$205,SUMPRODUCT(EXACT('Номенклатура'!$A$6:$A$205,B922)*(ROW('Номенклатура'!$A$6:$A$205)-5))))+SUMIFS('Движения'!$F$6:$F$5005,'Движения'!$B$6:$B$5005,B922,'Движения'!$A$6:$A$5005,"&lt;"&amp;(Q922+1))-SUMIFS('Движения'!$F$6:$F$5005,'Движения'!$B$6:$B$5005,B922,'Движения'!$C$6:$C$5005,"Корректировка остатка",'Движения'!$A$6:$A$5005,"&gt;="&amp;Q922,'Движения'!$A$6:$A$5005,"&lt;"&amp;(Q922+1)),6))</f>
        <v/>
      </c>
      <c r="I922" s="18" t="str">
        <f>IF(E922&lt;&gt;"ОК","",ROUND(C922-H922,6))</f>
        <v/>
      </c>
      <c r="J922" s="21" t="str">
        <f>IF(E922&lt;&gt;"ОК","",IF(P922&gt;0,ABS(I922)/P922,"нет базы"))</f>
        <v/>
      </c>
      <c r="K922" s="17" t="str">
        <f>IF(E922&lt;&gt;"ОК","",IF(I922&lt;0,"Недостача",IF(I922&gt;0,"Излишек","Совпадает")))</f>
        <v/>
      </c>
      <c r="L922" s="18" t="str">
        <f>IF(E922&lt;&gt;"ОК","",ROUND(SUMIFS('Движения'!$F$6:$F$5005,'Движения'!$B$6:$B$5005,B922,'Движения'!$C$6:$C$5005,"Корректировка остатка",'Движения'!$A$6:$A$5005,"&gt;="&amp;Q922,'Движения'!$A$6:$A$5005,"&lt;"&amp;(Q922+1)),6))</f>
        <v/>
      </c>
      <c r="M922" s="18" t="str">
        <f>IF(E922&lt;&gt;"ОК","",ROUND(I922-L922,6))</f>
        <v/>
      </c>
      <c r="N922" s="15" t="str">
        <f>IF(E922&lt;&gt;"ОК","",IF(AND(I922=0,L922=0),"Корректировка не нужна",IF(M922=0,"Корректировка внесена",IF(L922=0,"Внесите корректировку на "&amp;DAY(Q922)&amp;"."&amp;MONTH(Q922)&amp;"."&amp;YEAR(Q922)&amp;": "&amp;IF(M922&gt;0,"+","")&amp;M922&amp;" "&amp;G922,"Проверьте корректировки: внесено "&amp;L922&amp;", нужно "&amp;I922&amp;" "&amp;G922))))</f>
        <v/>
      </c>
      <c r="O922" s="22" t="str">
        <f>IF(E922&lt;&gt;"ОК","",IF(SUMPRODUCT(MAX(($B$6:$B$1005=B922)*($Q$6:$Q$1005&lt;Q922)*($E$6:$E$1005="ОК")*$Q$6:$Q$1005))&gt;0,SUMPRODUCT(MAX(($B$6:$B$1005=B922)*($Q$6:$Q$1005&lt;Q922)*($E$6:$E$1005="ОК")*$Q$6:$Q$1005))+1,INT('Номенклатура'!$C$2)))</f>
        <v/>
      </c>
      <c r="P922" s="18" t="str">
        <f>IF(E922&lt;&gt;"ОК","",-(SUMIFS('Движения'!$F$6:$F$5005,'Движения'!$B$6:$B$5005,B922,'Движения'!$C$6:$C$5005,"Расход",'Движения'!$A$6:$A$5005,"&gt;="&amp;O922,'Движения'!$A$6:$A$5005,"&lt;"&amp;(Q922+1))+SUMIFS('Движения'!$F$6:$F$5005,'Движения'!$B$6:$B$5005,B922,'Движения'!$C$6:$C$5005,"Списание",'Движения'!$A$6:$A$5005,"&gt;="&amp;O922,'Движения'!$A$6:$A$5005,"&lt;"&amp;(Q922+1))))</f>
        <v/>
      </c>
      <c r="Q922" s="18" t="str">
        <f>IF(ISNUMBER(A922),INT(A922),0)</f>
        <v/>
      </c>
    </row>
    <row r="923" spans="1:17" x14ac:dyDescent="0.25">
      <c r="A923" s="16"/>
      <c r="B923" s="13"/>
      <c r="C923" s="14"/>
      <c r="D923" s="13"/>
      <c r="E923" s="15" t="str">
        <f>IF(COUNTA(A923:D923)=0,"",IF(NOT(ISNUMBER(A923)),"Укажите дату",IF(B923="","Укажите код",IF(NOT(AND(ISTEXT(B923),LEN(B923)&gt;0,LEN(B923)&lt;=30,ISNUMBER(FIND(LEFT(B923,1),"ABCDEFGHIJKLMNOPQRSTUVWXYZ")),SUMPRODUCT((MID(B923,{1,2,3,4,5,6,7,8,9,10,11,12,13,14,15,16,17,18,19,20,21,22,23,24,25,26,27,28,29,30},1)&lt;&gt;"")*ISERROR(FIND(MID(B923,{1,2,3,4,5,6,7,8,9,10,11,12,13,14,15,16,17,18,19,20,21,22,23,24,25,26,27,28,29,30},1),"ABCDEFGHIJKLMNOPQRSTUVWXYZ0123456789-_")))=0,ISERROR(VALUE(B923)))),"Недопустимый код: только латинские буквы A-Z в верхнем регистре, цифры, - и _; начало с буквы, до 30 символов (например MILK-001)",IF(SUMPRODUCT(--EXACT('Номенклатура'!$A$6:$A$205,B923))=0,"Код не найден",IF(SUMPRODUCT(--EXACT('Номенклатура'!$A$6:$A$205,B923))&gt;1,"Код повторяется в номенклатуре",IF(NOT(ISNUMBER(C923)),"Укажите фактическое количество",IF(C923&lt;0,"Факт не может быть меньше нуля",IF(NOT(ISNUMBER('Номенклатура'!$C$2)),"Укажите дату начала учёта",IF(Q923&lt;INT('Номенклатура'!$C$2),"Дата раньше начала учёта","ОК"))))))))))</f>
        <v/>
      </c>
      <c r="F923" s="15" t="str">
        <f>IF(E923&lt;&gt;"ОК","",INDEX('Номенклатура'!$B$6:$B$205,SUMPRODUCT(EXACT('Номенклатура'!$A$6:$A$205,B923)*(ROW('Номенклатура'!$A$6:$A$205)-5)))&amp;"")</f>
        <v/>
      </c>
      <c r="G923" s="17" t="str">
        <f>IF(E923&lt;&gt;"ОК","",INDEX('Номенклатура'!$D$6:$D$205,SUMPRODUCT(EXACT('Номенклатура'!$A$6:$A$205,B923)*(ROW('Номенклатура'!$A$6:$A$205)-5)))&amp;"")</f>
        <v/>
      </c>
      <c r="H923" s="18" t="str">
        <f>IF(E923&lt;&gt;"ОК","",ROUND(N(INDEX('Номенклатура'!$F$6:$F$205,SUMPRODUCT(EXACT('Номенклатура'!$A$6:$A$205,B923)*(ROW('Номенклатура'!$A$6:$A$205)-5))))+SUMIFS('Движения'!$F$6:$F$5005,'Движения'!$B$6:$B$5005,B923,'Движения'!$A$6:$A$5005,"&lt;"&amp;(Q923+1))-SUMIFS('Движения'!$F$6:$F$5005,'Движения'!$B$6:$B$5005,B923,'Движения'!$C$6:$C$5005,"Корректировка остатка",'Движения'!$A$6:$A$5005,"&gt;="&amp;Q923,'Движения'!$A$6:$A$5005,"&lt;"&amp;(Q923+1)),6))</f>
        <v/>
      </c>
      <c r="I923" s="18" t="str">
        <f>IF(E923&lt;&gt;"ОК","",ROUND(C923-H923,6))</f>
        <v/>
      </c>
      <c r="J923" s="21" t="str">
        <f>IF(E923&lt;&gt;"ОК","",IF(P923&gt;0,ABS(I923)/P923,"нет базы"))</f>
        <v/>
      </c>
      <c r="K923" s="17" t="str">
        <f>IF(E923&lt;&gt;"ОК","",IF(I923&lt;0,"Недостача",IF(I923&gt;0,"Излишек","Совпадает")))</f>
        <v/>
      </c>
      <c r="L923" s="18" t="str">
        <f>IF(E923&lt;&gt;"ОК","",ROUND(SUMIFS('Движения'!$F$6:$F$5005,'Движения'!$B$6:$B$5005,B923,'Движения'!$C$6:$C$5005,"Корректировка остатка",'Движения'!$A$6:$A$5005,"&gt;="&amp;Q923,'Движения'!$A$6:$A$5005,"&lt;"&amp;(Q923+1)),6))</f>
        <v/>
      </c>
      <c r="M923" s="18" t="str">
        <f>IF(E923&lt;&gt;"ОК","",ROUND(I923-L923,6))</f>
        <v/>
      </c>
      <c r="N923" s="15" t="str">
        <f>IF(E923&lt;&gt;"ОК","",IF(AND(I923=0,L923=0),"Корректировка не нужна",IF(M923=0,"Корректировка внесена",IF(L923=0,"Внесите корректировку на "&amp;DAY(Q923)&amp;"."&amp;MONTH(Q923)&amp;"."&amp;YEAR(Q923)&amp;": "&amp;IF(M923&gt;0,"+","")&amp;M923&amp;" "&amp;G923,"Проверьте корректировки: внесено "&amp;L923&amp;", нужно "&amp;I923&amp;" "&amp;G923))))</f>
        <v/>
      </c>
      <c r="O923" s="22" t="str">
        <f>IF(E923&lt;&gt;"ОК","",IF(SUMPRODUCT(MAX(($B$6:$B$1005=B923)*($Q$6:$Q$1005&lt;Q923)*($E$6:$E$1005="ОК")*$Q$6:$Q$1005))&gt;0,SUMPRODUCT(MAX(($B$6:$B$1005=B923)*($Q$6:$Q$1005&lt;Q923)*($E$6:$E$1005="ОК")*$Q$6:$Q$1005))+1,INT('Номенклатура'!$C$2)))</f>
        <v/>
      </c>
      <c r="P923" s="18" t="str">
        <f>IF(E923&lt;&gt;"ОК","",-(SUMIFS('Движения'!$F$6:$F$5005,'Движения'!$B$6:$B$5005,B923,'Движения'!$C$6:$C$5005,"Расход",'Движения'!$A$6:$A$5005,"&gt;="&amp;O923,'Движения'!$A$6:$A$5005,"&lt;"&amp;(Q923+1))+SUMIFS('Движения'!$F$6:$F$5005,'Движения'!$B$6:$B$5005,B923,'Движения'!$C$6:$C$5005,"Списание",'Движения'!$A$6:$A$5005,"&gt;="&amp;O923,'Движения'!$A$6:$A$5005,"&lt;"&amp;(Q923+1))))</f>
        <v/>
      </c>
      <c r="Q923" s="18" t="str">
        <f>IF(ISNUMBER(A923),INT(A923),0)</f>
        <v/>
      </c>
    </row>
    <row r="924" spans="1:17" x14ac:dyDescent="0.25">
      <c r="A924" s="16"/>
      <c r="B924" s="13"/>
      <c r="C924" s="14"/>
      <c r="D924" s="13"/>
      <c r="E924" s="15" t="str">
        <f>IF(COUNTA(A924:D924)=0,"",IF(NOT(ISNUMBER(A924)),"Укажите дату",IF(B924="","Укажите код",IF(NOT(AND(ISTEXT(B924),LEN(B924)&gt;0,LEN(B924)&lt;=30,ISNUMBER(FIND(LEFT(B924,1),"ABCDEFGHIJKLMNOPQRSTUVWXYZ")),SUMPRODUCT((MID(B924,{1,2,3,4,5,6,7,8,9,10,11,12,13,14,15,16,17,18,19,20,21,22,23,24,25,26,27,28,29,30},1)&lt;&gt;"")*ISERROR(FIND(MID(B924,{1,2,3,4,5,6,7,8,9,10,11,12,13,14,15,16,17,18,19,20,21,22,23,24,25,26,27,28,29,30},1),"ABCDEFGHIJKLMNOPQRSTUVWXYZ0123456789-_")))=0,ISERROR(VALUE(B924)))),"Недопустимый код: только латинские буквы A-Z в верхнем регистре, цифры, - и _; начало с буквы, до 30 символов (например MILK-001)",IF(SUMPRODUCT(--EXACT('Номенклатура'!$A$6:$A$205,B924))=0,"Код не найден",IF(SUMPRODUCT(--EXACT('Номенклатура'!$A$6:$A$205,B924))&gt;1,"Код повторяется в номенклатуре",IF(NOT(ISNUMBER(C924)),"Укажите фактическое количество",IF(C924&lt;0,"Факт не может быть меньше нуля",IF(NOT(ISNUMBER('Номенклатура'!$C$2)),"Укажите дату начала учёта",IF(Q924&lt;INT('Номенклатура'!$C$2),"Дата раньше начала учёта","ОК"))))))))))</f>
        <v/>
      </c>
      <c r="F924" s="15" t="str">
        <f>IF(E924&lt;&gt;"ОК","",INDEX('Номенклатура'!$B$6:$B$205,SUMPRODUCT(EXACT('Номенклатура'!$A$6:$A$205,B924)*(ROW('Номенклатура'!$A$6:$A$205)-5)))&amp;"")</f>
        <v/>
      </c>
      <c r="G924" s="17" t="str">
        <f>IF(E924&lt;&gt;"ОК","",INDEX('Номенклатура'!$D$6:$D$205,SUMPRODUCT(EXACT('Номенклатура'!$A$6:$A$205,B924)*(ROW('Номенклатура'!$A$6:$A$205)-5)))&amp;"")</f>
        <v/>
      </c>
      <c r="H924" s="18" t="str">
        <f>IF(E924&lt;&gt;"ОК","",ROUND(N(INDEX('Номенклатура'!$F$6:$F$205,SUMPRODUCT(EXACT('Номенклатура'!$A$6:$A$205,B924)*(ROW('Номенклатура'!$A$6:$A$205)-5))))+SUMIFS('Движения'!$F$6:$F$5005,'Движения'!$B$6:$B$5005,B924,'Движения'!$A$6:$A$5005,"&lt;"&amp;(Q924+1))-SUMIFS('Движения'!$F$6:$F$5005,'Движения'!$B$6:$B$5005,B924,'Движения'!$C$6:$C$5005,"Корректировка остатка",'Движения'!$A$6:$A$5005,"&gt;="&amp;Q924,'Движения'!$A$6:$A$5005,"&lt;"&amp;(Q924+1)),6))</f>
        <v/>
      </c>
      <c r="I924" s="18" t="str">
        <f>IF(E924&lt;&gt;"ОК","",ROUND(C924-H924,6))</f>
        <v/>
      </c>
      <c r="J924" s="21" t="str">
        <f>IF(E924&lt;&gt;"ОК","",IF(P924&gt;0,ABS(I924)/P924,"нет базы"))</f>
        <v/>
      </c>
      <c r="K924" s="17" t="str">
        <f>IF(E924&lt;&gt;"ОК","",IF(I924&lt;0,"Недостача",IF(I924&gt;0,"Излишек","Совпадает")))</f>
        <v/>
      </c>
      <c r="L924" s="18" t="str">
        <f>IF(E924&lt;&gt;"ОК","",ROUND(SUMIFS('Движения'!$F$6:$F$5005,'Движения'!$B$6:$B$5005,B924,'Движения'!$C$6:$C$5005,"Корректировка остатка",'Движения'!$A$6:$A$5005,"&gt;="&amp;Q924,'Движения'!$A$6:$A$5005,"&lt;"&amp;(Q924+1)),6))</f>
        <v/>
      </c>
      <c r="M924" s="18" t="str">
        <f>IF(E924&lt;&gt;"ОК","",ROUND(I924-L924,6))</f>
        <v/>
      </c>
      <c r="N924" s="15" t="str">
        <f>IF(E924&lt;&gt;"ОК","",IF(AND(I924=0,L924=0),"Корректировка не нужна",IF(M924=0,"Корректировка внесена",IF(L924=0,"Внесите корректировку на "&amp;DAY(Q924)&amp;"."&amp;MONTH(Q924)&amp;"."&amp;YEAR(Q924)&amp;": "&amp;IF(M924&gt;0,"+","")&amp;M924&amp;" "&amp;G924,"Проверьте корректировки: внесено "&amp;L924&amp;", нужно "&amp;I924&amp;" "&amp;G924))))</f>
        <v/>
      </c>
      <c r="O924" s="22" t="str">
        <f>IF(E924&lt;&gt;"ОК","",IF(SUMPRODUCT(MAX(($B$6:$B$1005=B924)*($Q$6:$Q$1005&lt;Q924)*($E$6:$E$1005="ОК")*$Q$6:$Q$1005))&gt;0,SUMPRODUCT(MAX(($B$6:$B$1005=B924)*($Q$6:$Q$1005&lt;Q924)*($E$6:$E$1005="ОК")*$Q$6:$Q$1005))+1,INT('Номенклатура'!$C$2)))</f>
        <v/>
      </c>
      <c r="P924" s="18" t="str">
        <f>IF(E924&lt;&gt;"ОК","",-(SUMIFS('Движения'!$F$6:$F$5005,'Движения'!$B$6:$B$5005,B924,'Движения'!$C$6:$C$5005,"Расход",'Движения'!$A$6:$A$5005,"&gt;="&amp;O924,'Движения'!$A$6:$A$5005,"&lt;"&amp;(Q924+1))+SUMIFS('Движения'!$F$6:$F$5005,'Движения'!$B$6:$B$5005,B924,'Движения'!$C$6:$C$5005,"Списание",'Движения'!$A$6:$A$5005,"&gt;="&amp;O924,'Движения'!$A$6:$A$5005,"&lt;"&amp;(Q924+1))))</f>
        <v/>
      </c>
      <c r="Q924" s="18" t="str">
        <f>IF(ISNUMBER(A924),INT(A924),0)</f>
        <v/>
      </c>
    </row>
    <row r="925" spans="1:17" x14ac:dyDescent="0.25">
      <c r="A925" s="16"/>
      <c r="B925" s="13"/>
      <c r="C925" s="14"/>
      <c r="D925" s="13"/>
      <c r="E925" s="15" t="str">
        <f>IF(COUNTA(A925:D925)=0,"",IF(NOT(ISNUMBER(A925)),"Укажите дату",IF(B925="","Укажите код",IF(NOT(AND(ISTEXT(B925),LEN(B925)&gt;0,LEN(B925)&lt;=30,ISNUMBER(FIND(LEFT(B925,1),"ABCDEFGHIJKLMNOPQRSTUVWXYZ")),SUMPRODUCT((MID(B925,{1,2,3,4,5,6,7,8,9,10,11,12,13,14,15,16,17,18,19,20,21,22,23,24,25,26,27,28,29,30},1)&lt;&gt;"")*ISERROR(FIND(MID(B925,{1,2,3,4,5,6,7,8,9,10,11,12,13,14,15,16,17,18,19,20,21,22,23,24,25,26,27,28,29,30},1),"ABCDEFGHIJKLMNOPQRSTUVWXYZ0123456789-_")))=0,ISERROR(VALUE(B925)))),"Недопустимый код: только латинские буквы A-Z в верхнем регистре, цифры, - и _; начало с буквы, до 30 символов (например MILK-001)",IF(SUMPRODUCT(--EXACT('Номенклатура'!$A$6:$A$205,B925))=0,"Код не найден",IF(SUMPRODUCT(--EXACT('Номенклатура'!$A$6:$A$205,B925))&gt;1,"Код повторяется в номенклатуре",IF(NOT(ISNUMBER(C925)),"Укажите фактическое количество",IF(C925&lt;0,"Факт не может быть меньше нуля",IF(NOT(ISNUMBER('Номенклатура'!$C$2)),"Укажите дату начала учёта",IF(Q925&lt;INT('Номенклатура'!$C$2),"Дата раньше начала учёта","ОК"))))))))))</f>
        <v/>
      </c>
      <c r="F925" s="15" t="str">
        <f>IF(E925&lt;&gt;"ОК","",INDEX('Номенклатура'!$B$6:$B$205,SUMPRODUCT(EXACT('Номенклатура'!$A$6:$A$205,B925)*(ROW('Номенклатура'!$A$6:$A$205)-5)))&amp;"")</f>
        <v/>
      </c>
      <c r="G925" s="17" t="str">
        <f>IF(E925&lt;&gt;"ОК","",INDEX('Номенклатура'!$D$6:$D$205,SUMPRODUCT(EXACT('Номенклатура'!$A$6:$A$205,B925)*(ROW('Номенклатура'!$A$6:$A$205)-5)))&amp;"")</f>
        <v/>
      </c>
      <c r="H925" s="18" t="str">
        <f>IF(E925&lt;&gt;"ОК","",ROUND(N(INDEX('Номенклатура'!$F$6:$F$205,SUMPRODUCT(EXACT('Номенклатура'!$A$6:$A$205,B925)*(ROW('Номенклатура'!$A$6:$A$205)-5))))+SUMIFS('Движения'!$F$6:$F$5005,'Движения'!$B$6:$B$5005,B925,'Движения'!$A$6:$A$5005,"&lt;"&amp;(Q925+1))-SUMIFS('Движения'!$F$6:$F$5005,'Движения'!$B$6:$B$5005,B925,'Движения'!$C$6:$C$5005,"Корректировка остатка",'Движения'!$A$6:$A$5005,"&gt;="&amp;Q925,'Движения'!$A$6:$A$5005,"&lt;"&amp;(Q925+1)),6))</f>
        <v/>
      </c>
      <c r="I925" s="18" t="str">
        <f>IF(E925&lt;&gt;"ОК","",ROUND(C925-H925,6))</f>
        <v/>
      </c>
      <c r="J925" s="21" t="str">
        <f>IF(E925&lt;&gt;"ОК","",IF(P925&gt;0,ABS(I925)/P925,"нет базы"))</f>
        <v/>
      </c>
      <c r="K925" s="17" t="str">
        <f>IF(E925&lt;&gt;"ОК","",IF(I925&lt;0,"Недостача",IF(I925&gt;0,"Излишек","Совпадает")))</f>
        <v/>
      </c>
      <c r="L925" s="18" t="str">
        <f>IF(E925&lt;&gt;"ОК","",ROUND(SUMIFS('Движения'!$F$6:$F$5005,'Движения'!$B$6:$B$5005,B925,'Движения'!$C$6:$C$5005,"Корректировка остатка",'Движения'!$A$6:$A$5005,"&gt;="&amp;Q925,'Движения'!$A$6:$A$5005,"&lt;"&amp;(Q925+1)),6))</f>
        <v/>
      </c>
      <c r="M925" s="18" t="str">
        <f>IF(E925&lt;&gt;"ОК","",ROUND(I925-L925,6))</f>
        <v/>
      </c>
      <c r="N925" s="15" t="str">
        <f>IF(E925&lt;&gt;"ОК","",IF(AND(I925=0,L925=0),"Корректировка не нужна",IF(M925=0,"Корректировка внесена",IF(L925=0,"Внесите корректировку на "&amp;DAY(Q925)&amp;"."&amp;MONTH(Q925)&amp;"."&amp;YEAR(Q925)&amp;": "&amp;IF(M925&gt;0,"+","")&amp;M925&amp;" "&amp;G925,"Проверьте корректировки: внесено "&amp;L925&amp;", нужно "&amp;I925&amp;" "&amp;G925))))</f>
        <v/>
      </c>
      <c r="O925" s="22" t="str">
        <f>IF(E925&lt;&gt;"ОК","",IF(SUMPRODUCT(MAX(($B$6:$B$1005=B925)*($Q$6:$Q$1005&lt;Q925)*($E$6:$E$1005="ОК")*$Q$6:$Q$1005))&gt;0,SUMPRODUCT(MAX(($B$6:$B$1005=B925)*($Q$6:$Q$1005&lt;Q925)*($E$6:$E$1005="ОК")*$Q$6:$Q$1005))+1,INT('Номенклатура'!$C$2)))</f>
        <v/>
      </c>
      <c r="P925" s="18" t="str">
        <f>IF(E925&lt;&gt;"ОК","",-(SUMIFS('Движения'!$F$6:$F$5005,'Движения'!$B$6:$B$5005,B925,'Движения'!$C$6:$C$5005,"Расход",'Движения'!$A$6:$A$5005,"&gt;="&amp;O925,'Движения'!$A$6:$A$5005,"&lt;"&amp;(Q925+1))+SUMIFS('Движения'!$F$6:$F$5005,'Движения'!$B$6:$B$5005,B925,'Движения'!$C$6:$C$5005,"Списание",'Движения'!$A$6:$A$5005,"&gt;="&amp;O925,'Движения'!$A$6:$A$5005,"&lt;"&amp;(Q925+1))))</f>
        <v/>
      </c>
      <c r="Q925" s="18" t="str">
        <f>IF(ISNUMBER(A925),INT(A925),0)</f>
        <v/>
      </c>
    </row>
    <row r="926" spans="1:17" x14ac:dyDescent="0.25">
      <c r="A926" s="16"/>
      <c r="B926" s="13"/>
      <c r="C926" s="14"/>
      <c r="D926" s="13"/>
      <c r="E926" s="15" t="str">
        <f>IF(COUNTA(A926:D926)=0,"",IF(NOT(ISNUMBER(A926)),"Укажите дату",IF(B926="","Укажите код",IF(NOT(AND(ISTEXT(B926),LEN(B926)&gt;0,LEN(B926)&lt;=30,ISNUMBER(FIND(LEFT(B926,1),"ABCDEFGHIJKLMNOPQRSTUVWXYZ")),SUMPRODUCT((MID(B926,{1,2,3,4,5,6,7,8,9,10,11,12,13,14,15,16,17,18,19,20,21,22,23,24,25,26,27,28,29,30},1)&lt;&gt;"")*ISERROR(FIND(MID(B926,{1,2,3,4,5,6,7,8,9,10,11,12,13,14,15,16,17,18,19,20,21,22,23,24,25,26,27,28,29,30},1),"ABCDEFGHIJKLMNOPQRSTUVWXYZ0123456789-_")))=0,ISERROR(VALUE(B926)))),"Недопустимый код: только латинские буквы A-Z в верхнем регистре, цифры, - и _; начало с буквы, до 30 символов (например MILK-001)",IF(SUMPRODUCT(--EXACT('Номенклатура'!$A$6:$A$205,B926))=0,"Код не найден",IF(SUMPRODUCT(--EXACT('Номенклатура'!$A$6:$A$205,B926))&gt;1,"Код повторяется в номенклатуре",IF(NOT(ISNUMBER(C926)),"Укажите фактическое количество",IF(C926&lt;0,"Факт не может быть меньше нуля",IF(NOT(ISNUMBER('Номенклатура'!$C$2)),"Укажите дату начала учёта",IF(Q926&lt;INT('Номенклатура'!$C$2),"Дата раньше начала учёта","ОК"))))))))))</f>
        <v/>
      </c>
      <c r="F926" s="15" t="str">
        <f>IF(E926&lt;&gt;"ОК","",INDEX('Номенклатура'!$B$6:$B$205,SUMPRODUCT(EXACT('Номенклатура'!$A$6:$A$205,B926)*(ROW('Номенклатура'!$A$6:$A$205)-5)))&amp;"")</f>
        <v/>
      </c>
      <c r="G926" s="17" t="str">
        <f>IF(E926&lt;&gt;"ОК","",INDEX('Номенклатура'!$D$6:$D$205,SUMPRODUCT(EXACT('Номенклатура'!$A$6:$A$205,B926)*(ROW('Номенклатура'!$A$6:$A$205)-5)))&amp;"")</f>
        <v/>
      </c>
      <c r="H926" s="18" t="str">
        <f>IF(E926&lt;&gt;"ОК","",ROUND(N(INDEX('Номенклатура'!$F$6:$F$205,SUMPRODUCT(EXACT('Номенклатура'!$A$6:$A$205,B926)*(ROW('Номенклатура'!$A$6:$A$205)-5))))+SUMIFS('Движения'!$F$6:$F$5005,'Движения'!$B$6:$B$5005,B926,'Движения'!$A$6:$A$5005,"&lt;"&amp;(Q926+1))-SUMIFS('Движения'!$F$6:$F$5005,'Движения'!$B$6:$B$5005,B926,'Движения'!$C$6:$C$5005,"Корректировка остатка",'Движения'!$A$6:$A$5005,"&gt;="&amp;Q926,'Движения'!$A$6:$A$5005,"&lt;"&amp;(Q926+1)),6))</f>
        <v/>
      </c>
      <c r="I926" s="18" t="str">
        <f>IF(E926&lt;&gt;"ОК","",ROUND(C926-H926,6))</f>
        <v/>
      </c>
      <c r="J926" s="21" t="str">
        <f>IF(E926&lt;&gt;"ОК","",IF(P926&gt;0,ABS(I926)/P926,"нет базы"))</f>
        <v/>
      </c>
      <c r="K926" s="17" t="str">
        <f>IF(E926&lt;&gt;"ОК","",IF(I926&lt;0,"Недостача",IF(I926&gt;0,"Излишек","Совпадает")))</f>
        <v/>
      </c>
      <c r="L926" s="18" t="str">
        <f>IF(E926&lt;&gt;"ОК","",ROUND(SUMIFS('Движения'!$F$6:$F$5005,'Движения'!$B$6:$B$5005,B926,'Движения'!$C$6:$C$5005,"Корректировка остатка",'Движения'!$A$6:$A$5005,"&gt;="&amp;Q926,'Движения'!$A$6:$A$5005,"&lt;"&amp;(Q926+1)),6))</f>
        <v/>
      </c>
      <c r="M926" s="18" t="str">
        <f>IF(E926&lt;&gt;"ОК","",ROUND(I926-L926,6))</f>
        <v/>
      </c>
      <c r="N926" s="15" t="str">
        <f>IF(E926&lt;&gt;"ОК","",IF(AND(I926=0,L926=0),"Корректировка не нужна",IF(M926=0,"Корректировка внесена",IF(L926=0,"Внесите корректировку на "&amp;DAY(Q926)&amp;"."&amp;MONTH(Q926)&amp;"."&amp;YEAR(Q926)&amp;": "&amp;IF(M926&gt;0,"+","")&amp;M926&amp;" "&amp;G926,"Проверьте корректировки: внесено "&amp;L926&amp;", нужно "&amp;I926&amp;" "&amp;G926))))</f>
        <v/>
      </c>
      <c r="O926" s="22" t="str">
        <f>IF(E926&lt;&gt;"ОК","",IF(SUMPRODUCT(MAX(($B$6:$B$1005=B926)*($Q$6:$Q$1005&lt;Q926)*($E$6:$E$1005="ОК")*$Q$6:$Q$1005))&gt;0,SUMPRODUCT(MAX(($B$6:$B$1005=B926)*($Q$6:$Q$1005&lt;Q926)*($E$6:$E$1005="ОК")*$Q$6:$Q$1005))+1,INT('Номенклатура'!$C$2)))</f>
        <v/>
      </c>
      <c r="P926" s="18" t="str">
        <f>IF(E926&lt;&gt;"ОК","",-(SUMIFS('Движения'!$F$6:$F$5005,'Движения'!$B$6:$B$5005,B926,'Движения'!$C$6:$C$5005,"Расход",'Движения'!$A$6:$A$5005,"&gt;="&amp;O926,'Движения'!$A$6:$A$5005,"&lt;"&amp;(Q926+1))+SUMIFS('Движения'!$F$6:$F$5005,'Движения'!$B$6:$B$5005,B926,'Движения'!$C$6:$C$5005,"Списание",'Движения'!$A$6:$A$5005,"&gt;="&amp;O926,'Движения'!$A$6:$A$5005,"&lt;"&amp;(Q926+1))))</f>
        <v/>
      </c>
      <c r="Q926" s="18" t="str">
        <f>IF(ISNUMBER(A926),INT(A926),0)</f>
        <v/>
      </c>
    </row>
    <row r="927" spans="1:17" x14ac:dyDescent="0.25">
      <c r="A927" s="16"/>
      <c r="B927" s="13"/>
      <c r="C927" s="14"/>
      <c r="D927" s="13"/>
      <c r="E927" s="15" t="str">
        <f>IF(COUNTA(A927:D927)=0,"",IF(NOT(ISNUMBER(A927)),"Укажите дату",IF(B927="","Укажите код",IF(NOT(AND(ISTEXT(B927),LEN(B927)&gt;0,LEN(B927)&lt;=30,ISNUMBER(FIND(LEFT(B927,1),"ABCDEFGHIJKLMNOPQRSTUVWXYZ")),SUMPRODUCT((MID(B927,{1,2,3,4,5,6,7,8,9,10,11,12,13,14,15,16,17,18,19,20,21,22,23,24,25,26,27,28,29,30},1)&lt;&gt;"")*ISERROR(FIND(MID(B927,{1,2,3,4,5,6,7,8,9,10,11,12,13,14,15,16,17,18,19,20,21,22,23,24,25,26,27,28,29,30},1),"ABCDEFGHIJKLMNOPQRSTUVWXYZ0123456789-_")))=0,ISERROR(VALUE(B927)))),"Недопустимый код: только латинские буквы A-Z в верхнем регистре, цифры, - и _; начало с буквы, до 30 символов (например MILK-001)",IF(SUMPRODUCT(--EXACT('Номенклатура'!$A$6:$A$205,B927))=0,"Код не найден",IF(SUMPRODUCT(--EXACT('Номенклатура'!$A$6:$A$205,B927))&gt;1,"Код повторяется в номенклатуре",IF(NOT(ISNUMBER(C927)),"Укажите фактическое количество",IF(C927&lt;0,"Факт не может быть меньше нуля",IF(NOT(ISNUMBER('Номенклатура'!$C$2)),"Укажите дату начала учёта",IF(Q927&lt;INT('Номенклатура'!$C$2),"Дата раньше начала учёта","ОК"))))))))))</f>
        <v/>
      </c>
      <c r="F927" s="15" t="str">
        <f>IF(E927&lt;&gt;"ОК","",INDEX('Номенклатура'!$B$6:$B$205,SUMPRODUCT(EXACT('Номенклатура'!$A$6:$A$205,B927)*(ROW('Номенклатура'!$A$6:$A$205)-5)))&amp;"")</f>
        <v/>
      </c>
      <c r="G927" s="17" t="str">
        <f>IF(E927&lt;&gt;"ОК","",INDEX('Номенклатура'!$D$6:$D$205,SUMPRODUCT(EXACT('Номенклатура'!$A$6:$A$205,B927)*(ROW('Номенклатура'!$A$6:$A$205)-5)))&amp;"")</f>
        <v/>
      </c>
      <c r="H927" s="18" t="str">
        <f>IF(E927&lt;&gt;"ОК","",ROUND(N(INDEX('Номенклатура'!$F$6:$F$205,SUMPRODUCT(EXACT('Номенклатура'!$A$6:$A$205,B927)*(ROW('Номенклатура'!$A$6:$A$205)-5))))+SUMIFS('Движения'!$F$6:$F$5005,'Движения'!$B$6:$B$5005,B927,'Движения'!$A$6:$A$5005,"&lt;"&amp;(Q927+1))-SUMIFS('Движения'!$F$6:$F$5005,'Движения'!$B$6:$B$5005,B927,'Движения'!$C$6:$C$5005,"Корректировка остатка",'Движения'!$A$6:$A$5005,"&gt;="&amp;Q927,'Движения'!$A$6:$A$5005,"&lt;"&amp;(Q927+1)),6))</f>
        <v/>
      </c>
      <c r="I927" s="18" t="str">
        <f>IF(E927&lt;&gt;"ОК","",ROUND(C927-H927,6))</f>
        <v/>
      </c>
      <c r="J927" s="21" t="str">
        <f>IF(E927&lt;&gt;"ОК","",IF(P927&gt;0,ABS(I927)/P927,"нет базы"))</f>
        <v/>
      </c>
      <c r="K927" s="17" t="str">
        <f>IF(E927&lt;&gt;"ОК","",IF(I927&lt;0,"Недостача",IF(I927&gt;0,"Излишек","Совпадает")))</f>
        <v/>
      </c>
      <c r="L927" s="18" t="str">
        <f>IF(E927&lt;&gt;"ОК","",ROUND(SUMIFS('Движения'!$F$6:$F$5005,'Движения'!$B$6:$B$5005,B927,'Движения'!$C$6:$C$5005,"Корректировка остатка",'Движения'!$A$6:$A$5005,"&gt;="&amp;Q927,'Движения'!$A$6:$A$5005,"&lt;"&amp;(Q927+1)),6))</f>
        <v/>
      </c>
      <c r="M927" s="18" t="str">
        <f>IF(E927&lt;&gt;"ОК","",ROUND(I927-L927,6))</f>
        <v/>
      </c>
      <c r="N927" s="15" t="str">
        <f>IF(E927&lt;&gt;"ОК","",IF(AND(I927=0,L927=0),"Корректировка не нужна",IF(M927=0,"Корректировка внесена",IF(L927=0,"Внесите корректировку на "&amp;DAY(Q927)&amp;"."&amp;MONTH(Q927)&amp;"."&amp;YEAR(Q927)&amp;": "&amp;IF(M927&gt;0,"+","")&amp;M927&amp;" "&amp;G927,"Проверьте корректировки: внесено "&amp;L927&amp;", нужно "&amp;I927&amp;" "&amp;G927))))</f>
        <v/>
      </c>
      <c r="O927" s="22" t="str">
        <f>IF(E927&lt;&gt;"ОК","",IF(SUMPRODUCT(MAX(($B$6:$B$1005=B927)*($Q$6:$Q$1005&lt;Q927)*($E$6:$E$1005="ОК")*$Q$6:$Q$1005))&gt;0,SUMPRODUCT(MAX(($B$6:$B$1005=B927)*($Q$6:$Q$1005&lt;Q927)*($E$6:$E$1005="ОК")*$Q$6:$Q$1005))+1,INT('Номенклатура'!$C$2)))</f>
        <v/>
      </c>
      <c r="P927" s="18" t="str">
        <f>IF(E927&lt;&gt;"ОК","",-(SUMIFS('Движения'!$F$6:$F$5005,'Движения'!$B$6:$B$5005,B927,'Движения'!$C$6:$C$5005,"Расход",'Движения'!$A$6:$A$5005,"&gt;="&amp;O927,'Движения'!$A$6:$A$5005,"&lt;"&amp;(Q927+1))+SUMIFS('Движения'!$F$6:$F$5005,'Движения'!$B$6:$B$5005,B927,'Движения'!$C$6:$C$5005,"Списание",'Движения'!$A$6:$A$5005,"&gt;="&amp;O927,'Движения'!$A$6:$A$5005,"&lt;"&amp;(Q927+1))))</f>
        <v/>
      </c>
      <c r="Q927" s="18" t="str">
        <f>IF(ISNUMBER(A927),INT(A927),0)</f>
        <v/>
      </c>
    </row>
    <row r="928" spans="1:17" x14ac:dyDescent="0.25">
      <c r="A928" s="16"/>
      <c r="B928" s="13"/>
      <c r="C928" s="14"/>
      <c r="D928" s="13"/>
      <c r="E928" s="15" t="str">
        <f>IF(COUNTA(A928:D928)=0,"",IF(NOT(ISNUMBER(A928)),"Укажите дату",IF(B928="","Укажите код",IF(NOT(AND(ISTEXT(B928),LEN(B928)&gt;0,LEN(B928)&lt;=30,ISNUMBER(FIND(LEFT(B928,1),"ABCDEFGHIJKLMNOPQRSTUVWXYZ")),SUMPRODUCT((MID(B928,{1,2,3,4,5,6,7,8,9,10,11,12,13,14,15,16,17,18,19,20,21,22,23,24,25,26,27,28,29,30},1)&lt;&gt;"")*ISERROR(FIND(MID(B928,{1,2,3,4,5,6,7,8,9,10,11,12,13,14,15,16,17,18,19,20,21,22,23,24,25,26,27,28,29,30},1),"ABCDEFGHIJKLMNOPQRSTUVWXYZ0123456789-_")))=0,ISERROR(VALUE(B928)))),"Недопустимый код: только латинские буквы A-Z в верхнем регистре, цифры, - и _; начало с буквы, до 30 символов (например MILK-001)",IF(SUMPRODUCT(--EXACT('Номенклатура'!$A$6:$A$205,B928))=0,"Код не найден",IF(SUMPRODUCT(--EXACT('Номенклатура'!$A$6:$A$205,B928))&gt;1,"Код повторяется в номенклатуре",IF(NOT(ISNUMBER(C928)),"Укажите фактическое количество",IF(C928&lt;0,"Факт не может быть меньше нуля",IF(NOT(ISNUMBER('Номенклатура'!$C$2)),"Укажите дату начала учёта",IF(Q928&lt;INT('Номенклатура'!$C$2),"Дата раньше начала учёта","ОК"))))))))))</f>
        <v/>
      </c>
      <c r="F928" s="15" t="str">
        <f>IF(E928&lt;&gt;"ОК","",INDEX('Номенклатура'!$B$6:$B$205,SUMPRODUCT(EXACT('Номенклатура'!$A$6:$A$205,B928)*(ROW('Номенклатура'!$A$6:$A$205)-5)))&amp;"")</f>
        <v/>
      </c>
      <c r="G928" s="17" t="str">
        <f>IF(E928&lt;&gt;"ОК","",INDEX('Номенклатура'!$D$6:$D$205,SUMPRODUCT(EXACT('Номенклатура'!$A$6:$A$205,B928)*(ROW('Номенклатура'!$A$6:$A$205)-5)))&amp;"")</f>
        <v/>
      </c>
      <c r="H928" s="18" t="str">
        <f>IF(E928&lt;&gt;"ОК","",ROUND(N(INDEX('Номенклатура'!$F$6:$F$205,SUMPRODUCT(EXACT('Номенклатура'!$A$6:$A$205,B928)*(ROW('Номенклатура'!$A$6:$A$205)-5))))+SUMIFS('Движения'!$F$6:$F$5005,'Движения'!$B$6:$B$5005,B928,'Движения'!$A$6:$A$5005,"&lt;"&amp;(Q928+1))-SUMIFS('Движения'!$F$6:$F$5005,'Движения'!$B$6:$B$5005,B928,'Движения'!$C$6:$C$5005,"Корректировка остатка",'Движения'!$A$6:$A$5005,"&gt;="&amp;Q928,'Движения'!$A$6:$A$5005,"&lt;"&amp;(Q928+1)),6))</f>
        <v/>
      </c>
      <c r="I928" s="18" t="str">
        <f>IF(E928&lt;&gt;"ОК","",ROUND(C928-H928,6))</f>
        <v/>
      </c>
      <c r="J928" s="21" t="str">
        <f>IF(E928&lt;&gt;"ОК","",IF(P928&gt;0,ABS(I928)/P928,"нет базы"))</f>
        <v/>
      </c>
      <c r="K928" s="17" t="str">
        <f>IF(E928&lt;&gt;"ОК","",IF(I928&lt;0,"Недостача",IF(I928&gt;0,"Излишек","Совпадает")))</f>
        <v/>
      </c>
      <c r="L928" s="18" t="str">
        <f>IF(E928&lt;&gt;"ОК","",ROUND(SUMIFS('Движения'!$F$6:$F$5005,'Движения'!$B$6:$B$5005,B928,'Движения'!$C$6:$C$5005,"Корректировка остатка",'Движения'!$A$6:$A$5005,"&gt;="&amp;Q928,'Движения'!$A$6:$A$5005,"&lt;"&amp;(Q928+1)),6))</f>
        <v/>
      </c>
      <c r="M928" s="18" t="str">
        <f>IF(E928&lt;&gt;"ОК","",ROUND(I928-L928,6))</f>
        <v/>
      </c>
      <c r="N928" s="15" t="str">
        <f>IF(E928&lt;&gt;"ОК","",IF(AND(I928=0,L928=0),"Корректировка не нужна",IF(M928=0,"Корректировка внесена",IF(L928=0,"Внесите корректировку на "&amp;DAY(Q928)&amp;"."&amp;MONTH(Q928)&amp;"."&amp;YEAR(Q928)&amp;": "&amp;IF(M928&gt;0,"+","")&amp;M928&amp;" "&amp;G928,"Проверьте корректировки: внесено "&amp;L928&amp;", нужно "&amp;I928&amp;" "&amp;G928))))</f>
        <v/>
      </c>
      <c r="O928" s="22" t="str">
        <f>IF(E928&lt;&gt;"ОК","",IF(SUMPRODUCT(MAX(($B$6:$B$1005=B928)*($Q$6:$Q$1005&lt;Q928)*($E$6:$E$1005="ОК")*$Q$6:$Q$1005))&gt;0,SUMPRODUCT(MAX(($B$6:$B$1005=B928)*($Q$6:$Q$1005&lt;Q928)*($E$6:$E$1005="ОК")*$Q$6:$Q$1005))+1,INT('Номенклатура'!$C$2)))</f>
        <v/>
      </c>
      <c r="P928" s="18" t="str">
        <f>IF(E928&lt;&gt;"ОК","",-(SUMIFS('Движения'!$F$6:$F$5005,'Движения'!$B$6:$B$5005,B928,'Движения'!$C$6:$C$5005,"Расход",'Движения'!$A$6:$A$5005,"&gt;="&amp;O928,'Движения'!$A$6:$A$5005,"&lt;"&amp;(Q928+1))+SUMIFS('Движения'!$F$6:$F$5005,'Движения'!$B$6:$B$5005,B928,'Движения'!$C$6:$C$5005,"Списание",'Движения'!$A$6:$A$5005,"&gt;="&amp;O928,'Движения'!$A$6:$A$5005,"&lt;"&amp;(Q928+1))))</f>
        <v/>
      </c>
      <c r="Q928" s="18" t="str">
        <f>IF(ISNUMBER(A928),INT(A928),0)</f>
        <v/>
      </c>
    </row>
    <row r="929" spans="1:17" x14ac:dyDescent="0.25">
      <c r="A929" s="16"/>
      <c r="B929" s="13"/>
      <c r="C929" s="14"/>
      <c r="D929" s="13"/>
      <c r="E929" s="15" t="str">
        <f>IF(COUNTA(A929:D929)=0,"",IF(NOT(ISNUMBER(A929)),"Укажите дату",IF(B929="","Укажите код",IF(NOT(AND(ISTEXT(B929),LEN(B929)&gt;0,LEN(B929)&lt;=30,ISNUMBER(FIND(LEFT(B929,1),"ABCDEFGHIJKLMNOPQRSTUVWXYZ")),SUMPRODUCT((MID(B929,{1,2,3,4,5,6,7,8,9,10,11,12,13,14,15,16,17,18,19,20,21,22,23,24,25,26,27,28,29,30},1)&lt;&gt;"")*ISERROR(FIND(MID(B929,{1,2,3,4,5,6,7,8,9,10,11,12,13,14,15,16,17,18,19,20,21,22,23,24,25,26,27,28,29,30},1),"ABCDEFGHIJKLMNOPQRSTUVWXYZ0123456789-_")))=0,ISERROR(VALUE(B929)))),"Недопустимый код: только латинские буквы A-Z в верхнем регистре, цифры, - и _; начало с буквы, до 30 символов (например MILK-001)",IF(SUMPRODUCT(--EXACT('Номенклатура'!$A$6:$A$205,B929))=0,"Код не найден",IF(SUMPRODUCT(--EXACT('Номенклатура'!$A$6:$A$205,B929))&gt;1,"Код повторяется в номенклатуре",IF(NOT(ISNUMBER(C929)),"Укажите фактическое количество",IF(C929&lt;0,"Факт не может быть меньше нуля",IF(NOT(ISNUMBER('Номенклатура'!$C$2)),"Укажите дату начала учёта",IF(Q929&lt;INT('Номенклатура'!$C$2),"Дата раньше начала учёта","ОК"))))))))))</f>
        <v/>
      </c>
      <c r="F929" s="15" t="str">
        <f>IF(E929&lt;&gt;"ОК","",INDEX('Номенклатура'!$B$6:$B$205,SUMPRODUCT(EXACT('Номенклатура'!$A$6:$A$205,B929)*(ROW('Номенклатура'!$A$6:$A$205)-5)))&amp;"")</f>
        <v/>
      </c>
      <c r="G929" s="17" t="str">
        <f>IF(E929&lt;&gt;"ОК","",INDEX('Номенклатура'!$D$6:$D$205,SUMPRODUCT(EXACT('Номенклатура'!$A$6:$A$205,B929)*(ROW('Номенклатура'!$A$6:$A$205)-5)))&amp;"")</f>
        <v/>
      </c>
      <c r="H929" s="18" t="str">
        <f>IF(E929&lt;&gt;"ОК","",ROUND(N(INDEX('Номенклатура'!$F$6:$F$205,SUMPRODUCT(EXACT('Номенклатура'!$A$6:$A$205,B929)*(ROW('Номенклатура'!$A$6:$A$205)-5))))+SUMIFS('Движения'!$F$6:$F$5005,'Движения'!$B$6:$B$5005,B929,'Движения'!$A$6:$A$5005,"&lt;"&amp;(Q929+1))-SUMIFS('Движения'!$F$6:$F$5005,'Движения'!$B$6:$B$5005,B929,'Движения'!$C$6:$C$5005,"Корректировка остатка",'Движения'!$A$6:$A$5005,"&gt;="&amp;Q929,'Движения'!$A$6:$A$5005,"&lt;"&amp;(Q929+1)),6))</f>
        <v/>
      </c>
      <c r="I929" s="18" t="str">
        <f>IF(E929&lt;&gt;"ОК","",ROUND(C929-H929,6))</f>
        <v/>
      </c>
      <c r="J929" s="21" t="str">
        <f>IF(E929&lt;&gt;"ОК","",IF(P929&gt;0,ABS(I929)/P929,"нет базы"))</f>
        <v/>
      </c>
      <c r="K929" s="17" t="str">
        <f>IF(E929&lt;&gt;"ОК","",IF(I929&lt;0,"Недостача",IF(I929&gt;0,"Излишек","Совпадает")))</f>
        <v/>
      </c>
      <c r="L929" s="18" t="str">
        <f>IF(E929&lt;&gt;"ОК","",ROUND(SUMIFS('Движения'!$F$6:$F$5005,'Движения'!$B$6:$B$5005,B929,'Движения'!$C$6:$C$5005,"Корректировка остатка",'Движения'!$A$6:$A$5005,"&gt;="&amp;Q929,'Движения'!$A$6:$A$5005,"&lt;"&amp;(Q929+1)),6))</f>
        <v/>
      </c>
      <c r="M929" s="18" t="str">
        <f>IF(E929&lt;&gt;"ОК","",ROUND(I929-L929,6))</f>
        <v/>
      </c>
      <c r="N929" s="15" t="str">
        <f>IF(E929&lt;&gt;"ОК","",IF(AND(I929=0,L929=0),"Корректировка не нужна",IF(M929=0,"Корректировка внесена",IF(L929=0,"Внесите корректировку на "&amp;DAY(Q929)&amp;"."&amp;MONTH(Q929)&amp;"."&amp;YEAR(Q929)&amp;": "&amp;IF(M929&gt;0,"+","")&amp;M929&amp;" "&amp;G929,"Проверьте корректировки: внесено "&amp;L929&amp;", нужно "&amp;I929&amp;" "&amp;G929))))</f>
        <v/>
      </c>
      <c r="O929" s="22" t="str">
        <f>IF(E929&lt;&gt;"ОК","",IF(SUMPRODUCT(MAX(($B$6:$B$1005=B929)*($Q$6:$Q$1005&lt;Q929)*($E$6:$E$1005="ОК")*$Q$6:$Q$1005))&gt;0,SUMPRODUCT(MAX(($B$6:$B$1005=B929)*($Q$6:$Q$1005&lt;Q929)*($E$6:$E$1005="ОК")*$Q$6:$Q$1005))+1,INT('Номенклатура'!$C$2)))</f>
        <v/>
      </c>
      <c r="P929" s="18" t="str">
        <f>IF(E929&lt;&gt;"ОК","",-(SUMIFS('Движения'!$F$6:$F$5005,'Движения'!$B$6:$B$5005,B929,'Движения'!$C$6:$C$5005,"Расход",'Движения'!$A$6:$A$5005,"&gt;="&amp;O929,'Движения'!$A$6:$A$5005,"&lt;"&amp;(Q929+1))+SUMIFS('Движения'!$F$6:$F$5005,'Движения'!$B$6:$B$5005,B929,'Движения'!$C$6:$C$5005,"Списание",'Движения'!$A$6:$A$5005,"&gt;="&amp;O929,'Движения'!$A$6:$A$5005,"&lt;"&amp;(Q929+1))))</f>
        <v/>
      </c>
      <c r="Q929" s="18" t="str">
        <f>IF(ISNUMBER(A929),INT(A929),0)</f>
        <v/>
      </c>
    </row>
    <row r="930" spans="1:17" x14ac:dyDescent="0.25">
      <c r="A930" s="16"/>
      <c r="B930" s="13"/>
      <c r="C930" s="14"/>
      <c r="D930" s="13"/>
      <c r="E930" s="15" t="str">
        <f>IF(COUNTA(A930:D930)=0,"",IF(NOT(ISNUMBER(A930)),"Укажите дату",IF(B930="","Укажите код",IF(NOT(AND(ISTEXT(B930),LEN(B930)&gt;0,LEN(B930)&lt;=30,ISNUMBER(FIND(LEFT(B930,1),"ABCDEFGHIJKLMNOPQRSTUVWXYZ")),SUMPRODUCT((MID(B930,{1,2,3,4,5,6,7,8,9,10,11,12,13,14,15,16,17,18,19,20,21,22,23,24,25,26,27,28,29,30},1)&lt;&gt;"")*ISERROR(FIND(MID(B930,{1,2,3,4,5,6,7,8,9,10,11,12,13,14,15,16,17,18,19,20,21,22,23,24,25,26,27,28,29,30},1),"ABCDEFGHIJKLMNOPQRSTUVWXYZ0123456789-_")))=0,ISERROR(VALUE(B930)))),"Недопустимый код: только латинские буквы A-Z в верхнем регистре, цифры, - и _; начало с буквы, до 30 символов (например MILK-001)",IF(SUMPRODUCT(--EXACT('Номенклатура'!$A$6:$A$205,B930))=0,"Код не найден",IF(SUMPRODUCT(--EXACT('Номенклатура'!$A$6:$A$205,B930))&gt;1,"Код повторяется в номенклатуре",IF(NOT(ISNUMBER(C930)),"Укажите фактическое количество",IF(C930&lt;0,"Факт не может быть меньше нуля",IF(NOT(ISNUMBER('Номенклатура'!$C$2)),"Укажите дату начала учёта",IF(Q930&lt;INT('Номенклатура'!$C$2),"Дата раньше начала учёта","ОК"))))))))))</f>
        <v/>
      </c>
      <c r="F930" s="15" t="str">
        <f>IF(E930&lt;&gt;"ОК","",INDEX('Номенклатура'!$B$6:$B$205,SUMPRODUCT(EXACT('Номенклатура'!$A$6:$A$205,B930)*(ROW('Номенклатура'!$A$6:$A$205)-5)))&amp;"")</f>
        <v/>
      </c>
      <c r="G930" s="17" t="str">
        <f>IF(E930&lt;&gt;"ОК","",INDEX('Номенклатура'!$D$6:$D$205,SUMPRODUCT(EXACT('Номенклатура'!$A$6:$A$205,B930)*(ROW('Номенклатура'!$A$6:$A$205)-5)))&amp;"")</f>
        <v/>
      </c>
      <c r="H930" s="18" t="str">
        <f>IF(E930&lt;&gt;"ОК","",ROUND(N(INDEX('Номенклатура'!$F$6:$F$205,SUMPRODUCT(EXACT('Номенклатура'!$A$6:$A$205,B930)*(ROW('Номенклатура'!$A$6:$A$205)-5))))+SUMIFS('Движения'!$F$6:$F$5005,'Движения'!$B$6:$B$5005,B930,'Движения'!$A$6:$A$5005,"&lt;"&amp;(Q930+1))-SUMIFS('Движения'!$F$6:$F$5005,'Движения'!$B$6:$B$5005,B930,'Движения'!$C$6:$C$5005,"Корректировка остатка",'Движения'!$A$6:$A$5005,"&gt;="&amp;Q930,'Движения'!$A$6:$A$5005,"&lt;"&amp;(Q930+1)),6))</f>
        <v/>
      </c>
      <c r="I930" s="18" t="str">
        <f>IF(E930&lt;&gt;"ОК","",ROUND(C930-H930,6))</f>
        <v/>
      </c>
      <c r="J930" s="21" t="str">
        <f>IF(E930&lt;&gt;"ОК","",IF(P930&gt;0,ABS(I930)/P930,"нет базы"))</f>
        <v/>
      </c>
      <c r="K930" s="17" t="str">
        <f>IF(E930&lt;&gt;"ОК","",IF(I930&lt;0,"Недостача",IF(I930&gt;0,"Излишек","Совпадает")))</f>
        <v/>
      </c>
      <c r="L930" s="18" t="str">
        <f>IF(E930&lt;&gt;"ОК","",ROUND(SUMIFS('Движения'!$F$6:$F$5005,'Движения'!$B$6:$B$5005,B930,'Движения'!$C$6:$C$5005,"Корректировка остатка",'Движения'!$A$6:$A$5005,"&gt;="&amp;Q930,'Движения'!$A$6:$A$5005,"&lt;"&amp;(Q930+1)),6))</f>
        <v/>
      </c>
      <c r="M930" s="18" t="str">
        <f>IF(E930&lt;&gt;"ОК","",ROUND(I930-L930,6))</f>
        <v/>
      </c>
      <c r="N930" s="15" t="str">
        <f>IF(E930&lt;&gt;"ОК","",IF(AND(I930=0,L930=0),"Корректировка не нужна",IF(M930=0,"Корректировка внесена",IF(L930=0,"Внесите корректировку на "&amp;DAY(Q930)&amp;"."&amp;MONTH(Q930)&amp;"."&amp;YEAR(Q930)&amp;": "&amp;IF(M930&gt;0,"+","")&amp;M930&amp;" "&amp;G930,"Проверьте корректировки: внесено "&amp;L930&amp;", нужно "&amp;I930&amp;" "&amp;G930))))</f>
        <v/>
      </c>
      <c r="O930" s="22" t="str">
        <f>IF(E930&lt;&gt;"ОК","",IF(SUMPRODUCT(MAX(($B$6:$B$1005=B930)*($Q$6:$Q$1005&lt;Q930)*($E$6:$E$1005="ОК")*$Q$6:$Q$1005))&gt;0,SUMPRODUCT(MAX(($B$6:$B$1005=B930)*($Q$6:$Q$1005&lt;Q930)*($E$6:$E$1005="ОК")*$Q$6:$Q$1005))+1,INT('Номенклатура'!$C$2)))</f>
        <v/>
      </c>
      <c r="P930" s="18" t="str">
        <f>IF(E930&lt;&gt;"ОК","",-(SUMIFS('Движения'!$F$6:$F$5005,'Движения'!$B$6:$B$5005,B930,'Движения'!$C$6:$C$5005,"Расход",'Движения'!$A$6:$A$5005,"&gt;="&amp;O930,'Движения'!$A$6:$A$5005,"&lt;"&amp;(Q930+1))+SUMIFS('Движения'!$F$6:$F$5005,'Движения'!$B$6:$B$5005,B930,'Движения'!$C$6:$C$5005,"Списание",'Движения'!$A$6:$A$5005,"&gt;="&amp;O930,'Движения'!$A$6:$A$5005,"&lt;"&amp;(Q930+1))))</f>
        <v/>
      </c>
      <c r="Q930" s="18" t="str">
        <f>IF(ISNUMBER(A930),INT(A930),0)</f>
        <v/>
      </c>
    </row>
    <row r="931" spans="1:17" x14ac:dyDescent="0.25">
      <c r="A931" s="16"/>
      <c r="B931" s="13"/>
      <c r="C931" s="14"/>
      <c r="D931" s="13"/>
      <c r="E931" s="15" t="str">
        <f>IF(COUNTA(A931:D931)=0,"",IF(NOT(ISNUMBER(A931)),"Укажите дату",IF(B931="","Укажите код",IF(NOT(AND(ISTEXT(B931),LEN(B931)&gt;0,LEN(B931)&lt;=30,ISNUMBER(FIND(LEFT(B931,1),"ABCDEFGHIJKLMNOPQRSTUVWXYZ")),SUMPRODUCT((MID(B931,{1,2,3,4,5,6,7,8,9,10,11,12,13,14,15,16,17,18,19,20,21,22,23,24,25,26,27,28,29,30},1)&lt;&gt;"")*ISERROR(FIND(MID(B931,{1,2,3,4,5,6,7,8,9,10,11,12,13,14,15,16,17,18,19,20,21,22,23,24,25,26,27,28,29,30},1),"ABCDEFGHIJKLMNOPQRSTUVWXYZ0123456789-_")))=0,ISERROR(VALUE(B931)))),"Недопустимый код: только латинские буквы A-Z в верхнем регистре, цифры, - и _; начало с буквы, до 30 символов (например MILK-001)",IF(SUMPRODUCT(--EXACT('Номенклатура'!$A$6:$A$205,B931))=0,"Код не найден",IF(SUMPRODUCT(--EXACT('Номенклатура'!$A$6:$A$205,B931))&gt;1,"Код повторяется в номенклатуре",IF(NOT(ISNUMBER(C931)),"Укажите фактическое количество",IF(C931&lt;0,"Факт не может быть меньше нуля",IF(NOT(ISNUMBER('Номенклатура'!$C$2)),"Укажите дату начала учёта",IF(Q931&lt;INT('Номенклатура'!$C$2),"Дата раньше начала учёта","ОК"))))))))))</f>
        <v/>
      </c>
      <c r="F931" s="15" t="str">
        <f>IF(E931&lt;&gt;"ОК","",INDEX('Номенклатура'!$B$6:$B$205,SUMPRODUCT(EXACT('Номенклатура'!$A$6:$A$205,B931)*(ROW('Номенклатура'!$A$6:$A$205)-5)))&amp;"")</f>
        <v/>
      </c>
      <c r="G931" s="17" t="str">
        <f>IF(E931&lt;&gt;"ОК","",INDEX('Номенклатура'!$D$6:$D$205,SUMPRODUCT(EXACT('Номенклатура'!$A$6:$A$205,B931)*(ROW('Номенклатура'!$A$6:$A$205)-5)))&amp;"")</f>
        <v/>
      </c>
      <c r="H931" s="18" t="str">
        <f>IF(E931&lt;&gt;"ОК","",ROUND(N(INDEX('Номенклатура'!$F$6:$F$205,SUMPRODUCT(EXACT('Номенклатура'!$A$6:$A$205,B931)*(ROW('Номенклатура'!$A$6:$A$205)-5))))+SUMIFS('Движения'!$F$6:$F$5005,'Движения'!$B$6:$B$5005,B931,'Движения'!$A$6:$A$5005,"&lt;"&amp;(Q931+1))-SUMIFS('Движения'!$F$6:$F$5005,'Движения'!$B$6:$B$5005,B931,'Движения'!$C$6:$C$5005,"Корректировка остатка",'Движения'!$A$6:$A$5005,"&gt;="&amp;Q931,'Движения'!$A$6:$A$5005,"&lt;"&amp;(Q931+1)),6))</f>
        <v/>
      </c>
      <c r="I931" s="18" t="str">
        <f>IF(E931&lt;&gt;"ОК","",ROUND(C931-H931,6))</f>
        <v/>
      </c>
      <c r="J931" s="21" t="str">
        <f>IF(E931&lt;&gt;"ОК","",IF(P931&gt;0,ABS(I931)/P931,"нет базы"))</f>
        <v/>
      </c>
      <c r="K931" s="17" t="str">
        <f>IF(E931&lt;&gt;"ОК","",IF(I931&lt;0,"Недостача",IF(I931&gt;0,"Излишек","Совпадает")))</f>
        <v/>
      </c>
      <c r="L931" s="18" t="str">
        <f>IF(E931&lt;&gt;"ОК","",ROUND(SUMIFS('Движения'!$F$6:$F$5005,'Движения'!$B$6:$B$5005,B931,'Движения'!$C$6:$C$5005,"Корректировка остатка",'Движения'!$A$6:$A$5005,"&gt;="&amp;Q931,'Движения'!$A$6:$A$5005,"&lt;"&amp;(Q931+1)),6))</f>
        <v/>
      </c>
      <c r="M931" s="18" t="str">
        <f>IF(E931&lt;&gt;"ОК","",ROUND(I931-L931,6))</f>
        <v/>
      </c>
      <c r="N931" s="15" t="str">
        <f>IF(E931&lt;&gt;"ОК","",IF(AND(I931=0,L931=0),"Корректировка не нужна",IF(M931=0,"Корректировка внесена",IF(L931=0,"Внесите корректировку на "&amp;DAY(Q931)&amp;"."&amp;MONTH(Q931)&amp;"."&amp;YEAR(Q931)&amp;": "&amp;IF(M931&gt;0,"+","")&amp;M931&amp;" "&amp;G931,"Проверьте корректировки: внесено "&amp;L931&amp;", нужно "&amp;I931&amp;" "&amp;G931))))</f>
        <v/>
      </c>
      <c r="O931" s="22" t="str">
        <f>IF(E931&lt;&gt;"ОК","",IF(SUMPRODUCT(MAX(($B$6:$B$1005=B931)*($Q$6:$Q$1005&lt;Q931)*($E$6:$E$1005="ОК")*$Q$6:$Q$1005))&gt;0,SUMPRODUCT(MAX(($B$6:$B$1005=B931)*($Q$6:$Q$1005&lt;Q931)*($E$6:$E$1005="ОК")*$Q$6:$Q$1005))+1,INT('Номенклатура'!$C$2)))</f>
        <v/>
      </c>
      <c r="P931" s="18" t="str">
        <f>IF(E931&lt;&gt;"ОК","",-(SUMIFS('Движения'!$F$6:$F$5005,'Движения'!$B$6:$B$5005,B931,'Движения'!$C$6:$C$5005,"Расход",'Движения'!$A$6:$A$5005,"&gt;="&amp;O931,'Движения'!$A$6:$A$5005,"&lt;"&amp;(Q931+1))+SUMIFS('Движения'!$F$6:$F$5005,'Движения'!$B$6:$B$5005,B931,'Движения'!$C$6:$C$5005,"Списание",'Движения'!$A$6:$A$5005,"&gt;="&amp;O931,'Движения'!$A$6:$A$5005,"&lt;"&amp;(Q931+1))))</f>
        <v/>
      </c>
      <c r="Q931" s="18" t="str">
        <f>IF(ISNUMBER(A931),INT(A931),0)</f>
        <v/>
      </c>
    </row>
    <row r="932" spans="1:17" x14ac:dyDescent="0.25">
      <c r="A932" s="16"/>
      <c r="B932" s="13"/>
      <c r="C932" s="14"/>
      <c r="D932" s="13"/>
      <c r="E932" s="15" t="str">
        <f>IF(COUNTA(A932:D932)=0,"",IF(NOT(ISNUMBER(A932)),"Укажите дату",IF(B932="","Укажите код",IF(NOT(AND(ISTEXT(B932),LEN(B932)&gt;0,LEN(B932)&lt;=30,ISNUMBER(FIND(LEFT(B932,1),"ABCDEFGHIJKLMNOPQRSTUVWXYZ")),SUMPRODUCT((MID(B932,{1,2,3,4,5,6,7,8,9,10,11,12,13,14,15,16,17,18,19,20,21,22,23,24,25,26,27,28,29,30},1)&lt;&gt;"")*ISERROR(FIND(MID(B932,{1,2,3,4,5,6,7,8,9,10,11,12,13,14,15,16,17,18,19,20,21,22,23,24,25,26,27,28,29,30},1),"ABCDEFGHIJKLMNOPQRSTUVWXYZ0123456789-_")))=0,ISERROR(VALUE(B932)))),"Недопустимый код: только латинские буквы A-Z в верхнем регистре, цифры, - и _; начало с буквы, до 30 символов (например MILK-001)",IF(SUMPRODUCT(--EXACT('Номенклатура'!$A$6:$A$205,B932))=0,"Код не найден",IF(SUMPRODUCT(--EXACT('Номенклатура'!$A$6:$A$205,B932))&gt;1,"Код повторяется в номенклатуре",IF(NOT(ISNUMBER(C932)),"Укажите фактическое количество",IF(C932&lt;0,"Факт не может быть меньше нуля",IF(NOT(ISNUMBER('Номенклатура'!$C$2)),"Укажите дату начала учёта",IF(Q932&lt;INT('Номенклатура'!$C$2),"Дата раньше начала учёта","ОК"))))))))))</f>
        <v/>
      </c>
      <c r="F932" s="15" t="str">
        <f>IF(E932&lt;&gt;"ОК","",INDEX('Номенклатура'!$B$6:$B$205,SUMPRODUCT(EXACT('Номенклатура'!$A$6:$A$205,B932)*(ROW('Номенклатура'!$A$6:$A$205)-5)))&amp;"")</f>
        <v/>
      </c>
      <c r="G932" s="17" t="str">
        <f>IF(E932&lt;&gt;"ОК","",INDEX('Номенклатура'!$D$6:$D$205,SUMPRODUCT(EXACT('Номенклатура'!$A$6:$A$205,B932)*(ROW('Номенклатура'!$A$6:$A$205)-5)))&amp;"")</f>
        <v/>
      </c>
      <c r="H932" s="18" t="str">
        <f>IF(E932&lt;&gt;"ОК","",ROUND(N(INDEX('Номенклатура'!$F$6:$F$205,SUMPRODUCT(EXACT('Номенклатура'!$A$6:$A$205,B932)*(ROW('Номенклатура'!$A$6:$A$205)-5))))+SUMIFS('Движения'!$F$6:$F$5005,'Движения'!$B$6:$B$5005,B932,'Движения'!$A$6:$A$5005,"&lt;"&amp;(Q932+1))-SUMIFS('Движения'!$F$6:$F$5005,'Движения'!$B$6:$B$5005,B932,'Движения'!$C$6:$C$5005,"Корректировка остатка",'Движения'!$A$6:$A$5005,"&gt;="&amp;Q932,'Движения'!$A$6:$A$5005,"&lt;"&amp;(Q932+1)),6))</f>
        <v/>
      </c>
      <c r="I932" s="18" t="str">
        <f>IF(E932&lt;&gt;"ОК","",ROUND(C932-H932,6))</f>
        <v/>
      </c>
      <c r="J932" s="21" t="str">
        <f>IF(E932&lt;&gt;"ОК","",IF(P932&gt;0,ABS(I932)/P932,"нет базы"))</f>
        <v/>
      </c>
      <c r="K932" s="17" t="str">
        <f>IF(E932&lt;&gt;"ОК","",IF(I932&lt;0,"Недостача",IF(I932&gt;0,"Излишек","Совпадает")))</f>
        <v/>
      </c>
      <c r="L932" s="18" t="str">
        <f>IF(E932&lt;&gt;"ОК","",ROUND(SUMIFS('Движения'!$F$6:$F$5005,'Движения'!$B$6:$B$5005,B932,'Движения'!$C$6:$C$5005,"Корректировка остатка",'Движения'!$A$6:$A$5005,"&gt;="&amp;Q932,'Движения'!$A$6:$A$5005,"&lt;"&amp;(Q932+1)),6))</f>
        <v/>
      </c>
      <c r="M932" s="18" t="str">
        <f>IF(E932&lt;&gt;"ОК","",ROUND(I932-L932,6))</f>
        <v/>
      </c>
      <c r="N932" s="15" t="str">
        <f>IF(E932&lt;&gt;"ОК","",IF(AND(I932=0,L932=0),"Корректировка не нужна",IF(M932=0,"Корректировка внесена",IF(L932=0,"Внесите корректировку на "&amp;DAY(Q932)&amp;"."&amp;MONTH(Q932)&amp;"."&amp;YEAR(Q932)&amp;": "&amp;IF(M932&gt;0,"+","")&amp;M932&amp;" "&amp;G932,"Проверьте корректировки: внесено "&amp;L932&amp;", нужно "&amp;I932&amp;" "&amp;G932))))</f>
        <v/>
      </c>
      <c r="O932" s="22" t="str">
        <f>IF(E932&lt;&gt;"ОК","",IF(SUMPRODUCT(MAX(($B$6:$B$1005=B932)*($Q$6:$Q$1005&lt;Q932)*($E$6:$E$1005="ОК")*$Q$6:$Q$1005))&gt;0,SUMPRODUCT(MAX(($B$6:$B$1005=B932)*($Q$6:$Q$1005&lt;Q932)*($E$6:$E$1005="ОК")*$Q$6:$Q$1005))+1,INT('Номенклатура'!$C$2)))</f>
        <v/>
      </c>
      <c r="P932" s="18" t="str">
        <f>IF(E932&lt;&gt;"ОК","",-(SUMIFS('Движения'!$F$6:$F$5005,'Движения'!$B$6:$B$5005,B932,'Движения'!$C$6:$C$5005,"Расход",'Движения'!$A$6:$A$5005,"&gt;="&amp;O932,'Движения'!$A$6:$A$5005,"&lt;"&amp;(Q932+1))+SUMIFS('Движения'!$F$6:$F$5005,'Движения'!$B$6:$B$5005,B932,'Движения'!$C$6:$C$5005,"Списание",'Движения'!$A$6:$A$5005,"&gt;="&amp;O932,'Движения'!$A$6:$A$5005,"&lt;"&amp;(Q932+1))))</f>
        <v/>
      </c>
      <c r="Q932" s="18" t="str">
        <f>IF(ISNUMBER(A932),INT(A932),0)</f>
        <v/>
      </c>
    </row>
    <row r="933" spans="1:17" x14ac:dyDescent="0.25">
      <c r="A933" s="16"/>
      <c r="B933" s="13"/>
      <c r="C933" s="14"/>
      <c r="D933" s="13"/>
      <c r="E933" s="15" t="str">
        <f>IF(COUNTA(A933:D933)=0,"",IF(NOT(ISNUMBER(A933)),"Укажите дату",IF(B933="","Укажите код",IF(NOT(AND(ISTEXT(B933),LEN(B933)&gt;0,LEN(B933)&lt;=30,ISNUMBER(FIND(LEFT(B933,1),"ABCDEFGHIJKLMNOPQRSTUVWXYZ")),SUMPRODUCT((MID(B933,{1,2,3,4,5,6,7,8,9,10,11,12,13,14,15,16,17,18,19,20,21,22,23,24,25,26,27,28,29,30},1)&lt;&gt;"")*ISERROR(FIND(MID(B933,{1,2,3,4,5,6,7,8,9,10,11,12,13,14,15,16,17,18,19,20,21,22,23,24,25,26,27,28,29,30},1),"ABCDEFGHIJKLMNOPQRSTUVWXYZ0123456789-_")))=0,ISERROR(VALUE(B933)))),"Недопустимый код: только латинские буквы A-Z в верхнем регистре, цифры, - и _; начало с буквы, до 30 символов (например MILK-001)",IF(SUMPRODUCT(--EXACT('Номенклатура'!$A$6:$A$205,B933))=0,"Код не найден",IF(SUMPRODUCT(--EXACT('Номенклатура'!$A$6:$A$205,B933))&gt;1,"Код повторяется в номенклатуре",IF(NOT(ISNUMBER(C933)),"Укажите фактическое количество",IF(C933&lt;0,"Факт не может быть меньше нуля",IF(NOT(ISNUMBER('Номенклатура'!$C$2)),"Укажите дату начала учёта",IF(Q933&lt;INT('Номенклатура'!$C$2),"Дата раньше начала учёта","ОК"))))))))))</f>
        <v/>
      </c>
      <c r="F933" s="15" t="str">
        <f>IF(E933&lt;&gt;"ОК","",INDEX('Номенклатура'!$B$6:$B$205,SUMPRODUCT(EXACT('Номенклатура'!$A$6:$A$205,B933)*(ROW('Номенклатура'!$A$6:$A$205)-5)))&amp;"")</f>
        <v/>
      </c>
      <c r="G933" s="17" t="str">
        <f>IF(E933&lt;&gt;"ОК","",INDEX('Номенклатура'!$D$6:$D$205,SUMPRODUCT(EXACT('Номенклатура'!$A$6:$A$205,B933)*(ROW('Номенклатура'!$A$6:$A$205)-5)))&amp;"")</f>
        <v/>
      </c>
      <c r="H933" s="18" t="str">
        <f>IF(E933&lt;&gt;"ОК","",ROUND(N(INDEX('Номенклатура'!$F$6:$F$205,SUMPRODUCT(EXACT('Номенклатура'!$A$6:$A$205,B933)*(ROW('Номенклатура'!$A$6:$A$205)-5))))+SUMIFS('Движения'!$F$6:$F$5005,'Движения'!$B$6:$B$5005,B933,'Движения'!$A$6:$A$5005,"&lt;"&amp;(Q933+1))-SUMIFS('Движения'!$F$6:$F$5005,'Движения'!$B$6:$B$5005,B933,'Движения'!$C$6:$C$5005,"Корректировка остатка",'Движения'!$A$6:$A$5005,"&gt;="&amp;Q933,'Движения'!$A$6:$A$5005,"&lt;"&amp;(Q933+1)),6))</f>
        <v/>
      </c>
      <c r="I933" s="18" t="str">
        <f>IF(E933&lt;&gt;"ОК","",ROUND(C933-H933,6))</f>
        <v/>
      </c>
      <c r="J933" s="21" t="str">
        <f>IF(E933&lt;&gt;"ОК","",IF(P933&gt;0,ABS(I933)/P933,"нет базы"))</f>
        <v/>
      </c>
      <c r="K933" s="17" t="str">
        <f>IF(E933&lt;&gt;"ОК","",IF(I933&lt;0,"Недостача",IF(I933&gt;0,"Излишек","Совпадает")))</f>
        <v/>
      </c>
      <c r="L933" s="18" t="str">
        <f>IF(E933&lt;&gt;"ОК","",ROUND(SUMIFS('Движения'!$F$6:$F$5005,'Движения'!$B$6:$B$5005,B933,'Движения'!$C$6:$C$5005,"Корректировка остатка",'Движения'!$A$6:$A$5005,"&gt;="&amp;Q933,'Движения'!$A$6:$A$5005,"&lt;"&amp;(Q933+1)),6))</f>
        <v/>
      </c>
      <c r="M933" s="18" t="str">
        <f>IF(E933&lt;&gt;"ОК","",ROUND(I933-L933,6))</f>
        <v/>
      </c>
      <c r="N933" s="15" t="str">
        <f>IF(E933&lt;&gt;"ОК","",IF(AND(I933=0,L933=0),"Корректировка не нужна",IF(M933=0,"Корректировка внесена",IF(L933=0,"Внесите корректировку на "&amp;DAY(Q933)&amp;"."&amp;MONTH(Q933)&amp;"."&amp;YEAR(Q933)&amp;": "&amp;IF(M933&gt;0,"+","")&amp;M933&amp;" "&amp;G933,"Проверьте корректировки: внесено "&amp;L933&amp;", нужно "&amp;I933&amp;" "&amp;G933))))</f>
        <v/>
      </c>
      <c r="O933" s="22" t="str">
        <f>IF(E933&lt;&gt;"ОК","",IF(SUMPRODUCT(MAX(($B$6:$B$1005=B933)*($Q$6:$Q$1005&lt;Q933)*($E$6:$E$1005="ОК")*$Q$6:$Q$1005))&gt;0,SUMPRODUCT(MAX(($B$6:$B$1005=B933)*($Q$6:$Q$1005&lt;Q933)*($E$6:$E$1005="ОК")*$Q$6:$Q$1005))+1,INT('Номенклатура'!$C$2)))</f>
        <v/>
      </c>
      <c r="P933" s="18" t="str">
        <f>IF(E933&lt;&gt;"ОК","",-(SUMIFS('Движения'!$F$6:$F$5005,'Движения'!$B$6:$B$5005,B933,'Движения'!$C$6:$C$5005,"Расход",'Движения'!$A$6:$A$5005,"&gt;="&amp;O933,'Движения'!$A$6:$A$5005,"&lt;"&amp;(Q933+1))+SUMIFS('Движения'!$F$6:$F$5005,'Движения'!$B$6:$B$5005,B933,'Движения'!$C$6:$C$5005,"Списание",'Движения'!$A$6:$A$5005,"&gt;="&amp;O933,'Движения'!$A$6:$A$5005,"&lt;"&amp;(Q933+1))))</f>
        <v/>
      </c>
      <c r="Q933" s="18" t="str">
        <f>IF(ISNUMBER(A933),INT(A933),0)</f>
        <v/>
      </c>
    </row>
    <row r="934" spans="1:17" x14ac:dyDescent="0.25">
      <c r="A934" s="16"/>
      <c r="B934" s="13"/>
      <c r="C934" s="14"/>
      <c r="D934" s="13"/>
      <c r="E934" s="15" t="str">
        <f>IF(COUNTA(A934:D934)=0,"",IF(NOT(ISNUMBER(A934)),"Укажите дату",IF(B934="","Укажите код",IF(NOT(AND(ISTEXT(B934),LEN(B934)&gt;0,LEN(B934)&lt;=30,ISNUMBER(FIND(LEFT(B934,1),"ABCDEFGHIJKLMNOPQRSTUVWXYZ")),SUMPRODUCT((MID(B934,{1,2,3,4,5,6,7,8,9,10,11,12,13,14,15,16,17,18,19,20,21,22,23,24,25,26,27,28,29,30},1)&lt;&gt;"")*ISERROR(FIND(MID(B934,{1,2,3,4,5,6,7,8,9,10,11,12,13,14,15,16,17,18,19,20,21,22,23,24,25,26,27,28,29,30},1),"ABCDEFGHIJKLMNOPQRSTUVWXYZ0123456789-_")))=0,ISERROR(VALUE(B934)))),"Недопустимый код: только латинские буквы A-Z в верхнем регистре, цифры, - и _; начало с буквы, до 30 символов (например MILK-001)",IF(SUMPRODUCT(--EXACT('Номенклатура'!$A$6:$A$205,B934))=0,"Код не найден",IF(SUMPRODUCT(--EXACT('Номенклатура'!$A$6:$A$205,B934))&gt;1,"Код повторяется в номенклатуре",IF(NOT(ISNUMBER(C934)),"Укажите фактическое количество",IF(C934&lt;0,"Факт не может быть меньше нуля",IF(NOT(ISNUMBER('Номенклатура'!$C$2)),"Укажите дату начала учёта",IF(Q934&lt;INT('Номенклатура'!$C$2),"Дата раньше начала учёта","ОК"))))))))))</f>
        <v/>
      </c>
      <c r="F934" s="15" t="str">
        <f>IF(E934&lt;&gt;"ОК","",INDEX('Номенклатура'!$B$6:$B$205,SUMPRODUCT(EXACT('Номенклатура'!$A$6:$A$205,B934)*(ROW('Номенклатура'!$A$6:$A$205)-5)))&amp;"")</f>
        <v/>
      </c>
      <c r="G934" s="17" t="str">
        <f>IF(E934&lt;&gt;"ОК","",INDEX('Номенклатура'!$D$6:$D$205,SUMPRODUCT(EXACT('Номенклатура'!$A$6:$A$205,B934)*(ROW('Номенклатура'!$A$6:$A$205)-5)))&amp;"")</f>
        <v/>
      </c>
      <c r="H934" s="18" t="str">
        <f>IF(E934&lt;&gt;"ОК","",ROUND(N(INDEX('Номенклатура'!$F$6:$F$205,SUMPRODUCT(EXACT('Номенклатура'!$A$6:$A$205,B934)*(ROW('Номенклатура'!$A$6:$A$205)-5))))+SUMIFS('Движения'!$F$6:$F$5005,'Движения'!$B$6:$B$5005,B934,'Движения'!$A$6:$A$5005,"&lt;"&amp;(Q934+1))-SUMIFS('Движения'!$F$6:$F$5005,'Движения'!$B$6:$B$5005,B934,'Движения'!$C$6:$C$5005,"Корректировка остатка",'Движения'!$A$6:$A$5005,"&gt;="&amp;Q934,'Движения'!$A$6:$A$5005,"&lt;"&amp;(Q934+1)),6))</f>
        <v/>
      </c>
      <c r="I934" s="18" t="str">
        <f>IF(E934&lt;&gt;"ОК","",ROUND(C934-H934,6))</f>
        <v/>
      </c>
      <c r="J934" s="21" t="str">
        <f>IF(E934&lt;&gt;"ОК","",IF(P934&gt;0,ABS(I934)/P934,"нет базы"))</f>
        <v/>
      </c>
      <c r="K934" s="17" t="str">
        <f>IF(E934&lt;&gt;"ОК","",IF(I934&lt;0,"Недостача",IF(I934&gt;0,"Излишек","Совпадает")))</f>
        <v/>
      </c>
      <c r="L934" s="18" t="str">
        <f>IF(E934&lt;&gt;"ОК","",ROUND(SUMIFS('Движения'!$F$6:$F$5005,'Движения'!$B$6:$B$5005,B934,'Движения'!$C$6:$C$5005,"Корректировка остатка",'Движения'!$A$6:$A$5005,"&gt;="&amp;Q934,'Движения'!$A$6:$A$5005,"&lt;"&amp;(Q934+1)),6))</f>
        <v/>
      </c>
      <c r="M934" s="18" t="str">
        <f>IF(E934&lt;&gt;"ОК","",ROUND(I934-L934,6))</f>
        <v/>
      </c>
      <c r="N934" s="15" t="str">
        <f>IF(E934&lt;&gt;"ОК","",IF(AND(I934=0,L934=0),"Корректировка не нужна",IF(M934=0,"Корректировка внесена",IF(L934=0,"Внесите корректировку на "&amp;DAY(Q934)&amp;"."&amp;MONTH(Q934)&amp;"."&amp;YEAR(Q934)&amp;": "&amp;IF(M934&gt;0,"+","")&amp;M934&amp;" "&amp;G934,"Проверьте корректировки: внесено "&amp;L934&amp;", нужно "&amp;I934&amp;" "&amp;G934))))</f>
        <v/>
      </c>
      <c r="O934" s="22" t="str">
        <f>IF(E934&lt;&gt;"ОК","",IF(SUMPRODUCT(MAX(($B$6:$B$1005=B934)*($Q$6:$Q$1005&lt;Q934)*($E$6:$E$1005="ОК")*$Q$6:$Q$1005))&gt;0,SUMPRODUCT(MAX(($B$6:$B$1005=B934)*($Q$6:$Q$1005&lt;Q934)*($E$6:$E$1005="ОК")*$Q$6:$Q$1005))+1,INT('Номенклатура'!$C$2)))</f>
        <v/>
      </c>
      <c r="P934" s="18" t="str">
        <f>IF(E934&lt;&gt;"ОК","",-(SUMIFS('Движения'!$F$6:$F$5005,'Движения'!$B$6:$B$5005,B934,'Движения'!$C$6:$C$5005,"Расход",'Движения'!$A$6:$A$5005,"&gt;="&amp;O934,'Движения'!$A$6:$A$5005,"&lt;"&amp;(Q934+1))+SUMIFS('Движения'!$F$6:$F$5005,'Движения'!$B$6:$B$5005,B934,'Движения'!$C$6:$C$5005,"Списание",'Движения'!$A$6:$A$5005,"&gt;="&amp;O934,'Движения'!$A$6:$A$5005,"&lt;"&amp;(Q934+1))))</f>
        <v/>
      </c>
      <c r="Q934" s="18" t="str">
        <f>IF(ISNUMBER(A934),INT(A934),0)</f>
        <v/>
      </c>
    </row>
    <row r="935" spans="1:17" x14ac:dyDescent="0.25">
      <c r="A935" s="16"/>
      <c r="B935" s="13"/>
      <c r="C935" s="14"/>
      <c r="D935" s="13"/>
      <c r="E935" s="15" t="str">
        <f>IF(COUNTA(A935:D935)=0,"",IF(NOT(ISNUMBER(A935)),"Укажите дату",IF(B935="","Укажите код",IF(NOT(AND(ISTEXT(B935),LEN(B935)&gt;0,LEN(B935)&lt;=30,ISNUMBER(FIND(LEFT(B935,1),"ABCDEFGHIJKLMNOPQRSTUVWXYZ")),SUMPRODUCT((MID(B935,{1,2,3,4,5,6,7,8,9,10,11,12,13,14,15,16,17,18,19,20,21,22,23,24,25,26,27,28,29,30},1)&lt;&gt;"")*ISERROR(FIND(MID(B935,{1,2,3,4,5,6,7,8,9,10,11,12,13,14,15,16,17,18,19,20,21,22,23,24,25,26,27,28,29,30},1),"ABCDEFGHIJKLMNOPQRSTUVWXYZ0123456789-_")))=0,ISERROR(VALUE(B935)))),"Недопустимый код: только латинские буквы A-Z в верхнем регистре, цифры, - и _; начало с буквы, до 30 символов (например MILK-001)",IF(SUMPRODUCT(--EXACT('Номенклатура'!$A$6:$A$205,B935))=0,"Код не найден",IF(SUMPRODUCT(--EXACT('Номенклатура'!$A$6:$A$205,B935))&gt;1,"Код повторяется в номенклатуре",IF(NOT(ISNUMBER(C935)),"Укажите фактическое количество",IF(C935&lt;0,"Факт не может быть меньше нуля",IF(NOT(ISNUMBER('Номенклатура'!$C$2)),"Укажите дату начала учёта",IF(Q935&lt;INT('Номенклатура'!$C$2),"Дата раньше начала учёта","ОК"))))))))))</f>
        <v/>
      </c>
      <c r="F935" s="15" t="str">
        <f>IF(E935&lt;&gt;"ОК","",INDEX('Номенклатура'!$B$6:$B$205,SUMPRODUCT(EXACT('Номенклатура'!$A$6:$A$205,B935)*(ROW('Номенклатура'!$A$6:$A$205)-5)))&amp;"")</f>
        <v/>
      </c>
      <c r="G935" s="17" t="str">
        <f>IF(E935&lt;&gt;"ОК","",INDEX('Номенклатура'!$D$6:$D$205,SUMPRODUCT(EXACT('Номенклатура'!$A$6:$A$205,B935)*(ROW('Номенклатура'!$A$6:$A$205)-5)))&amp;"")</f>
        <v/>
      </c>
      <c r="H935" s="18" t="str">
        <f>IF(E935&lt;&gt;"ОК","",ROUND(N(INDEX('Номенклатура'!$F$6:$F$205,SUMPRODUCT(EXACT('Номенклатура'!$A$6:$A$205,B935)*(ROW('Номенклатура'!$A$6:$A$205)-5))))+SUMIFS('Движения'!$F$6:$F$5005,'Движения'!$B$6:$B$5005,B935,'Движения'!$A$6:$A$5005,"&lt;"&amp;(Q935+1))-SUMIFS('Движения'!$F$6:$F$5005,'Движения'!$B$6:$B$5005,B935,'Движения'!$C$6:$C$5005,"Корректировка остатка",'Движения'!$A$6:$A$5005,"&gt;="&amp;Q935,'Движения'!$A$6:$A$5005,"&lt;"&amp;(Q935+1)),6))</f>
        <v/>
      </c>
      <c r="I935" s="18" t="str">
        <f>IF(E935&lt;&gt;"ОК","",ROUND(C935-H935,6))</f>
        <v/>
      </c>
      <c r="J935" s="21" t="str">
        <f>IF(E935&lt;&gt;"ОК","",IF(P935&gt;0,ABS(I935)/P935,"нет базы"))</f>
        <v/>
      </c>
      <c r="K935" s="17" t="str">
        <f>IF(E935&lt;&gt;"ОК","",IF(I935&lt;0,"Недостача",IF(I935&gt;0,"Излишек","Совпадает")))</f>
        <v/>
      </c>
      <c r="L935" s="18" t="str">
        <f>IF(E935&lt;&gt;"ОК","",ROUND(SUMIFS('Движения'!$F$6:$F$5005,'Движения'!$B$6:$B$5005,B935,'Движения'!$C$6:$C$5005,"Корректировка остатка",'Движения'!$A$6:$A$5005,"&gt;="&amp;Q935,'Движения'!$A$6:$A$5005,"&lt;"&amp;(Q935+1)),6))</f>
        <v/>
      </c>
      <c r="M935" s="18" t="str">
        <f>IF(E935&lt;&gt;"ОК","",ROUND(I935-L935,6))</f>
        <v/>
      </c>
      <c r="N935" s="15" t="str">
        <f>IF(E935&lt;&gt;"ОК","",IF(AND(I935=0,L935=0),"Корректировка не нужна",IF(M935=0,"Корректировка внесена",IF(L935=0,"Внесите корректировку на "&amp;DAY(Q935)&amp;"."&amp;MONTH(Q935)&amp;"."&amp;YEAR(Q935)&amp;": "&amp;IF(M935&gt;0,"+","")&amp;M935&amp;" "&amp;G935,"Проверьте корректировки: внесено "&amp;L935&amp;", нужно "&amp;I935&amp;" "&amp;G935))))</f>
        <v/>
      </c>
      <c r="O935" s="22" t="str">
        <f>IF(E935&lt;&gt;"ОК","",IF(SUMPRODUCT(MAX(($B$6:$B$1005=B935)*($Q$6:$Q$1005&lt;Q935)*($E$6:$E$1005="ОК")*$Q$6:$Q$1005))&gt;0,SUMPRODUCT(MAX(($B$6:$B$1005=B935)*($Q$6:$Q$1005&lt;Q935)*($E$6:$E$1005="ОК")*$Q$6:$Q$1005))+1,INT('Номенклатура'!$C$2)))</f>
        <v/>
      </c>
      <c r="P935" s="18" t="str">
        <f>IF(E935&lt;&gt;"ОК","",-(SUMIFS('Движения'!$F$6:$F$5005,'Движения'!$B$6:$B$5005,B935,'Движения'!$C$6:$C$5005,"Расход",'Движения'!$A$6:$A$5005,"&gt;="&amp;O935,'Движения'!$A$6:$A$5005,"&lt;"&amp;(Q935+1))+SUMIFS('Движения'!$F$6:$F$5005,'Движения'!$B$6:$B$5005,B935,'Движения'!$C$6:$C$5005,"Списание",'Движения'!$A$6:$A$5005,"&gt;="&amp;O935,'Движения'!$A$6:$A$5005,"&lt;"&amp;(Q935+1))))</f>
        <v/>
      </c>
      <c r="Q935" s="18" t="str">
        <f>IF(ISNUMBER(A935),INT(A935),0)</f>
        <v/>
      </c>
    </row>
    <row r="936" spans="1:17" x14ac:dyDescent="0.25">
      <c r="A936" s="16"/>
      <c r="B936" s="13"/>
      <c r="C936" s="14"/>
      <c r="D936" s="13"/>
      <c r="E936" s="15" t="str">
        <f>IF(COUNTA(A936:D936)=0,"",IF(NOT(ISNUMBER(A936)),"Укажите дату",IF(B936="","Укажите код",IF(NOT(AND(ISTEXT(B936),LEN(B936)&gt;0,LEN(B936)&lt;=30,ISNUMBER(FIND(LEFT(B936,1),"ABCDEFGHIJKLMNOPQRSTUVWXYZ")),SUMPRODUCT((MID(B936,{1,2,3,4,5,6,7,8,9,10,11,12,13,14,15,16,17,18,19,20,21,22,23,24,25,26,27,28,29,30},1)&lt;&gt;"")*ISERROR(FIND(MID(B936,{1,2,3,4,5,6,7,8,9,10,11,12,13,14,15,16,17,18,19,20,21,22,23,24,25,26,27,28,29,30},1),"ABCDEFGHIJKLMNOPQRSTUVWXYZ0123456789-_")))=0,ISERROR(VALUE(B936)))),"Недопустимый код: только латинские буквы A-Z в верхнем регистре, цифры, - и _; начало с буквы, до 30 символов (например MILK-001)",IF(SUMPRODUCT(--EXACT('Номенклатура'!$A$6:$A$205,B936))=0,"Код не найден",IF(SUMPRODUCT(--EXACT('Номенклатура'!$A$6:$A$205,B936))&gt;1,"Код повторяется в номенклатуре",IF(NOT(ISNUMBER(C936)),"Укажите фактическое количество",IF(C936&lt;0,"Факт не может быть меньше нуля",IF(NOT(ISNUMBER('Номенклатура'!$C$2)),"Укажите дату начала учёта",IF(Q936&lt;INT('Номенклатура'!$C$2),"Дата раньше начала учёта","ОК"))))))))))</f>
        <v/>
      </c>
      <c r="F936" s="15" t="str">
        <f>IF(E936&lt;&gt;"ОК","",INDEX('Номенклатура'!$B$6:$B$205,SUMPRODUCT(EXACT('Номенклатура'!$A$6:$A$205,B936)*(ROW('Номенклатура'!$A$6:$A$205)-5)))&amp;"")</f>
        <v/>
      </c>
      <c r="G936" s="17" t="str">
        <f>IF(E936&lt;&gt;"ОК","",INDEX('Номенклатура'!$D$6:$D$205,SUMPRODUCT(EXACT('Номенклатура'!$A$6:$A$205,B936)*(ROW('Номенклатура'!$A$6:$A$205)-5)))&amp;"")</f>
        <v/>
      </c>
      <c r="H936" s="18" t="str">
        <f>IF(E936&lt;&gt;"ОК","",ROUND(N(INDEX('Номенклатура'!$F$6:$F$205,SUMPRODUCT(EXACT('Номенклатура'!$A$6:$A$205,B936)*(ROW('Номенклатура'!$A$6:$A$205)-5))))+SUMIFS('Движения'!$F$6:$F$5005,'Движения'!$B$6:$B$5005,B936,'Движения'!$A$6:$A$5005,"&lt;"&amp;(Q936+1))-SUMIFS('Движения'!$F$6:$F$5005,'Движения'!$B$6:$B$5005,B936,'Движения'!$C$6:$C$5005,"Корректировка остатка",'Движения'!$A$6:$A$5005,"&gt;="&amp;Q936,'Движения'!$A$6:$A$5005,"&lt;"&amp;(Q936+1)),6))</f>
        <v/>
      </c>
      <c r="I936" s="18" t="str">
        <f>IF(E936&lt;&gt;"ОК","",ROUND(C936-H936,6))</f>
        <v/>
      </c>
      <c r="J936" s="21" t="str">
        <f>IF(E936&lt;&gt;"ОК","",IF(P936&gt;0,ABS(I936)/P936,"нет базы"))</f>
        <v/>
      </c>
      <c r="K936" s="17" t="str">
        <f>IF(E936&lt;&gt;"ОК","",IF(I936&lt;0,"Недостача",IF(I936&gt;0,"Излишек","Совпадает")))</f>
        <v/>
      </c>
      <c r="L936" s="18" t="str">
        <f>IF(E936&lt;&gt;"ОК","",ROUND(SUMIFS('Движения'!$F$6:$F$5005,'Движения'!$B$6:$B$5005,B936,'Движения'!$C$6:$C$5005,"Корректировка остатка",'Движения'!$A$6:$A$5005,"&gt;="&amp;Q936,'Движения'!$A$6:$A$5005,"&lt;"&amp;(Q936+1)),6))</f>
        <v/>
      </c>
      <c r="M936" s="18" t="str">
        <f>IF(E936&lt;&gt;"ОК","",ROUND(I936-L936,6))</f>
        <v/>
      </c>
      <c r="N936" s="15" t="str">
        <f>IF(E936&lt;&gt;"ОК","",IF(AND(I936=0,L936=0),"Корректировка не нужна",IF(M936=0,"Корректировка внесена",IF(L936=0,"Внесите корректировку на "&amp;DAY(Q936)&amp;"."&amp;MONTH(Q936)&amp;"."&amp;YEAR(Q936)&amp;": "&amp;IF(M936&gt;0,"+","")&amp;M936&amp;" "&amp;G936,"Проверьте корректировки: внесено "&amp;L936&amp;", нужно "&amp;I936&amp;" "&amp;G936))))</f>
        <v/>
      </c>
      <c r="O936" s="22" t="str">
        <f>IF(E936&lt;&gt;"ОК","",IF(SUMPRODUCT(MAX(($B$6:$B$1005=B936)*($Q$6:$Q$1005&lt;Q936)*($E$6:$E$1005="ОК")*$Q$6:$Q$1005))&gt;0,SUMPRODUCT(MAX(($B$6:$B$1005=B936)*($Q$6:$Q$1005&lt;Q936)*($E$6:$E$1005="ОК")*$Q$6:$Q$1005))+1,INT('Номенклатура'!$C$2)))</f>
        <v/>
      </c>
      <c r="P936" s="18" t="str">
        <f>IF(E936&lt;&gt;"ОК","",-(SUMIFS('Движения'!$F$6:$F$5005,'Движения'!$B$6:$B$5005,B936,'Движения'!$C$6:$C$5005,"Расход",'Движения'!$A$6:$A$5005,"&gt;="&amp;O936,'Движения'!$A$6:$A$5005,"&lt;"&amp;(Q936+1))+SUMIFS('Движения'!$F$6:$F$5005,'Движения'!$B$6:$B$5005,B936,'Движения'!$C$6:$C$5005,"Списание",'Движения'!$A$6:$A$5005,"&gt;="&amp;O936,'Движения'!$A$6:$A$5005,"&lt;"&amp;(Q936+1))))</f>
        <v/>
      </c>
      <c r="Q936" s="18" t="str">
        <f>IF(ISNUMBER(A936),INT(A936),0)</f>
        <v/>
      </c>
    </row>
    <row r="937" spans="1:17" x14ac:dyDescent="0.25">
      <c r="A937" s="16"/>
      <c r="B937" s="13"/>
      <c r="C937" s="14"/>
      <c r="D937" s="13"/>
      <c r="E937" s="15" t="str">
        <f>IF(COUNTA(A937:D937)=0,"",IF(NOT(ISNUMBER(A937)),"Укажите дату",IF(B937="","Укажите код",IF(NOT(AND(ISTEXT(B937),LEN(B937)&gt;0,LEN(B937)&lt;=30,ISNUMBER(FIND(LEFT(B937,1),"ABCDEFGHIJKLMNOPQRSTUVWXYZ")),SUMPRODUCT((MID(B937,{1,2,3,4,5,6,7,8,9,10,11,12,13,14,15,16,17,18,19,20,21,22,23,24,25,26,27,28,29,30},1)&lt;&gt;"")*ISERROR(FIND(MID(B937,{1,2,3,4,5,6,7,8,9,10,11,12,13,14,15,16,17,18,19,20,21,22,23,24,25,26,27,28,29,30},1),"ABCDEFGHIJKLMNOPQRSTUVWXYZ0123456789-_")))=0,ISERROR(VALUE(B937)))),"Недопустимый код: только латинские буквы A-Z в верхнем регистре, цифры, - и _; начало с буквы, до 30 символов (например MILK-001)",IF(SUMPRODUCT(--EXACT('Номенклатура'!$A$6:$A$205,B937))=0,"Код не найден",IF(SUMPRODUCT(--EXACT('Номенклатура'!$A$6:$A$205,B937))&gt;1,"Код повторяется в номенклатуре",IF(NOT(ISNUMBER(C937)),"Укажите фактическое количество",IF(C937&lt;0,"Факт не может быть меньше нуля",IF(NOT(ISNUMBER('Номенклатура'!$C$2)),"Укажите дату начала учёта",IF(Q937&lt;INT('Номенклатура'!$C$2),"Дата раньше начала учёта","ОК"))))))))))</f>
        <v/>
      </c>
      <c r="F937" s="15" t="str">
        <f>IF(E937&lt;&gt;"ОК","",INDEX('Номенклатура'!$B$6:$B$205,SUMPRODUCT(EXACT('Номенклатура'!$A$6:$A$205,B937)*(ROW('Номенклатура'!$A$6:$A$205)-5)))&amp;"")</f>
        <v/>
      </c>
      <c r="G937" s="17" t="str">
        <f>IF(E937&lt;&gt;"ОК","",INDEX('Номенклатура'!$D$6:$D$205,SUMPRODUCT(EXACT('Номенклатура'!$A$6:$A$205,B937)*(ROW('Номенклатура'!$A$6:$A$205)-5)))&amp;"")</f>
        <v/>
      </c>
      <c r="H937" s="18" t="str">
        <f>IF(E937&lt;&gt;"ОК","",ROUND(N(INDEX('Номенклатура'!$F$6:$F$205,SUMPRODUCT(EXACT('Номенклатура'!$A$6:$A$205,B937)*(ROW('Номенклатура'!$A$6:$A$205)-5))))+SUMIFS('Движения'!$F$6:$F$5005,'Движения'!$B$6:$B$5005,B937,'Движения'!$A$6:$A$5005,"&lt;"&amp;(Q937+1))-SUMIFS('Движения'!$F$6:$F$5005,'Движения'!$B$6:$B$5005,B937,'Движения'!$C$6:$C$5005,"Корректировка остатка",'Движения'!$A$6:$A$5005,"&gt;="&amp;Q937,'Движения'!$A$6:$A$5005,"&lt;"&amp;(Q937+1)),6))</f>
        <v/>
      </c>
      <c r="I937" s="18" t="str">
        <f>IF(E937&lt;&gt;"ОК","",ROUND(C937-H937,6))</f>
        <v/>
      </c>
      <c r="J937" s="21" t="str">
        <f>IF(E937&lt;&gt;"ОК","",IF(P937&gt;0,ABS(I937)/P937,"нет базы"))</f>
        <v/>
      </c>
      <c r="K937" s="17" t="str">
        <f>IF(E937&lt;&gt;"ОК","",IF(I937&lt;0,"Недостача",IF(I937&gt;0,"Излишек","Совпадает")))</f>
        <v/>
      </c>
      <c r="L937" s="18" t="str">
        <f>IF(E937&lt;&gt;"ОК","",ROUND(SUMIFS('Движения'!$F$6:$F$5005,'Движения'!$B$6:$B$5005,B937,'Движения'!$C$6:$C$5005,"Корректировка остатка",'Движения'!$A$6:$A$5005,"&gt;="&amp;Q937,'Движения'!$A$6:$A$5005,"&lt;"&amp;(Q937+1)),6))</f>
        <v/>
      </c>
      <c r="M937" s="18" t="str">
        <f>IF(E937&lt;&gt;"ОК","",ROUND(I937-L937,6))</f>
        <v/>
      </c>
      <c r="N937" s="15" t="str">
        <f>IF(E937&lt;&gt;"ОК","",IF(AND(I937=0,L937=0),"Корректировка не нужна",IF(M937=0,"Корректировка внесена",IF(L937=0,"Внесите корректировку на "&amp;DAY(Q937)&amp;"."&amp;MONTH(Q937)&amp;"."&amp;YEAR(Q937)&amp;": "&amp;IF(M937&gt;0,"+","")&amp;M937&amp;" "&amp;G937,"Проверьте корректировки: внесено "&amp;L937&amp;", нужно "&amp;I937&amp;" "&amp;G937))))</f>
        <v/>
      </c>
      <c r="O937" s="22" t="str">
        <f>IF(E937&lt;&gt;"ОК","",IF(SUMPRODUCT(MAX(($B$6:$B$1005=B937)*($Q$6:$Q$1005&lt;Q937)*($E$6:$E$1005="ОК")*$Q$6:$Q$1005))&gt;0,SUMPRODUCT(MAX(($B$6:$B$1005=B937)*($Q$6:$Q$1005&lt;Q937)*($E$6:$E$1005="ОК")*$Q$6:$Q$1005))+1,INT('Номенклатура'!$C$2)))</f>
        <v/>
      </c>
      <c r="P937" s="18" t="str">
        <f>IF(E937&lt;&gt;"ОК","",-(SUMIFS('Движения'!$F$6:$F$5005,'Движения'!$B$6:$B$5005,B937,'Движения'!$C$6:$C$5005,"Расход",'Движения'!$A$6:$A$5005,"&gt;="&amp;O937,'Движения'!$A$6:$A$5005,"&lt;"&amp;(Q937+1))+SUMIFS('Движения'!$F$6:$F$5005,'Движения'!$B$6:$B$5005,B937,'Движения'!$C$6:$C$5005,"Списание",'Движения'!$A$6:$A$5005,"&gt;="&amp;O937,'Движения'!$A$6:$A$5005,"&lt;"&amp;(Q937+1))))</f>
        <v/>
      </c>
      <c r="Q937" s="18" t="str">
        <f>IF(ISNUMBER(A937),INT(A937),0)</f>
        <v/>
      </c>
    </row>
    <row r="938" spans="1:17" x14ac:dyDescent="0.25">
      <c r="A938" s="16"/>
      <c r="B938" s="13"/>
      <c r="C938" s="14"/>
      <c r="D938" s="13"/>
      <c r="E938" s="15" t="str">
        <f>IF(COUNTA(A938:D938)=0,"",IF(NOT(ISNUMBER(A938)),"Укажите дату",IF(B938="","Укажите код",IF(NOT(AND(ISTEXT(B938),LEN(B938)&gt;0,LEN(B938)&lt;=30,ISNUMBER(FIND(LEFT(B938,1),"ABCDEFGHIJKLMNOPQRSTUVWXYZ")),SUMPRODUCT((MID(B938,{1,2,3,4,5,6,7,8,9,10,11,12,13,14,15,16,17,18,19,20,21,22,23,24,25,26,27,28,29,30},1)&lt;&gt;"")*ISERROR(FIND(MID(B938,{1,2,3,4,5,6,7,8,9,10,11,12,13,14,15,16,17,18,19,20,21,22,23,24,25,26,27,28,29,30},1),"ABCDEFGHIJKLMNOPQRSTUVWXYZ0123456789-_")))=0,ISERROR(VALUE(B938)))),"Недопустимый код: только латинские буквы A-Z в верхнем регистре, цифры, - и _; начало с буквы, до 30 символов (например MILK-001)",IF(SUMPRODUCT(--EXACT('Номенклатура'!$A$6:$A$205,B938))=0,"Код не найден",IF(SUMPRODUCT(--EXACT('Номенклатура'!$A$6:$A$205,B938))&gt;1,"Код повторяется в номенклатуре",IF(NOT(ISNUMBER(C938)),"Укажите фактическое количество",IF(C938&lt;0,"Факт не может быть меньше нуля",IF(NOT(ISNUMBER('Номенклатура'!$C$2)),"Укажите дату начала учёта",IF(Q938&lt;INT('Номенклатура'!$C$2),"Дата раньше начала учёта","ОК"))))))))))</f>
        <v/>
      </c>
      <c r="F938" s="15" t="str">
        <f>IF(E938&lt;&gt;"ОК","",INDEX('Номенклатура'!$B$6:$B$205,SUMPRODUCT(EXACT('Номенклатура'!$A$6:$A$205,B938)*(ROW('Номенклатура'!$A$6:$A$205)-5)))&amp;"")</f>
        <v/>
      </c>
      <c r="G938" s="17" t="str">
        <f>IF(E938&lt;&gt;"ОК","",INDEX('Номенклатура'!$D$6:$D$205,SUMPRODUCT(EXACT('Номенклатура'!$A$6:$A$205,B938)*(ROW('Номенклатура'!$A$6:$A$205)-5)))&amp;"")</f>
        <v/>
      </c>
      <c r="H938" s="18" t="str">
        <f>IF(E938&lt;&gt;"ОК","",ROUND(N(INDEX('Номенклатура'!$F$6:$F$205,SUMPRODUCT(EXACT('Номенклатура'!$A$6:$A$205,B938)*(ROW('Номенклатура'!$A$6:$A$205)-5))))+SUMIFS('Движения'!$F$6:$F$5005,'Движения'!$B$6:$B$5005,B938,'Движения'!$A$6:$A$5005,"&lt;"&amp;(Q938+1))-SUMIFS('Движения'!$F$6:$F$5005,'Движения'!$B$6:$B$5005,B938,'Движения'!$C$6:$C$5005,"Корректировка остатка",'Движения'!$A$6:$A$5005,"&gt;="&amp;Q938,'Движения'!$A$6:$A$5005,"&lt;"&amp;(Q938+1)),6))</f>
        <v/>
      </c>
      <c r="I938" s="18" t="str">
        <f>IF(E938&lt;&gt;"ОК","",ROUND(C938-H938,6))</f>
        <v/>
      </c>
      <c r="J938" s="21" t="str">
        <f>IF(E938&lt;&gt;"ОК","",IF(P938&gt;0,ABS(I938)/P938,"нет базы"))</f>
        <v/>
      </c>
      <c r="K938" s="17" t="str">
        <f>IF(E938&lt;&gt;"ОК","",IF(I938&lt;0,"Недостача",IF(I938&gt;0,"Излишек","Совпадает")))</f>
        <v/>
      </c>
      <c r="L938" s="18" t="str">
        <f>IF(E938&lt;&gt;"ОК","",ROUND(SUMIFS('Движения'!$F$6:$F$5005,'Движения'!$B$6:$B$5005,B938,'Движения'!$C$6:$C$5005,"Корректировка остатка",'Движения'!$A$6:$A$5005,"&gt;="&amp;Q938,'Движения'!$A$6:$A$5005,"&lt;"&amp;(Q938+1)),6))</f>
        <v/>
      </c>
      <c r="M938" s="18" t="str">
        <f>IF(E938&lt;&gt;"ОК","",ROUND(I938-L938,6))</f>
        <v/>
      </c>
      <c r="N938" s="15" t="str">
        <f>IF(E938&lt;&gt;"ОК","",IF(AND(I938=0,L938=0),"Корректировка не нужна",IF(M938=0,"Корректировка внесена",IF(L938=0,"Внесите корректировку на "&amp;DAY(Q938)&amp;"."&amp;MONTH(Q938)&amp;"."&amp;YEAR(Q938)&amp;": "&amp;IF(M938&gt;0,"+","")&amp;M938&amp;" "&amp;G938,"Проверьте корректировки: внесено "&amp;L938&amp;", нужно "&amp;I938&amp;" "&amp;G938))))</f>
        <v/>
      </c>
      <c r="O938" s="22" t="str">
        <f>IF(E938&lt;&gt;"ОК","",IF(SUMPRODUCT(MAX(($B$6:$B$1005=B938)*($Q$6:$Q$1005&lt;Q938)*($E$6:$E$1005="ОК")*$Q$6:$Q$1005))&gt;0,SUMPRODUCT(MAX(($B$6:$B$1005=B938)*($Q$6:$Q$1005&lt;Q938)*($E$6:$E$1005="ОК")*$Q$6:$Q$1005))+1,INT('Номенклатура'!$C$2)))</f>
        <v/>
      </c>
      <c r="P938" s="18" t="str">
        <f>IF(E938&lt;&gt;"ОК","",-(SUMIFS('Движения'!$F$6:$F$5005,'Движения'!$B$6:$B$5005,B938,'Движения'!$C$6:$C$5005,"Расход",'Движения'!$A$6:$A$5005,"&gt;="&amp;O938,'Движения'!$A$6:$A$5005,"&lt;"&amp;(Q938+1))+SUMIFS('Движения'!$F$6:$F$5005,'Движения'!$B$6:$B$5005,B938,'Движения'!$C$6:$C$5005,"Списание",'Движения'!$A$6:$A$5005,"&gt;="&amp;O938,'Движения'!$A$6:$A$5005,"&lt;"&amp;(Q938+1))))</f>
        <v/>
      </c>
      <c r="Q938" s="18" t="str">
        <f>IF(ISNUMBER(A938),INT(A938),0)</f>
        <v/>
      </c>
    </row>
    <row r="939" spans="1:17" x14ac:dyDescent="0.25">
      <c r="A939" s="16"/>
      <c r="B939" s="13"/>
      <c r="C939" s="14"/>
      <c r="D939" s="13"/>
      <c r="E939" s="15" t="str">
        <f>IF(COUNTA(A939:D939)=0,"",IF(NOT(ISNUMBER(A939)),"Укажите дату",IF(B939="","Укажите код",IF(NOT(AND(ISTEXT(B939),LEN(B939)&gt;0,LEN(B939)&lt;=30,ISNUMBER(FIND(LEFT(B939,1),"ABCDEFGHIJKLMNOPQRSTUVWXYZ")),SUMPRODUCT((MID(B939,{1,2,3,4,5,6,7,8,9,10,11,12,13,14,15,16,17,18,19,20,21,22,23,24,25,26,27,28,29,30},1)&lt;&gt;"")*ISERROR(FIND(MID(B939,{1,2,3,4,5,6,7,8,9,10,11,12,13,14,15,16,17,18,19,20,21,22,23,24,25,26,27,28,29,30},1),"ABCDEFGHIJKLMNOPQRSTUVWXYZ0123456789-_")))=0,ISERROR(VALUE(B939)))),"Недопустимый код: только латинские буквы A-Z в верхнем регистре, цифры, - и _; начало с буквы, до 30 символов (например MILK-001)",IF(SUMPRODUCT(--EXACT('Номенклатура'!$A$6:$A$205,B939))=0,"Код не найден",IF(SUMPRODUCT(--EXACT('Номенклатура'!$A$6:$A$205,B939))&gt;1,"Код повторяется в номенклатуре",IF(NOT(ISNUMBER(C939)),"Укажите фактическое количество",IF(C939&lt;0,"Факт не может быть меньше нуля",IF(NOT(ISNUMBER('Номенклатура'!$C$2)),"Укажите дату начала учёта",IF(Q939&lt;INT('Номенклатура'!$C$2),"Дата раньше начала учёта","ОК"))))))))))</f>
        <v/>
      </c>
      <c r="F939" s="15" t="str">
        <f>IF(E939&lt;&gt;"ОК","",INDEX('Номенклатура'!$B$6:$B$205,SUMPRODUCT(EXACT('Номенклатура'!$A$6:$A$205,B939)*(ROW('Номенклатура'!$A$6:$A$205)-5)))&amp;"")</f>
        <v/>
      </c>
      <c r="G939" s="17" t="str">
        <f>IF(E939&lt;&gt;"ОК","",INDEX('Номенклатура'!$D$6:$D$205,SUMPRODUCT(EXACT('Номенклатура'!$A$6:$A$205,B939)*(ROW('Номенклатура'!$A$6:$A$205)-5)))&amp;"")</f>
        <v/>
      </c>
      <c r="H939" s="18" t="str">
        <f>IF(E939&lt;&gt;"ОК","",ROUND(N(INDEX('Номенклатура'!$F$6:$F$205,SUMPRODUCT(EXACT('Номенклатура'!$A$6:$A$205,B939)*(ROW('Номенклатура'!$A$6:$A$205)-5))))+SUMIFS('Движения'!$F$6:$F$5005,'Движения'!$B$6:$B$5005,B939,'Движения'!$A$6:$A$5005,"&lt;"&amp;(Q939+1))-SUMIFS('Движения'!$F$6:$F$5005,'Движения'!$B$6:$B$5005,B939,'Движения'!$C$6:$C$5005,"Корректировка остатка",'Движения'!$A$6:$A$5005,"&gt;="&amp;Q939,'Движения'!$A$6:$A$5005,"&lt;"&amp;(Q939+1)),6))</f>
        <v/>
      </c>
      <c r="I939" s="18" t="str">
        <f>IF(E939&lt;&gt;"ОК","",ROUND(C939-H939,6))</f>
        <v/>
      </c>
      <c r="J939" s="21" t="str">
        <f>IF(E939&lt;&gt;"ОК","",IF(P939&gt;0,ABS(I939)/P939,"нет базы"))</f>
        <v/>
      </c>
      <c r="K939" s="17" t="str">
        <f>IF(E939&lt;&gt;"ОК","",IF(I939&lt;0,"Недостача",IF(I939&gt;0,"Излишек","Совпадает")))</f>
        <v/>
      </c>
      <c r="L939" s="18" t="str">
        <f>IF(E939&lt;&gt;"ОК","",ROUND(SUMIFS('Движения'!$F$6:$F$5005,'Движения'!$B$6:$B$5005,B939,'Движения'!$C$6:$C$5005,"Корректировка остатка",'Движения'!$A$6:$A$5005,"&gt;="&amp;Q939,'Движения'!$A$6:$A$5005,"&lt;"&amp;(Q939+1)),6))</f>
        <v/>
      </c>
      <c r="M939" s="18" t="str">
        <f>IF(E939&lt;&gt;"ОК","",ROUND(I939-L939,6))</f>
        <v/>
      </c>
      <c r="N939" s="15" t="str">
        <f>IF(E939&lt;&gt;"ОК","",IF(AND(I939=0,L939=0),"Корректировка не нужна",IF(M939=0,"Корректировка внесена",IF(L939=0,"Внесите корректировку на "&amp;DAY(Q939)&amp;"."&amp;MONTH(Q939)&amp;"."&amp;YEAR(Q939)&amp;": "&amp;IF(M939&gt;0,"+","")&amp;M939&amp;" "&amp;G939,"Проверьте корректировки: внесено "&amp;L939&amp;", нужно "&amp;I939&amp;" "&amp;G939))))</f>
        <v/>
      </c>
      <c r="O939" s="22" t="str">
        <f>IF(E939&lt;&gt;"ОК","",IF(SUMPRODUCT(MAX(($B$6:$B$1005=B939)*($Q$6:$Q$1005&lt;Q939)*($E$6:$E$1005="ОК")*$Q$6:$Q$1005))&gt;0,SUMPRODUCT(MAX(($B$6:$B$1005=B939)*($Q$6:$Q$1005&lt;Q939)*($E$6:$E$1005="ОК")*$Q$6:$Q$1005))+1,INT('Номенклатура'!$C$2)))</f>
        <v/>
      </c>
      <c r="P939" s="18" t="str">
        <f>IF(E939&lt;&gt;"ОК","",-(SUMIFS('Движения'!$F$6:$F$5005,'Движения'!$B$6:$B$5005,B939,'Движения'!$C$6:$C$5005,"Расход",'Движения'!$A$6:$A$5005,"&gt;="&amp;O939,'Движения'!$A$6:$A$5005,"&lt;"&amp;(Q939+1))+SUMIFS('Движения'!$F$6:$F$5005,'Движения'!$B$6:$B$5005,B939,'Движения'!$C$6:$C$5005,"Списание",'Движения'!$A$6:$A$5005,"&gt;="&amp;O939,'Движения'!$A$6:$A$5005,"&lt;"&amp;(Q939+1))))</f>
        <v/>
      </c>
      <c r="Q939" s="18" t="str">
        <f>IF(ISNUMBER(A939),INT(A939),0)</f>
        <v/>
      </c>
    </row>
    <row r="940" spans="1:17" x14ac:dyDescent="0.25">
      <c r="A940" s="16"/>
      <c r="B940" s="13"/>
      <c r="C940" s="14"/>
      <c r="D940" s="13"/>
      <c r="E940" s="15" t="str">
        <f>IF(COUNTA(A940:D940)=0,"",IF(NOT(ISNUMBER(A940)),"Укажите дату",IF(B940="","Укажите код",IF(NOT(AND(ISTEXT(B940),LEN(B940)&gt;0,LEN(B940)&lt;=30,ISNUMBER(FIND(LEFT(B940,1),"ABCDEFGHIJKLMNOPQRSTUVWXYZ")),SUMPRODUCT((MID(B940,{1,2,3,4,5,6,7,8,9,10,11,12,13,14,15,16,17,18,19,20,21,22,23,24,25,26,27,28,29,30},1)&lt;&gt;"")*ISERROR(FIND(MID(B940,{1,2,3,4,5,6,7,8,9,10,11,12,13,14,15,16,17,18,19,20,21,22,23,24,25,26,27,28,29,30},1),"ABCDEFGHIJKLMNOPQRSTUVWXYZ0123456789-_")))=0,ISERROR(VALUE(B940)))),"Недопустимый код: только латинские буквы A-Z в верхнем регистре, цифры, - и _; начало с буквы, до 30 символов (например MILK-001)",IF(SUMPRODUCT(--EXACT('Номенклатура'!$A$6:$A$205,B940))=0,"Код не найден",IF(SUMPRODUCT(--EXACT('Номенклатура'!$A$6:$A$205,B940))&gt;1,"Код повторяется в номенклатуре",IF(NOT(ISNUMBER(C940)),"Укажите фактическое количество",IF(C940&lt;0,"Факт не может быть меньше нуля",IF(NOT(ISNUMBER('Номенклатура'!$C$2)),"Укажите дату начала учёта",IF(Q940&lt;INT('Номенклатура'!$C$2),"Дата раньше начала учёта","ОК"))))))))))</f>
        <v/>
      </c>
      <c r="F940" s="15" t="str">
        <f>IF(E940&lt;&gt;"ОК","",INDEX('Номенклатура'!$B$6:$B$205,SUMPRODUCT(EXACT('Номенклатура'!$A$6:$A$205,B940)*(ROW('Номенклатура'!$A$6:$A$205)-5)))&amp;"")</f>
        <v/>
      </c>
      <c r="G940" s="17" t="str">
        <f>IF(E940&lt;&gt;"ОК","",INDEX('Номенклатура'!$D$6:$D$205,SUMPRODUCT(EXACT('Номенклатура'!$A$6:$A$205,B940)*(ROW('Номенклатура'!$A$6:$A$205)-5)))&amp;"")</f>
        <v/>
      </c>
      <c r="H940" s="18" t="str">
        <f>IF(E940&lt;&gt;"ОК","",ROUND(N(INDEX('Номенклатура'!$F$6:$F$205,SUMPRODUCT(EXACT('Номенклатура'!$A$6:$A$205,B940)*(ROW('Номенклатура'!$A$6:$A$205)-5))))+SUMIFS('Движения'!$F$6:$F$5005,'Движения'!$B$6:$B$5005,B940,'Движения'!$A$6:$A$5005,"&lt;"&amp;(Q940+1))-SUMIFS('Движения'!$F$6:$F$5005,'Движения'!$B$6:$B$5005,B940,'Движения'!$C$6:$C$5005,"Корректировка остатка",'Движения'!$A$6:$A$5005,"&gt;="&amp;Q940,'Движения'!$A$6:$A$5005,"&lt;"&amp;(Q940+1)),6))</f>
        <v/>
      </c>
      <c r="I940" s="18" t="str">
        <f>IF(E940&lt;&gt;"ОК","",ROUND(C940-H940,6))</f>
        <v/>
      </c>
      <c r="J940" s="21" t="str">
        <f>IF(E940&lt;&gt;"ОК","",IF(P940&gt;0,ABS(I940)/P940,"нет базы"))</f>
        <v/>
      </c>
      <c r="K940" s="17" t="str">
        <f>IF(E940&lt;&gt;"ОК","",IF(I940&lt;0,"Недостача",IF(I940&gt;0,"Излишек","Совпадает")))</f>
        <v/>
      </c>
      <c r="L940" s="18" t="str">
        <f>IF(E940&lt;&gt;"ОК","",ROUND(SUMIFS('Движения'!$F$6:$F$5005,'Движения'!$B$6:$B$5005,B940,'Движения'!$C$6:$C$5005,"Корректировка остатка",'Движения'!$A$6:$A$5005,"&gt;="&amp;Q940,'Движения'!$A$6:$A$5005,"&lt;"&amp;(Q940+1)),6))</f>
        <v/>
      </c>
      <c r="M940" s="18" t="str">
        <f>IF(E940&lt;&gt;"ОК","",ROUND(I940-L940,6))</f>
        <v/>
      </c>
      <c r="N940" s="15" t="str">
        <f>IF(E940&lt;&gt;"ОК","",IF(AND(I940=0,L940=0),"Корректировка не нужна",IF(M940=0,"Корректировка внесена",IF(L940=0,"Внесите корректировку на "&amp;DAY(Q940)&amp;"."&amp;MONTH(Q940)&amp;"."&amp;YEAR(Q940)&amp;": "&amp;IF(M940&gt;0,"+","")&amp;M940&amp;" "&amp;G940,"Проверьте корректировки: внесено "&amp;L940&amp;", нужно "&amp;I940&amp;" "&amp;G940))))</f>
        <v/>
      </c>
      <c r="O940" s="22" t="str">
        <f>IF(E940&lt;&gt;"ОК","",IF(SUMPRODUCT(MAX(($B$6:$B$1005=B940)*($Q$6:$Q$1005&lt;Q940)*($E$6:$E$1005="ОК")*$Q$6:$Q$1005))&gt;0,SUMPRODUCT(MAX(($B$6:$B$1005=B940)*($Q$6:$Q$1005&lt;Q940)*($E$6:$E$1005="ОК")*$Q$6:$Q$1005))+1,INT('Номенклатура'!$C$2)))</f>
        <v/>
      </c>
      <c r="P940" s="18" t="str">
        <f>IF(E940&lt;&gt;"ОК","",-(SUMIFS('Движения'!$F$6:$F$5005,'Движения'!$B$6:$B$5005,B940,'Движения'!$C$6:$C$5005,"Расход",'Движения'!$A$6:$A$5005,"&gt;="&amp;O940,'Движения'!$A$6:$A$5005,"&lt;"&amp;(Q940+1))+SUMIFS('Движения'!$F$6:$F$5005,'Движения'!$B$6:$B$5005,B940,'Движения'!$C$6:$C$5005,"Списание",'Движения'!$A$6:$A$5005,"&gt;="&amp;O940,'Движения'!$A$6:$A$5005,"&lt;"&amp;(Q940+1))))</f>
        <v/>
      </c>
      <c r="Q940" s="18" t="str">
        <f>IF(ISNUMBER(A940),INT(A940),0)</f>
        <v/>
      </c>
    </row>
    <row r="941" spans="1:17" x14ac:dyDescent="0.25">
      <c r="A941" s="16"/>
      <c r="B941" s="13"/>
      <c r="C941" s="14"/>
      <c r="D941" s="13"/>
      <c r="E941" s="15" t="str">
        <f>IF(COUNTA(A941:D941)=0,"",IF(NOT(ISNUMBER(A941)),"Укажите дату",IF(B941="","Укажите код",IF(NOT(AND(ISTEXT(B941),LEN(B941)&gt;0,LEN(B941)&lt;=30,ISNUMBER(FIND(LEFT(B941,1),"ABCDEFGHIJKLMNOPQRSTUVWXYZ")),SUMPRODUCT((MID(B941,{1,2,3,4,5,6,7,8,9,10,11,12,13,14,15,16,17,18,19,20,21,22,23,24,25,26,27,28,29,30},1)&lt;&gt;"")*ISERROR(FIND(MID(B941,{1,2,3,4,5,6,7,8,9,10,11,12,13,14,15,16,17,18,19,20,21,22,23,24,25,26,27,28,29,30},1),"ABCDEFGHIJKLMNOPQRSTUVWXYZ0123456789-_")))=0,ISERROR(VALUE(B941)))),"Недопустимый код: только латинские буквы A-Z в верхнем регистре, цифры, - и _; начало с буквы, до 30 символов (например MILK-001)",IF(SUMPRODUCT(--EXACT('Номенклатура'!$A$6:$A$205,B941))=0,"Код не найден",IF(SUMPRODUCT(--EXACT('Номенклатура'!$A$6:$A$205,B941))&gt;1,"Код повторяется в номенклатуре",IF(NOT(ISNUMBER(C941)),"Укажите фактическое количество",IF(C941&lt;0,"Факт не может быть меньше нуля",IF(NOT(ISNUMBER('Номенклатура'!$C$2)),"Укажите дату начала учёта",IF(Q941&lt;INT('Номенклатура'!$C$2),"Дата раньше начала учёта","ОК"))))))))))</f>
        <v/>
      </c>
      <c r="F941" s="15" t="str">
        <f>IF(E941&lt;&gt;"ОК","",INDEX('Номенклатура'!$B$6:$B$205,SUMPRODUCT(EXACT('Номенклатура'!$A$6:$A$205,B941)*(ROW('Номенклатура'!$A$6:$A$205)-5)))&amp;"")</f>
        <v/>
      </c>
      <c r="G941" s="17" t="str">
        <f>IF(E941&lt;&gt;"ОК","",INDEX('Номенклатура'!$D$6:$D$205,SUMPRODUCT(EXACT('Номенклатура'!$A$6:$A$205,B941)*(ROW('Номенклатура'!$A$6:$A$205)-5)))&amp;"")</f>
        <v/>
      </c>
      <c r="H941" s="18" t="str">
        <f>IF(E941&lt;&gt;"ОК","",ROUND(N(INDEX('Номенклатура'!$F$6:$F$205,SUMPRODUCT(EXACT('Номенклатура'!$A$6:$A$205,B941)*(ROW('Номенклатура'!$A$6:$A$205)-5))))+SUMIFS('Движения'!$F$6:$F$5005,'Движения'!$B$6:$B$5005,B941,'Движения'!$A$6:$A$5005,"&lt;"&amp;(Q941+1))-SUMIFS('Движения'!$F$6:$F$5005,'Движения'!$B$6:$B$5005,B941,'Движения'!$C$6:$C$5005,"Корректировка остатка",'Движения'!$A$6:$A$5005,"&gt;="&amp;Q941,'Движения'!$A$6:$A$5005,"&lt;"&amp;(Q941+1)),6))</f>
        <v/>
      </c>
      <c r="I941" s="18" t="str">
        <f>IF(E941&lt;&gt;"ОК","",ROUND(C941-H941,6))</f>
        <v/>
      </c>
      <c r="J941" s="21" t="str">
        <f>IF(E941&lt;&gt;"ОК","",IF(P941&gt;0,ABS(I941)/P941,"нет базы"))</f>
        <v/>
      </c>
      <c r="K941" s="17" t="str">
        <f>IF(E941&lt;&gt;"ОК","",IF(I941&lt;0,"Недостача",IF(I941&gt;0,"Излишек","Совпадает")))</f>
        <v/>
      </c>
      <c r="L941" s="18" t="str">
        <f>IF(E941&lt;&gt;"ОК","",ROUND(SUMIFS('Движения'!$F$6:$F$5005,'Движения'!$B$6:$B$5005,B941,'Движения'!$C$6:$C$5005,"Корректировка остатка",'Движения'!$A$6:$A$5005,"&gt;="&amp;Q941,'Движения'!$A$6:$A$5005,"&lt;"&amp;(Q941+1)),6))</f>
        <v/>
      </c>
      <c r="M941" s="18" t="str">
        <f>IF(E941&lt;&gt;"ОК","",ROUND(I941-L941,6))</f>
        <v/>
      </c>
      <c r="N941" s="15" t="str">
        <f>IF(E941&lt;&gt;"ОК","",IF(AND(I941=0,L941=0),"Корректировка не нужна",IF(M941=0,"Корректировка внесена",IF(L941=0,"Внесите корректировку на "&amp;DAY(Q941)&amp;"."&amp;MONTH(Q941)&amp;"."&amp;YEAR(Q941)&amp;": "&amp;IF(M941&gt;0,"+","")&amp;M941&amp;" "&amp;G941,"Проверьте корректировки: внесено "&amp;L941&amp;", нужно "&amp;I941&amp;" "&amp;G941))))</f>
        <v/>
      </c>
      <c r="O941" s="22" t="str">
        <f>IF(E941&lt;&gt;"ОК","",IF(SUMPRODUCT(MAX(($B$6:$B$1005=B941)*($Q$6:$Q$1005&lt;Q941)*($E$6:$E$1005="ОК")*$Q$6:$Q$1005))&gt;0,SUMPRODUCT(MAX(($B$6:$B$1005=B941)*($Q$6:$Q$1005&lt;Q941)*($E$6:$E$1005="ОК")*$Q$6:$Q$1005))+1,INT('Номенклатура'!$C$2)))</f>
        <v/>
      </c>
      <c r="P941" s="18" t="str">
        <f>IF(E941&lt;&gt;"ОК","",-(SUMIFS('Движения'!$F$6:$F$5005,'Движения'!$B$6:$B$5005,B941,'Движения'!$C$6:$C$5005,"Расход",'Движения'!$A$6:$A$5005,"&gt;="&amp;O941,'Движения'!$A$6:$A$5005,"&lt;"&amp;(Q941+1))+SUMIFS('Движения'!$F$6:$F$5005,'Движения'!$B$6:$B$5005,B941,'Движения'!$C$6:$C$5005,"Списание",'Движения'!$A$6:$A$5005,"&gt;="&amp;O941,'Движения'!$A$6:$A$5005,"&lt;"&amp;(Q941+1))))</f>
        <v/>
      </c>
      <c r="Q941" s="18" t="str">
        <f>IF(ISNUMBER(A941),INT(A941),0)</f>
        <v/>
      </c>
    </row>
    <row r="942" spans="1:17" x14ac:dyDescent="0.25">
      <c r="A942" s="16"/>
      <c r="B942" s="13"/>
      <c r="C942" s="14"/>
      <c r="D942" s="13"/>
      <c r="E942" s="15" t="str">
        <f>IF(COUNTA(A942:D942)=0,"",IF(NOT(ISNUMBER(A942)),"Укажите дату",IF(B942="","Укажите код",IF(NOT(AND(ISTEXT(B942),LEN(B942)&gt;0,LEN(B942)&lt;=30,ISNUMBER(FIND(LEFT(B942,1),"ABCDEFGHIJKLMNOPQRSTUVWXYZ")),SUMPRODUCT((MID(B942,{1,2,3,4,5,6,7,8,9,10,11,12,13,14,15,16,17,18,19,20,21,22,23,24,25,26,27,28,29,30},1)&lt;&gt;"")*ISERROR(FIND(MID(B942,{1,2,3,4,5,6,7,8,9,10,11,12,13,14,15,16,17,18,19,20,21,22,23,24,25,26,27,28,29,30},1),"ABCDEFGHIJKLMNOPQRSTUVWXYZ0123456789-_")))=0,ISERROR(VALUE(B942)))),"Недопустимый код: только латинские буквы A-Z в верхнем регистре, цифры, - и _; начало с буквы, до 30 символов (например MILK-001)",IF(SUMPRODUCT(--EXACT('Номенклатура'!$A$6:$A$205,B942))=0,"Код не найден",IF(SUMPRODUCT(--EXACT('Номенклатура'!$A$6:$A$205,B942))&gt;1,"Код повторяется в номенклатуре",IF(NOT(ISNUMBER(C942)),"Укажите фактическое количество",IF(C942&lt;0,"Факт не может быть меньше нуля",IF(NOT(ISNUMBER('Номенклатура'!$C$2)),"Укажите дату начала учёта",IF(Q942&lt;INT('Номенклатура'!$C$2),"Дата раньше начала учёта","ОК"))))))))))</f>
        <v/>
      </c>
      <c r="F942" s="15" t="str">
        <f>IF(E942&lt;&gt;"ОК","",INDEX('Номенклатура'!$B$6:$B$205,SUMPRODUCT(EXACT('Номенклатура'!$A$6:$A$205,B942)*(ROW('Номенклатура'!$A$6:$A$205)-5)))&amp;"")</f>
        <v/>
      </c>
      <c r="G942" s="17" t="str">
        <f>IF(E942&lt;&gt;"ОК","",INDEX('Номенклатура'!$D$6:$D$205,SUMPRODUCT(EXACT('Номенклатура'!$A$6:$A$205,B942)*(ROW('Номенклатура'!$A$6:$A$205)-5)))&amp;"")</f>
        <v/>
      </c>
      <c r="H942" s="18" t="str">
        <f>IF(E942&lt;&gt;"ОК","",ROUND(N(INDEX('Номенклатура'!$F$6:$F$205,SUMPRODUCT(EXACT('Номенклатура'!$A$6:$A$205,B942)*(ROW('Номенклатура'!$A$6:$A$205)-5))))+SUMIFS('Движения'!$F$6:$F$5005,'Движения'!$B$6:$B$5005,B942,'Движения'!$A$6:$A$5005,"&lt;"&amp;(Q942+1))-SUMIFS('Движения'!$F$6:$F$5005,'Движения'!$B$6:$B$5005,B942,'Движения'!$C$6:$C$5005,"Корректировка остатка",'Движения'!$A$6:$A$5005,"&gt;="&amp;Q942,'Движения'!$A$6:$A$5005,"&lt;"&amp;(Q942+1)),6))</f>
        <v/>
      </c>
      <c r="I942" s="18" t="str">
        <f>IF(E942&lt;&gt;"ОК","",ROUND(C942-H942,6))</f>
        <v/>
      </c>
      <c r="J942" s="21" t="str">
        <f>IF(E942&lt;&gt;"ОК","",IF(P942&gt;0,ABS(I942)/P942,"нет базы"))</f>
        <v/>
      </c>
      <c r="K942" s="17" t="str">
        <f>IF(E942&lt;&gt;"ОК","",IF(I942&lt;0,"Недостача",IF(I942&gt;0,"Излишек","Совпадает")))</f>
        <v/>
      </c>
      <c r="L942" s="18" t="str">
        <f>IF(E942&lt;&gt;"ОК","",ROUND(SUMIFS('Движения'!$F$6:$F$5005,'Движения'!$B$6:$B$5005,B942,'Движения'!$C$6:$C$5005,"Корректировка остатка",'Движения'!$A$6:$A$5005,"&gt;="&amp;Q942,'Движения'!$A$6:$A$5005,"&lt;"&amp;(Q942+1)),6))</f>
        <v/>
      </c>
      <c r="M942" s="18" t="str">
        <f>IF(E942&lt;&gt;"ОК","",ROUND(I942-L942,6))</f>
        <v/>
      </c>
      <c r="N942" s="15" t="str">
        <f>IF(E942&lt;&gt;"ОК","",IF(AND(I942=0,L942=0),"Корректировка не нужна",IF(M942=0,"Корректировка внесена",IF(L942=0,"Внесите корректировку на "&amp;DAY(Q942)&amp;"."&amp;MONTH(Q942)&amp;"."&amp;YEAR(Q942)&amp;": "&amp;IF(M942&gt;0,"+","")&amp;M942&amp;" "&amp;G942,"Проверьте корректировки: внесено "&amp;L942&amp;", нужно "&amp;I942&amp;" "&amp;G942))))</f>
        <v/>
      </c>
      <c r="O942" s="22" t="str">
        <f>IF(E942&lt;&gt;"ОК","",IF(SUMPRODUCT(MAX(($B$6:$B$1005=B942)*($Q$6:$Q$1005&lt;Q942)*($E$6:$E$1005="ОК")*$Q$6:$Q$1005))&gt;0,SUMPRODUCT(MAX(($B$6:$B$1005=B942)*($Q$6:$Q$1005&lt;Q942)*($E$6:$E$1005="ОК")*$Q$6:$Q$1005))+1,INT('Номенклатура'!$C$2)))</f>
        <v/>
      </c>
      <c r="P942" s="18" t="str">
        <f>IF(E942&lt;&gt;"ОК","",-(SUMIFS('Движения'!$F$6:$F$5005,'Движения'!$B$6:$B$5005,B942,'Движения'!$C$6:$C$5005,"Расход",'Движения'!$A$6:$A$5005,"&gt;="&amp;O942,'Движения'!$A$6:$A$5005,"&lt;"&amp;(Q942+1))+SUMIFS('Движения'!$F$6:$F$5005,'Движения'!$B$6:$B$5005,B942,'Движения'!$C$6:$C$5005,"Списание",'Движения'!$A$6:$A$5005,"&gt;="&amp;O942,'Движения'!$A$6:$A$5005,"&lt;"&amp;(Q942+1))))</f>
        <v/>
      </c>
      <c r="Q942" s="18" t="str">
        <f>IF(ISNUMBER(A942),INT(A942),0)</f>
        <v/>
      </c>
    </row>
    <row r="943" spans="1:17" x14ac:dyDescent="0.25">
      <c r="A943" s="16"/>
      <c r="B943" s="13"/>
      <c r="C943" s="14"/>
      <c r="D943" s="13"/>
      <c r="E943" s="15" t="str">
        <f>IF(COUNTA(A943:D943)=0,"",IF(NOT(ISNUMBER(A943)),"Укажите дату",IF(B943="","Укажите код",IF(NOT(AND(ISTEXT(B943),LEN(B943)&gt;0,LEN(B943)&lt;=30,ISNUMBER(FIND(LEFT(B943,1),"ABCDEFGHIJKLMNOPQRSTUVWXYZ")),SUMPRODUCT((MID(B943,{1,2,3,4,5,6,7,8,9,10,11,12,13,14,15,16,17,18,19,20,21,22,23,24,25,26,27,28,29,30},1)&lt;&gt;"")*ISERROR(FIND(MID(B943,{1,2,3,4,5,6,7,8,9,10,11,12,13,14,15,16,17,18,19,20,21,22,23,24,25,26,27,28,29,30},1),"ABCDEFGHIJKLMNOPQRSTUVWXYZ0123456789-_")))=0,ISERROR(VALUE(B943)))),"Недопустимый код: только латинские буквы A-Z в верхнем регистре, цифры, - и _; начало с буквы, до 30 символов (например MILK-001)",IF(SUMPRODUCT(--EXACT('Номенклатура'!$A$6:$A$205,B943))=0,"Код не найден",IF(SUMPRODUCT(--EXACT('Номенклатура'!$A$6:$A$205,B943))&gt;1,"Код повторяется в номенклатуре",IF(NOT(ISNUMBER(C943)),"Укажите фактическое количество",IF(C943&lt;0,"Факт не может быть меньше нуля",IF(NOT(ISNUMBER('Номенклатура'!$C$2)),"Укажите дату начала учёта",IF(Q943&lt;INT('Номенклатура'!$C$2),"Дата раньше начала учёта","ОК"))))))))))</f>
        <v/>
      </c>
      <c r="F943" s="15" t="str">
        <f>IF(E943&lt;&gt;"ОК","",INDEX('Номенклатура'!$B$6:$B$205,SUMPRODUCT(EXACT('Номенклатура'!$A$6:$A$205,B943)*(ROW('Номенклатура'!$A$6:$A$205)-5)))&amp;"")</f>
        <v/>
      </c>
      <c r="G943" s="17" t="str">
        <f>IF(E943&lt;&gt;"ОК","",INDEX('Номенклатура'!$D$6:$D$205,SUMPRODUCT(EXACT('Номенклатура'!$A$6:$A$205,B943)*(ROW('Номенклатура'!$A$6:$A$205)-5)))&amp;"")</f>
        <v/>
      </c>
      <c r="H943" s="18" t="str">
        <f>IF(E943&lt;&gt;"ОК","",ROUND(N(INDEX('Номенклатура'!$F$6:$F$205,SUMPRODUCT(EXACT('Номенклатура'!$A$6:$A$205,B943)*(ROW('Номенклатура'!$A$6:$A$205)-5))))+SUMIFS('Движения'!$F$6:$F$5005,'Движения'!$B$6:$B$5005,B943,'Движения'!$A$6:$A$5005,"&lt;"&amp;(Q943+1))-SUMIFS('Движения'!$F$6:$F$5005,'Движения'!$B$6:$B$5005,B943,'Движения'!$C$6:$C$5005,"Корректировка остатка",'Движения'!$A$6:$A$5005,"&gt;="&amp;Q943,'Движения'!$A$6:$A$5005,"&lt;"&amp;(Q943+1)),6))</f>
        <v/>
      </c>
      <c r="I943" s="18" t="str">
        <f>IF(E943&lt;&gt;"ОК","",ROUND(C943-H943,6))</f>
        <v/>
      </c>
      <c r="J943" s="21" t="str">
        <f>IF(E943&lt;&gt;"ОК","",IF(P943&gt;0,ABS(I943)/P943,"нет базы"))</f>
        <v/>
      </c>
      <c r="K943" s="17" t="str">
        <f>IF(E943&lt;&gt;"ОК","",IF(I943&lt;0,"Недостача",IF(I943&gt;0,"Излишек","Совпадает")))</f>
        <v/>
      </c>
      <c r="L943" s="18" t="str">
        <f>IF(E943&lt;&gt;"ОК","",ROUND(SUMIFS('Движения'!$F$6:$F$5005,'Движения'!$B$6:$B$5005,B943,'Движения'!$C$6:$C$5005,"Корректировка остатка",'Движения'!$A$6:$A$5005,"&gt;="&amp;Q943,'Движения'!$A$6:$A$5005,"&lt;"&amp;(Q943+1)),6))</f>
        <v/>
      </c>
      <c r="M943" s="18" t="str">
        <f>IF(E943&lt;&gt;"ОК","",ROUND(I943-L943,6))</f>
        <v/>
      </c>
      <c r="N943" s="15" t="str">
        <f>IF(E943&lt;&gt;"ОК","",IF(AND(I943=0,L943=0),"Корректировка не нужна",IF(M943=0,"Корректировка внесена",IF(L943=0,"Внесите корректировку на "&amp;DAY(Q943)&amp;"."&amp;MONTH(Q943)&amp;"."&amp;YEAR(Q943)&amp;": "&amp;IF(M943&gt;0,"+","")&amp;M943&amp;" "&amp;G943,"Проверьте корректировки: внесено "&amp;L943&amp;", нужно "&amp;I943&amp;" "&amp;G943))))</f>
        <v/>
      </c>
      <c r="O943" s="22" t="str">
        <f>IF(E943&lt;&gt;"ОК","",IF(SUMPRODUCT(MAX(($B$6:$B$1005=B943)*($Q$6:$Q$1005&lt;Q943)*($E$6:$E$1005="ОК")*$Q$6:$Q$1005))&gt;0,SUMPRODUCT(MAX(($B$6:$B$1005=B943)*($Q$6:$Q$1005&lt;Q943)*($E$6:$E$1005="ОК")*$Q$6:$Q$1005))+1,INT('Номенклатура'!$C$2)))</f>
        <v/>
      </c>
      <c r="P943" s="18" t="str">
        <f>IF(E943&lt;&gt;"ОК","",-(SUMIFS('Движения'!$F$6:$F$5005,'Движения'!$B$6:$B$5005,B943,'Движения'!$C$6:$C$5005,"Расход",'Движения'!$A$6:$A$5005,"&gt;="&amp;O943,'Движения'!$A$6:$A$5005,"&lt;"&amp;(Q943+1))+SUMIFS('Движения'!$F$6:$F$5005,'Движения'!$B$6:$B$5005,B943,'Движения'!$C$6:$C$5005,"Списание",'Движения'!$A$6:$A$5005,"&gt;="&amp;O943,'Движения'!$A$6:$A$5005,"&lt;"&amp;(Q943+1))))</f>
        <v/>
      </c>
      <c r="Q943" s="18" t="str">
        <f>IF(ISNUMBER(A943),INT(A943),0)</f>
        <v/>
      </c>
    </row>
    <row r="944" spans="1:17" x14ac:dyDescent="0.25">
      <c r="A944" s="16"/>
      <c r="B944" s="13"/>
      <c r="C944" s="14"/>
      <c r="D944" s="13"/>
      <c r="E944" s="15" t="str">
        <f>IF(COUNTA(A944:D944)=0,"",IF(NOT(ISNUMBER(A944)),"Укажите дату",IF(B944="","Укажите код",IF(NOT(AND(ISTEXT(B944),LEN(B944)&gt;0,LEN(B944)&lt;=30,ISNUMBER(FIND(LEFT(B944,1),"ABCDEFGHIJKLMNOPQRSTUVWXYZ")),SUMPRODUCT((MID(B944,{1,2,3,4,5,6,7,8,9,10,11,12,13,14,15,16,17,18,19,20,21,22,23,24,25,26,27,28,29,30},1)&lt;&gt;"")*ISERROR(FIND(MID(B944,{1,2,3,4,5,6,7,8,9,10,11,12,13,14,15,16,17,18,19,20,21,22,23,24,25,26,27,28,29,30},1),"ABCDEFGHIJKLMNOPQRSTUVWXYZ0123456789-_")))=0,ISERROR(VALUE(B944)))),"Недопустимый код: только латинские буквы A-Z в верхнем регистре, цифры, - и _; начало с буквы, до 30 символов (например MILK-001)",IF(SUMPRODUCT(--EXACT('Номенклатура'!$A$6:$A$205,B944))=0,"Код не найден",IF(SUMPRODUCT(--EXACT('Номенклатура'!$A$6:$A$205,B944))&gt;1,"Код повторяется в номенклатуре",IF(NOT(ISNUMBER(C944)),"Укажите фактическое количество",IF(C944&lt;0,"Факт не может быть меньше нуля",IF(NOT(ISNUMBER('Номенклатура'!$C$2)),"Укажите дату начала учёта",IF(Q944&lt;INT('Номенклатура'!$C$2),"Дата раньше начала учёта","ОК"))))))))))</f>
        <v/>
      </c>
      <c r="F944" s="15" t="str">
        <f>IF(E944&lt;&gt;"ОК","",INDEX('Номенклатура'!$B$6:$B$205,SUMPRODUCT(EXACT('Номенклатура'!$A$6:$A$205,B944)*(ROW('Номенклатура'!$A$6:$A$205)-5)))&amp;"")</f>
        <v/>
      </c>
      <c r="G944" s="17" t="str">
        <f>IF(E944&lt;&gt;"ОК","",INDEX('Номенклатура'!$D$6:$D$205,SUMPRODUCT(EXACT('Номенклатура'!$A$6:$A$205,B944)*(ROW('Номенклатура'!$A$6:$A$205)-5)))&amp;"")</f>
        <v/>
      </c>
      <c r="H944" s="18" t="str">
        <f>IF(E944&lt;&gt;"ОК","",ROUND(N(INDEX('Номенклатура'!$F$6:$F$205,SUMPRODUCT(EXACT('Номенклатура'!$A$6:$A$205,B944)*(ROW('Номенклатура'!$A$6:$A$205)-5))))+SUMIFS('Движения'!$F$6:$F$5005,'Движения'!$B$6:$B$5005,B944,'Движения'!$A$6:$A$5005,"&lt;"&amp;(Q944+1))-SUMIFS('Движения'!$F$6:$F$5005,'Движения'!$B$6:$B$5005,B944,'Движения'!$C$6:$C$5005,"Корректировка остатка",'Движения'!$A$6:$A$5005,"&gt;="&amp;Q944,'Движения'!$A$6:$A$5005,"&lt;"&amp;(Q944+1)),6))</f>
        <v/>
      </c>
      <c r="I944" s="18" t="str">
        <f>IF(E944&lt;&gt;"ОК","",ROUND(C944-H944,6))</f>
        <v/>
      </c>
      <c r="J944" s="21" t="str">
        <f>IF(E944&lt;&gt;"ОК","",IF(P944&gt;0,ABS(I944)/P944,"нет базы"))</f>
        <v/>
      </c>
      <c r="K944" s="17" t="str">
        <f>IF(E944&lt;&gt;"ОК","",IF(I944&lt;0,"Недостача",IF(I944&gt;0,"Излишек","Совпадает")))</f>
        <v/>
      </c>
      <c r="L944" s="18" t="str">
        <f>IF(E944&lt;&gt;"ОК","",ROUND(SUMIFS('Движения'!$F$6:$F$5005,'Движения'!$B$6:$B$5005,B944,'Движения'!$C$6:$C$5005,"Корректировка остатка",'Движения'!$A$6:$A$5005,"&gt;="&amp;Q944,'Движения'!$A$6:$A$5005,"&lt;"&amp;(Q944+1)),6))</f>
        <v/>
      </c>
      <c r="M944" s="18" t="str">
        <f>IF(E944&lt;&gt;"ОК","",ROUND(I944-L944,6))</f>
        <v/>
      </c>
      <c r="N944" s="15" t="str">
        <f>IF(E944&lt;&gt;"ОК","",IF(AND(I944=0,L944=0),"Корректировка не нужна",IF(M944=0,"Корректировка внесена",IF(L944=0,"Внесите корректировку на "&amp;DAY(Q944)&amp;"."&amp;MONTH(Q944)&amp;"."&amp;YEAR(Q944)&amp;": "&amp;IF(M944&gt;0,"+","")&amp;M944&amp;" "&amp;G944,"Проверьте корректировки: внесено "&amp;L944&amp;", нужно "&amp;I944&amp;" "&amp;G944))))</f>
        <v/>
      </c>
      <c r="O944" s="22" t="str">
        <f>IF(E944&lt;&gt;"ОК","",IF(SUMPRODUCT(MAX(($B$6:$B$1005=B944)*($Q$6:$Q$1005&lt;Q944)*($E$6:$E$1005="ОК")*$Q$6:$Q$1005))&gt;0,SUMPRODUCT(MAX(($B$6:$B$1005=B944)*($Q$6:$Q$1005&lt;Q944)*($E$6:$E$1005="ОК")*$Q$6:$Q$1005))+1,INT('Номенклатура'!$C$2)))</f>
        <v/>
      </c>
      <c r="P944" s="18" t="str">
        <f>IF(E944&lt;&gt;"ОК","",-(SUMIFS('Движения'!$F$6:$F$5005,'Движения'!$B$6:$B$5005,B944,'Движения'!$C$6:$C$5005,"Расход",'Движения'!$A$6:$A$5005,"&gt;="&amp;O944,'Движения'!$A$6:$A$5005,"&lt;"&amp;(Q944+1))+SUMIFS('Движения'!$F$6:$F$5005,'Движения'!$B$6:$B$5005,B944,'Движения'!$C$6:$C$5005,"Списание",'Движения'!$A$6:$A$5005,"&gt;="&amp;O944,'Движения'!$A$6:$A$5005,"&lt;"&amp;(Q944+1))))</f>
        <v/>
      </c>
      <c r="Q944" s="18" t="str">
        <f>IF(ISNUMBER(A944),INT(A944),0)</f>
        <v/>
      </c>
    </row>
    <row r="945" spans="1:17" x14ac:dyDescent="0.25">
      <c r="A945" s="16"/>
      <c r="B945" s="13"/>
      <c r="C945" s="14"/>
      <c r="D945" s="13"/>
      <c r="E945" s="15" t="str">
        <f>IF(COUNTA(A945:D945)=0,"",IF(NOT(ISNUMBER(A945)),"Укажите дату",IF(B945="","Укажите код",IF(NOT(AND(ISTEXT(B945),LEN(B945)&gt;0,LEN(B945)&lt;=30,ISNUMBER(FIND(LEFT(B945,1),"ABCDEFGHIJKLMNOPQRSTUVWXYZ")),SUMPRODUCT((MID(B945,{1,2,3,4,5,6,7,8,9,10,11,12,13,14,15,16,17,18,19,20,21,22,23,24,25,26,27,28,29,30},1)&lt;&gt;"")*ISERROR(FIND(MID(B945,{1,2,3,4,5,6,7,8,9,10,11,12,13,14,15,16,17,18,19,20,21,22,23,24,25,26,27,28,29,30},1),"ABCDEFGHIJKLMNOPQRSTUVWXYZ0123456789-_")))=0,ISERROR(VALUE(B945)))),"Недопустимый код: только латинские буквы A-Z в верхнем регистре, цифры, - и _; начало с буквы, до 30 символов (например MILK-001)",IF(SUMPRODUCT(--EXACT('Номенклатура'!$A$6:$A$205,B945))=0,"Код не найден",IF(SUMPRODUCT(--EXACT('Номенклатура'!$A$6:$A$205,B945))&gt;1,"Код повторяется в номенклатуре",IF(NOT(ISNUMBER(C945)),"Укажите фактическое количество",IF(C945&lt;0,"Факт не может быть меньше нуля",IF(NOT(ISNUMBER('Номенклатура'!$C$2)),"Укажите дату начала учёта",IF(Q945&lt;INT('Номенклатура'!$C$2),"Дата раньше начала учёта","ОК"))))))))))</f>
        <v/>
      </c>
      <c r="F945" s="15" t="str">
        <f>IF(E945&lt;&gt;"ОК","",INDEX('Номенклатура'!$B$6:$B$205,SUMPRODUCT(EXACT('Номенклатура'!$A$6:$A$205,B945)*(ROW('Номенклатура'!$A$6:$A$205)-5)))&amp;"")</f>
        <v/>
      </c>
      <c r="G945" s="17" t="str">
        <f>IF(E945&lt;&gt;"ОК","",INDEX('Номенклатура'!$D$6:$D$205,SUMPRODUCT(EXACT('Номенклатура'!$A$6:$A$205,B945)*(ROW('Номенклатура'!$A$6:$A$205)-5)))&amp;"")</f>
        <v/>
      </c>
      <c r="H945" s="18" t="str">
        <f>IF(E945&lt;&gt;"ОК","",ROUND(N(INDEX('Номенклатура'!$F$6:$F$205,SUMPRODUCT(EXACT('Номенклатура'!$A$6:$A$205,B945)*(ROW('Номенклатура'!$A$6:$A$205)-5))))+SUMIFS('Движения'!$F$6:$F$5005,'Движения'!$B$6:$B$5005,B945,'Движения'!$A$6:$A$5005,"&lt;"&amp;(Q945+1))-SUMIFS('Движения'!$F$6:$F$5005,'Движения'!$B$6:$B$5005,B945,'Движения'!$C$6:$C$5005,"Корректировка остатка",'Движения'!$A$6:$A$5005,"&gt;="&amp;Q945,'Движения'!$A$6:$A$5005,"&lt;"&amp;(Q945+1)),6))</f>
        <v/>
      </c>
      <c r="I945" s="18" t="str">
        <f>IF(E945&lt;&gt;"ОК","",ROUND(C945-H945,6))</f>
        <v/>
      </c>
      <c r="J945" s="21" t="str">
        <f>IF(E945&lt;&gt;"ОК","",IF(P945&gt;0,ABS(I945)/P945,"нет базы"))</f>
        <v/>
      </c>
      <c r="K945" s="17" t="str">
        <f>IF(E945&lt;&gt;"ОК","",IF(I945&lt;0,"Недостача",IF(I945&gt;0,"Излишек","Совпадает")))</f>
        <v/>
      </c>
      <c r="L945" s="18" t="str">
        <f>IF(E945&lt;&gt;"ОК","",ROUND(SUMIFS('Движения'!$F$6:$F$5005,'Движения'!$B$6:$B$5005,B945,'Движения'!$C$6:$C$5005,"Корректировка остатка",'Движения'!$A$6:$A$5005,"&gt;="&amp;Q945,'Движения'!$A$6:$A$5005,"&lt;"&amp;(Q945+1)),6))</f>
        <v/>
      </c>
      <c r="M945" s="18" t="str">
        <f>IF(E945&lt;&gt;"ОК","",ROUND(I945-L945,6))</f>
        <v/>
      </c>
      <c r="N945" s="15" t="str">
        <f>IF(E945&lt;&gt;"ОК","",IF(AND(I945=0,L945=0),"Корректировка не нужна",IF(M945=0,"Корректировка внесена",IF(L945=0,"Внесите корректировку на "&amp;DAY(Q945)&amp;"."&amp;MONTH(Q945)&amp;"."&amp;YEAR(Q945)&amp;": "&amp;IF(M945&gt;0,"+","")&amp;M945&amp;" "&amp;G945,"Проверьте корректировки: внесено "&amp;L945&amp;", нужно "&amp;I945&amp;" "&amp;G945))))</f>
        <v/>
      </c>
      <c r="O945" s="22" t="str">
        <f>IF(E945&lt;&gt;"ОК","",IF(SUMPRODUCT(MAX(($B$6:$B$1005=B945)*($Q$6:$Q$1005&lt;Q945)*($E$6:$E$1005="ОК")*$Q$6:$Q$1005))&gt;0,SUMPRODUCT(MAX(($B$6:$B$1005=B945)*($Q$6:$Q$1005&lt;Q945)*($E$6:$E$1005="ОК")*$Q$6:$Q$1005))+1,INT('Номенклатура'!$C$2)))</f>
        <v/>
      </c>
      <c r="P945" s="18" t="str">
        <f>IF(E945&lt;&gt;"ОК","",-(SUMIFS('Движения'!$F$6:$F$5005,'Движения'!$B$6:$B$5005,B945,'Движения'!$C$6:$C$5005,"Расход",'Движения'!$A$6:$A$5005,"&gt;="&amp;O945,'Движения'!$A$6:$A$5005,"&lt;"&amp;(Q945+1))+SUMIFS('Движения'!$F$6:$F$5005,'Движения'!$B$6:$B$5005,B945,'Движения'!$C$6:$C$5005,"Списание",'Движения'!$A$6:$A$5005,"&gt;="&amp;O945,'Движения'!$A$6:$A$5005,"&lt;"&amp;(Q945+1))))</f>
        <v/>
      </c>
      <c r="Q945" s="18" t="str">
        <f>IF(ISNUMBER(A945),INT(A945),0)</f>
        <v/>
      </c>
    </row>
    <row r="946" spans="1:17" x14ac:dyDescent="0.25">
      <c r="A946" s="16"/>
      <c r="B946" s="13"/>
      <c r="C946" s="14"/>
      <c r="D946" s="13"/>
      <c r="E946" s="15" t="str">
        <f>IF(COUNTA(A946:D946)=0,"",IF(NOT(ISNUMBER(A946)),"Укажите дату",IF(B946="","Укажите код",IF(NOT(AND(ISTEXT(B946),LEN(B946)&gt;0,LEN(B946)&lt;=30,ISNUMBER(FIND(LEFT(B946,1),"ABCDEFGHIJKLMNOPQRSTUVWXYZ")),SUMPRODUCT((MID(B946,{1,2,3,4,5,6,7,8,9,10,11,12,13,14,15,16,17,18,19,20,21,22,23,24,25,26,27,28,29,30},1)&lt;&gt;"")*ISERROR(FIND(MID(B946,{1,2,3,4,5,6,7,8,9,10,11,12,13,14,15,16,17,18,19,20,21,22,23,24,25,26,27,28,29,30},1),"ABCDEFGHIJKLMNOPQRSTUVWXYZ0123456789-_")))=0,ISERROR(VALUE(B946)))),"Недопустимый код: только латинские буквы A-Z в верхнем регистре, цифры, - и _; начало с буквы, до 30 символов (например MILK-001)",IF(SUMPRODUCT(--EXACT('Номенклатура'!$A$6:$A$205,B946))=0,"Код не найден",IF(SUMPRODUCT(--EXACT('Номенклатура'!$A$6:$A$205,B946))&gt;1,"Код повторяется в номенклатуре",IF(NOT(ISNUMBER(C946)),"Укажите фактическое количество",IF(C946&lt;0,"Факт не может быть меньше нуля",IF(NOT(ISNUMBER('Номенклатура'!$C$2)),"Укажите дату начала учёта",IF(Q946&lt;INT('Номенклатура'!$C$2),"Дата раньше начала учёта","ОК"))))))))))</f>
        <v/>
      </c>
      <c r="F946" s="15" t="str">
        <f>IF(E946&lt;&gt;"ОК","",INDEX('Номенклатура'!$B$6:$B$205,SUMPRODUCT(EXACT('Номенклатура'!$A$6:$A$205,B946)*(ROW('Номенклатура'!$A$6:$A$205)-5)))&amp;"")</f>
        <v/>
      </c>
      <c r="G946" s="17" t="str">
        <f>IF(E946&lt;&gt;"ОК","",INDEX('Номенклатура'!$D$6:$D$205,SUMPRODUCT(EXACT('Номенклатура'!$A$6:$A$205,B946)*(ROW('Номенклатура'!$A$6:$A$205)-5)))&amp;"")</f>
        <v/>
      </c>
      <c r="H946" s="18" t="str">
        <f>IF(E946&lt;&gt;"ОК","",ROUND(N(INDEX('Номенклатура'!$F$6:$F$205,SUMPRODUCT(EXACT('Номенклатура'!$A$6:$A$205,B946)*(ROW('Номенклатура'!$A$6:$A$205)-5))))+SUMIFS('Движения'!$F$6:$F$5005,'Движения'!$B$6:$B$5005,B946,'Движения'!$A$6:$A$5005,"&lt;"&amp;(Q946+1))-SUMIFS('Движения'!$F$6:$F$5005,'Движения'!$B$6:$B$5005,B946,'Движения'!$C$6:$C$5005,"Корректировка остатка",'Движения'!$A$6:$A$5005,"&gt;="&amp;Q946,'Движения'!$A$6:$A$5005,"&lt;"&amp;(Q946+1)),6))</f>
        <v/>
      </c>
      <c r="I946" s="18" t="str">
        <f>IF(E946&lt;&gt;"ОК","",ROUND(C946-H946,6))</f>
        <v/>
      </c>
      <c r="J946" s="21" t="str">
        <f>IF(E946&lt;&gt;"ОК","",IF(P946&gt;0,ABS(I946)/P946,"нет базы"))</f>
        <v/>
      </c>
      <c r="K946" s="17" t="str">
        <f>IF(E946&lt;&gt;"ОК","",IF(I946&lt;0,"Недостача",IF(I946&gt;0,"Излишек","Совпадает")))</f>
        <v/>
      </c>
      <c r="L946" s="18" t="str">
        <f>IF(E946&lt;&gt;"ОК","",ROUND(SUMIFS('Движения'!$F$6:$F$5005,'Движения'!$B$6:$B$5005,B946,'Движения'!$C$6:$C$5005,"Корректировка остатка",'Движения'!$A$6:$A$5005,"&gt;="&amp;Q946,'Движения'!$A$6:$A$5005,"&lt;"&amp;(Q946+1)),6))</f>
        <v/>
      </c>
      <c r="M946" s="18" t="str">
        <f>IF(E946&lt;&gt;"ОК","",ROUND(I946-L946,6))</f>
        <v/>
      </c>
      <c r="N946" s="15" t="str">
        <f>IF(E946&lt;&gt;"ОК","",IF(AND(I946=0,L946=0),"Корректировка не нужна",IF(M946=0,"Корректировка внесена",IF(L946=0,"Внесите корректировку на "&amp;DAY(Q946)&amp;"."&amp;MONTH(Q946)&amp;"."&amp;YEAR(Q946)&amp;": "&amp;IF(M946&gt;0,"+","")&amp;M946&amp;" "&amp;G946,"Проверьте корректировки: внесено "&amp;L946&amp;", нужно "&amp;I946&amp;" "&amp;G946))))</f>
        <v/>
      </c>
      <c r="O946" s="22" t="str">
        <f>IF(E946&lt;&gt;"ОК","",IF(SUMPRODUCT(MAX(($B$6:$B$1005=B946)*($Q$6:$Q$1005&lt;Q946)*($E$6:$E$1005="ОК")*$Q$6:$Q$1005))&gt;0,SUMPRODUCT(MAX(($B$6:$B$1005=B946)*($Q$6:$Q$1005&lt;Q946)*($E$6:$E$1005="ОК")*$Q$6:$Q$1005))+1,INT('Номенклатура'!$C$2)))</f>
        <v/>
      </c>
      <c r="P946" s="18" t="str">
        <f>IF(E946&lt;&gt;"ОК","",-(SUMIFS('Движения'!$F$6:$F$5005,'Движения'!$B$6:$B$5005,B946,'Движения'!$C$6:$C$5005,"Расход",'Движения'!$A$6:$A$5005,"&gt;="&amp;O946,'Движения'!$A$6:$A$5005,"&lt;"&amp;(Q946+1))+SUMIFS('Движения'!$F$6:$F$5005,'Движения'!$B$6:$B$5005,B946,'Движения'!$C$6:$C$5005,"Списание",'Движения'!$A$6:$A$5005,"&gt;="&amp;O946,'Движения'!$A$6:$A$5005,"&lt;"&amp;(Q946+1))))</f>
        <v/>
      </c>
      <c r="Q946" s="18" t="str">
        <f>IF(ISNUMBER(A946),INT(A946),0)</f>
        <v/>
      </c>
    </row>
    <row r="947" spans="1:17" x14ac:dyDescent="0.25">
      <c r="A947" s="16"/>
      <c r="B947" s="13"/>
      <c r="C947" s="14"/>
      <c r="D947" s="13"/>
      <c r="E947" s="15" t="str">
        <f>IF(COUNTA(A947:D947)=0,"",IF(NOT(ISNUMBER(A947)),"Укажите дату",IF(B947="","Укажите код",IF(NOT(AND(ISTEXT(B947),LEN(B947)&gt;0,LEN(B947)&lt;=30,ISNUMBER(FIND(LEFT(B947,1),"ABCDEFGHIJKLMNOPQRSTUVWXYZ")),SUMPRODUCT((MID(B947,{1,2,3,4,5,6,7,8,9,10,11,12,13,14,15,16,17,18,19,20,21,22,23,24,25,26,27,28,29,30},1)&lt;&gt;"")*ISERROR(FIND(MID(B947,{1,2,3,4,5,6,7,8,9,10,11,12,13,14,15,16,17,18,19,20,21,22,23,24,25,26,27,28,29,30},1),"ABCDEFGHIJKLMNOPQRSTUVWXYZ0123456789-_")))=0,ISERROR(VALUE(B947)))),"Недопустимый код: только латинские буквы A-Z в верхнем регистре, цифры, - и _; начало с буквы, до 30 символов (например MILK-001)",IF(SUMPRODUCT(--EXACT('Номенклатура'!$A$6:$A$205,B947))=0,"Код не найден",IF(SUMPRODUCT(--EXACT('Номенклатура'!$A$6:$A$205,B947))&gt;1,"Код повторяется в номенклатуре",IF(NOT(ISNUMBER(C947)),"Укажите фактическое количество",IF(C947&lt;0,"Факт не может быть меньше нуля",IF(NOT(ISNUMBER('Номенклатура'!$C$2)),"Укажите дату начала учёта",IF(Q947&lt;INT('Номенклатура'!$C$2),"Дата раньше начала учёта","ОК"))))))))))</f>
        <v/>
      </c>
      <c r="F947" s="15" t="str">
        <f>IF(E947&lt;&gt;"ОК","",INDEX('Номенклатура'!$B$6:$B$205,SUMPRODUCT(EXACT('Номенклатура'!$A$6:$A$205,B947)*(ROW('Номенклатура'!$A$6:$A$205)-5)))&amp;"")</f>
        <v/>
      </c>
      <c r="G947" s="17" t="str">
        <f>IF(E947&lt;&gt;"ОК","",INDEX('Номенклатура'!$D$6:$D$205,SUMPRODUCT(EXACT('Номенклатура'!$A$6:$A$205,B947)*(ROW('Номенклатура'!$A$6:$A$205)-5)))&amp;"")</f>
        <v/>
      </c>
      <c r="H947" s="18" t="str">
        <f>IF(E947&lt;&gt;"ОК","",ROUND(N(INDEX('Номенклатура'!$F$6:$F$205,SUMPRODUCT(EXACT('Номенклатура'!$A$6:$A$205,B947)*(ROW('Номенклатура'!$A$6:$A$205)-5))))+SUMIFS('Движения'!$F$6:$F$5005,'Движения'!$B$6:$B$5005,B947,'Движения'!$A$6:$A$5005,"&lt;"&amp;(Q947+1))-SUMIFS('Движения'!$F$6:$F$5005,'Движения'!$B$6:$B$5005,B947,'Движения'!$C$6:$C$5005,"Корректировка остатка",'Движения'!$A$6:$A$5005,"&gt;="&amp;Q947,'Движения'!$A$6:$A$5005,"&lt;"&amp;(Q947+1)),6))</f>
        <v/>
      </c>
      <c r="I947" s="18" t="str">
        <f>IF(E947&lt;&gt;"ОК","",ROUND(C947-H947,6))</f>
        <v/>
      </c>
      <c r="J947" s="21" t="str">
        <f>IF(E947&lt;&gt;"ОК","",IF(P947&gt;0,ABS(I947)/P947,"нет базы"))</f>
        <v/>
      </c>
      <c r="K947" s="17" t="str">
        <f>IF(E947&lt;&gt;"ОК","",IF(I947&lt;0,"Недостача",IF(I947&gt;0,"Излишек","Совпадает")))</f>
        <v/>
      </c>
      <c r="L947" s="18" t="str">
        <f>IF(E947&lt;&gt;"ОК","",ROUND(SUMIFS('Движения'!$F$6:$F$5005,'Движения'!$B$6:$B$5005,B947,'Движения'!$C$6:$C$5005,"Корректировка остатка",'Движения'!$A$6:$A$5005,"&gt;="&amp;Q947,'Движения'!$A$6:$A$5005,"&lt;"&amp;(Q947+1)),6))</f>
        <v/>
      </c>
      <c r="M947" s="18" t="str">
        <f>IF(E947&lt;&gt;"ОК","",ROUND(I947-L947,6))</f>
        <v/>
      </c>
      <c r="N947" s="15" t="str">
        <f>IF(E947&lt;&gt;"ОК","",IF(AND(I947=0,L947=0),"Корректировка не нужна",IF(M947=0,"Корректировка внесена",IF(L947=0,"Внесите корректировку на "&amp;DAY(Q947)&amp;"."&amp;MONTH(Q947)&amp;"."&amp;YEAR(Q947)&amp;": "&amp;IF(M947&gt;0,"+","")&amp;M947&amp;" "&amp;G947,"Проверьте корректировки: внесено "&amp;L947&amp;", нужно "&amp;I947&amp;" "&amp;G947))))</f>
        <v/>
      </c>
      <c r="O947" s="22" t="str">
        <f>IF(E947&lt;&gt;"ОК","",IF(SUMPRODUCT(MAX(($B$6:$B$1005=B947)*($Q$6:$Q$1005&lt;Q947)*($E$6:$E$1005="ОК")*$Q$6:$Q$1005))&gt;0,SUMPRODUCT(MAX(($B$6:$B$1005=B947)*($Q$6:$Q$1005&lt;Q947)*($E$6:$E$1005="ОК")*$Q$6:$Q$1005))+1,INT('Номенклатура'!$C$2)))</f>
        <v/>
      </c>
      <c r="P947" s="18" t="str">
        <f>IF(E947&lt;&gt;"ОК","",-(SUMIFS('Движения'!$F$6:$F$5005,'Движения'!$B$6:$B$5005,B947,'Движения'!$C$6:$C$5005,"Расход",'Движения'!$A$6:$A$5005,"&gt;="&amp;O947,'Движения'!$A$6:$A$5005,"&lt;"&amp;(Q947+1))+SUMIFS('Движения'!$F$6:$F$5005,'Движения'!$B$6:$B$5005,B947,'Движения'!$C$6:$C$5005,"Списание",'Движения'!$A$6:$A$5005,"&gt;="&amp;O947,'Движения'!$A$6:$A$5005,"&lt;"&amp;(Q947+1))))</f>
        <v/>
      </c>
      <c r="Q947" s="18" t="str">
        <f>IF(ISNUMBER(A947),INT(A947),0)</f>
        <v/>
      </c>
    </row>
    <row r="948" spans="1:17" x14ac:dyDescent="0.25">
      <c r="A948" s="16"/>
      <c r="B948" s="13"/>
      <c r="C948" s="14"/>
      <c r="D948" s="13"/>
      <c r="E948" s="15" t="str">
        <f>IF(COUNTA(A948:D948)=0,"",IF(NOT(ISNUMBER(A948)),"Укажите дату",IF(B948="","Укажите код",IF(NOT(AND(ISTEXT(B948),LEN(B948)&gt;0,LEN(B948)&lt;=30,ISNUMBER(FIND(LEFT(B948,1),"ABCDEFGHIJKLMNOPQRSTUVWXYZ")),SUMPRODUCT((MID(B948,{1,2,3,4,5,6,7,8,9,10,11,12,13,14,15,16,17,18,19,20,21,22,23,24,25,26,27,28,29,30},1)&lt;&gt;"")*ISERROR(FIND(MID(B948,{1,2,3,4,5,6,7,8,9,10,11,12,13,14,15,16,17,18,19,20,21,22,23,24,25,26,27,28,29,30},1),"ABCDEFGHIJKLMNOPQRSTUVWXYZ0123456789-_")))=0,ISERROR(VALUE(B948)))),"Недопустимый код: только латинские буквы A-Z в верхнем регистре, цифры, - и _; начало с буквы, до 30 символов (например MILK-001)",IF(SUMPRODUCT(--EXACT('Номенклатура'!$A$6:$A$205,B948))=0,"Код не найден",IF(SUMPRODUCT(--EXACT('Номенклатура'!$A$6:$A$205,B948))&gt;1,"Код повторяется в номенклатуре",IF(NOT(ISNUMBER(C948)),"Укажите фактическое количество",IF(C948&lt;0,"Факт не может быть меньше нуля",IF(NOT(ISNUMBER('Номенклатура'!$C$2)),"Укажите дату начала учёта",IF(Q948&lt;INT('Номенклатура'!$C$2),"Дата раньше начала учёта","ОК"))))))))))</f>
        <v/>
      </c>
      <c r="F948" s="15" t="str">
        <f>IF(E948&lt;&gt;"ОК","",INDEX('Номенклатура'!$B$6:$B$205,SUMPRODUCT(EXACT('Номенклатура'!$A$6:$A$205,B948)*(ROW('Номенклатура'!$A$6:$A$205)-5)))&amp;"")</f>
        <v/>
      </c>
      <c r="G948" s="17" t="str">
        <f>IF(E948&lt;&gt;"ОК","",INDEX('Номенклатура'!$D$6:$D$205,SUMPRODUCT(EXACT('Номенклатура'!$A$6:$A$205,B948)*(ROW('Номенклатура'!$A$6:$A$205)-5)))&amp;"")</f>
        <v/>
      </c>
      <c r="H948" s="18" t="str">
        <f>IF(E948&lt;&gt;"ОК","",ROUND(N(INDEX('Номенклатура'!$F$6:$F$205,SUMPRODUCT(EXACT('Номенклатура'!$A$6:$A$205,B948)*(ROW('Номенклатура'!$A$6:$A$205)-5))))+SUMIFS('Движения'!$F$6:$F$5005,'Движения'!$B$6:$B$5005,B948,'Движения'!$A$6:$A$5005,"&lt;"&amp;(Q948+1))-SUMIFS('Движения'!$F$6:$F$5005,'Движения'!$B$6:$B$5005,B948,'Движения'!$C$6:$C$5005,"Корректировка остатка",'Движения'!$A$6:$A$5005,"&gt;="&amp;Q948,'Движения'!$A$6:$A$5005,"&lt;"&amp;(Q948+1)),6))</f>
        <v/>
      </c>
      <c r="I948" s="18" t="str">
        <f>IF(E948&lt;&gt;"ОК","",ROUND(C948-H948,6))</f>
        <v/>
      </c>
      <c r="J948" s="21" t="str">
        <f>IF(E948&lt;&gt;"ОК","",IF(P948&gt;0,ABS(I948)/P948,"нет базы"))</f>
        <v/>
      </c>
      <c r="K948" s="17" t="str">
        <f>IF(E948&lt;&gt;"ОК","",IF(I948&lt;0,"Недостача",IF(I948&gt;0,"Излишек","Совпадает")))</f>
        <v/>
      </c>
      <c r="L948" s="18" t="str">
        <f>IF(E948&lt;&gt;"ОК","",ROUND(SUMIFS('Движения'!$F$6:$F$5005,'Движения'!$B$6:$B$5005,B948,'Движения'!$C$6:$C$5005,"Корректировка остатка",'Движения'!$A$6:$A$5005,"&gt;="&amp;Q948,'Движения'!$A$6:$A$5005,"&lt;"&amp;(Q948+1)),6))</f>
        <v/>
      </c>
      <c r="M948" s="18" t="str">
        <f>IF(E948&lt;&gt;"ОК","",ROUND(I948-L948,6))</f>
        <v/>
      </c>
      <c r="N948" s="15" t="str">
        <f>IF(E948&lt;&gt;"ОК","",IF(AND(I948=0,L948=0),"Корректировка не нужна",IF(M948=0,"Корректировка внесена",IF(L948=0,"Внесите корректировку на "&amp;DAY(Q948)&amp;"."&amp;MONTH(Q948)&amp;"."&amp;YEAR(Q948)&amp;": "&amp;IF(M948&gt;0,"+","")&amp;M948&amp;" "&amp;G948,"Проверьте корректировки: внесено "&amp;L948&amp;", нужно "&amp;I948&amp;" "&amp;G948))))</f>
        <v/>
      </c>
      <c r="O948" s="22" t="str">
        <f>IF(E948&lt;&gt;"ОК","",IF(SUMPRODUCT(MAX(($B$6:$B$1005=B948)*($Q$6:$Q$1005&lt;Q948)*($E$6:$E$1005="ОК")*$Q$6:$Q$1005))&gt;0,SUMPRODUCT(MAX(($B$6:$B$1005=B948)*($Q$6:$Q$1005&lt;Q948)*($E$6:$E$1005="ОК")*$Q$6:$Q$1005))+1,INT('Номенклатура'!$C$2)))</f>
        <v/>
      </c>
      <c r="P948" s="18" t="str">
        <f>IF(E948&lt;&gt;"ОК","",-(SUMIFS('Движения'!$F$6:$F$5005,'Движения'!$B$6:$B$5005,B948,'Движения'!$C$6:$C$5005,"Расход",'Движения'!$A$6:$A$5005,"&gt;="&amp;O948,'Движения'!$A$6:$A$5005,"&lt;"&amp;(Q948+1))+SUMIFS('Движения'!$F$6:$F$5005,'Движения'!$B$6:$B$5005,B948,'Движения'!$C$6:$C$5005,"Списание",'Движения'!$A$6:$A$5005,"&gt;="&amp;O948,'Движения'!$A$6:$A$5005,"&lt;"&amp;(Q948+1))))</f>
        <v/>
      </c>
      <c r="Q948" s="18" t="str">
        <f>IF(ISNUMBER(A948),INT(A948),0)</f>
        <v/>
      </c>
    </row>
    <row r="949" spans="1:17" x14ac:dyDescent="0.25">
      <c r="A949" s="16"/>
      <c r="B949" s="13"/>
      <c r="C949" s="14"/>
      <c r="D949" s="13"/>
      <c r="E949" s="15" t="str">
        <f>IF(COUNTA(A949:D949)=0,"",IF(NOT(ISNUMBER(A949)),"Укажите дату",IF(B949="","Укажите код",IF(NOT(AND(ISTEXT(B949),LEN(B949)&gt;0,LEN(B949)&lt;=30,ISNUMBER(FIND(LEFT(B949,1),"ABCDEFGHIJKLMNOPQRSTUVWXYZ")),SUMPRODUCT((MID(B949,{1,2,3,4,5,6,7,8,9,10,11,12,13,14,15,16,17,18,19,20,21,22,23,24,25,26,27,28,29,30},1)&lt;&gt;"")*ISERROR(FIND(MID(B949,{1,2,3,4,5,6,7,8,9,10,11,12,13,14,15,16,17,18,19,20,21,22,23,24,25,26,27,28,29,30},1),"ABCDEFGHIJKLMNOPQRSTUVWXYZ0123456789-_")))=0,ISERROR(VALUE(B949)))),"Недопустимый код: только латинские буквы A-Z в верхнем регистре, цифры, - и _; начало с буквы, до 30 символов (например MILK-001)",IF(SUMPRODUCT(--EXACT('Номенклатура'!$A$6:$A$205,B949))=0,"Код не найден",IF(SUMPRODUCT(--EXACT('Номенклатура'!$A$6:$A$205,B949))&gt;1,"Код повторяется в номенклатуре",IF(NOT(ISNUMBER(C949)),"Укажите фактическое количество",IF(C949&lt;0,"Факт не может быть меньше нуля",IF(NOT(ISNUMBER('Номенклатура'!$C$2)),"Укажите дату начала учёта",IF(Q949&lt;INT('Номенклатура'!$C$2),"Дата раньше начала учёта","ОК"))))))))))</f>
        <v/>
      </c>
      <c r="F949" s="15" t="str">
        <f>IF(E949&lt;&gt;"ОК","",INDEX('Номенклатура'!$B$6:$B$205,SUMPRODUCT(EXACT('Номенклатура'!$A$6:$A$205,B949)*(ROW('Номенклатура'!$A$6:$A$205)-5)))&amp;"")</f>
        <v/>
      </c>
      <c r="G949" s="17" t="str">
        <f>IF(E949&lt;&gt;"ОК","",INDEX('Номенклатура'!$D$6:$D$205,SUMPRODUCT(EXACT('Номенклатура'!$A$6:$A$205,B949)*(ROW('Номенклатура'!$A$6:$A$205)-5)))&amp;"")</f>
        <v/>
      </c>
      <c r="H949" s="18" t="str">
        <f>IF(E949&lt;&gt;"ОК","",ROUND(N(INDEX('Номенклатура'!$F$6:$F$205,SUMPRODUCT(EXACT('Номенклатура'!$A$6:$A$205,B949)*(ROW('Номенклатура'!$A$6:$A$205)-5))))+SUMIFS('Движения'!$F$6:$F$5005,'Движения'!$B$6:$B$5005,B949,'Движения'!$A$6:$A$5005,"&lt;"&amp;(Q949+1))-SUMIFS('Движения'!$F$6:$F$5005,'Движения'!$B$6:$B$5005,B949,'Движения'!$C$6:$C$5005,"Корректировка остатка",'Движения'!$A$6:$A$5005,"&gt;="&amp;Q949,'Движения'!$A$6:$A$5005,"&lt;"&amp;(Q949+1)),6))</f>
        <v/>
      </c>
      <c r="I949" s="18" t="str">
        <f>IF(E949&lt;&gt;"ОК","",ROUND(C949-H949,6))</f>
        <v/>
      </c>
      <c r="J949" s="21" t="str">
        <f>IF(E949&lt;&gt;"ОК","",IF(P949&gt;0,ABS(I949)/P949,"нет базы"))</f>
        <v/>
      </c>
      <c r="K949" s="17" t="str">
        <f>IF(E949&lt;&gt;"ОК","",IF(I949&lt;0,"Недостача",IF(I949&gt;0,"Излишек","Совпадает")))</f>
        <v/>
      </c>
      <c r="L949" s="18" t="str">
        <f>IF(E949&lt;&gt;"ОК","",ROUND(SUMIFS('Движения'!$F$6:$F$5005,'Движения'!$B$6:$B$5005,B949,'Движения'!$C$6:$C$5005,"Корректировка остатка",'Движения'!$A$6:$A$5005,"&gt;="&amp;Q949,'Движения'!$A$6:$A$5005,"&lt;"&amp;(Q949+1)),6))</f>
        <v/>
      </c>
      <c r="M949" s="18" t="str">
        <f>IF(E949&lt;&gt;"ОК","",ROUND(I949-L949,6))</f>
        <v/>
      </c>
      <c r="N949" s="15" t="str">
        <f>IF(E949&lt;&gt;"ОК","",IF(AND(I949=0,L949=0),"Корректировка не нужна",IF(M949=0,"Корректировка внесена",IF(L949=0,"Внесите корректировку на "&amp;DAY(Q949)&amp;"."&amp;MONTH(Q949)&amp;"."&amp;YEAR(Q949)&amp;": "&amp;IF(M949&gt;0,"+","")&amp;M949&amp;" "&amp;G949,"Проверьте корректировки: внесено "&amp;L949&amp;", нужно "&amp;I949&amp;" "&amp;G949))))</f>
        <v/>
      </c>
      <c r="O949" s="22" t="str">
        <f>IF(E949&lt;&gt;"ОК","",IF(SUMPRODUCT(MAX(($B$6:$B$1005=B949)*($Q$6:$Q$1005&lt;Q949)*($E$6:$E$1005="ОК")*$Q$6:$Q$1005))&gt;0,SUMPRODUCT(MAX(($B$6:$B$1005=B949)*($Q$6:$Q$1005&lt;Q949)*($E$6:$E$1005="ОК")*$Q$6:$Q$1005))+1,INT('Номенклатура'!$C$2)))</f>
        <v/>
      </c>
      <c r="P949" s="18" t="str">
        <f>IF(E949&lt;&gt;"ОК","",-(SUMIFS('Движения'!$F$6:$F$5005,'Движения'!$B$6:$B$5005,B949,'Движения'!$C$6:$C$5005,"Расход",'Движения'!$A$6:$A$5005,"&gt;="&amp;O949,'Движения'!$A$6:$A$5005,"&lt;"&amp;(Q949+1))+SUMIFS('Движения'!$F$6:$F$5005,'Движения'!$B$6:$B$5005,B949,'Движения'!$C$6:$C$5005,"Списание",'Движения'!$A$6:$A$5005,"&gt;="&amp;O949,'Движения'!$A$6:$A$5005,"&lt;"&amp;(Q949+1))))</f>
        <v/>
      </c>
      <c r="Q949" s="18" t="str">
        <f>IF(ISNUMBER(A949),INT(A949),0)</f>
        <v/>
      </c>
    </row>
    <row r="950" spans="1:17" x14ac:dyDescent="0.25">
      <c r="A950" s="16"/>
      <c r="B950" s="13"/>
      <c r="C950" s="14"/>
      <c r="D950" s="13"/>
      <c r="E950" s="15" t="str">
        <f>IF(COUNTA(A950:D950)=0,"",IF(NOT(ISNUMBER(A950)),"Укажите дату",IF(B950="","Укажите код",IF(NOT(AND(ISTEXT(B950),LEN(B950)&gt;0,LEN(B950)&lt;=30,ISNUMBER(FIND(LEFT(B950,1),"ABCDEFGHIJKLMNOPQRSTUVWXYZ")),SUMPRODUCT((MID(B950,{1,2,3,4,5,6,7,8,9,10,11,12,13,14,15,16,17,18,19,20,21,22,23,24,25,26,27,28,29,30},1)&lt;&gt;"")*ISERROR(FIND(MID(B950,{1,2,3,4,5,6,7,8,9,10,11,12,13,14,15,16,17,18,19,20,21,22,23,24,25,26,27,28,29,30},1),"ABCDEFGHIJKLMNOPQRSTUVWXYZ0123456789-_")))=0,ISERROR(VALUE(B950)))),"Недопустимый код: только латинские буквы A-Z в верхнем регистре, цифры, - и _; начало с буквы, до 30 символов (например MILK-001)",IF(SUMPRODUCT(--EXACT('Номенклатура'!$A$6:$A$205,B950))=0,"Код не найден",IF(SUMPRODUCT(--EXACT('Номенклатура'!$A$6:$A$205,B950))&gt;1,"Код повторяется в номенклатуре",IF(NOT(ISNUMBER(C950)),"Укажите фактическое количество",IF(C950&lt;0,"Факт не может быть меньше нуля",IF(NOT(ISNUMBER('Номенклатура'!$C$2)),"Укажите дату начала учёта",IF(Q950&lt;INT('Номенклатура'!$C$2),"Дата раньше начала учёта","ОК"))))))))))</f>
        <v/>
      </c>
      <c r="F950" s="15" t="str">
        <f>IF(E950&lt;&gt;"ОК","",INDEX('Номенклатура'!$B$6:$B$205,SUMPRODUCT(EXACT('Номенклатура'!$A$6:$A$205,B950)*(ROW('Номенклатура'!$A$6:$A$205)-5)))&amp;"")</f>
        <v/>
      </c>
      <c r="G950" s="17" t="str">
        <f>IF(E950&lt;&gt;"ОК","",INDEX('Номенклатура'!$D$6:$D$205,SUMPRODUCT(EXACT('Номенклатура'!$A$6:$A$205,B950)*(ROW('Номенклатура'!$A$6:$A$205)-5)))&amp;"")</f>
        <v/>
      </c>
      <c r="H950" s="18" t="str">
        <f>IF(E950&lt;&gt;"ОК","",ROUND(N(INDEX('Номенклатура'!$F$6:$F$205,SUMPRODUCT(EXACT('Номенклатура'!$A$6:$A$205,B950)*(ROW('Номенклатура'!$A$6:$A$205)-5))))+SUMIFS('Движения'!$F$6:$F$5005,'Движения'!$B$6:$B$5005,B950,'Движения'!$A$6:$A$5005,"&lt;"&amp;(Q950+1))-SUMIFS('Движения'!$F$6:$F$5005,'Движения'!$B$6:$B$5005,B950,'Движения'!$C$6:$C$5005,"Корректировка остатка",'Движения'!$A$6:$A$5005,"&gt;="&amp;Q950,'Движения'!$A$6:$A$5005,"&lt;"&amp;(Q950+1)),6))</f>
        <v/>
      </c>
      <c r="I950" s="18" t="str">
        <f>IF(E950&lt;&gt;"ОК","",ROUND(C950-H950,6))</f>
        <v/>
      </c>
      <c r="J950" s="21" t="str">
        <f>IF(E950&lt;&gt;"ОК","",IF(P950&gt;0,ABS(I950)/P950,"нет базы"))</f>
        <v/>
      </c>
      <c r="K950" s="17" t="str">
        <f>IF(E950&lt;&gt;"ОК","",IF(I950&lt;0,"Недостача",IF(I950&gt;0,"Излишек","Совпадает")))</f>
        <v/>
      </c>
      <c r="L950" s="18" t="str">
        <f>IF(E950&lt;&gt;"ОК","",ROUND(SUMIFS('Движения'!$F$6:$F$5005,'Движения'!$B$6:$B$5005,B950,'Движения'!$C$6:$C$5005,"Корректировка остатка",'Движения'!$A$6:$A$5005,"&gt;="&amp;Q950,'Движения'!$A$6:$A$5005,"&lt;"&amp;(Q950+1)),6))</f>
        <v/>
      </c>
      <c r="M950" s="18" t="str">
        <f>IF(E950&lt;&gt;"ОК","",ROUND(I950-L950,6))</f>
        <v/>
      </c>
      <c r="N950" s="15" t="str">
        <f>IF(E950&lt;&gt;"ОК","",IF(AND(I950=0,L950=0),"Корректировка не нужна",IF(M950=0,"Корректировка внесена",IF(L950=0,"Внесите корректировку на "&amp;DAY(Q950)&amp;"."&amp;MONTH(Q950)&amp;"."&amp;YEAR(Q950)&amp;": "&amp;IF(M950&gt;0,"+","")&amp;M950&amp;" "&amp;G950,"Проверьте корректировки: внесено "&amp;L950&amp;", нужно "&amp;I950&amp;" "&amp;G950))))</f>
        <v/>
      </c>
      <c r="O950" s="22" t="str">
        <f>IF(E950&lt;&gt;"ОК","",IF(SUMPRODUCT(MAX(($B$6:$B$1005=B950)*($Q$6:$Q$1005&lt;Q950)*($E$6:$E$1005="ОК")*$Q$6:$Q$1005))&gt;0,SUMPRODUCT(MAX(($B$6:$B$1005=B950)*($Q$6:$Q$1005&lt;Q950)*($E$6:$E$1005="ОК")*$Q$6:$Q$1005))+1,INT('Номенклатура'!$C$2)))</f>
        <v/>
      </c>
      <c r="P950" s="18" t="str">
        <f>IF(E950&lt;&gt;"ОК","",-(SUMIFS('Движения'!$F$6:$F$5005,'Движения'!$B$6:$B$5005,B950,'Движения'!$C$6:$C$5005,"Расход",'Движения'!$A$6:$A$5005,"&gt;="&amp;O950,'Движения'!$A$6:$A$5005,"&lt;"&amp;(Q950+1))+SUMIFS('Движения'!$F$6:$F$5005,'Движения'!$B$6:$B$5005,B950,'Движения'!$C$6:$C$5005,"Списание",'Движения'!$A$6:$A$5005,"&gt;="&amp;O950,'Движения'!$A$6:$A$5005,"&lt;"&amp;(Q950+1))))</f>
        <v/>
      </c>
      <c r="Q950" s="18" t="str">
        <f>IF(ISNUMBER(A950),INT(A950),0)</f>
        <v/>
      </c>
    </row>
    <row r="951" spans="1:17" x14ac:dyDescent="0.25">
      <c r="A951" s="16"/>
      <c r="B951" s="13"/>
      <c r="C951" s="14"/>
      <c r="D951" s="13"/>
      <c r="E951" s="15" t="str">
        <f>IF(COUNTA(A951:D951)=0,"",IF(NOT(ISNUMBER(A951)),"Укажите дату",IF(B951="","Укажите код",IF(NOT(AND(ISTEXT(B951),LEN(B951)&gt;0,LEN(B951)&lt;=30,ISNUMBER(FIND(LEFT(B951,1),"ABCDEFGHIJKLMNOPQRSTUVWXYZ")),SUMPRODUCT((MID(B951,{1,2,3,4,5,6,7,8,9,10,11,12,13,14,15,16,17,18,19,20,21,22,23,24,25,26,27,28,29,30},1)&lt;&gt;"")*ISERROR(FIND(MID(B951,{1,2,3,4,5,6,7,8,9,10,11,12,13,14,15,16,17,18,19,20,21,22,23,24,25,26,27,28,29,30},1),"ABCDEFGHIJKLMNOPQRSTUVWXYZ0123456789-_")))=0,ISERROR(VALUE(B951)))),"Недопустимый код: только латинские буквы A-Z в верхнем регистре, цифры, - и _; начало с буквы, до 30 символов (например MILK-001)",IF(SUMPRODUCT(--EXACT('Номенклатура'!$A$6:$A$205,B951))=0,"Код не найден",IF(SUMPRODUCT(--EXACT('Номенклатура'!$A$6:$A$205,B951))&gt;1,"Код повторяется в номенклатуре",IF(NOT(ISNUMBER(C951)),"Укажите фактическое количество",IF(C951&lt;0,"Факт не может быть меньше нуля",IF(NOT(ISNUMBER('Номенклатура'!$C$2)),"Укажите дату начала учёта",IF(Q951&lt;INT('Номенклатура'!$C$2),"Дата раньше начала учёта","ОК"))))))))))</f>
        <v/>
      </c>
      <c r="F951" s="15" t="str">
        <f>IF(E951&lt;&gt;"ОК","",INDEX('Номенклатура'!$B$6:$B$205,SUMPRODUCT(EXACT('Номенклатура'!$A$6:$A$205,B951)*(ROW('Номенклатура'!$A$6:$A$205)-5)))&amp;"")</f>
        <v/>
      </c>
      <c r="G951" s="17" t="str">
        <f>IF(E951&lt;&gt;"ОК","",INDEX('Номенклатура'!$D$6:$D$205,SUMPRODUCT(EXACT('Номенклатура'!$A$6:$A$205,B951)*(ROW('Номенклатура'!$A$6:$A$205)-5)))&amp;"")</f>
        <v/>
      </c>
      <c r="H951" s="18" t="str">
        <f>IF(E951&lt;&gt;"ОК","",ROUND(N(INDEX('Номенклатура'!$F$6:$F$205,SUMPRODUCT(EXACT('Номенклатура'!$A$6:$A$205,B951)*(ROW('Номенклатура'!$A$6:$A$205)-5))))+SUMIFS('Движения'!$F$6:$F$5005,'Движения'!$B$6:$B$5005,B951,'Движения'!$A$6:$A$5005,"&lt;"&amp;(Q951+1))-SUMIFS('Движения'!$F$6:$F$5005,'Движения'!$B$6:$B$5005,B951,'Движения'!$C$6:$C$5005,"Корректировка остатка",'Движения'!$A$6:$A$5005,"&gt;="&amp;Q951,'Движения'!$A$6:$A$5005,"&lt;"&amp;(Q951+1)),6))</f>
        <v/>
      </c>
      <c r="I951" s="18" t="str">
        <f>IF(E951&lt;&gt;"ОК","",ROUND(C951-H951,6))</f>
        <v/>
      </c>
      <c r="J951" s="21" t="str">
        <f>IF(E951&lt;&gt;"ОК","",IF(P951&gt;0,ABS(I951)/P951,"нет базы"))</f>
        <v/>
      </c>
      <c r="K951" s="17" t="str">
        <f>IF(E951&lt;&gt;"ОК","",IF(I951&lt;0,"Недостача",IF(I951&gt;0,"Излишек","Совпадает")))</f>
        <v/>
      </c>
      <c r="L951" s="18" t="str">
        <f>IF(E951&lt;&gt;"ОК","",ROUND(SUMIFS('Движения'!$F$6:$F$5005,'Движения'!$B$6:$B$5005,B951,'Движения'!$C$6:$C$5005,"Корректировка остатка",'Движения'!$A$6:$A$5005,"&gt;="&amp;Q951,'Движения'!$A$6:$A$5005,"&lt;"&amp;(Q951+1)),6))</f>
        <v/>
      </c>
      <c r="M951" s="18" t="str">
        <f>IF(E951&lt;&gt;"ОК","",ROUND(I951-L951,6))</f>
        <v/>
      </c>
      <c r="N951" s="15" t="str">
        <f>IF(E951&lt;&gt;"ОК","",IF(AND(I951=0,L951=0),"Корректировка не нужна",IF(M951=0,"Корректировка внесена",IF(L951=0,"Внесите корректировку на "&amp;DAY(Q951)&amp;"."&amp;MONTH(Q951)&amp;"."&amp;YEAR(Q951)&amp;": "&amp;IF(M951&gt;0,"+","")&amp;M951&amp;" "&amp;G951,"Проверьте корректировки: внесено "&amp;L951&amp;", нужно "&amp;I951&amp;" "&amp;G951))))</f>
        <v/>
      </c>
      <c r="O951" s="22" t="str">
        <f>IF(E951&lt;&gt;"ОК","",IF(SUMPRODUCT(MAX(($B$6:$B$1005=B951)*($Q$6:$Q$1005&lt;Q951)*($E$6:$E$1005="ОК")*$Q$6:$Q$1005))&gt;0,SUMPRODUCT(MAX(($B$6:$B$1005=B951)*($Q$6:$Q$1005&lt;Q951)*($E$6:$E$1005="ОК")*$Q$6:$Q$1005))+1,INT('Номенклатура'!$C$2)))</f>
        <v/>
      </c>
      <c r="P951" s="18" t="str">
        <f>IF(E951&lt;&gt;"ОК","",-(SUMIFS('Движения'!$F$6:$F$5005,'Движения'!$B$6:$B$5005,B951,'Движения'!$C$6:$C$5005,"Расход",'Движения'!$A$6:$A$5005,"&gt;="&amp;O951,'Движения'!$A$6:$A$5005,"&lt;"&amp;(Q951+1))+SUMIFS('Движения'!$F$6:$F$5005,'Движения'!$B$6:$B$5005,B951,'Движения'!$C$6:$C$5005,"Списание",'Движения'!$A$6:$A$5005,"&gt;="&amp;O951,'Движения'!$A$6:$A$5005,"&lt;"&amp;(Q951+1))))</f>
        <v/>
      </c>
      <c r="Q951" s="18" t="str">
        <f>IF(ISNUMBER(A951),INT(A951),0)</f>
        <v/>
      </c>
    </row>
    <row r="952" spans="1:17" x14ac:dyDescent="0.25">
      <c r="A952" s="16"/>
      <c r="B952" s="13"/>
      <c r="C952" s="14"/>
      <c r="D952" s="13"/>
      <c r="E952" s="15" t="str">
        <f>IF(COUNTA(A952:D952)=0,"",IF(NOT(ISNUMBER(A952)),"Укажите дату",IF(B952="","Укажите код",IF(NOT(AND(ISTEXT(B952),LEN(B952)&gt;0,LEN(B952)&lt;=30,ISNUMBER(FIND(LEFT(B952,1),"ABCDEFGHIJKLMNOPQRSTUVWXYZ")),SUMPRODUCT((MID(B952,{1,2,3,4,5,6,7,8,9,10,11,12,13,14,15,16,17,18,19,20,21,22,23,24,25,26,27,28,29,30},1)&lt;&gt;"")*ISERROR(FIND(MID(B952,{1,2,3,4,5,6,7,8,9,10,11,12,13,14,15,16,17,18,19,20,21,22,23,24,25,26,27,28,29,30},1),"ABCDEFGHIJKLMNOPQRSTUVWXYZ0123456789-_")))=0,ISERROR(VALUE(B952)))),"Недопустимый код: только латинские буквы A-Z в верхнем регистре, цифры, - и _; начало с буквы, до 30 символов (например MILK-001)",IF(SUMPRODUCT(--EXACT('Номенклатура'!$A$6:$A$205,B952))=0,"Код не найден",IF(SUMPRODUCT(--EXACT('Номенклатура'!$A$6:$A$205,B952))&gt;1,"Код повторяется в номенклатуре",IF(NOT(ISNUMBER(C952)),"Укажите фактическое количество",IF(C952&lt;0,"Факт не может быть меньше нуля",IF(NOT(ISNUMBER('Номенклатура'!$C$2)),"Укажите дату начала учёта",IF(Q952&lt;INT('Номенклатура'!$C$2),"Дата раньше начала учёта","ОК"))))))))))</f>
        <v/>
      </c>
      <c r="F952" s="15" t="str">
        <f>IF(E952&lt;&gt;"ОК","",INDEX('Номенклатура'!$B$6:$B$205,SUMPRODUCT(EXACT('Номенклатура'!$A$6:$A$205,B952)*(ROW('Номенклатура'!$A$6:$A$205)-5)))&amp;"")</f>
        <v/>
      </c>
      <c r="G952" s="17" t="str">
        <f>IF(E952&lt;&gt;"ОК","",INDEX('Номенклатура'!$D$6:$D$205,SUMPRODUCT(EXACT('Номенклатура'!$A$6:$A$205,B952)*(ROW('Номенклатура'!$A$6:$A$205)-5)))&amp;"")</f>
        <v/>
      </c>
      <c r="H952" s="18" t="str">
        <f>IF(E952&lt;&gt;"ОК","",ROUND(N(INDEX('Номенклатура'!$F$6:$F$205,SUMPRODUCT(EXACT('Номенклатура'!$A$6:$A$205,B952)*(ROW('Номенклатура'!$A$6:$A$205)-5))))+SUMIFS('Движения'!$F$6:$F$5005,'Движения'!$B$6:$B$5005,B952,'Движения'!$A$6:$A$5005,"&lt;"&amp;(Q952+1))-SUMIFS('Движения'!$F$6:$F$5005,'Движения'!$B$6:$B$5005,B952,'Движения'!$C$6:$C$5005,"Корректировка остатка",'Движения'!$A$6:$A$5005,"&gt;="&amp;Q952,'Движения'!$A$6:$A$5005,"&lt;"&amp;(Q952+1)),6))</f>
        <v/>
      </c>
      <c r="I952" s="18" t="str">
        <f>IF(E952&lt;&gt;"ОК","",ROUND(C952-H952,6))</f>
        <v/>
      </c>
      <c r="J952" s="21" t="str">
        <f>IF(E952&lt;&gt;"ОК","",IF(P952&gt;0,ABS(I952)/P952,"нет базы"))</f>
        <v/>
      </c>
      <c r="K952" s="17" t="str">
        <f>IF(E952&lt;&gt;"ОК","",IF(I952&lt;0,"Недостача",IF(I952&gt;0,"Излишек","Совпадает")))</f>
        <v/>
      </c>
      <c r="L952" s="18" t="str">
        <f>IF(E952&lt;&gt;"ОК","",ROUND(SUMIFS('Движения'!$F$6:$F$5005,'Движения'!$B$6:$B$5005,B952,'Движения'!$C$6:$C$5005,"Корректировка остатка",'Движения'!$A$6:$A$5005,"&gt;="&amp;Q952,'Движения'!$A$6:$A$5005,"&lt;"&amp;(Q952+1)),6))</f>
        <v/>
      </c>
      <c r="M952" s="18" t="str">
        <f>IF(E952&lt;&gt;"ОК","",ROUND(I952-L952,6))</f>
        <v/>
      </c>
      <c r="N952" s="15" t="str">
        <f>IF(E952&lt;&gt;"ОК","",IF(AND(I952=0,L952=0),"Корректировка не нужна",IF(M952=0,"Корректировка внесена",IF(L952=0,"Внесите корректировку на "&amp;DAY(Q952)&amp;"."&amp;MONTH(Q952)&amp;"."&amp;YEAR(Q952)&amp;": "&amp;IF(M952&gt;0,"+","")&amp;M952&amp;" "&amp;G952,"Проверьте корректировки: внесено "&amp;L952&amp;", нужно "&amp;I952&amp;" "&amp;G952))))</f>
        <v/>
      </c>
      <c r="O952" s="22" t="str">
        <f>IF(E952&lt;&gt;"ОК","",IF(SUMPRODUCT(MAX(($B$6:$B$1005=B952)*($Q$6:$Q$1005&lt;Q952)*($E$6:$E$1005="ОК")*$Q$6:$Q$1005))&gt;0,SUMPRODUCT(MAX(($B$6:$B$1005=B952)*($Q$6:$Q$1005&lt;Q952)*($E$6:$E$1005="ОК")*$Q$6:$Q$1005))+1,INT('Номенклатура'!$C$2)))</f>
        <v/>
      </c>
      <c r="P952" s="18" t="str">
        <f>IF(E952&lt;&gt;"ОК","",-(SUMIFS('Движения'!$F$6:$F$5005,'Движения'!$B$6:$B$5005,B952,'Движения'!$C$6:$C$5005,"Расход",'Движения'!$A$6:$A$5005,"&gt;="&amp;O952,'Движения'!$A$6:$A$5005,"&lt;"&amp;(Q952+1))+SUMIFS('Движения'!$F$6:$F$5005,'Движения'!$B$6:$B$5005,B952,'Движения'!$C$6:$C$5005,"Списание",'Движения'!$A$6:$A$5005,"&gt;="&amp;O952,'Движения'!$A$6:$A$5005,"&lt;"&amp;(Q952+1))))</f>
        <v/>
      </c>
      <c r="Q952" s="18" t="str">
        <f>IF(ISNUMBER(A952),INT(A952),0)</f>
        <v/>
      </c>
    </row>
    <row r="953" spans="1:17" x14ac:dyDescent="0.25">
      <c r="A953" s="16"/>
      <c r="B953" s="13"/>
      <c r="C953" s="14"/>
      <c r="D953" s="13"/>
      <c r="E953" s="15" t="str">
        <f>IF(COUNTA(A953:D953)=0,"",IF(NOT(ISNUMBER(A953)),"Укажите дату",IF(B953="","Укажите код",IF(NOT(AND(ISTEXT(B953),LEN(B953)&gt;0,LEN(B953)&lt;=30,ISNUMBER(FIND(LEFT(B953,1),"ABCDEFGHIJKLMNOPQRSTUVWXYZ")),SUMPRODUCT((MID(B953,{1,2,3,4,5,6,7,8,9,10,11,12,13,14,15,16,17,18,19,20,21,22,23,24,25,26,27,28,29,30},1)&lt;&gt;"")*ISERROR(FIND(MID(B953,{1,2,3,4,5,6,7,8,9,10,11,12,13,14,15,16,17,18,19,20,21,22,23,24,25,26,27,28,29,30},1),"ABCDEFGHIJKLMNOPQRSTUVWXYZ0123456789-_")))=0,ISERROR(VALUE(B953)))),"Недопустимый код: только латинские буквы A-Z в верхнем регистре, цифры, - и _; начало с буквы, до 30 символов (например MILK-001)",IF(SUMPRODUCT(--EXACT('Номенклатура'!$A$6:$A$205,B953))=0,"Код не найден",IF(SUMPRODUCT(--EXACT('Номенклатура'!$A$6:$A$205,B953))&gt;1,"Код повторяется в номенклатуре",IF(NOT(ISNUMBER(C953)),"Укажите фактическое количество",IF(C953&lt;0,"Факт не может быть меньше нуля",IF(NOT(ISNUMBER('Номенклатура'!$C$2)),"Укажите дату начала учёта",IF(Q953&lt;INT('Номенклатура'!$C$2),"Дата раньше начала учёта","ОК"))))))))))</f>
        <v/>
      </c>
      <c r="F953" s="15" t="str">
        <f>IF(E953&lt;&gt;"ОК","",INDEX('Номенклатура'!$B$6:$B$205,SUMPRODUCT(EXACT('Номенклатура'!$A$6:$A$205,B953)*(ROW('Номенклатура'!$A$6:$A$205)-5)))&amp;"")</f>
        <v/>
      </c>
      <c r="G953" s="17" t="str">
        <f>IF(E953&lt;&gt;"ОК","",INDEX('Номенклатура'!$D$6:$D$205,SUMPRODUCT(EXACT('Номенклатура'!$A$6:$A$205,B953)*(ROW('Номенклатура'!$A$6:$A$205)-5)))&amp;"")</f>
        <v/>
      </c>
      <c r="H953" s="18" t="str">
        <f>IF(E953&lt;&gt;"ОК","",ROUND(N(INDEX('Номенклатура'!$F$6:$F$205,SUMPRODUCT(EXACT('Номенклатура'!$A$6:$A$205,B953)*(ROW('Номенклатура'!$A$6:$A$205)-5))))+SUMIFS('Движения'!$F$6:$F$5005,'Движения'!$B$6:$B$5005,B953,'Движения'!$A$6:$A$5005,"&lt;"&amp;(Q953+1))-SUMIFS('Движения'!$F$6:$F$5005,'Движения'!$B$6:$B$5005,B953,'Движения'!$C$6:$C$5005,"Корректировка остатка",'Движения'!$A$6:$A$5005,"&gt;="&amp;Q953,'Движения'!$A$6:$A$5005,"&lt;"&amp;(Q953+1)),6))</f>
        <v/>
      </c>
      <c r="I953" s="18" t="str">
        <f>IF(E953&lt;&gt;"ОК","",ROUND(C953-H953,6))</f>
        <v/>
      </c>
      <c r="J953" s="21" t="str">
        <f>IF(E953&lt;&gt;"ОК","",IF(P953&gt;0,ABS(I953)/P953,"нет базы"))</f>
        <v/>
      </c>
      <c r="K953" s="17" t="str">
        <f>IF(E953&lt;&gt;"ОК","",IF(I953&lt;0,"Недостача",IF(I953&gt;0,"Излишек","Совпадает")))</f>
        <v/>
      </c>
      <c r="L953" s="18" t="str">
        <f>IF(E953&lt;&gt;"ОК","",ROUND(SUMIFS('Движения'!$F$6:$F$5005,'Движения'!$B$6:$B$5005,B953,'Движения'!$C$6:$C$5005,"Корректировка остатка",'Движения'!$A$6:$A$5005,"&gt;="&amp;Q953,'Движения'!$A$6:$A$5005,"&lt;"&amp;(Q953+1)),6))</f>
        <v/>
      </c>
      <c r="M953" s="18" t="str">
        <f>IF(E953&lt;&gt;"ОК","",ROUND(I953-L953,6))</f>
        <v/>
      </c>
      <c r="N953" s="15" t="str">
        <f>IF(E953&lt;&gt;"ОК","",IF(AND(I953=0,L953=0),"Корректировка не нужна",IF(M953=0,"Корректировка внесена",IF(L953=0,"Внесите корректировку на "&amp;DAY(Q953)&amp;"."&amp;MONTH(Q953)&amp;"."&amp;YEAR(Q953)&amp;": "&amp;IF(M953&gt;0,"+","")&amp;M953&amp;" "&amp;G953,"Проверьте корректировки: внесено "&amp;L953&amp;", нужно "&amp;I953&amp;" "&amp;G953))))</f>
        <v/>
      </c>
      <c r="O953" s="22" t="str">
        <f>IF(E953&lt;&gt;"ОК","",IF(SUMPRODUCT(MAX(($B$6:$B$1005=B953)*($Q$6:$Q$1005&lt;Q953)*($E$6:$E$1005="ОК")*$Q$6:$Q$1005))&gt;0,SUMPRODUCT(MAX(($B$6:$B$1005=B953)*($Q$6:$Q$1005&lt;Q953)*($E$6:$E$1005="ОК")*$Q$6:$Q$1005))+1,INT('Номенклатура'!$C$2)))</f>
        <v/>
      </c>
      <c r="P953" s="18" t="str">
        <f>IF(E953&lt;&gt;"ОК","",-(SUMIFS('Движения'!$F$6:$F$5005,'Движения'!$B$6:$B$5005,B953,'Движения'!$C$6:$C$5005,"Расход",'Движения'!$A$6:$A$5005,"&gt;="&amp;O953,'Движения'!$A$6:$A$5005,"&lt;"&amp;(Q953+1))+SUMIFS('Движения'!$F$6:$F$5005,'Движения'!$B$6:$B$5005,B953,'Движения'!$C$6:$C$5005,"Списание",'Движения'!$A$6:$A$5005,"&gt;="&amp;O953,'Движения'!$A$6:$A$5005,"&lt;"&amp;(Q953+1))))</f>
        <v/>
      </c>
      <c r="Q953" s="18" t="str">
        <f>IF(ISNUMBER(A953),INT(A953),0)</f>
        <v/>
      </c>
    </row>
    <row r="954" spans="1:17" x14ac:dyDescent="0.25">
      <c r="A954" s="16"/>
      <c r="B954" s="13"/>
      <c r="C954" s="14"/>
      <c r="D954" s="13"/>
      <c r="E954" s="15" t="str">
        <f>IF(COUNTA(A954:D954)=0,"",IF(NOT(ISNUMBER(A954)),"Укажите дату",IF(B954="","Укажите код",IF(NOT(AND(ISTEXT(B954),LEN(B954)&gt;0,LEN(B954)&lt;=30,ISNUMBER(FIND(LEFT(B954,1),"ABCDEFGHIJKLMNOPQRSTUVWXYZ")),SUMPRODUCT((MID(B954,{1,2,3,4,5,6,7,8,9,10,11,12,13,14,15,16,17,18,19,20,21,22,23,24,25,26,27,28,29,30},1)&lt;&gt;"")*ISERROR(FIND(MID(B954,{1,2,3,4,5,6,7,8,9,10,11,12,13,14,15,16,17,18,19,20,21,22,23,24,25,26,27,28,29,30},1),"ABCDEFGHIJKLMNOPQRSTUVWXYZ0123456789-_")))=0,ISERROR(VALUE(B954)))),"Недопустимый код: только латинские буквы A-Z в верхнем регистре, цифры, - и _; начало с буквы, до 30 символов (например MILK-001)",IF(SUMPRODUCT(--EXACT('Номенклатура'!$A$6:$A$205,B954))=0,"Код не найден",IF(SUMPRODUCT(--EXACT('Номенклатура'!$A$6:$A$205,B954))&gt;1,"Код повторяется в номенклатуре",IF(NOT(ISNUMBER(C954)),"Укажите фактическое количество",IF(C954&lt;0,"Факт не может быть меньше нуля",IF(NOT(ISNUMBER('Номенклатура'!$C$2)),"Укажите дату начала учёта",IF(Q954&lt;INT('Номенклатура'!$C$2),"Дата раньше начала учёта","ОК"))))))))))</f>
        <v/>
      </c>
      <c r="F954" s="15" t="str">
        <f>IF(E954&lt;&gt;"ОК","",INDEX('Номенклатура'!$B$6:$B$205,SUMPRODUCT(EXACT('Номенклатура'!$A$6:$A$205,B954)*(ROW('Номенклатура'!$A$6:$A$205)-5)))&amp;"")</f>
        <v/>
      </c>
      <c r="G954" s="17" t="str">
        <f>IF(E954&lt;&gt;"ОК","",INDEX('Номенклатура'!$D$6:$D$205,SUMPRODUCT(EXACT('Номенклатура'!$A$6:$A$205,B954)*(ROW('Номенклатура'!$A$6:$A$205)-5)))&amp;"")</f>
        <v/>
      </c>
      <c r="H954" s="18" t="str">
        <f>IF(E954&lt;&gt;"ОК","",ROUND(N(INDEX('Номенклатура'!$F$6:$F$205,SUMPRODUCT(EXACT('Номенклатура'!$A$6:$A$205,B954)*(ROW('Номенклатура'!$A$6:$A$205)-5))))+SUMIFS('Движения'!$F$6:$F$5005,'Движения'!$B$6:$B$5005,B954,'Движения'!$A$6:$A$5005,"&lt;"&amp;(Q954+1))-SUMIFS('Движения'!$F$6:$F$5005,'Движения'!$B$6:$B$5005,B954,'Движения'!$C$6:$C$5005,"Корректировка остатка",'Движения'!$A$6:$A$5005,"&gt;="&amp;Q954,'Движения'!$A$6:$A$5005,"&lt;"&amp;(Q954+1)),6))</f>
        <v/>
      </c>
      <c r="I954" s="18" t="str">
        <f>IF(E954&lt;&gt;"ОК","",ROUND(C954-H954,6))</f>
        <v/>
      </c>
      <c r="J954" s="21" t="str">
        <f>IF(E954&lt;&gt;"ОК","",IF(P954&gt;0,ABS(I954)/P954,"нет базы"))</f>
        <v/>
      </c>
      <c r="K954" s="17" t="str">
        <f>IF(E954&lt;&gt;"ОК","",IF(I954&lt;0,"Недостача",IF(I954&gt;0,"Излишек","Совпадает")))</f>
        <v/>
      </c>
      <c r="L954" s="18" t="str">
        <f>IF(E954&lt;&gt;"ОК","",ROUND(SUMIFS('Движения'!$F$6:$F$5005,'Движения'!$B$6:$B$5005,B954,'Движения'!$C$6:$C$5005,"Корректировка остатка",'Движения'!$A$6:$A$5005,"&gt;="&amp;Q954,'Движения'!$A$6:$A$5005,"&lt;"&amp;(Q954+1)),6))</f>
        <v/>
      </c>
      <c r="M954" s="18" t="str">
        <f>IF(E954&lt;&gt;"ОК","",ROUND(I954-L954,6))</f>
        <v/>
      </c>
      <c r="N954" s="15" t="str">
        <f>IF(E954&lt;&gt;"ОК","",IF(AND(I954=0,L954=0),"Корректировка не нужна",IF(M954=0,"Корректировка внесена",IF(L954=0,"Внесите корректировку на "&amp;DAY(Q954)&amp;"."&amp;MONTH(Q954)&amp;"."&amp;YEAR(Q954)&amp;": "&amp;IF(M954&gt;0,"+","")&amp;M954&amp;" "&amp;G954,"Проверьте корректировки: внесено "&amp;L954&amp;", нужно "&amp;I954&amp;" "&amp;G954))))</f>
        <v/>
      </c>
      <c r="O954" s="22" t="str">
        <f>IF(E954&lt;&gt;"ОК","",IF(SUMPRODUCT(MAX(($B$6:$B$1005=B954)*($Q$6:$Q$1005&lt;Q954)*($E$6:$E$1005="ОК")*$Q$6:$Q$1005))&gt;0,SUMPRODUCT(MAX(($B$6:$B$1005=B954)*($Q$6:$Q$1005&lt;Q954)*($E$6:$E$1005="ОК")*$Q$6:$Q$1005))+1,INT('Номенклатура'!$C$2)))</f>
        <v/>
      </c>
      <c r="P954" s="18" t="str">
        <f>IF(E954&lt;&gt;"ОК","",-(SUMIFS('Движения'!$F$6:$F$5005,'Движения'!$B$6:$B$5005,B954,'Движения'!$C$6:$C$5005,"Расход",'Движения'!$A$6:$A$5005,"&gt;="&amp;O954,'Движения'!$A$6:$A$5005,"&lt;"&amp;(Q954+1))+SUMIFS('Движения'!$F$6:$F$5005,'Движения'!$B$6:$B$5005,B954,'Движения'!$C$6:$C$5005,"Списание",'Движения'!$A$6:$A$5005,"&gt;="&amp;O954,'Движения'!$A$6:$A$5005,"&lt;"&amp;(Q954+1))))</f>
        <v/>
      </c>
      <c r="Q954" s="18" t="str">
        <f>IF(ISNUMBER(A954),INT(A954),0)</f>
        <v/>
      </c>
    </row>
    <row r="955" spans="1:17" x14ac:dyDescent="0.25">
      <c r="A955" s="16"/>
      <c r="B955" s="13"/>
      <c r="C955" s="14"/>
      <c r="D955" s="13"/>
      <c r="E955" s="15" t="str">
        <f>IF(COUNTA(A955:D955)=0,"",IF(NOT(ISNUMBER(A955)),"Укажите дату",IF(B955="","Укажите код",IF(NOT(AND(ISTEXT(B955),LEN(B955)&gt;0,LEN(B955)&lt;=30,ISNUMBER(FIND(LEFT(B955,1),"ABCDEFGHIJKLMNOPQRSTUVWXYZ")),SUMPRODUCT((MID(B955,{1,2,3,4,5,6,7,8,9,10,11,12,13,14,15,16,17,18,19,20,21,22,23,24,25,26,27,28,29,30},1)&lt;&gt;"")*ISERROR(FIND(MID(B955,{1,2,3,4,5,6,7,8,9,10,11,12,13,14,15,16,17,18,19,20,21,22,23,24,25,26,27,28,29,30},1),"ABCDEFGHIJKLMNOPQRSTUVWXYZ0123456789-_")))=0,ISERROR(VALUE(B955)))),"Недопустимый код: только латинские буквы A-Z в верхнем регистре, цифры, - и _; начало с буквы, до 30 символов (например MILK-001)",IF(SUMPRODUCT(--EXACT('Номенклатура'!$A$6:$A$205,B955))=0,"Код не найден",IF(SUMPRODUCT(--EXACT('Номенклатура'!$A$6:$A$205,B955))&gt;1,"Код повторяется в номенклатуре",IF(NOT(ISNUMBER(C955)),"Укажите фактическое количество",IF(C955&lt;0,"Факт не может быть меньше нуля",IF(NOT(ISNUMBER('Номенклатура'!$C$2)),"Укажите дату начала учёта",IF(Q955&lt;INT('Номенклатура'!$C$2),"Дата раньше начала учёта","ОК"))))))))))</f>
        <v/>
      </c>
      <c r="F955" s="15" t="str">
        <f>IF(E955&lt;&gt;"ОК","",INDEX('Номенклатура'!$B$6:$B$205,SUMPRODUCT(EXACT('Номенклатура'!$A$6:$A$205,B955)*(ROW('Номенклатура'!$A$6:$A$205)-5)))&amp;"")</f>
        <v/>
      </c>
      <c r="G955" s="17" t="str">
        <f>IF(E955&lt;&gt;"ОК","",INDEX('Номенклатура'!$D$6:$D$205,SUMPRODUCT(EXACT('Номенклатура'!$A$6:$A$205,B955)*(ROW('Номенклатура'!$A$6:$A$205)-5)))&amp;"")</f>
        <v/>
      </c>
      <c r="H955" s="18" t="str">
        <f>IF(E955&lt;&gt;"ОК","",ROUND(N(INDEX('Номенклатура'!$F$6:$F$205,SUMPRODUCT(EXACT('Номенклатура'!$A$6:$A$205,B955)*(ROW('Номенклатура'!$A$6:$A$205)-5))))+SUMIFS('Движения'!$F$6:$F$5005,'Движения'!$B$6:$B$5005,B955,'Движения'!$A$6:$A$5005,"&lt;"&amp;(Q955+1))-SUMIFS('Движения'!$F$6:$F$5005,'Движения'!$B$6:$B$5005,B955,'Движения'!$C$6:$C$5005,"Корректировка остатка",'Движения'!$A$6:$A$5005,"&gt;="&amp;Q955,'Движения'!$A$6:$A$5005,"&lt;"&amp;(Q955+1)),6))</f>
        <v/>
      </c>
      <c r="I955" s="18" t="str">
        <f>IF(E955&lt;&gt;"ОК","",ROUND(C955-H955,6))</f>
        <v/>
      </c>
      <c r="J955" s="21" t="str">
        <f>IF(E955&lt;&gt;"ОК","",IF(P955&gt;0,ABS(I955)/P955,"нет базы"))</f>
        <v/>
      </c>
      <c r="K955" s="17" t="str">
        <f>IF(E955&lt;&gt;"ОК","",IF(I955&lt;0,"Недостача",IF(I955&gt;0,"Излишек","Совпадает")))</f>
        <v/>
      </c>
      <c r="L955" s="18" t="str">
        <f>IF(E955&lt;&gt;"ОК","",ROUND(SUMIFS('Движения'!$F$6:$F$5005,'Движения'!$B$6:$B$5005,B955,'Движения'!$C$6:$C$5005,"Корректировка остатка",'Движения'!$A$6:$A$5005,"&gt;="&amp;Q955,'Движения'!$A$6:$A$5005,"&lt;"&amp;(Q955+1)),6))</f>
        <v/>
      </c>
      <c r="M955" s="18" t="str">
        <f>IF(E955&lt;&gt;"ОК","",ROUND(I955-L955,6))</f>
        <v/>
      </c>
      <c r="N955" s="15" t="str">
        <f>IF(E955&lt;&gt;"ОК","",IF(AND(I955=0,L955=0),"Корректировка не нужна",IF(M955=0,"Корректировка внесена",IF(L955=0,"Внесите корректировку на "&amp;DAY(Q955)&amp;"."&amp;MONTH(Q955)&amp;"."&amp;YEAR(Q955)&amp;": "&amp;IF(M955&gt;0,"+","")&amp;M955&amp;" "&amp;G955,"Проверьте корректировки: внесено "&amp;L955&amp;", нужно "&amp;I955&amp;" "&amp;G955))))</f>
        <v/>
      </c>
      <c r="O955" s="22" t="str">
        <f>IF(E955&lt;&gt;"ОК","",IF(SUMPRODUCT(MAX(($B$6:$B$1005=B955)*($Q$6:$Q$1005&lt;Q955)*($E$6:$E$1005="ОК")*$Q$6:$Q$1005))&gt;0,SUMPRODUCT(MAX(($B$6:$B$1005=B955)*($Q$6:$Q$1005&lt;Q955)*($E$6:$E$1005="ОК")*$Q$6:$Q$1005))+1,INT('Номенклатура'!$C$2)))</f>
        <v/>
      </c>
      <c r="P955" s="18" t="str">
        <f>IF(E955&lt;&gt;"ОК","",-(SUMIFS('Движения'!$F$6:$F$5005,'Движения'!$B$6:$B$5005,B955,'Движения'!$C$6:$C$5005,"Расход",'Движения'!$A$6:$A$5005,"&gt;="&amp;O955,'Движения'!$A$6:$A$5005,"&lt;"&amp;(Q955+1))+SUMIFS('Движения'!$F$6:$F$5005,'Движения'!$B$6:$B$5005,B955,'Движения'!$C$6:$C$5005,"Списание",'Движения'!$A$6:$A$5005,"&gt;="&amp;O955,'Движения'!$A$6:$A$5005,"&lt;"&amp;(Q955+1))))</f>
        <v/>
      </c>
      <c r="Q955" s="18" t="str">
        <f>IF(ISNUMBER(A955),INT(A955),0)</f>
        <v/>
      </c>
    </row>
    <row r="956" spans="1:17" x14ac:dyDescent="0.25">
      <c r="A956" s="16"/>
      <c r="B956" s="13"/>
      <c r="C956" s="14"/>
      <c r="D956" s="13"/>
      <c r="E956" s="15" t="str">
        <f>IF(COUNTA(A956:D956)=0,"",IF(NOT(ISNUMBER(A956)),"Укажите дату",IF(B956="","Укажите код",IF(NOT(AND(ISTEXT(B956),LEN(B956)&gt;0,LEN(B956)&lt;=30,ISNUMBER(FIND(LEFT(B956,1),"ABCDEFGHIJKLMNOPQRSTUVWXYZ")),SUMPRODUCT((MID(B956,{1,2,3,4,5,6,7,8,9,10,11,12,13,14,15,16,17,18,19,20,21,22,23,24,25,26,27,28,29,30},1)&lt;&gt;"")*ISERROR(FIND(MID(B956,{1,2,3,4,5,6,7,8,9,10,11,12,13,14,15,16,17,18,19,20,21,22,23,24,25,26,27,28,29,30},1),"ABCDEFGHIJKLMNOPQRSTUVWXYZ0123456789-_")))=0,ISERROR(VALUE(B956)))),"Недопустимый код: только латинские буквы A-Z в верхнем регистре, цифры, - и _; начало с буквы, до 30 символов (например MILK-001)",IF(SUMPRODUCT(--EXACT('Номенклатура'!$A$6:$A$205,B956))=0,"Код не найден",IF(SUMPRODUCT(--EXACT('Номенклатура'!$A$6:$A$205,B956))&gt;1,"Код повторяется в номенклатуре",IF(NOT(ISNUMBER(C956)),"Укажите фактическое количество",IF(C956&lt;0,"Факт не может быть меньше нуля",IF(NOT(ISNUMBER('Номенклатура'!$C$2)),"Укажите дату начала учёта",IF(Q956&lt;INT('Номенклатура'!$C$2),"Дата раньше начала учёта","ОК"))))))))))</f>
        <v/>
      </c>
      <c r="F956" s="15" t="str">
        <f>IF(E956&lt;&gt;"ОК","",INDEX('Номенклатура'!$B$6:$B$205,SUMPRODUCT(EXACT('Номенклатура'!$A$6:$A$205,B956)*(ROW('Номенклатура'!$A$6:$A$205)-5)))&amp;"")</f>
        <v/>
      </c>
      <c r="G956" s="17" t="str">
        <f>IF(E956&lt;&gt;"ОК","",INDEX('Номенклатура'!$D$6:$D$205,SUMPRODUCT(EXACT('Номенклатура'!$A$6:$A$205,B956)*(ROW('Номенклатура'!$A$6:$A$205)-5)))&amp;"")</f>
        <v/>
      </c>
      <c r="H956" s="18" t="str">
        <f>IF(E956&lt;&gt;"ОК","",ROUND(N(INDEX('Номенклатура'!$F$6:$F$205,SUMPRODUCT(EXACT('Номенклатура'!$A$6:$A$205,B956)*(ROW('Номенклатура'!$A$6:$A$205)-5))))+SUMIFS('Движения'!$F$6:$F$5005,'Движения'!$B$6:$B$5005,B956,'Движения'!$A$6:$A$5005,"&lt;"&amp;(Q956+1))-SUMIFS('Движения'!$F$6:$F$5005,'Движения'!$B$6:$B$5005,B956,'Движения'!$C$6:$C$5005,"Корректировка остатка",'Движения'!$A$6:$A$5005,"&gt;="&amp;Q956,'Движения'!$A$6:$A$5005,"&lt;"&amp;(Q956+1)),6))</f>
        <v/>
      </c>
      <c r="I956" s="18" t="str">
        <f>IF(E956&lt;&gt;"ОК","",ROUND(C956-H956,6))</f>
        <v/>
      </c>
      <c r="J956" s="21" t="str">
        <f>IF(E956&lt;&gt;"ОК","",IF(P956&gt;0,ABS(I956)/P956,"нет базы"))</f>
        <v/>
      </c>
      <c r="K956" s="17" t="str">
        <f>IF(E956&lt;&gt;"ОК","",IF(I956&lt;0,"Недостача",IF(I956&gt;0,"Излишек","Совпадает")))</f>
        <v/>
      </c>
      <c r="L956" s="18" t="str">
        <f>IF(E956&lt;&gt;"ОК","",ROUND(SUMIFS('Движения'!$F$6:$F$5005,'Движения'!$B$6:$B$5005,B956,'Движения'!$C$6:$C$5005,"Корректировка остатка",'Движения'!$A$6:$A$5005,"&gt;="&amp;Q956,'Движения'!$A$6:$A$5005,"&lt;"&amp;(Q956+1)),6))</f>
        <v/>
      </c>
      <c r="M956" s="18" t="str">
        <f>IF(E956&lt;&gt;"ОК","",ROUND(I956-L956,6))</f>
        <v/>
      </c>
      <c r="N956" s="15" t="str">
        <f>IF(E956&lt;&gt;"ОК","",IF(AND(I956=0,L956=0),"Корректировка не нужна",IF(M956=0,"Корректировка внесена",IF(L956=0,"Внесите корректировку на "&amp;DAY(Q956)&amp;"."&amp;MONTH(Q956)&amp;"."&amp;YEAR(Q956)&amp;": "&amp;IF(M956&gt;0,"+","")&amp;M956&amp;" "&amp;G956,"Проверьте корректировки: внесено "&amp;L956&amp;", нужно "&amp;I956&amp;" "&amp;G956))))</f>
        <v/>
      </c>
      <c r="O956" s="22" t="str">
        <f>IF(E956&lt;&gt;"ОК","",IF(SUMPRODUCT(MAX(($B$6:$B$1005=B956)*($Q$6:$Q$1005&lt;Q956)*($E$6:$E$1005="ОК")*$Q$6:$Q$1005))&gt;0,SUMPRODUCT(MAX(($B$6:$B$1005=B956)*($Q$6:$Q$1005&lt;Q956)*($E$6:$E$1005="ОК")*$Q$6:$Q$1005))+1,INT('Номенклатура'!$C$2)))</f>
        <v/>
      </c>
      <c r="P956" s="18" t="str">
        <f>IF(E956&lt;&gt;"ОК","",-(SUMIFS('Движения'!$F$6:$F$5005,'Движения'!$B$6:$B$5005,B956,'Движения'!$C$6:$C$5005,"Расход",'Движения'!$A$6:$A$5005,"&gt;="&amp;O956,'Движения'!$A$6:$A$5005,"&lt;"&amp;(Q956+1))+SUMIFS('Движения'!$F$6:$F$5005,'Движения'!$B$6:$B$5005,B956,'Движения'!$C$6:$C$5005,"Списание",'Движения'!$A$6:$A$5005,"&gt;="&amp;O956,'Движения'!$A$6:$A$5005,"&lt;"&amp;(Q956+1))))</f>
        <v/>
      </c>
      <c r="Q956" s="18" t="str">
        <f>IF(ISNUMBER(A956),INT(A956),0)</f>
        <v/>
      </c>
    </row>
    <row r="957" spans="1:17" x14ac:dyDescent="0.25">
      <c r="A957" s="16"/>
      <c r="B957" s="13"/>
      <c r="C957" s="14"/>
      <c r="D957" s="13"/>
      <c r="E957" s="15" t="str">
        <f>IF(COUNTA(A957:D957)=0,"",IF(NOT(ISNUMBER(A957)),"Укажите дату",IF(B957="","Укажите код",IF(NOT(AND(ISTEXT(B957),LEN(B957)&gt;0,LEN(B957)&lt;=30,ISNUMBER(FIND(LEFT(B957,1),"ABCDEFGHIJKLMNOPQRSTUVWXYZ")),SUMPRODUCT((MID(B957,{1,2,3,4,5,6,7,8,9,10,11,12,13,14,15,16,17,18,19,20,21,22,23,24,25,26,27,28,29,30},1)&lt;&gt;"")*ISERROR(FIND(MID(B957,{1,2,3,4,5,6,7,8,9,10,11,12,13,14,15,16,17,18,19,20,21,22,23,24,25,26,27,28,29,30},1),"ABCDEFGHIJKLMNOPQRSTUVWXYZ0123456789-_")))=0,ISERROR(VALUE(B957)))),"Недопустимый код: только латинские буквы A-Z в верхнем регистре, цифры, - и _; начало с буквы, до 30 символов (например MILK-001)",IF(SUMPRODUCT(--EXACT('Номенклатура'!$A$6:$A$205,B957))=0,"Код не найден",IF(SUMPRODUCT(--EXACT('Номенклатура'!$A$6:$A$205,B957))&gt;1,"Код повторяется в номенклатуре",IF(NOT(ISNUMBER(C957)),"Укажите фактическое количество",IF(C957&lt;0,"Факт не может быть меньше нуля",IF(NOT(ISNUMBER('Номенклатура'!$C$2)),"Укажите дату начала учёта",IF(Q957&lt;INT('Номенклатура'!$C$2),"Дата раньше начала учёта","ОК"))))))))))</f>
        <v/>
      </c>
      <c r="F957" s="15" t="str">
        <f>IF(E957&lt;&gt;"ОК","",INDEX('Номенклатура'!$B$6:$B$205,SUMPRODUCT(EXACT('Номенклатура'!$A$6:$A$205,B957)*(ROW('Номенклатура'!$A$6:$A$205)-5)))&amp;"")</f>
        <v/>
      </c>
      <c r="G957" s="17" t="str">
        <f>IF(E957&lt;&gt;"ОК","",INDEX('Номенклатура'!$D$6:$D$205,SUMPRODUCT(EXACT('Номенклатура'!$A$6:$A$205,B957)*(ROW('Номенклатура'!$A$6:$A$205)-5)))&amp;"")</f>
        <v/>
      </c>
      <c r="H957" s="18" t="str">
        <f>IF(E957&lt;&gt;"ОК","",ROUND(N(INDEX('Номенклатура'!$F$6:$F$205,SUMPRODUCT(EXACT('Номенклатура'!$A$6:$A$205,B957)*(ROW('Номенклатура'!$A$6:$A$205)-5))))+SUMIFS('Движения'!$F$6:$F$5005,'Движения'!$B$6:$B$5005,B957,'Движения'!$A$6:$A$5005,"&lt;"&amp;(Q957+1))-SUMIFS('Движения'!$F$6:$F$5005,'Движения'!$B$6:$B$5005,B957,'Движения'!$C$6:$C$5005,"Корректировка остатка",'Движения'!$A$6:$A$5005,"&gt;="&amp;Q957,'Движения'!$A$6:$A$5005,"&lt;"&amp;(Q957+1)),6))</f>
        <v/>
      </c>
      <c r="I957" s="18" t="str">
        <f>IF(E957&lt;&gt;"ОК","",ROUND(C957-H957,6))</f>
        <v/>
      </c>
      <c r="J957" s="21" t="str">
        <f>IF(E957&lt;&gt;"ОК","",IF(P957&gt;0,ABS(I957)/P957,"нет базы"))</f>
        <v/>
      </c>
      <c r="K957" s="17" t="str">
        <f>IF(E957&lt;&gt;"ОК","",IF(I957&lt;0,"Недостача",IF(I957&gt;0,"Излишек","Совпадает")))</f>
        <v/>
      </c>
      <c r="L957" s="18" t="str">
        <f>IF(E957&lt;&gt;"ОК","",ROUND(SUMIFS('Движения'!$F$6:$F$5005,'Движения'!$B$6:$B$5005,B957,'Движения'!$C$6:$C$5005,"Корректировка остатка",'Движения'!$A$6:$A$5005,"&gt;="&amp;Q957,'Движения'!$A$6:$A$5005,"&lt;"&amp;(Q957+1)),6))</f>
        <v/>
      </c>
      <c r="M957" s="18" t="str">
        <f>IF(E957&lt;&gt;"ОК","",ROUND(I957-L957,6))</f>
        <v/>
      </c>
      <c r="N957" s="15" t="str">
        <f>IF(E957&lt;&gt;"ОК","",IF(AND(I957=0,L957=0),"Корректировка не нужна",IF(M957=0,"Корректировка внесена",IF(L957=0,"Внесите корректировку на "&amp;DAY(Q957)&amp;"."&amp;MONTH(Q957)&amp;"."&amp;YEAR(Q957)&amp;": "&amp;IF(M957&gt;0,"+","")&amp;M957&amp;" "&amp;G957,"Проверьте корректировки: внесено "&amp;L957&amp;", нужно "&amp;I957&amp;" "&amp;G957))))</f>
        <v/>
      </c>
      <c r="O957" s="22" t="str">
        <f>IF(E957&lt;&gt;"ОК","",IF(SUMPRODUCT(MAX(($B$6:$B$1005=B957)*($Q$6:$Q$1005&lt;Q957)*($E$6:$E$1005="ОК")*$Q$6:$Q$1005))&gt;0,SUMPRODUCT(MAX(($B$6:$B$1005=B957)*($Q$6:$Q$1005&lt;Q957)*($E$6:$E$1005="ОК")*$Q$6:$Q$1005))+1,INT('Номенклатура'!$C$2)))</f>
        <v/>
      </c>
      <c r="P957" s="18" t="str">
        <f>IF(E957&lt;&gt;"ОК","",-(SUMIFS('Движения'!$F$6:$F$5005,'Движения'!$B$6:$B$5005,B957,'Движения'!$C$6:$C$5005,"Расход",'Движения'!$A$6:$A$5005,"&gt;="&amp;O957,'Движения'!$A$6:$A$5005,"&lt;"&amp;(Q957+1))+SUMIFS('Движения'!$F$6:$F$5005,'Движения'!$B$6:$B$5005,B957,'Движения'!$C$6:$C$5005,"Списание",'Движения'!$A$6:$A$5005,"&gt;="&amp;O957,'Движения'!$A$6:$A$5005,"&lt;"&amp;(Q957+1))))</f>
        <v/>
      </c>
      <c r="Q957" s="18" t="str">
        <f>IF(ISNUMBER(A957),INT(A957),0)</f>
        <v/>
      </c>
    </row>
    <row r="958" spans="1:17" x14ac:dyDescent="0.25">
      <c r="A958" s="16"/>
      <c r="B958" s="13"/>
      <c r="C958" s="14"/>
      <c r="D958" s="13"/>
      <c r="E958" s="15" t="str">
        <f>IF(COUNTA(A958:D958)=0,"",IF(NOT(ISNUMBER(A958)),"Укажите дату",IF(B958="","Укажите код",IF(NOT(AND(ISTEXT(B958),LEN(B958)&gt;0,LEN(B958)&lt;=30,ISNUMBER(FIND(LEFT(B958,1),"ABCDEFGHIJKLMNOPQRSTUVWXYZ")),SUMPRODUCT((MID(B958,{1,2,3,4,5,6,7,8,9,10,11,12,13,14,15,16,17,18,19,20,21,22,23,24,25,26,27,28,29,30},1)&lt;&gt;"")*ISERROR(FIND(MID(B958,{1,2,3,4,5,6,7,8,9,10,11,12,13,14,15,16,17,18,19,20,21,22,23,24,25,26,27,28,29,30},1),"ABCDEFGHIJKLMNOPQRSTUVWXYZ0123456789-_")))=0,ISERROR(VALUE(B958)))),"Недопустимый код: только латинские буквы A-Z в верхнем регистре, цифры, - и _; начало с буквы, до 30 символов (например MILK-001)",IF(SUMPRODUCT(--EXACT('Номенклатура'!$A$6:$A$205,B958))=0,"Код не найден",IF(SUMPRODUCT(--EXACT('Номенклатура'!$A$6:$A$205,B958))&gt;1,"Код повторяется в номенклатуре",IF(NOT(ISNUMBER(C958)),"Укажите фактическое количество",IF(C958&lt;0,"Факт не может быть меньше нуля",IF(NOT(ISNUMBER('Номенклатура'!$C$2)),"Укажите дату начала учёта",IF(Q958&lt;INT('Номенклатура'!$C$2),"Дата раньше начала учёта","ОК"))))))))))</f>
        <v/>
      </c>
      <c r="F958" s="15" t="str">
        <f>IF(E958&lt;&gt;"ОК","",INDEX('Номенклатура'!$B$6:$B$205,SUMPRODUCT(EXACT('Номенклатура'!$A$6:$A$205,B958)*(ROW('Номенклатура'!$A$6:$A$205)-5)))&amp;"")</f>
        <v/>
      </c>
      <c r="G958" s="17" t="str">
        <f>IF(E958&lt;&gt;"ОК","",INDEX('Номенклатура'!$D$6:$D$205,SUMPRODUCT(EXACT('Номенклатура'!$A$6:$A$205,B958)*(ROW('Номенклатура'!$A$6:$A$205)-5)))&amp;"")</f>
        <v/>
      </c>
      <c r="H958" s="18" t="str">
        <f>IF(E958&lt;&gt;"ОК","",ROUND(N(INDEX('Номенклатура'!$F$6:$F$205,SUMPRODUCT(EXACT('Номенклатура'!$A$6:$A$205,B958)*(ROW('Номенклатура'!$A$6:$A$205)-5))))+SUMIFS('Движения'!$F$6:$F$5005,'Движения'!$B$6:$B$5005,B958,'Движения'!$A$6:$A$5005,"&lt;"&amp;(Q958+1))-SUMIFS('Движения'!$F$6:$F$5005,'Движения'!$B$6:$B$5005,B958,'Движения'!$C$6:$C$5005,"Корректировка остатка",'Движения'!$A$6:$A$5005,"&gt;="&amp;Q958,'Движения'!$A$6:$A$5005,"&lt;"&amp;(Q958+1)),6))</f>
        <v/>
      </c>
      <c r="I958" s="18" t="str">
        <f>IF(E958&lt;&gt;"ОК","",ROUND(C958-H958,6))</f>
        <v/>
      </c>
      <c r="J958" s="21" t="str">
        <f>IF(E958&lt;&gt;"ОК","",IF(P958&gt;0,ABS(I958)/P958,"нет базы"))</f>
        <v/>
      </c>
      <c r="K958" s="17" t="str">
        <f>IF(E958&lt;&gt;"ОК","",IF(I958&lt;0,"Недостача",IF(I958&gt;0,"Излишек","Совпадает")))</f>
        <v/>
      </c>
      <c r="L958" s="18" t="str">
        <f>IF(E958&lt;&gt;"ОК","",ROUND(SUMIFS('Движения'!$F$6:$F$5005,'Движения'!$B$6:$B$5005,B958,'Движения'!$C$6:$C$5005,"Корректировка остатка",'Движения'!$A$6:$A$5005,"&gt;="&amp;Q958,'Движения'!$A$6:$A$5005,"&lt;"&amp;(Q958+1)),6))</f>
        <v/>
      </c>
      <c r="M958" s="18" t="str">
        <f>IF(E958&lt;&gt;"ОК","",ROUND(I958-L958,6))</f>
        <v/>
      </c>
      <c r="N958" s="15" t="str">
        <f>IF(E958&lt;&gt;"ОК","",IF(AND(I958=0,L958=0),"Корректировка не нужна",IF(M958=0,"Корректировка внесена",IF(L958=0,"Внесите корректировку на "&amp;DAY(Q958)&amp;"."&amp;MONTH(Q958)&amp;"."&amp;YEAR(Q958)&amp;": "&amp;IF(M958&gt;0,"+","")&amp;M958&amp;" "&amp;G958,"Проверьте корректировки: внесено "&amp;L958&amp;", нужно "&amp;I958&amp;" "&amp;G958))))</f>
        <v/>
      </c>
      <c r="O958" s="22" t="str">
        <f>IF(E958&lt;&gt;"ОК","",IF(SUMPRODUCT(MAX(($B$6:$B$1005=B958)*($Q$6:$Q$1005&lt;Q958)*($E$6:$E$1005="ОК")*$Q$6:$Q$1005))&gt;0,SUMPRODUCT(MAX(($B$6:$B$1005=B958)*($Q$6:$Q$1005&lt;Q958)*($E$6:$E$1005="ОК")*$Q$6:$Q$1005))+1,INT('Номенклатура'!$C$2)))</f>
        <v/>
      </c>
      <c r="P958" s="18" t="str">
        <f>IF(E958&lt;&gt;"ОК","",-(SUMIFS('Движения'!$F$6:$F$5005,'Движения'!$B$6:$B$5005,B958,'Движения'!$C$6:$C$5005,"Расход",'Движения'!$A$6:$A$5005,"&gt;="&amp;O958,'Движения'!$A$6:$A$5005,"&lt;"&amp;(Q958+1))+SUMIFS('Движения'!$F$6:$F$5005,'Движения'!$B$6:$B$5005,B958,'Движения'!$C$6:$C$5005,"Списание",'Движения'!$A$6:$A$5005,"&gt;="&amp;O958,'Движения'!$A$6:$A$5005,"&lt;"&amp;(Q958+1))))</f>
        <v/>
      </c>
      <c r="Q958" s="18" t="str">
        <f>IF(ISNUMBER(A958),INT(A958),0)</f>
        <v/>
      </c>
    </row>
    <row r="959" spans="1:17" x14ac:dyDescent="0.25">
      <c r="A959" s="16"/>
      <c r="B959" s="13"/>
      <c r="C959" s="14"/>
      <c r="D959" s="13"/>
      <c r="E959" s="15" t="str">
        <f>IF(COUNTA(A959:D959)=0,"",IF(NOT(ISNUMBER(A959)),"Укажите дату",IF(B959="","Укажите код",IF(NOT(AND(ISTEXT(B959),LEN(B959)&gt;0,LEN(B959)&lt;=30,ISNUMBER(FIND(LEFT(B959,1),"ABCDEFGHIJKLMNOPQRSTUVWXYZ")),SUMPRODUCT((MID(B959,{1,2,3,4,5,6,7,8,9,10,11,12,13,14,15,16,17,18,19,20,21,22,23,24,25,26,27,28,29,30},1)&lt;&gt;"")*ISERROR(FIND(MID(B959,{1,2,3,4,5,6,7,8,9,10,11,12,13,14,15,16,17,18,19,20,21,22,23,24,25,26,27,28,29,30},1),"ABCDEFGHIJKLMNOPQRSTUVWXYZ0123456789-_")))=0,ISERROR(VALUE(B959)))),"Недопустимый код: только латинские буквы A-Z в верхнем регистре, цифры, - и _; начало с буквы, до 30 символов (например MILK-001)",IF(SUMPRODUCT(--EXACT('Номенклатура'!$A$6:$A$205,B959))=0,"Код не найден",IF(SUMPRODUCT(--EXACT('Номенклатура'!$A$6:$A$205,B959))&gt;1,"Код повторяется в номенклатуре",IF(NOT(ISNUMBER(C959)),"Укажите фактическое количество",IF(C959&lt;0,"Факт не может быть меньше нуля",IF(NOT(ISNUMBER('Номенклатура'!$C$2)),"Укажите дату начала учёта",IF(Q959&lt;INT('Номенклатура'!$C$2),"Дата раньше начала учёта","ОК"))))))))))</f>
        <v/>
      </c>
      <c r="F959" s="15" t="str">
        <f>IF(E959&lt;&gt;"ОК","",INDEX('Номенклатура'!$B$6:$B$205,SUMPRODUCT(EXACT('Номенклатура'!$A$6:$A$205,B959)*(ROW('Номенклатура'!$A$6:$A$205)-5)))&amp;"")</f>
        <v/>
      </c>
      <c r="G959" s="17" t="str">
        <f>IF(E959&lt;&gt;"ОК","",INDEX('Номенклатура'!$D$6:$D$205,SUMPRODUCT(EXACT('Номенклатура'!$A$6:$A$205,B959)*(ROW('Номенклатура'!$A$6:$A$205)-5)))&amp;"")</f>
        <v/>
      </c>
      <c r="H959" s="18" t="str">
        <f>IF(E959&lt;&gt;"ОК","",ROUND(N(INDEX('Номенклатура'!$F$6:$F$205,SUMPRODUCT(EXACT('Номенклатура'!$A$6:$A$205,B959)*(ROW('Номенклатура'!$A$6:$A$205)-5))))+SUMIFS('Движения'!$F$6:$F$5005,'Движения'!$B$6:$B$5005,B959,'Движения'!$A$6:$A$5005,"&lt;"&amp;(Q959+1))-SUMIFS('Движения'!$F$6:$F$5005,'Движения'!$B$6:$B$5005,B959,'Движения'!$C$6:$C$5005,"Корректировка остатка",'Движения'!$A$6:$A$5005,"&gt;="&amp;Q959,'Движения'!$A$6:$A$5005,"&lt;"&amp;(Q959+1)),6))</f>
        <v/>
      </c>
      <c r="I959" s="18" t="str">
        <f>IF(E959&lt;&gt;"ОК","",ROUND(C959-H959,6))</f>
        <v/>
      </c>
      <c r="J959" s="21" t="str">
        <f>IF(E959&lt;&gt;"ОК","",IF(P959&gt;0,ABS(I959)/P959,"нет базы"))</f>
        <v/>
      </c>
      <c r="K959" s="17" t="str">
        <f>IF(E959&lt;&gt;"ОК","",IF(I959&lt;0,"Недостача",IF(I959&gt;0,"Излишек","Совпадает")))</f>
        <v/>
      </c>
      <c r="L959" s="18" t="str">
        <f>IF(E959&lt;&gt;"ОК","",ROUND(SUMIFS('Движения'!$F$6:$F$5005,'Движения'!$B$6:$B$5005,B959,'Движения'!$C$6:$C$5005,"Корректировка остатка",'Движения'!$A$6:$A$5005,"&gt;="&amp;Q959,'Движения'!$A$6:$A$5005,"&lt;"&amp;(Q959+1)),6))</f>
        <v/>
      </c>
      <c r="M959" s="18" t="str">
        <f>IF(E959&lt;&gt;"ОК","",ROUND(I959-L959,6))</f>
        <v/>
      </c>
      <c r="N959" s="15" t="str">
        <f>IF(E959&lt;&gt;"ОК","",IF(AND(I959=0,L959=0),"Корректировка не нужна",IF(M959=0,"Корректировка внесена",IF(L959=0,"Внесите корректировку на "&amp;DAY(Q959)&amp;"."&amp;MONTH(Q959)&amp;"."&amp;YEAR(Q959)&amp;": "&amp;IF(M959&gt;0,"+","")&amp;M959&amp;" "&amp;G959,"Проверьте корректировки: внесено "&amp;L959&amp;", нужно "&amp;I959&amp;" "&amp;G959))))</f>
        <v/>
      </c>
      <c r="O959" s="22" t="str">
        <f>IF(E959&lt;&gt;"ОК","",IF(SUMPRODUCT(MAX(($B$6:$B$1005=B959)*($Q$6:$Q$1005&lt;Q959)*($E$6:$E$1005="ОК")*$Q$6:$Q$1005))&gt;0,SUMPRODUCT(MAX(($B$6:$B$1005=B959)*($Q$6:$Q$1005&lt;Q959)*($E$6:$E$1005="ОК")*$Q$6:$Q$1005))+1,INT('Номенклатура'!$C$2)))</f>
        <v/>
      </c>
      <c r="P959" s="18" t="str">
        <f>IF(E959&lt;&gt;"ОК","",-(SUMIFS('Движения'!$F$6:$F$5005,'Движения'!$B$6:$B$5005,B959,'Движения'!$C$6:$C$5005,"Расход",'Движения'!$A$6:$A$5005,"&gt;="&amp;O959,'Движения'!$A$6:$A$5005,"&lt;"&amp;(Q959+1))+SUMIFS('Движения'!$F$6:$F$5005,'Движения'!$B$6:$B$5005,B959,'Движения'!$C$6:$C$5005,"Списание",'Движения'!$A$6:$A$5005,"&gt;="&amp;O959,'Движения'!$A$6:$A$5005,"&lt;"&amp;(Q959+1))))</f>
        <v/>
      </c>
      <c r="Q959" s="18" t="str">
        <f>IF(ISNUMBER(A959),INT(A959),0)</f>
        <v/>
      </c>
    </row>
    <row r="960" spans="1:17" x14ac:dyDescent="0.25">
      <c r="A960" s="16"/>
      <c r="B960" s="13"/>
      <c r="C960" s="14"/>
      <c r="D960" s="13"/>
      <c r="E960" s="15" t="str">
        <f>IF(COUNTA(A960:D960)=0,"",IF(NOT(ISNUMBER(A960)),"Укажите дату",IF(B960="","Укажите код",IF(NOT(AND(ISTEXT(B960),LEN(B960)&gt;0,LEN(B960)&lt;=30,ISNUMBER(FIND(LEFT(B960,1),"ABCDEFGHIJKLMNOPQRSTUVWXYZ")),SUMPRODUCT((MID(B960,{1,2,3,4,5,6,7,8,9,10,11,12,13,14,15,16,17,18,19,20,21,22,23,24,25,26,27,28,29,30},1)&lt;&gt;"")*ISERROR(FIND(MID(B960,{1,2,3,4,5,6,7,8,9,10,11,12,13,14,15,16,17,18,19,20,21,22,23,24,25,26,27,28,29,30},1),"ABCDEFGHIJKLMNOPQRSTUVWXYZ0123456789-_")))=0,ISERROR(VALUE(B960)))),"Недопустимый код: только латинские буквы A-Z в верхнем регистре, цифры, - и _; начало с буквы, до 30 символов (например MILK-001)",IF(SUMPRODUCT(--EXACT('Номенклатура'!$A$6:$A$205,B960))=0,"Код не найден",IF(SUMPRODUCT(--EXACT('Номенклатура'!$A$6:$A$205,B960))&gt;1,"Код повторяется в номенклатуре",IF(NOT(ISNUMBER(C960)),"Укажите фактическое количество",IF(C960&lt;0,"Факт не может быть меньше нуля",IF(NOT(ISNUMBER('Номенклатура'!$C$2)),"Укажите дату начала учёта",IF(Q960&lt;INT('Номенклатура'!$C$2),"Дата раньше начала учёта","ОК"))))))))))</f>
        <v/>
      </c>
      <c r="F960" s="15" t="str">
        <f>IF(E960&lt;&gt;"ОК","",INDEX('Номенклатура'!$B$6:$B$205,SUMPRODUCT(EXACT('Номенклатура'!$A$6:$A$205,B960)*(ROW('Номенклатура'!$A$6:$A$205)-5)))&amp;"")</f>
        <v/>
      </c>
      <c r="G960" s="17" t="str">
        <f>IF(E960&lt;&gt;"ОК","",INDEX('Номенклатура'!$D$6:$D$205,SUMPRODUCT(EXACT('Номенклатура'!$A$6:$A$205,B960)*(ROW('Номенклатура'!$A$6:$A$205)-5)))&amp;"")</f>
        <v/>
      </c>
      <c r="H960" s="18" t="str">
        <f>IF(E960&lt;&gt;"ОК","",ROUND(N(INDEX('Номенклатура'!$F$6:$F$205,SUMPRODUCT(EXACT('Номенклатура'!$A$6:$A$205,B960)*(ROW('Номенклатура'!$A$6:$A$205)-5))))+SUMIFS('Движения'!$F$6:$F$5005,'Движения'!$B$6:$B$5005,B960,'Движения'!$A$6:$A$5005,"&lt;"&amp;(Q960+1))-SUMIFS('Движения'!$F$6:$F$5005,'Движения'!$B$6:$B$5005,B960,'Движения'!$C$6:$C$5005,"Корректировка остатка",'Движения'!$A$6:$A$5005,"&gt;="&amp;Q960,'Движения'!$A$6:$A$5005,"&lt;"&amp;(Q960+1)),6))</f>
        <v/>
      </c>
      <c r="I960" s="18" t="str">
        <f>IF(E960&lt;&gt;"ОК","",ROUND(C960-H960,6))</f>
        <v/>
      </c>
      <c r="J960" s="21" t="str">
        <f>IF(E960&lt;&gt;"ОК","",IF(P960&gt;0,ABS(I960)/P960,"нет базы"))</f>
        <v/>
      </c>
      <c r="K960" s="17" t="str">
        <f>IF(E960&lt;&gt;"ОК","",IF(I960&lt;0,"Недостача",IF(I960&gt;0,"Излишек","Совпадает")))</f>
        <v/>
      </c>
      <c r="L960" s="18" t="str">
        <f>IF(E960&lt;&gt;"ОК","",ROUND(SUMIFS('Движения'!$F$6:$F$5005,'Движения'!$B$6:$B$5005,B960,'Движения'!$C$6:$C$5005,"Корректировка остатка",'Движения'!$A$6:$A$5005,"&gt;="&amp;Q960,'Движения'!$A$6:$A$5005,"&lt;"&amp;(Q960+1)),6))</f>
        <v/>
      </c>
      <c r="M960" s="18" t="str">
        <f>IF(E960&lt;&gt;"ОК","",ROUND(I960-L960,6))</f>
        <v/>
      </c>
      <c r="N960" s="15" t="str">
        <f>IF(E960&lt;&gt;"ОК","",IF(AND(I960=0,L960=0),"Корректировка не нужна",IF(M960=0,"Корректировка внесена",IF(L960=0,"Внесите корректировку на "&amp;DAY(Q960)&amp;"."&amp;MONTH(Q960)&amp;"."&amp;YEAR(Q960)&amp;": "&amp;IF(M960&gt;0,"+","")&amp;M960&amp;" "&amp;G960,"Проверьте корректировки: внесено "&amp;L960&amp;", нужно "&amp;I960&amp;" "&amp;G960))))</f>
        <v/>
      </c>
      <c r="O960" s="22" t="str">
        <f>IF(E960&lt;&gt;"ОК","",IF(SUMPRODUCT(MAX(($B$6:$B$1005=B960)*($Q$6:$Q$1005&lt;Q960)*($E$6:$E$1005="ОК")*$Q$6:$Q$1005))&gt;0,SUMPRODUCT(MAX(($B$6:$B$1005=B960)*($Q$6:$Q$1005&lt;Q960)*($E$6:$E$1005="ОК")*$Q$6:$Q$1005))+1,INT('Номенклатура'!$C$2)))</f>
        <v/>
      </c>
      <c r="P960" s="18" t="str">
        <f>IF(E960&lt;&gt;"ОК","",-(SUMIFS('Движения'!$F$6:$F$5005,'Движения'!$B$6:$B$5005,B960,'Движения'!$C$6:$C$5005,"Расход",'Движения'!$A$6:$A$5005,"&gt;="&amp;O960,'Движения'!$A$6:$A$5005,"&lt;"&amp;(Q960+1))+SUMIFS('Движения'!$F$6:$F$5005,'Движения'!$B$6:$B$5005,B960,'Движения'!$C$6:$C$5005,"Списание",'Движения'!$A$6:$A$5005,"&gt;="&amp;O960,'Движения'!$A$6:$A$5005,"&lt;"&amp;(Q960+1))))</f>
        <v/>
      </c>
      <c r="Q960" s="18" t="str">
        <f>IF(ISNUMBER(A960),INT(A960),0)</f>
        <v/>
      </c>
    </row>
    <row r="961" spans="1:17" x14ac:dyDescent="0.25">
      <c r="A961" s="16"/>
      <c r="B961" s="13"/>
      <c r="C961" s="14"/>
      <c r="D961" s="13"/>
      <c r="E961" s="15" t="str">
        <f>IF(COUNTA(A961:D961)=0,"",IF(NOT(ISNUMBER(A961)),"Укажите дату",IF(B961="","Укажите код",IF(NOT(AND(ISTEXT(B961),LEN(B961)&gt;0,LEN(B961)&lt;=30,ISNUMBER(FIND(LEFT(B961,1),"ABCDEFGHIJKLMNOPQRSTUVWXYZ")),SUMPRODUCT((MID(B961,{1,2,3,4,5,6,7,8,9,10,11,12,13,14,15,16,17,18,19,20,21,22,23,24,25,26,27,28,29,30},1)&lt;&gt;"")*ISERROR(FIND(MID(B961,{1,2,3,4,5,6,7,8,9,10,11,12,13,14,15,16,17,18,19,20,21,22,23,24,25,26,27,28,29,30},1),"ABCDEFGHIJKLMNOPQRSTUVWXYZ0123456789-_")))=0,ISERROR(VALUE(B961)))),"Недопустимый код: только латинские буквы A-Z в верхнем регистре, цифры, - и _; начало с буквы, до 30 символов (например MILK-001)",IF(SUMPRODUCT(--EXACT('Номенклатура'!$A$6:$A$205,B961))=0,"Код не найден",IF(SUMPRODUCT(--EXACT('Номенклатура'!$A$6:$A$205,B961))&gt;1,"Код повторяется в номенклатуре",IF(NOT(ISNUMBER(C961)),"Укажите фактическое количество",IF(C961&lt;0,"Факт не может быть меньше нуля",IF(NOT(ISNUMBER('Номенклатура'!$C$2)),"Укажите дату начала учёта",IF(Q961&lt;INT('Номенклатура'!$C$2),"Дата раньше начала учёта","ОК"))))))))))</f>
        <v/>
      </c>
      <c r="F961" s="15" t="str">
        <f>IF(E961&lt;&gt;"ОК","",INDEX('Номенклатура'!$B$6:$B$205,SUMPRODUCT(EXACT('Номенклатура'!$A$6:$A$205,B961)*(ROW('Номенклатура'!$A$6:$A$205)-5)))&amp;"")</f>
        <v/>
      </c>
      <c r="G961" s="17" t="str">
        <f>IF(E961&lt;&gt;"ОК","",INDEX('Номенклатура'!$D$6:$D$205,SUMPRODUCT(EXACT('Номенклатура'!$A$6:$A$205,B961)*(ROW('Номенклатура'!$A$6:$A$205)-5)))&amp;"")</f>
        <v/>
      </c>
      <c r="H961" s="18" t="str">
        <f>IF(E961&lt;&gt;"ОК","",ROUND(N(INDEX('Номенклатура'!$F$6:$F$205,SUMPRODUCT(EXACT('Номенклатура'!$A$6:$A$205,B961)*(ROW('Номенклатура'!$A$6:$A$205)-5))))+SUMIFS('Движения'!$F$6:$F$5005,'Движения'!$B$6:$B$5005,B961,'Движения'!$A$6:$A$5005,"&lt;"&amp;(Q961+1))-SUMIFS('Движения'!$F$6:$F$5005,'Движения'!$B$6:$B$5005,B961,'Движения'!$C$6:$C$5005,"Корректировка остатка",'Движения'!$A$6:$A$5005,"&gt;="&amp;Q961,'Движения'!$A$6:$A$5005,"&lt;"&amp;(Q961+1)),6))</f>
        <v/>
      </c>
      <c r="I961" s="18" t="str">
        <f>IF(E961&lt;&gt;"ОК","",ROUND(C961-H961,6))</f>
        <v/>
      </c>
      <c r="J961" s="21" t="str">
        <f>IF(E961&lt;&gt;"ОК","",IF(P961&gt;0,ABS(I961)/P961,"нет базы"))</f>
        <v/>
      </c>
      <c r="K961" s="17" t="str">
        <f>IF(E961&lt;&gt;"ОК","",IF(I961&lt;0,"Недостача",IF(I961&gt;0,"Излишек","Совпадает")))</f>
        <v/>
      </c>
      <c r="L961" s="18" t="str">
        <f>IF(E961&lt;&gt;"ОК","",ROUND(SUMIFS('Движения'!$F$6:$F$5005,'Движения'!$B$6:$B$5005,B961,'Движения'!$C$6:$C$5005,"Корректировка остатка",'Движения'!$A$6:$A$5005,"&gt;="&amp;Q961,'Движения'!$A$6:$A$5005,"&lt;"&amp;(Q961+1)),6))</f>
        <v/>
      </c>
      <c r="M961" s="18" t="str">
        <f>IF(E961&lt;&gt;"ОК","",ROUND(I961-L961,6))</f>
        <v/>
      </c>
      <c r="N961" s="15" t="str">
        <f>IF(E961&lt;&gt;"ОК","",IF(AND(I961=0,L961=0),"Корректировка не нужна",IF(M961=0,"Корректировка внесена",IF(L961=0,"Внесите корректировку на "&amp;DAY(Q961)&amp;"."&amp;MONTH(Q961)&amp;"."&amp;YEAR(Q961)&amp;": "&amp;IF(M961&gt;0,"+","")&amp;M961&amp;" "&amp;G961,"Проверьте корректировки: внесено "&amp;L961&amp;", нужно "&amp;I961&amp;" "&amp;G961))))</f>
        <v/>
      </c>
      <c r="O961" s="22" t="str">
        <f>IF(E961&lt;&gt;"ОК","",IF(SUMPRODUCT(MAX(($B$6:$B$1005=B961)*($Q$6:$Q$1005&lt;Q961)*($E$6:$E$1005="ОК")*$Q$6:$Q$1005))&gt;0,SUMPRODUCT(MAX(($B$6:$B$1005=B961)*($Q$6:$Q$1005&lt;Q961)*($E$6:$E$1005="ОК")*$Q$6:$Q$1005))+1,INT('Номенклатура'!$C$2)))</f>
        <v/>
      </c>
      <c r="P961" s="18" t="str">
        <f>IF(E961&lt;&gt;"ОК","",-(SUMIFS('Движения'!$F$6:$F$5005,'Движения'!$B$6:$B$5005,B961,'Движения'!$C$6:$C$5005,"Расход",'Движения'!$A$6:$A$5005,"&gt;="&amp;O961,'Движения'!$A$6:$A$5005,"&lt;"&amp;(Q961+1))+SUMIFS('Движения'!$F$6:$F$5005,'Движения'!$B$6:$B$5005,B961,'Движения'!$C$6:$C$5005,"Списание",'Движения'!$A$6:$A$5005,"&gt;="&amp;O961,'Движения'!$A$6:$A$5005,"&lt;"&amp;(Q961+1))))</f>
        <v/>
      </c>
      <c r="Q961" s="18" t="str">
        <f>IF(ISNUMBER(A961),INT(A961),0)</f>
        <v/>
      </c>
    </row>
    <row r="962" spans="1:17" x14ac:dyDescent="0.25">
      <c r="A962" s="16"/>
      <c r="B962" s="13"/>
      <c r="C962" s="14"/>
      <c r="D962" s="13"/>
      <c r="E962" s="15" t="str">
        <f>IF(COUNTA(A962:D962)=0,"",IF(NOT(ISNUMBER(A962)),"Укажите дату",IF(B962="","Укажите код",IF(NOT(AND(ISTEXT(B962),LEN(B962)&gt;0,LEN(B962)&lt;=30,ISNUMBER(FIND(LEFT(B962,1),"ABCDEFGHIJKLMNOPQRSTUVWXYZ")),SUMPRODUCT((MID(B962,{1,2,3,4,5,6,7,8,9,10,11,12,13,14,15,16,17,18,19,20,21,22,23,24,25,26,27,28,29,30},1)&lt;&gt;"")*ISERROR(FIND(MID(B962,{1,2,3,4,5,6,7,8,9,10,11,12,13,14,15,16,17,18,19,20,21,22,23,24,25,26,27,28,29,30},1),"ABCDEFGHIJKLMNOPQRSTUVWXYZ0123456789-_")))=0,ISERROR(VALUE(B962)))),"Недопустимый код: только латинские буквы A-Z в верхнем регистре, цифры, - и _; начало с буквы, до 30 символов (например MILK-001)",IF(SUMPRODUCT(--EXACT('Номенклатура'!$A$6:$A$205,B962))=0,"Код не найден",IF(SUMPRODUCT(--EXACT('Номенклатура'!$A$6:$A$205,B962))&gt;1,"Код повторяется в номенклатуре",IF(NOT(ISNUMBER(C962)),"Укажите фактическое количество",IF(C962&lt;0,"Факт не может быть меньше нуля",IF(NOT(ISNUMBER('Номенклатура'!$C$2)),"Укажите дату начала учёта",IF(Q962&lt;INT('Номенклатура'!$C$2),"Дата раньше начала учёта","ОК"))))))))))</f>
        <v/>
      </c>
      <c r="F962" s="15" t="str">
        <f>IF(E962&lt;&gt;"ОК","",INDEX('Номенклатура'!$B$6:$B$205,SUMPRODUCT(EXACT('Номенклатура'!$A$6:$A$205,B962)*(ROW('Номенклатура'!$A$6:$A$205)-5)))&amp;"")</f>
        <v/>
      </c>
      <c r="G962" s="17" t="str">
        <f>IF(E962&lt;&gt;"ОК","",INDEX('Номенклатура'!$D$6:$D$205,SUMPRODUCT(EXACT('Номенклатура'!$A$6:$A$205,B962)*(ROW('Номенклатура'!$A$6:$A$205)-5)))&amp;"")</f>
        <v/>
      </c>
      <c r="H962" s="18" t="str">
        <f>IF(E962&lt;&gt;"ОК","",ROUND(N(INDEX('Номенклатура'!$F$6:$F$205,SUMPRODUCT(EXACT('Номенклатура'!$A$6:$A$205,B962)*(ROW('Номенклатура'!$A$6:$A$205)-5))))+SUMIFS('Движения'!$F$6:$F$5005,'Движения'!$B$6:$B$5005,B962,'Движения'!$A$6:$A$5005,"&lt;"&amp;(Q962+1))-SUMIFS('Движения'!$F$6:$F$5005,'Движения'!$B$6:$B$5005,B962,'Движения'!$C$6:$C$5005,"Корректировка остатка",'Движения'!$A$6:$A$5005,"&gt;="&amp;Q962,'Движения'!$A$6:$A$5005,"&lt;"&amp;(Q962+1)),6))</f>
        <v/>
      </c>
      <c r="I962" s="18" t="str">
        <f>IF(E962&lt;&gt;"ОК","",ROUND(C962-H962,6))</f>
        <v/>
      </c>
      <c r="J962" s="21" t="str">
        <f>IF(E962&lt;&gt;"ОК","",IF(P962&gt;0,ABS(I962)/P962,"нет базы"))</f>
        <v/>
      </c>
      <c r="K962" s="17" t="str">
        <f>IF(E962&lt;&gt;"ОК","",IF(I962&lt;0,"Недостача",IF(I962&gt;0,"Излишек","Совпадает")))</f>
        <v/>
      </c>
      <c r="L962" s="18" t="str">
        <f>IF(E962&lt;&gt;"ОК","",ROUND(SUMIFS('Движения'!$F$6:$F$5005,'Движения'!$B$6:$B$5005,B962,'Движения'!$C$6:$C$5005,"Корректировка остатка",'Движения'!$A$6:$A$5005,"&gt;="&amp;Q962,'Движения'!$A$6:$A$5005,"&lt;"&amp;(Q962+1)),6))</f>
        <v/>
      </c>
      <c r="M962" s="18" t="str">
        <f>IF(E962&lt;&gt;"ОК","",ROUND(I962-L962,6))</f>
        <v/>
      </c>
      <c r="N962" s="15" t="str">
        <f>IF(E962&lt;&gt;"ОК","",IF(AND(I962=0,L962=0),"Корректировка не нужна",IF(M962=0,"Корректировка внесена",IF(L962=0,"Внесите корректировку на "&amp;DAY(Q962)&amp;"."&amp;MONTH(Q962)&amp;"."&amp;YEAR(Q962)&amp;": "&amp;IF(M962&gt;0,"+","")&amp;M962&amp;" "&amp;G962,"Проверьте корректировки: внесено "&amp;L962&amp;", нужно "&amp;I962&amp;" "&amp;G962))))</f>
        <v/>
      </c>
      <c r="O962" s="22" t="str">
        <f>IF(E962&lt;&gt;"ОК","",IF(SUMPRODUCT(MAX(($B$6:$B$1005=B962)*($Q$6:$Q$1005&lt;Q962)*($E$6:$E$1005="ОК")*$Q$6:$Q$1005))&gt;0,SUMPRODUCT(MAX(($B$6:$B$1005=B962)*($Q$6:$Q$1005&lt;Q962)*($E$6:$E$1005="ОК")*$Q$6:$Q$1005))+1,INT('Номенклатура'!$C$2)))</f>
        <v/>
      </c>
      <c r="P962" s="18" t="str">
        <f>IF(E962&lt;&gt;"ОК","",-(SUMIFS('Движения'!$F$6:$F$5005,'Движения'!$B$6:$B$5005,B962,'Движения'!$C$6:$C$5005,"Расход",'Движения'!$A$6:$A$5005,"&gt;="&amp;O962,'Движения'!$A$6:$A$5005,"&lt;"&amp;(Q962+1))+SUMIFS('Движения'!$F$6:$F$5005,'Движения'!$B$6:$B$5005,B962,'Движения'!$C$6:$C$5005,"Списание",'Движения'!$A$6:$A$5005,"&gt;="&amp;O962,'Движения'!$A$6:$A$5005,"&lt;"&amp;(Q962+1))))</f>
        <v/>
      </c>
      <c r="Q962" s="18" t="str">
        <f>IF(ISNUMBER(A962),INT(A962),0)</f>
        <v/>
      </c>
    </row>
    <row r="963" spans="1:17" x14ac:dyDescent="0.25">
      <c r="A963" s="16"/>
      <c r="B963" s="13"/>
      <c r="C963" s="14"/>
      <c r="D963" s="13"/>
      <c r="E963" s="15" t="str">
        <f>IF(COUNTA(A963:D963)=0,"",IF(NOT(ISNUMBER(A963)),"Укажите дату",IF(B963="","Укажите код",IF(NOT(AND(ISTEXT(B963),LEN(B963)&gt;0,LEN(B963)&lt;=30,ISNUMBER(FIND(LEFT(B963,1),"ABCDEFGHIJKLMNOPQRSTUVWXYZ")),SUMPRODUCT((MID(B963,{1,2,3,4,5,6,7,8,9,10,11,12,13,14,15,16,17,18,19,20,21,22,23,24,25,26,27,28,29,30},1)&lt;&gt;"")*ISERROR(FIND(MID(B963,{1,2,3,4,5,6,7,8,9,10,11,12,13,14,15,16,17,18,19,20,21,22,23,24,25,26,27,28,29,30},1),"ABCDEFGHIJKLMNOPQRSTUVWXYZ0123456789-_")))=0,ISERROR(VALUE(B963)))),"Недопустимый код: только латинские буквы A-Z в верхнем регистре, цифры, - и _; начало с буквы, до 30 символов (например MILK-001)",IF(SUMPRODUCT(--EXACT('Номенклатура'!$A$6:$A$205,B963))=0,"Код не найден",IF(SUMPRODUCT(--EXACT('Номенклатура'!$A$6:$A$205,B963))&gt;1,"Код повторяется в номенклатуре",IF(NOT(ISNUMBER(C963)),"Укажите фактическое количество",IF(C963&lt;0,"Факт не может быть меньше нуля",IF(NOT(ISNUMBER('Номенклатура'!$C$2)),"Укажите дату начала учёта",IF(Q963&lt;INT('Номенклатура'!$C$2),"Дата раньше начала учёта","ОК"))))))))))</f>
        <v/>
      </c>
      <c r="F963" s="15" t="str">
        <f>IF(E963&lt;&gt;"ОК","",INDEX('Номенклатура'!$B$6:$B$205,SUMPRODUCT(EXACT('Номенклатура'!$A$6:$A$205,B963)*(ROW('Номенклатура'!$A$6:$A$205)-5)))&amp;"")</f>
        <v/>
      </c>
      <c r="G963" s="17" t="str">
        <f>IF(E963&lt;&gt;"ОК","",INDEX('Номенклатура'!$D$6:$D$205,SUMPRODUCT(EXACT('Номенклатура'!$A$6:$A$205,B963)*(ROW('Номенклатура'!$A$6:$A$205)-5)))&amp;"")</f>
        <v/>
      </c>
      <c r="H963" s="18" t="str">
        <f>IF(E963&lt;&gt;"ОК","",ROUND(N(INDEX('Номенклатура'!$F$6:$F$205,SUMPRODUCT(EXACT('Номенклатура'!$A$6:$A$205,B963)*(ROW('Номенклатура'!$A$6:$A$205)-5))))+SUMIFS('Движения'!$F$6:$F$5005,'Движения'!$B$6:$B$5005,B963,'Движения'!$A$6:$A$5005,"&lt;"&amp;(Q963+1))-SUMIFS('Движения'!$F$6:$F$5005,'Движения'!$B$6:$B$5005,B963,'Движения'!$C$6:$C$5005,"Корректировка остатка",'Движения'!$A$6:$A$5005,"&gt;="&amp;Q963,'Движения'!$A$6:$A$5005,"&lt;"&amp;(Q963+1)),6))</f>
        <v/>
      </c>
      <c r="I963" s="18" t="str">
        <f>IF(E963&lt;&gt;"ОК","",ROUND(C963-H963,6))</f>
        <v/>
      </c>
      <c r="J963" s="21" t="str">
        <f>IF(E963&lt;&gt;"ОК","",IF(P963&gt;0,ABS(I963)/P963,"нет базы"))</f>
        <v/>
      </c>
      <c r="K963" s="17" t="str">
        <f>IF(E963&lt;&gt;"ОК","",IF(I963&lt;0,"Недостача",IF(I963&gt;0,"Излишек","Совпадает")))</f>
        <v/>
      </c>
      <c r="L963" s="18" t="str">
        <f>IF(E963&lt;&gt;"ОК","",ROUND(SUMIFS('Движения'!$F$6:$F$5005,'Движения'!$B$6:$B$5005,B963,'Движения'!$C$6:$C$5005,"Корректировка остатка",'Движения'!$A$6:$A$5005,"&gt;="&amp;Q963,'Движения'!$A$6:$A$5005,"&lt;"&amp;(Q963+1)),6))</f>
        <v/>
      </c>
      <c r="M963" s="18" t="str">
        <f>IF(E963&lt;&gt;"ОК","",ROUND(I963-L963,6))</f>
        <v/>
      </c>
      <c r="N963" s="15" t="str">
        <f>IF(E963&lt;&gt;"ОК","",IF(AND(I963=0,L963=0),"Корректировка не нужна",IF(M963=0,"Корректировка внесена",IF(L963=0,"Внесите корректировку на "&amp;DAY(Q963)&amp;"."&amp;MONTH(Q963)&amp;"."&amp;YEAR(Q963)&amp;": "&amp;IF(M963&gt;0,"+","")&amp;M963&amp;" "&amp;G963,"Проверьте корректировки: внесено "&amp;L963&amp;", нужно "&amp;I963&amp;" "&amp;G963))))</f>
        <v/>
      </c>
      <c r="O963" s="22" t="str">
        <f>IF(E963&lt;&gt;"ОК","",IF(SUMPRODUCT(MAX(($B$6:$B$1005=B963)*($Q$6:$Q$1005&lt;Q963)*($E$6:$E$1005="ОК")*$Q$6:$Q$1005))&gt;0,SUMPRODUCT(MAX(($B$6:$B$1005=B963)*($Q$6:$Q$1005&lt;Q963)*($E$6:$E$1005="ОК")*$Q$6:$Q$1005))+1,INT('Номенклатура'!$C$2)))</f>
        <v/>
      </c>
      <c r="P963" s="18" t="str">
        <f>IF(E963&lt;&gt;"ОК","",-(SUMIFS('Движения'!$F$6:$F$5005,'Движения'!$B$6:$B$5005,B963,'Движения'!$C$6:$C$5005,"Расход",'Движения'!$A$6:$A$5005,"&gt;="&amp;O963,'Движения'!$A$6:$A$5005,"&lt;"&amp;(Q963+1))+SUMIFS('Движения'!$F$6:$F$5005,'Движения'!$B$6:$B$5005,B963,'Движения'!$C$6:$C$5005,"Списание",'Движения'!$A$6:$A$5005,"&gt;="&amp;O963,'Движения'!$A$6:$A$5005,"&lt;"&amp;(Q963+1))))</f>
        <v/>
      </c>
      <c r="Q963" s="18" t="str">
        <f>IF(ISNUMBER(A963),INT(A963),0)</f>
        <v/>
      </c>
    </row>
    <row r="964" spans="1:17" x14ac:dyDescent="0.25">
      <c r="A964" s="16"/>
      <c r="B964" s="13"/>
      <c r="C964" s="14"/>
      <c r="D964" s="13"/>
      <c r="E964" s="15" t="str">
        <f>IF(COUNTA(A964:D964)=0,"",IF(NOT(ISNUMBER(A964)),"Укажите дату",IF(B964="","Укажите код",IF(NOT(AND(ISTEXT(B964),LEN(B964)&gt;0,LEN(B964)&lt;=30,ISNUMBER(FIND(LEFT(B964,1),"ABCDEFGHIJKLMNOPQRSTUVWXYZ")),SUMPRODUCT((MID(B964,{1,2,3,4,5,6,7,8,9,10,11,12,13,14,15,16,17,18,19,20,21,22,23,24,25,26,27,28,29,30},1)&lt;&gt;"")*ISERROR(FIND(MID(B964,{1,2,3,4,5,6,7,8,9,10,11,12,13,14,15,16,17,18,19,20,21,22,23,24,25,26,27,28,29,30},1),"ABCDEFGHIJKLMNOPQRSTUVWXYZ0123456789-_")))=0,ISERROR(VALUE(B964)))),"Недопустимый код: только латинские буквы A-Z в верхнем регистре, цифры, - и _; начало с буквы, до 30 символов (например MILK-001)",IF(SUMPRODUCT(--EXACT('Номенклатура'!$A$6:$A$205,B964))=0,"Код не найден",IF(SUMPRODUCT(--EXACT('Номенклатура'!$A$6:$A$205,B964))&gt;1,"Код повторяется в номенклатуре",IF(NOT(ISNUMBER(C964)),"Укажите фактическое количество",IF(C964&lt;0,"Факт не может быть меньше нуля",IF(NOT(ISNUMBER('Номенклатура'!$C$2)),"Укажите дату начала учёта",IF(Q964&lt;INT('Номенклатура'!$C$2),"Дата раньше начала учёта","ОК"))))))))))</f>
        <v/>
      </c>
      <c r="F964" s="15" t="str">
        <f>IF(E964&lt;&gt;"ОК","",INDEX('Номенклатура'!$B$6:$B$205,SUMPRODUCT(EXACT('Номенклатура'!$A$6:$A$205,B964)*(ROW('Номенклатура'!$A$6:$A$205)-5)))&amp;"")</f>
        <v/>
      </c>
      <c r="G964" s="17" t="str">
        <f>IF(E964&lt;&gt;"ОК","",INDEX('Номенклатура'!$D$6:$D$205,SUMPRODUCT(EXACT('Номенклатура'!$A$6:$A$205,B964)*(ROW('Номенклатура'!$A$6:$A$205)-5)))&amp;"")</f>
        <v/>
      </c>
      <c r="H964" s="18" t="str">
        <f>IF(E964&lt;&gt;"ОК","",ROUND(N(INDEX('Номенклатура'!$F$6:$F$205,SUMPRODUCT(EXACT('Номенклатура'!$A$6:$A$205,B964)*(ROW('Номенклатура'!$A$6:$A$205)-5))))+SUMIFS('Движения'!$F$6:$F$5005,'Движения'!$B$6:$B$5005,B964,'Движения'!$A$6:$A$5005,"&lt;"&amp;(Q964+1))-SUMIFS('Движения'!$F$6:$F$5005,'Движения'!$B$6:$B$5005,B964,'Движения'!$C$6:$C$5005,"Корректировка остатка",'Движения'!$A$6:$A$5005,"&gt;="&amp;Q964,'Движения'!$A$6:$A$5005,"&lt;"&amp;(Q964+1)),6))</f>
        <v/>
      </c>
      <c r="I964" s="18" t="str">
        <f>IF(E964&lt;&gt;"ОК","",ROUND(C964-H964,6))</f>
        <v/>
      </c>
      <c r="J964" s="21" t="str">
        <f>IF(E964&lt;&gt;"ОК","",IF(P964&gt;0,ABS(I964)/P964,"нет базы"))</f>
        <v/>
      </c>
      <c r="K964" s="17" t="str">
        <f>IF(E964&lt;&gt;"ОК","",IF(I964&lt;0,"Недостача",IF(I964&gt;0,"Излишек","Совпадает")))</f>
        <v/>
      </c>
      <c r="L964" s="18" t="str">
        <f>IF(E964&lt;&gt;"ОК","",ROUND(SUMIFS('Движения'!$F$6:$F$5005,'Движения'!$B$6:$B$5005,B964,'Движения'!$C$6:$C$5005,"Корректировка остатка",'Движения'!$A$6:$A$5005,"&gt;="&amp;Q964,'Движения'!$A$6:$A$5005,"&lt;"&amp;(Q964+1)),6))</f>
        <v/>
      </c>
      <c r="M964" s="18" t="str">
        <f>IF(E964&lt;&gt;"ОК","",ROUND(I964-L964,6))</f>
        <v/>
      </c>
      <c r="N964" s="15" t="str">
        <f>IF(E964&lt;&gt;"ОК","",IF(AND(I964=0,L964=0),"Корректировка не нужна",IF(M964=0,"Корректировка внесена",IF(L964=0,"Внесите корректировку на "&amp;DAY(Q964)&amp;"."&amp;MONTH(Q964)&amp;"."&amp;YEAR(Q964)&amp;": "&amp;IF(M964&gt;0,"+","")&amp;M964&amp;" "&amp;G964,"Проверьте корректировки: внесено "&amp;L964&amp;", нужно "&amp;I964&amp;" "&amp;G964))))</f>
        <v/>
      </c>
      <c r="O964" s="22" t="str">
        <f>IF(E964&lt;&gt;"ОК","",IF(SUMPRODUCT(MAX(($B$6:$B$1005=B964)*($Q$6:$Q$1005&lt;Q964)*($E$6:$E$1005="ОК")*$Q$6:$Q$1005))&gt;0,SUMPRODUCT(MAX(($B$6:$B$1005=B964)*($Q$6:$Q$1005&lt;Q964)*($E$6:$E$1005="ОК")*$Q$6:$Q$1005))+1,INT('Номенклатура'!$C$2)))</f>
        <v/>
      </c>
      <c r="P964" s="18" t="str">
        <f>IF(E964&lt;&gt;"ОК","",-(SUMIFS('Движения'!$F$6:$F$5005,'Движения'!$B$6:$B$5005,B964,'Движения'!$C$6:$C$5005,"Расход",'Движения'!$A$6:$A$5005,"&gt;="&amp;O964,'Движения'!$A$6:$A$5005,"&lt;"&amp;(Q964+1))+SUMIFS('Движения'!$F$6:$F$5005,'Движения'!$B$6:$B$5005,B964,'Движения'!$C$6:$C$5005,"Списание",'Движения'!$A$6:$A$5005,"&gt;="&amp;O964,'Движения'!$A$6:$A$5005,"&lt;"&amp;(Q964+1))))</f>
        <v/>
      </c>
      <c r="Q964" s="18" t="str">
        <f>IF(ISNUMBER(A964),INT(A964),0)</f>
        <v/>
      </c>
    </row>
    <row r="965" spans="1:17" x14ac:dyDescent="0.25">
      <c r="A965" s="16"/>
      <c r="B965" s="13"/>
      <c r="C965" s="14"/>
      <c r="D965" s="13"/>
      <c r="E965" s="15" t="str">
        <f>IF(COUNTA(A965:D965)=0,"",IF(NOT(ISNUMBER(A965)),"Укажите дату",IF(B965="","Укажите код",IF(NOT(AND(ISTEXT(B965),LEN(B965)&gt;0,LEN(B965)&lt;=30,ISNUMBER(FIND(LEFT(B965,1),"ABCDEFGHIJKLMNOPQRSTUVWXYZ")),SUMPRODUCT((MID(B965,{1,2,3,4,5,6,7,8,9,10,11,12,13,14,15,16,17,18,19,20,21,22,23,24,25,26,27,28,29,30},1)&lt;&gt;"")*ISERROR(FIND(MID(B965,{1,2,3,4,5,6,7,8,9,10,11,12,13,14,15,16,17,18,19,20,21,22,23,24,25,26,27,28,29,30},1),"ABCDEFGHIJKLMNOPQRSTUVWXYZ0123456789-_")))=0,ISERROR(VALUE(B965)))),"Недопустимый код: только латинские буквы A-Z в верхнем регистре, цифры, - и _; начало с буквы, до 30 символов (например MILK-001)",IF(SUMPRODUCT(--EXACT('Номенклатура'!$A$6:$A$205,B965))=0,"Код не найден",IF(SUMPRODUCT(--EXACT('Номенклатура'!$A$6:$A$205,B965))&gt;1,"Код повторяется в номенклатуре",IF(NOT(ISNUMBER(C965)),"Укажите фактическое количество",IF(C965&lt;0,"Факт не может быть меньше нуля",IF(NOT(ISNUMBER('Номенклатура'!$C$2)),"Укажите дату начала учёта",IF(Q965&lt;INT('Номенклатура'!$C$2),"Дата раньше начала учёта","ОК"))))))))))</f>
        <v/>
      </c>
      <c r="F965" s="15" t="str">
        <f>IF(E965&lt;&gt;"ОК","",INDEX('Номенклатура'!$B$6:$B$205,SUMPRODUCT(EXACT('Номенклатура'!$A$6:$A$205,B965)*(ROW('Номенклатура'!$A$6:$A$205)-5)))&amp;"")</f>
        <v/>
      </c>
      <c r="G965" s="17" t="str">
        <f>IF(E965&lt;&gt;"ОК","",INDEX('Номенклатура'!$D$6:$D$205,SUMPRODUCT(EXACT('Номенклатура'!$A$6:$A$205,B965)*(ROW('Номенклатура'!$A$6:$A$205)-5)))&amp;"")</f>
        <v/>
      </c>
      <c r="H965" s="18" t="str">
        <f>IF(E965&lt;&gt;"ОК","",ROUND(N(INDEX('Номенклатура'!$F$6:$F$205,SUMPRODUCT(EXACT('Номенклатура'!$A$6:$A$205,B965)*(ROW('Номенклатура'!$A$6:$A$205)-5))))+SUMIFS('Движения'!$F$6:$F$5005,'Движения'!$B$6:$B$5005,B965,'Движения'!$A$6:$A$5005,"&lt;"&amp;(Q965+1))-SUMIFS('Движения'!$F$6:$F$5005,'Движения'!$B$6:$B$5005,B965,'Движения'!$C$6:$C$5005,"Корректировка остатка",'Движения'!$A$6:$A$5005,"&gt;="&amp;Q965,'Движения'!$A$6:$A$5005,"&lt;"&amp;(Q965+1)),6))</f>
        <v/>
      </c>
      <c r="I965" s="18" t="str">
        <f>IF(E965&lt;&gt;"ОК","",ROUND(C965-H965,6))</f>
        <v/>
      </c>
      <c r="J965" s="21" t="str">
        <f>IF(E965&lt;&gt;"ОК","",IF(P965&gt;0,ABS(I965)/P965,"нет базы"))</f>
        <v/>
      </c>
      <c r="K965" s="17" t="str">
        <f>IF(E965&lt;&gt;"ОК","",IF(I965&lt;0,"Недостача",IF(I965&gt;0,"Излишек","Совпадает")))</f>
        <v/>
      </c>
      <c r="L965" s="18" t="str">
        <f>IF(E965&lt;&gt;"ОК","",ROUND(SUMIFS('Движения'!$F$6:$F$5005,'Движения'!$B$6:$B$5005,B965,'Движения'!$C$6:$C$5005,"Корректировка остатка",'Движения'!$A$6:$A$5005,"&gt;="&amp;Q965,'Движения'!$A$6:$A$5005,"&lt;"&amp;(Q965+1)),6))</f>
        <v/>
      </c>
      <c r="M965" s="18" t="str">
        <f>IF(E965&lt;&gt;"ОК","",ROUND(I965-L965,6))</f>
        <v/>
      </c>
      <c r="N965" s="15" t="str">
        <f>IF(E965&lt;&gt;"ОК","",IF(AND(I965=0,L965=0),"Корректировка не нужна",IF(M965=0,"Корректировка внесена",IF(L965=0,"Внесите корректировку на "&amp;DAY(Q965)&amp;"."&amp;MONTH(Q965)&amp;"."&amp;YEAR(Q965)&amp;": "&amp;IF(M965&gt;0,"+","")&amp;M965&amp;" "&amp;G965,"Проверьте корректировки: внесено "&amp;L965&amp;", нужно "&amp;I965&amp;" "&amp;G965))))</f>
        <v/>
      </c>
      <c r="O965" s="22" t="str">
        <f>IF(E965&lt;&gt;"ОК","",IF(SUMPRODUCT(MAX(($B$6:$B$1005=B965)*($Q$6:$Q$1005&lt;Q965)*($E$6:$E$1005="ОК")*$Q$6:$Q$1005))&gt;0,SUMPRODUCT(MAX(($B$6:$B$1005=B965)*($Q$6:$Q$1005&lt;Q965)*($E$6:$E$1005="ОК")*$Q$6:$Q$1005))+1,INT('Номенклатура'!$C$2)))</f>
        <v/>
      </c>
      <c r="P965" s="18" t="str">
        <f>IF(E965&lt;&gt;"ОК","",-(SUMIFS('Движения'!$F$6:$F$5005,'Движения'!$B$6:$B$5005,B965,'Движения'!$C$6:$C$5005,"Расход",'Движения'!$A$6:$A$5005,"&gt;="&amp;O965,'Движения'!$A$6:$A$5005,"&lt;"&amp;(Q965+1))+SUMIFS('Движения'!$F$6:$F$5005,'Движения'!$B$6:$B$5005,B965,'Движения'!$C$6:$C$5005,"Списание",'Движения'!$A$6:$A$5005,"&gt;="&amp;O965,'Движения'!$A$6:$A$5005,"&lt;"&amp;(Q965+1))))</f>
        <v/>
      </c>
      <c r="Q965" s="18" t="str">
        <f>IF(ISNUMBER(A965),INT(A965),0)</f>
        <v/>
      </c>
    </row>
    <row r="966" spans="1:17" x14ac:dyDescent="0.25">
      <c r="A966" s="16"/>
      <c r="B966" s="13"/>
      <c r="C966" s="14"/>
      <c r="D966" s="13"/>
      <c r="E966" s="15" t="str">
        <f>IF(COUNTA(A966:D966)=0,"",IF(NOT(ISNUMBER(A966)),"Укажите дату",IF(B966="","Укажите код",IF(NOT(AND(ISTEXT(B966),LEN(B966)&gt;0,LEN(B966)&lt;=30,ISNUMBER(FIND(LEFT(B966,1),"ABCDEFGHIJKLMNOPQRSTUVWXYZ")),SUMPRODUCT((MID(B966,{1,2,3,4,5,6,7,8,9,10,11,12,13,14,15,16,17,18,19,20,21,22,23,24,25,26,27,28,29,30},1)&lt;&gt;"")*ISERROR(FIND(MID(B966,{1,2,3,4,5,6,7,8,9,10,11,12,13,14,15,16,17,18,19,20,21,22,23,24,25,26,27,28,29,30},1),"ABCDEFGHIJKLMNOPQRSTUVWXYZ0123456789-_")))=0,ISERROR(VALUE(B966)))),"Недопустимый код: только латинские буквы A-Z в верхнем регистре, цифры, - и _; начало с буквы, до 30 символов (например MILK-001)",IF(SUMPRODUCT(--EXACT('Номенклатура'!$A$6:$A$205,B966))=0,"Код не найден",IF(SUMPRODUCT(--EXACT('Номенклатура'!$A$6:$A$205,B966))&gt;1,"Код повторяется в номенклатуре",IF(NOT(ISNUMBER(C966)),"Укажите фактическое количество",IF(C966&lt;0,"Факт не может быть меньше нуля",IF(NOT(ISNUMBER('Номенклатура'!$C$2)),"Укажите дату начала учёта",IF(Q966&lt;INT('Номенклатура'!$C$2),"Дата раньше начала учёта","ОК"))))))))))</f>
        <v/>
      </c>
      <c r="F966" s="15" t="str">
        <f>IF(E966&lt;&gt;"ОК","",INDEX('Номенклатура'!$B$6:$B$205,SUMPRODUCT(EXACT('Номенклатура'!$A$6:$A$205,B966)*(ROW('Номенклатура'!$A$6:$A$205)-5)))&amp;"")</f>
        <v/>
      </c>
      <c r="G966" s="17" t="str">
        <f>IF(E966&lt;&gt;"ОК","",INDEX('Номенклатура'!$D$6:$D$205,SUMPRODUCT(EXACT('Номенклатура'!$A$6:$A$205,B966)*(ROW('Номенклатура'!$A$6:$A$205)-5)))&amp;"")</f>
        <v/>
      </c>
      <c r="H966" s="18" t="str">
        <f>IF(E966&lt;&gt;"ОК","",ROUND(N(INDEX('Номенклатура'!$F$6:$F$205,SUMPRODUCT(EXACT('Номенклатура'!$A$6:$A$205,B966)*(ROW('Номенклатура'!$A$6:$A$205)-5))))+SUMIFS('Движения'!$F$6:$F$5005,'Движения'!$B$6:$B$5005,B966,'Движения'!$A$6:$A$5005,"&lt;"&amp;(Q966+1))-SUMIFS('Движения'!$F$6:$F$5005,'Движения'!$B$6:$B$5005,B966,'Движения'!$C$6:$C$5005,"Корректировка остатка",'Движения'!$A$6:$A$5005,"&gt;="&amp;Q966,'Движения'!$A$6:$A$5005,"&lt;"&amp;(Q966+1)),6))</f>
        <v/>
      </c>
      <c r="I966" s="18" t="str">
        <f>IF(E966&lt;&gt;"ОК","",ROUND(C966-H966,6))</f>
        <v/>
      </c>
      <c r="J966" s="21" t="str">
        <f>IF(E966&lt;&gt;"ОК","",IF(P966&gt;0,ABS(I966)/P966,"нет базы"))</f>
        <v/>
      </c>
      <c r="K966" s="17" t="str">
        <f>IF(E966&lt;&gt;"ОК","",IF(I966&lt;0,"Недостача",IF(I966&gt;0,"Излишек","Совпадает")))</f>
        <v/>
      </c>
      <c r="L966" s="18" t="str">
        <f>IF(E966&lt;&gt;"ОК","",ROUND(SUMIFS('Движения'!$F$6:$F$5005,'Движения'!$B$6:$B$5005,B966,'Движения'!$C$6:$C$5005,"Корректировка остатка",'Движения'!$A$6:$A$5005,"&gt;="&amp;Q966,'Движения'!$A$6:$A$5005,"&lt;"&amp;(Q966+1)),6))</f>
        <v/>
      </c>
      <c r="M966" s="18" t="str">
        <f>IF(E966&lt;&gt;"ОК","",ROUND(I966-L966,6))</f>
        <v/>
      </c>
      <c r="N966" s="15" t="str">
        <f>IF(E966&lt;&gt;"ОК","",IF(AND(I966=0,L966=0),"Корректировка не нужна",IF(M966=0,"Корректировка внесена",IF(L966=0,"Внесите корректировку на "&amp;DAY(Q966)&amp;"."&amp;MONTH(Q966)&amp;"."&amp;YEAR(Q966)&amp;": "&amp;IF(M966&gt;0,"+","")&amp;M966&amp;" "&amp;G966,"Проверьте корректировки: внесено "&amp;L966&amp;", нужно "&amp;I966&amp;" "&amp;G966))))</f>
        <v/>
      </c>
      <c r="O966" s="22" t="str">
        <f>IF(E966&lt;&gt;"ОК","",IF(SUMPRODUCT(MAX(($B$6:$B$1005=B966)*($Q$6:$Q$1005&lt;Q966)*($E$6:$E$1005="ОК")*$Q$6:$Q$1005))&gt;0,SUMPRODUCT(MAX(($B$6:$B$1005=B966)*($Q$6:$Q$1005&lt;Q966)*($E$6:$E$1005="ОК")*$Q$6:$Q$1005))+1,INT('Номенклатура'!$C$2)))</f>
        <v/>
      </c>
      <c r="P966" s="18" t="str">
        <f>IF(E966&lt;&gt;"ОК","",-(SUMIFS('Движения'!$F$6:$F$5005,'Движения'!$B$6:$B$5005,B966,'Движения'!$C$6:$C$5005,"Расход",'Движения'!$A$6:$A$5005,"&gt;="&amp;O966,'Движения'!$A$6:$A$5005,"&lt;"&amp;(Q966+1))+SUMIFS('Движения'!$F$6:$F$5005,'Движения'!$B$6:$B$5005,B966,'Движения'!$C$6:$C$5005,"Списание",'Движения'!$A$6:$A$5005,"&gt;="&amp;O966,'Движения'!$A$6:$A$5005,"&lt;"&amp;(Q966+1))))</f>
        <v/>
      </c>
      <c r="Q966" s="18" t="str">
        <f>IF(ISNUMBER(A966),INT(A966),0)</f>
        <v/>
      </c>
    </row>
    <row r="967" spans="1:17" x14ac:dyDescent="0.25">
      <c r="A967" s="16"/>
      <c r="B967" s="13"/>
      <c r="C967" s="14"/>
      <c r="D967" s="13"/>
      <c r="E967" s="15" t="str">
        <f>IF(COUNTA(A967:D967)=0,"",IF(NOT(ISNUMBER(A967)),"Укажите дату",IF(B967="","Укажите код",IF(NOT(AND(ISTEXT(B967),LEN(B967)&gt;0,LEN(B967)&lt;=30,ISNUMBER(FIND(LEFT(B967,1),"ABCDEFGHIJKLMNOPQRSTUVWXYZ")),SUMPRODUCT((MID(B967,{1,2,3,4,5,6,7,8,9,10,11,12,13,14,15,16,17,18,19,20,21,22,23,24,25,26,27,28,29,30},1)&lt;&gt;"")*ISERROR(FIND(MID(B967,{1,2,3,4,5,6,7,8,9,10,11,12,13,14,15,16,17,18,19,20,21,22,23,24,25,26,27,28,29,30},1),"ABCDEFGHIJKLMNOPQRSTUVWXYZ0123456789-_")))=0,ISERROR(VALUE(B967)))),"Недопустимый код: только латинские буквы A-Z в верхнем регистре, цифры, - и _; начало с буквы, до 30 символов (например MILK-001)",IF(SUMPRODUCT(--EXACT('Номенклатура'!$A$6:$A$205,B967))=0,"Код не найден",IF(SUMPRODUCT(--EXACT('Номенклатура'!$A$6:$A$205,B967))&gt;1,"Код повторяется в номенклатуре",IF(NOT(ISNUMBER(C967)),"Укажите фактическое количество",IF(C967&lt;0,"Факт не может быть меньше нуля",IF(NOT(ISNUMBER('Номенклатура'!$C$2)),"Укажите дату начала учёта",IF(Q967&lt;INT('Номенклатура'!$C$2),"Дата раньше начала учёта","ОК"))))))))))</f>
        <v/>
      </c>
      <c r="F967" s="15" t="str">
        <f>IF(E967&lt;&gt;"ОК","",INDEX('Номенклатура'!$B$6:$B$205,SUMPRODUCT(EXACT('Номенклатура'!$A$6:$A$205,B967)*(ROW('Номенклатура'!$A$6:$A$205)-5)))&amp;"")</f>
        <v/>
      </c>
      <c r="G967" s="17" t="str">
        <f>IF(E967&lt;&gt;"ОК","",INDEX('Номенклатура'!$D$6:$D$205,SUMPRODUCT(EXACT('Номенклатура'!$A$6:$A$205,B967)*(ROW('Номенклатура'!$A$6:$A$205)-5)))&amp;"")</f>
        <v/>
      </c>
      <c r="H967" s="18" t="str">
        <f>IF(E967&lt;&gt;"ОК","",ROUND(N(INDEX('Номенклатура'!$F$6:$F$205,SUMPRODUCT(EXACT('Номенклатура'!$A$6:$A$205,B967)*(ROW('Номенклатура'!$A$6:$A$205)-5))))+SUMIFS('Движения'!$F$6:$F$5005,'Движения'!$B$6:$B$5005,B967,'Движения'!$A$6:$A$5005,"&lt;"&amp;(Q967+1))-SUMIFS('Движения'!$F$6:$F$5005,'Движения'!$B$6:$B$5005,B967,'Движения'!$C$6:$C$5005,"Корректировка остатка",'Движения'!$A$6:$A$5005,"&gt;="&amp;Q967,'Движения'!$A$6:$A$5005,"&lt;"&amp;(Q967+1)),6))</f>
        <v/>
      </c>
      <c r="I967" s="18" t="str">
        <f>IF(E967&lt;&gt;"ОК","",ROUND(C967-H967,6))</f>
        <v/>
      </c>
      <c r="J967" s="21" t="str">
        <f>IF(E967&lt;&gt;"ОК","",IF(P967&gt;0,ABS(I967)/P967,"нет базы"))</f>
        <v/>
      </c>
      <c r="K967" s="17" t="str">
        <f>IF(E967&lt;&gt;"ОК","",IF(I967&lt;0,"Недостача",IF(I967&gt;0,"Излишек","Совпадает")))</f>
        <v/>
      </c>
      <c r="L967" s="18" t="str">
        <f>IF(E967&lt;&gt;"ОК","",ROUND(SUMIFS('Движения'!$F$6:$F$5005,'Движения'!$B$6:$B$5005,B967,'Движения'!$C$6:$C$5005,"Корректировка остатка",'Движения'!$A$6:$A$5005,"&gt;="&amp;Q967,'Движения'!$A$6:$A$5005,"&lt;"&amp;(Q967+1)),6))</f>
        <v/>
      </c>
      <c r="M967" s="18" t="str">
        <f>IF(E967&lt;&gt;"ОК","",ROUND(I967-L967,6))</f>
        <v/>
      </c>
      <c r="N967" s="15" t="str">
        <f>IF(E967&lt;&gt;"ОК","",IF(AND(I967=0,L967=0),"Корректировка не нужна",IF(M967=0,"Корректировка внесена",IF(L967=0,"Внесите корректировку на "&amp;DAY(Q967)&amp;"."&amp;MONTH(Q967)&amp;"."&amp;YEAR(Q967)&amp;": "&amp;IF(M967&gt;0,"+","")&amp;M967&amp;" "&amp;G967,"Проверьте корректировки: внесено "&amp;L967&amp;", нужно "&amp;I967&amp;" "&amp;G967))))</f>
        <v/>
      </c>
      <c r="O967" s="22" t="str">
        <f>IF(E967&lt;&gt;"ОК","",IF(SUMPRODUCT(MAX(($B$6:$B$1005=B967)*($Q$6:$Q$1005&lt;Q967)*($E$6:$E$1005="ОК")*$Q$6:$Q$1005))&gt;0,SUMPRODUCT(MAX(($B$6:$B$1005=B967)*($Q$6:$Q$1005&lt;Q967)*($E$6:$E$1005="ОК")*$Q$6:$Q$1005))+1,INT('Номенклатура'!$C$2)))</f>
        <v/>
      </c>
      <c r="P967" s="18" t="str">
        <f>IF(E967&lt;&gt;"ОК","",-(SUMIFS('Движения'!$F$6:$F$5005,'Движения'!$B$6:$B$5005,B967,'Движения'!$C$6:$C$5005,"Расход",'Движения'!$A$6:$A$5005,"&gt;="&amp;O967,'Движения'!$A$6:$A$5005,"&lt;"&amp;(Q967+1))+SUMIFS('Движения'!$F$6:$F$5005,'Движения'!$B$6:$B$5005,B967,'Движения'!$C$6:$C$5005,"Списание",'Движения'!$A$6:$A$5005,"&gt;="&amp;O967,'Движения'!$A$6:$A$5005,"&lt;"&amp;(Q967+1))))</f>
        <v/>
      </c>
      <c r="Q967" s="18" t="str">
        <f>IF(ISNUMBER(A967),INT(A967),0)</f>
        <v/>
      </c>
    </row>
    <row r="968" spans="1:17" x14ac:dyDescent="0.25">
      <c r="A968" s="16"/>
      <c r="B968" s="13"/>
      <c r="C968" s="14"/>
      <c r="D968" s="13"/>
      <c r="E968" s="15" t="str">
        <f>IF(COUNTA(A968:D968)=0,"",IF(NOT(ISNUMBER(A968)),"Укажите дату",IF(B968="","Укажите код",IF(NOT(AND(ISTEXT(B968),LEN(B968)&gt;0,LEN(B968)&lt;=30,ISNUMBER(FIND(LEFT(B968,1),"ABCDEFGHIJKLMNOPQRSTUVWXYZ")),SUMPRODUCT((MID(B968,{1,2,3,4,5,6,7,8,9,10,11,12,13,14,15,16,17,18,19,20,21,22,23,24,25,26,27,28,29,30},1)&lt;&gt;"")*ISERROR(FIND(MID(B968,{1,2,3,4,5,6,7,8,9,10,11,12,13,14,15,16,17,18,19,20,21,22,23,24,25,26,27,28,29,30},1),"ABCDEFGHIJKLMNOPQRSTUVWXYZ0123456789-_")))=0,ISERROR(VALUE(B968)))),"Недопустимый код: только латинские буквы A-Z в верхнем регистре, цифры, - и _; начало с буквы, до 30 символов (например MILK-001)",IF(SUMPRODUCT(--EXACT('Номенклатура'!$A$6:$A$205,B968))=0,"Код не найден",IF(SUMPRODUCT(--EXACT('Номенклатура'!$A$6:$A$205,B968))&gt;1,"Код повторяется в номенклатуре",IF(NOT(ISNUMBER(C968)),"Укажите фактическое количество",IF(C968&lt;0,"Факт не может быть меньше нуля",IF(NOT(ISNUMBER('Номенклатура'!$C$2)),"Укажите дату начала учёта",IF(Q968&lt;INT('Номенклатура'!$C$2),"Дата раньше начала учёта","ОК"))))))))))</f>
        <v/>
      </c>
      <c r="F968" s="15" t="str">
        <f>IF(E968&lt;&gt;"ОК","",INDEX('Номенклатура'!$B$6:$B$205,SUMPRODUCT(EXACT('Номенклатура'!$A$6:$A$205,B968)*(ROW('Номенклатура'!$A$6:$A$205)-5)))&amp;"")</f>
        <v/>
      </c>
      <c r="G968" s="17" t="str">
        <f>IF(E968&lt;&gt;"ОК","",INDEX('Номенклатура'!$D$6:$D$205,SUMPRODUCT(EXACT('Номенклатура'!$A$6:$A$205,B968)*(ROW('Номенклатура'!$A$6:$A$205)-5)))&amp;"")</f>
        <v/>
      </c>
      <c r="H968" s="18" t="str">
        <f>IF(E968&lt;&gt;"ОК","",ROUND(N(INDEX('Номенклатура'!$F$6:$F$205,SUMPRODUCT(EXACT('Номенклатура'!$A$6:$A$205,B968)*(ROW('Номенклатура'!$A$6:$A$205)-5))))+SUMIFS('Движения'!$F$6:$F$5005,'Движения'!$B$6:$B$5005,B968,'Движения'!$A$6:$A$5005,"&lt;"&amp;(Q968+1))-SUMIFS('Движения'!$F$6:$F$5005,'Движения'!$B$6:$B$5005,B968,'Движения'!$C$6:$C$5005,"Корректировка остатка",'Движения'!$A$6:$A$5005,"&gt;="&amp;Q968,'Движения'!$A$6:$A$5005,"&lt;"&amp;(Q968+1)),6))</f>
        <v/>
      </c>
      <c r="I968" s="18" t="str">
        <f>IF(E968&lt;&gt;"ОК","",ROUND(C968-H968,6))</f>
        <v/>
      </c>
      <c r="J968" s="21" t="str">
        <f>IF(E968&lt;&gt;"ОК","",IF(P968&gt;0,ABS(I968)/P968,"нет базы"))</f>
        <v/>
      </c>
      <c r="K968" s="17" t="str">
        <f>IF(E968&lt;&gt;"ОК","",IF(I968&lt;0,"Недостача",IF(I968&gt;0,"Излишек","Совпадает")))</f>
        <v/>
      </c>
      <c r="L968" s="18" t="str">
        <f>IF(E968&lt;&gt;"ОК","",ROUND(SUMIFS('Движения'!$F$6:$F$5005,'Движения'!$B$6:$B$5005,B968,'Движения'!$C$6:$C$5005,"Корректировка остатка",'Движения'!$A$6:$A$5005,"&gt;="&amp;Q968,'Движения'!$A$6:$A$5005,"&lt;"&amp;(Q968+1)),6))</f>
        <v/>
      </c>
      <c r="M968" s="18" t="str">
        <f>IF(E968&lt;&gt;"ОК","",ROUND(I968-L968,6))</f>
        <v/>
      </c>
      <c r="N968" s="15" t="str">
        <f>IF(E968&lt;&gt;"ОК","",IF(AND(I968=0,L968=0),"Корректировка не нужна",IF(M968=0,"Корректировка внесена",IF(L968=0,"Внесите корректировку на "&amp;DAY(Q968)&amp;"."&amp;MONTH(Q968)&amp;"."&amp;YEAR(Q968)&amp;": "&amp;IF(M968&gt;0,"+","")&amp;M968&amp;" "&amp;G968,"Проверьте корректировки: внесено "&amp;L968&amp;", нужно "&amp;I968&amp;" "&amp;G968))))</f>
        <v/>
      </c>
      <c r="O968" s="22" t="str">
        <f>IF(E968&lt;&gt;"ОК","",IF(SUMPRODUCT(MAX(($B$6:$B$1005=B968)*($Q$6:$Q$1005&lt;Q968)*($E$6:$E$1005="ОК")*$Q$6:$Q$1005))&gt;0,SUMPRODUCT(MAX(($B$6:$B$1005=B968)*($Q$6:$Q$1005&lt;Q968)*($E$6:$E$1005="ОК")*$Q$6:$Q$1005))+1,INT('Номенклатура'!$C$2)))</f>
        <v/>
      </c>
      <c r="P968" s="18" t="str">
        <f>IF(E968&lt;&gt;"ОК","",-(SUMIFS('Движения'!$F$6:$F$5005,'Движения'!$B$6:$B$5005,B968,'Движения'!$C$6:$C$5005,"Расход",'Движения'!$A$6:$A$5005,"&gt;="&amp;O968,'Движения'!$A$6:$A$5005,"&lt;"&amp;(Q968+1))+SUMIFS('Движения'!$F$6:$F$5005,'Движения'!$B$6:$B$5005,B968,'Движения'!$C$6:$C$5005,"Списание",'Движения'!$A$6:$A$5005,"&gt;="&amp;O968,'Движения'!$A$6:$A$5005,"&lt;"&amp;(Q968+1))))</f>
        <v/>
      </c>
      <c r="Q968" s="18" t="str">
        <f>IF(ISNUMBER(A968),INT(A968),0)</f>
        <v/>
      </c>
    </row>
    <row r="969" spans="1:17" x14ac:dyDescent="0.25">
      <c r="A969" s="16"/>
      <c r="B969" s="13"/>
      <c r="C969" s="14"/>
      <c r="D969" s="13"/>
      <c r="E969" s="15" t="str">
        <f>IF(COUNTA(A969:D969)=0,"",IF(NOT(ISNUMBER(A969)),"Укажите дату",IF(B969="","Укажите код",IF(NOT(AND(ISTEXT(B969),LEN(B969)&gt;0,LEN(B969)&lt;=30,ISNUMBER(FIND(LEFT(B969,1),"ABCDEFGHIJKLMNOPQRSTUVWXYZ")),SUMPRODUCT((MID(B969,{1,2,3,4,5,6,7,8,9,10,11,12,13,14,15,16,17,18,19,20,21,22,23,24,25,26,27,28,29,30},1)&lt;&gt;"")*ISERROR(FIND(MID(B969,{1,2,3,4,5,6,7,8,9,10,11,12,13,14,15,16,17,18,19,20,21,22,23,24,25,26,27,28,29,30},1),"ABCDEFGHIJKLMNOPQRSTUVWXYZ0123456789-_")))=0,ISERROR(VALUE(B969)))),"Недопустимый код: только латинские буквы A-Z в верхнем регистре, цифры, - и _; начало с буквы, до 30 символов (например MILK-001)",IF(SUMPRODUCT(--EXACT('Номенклатура'!$A$6:$A$205,B969))=0,"Код не найден",IF(SUMPRODUCT(--EXACT('Номенклатура'!$A$6:$A$205,B969))&gt;1,"Код повторяется в номенклатуре",IF(NOT(ISNUMBER(C969)),"Укажите фактическое количество",IF(C969&lt;0,"Факт не может быть меньше нуля",IF(NOT(ISNUMBER('Номенклатура'!$C$2)),"Укажите дату начала учёта",IF(Q969&lt;INT('Номенклатура'!$C$2),"Дата раньше начала учёта","ОК"))))))))))</f>
        <v/>
      </c>
      <c r="F969" s="15" t="str">
        <f>IF(E969&lt;&gt;"ОК","",INDEX('Номенклатура'!$B$6:$B$205,SUMPRODUCT(EXACT('Номенклатура'!$A$6:$A$205,B969)*(ROW('Номенклатура'!$A$6:$A$205)-5)))&amp;"")</f>
        <v/>
      </c>
      <c r="G969" s="17" t="str">
        <f>IF(E969&lt;&gt;"ОК","",INDEX('Номенклатура'!$D$6:$D$205,SUMPRODUCT(EXACT('Номенклатура'!$A$6:$A$205,B969)*(ROW('Номенклатура'!$A$6:$A$205)-5)))&amp;"")</f>
        <v/>
      </c>
      <c r="H969" s="18" t="str">
        <f>IF(E969&lt;&gt;"ОК","",ROUND(N(INDEX('Номенклатура'!$F$6:$F$205,SUMPRODUCT(EXACT('Номенклатура'!$A$6:$A$205,B969)*(ROW('Номенклатура'!$A$6:$A$205)-5))))+SUMIFS('Движения'!$F$6:$F$5005,'Движения'!$B$6:$B$5005,B969,'Движения'!$A$6:$A$5005,"&lt;"&amp;(Q969+1))-SUMIFS('Движения'!$F$6:$F$5005,'Движения'!$B$6:$B$5005,B969,'Движения'!$C$6:$C$5005,"Корректировка остатка",'Движения'!$A$6:$A$5005,"&gt;="&amp;Q969,'Движения'!$A$6:$A$5005,"&lt;"&amp;(Q969+1)),6))</f>
        <v/>
      </c>
      <c r="I969" s="18" t="str">
        <f>IF(E969&lt;&gt;"ОК","",ROUND(C969-H969,6))</f>
        <v/>
      </c>
      <c r="J969" s="21" t="str">
        <f>IF(E969&lt;&gt;"ОК","",IF(P969&gt;0,ABS(I969)/P969,"нет базы"))</f>
        <v/>
      </c>
      <c r="K969" s="17" t="str">
        <f>IF(E969&lt;&gt;"ОК","",IF(I969&lt;0,"Недостача",IF(I969&gt;0,"Излишек","Совпадает")))</f>
        <v/>
      </c>
      <c r="L969" s="18" t="str">
        <f>IF(E969&lt;&gt;"ОК","",ROUND(SUMIFS('Движения'!$F$6:$F$5005,'Движения'!$B$6:$B$5005,B969,'Движения'!$C$6:$C$5005,"Корректировка остатка",'Движения'!$A$6:$A$5005,"&gt;="&amp;Q969,'Движения'!$A$6:$A$5005,"&lt;"&amp;(Q969+1)),6))</f>
        <v/>
      </c>
      <c r="M969" s="18" t="str">
        <f>IF(E969&lt;&gt;"ОК","",ROUND(I969-L969,6))</f>
        <v/>
      </c>
      <c r="N969" s="15" t="str">
        <f>IF(E969&lt;&gt;"ОК","",IF(AND(I969=0,L969=0),"Корректировка не нужна",IF(M969=0,"Корректировка внесена",IF(L969=0,"Внесите корректировку на "&amp;DAY(Q969)&amp;"."&amp;MONTH(Q969)&amp;"."&amp;YEAR(Q969)&amp;": "&amp;IF(M969&gt;0,"+","")&amp;M969&amp;" "&amp;G969,"Проверьте корректировки: внесено "&amp;L969&amp;", нужно "&amp;I969&amp;" "&amp;G969))))</f>
        <v/>
      </c>
      <c r="O969" s="22" t="str">
        <f>IF(E969&lt;&gt;"ОК","",IF(SUMPRODUCT(MAX(($B$6:$B$1005=B969)*($Q$6:$Q$1005&lt;Q969)*($E$6:$E$1005="ОК")*$Q$6:$Q$1005))&gt;0,SUMPRODUCT(MAX(($B$6:$B$1005=B969)*($Q$6:$Q$1005&lt;Q969)*($E$6:$E$1005="ОК")*$Q$6:$Q$1005))+1,INT('Номенклатура'!$C$2)))</f>
        <v/>
      </c>
      <c r="P969" s="18" t="str">
        <f>IF(E969&lt;&gt;"ОК","",-(SUMIFS('Движения'!$F$6:$F$5005,'Движения'!$B$6:$B$5005,B969,'Движения'!$C$6:$C$5005,"Расход",'Движения'!$A$6:$A$5005,"&gt;="&amp;O969,'Движения'!$A$6:$A$5005,"&lt;"&amp;(Q969+1))+SUMIFS('Движения'!$F$6:$F$5005,'Движения'!$B$6:$B$5005,B969,'Движения'!$C$6:$C$5005,"Списание",'Движения'!$A$6:$A$5005,"&gt;="&amp;O969,'Движения'!$A$6:$A$5005,"&lt;"&amp;(Q969+1))))</f>
        <v/>
      </c>
      <c r="Q969" s="18" t="str">
        <f>IF(ISNUMBER(A969),INT(A969),0)</f>
        <v/>
      </c>
    </row>
    <row r="970" spans="1:17" x14ac:dyDescent="0.25">
      <c r="A970" s="16"/>
      <c r="B970" s="13"/>
      <c r="C970" s="14"/>
      <c r="D970" s="13"/>
      <c r="E970" s="15" t="str">
        <f>IF(COUNTA(A970:D970)=0,"",IF(NOT(ISNUMBER(A970)),"Укажите дату",IF(B970="","Укажите код",IF(NOT(AND(ISTEXT(B970),LEN(B970)&gt;0,LEN(B970)&lt;=30,ISNUMBER(FIND(LEFT(B970,1),"ABCDEFGHIJKLMNOPQRSTUVWXYZ")),SUMPRODUCT((MID(B970,{1,2,3,4,5,6,7,8,9,10,11,12,13,14,15,16,17,18,19,20,21,22,23,24,25,26,27,28,29,30},1)&lt;&gt;"")*ISERROR(FIND(MID(B970,{1,2,3,4,5,6,7,8,9,10,11,12,13,14,15,16,17,18,19,20,21,22,23,24,25,26,27,28,29,30},1),"ABCDEFGHIJKLMNOPQRSTUVWXYZ0123456789-_")))=0,ISERROR(VALUE(B970)))),"Недопустимый код: только латинские буквы A-Z в верхнем регистре, цифры, - и _; начало с буквы, до 30 символов (например MILK-001)",IF(SUMPRODUCT(--EXACT('Номенклатура'!$A$6:$A$205,B970))=0,"Код не найден",IF(SUMPRODUCT(--EXACT('Номенклатура'!$A$6:$A$205,B970))&gt;1,"Код повторяется в номенклатуре",IF(NOT(ISNUMBER(C970)),"Укажите фактическое количество",IF(C970&lt;0,"Факт не может быть меньше нуля",IF(NOT(ISNUMBER('Номенклатура'!$C$2)),"Укажите дату начала учёта",IF(Q970&lt;INT('Номенклатура'!$C$2),"Дата раньше начала учёта","ОК"))))))))))</f>
        <v/>
      </c>
      <c r="F970" s="15" t="str">
        <f>IF(E970&lt;&gt;"ОК","",INDEX('Номенклатура'!$B$6:$B$205,SUMPRODUCT(EXACT('Номенклатура'!$A$6:$A$205,B970)*(ROW('Номенклатура'!$A$6:$A$205)-5)))&amp;"")</f>
        <v/>
      </c>
      <c r="G970" s="17" t="str">
        <f>IF(E970&lt;&gt;"ОК","",INDEX('Номенклатура'!$D$6:$D$205,SUMPRODUCT(EXACT('Номенклатура'!$A$6:$A$205,B970)*(ROW('Номенклатура'!$A$6:$A$205)-5)))&amp;"")</f>
        <v/>
      </c>
      <c r="H970" s="18" t="str">
        <f>IF(E970&lt;&gt;"ОК","",ROUND(N(INDEX('Номенклатура'!$F$6:$F$205,SUMPRODUCT(EXACT('Номенклатура'!$A$6:$A$205,B970)*(ROW('Номенклатура'!$A$6:$A$205)-5))))+SUMIFS('Движения'!$F$6:$F$5005,'Движения'!$B$6:$B$5005,B970,'Движения'!$A$6:$A$5005,"&lt;"&amp;(Q970+1))-SUMIFS('Движения'!$F$6:$F$5005,'Движения'!$B$6:$B$5005,B970,'Движения'!$C$6:$C$5005,"Корректировка остатка",'Движения'!$A$6:$A$5005,"&gt;="&amp;Q970,'Движения'!$A$6:$A$5005,"&lt;"&amp;(Q970+1)),6))</f>
        <v/>
      </c>
      <c r="I970" s="18" t="str">
        <f>IF(E970&lt;&gt;"ОК","",ROUND(C970-H970,6))</f>
        <v/>
      </c>
      <c r="J970" s="21" t="str">
        <f>IF(E970&lt;&gt;"ОК","",IF(P970&gt;0,ABS(I970)/P970,"нет базы"))</f>
        <v/>
      </c>
      <c r="K970" s="17" t="str">
        <f>IF(E970&lt;&gt;"ОК","",IF(I970&lt;0,"Недостача",IF(I970&gt;0,"Излишек","Совпадает")))</f>
        <v/>
      </c>
      <c r="L970" s="18" t="str">
        <f>IF(E970&lt;&gt;"ОК","",ROUND(SUMIFS('Движения'!$F$6:$F$5005,'Движения'!$B$6:$B$5005,B970,'Движения'!$C$6:$C$5005,"Корректировка остатка",'Движения'!$A$6:$A$5005,"&gt;="&amp;Q970,'Движения'!$A$6:$A$5005,"&lt;"&amp;(Q970+1)),6))</f>
        <v/>
      </c>
      <c r="M970" s="18" t="str">
        <f>IF(E970&lt;&gt;"ОК","",ROUND(I970-L970,6))</f>
        <v/>
      </c>
      <c r="N970" s="15" t="str">
        <f>IF(E970&lt;&gt;"ОК","",IF(AND(I970=0,L970=0),"Корректировка не нужна",IF(M970=0,"Корректировка внесена",IF(L970=0,"Внесите корректировку на "&amp;DAY(Q970)&amp;"."&amp;MONTH(Q970)&amp;"."&amp;YEAR(Q970)&amp;": "&amp;IF(M970&gt;0,"+","")&amp;M970&amp;" "&amp;G970,"Проверьте корректировки: внесено "&amp;L970&amp;", нужно "&amp;I970&amp;" "&amp;G970))))</f>
        <v/>
      </c>
      <c r="O970" s="22" t="str">
        <f>IF(E970&lt;&gt;"ОК","",IF(SUMPRODUCT(MAX(($B$6:$B$1005=B970)*($Q$6:$Q$1005&lt;Q970)*($E$6:$E$1005="ОК")*$Q$6:$Q$1005))&gt;0,SUMPRODUCT(MAX(($B$6:$B$1005=B970)*($Q$6:$Q$1005&lt;Q970)*($E$6:$E$1005="ОК")*$Q$6:$Q$1005))+1,INT('Номенклатура'!$C$2)))</f>
        <v/>
      </c>
      <c r="P970" s="18" t="str">
        <f>IF(E970&lt;&gt;"ОК","",-(SUMIFS('Движения'!$F$6:$F$5005,'Движения'!$B$6:$B$5005,B970,'Движения'!$C$6:$C$5005,"Расход",'Движения'!$A$6:$A$5005,"&gt;="&amp;O970,'Движения'!$A$6:$A$5005,"&lt;"&amp;(Q970+1))+SUMIFS('Движения'!$F$6:$F$5005,'Движения'!$B$6:$B$5005,B970,'Движения'!$C$6:$C$5005,"Списание",'Движения'!$A$6:$A$5005,"&gt;="&amp;O970,'Движения'!$A$6:$A$5005,"&lt;"&amp;(Q970+1))))</f>
        <v/>
      </c>
      <c r="Q970" s="18" t="str">
        <f>IF(ISNUMBER(A970),INT(A970),0)</f>
        <v/>
      </c>
    </row>
    <row r="971" spans="1:17" x14ac:dyDescent="0.25">
      <c r="A971" s="16"/>
      <c r="B971" s="13"/>
      <c r="C971" s="14"/>
      <c r="D971" s="13"/>
      <c r="E971" s="15" t="str">
        <f>IF(COUNTA(A971:D971)=0,"",IF(NOT(ISNUMBER(A971)),"Укажите дату",IF(B971="","Укажите код",IF(NOT(AND(ISTEXT(B971),LEN(B971)&gt;0,LEN(B971)&lt;=30,ISNUMBER(FIND(LEFT(B971,1),"ABCDEFGHIJKLMNOPQRSTUVWXYZ")),SUMPRODUCT((MID(B971,{1,2,3,4,5,6,7,8,9,10,11,12,13,14,15,16,17,18,19,20,21,22,23,24,25,26,27,28,29,30},1)&lt;&gt;"")*ISERROR(FIND(MID(B971,{1,2,3,4,5,6,7,8,9,10,11,12,13,14,15,16,17,18,19,20,21,22,23,24,25,26,27,28,29,30},1),"ABCDEFGHIJKLMNOPQRSTUVWXYZ0123456789-_")))=0,ISERROR(VALUE(B971)))),"Недопустимый код: только латинские буквы A-Z в верхнем регистре, цифры, - и _; начало с буквы, до 30 символов (например MILK-001)",IF(SUMPRODUCT(--EXACT('Номенклатура'!$A$6:$A$205,B971))=0,"Код не найден",IF(SUMPRODUCT(--EXACT('Номенклатура'!$A$6:$A$205,B971))&gt;1,"Код повторяется в номенклатуре",IF(NOT(ISNUMBER(C971)),"Укажите фактическое количество",IF(C971&lt;0,"Факт не может быть меньше нуля",IF(NOT(ISNUMBER('Номенклатура'!$C$2)),"Укажите дату начала учёта",IF(Q971&lt;INT('Номенклатура'!$C$2),"Дата раньше начала учёта","ОК"))))))))))</f>
        <v/>
      </c>
      <c r="F971" s="15" t="str">
        <f>IF(E971&lt;&gt;"ОК","",INDEX('Номенклатура'!$B$6:$B$205,SUMPRODUCT(EXACT('Номенклатура'!$A$6:$A$205,B971)*(ROW('Номенклатура'!$A$6:$A$205)-5)))&amp;"")</f>
        <v/>
      </c>
      <c r="G971" s="17" t="str">
        <f>IF(E971&lt;&gt;"ОК","",INDEX('Номенклатура'!$D$6:$D$205,SUMPRODUCT(EXACT('Номенклатура'!$A$6:$A$205,B971)*(ROW('Номенклатура'!$A$6:$A$205)-5)))&amp;"")</f>
        <v/>
      </c>
      <c r="H971" s="18" t="str">
        <f>IF(E971&lt;&gt;"ОК","",ROUND(N(INDEX('Номенклатура'!$F$6:$F$205,SUMPRODUCT(EXACT('Номенклатура'!$A$6:$A$205,B971)*(ROW('Номенклатура'!$A$6:$A$205)-5))))+SUMIFS('Движения'!$F$6:$F$5005,'Движения'!$B$6:$B$5005,B971,'Движения'!$A$6:$A$5005,"&lt;"&amp;(Q971+1))-SUMIFS('Движения'!$F$6:$F$5005,'Движения'!$B$6:$B$5005,B971,'Движения'!$C$6:$C$5005,"Корректировка остатка",'Движения'!$A$6:$A$5005,"&gt;="&amp;Q971,'Движения'!$A$6:$A$5005,"&lt;"&amp;(Q971+1)),6))</f>
        <v/>
      </c>
      <c r="I971" s="18" t="str">
        <f>IF(E971&lt;&gt;"ОК","",ROUND(C971-H971,6))</f>
        <v/>
      </c>
      <c r="J971" s="21" t="str">
        <f>IF(E971&lt;&gt;"ОК","",IF(P971&gt;0,ABS(I971)/P971,"нет базы"))</f>
        <v/>
      </c>
      <c r="K971" s="17" t="str">
        <f>IF(E971&lt;&gt;"ОК","",IF(I971&lt;0,"Недостача",IF(I971&gt;0,"Излишек","Совпадает")))</f>
        <v/>
      </c>
      <c r="L971" s="18" t="str">
        <f>IF(E971&lt;&gt;"ОК","",ROUND(SUMIFS('Движения'!$F$6:$F$5005,'Движения'!$B$6:$B$5005,B971,'Движения'!$C$6:$C$5005,"Корректировка остатка",'Движения'!$A$6:$A$5005,"&gt;="&amp;Q971,'Движения'!$A$6:$A$5005,"&lt;"&amp;(Q971+1)),6))</f>
        <v/>
      </c>
      <c r="M971" s="18" t="str">
        <f>IF(E971&lt;&gt;"ОК","",ROUND(I971-L971,6))</f>
        <v/>
      </c>
      <c r="N971" s="15" t="str">
        <f>IF(E971&lt;&gt;"ОК","",IF(AND(I971=0,L971=0),"Корректировка не нужна",IF(M971=0,"Корректировка внесена",IF(L971=0,"Внесите корректировку на "&amp;DAY(Q971)&amp;"."&amp;MONTH(Q971)&amp;"."&amp;YEAR(Q971)&amp;": "&amp;IF(M971&gt;0,"+","")&amp;M971&amp;" "&amp;G971,"Проверьте корректировки: внесено "&amp;L971&amp;", нужно "&amp;I971&amp;" "&amp;G971))))</f>
        <v/>
      </c>
      <c r="O971" s="22" t="str">
        <f>IF(E971&lt;&gt;"ОК","",IF(SUMPRODUCT(MAX(($B$6:$B$1005=B971)*($Q$6:$Q$1005&lt;Q971)*($E$6:$E$1005="ОК")*$Q$6:$Q$1005))&gt;0,SUMPRODUCT(MAX(($B$6:$B$1005=B971)*($Q$6:$Q$1005&lt;Q971)*($E$6:$E$1005="ОК")*$Q$6:$Q$1005))+1,INT('Номенклатура'!$C$2)))</f>
        <v/>
      </c>
      <c r="P971" s="18" t="str">
        <f>IF(E971&lt;&gt;"ОК","",-(SUMIFS('Движения'!$F$6:$F$5005,'Движения'!$B$6:$B$5005,B971,'Движения'!$C$6:$C$5005,"Расход",'Движения'!$A$6:$A$5005,"&gt;="&amp;O971,'Движения'!$A$6:$A$5005,"&lt;"&amp;(Q971+1))+SUMIFS('Движения'!$F$6:$F$5005,'Движения'!$B$6:$B$5005,B971,'Движения'!$C$6:$C$5005,"Списание",'Движения'!$A$6:$A$5005,"&gt;="&amp;O971,'Движения'!$A$6:$A$5005,"&lt;"&amp;(Q971+1))))</f>
        <v/>
      </c>
      <c r="Q971" s="18" t="str">
        <f>IF(ISNUMBER(A971),INT(A971),0)</f>
        <v/>
      </c>
    </row>
    <row r="972" spans="1:17" x14ac:dyDescent="0.25">
      <c r="A972" s="16"/>
      <c r="B972" s="13"/>
      <c r="C972" s="14"/>
      <c r="D972" s="13"/>
      <c r="E972" s="15" t="str">
        <f>IF(COUNTA(A972:D972)=0,"",IF(NOT(ISNUMBER(A972)),"Укажите дату",IF(B972="","Укажите код",IF(NOT(AND(ISTEXT(B972),LEN(B972)&gt;0,LEN(B972)&lt;=30,ISNUMBER(FIND(LEFT(B972,1),"ABCDEFGHIJKLMNOPQRSTUVWXYZ")),SUMPRODUCT((MID(B972,{1,2,3,4,5,6,7,8,9,10,11,12,13,14,15,16,17,18,19,20,21,22,23,24,25,26,27,28,29,30},1)&lt;&gt;"")*ISERROR(FIND(MID(B972,{1,2,3,4,5,6,7,8,9,10,11,12,13,14,15,16,17,18,19,20,21,22,23,24,25,26,27,28,29,30},1),"ABCDEFGHIJKLMNOPQRSTUVWXYZ0123456789-_")))=0,ISERROR(VALUE(B972)))),"Недопустимый код: только латинские буквы A-Z в верхнем регистре, цифры, - и _; начало с буквы, до 30 символов (например MILK-001)",IF(SUMPRODUCT(--EXACT('Номенклатура'!$A$6:$A$205,B972))=0,"Код не найден",IF(SUMPRODUCT(--EXACT('Номенклатура'!$A$6:$A$205,B972))&gt;1,"Код повторяется в номенклатуре",IF(NOT(ISNUMBER(C972)),"Укажите фактическое количество",IF(C972&lt;0,"Факт не может быть меньше нуля",IF(NOT(ISNUMBER('Номенклатура'!$C$2)),"Укажите дату начала учёта",IF(Q972&lt;INT('Номенклатура'!$C$2),"Дата раньше начала учёта","ОК"))))))))))</f>
        <v/>
      </c>
      <c r="F972" s="15" t="str">
        <f>IF(E972&lt;&gt;"ОК","",INDEX('Номенклатура'!$B$6:$B$205,SUMPRODUCT(EXACT('Номенклатура'!$A$6:$A$205,B972)*(ROW('Номенклатура'!$A$6:$A$205)-5)))&amp;"")</f>
        <v/>
      </c>
      <c r="G972" s="17" t="str">
        <f>IF(E972&lt;&gt;"ОК","",INDEX('Номенклатура'!$D$6:$D$205,SUMPRODUCT(EXACT('Номенклатура'!$A$6:$A$205,B972)*(ROW('Номенклатура'!$A$6:$A$205)-5)))&amp;"")</f>
        <v/>
      </c>
      <c r="H972" s="18" t="str">
        <f>IF(E972&lt;&gt;"ОК","",ROUND(N(INDEX('Номенклатура'!$F$6:$F$205,SUMPRODUCT(EXACT('Номенклатура'!$A$6:$A$205,B972)*(ROW('Номенклатура'!$A$6:$A$205)-5))))+SUMIFS('Движения'!$F$6:$F$5005,'Движения'!$B$6:$B$5005,B972,'Движения'!$A$6:$A$5005,"&lt;"&amp;(Q972+1))-SUMIFS('Движения'!$F$6:$F$5005,'Движения'!$B$6:$B$5005,B972,'Движения'!$C$6:$C$5005,"Корректировка остатка",'Движения'!$A$6:$A$5005,"&gt;="&amp;Q972,'Движения'!$A$6:$A$5005,"&lt;"&amp;(Q972+1)),6))</f>
        <v/>
      </c>
      <c r="I972" s="18" t="str">
        <f>IF(E972&lt;&gt;"ОК","",ROUND(C972-H972,6))</f>
        <v/>
      </c>
      <c r="J972" s="21" t="str">
        <f>IF(E972&lt;&gt;"ОК","",IF(P972&gt;0,ABS(I972)/P972,"нет базы"))</f>
        <v/>
      </c>
      <c r="K972" s="17" t="str">
        <f>IF(E972&lt;&gt;"ОК","",IF(I972&lt;0,"Недостача",IF(I972&gt;0,"Излишек","Совпадает")))</f>
        <v/>
      </c>
      <c r="L972" s="18" t="str">
        <f>IF(E972&lt;&gt;"ОК","",ROUND(SUMIFS('Движения'!$F$6:$F$5005,'Движения'!$B$6:$B$5005,B972,'Движения'!$C$6:$C$5005,"Корректировка остатка",'Движения'!$A$6:$A$5005,"&gt;="&amp;Q972,'Движения'!$A$6:$A$5005,"&lt;"&amp;(Q972+1)),6))</f>
        <v/>
      </c>
      <c r="M972" s="18" t="str">
        <f>IF(E972&lt;&gt;"ОК","",ROUND(I972-L972,6))</f>
        <v/>
      </c>
      <c r="N972" s="15" t="str">
        <f>IF(E972&lt;&gt;"ОК","",IF(AND(I972=0,L972=0),"Корректировка не нужна",IF(M972=0,"Корректировка внесена",IF(L972=0,"Внесите корректировку на "&amp;DAY(Q972)&amp;"."&amp;MONTH(Q972)&amp;"."&amp;YEAR(Q972)&amp;": "&amp;IF(M972&gt;0,"+","")&amp;M972&amp;" "&amp;G972,"Проверьте корректировки: внесено "&amp;L972&amp;", нужно "&amp;I972&amp;" "&amp;G972))))</f>
        <v/>
      </c>
      <c r="O972" s="22" t="str">
        <f>IF(E972&lt;&gt;"ОК","",IF(SUMPRODUCT(MAX(($B$6:$B$1005=B972)*($Q$6:$Q$1005&lt;Q972)*($E$6:$E$1005="ОК")*$Q$6:$Q$1005))&gt;0,SUMPRODUCT(MAX(($B$6:$B$1005=B972)*($Q$6:$Q$1005&lt;Q972)*($E$6:$E$1005="ОК")*$Q$6:$Q$1005))+1,INT('Номенклатура'!$C$2)))</f>
        <v/>
      </c>
      <c r="P972" s="18" t="str">
        <f>IF(E972&lt;&gt;"ОК","",-(SUMIFS('Движения'!$F$6:$F$5005,'Движения'!$B$6:$B$5005,B972,'Движения'!$C$6:$C$5005,"Расход",'Движения'!$A$6:$A$5005,"&gt;="&amp;O972,'Движения'!$A$6:$A$5005,"&lt;"&amp;(Q972+1))+SUMIFS('Движения'!$F$6:$F$5005,'Движения'!$B$6:$B$5005,B972,'Движения'!$C$6:$C$5005,"Списание",'Движения'!$A$6:$A$5005,"&gt;="&amp;O972,'Движения'!$A$6:$A$5005,"&lt;"&amp;(Q972+1))))</f>
        <v/>
      </c>
      <c r="Q972" s="18" t="str">
        <f>IF(ISNUMBER(A972),INT(A972),0)</f>
        <v/>
      </c>
    </row>
    <row r="973" spans="1:17" x14ac:dyDescent="0.25">
      <c r="A973" s="16"/>
      <c r="B973" s="13"/>
      <c r="C973" s="14"/>
      <c r="D973" s="13"/>
      <c r="E973" s="15" t="str">
        <f>IF(COUNTA(A973:D973)=0,"",IF(NOT(ISNUMBER(A973)),"Укажите дату",IF(B973="","Укажите код",IF(NOT(AND(ISTEXT(B973),LEN(B973)&gt;0,LEN(B973)&lt;=30,ISNUMBER(FIND(LEFT(B973,1),"ABCDEFGHIJKLMNOPQRSTUVWXYZ")),SUMPRODUCT((MID(B973,{1,2,3,4,5,6,7,8,9,10,11,12,13,14,15,16,17,18,19,20,21,22,23,24,25,26,27,28,29,30},1)&lt;&gt;"")*ISERROR(FIND(MID(B973,{1,2,3,4,5,6,7,8,9,10,11,12,13,14,15,16,17,18,19,20,21,22,23,24,25,26,27,28,29,30},1),"ABCDEFGHIJKLMNOPQRSTUVWXYZ0123456789-_")))=0,ISERROR(VALUE(B973)))),"Недопустимый код: только латинские буквы A-Z в верхнем регистре, цифры, - и _; начало с буквы, до 30 символов (например MILK-001)",IF(SUMPRODUCT(--EXACT('Номенклатура'!$A$6:$A$205,B973))=0,"Код не найден",IF(SUMPRODUCT(--EXACT('Номенклатура'!$A$6:$A$205,B973))&gt;1,"Код повторяется в номенклатуре",IF(NOT(ISNUMBER(C973)),"Укажите фактическое количество",IF(C973&lt;0,"Факт не может быть меньше нуля",IF(NOT(ISNUMBER('Номенклатура'!$C$2)),"Укажите дату начала учёта",IF(Q973&lt;INT('Номенклатура'!$C$2),"Дата раньше начала учёта","ОК"))))))))))</f>
        <v/>
      </c>
      <c r="F973" s="15" t="str">
        <f>IF(E973&lt;&gt;"ОК","",INDEX('Номенклатура'!$B$6:$B$205,SUMPRODUCT(EXACT('Номенклатура'!$A$6:$A$205,B973)*(ROW('Номенклатура'!$A$6:$A$205)-5)))&amp;"")</f>
        <v/>
      </c>
      <c r="G973" s="17" t="str">
        <f>IF(E973&lt;&gt;"ОК","",INDEX('Номенклатура'!$D$6:$D$205,SUMPRODUCT(EXACT('Номенклатура'!$A$6:$A$205,B973)*(ROW('Номенклатура'!$A$6:$A$205)-5)))&amp;"")</f>
        <v/>
      </c>
      <c r="H973" s="18" t="str">
        <f>IF(E973&lt;&gt;"ОК","",ROUND(N(INDEX('Номенклатура'!$F$6:$F$205,SUMPRODUCT(EXACT('Номенклатура'!$A$6:$A$205,B973)*(ROW('Номенклатура'!$A$6:$A$205)-5))))+SUMIFS('Движения'!$F$6:$F$5005,'Движения'!$B$6:$B$5005,B973,'Движения'!$A$6:$A$5005,"&lt;"&amp;(Q973+1))-SUMIFS('Движения'!$F$6:$F$5005,'Движения'!$B$6:$B$5005,B973,'Движения'!$C$6:$C$5005,"Корректировка остатка",'Движения'!$A$6:$A$5005,"&gt;="&amp;Q973,'Движения'!$A$6:$A$5005,"&lt;"&amp;(Q973+1)),6))</f>
        <v/>
      </c>
      <c r="I973" s="18" t="str">
        <f>IF(E973&lt;&gt;"ОК","",ROUND(C973-H973,6))</f>
        <v/>
      </c>
      <c r="J973" s="21" t="str">
        <f>IF(E973&lt;&gt;"ОК","",IF(P973&gt;0,ABS(I973)/P973,"нет базы"))</f>
        <v/>
      </c>
      <c r="K973" s="17" t="str">
        <f>IF(E973&lt;&gt;"ОК","",IF(I973&lt;0,"Недостача",IF(I973&gt;0,"Излишек","Совпадает")))</f>
        <v/>
      </c>
      <c r="L973" s="18" t="str">
        <f>IF(E973&lt;&gt;"ОК","",ROUND(SUMIFS('Движения'!$F$6:$F$5005,'Движения'!$B$6:$B$5005,B973,'Движения'!$C$6:$C$5005,"Корректировка остатка",'Движения'!$A$6:$A$5005,"&gt;="&amp;Q973,'Движения'!$A$6:$A$5005,"&lt;"&amp;(Q973+1)),6))</f>
        <v/>
      </c>
      <c r="M973" s="18" t="str">
        <f>IF(E973&lt;&gt;"ОК","",ROUND(I973-L973,6))</f>
        <v/>
      </c>
      <c r="N973" s="15" t="str">
        <f>IF(E973&lt;&gt;"ОК","",IF(AND(I973=0,L973=0),"Корректировка не нужна",IF(M973=0,"Корректировка внесена",IF(L973=0,"Внесите корректировку на "&amp;DAY(Q973)&amp;"."&amp;MONTH(Q973)&amp;"."&amp;YEAR(Q973)&amp;": "&amp;IF(M973&gt;0,"+","")&amp;M973&amp;" "&amp;G973,"Проверьте корректировки: внесено "&amp;L973&amp;", нужно "&amp;I973&amp;" "&amp;G973))))</f>
        <v/>
      </c>
      <c r="O973" s="22" t="str">
        <f>IF(E973&lt;&gt;"ОК","",IF(SUMPRODUCT(MAX(($B$6:$B$1005=B973)*($Q$6:$Q$1005&lt;Q973)*($E$6:$E$1005="ОК")*$Q$6:$Q$1005))&gt;0,SUMPRODUCT(MAX(($B$6:$B$1005=B973)*($Q$6:$Q$1005&lt;Q973)*($E$6:$E$1005="ОК")*$Q$6:$Q$1005))+1,INT('Номенклатура'!$C$2)))</f>
        <v/>
      </c>
      <c r="P973" s="18" t="str">
        <f>IF(E973&lt;&gt;"ОК","",-(SUMIFS('Движения'!$F$6:$F$5005,'Движения'!$B$6:$B$5005,B973,'Движения'!$C$6:$C$5005,"Расход",'Движения'!$A$6:$A$5005,"&gt;="&amp;O973,'Движения'!$A$6:$A$5005,"&lt;"&amp;(Q973+1))+SUMIFS('Движения'!$F$6:$F$5005,'Движения'!$B$6:$B$5005,B973,'Движения'!$C$6:$C$5005,"Списание",'Движения'!$A$6:$A$5005,"&gt;="&amp;O973,'Движения'!$A$6:$A$5005,"&lt;"&amp;(Q973+1))))</f>
        <v/>
      </c>
      <c r="Q973" s="18" t="str">
        <f>IF(ISNUMBER(A973),INT(A973),0)</f>
        <v/>
      </c>
    </row>
    <row r="974" spans="1:17" x14ac:dyDescent="0.25">
      <c r="A974" s="16"/>
      <c r="B974" s="13"/>
      <c r="C974" s="14"/>
      <c r="D974" s="13"/>
      <c r="E974" s="15" t="str">
        <f>IF(COUNTA(A974:D974)=0,"",IF(NOT(ISNUMBER(A974)),"Укажите дату",IF(B974="","Укажите код",IF(NOT(AND(ISTEXT(B974),LEN(B974)&gt;0,LEN(B974)&lt;=30,ISNUMBER(FIND(LEFT(B974,1),"ABCDEFGHIJKLMNOPQRSTUVWXYZ")),SUMPRODUCT((MID(B974,{1,2,3,4,5,6,7,8,9,10,11,12,13,14,15,16,17,18,19,20,21,22,23,24,25,26,27,28,29,30},1)&lt;&gt;"")*ISERROR(FIND(MID(B974,{1,2,3,4,5,6,7,8,9,10,11,12,13,14,15,16,17,18,19,20,21,22,23,24,25,26,27,28,29,30},1),"ABCDEFGHIJKLMNOPQRSTUVWXYZ0123456789-_")))=0,ISERROR(VALUE(B974)))),"Недопустимый код: только латинские буквы A-Z в верхнем регистре, цифры, - и _; начало с буквы, до 30 символов (например MILK-001)",IF(SUMPRODUCT(--EXACT('Номенклатура'!$A$6:$A$205,B974))=0,"Код не найден",IF(SUMPRODUCT(--EXACT('Номенклатура'!$A$6:$A$205,B974))&gt;1,"Код повторяется в номенклатуре",IF(NOT(ISNUMBER(C974)),"Укажите фактическое количество",IF(C974&lt;0,"Факт не может быть меньше нуля",IF(NOT(ISNUMBER('Номенклатура'!$C$2)),"Укажите дату начала учёта",IF(Q974&lt;INT('Номенклатура'!$C$2),"Дата раньше начала учёта","ОК"))))))))))</f>
        <v/>
      </c>
      <c r="F974" s="15" t="str">
        <f>IF(E974&lt;&gt;"ОК","",INDEX('Номенклатура'!$B$6:$B$205,SUMPRODUCT(EXACT('Номенклатура'!$A$6:$A$205,B974)*(ROW('Номенклатура'!$A$6:$A$205)-5)))&amp;"")</f>
        <v/>
      </c>
      <c r="G974" s="17" t="str">
        <f>IF(E974&lt;&gt;"ОК","",INDEX('Номенклатура'!$D$6:$D$205,SUMPRODUCT(EXACT('Номенклатура'!$A$6:$A$205,B974)*(ROW('Номенклатура'!$A$6:$A$205)-5)))&amp;"")</f>
        <v/>
      </c>
      <c r="H974" s="18" t="str">
        <f>IF(E974&lt;&gt;"ОК","",ROUND(N(INDEX('Номенклатура'!$F$6:$F$205,SUMPRODUCT(EXACT('Номенклатура'!$A$6:$A$205,B974)*(ROW('Номенклатура'!$A$6:$A$205)-5))))+SUMIFS('Движения'!$F$6:$F$5005,'Движения'!$B$6:$B$5005,B974,'Движения'!$A$6:$A$5005,"&lt;"&amp;(Q974+1))-SUMIFS('Движения'!$F$6:$F$5005,'Движения'!$B$6:$B$5005,B974,'Движения'!$C$6:$C$5005,"Корректировка остатка",'Движения'!$A$6:$A$5005,"&gt;="&amp;Q974,'Движения'!$A$6:$A$5005,"&lt;"&amp;(Q974+1)),6))</f>
        <v/>
      </c>
      <c r="I974" s="18" t="str">
        <f>IF(E974&lt;&gt;"ОК","",ROUND(C974-H974,6))</f>
        <v/>
      </c>
      <c r="J974" s="21" t="str">
        <f>IF(E974&lt;&gt;"ОК","",IF(P974&gt;0,ABS(I974)/P974,"нет базы"))</f>
        <v/>
      </c>
      <c r="K974" s="17" t="str">
        <f>IF(E974&lt;&gt;"ОК","",IF(I974&lt;0,"Недостача",IF(I974&gt;0,"Излишек","Совпадает")))</f>
        <v/>
      </c>
      <c r="L974" s="18" t="str">
        <f>IF(E974&lt;&gt;"ОК","",ROUND(SUMIFS('Движения'!$F$6:$F$5005,'Движения'!$B$6:$B$5005,B974,'Движения'!$C$6:$C$5005,"Корректировка остатка",'Движения'!$A$6:$A$5005,"&gt;="&amp;Q974,'Движения'!$A$6:$A$5005,"&lt;"&amp;(Q974+1)),6))</f>
        <v/>
      </c>
      <c r="M974" s="18" t="str">
        <f>IF(E974&lt;&gt;"ОК","",ROUND(I974-L974,6))</f>
        <v/>
      </c>
      <c r="N974" s="15" t="str">
        <f>IF(E974&lt;&gt;"ОК","",IF(AND(I974=0,L974=0),"Корректировка не нужна",IF(M974=0,"Корректировка внесена",IF(L974=0,"Внесите корректировку на "&amp;DAY(Q974)&amp;"."&amp;MONTH(Q974)&amp;"."&amp;YEAR(Q974)&amp;": "&amp;IF(M974&gt;0,"+","")&amp;M974&amp;" "&amp;G974,"Проверьте корректировки: внесено "&amp;L974&amp;", нужно "&amp;I974&amp;" "&amp;G974))))</f>
        <v/>
      </c>
      <c r="O974" s="22" t="str">
        <f>IF(E974&lt;&gt;"ОК","",IF(SUMPRODUCT(MAX(($B$6:$B$1005=B974)*($Q$6:$Q$1005&lt;Q974)*($E$6:$E$1005="ОК")*$Q$6:$Q$1005))&gt;0,SUMPRODUCT(MAX(($B$6:$B$1005=B974)*($Q$6:$Q$1005&lt;Q974)*($E$6:$E$1005="ОК")*$Q$6:$Q$1005))+1,INT('Номенклатура'!$C$2)))</f>
        <v/>
      </c>
      <c r="P974" s="18" t="str">
        <f>IF(E974&lt;&gt;"ОК","",-(SUMIFS('Движения'!$F$6:$F$5005,'Движения'!$B$6:$B$5005,B974,'Движения'!$C$6:$C$5005,"Расход",'Движения'!$A$6:$A$5005,"&gt;="&amp;O974,'Движения'!$A$6:$A$5005,"&lt;"&amp;(Q974+1))+SUMIFS('Движения'!$F$6:$F$5005,'Движения'!$B$6:$B$5005,B974,'Движения'!$C$6:$C$5005,"Списание",'Движения'!$A$6:$A$5005,"&gt;="&amp;O974,'Движения'!$A$6:$A$5005,"&lt;"&amp;(Q974+1))))</f>
        <v/>
      </c>
      <c r="Q974" s="18" t="str">
        <f>IF(ISNUMBER(A974),INT(A974),0)</f>
        <v/>
      </c>
    </row>
    <row r="975" spans="1:17" x14ac:dyDescent="0.25">
      <c r="A975" s="16"/>
      <c r="B975" s="13"/>
      <c r="C975" s="14"/>
      <c r="D975" s="13"/>
      <c r="E975" s="15" t="str">
        <f>IF(COUNTA(A975:D975)=0,"",IF(NOT(ISNUMBER(A975)),"Укажите дату",IF(B975="","Укажите код",IF(NOT(AND(ISTEXT(B975),LEN(B975)&gt;0,LEN(B975)&lt;=30,ISNUMBER(FIND(LEFT(B975,1),"ABCDEFGHIJKLMNOPQRSTUVWXYZ")),SUMPRODUCT((MID(B975,{1,2,3,4,5,6,7,8,9,10,11,12,13,14,15,16,17,18,19,20,21,22,23,24,25,26,27,28,29,30},1)&lt;&gt;"")*ISERROR(FIND(MID(B975,{1,2,3,4,5,6,7,8,9,10,11,12,13,14,15,16,17,18,19,20,21,22,23,24,25,26,27,28,29,30},1),"ABCDEFGHIJKLMNOPQRSTUVWXYZ0123456789-_")))=0,ISERROR(VALUE(B975)))),"Недопустимый код: только латинские буквы A-Z в верхнем регистре, цифры, - и _; начало с буквы, до 30 символов (например MILK-001)",IF(SUMPRODUCT(--EXACT('Номенклатура'!$A$6:$A$205,B975))=0,"Код не найден",IF(SUMPRODUCT(--EXACT('Номенклатура'!$A$6:$A$205,B975))&gt;1,"Код повторяется в номенклатуре",IF(NOT(ISNUMBER(C975)),"Укажите фактическое количество",IF(C975&lt;0,"Факт не может быть меньше нуля",IF(NOT(ISNUMBER('Номенклатура'!$C$2)),"Укажите дату начала учёта",IF(Q975&lt;INT('Номенклатура'!$C$2),"Дата раньше начала учёта","ОК"))))))))))</f>
        <v/>
      </c>
      <c r="F975" s="15" t="str">
        <f>IF(E975&lt;&gt;"ОК","",INDEX('Номенклатура'!$B$6:$B$205,SUMPRODUCT(EXACT('Номенклатура'!$A$6:$A$205,B975)*(ROW('Номенклатура'!$A$6:$A$205)-5)))&amp;"")</f>
        <v/>
      </c>
      <c r="G975" s="17" t="str">
        <f>IF(E975&lt;&gt;"ОК","",INDEX('Номенклатура'!$D$6:$D$205,SUMPRODUCT(EXACT('Номенклатура'!$A$6:$A$205,B975)*(ROW('Номенклатура'!$A$6:$A$205)-5)))&amp;"")</f>
        <v/>
      </c>
      <c r="H975" s="18" t="str">
        <f>IF(E975&lt;&gt;"ОК","",ROUND(N(INDEX('Номенклатура'!$F$6:$F$205,SUMPRODUCT(EXACT('Номенклатура'!$A$6:$A$205,B975)*(ROW('Номенклатура'!$A$6:$A$205)-5))))+SUMIFS('Движения'!$F$6:$F$5005,'Движения'!$B$6:$B$5005,B975,'Движения'!$A$6:$A$5005,"&lt;"&amp;(Q975+1))-SUMIFS('Движения'!$F$6:$F$5005,'Движения'!$B$6:$B$5005,B975,'Движения'!$C$6:$C$5005,"Корректировка остатка",'Движения'!$A$6:$A$5005,"&gt;="&amp;Q975,'Движения'!$A$6:$A$5005,"&lt;"&amp;(Q975+1)),6))</f>
        <v/>
      </c>
      <c r="I975" s="18" t="str">
        <f>IF(E975&lt;&gt;"ОК","",ROUND(C975-H975,6))</f>
        <v/>
      </c>
      <c r="J975" s="21" t="str">
        <f>IF(E975&lt;&gt;"ОК","",IF(P975&gt;0,ABS(I975)/P975,"нет базы"))</f>
        <v/>
      </c>
      <c r="K975" s="17" t="str">
        <f>IF(E975&lt;&gt;"ОК","",IF(I975&lt;0,"Недостача",IF(I975&gt;0,"Излишек","Совпадает")))</f>
        <v/>
      </c>
      <c r="L975" s="18" t="str">
        <f>IF(E975&lt;&gt;"ОК","",ROUND(SUMIFS('Движения'!$F$6:$F$5005,'Движения'!$B$6:$B$5005,B975,'Движения'!$C$6:$C$5005,"Корректировка остатка",'Движения'!$A$6:$A$5005,"&gt;="&amp;Q975,'Движения'!$A$6:$A$5005,"&lt;"&amp;(Q975+1)),6))</f>
        <v/>
      </c>
      <c r="M975" s="18" t="str">
        <f>IF(E975&lt;&gt;"ОК","",ROUND(I975-L975,6))</f>
        <v/>
      </c>
      <c r="N975" s="15" t="str">
        <f>IF(E975&lt;&gt;"ОК","",IF(AND(I975=0,L975=0),"Корректировка не нужна",IF(M975=0,"Корректировка внесена",IF(L975=0,"Внесите корректировку на "&amp;DAY(Q975)&amp;"."&amp;MONTH(Q975)&amp;"."&amp;YEAR(Q975)&amp;": "&amp;IF(M975&gt;0,"+","")&amp;M975&amp;" "&amp;G975,"Проверьте корректировки: внесено "&amp;L975&amp;", нужно "&amp;I975&amp;" "&amp;G975))))</f>
        <v/>
      </c>
      <c r="O975" s="22" t="str">
        <f>IF(E975&lt;&gt;"ОК","",IF(SUMPRODUCT(MAX(($B$6:$B$1005=B975)*($Q$6:$Q$1005&lt;Q975)*($E$6:$E$1005="ОК")*$Q$6:$Q$1005))&gt;0,SUMPRODUCT(MAX(($B$6:$B$1005=B975)*($Q$6:$Q$1005&lt;Q975)*($E$6:$E$1005="ОК")*$Q$6:$Q$1005))+1,INT('Номенклатура'!$C$2)))</f>
        <v/>
      </c>
      <c r="P975" s="18" t="str">
        <f>IF(E975&lt;&gt;"ОК","",-(SUMIFS('Движения'!$F$6:$F$5005,'Движения'!$B$6:$B$5005,B975,'Движения'!$C$6:$C$5005,"Расход",'Движения'!$A$6:$A$5005,"&gt;="&amp;O975,'Движения'!$A$6:$A$5005,"&lt;"&amp;(Q975+1))+SUMIFS('Движения'!$F$6:$F$5005,'Движения'!$B$6:$B$5005,B975,'Движения'!$C$6:$C$5005,"Списание",'Движения'!$A$6:$A$5005,"&gt;="&amp;O975,'Движения'!$A$6:$A$5005,"&lt;"&amp;(Q975+1))))</f>
        <v/>
      </c>
      <c r="Q975" s="18" t="str">
        <f>IF(ISNUMBER(A975),INT(A975),0)</f>
        <v/>
      </c>
    </row>
    <row r="976" spans="1:17" x14ac:dyDescent="0.25">
      <c r="A976" s="16"/>
      <c r="B976" s="13"/>
      <c r="C976" s="14"/>
      <c r="D976" s="13"/>
      <c r="E976" s="15" t="str">
        <f>IF(COUNTA(A976:D976)=0,"",IF(NOT(ISNUMBER(A976)),"Укажите дату",IF(B976="","Укажите код",IF(NOT(AND(ISTEXT(B976),LEN(B976)&gt;0,LEN(B976)&lt;=30,ISNUMBER(FIND(LEFT(B976,1),"ABCDEFGHIJKLMNOPQRSTUVWXYZ")),SUMPRODUCT((MID(B976,{1,2,3,4,5,6,7,8,9,10,11,12,13,14,15,16,17,18,19,20,21,22,23,24,25,26,27,28,29,30},1)&lt;&gt;"")*ISERROR(FIND(MID(B976,{1,2,3,4,5,6,7,8,9,10,11,12,13,14,15,16,17,18,19,20,21,22,23,24,25,26,27,28,29,30},1),"ABCDEFGHIJKLMNOPQRSTUVWXYZ0123456789-_")))=0,ISERROR(VALUE(B976)))),"Недопустимый код: только латинские буквы A-Z в верхнем регистре, цифры, - и _; начало с буквы, до 30 символов (например MILK-001)",IF(SUMPRODUCT(--EXACT('Номенклатура'!$A$6:$A$205,B976))=0,"Код не найден",IF(SUMPRODUCT(--EXACT('Номенклатура'!$A$6:$A$205,B976))&gt;1,"Код повторяется в номенклатуре",IF(NOT(ISNUMBER(C976)),"Укажите фактическое количество",IF(C976&lt;0,"Факт не может быть меньше нуля",IF(NOT(ISNUMBER('Номенклатура'!$C$2)),"Укажите дату начала учёта",IF(Q976&lt;INT('Номенклатура'!$C$2),"Дата раньше начала учёта","ОК"))))))))))</f>
        <v/>
      </c>
      <c r="F976" s="15" t="str">
        <f>IF(E976&lt;&gt;"ОК","",INDEX('Номенклатура'!$B$6:$B$205,SUMPRODUCT(EXACT('Номенклатура'!$A$6:$A$205,B976)*(ROW('Номенклатура'!$A$6:$A$205)-5)))&amp;"")</f>
        <v/>
      </c>
      <c r="G976" s="17" t="str">
        <f>IF(E976&lt;&gt;"ОК","",INDEX('Номенклатура'!$D$6:$D$205,SUMPRODUCT(EXACT('Номенклатура'!$A$6:$A$205,B976)*(ROW('Номенклатура'!$A$6:$A$205)-5)))&amp;"")</f>
        <v/>
      </c>
      <c r="H976" s="18" t="str">
        <f>IF(E976&lt;&gt;"ОК","",ROUND(N(INDEX('Номенклатура'!$F$6:$F$205,SUMPRODUCT(EXACT('Номенклатура'!$A$6:$A$205,B976)*(ROW('Номенклатура'!$A$6:$A$205)-5))))+SUMIFS('Движения'!$F$6:$F$5005,'Движения'!$B$6:$B$5005,B976,'Движения'!$A$6:$A$5005,"&lt;"&amp;(Q976+1))-SUMIFS('Движения'!$F$6:$F$5005,'Движения'!$B$6:$B$5005,B976,'Движения'!$C$6:$C$5005,"Корректировка остатка",'Движения'!$A$6:$A$5005,"&gt;="&amp;Q976,'Движения'!$A$6:$A$5005,"&lt;"&amp;(Q976+1)),6))</f>
        <v/>
      </c>
      <c r="I976" s="18" t="str">
        <f>IF(E976&lt;&gt;"ОК","",ROUND(C976-H976,6))</f>
        <v/>
      </c>
      <c r="J976" s="21" t="str">
        <f>IF(E976&lt;&gt;"ОК","",IF(P976&gt;0,ABS(I976)/P976,"нет базы"))</f>
        <v/>
      </c>
      <c r="K976" s="17" t="str">
        <f>IF(E976&lt;&gt;"ОК","",IF(I976&lt;0,"Недостача",IF(I976&gt;0,"Излишек","Совпадает")))</f>
        <v/>
      </c>
      <c r="L976" s="18" t="str">
        <f>IF(E976&lt;&gt;"ОК","",ROUND(SUMIFS('Движения'!$F$6:$F$5005,'Движения'!$B$6:$B$5005,B976,'Движения'!$C$6:$C$5005,"Корректировка остатка",'Движения'!$A$6:$A$5005,"&gt;="&amp;Q976,'Движения'!$A$6:$A$5005,"&lt;"&amp;(Q976+1)),6))</f>
        <v/>
      </c>
      <c r="M976" s="18" t="str">
        <f>IF(E976&lt;&gt;"ОК","",ROUND(I976-L976,6))</f>
        <v/>
      </c>
      <c r="N976" s="15" t="str">
        <f>IF(E976&lt;&gt;"ОК","",IF(AND(I976=0,L976=0),"Корректировка не нужна",IF(M976=0,"Корректировка внесена",IF(L976=0,"Внесите корректировку на "&amp;DAY(Q976)&amp;"."&amp;MONTH(Q976)&amp;"."&amp;YEAR(Q976)&amp;": "&amp;IF(M976&gt;0,"+","")&amp;M976&amp;" "&amp;G976,"Проверьте корректировки: внесено "&amp;L976&amp;", нужно "&amp;I976&amp;" "&amp;G976))))</f>
        <v/>
      </c>
      <c r="O976" s="22" t="str">
        <f>IF(E976&lt;&gt;"ОК","",IF(SUMPRODUCT(MAX(($B$6:$B$1005=B976)*($Q$6:$Q$1005&lt;Q976)*($E$6:$E$1005="ОК")*$Q$6:$Q$1005))&gt;0,SUMPRODUCT(MAX(($B$6:$B$1005=B976)*($Q$6:$Q$1005&lt;Q976)*($E$6:$E$1005="ОК")*$Q$6:$Q$1005))+1,INT('Номенклатура'!$C$2)))</f>
        <v/>
      </c>
      <c r="P976" s="18" t="str">
        <f>IF(E976&lt;&gt;"ОК","",-(SUMIFS('Движения'!$F$6:$F$5005,'Движения'!$B$6:$B$5005,B976,'Движения'!$C$6:$C$5005,"Расход",'Движения'!$A$6:$A$5005,"&gt;="&amp;O976,'Движения'!$A$6:$A$5005,"&lt;"&amp;(Q976+1))+SUMIFS('Движения'!$F$6:$F$5005,'Движения'!$B$6:$B$5005,B976,'Движения'!$C$6:$C$5005,"Списание",'Движения'!$A$6:$A$5005,"&gt;="&amp;O976,'Движения'!$A$6:$A$5005,"&lt;"&amp;(Q976+1))))</f>
        <v/>
      </c>
      <c r="Q976" s="18" t="str">
        <f>IF(ISNUMBER(A976),INT(A976),0)</f>
        <v/>
      </c>
    </row>
    <row r="977" spans="1:17" x14ac:dyDescent="0.25">
      <c r="A977" s="16"/>
      <c r="B977" s="13"/>
      <c r="C977" s="14"/>
      <c r="D977" s="13"/>
      <c r="E977" s="15" t="str">
        <f>IF(COUNTA(A977:D977)=0,"",IF(NOT(ISNUMBER(A977)),"Укажите дату",IF(B977="","Укажите код",IF(NOT(AND(ISTEXT(B977),LEN(B977)&gt;0,LEN(B977)&lt;=30,ISNUMBER(FIND(LEFT(B977,1),"ABCDEFGHIJKLMNOPQRSTUVWXYZ")),SUMPRODUCT((MID(B977,{1,2,3,4,5,6,7,8,9,10,11,12,13,14,15,16,17,18,19,20,21,22,23,24,25,26,27,28,29,30},1)&lt;&gt;"")*ISERROR(FIND(MID(B977,{1,2,3,4,5,6,7,8,9,10,11,12,13,14,15,16,17,18,19,20,21,22,23,24,25,26,27,28,29,30},1),"ABCDEFGHIJKLMNOPQRSTUVWXYZ0123456789-_")))=0,ISERROR(VALUE(B977)))),"Недопустимый код: только латинские буквы A-Z в верхнем регистре, цифры, - и _; начало с буквы, до 30 символов (например MILK-001)",IF(SUMPRODUCT(--EXACT('Номенклатура'!$A$6:$A$205,B977))=0,"Код не найден",IF(SUMPRODUCT(--EXACT('Номенклатура'!$A$6:$A$205,B977))&gt;1,"Код повторяется в номенклатуре",IF(NOT(ISNUMBER(C977)),"Укажите фактическое количество",IF(C977&lt;0,"Факт не может быть меньше нуля",IF(NOT(ISNUMBER('Номенклатура'!$C$2)),"Укажите дату начала учёта",IF(Q977&lt;INT('Номенклатура'!$C$2),"Дата раньше начала учёта","ОК"))))))))))</f>
        <v/>
      </c>
      <c r="F977" s="15" t="str">
        <f>IF(E977&lt;&gt;"ОК","",INDEX('Номенклатура'!$B$6:$B$205,SUMPRODUCT(EXACT('Номенклатура'!$A$6:$A$205,B977)*(ROW('Номенклатура'!$A$6:$A$205)-5)))&amp;"")</f>
        <v/>
      </c>
      <c r="G977" s="17" t="str">
        <f>IF(E977&lt;&gt;"ОК","",INDEX('Номенклатура'!$D$6:$D$205,SUMPRODUCT(EXACT('Номенклатура'!$A$6:$A$205,B977)*(ROW('Номенклатура'!$A$6:$A$205)-5)))&amp;"")</f>
        <v/>
      </c>
      <c r="H977" s="18" t="str">
        <f>IF(E977&lt;&gt;"ОК","",ROUND(N(INDEX('Номенклатура'!$F$6:$F$205,SUMPRODUCT(EXACT('Номенклатура'!$A$6:$A$205,B977)*(ROW('Номенклатура'!$A$6:$A$205)-5))))+SUMIFS('Движения'!$F$6:$F$5005,'Движения'!$B$6:$B$5005,B977,'Движения'!$A$6:$A$5005,"&lt;"&amp;(Q977+1))-SUMIFS('Движения'!$F$6:$F$5005,'Движения'!$B$6:$B$5005,B977,'Движения'!$C$6:$C$5005,"Корректировка остатка",'Движения'!$A$6:$A$5005,"&gt;="&amp;Q977,'Движения'!$A$6:$A$5005,"&lt;"&amp;(Q977+1)),6))</f>
        <v/>
      </c>
      <c r="I977" s="18" t="str">
        <f>IF(E977&lt;&gt;"ОК","",ROUND(C977-H977,6))</f>
        <v/>
      </c>
      <c r="J977" s="21" t="str">
        <f>IF(E977&lt;&gt;"ОК","",IF(P977&gt;0,ABS(I977)/P977,"нет базы"))</f>
        <v/>
      </c>
      <c r="K977" s="17" t="str">
        <f>IF(E977&lt;&gt;"ОК","",IF(I977&lt;0,"Недостача",IF(I977&gt;0,"Излишек","Совпадает")))</f>
        <v/>
      </c>
      <c r="L977" s="18" t="str">
        <f>IF(E977&lt;&gt;"ОК","",ROUND(SUMIFS('Движения'!$F$6:$F$5005,'Движения'!$B$6:$B$5005,B977,'Движения'!$C$6:$C$5005,"Корректировка остатка",'Движения'!$A$6:$A$5005,"&gt;="&amp;Q977,'Движения'!$A$6:$A$5005,"&lt;"&amp;(Q977+1)),6))</f>
        <v/>
      </c>
      <c r="M977" s="18" t="str">
        <f>IF(E977&lt;&gt;"ОК","",ROUND(I977-L977,6))</f>
        <v/>
      </c>
      <c r="N977" s="15" t="str">
        <f>IF(E977&lt;&gt;"ОК","",IF(AND(I977=0,L977=0),"Корректировка не нужна",IF(M977=0,"Корректировка внесена",IF(L977=0,"Внесите корректировку на "&amp;DAY(Q977)&amp;"."&amp;MONTH(Q977)&amp;"."&amp;YEAR(Q977)&amp;": "&amp;IF(M977&gt;0,"+","")&amp;M977&amp;" "&amp;G977,"Проверьте корректировки: внесено "&amp;L977&amp;", нужно "&amp;I977&amp;" "&amp;G977))))</f>
        <v/>
      </c>
      <c r="O977" s="22" t="str">
        <f>IF(E977&lt;&gt;"ОК","",IF(SUMPRODUCT(MAX(($B$6:$B$1005=B977)*($Q$6:$Q$1005&lt;Q977)*($E$6:$E$1005="ОК")*$Q$6:$Q$1005))&gt;0,SUMPRODUCT(MAX(($B$6:$B$1005=B977)*($Q$6:$Q$1005&lt;Q977)*($E$6:$E$1005="ОК")*$Q$6:$Q$1005))+1,INT('Номенклатура'!$C$2)))</f>
        <v/>
      </c>
      <c r="P977" s="18" t="str">
        <f>IF(E977&lt;&gt;"ОК","",-(SUMIFS('Движения'!$F$6:$F$5005,'Движения'!$B$6:$B$5005,B977,'Движения'!$C$6:$C$5005,"Расход",'Движения'!$A$6:$A$5005,"&gt;="&amp;O977,'Движения'!$A$6:$A$5005,"&lt;"&amp;(Q977+1))+SUMIFS('Движения'!$F$6:$F$5005,'Движения'!$B$6:$B$5005,B977,'Движения'!$C$6:$C$5005,"Списание",'Движения'!$A$6:$A$5005,"&gt;="&amp;O977,'Движения'!$A$6:$A$5005,"&lt;"&amp;(Q977+1))))</f>
        <v/>
      </c>
      <c r="Q977" s="18" t="str">
        <f>IF(ISNUMBER(A977),INT(A977),0)</f>
        <v/>
      </c>
    </row>
    <row r="978" spans="1:17" x14ac:dyDescent="0.25">
      <c r="A978" s="16"/>
      <c r="B978" s="13"/>
      <c r="C978" s="14"/>
      <c r="D978" s="13"/>
      <c r="E978" s="15" t="str">
        <f>IF(COUNTA(A978:D978)=0,"",IF(NOT(ISNUMBER(A978)),"Укажите дату",IF(B978="","Укажите код",IF(NOT(AND(ISTEXT(B978),LEN(B978)&gt;0,LEN(B978)&lt;=30,ISNUMBER(FIND(LEFT(B978,1),"ABCDEFGHIJKLMNOPQRSTUVWXYZ")),SUMPRODUCT((MID(B978,{1,2,3,4,5,6,7,8,9,10,11,12,13,14,15,16,17,18,19,20,21,22,23,24,25,26,27,28,29,30},1)&lt;&gt;"")*ISERROR(FIND(MID(B978,{1,2,3,4,5,6,7,8,9,10,11,12,13,14,15,16,17,18,19,20,21,22,23,24,25,26,27,28,29,30},1),"ABCDEFGHIJKLMNOPQRSTUVWXYZ0123456789-_")))=0,ISERROR(VALUE(B978)))),"Недопустимый код: только латинские буквы A-Z в верхнем регистре, цифры, - и _; начало с буквы, до 30 символов (например MILK-001)",IF(SUMPRODUCT(--EXACT('Номенклатура'!$A$6:$A$205,B978))=0,"Код не найден",IF(SUMPRODUCT(--EXACT('Номенклатура'!$A$6:$A$205,B978))&gt;1,"Код повторяется в номенклатуре",IF(NOT(ISNUMBER(C978)),"Укажите фактическое количество",IF(C978&lt;0,"Факт не может быть меньше нуля",IF(NOT(ISNUMBER('Номенклатура'!$C$2)),"Укажите дату начала учёта",IF(Q978&lt;INT('Номенклатура'!$C$2),"Дата раньше начала учёта","ОК"))))))))))</f>
        <v/>
      </c>
      <c r="F978" s="15" t="str">
        <f>IF(E978&lt;&gt;"ОК","",INDEX('Номенклатура'!$B$6:$B$205,SUMPRODUCT(EXACT('Номенклатура'!$A$6:$A$205,B978)*(ROW('Номенклатура'!$A$6:$A$205)-5)))&amp;"")</f>
        <v/>
      </c>
      <c r="G978" s="17" t="str">
        <f>IF(E978&lt;&gt;"ОК","",INDEX('Номенклатура'!$D$6:$D$205,SUMPRODUCT(EXACT('Номенклатура'!$A$6:$A$205,B978)*(ROW('Номенклатура'!$A$6:$A$205)-5)))&amp;"")</f>
        <v/>
      </c>
      <c r="H978" s="18" t="str">
        <f>IF(E978&lt;&gt;"ОК","",ROUND(N(INDEX('Номенклатура'!$F$6:$F$205,SUMPRODUCT(EXACT('Номенклатура'!$A$6:$A$205,B978)*(ROW('Номенклатура'!$A$6:$A$205)-5))))+SUMIFS('Движения'!$F$6:$F$5005,'Движения'!$B$6:$B$5005,B978,'Движения'!$A$6:$A$5005,"&lt;"&amp;(Q978+1))-SUMIFS('Движения'!$F$6:$F$5005,'Движения'!$B$6:$B$5005,B978,'Движения'!$C$6:$C$5005,"Корректировка остатка",'Движения'!$A$6:$A$5005,"&gt;="&amp;Q978,'Движения'!$A$6:$A$5005,"&lt;"&amp;(Q978+1)),6))</f>
        <v/>
      </c>
      <c r="I978" s="18" t="str">
        <f>IF(E978&lt;&gt;"ОК","",ROUND(C978-H978,6))</f>
        <v/>
      </c>
      <c r="J978" s="21" t="str">
        <f>IF(E978&lt;&gt;"ОК","",IF(P978&gt;0,ABS(I978)/P978,"нет базы"))</f>
        <v/>
      </c>
      <c r="K978" s="17" t="str">
        <f>IF(E978&lt;&gt;"ОК","",IF(I978&lt;0,"Недостача",IF(I978&gt;0,"Излишек","Совпадает")))</f>
        <v/>
      </c>
      <c r="L978" s="18" t="str">
        <f>IF(E978&lt;&gt;"ОК","",ROUND(SUMIFS('Движения'!$F$6:$F$5005,'Движения'!$B$6:$B$5005,B978,'Движения'!$C$6:$C$5005,"Корректировка остатка",'Движения'!$A$6:$A$5005,"&gt;="&amp;Q978,'Движения'!$A$6:$A$5005,"&lt;"&amp;(Q978+1)),6))</f>
        <v/>
      </c>
      <c r="M978" s="18" t="str">
        <f>IF(E978&lt;&gt;"ОК","",ROUND(I978-L978,6))</f>
        <v/>
      </c>
      <c r="N978" s="15" t="str">
        <f>IF(E978&lt;&gt;"ОК","",IF(AND(I978=0,L978=0),"Корректировка не нужна",IF(M978=0,"Корректировка внесена",IF(L978=0,"Внесите корректировку на "&amp;DAY(Q978)&amp;"."&amp;MONTH(Q978)&amp;"."&amp;YEAR(Q978)&amp;": "&amp;IF(M978&gt;0,"+","")&amp;M978&amp;" "&amp;G978,"Проверьте корректировки: внесено "&amp;L978&amp;", нужно "&amp;I978&amp;" "&amp;G978))))</f>
        <v/>
      </c>
      <c r="O978" s="22" t="str">
        <f>IF(E978&lt;&gt;"ОК","",IF(SUMPRODUCT(MAX(($B$6:$B$1005=B978)*($Q$6:$Q$1005&lt;Q978)*($E$6:$E$1005="ОК")*$Q$6:$Q$1005))&gt;0,SUMPRODUCT(MAX(($B$6:$B$1005=B978)*($Q$6:$Q$1005&lt;Q978)*($E$6:$E$1005="ОК")*$Q$6:$Q$1005))+1,INT('Номенклатура'!$C$2)))</f>
        <v/>
      </c>
      <c r="P978" s="18" t="str">
        <f>IF(E978&lt;&gt;"ОК","",-(SUMIFS('Движения'!$F$6:$F$5005,'Движения'!$B$6:$B$5005,B978,'Движения'!$C$6:$C$5005,"Расход",'Движения'!$A$6:$A$5005,"&gt;="&amp;O978,'Движения'!$A$6:$A$5005,"&lt;"&amp;(Q978+1))+SUMIFS('Движения'!$F$6:$F$5005,'Движения'!$B$6:$B$5005,B978,'Движения'!$C$6:$C$5005,"Списание",'Движения'!$A$6:$A$5005,"&gt;="&amp;O978,'Движения'!$A$6:$A$5005,"&lt;"&amp;(Q978+1))))</f>
        <v/>
      </c>
      <c r="Q978" s="18" t="str">
        <f>IF(ISNUMBER(A978),INT(A978),0)</f>
        <v/>
      </c>
    </row>
    <row r="979" spans="1:17" x14ac:dyDescent="0.25">
      <c r="A979" s="16"/>
      <c r="B979" s="13"/>
      <c r="C979" s="14"/>
      <c r="D979" s="13"/>
      <c r="E979" s="15" t="str">
        <f>IF(COUNTA(A979:D979)=0,"",IF(NOT(ISNUMBER(A979)),"Укажите дату",IF(B979="","Укажите код",IF(NOT(AND(ISTEXT(B979),LEN(B979)&gt;0,LEN(B979)&lt;=30,ISNUMBER(FIND(LEFT(B979,1),"ABCDEFGHIJKLMNOPQRSTUVWXYZ")),SUMPRODUCT((MID(B979,{1,2,3,4,5,6,7,8,9,10,11,12,13,14,15,16,17,18,19,20,21,22,23,24,25,26,27,28,29,30},1)&lt;&gt;"")*ISERROR(FIND(MID(B979,{1,2,3,4,5,6,7,8,9,10,11,12,13,14,15,16,17,18,19,20,21,22,23,24,25,26,27,28,29,30},1),"ABCDEFGHIJKLMNOPQRSTUVWXYZ0123456789-_")))=0,ISERROR(VALUE(B979)))),"Недопустимый код: только латинские буквы A-Z в верхнем регистре, цифры, - и _; начало с буквы, до 30 символов (например MILK-001)",IF(SUMPRODUCT(--EXACT('Номенклатура'!$A$6:$A$205,B979))=0,"Код не найден",IF(SUMPRODUCT(--EXACT('Номенклатура'!$A$6:$A$205,B979))&gt;1,"Код повторяется в номенклатуре",IF(NOT(ISNUMBER(C979)),"Укажите фактическое количество",IF(C979&lt;0,"Факт не может быть меньше нуля",IF(NOT(ISNUMBER('Номенклатура'!$C$2)),"Укажите дату начала учёта",IF(Q979&lt;INT('Номенклатура'!$C$2),"Дата раньше начала учёта","ОК"))))))))))</f>
        <v/>
      </c>
      <c r="F979" s="15" t="str">
        <f>IF(E979&lt;&gt;"ОК","",INDEX('Номенклатура'!$B$6:$B$205,SUMPRODUCT(EXACT('Номенклатура'!$A$6:$A$205,B979)*(ROW('Номенклатура'!$A$6:$A$205)-5)))&amp;"")</f>
        <v/>
      </c>
      <c r="G979" s="17" t="str">
        <f>IF(E979&lt;&gt;"ОК","",INDEX('Номенклатура'!$D$6:$D$205,SUMPRODUCT(EXACT('Номенклатура'!$A$6:$A$205,B979)*(ROW('Номенклатура'!$A$6:$A$205)-5)))&amp;"")</f>
        <v/>
      </c>
      <c r="H979" s="18" t="str">
        <f>IF(E979&lt;&gt;"ОК","",ROUND(N(INDEX('Номенклатура'!$F$6:$F$205,SUMPRODUCT(EXACT('Номенклатура'!$A$6:$A$205,B979)*(ROW('Номенклатура'!$A$6:$A$205)-5))))+SUMIFS('Движения'!$F$6:$F$5005,'Движения'!$B$6:$B$5005,B979,'Движения'!$A$6:$A$5005,"&lt;"&amp;(Q979+1))-SUMIFS('Движения'!$F$6:$F$5005,'Движения'!$B$6:$B$5005,B979,'Движения'!$C$6:$C$5005,"Корректировка остатка",'Движения'!$A$6:$A$5005,"&gt;="&amp;Q979,'Движения'!$A$6:$A$5005,"&lt;"&amp;(Q979+1)),6))</f>
        <v/>
      </c>
      <c r="I979" s="18" t="str">
        <f>IF(E979&lt;&gt;"ОК","",ROUND(C979-H979,6))</f>
        <v/>
      </c>
      <c r="J979" s="21" t="str">
        <f>IF(E979&lt;&gt;"ОК","",IF(P979&gt;0,ABS(I979)/P979,"нет базы"))</f>
        <v/>
      </c>
      <c r="K979" s="17" t="str">
        <f>IF(E979&lt;&gt;"ОК","",IF(I979&lt;0,"Недостача",IF(I979&gt;0,"Излишек","Совпадает")))</f>
        <v/>
      </c>
      <c r="L979" s="18" t="str">
        <f>IF(E979&lt;&gt;"ОК","",ROUND(SUMIFS('Движения'!$F$6:$F$5005,'Движения'!$B$6:$B$5005,B979,'Движения'!$C$6:$C$5005,"Корректировка остатка",'Движения'!$A$6:$A$5005,"&gt;="&amp;Q979,'Движения'!$A$6:$A$5005,"&lt;"&amp;(Q979+1)),6))</f>
        <v/>
      </c>
      <c r="M979" s="18" t="str">
        <f>IF(E979&lt;&gt;"ОК","",ROUND(I979-L979,6))</f>
        <v/>
      </c>
      <c r="N979" s="15" t="str">
        <f>IF(E979&lt;&gt;"ОК","",IF(AND(I979=0,L979=0),"Корректировка не нужна",IF(M979=0,"Корректировка внесена",IF(L979=0,"Внесите корректировку на "&amp;DAY(Q979)&amp;"."&amp;MONTH(Q979)&amp;"."&amp;YEAR(Q979)&amp;": "&amp;IF(M979&gt;0,"+","")&amp;M979&amp;" "&amp;G979,"Проверьте корректировки: внесено "&amp;L979&amp;", нужно "&amp;I979&amp;" "&amp;G979))))</f>
        <v/>
      </c>
      <c r="O979" s="22" t="str">
        <f>IF(E979&lt;&gt;"ОК","",IF(SUMPRODUCT(MAX(($B$6:$B$1005=B979)*($Q$6:$Q$1005&lt;Q979)*($E$6:$E$1005="ОК")*$Q$6:$Q$1005))&gt;0,SUMPRODUCT(MAX(($B$6:$B$1005=B979)*($Q$6:$Q$1005&lt;Q979)*($E$6:$E$1005="ОК")*$Q$6:$Q$1005))+1,INT('Номенклатура'!$C$2)))</f>
        <v/>
      </c>
      <c r="P979" s="18" t="str">
        <f>IF(E979&lt;&gt;"ОК","",-(SUMIFS('Движения'!$F$6:$F$5005,'Движения'!$B$6:$B$5005,B979,'Движения'!$C$6:$C$5005,"Расход",'Движения'!$A$6:$A$5005,"&gt;="&amp;O979,'Движения'!$A$6:$A$5005,"&lt;"&amp;(Q979+1))+SUMIFS('Движения'!$F$6:$F$5005,'Движения'!$B$6:$B$5005,B979,'Движения'!$C$6:$C$5005,"Списание",'Движения'!$A$6:$A$5005,"&gt;="&amp;O979,'Движения'!$A$6:$A$5005,"&lt;"&amp;(Q979+1))))</f>
        <v/>
      </c>
      <c r="Q979" s="18" t="str">
        <f>IF(ISNUMBER(A979),INT(A979),0)</f>
        <v/>
      </c>
    </row>
    <row r="980" spans="1:17" x14ac:dyDescent="0.25">
      <c r="A980" s="16"/>
      <c r="B980" s="13"/>
      <c r="C980" s="14"/>
      <c r="D980" s="13"/>
      <c r="E980" s="15" t="str">
        <f>IF(COUNTA(A980:D980)=0,"",IF(NOT(ISNUMBER(A980)),"Укажите дату",IF(B980="","Укажите код",IF(NOT(AND(ISTEXT(B980),LEN(B980)&gt;0,LEN(B980)&lt;=30,ISNUMBER(FIND(LEFT(B980,1),"ABCDEFGHIJKLMNOPQRSTUVWXYZ")),SUMPRODUCT((MID(B980,{1,2,3,4,5,6,7,8,9,10,11,12,13,14,15,16,17,18,19,20,21,22,23,24,25,26,27,28,29,30},1)&lt;&gt;"")*ISERROR(FIND(MID(B980,{1,2,3,4,5,6,7,8,9,10,11,12,13,14,15,16,17,18,19,20,21,22,23,24,25,26,27,28,29,30},1),"ABCDEFGHIJKLMNOPQRSTUVWXYZ0123456789-_")))=0,ISERROR(VALUE(B980)))),"Недопустимый код: только латинские буквы A-Z в верхнем регистре, цифры, - и _; начало с буквы, до 30 символов (например MILK-001)",IF(SUMPRODUCT(--EXACT('Номенклатура'!$A$6:$A$205,B980))=0,"Код не найден",IF(SUMPRODUCT(--EXACT('Номенклатура'!$A$6:$A$205,B980))&gt;1,"Код повторяется в номенклатуре",IF(NOT(ISNUMBER(C980)),"Укажите фактическое количество",IF(C980&lt;0,"Факт не может быть меньше нуля",IF(NOT(ISNUMBER('Номенклатура'!$C$2)),"Укажите дату начала учёта",IF(Q980&lt;INT('Номенклатура'!$C$2),"Дата раньше начала учёта","ОК"))))))))))</f>
        <v/>
      </c>
      <c r="F980" s="15" t="str">
        <f>IF(E980&lt;&gt;"ОК","",INDEX('Номенклатура'!$B$6:$B$205,SUMPRODUCT(EXACT('Номенклатура'!$A$6:$A$205,B980)*(ROW('Номенклатура'!$A$6:$A$205)-5)))&amp;"")</f>
        <v/>
      </c>
      <c r="G980" s="17" t="str">
        <f>IF(E980&lt;&gt;"ОК","",INDEX('Номенклатура'!$D$6:$D$205,SUMPRODUCT(EXACT('Номенклатура'!$A$6:$A$205,B980)*(ROW('Номенклатура'!$A$6:$A$205)-5)))&amp;"")</f>
        <v/>
      </c>
      <c r="H980" s="18" t="str">
        <f>IF(E980&lt;&gt;"ОК","",ROUND(N(INDEX('Номенклатура'!$F$6:$F$205,SUMPRODUCT(EXACT('Номенклатура'!$A$6:$A$205,B980)*(ROW('Номенклатура'!$A$6:$A$205)-5))))+SUMIFS('Движения'!$F$6:$F$5005,'Движения'!$B$6:$B$5005,B980,'Движения'!$A$6:$A$5005,"&lt;"&amp;(Q980+1))-SUMIFS('Движения'!$F$6:$F$5005,'Движения'!$B$6:$B$5005,B980,'Движения'!$C$6:$C$5005,"Корректировка остатка",'Движения'!$A$6:$A$5005,"&gt;="&amp;Q980,'Движения'!$A$6:$A$5005,"&lt;"&amp;(Q980+1)),6))</f>
        <v/>
      </c>
      <c r="I980" s="18" t="str">
        <f>IF(E980&lt;&gt;"ОК","",ROUND(C980-H980,6))</f>
        <v/>
      </c>
      <c r="J980" s="21" t="str">
        <f>IF(E980&lt;&gt;"ОК","",IF(P980&gt;0,ABS(I980)/P980,"нет базы"))</f>
        <v/>
      </c>
      <c r="K980" s="17" t="str">
        <f>IF(E980&lt;&gt;"ОК","",IF(I980&lt;0,"Недостача",IF(I980&gt;0,"Излишек","Совпадает")))</f>
        <v/>
      </c>
      <c r="L980" s="18" t="str">
        <f>IF(E980&lt;&gt;"ОК","",ROUND(SUMIFS('Движения'!$F$6:$F$5005,'Движения'!$B$6:$B$5005,B980,'Движения'!$C$6:$C$5005,"Корректировка остатка",'Движения'!$A$6:$A$5005,"&gt;="&amp;Q980,'Движения'!$A$6:$A$5005,"&lt;"&amp;(Q980+1)),6))</f>
        <v/>
      </c>
      <c r="M980" s="18" t="str">
        <f>IF(E980&lt;&gt;"ОК","",ROUND(I980-L980,6))</f>
        <v/>
      </c>
      <c r="N980" s="15" t="str">
        <f>IF(E980&lt;&gt;"ОК","",IF(AND(I980=0,L980=0),"Корректировка не нужна",IF(M980=0,"Корректировка внесена",IF(L980=0,"Внесите корректировку на "&amp;DAY(Q980)&amp;"."&amp;MONTH(Q980)&amp;"."&amp;YEAR(Q980)&amp;": "&amp;IF(M980&gt;0,"+","")&amp;M980&amp;" "&amp;G980,"Проверьте корректировки: внесено "&amp;L980&amp;", нужно "&amp;I980&amp;" "&amp;G980))))</f>
        <v/>
      </c>
      <c r="O980" s="22" t="str">
        <f>IF(E980&lt;&gt;"ОК","",IF(SUMPRODUCT(MAX(($B$6:$B$1005=B980)*($Q$6:$Q$1005&lt;Q980)*($E$6:$E$1005="ОК")*$Q$6:$Q$1005))&gt;0,SUMPRODUCT(MAX(($B$6:$B$1005=B980)*($Q$6:$Q$1005&lt;Q980)*($E$6:$E$1005="ОК")*$Q$6:$Q$1005))+1,INT('Номенклатура'!$C$2)))</f>
        <v/>
      </c>
      <c r="P980" s="18" t="str">
        <f>IF(E980&lt;&gt;"ОК","",-(SUMIFS('Движения'!$F$6:$F$5005,'Движения'!$B$6:$B$5005,B980,'Движения'!$C$6:$C$5005,"Расход",'Движения'!$A$6:$A$5005,"&gt;="&amp;O980,'Движения'!$A$6:$A$5005,"&lt;"&amp;(Q980+1))+SUMIFS('Движения'!$F$6:$F$5005,'Движения'!$B$6:$B$5005,B980,'Движения'!$C$6:$C$5005,"Списание",'Движения'!$A$6:$A$5005,"&gt;="&amp;O980,'Движения'!$A$6:$A$5005,"&lt;"&amp;(Q980+1))))</f>
        <v/>
      </c>
      <c r="Q980" s="18" t="str">
        <f>IF(ISNUMBER(A980),INT(A980),0)</f>
        <v/>
      </c>
    </row>
    <row r="981" spans="1:17" x14ac:dyDescent="0.25">
      <c r="A981" s="16"/>
      <c r="B981" s="13"/>
      <c r="C981" s="14"/>
      <c r="D981" s="13"/>
      <c r="E981" s="15" t="str">
        <f>IF(COUNTA(A981:D981)=0,"",IF(NOT(ISNUMBER(A981)),"Укажите дату",IF(B981="","Укажите код",IF(NOT(AND(ISTEXT(B981),LEN(B981)&gt;0,LEN(B981)&lt;=30,ISNUMBER(FIND(LEFT(B981,1),"ABCDEFGHIJKLMNOPQRSTUVWXYZ")),SUMPRODUCT((MID(B981,{1,2,3,4,5,6,7,8,9,10,11,12,13,14,15,16,17,18,19,20,21,22,23,24,25,26,27,28,29,30},1)&lt;&gt;"")*ISERROR(FIND(MID(B981,{1,2,3,4,5,6,7,8,9,10,11,12,13,14,15,16,17,18,19,20,21,22,23,24,25,26,27,28,29,30},1),"ABCDEFGHIJKLMNOPQRSTUVWXYZ0123456789-_")))=0,ISERROR(VALUE(B981)))),"Недопустимый код: только латинские буквы A-Z в верхнем регистре, цифры, - и _; начало с буквы, до 30 символов (например MILK-001)",IF(SUMPRODUCT(--EXACT('Номенклатура'!$A$6:$A$205,B981))=0,"Код не найден",IF(SUMPRODUCT(--EXACT('Номенклатура'!$A$6:$A$205,B981))&gt;1,"Код повторяется в номенклатуре",IF(NOT(ISNUMBER(C981)),"Укажите фактическое количество",IF(C981&lt;0,"Факт не может быть меньше нуля",IF(NOT(ISNUMBER('Номенклатура'!$C$2)),"Укажите дату начала учёта",IF(Q981&lt;INT('Номенклатура'!$C$2),"Дата раньше начала учёта","ОК"))))))))))</f>
        <v/>
      </c>
      <c r="F981" s="15" t="str">
        <f>IF(E981&lt;&gt;"ОК","",INDEX('Номенклатура'!$B$6:$B$205,SUMPRODUCT(EXACT('Номенклатура'!$A$6:$A$205,B981)*(ROW('Номенклатура'!$A$6:$A$205)-5)))&amp;"")</f>
        <v/>
      </c>
      <c r="G981" s="17" t="str">
        <f>IF(E981&lt;&gt;"ОК","",INDEX('Номенклатура'!$D$6:$D$205,SUMPRODUCT(EXACT('Номенклатура'!$A$6:$A$205,B981)*(ROW('Номенклатура'!$A$6:$A$205)-5)))&amp;"")</f>
        <v/>
      </c>
      <c r="H981" s="18" t="str">
        <f>IF(E981&lt;&gt;"ОК","",ROUND(N(INDEX('Номенклатура'!$F$6:$F$205,SUMPRODUCT(EXACT('Номенклатура'!$A$6:$A$205,B981)*(ROW('Номенклатура'!$A$6:$A$205)-5))))+SUMIFS('Движения'!$F$6:$F$5005,'Движения'!$B$6:$B$5005,B981,'Движения'!$A$6:$A$5005,"&lt;"&amp;(Q981+1))-SUMIFS('Движения'!$F$6:$F$5005,'Движения'!$B$6:$B$5005,B981,'Движения'!$C$6:$C$5005,"Корректировка остатка",'Движения'!$A$6:$A$5005,"&gt;="&amp;Q981,'Движения'!$A$6:$A$5005,"&lt;"&amp;(Q981+1)),6))</f>
        <v/>
      </c>
      <c r="I981" s="18" t="str">
        <f>IF(E981&lt;&gt;"ОК","",ROUND(C981-H981,6))</f>
        <v/>
      </c>
      <c r="J981" s="21" t="str">
        <f>IF(E981&lt;&gt;"ОК","",IF(P981&gt;0,ABS(I981)/P981,"нет базы"))</f>
        <v/>
      </c>
      <c r="K981" s="17" t="str">
        <f>IF(E981&lt;&gt;"ОК","",IF(I981&lt;0,"Недостача",IF(I981&gt;0,"Излишек","Совпадает")))</f>
        <v/>
      </c>
      <c r="L981" s="18" t="str">
        <f>IF(E981&lt;&gt;"ОК","",ROUND(SUMIFS('Движения'!$F$6:$F$5005,'Движения'!$B$6:$B$5005,B981,'Движения'!$C$6:$C$5005,"Корректировка остатка",'Движения'!$A$6:$A$5005,"&gt;="&amp;Q981,'Движения'!$A$6:$A$5005,"&lt;"&amp;(Q981+1)),6))</f>
        <v/>
      </c>
      <c r="M981" s="18" t="str">
        <f>IF(E981&lt;&gt;"ОК","",ROUND(I981-L981,6))</f>
        <v/>
      </c>
      <c r="N981" s="15" t="str">
        <f>IF(E981&lt;&gt;"ОК","",IF(AND(I981=0,L981=0),"Корректировка не нужна",IF(M981=0,"Корректировка внесена",IF(L981=0,"Внесите корректировку на "&amp;DAY(Q981)&amp;"."&amp;MONTH(Q981)&amp;"."&amp;YEAR(Q981)&amp;": "&amp;IF(M981&gt;0,"+","")&amp;M981&amp;" "&amp;G981,"Проверьте корректировки: внесено "&amp;L981&amp;", нужно "&amp;I981&amp;" "&amp;G981))))</f>
        <v/>
      </c>
      <c r="O981" s="22" t="str">
        <f>IF(E981&lt;&gt;"ОК","",IF(SUMPRODUCT(MAX(($B$6:$B$1005=B981)*($Q$6:$Q$1005&lt;Q981)*($E$6:$E$1005="ОК")*$Q$6:$Q$1005))&gt;0,SUMPRODUCT(MAX(($B$6:$B$1005=B981)*($Q$6:$Q$1005&lt;Q981)*($E$6:$E$1005="ОК")*$Q$6:$Q$1005))+1,INT('Номенклатура'!$C$2)))</f>
        <v/>
      </c>
      <c r="P981" s="18" t="str">
        <f>IF(E981&lt;&gt;"ОК","",-(SUMIFS('Движения'!$F$6:$F$5005,'Движения'!$B$6:$B$5005,B981,'Движения'!$C$6:$C$5005,"Расход",'Движения'!$A$6:$A$5005,"&gt;="&amp;O981,'Движения'!$A$6:$A$5005,"&lt;"&amp;(Q981+1))+SUMIFS('Движения'!$F$6:$F$5005,'Движения'!$B$6:$B$5005,B981,'Движения'!$C$6:$C$5005,"Списание",'Движения'!$A$6:$A$5005,"&gt;="&amp;O981,'Движения'!$A$6:$A$5005,"&lt;"&amp;(Q981+1))))</f>
        <v/>
      </c>
      <c r="Q981" s="18" t="str">
        <f>IF(ISNUMBER(A981),INT(A981),0)</f>
        <v/>
      </c>
    </row>
    <row r="982" spans="1:17" x14ac:dyDescent="0.25">
      <c r="A982" s="16"/>
      <c r="B982" s="13"/>
      <c r="C982" s="14"/>
      <c r="D982" s="13"/>
      <c r="E982" s="15" t="str">
        <f>IF(COUNTA(A982:D982)=0,"",IF(NOT(ISNUMBER(A982)),"Укажите дату",IF(B982="","Укажите код",IF(NOT(AND(ISTEXT(B982),LEN(B982)&gt;0,LEN(B982)&lt;=30,ISNUMBER(FIND(LEFT(B982,1),"ABCDEFGHIJKLMNOPQRSTUVWXYZ")),SUMPRODUCT((MID(B982,{1,2,3,4,5,6,7,8,9,10,11,12,13,14,15,16,17,18,19,20,21,22,23,24,25,26,27,28,29,30},1)&lt;&gt;"")*ISERROR(FIND(MID(B982,{1,2,3,4,5,6,7,8,9,10,11,12,13,14,15,16,17,18,19,20,21,22,23,24,25,26,27,28,29,30},1),"ABCDEFGHIJKLMNOPQRSTUVWXYZ0123456789-_")))=0,ISERROR(VALUE(B982)))),"Недопустимый код: только латинские буквы A-Z в верхнем регистре, цифры, - и _; начало с буквы, до 30 символов (например MILK-001)",IF(SUMPRODUCT(--EXACT('Номенклатура'!$A$6:$A$205,B982))=0,"Код не найден",IF(SUMPRODUCT(--EXACT('Номенклатура'!$A$6:$A$205,B982))&gt;1,"Код повторяется в номенклатуре",IF(NOT(ISNUMBER(C982)),"Укажите фактическое количество",IF(C982&lt;0,"Факт не может быть меньше нуля",IF(NOT(ISNUMBER('Номенклатура'!$C$2)),"Укажите дату начала учёта",IF(Q982&lt;INT('Номенклатура'!$C$2),"Дата раньше начала учёта","ОК"))))))))))</f>
        <v/>
      </c>
      <c r="F982" s="15" t="str">
        <f>IF(E982&lt;&gt;"ОК","",INDEX('Номенклатура'!$B$6:$B$205,SUMPRODUCT(EXACT('Номенклатура'!$A$6:$A$205,B982)*(ROW('Номенклатура'!$A$6:$A$205)-5)))&amp;"")</f>
        <v/>
      </c>
      <c r="G982" s="17" t="str">
        <f>IF(E982&lt;&gt;"ОК","",INDEX('Номенклатура'!$D$6:$D$205,SUMPRODUCT(EXACT('Номенклатура'!$A$6:$A$205,B982)*(ROW('Номенклатура'!$A$6:$A$205)-5)))&amp;"")</f>
        <v/>
      </c>
      <c r="H982" s="18" t="str">
        <f>IF(E982&lt;&gt;"ОК","",ROUND(N(INDEX('Номенклатура'!$F$6:$F$205,SUMPRODUCT(EXACT('Номенклатура'!$A$6:$A$205,B982)*(ROW('Номенклатура'!$A$6:$A$205)-5))))+SUMIFS('Движения'!$F$6:$F$5005,'Движения'!$B$6:$B$5005,B982,'Движения'!$A$6:$A$5005,"&lt;"&amp;(Q982+1))-SUMIFS('Движения'!$F$6:$F$5005,'Движения'!$B$6:$B$5005,B982,'Движения'!$C$6:$C$5005,"Корректировка остатка",'Движения'!$A$6:$A$5005,"&gt;="&amp;Q982,'Движения'!$A$6:$A$5005,"&lt;"&amp;(Q982+1)),6))</f>
        <v/>
      </c>
      <c r="I982" s="18" t="str">
        <f>IF(E982&lt;&gt;"ОК","",ROUND(C982-H982,6))</f>
        <v/>
      </c>
      <c r="J982" s="21" t="str">
        <f>IF(E982&lt;&gt;"ОК","",IF(P982&gt;0,ABS(I982)/P982,"нет базы"))</f>
        <v/>
      </c>
      <c r="K982" s="17" t="str">
        <f>IF(E982&lt;&gt;"ОК","",IF(I982&lt;0,"Недостача",IF(I982&gt;0,"Излишек","Совпадает")))</f>
        <v/>
      </c>
      <c r="L982" s="18" t="str">
        <f>IF(E982&lt;&gt;"ОК","",ROUND(SUMIFS('Движения'!$F$6:$F$5005,'Движения'!$B$6:$B$5005,B982,'Движения'!$C$6:$C$5005,"Корректировка остатка",'Движения'!$A$6:$A$5005,"&gt;="&amp;Q982,'Движения'!$A$6:$A$5005,"&lt;"&amp;(Q982+1)),6))</f>
        <v/>
      </c>
      <c r="M982" s="18" t="str">
        <f>IF(E982&lt;&gt;"ОК","",ROUND(I982-L982,6))</f>
        <v/>
      </c>
      <c r="N982" s="15" t="str">
        <f>IF(E982&lt;&gt;"ОК","",IF(AND(I982=0,L982=0),"Корректировка не нужна",IF(M982=0,"Корректировка внесена",IF(L982=0,"Внесите корректировку на "&amp;DAY(Q982)&amp;"."&amp;MONTH(Q982)&amp;"."&amp;YEAR(Q982)&amp;": "&amp;IF(M982&gt;0,"+","")&amp;M982&amp;" "&amp;G982,"Проверьте корректировки: внесено "&amp;L982&amp;", нужно "&amp;I982&amp;" "&amp;G982))))</f>
        <v/>
      </c>
      <c r="O982" s="22" t="str">
        <f>IF(E982&lt;&gt;"ОК","",IF(SUMPRODUCT(MAX(($B$6:$B$1005=B982)*($Q$6:$Q$1005&lt;Q982)*($E$6:$E$1005="ОК")*$Q$6:$Q$1005))&gt;0,SUMPRODUCT(MAX(($B$6:$B$1005=B982)*($Q$6:$Q$1005&lt;Q982)*($E$6:$E$1005="ОК")*$Q$6:$Q$1005))+1,INT('Номенклатура'!$C$2)))</f>
        <v/>
      </c>
      <c r="P982" s="18" t="str">
        <f>IF(E982&lt;&gt;"ОК","",-(SUMIFS('Движения'!$F$6:$F$5005,'Движения'!$B$6:$B$5005,B982,'Движения'!$C$6:$C$5005,"Расход",'Движения'!$A$6:$A$5005,"&gt;="&amp;O982,'Движения'!$A$6:$A$5005,"&lt;"&amp;(Q982+1))+SUMIFS('Движения'!$F$6:$F$5005,'Движения'!$B$6:$B$5005,B982,'Движения'!$C$6:$C$5005,"Списание",'Движения'!$A$6:$A$5005,"&gt;="&amp;O982,'Движения'!$A$6:$A$5005,"&lt;"&amp;(Q982+1))))</f>
        <v/>
      </c>
      <c r="Q982" s="18" t="str">
        <f>IF(ISNUMBER(A982),INT(A982),0)</f>
        <v/>
      </c>
    </row>
    <row r="983" spans="1:17" x14ac:dyDescent="0.25">
      <c r="A983" s="16"/>
      <c r="B983" s="13"/>
      <c r="C983" s="14"/>
      <c r="D983" s="13"/>
      <c r="E983" s="15" t="str">
        <f>IF(COUNTA(A983:D983)=0,"",IF(NOT(ISNUMBER(A983)),"Укажите дату",IF(B983="","Укажите код",IF(NOT(AND(ISTEXT(B983),LEN(B983)&gt;0,LEN(B983)&lt;=30,ISNUMBER(FIND(LEFT(B983,1),"ABCDEFGHIJKLMNOPQRSTUVWXYZ")),SUMPRODUCT((MID(B983,{1,2,3,4,5,6,7,8,9,10,11,12,13,14,15,16,17,18,19,20,21,22,23,24,25,26,27,28,29,30},1)&lt;&gt;"")*ISERROR(FIND(MID(B983,{1,2,3,4,5,6,7,8,9,10,11,12,13,14,15,16,17,18,19,20,21,22,23,24,25,26,27,28,29,30},1),"ABCDEFGHIJKLMNOPQRSTUVWXYZ0123456789-_")))=0,ISERROR(VALUE(B983)))),"Недопустимый код: только латинские буквы A-Z в верхнем регистре, цифры, - и _; начало с буквы, до 30 символов (например MILK-001)",IF(SUMPRODUCT(--EXACT('Номенклатура'!$A$6:$A$205,B983))=0,"Код не найден",IF(SUMPRODUCT(--EXACT('Номенклатура'!$A$6:$A$205,B983))&gt;1,"Код повторяется в номенклатуре",IF(NOT(ISNUMBER(C983)),"Укажите фактическое количество",IF(C983&lt;0,"Факт не может быть меньше нуля",IF(NOT(ISNUMBER('Номенклатура'!$C$2)),"Укажите дату начала учёта",IF(Q983&lt;INT('Номенклатура'!$C$2),"Дата раньше начала учёта","ОК"))))))))))</f>
        <v/>
      </c>
      <c r="F983" s="15" t="str">
        <f>IF(E983&lt;&gt;"ОК","",INDEX('Номенклатура'!$B$6:$B$205,SUMPRODUCT(EXACT('Номенклатура'!$A$6:$A$205,B983)*(ROW('Номенклатура'!$A$6:$A$205)-5)))&amp;"")</f>
        <v/>
      </c>
      <c r="G983" s="17" t="str">
        <f>IF(E983&lt;&gt;"ОК","",INDEX('Номенклатура'!$D$6:$D$205,SUMPRODUCT(EXACT('Номенклатура'!$A$6:$A$205,B983)*(ROW('Номенклатура'!$A$6:$A$205)-5)))&amp;"")</f>
        <v/>
      </c>
      <c r="H983" s="18" t="str">
        <f>IF(E983&lt;&gt;"ОК","",ROUND(N(INDEX('Номенклатура'!$F$6:$F$205,SUMPRODUCT(EXACT('Номенклатура'!$A$6:$A$205,B983)*(ROW('Номенклатура'!$A$6:$A$205)-5))))+SUMIFS('Движения'!$F$6:$F$5005,'Движения'!$B$6:$B$5005,B983,'Движения'!$A$6:$A$5005,"&lt;"&amp;(Q983+1))-SUMIFS('Движения'!$F$6:$F$5005,'Движения'!$B$6:$B$5005,B983,'Движения'!$C$6:$C$5005,"Корректировка остатка",'Движения'!$A$6:$A$5005,"&gt;="&amp;Q983,'Движения'!$A$6:$A$5005,"&lt;"&amp;(Q983+1)),6))</f>
        <v/>
      </c>
      <c r="I983" s="18" t="str">
        <f>IF(E983&lt;&gt;"ОК","",ROUND(C983-H983,6))</f>
        <v/>
      </c>
      <c r="J983" s="21" t="str">
        <f>IF(E983&lt;&gt;"ОК","",IF(P983&gt;0,ABS(I983)/P983,"нет базы"))</f>
        <v/>
      </c>
      <c r="K983" s="17" t="str">
        <f>IF(E983&lt;&gt;"ОК","",IF(I983&lt;0,"Недостача",IF(I983&gt;0,"Излишек","Совпадает")))</f>
        <v/>
      </c>
      <c r="L983" s="18" t="str">
        <f>IF(E983&lt;&gt;"ОК","",ROUND(SUMIFS('Движения'!$F$6:$F$5005,'Движения'!$B$6:$B$5005,B983,'Движения'!$C$6:$C$5005,"Корректировка остатка",'Движения'!$A$6:$A$5005,"&gt;="&amp;Q983,'Движения'!$A$6:$A$5005,"&lt;"&amp;(Q983+1)),6))</f>
        <v/>
      </c>
      <c r="M983" s="18" t="str">
        <f>IF(E983&lt;&gt;"ОК","",ROUND(I983-L983,6))</f>
        <v/>
      </c>
      <c r="N983" s="15" t="str">
        <f>IF(E983&lt;&gt;"ОК","",IF(AND(I983=0,L983=0),"Корректировка не нужна",IF(M983=0,"Корректировка внесена",IF(L983=0,"Внесите корректировку на "&amp;DAY(Q983)&amp;"."&amp;MONTH(Q983)&amp;"."&amp;YEAR(Q983)&amp;": "&amp;IF(M983&gt;0,"+","")&amp;M983&amp;" "&amp;G983,"Проверьте корректировки: внесено "&amp;L983&amp;", нужно "&amp;I983&amp;" "&amp;G983))))</f>
        <v/>
      </c>
      <c r="O983" s="22" t="str">
        <f>IF(E983&lt;&gt;"ОК","",IF(SUMPRODUCT(MAX(($B$6:$B$1005=B983)*($Q$6:$Q$1005&lt;Q983)*($E$6:$E$1005="ОК")*$Q$6:$Q$1005))&gt;0,SUMPRODUCT(MAX(($B$6:$B$1005=B983)*($Q$6:$Q$1005&lt;Q983)*($E$6:$E$1005="ОК")*$Q$6:$Q$1005))+1,INT('Номенклатура'!$C$2)))</f>
        <v/>
      </c>
      <c r="P983" s="18" t="str">
        <f>IF(E983&lt;&gt;"ОК","",-(SUMIFS('Движения'!$F$6:$F$5005,'Движения'!$B$6:$B$5005,B983,'Движения'!$C$6:$C$5005,"Расход",'Движения'!$A$6:$A$5005,"&gt;="&amp;O983,'Движения'!$A$6:$A$5005,"&lt;"&amp;(Q983+1))+SUMIFS('Движения'!$F$6:$F$5005,'Движения'!$B$6:$B$5005,B983,'Движения'!$C$6:$C$5005,"Списание",'Движения'!$A$6:$A$5005,"&gt;="&amp;O983,'Движения'!$A$6:$A$5005,"&lt;"&amp;(Q983+1))))</f>
        <v/>
      </c>
      <c r="Q983" s="18" t="str">
        <f>IF(ISNUMBER(A983),INT(A983),0)</f>
        <v/>
      </c>
    </row>
    <row r="984" spans="1:17" x14ac:dyDescent="0.25">
      <c r="A984" s="16"/>
      <c r="B984" s="13"/>
      <c r="C984" s="14"/>
      <c r="D984" s="13"/>
      <c r="E984" s="15" t="str">
        <f>IF(COUNTA(A984:D984)=0,"",IF(NOT(ISNUMBER(A984)),"Укажите дату",IF(B984="","Укажите код",IF(NOT(AND(ISTEXT(B984),LEN(B984)&gt;0,LEN(B984)&lt;=30,ISNUMBER(FIND(LEFT(B984,1),"ABCDEFGHIJKLMNOPQRSTUVWXYZ")),SUMPRODUCT((MID(B984,{1,2,3,4,5,6,7,8,9,10,11,12,13,14,15,16,17,18,19,20,21,22,23,24,25,26,27,28,29,30},1)&lt;&gt;"")*ISERROR(FIND(MID(B984,{1,2,3,4,5,6,7,8,9,10,11,12,13,14,15,16,17,18,19,20,21,22,23,24,25,26,27,28,29,30},1),"ABCDEFGHIJKLMNOPQRSTUVWXYZ0123456789-_")))=0,ISERROR(VALUE(B984)))),"Недопустимый код: только латинские буквы A-Z в верхнем регистре, цифры, - и _; начало с буквы, до 30 символов (например MILK-001)",IF(SUMPRODUCT(--EXACT('Номенклатура'!$A$6:$A$205,B984))=0,"Код не найден",IF(SUMPRODUCT(--EXACT('Номенклатура'!$A$6:$A$205,B984))&gt;1,"Код повторяется в номенклатуре",IF(NOT(ISNUMBER(C984)),"Укажите фактическое количество",IF(C984&lt;0,"Факт не может быть меньше нуля",IF(NOT(ISNUMBER('Номенклатура'!$C$2)),"Укажите дату начала учёта",IF(Q984&lt;INT('Номенклатура'!$C$2),"Дата раньше начала учёта","ОК"))))))))))</f>
        <v/>
      </c>
      <c r="F984" s="15" t="str">
        <f>IF(E984&lt;&gt;"ОК","",INDEX('Номенклатура'!$B$6:$B$205,SUMPRODUCT(EXACT('Номенклатура'!$A$6:$A$205,B984)*(ROW('Номенклатура'!$A$6:$A$205)-5)))&amp;"")</f>
        <v/>
      </c>
      <c r="G984" s="17" t="str">
        <f>IF(E984&lt;&gt;"ОК","",INDEX('Номенклатура'!$D$6:$D$205,SUMPRODUCT(EXACT('Номенклатура'!$A$6:$A$205,B984)*(ROW('Номенклатура'!$A$6:$A$205)-5)))&amp;"")</f>
        <v/>
      </c>
      <c r="H984" s="18" t="str">
        <f>IF(E984&lt;&gt;"ОК","",ROUND(N(INDEX('Номенклатура'!$F$6:$F$205,SUMPRODUCT(EXACT('Номенклатура'!$A$6:$A$205,B984)*(ROW('Номенклатура'!$A$6:$A$205)-5))))+SUMIFS('Движения'!$F$6:$F$5005,'Движения'!$B$6:$B$5005,B984,'Движения'!$A$6:$A$5005,"&lt;"&amp;(Q984+1))-SUMIFS('Движения'!$F$6:$F$5005,'Движения'!$B$6:$B$5005,B984,'Движения'!$C$6:$C$5005,"Корректировка остатка",'Движения'!$A$6:$A$5005,"&gt;="&amp;Q984,'Движения'!$A$6:$A$5005,"&lt;"&amp;(Q984+1)),6))</f>
        <v/>
      </c>
      <c r="I984" s="18" t="str">
        <f>IF(E984&lt;&gt;"ОК","",ROUND(C984-H984,6))</f>
        <v/>
      </c>
      <c r="J984" s="21" t="str">
        <f>IF(E984&lt;&gt;"ОК","",IF(P984&gt;0,ABS(I984)/P984,"нет базы"))</f>
        <v/>
      </c>
      <c r="K984" s="17" t="str">
        <f>IF(E984&lt;&gt;"ОК","",IF(I984&lt;0,"Недостача",IF(I984&gt;0,"Излишек","Совпадает")))</f>
        <v/>
      </c>
      <c r="L984" s="18" t="str">
        <f>IF(E984&lt;&gt;"ОК","",ROUND(SUMIFS('Движения'!$F$6:$F$5005,'Движения'!$B$6:$B$5005,B984,'Движения'!$C$6:$C$5005,"Корректировка остатка",'Движения'!$A$6:$A$5005,"&gt;="&amp;Q984,'Движения'!$A$6:$A$5005,"&lt;"&amp;(Q984+1)),6))</f>
        <v/>
      </c>
      <c r="M984" s="18" t="str">
        <f>IF(E984&lt;&gt;"ОК","",ROUND(I984-L984,6))</f>
        <v/>
      </c>
      <c r="N984" s="15" t="str">
        <f>IF(E984&lt;&gt;"ОК","",IF(AND(I984=0,L984=0),"Корректировка не нужна",IF(M984=0,"Корректировка внесена",IF(L984=0,"Внесите корректировку на "&amp;DAY(Q984)&amp;"."&amp;MONTH(Q984)&amp;"."&amp;YEAR(Q984)&amp;": "&amp;IF(M984&gt;0,"+","")&amp;M984&amp;" "&amp;G984,"Проверьте корректировки: внесено "&amp;L984&amp;", нужно "&amp;I984&amp;" "&amp;G984))))</f>
        <v/>
      </c>
      <c r="O984" s="22" t="str">
        <f>IF(E984&lt;&gt;"ОК","",IF(SUMPRODUCT(MAX(($B$6:$B$1005=B984)*($Q$6:$Q$1005&lt;Q984)*($E$6:$E$1005="ОК")*$Q$6:$Q$1005))&gt;0,SUMPRODUCT(MAX(($B$6:$B$1005=B984)*($Q$6:$Q$1005&lt;Q984)*($E$6:$E$1005="ОК")*$Q$6:$Q$1005))+1,INT('Номенклатура'!$C$2)))</f>
        <v/>
      </c>
      <c r="P984" s="18" t="str">
        <f>IF(E984&lt;&gt;"ОК","",-(SUMIFS('Движения'!$F$6:$F$5005,'Движения'!$B$6:$B$5005,B984,'Движения'!$C$6:$C$5005,"Расход",'Движения'!$A$6:$A$5005,"&gt;="&amp;O984,'Движения'!$A$6:$A$5005,"&lt;"&amp;(Q984+1))+SUMIFS('Движения'!$F$6:$F$5005,'Движения'!$B$6:$B$5005,B984,'Движения'!$C$6:$C$5005,"Списание",'Движения'!$A$6:$A$5005,"&gt;="&amp;O984,'Движения'!$A$6:$A$5005,"&lt;"&amp;(Q984+1))))</f>
        <v/>
      </c>
      <c r="Q984" s="18" t="str">
        <f>IF(ISNUMBER(A984),INT(A984),0)</f>
        <v/>
      </c>
    </row>
    <row r="985" spans="1:17" x14ac:dyDescent="0.25">
      <c r="A985" s="16"/>
      <c r="B985" s="13"/>
      <c r="C985" s="14"/>
      <c r="D985" s="13"/>
      <c r="E985" s="15" t="str">
        <f>IF(COUNTA(A985:D985)=0,"",IF(NOT(ISNUMBER(A985)),"Укажите дату",IF(B985="","Укажите код",IF(NOT(AND(ISTEXT(B985),LEN(B985)&gt;0,LEN(B985)&lt;=30,ISNUMBER(FIND(LEFT(B985,1),"ABCDEFGHIJKLMNOPQRSTUVWXYZ")),SUMPRODUCT((MID(B985,{1,2,3,4,5,6,7,8,9,10,11,12,13,14,15,16,17,18,19,20,21,22,23,24,25,26,27,28,29,30},1)&lt;&gt;"")*ISERROR(FIND(MID(B985,{1,2,3,4,5,6,7,8,9,10,11,12,13,14,15,16,17,18,19,20,21,22,23,24,25,26,27,28,29,30},1),"ABCDEFGHIJKLMNOPQRSTUVWXYZ0123456789-_")))=0,ISERROR(VALUE(B985)))),"Недопустимый код: только латинские буквы A-Z в верхнем регистре, цифры, - и _; начало с буквы, до 30 символов (например MILK-001)",IF(SUMPRODUCT(--EXACT('Номенклатура'!$A$6:$A$205,B985))=0,"Код не найден",IF(SUMPRODUCT(--EXACT('Номенклатура'!$A$6:$A$205,B985))&gt;1,"Код повторяется в номенклатуре",IF(NOT(ISNUMBER(C985)),"Укажите фактическое количество",IF(C985&lt;0,"Факт не может быть меньше нуля",IF(NOT(ISNUMBER('Номенклатура'!$C$2)),"Укажите дату начала учёта",IF(Q985&lt;INT('Номенклатура'!$C$2),"Дата раньше начала учёта","ОК"))))))))))</f>
        <v/>
      </c>
      <c r="F985" s="15" t="str">
        <f>IF(E985&lt;&gt;"ОК","",INDEX('Номенклатура'!$B$6:$B$205,SUMPRODUCT(EXACT('Номенклатура'!$A$6:$A$205,B985)*(ROW('Номенклатура'!$A$6:$A$205)-5)))&amp;"")</f>
        <v/>
      </c>
      <c r="G985" s="17" t="str">
        <f>IF(E985&lt;&gt;"ОК","",INDEX('Номенклатура'!$D$6:$D$205,SUMPRODUCT(EXACT('Номенклатура'!$A$6:$A$205,B985)*(ROW('Номенклатура'!$A$6:$A$205)-5)))&amp;"")</f>
        <v/>
      </c>
      <c r="H985" s="18" t="str">
        <f>IF(E985&lt;&gt;"ОК","",ROUND(N(INDEX('Номенклатура'!$F$6:$F$205,SUMPRODUCT(EXACT('Номенклатура'!$A$6:$A$205,B985)*(ROW('Номенклатура'!$A$6:$A$205)-5))))+SUMIFS('Движения'!$F$6:$F$5005,'Движения'!$B$6:$B$5005,B985,'Движения'!$A$6:$A$5005,"&lt;"&amp;(Q985+1))-SUMIFS('Движения'!$F$6:$F$5005,'Движения'!$B$6:$B$5005,B985,'Движения'!$C$6:$C$5005,"Корректировка остатка",'Движения'!$A$6:$A$5005,"&gt;="&amp;Q985,'Движения'!$A$6:$A$5005,"&lt;"&amp;(Q985+1)),6))</f>
        <v/>
      </c>
      <c r="I985" s="18" t="str">
        <f>IF(E985&lt;&gt;"ОК","",ROUND(C985-H985,6))</f>
        <v/>
      </c>
      <c r="J985" s="21" t="str">
        <f>IF(E985&lt;&gt;"ОК","",IF(P985&gt;0,ABS(I985)/P985,"нет базы"))</f>
        <v/>
      </c>
      <c r="K985" s="17" t="str">
        <f>IF(E985&lt;&gt;"ОК","",IF(I985&lt;0,"Недостача",IF(I985&gt;0,"Излишек","Совпадает")))</f>
        <v/>
      </c>
      <c r="L985" s="18" t="str">
        <f>IF(E985&lt;&gt;"ОК","",ROUND(SUMIFS('Движения'!$F$6:$F$5005,'Движения'!$B$6:$B$5005,B985,'Движения'!$C$6:$C$5005,"Корректировка остатка",'Движения'!$A$6:$A$5005,"&gt;="&amp;Q985,'Движения'!$A$6:$A$5005,"&lt;"&amp;(Q985+1)),6))</f>
        <v/>
      </c>
      <c r="M985" s="18" t="str">
        <f>IF(E985&lt;&gt;"ОК","",ROUND(I985-L985,6))</f>
        <v/>
      </c>
      <c r="N985" s="15" t="str">
        <f>IF(E985&lt;&gt;"ОК","",IF(AND(I985=0,L985=0),"Корректировка не нужна",IF(M985=0,"Корректировка внесена",IF(L985=0,"Внесите корректировку на "&amp;DAY(Q985)&amp;"."&amp;MONTH(Q985)&amp;"."&amp;YEAR(Q985)&amp;": "&amp;IF(M985&gt;0,"+","")&amp;M985&amp;" "&amp;G985,"Проверьте корректировки: внесено "&amp;L985&amp;", нужно "&amp;I985&amp;" "&amp;G985))))</f>
        <v/>
      </c>
      <c r="O985" s="22" t="str">
        <f>IF(E985&lt;&gt;"ОК","",IF(SUMPRODUCT(MAX(($B$6:$B$1005=B985)*($Q$6:$Q$1005&lt;Q985)*($E$6:$E$1005="ОК")*$Q$6:$Q$1005))&gt;0,SUMPRODUCT(MAX(($B$6:$B$1005=B985)*($Q$6:$Q$1005&lt;Q985)*($E$6:$E$1005="ОК")*$Q$6:$Q$1005))+1,INT('Номенклатура'!$C$2)))</f>
        <v/>
      </c>
      <c r="P985" s="18" t="str">
        <f>IF(E985&lt;&gt;"ОК","",-(SUMIFS('Движения'!$F$6:$F$5005,'Движения'!$B$6:$B$5005,B985,'Движения'!$C$6:$C$5005,"Расход",'Движения'!$A$6:$A$5005,"&gt;="&amp;O985,'Движения'!$A$6:$A$5005,"&lt;"&amp;(Q985+1))+SUMIFS('Движения'!$F$6:$F$5005,'Движения'!$B$6:$B$5005,B985,'Движения'!$C$6:$C$5005,"Списание",'Движения'!$A$6:$A$5005,"&gt;="&amp;O985,'Движения'!$A$6:$A$5005,"&lt;"&amp;(Q985+1))))</f>
        <v/>
      </c>
      <c r="Q985" s="18" t="str">
        <f>IF(ISNUMBER(A985),INT(A985),0)</f>
        <v/>
      </c>
    </row>
    <row r="986" spans="1:17" x14ac:dyDescent="0.25">
      <c r="A986" s="16"/>
      <c r="B986" s="13"/>
      <c r="C986" s="14"/>
      <c r="D986" s="13"/>
      <c r="E986" s="15" t="str">
        <f>IF(COUNTA(A986:D986)=0,"",IF(NOT(ISNUMBER(A986)),"Укажите дату",IF(B986="","Укажите код",IF(NOT(AND(ISTEXT(B986),LEN(B986)&gt;0,LEN(B986)&lt;=30,ISNUMBER(FIND(LEFT(B986,1),"ABCDEFGHIJKLMNOPQRSTUVWXYZ")),SUMPRODUCT((MID(B986,{1,2,3,4,5,6,7,8,9,10,11,12,13,14,15,16,17,18,19,20,21,22,23,24,25,26,27,28,29,30},1)&lt;&gt;"")*ISERROR(FIND(MID(B986,{1,2,3,4,5,6,7,8,9,10,11,12,13,14,15,16,17,18,19,20,21,22,23,24,25,26,27,28,29,30},1),"ABCDEFGHIJKLMNOPQRSTUVWXYZ0123456789-_")))=0,ISERROR(VALUE(B986)))),"Недопустимый код: только латинские буквы A-Z в верхнем регистре, цифры, - и _; начало с буквы, до 30 символов (например MILK-001)",IF(SUMPRODUCT(--EXACT('Номенклатура'!$A$6:$A$205,B986))=0,"Код не найден",IF(SUMPRODUCT(--EXACT('Номенклатура'!$A$6:$A$205,B986))&gt;1,"Код повторяется в номенклатуре",IF(NOT(ISNUMBER(C986)),"Укажите фактическое количество",IF(C986&lt;0,"Факт не может быть меньше нуля",IF(NOT(ISNUMBER('Номенклатура'!$C$2)),"Укажите дату начала учёта",IF(Q986&lt;INT('Номенклатура'!$C$2),"Дата раньше начала учёта","ОК"))))))))))</f>
        <v/>
      </c>
      <c r="F986" s="15" t="str">
        <f>IF(E986&lt;&gt;"ОК","",INDEX('Номенклатура'!$B$6:$B$205,SUMPRODUCT(EXACT('Номенклатура'!$A$6:$A$205,B986)*(ROW('Номенклатура'!$A$6:$A$205)-5)))&amp;"")</f>
        <v/>
      </c>
      <c r="G986" s="17" t="str">
        <f>IF(E986&lt;&gt;"ОК","",INDEX('Номенклатура'!$D$6:$D$205,SUMPRODUCT(EXACT('Номенклатура'!$A$6:$A$205,B986)*(ROW('Номенклатура'!$A$6:$A$205)-5)))&amp;"")</f>
        <v/>
      </c>
      <c r="H986" s="18" t="str">
        <f>IF(E986&lt;&gt;"ОК","",ROUND(N(INDEX('Номенклатура'!$F$6:$F$205,SUMPRODUCT(EXACT('Номенклатура'!$A$6:$A$205,B986)*(ROW('Номенклатура'!$A$6:$A$205)-5))))+SUMIFS('Движения'!$F$6:$F$5005,'Движения'!$B$6:$B$5005,B986,'Движения'!$A$6:$A$5005,"&lt;"&amp;(Q986+1))-SUMIFS('Движения'!$F$6:$F$5005,'Движения'!$B$6:$B$5005,B986,'Движения'!$C$6:$C$5005,"Корректировка остатка",'Движения'!$A$6:$A$5005,"&gt;="&amp;Q986,'Движения'!$A$6:$A$5005,"&lt;"&amp;(Q986+1)),6))</f>
        <v/>
      </c>
      <c r="I986" s="18" t="str">
        <f>IF(E986&lt;&gt;"ОК","",ROUND(C986-H986,6))</f>
        <v/>
      </c>
      <c r="J986" s="21" t="str">
        <f>IF(E986&lt;&gt;"ОК","",IF(P986&gt;0,ABS(I986)/P986,"нет базы"))</f>
        <v/>
      </c>
      <c r="K986" s="17" t="str">
        <f>IF(E986&lt;&gt;"ОК","",IF(I986&lt;0,"Недостача",IF(I986&gt;0,"Излишек","Совпадает")))</f>
        <v/>
      </c>
      <c r="L986" s="18" t="str">
        <f>IF(E986&lt;&gt;"ОК","",ROUND(SUMIFS('Движения'!$F$6:$F$5005,'Движения'!$B$6:$B$5005,B986,'Движения'!$C$6:$C$5005,"Корректировка остатка",'Движения'!$A$6:$A$5005,"&gt;="&amp;Q986,'Движения'!$A$6:$A$5005,"&lt;"&amp;(Q986+1)),6))</f>
        <v/>
      </c>
      <c r="M986" s="18" t="str">
        <f>IF(E986&lt;&gt;"ОК","",ROUND(I986-L986,6))</f>
        <v/>
      </c>
      <c r="N986" s="15" t="str">
        <f>IF(E986&lt;&gt;"ОК","",IF(AND(I986=0,L986=0),"Корректировка не нужна",IF(M986=0,"Корректировка внесена",IF(L986=0,"Внесите корректировку на "&amp;DAY(Q986)&amp;"."&amp;MONTH(Q986)&amp;"."&amp;YEAR(Q986)&amp;": "&amp;IF(M986&gt;0,"+","")&amp;M986&amp;" "&amp;G986,"Проверьте корректировки: внесено "&amp;L986&amp;", нужно "&amp;I986&amp;" "&amp;G986))))</f>
        <v/>
      </c>
      <c r="O986" s="22" t="str">
        <f>IF(E986&lt;&gt;"ОК","",IF(SUMPRODUCT(MAX(($B$6:$B$1005=B986)*($Q$6:$Q$1005&lt;Q986)*($E$6:$E$1005="ОК")*$Q$6:$Q$1005))&gt;0,SUMPRODUCT(MAX(($B$6:$B$1005=B986)*($Q$6:$Q$1005&lt;Q986)*($E$6:$E$1005="ОК")*$Q$6:$Q$1005))+1,INT('Номенклатура'!$C$2)))</f>
        <v/>
      </c>
      <c r="P986" s="18" t="str">
        <f>IF(E986&lt;&gt;"ОК","",-(SUMIFS('Движения'!$F$6:$F$5005,'Движения'!$B$6:$B$5005,B986,'Движения'!$C$6:$C$5005,"Расход",'Движения'!$A$6:$A$5005,"&gt;="&amp;O986,'Движения'!$A$6:$A$5005,"&lt;"&amp;(Q986+1))+SUMIFS('Движения'!$F$6:$F$5005,'Движения'!$B$6:$B$5005,B986,'Движения'!$C$6:$C$5005,"Списание",'Движения'!$A$6:$A$5005,"&gt;="&amp;O986,'Движения'!$A$6:$A$5005,"&lt;"&amp;(Q986+1))))</f>
        <v/>
      </c>
      <c r="Q986" s="18" t="str">
        <f>IF(ISNUMBER(A986),INT(A986),0)</f>
        <v/>
      </c>
    </row>
    <row r="987" spans="1:17" x14ac:dyDescent="0.25">
      <c r="A987" s="16"/>
      <c r="B987" s="13"/>
      <c r="C987" s="14"/>
      <c r="D987" s="13"/>
      <c r="E987" s="15" t="str">
        <f>IF(COUNTA(A987:D987)=0,"",IF(NOT(ISNUMBER(A987)),"Укажите дату",IF(B987="","Укажите код",IF(NOT(AND(ISTEXT(B987),LEN(B987)&gt;0,LEN(B987)&lt;=30,ISNUMBER(FIND(LEFT(B987,1),"ABCDEFGHIJKLMNOPQRSTUVWXYZ")),SUMPRODUCT((MID(B987,{1,2,3,4,5,6,7,8,9,10,11,12,13,14,15,16,17,18,19,20,21,22,23,24,25,26,27,28,29,30},1)&lt;&gt;"")*ISERROR(FIND(MID(B987,{1,2,3,4,5,6,7,8,9,10,11,12,13,14,15,16,17,18,19,20,21,22,23,24,25,26,27,28,29,30},1),"ABCDEFGHIJKLMNOPQRSTUVWXYZ0123456789-_")))=0,ISERROR(VALUE(B987)))),"Недопустимый код: только латинские буквы A-Z в верхнем регистре, цифры, - и _; начало с буквы, до 30 символов (например MILK-001)",IF(SUMPRODUCT(--EXACT('Номенклатура'!$A$6:$A$205,B987))=0,"Код не найден",IF(SUMPRODUCT(--EXACT('Номенклатура'!$A$6:$A$205,B987))&gt;1,"Код повторяется в номенклатуре",IF(NOT(ISNUMBER(C987)),"Укажите фактическое количество",IF(C987&lt;0,"Факт не может быть меньше нуля",IF(NOT(ISNUMBER('Номенклатура'!$C$2)),"Укажите дату начала учёта",IF(Q987&lt;INT('Номенклатура'!$C$2),"Дата раньше начала учёта","ОК"))))))))))</f>
        <v/>
      </c>
      <c r="F987" s="15" t="str">
        <f>IF(E987&lt;&gt;"ОК","",INDEX('Номенклатура'!$B$6:$B$205,SUMPRODUCT(EXACT('Номенклатура'!$A$6:$A$205,B987)*(ROW('Номенклатура'!$A$6:$A$205)-5)))&amp;"")</f>
        <v/>
      </c>
      <c r="G987" s="17" t="str">
        <f>IF(E987&lt;&gt;"ОК","",INDEX('Номенклатура'!$D$6:$D$205,SUMPRODUCT(EXACT('Номенклатура'!$A$6:$A$205,B987)*(ROW('Номенклатура'!$A$6:$A$205)-5)))&amp;"")</f>
        <v/>
      </c>
      <c r="H987" s="18" t="str">
        <f>IF(E987&lt;&gt;"ОК","",ROUND(N(INDEX('Номенклатура'!$F$6:$F$205,SUMPRODUCT(EXACT('Номенклатура'!$A$6:$A$205,B987)*(ROW('Номенклатура'!$A$6:$A$205)-5))))+SUMIFS('Движения'!$F$6:$F$5005,'Движения'!$B$6:$B$5005,B987,'Движения'!$A$6:$A$5005,"&lt;"&amp;(Q987+1))-SUMIFS('Движения'!$F$6:$F$5005,'Движения'!$B$6:$B$5005,B987,'Движения'!$C$6:$C$5005,"Корректировка остатка",'Движения'!$A$6:$A$5005,"&gt;="&amp;Q987,'Движения'!$A$6:$A$5005,"&lt;"&amp;(Q987+1)),6))</f>
        <v/>
      </c>
      <c r="I987" s="18" t="str">
        <f>IF(E987&lt;&gt;"ОК","",ROUND(C987-H987,6))</f>
        <v/>
      </c>
      <c r="J987" s="21" t="str">
        <f>IF(E987&lt;&gt;"ОК","",IF(P987&gt;0,ABS(I987)/P987,"нет базы"))</f>
        <v/>
      </c>
      <c r="K987" s="17" t="str">
        <f>IF(E987&lt;&gt;"ОК","",IF(I987&lt;0,"Недостача",IF(I987&gt;0,"Излишек","Совпадает")))</f>
        <v/>
      </c>
      <c r="L987" s="18" t="str">
        <f>IF(E987&lt;&gt;"ОК","",ROUND(SUMIFS('Движения'!$F$6:$F$5005,'Движения'!$B$6:$B$5005,B987,'Движения'!$C$6:$C$5005,"Корректировка остатка",'Движения'!$A$6:$A$5005,"&gt;="&amp;Q987,'Движения'!$A$6:$A$5005,"&lt;"&amp;(Q987+1)),6))</f>
        <v/>
      </c>
      <c r="M987" s="18" t="str">
        <f>IF(E987&lt;&gt;"ОК","",ROUND(I987-L987,6))</f>
        <v/>
      </c>
      <c r="N987" s="15" t="str">
        <f>IF(E987&lt;&gt;"ОК","",IF(AND(I987=0,L987=0),"Корректировка не нужна",IF(M987=0,"Корректировка внесена",IF(L987=0,"Внесите корректировку на "&amp;DAY(Q987)&amp;"."&amp;MONTH(Q987)&amp;"."&amp;YEAR(Q987)&amp;": "&amp;IF(M987&gt;0,"+","")&amp;M987&amp;" "&amp;G987,"Проверьте корректировки: внесено "&amp;L987&amp;", нужно "&amp;I987&amp;" "&amp;G987))))</f>
        <v/>
      </c>
      <c r="O987" s="22" t="str">
        <f>IF(E987&lt;&gt;"ОК","",IF(SUMPRODUCT(MAX(($B$6:$B$1005=B987)*($Q$6:$Q$1005&lt;Q987)*($E$6:$E$1005="ОК")*$Q$6:$Q$1005))&gt;0,SUMPRODUCT(MAX(($B$6:$B$1005=B987)*($Q$6:$Q$1005&lt;Q987)*($E$6:$E$1005="ОК")*$Q$6:$Q$1005))+1,INT('Номенклатура'!$C$2)))</f>
        <v/>
      </c>
      <c r="P987" s="18" t="str">
        <f>IF(E987&lt;&gt;"ОК","",-(SUMIFS('Движения'!$F$6:$F$5005,'Движения'!$B$6:$B$5005,B987,'Движения'!$C$6:$C$5005,"Расход",'Движения'!$A$6:$A$5005,"&gt;="&amp;O987,'Движения'!$A$6:$A$5005,"&lt;"&amp;(Q987+1))+SUMIFS('Движения'!$F$6:$F$5005,'Движения'!$B$6:$B$5005,B987,'Движения'!$C$6:$C$5005,"Списание",'Движения'!$A$6:$A$5005,"&gt;="&amp;O987,'Движения'!$A$6:$A$5005,"&lt;"&amp;(Q987+1))))</f>
        <v/>
      </c>
      <c r="Q987" s="18" t="str">
        <f>IF(ISNUMBER(A987),INT(A987),0)</f>
        <v/>
      </c>
    </row>
    <row r="988" spans="1:17" x14ac:dyDescent="0.25">
      <c r="A988" s="16"/>
      <c r="B988" s="13"/>
      <c r="C988" s="14"/>
      <c r="D988" s="13"/>
      <c r="E988" s="15" t="str">
        <f>IF(COUNTA(A988:D988)=0,"",IF(NOT(ISNUMBER(A988)),"Укажите дату",IF(B988="","Укажите код",IF(NOT(AND(ISTEXT(B988),LEN(B988)&gt;0,LEN(B988)&lt;=30,ISNUMBER(FIND(LEFT(B988,1),"ABCDEFGHIJKLMNOPQRSTUVWXYZ")),SUMPRODUCT((MID(B988,{1,2,3,4,5,6,7,8,9,10,11,12,13,14,15,16,17,18,19,20,21,22,23,24,25,26,27,28,29,30},1)&lt;&gt;"")*ISERROR(FIND(MID(B988,{1,2,3,4,5,6,7,8,9,10,11,12,13,14,15,16,17,18,19,20,21,22,23,24,25,26,27,28,29,30},1),"ABCDEFGHIJKLMNOPQRSTUVWXYZ0123456789-_")))=0,ISERROR(VALUE(B988)))),"Недопустимый код: только латинские буквы A-Z в верхнем регистре, цифры, - и _; начало с буквы, до 30 символов (например MILK-001)",IF(SUMPRODUCT(--EXACT('Номенклатура'!$A$6:$A$205,B988))=0,"Код не найден",IF(SUMPRODUCT(--EXACT('Номенклатура'!$A$6:$A$205,B988))&gt;1,"Код повторяется в номенклатуре",IF(NOT(ISNUMBER(C988)),"Укажите фактическое количество",IF(C988&lt;0,"Факт не может быть меньше нуля",IF(NOT(ISNUMBER('Номенклатура'!$C$2)),"Укажите дату начала учёта",IF(Q988&lt;INT('Номенклатура'!$C$2),"Дата раньше начала учёта","ОК"))))))))))</f>
        <v/>
      </c>
      <c r="F988" s="15" t="str">
        <f>IF(E988&lt;&gt;"ОК","",INDEX('Номенклатура'!$B$6:$B$205,SUMPRODUCT(EXACT('Номенклатура'!$A$6:$A$205,B988)*(ROW('Номенклатура'!$A$6:$A$205)-5)))&amp;"")</f>
        <v/>
      </c>
      <c r="G988" s="17" t="str">
        <f>IF(E988&lt;&gt;"ОК","",INDEX('Номенклатура'!$D$6:$D$205,SUMPRODUCT(EXACT('Номенклатура'!$A$6:$A$205,B988)*(ROW('Номенклатура'!$A$6:$A$205)-5)))&amp;"")</f>
        <v/>
      </c>
      <c r="H988" s="18" t="str">
        <f>IF(E988&lt;&gt;"ОК","",ROUND(N(INDEX('Номенклатура'!$F$6:$F$205,SUMPRODUCT(EXACT('Номенклатура'!$A$6:$A$205,B988)*(ROW('Номенклатура'!$A$6:$A$205)-5))))+SUMIFS('Движения'!$F$6:$F$5005,'Движения'!$B$6:$B$5005,B988,'Движения'!$A$6:$A$5005,"&lt;"&amp;(Q988+1))-SUMIFS('Движения'!$F$6:$F$5005,'Движения'!$B$6:$B$5005,B988,'Движения'!$C$6:$C$5005,"Корректировка остатка",'Движения'!$A$6:$A$5005,"&gt;="&amp;Q988,'Движения'!$A$6:$A$5005,"&lt;"&amp;(Q988+1)),6))</f>
        <v/>
      </c>
      <c r="I988" s="18" t="str">
        <f>IF(E988&lt;&gt;"ОК","",ROUND(C988-H988,6))</f>
        <v/>
      </c>
      <c r="J988" s="21" t="str">
        <f>IF(E988&lt;&gt;"ОК","",IF(P988&gt;0,ABS(I988)/P988,"нет базы"))</f>
        <v/>
      </c>
      <c r="K988" s="17" t="str">
        <f>IF(E988&lt;&gt;"ОК","",IF(I988&lt;0,"Недостача",IF(I988&gt;0,"Излишек","Совпадает")))</f>
        <v/>
      </c>
      <c r="L988" s="18" t="str">
        <f>IF(E988&lt;&gt;"ОК","",ROUND(SUMIFS('Движения'!$F$6:$F$5005,'Движения'!$B$6:$B$5005,B988,'Движения'!$C$6:$C$5005,"Корректировка остатка",'Движения'!$A$6:$A$5005,"&gt;="&amp;Q988,'Движения'!$A$6:$A$5005,"&lt;"&amp;(Q988+1)),6))</f>
        <v/>
      </c>
      <c r="M988" s="18" t="str">
        <f>IF(E988&lt;&gt;"ОК","",ROUND(I988-L988,6))</f>
        <v/>
      </c>
      <c r="N988" s="15" t="str">
        <f>IF(E988&lt;&gt;"ОК","",IF(AND(I988=0,L988=0),"Корректировка не нужна",IF(M988=0,"Корректировка внесена",IF(L988=0,"Внесите корректировку на "&amp;DAY(Q988)&amp;"."&amp;MONTH(Q988)&amp;"."&amp;YEAR(Q988)&amp;": "&amp;IF(M988&gt;0,"+","")&amp;M988&amp;" "&amp;G988,"Проверьте корректировки: внесено "&amp;L988&amp;", нужно "&amp;I988&amp;" "&amp;G988))))</f>
        <v/>
      </c>
      <c r="O988" s="22" t="str">
        <f>IF(E988&lt;&gt;"ОК","",IF(SUMPRODUCT(MAX(($B$6:$B$1005=B988)*($Q$6:$Q$1005&lt;Q988)*($E$6:$E$1005="ОК")*$Q$6:$Q$1005))&gt;0,SUMPRODUCT(MAX(($B$6:$B$1005=B988)*($Q$6:$Q$1005&lt;Q988)*($E$6:$E$1005="ОК")*$Q$6:$Q$1005))+1,INT('Номенклатура'!$C$2)))</f>
        <v/>
      </c>
      <c r="P988" s="18" t="str">
        <f>IF(E988&lt;&gt;"ОК","",-(SUMIFS('Движения'!$F$6:$F$5005,'Движения'!$B$6:$B$5005,B988,'Движения'!$C$6:$C$5005,"Расход",'Движения'!$A$6:$A$5005,"&gt;="&amp;O988,'Движения'!$A$6:$A$5005,"&lt;"&amp;(Q988+1))+SUMIFS('Движения'!$F$6:$F$5005,'Движения'!$B$6:$B$5005,B988,'Движения'!$C$6:$C$5005,"Списание",'Движения'!$A$6:$A$5005,"&gt;="&amp;O988,'Движения'!$A$6:$A$5005,"&lt;"&amp;(Q988+1))))</f>
        <v/>
      </c>
      <c r="Q988" s="18" t="str">
        <f>IF(ISNUMBER(A988),INT(A988),0)</f>
        <v/>
      </c>
    </row>
    <row r="989" spans="1:17" x14ac:dyDescent="0.25">
      <c r="A989" s="16"/>
      <c r="B989" s="13"/>
      <c r="C989" s="14"/>
      <c r="D989" s="13"/>
      <c r="E989" s="15" t="str">
        <f>IF(COUNTA(A989:D989)=0,"",IF(NOT(ISNUMBER(A989)),"Укажите дату",IF(B989="","Укажите код",IF(NOT(AND(ISTEXT(B989),LEN(B989)&gt;0,LEN(B989)&lt;=30,ISNUMBER(FIND(LEFT(B989,1),"ABCDEFGHIJKLMNOPQRSTUVWXYZ")),SUMPRODUCT((MID(B989,{1,2,3,4,5,6,7,8,9,10,11,12,13,14,15,16,17,18,19,20,21,22,23,24,25,26,27,28,29,30},1)&lt;&gt;"")*ISERROR(FIND(MID(B989,{1,2,3,4,5,6,7,8,9,10,11,12,13,14,15,16,17,18,19,20,21,22,23,24,25,26,27,28,29,30},1),"ABCDEFGHIJKLMNOPQRSTUVWXYZ0123456789-_")))=0,ISERROR(VALUE(B989)))),"Недопустимый код: только латинские буквы A-Z в верхнем регистре, цифры, - и _; начало с буквы, до 30 символов (например MILK-001)",IF(SUMPRODUCT(--EXACT('Номенклатура'!$A$6:$A$205,B989))=0,"Код не найден",IF(SUMPRODUCT(--EXACT('Номенклатура'!$A$6:$A$205,B989))&gt;1,"Код повторяется в номенклатуре",IF(NOT(ISNUMBER(C989)),"Укажите фактическое количество",IF(C989&lt;0,"Факт не может быть меньше нуля",IF(NOT(ISNUMBER('Номенклатура'!$C$2)),"Укажите дату начала учёта",IF(Q989&lt;INT('Номенклатура'!$C$2),"Дата раньше начала учёта","ОК"))))))))))</f>
        <v/>
      </c>
      <c r="F989" s="15" t="str">
        <f>IF(E989&lt;&gt;"ОК","",INDEX('Номенклатура'!$B$6:$B$205,SUMPRODUCT(EXACT('Номенклатура'!$A$6:$A$205,B989)*(ROW('Номенклатура'!$A$6:$A$205)-5)))&amp;"")</f>
        <v/>
      </c>
      <c r="G989" s="17" t="str">
        <f>IF(E989&lt;&gt;"ОК","",INDEX('Номенклатура'!$D$6:$D$205,SUMPRODUCT(EXACT('Номенклатура'!$A$6:$A$205,B989)*(ROW('Номенклатура'!$A$6:$A$205)-5)))&amp;"")</f>
        <v/>
      </c>
      <c r="H989" s="18" t="str">
        <f>IF(E989&lt;&gt;"ОК","",ROUND(N(INDEX('Номенклатура'!$F$6:$F$205,SUMPRODUCT(EXACT('Номенклатура'!$A$6:$A$205,B989)*(ROW('Номенклатура'!$A$6:$A$205)-5))))+SUMIFS('Движения'!$F$6:$F$5005,'Движения'!$B$6:$B$5005,B989,'Движения'!$A$6:$A$5005,"&lt;"&amp;(Q989+1))-SUMIFS('Движения'!$F$6:$F$5005,'Движения'!$B$6:$B$5005,B989,'Движения'!$C$6:$C$5005,"Корректировка остатка",'Движения'!$A$6:$A$5005,"&gt;="&amp;Q989,'Движения'!$A$6:$A$5005,"&lt;"&amp;(Q989+1)),6))</f>
        <v/>
      </c>
      <c r="I989" s="18" t="str">
        <f>IF(E989&lt;&gt;"ОК","",ROUND(C989-H989,6))</f>
        <v/>
      </c>
      <c r="J989" s="21" t="str">
        <f>IF(E989&lt;&gt;"ОК","",IF(P989&gt;0,ABS(I989)/P989,"нет базы"))</f>
        <v/>
      </c>
      <c r="K989" s="17" t="str">
        <f>IF(E989&lt;&gt;"ОК","",IF(I989&lt;0,"Недостача",IF(I989&gt;0,"Излишек","Совпадает")))</f>
        <v/>
      </c>
      <c r="L989" s="18" t="str">
        <f>IF(E989&lt;&gt;"ОК","",ROUND(SUMIFS('Движения'!$F$6:$F$5005,'Движения'!$B$6:$B$5005,B989,'Движения'!$C$6:$C$5005,"Корректировка остатка",'Движения'!$A$6:$A$5005,"&gt;="&amp;Q989,'Движения'!$A$6:$A$5005,"&lt;"&amp;(Q989+1)),6))</f>
        <v/>
      </c>
      <c r="M989" s="18" t="str">
        <f>IF(E989&lt;&gt;"ОК","",ROUND(I989-L989,6))</f>
        <v/>
      </c>
      <c r="N989" s="15" t="str">
        <f>IF(E989&lt;&gt;"ОК","",IF(AND(I989=0,L989=0),"Корректировка не нужна",IF(M989=0,"Корректировка внесена",IF(L989=0,"Внесите корректировку на "&amp;DAY(Q989)&amp;"."&amp;MONTH(Q989)&amp;"."&amp;YEAR(Q989)&amp;": "&amp;IF(M989&gt;0,"+","")&amp;M989&amp;" "&amp;G989,"Проверьте корректировки: внесено "&amp;L989&amp;", нужно "&amp;I989&amp;" "&amp;G989))))</f>
        <v/>
      </c>
      <c r="O989" s="22" t="str">
        <f>IF(E989&lt;&gt;"ОК","",IF(SUMPRODUCT(MAX(($B$6:$B$1005=B989)*($Q$6:$Q$1005&lt;Q989)*($E$6:$E$1005="ОК")*$Q$6:$Q$1005))&gt;0,SUMPRODUCT(MAX(($B$6:$B$1005=B989)*($Q$6:$Q$1005&lt;Q989)*($E$6:$E$1005="ОК")*$Q$6:$Q$1005))+1,INT('Номенклатура'!$C$2)))</f>
        <v/>
      </c>
      <c r="P989" s="18" t="str">
        <f>IF(E989&lt;&gt;"ОК","",-(SUMIFS('Движения'!$F$6:$F$5005,'Движения'!$B$6:$B$5005,B989,'Движения'!$C$6:$C$5005,"Расход",'Движения'!$A$6:$A$5005,"&gt;="&amp;O989,'Движения'!$A$6:$A$5005,"&lt;"&amp;(Q989+1))+SUMIFS('Движения'!$F$6:$F$5005,'Движения'!$B$6:$B$5005,B989,'Движения'!$C$6:$C$5005,"Списание",'Движения'!$A$6:$A$5005,"&gt;="&amp;O989,'Движения'!$A$6:$A$5005,"&lt;"&amp;(Q989+1))))</f>
        <v/>
      </c>
      <c r="Q989" s="18" t="str">
        <f>IF(ISNUMBER(A989),INT(A989),0)</f>
        <v/>
      </c>
    </row>
    <row r="990" spans="1:17" x14ac:dyDescent="0.25">
      <c r="A990" s="16"/>
      <c r="B990" s="13"/>
      <c r="C990" s="14"/>
      <c r="D990" s="13"/>
      <c r="E990" s="15" t="str">
        <f>IF(COUNTA(A990:D990)=0,"",IF(NOT(ISNUMBER(A990)),"Укажите дату",IF(B990="","Укажите код",IF(NOT(AND(ISTEXT(B990),LEN(B990)&gt;0,LEN(B990)&lt;=30,ISNUMBER(FIND(LEFT(B990,1),"ABCDEFGHIJKLMNOPQRSTUVWXYZ")),SUMPRODUCT((MID(B990,{1,2,3,4,5,6,7,8,9,10,11,12,13,14,15,16,17,18,19,20,21,22,23,24,25,26,27,28,29,30},1)&lt;&gt;"")*ISERROR(FIND(MID(B990,{1,2,3,4,5,6,7,8,9,10,11,12,13,14,15,16,17,18,19,20,21,22,23,24,25,26,27,28,29,30},1),"ABCDEFGHIJKLMNOPQRSTUVWXYZ0123456789-_")))=0,ISERROR(VALUE(B990)))),"Недопустимый код: только латинские буквы A-Z в верхнем регистре, цифры, - и _; начало с буквы, до 30 символов (например MILK-001)",IF(SUMPRODUCT(--EXACT('Номенклатура'!$A$6:$A$205,B990))=0,"Код не найден",IF(SUMPRODUCT(--EXACT('Номенклатура'!$A$6:$A$205,B990))&gt;1,"Код повторяется в номенклатуре",IF(NOT(ISNUMBER(C990)),"Укажите фактическое количество",IF(C990&lt;0,"Факт не может быть меньше нуля",IF(NOT(ISNUMBER('Номенклатура'!$C$2)),"Укажите дату начала учёта",IF(Q990&lt;INT('Номенклатура'!$C$2),"Дата раньше начала учёта","ОК"))))))))))</f>
        <v/>
      </c>
      <c r="F990" s="15" t="str">
        <f>IF(E990&lt;&gt;"ОК","",INDEX('Номенклатура'!$B$6:$B$205,SUMPRODUCT(EXACT('Номенклатура'!$A$6:$A$205,B990)*(ROW('Номенклатура'!$A$6:$A$205)-5)))&amp;"")</f>
        <v/>
      </c>
      <c r="G990" s="17" t="str">
        <f>IF(E990&lt;&gt;"ОК","",INDEX('Номенклатура'!$D$6:$D$205,SUMPRODUCT(EXACT('Номенклатура'!$A$6:$A$205,B990)*(ROW('Номенклатура'!$A$6:$A$205)-5)))&amp;"")</f>
        <v/>
      </c>
      <c r="H990" s="18" t="str">
        <f>IF(E990&lt;&gt;"ОК","",ROUND(N(INDEX('Номенклатура'!$F$6:$F$205,SUMPRODUCT(EXACT('Номенклатура'!$A$6:$A$205,B990)*(ROW('Номенклатура'!$A$6:$A$205)-5))))+SUMIFS('Движения'!$F$6:$F$5005,'Движения'!$B$6:$B$5005,B990,'Движения'!$A$6:$A$5005,"&lt;"&amp;(Q990+1))-SUMIFS('Движения'!$F$6:$F$5005,'Движения'!$B$6:$B$5005,B990,'Движения'!$C$6:$C$5005,"Корректировка остатка",'Движения'!$A$6:$A$5005,"&gt;="&amp;Q990,'Движения'!$A$6:$A$5005,"&lt;"&amp;(Q990+1)),6))</f>
        <v/>
      </c>
      <c r="I990" s="18" t="str">
        <f>IF(E990&lt;&gt;"ОК","",ROUND(C990-H990,6))</f>
        <v/>
      </c>
      <c r="J990" s="21" t="str">
        <f>IF(E990&lt;&gt;"ОК","",IF(P990&gt;0,ABS(I990)/P990,"нет базы"))</f>
        <v/>
      </c>
      <c r="K990" s="17" t="str">
        <f>IF(E990&lt;&gt;"ОК","",IF(I990&lt;0,"Недостача",IF(I990&gt;0,"Излишек","Совпадает")))</f>
        <v/>
      </c>
      <c r="L990" s="18" t="str">
        <f>IF(E990&lt;&gt;"ОК","",ROUND(SUMIFS('Движения'!$F$6:$F$5005,'Движения'!$B$6:$B$5005,B990,'Движения'!$C$6:$C$5005,"Корректировка остатка",'Движения'!$A$6:$A$5005,"&gt;="&amp;Q990,'Движения'!$A$6:$A$5005,"&lt;"&amp;(Q990+1)),6))</f>
        <v/>
      </c>
      <c r="M990" s="18" t="str">
        <f>IF(E990&lt;&gt;"ОК","",ROUND(I990-L990,6))</f>
        <v/>
      </c>
      <c r="N990" s="15" t="str">
        <f>IF(E990&lt;&gt;"ОК","",IF(AND(I990=0,L990=0),"Корректировка не нужна",IF(M990=0,"Корректировка внесена",IF(L990=0,"Внесите корректировку на "&amp;DAY(Q990)&amp;"."&amp;MONTH(Q990)&amp;"."&amp;YEAR(Q990)&amp;": "&amp;IF(M990&gt;0,"+","")&amp;M990&amp;" "&amp;G990,"Проверьте корректировки: внесено "&amp;L990&amp;", нужно "&amp;I990&amp;" "&amp;G990))))</f>
        <v/>
      </c>
      <c r="O990" s="22" t="str">
        <f>IF(E990&lt;&gt;"ОК","",IF(SUMPRODUCT(MAX(($B$6:$B$1005=B990)*($Q$6:$Q$1005&lt;Q990)*($E$6:$E$1005="ОК")*$Q$6:$Q$1005))&gt;0,SUMPRODUCT(MAX(($B$6:$B$1005=B990)*($Q$6:$Q$1005&lt;Q990)*($E$6:$E$1005="ОК")*$Q$6:$Q$1005))+1,INT('Номенклатура'!$C$2)))</f>
        <v/>
      </c>
      <c r="P990" s="18" t="str">
        <f>IF(E990&lt;&gt;"ОК","",-(SUMIFS('Движения'!$F$6:$F$5005,'Движения'!$B$6:$B$5005,B990,'Движения'!$C$6:$C$5005,"Расход",'Движения'!$A$6:$A$5005,"&gt;="&amp;O990,'Движения'!$A$6:$A$5005,"&lt;"&amp;(Q990+1))+SUMIFS('Движения'!$F$6:$F$5005,'Движения'!$B$6:$B$5005,B990,'Движения'!$C$6:$C$5005,"Списание",'Движения'!$A$6:$A$5005,"&gt;="&amp;O990,'Движения'!$A$6:$A$5005,"&lt;"&amp;(Q990+1))))</f>
        <v/>
      </c>
      <c r="Q990" s="18" t="str">
        <f>IF(ISNUMBER(A990),INT(A990),0)</f>
        <v/>
      </c>
    </row>
    <row r="991" spans="1:17" x14ac:dyDescent="0.25">
      <c r="A991" s="16"/>
      <c r="B991" s="13"/>
      <c r="C991" s="14"/>
      <c r="D991" s="13"/>
      <c r="E991" s="15" t="str">
        <f>IF(COUNTA(A991:D991)=0,"",IF(NOT(ISNUMBER(A991)),"Укажите дату",IF(B991="","Укажите код",IF(NOT(AND(ISTEXT(B991),LEN(B991)&gt;0,LEN(B991)&lt;=30,ISNUMBER(FIND(LEFT(B991,1),"ABCDEFGHIJKLMNOPQRSTUVWXYZ")),SUMPRODUCT((MID(B991,{1,2,3,4,5,6,7,8,9,10,11,12,13,14,15,16,17,18,19,20,21,22,23,24,25,26,27,28,29,30},1)&lt;&gt;"")*ISERROR(FIND(MID(B991,{1,2,3,4,5,6,7,8,9,10,11,12,13,14,15,16,17,18,19,20,21,22,23,24,25,26,27,28,29,30},1),"ABCDEFGHIJKLMNOPQRSTUVWXYZ0123456789-_")))=0,ISERROR(VALUE(B991)))),"Недопустимый код: только латинские буквы A-Z в верхнем регистре, цифры, - и _; начало с буквы, до 30 символов (например MILK-001)",IF(SUMPRODUCT(--EXACT('Номенклатура'!$A$6:$A$205,B991))=0,"Код не найден",IF(SUMPRODUCT(--EXACT('Номенклатура'!$A$6:$A$205,B991))&gt;1,"Код повторяется в номенклатуре",IF(NOT(ISNUMBER(C991)),"Укажите фактическое количество",IF(C991&lt;0,"Факт не может быть меньше нуля",IF(NOT(ISNUMBER('Номенклатура'!$C$2)),"Укажите дату начала учёта",IF(Q991&lt;INT('Номенклатура'!$C$2),"Дата раньше начала учёта","ОК"))))))))))</f>
        <v/>
      </c>
      <c r="F991" s="15" t="str">
        <f>IF(E991&lt;&gt;"ОК","",INDEX('Номенклатура'!$B$6:$B$205,SUMPRODUCT(EXACT('Номенклатура'!$A$6:$A$205,B991)*(ROW('Номенклатура'!$A$6:$A$205)-5)))&amp;"")</f>
        <v/>
      </c>
      <c r="G991" s="17" t="str">
        <f>IF(E991&lt;&gt;"ОК","",INDEX('Номенклатура'!$D$6:$D$205,SUMPRODUCT(EXACT('Номенклатура'!$A$6:$A$205,B991)*(ROW('Номенклатура'!$A$6:$A$205)-5)))&amp;"")</f>
        <v/>
      </c>
      <c r="H991" s="18" t="str">
        <f>IF(E991&lt;&gt;"ОК","",ROUND(N(INDEX('Номенклатура'!$F$6:$F$205,SUMPRODUCT(EXACT('Номенклатура'!$A$6:$A$205,B991)*(ROW('Номенклатура'!$A$6:$A$205)-5))))+SUMIFS('Движения'!$F$6:$F$5005,'Движения'!$B$6:$B$5005,B991,'Движения'!$A$6:$A$5005,"&lt;"&amp;(Q991+1))-SUMIFS('Движения'!$F$6:$F$5005,'Движения'!$B$6:$B$5005,B991,'Движения'!$C$6:$C$5005,"Корректировка остатка",'Движения'!$A$6:$A$5005,"&gt;="&amp;Q991,'Движения'!$A$6:$A$5005,"&lt;"&amp;(Q991+1)),6))</f>
        <v/>
      </c>
      <c r="I991" s="18" t="str">
        <f>IF(E991&lt;&gt;"ОК","",ROUND(C991-H991,6))</f>
        <v/>
      </c>
      <c r="J991" s="21" t="str">
        <f>IF(E991&lt;&gt;"ОК","",IF(P991&gt;0,ABS(I991)/P991,"нет базы"))</f>
        <v/>
      </c>
      <c r="K991" s="17" t="str">
        <f>IF(E991&lt;&gt;"ОК","",IF(I991&lt;0,"Недостача",IF(I991&gt;0,"Излишек","Совпадает")))</f>
        <v/>
      </c>
      <c r="L991" s="18" t="str">
        <f>IF(E991&lt;&gt;"ОК","",ROUND(SUMIFS('Движения'!$F$6:$F$5005,'Движения'!$B$6:$B$5005,B991,'Движения'!$C$6:$C$5005,"Корректировка остатка",'Движения'!$A$6:$A$5005,"&gt;="&amp;Q991,'Движения'!$A$6:$A$5005,"&lt;"&amp;(Q991+1)),6))</f>
        <v/>
      </c>
      <c r="M991" s="18" t="str">
        <f>IF(E991&lt;&gt;"ОК","",ROUND(I991-L991,6))</f>
        <v/>
      </c>
      <c r="N991" s="15" t="str">
        <f>IF(E991&lt;&gt;"ОК","",IF(AND(I991=0,L991=0),"Корректировка не нужна",IF(M991=0,"Корректировка внесена",IF(L991=0,"Внесите корректировку на "&amp;DAY(Q991)&amp;"."&amp;MONTH(Q991)&amp;"."&amp;YEAR(Q991)&amp;": "&amp;IF(M991&gt;0,"+","")&amp;M991&amp;" "&amp;G991,"Проверьте корректировки: внесено "&amp;L991&amp;", нужно "&amp;I991&amp;" "&amp;G991))))</f>
        <v/>
      </c>
      <c r="O991" s="22" t="str">
        <f>IF(E991&lt;&gt;"ОК","",IF(SUMPRODUCT(MAX(($B$6:$B$1005=B991)*($Q$6:$Q$1005&lt;Q991)*($E$6:$E$1005="ОК")*$Q$6:$Q$1005))&gt;0,SUMPRODUCT(MAX(($B$6:$B$1005=B991)*($Q$6:$Q$1005&lt;Q991)*($E$6:$E$1005="ОК")*$Q$6:$Q$1005))+1,INT('Номенклатура'!$C$2)))</f>
        <v/>
      </c>
      <c r="P991" s="18" t="str">
        <f>IF(E991&lt;&gt;"ОК","",-(SUMIFS('Движения'!$F$6:$F$5005,'Движения'!$B$6:$B$5005,B991,'Движения'!$C$6:$C$5005,"Расход",'Движения'!$A$6:$A$5005,"&gt;="&amp;O991,'Движения'!$A$6:$A$5005,"&lt;"&amp;(Q991+1))+SUMIFS('Движения'!$F$6:$F$5005,'Движения'!$B$6:$B$5005,B991,'Движения'!$C$6:$C$5005,"Списание",'Движения'!$A$6:$A$5005,"&gt;="&amp;O991,'Движения'!$A$6:$A$5005,"&lt;"&amp;(Q991+1))))</f>
        <v/>
      </c>
      <c r="Q991" s="18" t="str">
        <f>IF(ISNUMBER(A991),INT(A991),0)</f>
        <v/>
      </c>
    </row>
    <row r="992" spans="1:17" x14ac:dyDescent="0.25">
      <c r="A992" s="16"/>
      <c r="B992" s="13"/>
      <c r="C992" s="14"/>
      <c r="D992" s="13"/>
      <c r="E992" s="15" t="str">
        <f>IF(COUNTA(A992:D992)=0,"",IF(NOT(ISNUMBER(A992)),"Укажите дату",IF(B992="","Укажите код",IF(NOT(AND(ISTEXT(B992),LEN(B992)&gt;0,LEN(B992)&lt;=30,ISNUMBER(FIND(LEFT(B992,1),"ABCDEFGHIJKLMNOPQRSTUVWXYZ")),SUMPRODUCT((MID(B992,{1,2,3,4,5,6,7,8,9,10,11,12,13,14,15,16,17,18,19,20,21,22,23,24,25,26,27,28,29,30},1)&lt;&gt;"")*ISERROR(FIND(MID(B992,{1,2,3,4,5,6,7,8,9,10,11,12,13,14,15,16,17,18,19,20,21,22,23,24,25,26,27,28,29,30},1),"ABCDEFGHIJKLMNOPQRSTUVWXYZ0123456789-_")))=0,ISERROR(VALUE(B992)))),"Недопустимый код: только латинские буквы A-Z в верхнем регистре, цифры, - и _; начало с буквы, до 30 символов (например MILK-001)",IF(SUMPRODUCT(--EXACT('Номенклатура'!$A$6:$A$205,B992))=0,"Код не найден",IF(SUMPRODUCT(--EXACT('Номенклатура'!$A$6:$A$205,B992))&gt;1,"Код повторяется в номенклатуре",IF(NOT(ISNUMBER(C992)),"Укажите фактическое количество",IF(C992&lt;0,"Факт не может быть меньше нуля",IF(NOT(ISNUMBER('Номенклатура'!$C$2)),"Укажите дату начала учёта",IF(Q992&lt;INT('Номенклатура'!$C$2),"Дата раньше начала учёта","ОК"))))))))))</f>
        <v/>
      </c>
      <c r="F992" s="15" t="str">
        <f>IF(E992&lt;&gt;"ОК","",INDEX('Номенклатура'!$B$6:$B$205,SUMPRODUCT(EXACT('Номенклатура'!$A$6:$A$205,B992)*(ROW('Номенклатура'!$A$6:$A$205)-5)))&amp;"")</f>
        <v/>
      </c>
      <c r="G992" s="17" t="str">
        <f>IF(E992&lt;&gt;"ОК","",INDEX('Номенклатура'!$D$6:$D$205,SUMPRODUCT(EXACT('Номенклатура'!$A$6:$A$205,B992)*(ROW('Номенклатура'!$A$6:$A$205)-5)))&amp;"")</f>
        <v/>
      </c>
      <c r="H992" s="18" t="str">
        <f>IF(E992&lt;&gt;"ОК","",ROUND(N(INDEX('Номенклатура'!$F$6:$F$205,SUMPRODUCT(EXACT('Номенклатура'!$A$6:$A$205,B992)*(ROW('Номенклатура'!$A$6:$A$205)-5))))+SUMIFS('Движения'!$F$6:$F$5005,'Движения'!$B$6:$B$5005,B992,'Движения'!$A$6:$A$5005,"&lt;"&amp;(Q992+1))-SUMIFS('Движения'!$F$6:$F$5005,'Движения'!$B$6:$B$5005,B992,'Движения'!$C$6:$C$5005,"Корректировка остатка",'Движения'!$A$6:$A$5005,"&gt;="&amp;Q992,'Движения'!$A$6:$A$5005,"&lt;"&amp;(Q992+1)),6))</f>
        <v/>
      </c>
      <c r="I992" s="18" t="str">
        <f>IF(E992&lt;&gt;"ОК","",ROUND(C992-H992,6))</f>
        <v/>
      </c>
      <c r="J992" s="21" t="str">
        <f>IF(E992&lt;&gt;"ОК","",IF(P992&gt;0,ABS(I992)/P992,"нет базы"))</f>
        <v/>
      </c>
      <c r="K992" s="17" t="str">
        <f>IF(E992&lt;&gt;"ОК","",IF(I992&lt;0,"Недостача",IF(I992&gt;0,"Излишек","Совпадает")))</f>
        <v/>
      </c>
      <c r="L992" s="18" t="str">
        <f>IF(E992&lt;&gt;"ОК","",ROUND(SUMIFS('Движения'!$F$6:$F$5005,'Движения'!$B$6:$B$5005,B992,'Движения'!$C$6:$C$5005,"Корректировка остатка",'Движения'!$A$6:$A$5005,"&gt;="&amp;Q992,'Движения'!$A$6:$A$5005,"&lt;"&amp;(Q992+1)),6))</f>
        <v/>
      </c>
      <c r="M992" s="18" t="str">
        <f>IF(E992&lt;&gt;"ОК","",ROUND(I992-L992,6))</f>
        <v/>
      </c>
      <c r="N992" s="15" t="str">
        <f>IF(E992&lt;&gt;"ОК","",IF(AND(I992=0,L992=0),"Корректировка не нужна",IF(M992=0,"Корректировка внесена",IF(L992=0,"Внесите корректировку на "&amp;DAY(Q992)&amp;"."&amp;MONTH(Q992)&amp;"."&amp;YEAR(Q992)&amp;": "&amp;IF(M992&gt;0,"+","")&amp;M992&amp;" "&amp;G992,"Проверьте корректировки: внесено "&amp;L992&amp;", нужно "&amp;I992&amp;" "&amp;G992))))</f>
        <v/>
      </c>
      <c r="O992" s="22" t="str">
        <f>IF(E992&lt;&gt;"ОК","",IF(SUMPRODUCT(MAX(($B$6:$B$1005=B992)*($Q$6:$Q$1005&lt;Q992)*($E$6:$E$1005="ОК")*$Q$6:$Q$1005))&gt;0,SUMPRODUCT(MAX(($B$6:$B$1005=B992)*($Q$6:$Q$1005&lt;Q992)*($E$6:$E$1005="ОК")*$Q$6:$Q$1005))+1,INT('Номенклатура'!$C$2)))</f>
        <v/>
      </c>
      <c r="P992" s="18" t="str">
        <f>IF(E992&lt;&gt;"ОК","",-(SUMIFS('Движения'!$F$6:$F$5005,'Движения'!$B$6:$B$5005,B992,'Движения'!$C$6:$C$5005,"Расход",'Движения'!$A$6:$A$5005,"&gt;="&amp;O992,'Движения'!$A$6:$A$5005,"&lt;"&amp;(Q992+1))+SUMIFS('Движения'!$F$6:$F$5005,'Движения'!$B$6:$B$5005,B992,'Движения'!$C$6:$C$5005,"Списание",'Движения'!$A$6:$A$5005,"&gt;="&amp;O992,'Движения'!$A$6:$A$5005,"&lt;"&amp;(Q992+1))))</f>
        <v/>
      </c>
      <c r="Q992" s="18" t="str">
        <f>IF(ISNUMBER(A992),INT(A992),0)</f>
        <v/>
      </c>
    </row>
    <row r="993" spans="1:17" x14ac:dyDescent="0.25">
      <c r="A993" s="16"/>
      <c r="B993" s="13"/>
      <c r="C993" s="14"/>
      <c r="D993" s="13"/>
      <c r="E993" s="15" t="str">
        <f>IF(COUNTA(A993:D993)=0,"",IF(NOT(ISNUMBER(A993)),"Укажите дату",IF(B993="","Укажите код",IF(NOT(AND(ISTEXT(B993),LEN(B993)&gt;0,LEN(B993)&lt;=30,ISNUMBER(FIND(LEFT(B993,1),"ABCDEFGHIJKLMNOPQRSTUVWXYZ")),SUMPRODUCT((MID(B993,{1,2,3,4,5,6,7,8,9,10,11,12,13,14,15,16,17,18,19,20,21,22,23,24,25,26,27,28,29,30},1)&lt;&gt;"")*ISERROR(FIND(MID(B993,{1,2,3,4,5,6,7,8,9,10,11,12,13,14,15,16,17,18,19,20,21,22,23,24,25,26,27,28,29,30},1),"ABCDEFGHIJKLMNOPQRSTUVWXYZ0123456789-_")))=0,ISERROR(VALUE(B993)))),"Недопустимый код: только латинские буквы A-Z в верхнем регистре, цифры, - и _; начало с буквы, до 30 символов (например MILK-001)",IF(SUMPRODUCT(--EXACT('Номенклатура'!$A$6:$A$205,B993))=0,"Код не найден",IF(SUMPRODUCT(--EXACT('Номенклатура'!$A$6:$A$205,B993))&gt;1,"Код повторяется в номенклатуре",IF(NOT(ISNUMBER(C993)),"Укажите фактическое количество",IF(C993&lt;0,"Факт не может быть меньше нуля",IF(NOT(ISNUMBER('Номенклатура'!$C$2)),"Укажите дату начала учёта",IF(Q993&lt;INT('Номенклатура'!$C$2),"Дата раньше начала учёта","ОК"))))))))))</f>
        <v/>
      </c>
      <c r="F993" s="15" t="str">
        <f>IF(E993&lt;&gt;"ОК","",INDEX('Номенклатура'!$B$6:$B$205,SUMPRODUCT(EXACT('Номенклатура'!$A$6:$A$205,B993)*(ROW('Номенклатура'!$A$6:$A$205)-5)))&amp;"")</f>
        <v/>
      </c>
      <c r="G993" s="17" t="str">
        <f>IF(E993&lt;&gt;"ОК","",INDEX('Номенклатура'!$D$6:$D$205,SUMPRODUCT(EXACT('Номенклатура'!$A$6:$A$205,B993)*(ROW('Номенклатура'!$A$6:$A$205)-5)))&amp;"")</f>
        <v/>
      </c>
      <c r="H993" s="18" t="str">
        <f>IF(E993&lt;&gt;"ОК","",ROUND(N(INDEX('Номенклатура'!$F$6:$F$205,SUMPRODUCT(EXACT('Номенклатура'!$A$6:$A$205,B993)*(ROW('Номенклатура'!$A$6:$A$205)-5))))+SUMIFS('Движения'!$F$6:$F$5005,'Движения'!$B$6:$B$5005,B993,'Движения'!$A$6:$A$5005,"&lt;"&amp;(Q993+1))-SUMIFS('Движения'!$F$6:$F$5005,'Движения'!$B$6:$B$5005,B993,'Движения'!$C$6:$C$5005,"Корректировка остатка",'Движения'!$A$6:$A$5005,"&gt;="&amp;Q993,'Движения'!$A$6:$A$5005,"&lt;"&amp;(Q993+1)),6))</f>
        <v/>
      </c>
      <c r="I993" s="18" t="str">
        <f>IF(E993&lt;&gt;"ОК","",ROUND(C993-H993,6))</f>
        <v/>
      </c>
      <c r="J993" s="21" t="str">
        <f>IF(E993&lt;&gt;"ОК","",IF(P993&gt;0,ABS(I993)/P993,"нет базы"))</f>
        <v/>
      </c>
      <c r="K993" s="17" t="str">
        <f>IF(E993&lt;&gt;"ОК","",IF(I993&lt;0,"Недостача",IF(I993&gt;0,"Излишек","Совпадает")))</f>
        <v/>
      </c>
      <c r="L993" s="18" t="str">
        <f>IF(E993&lt;&gt;"ОК","",ROUND(SUMIFS('Движения'!$F$6:$F$5005,'Движения'!$B$6:$B$5005,B993,'Движения'!$C$6:$C$5005,"Корректировка остатка",'Движения'!$A$6:$A$5005,"&gt;="&amp;Q993,'Движения'!$A$6:$A$5005,"&lt;"&amp;(Q993+1)),6))</f>
        <v/>
      </c>
      <c r="M993" s="18" t="str">
        <f>IF(E993&lt;&gt;"ОК","",ROUND(I993-L993,6))</f>
        <v/>
      </c>
      <c r="N993" s="15" t="str">
        <f>IF(E993&lt;&gt;"ОК","",IF(AND(I993=0,L993=0),"Корректировка не нужна",IF(M993=0,"Корректировка внесена",IF(L993=0,"Внесите корректировку на "&amp;DAY(Q993)&amp;"."&amp;MONTH(Q993)&amp;"."&amp;YEAR(Q993)&amp;": "&amp;IF(M993&gt;0,"+","")&amp;M993&amp;" "&amp;G993,"Проверьте корректировки: внесено "&amp;L993&amp;", нужно "&amp;I993&amp;" "&amp;G993))))</f>
        <v/>
      </c>
      <c r="O993" s="22" t="str">
        <f>IF(E993&lt;&gt;"ОК","",IF(SUMPRODUCT(MAX(($B$6:$B$1005=B993)*($Q$6:$Q$1005&lt;Q993)*($E$6:$E$1005="ОК")*$Q$6:$Q$1005))&gt;0,SUMPRODUCT(MAX(($B$6:$B$1005=B993)*($Q$6:$Q$1005&lt;Q993)*($E$6:$E$1005="ОК")*$Q$6:$Q$1005))+1,INT('Номенклатура'!$C$2)))</f>
        <v/>
      </c>
      <c r="P993" s="18" t="str">
        <f>IF(E993&lt;&gt;"ОК","",-(SUMIFS('Движения'!$F$6:$F$5005,'Движения'!$B$6:$B$5005,B993,'Движения'!$C$6:$C$5005,"Расход",'Движения'!$A$6:$A$5005,"&gt;="&amp;O993,'Движения'!$A$6:$A$5005,"&lt;"&amp;(Q993+1))+SUMIFS('Движения'!$F$6:$F$5005,'Движения'!$B$6:$B$5005,B993,'Движения'!$C$6:$C$5005,"Списание",'Движения'!$A$6:$A$5005,"&gt;="&amp;O993,'Движения'!$A$6:$A$5005,"&lt;"&amp;(Q993+1))))</f>
        <v/>
      </c>
      <c r="Q993" s="18" t="str">
        <f>IF(ISNUMBER(A993),INT(A993),0)</f>
        <v/>
      </c>
    </row>
    <row r="994" spans="1:17" x14ac:dyDescent="0.25">
      <c r="A994" s="16"/>
      <c r="B994" s="13"/>
      <c r="C994" s="14"/>
      <c r="D994" s="13"/>
      <c r="E994" s="15" t="str">
        <f>IF(COUNTA(A994:D994)=0,"",IF(NOT(ISNUMBER(A994)),"Укажите дату",IF(B994="","Укажите код",IF(NOT(AND(ISTEXT(B994),LEN(B994)&gt;0,LEN(B994)&lt;=30,ISNUMBER(FIND(LEFT(B994,1),"ABCDEFGHIJKLMNOPQRSTUVWXYZ")),SUMPRODUCT((MID(B994,{1,2,3,4,5,6,7,8,9,10,11,12,13,14,15,16,17,18,19,20,21,22,23,24,25,26,27,28,29,30},1)&lt;&gt;"")*ISERROR(FIND(MID(B994,{1,2,3,4,5,6,7,8,9,10,11,12,13,14,15,16,17,18,19,20,21,22,23,24,25,26,27,28,29,30},1),"ABCDEFGHIJKLMNOPQRSTUVWXYZ0123456789-_")))=0,ISERROR(VALUE(B994)))),"Недопустимый код: только латинские буквы A-Z в верхнем регистре, цифры, - и _; начало с буквы, до 30 символов (например MILK-001)",IF(SUMPRODUCT(--EXACT('Номенклатура'!$A$6:$A$205,B994))=0,"Код не найден",IF(SUMPRODUCT(--EXACT('Номенклатура'!$A$6:$A$205,B994))&gt;1,"Код повторяется в номенклатуре",IF(NOT(ISNUMBER(C994)),"Укажите фактическое количество",IF(C994&lt;0,"Факт не может быть меньше нуля",IF(NOT(ISNUMBER('Номенклатура'!$C$2)),"Укажите дату начала учёта",IF(Q994&lt;INT('Номенклатура'!$C$2),"Дата раньше начала учёта","ОК"))))))))))</f>
        <v/>
      </c>
      <c r="F994" s="15" t="str">
        <f>IF(E994&lt;&gt;"ОК","",INDEX('Номенклатура'!$B$6:$B$205,SUMPRODUCT(EXACT('Номенклатура'!$A$6:$A$205,B994)*(ROW('Номенклатура'!$A$6:$A$205)-5)))&amp;"")</f>
        <v/>
      </c>
      <c r="G994" s="17" t="str">
        <f>IF(E994&lt;&gt;"ОК","",INDEX('Номенклатура'!$D$6:$D$205,SUMPRODUCT(EXACT('Номенклатура'!$A$6:$A$205,B994)*(ROW('Номенклатура'!$A$6:$A$205)-5)))&amp;"")</f>
        <v/>
      </c>
      <c r="H994" s="18" t="str">
        <f>IF(E994&lt;&gt;"ОК","",ROUND(N(INDEX('Номенклатура'!$F$6:$F$205,SUMPRODUCT(EXACT('Номенклатура'!$A$6:$A$205,B994)*(ROW('Номенклатура'!$A$6:$A$205)-5))))+SUMIFS('Движения'!$F$6:$F$5005,'Движения'!$B$6:$B$5005,B994,'Движения'!$A$6:$A$5005,"&lt;"&amp;(Q994+1))-SUMIFS('Движения'!$F$6:$F$5005,'Движения'!$B$6:$B$5005,B994,'Движения'!$C$6:$C$5005,"Корректировка остатка",'Движения'!$A$6:$A$5005,"&gt;="&amp;Q994,'Движения'!$A$6:$A$5005,"&lt;"&amp;(Q994+1)),6))</f>
        <v/>
      </c>
      <c r="I994" s="18" t="str">
        <f>IF(E994&lt;&gt;"ОК","",ROUND(C994-H994,6))</f>
        <v/>
      </c>
      <c r="J994" s="21" t="str">
        <f>IF(E994&lt;&gt;"ОК","",IF(P994&gt;0,ABS(I994)/P994,"нет базы"))</f>
        <v/>
      </c>
      <c r="K994" s="17" t="str">
        <f>IF(E994&lt;&gt;"ОК","",IF(I994&lt;0,"Недостача",IF(I994&gt;0,"Излишек","Совпадает")))</f>
        <v/>
      </c>
      <c r="L994" s="18" t="str">
        <f>IF(E994&lt;&gt;"ОК","",ROUND(SUMIFS('Движения'!$F$6:$F$5005,'Движения'!$B$6:$B$5005,B994,'Движения'!$C$6:$C$5005,"Корректировка остатка",'Движения'!$A$6:$A$5005,"&gt;="&amp;Q994,'Движения'!$A$6:$A$5005,"&lt;"&amp;(Q994+1)),6))</f>
        <v/>
      </c>
      <c r="M994" s="18" t="str">
        <f>IF(E994&lt;&gt;"ОК","",ROUND(I994-L994,6))</f>
        <v/>
      </c>
      <c r="N994" s="15" t="str">
        <f>IF(E994&lt;&gt;"ОК","",IF(AND(I994=0,L994=0),"Корректировка не нужна",IF(M994=0,"Корректировка внесена",IF(L994=0,"Внесите корректировку на "&amp;DAY(Q994)&amp;"."&amp;MONTH(Q994)&amp;"."&amp;YEAR(Q994)&amp;": "&amp;IF(M994&gt;0,"+","")&amp;M994&amp;" "&amp;G994,"Проверьте корректировки: внесено "&amp;L994&amp;", нужно "&amp;I994&amp;" "&amp;G994))))</f>
        <v/>
      </c>
      <c r="O994" s="22" t="str">
        <f>IF(E994&lt;&gt;"ОК","",IF(SUMPRODUCT(MAX(($B$6:$B$1005=B994)*($Q$6:$Q$1005&lt;Q994)*($E$6:$E$1005="ОК")*$Q$6:$Q$1005))&gt;0,SUMPRODUCT(MAX(($B$6:$B$1005=B994)*($Q$6:$Q$1005&lt;Q994)*($E$6:$E$1005="ОК")*$Q$6:$Q$1005))+1,INT('Номенклатура'!$C$2)))</f>
        <v/>
      </c>
      <c r="P994" s="18" t="str">
        <f>IF(E994&lt;&gt;"ОК","",-(SUMIFS('Движения'!$F$6:$F$5005,'Движения'!$B$6:$B$5005,B994,'Движения'!$C$6:$C$5005,"Расход",'Движения'!$A$6:$A$5005,"&gt;="&amp;O994,'Движения'!$A$6:$A$5005,"&lt;"&amp;(Q994+1))+SUMIFS('Движения'!$F$6:$F$5005,'Движения'!$B$6:$B$5005,B994,'Движения'!$C$6:$C$5005,"Списание",'Движения'!$A$6:$A$5005,"&gt;="&amp;O994,'Движения'!$A$6:$A$5005,"&lt;"&amp;(Q994+1))))</f>
        <v/>
      </c>
      <c r="Q994" s="18" t="str">
        <f>IF(ISNUMBER(A994),INT(A994),0)</f>
        <v/>
      </c>
    </row>
    <row r="995" spans="1:17" x14ac:dyDescent="0.25">
      <c r="A995" s="16"/>
      <c r="B995" s="13"/>
      <c r="C995" s="14"/>
      <c r="D995" s="13"/>
      <c r="E995" s="15" t="str">
        <f>IF(COUNTA(A995:D995)=0,"",IF(NOT(ISNUMBER(A995)),"Укажите дату",IF(B995="","Укажите код",IF(NOT(AND(ISTEXT(B995),LEN(B995)&gt;0,LEN(B995)&lt;=30,ISNUMBER(FIND(LEFT(B995,1),"ABCDEFGHIJKLMNOPQRSTUVWXYZ")),SUMPRODUCT((MID(B995,{1,2,3,4,5,6,7,8,9,10,11,12,13,14,15,16,17,18,19,20,21,22,23,24,25,26,27,28,29,30},1)&lt;&gt;"")*ISERROR(FIND(MID(B995,{1,2,3,4,5,6,7,8,9,10,11,12,13,14,15,16,17,18,19,20,21,22,23,24,25,26,27,28,29,30},1),"ABCDEFGHIJKLMNOPQRSTUVWXYZ0123456789-_")))=0,ISERROR(VALUE(B995)))),"Недопустимый код: только латинские буквы A-Z в верхнем регистре, цифры, - и _; начало с буквы, до 30 символов (например MILK-001)",IF(SUMPRODUCT(--EXACT('Номенклатура'!$A$6:$A$205,B995))=0,"Код не найден",IF(SUMPRODUCT(--EXACT('Номенклатура'!$A$6:$A$205,B995))&gt;1,"Код повторяется в номенклатуре",IF(NOT(ISNUMBER(C995)),"Укажите фактическое количество",IF(C995&lt;0,"Факт не может быть меньше нуля",IF(NOT(ISNUMBER('Номенклатура'!$C$2)),"Укажите дату начала учёта",IF(Q995&lt;INT('Номенклатура'!$C$2),"Дата раньше начала учёта","ОК"))))))))))</f>
        <v/>
      </c>
      <c r="F995" s="15" t="str">
        <f>IF(E995&lt;&gt;"ОК","",INDEX('Номенклатура'!$B$6:$B$205,SUMPRODUCT(EXACT('Номенклатура'!$A$6:$A$205,B995)*(ROW('Номенклатура'!$A$6:$A$205)-5)))&amp;"")</f>
        <v/>
      </c>
      <c r="G995" s="17" t="str">
        <f>IF(E995&lt;&gt;"ОК","",INDEX('Номенклатура'!$D$6:$D$205,SUMPRODUCT(EXACT('Номенклатура'!$A$6:$A$205,B995)*(ROW('Номенклатура'!$A$6:$A$205)-5)))&amp;"")</f>
        <v/>
      </c>
      <c r="H995" s="18" t="str">
        <f>IF(E995&lt;&gt;"ОК","",ROUND(N(INDEX('Номенклатура'!$F$6:$F$205,SUMPRODUCT(EXACT('Номенклатура'!$A$6:$A$205,B995)*(ROW('Номенклатура'!$A$6:$A$205)-5))))+SUMIFS('Движения'!$F$6:$F$5005,'Движения'!$B$6:$B$5005,B995,'Движения'!$A$6:$A$5005,"&lt;"&amp;(Q995+1))-SUMIFS('Движения'!$F$6:$F$5005,'Движения'!$B$6:$B$5005,B995,'Движения'!$C$6:$C$5005,"Корректировка остатка",'Движения'!$A$6:$A$5005,"&gt;="&amp;Q995,'Движения'!$A$6:$A$5005,"&lt;"&amp;(Q995+1)),6))</f>
        <v/>
      </c>
      <c r="I995" s="18" t="str">
        <f>IF(E995&lt;&gt;"ОК","",ROUND(C995-H995,6))</f>
        <v/>
      </c>
      <c r="J995" s="21" t="str">
        <f>IF(E995&lt;&gt;"ОК","",IF(P995&gt;0,ABS(I995)/P995,"нет базы"))</f>
        <v/>
      </c>
      <c r="K995" s="17" t="str">
        <f>IF(E995&lt;&gt;"ОК","",IF(I995&lt;0,"Недостача",IF(I995&gt;0,"Излишек","Совпадает")))</f>
        <v/>
      </c>
      <c r="L995" s="18" t="str">
        <f>IF(E995&lt;&gt;"ОК","",ROUND(SUMIFS('Движения'!$F$6:$F$5005,'Движения'!$B$6:$B$5005,B995,'Движения'!$C$6:$C$5005,"Корректировка остатка",'Движения'!$A$6:$A$5005,"&gt;="&amp;Q995,'Движения'!$A$6:$A$5005,"&lt;"&amp;(Q995+1)),6))</f>
        <v/>
      </c>
      <c r="M995" s="18" t="str">
        <f>IF(E995&lt;&gt;"ОК","",ROUND(I995-L995,6))</f>
        <v/>
      </c>
      <c r="N995" s="15" t="str">
        <f>IF(E995&lt;&gt;"ОК","",IF(AND(I995=0,L995=0),"Корректировка не нужна",IF(M995=0,"Корректировка внесена",IF(L995=0,"Внесите корректировку на "&amp;DAY(Q995)&amp;"."&amp;MONTH(Q995)&amp;"."&amp;YEAR(Q995)&amp;": "&amp;IF(M995&gt;0,"+","")&amp;M995&amp;" "&amp;G995,"Проверьте корректировки: внесено "&amp;L995&amp;", нужно "&amp;I995&amp;" "&amp;G995))))</f>
        <v/>
      </c>
      <c r="O995" s="22" t="str">
        <f>IF(E995&lt;&gt;"ОК","",IF(SUMPRODUCT(MAX(($B$6:$B$1005=B995)*($Q$6:$Q$1005&lt;Q995)*($E$6:$E$1005="ОК")*$Q$6:$Q$1005))&gt;0,SUMPRODUCT(MAX(($B$6:$B$1005=B995)*($Q$6:$Q$1005&lt;Q995)*($E$6:$E$1005="ОК")*$Q$6:$Q$1005))+1,INT('Номенклатура'!$C$2)))</f>
        <v/>
      </c>
      <c r="P995" s="18" t="str">
        <f>IF(E995&lt;&gt;"ОК","",-(SUMIFS('Движения'!$F$6:$F$5005,'Движения'!$B$6:$B$5005,B995,'Движения'!$C$6:$C$5005,"Расход",'Движения'!$A$6:$A$5005,"&gt;="&amp;O995,'Движения'!$A$6:$A$5005,"&lt;"&amp;(Q995+1))+SUMIFS('Движения'!$F$6:$F$5005,'Движения'!$B$6:$B$5005,B995,'Движения'!$C$6:$C$5005,"Списание",'Движения'!$A$6:$A$5005,"&gt;="&amp;O995,'Движения'!$A$6:$A$5005,"&lt;"&amp;(Q995+1))))</f>
        <v/>
      </c>
      <c r="Q995" s="18" t="str">
        <f>IF(ISNUMBER(A995),INT(A995),0)</f>
        <v/>
      </c>
    </row>
    <row r="996" spans="1:17" x14ac:dyDescent="0.25">
      <c r="A996" s="16"/>
      <c r="B996" s="13"/>
      <c r="C996" s="14"/>
      <c r="D996" s="13"/>
      <c r="E996" s="15" t="str">
        <f>IF(COUNTA(A996:D996)=0,"",IF(NOT(ISNUMBER(A996)),"Укажите дату",IF(B996="","Укажите код",IF(NOT(AND(ISTEXT(B996),LEN(B996)&gt;0,LEN(B996)&lt;=30,ISNUMBER(FIND(LEFT(B996,1),"ABCDEFGHIJKLMNOPQRSTUVWXYZ")),SUMPRODUCT((MID(B996,{1,2,3,4,5,6,7,8,9,10,11,12,13,14,15,16,17,18,19,20,21,22,23,24,25,26,27,28,29,30},1)&lt;&gt;"")*ISERROR(FIND(MID(B996,{1,2,3,4,5,6,7,8,9,10,11,12,13,14,15,16,17,18,19,20,21,22,23,24,25,26,27,28,29,30},1),"ABCDEFGHIJKLMNOPQRSTUVWXYZ0123456789-_")))=0,ISERROR(VALUE(B996)))),"Недопустимый код: только латинские буквы A-Z в верхнем регистре, цифры, - и _; начало с буквы, до 30 символов (например MILK-001)",IF(SUMPRODUCT(--EXACT('Номенклатура'!$A$6:$A$205,B996))=0,"Код не найден",IF(SUMPRODUCT(--EXACT('Номенклатура'!$A$6:$A$205,B996))&gt;1,"Код повторяется в номенклатуре",IF(NOT(ISNUMBER(C996)),"Укажите фактическое количество",IF(C996&lt;0,"Факт не может быть меньше нуля",IF(NOT(ISNUMBER('Номенклатура'!$C$2)),"Укажите дату начала учёта",IF(Q996&lt;INT('Номенклатура'!$C$2),"Дата раньше начала учёта","ОК"))))))))))</f>
        <v/>
      </c>
      <c r="F996" s="15" t="str">
        <f>IF(E996&lt;&gt;"ОК","",INDEX('Номенклатура'!$B$6:$B$205,SUMPRODUCT(EXACT('Номенклатура'!$A$6:$A$205,B996)*(ROW('Номенклатура'!$A$6:$A$205)-5)))&amp;"")</f>
        <v/>
      </c>
      <c r="G996" s="17" t="str">
        <f>IF(E996&lt;&gt;"ОК","",INDEX('Номенклатура'!$D$6:$D$205,SUMPRODUCT(EXACT('Номенклатура'!$A$6:$A$205,B996)*(ROW('Номенклатура'!$A$6:$A$205)-5)))&amp;"")</f>
        <v/>
      </c>
      <c r="H996" s="18" t="str">
        <f>IF(E996&lt;&gt;"ОК","",ROUND(N(INDEX('Номенклатура'!$F$6:$F$205,SUMPRODUCT(EXACT('Номенклатура'!$A$6:$A$205,B996)*(ROW('Номенклатура'!$A$6:$A$205)-5))))+SUMIFS('Движения'!$F$6:$F$5005,'Движения'!$B$6:$B$5005,B996,'Движения'!$A$6:$A$5005,"&lt;"&amp;(Q996+1))-SUMIFS('Движения'!$F$6:$F$5005,'Движения'!$B$6:$B$5005,B996,'Движения'!$C$6:$C$5005,"Корректировка остатка",'Движения'!$A$6:$A$5005,"&gt;="&amp;Q996,'Движения'!$A$6:$A$5005,"&lt;"&amp;(Q996+1)),6))</f>
        <v/>
      </c>
      <c r="I996" s="18" t="str">
        <f>IF(E996&lt;&gt;"ОК","",ROUND(C996-H996,6))</f>
        <v/>
      </c>
      <c r="J996" s="21" t="str">
        <f>IF(E996&lt;&gt;"ОК","",IF(P996&gt;0,ABS(I996)/P996,"нет базы"))</f>
        <v/>
      </c>
      <c r="K996" s="17" t="str">
        <f>IF(E996&lt;&gt;"ОК","",IF(I996&lt;0,"Недостача",IF(I996&gt;0,"Излишек","Совпадает")))</f>
        <v/>
      </c>
      <c r="L996" s="18" t="str">
        <f>IF(E996&lt;&gt;"ОК","",ROUND(SUMIFS('Движения'!$F$6:$F$5005,'Движения'!$B$6:$B$5005,B996,'Движения'!$C$6:$C$5005,"Корректировка остатка",'Движения'!$A$6:$A$5005,"&gt;="&amp;Q996,'Движения'!$A$6:$A$5005,"&lt;"&amp;(Q996+1)),6))</f>
        <v/>
      </c>
      <c r="M996" s="18" t="str">
        <f>IF(E996&lt;&gt;"ОК","",ROUND(I996-L996,6))</f>
        <v/>
      </c>
      <c r="N996" s="15" t="str">
        <f>IF(E996&lt;&gt;"ОК","",IF(AND(I996=0,L996=0),"Корректировка не нужна",IF(M996=0,"Корректировка внесена",IF(L996=0,"Внесите корректировку на "&amp;DAY(Q996)&amp;"."&amp;MONTH(Q996)&amp;"."&amp;YEAR(Q996)&amp;": "&amp;IF(M996&gt;0,"+","")&amp;M996&amp;" "&amp;G996,"Проверьте корректировки: внесено "&amp;L996&amp;", нужно "&amp;I996&amp;" "&amp;G996))))</f>
        <v/>
      </c>
      <c r="O996" s="22" t="str">
        <f>IF(E996&lt;&gt;"ОК","",IF(SUMPRODUCT(MAX(($B$6:$B$1005=B996)*($Q$6:$Q$1005&lt;Q996)*($E$6:$E$1005="ОК")*$Q$6:$Q$1005))&gt;0,SUMPRODUCT(MAX(($B$6:$B$1005=B996)*($Q$6:$Q$1005&lt;Q996)*($E$6:$E$1005="ОК")*$Q$6:$Q$1005))+1,INT('Номенклатура'!$C$2)))</f>
        <v/>
      </c>
      <c r="P996" s="18" t="str">
        <f>IF(E996&lt;&gt;"ОК","",-(SUMIFS('Движения'!$F$6:$F$5005,'Движения'!$B$6:$B$5005,B996,'Движения'!$C$6:$C$5005,"Расход",'Движения'!$A$6:$A$5005,"&gt;="&amp;O996,'Движения'!$A$6:$A$5005,"&lt;"&amp;(Q996+1))+SUMIFS('Движения'!$F$6:$F$5005,'Движения'!$B$6:$B$5005,B996,'Движения'!$C$6:$C$5005,"Списание",'Движения'!$A$6:$A$5005,"&gt;="&amp;O996,'Движения'!$A$6:$A$5005,"&lt;"&amp;(Q996+1))))</f>
        <v/>
      </c>
      <c r="Q996" s="18" t="str">
        <f>IF(ISNUMBER(A996),INT(A996),0)</f>
        <v/>
      </c>
    </row>
    <row r="997" spans="1:17" x14ac:dyDescent="0.25">
      <c r="A997" s="16"/>
      <c r="B997" s="13"/>
      <c r="C997" s="14"/>
      <c r="D997" s="13"/>
      <c r="E997" s="15" t="str">
        <f>IF(COUNTA(A997:D997)=0,"",IF(NOT(ISNUMBER(A997)),"Укажите дату",IF(B997="","Укажите код",IF(NOT(AND(ISTEXT(B997),LEN(B997)&gt;0,LEN(B997)&lt;=30,ISNUMBER(FIND(LEFT(B997,1),"ABCDEFGHIJKLMNOPQRSTUVWXYZ")),SUMPRODUCT((MID(B997,{1,2,3,4,5,6,7,8,9,10,11,12,13,14,15,16,17,18,19,20,21,22,23,24,25,26,27,28,29,30},1)&lt;&gt;"")*ISERROR(FIND(MID(B997,{1,2,3,4,5,6,7,8,9,10,11,12,13,14,15,16,17,18,19,20,21,22,23,24,25,26,27,28,29,30},1),"ABCDEFGHIJKLMNOPQRSTUVWXYZ0123456789-_")))=0,ISERROR(VALUE(B997)))),"Недопустимый код: только латинские буквы A-Z в верхнем регистре, цифры, - и _; начало с буквы, до 30 символов (например MILK-001)",IF(SUMPRODUCT(--EXACT('Номенклатура'!$A$6:$A$205,B997))=0,"Код не найден",IF(SUMPRODUCT(--EXACT('Номенклатура'!$A$6:$A$205,B997))&gt;1,"Код повторяется в номенклатуре",IF(NOT(ISNUMBER(C997)),"Укажите фактическое количество",IF(C997&lt;0,"Факт не может быть меньше нуля",IF(NOT(ISNUMBER('Номенклатура'!$C$2)),"Укажите дату начала учёта",IF(Q997&lt;INT('Номенклатура'!$C$2),"Дата раньше начала учёта","ОК"))))))))))</f>
        <v/>
      </c>
      <c r="F997" s="15" t="str">
        <f>IF(E997&lt;&gt;"ОК","",INDEX('Номенклатура'!$B$6:$B$205,SUMPRODUCT(EXACT('Номенклатура'!$A$6:$A$205,B997)*(ROW('Номенклатура'!$A$6:$A$205)-5)))&amp;"")</f>
        <v/>
      </c>
      <c r="G997" s="17" t="str">
        <f>IF(E997&lt;&gt;"ОК","",INDEX('Номенклатура'!$D$6:$D$205,SUMPRODUCT(EXACT('Номенклатура'!$A$6:$A$205,B997)*(ROW('Номенклатура'!$A$6:$A$205)-5)))&amp;"")</f>
        <v/>
      </c>
      <c r="H997" s="18" t="str">
        <f>IF(E997&lt;&gt;"ОК","",ROUND(N(INDEX('Номенклатура'!$F$6:$F$205,SUMPRODUCT(EXACT('Номенклатура'!$A$6:$A$205,B997)*(ROW('Номенклатура'!$A$6:$A$205)-5))))+SUMIFS('Движения'!$F$6:$F$5005,'Движения'!$B$6:$B$5005,B997,'Движения'!$A$6:$A$5005,"&lt;"&amp;(Q997+1))-SUMIFS('Движения'!$F$6:$F$5005,'Движения'!$B$6:$B$5005,B997,'Движения'!$C$6:$C$5005,"Корректировка остатка",'Движения'!$A$6:$A$5005,"&gt;="&amp;Q997,'Движения'!$A$6:$A$5005,"&lt;"&amp;(Q997+1)),6))</f>
        <v/>
      </c>
      <c r="I997" s="18" t="str">
        <f>IF(E997&lt;&gt;"ОК","",ROUND(C997-H997,6))</f>
        <v/>
      </c>
      <c r="J997" s="21" t="str">
        <f>IF(E997&lt;&gt;"ОК","",IF(P997&gt;0,ABS(I997)/P997,"нет базы"))</f>
        <v/>
      </c>
      <c r="K997" s="17" t="str">
        <f>IF(E997&lt;&gt;"ОК","",IF(I997&lt;0,"Недостача",IF(I997&gt;0,"Излишек","Совпадает")))</f>
        <v/>
      </c>
      <c r="L997" s="18" t="str">
        <f>IF(E997&lt;&gt;"ОК","",ROUND(SUMIFS('Движения'!$F$6:$F$5005,'Движения'!$B$6:$B$5005,B997,'Движения'!$C$6:$C$5005,"Корректировка остатка",'Движения'!$A$6:$A$5005,"&gt;="&amp;Q997,'Движения'!$A$6:$A$5005,"&lt;"&amp;(Q997+1)),6))</f>
        <v/>
      </c>
      <c r="M997" s="18" t="str">
        <f>IF(E997&lt;&gt;"ОК","",ROUND(I997-L997,6))</f>
        <v/>
      </c>
      <c r="N997" s="15" t="str">
        <f>IF(E997&lt;&gt;"ОК","",IF(AND(I997=0,L997=0),"Корректировка не нужна",IF(M997=0,"Корректировка внесена",IF(L997=0,"Внесите корректировку на "&amp;DAY(Q997)&amp;"."&amp;MONTH(Q997)&amp;"."&amp;YEAR(Q997)&amp;": "&amp;IF(M997&gt;0,"+","")&amp;M997&amp;" "&amp;G997,"Проверьте корректировки: внесено "&amp;L997&amp;", нужно "&amp;I997&amp;" "&amp;G997))))</f>
        <v/>
      </c>
      <c r="O997" s="22" t="str">
        <f>IF(E997&lt;&gt;"ОК","",IF(SUMPRODUCT(MAX(($B$6:$B$1005=B997)*($Q$6:$Q$1005&lt;Q997)*($E$6:$E$1005="ОК")*$Q$6:$Q$1005))&gt;0,SUMPRODUCT(MAX(($B$6:$B$1005=B997)*($Q$6:$Q$1005&lt;Q997)*($E$6:$E$1005="ОК")*$Q$6:$Q$1005))+1,INT('Номенклатура'!$C$2)))</f>
        <v/>
      </c>
      <c r="P997" s="18" t="str">
        <f>IF(E997&lt;&gt;"ОК","",-(SUMIFS('Движения'!$F$6:$F$5005,'Движения'!$B$6:$B$5005,B997,'Движения'!$C$6:$C$5005,"Расход",'Движения'!$A$6:$A$5005,"&gt;="&amp;O997,'Движения'!$A$6:$A$5005,"&lt;"&amp;(Q997+1))+SUMIFS('Движения'!$F$6:$F$5005,'Движения'!$B$6:$B$5005,B997,'Движения'!$C$6:$C$5005,"Списание",'Движения'!$A$6:$A$5005,"&gt;="&amp;O997,'Движения'!$A$6:$A$5005,"&lt;"&amp;(Q997+1))))</f>
        <v/>
      </c>
      <c r="Q997" s="18" t="str">
        <f>IF(ISNUMBER(A997),INT(A997),0)</f>
        <v/>
      </c>
    </row>
    <row r="998" spans="1:17" x14ac:dyDescent="0.25">
      <c r="A998" s="16"/>
      <c r="B998" s="13"/>
      <c r="C998" s="14"/>
      <c r="D998" s="13"/>
      <c r="E998" s="15" t="str">
        <f>IF(COUNTA(A998:D998)=0,"",IF(NOT(ISNUMBER(A998)),"Укажите дату",IF(B998="","Укажите код",IF(NOT(AND(ISTEXT(B998),LEN(B998)&gt;0,LEN(B998)&lt;=30,ISNUMBER(FIND(LEFT(B998,1),"ABCDEFGHIJKLMNOPQRSTUVWXYZ")),SUMPRODUCT((MID(B998,{1,2,3,4,5,6,7,8,9,10,11,12,13,14,15,16,17,18,19,20,21,22,23,24,25,26,27,28,29,30},1)&lt;&gt;"")*ISERROR(FIND(MID(B998,{1,2,3,4,5,6,7,8,9,10,11,12,13,14,15,16,17,18,19,20,21,22,23,24,25,26,27,28,29,30},1),"ABCDEFGHIJKLMNOPQRSTUVWXYZ0123456789-_")))=0,ISERROR(VALUE(B998)))),"Недопустимый код: только латинские буквы A-Z в верхнем регистре, цифры, - и _; начало с буквы, до 30 символов (например MILK-001)",IF(SUMPRODUCT(--EXACT('Номенклатура'!$A$6:$A$205,B998))=0,"Код не найден",IF(SUMPRODUCT(--EXACT('Номенклатура'!$A$6:$A$205,B998))&gt;1,"Код повторяется в номенклатуре",IF(NOT(ISNUMBER(C998)),"Укажите фактическое количество",IF(C998&lt;0,"Факт не может быть меньше нуля",IF(NOT(ISNUMBER('Номенклатура'!$C$2)),"Укажите дату начала учёта",IF(Q998&lt;INT('Номенклатура'!$C$2),"Дата раньше начала учёта","ОК"))))))))))</f>
        <v/>
      </c>
      <c r="F998" s="15" t="str">
        <f>IF(E998&lt;&gt;"ОК","",INDEX('Номенклатура'!$B$6:$B$205,SUMPRODUCT(EXACT('Номенклатура'!$A$6:$A$205,B998)*(ROW('Номенклатура'!$A$6:$A$205)-5)))&amp;"")</f>
        <v/>
      </c>
      <c r="G998" s="17" t="str">
        <f>IF(E998&lt;&gt;"ОК","",INDEX('Номенклатура'!$D$6:$D$205,SUMPRODUCT(EXACT('Номенклатура'!$A$6:$A$205,B998)*(ROW('Номенклатура'!$A$6:$A$205)-5)))&amp;"")</f>
        <v/>
      </c>
      <c r="H998" s="18" t="str">
        <f>IF(E998&lt;&gt;"ОК","",ROUND(N(INDEX('Номенклатура'!$F$6:$F$205,SUMPRODUCT(EXACT('Номенклатура'!$A$6:$A$205,B998)*(ROW('Номенклатура'!$A$6:$A$205)-5))))+SUMIFS('Движения'!$F$6:$F$5005,'Движения'!$B$6:$B$5005,B998,'Движения'!$A$6:$A$5005,"&lt;"&amp;(Q998+1))-SUMIFS('Движения'!$F$6:$F$5005,'Движения'!$B$6:$B$5005,B998,'Движения'!$C$6:$C$5005,"Корректировка остатка",'Движения'!$A$6:$A$5005,"&gt;="&amp;Q998,'Движения'!$A$6:$A$5005,"&lt;"&amp;(Q998+1)),6))</f>
        <v/>
      </c>
      <c r="I998" s="18" t="str">
        <f>IF(E998&lt;&gt;"ОК","",ROUND(C998-H998,6))</f>
        <v/>
      </c>
      <c r="J998" s="21" t="str">
        <f>IF(E998&lt;&gt;"ОК","",IF(P998&gt;0,ABS(I998)/P998,"нет базы"))</f>
        <v/>
      </c>
      <c r="K998" s="17" t="str">
        <f>IF(E998&lt;&gt;"ОК","",IF(I998&lt;0,"Недостача",IF(I998&gt;0,"Излишек","Совпадает")))</f>
        <v/>
      </c>
      <c r="L998" s="18" t="str">
        <f>IF(E998&lt;&gt;"ОК","",ROUND(SUMIFS('Движения'!$F$6:$F$5005,'Движения'!$B$6:$B$5005,B998,'Движения'!$C$6:$C$5005,"Корректировка остатка",'Движения'!$A$6:$A$5005,"&gt;="&amp;Q998,'Движения'!$A$6:$A$5005,"&lt;"&amp;(Q998+1)),6))</f>
        <v/>
      </c>
      <c r="M998" s="18" t="str">
        <f>IF(E998&lt;&gt;"ОК","",ROUND(I998-L998,6))</f>
        <v/>
      </c>
      <c r="N998" s="15" t="str">
        <f>IF(E998&lt;&gt;"ОК","",IF(AND(I998=0,L998=0),"Корректировка не нужна",IF(M998=0,"Корректировка внесена",IF(L998=0,"Внесите корректировку на "&amp;DAY(Q998)&amp;"."&amp;MONTH(Q998)&amp;"."&amp;YEAR(Q998)&amp;": "&amp;IF(M998&gt;0,"+","")&amp;M998&amp;" "&amp;G998,"Проверьте корректировки: внесено "&amp;L998&amp;", нужно "&amp;I998&amp;" "&amp;G998))))</f>
        <v/>
      </c>
      <c r="O998" s="22" t="str">
        <f>IF(E998&lt;&gt;"ОК","",IF(SUMPRODUCT(MAX(($B$6:$B$1005=B998)*($Q$6:$Q$1005&lt;Q998)*($E$6:$E$1005="ОК")*$Q$6:$Q$1005))&gt;0,SUMPRODUCT(MAX(($B$6:$B$1005=B998)*($Q$6:$Q$1005&lt;Q998)*($E$6:$E$1005="ОК")*$Q$6:$Q$1005))+1,INT('Номенклатура'!$C$2)))</f>
        <v/>
      </c>
      <c r="P998" s="18" t="str">
        <f>IF(E998&lt;&gt;"ОК","",-(SUMIFS('Движения'!$F$6:$F$5005,'Движения'!$B$6:$B$5005,B998,'Движения'!$C$6:$C$5005,"Расход",'Движения'!$A$6:$A$5005,"&gt;="&amp;O998,'Движения'!$A$6:$A$5005,"&lt;"&amp;(Q998+1))+SUMIFS('Движения'!$F$6:$F$5005,'Движения'!$B$6:$B$5005,B998,'Движения'!$C$6:$C$5005,"Списание",'Движения'!$A$6:$A$5005,"&gt;="&amp;O998,'Движения'!$A$6:$A$5005,"&lt;"&amp;(Q998+1))))</f>
        <v/>
      </c>
      <c r="Q998" s="18" t="str">
        <f>IF(ISNUMBER(A998),INT(A998),0)</f>
        <v/>
      </c>
    </row>
    <row r="999" spans="1:17" x14ac:dyDescent="0.25">
      <c r="A999" s="16"/>
      <c r="B999" s="13"/>
      <c r="C999" s="14"/>
      <c r="D999" s="13"/>
      <c r="E999" s="15" t="str">
        <f>IF(COUNTA(A999:D999)=0,"",IF(NOT(ISNUMBER(A999)),"Укажите дату",IF(B999="","Укажите код",IF(NOT(AND(ISTEXT(B999),LEN(B999)&gt;0,LEN(B999)&lt;=30,ISNUMBER(FIND(LEFT(B999,1),"ABCDEFGHIJKLMNOPQRSTUVWXYZ")),SUMPRODUCT((MID(B999,{1,2,3,4,5,6,7,8,9,10,11,12,13,14,15,16,17,18,19,20,21,22,23,24,25,26,27,28,29,30},1)&lt;&gt;"")*ISERROR(FIND(MID(B999,{1,2,3,4,5,6,7,8,9,10,11,12,13,14,15,16,17,18,19,20,21,22,23,24,25,26,27,28,29,30},1),"ABCDEFGHIJKLMNOPQRSTUVWXYZ0123456789-_")))=0,ISERROR(VALUE(B999)))),"Недопустимый код: только латинские буквы A-Z в верхнем регистре, цифры, - и _; начало с буквы, до 30 символов (например MILK-001)",IF(SUMPRODUCT(--EXACT('Номенклатура'!$A$6:$A$205,B999))=0,"Код не найден",IF(SUMPRODUCT(--EXACT('Номенклатура'!$A$6:$A$205,B999))&gt;1,"Код повторяется в номенклатуре",IF(NOT(ISNUMBER(C999)),"Укажите фактическое количество",IF(C999&lt;0,"Факт не может быть меньше нуля",IF(NOT(ISNUMBER('Номенклатура'!$C$2)),"Укажите дату начала учёта",IF(Q999&lt;INT('Номенклатура'!$C$2),"Дата раньше начала учёта","ОК"))))))))))</f>
        <v/>
      </c>
      <c r="F999" s="15" t="str">
        <f>IF(E999&lt;&gt;"ОК","",INDEX('Номенклатура'!$B$6:$B$205,SUMPRODUCT(EXACT('Номенклатура'!$A$6:$A$205,B999)*(ROW('Номенклатура'!$A$6:$A$205)-5)))&amp;"")</f>
        <v/>
      </c>
      <c r="G999" s="17" t="str">
        <f>IF(E999&lt;&gt;"ОК","",INDEX('Номенклатура'!$D$6:$D$205,SUMPRODUCT(EXACT('Номенклатура'!$A$6:$A$205,B999)*(ROW('Номенклатура'!$A$6:$A$205)-5)))&amp;"")</f>
        <v/>
      </c>
      <c r="H999" s="18" t="str">
        <f>IF(E999&lt;&gt;"ОК","",ROUND(N(INDEX('Номенклатура'!$F$6:$F$205,SUMPRODUCT(EXACT('Номенклатура'!$A$6:$A$205,B999)*(ROW('Номенклатура'!$A$6:$A$205)-5))))+SUMIFS('Движения'!$F$6:$F$5005,'Движения'!$B$6:$B$5005,B999,'Движения'!$A$6:$A$5005,"&lt;"&amp;(Q999+1))-SUMIFS('Движения'!$F$6:$F$5005,'Движения'!$B$6:$B$5005,B999,'Движения'!$C$6:$C$5005,"Корректировка остатка",'Движения'!$A$6:$A$5005,"&gt;="&amp;Q999,'Движения'!$A$6:$A$5005,"&lt;"&amp;(Q999+1)),6))</f>
        <v/>
      </c>
      <c r="I999" s="18" t="str">
        <f>IF(E999&lt;&gt;"ОК","",ROUND(C999-H999,6))</f>
        <v/>
      </c>
      <c r="J999" s="21" t="str">
        <f>IF(E999&lt;&gt;"ОК","",IF(P999&gt;0,ABS(I999)/P999,"нет базы"))</f>
        <v/>
      </c>
      <c r="K999" s="17" t="str">
        <f>IF(E999&lt;&gt;"ОК","",IF(I999&lt;0,"Недостача",IF(I999&gt;0,"Излишек","Совпадает")))</f>
        <v/>
      </c>
      <c r="L999" s="18" t="str">
        <f>IF(E999&lt;&gt;"ОК","",ROUND(SUMIFS('Движения'!$F$6:$F$5005,'Движения'!$B$6:$B$5005,B999,'Движения'!$C$6:$C$5005,"Корректировка остатка",'Движения'!$A$6:$A$5005,"&gt;="&amp;Q999,'Движения'!$A$6:$A$5005,"&lt;"&amp;(Q999+1)),6))</f>
        <v/>
      </c>
      <c r="M999" s="18" t="str">
        <f>IF(E999&lt;&gt;"ОК","",ROUND(I999-L999,6))</f>
        <v/>
      </c>
      <c r="N999" s="15" t="str">
        <f>IF(E999&lt;&gt;"ОК","",IF(AND(I999=0,L999=0),"Корректировка не нужна",IF(M999=0,"Корректировка внесена",IF(L999=0,"Внесите корректировку на "&amp;DAY(Q999)&amp;"."&amp;MONTH(Q999)&amp;"."&amp;YEAR(Q999)&amp;": "&amp;IF(M999&gt;0,"+","")&amp;M999&amp;" "&amp;G999,"Проверьте корректировки: внесено "&amp;L999&amp;", нужно "&amp;I999&amp;" "&amp;G999))))</f>
        <v/>
      </c>
      <c r="O999" s="22" t="str">
        <f>IF(E999&lt;&gt;"ОК","",IF(SUMPRODUCT(MAX(($B$6:$B$1005=B999)*($Q$6:$Q$1005&lt;Q999)*($E$6:$E$1005="ОК")*$Q$6:$Q$1005))&gt;0,SUMPRODUCT(MAX(($B$6:$B$1005=B999)*($Q$6:$Q$1005&lt;Q999)*($E$6:$E$1005="ОК")*$Q$6:$Q$1005))+1,INT('Номенклатура'!$C$2)))</f>
        <v/>
      </c>
      <c r="P999" s="18" t="str">
        <f>IF(E999&lt;&gt;"ОК","",-(SUMIFS('Движения'!$F$6:$F$5005,'Движения'!$B$6:$B$5005,B999,'Движения'!$C$6:$C$5005,"Расход",'Движения'!$A$6:$A$5005,"&gt;="&amp;O999,'Движения'!$A$6:$A$5005,"&lt;"&amp;(Q999+1))+SUMIFS('Движения'!$F$6:$F$5005,'Движения'!$B$6:$B$5005,B999,'Движения'!$C$6:$C$5005,"Списание",'Движения'!$A$6:$A$5005,"&gt;="&amp;O999,'Движения'!$A$6:$A$5005,"&lt;"&amp;(Q999+1))))</f>
        <v/>
      </c>
      <c r="Q999" s="18" t="str">
        <f>IF(ISNUMBER(A999),INT(A999),0)</f>
        <v/>
      </c>
    </row>
    <row r="1000" spans="1:17" x14ac:dyDescent="0.25">
      <c r="A1000" s="16"/>
      <c r="B1000" s="13"/>
      <c r="C1000" s="14"/>
      <c r="D1000" s="13"/>
      <c r="E1000" s="15" t="str">
        <f>IF(COUNTA(A1000:D1000)=0,"",IF(NOT(ISNUMBER(A1000)),"Укажите дату",IF(B1000="","Укажите код",IF(NOT(AND(ISTEXT(B1000),LEN(B1000)&gt;0,LEN(B1000)&lt;=30,ISNUMBER(FIND(LEFT(B1000,1),"ABCDEFGHIJKLMNOPQRSTUVWXYZ")),SUMPRODUCT((MID(B1000,{1,2,3,4,5,6,7,8,9,10,11,12,13,14,15,16,17,18,19,20,21,22,23,24,25,26,27,28,29,30},1)&lt;&gt;"")*ISERROR(FIND(MID(B1000,{1,2,3,4,5,6,7,8,9,10,11,12,13,14,15,16,17,18,19,20,21,22,23,24,25,26,27,28,29,30},1),"ABCDEFGHIJKLMNOPQRSTUVWXYZ0123456789-_")))=0,ISERROR(VALUE(B1000)))),"Недопустимый код: только латинские буквы A-Z в верхнем регистре, цифры, - и _; начало с буквы, до 30 символов (например MILK-001)",IF(SUMPRODUCT(--EXACT('Номенклатура'!$A$6:$A$205,B1000))=0,"Код не найден",IF(SUMPRODUCT(--EXACT('Номенклатура'!$A$6:$A$205,B1000))&gt;1,"Код повторяется в номенклатуре",IF(NOT(ISNUMBER(C1000)),"Укажите фактическое количество",IF(C1000&lt;0,"Факт не может быть меньше нуля",IF(NOT(ISNUMBER('Номенклатура'!$C$2)),"Укажите дату начала учёта",IF(Q1000&lt;INT('Номенклатура'!$C$2),"Дата раньше начала учёта","ОК"))))))))))</f>
        <v/>
      </c>
      <c r="F1000" s="15" t="str">
        <f>IF(E1000&lt;&gt;"ОК","",INDEX('Номенклатура'!$B$6:$B$205,SUMPRODUCT(EXACT('Номенклатура'!$A$6:$A$205,B1000)*(ROW('Номенклатура'!$A$6:$A$205)-5)))&amp;"")</f>
        <v/>
      </c>
      <c r="G1000" s="17" t="str">
        <f>IF(E1000&lt;&gt;"ОК","",INDEX('Номенклатура'!$D$6:$D$205,SUMPRODUCT(EXACT('Номенклатура'!$A$6:$A$205,B1000)*(ROW('Номенклатура'!$A$6:$A$205)-5)))&amp;"")</f>
        <v/>
      </c>
      <c r="H1000" s="18" t="str">
        <f>IF(E1000&lt;&gt;"ОК","",ROUND(N(INDEX('Номенклатура'!$F$6:$F$205,SUMPRODUCT(EXACT('Номенклатура'!$A$6:$A$205,B1000)*(ROW('Номенклатура'!$A$6:$A$205)-5))))+SUMIFS('Движения'!$F$6:$F$5005,'Движения'!$B$6:$B$5005,B1000,'Движения'!$A$6:$A$5005,"&lt;"&amp;(Q1000+1))-SUMIFS('Движения'!$F$6:$F$5005,'Движения'!$B$6:$B$5005,B1000,'Движения'!$C$6:$C$5005,"Корректировка остатка",'Движения'!$A$6:$A$5005,"&gt;="&amp;Q1000,'Движения'!$A$6:$A$5005,"&lt;"&amp;(Q1000+1)),6))</f>
        <v/>
      </c>
      <c r="I1000" s="18" t="str">
        <f>IF(E1000&lt;&gt;"ОК","",ROUND(C1000-H1000,6))</f>
        <v/>
      </c>
      <c r="J1000" s="21" t="str">
        <f>IF(E1000&lt;&gt;"ОК","",IF(P1000&gt;0,ABS(I1000)/P1000,"нет базы"))</f>
        <v/>
      </c>
      <c r="K1000" s="17" t="str">
        <f>IF(E1000&lt;&gt;"ОК","",IF(I1000&lt;0,"Недостача",IF(I1000&gt;0,"Излишек","Совпадает")))</f>
        <v/>
      </c>
      <c r="L1000" s="18" t="str">
        <f>IF(E1000&lt;&gt;"ОК","",ROUND(SUMIFS('Движения'!$F$6:$F$5005,'Движения'!$B$6:$B$5005,B1000,'Движения'!$C$6:$C$5005,"Корректировка остатка",'Движения'!$A$6:$A$5005,"&gt;="&amp;Q1000,'Движения'!$A$6:$A$5005,"&lt;"&amp;(Q1000+1)),6))</f>
        <v/>
      </c>
      <c r="M1000" s="18" t="str">
        <f>IF(E1000&lt;&gt;"ОК","",ROUND(I1000-L1000,6))</f>
        <v/>
      </c>
      <c r="N1000" s="15" t="str">
        <f>IF(E1000&lt;&gt;"ОК","",IF(AND(I1000=0,L1000=0),"Корректировка не нужна",IF(M1000=0,"Корректировка внесена",IF(L1000=0,"Внесите корректировку на "&amp;DAY(Q1000)&amp;"."&amp;MONTH(Q1000)&amp;"."&amp;YEAR(Q1000)&amp;": "&amp;IF(M1000&gt;0,"+","")&amp;M1000&amp;" "&amp;G1000,"Проверьте корректировки: внесено "&amp;L1000&amp;", нужно "&amp;I1000&amp;" "&amp;G1000))))</f>
        <v/>
      </c>
      <c r="O1000" s="22" t="str">
        <f>IF(E1000&lt;&gt;"ОК","",IF(SUMPRODUCT(MAX(($B$6:$B$1005=B1000)*($Q$6:$Q$1005&lt;Q1000)*($E$6:$E$1005="ОК")*$Q$6:$Q$1005))&gt;0,SUMPRODUCT(MAX(($B$6:$B$1005=B1000)*($Q$6:$Q$1005&lt;Q1000)*($E$6:$E$1005="ОК")*$Q$6:$Q$1005))+1,INT('Номенклатура'!$C$2)))</f>
        <v/>
      </c>
      <c r="P1000" s="18" t="str">
        <f>IF(E1000&lt;&gt;"ОК","",-(SUMIFS('Движения'!$F$6:$F$5005,'Движения'!$B$6:$B$5005,B1000,'Движения'!$C$6:$C$5005,"Расход",'Движения'!$A$6:$A$5005,"&gt;="&amp;O1000,'Движения'!$A$6:$A$5005,"&lt;"&amp;(Q1000+1))+SUMIFS('Движения'!$F$6:$F$5005,'Движения'!$B$6:$B$5005,B1000,'Движения'!$C$6:$C$5005,"Списание",'Движения'!$A$6:$A$5005,"&gt;="&amp;O1000,'Движения'!$A$6:$A$5005,"&lt;"&amp;(Q1000+1))))</f>
        <v/>
      </c>
      <c r="Q1000" s="18" t="str">
        <f>IF(ISNUMBER(A1000),INT(A1000),0)</f>
        <v/>
      </c>
    </row>
    <row r="1001" spans="1:17" x14ac:dyDescent="0.25">
      <c r="A1001" s="16"/>
      <c r="B1001" s="13"/>
      <c r="C1001" s="14"/>
      <c r="D1001" s="13"/>
      <c r="E1001" s="15" t="str">
        <f>IF(COUNTA(A1001:D1001)=0,"",IF(NOT(ISNUMBER(A1001)),"Укажите дату",IF(B1001="","Укажите код",IF(NOT(AND(ISTEXT(B1001),LEN(B1001)&gt;0,LEN(B1001)&lt;=30,ISNUMBER(FIND(LEFT(B1001,1),"ABCDEFGHIJKLMNOPQRSTUVWXYZ")),SUMPRODUCT((MID(B1001,{1,2,3,4,5,6,7,8,9,10,11,12,13,14,15,16,17,18,19,20,21,22,23,24,25,26,27,28,29,30},1)&lt;&gt;"")*ISERROR(FIND(MID(B1001,{1,2,3,4,5,6,7,8,9,10,11,12,13,14,15,16,17,18,19,20,21,22,23,24,25,26,27,28,29,30},1),"ABCDEFGHIJKLMNOPQRSTUVWXYZ0123456789-_")))=0,ISERROR(VALUE(B1001)))),"Недопустимый код: только латинские буквы A-Z в верхнем регистре, цифры, - и _; начало с буквы, до 30 символов (например MILK-001)",IF(SUMPRODUCT(--EXACT('Номенклатура'!$A$6:$A$205,B1001))=0,"Код не найден",IF(SUMPRODUCT(--EXACT('Номенклатура'!$A$6:$A$205,B1001))&gt;1,"Код повторяется в номенклатуре",IF(NOT(ISNUMBER(C1001)),"Укажите фактическое количество",IF(C1001&lt;0,"Факт не может быть меньше нуля",IF(NOT(ISNUMBER('Номенклатура'!$C$2)),"Укажите дату начала учёта",IF(Q1001&lt;INT('Номенклатура'!$C$2),"Дата раньше начала учёта","ОК"))))))))))</f>
        <v/>
      </c>
      <c r="F1001" s="15" t="str">
        <f>IF(E1001&lt;&gt;"ОК","",INDEX('Номенклатура'!$B$6:$B$205,SUMPRODUCT(EXACT('Номенклатура'!$A$6:$A$205,B1001)*(ROW('Номенклатура'!$A$6:$A$205)-5)))&amp;"")</f>
        <v/>
      </c>
      <c r="G1001" s="17" t="str">
        <f>IF(E1001&lt;&gt;"ОК","",INDEX('Номенклатура'!$D$6:$D$205,SUMPRODUCT(EXACT('Номенклатура'!$A$6:$A$205,B1001)*(ROW('Номенклатура'!$A$6:$A$205)-5)))&amp;"")</f>
        <v/>
      </c>
      <c r="H1001" s="18" t="str">
        <f>IF(E1001&lt;&gt;"ОК","",ROUND(N(INDEX('Номенклатура'!$F$6:$F$205,SUMPRODUCT(EXACT('Номенклатура'!$A$6:$A$205,B1001)*(ROW('Номенклатура'!$A$6:$A$205)-5))))+SUMIFS('Движения'!$F$6:$F$5005,'Движения'!$B$6:$B$5005,B1001,'Движения'!$A$6:$A$5005,"&lt;"&amp;(Q1001+1))-SUMIFS('Движения'!$F$6:$F$5005,'Движения'!$B$6:$B$5005,B1001,'Движения'!$C$6:$C$5005,"Корректировка остатка",'Движения'!$A$6:$A$5005,"&gt;="&amp;Q1001,'Движения'!$A$6:$A$5005,"&lt;"&amp;(Q1001+1)),6))</f>
        <v/>
      </c>
      <c r="I1001" s="18" t="str">
        <f>IF(E1001&lt;&gt;"ОК","",ROUND(C1001-H1001,6))</f>
        <v/>
      </c>
      <c r="J1001" s="21" t="str">
        <f>IF(E1001&lt;&gt;"ОК","",IF(P1001&gt;0,ABS(I1001)/P1001,"нет базы"))</f>
        <v/>
      </c>
      <c r="K1001" s="17" t="str">
        <f>IF(E1001&lt;&gt;"ОК","",IF(I1001&lt;0,"Недостача",IF(I1001&gt;0,"Излишек","Совпадает")))</f>
        <v/>
      </c>
      <c r="L1001" s="18" t="str">
        <f>IF(E1001&lt;&gt;"ОК","",ROUND(SUMIFS('Движения'!$F$6:$F$5005,'Движения'!$B$6:$B$5005,B1001,'Движения'!$C$6:$C$5005,"Корректировка остатка",'Движения'!$A$6:$A$5005,"&gt;="&amp;Q1001,'Движения'!$A$6:$A$5005,"&lt;"&amp;(Q1001+1)),6))</f>
        <v/>
      </c>
      <c r="M1001" s="18" t="str">
        <f>IF(E1001&lt;&gt;"ОК","",ROUND(I1001-L1001,6))</f>
        <v/>
      </c>
      <c r="N1001" s="15" t="str">
        <f>IF(E1001&lt;&gt;"ОК","",IF(AND(I1001=0,L1001=0),"Корректировка не нужна",IF(M1001=0,"Корректировка внесена",IF(L1001=0,"Внесите корректировку на "&amp;DAY(Q1001)&amp;"."&amp;MONTH(Q1001)&amp;"."&amp;YEAR(Q1001)&amp;": "&amp;IF(M1001&gt;0,"+","")&amp;M1001&amp;" "&amp;G1001,"Проверьте корректировки: внесено "&amp;L1001&amp;", нужно "&amp;I1001&amp;" "&amp;G1001))))</f>
        <v/>
      </c>
      <c r="O1001" s="22" t="str">
        <f>IF(E1001&lt;&gt;"ОК","",IF(SUMPRODUCT(MAX(($B$6:$B$1005=B1001)*($Q$6:$Q$1005&lt;Q1001)*($E$6:$E$1005="ОК")*$Q$6:$Q$1005))&gt;0,SUMPRODUCT(MAX(($B$6:$B$1005=B1001)*($Q$6:$Q$1005&lt;Q1001)*($E$6:$E$1005="ОК")*$Q$6:$Q$1005))+1,INT('Номенклатура'!$C$2)))</f>
        <v/>
      </c>
      <c r="P1001" s="18" t="str">
        <f>IF(E1001&lt;&gt;"ОК","",-(SUMIFS('Движения'!$F$6:$F$5005,'Движения'!$B$6:$B$5005,B1001,'Движения'!$C$6:$C$5005,"Расход",'Движения'!$A$6:$A$5005,"&gt;="&amp;O1001,'Движения'!$A$6:$A$5005,"&lt;"&amp;(Q1001+1))+SUMIFS('Движения'!$F$6:$F$5005,'Движения'!$B$6:$B$5005,B1001,'Движения'!$C$6:$C$5005,"Списание",'Движения'!$A$6:$A$5005,"&gt;="&amp;O1001,'Движения'!$A$6:$A$5005,"&lt;"&amp;(Q1001+1))))</f>
        <v/>
      </c>
      <c r="Q1001" s="18" t="str">
        <f>IF(ISNUMBER(A1001),INT(A1001),0)</f>
        <v/>
      </c>
    </row>
    <row r="1002" spans="1:17" x14ac:dyDescent="0.25">
      <c r="A1002" s="16"/>
      <c r="B1002" s="13"/>
      <c r="C1002" s="14"/>
      <c r="D1002" s="13"/>
      <c r="E1002" s="15" t="str">
        <f>IF(COUNTA(A1002:D1002)=0,"",IF(NOT(ISNUMBER(A1002)),"Укажите дату",IF(B1002="","Укажите код",IF(NOT(AND(ISTEXT(B1002),LEN(B1002)&gt;0,LEN(B1002)&lt;=30,ISNUMBER(FIND(LEFT(B1002,1),"ABCDEFGHIJKLMNOPQRSTUVWXYZ")),SUMPRODUCT((MID(B1002,{1,2,3,4,5,6,7,8,9,10,11,12,13,14,15,16,17,18,19,20,21,22,23,24,25,26,27,28,29,30},1)&lt;&gt;"")*ISERROR(FIND(MID(B1002,{1,2,3,4,5,6,7,8,9,10,11,12,13,14,15,16,17,18,19,20,21,22,23,24,25,26,27,28,29,30},1),"ABCDEFGHIJKLMNOPQRSTUVWXYZ0123456789-_")))=0,ISERROR(VALUE(B1002)))),"Недопустимый код: только латинские буквы A-Z в верхнем регистре, цифры, - и _; начало с буквы, до 30 символов (например MILK-001)",IF(SUMPRODUCT(--EXACT('Номенклатура'!$A$6:$A$205,B1002))=0,"Код не найден",IF(SUMPRODUCT(--EXACT('Номенклатура'!$A$6:$A$205,B1002))&gt;1,"Код повторяется в номенклатуре",IF(NOT(ISNUMBER(C1002)),"Укажите фактическое количество",IF(C1002&lt;0,"Факт не может быть меньше нуля",IF(NOT(ISNUMBER('Номенклатура'!$C$2)),"Укажите дату начала учёта",IF(Q1002&lt;INT('Номенклатура'!$C$2),"Дата раньше начала учёта","ОК"))))))))))</f>
        <v/>
      </c>
      <c r="F1002" s="15" t="str">
        <f>IF(E1002&lt;&gt;"ОК","",INDEX('Номенклатура'!$B$6:$B$205,SUMPRODUCT(EXACT('Номенклатура'!$A$6:$A$205,B1002)*(ROW('Номенклатура'!$A$6:$A$205)-5)))&amp;"")</f>
        <v/>
      </c>
      <c r="G1002" s="17" t="str">
        <f>IF(E1002&lt;&gt;"ОК","",INDEX('Номенклатура'!$D$6:$D$205,SUMPRODUCT(EXACT('Номенклатура'!$A$6:$A$205,B1002)*(ROW('Номенклатура'!$A$6:$A$205)-5)))&amp;"")</f>
        <v/>
      </c>
      <c r="H1002" s="18" t="str">
        <f>IF(E1002&lt;&gt;"ОК","",ROUND(N(INDEX('Номенклатура'!$F$6:$F$205,SUMPRODUCT(EXACT('Номенклатура'!$A$6:$A$205,B1002)*(ROW('Номенклатура'!$A$6:$A$205)-5))))+SUMIFS('Движения'!$F$6:$F$5005,'Движения'!$B$6:$B$5005,B1002,'Движения'!$A$6:$A$5005,"&lt;"&amp;(Q1002+1))-SUMIFS('Движения'!$F$6:$F$5005,'Движения'!$B$6:$B$5005,B1002,'Движения'!$C$6:$C$5005,"Корректировка остатка",'Движения'!$A$6:$A$5005,"&gt;="&amp;Q1002,'Движения'!$A$6:$A$5005,"&lt;"&amp;(Q1002+1)),6))</f>
        <v/>
      </c>
      <c r="I1002" s="18" t="str">
        <f>IF(E1002&lt;&gt;"ОК","",ROUND(C1002-H1002,6))</f>
        <v/>
      </c>
      <c r="J1002" s="21" t="str">
        <f>IF(E1002&lt;&gt;"ОК","",IF(P1002&gt;0,ABS(I1002)/P1002,"нет базы"))</f>
        <v/>
      </c>
      <c r="K1002" s="17" t="str">
        <f>IF(E1002&lt;&gt;"ОК","",IF(I1002&lt;0,"Недостача",IF(I1002&gt;0,"Излишек","Совпадает")))</f>
        <v/>
      </c>
      <c r="L1002" s="18" t="str">
        <f>IF(E1002&lt;&gt;"ОК","",ROUND(SUMIFS('Движения'!$F$6:$F$5005,'Движения'!$B$6:$B$5005,B1002,'Движения'!$C$6:$C$5005,"Корректировка остатка",'Движения'!$A$6:$A$5005,"&gt;="&amp;Q1002,'Движения'!$A$6:$A$5005,"&lt;"&amp;(Q1002+1)),6))</f>
        <v/>
      </c>
      <c r="M1002" s="18" t="str">
        <f>IF(E1002&lt;&gt;"ОК","",ROUND(I1002-L1002,6))</f>
        <v/>
      </c>
      <c r="N1002" s="15" t="str">
        <f>IF(E1002&lt;&gt;"ОК","",IF(AND(I1002=0,L1002=0),"Корректировка не нужна",IF(M1002=0,"Корректировка внесена",IF(L1002=0,"Внесите корректировку на "&amp;DAY(Q1002)&amp;"."&amp;MONTH(Q1002)&amp;"."&amp;YEAR(Q1002)&amp;": "&amp;IF(M1002&gt;0,"+","")&amp;M1002&amp;" "&amp;G1002,"Проверьте корректировки: внесено "&amp;L1002&amp;", нужно "&amp;I1002&amp;" "&amp;G1002))))</f>
        <v/>
      </c>
      <c r="O1002" s="22" t="str">
        <f>IF(E1002&lt;&gt;"ОК","",IF(SUMPRODUCT(MAX(($B$6:$B$1005=B1002)*($Q$6:$Q$1005&lt;Q1002)*($E$6:$E$1005="ОК")*$Q$6:$Q$1005))&gt;0,SUMPRODUCT(MAX(($B$6:$B$1005=B1002)*($Q$6:$Q$1005&lt;Q1002)*($E$6:$E$1005="ОК")*$Q$6:$Q$1005))+1,INT('Номенклатура'!$C$2)))</f>
        <v/>
      </c>
      <c r="P1002" s="18" t="str">
        <f>IF(E1002&lt;&gt;"ОК","",-(SUMIFS('Движения'!$F$6:$F$5005,'Движения'!$B$6:$B$5005,B1002,'Движения'!$C$6:$C$5005,"Расход",'Движения'!$A$6:$A$5005,"&gt;="&amp;O1002,'Движения'!$A$6:$A$5005,"&lt;"&amp;(Q1002+1))+SUMIFS('Движения'!$F$6:$F$5005,'Движения'!$B$6:$B$5005,B1002,'Движения'!$C$6:$C$5005,"Списание",'Движения'!$A$6:$A$5005,"&gt;="&amp;O1002,'Движения'!$A$6:$A$5005,"&lt;"&amp;(Q1002+1))))</f>
        <v/>
      </c>
      <c r="Q1002" s="18" t="str">
        <f>IF(ISNUMBER(A1002),INT(A1002),0)</f>
        <v/>
      </c>
    </row>
    <row r="1003" spans="1:17" x14ac:dyDescent="0.25">
      <c r="A1003" s="16"/>
      <c r="B1003" s="13"/>
      <c r="C1003" s="14"/>
      <c r="D1003" s="13"/>
      <c r="E1003" s="15" t="str">
        <f>IF(COUNTA(A1003:D1003)=0,"",IF(NOT(ISNUMBER(A1003)),"Укажите дату",IF(B1003="","Укажите код",IF(NOT(AND(ISTEXT(B1003),LEN(B1003)&gt;0,LEN(B1003)&lt;=30,ISNUMBER(FIND(LEFT(B1003,1),"ABCDEFGHIJKLMNOPQRSTUVWXYZ")),SUMPRODUCT((MID(B1003,{1,2,3,4,5,6,7,8,9,10,11,12,13,14,15,16,17,18,19,20,21,22,23,24,25,26,27,28,29,30},1)&lt;&gt;"")*ISERROR(FIND(MID(B1003,{1,2,3,4,5,6,7,8,9,10,11,12,13,14,15,16,17,18,19,20,21,22,23,24,25,26,27,28,29,30},1),"ABCDEFGHIJKLMNOPQRSTUVWXYZ0123456789-_")))=0,ISERROR(VALUE(B1003)))),"Недопустимый код: только латинские буквы A-Z в верхнем регистре, цифры, - и _; начало с буквы, до 30 символов (например MILK-001)",IF(SUMPRODUCT(--EXACT('Номенклатура'!$A$6:$A$205,B1003))=0,"Код не найден",IF(SUMPRODUCT(--EXACT('Номенклатура'!$A$6:$A$205,B1003))&gt;1,"Код повторяется в номенклатуре",IF(NOT(ISNUMBER(C1003)),"Укажите фактическое количество",IF(C1003&lt;0,"Факт не может быть меньше нуля",IF(NOT(ISNUMBER('Номенклатура'!$C$2)),"Укажите дату начала учёта",IF(Q1003&lt;INT('Номенклатура'!$C$2),"Дата раньше начала учёта","ОК"))))))))))</f>
        <v/>
      </c>
      <c r="F1003" s="15" t="str">
        <f>IF(E1003&lt;&gt;"ОК","",INDEX('Номенклатура'!$B$6:$B$205,SUMPRODUCT(EXACT('Номенклатура'!$A$6:$A$205,B1003)*(ROW('Номенклатура'!$A$6:$A$205)-5)))&amp;"")</f>
        <v/>
      </c>
      <c r="G1003" s="17" t="str">
        <f>IF(E1003&lt;&gt;"ОК","",INDEX('Номенклатура'!$D$6:$D$205,SUMPRODUCT(EXACT('Номенклатура'!$A$6:$A$205,B1003)*(ROW('Номенклатура'!$A$6:$A$205)-5)))&amp;"")</f>
        <v/>
      </c>
      <c r="H1003" s="18" t="str">
        <f>IF(E1003&lt;&gt;"ОК","",ROUND(N(INDEX('Номенклатура'!$F$6:$F$205,SUMPRODUCT(EXACT('Номенклатура'!$A$6:$A$205,B1003)*(ROW('Номенклатура'!$A$6:$A$205)-5))))+SUMIFS('Движения'!$F$6:$F$5005,'Движения'!$B$6:$B$5005,B1003,'Движения'!$A$6:$A$5005,"&lt;"&amp;(Q1003+1))-SUMIFS('Движения'!$F$6:$F$5005,'Движения'!$B$6:$B$5005,B1003,'Движения'!$C$6:$C$5005,"Корректировка остатка",'Движения'!$A$6:$A$5005,"&gt;="&amp;Q1003,'Движения'!$A$6:$A$5005,"&lt;"&amp;(Q1003+1)),6))</f>
        <v/>
      </c>
      <c r="I1003" s="18" t="str">
        <f>IF(E1003&lt;&gt;"ОК","",ROUND(C1003-H1003,6))</f>
        <v/>
      </c>
      <c r="J1003" s="21" t="str">
        <f>IF(E1003&lt;&gt;"ОК","",IF(P1003&gt;0,ABS(I1003)/P1003,"нет базы"))</f>
        <v/>
      </c>
      <c r="K1003" s="17" t="str">
        <f>IF(E1003&lt;&gt;"ОК","",IF(I1003&lt;0,"Недостача",IF(I1003&gt;0,"Излишек","Совпадает")))</f>
        <v/>
      </c>
      <c r="L1003" s="18" t="str">
        <f>IF(E1003&lt;&gt;"ОК","",ROUND(SUMIFS('Движения'!$F$6:$F$5005,'Движения'!$B$6:$B$5005,B1003,'Движения'!$C$6:$C$5005,"Корректировка остатка",'Движения'!$A$6:$A$5005,"&gt;="&amp;Q1003,'Движения'!$A$6:$A$5005,"&lt;"&amp;(Q1003+1)),6))</f>
        <v/>
      </c>
      <c r="M1003" s="18" t="str">
        <f>IF(E1003&lt;&gt;"ОК","",ROUND(I1003-L1003,6))</f>
        <v/>
      </c>
      <c r="N1003" s="15" t="str">
        <f>IF(E1003&lt;&gt;"ОК","",IF(AND(I1003=0,L1003=0),"Корректировка не нужна",IF(M1003=0,"Корректировка внесена",IF(L1003=0,"Внесите корректировку на "&amp;DAY(Q1003)&amp;"."&amp;MONTH(Q1003)&amp;"."&amp;YEAR(Q1003)&amp;": "&amp;IF(M1003&gt;0,"+","")&amp;M1003&amp;" "&amp;G1003,"Проверьте корректировки: внесено "&amp;L1003&amp;", нужно "&amp;I1003&amp;" "&amp;G1003))))</f>
        <v/>
      </c>
      <c r="O1003" s="22" t="str">
        <f>IF(E1003&lt;&gt;"ОК","",IF(SUMPRODUCT(MAX(($B$6:$B$1005=B1003)*($Q$6:$Q$1005&lt;Q1003)*($E$6:$E$1005="ОК")*$Q$6:$Q$1005))&gt;0,SUMPRODUCT(MAX(($B$6:$B$1005=B1003)*($Q$6:$Q$1005&lt;Q1003)*($E$6:$E$1005="ОК")*$Q$6:$Q$1005))+1,INT('Номенклатура'!$C$2)))</f>
        <v/>
      </c>
      <c r="P1003" s="18" t="str">
        <f>IF(E1003&lt;&gt;"ОК","",-(SUMIFS('Движения'!$F$6:$F$5005,'Движения'!$B$6:$B$5005,B1003,'Движения'!$C$6:$C$5005,"Расход",'Движения'!$A$6:$A$5005,"&gt;="&amp;O1003,'Движения'!$A$6:$A$5005,"&lt;"&amp;(Q1003+1))+SUMIFS('Движения'!$F$6:$F$5005,'Движения'!$B$6:$B$5005,B1003,'Движения'!$C$6:$C$5005,"Списание",'Движения'!$A$6:$A$5005,"&gt;="&amp;O1003,'Движения'!$A$6:$A$5005,"&lt;"&amp;(Q1003+1))))</f>
        <v/>
      </c>
      <c r="Q1003" s="18" t="str">
        <f>IF(ISNUMBER(A1003),INT(A1003),0)</f>
        <v/>
      </c>
    </row>
    <row r="1004" spans="1:17" x14ac:dyDescent="0.25">
      <c r="A1004" s="16"/>
      <c r="B1004" s="13"/>
      <c r="C1004" s="14"/>
      <c r="D1004" s="13"/>
      <c r="E1004" s="15" t="str">
        <f>IF(COUNTA(A1004:D1004)=0,"",IF(NOT(ISNUMBER(A1004)),"Укажите дату",IF(B1004="","Укажите код",IF(NOT(AND(ISTEXT(B1004),LEN(B1004)&gt;0,LEN(B1004)&lt;=30,ISNUMBER(FIND(LEFT(B1004,1),"ABCDEFGHIJKLMNOPQRSTUVWXYZ")),SUMPRODUCT((MID(B1004,{1,2,3,4,5,6,7,8,9,10,11,12,13,14,15,16,17,18,19,20,21,22,23,24,25,26,27,28,29,30},1)&lt;&gt;"")*ISERROR(FIND(MID(B1004,{1,2,3,4,5,6,7,8,9,10,11,12,13,14,15,16,17,18,19,20,21,22,23,24,25,26,27,28,29,30},1),"ABCDEFGHIJKLMNOPQRSTUVWXYZ0123456789-_")))=0,ISERROR(VALUE(B1004)))),"Недопустимый код: только латинские буквы A-Z в верхнем регистре, цифры, - и _; начало с буквы, до 30 символов (например MILK-001)",IF(SUMPRODUCT(--EXACT('Номенклатура'!$A$6:$A$205,B1004))=0,"Код не найден",IF(SUMPRODUCT(--EXACT('Номенклатура'!$A$6:$A$205,B1004))&gt;1,"Код повторяется в номенклатуре",IF(NOT(ISNUMBER(C1004)),"Укажите фактическое количество",IF(C1004&lt;0,"Факт не может быть меньше нуля",IF(NOT(ISNUMBER('Номенклатура'!$C$2)),"Укажите дату начала учёта",IF(Q1004&lt;INT('Номенклатура'!$C$2),"Дата раньше начала учёта","ОК"))))))))))</f>
        <v/>
      </c>
      <c r="F1004" s="15" t="str">
        <f>IF(E1004&lt;&gt;"ОК","",INDEX('Номенклатура'!$B$6:$B$205,SUMPRODUCT(EXACT('Номенклатура'!$A$6:$A$205,B1004)*(ROW('Номенклатура'!$A$6:$A$205)-5)))&amp;"")</f>
        <v/>
      </c>
      <c r="G1004" s="17" t="str">
        <f>IF(E1004&lt;&gt;"ОК","",INDEX('Номенклатура'!$D$6:$D$205,SUMPRODUCT(EXACT('Номенклатура'!$A$6:$A$205,B1004)*(ROW('Номенклатура'!$A$6:$A$205)-5)))&amp;"")</f>
        <v/>
      </c>
      <c r="H1004" s="18" t="str">
        <f>IF(E1004&lt;&gt;"ОК","",ROUND(N(INDEX('Номенклатура'!$F$6:$F$205,SUMPRODUCT(EXACT('Номенклатура'!$A$6:$A$205,B1004)*(ROW('Номенклатура'!$A$6:$A$205)-5))))+SUMIFS('Движения'!$F$6:$F$5005,'Движения'!$B$6:$B$5005,B1004,'Движения'!$A$6:$A$5005,"&lt;"&amp;(Q1004+1))-SUMIFS('Движения'!$F$6:$F$5005,'Движения'!$B$6:$B$5005,B1004,'Движения'!$C$6:$C$5005,"Корректировка остатка",'Движения'!$A$6:$A$5005,"&gt;="&amp;Q1004,'Движения'!$A$6:$A$5005,"&lt;"&amp;(Q1004+1)),6))</f>
        <v/>
      </c>
      <c r="I1004" s="18" t="str">
        <f>IF(E1004&lt;&gt;"ОК","",ROUND(C1004-H1004,6))</f>
        <v/>
      </c>
      <c r="J1004" s="21" t="str">
        <f>IF(E1004&lt;&gt;"ОК","",IF(P1004&gt;0,ABS(I1004)/P1004,"нет базы"))</f>
        <v/>
      </c>
      <c r="K1004" s="17" t="str">
        <f>IF(E1004&lt;&gt;"ОК","",IF(I1004&lt;0,"Недостача",IF(I1004&gt;0,"Излишек","Совпадает")))</f>
        <v/>
      </c>
      <c r="L1004" s="18" t="str">
        <f>IF(E1004&lt;&gt;"ОК","",ROUND(SUMIFS('Движения'!$F$6:$F$5005,'Движения'!$B$6:$B$5005,B1004,'Движения'!$C$6:$C$5005,"Корректировка остатка",'Движения'!$A$6:$A$5005,"&gt;="&amp;Q1004,'Движения'!$A$6:$A$5005,"&lt;"&amp;(Q1004+1)),6))</f>
        <v/>
      </c>
      <c r="M1004" s="18" t="str">
        <f>IF(E1004&lt;&gt;"ОК","",ROUND(I1004-L1004,6))</f>
        <v/>
      </c>
      <c r="N1004" s="15" t="str">
        <f>IF(E1004&lt;&gt;"ОК","",IF(AND(I1004=0,L1004=0),"Корректировка не нужна",IF(M1004=0,"Корректировка внесена",IF(L1004=0,"Внесите корректировку на "&amp;DAY(Q1004)&amp;"."&amp;MONTH(Q1004)&amp;"."&amp;YEAR(Q1004)&amp;": "&amp;IF(M1004&gt;0,"+","")&amp;M1004&amp;" "&amp;G1004,"Проверьте корректировки: внесено "&amp;L1004&amp;", нужно "&amp;I1004&amp;" "&amp;G1004))))</f>
        <v/>
      </c>
      <c r="O1004" s="22" t="str">
        <f>IF(E1004&lt;&gt;"ОК","",IF(SUMPRODUCT(MAX(($B$6:$B$1005=B1004)*($Q$6:$Q$1005&lt;Q1004)*($E$6:$E$1005="ОК")*$Q$6:$Q$1005))&gt;0,SUMPRODUCT(MAX(($B$6:$B$1005=B1004)*($Q$6:$Q$1005&lt;Q1004)*($E$6:$E$1005="ОК")*$Q$6:$Q$1005))+1,INT('Номенклатура'!$C$2)))</f>
        <v/>
      </c>
      <c r="P1004" s="18" t="str">
        <f>IF(E1004&lt;&gt;"ОК","",-(SUMIFS('Движения'!$F$6:$F$5005,'Движения'!$B$6:$B$5005,B1004,'Движения'!$C$6:$C$5005,"Расход",'Движения'!$A$6:$A$5005,"&gt;="&amp;O1004,'Движения'!$A$6:$A$5005,"&lt;"&amp;(Q1004+1))+SUMIFS('Движения'!$F$6:$F$5005,'Движения'!$B$6:$B$5005,B1004,'Движения'!$C$6:$C$5005,"Списание",'Движения'!$A$6:$A$5005,"&gt;="&amp;O1004,'Движения'!$A$6:$A$5005,"&lt;"&amp;(Q1004+1))))</f>
        <v/>
      </c>
      <c r="Q1004" s="18" t="str">
        <f>IF(ISNUMBER(A1004),INT(A1004),0)</f>
        <v/>
      </c>
    </row>
    <row r="1005" spans="1:17" x14ac:dyDescent="0.25">
      <c r="A1005" s="16"/>
      <c r="B1005" s="13"/>
      <c r="C1005" s="14"/>
      <c r="D1005" s="13"/>
      <c r="E1005" s="15" t="str">
        <f>IF(COUNTA(A1005:D1005)=0,"",IF(NOT(ISNUMBER(A1005)),"Укажите дату",IF(B1005="","Укажите код",IF(NOT(AND(ISTEXT(B1005),LEN(B1005)&gt;0,LEN(B1005)&lt;=30,ISNUMBER(FIND(LEFT(B1005,1),"ABCDEFGHIJKLMNOPQRSTUVWXYZ")),SUMPRODUCT((MID(B1005,{1,2,3,4,5,6,7,8,9,10,11,12,13,14,15,16,17,18,19,20,21,22,23,24,25,26,27,28,29,30},1)&lt;&gt;"")*ISERROR(FIND(MID(B1005,{1,2,3,4,5,6,7,8,9,10,11,12,13,14,15,16,17,18,19,20,21,22,23,24,25,26,27,28,29,30},1),"ABCDEFGHIJKLMNOPQRSTUVWXYZ0123456789-_")))=0,ISERROR(VALUE(B1005)))),"Недопустимый код: только латинские буквы A-Z в верхнем регистре, цифры, - и _; начало с буквы, до 30 символов (например MILK-001)",IF(SUMPRODUCT(--EXACT('Номенклатура'!$A$6:$A$205,B1005))=0,"Код не найден",IF(SUMPRODUCT(--EXACT('Номенклатура'!$A$6:$A$205,B1005))&gt;1,"Код повторяется в номенклатуре",IF(NOT(ISNUMBER(C1005)),"Укажите фактическое количество",IF(C1005&lt;0,"Факт не может быть меньше нуля",IF(NOT(ISNUMBER('Номенклатура'!$C$2)),"Укажите дату начала учёта",IF(Q1005&lt;INT('Номенклатура'!$C$2),"Дата раньше начала учёта","ОК"))))))))))</f>
        <v/>
      </c>
      <c r="F1005" s="15" t="str">
        <f>IF(E1005&lt;&gt;"ОК","",INDEX('Номенклатура'!$B$6:$B$205,SUMPRODUCT(EXACT('Номенклатура'!$A$6:$A$205,B1005)*(ROW('Номенклатура'!$A$6:$A$205)-5)))&amp;"")</f>
        <v/>
      </c>
      <c r="G1005" s="17" t="str">
        <f>IF(E1005&lt;&gt;"ОК","",INDEX('Номенклатура'!$D$6:$D$205,SUMPRODUCT(EXACT('Номенклатура'!$A$6:$A$205,B1005)*(ROW('Номенклатура'!$A$6:$A$205)-5)))&amp;"")</f>
        <v/>
      </c>
      <c r="H1005" s="18" t="str">
        <f>IF(E1005&lt;&gt;"ОК","",ROUND(N(INDEX('Номенклатура'!$F$6:$F$205,SUMPRODUCT(EXACT('Номенклатура'!$A$6:$A$205,B1005)*(ROW('Номенклатура'!$A$6:$A$205)-5))))+SUMIFS('Движения'!$F$6:$F$5005,'Движения'!$B$6:$B$5005,B1005,'Движения'!$A$6:$A$5005,"&lt;"&amp;(Q1005+1))-SUMIFS('Движения'!$F$6:$F$5005,'Движения'!$B$6:$B$5005,B1005,'Движения'!$C$6:$C$5005,"Корректировка остатка",'Движения'!$A$6:$A$5005,"&gt;="&amp;Q1005,'Движения'!$A$6:$A$5005,"&lt;"&amp;(Q1005+1)),6))</f>
        <v/>
      </c>
      <c r="I1005" s="18" t="str">
        <f>IF(E1005&lt;&gt;"ОК","",ROUND(C1005-H1005,6))</f>
        <v/>
      </c>
      <c r="J1005" s="21" t="str">
        <f>IF(E1005&lt;&gt;"ОК","",IF(P1005&gt;0,ABS(I1005)/P1005,"нет базы"))</f>
        <v/>
      </c>
      <c r="K1005" s="17" t="str">
        <f>IF(E1005&lt;&gt;"ОК","",IF(I1005&lt;0,"Недостача",IF(I1005&gt;0,"Излишек","Совпадает")))</f>
        <v/>
      </c>
      <c r="L1005" s="18" t="str">
        <f>IF(E1005&lt;&gt;"ОК","",ROUND(SUMIFS('Движения'!$F$6:$F$5005,'Движения'!$B$6:$B$5005,B1005,'Движения'!$C$6:$C$5005,"Корректировка остатка",'Движения'!$A$6:$A$5005,"&gt;="&amp;Q1005,'Движения'!$A$6:$A$5005,"&lt;"&amp;(Q1005+1)),6))</f>
        <v/>
      </c>
      <c r="M1005" s="18" t="str">
        <f>IF(E1005&lt;&gt;"ОК","",ROUND(I1005-L1005,6))</f>
        <v/>
      </c>
      <c r="N1005" s="15" t="str">
        <f>IF(E1005&lt;&gt;"ОК","",IF(AND(I1005=0,L1005=0),"Корректировка не нужна",IF(M1005=0,"Корректировка внесена",IF(L1005=0,"Внесите корректировку на "&amp;DAY(Q1005)&amp;"."&amp;MONTH(Q1005)&amp;"."&amp;YEAR(Q1005)&amp;": "&amp;IF(M1005&gt;0,"+","")&amp;M1005&amp;" "&amp;G1005,"Проверьте корректировки: внесено "&amp;L1005&amp;", нужно "&amp;I1005&amp;" "&amp;G1005))))</f>
        <v/>
      </c>
      <c r="O1005" s="22" t="str">
        <f>IF(E1005&lt;&gt;"ОК","",IF(SUMPRODUCT(MAX(($B$6:$B$1005=B1005)*($Q$6:$Q$1005&lt;Q1005)*($E$6:$E$1005="ОК")*$Q$6:$Q$1005))&gt;0,SUMPRODUCT(MAX(($B$6:$B$1005=B1005)*($Q$6:$Q$1005&lt;Q1005)*($E$6:$E$1005="ОК")*$Q$6:$Q$1005))+1,INT('Номенклатура'!$C$2)))</f>
        <v/>
      </c>
      <c r="P1005" s="18" t="str">
        <f>IF(E1005&lt;&gt;"ОК","",-(SUMIFS('Движения'!$F$6:$F$5005,'Движения'!$B$6:$B$5005,B1005,'Движения'!$C$6:$C$5005,"Расход",'Движения'!$A$6:$A$5005,"&gt;="&amp;O1005,'Движения'!$A$6:$A$5005,"&lt;"&amp;(Q1005+1))+SUMIFS('Движения'!$F$6:$F$5005,'Движения'!$B$6:$B$5005,B1005,'Движения'!$C$6:$C$5005,"Списание",'Движения'!$A$6:$A$5005,"&gt;="&amp;O1005,'Движения'!$A$6:$A$5005,"&lt;"&amp;(Q1005+1))))</f>
        <v/>
      </c>
      <c r="Q1005" s="18" t="str">
        <f>IF(ISNUMBER(A1005),INT(A1005),0)</f>
        <v/>
      </c>
    </row>
  </sheetData>
  <sheetProtection sheet="1" formatColumns="0" formatRows="0" autoFilter="0"/>
  <autoFilter ref="A5:P1005"/>
  <conditionalFormatting sqref="E6:E1005">
    <cfRule type="expression" dxfId="10" priority="1">
      <formula>AND($E6&lt;&gt;"",$E6&lt;&gt;"ОК")</formula>
    </cfRule>
  </conditionalFormatting>
  <conditionalFormatting sqref="E6:E1005">
    <cfRule type="expression" dxfId="11" priority="2">
      <formula>$E6="ОК"</formula>
    </cfRule>
  </conditionalFormatting>
  <conditionalFormatting sqref="I6:K1005">
    <cfRule type="expression" dxfId="12" priority="3">
      <formula>$K6="Недостача"</formula>
    </cfRule>
  </conditionalFormatting>
  <conditionalFormatting sqref="I6:K1005">
    <cfRule type="expression" dxfId="13" priority="4">
      <formula>$K6="Излишек"</formula>
    </cfRule>
  </conditionalFormatting>
  <conditionalFormatting sqref="I6:K1005">
    <cfRule type="expression" dxfId="14" priority="5">
      <formula>$K6="Совпадает"</formula>
    </cfRule>
  </conditionalFormatting>
  <conditionalFormatting sqref="N6:N1005">
    <cfRule type="expression" dxfId="15" priority="6">
      <formula>LEFT($N6,9)="Проверьте"</formula>
    </cfRule>
  </conditionalFormatting>
  <conditionalFormatting sqref="N6:N1005">
    <cfRule type="expression" dxfId="16" priority="7">
      <formula>LEFT($N6,7)="Внесите"</formula>
    </cfRule>
  </conditionalFormatting>
  <dataValidations count="3">
    <dataValidation type="date" allowBlank="1" showErrorMessage="1" errorStyle="stop" errorTitle="Дата пересчёта" error="Введите дату в формате ДД.ММ.ГГГГ. Пересчёт считается на конец этого дня." sqref="A6:A1005">
      <formula1>36526</formula1>
      <formula2>73415</formula2>
    </dataValidation>
    <dataValidation type="list" allowBlank="1" showErrorMessage="1" errorStyle="stop" errorTitle="Код товара" error="Выберите код из листа «Номенклатура»." sqref="B6:B1005">
      <formula1>'Номенклатура'!$A$6:$A$205</formula1>
    </dataValidation>
    <dataValidation type="decimal" operator="greaterThanOrEqual" allowBlank="1" showErrorMessage="1" errorStyle="stop" errorTitle="Фактическое количество" error="Введите число не меньше 0 в базовых единицах (мл, г, шт). Нулевой факт вводите как 0." sqref="C6:C1005">
      <formula1>0</formula1>
    </dataValidation>
  </dataValidations>
  <pageSetup paperSize="9" orientation="landscape"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Инструкция</vt:lpstr>
      <vt:lpstr>Номенклатура</vt:lpstr>
      <vt:lpstr>Движения</vt:lpstr>
      <vt:lpstr>Остатки</vt:lpstr>
      <vt:lpstr>Инвентаризация</vt:lpstr>
    </vt:vector>
  </TitlesOfParts>
  <Company>StockVision</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StockVision</dc:creator>
  <dc:title>StockVision: таблица учёта остатков для кофейни</dc:title>
  <dc:subject>Шаблон складского учёта</dc:subject>
  <dc:description/>
  <cp:keywords/>
  <cp:category/>
  <cp:lastModifiedBy>StockVision</cp:lastModifiedBy>
  <dcterms:created xsi:type="dcterms:W3CDTF">2026-10-18T00:00:00Z</dcterms:created>
  <dcterms:modified xsi:type="dcterms:W3CDTF">2026-10-18T00:00:00Z</dcterms:modified>
</cp:coreProperties>
</file>